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1.xml" ContentType="application/vnd.ms-excel.slicer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ankerApplication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Desktop/"/>
    </mc:Choice>
  </mc:AlternateContent>
  <xr:revisionPtr revIDLastSave="3000" documentId="11_4397DA18EB283F3AF8F2FB9667B05C39708887F8" xr6:coauthVersionLast="47" xr6:coauthVersionMax="47" xr10:uidLastSave="{71777E02-96DA-4DA2-919C-25F06AB2C0FF}"/>
  <bookViews>
    <workbookView xWindow="-110" yWindow="-110" windowWidth="38620" windowHeight="21100" tabRatio="774" firstSheet="2" activeTab="9" xr2:uid="{00000000-000D-0000-FFFF-FFFF00000000}"/>
  </bookViews>
  <sheets>
    <sheet name="ankerData" sheetId="30" state="hidden" r:id="rId1"/>
    <sheet name="inventarioGeko" sheetId="218" state="hidden" r:id="rId2"/>
    <sheet name="GUIDA" sheetId="102" r:id="rId3"/>
    <sheet name="CONTROL PANEL" sheetId="203" r:id="rId4"/>
    <sheet name="- AnkerBulk -" sheetId="174" r:id="rId5"/>
    <sheet name="listaCecilia" sheetId="31" state="hidden" r:id="rId6"/>
    <sheet name="listaCategorie" sheetId="36" state="hidden" r:id="rId7"/>
    <sheet name="listone" sheetId="230" state="hidden" r:id="rId8"/>
    <sheet name="moduloOrdine" sheetId="175" state="hidden" r:id="rId9"/>
    <sheet name="- Ordine Aggregato -" sheetId="226" r:id="rId10"/>
    <sheet name="- ordiniFornitura -" sheetId="202" r:id="rId11"/>
    <sheet name="- Modulo Negozi -" sheetId="201" state="hidden" r:id="rId12"/>
    <sheet name="- Modulo Cliente -" sheetId="229" state="hidden" r:id="rId13"/>
    <sheet name="STEPHANE" sheetId="231" r:id="rId14"/>
    <sheet name="ROBERTO" sheetId="232" r:id="rId15"/>
    <sheet name="GIOVANNI" sheetId="233" r:id="rId16"/>
    <sheet name="CINZIA" sheetId="235" r:id="rId17"/>
    <sheet name="LORENZO" sheetId="236" r:id="rId18"/>
    <sheet name="DAVIDE" sheetId="237" r:id="rId19"/>
    <sheet name="LUANA" sheetId="238" r:id="rId20"/>
    <sheet name="MARCELLA" sheetId="239" r:id="rId21"/>
    <sheet name="MARIO" sheetId="240" r:id="rId22"/>
  </sheets>
  <externalReferences>
    <externalReference r:id="rId23"/>
  </externalReferences>
  <definedNames>
    <definedName name="_xlnm._FilterDatabase" localSheetId="4" hidden="1">'- AnkerBulk -'!$A$12:$T$4349</definedName>
    <definedName name="_xlnm._FilterDatabase" localSheetId="10" hidden="1">'- ordiniFornitura -'!$A$1:$K$76</definedName>
    <definedName name="_xlnm._FilterDatabase" localSheetId="5" hidden="1">listaCecilia!$C$1:$D$159</definedName>
    <definedName name="_xlnm._FilterDatabase" localSheetId="7" hidden="1">listone!$A$11:$J$1684</definedName>
    <definedName name="DatiEsterni_1" localSheetId="0" hidden="1">ankerData!$A$1:$G$3130</definedName>
    <definedName name="DatiEsterni_1" localSheetId="1" hidden="1">inventarioGeko!$A$1:$D$6987</definedName>
    <definedName name="descOrdineAggregato">OFFSET('- ordiniFornitura -'!$B$1:$B$1,0,0,COUNTA('- ordiniFornitura -'!$B$1:$B24985),1)</definedName>
    <definedName name="descrizioneArtAnker">OFFSET(listone!$B$12,0,0,COUNTA(listone!$B$12:$B24985),1)</definedName>
    <definedName name="descrizioneArtGeko">OFFSET(inventarioGeko!$B$2,0,0,COUNTA(inventarioGeko!$B$2:$B24985),1)</definedName>
    <definedName name="FiltroDati_descrizione">#N/A</definedName>
    <definedName name="fornituraCompleta">OFFSET(descOrdineAggregato,0,-1,,11)</definedName>
    <definedName name="listoneAnker_NoSku">OFFSET(skuAnker,0,1,,9)</definedName>
    <definedName name="listoneAnkerCompleto">OFFSET(skuAnker,0,0,,10)</definedName>
    <definedName name="skuAnker">OFFSET(listone!$A$12,0,0,COUNTA(listone!$A$12:$A24985),1)</definedName>
    <definedName name="Z_4B555B68_31CC_4AB4_99E2_D1462C0F7EE7_.wvu.FilterData" localSheetId="4" hidden="1">'- AnkerBulk -'!$D$12:$K$12</definedName>
    <definedName name="Z_4B555B68_31CC_4AB4_99E2_D1462C0F7EE7_.wvu.PrintArea" localSheetId="4" hidden="1">'- AnkerBulk -'!$D$1:$K$12</definedName>
    <definedName name="Z_4B555B68_31CC_4AB4_99E2_D1462C0F7EE7_.wvu.PrintTitles" localSheetId="4" hidden="1">'- AnkerBulk -'!$12:$12</definedName>
    <definedName name="Z_87FA4E56_9B84_43BF_9B84_85C1C0146A40_.wvu.FilterData" localSheetId="4" hidden="1">'- AnkerBulk -'!$D$12:$K$12</definedName>
    <definedName name="Z_87FA4E56_9B84_43BF_9B84_85C1C0146A40_.wvu.PrintArea" localSheetId="4" hidden="1">'- AnkerBulk -'!$D$1:$K$12</definedName>
    <definedName name="Z_87FA4E56_9B84_43BF_9B84_85C1C0146A40_.wvu.PrintTitles" localSheetId="4" hidden="1">'- AnkerBulk -'!$12:$12</definedName>
    <definedName name="Z_B94E9C2D_62D0_49EA_A796_96039A6EF8AA_.wvu.FilterData" localSheetId="4" hidden="1">'- AnkerBulk -'!$D$12:$K$12</definedName>
    <definedName name="Z_B94E9C2D_62D0_49EA_A796_96039A6EF8AA_.wvu.PrintArea" localSheetId="4" hidden="1">'- AnkerBulk -'!$D$1:$K$12</definedName>
    <definedName name="Z_B94E9C2D_62D0_49EA_A796_96039A6EF8AA_.wvu.PrintTitles" localSheetId="4" hidden="1">'- AnkerBulk -'!$12:$12</definedName>
    <definedName name="Z_C1A746A5_CCE4_4797_9DBC_6EA591830AA1_.wvu.FilterData" localSheetId="4" hidden="1">'- AnkerBulk -'!$D$12:$K$12</definedName>
  </definedNames>
  <calcPr calcId="191029"/>
  <pivotCaches>
    <pivotCache cacheId="42" r:id="rId24"/>
  </pivotCaches>
  <extLst>
    <ext xmlns:x14="http://schemas.microsoft.com/office/spreadsheetml/2009/9/main" uri="{BBE1A952-AA13-448e-AADC-164F8A28A991}">
      <x14:slicerCaches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Anker_cb0876f3-fb19-4229-ac65-f79b53c7acc7" name="Anker" connection="Query - Anker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3" i="240" l="1"/>
  <c r="I53" i="240"/>
  <c r="H53" i="240"/>
  <c r="G53" i="240"/>
  <c r="F53" i="240"/>
  <c r="E53" i="240"/>
  <c r="D53" i="240"/>
  <c r="W52" i="240"/>
  <c r="V52" i="240"/>
  <c r="J52" i="240"/>
  <c r="I52" i="240"/>
  <c r="H52" i="240"/>
  <c r="G52" i="240"/>
  <c r="F52" i="240"/>
  <c r="E52" i="240"/>
  <c r="D52" i="240"/>
  <c r="J51" i="240"/>
  <c r="I51" i="240"/>
  <c r="H51" i="240"/>
  <c r="G51" i="240"/>
  <c r="F51" i="240"/>
  <c r="E51" i="240"/>
  <c r="D51" i="240"/>
  <c r="AA50" i="240"/>
  <c r="W50" i="240"/>
  <c r="V50" i="240"/>
  <c r="J50" i="240"/>
  <c r="I50" i="240"/>
  <c r="H50" i="240"/>
  <c r="G50" i="240"/>
  <c r="F50" i="240"/>
  <c r="E50" i="240"/>
  <c r="D50" i="240"/>
  <c r="J49" i="240"/>
  <c r="I49" i="240"/>
  <c r="H49" i="240"/>
  <c r="G49" i="240"/>
  <c r="F49" i="240"/>
  <c r="E49" i="240"/>
  <c r="D49" i="240"/>
  <c r="W48" i="240"/>
  <c r="V48" i="240"/>
  <c r="J48" i="240"/>
  <c r="I48" i="240"/>
  <c r="H48" i="240"/>
  <c r="G48" i="240"/>
  <c r="F48" i="240"/>
  <c r="E48" i="240"/>
  <c r="D48" i="240"/>
  <c r="J47" i="240"/>
  <c r="I47" i="240"/>
  <c r="H47" i="240"/>
  <c r="G47" i="240"/>
  <c r="F47" i="240"/>
  <c r="E47" i="240"/>
  <c r="D47" i="240"/>
  <c r="W46" i="240"/>
  <c r="V46" i="240"/>
  <c r="J46" i="240"/>
  <c r="I46" i="240"/>
  <c r="H46" i="240"/>
  <c r="G46" i="240"/>
  <c r="F46" i="240"/>
  <c r="E46" i="240"/>
  <c r="D46" i="240"/>
  <c r="J45" i="240"/>
  <c r="I45" i="240"/>
  <c r="H45" i="240"/>
  <c r="G45" i="240"/>
  <c r="F45" i="240"/>
  <c r="E45" i="240"/>
  <c r="D45" i="240"/>
  <c r="W44" i="240"/>
  <c r="V44" i="240"/>
  <c r="J44" i="240"/>
  <c r="I44" i="240"/>
  <c r="H44" i="240"/>
  <c r="G44" i="240"/>
  <c r="F44" i="240"/>
  <c r="E44" i="240"/>
  <c r="D44" i="240"/>
  <c r="J43" i="240"/>
  <c r="I43" i="240"/>
  <c r="H43" i="240"/>
  <c r="G43" i="240"/>
  <c r="F43" i="240"/>
  <c r="E43" i="240"/>
  <c r="D43" i="240"/>
  <c r="W42" i="240"/>
  <c r="V42" i="240"/>
  <c r="J42" i="240"/>
  <c r="I42" i="240"/>
  <c r="H42" i="240"/>
  <c r="G42" i="240"/>
  <c r="F42" i="240"/>
  <c r="E42" i="240"/>
  <c r="D42" i="240"/>
  <c r="J41" i="240"/>
  <c r="I41" i="240"/>
  <c r="H41" i="240"/>
  <c r="G41" i="240"/>
  <c r="F41" i="240"/>
  <c r="E41" i="240"/>
  <c r="D41" i="240"/>
  <c r="W40" i="240"/>
  <c r="V40" i="240"/>
  <c r="J40" i="240"/>
  <c r="I40" i="240"/>
  <c r="H40" i="240"/>
  <c r="G40" i="240"/>
  <c r="F40" i="240"/>
  <c r="E40" i="240"/>
  <c r="D40" i="240"/>
  <c r="J39" i="240"/>
  <c r="I39" i="240"/>
  <c r="H39" i="240"/>
  <c r="G39" i="240"/>
  <c r="F39" i="240"/>
  <c r="E39" i="240"/>
  <c r="D39" i="240"/>
  <c r="W38" i="240"/>
  <c r="V38" i="240"/>
  <c r="J38" i="240"/>
  <c r="I38" i="240"/>
  <c r="H38" i="240"/>
  <c r="G38" i="240"/>
  <c r="F38" i="240"/>
  <c r="E38" i="240"/>
  <c r="D38" i="240"/>
  <c r="J37" i="240"/>
  <c r="I37" i="240"/>
  <c r="H37" i="240"/>
  <c r="G37" i="240"/>
  <c r="F37" i="240"/>
  <c r="E37" i="240"/>
  <c r="D37" i="240"/>
  <c r="W36" i="240"/>
  <c r="V36" i="240"/>
  <c r="J36" i="240"/>
  <c r="I36" i="240"/>
  <c r="H36" i="240"/>
  <c r="G36" i="240"/>
  <c r="F36" i="240"/>
  <c r="E36" i="240"/>
  <c r="D36" i="240"/>
  <c r="J35" i="240"/>
  <c r="I35" i="240"/>
  <c r="H35" i="240"/>
  <c r="G35" i="240"/>
  <c r="F35" i="240"/>
  <c r="E35" i="240"/>
  <c r="D35" i="240"/>
  <c r="W34" i="240"/>
  <c r="V34" i="240"/>
  <c r="J34" i="240"/>
  <c r="I34" i="240"/>
  <c r="H34" i="240"/>
  <c r="G34" i="240"/>
  <c r="F34" i="240"/>
  <c r="E34" i="240"/>
  <c r="D34" i="240"/>
  <c r="J33" i="240"/>
  <c r="I33" i="240"/>
  <c r="H33" i="240"/>
  <c r="G33" i="240"/>
  <c r="F33" i="240"/>
  <c r="E33" i="240"/>
  <c r="D33" i="240"/>
  <c r="W32" i="240"/>
  <c r="V32" i="240"/>
  <c r="J32" i="240"/>
  <c r="I32" i="240"/>
  <c r="H32" i="240"/>
  <c r="G32" i="240"/>
  <c r="F32" i="240"/>
  <c r="E32" i="240"/>
  <c r="D32" i="240"/>
  <c r="J31" i="240"/>
  <c r="I31" i="240"/>
  <c r="H31" i="240"/>
  <c r="G31" i="240"/>
  <c r="F31" i="240"/>
  <c r="E31" i="240"/>
  <c r="D31" i="240"/>
  <c r="W30" i="240"/>
  <c r="V30" i="240"/>
  <c r="J30" i="240"/>
  <c r="I30" i="240"/>
  <c r="H30" i="240"/>
  <c r="G30" i="240"/>
  <c r="F30" i="240"/>
  <c r="E30" i="240"/>
  <c r="D30" i="240"/>
  <c r="J29" i="240"/>
  <c r="I29" i="240"/>
  <c r="H29" i="240"/>
  <c r="G29" i="240"/>
  <c r="F29" i="240"/>
  <c r="E29" i="240"/>
  <c r="D29" i="240"/>
  <c r="W28" i="240"/>
  <c r="V28" i="240"/>
  <c r="J28" i="240"/>
  <c r="I28" i="240"/>
  <c r="H28" i="240"/>
  <c r="G28" i="240"/>
  <c r="F28" i="240"/>
  <c r="E28" i="240"/>
  <c r="D28" i="240"/>
  <c r="J27" i="240"/>
  <c r="I27" i="240"/>
  <c r="H27" i="240"/>
  <c r="G27" i="240"/>
  <c r="F27" i="240"/>
  <c r="E27" i="240"/>
  <c r="D27" i="240"/>
  <c r="W26" i="240"/>
  <c r="V26" i="240"/>
  <c r="J26" i="240"/>
  <c r="I26" i="240"/>
  <c r="H26" i="240"/>
  <c r="G26" i="240"/>
  <c r="F26" i="240"/>
  <c r="E26" i="240"/>
  <c r="D26" i="240"/>
  <c r="J25" i="240"/>
  <c r="I25" i="240"/>
  <c r="H25" i="240"/>
  <c r="G25" i="240"/>
  <c r="F25" i="240"/>
  <c r="E25" i="240"/>
  <c r="D25" i="240"/>
  <c r="W24" i="240"/>
  <c r="AA24" i="240" s="1"/>
  <c r="V24" i="240"/>
  <c r="J24" i="240"/>
  <c r="I24" i="240"/>
  <c r="H24" i="240"/>
  <c r="G24" i="240"/>
  <c r="F24" i="240"/>
  <c r="E24" i="240"/>
  <c r="D24" i="240"/>
  <c r="J23" i="240"/>
  <c r="I23" i="240"/>
  <c r="H23" i="240"/>
  <c r="G23" i="240"/>
  <c r="F23" i="240"/>
  <c r="E23" i="240"/>
  <c r="D23" i="240"/>
  <c r="W22" i="240"/>
  <c r="V22" i="240"/>
  <c r="J22" i="240"/>
  <c r="I22" i="240"/>
  <c r="H22" i="240"/>
  <c r="G22" i="240"/>
  <c r="F22" i="240"/>
  <c r="E22" i="240"/>
  <c r="D22" i="240"/>
  <c r="J21" i="240"/>
  <c r="I21" i="240"/>
  <c r="H21" i="240"/>
  <c r="G21" i="240"/>
  <c r="F21" i="240"/>
  <c r="E21" i="240"/>
  <c r="D21" i="240"/>
  <c r="W20" i="240"/>
  <c r="AA20" i="240" s="1"/>
  <c r="V20" i="240"/>
  <c r="J20" i="240"/>
  <c r="I20" i="240"/>
  <c r="H20" i="240"/>
  <c r="G20" i="240"/>
  <c r="F20" i="240"/>
  <c r="E20" i="240"/>
  <c r="D20" i="240"/>
  <c r="J19" i="240"/>
  <c r="I19" i="240"/>
  <c r="H19" i="240"/>
  <c r="G19" i="240"/>
  <c r="F19" i="240"/>
  <c r="E19" i="240"/>
  <c r="D19" i="240"/>
  <c r="W18" i="240"/>
  <c r="V18" i="240"/>
  <c r="J18" i="240"/>
  <c r="I18" i="240"/>
  <c r="H18" i="240"/>
  <c r="G18" i="240"/>
  <c r="F18" i="240"/>
  <c r="E18" i="240"/>
  <c r="D18" i="240"/>
  <c r="J17" i="240"/>
  <c r="I17" i="240"/>
  <c r="H17" i="240"/>
  <c r="G17" i="240"/>
  <c r="F17" i="240"/>
  <c r="E17" i="240"/>
  <c r="D17" i="240"/>
  <c r="W16" i="240"/>
  <c r="V16" i="240"/>
  <c r="J16" i="240"/>
  <c r="I16" i="240"/>
  <c r="H16" i="240"/>
  <c r="G16" i="240"/>
  <c r="F16" i="240"/>
  <c r="E16" i="240"/>
  <c r="D16" i="240"/>
  <c r="J15" i="240"/>
  <c r="I15" i="240"/>
  <c r="H15" i="240"/>
  <c r="G15" i="240"/>
  <c r="F15" i="240"/>
  <c r="E15" i="240"/>
  <c r="D15" i="240"/>
  <c r="W14" i="240"/>
  <c r="V14" i="240"/>
  <c r="J14" i="240"/>
  <c r="I14" i="240"/>
  <c r="H14" i="240"/>
  <c r="G14" i="240"/>
  <c r="F14" i="240"/>
  <c r="E14" i="240"/>
  <c r="D14" i="240"/>
  <c r="J13" i="240"/>
  <c r="I13" i="240"/>
  <c r="H13" i="240"/>
  <c r="G13" i="240"/>
  <c r="F13" i="240"/>
  <c r="E13" i="240"/>
  <c r="D13" i="240"/>
  <c r="W12" i="240"/>
  <c r="V12" i="240"/>
  <c r="J12" i="240"/>
  <c r="I12" i="240"/>
  <c r="H12" i="240"/>
  <c r="G12" i="240"/>
  <c r="F12" i="240"/>
  <c r="E12" i="240"/>
  <c r="D12" i="240"/>
  <c r="M11" i="240"/>
  <c r="J11" i="240"/>
  <c r="I11" i="240"/>
  <c r="H11" i="240"/>
  <c r="G11" i="240"/>
  <c r="F11" i="240"/>
  <c r="E11" i="240"/>
  <c r="D11" i="240"/>
  <c r="W10" i="240"/>
  <c r="V10" i="240"/>
  <c r="AA10" i="240" s="1"/>
  <c r="J10" i="240"/>
  <c r="I10" i="240"/>
  <c r="H10" i="240"/>
  <c r="G10" i="240"/>
  <c r="F10" i="240"/>
  <c r="E10" i="240"/>
  <c r="D10" i="240"/>
  <c r="J9" i="240"/>
  <c r="I9" i="240"/>
  <c r="H9" i="240"/>
  <c r="G9" i="240"/>
  <c r="F9" i="240"/>
  <c r="E9" i="240"/>
  <c r="D9" i="240"/>
  <c r="W8" i="240"/>
  <c r="V8" i="240"/>
  <c r="J8" i="240"/>
  <c r="I8" i="240"/>
  <c r="H8" i="240"/>
  <c r="G8" i="240"/>
  <c r="F8" i="240"/>
  <c r="E8" i="240"/>
  <c r="D8" i="240"/>
  <c r="J7" i="240"/>
  <c r="I7" i="240"/>
  <c r="H7" i="240"/>
  <c r="G7" i="240"/>
  <c r="F7" i="240"/>
  <c r="E7" i="240"/>
  <c r="D7" i="240"/>
  <c r="W6" i="240"/>
  <c r="V6" i="240"/>
  <c r="AA6" i="240" s="1"/>
  <c r="J6" i="240"/>
  <c r="I6" i="240"/>
  <c r="H6" i="240"/>
  <c r="G6" i="240"/>
  <c r="F6" i="240"/>
  <c r="E6" i="240"/>
  <c r="D6" i="240"/>
  <c r="H5" i="240"/>
  <c r="G5" i="240"/>
  <c r="F5" i="240"/>
  <c r="E5" i="240"/>
  <c r="I5" i="240" s="1"/>
  <c r="D5" i="240"/>
  <c r="W4" i="240"/>
  <c r="V4" i="240"/>
  <c r="H4" i="240"/>
  <c r="G4" i="240"/>
  <c r="F4" i="240"/>
  <c r="E4" i="240"/>
  <c r="I4" i="240" s="1"/>
  <c r="D4" i="240"/>
  <c r="H3" i="240"/>
  <c r="G3" i="240"/>
  <c r="F3" i="240"/>
  <c r="E3" i="240"/>
  <c r="D3" i="240"/>
  <c r="J53" i="239"/>
  <c r="I53" i="239"/>
  <c r="H53" i="239"/>
  <c r="G53" i="239"/>
  <c r="F53" i="239"/>
  <c r="E53" i="239"/>
  <c r="D53" i="239"/>
  <c r="W52" i="239"/>
  <c r="V52" i="239"/>
  <c r="J52" i="239"/>
  <c r="I52" i="239"/>
  <c r="H52" i="239"/>
  <c r="G52" i="239"/>
  <c r="F52" i="239"/>
  <c r="E52" i="239"/>
  <c r="D52" i="239"/>
  <c r="J51" i="239"/>
  <c r="I51" i="239"/>
  <c r="H51" i="239"/>
  <c r="G51" i="239"/>
  <c r="F51" i="239"/>
  <c r="E51" i="239"/>
  <c r="D51" i="239"/>
  <c r="W50" i="239"/>
  <c r="V50" i="239"/>
  <c r="J50" i="239"/>
  <c r="I50" i="239"/>
  <c r="H50" i="239"/>
  <c r="G50" i="239"/>
  <c r="F50" i="239"/>
  <c r="E50" i="239"/>
  <c r="D50" i="239"/>
  <c r="J49" i="239"/>
  <c r="I49" i="239"/>
  <c r="H49" i="239"/>
  <c r="G49" i="239"/>
  <c r="F49" i="239"/>
  <c r="E49" i="239"/>
  <c r="D49" i="239"/>
  <c r="W48" i="239"/>
  <c r="V48" i="239"/>
  <c r="J48" i="239"/>
  <c r="I48" i="239"/>
  <c r="H48" i="239"/>
  <c r="G48" i="239"/>
  <c r="F48" i="239"/>
  <c r="E48" i="239"/>
  <c r="D48" i="239"/>
  <c r="J47" i="239"/>
  <c r="I47" i="239"/>
  <c r="H47" i="239"/>
  <c r="G47" i="239"/>
  <c r="F47" i="239"/>
  <c r="E47" i="239"/>
  <c r="D47" i="239"/>
  <c r="W46" i="239"/>
  <c r="V46" i="239"/>
  <c r="J46" i="239"/>
  <c r="I46" i="239"/>
  <c r="H46" i="239"/>
  <c r="G46" i="239"/>
  <c r="F46" i="239"/>
  <c r="E46" i="239"/>
  <c r="D46" i="239"/>
  <c r="J45" i="239"/>
  <c r="I45" i="239"/>
  <c r="H45" i="239"/>
  <c r="G45" i="239"/>
  <c r="F45" i="239"/>
  <c r="E45" i="239"/>
  <c r="D45" i="239"/>
  <c r="W44" i="239"/>
  <c r="V44" i="239"/>
  <c r="J44" i="239"/>
  <c r="I44" i="239"/>
  <c r="H44" i="239"/>
  <c r="G44" i="239"/>
  <c r="F44" i="239"/>
  <c r="E44" i="239"/>
  <c r="D44" i="239"/>
  <c r="J43" i="239"/>
  <c r="I43" i="239"/>
  <c r="H43" i="239"/>
  <c r="G43" i="239"/>
  <c r="F43" i="239"/>
  <c r="E43" i="239"/>
  <c r="D43" i="239"/>
  <c r="W42" i="239"/>
  <c r="V42" i="239"/>
  <c r="J42" i="239"/>
  <c r="I42" i="239"/>
  <c r="H42" i="239"/>
  <c r="G42" i="239"/>
  <c r="F42" i="239"/>
  <c r="E42" i="239"/>
  <c r="D42" i="239"/>
  <c r="J41" i="239"/>
  <c r="I41" i="239"/>
  <c r="H41" i="239"/>
  <c r="G41" i="239"/>
  <c r="F41" i="239"/>
  <c r="E41" i="239"/>
  <c r="D41" i="239"/>
  <c r="W40" i="239"/>
  <c r="V40" i="239"/>
  <c r="J40" i="239"/>
  <c r="I40" i="239"/>
  <c r="H40" i="239"/>
  <c r="G40" i="239"/>
  <c r="F40" i="239"/>
  <c r="E40" i="239"/>
  <c r="D40" i="239"/>
  <c r="J39" i="239"/>
  <c r="I39" i="239"/>
  <c r="H39" i="239"/>
  <c r="G39" i="239"/>
  <c r="F39" i="239"/>
  <c r="E39" i="239"/>
  <c r="D39" i="239"/>
  <c r="W38" i="239"/>
  <c r="AA38" i="239" s="1"/>
  <c r="V38" i="239"/>
  <c r="J38" i="239"/>
  <c r="I38" i="239"/>
  <c r="H38" i="239"/>
  <c r="G38" i="239"/>
  <c r="F38" i="239"/>
  <c r="E38" i="239"/>
  <c r="D38" i="239"/>
  <c r="J37" i="239"/>
  <c r="I37" i="239"/>
  <c r="H37" i="239"/>
  <c r="G37" i="239"/>
  <c r="F37" i="239"/>
  <c r="E37" i="239"/>
  <c r="D37" i="239"/>
  <c r="W36" i="239"/>
  <c r="AA36" i="239" s="1"/>
  <c r="V36" i="239"/>
  <c r="J36" i="239"/>
  <c r="I36" i="239"/>
  <c r="H36" i="239"/>
  <c r="G36" i="239"/>
  <c r="F36" i="239"/>
  <c r="E36" i="239"/>
  <c r="D36" i="239"/>
  <c r="J35" i="239"/>
  <c r="I35" i="239"/>
  <c r="H35" i="239"/>
  <c r="G35" i="239"/>
  <c r="F35" i="239"/>
  <c r="E35" i="239"/>
  <c r="D35" i="239"/>
  <c r="W34" i="239"/>
  <c r="AA34" i="239" s="1"/>
  <c r="V34" i="239"/>
  <c r="J34" i="239"/>
  <c r="I34" i="239"/>
  <c r="H34" i="239"/>
  <c r="G34" i="239"/>
  <c r="F34" i="239"/>
  <c r="E34" i="239"/>
  <c r="D34" i="239"/>
  <c r="J33" i="239"/>
  <c r="I33" i="239"/>
  <c r="H33" i="239"/>
  <c r="G33" i="239"/>
  <c r="F33" i="239"/>
  <c r="E33" i="239"/>
  <c r="D33" i="239"/>
  <c r="W32" i="239"/>
  <c r="V32" i="239"/>
  <c r="J32" i="239"/>
  <c r="I32" i="239"/>
  <c r="H32" i="239"/>
  <c r="G32" i="239"/>
  <c r="F32" i="239"/>
  <c r="E32" i="239"/>
  <c r="D32" i="239"/>
  <c r="J31" i="239"/>
  <c r="I31" i="239"/>
  <c r="H31" i="239"/>
  <c r="G31" i="239"/>
  <c r="F31" i="239"/>
  <c r="E31" i="239"/>
  <c r="D31" i="239"/>
  <c r="W30" i="239"/>
  <c r="V30" i="239"/>
  <c r="J30" i="239"/>
  <c r="I30" i="239"/>
  <c r="H30" i="239"/>
  <c r="G30" i="239"/>
  <c r="F30" i="239"/>
  <c r="E30" i="239"/>
  <c r="D30" i="239"/>
  <c r="J29" i="239"/>
  <c r="I29" i="239"/>
  <c r="H29" i="239"/>
  <c r="G29" i="239"/>
  <c r="F29" i="239"/>
  <c r="E29" i="239"/>
  <c r="D29" i="239"/>
  <c r="W28" i="239"/>
  <c r="V28" i="239"/>
  <c r="J28" i="239"/>
  <c r="I28" i="239"/>
  <c r="H28" i="239"/>
  <c r="G28" i="239"/>
  <c r="F28" i="239"/>
  <c r="E28" i="239"/>
  <c r="D28" i="239"/>
  <c r="J27" i="239"/>
  <c r="I27" i="239"/>
  <c r="H27" i="239"/>
  <c r="G27" i="239"/>
  <c r="F27" i="239"/>
  <c r="E27" i="239"/>
  <c r="D27" i="239"/>
  <c r="W26" i="239"/>
  <c r="V26" i="239"/>
  <c r="J26" i="239"/>
  <c r="I26" i="239"/>
  <c r="H26" i="239"/>
  <c r="G26" i="239"/>
  <c r="F26" i="239"/>
  <c r="E26" i="239"/>
  <c r="D26" i="239"/>
  <c r="J25" i="239"/>
  <c r="I25" i="239"/>
  <c r="H25" i="239"/>
  <c r="G25" i="239"/>
  <c r="F25" i="239"/>
  <c r="E25" i="239"/>
  <c r="D25" i="239"/>
  <c r="W24" i="239"/>
  <c r="V24" i="239"/>
  <c r="J24" i="239"/>
  <c r="I24" i="239"/>
  <c r="H24" i="239"/>
  <c r="G24" i="239"/>
  <c r="F24" i="239"/>
  <c r="E24" i="239"/>
  <c r="D24" i="239"/>
  <c r="J23" i="239"/>
  <c r="I23" i="239"/>
  <c r="H23" i="239"/>
  <c r="G23" i="239"/>
  <c r="F23" i="239"/>
  <c r="E23" i="239"/>
  <c r="D23" i="239"/>
  <c r="W22" i="239"/>
  <c r="V22" i="239"/>
  <c r="J22" i="239"/>
  <c r="I22" i="239"/>
  <c r="H22" i="239"/>
  <c r="G22" i="239"/>
  <c r="F22" i="239"/>
  <c r="E22" i="239"/>
  <c r="D22" i="239"/>
  <c r="J21" i="239"/>
  <c r="I21" i="239"/>
  <c r="H21" i="239"/>
  <c r="G21" i="239"/>
  <c r="F21" i="239"/>
  <c r="E21" i="239"/>
  <c r="D21" i="239"/>
  <c r="W20" i="239"/>
  <c r="V20" i="239"/>
  <c r="J20" i="239"/>
  <c r="I20" i="239"/>
  <c r="H20" i="239"/>
  <c r="G20" i="239"/>
  <c r="F20" i="239"/>
  <c r="E20" i="239"/>
  <c r="D20" i="239"/>
  <c r="J19" i="239"/>
  <c r="I19" i="239"/>
  <c r="H19" i="239"/>
  <c r="G19" i="239"/>
  <c r="F19" i="239"/>
  <c r="E19" i="239"/>
  <c r="D19" i="239"/>
  <c r="W18" i="239"/>
  <c r="V18" i="239"/>
  <c r="J18" i="239"/>
  <c r="I18" i="239"/>
  <c r="H18" i="239"/>
  <c r="G18" i="239"/>
  <c r="F18" i="239"/>
  <c r="E18" i="239"/>
  <c r="D18" i="239"/>
  <c r="J17" i="239"/>
  <c r="I17" i="239"/>
  <c r="H17" i="239"/>
  <c r="G17" i="239"/>
  <c r="F17" i="239"/>
  <c r="E17" i="239"/>
  <c r="D17" i="239"/>
  <c r="W16" i="239"/>
  <c r="V16" i="239"/>
  <c r="J16" i="239"/>
  <c r="I16" i="239"/>
  <c r="H16" i="239"/>
  <c r="G16" i="239"/>
  <c r="F16" i="239"/>
  <c r="E16" i="239"/>
  <c r="D16" i="239"/>
  <c r="J15" i="239"/>
  <c r="I15" i="239"/>
  <c r="H15" i="239"/>
  <c r="G15" i="239"/>
  <c r="F15" i="239"/>
  <c r="E15" i="239"/>
  <c r="D15" i="239"/>
  <c r="W14" i="239"/>
  <c r="V14" i="239"/>
  <c r="J14" i="239"/>
  <c r="I14" i="239"/>
  <c r="H14" i="239"/>
  <c r="G14" i="239"/>
  <c r="F14" i="239"/>
  <c r="E14" i="239"/>
  <c r="D14" i="239"/>
  <c r="J13" i="239"/>
  <c r="I13" i="239"/>
  <c r="H13" i="239"/>
  <c r="G13" i="239"/>
  <c r="F13" i="239"/>
  <c r="E13" i="239"/>
  <c r="D13" i="239"/>
  <c r="W12" i="239"/>
  <c r="V12" i="239"/>
  <c r="J12" i="239"/>
  <c r="I12" i="239"/>
  <c r="H12" i="239"/>
  <c r="G12" i="239"/>
  <c r="F12" i="239"/>
  <c r="E12" i="239"/>
  <c r="D12" i="239"/>
  <c r="M11" i="239"/>
  <c r="J11" i="239"/>
  <c r="I11" i="239"/>
  <c r="H11" i="239"/>
  <c r="G11" i="239"/>
  <c r="F11" i="239"/>
  <c r="E11" i="239"/>
  <c r="D11" i="239"/>
  <c r="W10" i="239"/>
  <c r="V10" i="239"/>
  <c r="J10" i="239"/>
  <c r="I10" i="239"/>
  <c r="H10" i="239"/>
  <c r="G10" i="239"/>
  <c r="F10" i="239"/>
  <c r="E10" i="239"/>
  <c r="D10" i="239"/>
  <c r="J9" i="239"/>
  <c r="I9" i="239"/>
  <c r="H9" i="239"/>
  <c r="G9" i="239"/>
  <c r="F9" i="239"/>
  <c r="E9" i="239"/>
  <c r="D9" i="239"/>
  <c r="W8" i="239"/>
  <c r="V8" i="239"/>
  <c r="J8" i="239"/>
  <c r="I8" i="239"/>
  <c r="H8" i="239"/>
  <c r="G8" i="239"/>
  <c r="F8" i="239"/>
  <c r="E8" i="239"/>
  <c r="D8" i="239"/>
  <c r="J7" i="239"/>
  <c r="I7" i="239"/>
  <c r="H7" i="239"/>
  <c r="G7" i="239"/>
  <c r="F7" i="239"/>
  <c r="E7" i="239"/>
  <c r="D7" i="239"/>
  <c r="W6" i="239"/>
  <c r="V6" i="239"/>
  <c r="H6" i="239"/>
  <c r="G6" i="239"/>
  <c r="F6" i="239"/>
  <c r="E6" i="239"/>
  <c r="D6" i="239"/>
  <c r="H5" i="239"/>
  <c r="G5" i="239"/>
  <c r="F5" i="239"/>
  <c r="E5" i="239"/>
  <c r="D5" i="239"/>
  <c r="W4" i="239"/>
  <c r="V4" i="239"/>
  <c r="H4" i="239"/>
  <c r="G4" i="239"/>
  <c r="F4" i="239"/>
  <c r="E4" i="239"/>
  <c r="I4" i="239" s="1"/>
  <c r="D4" i="239"/>
  <c r="H3" i="239"/>
  <c r="G3" i="239"/>
  <c r="F3" i="239"/>
  <c r="E3" i="239"/>
  <c r="I3" i="239" s="1"/>
  <c r="D3" i="239"/>
  <c r="J53" i="238"/>
  <c r="I53" i="238"/>
  <c r="H53" i="238"/>
  <c r="G53" i="238"/>
  <c r="F53" i="238"/>
  <c r="E53" i="238"/>
  <c r="D53" i="238"/>
  <c r="W52" i="238"/>
  <c r="V52" i="238"/>
  <c r="J52" i="238"/>
  <c r="I52" i="238"/>
  <c r="H52" i="238"/>
  <c r="G52" i="238"/>
  <c r="F52" i="238"/>
  <c r="E52" i="238"/>
  <c r="D52" i="238"/>
  <c r="J51" i="238"/>
  <c r="I51" i="238"/>
  <c r="H51" i="238"/>
  <c r="G51" i="238"/>
  <c r="F51" i="238"/>
  <c r="E51" i="238"/>
  <c r="D51" i="238"/>
  <c r="W50" i="238"/>
  <c r="V50" i="238"/>
  <c r="J50" i="238"/>
  <c r="I50" i="238"/>
  <c r="H50" i="238"/>
  <c r="G50" i="238"/>
  <c r="F50" i="238"/>
  <c r="E50" i="238"/>
  <c r="D50" i="238"/>
  <c r="J49" i="238"/>
  <c r="I49" i="238"/>
  <c r="H49" i="238"/>
  <c r="G49" i="238"/>
  <c r="F49" i="238"/>
  <c r="E49" i="238"/>
  <c r="D49" i="238"/>
  <c r="W48" i="238"/>
  <c r="V48" i="238"/>
  <c r="J48" i="238"/>
  <c r="I48" i="238"/>
  <c r="H48" i="238"/>
  <c r="G48" i="238"/>
  <c r="F48" i="238"/>
  <c r="E48" i="238"/>
  <c r="D48" i="238"/>
  <c r="J47" i="238"/>
  <c r="I47" i="238"/>
  <c r="H47" i="238"/>
  <c r="G47" i="238"/>
  <c r="F47" i="238"/>
  <c r="E47" i="238"/>
  <c r="D47" i="238"/>
  <c r="W46" i="238"/>
  <c r="V46" i="238"/>
  <c r="J46" i="238"/>
  <c r="I46" i="238"/>
  <c r="H46" i="238"/>
  <c r="G46" i="238"/>
  <c r="F46" i="238"/>
  <c r="E46" i="238"/>
  <c r="D46" i="238"/>
  <c r="J45" i="238"/>
  <c r="I45" i="238"/>
  <c r="H45" i="238"/>
  <c r="G45" i="238"/>
  <c r="F45" i="238"/>
  <c r="E45" i="238"/>
  <c r="D45" i="238"/>
  <c r="W44" i="238"/>
  <c r="V44" i="238"/>
  <c r="J44" i="238"/>
  <c r="I44" i="238"/>
  <c r="H44" i="238"/>
  <c r="G44" i="238"/>
  <c r="F44" i="238"/>
  <c r="E44" i="238"/>
  <c r="D44" i="238"/>
  <c r="J43" i="238"/>
  <c r="I43" i="238"/>
  <c r="H43" i="238"/>
  <c r="G43" i="238"/>
  <c r="F43" i="238"/>
  <c r="E43" i="238"/>
  <c r="D43" i="238"/>
  <c r="W42" i="238"/>
  <c r="AA42" i="238" s="1"/>
  <c r="V42" i="238"/>
  <c r="J42" i="238"/>
  <c r="I42" i="238"/>
  <c r="H42" i="238"/>
  <c r="G42" i="238"/>
  <c r="F42" i="238"/>
  <c r="E42" i="238"/>
  <c r="D42" i="238"/>
  <c r="J41" i="238"/>
  <c r="I41" i="238"/>
  <c r="H41" i="238"/>
  <c r="G41" i="238"/>
  <c r="F41" i="238"/>
  <c r="E41" i="238"/>
  <c r="D41" i="238"/>
  <c r="W40" i="238"/>
  <c r="V40" i="238"/>
  <c r="J40" i="238"/>
  <c r="I40" i="238"/>
  <c r="H40" i="238"/>
  <c r="G40" i="238"/>
  <c r="F40" i="238"/>
  <c r="E40" i="238"/>
  <c r="D40" i="238"/>
  <c r="J39" i="238"/>
  <c r="I39" i="238"/>
  <c r="H39" i="238"/>
  <c r="G39" i="238"/>
  <c r="F39" i="238"/>
  <c r="E39" i="238"/>
  <c r="D39" i="238"/>
  <c r="W38" i="238"/>
  <c r="V38" i="238"/>
  <c r="J38" i="238"/>
  <c r="I38" i="238"/>
  <c r="H38" i="238"/>
  <c r="G38" i="238"/>
  <c r="F38" i="238"/>
  <c r="E38" i="238"/>
  <c r="D38" i="238"/>
  <c r="J37" i="238"/>
  <c r="I37" i="238"/>
  <c r="H37" i="238"/>
  <c r="G37" i="238"/>
  <c r="F37" i="238"/>
  <c r="E37" i="238"/>
  <c r="D37" i="238"/>
  <c r="W36" i="238"/>
  <c r="AA36" i="238" s="1"/>
  <c r="V36" i="238"/>
  <c r="J36" i="238"/>
  <c r="I36" i="238"/>
  <c r="H36" i="238"/>
  <c r="G36" i="238"/>
  <c r="F36" i="238"/>
  <c r="E36" i="238"/>
  <c r="D36" i="238"/>
  <c r="J35" i="238"/>
  <c r="I35" i="238"/>
  <c r="H35" i="238"/>
  <c r="G35" i="238"/>
  <c r="F35" i="238"/>
  <c r="E35" i="238"/>
  <c r="D35" i="238"/>
  <c r="W34" i="238"/>
  <c r="V34" i="238"/>
  <c r="J34" i="238"/>
  <c r="I34" i="238"/>
  <c r="H34" i="238"/>
  <c r="G34" i="238"/>
  <c r="F34" i="238"/>
  <c r="E34" i="238"/>
  <c r="D34" i="238"/>
  <c r="J33" i="238"/>
  <c r="I33" i="238"/>
  <c r="H33" i="238"/>
  <c r="G33" i="238"/>
  <c r="F33" i="238"/>
  <c r="E33" i="238"/>
  <c r="D33" i="238"/>
  <c r="W32" i="238"/>
  <c r="V32" i="238"/>
  <c r="J32" i="238"/>
  <c r="I32" i="238"/>
  <c r="H32" i="238"/>
  <c r="G32" i="238"/>
  <c r="F32" i="238"/>
  <c r="E32" i="238"/>
  <c r="D32" i="238"/>
  <c r="J31" i="238"/>
  <c r="I31" i="238"/>
  <c r="H31" i="238"/>
  <c r="G31" i="238"/>
  <c r="F31" i="238"/>
  <c r="E31" i="238"/>
  <c r="D31" i="238"/>
  <c r="W30" i="238"/>
  <c r="V30" i="238"/>
  <c r="J30" i="238"/>
  <c r="I30" i="238"/>
  <c r="H30" i="238"/>
  <c r="G30" i="238"/>
  <c r="F30" i="238"/>
  <c r="E30" i="238"/>
  <c r="D30" i="238"/>
  <c r="J29" i="238"/>
  <c r="I29" i="238"/>
  <c r="H29" i="238"/>
  <c r="G29" i="238"/>
  <c r="F29" i="238"/>
  <c r="E29" i="238"/>
  <c r="D29" i="238"/>
  <c r="W28" i="238"/>
  <c r="V28" i="238"/>
  <c r="J28" i="238"/>
  <c r="I28" i="238"/>
  <c r="H28" i="238"/>
  <c r="G28" i="238"/>
  <c r="F28" i="238"/>
  <c r="E28" i="238"/>
  <c r="D28" i="238"/>
  <c r="J27" i="238"/>
  <c r="I27" i="238"/>
  <c r="H27" i="238"/>
  <c r="G27" i="238"/>
  <c r="F27" i="238"/>
  <c r="E27" i="238"/>
  <c r="D27" i="238"/>
  <c r="W26" i="238"/>
  <c r="AA26" i="238" s="1"/>
  <c r="V26" i="238"/>
  <c r="J26" i="238"/>
  <c r="I26" i="238"/>
  <c r="H26" i="238"/>
  <c r="G26" i="238"/>
  <c r="F26" i="238"/>
  <c r="E26" i="238"/>
  <c r="D26" i="238"/>
  <c r="J25" i="238"/>
  <c r="I25" i="238"/>
  <c r="H25" i="238"/>
  <c r="G25" i="238"/>
  <c r="F25" i="238"/>
  <c r="E25" i="238"/>
  <c r="D25" i="238"/>
  <c r="W24" i="238"/>
  <c r="AA24" i="238" s="1"/>
  <c r="V24" i="238"/>
  <c r="J24" i="238"/>
  <c r="I24" i="238"/>
  <c r="H24" i="238"/>
  <c r="G24" i="238"/>
  <c r="F24" i="238"/>
  <c r="E24" i="238"/>
  <c r="D24" i="238"/>
  <c r="J23" i="238"/>
  <c r="I23" i="238"/>
  <c r="H23" i="238"/>
  <c r="G23" i="238"/>
  <c r="F23" i="238"/>
  <c r="E23" i="238"/>
  <c r="D23" i="238"/>
  <c r="W22" i="238"/>
  <c r="V22" i="238"/>
  <c r="J22" i="238"/>
  <c r="I22" i="238"/>
  <c r="H22" i="238"/>
  <c r="G22" i="238"/>
  <c r="F22" i="238"/>
  <c r="E22" i="238"/>
  <c r="D22" i="238"/>
  <c r="J21" i="238"/>
  <c r="I21" i="238"/>
  <c r="H21" i="238"/>
  <c r="G21" i="238"/>
  <c r="F21" i="238"/>
  <c r="E21" i="238"/>
  <c r="D21" i="238"/>
  <c r="W20" i="238"/>
  <c r="AA20" i="238" s="1"/>
  <c r="V20" i="238"/>
  <c r="J20" i="238"/>
  <c r="I20" i="238"/>
  <c r="H20" i="238"/>
  <c r="G20" i="238"/>
  <c r="F20" i="238"/>
  <c r="E20" i="238"/>
  <c r="D20" i="238"/>
  <c r="J19" i="238"/>
  <c r="I19" i="238"/>
  <c r="H19" i="238"/>
  <c r="G19" i="238"/>
  <c r="F19" i="238"/>
  <c r="E19" i="238"/>
  <c r="D19" i="238"/>
  <c r="AA18" i="238"/>
  <c r="W18" i="238"/>
  <c r="V18" i="238"/>
  <c r="J18" i="238"/>
  <c r="I18" i="238"/>
  <c r="H18" i="238"/>
  <c r="G18" i="238"/>
  <c r="F18" i="238"/>
  <c r="E18" i="238"/>
  <c r="D18" i="238"/>
  <c r="J17" i="238"/>
  <c r="I17" i="238"/>
  <c r="H17" i="238"/>
  <c r="G17" i="238"/>
  <c r="F17" i="238"/>
  <c r="E17" i="238"/>
  <c r="D17" i="238"/>
  <c r="W16" i="238"/>
  <c r="V16" i="238"/>
  <c r="J16" i="238"/>
  <c r="I16" i="238"/>
  <c r="H16" i="238"/>
  <c r="G16" i="238"/>
  <c r="F16" i="238"/>
  <c r="E16" i="238"/>
  <c r="D16" i="238"/>
  <c r="J15" i="238"/>
  <c r="I15" i="238"/>
  <c r="H15" i="238"/>
  <c r="G15" i="238"/>
  <c r="F15" i="238"/>
  <c r="E15" i="238"/>
  <c r="D15" i="238"/>
  <c r="W14" i="238"/>
  <c r="V14" i="238"/>
  <c r="J14" i="238"/>
  <c r="I14" i="238"/>
  <c r="H14" i="238"/>
  <c r="G14" i="238"/>
  <c r="F14" i="238"/>
  <c r="E14" i="238"/>
  <c r="D14" i="238"/>
  <c r="J13" i="238"/>
  <c r="I13" i="238"/>
  <c r="H13" i="238"/>
  <c r="G13" i="238"/>
  <c r="F13" i="238"/>
  <c r="E13" i="238"/>
  <c r="D13" i="238"/>
  <c r="W12" i="238"/>
  <c r="V12" i="238"/>
  <c r="J12" i="238"/>
  <c r="I12" i="238"/>
  <c r="H12" i="238"/>
  <c r="G12" i="238"/>
  <c r="F12" i="238"/>
  <c r="E12" i="238"/>
  <c r="D12" i="238"/>
  <c r="M11" i="238"/>
  <c r="J11" i="238"/>
  <c r="I11" i="238"/>
  <c r="H11" i="238"/>
  <c r="G11" i="238"/>
  <c r="F11" i="238"/>
  <c r="E11" i="238"/>
  <c r="D11" i="238"/>
  <c r="W10" i="238"/>
  <c r="V10" i="238"/>
  <c r="J10" i="238"/>
  <c r="I10" i="238"/>
  <c r="H10" i="238"/>
  <c r="G10" i="238"/>
  <c r="F10" i="238"/>
  <c r="E10" i="238"/>
  <c r="D10" i="238"/>
  <c r="J9" i="238"/>
  <c r="I9" i="238"/>
  <c r="H9" i="238"/>
  <c r="G9" i="238"/>
  <c r="F9" i="238"/>
  <c r="E9" i="238"/>
  <c r="D9" i="238"/>
  <c r="W8" i="238"/>
  <c r="V8" i="238"/>
  <c r="J8" i="238"/>
  <c r="I8" i="238"/>
  <c r="H8" i="238"/>
  <c r="G8" i="238"/>
  <c r="F8" i="238"/>
  <c r="E8" i="238"/>
  <c r="D8" i="238"/>
  <c r="J7" i="238"/>
  <c r="I7" i="238"/>
  <c r="H7" i="238"/>
  <c r="G7" i="238"/>
  <c r="F7" i="238"/>
  <c r="E7" i="238"/>
  <c r="D7" i="238"/>
  <c r="W6" i="238"/>
  <c r="V6" i="238"/>
  <c r="AA6" i="238" s="1"/>
  <c r="H6" i="238"/>
  <c r="G6" i="238"/>
  <c r="F6" i="238"/>
  <c r="E6" i="238"/>
  <c r="I6" i="238" s="1"/>
  <c r="D6" i="238"/>
  <c r="H5" i="238"/>
  <c r="G5" i="238"/>
  <c r="F5" i="238"/>
  <c r="E5" i="238"/>
  <c r="I5" i="238" s="1"/>
  <c r="D5" i="238"/>
  <c r="W4" i="238"/>
  <c r="V4" i="238"/>
  <c r="H4" i="238"/>
  <c r="G4" i="238"/>
  <c r="F4" i="238"/>
  <c r="E4" i="238"/>
  <c r="I4" i="238" s="1"/>
  <c r="D4" i="238"/>
  <c r="H3" i="238"/>
  <c r="G3" i="238"/>
  <c r="F3" i="238"/>
  <c r="E3" i="238"/>
  <c r="D3" i="238"/>
  <c r="J53" i="237"/>
  <c r="I53" i="237"/>
  <c r="H53" i="237"/>
  <c r="G53" i="237"/>
  <c r="F53" i="237"/>
  <c r="E53" i="237"/>
  <c r="D53" i="237"/>
  <c r="W52" i="237"/>
  <c r="V52" i="237"/>
  <c r="J52" i="237"/>
  <c r="I52" i="237"/>
  <c r="H52" i="237"/>
  <c r="G52" i="237"/>
  <c r="F52" i="237"/>
  <c r="E52" i="237"/>
  <c r="D52" i="237"/>
  <c r="J51" i="237"/>
  <c r="I51" i="237"/>
  <c r="H51" i="237"/>
  <c r="G51" i="237"/>
  <c r="F51" i="237"/>
  <c r="E51" i="237"/>
  <c r="D51" i="237"/>
  <c r="W50" i="237"/>
  <c r="V50" i="237"/>
  <c r="J50" i="237"/>
  <c r="I50" i="237"/>
  <c r="H50" i="237"/>
  <c r="G50" i="237"/>
  <c r="F50" i="237"/>
  <c r="E50" i="237"/>
  <c r="D50" i="237"/>
  <c r="J49" i="237"/>
  <c r="I49" i="237"/>
  <c r="H49" i="237"/>
  <c r="G49" i="237"/>
  <c r="F49" i="237"/>
  <c r="E49" i="237"/>
  <c r="D49" i="237"/>
  <c r="W48" i="237"/>
  <c r="V48" i="237"/>
  <c r="J48" i="237"/>
  <c r="I48" i="237"/>
  <c r="H48" i="237"/>
  <c r="G48" i="237"/>
  <c r="F48" i="237"/>
  <c r="E48" i="237"/>
  <c r="D48" i="237"/>
  <c r="J47" i="237"/>
  <c r="I47" i="237"/>
  <c r="H47" i="237"/>
  <c r="G47" i="237"/>
  <c r="F47" i="237"/>
  <c r="E47" i="237"/>
  <c r="D47" i="237"/>
  <c r="W46" i="237"/>
  <c r="V46" i="237"/>
  <c r="J46" i="237"/>
  <c r="I46" i="237"/>
  <c r="H46" i="237"/>
  <c r="G46" i="237"/>
  <c r="F46" i="237"/>
  <c r="E46" i="237"/>
  <c r="D46" i="237"/>
  <c r="J45" i="237"/>
  <c r="I45" i="237"/>
  <c r="H45" i="237"/>
  <c r="G45" i="237"/>
  <c r="F45" i="237"/>
  <c r="E45" i="237"/>
  <c r="D45" i="237"/>
  <c r="W44" i="237"/>
  <c r="V44" i="237"/>
  <c r="J44" i="237"/>
  <c r="I44" i="237"/>
  <c r="H44" i="237"/>
  <c r="G44" i="237"/>
  <c r="F44" i="237"/>
  <c r="E44" i="237"/>
  <c r="D44" i="237"/>
  <c r="J43" i="237"/>
  <c r="I43" i="237"/>
  <c r="H43" i="237"/>
  <c r="G43" i="237"/>
  <c r="F43" i="237"/>
  <c r="E43" i="237"/>
  <c r="D43" i="237"/>
  <c r="W42" i="237"/>
  <c r="V42" i="237"/>
  <c r="J42" i="237"/>
  <c r="I42" i="237"/>
  <c r="H42" i="237"/>
  <c r="G42" i="237"/>
  <c r="F42" i="237"/>
  <c r="E42" i="237"/>
  <c r="D42" i="237"/>
  <c r="J41" i="237"/>
  <c r="I41" i="237"/>
  <c r="H41" i="237"/>
  <c r="G41" i="237"/>
  <c r="F41" i="237"/>
  <c r="E41" i="237"/>
  <c r="D41" i="237"/>
  <c r="W40" i="237"/>
  <c r="V40" i="237"/>
  <c r="J40" i="237"/>
  <c r="I40" i="237"/>
  <c r="H40" i="237"/>
  <c r="G40" i="237"/>
  <c r="F40" i="237"/>
  <c r="E40" i="237"/>
  <c r="D40" i="237"/>
  <c r="J39" i="237"/>
  <c r="I39" i="237"/>
  <c r="H39" i="237"/>
  <c r="G39" i="237"/>
  <c r="F39" i="237"/>
  <c r="E39" i="237"/>
  <c r="D39" i="237"/>
  <c r="W38" i="237"/>
  <c r="AA38" i="237" s="1"/>
  <c r="V38" i="237"/>
  <c r="J38" i="237"/>
  <c r="I38" i="237"/>
  <c r="H38" i="237"/>
  <c r="G38" i="237"/>
  <c r="F38" i="237"/>
  <c r="E38" i="237"/>
  <c r="D38" i="237"/>
  <c r="J37" i="237"/>
  <c r="I37" i="237"/>
  <c r="H37" i="237"/>
  <c r="G37" i="237"/>
  <c r="F37" i="237"/>
  <c r="E37" i="237"/>
  <c r="D37" i="237"/>
  <c r="W36" i="237"/>
  <c r="AA36" i="237" s="1"/>
  <c r="V36" i="237"/>
  <c r="J36" i="237"/>
  <c r="I36" i="237"/>
  <c r="H36" i="237"/>
  <c r="G36" i="237"/>
  <c r="F36" i="237"/>
  <c r="E36" i="237"/>
  <c r="D36" i="237"/>
  <c r="J35" i="237"/>
  <c r="I35" i="237"/>
  <c r="H35" i="237"/>
  <c r="G35" i="237"/>
  <c r="F35" i="237"/>
  <c r="E35" i="237"/>
  <c r="D35" i="237"/>
  <c r="W34" i="237"/>
  <c r="V34" i="237"/>
  <c r="AA34" i="237" s="1"/>
  <c r="J34" i="237"/>
  <c r="I34" i="237"/>
  <c r="H34" i="237"/>
  <c r="G34" i="237"/>
  <c r="F34" i="237"/>
  <c r="E34" i="237"/>
  <c r="D34" i="237"/>
  <c r="J33" i="237"/>
  <c r="I33" i="237"/>
  <c r="H33" i="237"/>
  <c r="G33" i="237"/>
  <c r="F33" i="237"/>
  <c r="E33" i="237"/>
  <c r="D33" i="237"/>
  <c r="W32" i="237"/>
  <c r="V32" i="237"/>
  <c r="J32" i="237"/>
  <c r="I32" i="237"/>
  <c r="H32" i="237"/>
  <c r="G32" i="237"/>
  <c r="F32" i="237"/>
  <c r="E32" i="237"/>
  <c r="D32" i="237"/>
  <c r="J31" i="237"/>
  <c r="I31" i="237"/>
  <c r="H31" i="237"/>
  <c r="G31" i="237"/>
  <c r="F31" i="237"/>
  <c r="E31" i="237"/>
  <c r="D31" i="237"/>
  <c r="W30" i="237"/>
  <c r="V30" i="237"/>
  <c r="J30" i="237"/>
  <c r="I30" i="237"/>
  <c r="H30" i="237"/>
  <c r="G30" i="237"/>
  <c r="F30" i="237"/>
  <c r="E30" i="237"/>
  <c r="D30" i="237"/>
  <c r="J29" i="237"/>
  <c r="I29" i="237"/>
  <c r="H29" i="237"/>
  <c r="G29" i="237"/>
  <c r="F29" i="237"/>
  <c r="E29" i="237"/>
  <c r="D29" i="237"/>
  <c r="W28" i="237"/>
  <c r="V28" i="237"/>
  <c r="J28" i="237"/>
  <c r="I28" i="237"/>
  <c r="H28" i="237"/>
  <c r="G28" i="237"/>
  <c r="F28" i="237"/>
  <c r="E28" i="237"/>
  <c r="D28" i="237"/>
  <c r="J27" i="237"/>
  <c r="I27" i="237"/>
  <c r="H27" i="237"/>
  <c r="G27" i="237"/>
  <c r="F27" i="237"/>
  <c r="E27" i="237"/>
  <c r="D27" i="237"/>
  <c r="W26" i="237"/>
  <c r="V26" i="237"/>
  <c r="J26" i="237"/>
  <c r="I26" i="237"/>
  <c r="H26" i="237"/>
  <c r="G26" i="237"/>
  <c r="F26" i="237"/>
  <c r="E26" i="237"/>
  <c r="D26" i="237"/>
  <c r="J25" i="237"/>
  <c r="I25" i="237"/>
  <c r="H25" i="237"/>
  <c r="G25" i="237"/>
  <c r="F25" i="237"/>
  <c r="E25" i="237"/>
  <c r="D25" i="237"/>
  <c r="W24" i="237"/>
  <c r="V24" i="237"/>
  <c r="J24" i="237"/>
  <c r="I24" i="237"/>
  <c r="H24" i="237"/>
  <c r="G24" i="237"/>
  <c r="F24" i="237"/>
  <c r="E24" i="237"/>
  <c r="D24" i="237"/>
  <c r="J23" i="237"/>
  <c r="I23" i="237"/>
  <c r="H23" i="237"/>
  <c r="G23" i="237"/>
  <c r="F23" i="237"/>
  <c r="E23" i="237"/>
  <c r="D23" i="237"/>
  <c r="W22" i="237"/>
  <c r="V22" i="237"/>
  <c r="J22" i="237"/>
  <c r="I22" i="237"/>
  <c r="H22" i="237"/>
  <c r="G22" i="237"/>
  <c r="F22" i="237"/>
  <c r="E22" i="237"/>
  <c r="D22" i="237"/>
  <c r="J21" i="237"/>
  <c r="I21" i="237"/>
  <c r="H21" i="237"/>
  <c r="G21" i="237"/>
  <c r="F21" i="237"/>
  <c r="E21" i="237"/>
  <c r="D21" i="237"/>
  <c r="W20" i="237"/>
  <c r="V20" i="237"/>
  <c r="J20" i="237"/>
  <c r="I20" i="237"/>
  <c r="H20" i="237"/>
  <c r="G20" i="237"/>
  <c r="F20" i="237"/>
  <c r="E20" i="237"/>
  <c r="D20" i="237"/>
  <c r="J19" i="237"/>
  <c r="I19" i="237"/>
  <c r="H19" i="237"/>
  <c r="G19" i="237"/>
  <c r="F19" i="237"/>
  <c r="E19" i="237"/>
  <c r="D19" i="237"/>
  <c r="W18" i="237"/>
  <c r="V18" i="237"/>
  <c r="J18" i="237"/>
  <c r="I18" i="237"/>
  <c r="H18" i="237"/>
  <c r="G18" i="237"/>
  <c r="F18" i="237"/>
  <c r="E18" i="237"/>
  <c r="D18" i="237"/>
  <c r="J17" i="237"/>
  <c r="I17" i="237"/>
  <c r="H17" i="237"/>
  <c r="G17" i="237"/>
  <c r="F17" i="237"/>
  <c r="E17" i="237"/>
  <c r="D17" i="237"/>
  <c r="W16" i="237"/>
  <c r="V16" i="237"/>
  <c r="J16" i="237"/>
  <c r="I16" i="237"/>
  <c r="H16" i="237"/>
  <c r="G16" i="237"/>
  <c r="F16" i="237"/>
  <c r="E16" i="237"/>
  <c r="D16" i="237"/>
  <c r="J15" i="237"/>
  <c r="I15" i="237"/>
  <c r="H15" i="237"/>
  <c r="G15" i="237"/>
  <c r="F15" i="237"/>
  <c r="E15" i="237"/>
  <c r="D15" i="237"/>
  <c r="W14" i="237"/>
  <c r="V14" i="237"/>
  <c r="J14" i="237"/>
  <c r="I14" i="237"/>
  <c r="H14" i="237"/>
  <c r="G14" i="237"/>
  <c r="F14" i="237"/>
  <c r="E14" i="237"/>
  <c r="D14" i="237"/>
  <c r="J13" i="237"/>
  <c r="I13" i="237"/>
  <c r="H13" i="237"/>
  <c r="G13" i="237"/>
  <c r="F13" i="237"/>
  <c r="E13" i="237"/>
  <c r="D13" i="237"/>
  <c r="W12" i="237"/>
  <c r="V12" i="237"/>
  <c r="J12" i="237"/>
  <c r="I12" i="237"/>
  <c r="H12" i="237"/>
  <c r="G12" i="237"/>
  <c r="F12" i="237"/>
  <c r="E12" i="237"/>
  <c r="D12" i="237"/>
  <c r="M11" i="237"/>
  <c r="J11" i="237"/>
  <c r="I11" i="237"/>
  <c r="H11" i="237"/>
  <c r="G11" i="237"/>
  <c r="F11" i="237"/>
  <c r="E11" i="237"/>
  <c r="D11" i="237"/>
  <c r="W10" i="237"/>
  <c r="V10" i="237"/>
  <c r="J10" i="237"/>
  <c r="I10" i="237"/>
  <c r="H10" i="237"/>
  <c r="G10" i="237"/>
  <c r="F10" i="237"/>
  <c r="E10" i="237"/>
  <c r="D10" i="237"/>
  <c r="J9" i="237"/>
  <c r="I9" i="237"/>
  <c r="H9" i="237"/>
  <c r="G9" i="237"/>
  <c r="F9" i="237"/>
  <c r="E9" i="237"/>
  <c r="D9" i="237"/>
  <c r="W8" i="237"/>
  <c r="V8" i="237"/>
  <c r="AA8" i="237" s="1"/>
  <c r="J8" i="237"/>
  <c r="I8" i="237"/>
  <c r="H8" i="237"/>
  <c r="G8" i="237"/>
  <c r="F8" i="237"/>
  <c r="E8" i="237"/>
  <c r="D8" i="237"/>
  <c r="J7" i="237"/>
  <c r="I7" i="237"/>
  <c r="H7" i="237"/>
  <c r="G7" i="237"/>
  <c r="F7" i="237"/>
  <c r="E7" i="237"/>
  <c r="D7" i="237"/>
  <c r="W6" i="237"/>
  <c r="V6" i="237"/>
  <c r="H6" i="237"/>
  <c r="G6" i="237"/>
  <c r="F6" i="237"/>
  <c r="E6" i="237"/>
  <c r="I6" i="237" s="1"/>
  <c r="D6" i="237"/>
  <c r="H5" i="237"/>
  <c r="G5" i="237"/>
  <c r="F5" i="237"/>
  <c r="E5" i="237"/>
  <c r="I5" i="237" s="1"/>
  <c r="D5" i="237"/>
  <c r="W4" i="237"/>
  <c r="V4" i="237"/>
  <c r="H4" i="237"/>
  <c r="G4" i="237"/>
  <c r="F4" i="237"/>
  <c r="E4" i="237"/>
  <c r="I4" i="237" s="1"/>
  <c r="D4" i="237"/>
  <c r="H3" i="237"/>
  <c r="G3" i="237"/>
  <c r="F3" i="237"/>
  <c r="E3" i="237"/>
  <c r="D3" i="237"/>
  <c r="J53" i="236"/>
  <c r="I53" i="236"/>
  <c r="H53" i="236"/>
  <c r="G53" i="236"/>
  <c r="F53" i="236"/>
  <c r="E53" i="236"/>
  <c r="D53" i="236"/>
  <c r="W52" i="236"/>
  <c r="V52" i="236"/>
  <c r="J52" i="236"/>
  <c r="I52" i="236"/>
  <c r="H52" i="236"/>
  <c r="G52" i="236"/>
  <c r="F52" i="236"/>
  <c r="E52" i="236"/>
  <c r="D52" i="236"/>
  <c r="J51" i="236"/>
  <c r="I51" i="236"/>
  <c r="H51" i="236"/>
  <c r="G51" i="236"/>
  <c r="F51" i="236"/>
  <c r="E51" i="236"/>
  <c r="D51" i="236"/>
  <c r="W50" i="236"/>
  <c r="V50" i="236"/>
  <c r="J50" i="236"/>
  <c r="I50" i="236"/>
  <c r="H50" i="236"/>
  <c r="G50" i="236"/>
  <c r="F50" i="236"/>
  <c r="E50" i="236"/>
  <c r="D50" i="236"/>
  <c r="J49" i="236"/>
  <c r="I49" i="236"/>
  <c r="H49" i="236"/>
  <c r="G49" i="236"/>
  <c r="F49" i="236"/>
  <c r="E49" i="236"/>
  <c r="D49" i="236"/>
  <c r="W48" i="236"/>
  <c r="V48" i="236"/>
  <c r="J48" i="236"/>
  <c r="I48" i="236"/>
  <c r="H48" i="236"/>
  <c r="G48" i="236"/>
  <c r="F48" i="236"/>
  <c r="E48" i="236"/>
  <c r="D48" i="236"/>
  <c r="J47" i="236"/>
  <c r="I47" i="236"/>
  <c r="H47" i="236"/>
  <c r="G47" i="236"/>
  <c r="F47" i="236"/>
  <c r="E47" i="236"/>
  <c r="D47" i="236"/>
  <c r="W46" i="236"/>
  <c r="V46" i="236"/>
  <c r="J46" i="236"/>
  <c r="I46" i="236"/>
  <c r="H46" i="236"/>
  <c r="G46" i="236"/>
  <c r="F46" i="236"/>
  <c r="E46" i="236"/>
  <c r="D46" i="236"/>
  <c r="J45" i="236"/>
  <c r="I45" i="236"/>
  <c r="H45" i="236"/>
  <c r="G45" i="236"/>
  <c r="F45" i="236"/>
  <c r="E45" i="236"/>
  <c r="D45" i="236"/>
  <c r="W44" i="236"/>
  <c r="V44" i="236"/>
  <c r="J44" i="236"/>
  <c r="I44" i="236"/>
  <c r="H44" i="236"/>
  <c r="G44" i="236"/>
  <c r="F44" i="236"/>
  <c r="E44" i="236"/>
  <c r="D44" i="236"/>
  <c r="J43" i="236"/>
  <c r="I43" i="236"/>
  <c r="H43" i="236"/>
  <c r="G43" i="236"/>
  <c r="F43" i="236"/>
  <c r="E43" i="236"/>
  <c r="D43" i="236"/>
  <c r="W42" i="236"/>
  <c r="V42" i="236"/>
  <c r="J42" i="236"/>
  <c r="I42" i="236"/>
  <c r="H42" i="236"/>
  <c r="G42" i="236"/>
  <c r="F42" i="236"/>
  <c r="E42" i="236"/>
  <c r="D42" i="236"/>
  <c r="J41" i="236"/>
  <c r="I41" i="236"/>
  <c r="H41" i="236"/>
  <c r="G41" i="236"/>
  <c r="F41" i="236"/>
  <c r="E41" i="236"/>
  <c r="D41" i="236"/>
  <c r="W40" i="236"/>
  <c r="V40" i="236"/>
  <c r="J40" i="236"/>
  <c r="I40" i="236"/>
  <c r="H40" i="236"/>
  <c r="G40" i="236"/>
  <c r="F40" i="236"/>
  <c r="E40" i="236"/>
  <c r="D40" i="236"/>
  <c r="J39" i="236"/>
  <c r="I39" i="236"/>
  <c r="H39" i="236"/>
  <c r="G39" i="236"/>
  <c r="F39" i="236"/>
  <c r="E39" i="236"/>
  <c r="D39" i="236"/>
  <c r="W38" i="236"/>
  <c r="V38" i="236"/>
  <c r="J38" i="236"/>
  <c r="I38" i="236"/>
  <c r="H38" i="236"/>
  <c r="G38" i="236"/>
  <c r="F38" i="236"/>
  <c r="E38" i="236"/>
  <c r="D38" i="236"/>
  <c r="J37" i="236"/>
  <c r="I37" i="236"/>
  <c r="H37" i="236"/>
  <c r="G37" i="236"/>
  <c r="F37" i="236"/>
  <c r="E37" i="236"/>
  <c r="D37" i="236"/>
  <c r="W36" i="236"/>
  <c r="V36" i="236"/>
  <c r="J36" i="236"/>
  <c r="I36" i="236"/>
  <c r="H36" i="236"/>
  <c r="G36" i="236"/>
  <c r="F36" i="236"/>
  <c r="E36" i="236"/>
  <c r="D36" i="236"/>
  <c r="J35" i="236"/>
  <c r="I35" i="236"/>
  <c r="H35" i="236"/>
  <c r="G35" i="236"/>
  <c r="F35" i="236"/>
  <c r="E35" i="236"/>
  <c r="D35" i="236"/>
  <c r="W34" i="236"/>
  <c r="V34" i="236"/>
  <c r="J34" i="236"/>
  <c r="I34" i="236"/>
  <c r="H34" i="236"/>
  <c r="G34" i="236"/>
  <c r="F34" i="236"/>
  <c r="E34" i="236"/>
  <c r="D34" i="236"/>
  <c r="J33" i="236"/>
  <c r="I33" i="236"/>
  <c r="H33" i="236"/>
  <c r="G33" i="236"/>
  <c r="F33" i="236"/>
  <c r="E33" i="236"/>
  <c r="D33" i="236"/>
  <c r="W32" i="236"/>
  <c r="V32" i="236"/>
  <c r="J32" i="236"/>
  <c r="I32" i="236"/>
  <c r="H32" i="236"/>
  <c r="G32" i="236"/>
  <c r="F32" i="236"/>
  <c r="E32" i="236"/>
  <c r="D32" i="236"/>
  <c r="J31" i="236"/>
  <c r="I31" i="236"/>
  <c r="H31" i="236"/>
  <c r="G31" i="236"/>
  <c r="F31" i="236"/>
  <c r="E31" i="236"/>
  <c r="D31" i="236"/>
  <c r="W30" i="236"/>
  <c r="V30" i="236"/>
  <c r="J30" i="236"/>
  <c r="I30" i="236"/>
  <c r="H30" i="236"/>
  <c r="G30" i="236"/>
  <c r="F30" i="236"/>
  <c r="E30" i="236"/>
  <c r="D30" i="236"/>
  <c r="J29" i="236"/>
  <c r="I29" i="236"/>
  <c r="H29" i="236"/>
  <c r="G29" i="236"/>
  <c r="F29" i="236"/>
  <c r="E29" i="236"/>
  <c r="D29" i="236"/>
  <c r="W28" i="236"/>
  <c r="V28" i="236"/>
  <c r="J28" i="236"/>
  <c r="I28" i="236"/>
  <c r="H28" i="236"/>
  <c r="G28" i="236"/>
  <c r="F28" i="236"/>
  <c r="E28" i="236"/>
  <c r="D28" i="236"/>
  <c r="J27" i="236"/>
  <c r="I27" i="236"/>
  <c r="H27" i="236"/>
  <c r="G27" i="236"/>
  <c r="F27" i="236"/>
  <c r="E27" i="236"/>
  <c r="D27" i="236"/>
  <c r="W26" i="236"/>
  <c r="V26" i="236"/>
  <c r="J26" i="236"/>
  <c r="I26" i="236"/>
  <c r="H26" i="236"/>
  <c r="G26" i="236"/>
  <c r="F26" i="236"/>
  <c r="E26" i="236"/>
  <c r="D26" i="236"/>
  <c r="J25" i="236"/>
  <c r="I25" i="236"/>
  <c r="H25" i="236"/>
  <c r="G25" i="236"/>
  <c r="F25" i="236"/>
  <c r="E25" i="236"/>
  <c r="D25" i="236"/>
  <c r="W24" i="236"/>
  <c r="V24" i="236"/>
  <c r="J24" i="236"/>
  <c r="I24" i="236"/>
  <c r="H24" i="236"/>
  <c r="G24" i="236"/>
  <c r="F24" i="236"/>
  <c r="E24" i="236"/>
  <c r="D24" i="236"/>
  <c r="J23" i="236"/>
  <c r="I23" i="236"/>
  <c r="H23" i="236"/>
  <c r="G23" i="236"/>
  <c r="F23" i="236"/>
  <c r="E23" i="236"/>
  <c r="D23" i="236"/>
  <c r="W22" i="236"/>
  <c r="V22" i="236"/>
  <c r="J22" i="236"/>
  <c r="I22" i="236"/>
  <c r="H22" i="236"/>
  <c r="G22" i="236"/>
  <c r="F22" i="236"/>
  <c r="E22" i="236"/>
  <c r="D22" i="236"/>
  <c r="J21" i="236"/>
  <c r="I21" i="236"/>
  <c r="H21" i="236"/>
  <c r="G21" i="236"/>
  <c r="F21" i="236"/>
  <c r="E21" i="236"/>
  <c r="D21" i="236"/>
  <c r="W20" i="236"/>
  <c r="V20" i="236"/>
  <c r="J20" i="236"/>
  <c r="I20" i="236"/>
  <c r="H20" i="236"/>
  <c r="G20" i="236"/>
  <c r="F20" i="236"/>
  <c r="E20" i="236"/>
  <c r="D20" i="236"/>
  <c r="J19" i="236"/>
  <c r="I19" i="236"/>
  <c r="H19" i="236"/>
  <c r="G19" i="236"/>
  <c r="F19" i="236"/>
  <c r="E19" i="236"/>
  <c r="D19" i="236"/>
  <c r="W18" i="236"/>
  <c r="V18" i="236"/>
  <c r="J18" i="236"/>
  <c r="I18" i="236"/>
  <c r="H18" i="236"/>
  <c r="G18" i="236"/>
  <c r="F18" i="236"/>
  <c r="E18" i="236"/>
  <c r="D18" i="236"/>
  <c r="J17" i="236"/>
  <c r="I17" i="236"/>
  <c r="H17" i="236"/>
  <c r="G17" i="236"/>
  <c r="F17" i="236"/>
  <c r="E17" i="236"/>
  <c r="D17" i="236"/>
  <c r="W16" i="236"/>
  <c r="V16" i="236"/>
  <c r="J16" i="236"/>
  <c r="I16" i="236"/>
  <c r="H16" i="236"/>
  <c r="G16" i="236"/>
  <c r="F16" i="236"/>
  <c r="E16" i="236"/>
  <c r="D16" i="236"/>
  <c r="J15" i="236"/>
  <c r="I15" i="236"/>
  <c r="H15" i="236"/>
  <c r="G15" i="236"/>
  <c r="F15" i="236"/>
  <c r="E15" i="236"/>
  <c r="D15" i="236"/>
  <c r="W14" i="236"/>
  <c r="V14" i="236"/>
  <c r="J14" i="236"/>
  <c r="I14" i="236"/>
  <c r="H14" i="236"/>
  <c r="G14" i="236"/>
  <c r="F14" i="236"/>
  <c r="E14" i="236"/>
  <c r="D14" i="236"/>
  <c r="J13" i="236"/>
  <c r="I13" i="236"/>
  <c r="H13" i="236"/>
  <c r="G13" i="236"/>
  <c r="F13" i="236"/>
  <c r="E13" i="236"/>
  <c r="D13" i="236"/>
  <c r="W12" i="236"/>
  <c r="AA12" i="236" s="1"/>
  <c r="V12" i="236"/>
  <c r="J12" i="236"/>
  <c r="I12" i="236"/>
  <c r="H12" i="236"/>
  <c r="G12" i="236"/>
  <c r="F12" i="236"/>
  <c r="E12" i="236"/>
  <c r="D12" i="236"/>
  <c r="M11" i="236"/>
  <c r="J11" i="236"/>
  <c r="I11" i="236"/>
  <c r="H11" i="236"/>
  <c r="G11" i="236"/>
  <c r="F11" i="236"/>
  <c r="E11" i="236"/>
  <c r="D11" i="236"/>
  <c r="W10" i="236"/>
  <c r="V10" i="236"/>
  <c r="J10" i="236"/>
  <c r="I10" i="236"/>
  <c r="H10" i="236"/>
  <c r="G10" i="236"/>
  <c r="F10" i="236"/>
  <c r="E10" i="236"/>
  <c r="D10" i="236"/>
  <c r="J9" i="236"/>
  <c r="I9" i="236"/>
  <c r="H9" i="236"/>
  <c r="G9" i="236"/>
  <c r="F9" i="236"/>
  <c r="E9" i="236"/>
  <c r="D9" i="236"/>
  <c r="W8" i="236"/>
  <c r="V8" i="236"/>
  <c r="J8" i="236"/>
  <c r="I8" i="236"/>
  <c r="H8" i="236"/>
  <c r="G8" i="236"/>
  <c r="F8" i="236"/>
  <c r="E8" i="236"/>
  <c r="D8" i="236"/>
  <c r="J7" i="236"/>
  <c r="I7" i="236"/>
  <c r="H7" i="236"/>
  <c r="G7" i="236"/>
  <c r="F7" i="236"/>
  <c r="E7" i="236"/>
  <c r="D7" i="236"/>
  <c r="W6" i="236"/>
  <c r="V6" i="236"/>
  <c r="J6" i="236"/>
  <c r="I6" i="236"/>
  <c r="H6" i="236"/>
  <c r="G6" i="236"/>
  <c r="F6" i="236"/>
  <c r="E6" i="236"/>
  <c r="D6" i="236"/>
  <c r="H5" i="236"/>
  <c r="G5" i="236"/>
  <c r="F5" i="236"/>
  <c r="E5" i="236"/>
  <c r="I5" i="236" s="1"/>
  <c r="D5" i="236"/>
  <c r="W4" i="236"/>
  <c r="V4" i="236"/>
  <c r="H4" i="236"/>
  <c r="G4" i="236"/>
  <c r="F4" i="236"/>
  <c r="E4" i="236"/>
  <c r="I4" i="236" s="1"/>
  <c r="D4" i="236"/>
  <c r="H3" i="236"/>
  <c r="G3" i="236"/>
  <c r="F3" i="236"/>
  <c r="E3" i="236"/>
  <c r="D3" i="236"/>
  <c r="J53" i="235"/>
  <c r="I53" i="235"/>
  <c r="H53" i="235"/>
  <c r="G53" i="235"/>
  <c r="F53" i="235"/>
  <c r="E53" i="235"/>
  <c r="D53" i="235"/>
  <c r="W52" i="235"/>
  <c r="V52" i="235"/>
  <c r="J52" i="235"/>
  <c r="I52" i="235"/>
  <c r="H52" i="235"/>
  <c r="G52" i="235"/>
  <c r="F52" i="235"/>
  <c r="E52" i="235"/>
  <c r="D52" i="235"/>
  <c r="J51" i="235"/>
  <c r="I51" i="235"/>
  <c r="H51" i="235"/>
  <c r="G51" i="235"/>
  <c r="F51" i="235"/>
  <c r="E51" i="235"/>
  <c r="D51" i="235"/>
  <c r="W50" i="235"/>
  <c r="V50" i="235"/>
  <c r="J50" i="235"/>
  <c r="I50" i="235"/>
  <c r="H50" i="235"/>
  <c r="G50" i="235"/>
  <c r="F50" i="235"/>
  <c r="E50" i="235"/>
  <c r="D50" i="235"/>
  <c r="J49" i="235"/>
  <c r="I49" i="235"/>
  <c r="H49" i="235"/>
  <c r="G49" i="235"/>
  <c r="F49" i="235"/>
  <c r="E49" i="235"/>
  <c r="D49" i="235"/>
  <c r="W48" i="235"/>
  <c r="V48" i="235"/>
  <c r="J48" i="235"/>
  <c r="I48" i="235"/>
  <c r="H48" i="235"/>
  <c r="G48" i="235"/>
  <c r="F48" i="235"/>
  <c r="E48" i="235"/>
  <c r="D48" i="235"/>
  <c r="J47" i="235"/>
  <c r="I47" i="235"/>
  <c r="H47" i="235"/>
  <c r="G47" i="235"/>
  <c r="F47" i="235"/>
  <c r="E47" i="235"/>
  <c r="D47" i="235"/>
  <c r="W46" i="235"/>
  <c r="V46" i="235"/>
  <c r="J46" i="235"/>
  <c r="I46" i="235"/>
  <c r="H46" i="235"/>
  <c r="G46" i="235"/>
  <c r="F46" i="235"/>
  <c r="E46" i="235"/>
  <c r="D46" i="235"/>
  <c r="J45" i="235"/>
  <c r="I45" i="235"/>
  <c r="H45" i="235"/>
  <c r="G45" i="235"/>
  <c r="F45" i="235"/>
  <c r="E45" i="235"/>
  <c r="D45" i="235"/>
  <c r="W44" i="235"/>
  <c r="V44" i="235"/>
  <c r="J44" i="235"/>
  <c r="I44" i="235"/>
  <c r="H44" i="235"/>
  <c r="G44" i="235"/>
  <c r="F44" i="235"/>
  <c r="E44" i="235"/>
  <c r="D44" i="235"/>
  <c r="J43" i="235"/>
  <c r="I43" i="235"/>
  <c r="H43" i="235"/>
  <c r="G43" i="235"/>
  <c r="F43" i="235"/>
  <c r="E43" i="235"/>
  <c r="D43" i="235"/>
  <c r="W42" i="235"/>
  <c r="V42" i="235"/>
  <c r="J42" i="235"/>
  <c r="I42" i="235"/>
  <c r="H42" i="235"/>
  <c r="G42" i="235"/>
  <c r="F42" i="235"/>
  <c r="E42" i="235"/>
  <c r="D42" i="235"/>
  <c r="J41" i="235"/>
  <c r="I41" i="235"/>
  <c r="H41" i="235"/>
  <c r="G41" i="235"/>
  <c r="F41" i="235"/>
  <c r="E41" i="235"/>
  <c r="D41" i="235"/>
  <c r="W40" i="235"/>
  <c r="V40" i="235"/>
  <c r="J40" i="235"/>
  <c r="I40" i="235"/>
  <c r="H40" i="235"/>
  <c r="G40" i="235"/>
  <c r="F40" i="235"/>
  <c r="E40" i="235"/>
  <c r="D40" i="235"/>
  <c r="J39" i="235"/>
  <c r="I39" i="235"/>
  <c r="H39" i="235"/>
  <c r="G39" i="235"/>
  <c r="F39" i="235"/>
  <c r="E39" i="235"/>
  <c r="D39" i="235"/>
  <c r="W38" i="235"/>
  <c r="V38" i="235"/>
  <c r="J38" i="235"/>
  <c r="I38" i="235"/>
  <c r="H38" i="235"/>
  <c r="G38" i="235"/>
  <c r="F38" i="235"/>
  <c r="E38" i="235"/>
  <c r="D38" i="235"/>
  <c r="J37" i="235"/>
  <c r="I37" i="235"/>
  <c r="H37" i="235"/>
  <c r="G37" i="235"/>
  <c r="F37" i="235"/>
  <c r="E37" i="235"/>
  <c r="D37" i="235"/>
  <c r="W36" i="235"/>
  <c r="V36" i="235"/>
  <c r="J36" i="235"/>
  <c r="I36" i="235"/>
  <c r="H36" i="235"/>
  <c r="G36" i="235"/>
  <c r="F36" i="235"/>
  <c r="E36" i="235"/>
  <c r="D36" i="235"/>
  <c r="J35" i="235"/>
  <c r="I35" i="235"/>
  <c r="H35" i="235"/>
  <c r="G35" i="235"/>
  <c r="F35" i="235"/>
  <c r="E35" i="235"/>
  <c r="D35" i="235"/>
  <c r="W34" i="235"/>
  <c r="V34" i="235"/>
  <c r="J34" i="235"/>
  <c r="I34" i="235"/>
  <c r="H34" i="235"/>
  <c r="G34" i="235"/>
  <c r="F34" i="235"/>
  <c r="E34" i="235"/>
  <c r="D34" i="235"/>
  <c r="J33" i="235"/>
  <c r="I33" i="235"/>
  <c r="H33" i="235"/>
  <c r="G33" i="235"/>
  <c r="F33" i="235"/>
  <c r="E33" i="235"/>
  <c r="D33" i="235"/>
  <c r="W32" i="235"/>
  <c r="AA32" i="235" s="1"/>
  <c r="V32" i="235"/>
  <c r="J32" i="235"/>
  <c r="I32" i="235"/>
  <c r="H32" i="235"/>
  <c r="G32" i="235"/>
  <c r="F32" i="235"/>
  <c r="E32" i="235"/>
  <c r="D32" i="235"/>
  <c r="J31" i="235"/>
  <c r="I31" i="235"/>
  <c r="H31" i="235"/>
  <c r="G31" i="235"/>
  <c r="F31" i="235"/>
  <c r="E31" i="235"/>
  <c r="D31" i="235"/>
  <c r="W30" i="235"/>
  <c r="V30" i="235"/>
  <c r="J30" i="235"/>
  <c r="I30" i="235"/>
  <c r="H30" i="235"/>
  <c r="G30" i="235"/>
  <c r="F30" i="235"/>
  <c r="E30" i="235"/>
  <c r="D30" i="235"/>
  <c r="J29" i="235"/>
  <c r="I29" i="235"/>
  <c r="H29" i="235"/>
  <c r="G29" i="235"/>
  <c r="F29" i="235"/>
  <c r="E29" i="235"/>
  <c r="D29" i="235"/>
  <c r="W28" i="235"/>
  <c r="V28" i="235"/>
  <c r="J28" i="235"/>
  <c r="I28" i="235"/>
  <c r="H28" i="235"/>
  <c r="G28" i="235"/>
  <c r="F28" i="235"/>
  <c r="E28" i="235"/>
  <c r="D28" i="235"/>
  <c r="J27" i="235"/>
  <c r="I27" i="235"/>
  <c r="H27" i="235"/>
  <c r="G27" i="235"/>
  <c r="F27" i="235"/>
  <c r="E27" i="235"/>
  <c r="D27" i="235"/>
  <c r="W26" i="235"/>
  <c r="V26" i="235"/>
  <c r="J26" i="235"/>
  <c r="I26" i="235"/>
  <c r="H26" i="235"/>
  <c r="G26" i="235"/>
  <c r="F26" i="235"/>
  <c r="E26" i="235"/>
  <c r="D26" i="235"/>
  <c r="J25" i="235"/>
  <c r="I25" i="235"/>
  <c r="H25" i="235"/>
  <c r="G25" i="235"/>
  <c r="F25" i="235"/>
  <c r="E25" i="235"/>
  <c r="D25" i="235"/>
  <c r="W24" i="235"/>
  <c r="V24" i="235"/>
  <c r="J24" i="235"/>
  <c r="I24" i="235"/>
  <c r="H24" i="235"/>
  <c r="G24" i="235"/>
  <c r="F24" i="235"/>
  <c r="E24" i="235"/>
  <c r="D24" i="235"/>
  <c r="J23" i="235"/>
  <c r="I23" i="235"/>
  <c r="H23" i="235"/>
  <c r="G23" i="235"/>
  <c r="F23" i="235"/>
  <c r="E23" i="235"/>
  <c r="D23" i="235"/>
  <c r="W22" i="235"/>
  <c r="V22" i="235"/>
  <c r="J22" i="235"/>
  <c r="I22" i="235"/>
  <c r="H22" i="235"/>
  <c r="G22" i="235"/>
  <c r="F22" i="235"/>
  <c r="E22" i="235"/>
  <c r="D22" i="235"/>
  <c r="J21" i="235"/>
  <c r="I21" i="235"/>
  <c r="H21" i="235"/>
  <c r="G21" i="235"/>
  <c r="F21" i="235"/>
  <c r="E21" i="235"/>
  <c r="D21" i="235"/>
  <c r="W20" i="235"/>
  <c r="V20" i="235"/>
  <c r="J20" i="235"/>
  <c r="I20" i="235"/>
  <c r="H20" i="235"/>
  <c r="G20" i="235"/>
  <c r="F20" i="235"/>
  <c r="E20" i="235"/>
  <c r="D20" i="235"/>
  <c r="J19" i="235"/>
  <c r="I19" i="235"/>
  <c r="H19" i="235"/>
  <c r="G19" i="235"/>
  <c r="F19" i="235"/>
  <c r="E19" i="235"/>
  <c r="D19" i="235"/>
  <c r="W18" i="235"/>
  <c r="V18" i="235"/>
  <c r="J18" i="235"/>
  <c r="I18" i="235"/>
  <c r="H18" i="235"/>
  <c r="G18" i="235"/>
  <c r="F18" i="235"/>
  <c r="E18" i="235"/>
  <c r="D18" i="235"/>
  <c r="J17" i="235"/>
  <c r="I17" i="235"/>
  <c r="H17" i="235"/>
  <c r="G17" i="235"/>
  <c r="F17" i="235"/>
  <c r="E17" i="235"/>
  <c r="D17" i="235"/>
  <c r="W16" i="235"/>
  <c r="AA16" i="235" s="1"/>
  <c r="V16" i="235"/>
  <c r="J16" i="235"/>
  <c r="I16" i="235"/>
  <c r="H16" i="235"/>
  <c r="G16" i="235"/>
  <c r="F16" i="235"/>
  <c r="E16" i="235"/>
  <c r="D16" i="235"/>
  <c r="J15" i="235"/>
  <c r="I15" i="235"/>
  <c r="H15" i="235"/>
  <c r="G15" i="235"/>
  <c r="F15" i="235"/>
  <c r="E15" i="235"/>
  <c r="D15" i="235"/>
  <c r="W14" i="235"/>
  <c r="AA14" i="235" s="1"/>
  <c r="V14" i="235"/>
  <c r="J14" i="235"/>
  <c r="I14" i="235"/>
  <c r="H14" i="235"/>
  <c r="G14" i="235"/>
  <c r="F14" i="235"/>
  <c r="E14" i="235"/>
  <c r="D14" i="235"/>
  <c r="J13" i="235"/>
  <c r="I13" i="235"/>
  <c r="H13" i="235"/>
  <c r="G13" i="235"/>
  <c r="F13" i="235"/>
  <c r="E13" i="235"/>
  <c r="D13" i="235"/>
  <c r="W12" i="235"/>
  <c r="V12" i="235"/>
  <c r="J12" i="235"/>
  <c r="I12" i="235"/>
  <c r="H12" i="235"/>
  <c r="G12" i="235"/>
  <c r="F12" i="235"/>
  <c r="E12" i="235"/>
  <c r="D12" i="235"/>
  <c r="M11" i="235"/>
  <c r="J11" i="235"/>
  <c r="I11" i="235"/>
  <c r="H11" i="235"/>
  <c r="G11" i="235"/>
  <c r="F11" i="235"/>
  <c r="E11" i="235"/>
  <c r="D11" i="235"/>
  <c r="W10" i="235"/>
  <c r="V10" i="235"/>
  <c r="J10" i="235"/>
  <c r="I10" i="235"/>
  <c r="H10" i="235"/>
  <c r="G10" i="235"/>
  <c r="F10" i="235"/>
  <c r="E10" i="235"/>
  <c r="D10" i="235"/>
  <c r="J9" i="235"/>
  <c r="I9" i="235"/>
  <c r="H9" i="235"/>
  <c r="G9" i="235"/>
  <c r="F9" i="235"/>
  <c r="E9" i="235"/>
  <c r="D9" i="235"/>
  <c r="W8" i="235"/>
  <c r="V8" i="235"/>
  <c r="J8" i="235"/>
  <c r="I8" i="235"/>
  <c r="H8" i="235"/>
  <c r="G8" i="235"/>
  <c r="F8" i="235"/>
  <c r="E8" i="235"/>
  <c r="D8" i="235"/>
  <c r="J7" i="235"/>
  <c r="I7" i="235"/>
  <c r="H7" i="235"/>
  <c r="G7" i="235"/>
  <c r="F7" i="235"/>
  <c r="E7" i="235"/>
  <c r="D7" i="235"/>
  <c r="W6" i="235"/>
  <c r="V6" i="235"/>
  <c r="H6" i="235"/>
  <c r="G6" i="235"/>
  <c r="F6" i="235"/>
  <c r="E6" i="235"/>
  <c r="D6" i="235"/>
  <c r="H5" i="235"/>
  <c r="G5" i="235"/>
  <c r="F5" i="235"/>
  <c r="E5" i="235"/>
  <c r="I5" i="235" s="1"/>
  <c r="D5" i="235"/>
  <c r="W4" i="235"/>
  <c r="V4" i="235"/>
  <c r="H4" i="235"/>
  <c r="G4" i="235"/>
  <c r="F4" i="235"/>
  <c r="E4" i="235"/>
  <c r="I4" i="235" s="1"/>
  <c r="D4" i="235"/>
  <c r="H3" i="235"/>
  <c r="G3" i="235"/>
  <c r="F3" i="235"/>
  <c r="E3" i="235"/>
  <c r="D3" i="235"/>
  <c r="N1" i="202"/>
  <c r="J53" i="233"/>
  <c r="I53" i="233"/>
  <c r="H53" i="233"/>
  <c r="G53" i="233"/>
  <c r="F53" i="233"/>
  <c r="E53" i="233"/>
  <c r="D53" i="233"/>
  <c r="W52" i="233"/>
  <c r="V52" i="233"/>
  <c r="J52" i="233"/>
  <c r="I52" i="233"/>
  <c r="H52" i="233"/>
  <c r="G52" i="233"/>
  <c r="F52" i="233"/>
  <c r="E52" i="233"/>
  <c r="D52" i="233"/>
  <c r="J51" i="233"/>
  <c r="I51" i="233"/>
  <c r="H51" i="233"/>
  <c r="G51" i="233"/>
  <c r="F51" i="233"/>
  <c r="E51" i="233"/>
  <c r="D51" i="233"/>
  <c r="W50" i="233"/>
  <c r="V50" i="233"/>
  <c r="J50" i="233"/>
  <c r="I50" i="233"/>
  <c r="H50" i="233"/>
  <c r="G50" i="233"/>
  <c r="F50" i="233"/>
  <c r="E50" i="233"/>
  <c r="D50" i="233"/>
  <c r="J49" i="233"/>
  <c r="I49" i="233"/>
  <c r="H49" i="233"/>
  <c r="G49" i="233"/>
  <c r="F49" i="233"/>
  <c r="E49" i="233"/>
  <c r="D49" i="233"/>
  <c r="W48" i="233"/>
  <c r="V48" i="233"/>
  <c r="J48" i="233"/>
  <c r="I48" i="233"/>
  <c r="H48" i="233"/>
  <c r="G48" i="233"/>
  <c r="F48" i="233"/>
  <c r="E48" i="233"/>
  <c r="D48" i="233"/>
  <c r="J47" i="233"/>
  <c r="I47" i="233"/>
  <c r="H47" i="233"/>
  <c r="G47" i="233"/>
  <c r="F47" i="233"/>
  <c r="E47" i="233"/>
  <c r="D47" i="233"/>
  <c r="W46" i="233"/>
  <c r="V46" i="233"/>
  <c r="J46" i="233"/>
  <c r="I46" i="233"/>
  <c r="H46" i="233"/>
  <c r="G46" i="233"/>
  <c r="F46" i="233"/>
  <c r="E46" i="233"/>
  <c r="D46" i="233"/>
  <c r="J45" i="233"/>
  <c r="I45" i="233"/>
  <c r="H45" i="233"/>
  <c r="G45" i="233"/>
  <c r="F45" i="233"/>
  <c r="E45" i="233"/>
  <c r="D45" i="233"/>
  <c r="W44" i="233"/>
  <c r="V44" i="233"/>
  <c r="J44" i="233"/>
  <c r="I44" i="233"/>
  <c r="H44" i="233"/>
  <c r="G44" i="233"/>
  <c r="F44" i="233"/>
  <c r="E44" i="233"/>
  <c r="D44" i="233"/>
  <c r="J43" i="233"/>
  <c r="I43" i="233"/>
  <c r="H43" i="233"/>
  <c r="G43" i="233"/>
  <c r="F43" i="233"/>
  <c r="E43" i="233"/>
  <c r="D43" i="233"/>
  <c r="W42" i="233"/>
  <c r="V42" i="233"/>
  <c r="J42" i="233"/>
  <c r="I42" i="233"/>
  <c r="H42" i="233"/>
  <c r="G42" i="233"/>
  <c r="F42" i="233"/>
  <c r="E42" i="233"/>
  <c r="D42" i="233"/>
  <c r="J41" i="233"/>
  <c r="I41" i="233"/>
  <c r="H41" i="233"/>
  <c r="G41" i="233"/>
  <c r="F41" i="233"/>
  <c r="E41" i="233"/>
  <c r="D41" i="233"/>
  <c r="W40" i="233"/>
  <c r="V40" i="233"/>
  <c r="J40" i="233"/>
  <c r="I40" i="233"/>
  <c r="H40" i="233"/>
  <c r="G40" i="233"/>
  <c r="F40" i="233"/>
  <c r="E40" i="233"/>
  <c r="D40" i="233"/>
  <c r="J39" i="233"/>
  <c r="I39" i="233"/>
  <c r="H39" i="233"/>
  <c r="G39" i="233"/>
  <c r="F39" i="233"/>
  <c r="E39" i="233"/>
  <c r="D39" i="233"/>
  <c r="W38" i="233"/>
  <c r="V38" i="233"/>
  <c r="J38" i="233"/>
  <c r="I38" i="233"/>
  <c r="H38" i="233"/>
  <c r="G38" i="233"/>
  <c r="F38" i="233"/>
  <c r="E38" i="233"/>
  <c r="D38" i="233"/>
  <c r="J37" i="233"/>
  <c r="I37" i="233"/>
  <c r="H37" i="233"/>
  <c r="G37" i="233"/>
  <c r="F37" i="233"/>
  <c r="E37" i="233"/>
  <c r="D37" i="233"/>
  <c r="W36" i="233"/>
  <c r="V36" i="233"/>
  <c r="J36" i="233"/>
  <c r="I36" i="233"/>
  <c r="H36" i="233"/>
  <c r="G36" i="233"/>
  <c r="F36" i="233"/>
  <c r="E36" i="233"/>
  <c r="D36" i="233"/>
  <c r="J35" i="233"/>
  <c r="I35" i="233"/>
  <c r="H35" i="233"/>
  <c r="G35" i="233"/>
  <c r="F35" i="233"/>
  <c r="E35" i="233"/>
  <c r="D35" i="233"/>
  <c r="W34" i="233"/>
  <c r="V34" i="233"/>
  <c r="J34" i="233"/>
  <c r="I34" i="233"/>
  <c r="H34" i="233"/>
  <c r="G34" i="233"/>
  <c r="F34" i="233"/>
  <c r="E34" i="233"/>
  <c r="D34" i="233"/>
  <c r="J33" i="233"/>
  <c r="I33" i="233"/>
  <c r="H33" i="233"/>
  <c r="G33" i="233"/>
  <c r="F33" i="233"/>
  <c r="E33" i="233"/>
  <c r="D33" i="233"/>
  <c r="W32" i="233"/>
  <c r="V32" i="233"/>
  <c r="J32" i="233"/>
  <c r="I32" i="233"/>
  <c r="H32" i="233"/>
  <c r="G32" i="233"/>
  <c r="F32" i="233"/>
  <c r="E32" i="233"/>
  <c r="D32" i="233"/>
  <c r="J31" i="233"/>
  <c r="I31" i="233"/>
  <c r="H31" i="233"/>
  <c r="G31" i="233"/>
  <c r="F31" i="233"/>
  <c r="E31" i="233"/>
  <c r="D31" i="233"/>
  <c r="W30" i="233"/>
  <c r="V30" i="233"/>
  <c r="J30" i="233"/>
  <c r="I30" i="233"/>
  <c r="H30" i="233"/>
  <c r="G30" i="233"/>
  <c r="F30" i="233"/>
  <c r="E30" i="233"/>
  <c r="D30" i="233"/>
  <c r="J29" i="233"/>
  <c r="I29" i="233"/>
  <c r="H29" i="233"/>
  <c r="G29" i="233"/>
  <c r="F29" i="233"/>
  <c r="E29" i="233"/>
  <c r="D29" i="233"/>
  <c r="W28" i="233"/>
  <c r="V28" i="233"/>
  <c r="J28" i="233"/>
  <c r="I28" i="233"/>
  <c r="H28" i="233"/>
  <c r="G28" i="233"/>
  <c r="F28" i="233"/>
  <c r="E28" i="233"/>
  <c r="D28" i="233"/>
  <c r="J27" i="233"/>
  <c r="I27" i="233"/>
  <c r="H27" i="233"/>
  <c r="G27" i="233"/>
  <c r="F27" i="233"/>
  <c r="E27" i="233"/>
  <c r="D27" i="233"/>
  <c r="W26" i="233"/>
  <c r="V26" i="233"/>
  <c r="J26" i="233"/>
  <c r="I26" i="233"/>
  <c r="H26" i="233"/>
  <c r="G26" i="233"/>
  <c r="F26" i="233"/>
  <c r="E26" i="233"/>
  <c r="D26" i="233"/>
  <c r="J25" i="233"/>
  <c r="I25" i="233"/>
  <c r="H25" i="233"/>
  <c r="G25" i="233"/>
  <c r="F25" i="233"/>
  <c r="E25" i="233"/>
  <c r="D25" i="233"/>
  <c r="W24" i="233"/>
  <c r="V24" i="233"/>
  <c r="J24" i="233"/>
  <c r="I24" i="233"/>
  <c r="H24" i="233"/>
  <c r="G24" i="233"/>
  <c r="F24" i="233"/>
  <c r="E24" i="233"/>
  <c r="D24" i="233"/>
  <c r="J23" i="233"/>
  <c r="I23" i="233"/>
  <c r="H23" i="233"/>
  <c r="G23" i="233"/>
  <c r="F23" i="233"/>
  <c r="E23" i="233"/>
  <c r="D23" i="233"/>
  <c r="W22" i="233"/>
  <c r="V22" i="233"/>
  <c r="J22" i="233"/>
  <c r="I22" i="233"/>
  <c r="H22" i="233"/>
  <c r="G22" i="233"/>
  <c r="F22" i="233"/>
  <c r="E22" i="233"/>
  <c r="D22" i="233"/>
  <c r="J21" i="233"/>
  <c r="I21" i="233"/>
  <c r="H21" i="233"/>
  <c r="G21" i="233"/>
  <c r="F21" i="233"/>
  <c r="E21" i="233"/>
  <c r="D21" i="233"/>
  <c r="W20" i="233"/>
  <c r="V20" i="233"/>
  <c r="J20" i="233"/>
  <c r="I20" i="233"/>
  <c r="H20" i="233"/>
  <c r="G20" i="233"/>
  <c r="F20" i="233"/>
  <c r="E20" i="233"/>
  <c r="D20" i="233"/>
  <c r="J19" i="233"/>
  <c r="I19" i="233"/>
  <c r="H19" i="233"/>
  <c r="G19" i="233"/>
  <c r="F19" i="233"/>
  <c r="E19" i="233"/>
  <c r="D19" i="233"/>
  <c r="W18" i="233"/>
  <c r="V18" i="233"/>
  <c r="J18" i="233"/>
  <c r="I18" i="233"/>
  <c r="H18" i="233"/>
  <c r="G18" i="233"/>
  <c r="F18" i="233"/>
  <c r="E18" i="233"/>
  <c r="D18" i="233"/>
  <c r="J17" i="233"/>
  <c r="I17" i="233"/>
  <c r="H17" i="233"/>
  <c r="G17" i="233"/>
  <c r="F17" i="233"/>
  <c r="E17" i="233"/>
  <c r="D17" i="233"/>
  <c r="W16" i="233"/>
  <c r="V16" i="233"/>
  <c r="J16" i="233"/>
  <c r="I16" i="233"/>
  <c r="H16" i="233"/>
  <c r="G16" i="233"/>
  <c r="F16" i="233"/>
  <c r="E16" i="233"/>
  <c r="D16" i="233"/>
  <c r="J15" i="233"/>
  <c r="I15" i="233"/>
  <c r="H15" i="233"/>
  <c r="G15" i="233"/>
  <c r="F15" i="233"/>
  <c r="E15" i="233"/>
  <c r="D15" i="233"/>
  <c r="W14" i="233"/>
  <c r="AA14" i="233" s="1"/>
  <c r="V14" i="233"/>
  <c r="J14" i="233"/>
  <c r="I14" i="233"/>
  <c r="H14" i="233"/>
  <c r="G14" i="233"/>
  <c r="F14" i="233"/>
  <c r="E14" i="233"/>
  <c r="D14" i="233"/>
  <c r="J13" i="233"/>
  <c r="I13" i="233"/>
  <c r="H13" i="233"/>
  <c r="G13" i="233"/>
  <c r="F13" i="233"/>
  <c r="E13" i="233"/>
  <c r="D13" i="233"/>
  <c r="W12" i="233"/>
  <c r="V12" i="233"/>
  <c r="J12" i="233"/>
  <c r="I12" i="233"/>
  <c r="H12" i="233"/>
  <c r="G12" i="233"/>
  <c r="F12" i="233"/>
  <c r="E12" i="233"/>
  <c r="D12" i="233"/>
  <c r="M11" i="233"/>
  <c r="J11" i="233"/>
  <c r="I11" i="233"/>
  <c r="H11" i="233"/>
  <c r="G11" i="233"/>
  <c r="F11" i="233"/>
  <c r="E11" i="233"/>
  <c r="D11" i="233"/>
  <c r="W10" i="233"/>
  <c r="V10" i="233"/>
  <c r="AA10" i="233" s="1"/>
  <c r="J10" i="233"/>
  <c r="I10" i="233"/>
  <c r="H10" i="233"/>
  <c r="G10" i="233"/>
  <c r="F10" i="233"/>
  <c r="E10" i="233"/>
  <c r="D10" i="233"/>
  <c r="J9" i="233"/>
  <c r="I9" i="233"/>
  <c r="H9" i="233"/>
  <c r="G9" i="233"/>
  <c r="F9" i="233"/>
  <c r="E9" i="233"/>
  <c r="D9" i="233"/>
  <c r="W8" i="233"/>
  <c r="V8" i="233"/>
  <c r="AA8" i="233" s="1"/>
  <c r="J8" i="233"/>
  <c r="I8" i="233"/>
  <c r="H8" i="233"/>
  <c r="G8" i="233"/>
  <c r="F8" i="233"/>
  <c r="E8" i="233"/>
  <c r="D8" i="233"/>
  <c r="J7" i="233"/>
  <c r="I7" i="233"/>
  <c r="H7" i="233"/>
  <c r="G7" i="233"/>
  <c r="F7" i="233"/>
  <c r="E7" i="233"/>
  <c r="D7" i="233"/>
  <c r="W6" i="233"/>
  <c r="V6" i="233"/>
  <c r="J6" i="233"/>
  <c r="I6" i="233"/>
  <c r="H6" i="233"/>
  <c r="G6" i="233"/>
  <c r="F6" i="233"/>
  <c r="E6" i="233"/>
  <c r="D6" i="233"/>
  <c r="J5" i="233"/>
  <c r="I5" i="233"/>
  <c r="H5" i="233"/>
  <c r="G5" i="233"/>
  <c r="F5" i="233"/>
  <c r="E5" i="233"/>
  <c r="D5" i="233"/>
  <c r="W4" i="233"/>
  <c r="V4" i="233"/>
  <c r="AA4" i="233" s="1"/>
  <c r="H4" i="233"/>
  <c r="G4" i="233"/>
  <c r="F4" i="233"/>
  <c r="E4" i="233"/>
  <c r="I4" i="233" s="1"/>
  <c r="D4" i="233"/>
  <c r="H3" i="233"/>
  <c r="G3" i="233"/>
  <c r="F3" i="233"/>
  <c r="E3" i="233"/>
  <c r="I3" i="233" s="1"/>
  <c r="D3" i="233"/>
  <c r="J53" i="232"/>
  <c r="I53" i="232"/>
  <c r="H53" i="232"/>
  <c r="G53" i="232"/>
  <c r="F53" i="232"/>
  <c r="E53" i="232"/>
  <c r="D53" i="232"/>
  <c r="W52" i="232"/>
  <c r="V52" i="232"/>
  <c r="J52" i="232"/>
  <c r="I52" i="232"/>
  <c r="H52" i="232"/>
  <c r="G52" i="232"/>
  <c r="F52" i="232"/>
  <c r="E52" i="232"/>
  <c r="D52" i="232"/>
  <c r="J51" i="232"/>
  <c r="I51" i="232"/>
  <c r="H51" i="232"/>
  <c r="G51" i="232"/>
  <c r="F51" i="232"/>
  <c r="E51" i="232"/>
  <c r="D51" i="232"/>
  <c r="W50" i="232"/>
  <c r="V50" i="232"/>
  <c r="J50" i="232"/>
  <c r="I50" i="232"/>
  <c r="H50" i="232"/>
  <c r="G50" i="232"/>
  <c r="F50" i="232"/>
  <c r="E50" i="232"/>
  <c r="D50" i="232"/>
  <c r="J49" i="232"/>
  <c r="I49" i="232"/>
  <c r="H49" i="232"/>
  <c r="G49" i="232"/>
  <c r="F49" i="232"/>
  <c r="E49" i="232"/>
  <c r="D49" i="232"/>
  <c r="W48" i="232"/>
  <c r="V48" i="232"/>
  <c r="J48" i="232"/>
  <c r="I48" i="232"/>
  <c r="H48" i="232"/>
  <c r="G48" i="232"/>
  <c r="F48" i="232"/>
  <c r="E48" i="232"/>
  <c r="D48" i="232"/>
  <c r="J47" i="232"/>
  <c r="I47" i="232"/>
  <c r="H47" i="232"/>
  <c r="G47" i="232"/>
  <c r="F47" i="232"/>
  <c r="E47" i="232"/>
  <c r="D47" i="232"/>
  <c r="W46" i="232"/>
  <c r="V46" i="232"/>
  <c r="J46" i="232"/>
  <c r="I46" i="232"/>
  <c r="H46" i="232"/>
  <c r="G46" i="232"/>
  <c r="F46" i="232"/>
  <c r="E46" i="232"/>
  <c r="D46" i="232"/>
  <c r="J45" i="232"/>
  <c r="I45" i="232"/>
  <c r="H45" i="232"/>
  <c r="G45" i="232"/>
  <c r="F45" i="232"/>
  <c r="E45" i="232"/>
  <c r="D45" i="232"/>
  <c r="W44" i="232"/>
  <c r="V44" i="232"/>
  <c r="J44" i="232"/>
  <c r="I44" i="232"/>
  <c r="H44" i="232"/>
  <c r="G44" i="232"/>
  <c r="F44" i="232"/>
  <c r="E44" i="232"/>
  <c r="D44" i="232"/>
  <c r="J43" i="232"/>
  <c r="I43" i="232"/>
  <c r="H43" i="232"/>
  <c r="G43" i="232"/>
  <c r="F43" i="232"/>
  <c r="E43" i="232"/>
  <c r="D43" i="232"/>
  <c r="W42" i="232"/>
  <c r="AA42" i="232" s="1"/>
  <c r="V42" i="232"/>
  <c r="J42" i="232"/>
  <c r="I42" i="232"/>
  <c r="H42" i="232"/>
  <c r="G42" i="232"/>
  <c r="F42" i="232"/>
  <c r="E42" i="232"/>
  <c r="D42" i="232"/>
  <c r="J41" i="232"/>
  <c r="I41" i="232"/>
  <c r="H41" i="232"/>
  <c r="G41" i="232"/>
  <c r="F41" i="232"/>
  <c r="E41" i="232"/>
  <c r="D41" i="232"/>
  <c r="W40" i="232"/>
  <c r="V40" i="232"/>
  <c r="J40" i="232"/>
  <c r="I40" i="232"/>
  <c r="H40" i="232"/>
  <c r="G40" i="232"/>
  <c r="F40" i="232"/>
  <c r="E40" i="232"/>
  <c r="D40" i="232"/>
  <c r="J39" i="232"/>
  <c r="I39" i="232"/>
  <c r="H39" i="232"/>
  <c r="G39" i="232"/>
  <c r="F39" i="232"/>
  <c r="E39" i="232"/>
  <c r="D39" i="232"/>
  <c r="W38" i="232"/>
  <c r="AA38" i="232" s="1"/>
  <c r="V38" i="232"/>
  <c r="J38" i="232"/>
  <c r="I38" i="232"/>
  <c r="H38" i="232"/>
  <c r="G38" i="232"/>
  <c r="F38" i="232"/>
  <c r="E38" i="232"/>
  <c r="D38" i="232"/>
  <c r="J37" i="232"/>
  <c r="I37" i="232"/>
  <c r="H37" i="232"/>
  <c r="G37" i="232"/>
  <c r="F37" i="232"/>
  <c r="E37" i="232"/>
  <c r="D37" i="232"/>
  <c r="W36" i="232"/>
  <c r="AA36" i="232" s="1"/>
  <c r="V36" i="232"/>
  <c r="J36" i="232"/>
  <c r="I36" i="232"/>
  <c r="H36" i="232"/>
  <c r="G36" i="232"/>
  <c r="F36" i="232"/>
  <c r="E36" i="232"/>
  <c r="D36" i="232"/>
  <c r="J35" i="232"/>
  <c r="I35" i="232"/>
  <c r="H35" i="232"/>
  <c r="G35" i="232"/>
  <c r="F35" i="232"/>
  <c r="E35" i="232"/>
  <c r="D35" i="232"/>
  <c r="W34" i="232"/>
  <c r="V34" i="232"/>
  <c r="J34" i="232"/>
  <c r="I34" i="232"/>
  <c r="H34" i="232"/>
  <c r="G34" i="232"/>
  <c r="F34" i="232"/>
  <c r="E34" i="232"/>
  <c r="D34" i="232"/>
  <c r="J33" i="232"/>
  <c r="I33" i="232"/>
  <c r="H33" i="232"/>
  <c r="G33" i="232"/>
  <c r="F33" i="232"/>
  <c r="E33" i="232"/>
  <c r="D33" i="232"/>
  <c r="W32" i="232"/>
  <c r="V32" i="232"/>
  <c r="J32" i="232"/>
  <c r="I32" i="232"/>
  <c r="H32" i="232"/>
  <c r="G32" i="232"/>
  <c r="F32" i="232"/>
  <c r="E32" i="232"/>
  <c r="D32" i="232"/>
  <c r="J31" i="232"/>
  <c r="I31" i="232"/>
  <c r="H31" i="232"/>
  <c r="G31" i="232"/>
  <c r="F31" i="232"/>
  <c r="E31" i="232"/>
  <c r="D31" i="232"/>
  <c r="W30" i="232"/>
  <c r="V30" i="232"/>
  <c r="J30" i="232"/>
  <c r="I30" i="232"/>
  <c r="H30" i="232"/>
  <c r="G30" i="232"/>
  <c r="F30" i="232"/>
  <c r="E30" i="232"/>
  <c r="D30" i="232"/>
  <c r="J29" i="232"/>
  <c r="I29" i="232"/>
  <c r="H29" i="232"/>
  <c r="G29" i="232"/>
  <c r="F29" i="232"/>
  <c r="E29" i="232"/>
  <c r="D29" i="232"/>
  <c r="W28" i="232"/>
  <c r="V28" i="232"/>
  <c r="J28" i="232"/>
  <c r="I28" i="232"/>
  <c r="H28" i="232"/>
  <c r="G28" i="232"/>
  <c r="F28" i="232"/>
  <c r="E28" i="232"/>
  <c r="D28" i="232"/>
  <c r="J27" i="232"/>
  <c r="I27" i="232"/>
  <c r="H27" i="232"/>
  <c r="G27" i="232"/>
  <c r="F27" i="232"/>
  <c r="E27" i="232"/>
  <c r="D27" i="232"/>
  <c r="W26" i="232"/>
  <c r="V26" i="232"/>
  <c r="J26" i="232"/>
  <c r="I26" i="232"/>
  <c r="H26" i="232"/>
  <c r="G26" i="232"/>
  <c r="F26" i="232"/>
  <c r="E26" i="232"/>
  <c r="D26" i="232"/>
  <c r="J25" i="232"/>
  <c r="I25" i="232"/>
  <c r="H25" i="232"/>
  <c r="G25" i="232"/>
  <c r="F25" i="232"/>
  <c r="E25" i="232"/>
  <c r="D25" i="232"/>
  <c r="W24" i="232"/>
  <c r="V24" i="232"/>
  <c r="J24" i="232"/>
  <c r="I24" i="232"/>
  <c r="H24" i="232"/>
  <c r="G24" i="232"/>
  <c r="F24" i="232"/>
  <c r="E24" i="232"/>
  <c r="D24" i="232"/>
  <c r="J23" i="232"/>
  <c r="I23" i="232"/>
  <c r="H23" i="232"/>
  <c r="G23" i="232"/>
  <c r="F23" i="232"/>
  <c r="E23" i="232"/>
  <c r="D23" i="232"/>
  <c r="W22" i="232"/>
  <c r="V22" i="232"/>
  <c r="J22" i="232"/>
  <c r="I22" i="232"/>
  <c r="H22" i="232"/>
  <c r="G22" i="232"/>
  <c r="F22" i="232"/>
  <c r="E22" i="232"/>
  <c r="D22" i="232"/>
  <c r="J21" i="232"/>
  <c r="I21" i="232"/>
  <c r="H21" i="232"/>
  <c r="G21" i="232"/>
  <c r="F21" i="232"/>
  <c r="E21" i="232"/>
  <c r="D21" i="232"/>
  <c r="W20" i="232"/>
  <c r="V20" i="232"/>
  <c r="J20" i="232"/>
  <c r="I20" i="232"/>
  <c r="H20" i="232"/>
  <c r="G20" i="232"/>
  <c r="F20" i="232"/>
  <c r="E20" i="232"/>
  <c r="D20" i="232"/>
  <c r="J19" i="232"/>
  <c r="I19" i="232"/>
  <c r="H19" i="232"/>
  <c r="G19" i="232"/>
  <c r="F19" i="232"/>
  <c r="E19" i="232"/>
  <c r="D19" i="232"/>
  <c r="W18" i="232"/>
  <c r="V18" i="232"/>
  <c r="J18" i="232"/>
  <c r="I18" i="232"/>
  <c r="H18" i="232"/>
  <c r="G18" i="232"/>
  <c r="F18" i="232"/>
  <c r="E18" i="232"/>
  <c r="D18" i="232"/>
  <c r="J17" i="232"/>
  <c r="I17" i="232"/>
  <c r="H17" i="232"/>
  <c r="G17" i="232"/>
  <c r="F17" i="232"/>
  <c r="E17" i="232"/>
  <c r="D17" i="232"/>
  <c r="W16" i="232"/>
  <c r="V16" i="232"/>
  <c r="J16" i="232"/>
  <c r="I16" i="232"/>
  <c r="H16" i="232"/>
  <c r="G16" i="232"/>
  <c r="F16" i="232"/>
  <c r="E16" i="232"/>
  <c r="D16" i="232"/>
  <c r="J15" i="232"/>
  <c r="I15" i="232"/>
  <c r="H15" i="232"/>
  <c r="G15" i="232"/>
  <c r="F15" i="232"/>
  <c r="E15" i="232"/>
  <c r="D15" i="232"/>
  <c r="W14" i="232"/>
  <c r="AA14" i="232" s="1"/>
  <c r="V14" i="232"/>
  <c r="J14" i="232"/>
  <c r="I14" i="232"/>
  <c r="H14" i="232"/>
  <c r="G14" i="232"/>
  <c r="F14" i="232"/>
  <c r="E14" i="232"/>
  <c r="D14" i="232"/>
  <c r="J13" i="232"/>
  <c r="I13" i="232"/>
  <c r="H13" i="232"/>
  <c r="G13" i="232"/>
  <c r="F13" i="232"/>
  <c r="E13" i="232"/>
  <c r="D13" i="232"/>
  <c r="W12" i="232"/>
  <c r="AA12" i="232" s="1"/>
  <c r="V12" i="232"/>
  <c r="J12" i="232"/>
  <c r="I12" i="232"/>
  <c r="H12" i="232"/>
  <c r="G12" i="232"/>
  <c r="F12" i="232"/>
  <c r="E12" i="232"/>
  <c r="D12" i="232"/>
  <c r="M11" i="232"/>
  <c r="J11" i="232"/>
  <c r="I11" i="232"/>
  <c r="H11" i="232"/>
  <c r="G11" i="232"/>
  <c r="F11" i="232"/>
  <c r="E11" i="232"/>
  <c r="D11" i="232"/>
  <c r="W10" i="232"/>
  <c r="V10" i="232"/>
  <c r="J10" i="232"/>
  <c r="I10" i="232"/>
  <c r="H10" i="232"/>
  <c r="G10" i="232"/>
  <c r="F10" i="232"/>
  <c r="E10" i="232"/>
  <c r="D10" i="232"/>
  <c r="J9" i="232"/>
  <c r="I9" i="232"/>
  <c r="H9" i="232"/>
  <c r="G9" i="232"/>
  <c r="F9" i="232"/>
  <c r="E9" i="232"/>
  <c r="D9" i="232"/>
  <c r="W8" i="232"/>
  <c r="V8" i="232"/>
  <c r="J8" i="232"/>
  <c r="I8" i="232"/>
  <c r="H8" i="232"/>
  <c r="G8" i="232"/>
  <c r="F8" i="232"/>
  <c r="E8" i="232"/>
  <c r="D8" i="232"/>
  <c r="J7" i="232"/>
  <c r="I7" i="232"/>
  <c r="H7" i="232"/>
  <c r="G7" i="232"/>
  <c r="F7" i="232"/>
  <c r="E7" i="232"/>
  <c r="D7" i="232"/>
  <c r="W6" i="232"/>
  <c r="V6" i="232"/>
  <c r="H6" i="232"/>
  <c r="G6" i="232"/>
  <c r="F6" i="232"/>
  <c r="E6" i="232"/>
  <c r="D6" i="232"/>
  <c r="H5" i="232"/>
  <c r="G5" i="232"/>
  <c r="F5" i="232"/>
  <c r="E5" i="232"/>
  <c r="I5" i="232" s="1"/>
  <c r="D5" i="232"/>
  <c r="W4" i="232"/>
  <c r="V4" i="232"/>
  <c r="H4" i="232"/>
  <c r="G4" i="232"/>
  <c r="F4" i="232"/>
  <c r="E4" i="232"/>
  <c r="I4" i="232" s="1"/>
  <c r="D4" i="232"/>
  <c r="H3" i="232"/>
  <c r="G3" i="232"/>
  <c r="F3" i="232"/>
  <c r="E3" i="232"/>
  <c r="D3" i="232"/>
  <c r="J53" i="231"/>
  <c r="I53" i="231"/>
  <c r="H53" i="231"/>
  <c r="G53" i="231"/>
  <c r="F53" i="231"/>
  <c r="E53" i="231"/>
  <c r="D53" i="231"/>
  <c r="W52" i="231"/>
  <c r="V52" i="231"/>
  <c r="J52" i="231"/>
  <c r="I52" i="231"/>
  <c r="H52" i="231"/>
  <c r="G52" i="231"/>
  <c r="F52" i="231"/>
  <c r="E52" i="231"/>
  <c r="D52" i="231"/>
  <c r="J51" i="231"/>
  <c r="I51" i="231"/>
  <c r="H51" i="231"/>
  <c r="G51" i="231"/>
  <c r="F51" i="231"/>
  <c r="E51" i="231"/>
  <c r="D51" i="231"/>
  <c r="W50" i="231"/>
  <c r="V50" i="231"/>
  <c r="J50" i="231"/>
  <c r="I50" i="231"/>
  <c r="H50" i="231"/>
  <c r="G50" i="231"/>
  <c r="F50" i="231"/>
  <c r="E50" i="231"/>
  <c r="D50" i="231"/>
  <c r="J49" i="231"/>
  <c r="I49" i="231"/>
  <c r="H49" i="231"/>
  <c r="G49" i="231"/>
  <c r="F49" i="231"/>
  <c r="E49" i="231"/>
  <c r="D49" i="231"/>
  <c r="W48" i="231"/>
  <c r="V48" i="231"/>
  <c r="J48" i="231"/>
  <c r="I48" i="231"/>
  <c r="H48" i="231"/>
  <c r="G48" i="231"/>
  <c r="F48" i="231"/>
  <c r="E48" i="231"/>
  <c r="D48" i="231"/>
  <c r="J47" i="231"/>
  <c r="I47" i="231"/>
  <c r="H47" i="231"/>
  <c r="G47" i="231"/>
  <c r="F47" i="231"/>
  <c r="E47" i="231"/>
  <c r="D47" i="231"/>
  <c r="W46" i="231"/>
  <c r="V46" i="231"/>
  <c r="J46" i="231"/>
  <c r="I46" i="231"/>
  <c r="H46" i="231"/>
  <c r="G46" i="231"/>
  <c r="F46" i="231"/>
  <c r="E46" i="231"/>
  <c r="D46" i="231"/>
  <c r="J45" i="231"/>
  <c r="I45" i="231"/>
  <c r="H45" i="231"/>
  <c r="G45" i="231"/>
  <c r="F45" i="231"/>
  <c r="E45" i="231"/>
  <c r="D45" i="231"/>
  <c r="W44" i="231"/>
  <c r="V44" i="231"/>
  <c r="J44" i="231"/>
  <c r="I44" i="231"/>
  <c r="H44" i="231"/>
  <c r="G44" i="231"/>
  <c r="F44" i="231"/>
  <c r="E44" i="231"/>
  <c r="D44" i="231"/>
  <c r="J43" i="231"/>
  <c r="I43" i="231"/>
  <c r="H43" i="231"/>
  <c r="G43" i="231"/>
  <c r="F43" i="231"/>
  <c r="E43" i="231"/>
  <c r="D43" i="231"/>
  <c r="W42" i="231"/>
  <c r="V42" i="231"/>
  <c r="J42" i="231"/>
  <c r="I42" i="231"/>
  <c r="H42" i="231"/>
  <c r="G42" i="231"/>
  <c r="F42" i="231"/>
  <c r="E42" i="231"/>
  <c r="D42" i="231"/>
  <c r="J41" i="231"/>
  <c r="I41" i="231"/>
  <c r="H41" i="231"/>
  <c r="G41" i="231"/>
  <c r="F41" i="231"/>
  <c r="E41" i="231"/>
  <c r="D41" i="231"/>
  <c r="W40" i="231"/>
  <c r="V40" i="231"/>
  <c r="J40" i="231"/>
  <c r="I40" i="231"/>
  <c r="H40" i="231"/>
  <c r="G40" i="231"/>
  <c r="F40" i="231"/>
  <c r="E40" i="231"/>
  <c r="D40" i="231"/>
  <c r="J39" i="231"/>
  <c r="I39" i="231"/>
  <c r="H39" i="231"/>
  <c r="G39" i="231"/>
  <c r="F39" i="231"/>
  <c r="E39" i="231"/>
  <c r="D39" i="231"/>
  <c r="W38" i="231"/>
  <c r="AA38" i="231" s="1"/>
  <c r="V38" i="231"/>
  <c r="J38" i="231"/>
  <c r="I38" i="231"/>
  <c r="H38" i="231"/>
  <c r="G38" i="231"/>
  <c r="F38" i="231"/>
  <c r="E38" i="231"/>
  <c r="D38" i="231"/>
  <c r="J37" i="231"/>
  <c r="I37" i="231"/>
  <c r="H37" i="231"/>
  <c r="G37" i="231"/>
  <c r="F37" i="231"/>
  <c r="E37" i="231"/>
  <c r="D37" i="231"/>
  <c r="W36" i="231"/>
  <c r="V36" i="231"/>
  <c r="J36" i="231"/>
  <c r="I36" i="231"/>
  <c r="H36" i="231"/>
  <c r="G36" i="231"/>
  <c r="F36" i="231"/>
  <c r="E36" i="231"/>
  <c r="D36" i="231"/>
  <c r="J35" i="231"/>
  <c r="I35" i="231"/>
  <c r="H35" i="231"/>
  <c r="G35" i="231"/>
  <c r="F35" i="231"/>
  <c r="E35" i="231"/>
  <c r="D35" i="231"/>
  <c r="W34" i="231"/>
  <c r="V34" i="231"/>
  <c r="J34" i="231"/>
  <c r="I34" i="231"/>
  <c r="H34" i="231"/>
  <c r="G34" i="231"/>
  <c r="F34" i="231"/>
  <c r="E34" i="231"/>
  <c r="D34" i="231"/>
  <c r="J33" i="231"/>
  <c r="I33" i="231"/>
  <c r="H33" i="231"/>
  <c r="G33" i="231"/>
  <c r="F33" i="231"/>
  <c r="E33" i="231"/>
  <c r="D33" i="231"/>
  <c r="W32" i="231"/>
  <c r="V32" i="231"/>
  <c r="J32" i="231"/>
  <c r="I32" i="231"/>
  <c r="H32" i="231"/>
  <c r="G32" i="231"/>
  <c r="F32" i="231"/>
  <c r="E32" i="231"/>
  <c r="D32" i="231"/>
  <c r="J31" i="231"/>
  <c r="I31" i="231"/>
  <c r="H31" i="231"/>
  <c r="G31" i="231"/>
  <c r="F31" i="231"/>
  <c r="E31" i="231"/>
  <c r="D31" i="231"/>
  <c r="W30" i="231"/>
  <c r="V30" i="231"/>
  <c r="J30" i="231"/>
  <c r="I30" i="231"/>
  <c r="H30" i="231"/>
  <c r="G30" i="231"/>
  <c r="F30" i="231"/>
  <c r="E30" i="231"/>
  <c r="D30" i="231"/>
  <c r="J29" i="231"/>
  <c r="I29" i="231"/>
  <c r="H29" i="231"/>
  <c r="G29" i="231"/>
  <c r="F29" i="231"/>
  <c r="E29" i="231"/>
  <c r="D29" i="231"/>
  <c r="W28" i="231"/>
  <c r="V28" i="231"/>
  <c r="J28" i="231"/>
  <c r="I28" i="231"/>
  <c r="H28" i="231"/>
  <c r="G28" i="231"/>
  <c r="F28" i="231"/>
  <c r="E28" i="231"/>
  <c r="D28" i="231"/>
  <c r="J27" i="231"/>
  <c r="I27" i="231"/>
  <c r="H27" i="231"/>
  <c r="G27" i="231"/>
  <c r="F27" i="231"/>
  <c r="E27" i="231"/>
  <c r="D27" i="231"/>
  <c r="W26" i="231"/>
  <c r="V26" i="231"/>
  <c r="J26" i="231"/>
  <c r="I26" i="231"/>
  <c r="H26" i="231"/>
  <c r="G26" i="231"/>
  <c r="F26" i="231"/>
  <c r="E26" i="231"/>
  <c r="D26" i="231"/>
  <c r="J25" i="231"/>
  <c r="I25" i="231"/>
  <c r="H25" i="231"/>
  <c r="G25" i="231"/>
  <c r="F25" i="231"/>
  <c r="E25" i="231"/>
  <c r="D25" i="231"/>
  <c r="W24" i="231"/>
  <c r="V24" i="231"/>
  <c r="J24" i="231"/>
  <c r="I24" i="231"/>
  <c r="H24" i="231"/>
  <c r="G24" i="231"/>
  <c r="F24" i="231"/>
  <c r="E24" i="231"/>
  <c r="D24" i="231"/>
  <c r="J23" i="231"/>
  <c r="I23" i="231"/>
  <c r="H23" i="231"/>
  <c r="G23" i="231"/>
  <c r="F23" i="231"/>
  <c r="E23" i="231"/>
  <c r="D23" i="231"/>
  <c r="W22" i="231"/>
  <c r="V22" i="231"/>
  <c r="J22" i="231"/>
  <c r="I22" i="231"/>
  <c r="H22" i="231"/>
  <c r="G22" i="231"/>
  <c r="F22" i="231"/>
  <c r="E22" i="231"/>
  <c r="D22" i="231"/>
  <c r="J21" i="231"/>
  <c r="I21" i="231"/>
  <c r="H21" i="231"/>
  <c r="G21" i="231"/>
  <c r="F21" i="231"/>
  <c r="E21" i="231"/>
  <c r="D21" i="231"/>
  <c r="W20" i="231"/>
  <c r="V20" i="231"/>
  <c r="J20" i="231"/>
  <c r="I20" i="231"/>
  <c r="H20" i="231"/>
  <c r="G20" i="231"/>
  <c r="F20" i="231"/>
  <c r="E20" i="231"/>
  <c r="D20" i="231"/>
  <c r="J19" i="231"/>
  <c r="I19" i="231"/>
  <c r="H19" i="231"/>
  <c r="G19" i="231"/>
  <c r="F19" i="231"/>
  <c r="E19" i="231"/>
  <c r="D19" i="231"/>
  <c r="W18" i="231"/>
  <c r="V18" i="231"/>
  <c r="J18" i="231"/>
  <c r="I18" i="231"/>
  <c r="H18" i="231"/>
  <c r="G18" i="231"/>
  <c r="F18" i="231"/>
  <c r="E18" i="231"/>
  <c r="D18" i="231"/>
  <c r="J17" i="231"/>
  <c r="I17" i="231"/>
  <c r="H17" i="231"/>
  <c r="G17" i="231"/>
  <c r="F17" i="231"/>
  <c r="E17" i="231"/>
  <c r="D17" i="231"/>
  <c r="W16" i="231"/>
  <c r="V16" i="231"/>
  <c r="J16" i="231"/>
  <c r="I16" i="231"/>
  <c r="H16" i="231"/>
  <c r="G16" i="231"/>
  <c r="F16" i="231"/>
  <c r="E16" i="231"/>
  <c r="D16" i="231"/>
  <c r="J15" i="231"/>
  <c r="I15" i="231"/>
  <c r="H15" i="231"/>
  <c r="G15" i="231"/>
  <c r="F15" i="231"/>
  <c r="E15" i="231"/>
  <c r="D15" i="231"/>
  <c r="W14" i="231"/>
  <c r="V14" i="231"/>
  <c r="J14" i="231"/>
  <c r="I14" i="231"/>
  <c r="H14" i="231"/>
  <c r="G14" i="231"/>
  <c r="F14" i="231"/>
  <c r="E14" i="231"/>
  <c r="D14" i="231"/>
  <c r="J13" i="231"/>
  <c r="I13" i="231"/>
  <c r="H13" i="231"/>
  <c r="G13" i="231"/>
  <c r="F13" i="231"/>
  <c r="E13" i="231"/>
  <c r="D13" i="231"/>
  <c r="W12" i="231"/>
  <c r="V12" i="231"/>
  <c r="J12" i="231"/>
  <c r="I12" i="231"/>
  <c r="H12" i="231"/>
  <c r="G12" i="231"/>
  <c r="F12" i="231"/>
  <c r="E12" i="231"/>
  <c r="D12" i="231"/>
  <c r="M11" i="231"/>
  <c r="J11" i="231"/>
  <c r="I11" i="231"/>
  <c r="H11" i="231"/>
  <c r="G11" i="231"/>
  <c r="F11" i="231"/>
  <c r="E11" i="231"/>
  <c r="D11" i="231"/>
  <c r="W10" i="231"/>
  <c r="V10" i="231"/>
  <c r="J10" i="231"/>
  <c r="I10" i="231"/>
  <c r="H10" i="231"/>
  <c r="G10" i="231"/>
  <c r="F10" i="231"/>
  <c r="E10" i="231"/>
  <c r="D10" i="231"/>
  <c r="J9" i="231"/>
  <c r="I9" i="231"/>
  <c r="H9" i="231"/>
  <c r="G9" i="231"/>
  <c r="F9" i="231"/>
  <c r="E9" i="231"/>
  <c r="D9" i="231"/>
  <c r="W8" i="231"/>
  <c r="V8" i="231"/>
  <c r="J8" i="231"/>
  <c r="I8" i="231"/>
  <c r="H8" i="231"/>
  <c r="G8" i="231"/>
  <c r="F8" i="231"/>
  <c r="E8" i="231"/>
  <c r="D8" i="231"/>
  <c r="J7" i="231"/>
  <c r="I7" i="231"/>
  <c r="H7" i="231"/>
  <c r="G7" i="231"/>
  <c r="F7" i="231"/>
  <c r="E7" i="231"/>
  <c r="D7" i="231"/>
  <c r="W6" i="231"/>
  <c r="V6" i="231"/>
  <c r="J6" i="231"/>
  <c r="I6" i="231"/>
  <c r="H6" i="231"/>
  <c r="G6" i="231"/>
  <c r="F6" i="231"/>
  <c r="E6" i="231"/>
  <c r="D6" i="231"/>
  <c r="H5" i="231"/>
  <c r="G5" i="231"/>
  <c r="F5" i="231"/>
  <c r="E5" i="231"/>
  <c r="I5" i="231" s="1"/>
  <c r="D5" i="231"/>
  <c r="W4" i="231"/>
  <c r="V4" i="231"/>
  <c r="H4" i="231"/>
  <c r="G4" i="231"/>
  <c r="F4" i="231"/>
  <c r="E4" i="231"/>
  <c r="I4" i="231" s="1"/>
  <c r="D4" i="231"/>
  <c r="H3" i="231"/>
  <c r="G3" i="231"/>
  <c r="F3" i="231"/>
  <c r="E3" i="231"/>
  <c r="D3" i="231"/>
  <c r="J53" i="229"/>
  <c r="I53" i="229"/>
  <c r="H53" i="229"/>
  <c r="G53" i="229"/>
  <c r="F53" i="229"/>
  <c r="E53" i="229"/>
  <c r="D53" i="229"/>
  <c r="J52" i="229"/>
  <c r="I52" i="229"/>
  <c r="H52" i="229"/>
  <c r="G52" i="229"/>
  <c r="F52" i="229"/>
  <c r="E52" i="229"/>
  <c r="D52" i="229"/>
  <c r="J51" i="229"/>
  <c r="I51" i="229"/>
  <c r="H51" i="229"/>
  <c r="G51" i="229"/>
  <c r="F51" i="229"/>
  <c r="E51" i="229"/>
  <c r="D51" i="229"/>
  <c r="J50" i="229"/>
  <c r="I50" i="229"/>
  <c r="H50" i="229"/>
  <c r="G50" i="229"/>
  <c r="F50" i="229"/>
  <c r="E50" i="229"/>
  <c r="D50" i="229"/>
  <c r="J49" i="229"/>
  <c r="I49" i="229"/>
  <c r="H49" i="229"/>
  <c r="G49" i="229"/>
  <c r="F49" i="229"/>
  <c r="E49" i="229"/>
  <c r="D49" i="229"/>
  <c r="J48" i="229"/>
  <c r="I48" i="229"/>
  <c r="H48" i="229"/>
  <c r="G48" i="229"/>
  <c r="F48" i="229"/>
  <c r="E48" i="229"/>
  <c r="D48" i="229"/>
  <c r="J47" i="229"/>
  <c r="I47" i="229"/>
  <c r="H47" i="229"/>
  <c r="G47" i="229"/>
  <c r="F47" i="229"/>
  <c r="E47" i="229"/>
  <c r="D47" i="229"/>
  <c r="J46" i="229"/>
  <c r="I46" i="229"/>
  <c r="H46" i="229"/>
  <c r="G46" i="229"/>
  <c r="F46" i="229"/>
  <c r="E46" i="229"/>
  <c r="D46" i="229"/>
  <c r="J45" i="229"/>
  <c r="I45" i="229"/>
  <c r="H45" i="229"/>
  <c r="G45" i="229"/>
  <c r="F45" i="229"/>
  <c r="E45" i="229"/>
  <c r="D45" i="229"/>
  <c r="J44" i="229"/>
  <c r="I44" i="229"/>
  <c r="H44" i="229"/>
  <c r="G44" i="229"/>
  <c r="F44" i="229"/>
  <c r="E44" i="229"/>
  <c r="D44" i="229"/>
  <c r="J43" i="229"/>
  <c r="I43" i="229"/>
  <c r="H43" i="229"/>
  <c r="G43" i="229"/>
  <c r="F43" i="229"/>
  <c r="E43" i="229"/>
  <c r="D43" i="229"/>
  <c r="J42" i="229"/>
  <c r="I42" i="229"/>
  <c r="H42" i="229"/>
  <c r="G42" i="229"/>
  <c r="F42" i="229"/>
  <c r="E42" i="229"/>
  <c r="D42" i="229"/>
  <c r="J41" i="229"/>
  <c r="I41" i="229"/>
  <c r="H41" i="229"/>
  <c r="G41" i="229"/>
  <c r="F41" i="229"/>
  <c r="E41" i="229"/>
  <c r="D41" i="229"/>
  <c r="J40" i="229"/>
  <c r="I40" i="229"/>
  <c r="H40" i="229"/>
  <c r="G40" i="229"/>
  <c r="F40" i="229"/>
  <c r="E40" i="229"/>
  <c r="D40" i="229"/>
  <c r="J39" i="229"/>
  <c r="I39" i="229"/>
  <c r="H39" i="229"/>
  <c r="G39" i="229"/>
  <c r="F39" i="229"/>
  <c r="E39" i="229"/>
  <c r="D39" i="229"/>
  <c r="J38" i="229"/>
  <c r="I38" i="229"/>
  <c r="H38" i="229"/>
  <c r="G38" i="229"/>
  <c r="F38" i="229"/>
  <c r="E38" i="229"/>
  <c r="D38" i="229"/>
  <c r="J37" i="229"/>
  <c r="I37" i="229"/>
  <c r="H37" i="229"/>
  <c r="G37" i="229"/>
  <c r="F37" i="229"/>
  <c r="E37" i="229"/>
  <c r="D37" i="229"/>
  <c r="J36" i="229"/>
  <c r="I36" i="229"/>
  <c r="H36" i="229"/>
  <c r="G36" i="229"/>
  <c r="F36" i="229"/>
  <c r="E36" i="229"/>
  <c r="D36" i="229"/>
  <c r="J35" i="229"/>
  <c r="I35" i="229"/>
  <c r="H35" i="229"/>
  <c r="G35" i="229"/>
  <c r="F35" i="229"/>
  <c r="E35" i="229"/>
  <c r="D35" i="229"/>
  <c r="J34" i="229"/>
  <c r="I34" i="229"/>
  <c r="H34" i="229"/>
  <c r="G34" i="229"/>
  <c r="F34" i="229"/>
  <c r="E34" i="229"/>
  <c r="D34" i="229"/>
  <c r="J33" i="229"/>
  <c r="I33" i="229"/>
  <c r="H33" i="229"/>
  <c r="G33" i="229"/>
  <c r="F33" i="229"/>
  <c r="E33" i="229"/>
  <c r="D33" i="229"/>
  <c r="J32" i="229"/>
  <c r="I32" i="229"/>
  <c r="H32" i="229"/>
  <c r="G32" i="229"/>
  <c r="F32" i="229"/>
  <c r="E32" i="229"/>
  <c r="D32" i="229"/>
  <c r="J31" i="229"/>
  <c r="I31" i="229"/>
  <c r="H31" i="229"/>
  <c r="G31" i="229"/>
  <c r="F31" i="229"/>
  <c r="E31" i="229"/>
  <c r="D31" i="229"/>
  <c r="J30" i="229"/>
  <c r="I30" i="229"/>
  <c r="H30" i="229"/>
  <c r="G30" i="229"/>
  <c r="F30" i="229"/>
  <c r="E30" i="229"/>
  <c r="D30" i="229"/>
  <c r="J29" i="229"/>
  <c r="I29" i="229"/>
  <c r="H29" i="229"/>
  <c r="G29" i="229"/>
  <c r="F29" i="229"/>
  <c r="E29" i="229"/>
  <c r="D29" i="229"/>
  <c r="J28" i="229"/>
  <c r="I28" i="229"/>
  <c r="H28" i="229"/>
  <c r="G28" i="229"/>
  <c r="F28" i="229"/>
  <c r="E28" i="229"/>
  <c r="D28" i="229"/>
  <c r="J27" i="229"/>
  <c r="I27" i="229"/>
  <c r="H27" i="229"/>
  <c r="G27" i="229"/>
  <c r="F27" i="229"/>
  <c r="E27" i="229"/>
  <c r="D27" i="229"/>
  <c r="J26" i="229"/>
  <c r="I26" i="229"/>
  <c r="H26" i="229"/>
  <c r="G26" i="229"/>
  <c r="F26" i="229"/>
  <c r="E26" i="229"/>
  <c r="D26" i="229"/>
  <c r="J25" i="229"/>
  <c r="I25" i="229"/>
  <c r="H25" i="229"/>
  <c r="G25" i="229"/>
  <c r="F25" i="229"/>
  <c r="E25" i="229"/>
  <c r="D25" i="229"/>
  <c r="J24" i="229"/>
  <c r="I24" i="229"/>
  <c r="H24" i="229"/>
  <c r="G24" i="229"/>
  <c r="F24" i="229"/>
  <c r="E24" i="229"/>
  <c r="D24" i="229"/>
  <c r="J23" i="229"/>
  <c r="I23" i="229"/>
  <c r="H23" i="229"/>
  <c r="G23" i="229"/>
  <c r="F23" i="229"/>
  <c r="E23" i="229"/>
  <c r="D23" i="229"/>
  <c r="J22" i="229"/>
  <c r="I22" i="229"/>
  <c r="H22" i="229"/>
  <c r="G22" i="229"/>
  <c r="F22" i="229"/>
  <c r="E22" i="229"/>
  <c r="D22" i="229"/>
  <c r="J21" i="229"/>
  <c r="I21" i="229"/>
  <c r="H21" i="229"/>
  <c r="G21" i="229"/>
  <c r="F21" i="229"/>
  <c r="E21" i="229"/>
  <c r="D21" i="229"/>
  <c r="J20" i="229"/>
  <c r="I20" i="229"/>
  <c r="H20" i="229"/>
  <c r="G20" i="229"/>
  <c r="F20" i="229"/>
  <c r="E20" i="229"/>
  <c r="D20" i="229"/>
  <c r="J19" i="229"/>
  <c r="I19" i="229"/>
  <c r="H19" i="229"/>
  <c r="G19" i="229"/>
  <c r="F19" i="229"/>
  <c r="E19" i="229"/>
  <c r="D19" i="229"/>
  <c r="J18" i="229"/>
  <c r="I18" i="229"/>
  <c r="H18" i="229"/>
  <c r="G18" i="229"/>
  <c r="F18" i="229"/>
  <c r="E18" i="229"/>
  <c r="D18" i="229"/>
  <c r="J17" i="229"/>
  <c r="I17" i="229"/>
  <c r="H17" i="229"/>
  <c r="G17" i="229"/>
  <c r="F17" i="229"/>
  <c r="E17" i="229"/>
  <c r="D17" i="229"/>
  <c r="J16" i="229"/>
  <c r="I16" i="229"/>
  <c r="H16" i="229"/>
  <c r="G16" i="229"/>
  <c r="F16" i="229"/>
  <c r="E16" i="229"/>
  <c r="D16" i="229"/>
  <c r="J15" i="229"/>
  <c r="I15" i="229"/>
  <c r="H15" i="229"/>
  <c r="G15" i="229"/>
  <c r="F15" i="229"/>
  <c r="E15" i="229"/>
  <c r="D15" i="229"/>
  <c r="J14" i="229"/>
  <c r="I14" i="229"/>
  <c r="H14" i="229"/>
  <c r="G14" i="229"/>
  <c r="F14" i="229"/>
  <c r="E14" i="229"/>
  <c r="D14" i="229"/>
  <c r="J13" i="229"/>
  <c r="I13" i="229"/>
  <c r="H13" i="229"/>
  <c r="G13" i="229"/>
  <c r="F13" i="229"/>
  <c r="E13" i="229"/>
  <c r="D13" i="229"/>
  <c r="J12" i="229"/>
  <c r="I12" i="229"/>
  <c r="H12" i="229"/>
  <c r="G12" i="229"/>
  <c r="F12" i="229"/>
  <c r="E12" i="229"/>
  <c r="D12" i="229"/>
  <c r="J11" i="229"/>
  <c r="I11" i="229"/>
  <c r="H11" i="229"/>
  <c r="G11" i="229"/>
  <c r="F11" i="229"/>
  <c r="E11" i="229"/>
  <c r="D11" i="229"/>
  <c r="J10" i="229"/>
  <c r="I10" i="229"/>
  <c r="H10" i="229"/>
  <c r="G10" i="229"/>
  <c r="F10" i="229"/>
  <c r="E10" i="229"/>
  <c r="D10" i="229"/>
  <c r="H9" i="229"/>
  <c r="G9" i="229"/>
  <c r="F9" i="229"/>
  <c r="E9" i="229"/>
  <c r="I9" i="229" s="1"/>
  <c r="D9" i="229"/>
  <c r="H8" i="229"/>
  <c r="G8" i="229"/>
  <c r="F8" i="229"/>
  <c r="E8" i="229"/>
  <c r="D8" i="229"/>
  <c r="H7" i="229"/>
  <c r="G7" i="229"/>
  <c r="F7" i="229"/>
  <c r="E7" i="229"/>
  <c r="I7" i="229" s="1"/>
  <c r="D7" i="229"/>
  <c r="H6" i="229"/>
  <c r="G6" i="229"/>
  <c r="F6" i="229"/>
  <c r="E6" i="229"/>
  <c r="I6" i="229" s="1"/>
  <c r="D6" i="229"/>
  <c r="H5" i="229"/>
  <c r="G5" i="229"/>
  <c r="F5" i="229"/>
  <c r="E5" i="229"/>
  <c r="I5" i="229" s="1"/>
  <c r="D5" i="229"/>
  <c r="H4" i="229"/>
  <c r="G4" i="229"/>
  <c r="F4" i="229"/>
  <c r="E4" i="229"/>
  <c r="I4" i="229" s="1"/>
  <c r="D4" i="229"/>
  <c r="J500" i="201"/>
  <c r="I500" i="201"/>
  <c r="H500" i="201"/>
  <c r="G500" i="201"/>
  <c r="F500" i="201"/>
  <c r="E500" i="201"/>
  <c r="D500" i="201" a="1"/>
  <c r="D500" i="201" s="1"/>
  <c r="J499" i="201"/>
  <c r="I499" i="201"/>
  <c r="H499" i="201"/>
  <c r="G499" i="201"/>
  <c r="F499" i="201"/>
  <c r="E499" i="201"/>
  <c r="D499" i="201" a="1"/>
  <c r="D499" i="201" s="1"/>
  <c r="J498" i="201"/>
  <c r="I498" i="201"/>
  <c r="H498" i="201"/>
  <c r="G498" i="201"/>
  <c r="F498" i="201"/>
  <c r="E498" i="201"/>
  <c r="D498" i="201" a="1"/>
  <c r="D498" i="201" s="1"/>
  <c r="J497" i="201"/>
  <c r="I497" i="201"/>
  <c r="H497" i="201"/>
  <c r="G497" i="201"/>
  <c r="F497" i="201"/>
  <c r="E497" i="201"/>
  <c r="D497" i="201" a="1"/>
  <c r="D497" i="201" s="1"/>
  <c r="J496" i="201"/>
  <c r="I496" i="201"/>
  <c r="H496" i="201"/>
  <c r="G496" i="201"/>
  <c r="F496" i="201"/>
  <c r="E496" i="201"/>
  <c r="D496" i="201" a="1"/>
  <c r="D496" i="201" s="1"/>
  <c r="J495" i="201"/>
  <c r="I495" i="201"/>
  <c r="H495" i="201"/>
  <c r="G495" i="201"/>
  <c r="F495" i="201"/>
  <c r="E495" i="201"/>
  <c r="D495" i="201" a="1"/>
  <c r="D495" i="201" s="1"/>
  <c r="J494" i="201"/>
  <c r="I494" i="201"/>
  <c r="H494" i="201"/>
  <c r="G494" i="201"/>
  <c r="F494" i="201"/>
  <c r="E494" i="201"/>
  <c r="D494" i="201" a="1"/>
  <c r="D494" i="201" s="1"/>
  <c r="J493" i="201"/>
  <c r="I493" i="201"/>
  <c r="H493" i="201"/>
  <c r="G493" i="201"/>
  <c r="F493" i="201"/>
  <c r="E493" i="201"/>
  <c r="D493" i="201" a="1"/>
  <c r="D493" i="201" s="1"/>
  <c r="J492" i="201"/>
  <c r="I492" i="201"/>
  <c r="H492" i="201"/>
  <c r="G492" i="201"/>
  <c r="F492" i="201"/>
  <c r="E492" i="201"/>
  <c r="D492" i="201" a="1"/>
  <c r="D492" i="201" s="1"/>
  <c r="J491" i="201"/>
  <c r="I491" i="201"/>
  <c r="H491" i="201"/>
  <c r="G491" i="201"/>
  <c r="F491" i="201"/>
  <c r="E491" i="201"/>
  <c r="D491" i="201" a="1"/>
  <c r="D491" i="201" s="1"/>
  <c r="J490" i="201"/>
  <c r="I490" i="201"/>
  <c r="H490" i="201"/>
  <c r="G490" i="201"/>
  <c r="F490" i="201"/>
  <c r="E490" i="201"/>
  <c r="D490" i="201" a="1"/>
  <c r="D490" i="201" s="1"/>
  <c r="J489" i="201"/>
  <c r="I489" i="201"/>
  <c r="H489" i="201"/>
  <c r="G489" i="201"/>
  <c r="F489" i="201"/>
  <c r="E489" i="201"/>
  <c r="D489" i="201" a="1"/>
  <c r="D489" i="201" s="1"/>
  <c r="J488" i="201"/>
  <c r="I488" i="201"/>
  <c r="H488" i="201"/>
  <c r="G488" i="201"/>
  <c r="F488" i="201"/>
  <c r="E488" i="201"/>
  <c r="D488" i="201" a="1"/>
  <c r="D488" i="201" s="1"/>
  <c r="J487" i="201"/>
  <c r="I487" i="201"/>
  <c r="H487" i="201"/>
  <c r="G487" i="201"/>
  <c r="F487" i="201"/>
  <c r="E487" i="201"/>
  <c r="D487" i="201" a="1"/>
  <c r="D487" i="201" s="1"/>
  <c r="J486" i="201"/>
  <c r="I486" i="201"/>
  <c r="H486" i="201"/>
  <c r="G486" i="201"/>
  <c r="F486" i="201"/>
  <c r="E486" i="201"/>
  <c r="D486" i="201" a="1"/>
  <c r="D486" i="201" s="1"/>
  <c r="J485" i="201"/>
  <c r="I485" i="201"/>
  <c r="H485" i="201"/>
  <c r="G485" i="201"/>
  <c r="F485" i="201"/>
  <c r="E485" i="201"/>
  <c r="D485" i="201" a="1"/>
  <c r="D485" i="201" s="1"/>
  <c r="J484" i="201"/>
  <c r="I484" i="201"/>
  <c r="H484" i="201"/>
  <c r="G484" i="201"/>
  <c r="F484" i="201"/>
  <c r="E484" i="201"/>
  <c r="D484" i="201" a="1"/>
  <c r="D484" i="201" s="1"/>
  <c r="J483" i="201"/>
  <c r="I483" i="201"/>
  <c r="H483" i="201"/>
  <c r="G483" i="201"/>
  <c r="F483" i="201"/>
  <c r="E483" i="201"/>
  <c r="D483" i="201" a="1"/>
  <c r="D483" i="201" s="1"/>
  <c r="J482" i="201"/>
  <c r="I482" i="201"/>
  <c r="H482" i="201"/>
  <c r="G482" i="201"/>
  <c r="F482" i="201"/>
  <c r="E482" i="201"/>
  <c r="D482" i="201" a="1"/>
  <c r="D482" i="201" s="1"/>
  <c r="J481" i="201"/>
  <c r="I481" i="201"/>
  <c r="H481" i="201"/>
  <c r="G481" i="201"/>
  <c r="F481" i="201"/>
  <c r="E481" i="201"/>
  <c r="D481" i="201" a="1"/>
  <c r="D481" i="201" s="1"/>
  <c r="J480" i="201"/>
  <c r="I480" i="201"/>
  <c r="H480" i="201"/>
  <c r="G480" i="201"/>
  <c r="F480" i="201"/>
  <c r="E480" i="201"/>
  <c r="D480" i="201" a="1"/>
  <c r="D480" i="201" s="1"/>
  <c r="J479" i="201"/>
  <c r="I479" i="201"/>
  <c r="H479" i="201"/>
  <c r="G479" i="201"/>
  <c r="F479" i="201"/>
  <c r="E479" i="201"/>
  <c r="D479" i="201" a="1"/>
  <c r="D479" i="201" s="1"/>
  <c r="J478" i="201"/>
  <c r="I478" i="201"/>
  <c r="H478" i="201"/>
  <c r="G478" i="201"/>
  <c r="F478" i="201"/>
  <c r="E478" i="201"/>
  <c r="D478" i="201" a="1"/>
  <c r="D478" i="201" s="1"/>
  <c r="J477" i="201"/>
  <c r="I477" i="201"/>
  <c r="H477" i="201"/>
  <c r="G477" i="201"/>
  <c r="F477" i="201"/>
  <c r="E477" i="201"/>
  <c r="D477" i="201" a="1"/>
  <c r="D477" i="201" s="1"/>
  <c r="J476" i="201"/>
  <c r="I476" i="201"/>
  <c r="H476" i="201"/>
  <c r="G476" i="201"/>
  <c r="F476" i="201"/>
  <c r="E476" i="201"/>
  <c r="D476" i="201" a="1"/>
  <c r="D476" i="201" s="1"/>
  <c r="J475" i="201"/>
  <c r="I475" i="201"/>
  <c r="H475" i="201"/>
  <c r="G475" i="201"/>
  <c r="F475" i="201"/>
  <c r="E475" i="201"/>
  <c r="D475" i="201" a="1"/>
  <c r="D475" i="201" s="1"/>
  <c r="J474" i="201"/>
  <c r="I474" i="201"/>
  <c r="H474" i="201"/>
  <c r="G474" i="201"/>
  <c r="F474" i="201"/>
  <c r="E474" i="201"/>
  <c r="D474" i="201" a="1"/>
  <c r="D474" i="201" s="1"/>
  <c r="J473" i="201"/>
  <c r="I473" i="201"/>
  <c r="H473" i="201"/>
  <c r="G473" i="201"/>
  <c r="F473" i="201"/>
  <c r="E473" i="201"/>
  <c r="D473" i="201" a="1"/>
  <c r="D473" i="201" s="1"/>
  <c r="J472" i="201"/>
  <c r="I472" i="201"/>
  <c r="H472" i="201"/>
  <c r="G472" i="201"/>
  <c r="F472" i="201"/>
  <c r="E472" i="201"/>
  <c r="D472" i="201" a="1"/>
  <c r="D472" i="201" s="1"/>
  <c r="J471" i="201"/>
  <c r="I471" i="201"/>
  <c r="H471" i="201"/>
  <c r="G471" i="201"/>
  <c r="F471" i="201"/>
  <c r="E471" i="201"/>
  <c r="D471" i="201" a="1"/>
  <c r="D471" i="201" s="1"/>
  <c r="J470" i="201"/>
  <c r="I470" i="201"/>
  <c r="H470" i="201"/>
  <c r="G470" i="201"/>
  <c r="F470" i="201"/>
  <c r="E470" i="201"/>
  <c r="D470" i="201" a="1"/>
  <c r="D470" i="201" s="1"/>
  <c r="J469" i="201"/>
  <c r="I469" i="201"/>
  <c r="H469" i="201"/>
  <c r="G469" i="201"/>
  <c r="F469" i="201"/>
  <c r="E469" i="201"/>
  <c r="D469" i="201" a="1"/>
  <c r="D469" i="201" s="1"/>
  <c r="J468" i="201"/>
  <c r="I468" i="201"/>
  <c r="H468" i="201"/>
  <c r="G468" i="201"/>
  <c r="F468" i="201"/>
  <c r="E468" i="201"/>
  <c r="D468" i="201" a="1"/>
  <c r="D468" i="201" s="1"/>
  <c r="J467" i="201"/>
  <c r="I467" i="201"/>
  <c r="H467" i="201"/>
  <c r="G467" i="201"/>
  <c r="F467" i="201"/>
  <c r="E467" i="201"/>
  <c r="D467" i="201" a="1"/>
  <c r="D467" i="201" s="1"/>
  <c r="J466" i="201"/>
  <c r="I466" i="201"/>
  <c r="H466" i="201"/>
  <c r="G466" i="201"/>
  <c r="F466" i="201"/>
  <c r="E466" i="201"/>
  <c r="D466" i="201" a="1"/>
  <c r="D466" i="201" s="1"/>
  <c r="J465" i="201"/>
  <c r="I465" i="201"/>
  <c r="H465" i="201"/>
  <c r="G465" i="201"/>
  <c r="F465" i="201"/>
  <c r="E465" i="201"/>
  <c r="D465" i="201" a="1"/>
  <c r="D465" i="201" s="1"/>
  <c r="J464" i="201"/>
  <c r="I464" i="201"/>
  <c r="H464" i="201"/>
  <c r="G464" i="201"/>
  <c r="F464" i="201"/>
  <c r="E464" i="201"/>
  <c r="D464" i="201" a="1"/>
  <c r="D464" i="201" s="1"/>
  <c r="J463" i="201"/>
  <c r="I463" i="201"/>
  <c r="H463" i="201"/>
  <c r="G463" i="201"/>
  <c r="F463" i="201"/>
  <c r="E463" i="201"/>
  <c r="D463" i="201" a="1"/>
  <c r="D463" i="201" s="1"/>
  <c r="J462" i="201"/>
  <c r="I462" i="201"/>
  <c r="H462" i="201"/>
  <c r="G462" i="201"/>
  <c r="F462" i="201"/>
  <c r="E462" i="201"/>
  <c r="D462" i="201" a="1"/>
  <c r="D462" i="201" s="1"/>
  <c r="J461" i="201"/>
  <c r="I461" i="201"/>
  <c r="H461" i="201"/>
  <c r="G461" i="201"/>
  <c r="F461" i="201"/>
  <c r="E461" i="201"/>
  <c r="D461" i="201" a="1"/>
  <c r="D461" i="201" s="1"/>
  <c r="J460" i="201"/>
  <c r="I460" i="201"/>
  <c r="H460" i="201"/>
  <c r="G460" i="201"/>
  <c r="F460" i="201"/>
  <c r="E460" i="201"/>
  <c r="D460" i="201" a="1"/>
  <c r="D460" i="201" s="1"/>
  <c r="J459" i="201"/>
  <c r="I459" i="201"/>
  <c r="H459" i="201"/>
  <c r="G459" i="201"/>
  <c r="F459" i="201"/>
  <c r="E459" i="201"/>
  <c r="D459" i="201" a="1"/>
  <c r="D459" i="201" s="1"/>
  <c r="J458" i="201"/>
  <c r="I458" i="201"/>
  <c r="H458" i="201"/>
  <c r="G458" i="201"/>
  <c r="F458" i="201"/>
  <c r="E458" i="201"/>
  <c r="D458" i="201" a="1"/>
  <c r="D458" i="201" s="1"/>
  <c r="J457" i="201"/>
  <c r="I457" i="201"/>
  <c r="H457" i="201"/>
  <c r="G457" i="201"/>
  <c r="F457" i="201"/>
  <c r="E457" i="201"/>
  <c r="D457" i="201" a="1"/>
  <c r="D457" i="201" s="1"/>
  <c r="J456" i="201"/>
  <c r="I456" i="201"/>
  <c r="H456" i="201"/>
  <c r="G456" i="201"/>
  <c r="F456" i="201"/>
  <c r="E456" i="201"/>
  <c r="D456" i="201" a="1"/>
  <c r="D456" i="201" s="1"/>
  <c r="J455" i="201"/>
  <c r="I455" i="201"/>
  <c r="H455" i="201"/>
  <c r="G455" i="201"/>
  <c r="F455" i="201"/>
  <c r="E455" i="201"/>
  <c r="D455" i="201" a="1"/>
  <c r="D455" i="201" s="1"/>
  <c r="J454" i="201"/>
  <c r="I454" i="201"/>
  <c r="H454" i="201"/>
  <c r="G454" i="201"/>
  <c r="F454" i="201"/>
  <c r="E454" i="201"/>
  <c r="D454" i="201" a="1"/>
  <c r="D454" i="201" s="1"/>
  <c r="J453" i="201"/>
  <c r="I453" i="201"/>
  <c r="H453" i="201"/>
  <c r="G453" i="201"/>
  <c r="F453" i="201"/>
  <c r="E453" i="201"/>
  <c r="D453" i="201" a="1"/>
  <c r="D453" i="201" s="1"/>
  <c r="J452" i="201"/>
  <c r="I452" i="201"/>
  <c r="H452" i="201"/>
  <c r="G452" i="201"/>
  <c r="F452" i="201"/>
  <c r="E452" i="201"/>
  <c r="D452" i="201" a="1"/>
  <c r="D452" i="201" s="1"/>
  <c r="J451" i="201"/>
  <c r="I451" i="201"/>
  <c r="H451" i="201"/>
  <c r="G451" i="201"/>
  <c r="F451" i="201"/>
  <c r="E451" i="201"/>
  <c r="D451" i="201" a="1"/>
  <c r="D451" i="201" s="1"/>
  <c r="J450" i="201"/>
  <c r="I450" i="201"/>
  <c r="H450" i="201"/>
  <c r="G450" i="201"/>
  <c r="F450" i="201"/>
  <c r="E450" i="201"/>
  <c r="D450" i="201" a="1"/>
  <c r="D450" i="201" s="1"/>
  <c r="J449" i="201"/>
  <c r="I449" i="201"/>
  <c r="H449" i="201"/>
  <c r="G449" i="201"/>
  <c r="F449" i="201"/>
  <c r="E449" i="201"/>
  <c r="D449" i="201" a="1"/>
  <c r="D449" i="201" s="1"/>
  <c r="J448" i="201"/>
  <c r="I448" i="201"/>
  <c r="H448" i="201"/>
  <c r="G448" i="201"/>
  <c r="F448" i="201"/>
  <c r="E448" i="201"/>
  <c r="D448" i="201" a="1"/>
  <c r="D448" i="201" s="1"/>
  <c r="J447" i="201"/>
  <c r="I447" i="201"/>
  <c r="H447" i="201"/>
  <c r="G447" i="201"/>
  <c r="F447" i="201"/>
  <c r="E447" i="201"/>
  <c r="D447" i="201" a="1"/>
  <c r="D447" i="201" s="1"/>
  <c r="J446" i="201"/>
  <c r="I446" i="201"/>
  <c r="H446" i="201"/>
  <c r="G446" i="201"/>
  <c r="F446" i="201"/>
  <c r="E446" i="201"/>
  <c r="D446" i="201" a="1"/>
  <c r="D446" i="201" s="1"/>
  <c r="J445" i="201"/>
  <c r="I445" i="201"/>
  <c r="H445" i="201"/>
  <c r="G445" i="201"/>
  <c r="F445" i="201"/>
  <c r="E445" i="201"/>
  <c r="D445" i="201" a="1"/>
  <c r="D445" i="201" s="1"/>
  <c r="J444" i="201"/>
  <c r="I444" i="201"/>
  <c r="H444" i="201"/>
  <c r="G444" i="201"/>
  <c r="F444" i="201"/>
  <c r="E444" i="201"/>
  <c r="D444" i="201" a="1"/>
  <c r="D444" i="201" s="1"/>
  <c r="J443" i="201"/>
  <c r="I443" i="201"/>
  <c r="H443" i="201"/>
  <c r="G443" i="201"/>
  <c r="F443" i="201"/>
  <c r="E443" i="201"/>
  <c r="D443" i="201" a="1"/>
  <c r="D443" i="201" s="1"/>
  <c r="J442" i="201"/>
  <c r="I442" i="201"/>
  <c r="H442" i="201"/>
  <c r="G442" i="201"/>
  <c r="F442" i="201"/>
  <c r="E442" i="201"/>
  <c r="D442" i="201" a="1"/>
  <c r="D442" i="201" s="1"/>
  <c r="J441" i="201"/>
  <c r="I441" i="201"/>
  <c r="H441" i="201"/>
  <c r="G441" i="201"/>
  <c r="F441" i="201"/>
  <c r="E441" i="201"/>
  <c r="D441" i="201" a="1"/>
  <c r="D441" i="201" s="1"/>
  <c r="J440" i="201"/>
  <c r="I440" i="201"/>
  <c r="H440" i="201"/>
  <c r="G440" i="201"/>
  <c r="F440" i="201"/>
  <c r="E440" i="201"/>
  <c r="D440" i="201" a="1"/>
  <c r="D440" i="201" s="1"/>
  <c r="J439" i="201"/>
  <c r="I439" i="201"/>
  <c r="H439" i="201"/>
  <c r="G439" i="201"/>
  <c r="F439" i="201"/>
  <c r="E439" i="201"/>
  <c r="D439" i="201" a="1"/>
  <c r="D439" i="201" s="1"/>
  <c r="J438" i="201"/>
  <c r="I438" i="201"/>
  <c r="H438" i="201"/>
  <c r="G438" i="201"/>
  <c r="F438" i="201"/>
  <c r="E438" i="201"/>
  <c r="D438" i="201" a="1"/>
  <c r="D438" i="201" s="1"/>
  <c r="J437" i="201"/>
  <c r="I437" i="201"/>
  <c r="H437" i="201"/>
  <c r="G437" i="201"/>
  <c r="F437" i="201"/>
  <c r="E437" i="201"/>
  <c r="D437" i="201" a="1"/>
  <c r="D437" i="201" s="1"/>
  <c r="J436" i="201"/>
  <c r="I436" i="201"/>
  <c r="H436" i="201"/>
  <c r="G436" i="201"/>
  <c r="F436" i="201"/>
  <c r="E436" i="201"/>
  <c r="D436" i="201" a="1"/>
  <c r="D436" i="201" s="1"/>
  <c r="J435" i="201"/>
  <c r="I435" i="201"/>
  <c r="H435" i="201"/>
  <c r="G435" i="201"/>
  <c r="F435" i="201"/>
  <c r="E435" i="201"/>
  <c r="D435" i="201" a="1"/>
  <c r="D435" i="201" s="1"/>
  <c r="J434" i="201"/>
  <c r="I434" i="201"/>
  <c r="H434" i="201"/>
  <c r="G434" i="201"/>
  <c r="F434" i="201"/>
  <c r="E434" i="201"/>
  <c r="D434" i="201" a="1"/>
  <c r="D434" i="201" s="1"/>
  <c r="J433" i="201"/>
  <c r="I433" i="201"/>
  <c r="H433" i="201"/>
  <c r="G433" i="201"/>
  <c r="F433" i="201"/>
  <c r="E433" i="201"/>
  <c r="D433" i="201" a="1"/>
  <c r="D433" i="201" s="1"/>
  <c r="J432" i="201"/>
  <c r="I432" i="201"/>
  <c r="H432" i="201"/>
  <c r="G432" i="201"/>
  <c r="F432" i="201"/>
  <c r="E432" i="201"/>
  <c r="D432" i="201" a="1"/>
  <c r="D432" i="201" s="1"/>
  <c r="J431" i="201"/>
  <c r="I431" i="201"/>
  <c r="H431" i="201"/>
  <c r="G431" i="201"/>
  <c r="F431" i="201"/>
  <c r="E431" i="201"/>
  <c r="D431" i="201" a="1"/>
  <c r="D431" i="201" s="1"/>
  <c r="J430" i="201"/>
  <c r="I430" i="201"/>
  <c r="H430" i="201"/>
  <c r="G430" i="201"/>
  <c r="F430" i="201"/>
  <c r="E430" i="201"/>
  <c r="D430" i="201" a="1"/>
  <c r="D430" i="201" s="1"/>
  <c r="J429" i="201"/>
  <c r="I429" i="201"/>
  <c r="H429" i="201"/>
  <c r="G429" i="201"/>
  <c r="F429" i="201"/>
  <c r="E429" i="201"/>
  <c r="D429" i="201" a="1"/>
  <c r="D429" i="201" s="1"/>
  <c r="J428" i="201"/>
  <c r="I428" i="201"/>
  <c r="H428" i="201"/>
  <c r="G428" i="201"/>
  <c r="F428" i="201"/>
  <c r="E428" i="201"/>
  <c r="D428" i="201" a="1"/>
  <c r="D428" i="201" s="1"/>
  <c r="J427" i="201"/>
  <c r="I427" i="201"/>
  <c r="H427" i="201"/>
  <c r="G427" i="201"/>
  <c r="F427" i="201"/>
  <c r="E427" i="201"/>
  <c r="D427" i="201" a="1"/>
  <c r="D427" i="201" s="1"/>
  <c r="J426" i="201"/>
  <c r="I426" i="201"/>
  <c r="H426" i="201"/>
  <c r="G426" i="201"/>
  <c r="F426" i="201"/>
  <c r="E426" i="201"/>
  <c r="D426" i="201" a="1"/>
  <c r="D426" i="201" s="1"/>
  <c r="J425" i="201"/>
  <c r="I425" i="201"/>
  <c r="H425" i="201"/>
  <c r="G425" i="201"/>
  <c r="F425" i="201"/>
  <c r="E425" i="201"/>
  <c r="D425" i="201" a="1"/>
  <c r="D425" i="201" s="1"/>
  <c r="J424" i="201"/>
  <c r="I424" i="201"/>
  <c r="H424" i="201"/>
  <c r="G424" i="201"/>
  <c r="F424" i="201"/>
  <c r="E424" i="201"/>
  <c r="D424" i="201" a="1"/>
  <c r="D424" i="201" s="1"/>
  <c r="J423" i="201"/>
  <c r="I423" i="201"/>
  <c r="H423" i="201"/>
  <c r="G423" i="201"/>
  <c r="F423" i="201"/>
  <c r="E423" i="201"/>
  <c r="D423" i="201" a="1"/>
  <c r="D423" i="201" s="1"/>
  <c r="J422" i="201"/>
  <c r="I422" i="201"/>
  <c r="H422" i="201"/>
  <c r="G422" i="201"/>
  <c r="F422" i="201"/>
  <c r="E422" i="201"/>
  <c r="D422" i="201" a="1"/>
  <c r="D422" i="201" s="1"/>
  <c r="J421" i="201"/>
  <c r="I421" i="201"/>
  <c r="H421" i="201"/>
  <c r="G421" i="201"/>
  <c r="F421" i="201"/>
  <c r="E421" i="201"/>
  <c r="D421" i="201" a="1"/>
  <c r="D421" i="201" s="1"/>
  <c r="J420" i="201"/>
  <c r="I420" i="201"/>
  <c r="H420" i="201"/>
  <c r="G420" i="201"/>
  <c r="F420" i="201"/>
  <c r="E420" i="201"/>
  <c r="D420" i="201" a="1"/>
  <c r="D420" i="201" s="1"/>
  <c r="J419" i="201"/>
  <c r="I419" i="201"/>
  <c r="H419" i="201"/>
  <c r="G419" i="201"/>
  <c r="F419" i="201"/>
  <c r="E419" i="201"/>
  <c r="D419" i="201" a="1"/>
  <c r="D419" i="201" s="1"/>
  <c r="J418" i="201"/>
  <c r="I418" i="201"/>
  <c r="H418" i="201"/>
  <c r="G418" i="201"/>
  <c r="F418" i="201"/>
  <c r="E418" i="201"/>
  <c r="D418" i="201" a="1"/>
  <c r="D418" i="201" s="1"/>
  <c r="J417" i="201"/>
  <c r="I417" i="201"/>
  <c r="H417" i="201"/>
  <c r="G417" i="201"/>
  <c r="F417" i="201"/>
  <c r="E417" i="201"/>
  <c r="D417" i="201" a="1"/>
  <c r="D417" i="201" s="1"/>
  <c r="J416" i="201"/>
  <c r="I416" i="201"/>
  <c r="H416" i="201"/>
  <c r="G416" i="201"/>
  <c r="F416" i="201"/>
  <c r="E416" i="201"/>
  <c r="D416" i="201" a="1"/>
  <c r="D416" i="201" s="1"/>
  <c r="J415" i="201"/>
  <c r="I415" i="201"/>
  <c r="H415" i="201"/>
  <c r="G415" i="201"/>
  <c r="F415" i="201"/>
  <c r="E415" i="201"/>
  <c r="D415" i="201" a="1"/>
  <c r="D415" i="201" s="1"/>
  <c r="J414" i="201"/>
  <c r="I414" i="201"/>
  <c r="H414" i="201"/>
  <c r="G414" i="201"/>
  <c r="F414" i="201"/>
  <c r="E414" i="201"/>
  <c r="D414" i="201" a="1"/>
  <c r="D414" i="201" s="1"/>
  <c r="J413" i="201"/>
  <c r="I413" i="201"/>
  <c r="H413" i="201"/>
  <c r="G413" i="201"/>
  <c r="F413" i="201"/>
  <c r="E413" i="201"/>
  <c r="D413" i="201" a="1"/>
  <c r="D413" i="201" s="1"/>
  <c r="J412" i="201"/>
  <c r="I412" i="201"/>
  <c r="H412" i="201"/>
  <c r="G412" i="201"/>
  <c r="F412" i="201"/>
  <c r="E412" i="201"/>
  <c r="D412" i="201" a="1"/>
  <c r="D412" i="201" s="1"/>
  <c r="J411" i="201"/>
  <c r="I411" i="201"/>
  <c r="H411" i="201"/>
  <c r="G411" i="201"/>
  <c r="F411" i="201"/>
  <c r="E411" i="201"/>
  <c r="D411" i="201" a="1"/>
  <c r="D411" i="201" s="1"/>
  <c r="J410" i="201"/>
  <c r="I410" i="201"/>
  <c r="H410" i="201"/>
  <c r="G410" i="201"/>
  <c r="F410" i="201"/>
  <c r="E410" i="201"/>
  <c r="D410" i="201" a="1"/>
  <c r="D410" i="201" s="1"/>
  <c r="J409" i="201"/>
  <c r="I409" i="201"/>
  <c r="H409" i="201"/>
  <c r="G409" i="201"/>
  <c r="F409" i="201"/>
  <c r="E409" i="201"/>
  <c r="D409" i="201" a="1"/>
  <c r="D409" i="201" s="1"/>
  <c r="J408" i="201"/>
  <c r="I408" i="201"/>
  <c r="H408" i="201"/>
  <c r="G408" i="201"/>
  <c r="F408" i="201"/>
  <c r="E408" i="201"/>
  <c r="D408" i="201" a="1"/>
  <c r="D408" i="201" s="1"/>
  <c r="J407" i="201"/>
  <c r="I407" i="201"/>
  <c r="H407" i="201"/>
  <c r="G407" i="201"/>
  <c r="F407" i="201"/>
  <c r="E407" i="201"/>
  <c r="D407" i="201" a="1"/>
  <c r="D407" i="201" s="1"/>
  <c r="J406" i="201"/>
  <c r="I406" i="201"/>
  <c r="H406" i="201"/>
  <c r="G406" i="201"/>
  <c r="F406" i="201"/>
  <c r="E406" i="201"/>
  <c r="D406" i="201" a="1"/>
  <c r="D406" i="201" s="1"/>
  <c r="J405" i="201"/>
  <c r="I405" i="201"/>
  <c r="H405" i="201"/>
  <c r="G405" i="201"/>
  <c r="F405" i="201"/>
  <c r="E405" i="201"/>
  <c r="D405" i="201" a="1"/>
  <c r="D405" i="201" s="1"/>
  <c r="J404" i="201"/>
  <c r="I404" i="201"/>
  <c r="H404" i="201"/>
  <c r="G404" i="201"/>
  <c r="F404" i="201"/>
  <c r="E404" i="201"/>
  <c r="D404" i="201" a="1"/>
  <c r="D404" i="201" s="1"/>
  <c r="J403" i="201"/>
  <c r="I403" i="201"/>
  <c r="H403" i="201"/>
  <c r="G403" i="201"/>
  <c r="F403" i="201"/>
  <c r="E403" i="201"/>
  <c r="D403" i="201" a="1"/>
  <c r="D403" i="201" s="1"/>
  <c r="J402" i="201"/>
  <c r="I402" i="201"/>
  <c r="H402" i="201"/>
  <c r="G402" i="201"/>
  <c r="F402" i="201"/>
  <c r="E402" i="201"/>
  <c r="D402" i="201" a="1"/>
  <c r="D402" i="201" s="1"/>
  <c r="J401" i="201"/>
  <c r="I401" i="201"/>
  <c r="H401" i="201"/>
  <c r="G401" i="201"/>
  <c r="F401" i="201"/>
  <c r="E401" i="201"/>
  <c r="D401" i="201" a="1"/>
  <c r="D401" i="201" s="1"/>
  <c r="J400" i="201"/>
  <c r="I400" i="201"/>
  <c r="H400" i="201"/>
  <c r="G400" i="201"/>
  <c r="F400" i="201"/>
  <c r="E400" i="201"/>
  <c r="D400" i="201" a="1"/>
  <c r="D400" i="201" s="1"/>
  <c r="J399" i="201"/>
  <c r="I399" i="201"/>
  <c r="H399" i="201"/>
  <c r="G399" i="201"/>
  <c r="F399" i="201"/>
  <c r="E399" i="201"/>
  <c r="D399" i="201" a="1"/>
  <c r="D399" i="201" s="1"/>
  <c r="J398" i="201"/>
  <c r="I398" i="201"/>
  <c r="H398" i="201"/>
  <c r="G398" i="201"/>
  <c r="F398" i="201"/>
  <c r="E398" i="201"/>
  <c r="D398" i="201" a="1"/>
  <c r="D398" i="201" s="1"/>
  <c r="J397" i="201"/>
  <c r="I397" i="201"/>
  <c r="H397" i="201"/>
  <c r="G397" i="201"/>
  <c r="F397" i="201"/>
  <c r="E397" i="201"/>
  <c r="D397" i="201" a="1"/>
  <c r="D397" i="201" s="1"/>
  <c r="J396" i="201"/>
  <c r="I396" i="201"/>
  <c r="H396" i="201"/>
  <c r="G396" i="201"/>
  <c r="F396" i="201"/>
  <c r="E396" i="201"/>
  <c r="D396" i="201" a="1"/>
  <c r="D396" i="201" s="1"/>
  <c r="J395" i="201"/>
  <c r="I395" i="201"/>
  <c r="H395" i="201"/>
  <c r="G395" i="201"/>
  <c r="F395" i="201"/>
  <c r="E395" i="201"/>
  <c r="D395" i="201" a="1"/>
  <c r="D395" i="201" s="1"/>
  <c r="J394" i="201"/>
  <c r="I394" i="201"/>
  <c r="H394" i="201"/>
  <c r="G394" i="201"/>
  <c r="F394" i="201"/>
  <c r="E394" i="201"/>
  <c r="D394" i="201" a="1"/>
  <c r="D394" i="201" s="1"/>
  <c r="J393" i="201"/>
  <c r="I393" i="201"/>
  <c r="H393" i="201"/>
  <c r="G393" i="201"/>
  <c r="F393" i="201"/>
  <c r="E393" i="201"/>
  <c r="D393" i="201" a="1"/>
  <c r="D393" i="201" s="1"/>
  <c r="J392" i="201"/>
  <c r="I392" i="201"/>
  <c r="H392" i="201"/>
  <c r="G392" i="201"/>
  <c r="F392" i="201"/>
  <c r="E392" i="201"/>
  <c r="D392" i="201" a="1"/>
  <c r="D392" i="201" s="1"/>
  <c r="J391" i="201"/>
  <c r="I391" i="201"/>
  <c r="H391" i="201"/>
  <c r="G391" i="201"/>
  <c r="F391" i="201"/>
  <c r="E391" i="201"/>
  <c r="D391" i="201" a="1"/>
  <c r="D391" i="201" s="1"/>
  <c r="J390" i="201"/>
  <c r="I390" i="201"/>
  <c r="H390" i="201"/>
  <c r="G390" i="201"/>
  <c r="F390" i="201"/>
  <c r="E390" i="201"/>
  <c r="D390" i="201" a="1"/>
  <c r="D390" i="201" s="1"/>
  <c r="J389" i="201"/>
  <c r="I389" i="201"/>
  <c r="H389" i="201"/>
  <c r="G389" i="201"/>
  <c r="F389" i="201"/>
  <c r="E389" i="201"/>
  <c r="D389" i="201" a="1"/>
  <c r="D389" i="201" s="1"/>
  <c r="J388" i="201"/>
  <c r="I388" i="201"/>
  <c r="H388" i="201"/>
  <c r="G388" i="201"/>
  <c r="F388" i="201"/>
  <c r="E388" i="201"/>
  <c r="D388" i="201" a="1"/>
  <c r="D388" i="201" s="1"/>
  <c r="J387" i="201"/>
  <c r="I387" i="201"/>
  <c r="H387" i="201"/>
  <c r="G387" i="201"/>
  <c r="F387" i="201"/>
  <c r="E387" i="201"/>
  <c r="D387" i="201" a="1"/>
  <c r="D387" i="201" s="1"/>
  <c r="J386" i="201"/>
  <c r="I386" i="201"/>
  <c r="H386" i="201"/>
  <c r="G386" i="201"/>
  <c r="F386" i="201"/>
  <c r="E386" i="201"/>
  <c r="D386" i="201" a="1"/>
  <c r="D386" i="201" s="1"/>
  <c r="J385" i="201"/>
  <c r="I385" i="201"/>
  <c r="H385" i="201"/>
  <c r="G385" i="201"/>
  <c r="F385" i="201"/>
  <c r="E385" i="201"/>
  <c r="D385" i="201" a="1"/>
  <c r="D385" i="201" s="1"/>
  <c r="J384" i="201"/>
  <c r="I384" i="201"/>
  <c r="H384" i="201"/>
  <c r="G384" i="201"/>
  <c r="F384" i="201"/>
  <c r="E384" i="201"/>
  <c r="D384" i="201" a="1"/>
  <c r="D384" i="201" s="1"/>
  <c r="J383" i="201"/>
  <c r="I383" i="201"/>
  <c r="H383" i="201"/>
  <c r="G383" i="201"/>
  <c r="F383" i="201"/>
  <c r="E383" i="201"/>
  <c r="D383" i="201" a="1"/>
  <c r="D383" i="201" s="1"/>
  <c r="J382" i="201"/>
  <c r="I382" i="201"/>
  <c r="H382" i="201"/>
  <c r="G382" i="201"/>
  <c r="F382" i="201"/>
  <c r="E382" i="201"/>
  <c r="D382" i="201" a="1"/>
  <c r="D382" i="201" s="1"/>
  <c r="J381" i="201"/>
  <c r="I381" i="201"/>
  <c r="H381" i="201"/>
  <c r="G381" i="201"/>
  <c r="F381" i="201"/>
  <c r="E381" i="201"/>
  <c r="D381" i="201" a="1"/>
  <c r="D381" i="201" s="1"/>
  <c r="J380" i="201"/>
  <c r="I380" i="201"/>
  <c r="H380" i="201"/>
  <c r="G380" i="201"/>
  <c r="F380" i="201"/>
  <c r="E380" i="201"/>
  <c r="D380" i="201" a="1"/>
  <c r="D380" i="201" s="1"/>
  <c r="J379" i="201"/>
  <c r="I379" i="201"/>
  <c r="H379" i="201"/>
  <c r="G379" i="201"/>
  <c r="F379" i="201"/>
  <c r="E379" i="201"/>
  <c r="D379" i="201" a="1"/>
  <c r="D379" i="201" s="1"/>
  <c r="J378" i="201"/>
  <c r="I378" i="201"/>
  <c r="H378" i="201"/>
  <c r="G378" i="201"/>
  <c r="F378" i="201"/>
  <c r="E378" i="201"/>
  <c r="D378" i="201" a="1"/>
  <c r="D378" i="201" s="1"/>
  <c r="J377" i="201"/>
  <c r="I377" i="201"/>
  <c r="H377" i="201"/>
  <c r="G377" i="201"/>
  <c r="F377" i="201"/>
  <c r="E377" i="201"/>
  <c r="D377" i="201" a="1"/>
  <c r="D377" i="201" s="1"/>
  <c r="J376" i="201"/>
  <c r="I376" i="201"/>
  <c r="H376" i="201"/>
  <c r="G376" i="201"/>
  <c r="F376" i="201"/>
  <c r="E376" i="201"/>
  <c r="D376" i="201" a="1"/>
  <c r="D376" i="201" s="1"/>
  <c r="J375" i="201"/>
  <c r="I375" i="201"/>
  <c r="H375" i="201"/>
  <c r="G375" i="201"/>
  <c r="F375" i="201"/>
  <c r="E375" i="201"/>
  <c r="D375" i="201" a="1"/>
  <c r="D375" i="201" s="1"/>
  <c r="J374" i="201"/>
  <c r="I374" i="201"/>
  <c r="H374" i="201"/>
  <c r="G374" i="201"/>
  <c r="F374" i="201"/>
  <c r="E374" i="201"/>
  <c r="D374" i="201" a="1"/>
  <c r="D374" i="201" s="1"/>
  <c r="J373" i="201"/>
  <c r="I373" i="201"/>
  <c r="H373" i="201"/>
  <c r="G373" i="201"/>
  <c r="F373" i="201"/>
  <c r="E373" i="201"/>
  <c r="D373" i="201" a="1"/>
  <c r="D373" i="201" s="1"/>
  <c r="J372" i="201"/>
  <c r="I372" i="201"/>
  <c r="H372" i="201"/>
  <c r="G372" i="201"/>
  <c r="F372" i="201"/>
  <c r="E372" i="201"/>
  <c r="D372" i="201" a="1"/>
  <c r="D372" i="201" s="1"/>
  <c r="J371" i="201"/>
  <c r="I371" i="201"/>
  <c r="H371" i="201"/>
  <c r="G371" i="201"/>
  <c r="F371" i="201"/>
  <c r="E371" i="201"/>
  <c r="D371" i="201" a="1"/>
  <c r="D371" i="201" s="1"/>
  <c r="J370" i="201"/>
  <c r="I370" i="201"/>
  <c r="H370" i="201"/>
  <c r="G370" i="201"/>
  <c r="F370" i="201"/>
  <c r="E370" i="201"/>
  <c r="D370" i="201" a="1"/>
  <c r="D370" i="201" s="1"/>
  <c r="J369" i="201"/>
  <c r="I369" i="201"/>
  <c r="H369" i="201"/>
  <c r="G369" i="201"/>
  <c r="F369" i="201"/>
  <c r="E369" i="201"/>
  <c r="D369" i="201" a="1"/>
  <c r="D369" i="201" s="1"/>
  <c r="J368" i="201"/>
  <c r="I368" i="201"/>
  <c r="H368" i="201"/>
  <c r="G368" i="201"/>
  <c r="F368" i="201"/>
  <c r="E368" i="201"/>
  <c r="D368" i="201" a="1"/>
  <c r="D368" i="201" s="1"/>
  <c r="J367" i="201"/>
  <c r="I367" i="201"/>
  <c r="H367" i="201"/>
  <c r="G367" i="201"/>
  <c r="F367" i="201"/>
  <c r="E367" i="201"/>
  <c r="D367" i="201" a="1"/>
  <c r="D367" i="201" s="1"/>
  <c r="J366" i="201"/>
  <c r="I366" i="201"/>
  <c r="H366" i="201"/>
  <c r="G366" i="201"/>
  <c r="F366" i="201"/>
  <c r="E366" i="201"/>
  <c r="D366" i="201" a="1"/>
  <c r="D366" i="201" s="1"/>
  <c r="J365" i="201"/>
  <c r="I365" i="201"/>
  <c r="H365" i="201"/>
  <c r="G365" i="201"/>
  <c r="F365" i="201"/>
  <c r="E365" i="201"/>
  <c r="D365" i="201" a="1"/>
  <c r="D365" i="201" s="1"/>
  <c r="J364" i="201"/>
  <c r="I364" i="201"/>
  <c r="H364" i="201"/>
  <c r="G364" i="201"/>
  <c r="F364" i="201"/>
  <c r="E364" i="201"/>
  <c r="D364" i="201" a="1"/>
  <c r="D364" i="201" s="1"/>
  <c r="J363" i="201"/>
  <c r="I363" i="201"/>
  <c r="H363" i="201"/>
  <c r="G363" i="201"/>
  <c r="F363" i="201"/>
  <c r="E363" i="201"/>
  <c r="D363" i="201" a="1"/>
  <c r="D363" i="201" s="1"/>
  <c r="J362" i="201"/>
  <c r="I362" i="201"/>
  <c r="H362" i="201"/>
  <c r="G362" i="201"/>
  <c r="F362" i="201"/>
  <c r="E362" i="201"/>
  <c r="D362" i="201" a="1"/>
  <c r="D362" i="201" s="1"/>
  <c r="J361" i="201"/>
  <c r="I361" i="201"/>
  <c r="H361" i="201"/>
  <c r="G361" i="201"/>
  <c r="F361" i="201"/>
  <c r="E361" i="201"/>
  <c r="D361" i="201" a="1"/>
  <c r="D361" i="201" s="1"/>
  <c r="J360" i="201"/>
  <c r="I360" i="201"/>
  <c r="H360" i="201"/>
  <c r="G360" i="201"/>
  <c r="F360" i="201"/>
  <c r="E360" i="201"/>
  <c r="D360" i="201" a="1"/>
  <c r="D360" i="201" s="1"/>
  <c r="J359" i="201"/>
  <c r="I359" i="201"/>
  <c r="H359" i="201"/>
  <c r="G359" i="201"/>
  <c r="F359" i="201"/>
  <c r="E359" i="201"/>
  <c r="D359" i="201" a="1"/>
  <c r="D359" i="201" s="1"/>
  <c r="J358" i="201"/>
  <c r="I358" i="201"/>
  <c r="H358" i="201"/>
  <c r="G358" i="201"/>
  <c r="F358" i="201"/>
  <c r="E358" i="201"/>
  <c r="D358" i="201" a="1"/>
  <c r="D358" i="201" s="1"/>
  <c r="J357" i="201"/>
  <c r="I357" i="201"/>
  <c r="H357" i="201"/>
  <c r="G357" i="201"/>
  <c r="F357" i="201"/>
  <c r="E357" i="201"/>
  <c r="D357" i="201" a="1"/>
  <c r="D357" i="201" s="1"/>
  <c r="J356" i="201"/>
  <c r="I356" i="201"/>
  <c r="H356" i="201"/>
  <c r="G356" i="201"/>
  <c r="F356" i="201"/>
  <c r="E356" i="201"/>
  <c r="D356" i="201" a="1"/>
  <c r="D356" i="201" s="1"/>
  <c r="J355" i="201"/>
  <c r="I355" i="201"/>
  <c r="H355" i="201"/>
  <c r="G355" i="201"/>
  <c r="F355" i="201"/>
  <c r="E355" i="201"/>
  <c r="D355" i="201" a="1"/>
  <c r="D355" i="201" s="1"/>
  <c r="J354" i="201"/>
  <c r="I354" i="201"/>
  <c r="H354" i="201"/>
  <c r="G354" i="201"/>
  <c r="F354" i="201"/>
  <c r="E354" i="201"/>
  <c r="D354" i="201" a="1"/>
  <c r="D354" i="201" s="1"/>
  <c r="J353" i="201"/>
  <c r="I353" i="201"/>
  <c r="H353" i="201"/>
  <c r="G353" i="201"/>
  <c r="F353" i="201"/>
  <c r="E353" i="201"/>
  <c r="D353" i="201" a="1"/>
  <c r="D353" i="201" s="1"/>
  <c r="J352" i="201"/>
  <c r="I352" i="201"/>
  <c r="H352" i="201"/>
  <c r="G352" i="201"/>
  <c r="F352" i="201"/>
  <c r="E352" i="201"/>
  <c r="D352" i="201" a="1"/>
  <c r="D352" i="201" s="1"/>
  <c r="J351" i="201"/>
  <c r="I351" i="201"/>
  <c r="H351" i="201"/>
  <c r="G351" i="201"/>
  <c r="F351" i="201"/>
  <c r="E351" i="201"/>
  <c r="D351" i="201" a="1"/>
  <c r="D351" i="201" s="1"/>
  <c r="J350" i="201"/>
  <c r="I350" i="201"/>
  <c r="H350" i="201"/>
  <c r="G350" i="201"/>
  <c r="F350" i="201"/>
  <c r="E350" i="201"/>
  <c r="D350" i="201" a="1"/>
  <c r="D350" i="201" s="1"/>
  <c r="J349" i="201"/>
  <c r="I349" i="201"/>
  <c r="H349" i="201"/>
  <c r="G349" i="201"/>
  <c r="F349" i="201"/>
  <c r="E349" i="201"/>
  <c r="D349" i="201" a="1"/>
  <c r="D349" i="201" s="1"/>
  <c r="J348" i="201"/>
  <c r="I348" i="201"/>
  <c r="H348" i="201"/>
  <c r="G348" i="201"/>
  <c r="F348" i="201"/>
  <c r="E348" i="201"/>
  <c r="D348" i="201" a="1"/>
  <c r="D348" i="201" s="1"/>
  <c r="J347" i="201"/>
  <c r="I347" i="201"/>
  <c r="H347" i="201"/>
  <c r="G347" i="201"/>
  <c r="F347" i="201"/>
  <c r="E347" i="201"/>
  <c r="D347" i="201" a="1"/>
  <c r="D347" i="201" s="1"/>
  <c r="J346" i="201"/>
  <c r="I346" i="201"/>
  <c r="H346" i="201"/>
  <c r="G346" i="201"/>
  <c r="F346" i="201"/>
  <c r="E346" i="201"/>
  <c r="D346" i="201" a="1"/>
  <c r="D346" i="201" s="1"/>
  <c r="J345" i="201"/>
  <c r="I345" i="201"/>
  <c r="H345" i="201"/>
  <c r="G345" i="201"/>
  <c r="F345" i="201"/>
  <c r="E345" i="201"/>
  <c r="D345" i="201" a="1"/>
  <c r="D345" i="201" s="1"/>
  <c r="J344" i="201"/>
  <c r="I344" i="201"/>
  <c r="H344" i="201"/>
  <c r="G344" i="201"/>
  <c r="F344" i="201"/>
  <c r="E344" i="201"/>
  <c r="D344" i="201" a="1"/>
  <c r="D344" i="201" s="1"/>
  <c r="J343" i="201"/>
  <c r="I343" i="201"/>
  <c r="H343" i="201"/>
  <c r="G343" i="201"/>
  <c r="F343" i="201"/>
  <c r="E343" i="201"/>
  <c r="D343" i="201" a="1"/>
  <c r="D343" i="201" s="1"/>
  <c r="J342" i="201"/>
  <c r="I342" i="201"/>
  <c r="H342" i="201"/>
  <c r="G342" i="201"/>
  <c r="F342" i="201"/>
  <c r="E342" i="201"/>
  <c r="D342" i="201" a="1"/>
  <c r="D342" i="201" s="1"/>
  <c r="J341" i="201"/>
  <c r="I341" i="201"/>
  <c r="H341" i="201"/>
  <c r="G341" i="201"/>
  <c r="F341" i="201"/>
  <c r="E341" i="201"/>
  <c r="D341" i="201" a="1"/>
  <c r="D341" i="201" s="1"/>
  <c r="J340" i="201"/>
  <c r="I340" i="201"/>
  <c r="H340" i="201"/>
  <c r="G340" i="201"/>
  <c r="F340" i="201"/>
  <c r="E340" i="201"/>
  <c r="D340" i="201" a="1"/>
  <c r="D340" i="201" s="1"/>
  <c r="J339" i="201"/>
  <c r="I339" i="201"/>
  <c r="H339" i="201"/>
  <c r="G339" i="201"/>
  <c r="F339" i="201"/>
  <c r="E339" i="201"/>
  <c r="D339" i="201" a="1"/>
  <c r="D339" i="201" s="1"/>
  <c r="J338" i="201"/>
  <c r="I338" i="201"/>
  <c r="H338" i="201"/>
  <c r="G338" i="201"/>
  <c r="F338" i="201"/>
  <c r="E338" i="201"/>
  <c r="D338" i="201" a="1"/>
  <c r="D338" i="201" s="1"/>
  <c r="J337" i="201"/>
  <c r="I337" i="201"/>
  <c r="H337" i="201"/>
  <c r="G337" i="201"/>
  <c r="F337" i="201"/>
  <c r="E337" i="201"/>
  <c r="D337" i="201" a="1"/>
  <c r="D337" i="201" s="1"/>
  <c r="J336" i="201"/>
  <c r="I336" i="201"/>
  <c r="H336" i="201"/>
  <c r="G336" i="201"/>
  <c r="F336" i="201"/>
  <c r="E336" i="201"/>
  <c r="D336" i="201" a="1"/>
  <c r="D336" i="201" s="1"/>
  <c r="J335" i="201"/>
  <c r="I335" i="201"/>
  <c r="H335" i="201"/>
  <c r="G335" i="201"/>
  <c r="F335" i="201"/>
  <c r="E335" i="201"/>
  <c r="D335" i="201" a="1"/>
  <c r="D335" i="201" s="1"/>
  <c r="J334" i="201"/>
  <c r="I334" i="201"/>
  <c r="H334" i="201"/>
  <c r="G334" i="201"/>
  <c r="F334" i="201"/>
  <c r="E334" i="201"/>
  <c r="D334" i="201" a="1"/>
  <c r="D334" i="201" s="1"/>
  <c r="J333" i="201"/>
  <c r="I333" i="201"/>
  <c r="H333" i="201"/>
  <c r="G333" i="201"/>
  <c r="F333" i="201"/>
  <c r="E333" i="201"/>
  <c r="D333" i="201" a="1"/>
  <c r="D333" i="201" s="1"/>
  <c r="J332" i="201"/>
  <c r="I332" i="201"/>
  <c r="H332" i="201"/>
  <c r="G332" i="201"/>
  <c r="F332" i="201"/>
  <c r="E332" i="201"/>
  <c r="D332" i="201" a="1"/>
  <c r="D332" i="201" s="1"/>
  <c r="J331" i="201"/>
  <c r="I331" i="201"/>
  <c r="H331" i="201"/>
  <c r="G331" i="201"/>
  <c r="F331" i="201"/>
  <c r="E331" i="201"/>
  <c r="D331" i="201" a="1"/>
  <c r="D331" i="201" s="1"/>
  <c r="J330" i="201"/>
  <c r="I330" i="201"/>
  <c r="H330" i="201"/>
  <c r="G330" i="201"/>
  <c r="F330" i="201"/>
  <c r="E330" i="201"/>
  <c r="D330" i="201" a="1"/>
  <c r="D330" i="201" s="1"/>
  <c r="J329" i="201"/>
  <c r="I329" i="201"/>
  <c r="H329" i="201"/>
  <c r="G329" i="201"/>
  <c r="F329" i="201"/>
  <c r="E329" i="201"/>
  <c r="D329" i="201" a="1"/>
  <c r="D329" i="201" s="1"/>
  <c r="J328" i="201"/>
  <c r="I328" i="201"/>
  <c r="H328" i="201"/>
  <c r="G328" i="201"/>
  <c r="F328" i="201"/>
  <c r="E328" i="201"/>
  <c r="D328" i="201" a="1"/>
  <c r="D328" i="201" s="1"/>
  <c r="J327" i="201"/>
  <c r="I327" i="201"/>
  <c r="H327" i="201"/>
  <c r="G327" i="201"/>
  <c r="F327" i="201"/>
  <c r="E327" i="201"/>
  <c r="D327" i="201" a="1"/>
  <c r="D327" i="201" s="1"/>
  <c r="J326" i="201"/>
  <c r="I326" i="201"/>
  <c r="H326" i="201"/>
  <c r="G326" i="201"/>
  <c r="F326" i="201"/>
  <c r="E326" i="201"/>
  <c r="D326" i="201" a="1"/>
  <c r="D326" i="201" s="1"/>
  <c r="J325" i="201"/>
  <c r="I325" i="201"/>
  <c r="H325" i="201"/>
  <c r="G325" i="201"/>
  <c r="F325" i="201"/>
  <c r="E325" i="201"/>
  <c r="D325" i="201" a="1"/>
  <c r="D325" i="201" s="1"/>
  <c r="J324" i="201"/>
  <c r="I324" i="201"/>
  <c r="H324" i="201"/>
  <c r="G324" i="201"/>
  <c r="F324" i="201"/>
  <c r="E324" i="201"/>
  <c r="D324" i="201" a="1"/>
  <c r="D324" i="201" s="1"/>
  <c r="J323" i="201"/>
  <c r="I323" i="201"/>
  <c r="H323" i="201"/>
  <c r="G323" i="201"/>
  <c r="F323" i="201"/>
  <c r="E323" i="201"/>
  <c r="D323" i="201" a="1"/>
  <c r="D323" i="201" s="1"/>
  <c r="J322" i="201"/>
  <c r="I322" i="201"/>
  <c r="H322" i="201"/>
  <c r="G322" i="201"/>
  <c r="F322" i="201"/>
  <c r="E322" i="201"/>
  <c r="D322" i="201" a="1"/>
  <c r="D322" i="201" s="1"/>
  <c r="J321" i="201"/>
  <c r="I321" i="201"/>
  <c r="H321" i="201"/>
  <c r="G321" i="201"/>
  <c r="F321" i="201"/>
  <c r="E321" i="201"/>
  <c r="D321" i="201" a="1"/>
  <c r="D321" i="201" s="1"/>
  <c r="J320" i="201"/>
  <c r="I320" i="201"/>
  <c r="H320" i="201"/>
  <c r="G320" i="201"/>
  <c r="F320" i="201"/>
  <c r="E320" i="201"/>
  <c r="D320" i="201" a="1"/>
  <c r="D320" i="201" s="1"/>
  <c r="J319" i="201"/>
  <c r="I319" i="201"/>
  <c r="H319" i="201"/>
  <c r="G319" i="201"/>
  <c r="F319" i="201"/>
  <c r="E319" i="201"/>
  <c r="D319" i="201" a="1"/>
  <c r="D319" i="201" s="1"/>
  <c r="J318" i="201"/>
  <c r="I318" i="201"/>
  <c r="H318" i="201"/>
  <c r="G318" i="201"/>
  <c r="F318" i="201"/>
  <c r="E318" i="201"/>
  <c r="D318" i="201" a="1"/>
  <c r="D318" i="201" s="1"/>
  <c r="J317" i="201"/>
  <c r="I317" i="201"/>
  <c r="H317" i="201"/>
  <c r="G317" i="201"/>
  <c r="F317" i="201"/>
  <c r="E317" i="201"/>
  <c r="D317" i="201" a="1"/>
  <c r="D317" i="201" s="1"/>
  <c r="J316" i="201"/>
  <c r="I316" i="201"/>
  <c r="H316" i="201"/>
  <c r="G316" i="201"/>
  <c r="F316" i="201"/>
  <c r="E316" i="201"/>
  <c r="D316" i="201" a="1"/>
  <c r="D316" i="201" s="1"/>
  <c r="J315" i="201"/>
  <c r="I315" i="201"/>
  <c r="H315" i="201"/>
  <c r="G315" i="201"/>
  <c r="F315" i="201"/>
  <c r="E315" i="201"/>
  <c r="D315" i="201" a="1"/>
  <c r="D315" i="201" s="1"/>
  <c r="J314" i="201"/>
  <c r="I314" i="201"/>
  <c r="H314" i="201"/>
  <c r="G314" i="201"/>
  <c r="F314" i="201"/>
  <c r="E314" i="201"/>
  <c r="D314" i="201" a="1"/>
  <c r="D314" i="201" s="1"/>
  <c r="J313" i="201"/>
  <c r="I313" i="201"/>
  <c r="H313" i="201"/>
  <c r="G313" i="201"/>
  <c r="F313" i="201"/>
  <c r="E313" i="201"/>
  <c r="D313" i="201" a="1"/>
  <c r="D313" i="201" s="1"/>
  <c r="J312" i="201"/>
  <c r="I312" i="201"/>
  <c r="H312" i="201"/>
  <c r="G312" i="201"/>
  <c r="F312" i="201"/>
  <c r="E312" i="201"/>
  <c r="D312" i="201" a="1"/>
  <c r="D312" i="201" s="1"/>
  <c r="J311" i="201"/>
  <c r="I311" i="201"/>
  <c r="H311" i="201"/>
  <c r="G311" i="201"/>
  <c r="F311" i="201"/>
  <c r="E311" i="201"/>
  <c r="D311" i="201" a="1"/>
  <c r="D311" i="201" s="1"/>
  <c r="J310" i="201"/>
  <c r="I310" i="201"/>
  <c r="H310" i="201"/>
  <c r="G310" i="201"/>
  <c r="F310" i="201"/>
  <c r="E310" i="201"/>
  <c r="D310" i="201" a="1"/>
  <c r="D310" i="201" s="1"/>
  <c r="J309" i="201"/>
  <c r="I309" i="201"/>
  <c r="H309" i="201"/>
  <c r="G309" i="201"/>
  <c r="F309" i="201"/>
  <c r="E309" i="201"/>
  <c r="D309" i="201" a="1"/>
  <c r="D309" i="201" s="1"/>
  <c r="J308" i="201"/>
  <c r="I308" i="201"/>
  <c r="H308" i="201"/>
  <c r="G308" i="201"/>
  <c r="F308" i="201"/>
  <c r="E308" i="201"/>
  <c r="D308" i="201" a="1"/>
  <c r="D308" i="201" s="1"/>
  <c r="J307" i="201"/>
  <c r="I307" i="201"/>
  <c r="H307" i="201"/>
  <c r="G307" i="201"/>
  <c r="F307" i="201"/>
  <c r="E307" i="201"/>
  <c r="D307" i="201" a="1"/>
  <c r="D307" i="201" s="1"/>
  <c r="J306" i="201"/>
  <c r="I306" i="201"/>
  <c r="H306" i="201"/>
  <c r="G306" i="201"/>
  <c r="F306" i="201"/>
  <c r="E306" i="201"/>
  <c r="D306" i="201" a="1"/>
  <c r="D306" i="201" s="1"/>
  <c r="J305" i="201"/>
  <c r="I305" i="201"/>
  <c r="H305" i="201"/>
  <c r="G305" i="201"/>
  <c r="F305" i="201"/>
  <c r="E305" i="201"/>
  <c r="D305" i="201" a="1"/>
  <c r="D305" i="201" s="1"/>
  <c r="J304" i="201"/>
  <c r="I304" i="201"/>
  <c r="H304" i="201"/>
  <c r="G304" i="201"/>
  <c r="F304" i="201"/>
  <c r="E304" i="201"/>
  <c r="D304" i="201" a="1"/>
  <c r="D304" i="201" s="1"/>
  <c r="J303" i="201"/>
  <c r="I303" i="201"/>
  <c r="H303" i="201"/>
  <c r="G303" i="201"/>
  <c r="F303" i="201"/>
  <c r="E303" i="201"/>
  <c r="D303" i="201" a="1"/>
  <c r="D303" i="201" s="1"/>
  <c r="J302" i="201"/>
  <c r="I302" i="201"/>
  <c r="H302" i="201"/>
  <c r="G302" i="201"/>
  <c r="F302" i="201"/>
  <c r="E302" i="201"/>
  <c r="D302" i="201" a="1"/>
  <c r="D302" i="201" s="1"/>
  <c r="J301" i="201"/>
  <c r="I301" i="201"/>
  <c r="H301" i="201"/>
  <c r="G301" i="201"/>
  <c r="F301" i="201"/>
  <c r="E301" i="201"/>
  <c r="D301" i="201" a="1"/>
  <c r="D301" i="201" s="1"/>
  <c r="J300" i="201"/>
  <c r="I300" i="201"/>
  <c r="H300" i="201"/>
  <c r="G300" i="201"/>
  <c r="F300" i="201"/>
  <c r="E300" i="201"/>
  <c r="D300" i="201" a="1"/>
  <c r="D300" i="201" s="1"/>
  <c r="J299" i="201"/>
  <c r="I299" i="201"/>
  <c r="H299" i="201"/>
  <c r="G299" i="201"/>
  <c r="F299" i="201"/>
  <c r="E299" i="201"/>
  <c r="D299" i="201" a="1"/>
  <c r="D299" i="201" s="1"/>
  <c r="J298" i="201"/>
  <c r="I298" i="201"/>
  <c r="H298" i="201"/>
  <c r="G298" i="201"/>
  <c r="F298" i="201"/>
  <c r="E298" i="201"/>
  <c r="D298" i="201" a="1"/>
  <c r="D298" i="201" s="1"/>
  <c r="J297" i="201"/>
  <c r="I297" i="201"/>
  <c r="H297" i="201"/>
  <c r="G297" i="201"/>
  <c r="F297" i="201"/>
  <c r="E297" i="201"/>
  <c r="D297" i="201" a="1"/>
  <c r="D297" i="201" s="1"/>
  <c r="J296" i="201"/>
  <c r="I296" i="201"/>
  <c r="H296" i="201"/>
  <c r="G296" i="201"/>
  <c r="F296" i="201"/>
  <c r="E296" i="201"/>
  <c r="D296" i="201" a="1"/>
  <c r="D296" i="201" s="1"/>
  <c r="J295" i="201"/>
  <c r="I295" i="201"/>
  <c r="H295" i="201"/>
  <c r="G295" i="201"/>
  <c r="F295" i="201"/>
  <c r="E295" i="201"/>
  <c r="D295" i="201" a="1"/>
  <c r="D295" i="201" s="1"/>
  <c r="J294" i="201"/>
  <c r="I294" i="201"/>
  <c r="H294" i="201"/>
  <c r="G294" i="201"/>
  <c r="F294" i="201"/>
  <c r="E294" i="201"/>
  <c r="D294" i="201" a="1"/>
  <c r="D294" i="201" s="1"/>
  <c r="J293" i="201"/>
  <c r="I293" i="201"/>
  <c r="H293" i="201"/>
  <c r="G293" i="201"/>
  <c r="F293" i="201"/>
  <c r="E293" i="201"/>
  <c r="D293" i="201" a="1"/>
  <c r="D293" i="201" s="1"/>
  <c r="J292" i="201"/>
  <c r="I292" i="201"/>
  <c r="H292" i="201"/>
  <c r="G292" i="201"/>
  <c r="F292" i="201"/>
  <c r="E292" i="201"/>
  <c r="D292" i="201" a="1"/>
  <c r="D292" i="201" s="1"/>
  <c r="J291" i="201"/>
  <c r="I291" i="201"/>
  <c r="H291" i="201"/>
  <c r="G291" i="201"/>
  <c r="F291" i="201"/>
  <c r="E291" i="201"/>
  <c r="D291" i="201" a="1"/>
  <c r="D291" i="201" s="1"/>
  <c r="J290" i="201"/>
  <c r="I290" i="201"/>
  <c r="H290" i="201"/>
  <c r="G290" i="201"/>
  <c r="F290" i="201"/>
  <c r="E290" i="201"/>
  <c r="D290" i="201" a="1"/>
  <c r="D290" i="201" s="1"/>
  <c r="J289" i="201"/>
  <c r="I289" i="201"/>
  <c r="H289" i="201"/>
  <c r="G289" i="201"/>
  <c r="F289" i="201"/>
  <c r="E289" i="201"/>
  <c r="D289" i="201" a="1"/>
  <c r="D289" i="201" s="1"/>
  <c r="J288" i="201"/>
  <c r="I288" i="201"/>
  <c r="H288" i="201"/>
  <c r="G288" i="201"/>
  <c r="F288" i="201"/>
  <c r="E288" i="201"/>
  <c r="D288" i="201" a="1"/>
  <c r="D288" i="201" s="1"/>
  <c r="J287" i="201"/>
  <c r="I287" i="201"/>
  <c r="H287" i="201"/>
  <c r="G287" i="201"/>
  <c r="F287" i="201"/>
  <c r="E287" i="201"/>
  <c r="D287" i="201" a="1"/>
  <c r="D287" i="201" s="1"/>
  <c r="J286" i="201"/>
  <c r="I286" i="201"/>
  <c r="H286" i="201"/>
  <c r="G286" i="201"/>
  <c r="F286" i="201"/>
  <c r="E286" i="201"/>
  <c r="D286" i="201" a="1"/>
  <c r="D286" i="201" s="1"/>
  <c r="J285" i="201"/>
  <c r="I285" i="201"/>
  <c r="H285" i="201"/>
  <c r="G285" i="201"/>
  <c r="F285" i="201"/>
  <c r="E285" i="201"/>
  <c r="D285" i="201" a="1"/>
  <c r="D285" i="201" s="1"/>
  <c r="J284" i="201"/>
  <c r="I284" i="201"/>
  <c r="H284" i="201"/>
  <c r="G284" i="201"/>
  <c r="F284" i="201"/>
  <c r="E284" i="201"/>
  <c r="D284" i="201" a="1"/>
  <c r="D284" i="201" s="1"/>
  <c r="J283" i="201"/>
  <c r="I283" i="201"/>
  <c r="H283" i="201"/>
  <c r="G283" i="201"/>
  <c r="F283" i="201"/>
  <c r="E283" i="201"/>
  <c r="D283" i="201" a="1"/>
  <c r="D283" i="201" s="1"/>
  <c r="J282" i="201"/>
  <c r="I282" i="201"/>
  <c r="H282" i="201"/>
  <c r="G282" i="201"/>
  <c r="F282" i="201"/>
  <c r="E282" i="201"/>
  <c r="D282" i="201" a="1"/>
  <c r="D282" i="201" s="1"/>
  <c r="J281" i="201"/>
  <c r="I281" i="201"/>
  <c r="H281" i="201"/>
  <c r="G281" i="201"/>
  <c r="F281" i="201"/>
  <c r="E281" i="201"/>
  <c r="D281" i="201" a="1"/>
  <c r="D281" i="201" s="1"/>
  <c r="J280" i="201"/>
  <c r="I280" i="201"/>
  <c r="H280" i="201"/>
  <c r="G280" i="201"/>
  <c r="F280" i="201"/>
  <c r="E280" i="201"/>
  <c r="D280" i="201" a="1"/>
  <c r="D280" i="201" s="1"/>
  <c r="J279" i="201"/>
  <c r="I279" i="201"/>
  <c r="H279" i="201"/>
  <c r="G279" i="201"/>
  <c r="F279" i="201"/>
  <c r="E279" i="201"/>
  <c r="D279" i="201" a="1"/>
  <c r="D279" i="201" s="1"/>
  <c r="J278" i="201"/>
  <c r="I278" i="201"/>
  <c r="H278" i="201"/>
  <c r="G278" i="201"/>
  <c r="F278" i="201"/>
  <c r="E278" i="201"/>
  <c r="D278" i="201" a="1"/>
  <c r="D278" i="201" s="1"/>
  <c r="J277" i="201"/>
  <c r="I277" i="201"/>
  <c r="H277" i="201"/>
  <c r="G277" i="201"/>
  <c r="F277" i="201"/>
  <c r="E277" i="201"/>
  <c r="D277" i="201" a="1"/>
  <c r="D277" i="201" s="1"/>
  <c r="J276" i="201"/>
  <c r="I276" i="201"/>
  <c r="H276" i="201"/>
  <c r="G276" i="201"/>
  <c r="F276" i="201"/>
  <c r="E276" i="201"/>
  <c r="D276" i="201" a="1"/>
  <c r="D276" i="201" s="1"/>
  <c r="J275" i="201"/>
  <c r="I275" i="201"/>
  <c r="H275" i="201"/>
  <c r="G275" i="201"/>
  <c r="F275" i="201"/>
  <c r="E275" i="201"/>
  <c r="D275" i="201" a="1"/>
  <c r="D275" i="201" s="1"/>
  <c r="J274" i="201"/>
  <c r="I274" i="201"/>
  <c r="H274" i="201"/>
  <c r="G274" i="201"/>
  <c r="F274" i="201"/>
  <c r="E274" i="201"/>
  <c r="D274" i="201" a="1"/>
  <c r="D274" i="201" s="1"/>
  <c r="J273" i="201"/>
  <c r="I273" i="201"/>
  <c r="H273" i="201"/>
  <c r="G273" i="201"/>
  <c r="F273" i="201"/>
  <c r="E273" i="201"/>
  <c r="D273" i="201" a="1"/>
  <c r="D273" i="201" s="1"/>
  <c r="J272" i="201"/>
  <c r="I272" i="201"/>
  <c r="H272" i="201"/>
  <c r="G272" i="201"/>
  <c r="F272" i="201"/>
  <c r="E272" i="201"/>
  <c r="D272" i="201" a="1"/>
  <c r="D272" i="201" s="1"/>
  <c r="J271" i="201"/>
  <c r="I271" i="201"/>
  <c r="H271" i="201"/>
  <c r="G271" i="201"/>
  <c r="F271" i="201"/>
  <c r="E271" i="201"/>
  <c r="D271" i="201" a="1"/>
  <c r="D271" i="201" s="1"/>
  <c r="J270" i="201"/>
  <c r="I270" i="201"/>
  <c r="H270" i="201"/>
  <c r="G270" i="201"/>
  <c r="F270" i="201"/>
  <c r="E270" i="201"/>
  <c r="D270" i="201" a="1"/>
  <c r="D270" i="201" s="1"/>
  <c r="J269" i="201"/>
  <c r="I269" i="201"/>
  <c r="H269" i="201"/>
  <c r="G269" i="201"/>
  <c r="F269" i="201"/>
  <c r="E269" i="201"/>
  <c r="D269" i="201" a="1"/>
  <c r="D269" i="201" s="1"/>
  <c r="J268" i="201"/>
  <c r="I268" i="201"/>
  <c r="H268" i="201"/>
  <c r="G268" i="201"/>
  <c r="F268" i="201"/>
  <c r="E268" i="201"/>
  <c r="D268" i="201" a="1"/>
  <c r="D268" i="201" s="1"/>
  <c r="J267" i="201"/>
  <c r="I267" i="201"/>
  <c r="H267" i="201"/>
  <c r="G267" i="201"/>
  <c r="F267" i="201"/>
  <c r="E267" i="201"/>
  <c r="D267" i="201" a="1"/>
  <c r="D267" i="201" s="1"/>
  <c r="J266" i="201"/>
  <c r="I266" i="201"/>
  <c r="H266" i="201"/>
  <c r="G266" i="201"/>
  <c r="F266" i="201"/>
  <c r="E266" i="201"/>
  <c r="D266" i="201" a="1"/>
  <c r="D266" i="201" s="1"/>
  <c r="J265" i="201"/>
  <c r="I265" i="201"/>
  <c r="H265" i="201"/>
  <c r="G265" i="201"/>
  <c r="F265" i="201"/>
  <c r="E265" i="201"/>
  <c r="D265" i="201" a="1"/>
  <c r="D265" i="201" s="1"/>
  <c r="J264" i="201"/>
  <c r="I264" i="201"/>
  <c r="H264" i="201"/>
  <c r="G264" i="201"/>
  <c r="F264" i="201"/>
  <c r="E264" i="201"/>
  <c r="D264" i="201" a="1"/>
  <c r="D264" i="201" s="1"/>
  <c r="J263" i="201"/>
  <c r="I263" i="201"/>
  <c r="H263" i="201"/>
  <c r="G263" i="201"/>
  <c r="F263" i="201"/>
  <c r="E263" i="201"/>
  <c r="D263" i="201" a="1"/>
  <c r="D263" i="201" s="1"/>
  <c r="J262" i="201"/>
  <c r="I262" i="201"/>
  <c r="H262" i="201"/>
  <c r="G262" i="201"/>
  <c r="F262" i="201"/>
  <c r="E262" i="201"/>
  <c r="D262" i="201" a="1"/>
  <c r="D262" i="201" s="1"/>
  <c r="J261" i="201"/>
  <c r="I261" i="201"/>
  <c r="H261" i="201"/>
  <c r="G261" i="201"/>
  <c r="F261" i="201"/>
  <c r="E261" i="201"/>
  <c r="D261" i="201" a="1"/>
  <c r="D261" i="201" s="1"/>
  <c r="J260" i="201"/>
  <c r="I260" i="201"/>
  <c r="H260" i="201"/>
  <c r="G260" i="201"/>
  <c r="F260" i="201"/>
  <c r="E260" i="201"/>
  <c r="D260" i="201" a="1"/>
  <c r="D260" i="201" s="1"/>
  <c r="J259" i="201"/>
  <c r="I259" i="201"/>
  <c r="H259" i="201"/>
  <c r="G259" i="201"/>
  <c r="F259" i="201"/>
  <c r="E259" i="201"/>
  <c r="D259" i="201" a="1"/>
  <c r="D259" i="201" s="1"/>
  <c r="J258" i="201"/>
  <c r="I258" i="201"/>
  <c r="H258" i="201"/>
  <c r="G258" i="201"/>
  <c r="F258" i="201"/>
  <c r="E258" i="201"/>
  <c r="D258" i="201" a="1"/>
  <c r="D258" i="201" s="1"/>
  <c r="J257" i="201"/>
  <c r="I257" i="201"/>
  <c r="H257" i="201"/>
  <c r="G257" i="201"/>
  <c r="F257" i="201"/>
  <c r="E257" i="201"/>
  <c r="D257" i="201" a="1"/>
  <c r="D257" i="201" s="1"/>
  <c r="J256" i="201"/>
  <c r="I256" i="201"/>
  <c r="H256" i="201"/>
  <c r="G256" i="201"/>
  <c r="F256" i="201"/>
  <c r="E256" i="201"/>
  <c r="D256" i="201" a="1"/>
  <c r="D256" i="201" s="1"/>
  <c r="J255" i="201"/>
  <c r="I255" i="201"/>
  <c r="H255" i="201"/>
  <c r="G255" i="201"/>
  <c r="F255" i="201"/>
  <c r="E255" i="201"/>
  <c r="D255" i="201" a="1"/>
  <c r="D255" i="201" s="1"/>
  <c r="J254" i="201"/>
  <c r="I254" i="201"/>
  <c r="H254" i="201"/>
  <c r="G254" i="201"/>
  <c r="F254" i="201"/>
  <c r="E254" i="201"/>
  <c r="D254" i="201" a="1"/>
  <c r="D254" i="201" s="1"/>
  <c r="J253" i="201"/>
  <c r="I253" i="201"/>
  <c r="H253" i="201"/>
  <c r="G253" i="201"/>
  <c r="F253" i="201"/>
  <c r="E253" i="201"/>
  <c r="D253" i="201" a="1"/>
  <c r="D253" i="201" s="1"/>
  <c r="J252" i="201"/>
  <c r="I252" i="201"/>
  <c r="H252" i="201"/>
  <c r="G252" i="201"/>
  <c r="F252" i="201"/>
  <c r="E252" i="201"/>
  <c r="D252" i="201" a="1"/>
  <c r="D252" i="201" s="1"/>
  <c r="J251" i="201"/>
  <c r="I251" i="201"/>
  <c r="H251" i="201"/>
  <c r="G251" i="201"/>
  <c r="F251" i="201"/>
  <c r="E251" i="201"/>
  <c r="D251" i="201" a="1"/>
  <c r="D251" i="201" s="1"/>
  <c r="J250" i="201"/>
  <c r="I250" i="201"/>
  <c r="H250" i="201"/>
  <c r="G250" i="201"/>
  <c r="F250" i="201"/>
  <c r="E250" i="201"/>
  <c r="D250" i="201" a="1"/>
  <c r="D250" i="201" s="1"/>
  <c r="J249" i="201"/>
  <c r="I249" i="201"/>
  <c r="H249" i="201"/>
  <c r="G249" i="201"/>
  <c r="F249" i="201"/>
  <c r="E249" i="201"/>
  <c r="D249" i="201" a="1"/>
  <c r="D249" i="201" s="1"/>
  <c r="J248" i="201"/>
  <c r="I248" i="201"/>
  <c r="H248" i="201"/>
  <c r="G248" i="201"/>
  <c r="F248" i="201"/>
  <c r="E248" i="201"/>
  <c r="D248" i="201" a="1"/>
  <c r="D248" i="201" s="1"/>
  <c r="J247" i="201"/>
  <c r="I247" i="201"/>
  <c r="H247" i="201"/>
  <c r="G247" i="201"/>
  <c r="F247" i="201"/>
  <c r="E247" i="201"/>
  <c r="D247" i="201" a="1"/>
  <c r="D247" i="201" s="1"/>
  <c r="J246" i="201"/>
  <c r="I246" i="201"/>
  <c r="H246" i="201"/>
  <c r="G246" i="201"/>
  <c r="F246" i="201"/>
  <c r="E246" i="201"/>
  <c r="D246" i="201" a="1"/>
  <c r="D246" i="201" s="1"/>
  <c r="J245" i="201"/>
  <c r="I245" i="201"/>
  <c r="H245" i="201"/>
  <c r="G245" i="201"/>
  <c r="F245" i="201"/>
  <c r="E245" i="201"/>
  <c r="D245" i="201" a="1"/>
  <c r="D245" i="201" s="1"/>
  <c r="J244" i="201"/>
  <c r="I244" i="201"/>
  <c r="H244" i="201"/>
  <c r="G244" i="201"/>
  <c r="F244" i="201"/>
  <c r="E244" i="201"/>
  <c r="D244" i="201" a="1"/>
  <c r="D244" i="201" s="1"/>
  <c r="J243" i="201"/>
  <c r="I243" i="201"/>
  <c r="H243" i="201"/>
  <c r="G243" i="201"/>
  <c r="F243" i="201"/>
  <c r="E243" i="201"/>
  <c r="D243" i="201" a="1"/>
  <c r="D243" i="201" s="1"/>
  <c r="J242" i="201"/>
  <c r="I242" i="201"/>
  <c r="H242" i="201"/>
  <c r="G242" i="201"/>
  <c r="F242" i="201"/>
  <c r="E242" i="201"/>
  <c r="D242" i="201" a="1"/>
  <c r="D242" i="201" s="1"/>
  <c r="J241" i="201"/>
  <c r="I241" i="201"/>
  <c r="H241" i="201"/>
  <c r="G241" i="201"/>
  <c r="F241" i="201"/>
  <c r="E241" i="201"/>
  <c r="D241" i="201" a="1"/>
  <c r="D241" i="201" s="1"/>
  <c r="J240" i="201"/>
  <c r="I240" i="201"/>
  <c r="H240" i="201"/>
  <c r="G240" i="201"/>
  <c r="F240" i="201"/>
  <c r="E240" i="201"/>
  <c r="D240" i="201" a="1"/>
  <c r="D240" i="201" s="1"/>
  <c r="J239" i="201"/>
  <c r="I239" i="201"/>
  <c r="H239" i="201"/>
  <c r="G239" i="201"/>
  <c r="F239" i="201"/>
  <c r="E239" i="201"/>
  <c r="D239" i="201" a="1"/>
  <c r="D239" i="201" s="1"/>
  <c r="J238" i="201"/>
  <c r="I238" i="201"/>
  <c r="H238" i="201"/>
  <c r="G238" i="201"/>
  <c r="F238" i="201"/>
  <c r="E238" i="201"/>
  <c r="D238" i="201" a="1"/>
  <c r="D238" i="201" s="1"/>
  <c r="J237" i="201"/>
  <c r="I237" i="201"/>
  <c r="H237" i="201"/>
  <c r="G237" i="201"/>
  <c r="F237" i="201"/>
  <c r="E237" i="201"/>
  <c r="D237" i="201" a="1"/>
  <c r="D237" i="201" s="1"/>
  <c r="J236" i="201"/>
  <c r="I236" i="201"/>
  <c r="H236" i="201"/>
  <c r="G236" i="201"/>
  <c r="F236" i="201"/>
  <c r="E236" i="201"/>
  <c r="D236" i="201" a="1"/>
  <c r="D236" i="201" s="1"/>
  <c r="J235" i="201"/>
  <c r="I235" i="201"/>
  <c r="H235" i="201"/>
  <c r="G235" i="201"/>
  <c r="F235" i="201"/>
  <c r="E235" i="201"/>
  <c r="D235" i="201" a="1"/>
  <c r="D235" i="201" s="1"/>
  <c r="J234" i="201"/>
  <c r="I234" i="201"/>
  <c r="H234" i="201"/>
  <c r="G234" i="201"/>
  <c r="F234" i="201"/>
  <c r="E234" i="201"/>
  <c r="D234" i="201" a="1"/>
  <c r="D234" i="201" s="1"/>
  <c r="J233" i="201"/>
  <c r="I233" i="201"/>
  <c r="H233" i="201"/>
  <c r="G233" i="201"/>
  <c r="F233" i="201"/>
  <c r="E233" i="201"/>
  <c r="D233" i="201" a="1"/>
  <c r="D233" i="201" s="1"/>
  <c r="J232" i="201"/>
  <c r="I232" i="201"/>
  <c r="H232" i="201"/>
  <c r="G232" i="201"/>
  <c r="F232" i="201"/>
  <c r="E232" i="201"/>
  <c r="D232" i="201" a="1"/>
  <c r="D232" i="201" s="1"/>
  <c r="J231" i="201"/>
  <c r="I231" i="201"/>
  <c r="H231" i="201"/>
  <c r="G231" i="201"/>
  <c r="F231" i="201"/>
  <c r="E231" i="201"/>
  <c r="D231" i="201" a="1"/>
  <c r="D231" i="201" s="1"/>
  <c r="J230" i="201"/>
  <c r="I230" i="201"/>
  <c r="H230" i="201"/>
  <c r="G230" i="201"/>
  <c r="F230" i="201"/>
  <c r="E230" i="201"/>
  <c r="D230" i="201" a="1"/>
  <c r="D230" i="201" s="1"/>
  <c r="J229" i="201"/>
  <c r="I229" i="201"/>
  <c r="H229" i="201"/>
  <c r="G229" i="201"/>
  <c r="F229" i="201"/>
  <c r="E229" i="201"/>
  <c r="D229" i="201" a="1"/>
  <c r="D229" i="201" s="1"/>
  <c r="J228" i="201"/>
  <c r="I228" i="201"/>
  <c r="H228" i="201"/>
  <c r="G228" i="201"/>
  <c r="F228" i="201"/>
  <c r="E228" i="201"/>
  <c r="D228" i="201" a="1"/>
  <c r="D228" i="201" s="1"/>
  <c r="J227" i="201"/>
  <c r="I227" i="201"/>
  <c r="H227" i="201"/>
  <c r="G227" i="201"/>
  <c r="F227" i="201"/>
  <c r="E227" i="201"/>
  <c r="D227" i="201" a="1"/>
  <c r="D227" i="201" s="1"/>
  <c r="J226" i="201"/>
  <c r="I226" i="201"/>
  <c r="H226" i="201"/>
  <c r="G226" i="201"/>
  <c r="F226" i="201"/>
  <c r="E226" i="201"/>
  <c r="D226" i="201" a="1"/>
  <c r="D226" i="201" s="1"/>
  <c r="J225" i="201"/>
  <c r="I225" i="201"/>
  <c r="H225" i="201"/>
  <c r="G225" i="201"/>
  <c r="F225" i="201"/>
  <c r="E225" i="201"/>
  <c r="D225" i="201" a="1"/>
  <c r="D225" i="201" s="1"/>
  <c r="J224" i="201"/>
  <c r="I224" i="201"/>
  <c r="H224" i="201"/>
  <c r="G224" i="201"/>
  <c r="F224" i="201"/>
  <c r="E224" i="201"/>
  <c r="D224" i="201" a="1"/>
  <c r="D224" i="201" s="1"/>
  <c r="J223" i="201"/>
  <c r="I223" i="201"/>
  <c r="H223" i="201"/>
  <c r="G223" i="201"/>
  <c r="F223" i="201"/>
  <c r="E223" i="201"/>
  <c r="D223" i="201" a="1"/>
  <c r="D223" i="201" s="1"/>
  <c r="J222" i="201"/>
  <c r="I222" i="201"/>
  <c r="H222" i="201"/>
  <c r="G222" i="201"/>
  <c r="F222" i="201"/>
  <c r="E222" i="201"/>
  <c r="D222" i="201" a="1"/>
  <c r="D222" i="201" s="1"/>
  <c r="J221" i="201"/>
  <c r="I221" i="201"/>
  <c r="H221" i="201"/>
  <c r="G221" i="201"/>
  <c r="F221" i="201"/>
  <c r="E221" i="201"/>
  <c r="D221" i="201" a="1"/>
  <c r="D221" i="201" s="1"/>
  <c r="J220" i="201"/>
  <c r="I220" i="201"/>
  <c r="H220" i="201"/>
  <c r="G220" i="201"/>
  <c r="F220" i="201"/>
  <c r="E220" i="201"/>
  <c r="D220" i="201" a="1"/>
  <c r="D220" i="201" s="1"/>
  <c r="J219" i="201"/>
  <c r="I219" i="201"/>
  <c r="H219" i="201"/>
  <c r="G219" i="201"/>
  <c r="F219" i="201"/>
  <c r="E219" i="201"/>
  <c r="D219" i="201" a="1"/>
  <c r="D219" i="201" s="1"/>
  <c r="J218" i="201"/>
  <c r="I218" i="201"/>
  <c r="H218" i="201"/>
  <c r="G218" i="201"/>
  <c r="F218" i="201"/>
  <c r="E218" i="201"/>
  <c r="D218" i="201" a="1"/>
  <c r="D218" i="201" s="1"/>
  <c r="J217" i="201"/>
  <c r="I217" i="201"/>
  <c r="H217" i="201"/>
  <c r="G217" i="201"/>
  <c r="F217" i="201"/>
  <c r="E217" i="201"/>
  <c r="D217" i="201" a="1"/>
  <c r="D217" i="201" s="1"/>
  <c r="J216" i="201"/>
  <c r="I216" i="201"/>
  <c r="H216" i="201"/>
  <c r="G216" i="201"/>
  <c r="F216" i="201"/>
  <c r="E216" i="201"/>
  <c r="D216" i="201" a="1"/>
  <c r="D216" i="201" s="1"/>
  <c r="J215" i="201"/>
  <c r="I215" i="201"/>
  <c r="H215" i="201"/>
  <c r="G215" i="201"/>
  <c r="F215" i="201"/>
  <c r="E215" i="201"/>
  <c r="D215" i="201" a="1"/>
  <c r="D215" i="201" s="1"/>
  <c r="J214" i="201"/>
  <c r="I214" i="201"/>
  <c r="H214" i="201"/>
  <c r="G214" i="201"/>
  <c r="F214" i="201"/>
  <c r="E214" i="201"/>
  <c r="D214" i="201" a="1"/>
  <c r="D214" i="201" s="1"/>
  <c r="J213" i="201"/>
  <c r="I213" i="201"/>
  <c r="H213" i="201"/>
  <c r="G213" i="201"/>
  <c r="F213" i="201"/>
  <c r="E213" i="201"/>
  <c r="D213" i="201" a="1"/>
  <c r="D213" i="201" s="1"/>
  <c r="J212" i="201"/>
  <c r="I212" i="201"/>
  <c r="H212" i="201"/>
  <c r="G212" i="201"/>
  <c r="F212" i="201"/>
  <c r="E212" i="201"/>
  <c r="D212" i="201" a="1"/>
  <c r="D212" i="201" s="1"/>
  <c r="J211" i="201"/>
  <c r="I211" i="201"/>
  <c r="H211" i="201"/>
  <c r="G211" i="201"/>
  <c r="F211" i="201"/>
  <c r="E211" i="201"/>
  <c r="D211" i="201" a="1"/>
  <c r="D211" i="201" s="1"/>
  <c r="J210" i="201"/>
  <c r="I210" i="201"/>
  <c r="H210" i="201"/>
  <c r="G210" i="201"/>
  <c r="F210" i="201"/>
  <c r="E210" i="201"/>
  <c r="D210" i="201" a="1"/>
  <c r="D210" i="201" s="1"/>
  <c r="J209" i="201"/>
  <c r="I209" i="201"/>
  <c r="H209" i="201"/>
  <c r="G209" i="201"/>
  <c r="F209" i="201"/>
  <c r="E209" i="201"/>
  <c r="D209" i="201" a="1"/>
  <c r="D209" i="201" s="1"/>
  <c r="J208" i="201"/>
  <c r="I208" i="201"/>
  <c r="H208" i="201"/>
  <c r="G208" i="201"/>
  <c r="F208" i="201"/>
  <c r="E208" i="201"/>
  <c r="D208" i="201" a="1"/>
  <c r="D208" i="201" s="1"/>
  <c r="J207" i="201"/>
  <c r="I207" i="201"/>
  <c r="H207" i="201"/>
  <c r="G207" i="201"/>
  <c r="F207" i="201"/>
  <c r="E207" i="201"/>
  <c r="D207" i="201" a="1"/>
  <c r="D207" i="201" s="1"/>
  <c r="J206" i="201"/>
  <c r="I206" i="201"/>
  <c r="H206" i="201"/>
  <c r="G206" i="201"/>
  <c r="F206" i="201"/>
  <c r="E206" i="201"/>
  <c r="D206" i="201" a="1"/>
  <c r="D206" i="201" s="1"/>
  <c r="J205" i="201"/>
  <c r="I205" i="201"/>
  <c r="H205" i="201"/>
  <c r="G205" i="201"/>
  <c r="F205" i="201"/>
  <c r="E205" i="201"/>
  <c r="D205" i="201" a="1"/>
  <c r="D205" i="201" s="1"/>
  <c r="J204" i="201"/>
  <c r="I204" i="201"/>
  <c r="H204" i="201"/>
  <c r="G204" i="201"/>
  <c r="F204" i="201"/>
  <c r="E204" i="201"/>
  <c r="D204" i="201" a="1"/>
  <c r="D204" i="201" s="1"/>
  <c r="J203" i="201"/>
  <c r="I203" i="201"/>
  <c r="H203" i="201"/>
  <c r="G203" i="201"/>
  <c r="F203" i="201"/>
  <c r="E203" i="201"/>
  <c r="D203" i="201" a="1"/>
  <c r="D203" i="201" s="1"/>
  <c r="J202" i="201"/>
  <c r="I202" i="201"/>
  <c r="H202" i="201"/>
  <c r="G202" i="201"/>
  <c r="F202" i="201"/>
  <c r="E202" i="201"/>
  <c r="D202" i="201" a="1"/>
  <c r="D202" i="201" s="1"/>
  <c r="J201" i="201"/>
  <c r="I201" i="201"/>
  <c r="H201" i="201"/>
  <c r="G201" i="201"/>
  <c r="F201" i="201"/>
  <c r="E201" i="201"/>
  <c r="D201" i="201" a="1"/>
  <c r="D201" i="201" s="1"/>
  <c r="J200" i="201"/>
  <c r="I200" i="201"/>
  <c r="H200" i="201"/>
  <c r="G200" i="201"/>
  <c r="F200" i="201"/>
  <c r="E200" i="201"/>
  <c r="D200" i="201" a="1"/>
  <c r="D200" i="201" s="1"/>
  <c r="J199" i="201"/>
  <c r="I199" i="201"/>
  <c r="H199" i="201"/>
  <c r="G199" i="201"/>
  <c r="F199" i="201"/>
  <c r="E199" i="201"/>
  <c r="D199" i="201" a="1"/>
  <c r="D199" i="201" s="1"/>
  <c r="J198" i="201"/>
  <c r="I198" i="201"/>
  <c r="H198" i="201"/>
  <c r="G198" i="201"/>
  <c r="F198" i="201"/>
  <c r="E198" i="201"/>
  <c r="D198" i="201" a="1"/>
  <c r="D198" i="201" s="1"/>
  <c r="J197" i="201"/>
  <c r="I197" i="201"/>
  <c r="H197" i="201"/>
  <c r="G197" i="201"/>
  <c r="F197" i="201"/>
  <c r="E197" i="201"/>
  <c r="D197" i="201" a="1"/>
  <c r="D197" i="201" s="1"/>
  <c r="J196" i="201"/>
  <c r="I196" i="201"/>
  <c r="H196" i="201"/>
  <c r="G196" i="201"/>
  <c r="F196" i="201"/>
  <c r="E196" i="201"/>
  <c r="D196" i="201" a="1"/>
  <c r="D196" i="201" s="1"/>
  <c r="J195" i="201"/>
  <c r="I195" i="201"/>
  <c r="H195" i="201"/>
  <c r="G195" i="201"/>
  <c r="F195" i="201"/>
  <c r="E195" i="201"/>
  <c r="D195" i="201" a="1"/>
  <c r="D195" i="201" s="1"/>
  <c r="J194" i="201"/>
  <c r="I194" i="201"/>
  <c r="H194" i="201"/>
  <c r="G194" i="201"/>
  <c r="F194" i="201"/>
  <c r="E194" i="201"/>
  <c r="D194" i="201" a="1"/>
  <c r="D194" i="201" s="1"/>
  <c r="J193" i="201"/>
  <c r="I193" i="201"/>
  <c r="H193" i="201"/>
  <c r="G193" i="201"/>
  <c r="F193" i="201"/>
  <c r="E193" i="201"/>
  <c r="D193" i="201" a="1"/>
  <c r="D193" i="201" s="1"/>
  <c r="J192" i="201"/>
  <c r="I192" i="201"/>
  <c r="H192" i="201"/>
  <c r="G192" i="201"/>
  <c r="F192" i="201"/>
  <c r="E192" i="201"/>
  <c r="D192" i="201" a="1"/>
  <c r="D192" i="201" s="1"/>
  <c r="J191" i="201"/>
  <c r="I191" i="201"/>
  <c r="H191" i="201"/>
  <c r="G191" i="201"/>
  <c r="F191" i="201"/>
  <c r="E191" i="201"/>
  <c r="D191" i="201" a="1"/>
  <c r="D191" i="201" s="1"/>
  <c r="J190" i="201"/>
  <c r="I190" i="201"/>
  <c r="H190" i="201"/>
  <c r="G190" i="201"/>
  <c r="F190" i="201"/>
  <c r="E190" i="201"/>
  <c r="D190" i="201" a="1"/>
  <c r="D190" i="201" s="1"/>
  <c r="J189" i="201"/>
  <c r="I189" i="201"/>
  <c r="H189" i="201"/>
  <c r="G189" i="201"/>
  <c r="F189" i="201"/>
  <c r="E189" i="201"/>
  <c r="D189" i="201" a="1"/>
  <c r="D189" i="201" s="1"/>
  <c r="J188" i="201"/>
  <c r="I188" i="201"/>
  <c r="H188" i="201"/>
  <c r="G188" i="201"/>
  <c r="F188" i="201"/>
  <c r="E188" i="201"/>
  <c r="D188" i="201" a="1"/>
  <c r="D188" i="201" s="1"/>
  <c r="J187" i="201"/>
  <c r="I187" i="201"/>
  <c r="H187" i="201"/>
  <c r="G187" i="201"/>
  <c r="F187" i="201"/>
  <c r="E187" i="201"/>
  <c r="D187" i="201" a="1"/>
  <c r="D187" i="201" s="1"/>
  <c r="J186" i="201"/>
  <c r="I186" i="201"/>
  <c r="H186" i="201"/>
  <c r="G186" i="201"/>
  <c r="F186" i="201"/>
  <c r="E186" i="201"/>
  <c r="D186" i="201" a="1"/>
  <c r="D186" i="201" s="1"/>
  <c r="J185" i="201"/>
  <c r="I185" i="201"/>
  <c r="H185" i="201"/>
  <c r="G185" i="201"/>
  <c r="F185" i="201"/>
  <c r="E185" i="201"/>
  <c r="D185" i="201" a="1"/>
  <c r="D185" i="201" s="1"/>
  <c r="J184" i="201"/>
  <c r="I184" i="201"/>
  <c r="H184" i="201"/>
  <c r="G184" i="201"/>
  <c r="F184" i="201"/>
  <c r="E184" i="201"/>
  <c r="D184" i="201" a="1"/>
  <c r="D184" i="201" s="1"/>
  <c r="J183" i="201"/>
  <c r="I183" i="201"/>
  <c r="H183" i="201"/>
  <c r="G183" i="201"/>
  <c r="F183" i="201"/>
  <c r="E183" i="201"/>
  <c r="D183" i="201" a="1"/>
  <c r="D183" i="201" s="1"/>
  <c r="J182" i="201"/>
  <c r="I182" i="201"/>
  <c r="H182" i="201"/>
  <c r="G182" i="201"/>
  <c r="F182" i="201"/>
  <c r="E182" i="201"/>
  <c r="D182" i="201" a="1"/>
  <c r="D182" i="201" s="1"/>
  <c r="J181" i="201"/>
  <c r="I181" i="201"/>
  <c r="H181" i="201"/>
  <c r="G181" i="201"/>
  <c r="F181" i="201"/>
  <c r="E181" i="201"/>
  <c r="D181" i="201" a="1"/>
  <c r="D181" i="201" s="1"/>
  <c r="J180" i="201"/>
  <c r="I180" i="201"/>
  <c r="H180" i="201"/>
  <c r="G180" i="201"/>
  <c r="F180" i="201"/>
  <c r="E180" i="201"/>
  <c r="D180" i="201" a="1"/>
  <c r="D180" i="201" s="1"/>
  <c r="J179" i="201"/>
  <c r="I179" i="201"/>
  <c r="H179" i="201"/>
  <c r="G179" i="201"/>
  <c r="F179" i="201"/>
  <c r="E179" i="201"/>
  <c r="D179" i="201" a="1"/>
  <c r="D179" i="201" s="1"/>
  <c r="J178" i="201"/>
  <c r="I178" i="201"/>
  <c r="H178" i="201"/>
  <c r="G178" i="201"/>
  <c r="F178" i="201"/>
  <c r="E178" i="201"/>
  <c r="D178" i="201" a="1"/>
  <c r="D178" i="201" s="1"/>
  <c r="J177" i="201"/>
  <c r="I177" i="201"/>
  <c r="H177" i="201"/>
  <c r="G177" i="201"/>
  <c r="F177" i="201"/>
  <c r="E177" i="201"/>
  <c r="D177" i="201" a="1"/>
  <c r="D177" i="201" s="1"/>
  <c r="J176" i="201"/>
  <c r="I176" i="201"/>
  <c r="H176" i="201"/>
  <c r="G176" i="201"/>
  <c r="F176" i="201"/>
  <c r="E176" i="201"/>
  <c r="D176" i="201" a="1"/>
  <c r="D176" i="201" s="1"/>
  <c r="J175" i="201"/>
  <c r="I175" i="201"/>
  <c r="H175" i="201"/>
  <c r="G175" i="201"/>
  <c r="F175" i="201"/>
  <c r="E175" i="201"/>
  <c r="D175" i="201" a="1"/>
  <c r="D175" i="201" s="1"/>
  <c r="J174" i="201"/>
  <c r="I174" i="201"/>
  <c r="H174" i="201"/>
  <c r="G174" i="201"/>
  <c r="F174" i="201"/>
  <c r="E174" i="201"/>
  <c r="D174" i="201" a="1"/>
  <c r="D174" i="201" s="1"/>
  <c r="J173" i="201"/>
  <c r="I173" i="201"/>
  <c r="H173" i="201"/>
  <c r="G173" i="201"/>
  <c r="F173" i="201"/>
  <c r="E173" i="201"/>
  <c r="D173" i="201" a="1"/>
  <c r="D173" i="201" s="1"/>
  <c r="J172" i="201"/>
  <c r="I172" i="201"/>
  <c r="H172" i="201"/>
  <c r="G172" i="201"/>
  <c r="F172" i="201"/>
  <c r="E172" i="201"/>
  <c r="D172" i="201" a="1"/>
  <c r="D172" i="201" s="1"/>
  <c r="J171" i="201"/>
  <c r="I171" i="201"/>
  <c r="H171" i="201"/>
  <c r="G171" i="201"/>
  <c r="F171" i="201"/>
  <c r="E171" i="201"/>
  <c r="D171" i="201" a="1"/>
  <c r="D171" i="201" s="1"/>
  <c r="J170" i="201"/>
  <c r="I170" i="201"/>
  <c r="H170" i="201"/>
  <c r="G170" i="201"/>
  <c r="F170" i="201"/>
  <c r="E170" i="201"/>
  <c r="D170" i="201" a="1"/>
  <c r="D170" i="201" s="1"/>
  <c r="J169" i="201"/>
  <c r="I169" i="201"/>
  <c r="H169" i="201"/>
  <c r="G169" i="201"/>
  <c r="F169" i="201"/>
  <c r="E169" i="201"/>
  <c r="D169" i="201" a="1"/>
  <c r="D169" i="201" s="1"/>
  <c r="J168" i="201"/>
  <c r="I168" i="201"/>
  <c r="H168" i="201"/>
  <c r="G168" i="201"/>
  <c r="F168" i="201"/>
  <c r="E168" i="201"/>
  <c r="D168" i="201" a="1"/>
  <c r="D168" i="201" s="1"/>
  <c r="J167" i="201"/>
  <c r="I167" i="201"/>
  <c r="H167" i="201"/>
  <c r="G167" i="201"/>
  <c r="F167" i="201"/>
  <c r="E167" i="201"/>
  <c r="D167" i="201" a="1"/>
  <c r="D167" i="201" s="1"/>
  <c r="J166" i="201"/>
  <c r="I166" i="201"/>
  <c r="H166" i="201"/>
  <c r="G166" i="201"/>
  <c r="F166" i="201"/>
  <c r="E166" i="201"/>
  <c r="D166" i="201" a="1"/>
  <c r="D166" i="201" s="1"/>
  <c r="J165" i="201"/>
  <c r="I165" i="201"/>
  <c r="H165" i="201"/>
  <c r="G165" i="201"/>
  <c r="F165" i="201"/>
  <c r="E165" i="201"/>
  <c r="D165" i="201" a="1"/>
  <c r="D165" i="201" s="1"/>
  <c r="J164" i="201"/>
  <c r="I164" i="201"/>
  <c r="H164" i="201"/>
  <c r="G164" i="201"/>
  <c r="F164" i="201"/>
  <c r="E164" i="201"/>
  <c r="D164" i="201" a="1"/>
  <c r="D164" i="201" s="1"/>
  <c r="J163" i="201"/>
  <c r="I163" i="201"/>
  <c r="H163" i="201"/>
  <c r="G163" i="201"/>
  <c r="F163" i="201"/>
  <c r="E163" i="201"/>
  <c r="D163" i="201" a="1"/>
  <c r="D163" i="201" s="1"/>
  <c r="J162" i="201"/>
  <c r="I162" i="201"/>
  <c r="H162" i="201"/>
  <c r="G162" i="201"/>
  <c r="F162" i="201"/>
  <c r="E162" i="201"/>
  <c r="D162" i="201" a="1"/>
  <c r="D162" i="201" s="1"/>
  <c r="J161" i="201"/>
  <c r="I161" i="201"/>
  <c r="H161" i="201"/>
  <c r="G161" i="201"/>
  <c r="F161" i="201"/>
  <c r="E161" i="201"/>
  <c r="D161" i="201" a="1"/>
  <c r="D161" i="201" s="1"/>
  <c r="J160" i="201"/>
  <c r="I160" i="201"/>
  <c r="H160" i="201"/>
  <c r="G160" i="201"/>
  <c r="F160" i="201"/>
  <c r="E160" i="201"/>
  <c r="D160" i="201" a="1"/>
  <c r="D160" i="201" s="1"/>
  <c r="J159" i="201"/>
  <c r="I159" i="201"/>
  <c r="H159" i="201"/>
  <c r="G159" i="201"/>
  <c r="F159" i="201"/>
  <c r="E159" i="201"/>
  <c r="D159" i="201" a="1"/>
  <c r="D159" i="201" s="1"/>
  <c r="J158" i="201"/>
  <c r="I158" i="201"/>
  <c r="H158" i="201"/>
  <c r="G158" i="201"/>
  <c r="F158" i="201"/>
  <c r="E158" i="201"/>
  <c r="D158" i="201" a="1"/>
  <c r="D158" i="201" s="1"/>
  <c r="J157" i="201"/>
  <c r="I157" i="201"/>
  <c r="H157" i="201"/>
  <c r="G157" i="201"/>
  <c r="F157" i="201"/>
  <c r="E157" i="201"/>
  <c r="D157" i="201" a="1"/>
  <c r="D157" i="201" s="1"/>
  <c r="J156" i="201"/>
  <c r="I156" i="201"/>
  <c r="H156" i="201"/>
  <c r="G156" i="201"/>
  <c r="F156" i="201"/>
  <c r="E156" i="201"/>
  <c r="D156" i="201" a="1"/>
  <c r="D156" i="201" s="1"/>
  <c r="J155" i="201"/>
  <c r="I155" i="201"/>
  <c r="H155" i="201"/>
  <c r="G155" i="201"/>
  <c r="F155" i="201"/>
  <c r="E155" i="201"/>
  <c r="D155" i="201" a="1"/>
  <c r="D155" i="201" s="1"/>
  <c r="J154" i="201"/>
  <c r="I154" i="201"/>
  <c r="H154" i="201"/>
  <c r="G154" i="201"/>
  <c r="F154" i="201"/>
  <c r="E154" i="201"/>
  <c r="D154" i="201" a="1"/>
  <c r="D154" i="201" s="1"/>
  <c r="J153" i="201"/>
  <c r="I153" i="201"/>
  <c r="H153" i="201"/>
  <c r="G153" i="201"/>
  <c r="F153" i="201"/>
  <c r="E153" i="201"/>
  <c r="D153" i="201" a="1"/>
  <c r="D153" i="201" s="1"/>
  <c r="J152" i="201"/>
  <c r="I152" i="201"/>
  <c r="H152" i="201"/>
  <c r="G152" i="201"/>
  <c r="F152" i="201"/>
  <c r="E152" i="201"/>
  <c r="D152" i="201" a="1"/>
  <c r="D152" i="201" s="1"/>
  <c r="J151" i="201"/>
  <c r="I151" i="201"/>
  <c r="H151" i="201"/>
  <c r="G151" i="201"/>
  <c r="F151" i="201"/>
  <c r="E151" i="201"/>
  <c r="D151" i="201" a="1"/>
  <c r="D151" i="201" s="1"/>
  <c r="J150" i="201"/>
  <c r="I150" i="201"/>
  <c r="H150" i="201"/>
  <c r="G150" i="201"/>
  <c r="F150" i="201"/>
  <c r="E150" i="201"/>
  <c r="D150" i="201" a="1"/>
  <c r="D150" i="201" s="1"/>
  <c r="J149" i="201"/>
  <c r="I149" i="201"/>
  <c r="H149" i="201"/>
  <c r="G149" i="201"/>
  <c r="F149" i="201"/>
  <c r="E149" i="201"/>
  <c r="D149" i="201" a="1"/>
  <c r="D149" i="201" s="1"/>
  <c r="J148" i="201"/>
  <c r="I148" i="201"/>
  <c r="H148" i="201"/>
  <c r="G148" i="201"/>
  <c r="F148" i="201"/>
  <c r="E148" i="201"/>
  <c r="D148" i="201" a="1"/>
  <c r="D148" i="201" s="1"/>
  <c r="J147" i="201"/>
  <c r="I147" i="201"/>
  <c r="H147" i="201"/>
  <c r="G147" i="201"/>
  <c r="F147" i="201"/>
  <c r="E147" i="201"/>
  <c r="D147" i="201" a="1"/>
  <c r="D147" i="201" s="1"/>
  <c r="J146" i="201"/>
  <c r="I146" i="201"/>
  <c r="H146" i="201"/>
  <c r="G146" i="201"/>
  <c r="F146" i="201"/>
  <c r="E146" i="201"/>
  <c r="D146" i="201" a="1"/>
  <c r="D146" i="201" s="1"/>
  <c r="J145" i="201"/>
  <c r="I145" i="201"/>
  <c r="H145" i="201"/>
  <c r="G145" i="201"/>
  <c r="F145" i="201"/>
  <c r="E145" i="201"/>
  <c r="D145" i="201" a="1"/>
  <c r="D145" i="201" s="1"/>
  <c r="J144" i="201"/>
  <c r="I144" i="201"/>
  <c r="H144" i="201"/>
  <c r="G144" i="201"/>
  <c r="F144" i="201"/>
  <c r="E144" i="201"/>
  <c r="D144" i="201" a="1"/>
  <c r="D144" i="201" s="1"/>
  <c r="J143" i="201"/>
  <c r="I143" i="201"/>
  <c r="H143" i="201"/>
  <c r="G143" i="201"/>
  <c r="F143" i="201"/>
  <c r="E143" i="201"/>
  <c r="D143" i="201" a="1"/>
  <c r="D143" i="201" s="1"/>
  <c r="J142" i="201"/>
  <c r="I142" i="201"/>
  <c r="H142" i="201"/>
  <c r="G142" i="201"/>
  <c r="F142" i="201"/>
  <c r="E142" i="201"/>
  <c r="D142" i="201" a="1"/>
  <c r="D142" i="201" s="1"/>
  <c r="J141" i="201"/>
  <c r="I141" i="201"/>
  <c r="H141" i="201"/>
  <c r="G141" i="201"/>
  <c r="F141" i="201"/>
  <c r="E141" i="201"/>
  <c r="D141" i="201" a="1"/>
  <c r="D141" i="201" s="1"/>
  <c r="J140" i="201"/>
  <c r="I140" i="201"/>
  <c r="H140" i="201"/>
  <c r="G140" i="201"/>
  <c r="F140" i="201"/>
  <c r="E140" i="201"/>
  <c r="D140" i="201" a="1"/>
  <c r="D140" i="201" s="1"/>
  <c r="J139" i="201"/>
  <c r="I139" i="201"/>
  <c r="H139" i="201"/>
  <c r="G139" i="201"/>
  <c r="F139" i="201"/>
  <c r="E139" i="201"/>
  <c r="D139" i="201" a="1"/>
  <c r="D139" i="201" s="1"/>
  <c r="J138" i="201"/>
  <c r="I138" i="201"/>
  <c r="H138" i="201"/>
  <c r="G138" i="201"/>
  <c r="F138" i="201"/>
  <c r="E138" i="201"/>
  <c r="D138" i="201" a="1"/>
  <c r="D138" i="201" s="1"/>
  <c r="J137" i="201"/>
  <c r="I137" i="201"/>
  <c r="H137" i="201"/>
  <c r="G137" i="201"/>
  <c r="F137" i="201"/>
  <c r="E137" i="201"/>
  <c r="D137" i="201" a="1"/>
  <c r="D137" i="201" s="1"/>
  <c r="J136" i="201"/>
  <c r="I136" i="201"/>
  <c r="H136" i="201"/>
  <c r="G136" i="201"/>
  <c r="F136" i="201"/>
  <c r="E136" i="201"/>
  <c r="D136" i="201" a="1"/>
  <c r="D136" i="201" s="1"/>
  <c r="J135" i="201"/>
  <c r="I135" i="201"/>
  <c r="H135" i="201"/>
  <c r="G135" i="201"/>
  <c r="F135" i="201"/>
  <c r="E135" i="201"/>
  <c r="D135" i="201" a="1"/>
  <c r="D135" i="201" s="1"/>
  <c r="J134" i="201"/>
  <c r="I134" i="201"/>
  <c r="H134" i="201"/>
  <c r="G134" i="201"/>
  <c r="F134" i="201"/>
  <c r="E134" i="201"/>
  <c r="D134" i="201" a="1"/>
  <c r="D134" i="201" s="1"/>
  <c r="J133" i="201"/>
  <c r="I133" i="201"/>
  <c r="H133" i="201"/>
  <c r="G133" i="201"/>
  <c r="F133" i="201"/>
  <c r="E133" i="201"/>
  <c r="D133" i="201" a="1"/>
  <c r="D133" i="201" s="1"/>
  <c r="J132" i="201"/>
  <c r="I132" i="201"/>
  <c r="H132" i="201"/>
  <c r="G132" i="201"/>
  <c r="F132" i="201"/>
  <c r="E132" i="201"/>
  <c r="D132" i="201" a="1"/>
  <c r="D132" i="201" s="1"/>
  <c r="J131" i="201"/>
  <c r="I131" i="201"/>
  <c r="H131" i="201"/>
  <c r="G131" i="201"/>
  <c r="F131" i="201"/>
  <c r="E131" i="201"/>
  <c r="D131" i="201" a="1"/>
  <c r="D131" i="201" s="1"/>
  <c r="J130" i="201"/>
  <c r="I130" i="201"/>
  <c r="H130" i="201"/>
  <c r="G130" i="201"/>
  <c r="F130" i="201"/>
  <c r="E130" i="201"/>
  <c r="D130" i="201" a="1"/>
  <c r="D130" i="201" s="1"/>
  <c r="J129" i="201"/>
  <c r="I129" i="201"/>
  <c r="H129" i="201"/>
  <c r="G129" i="201"/>
  <c r="F129" i="201"/>
  <c r="E129" i="201"/>
  <c r="D129" i="201" a="1"/>
  <c r="D129" i="201" s="1"/>
  <c r="J128" i="201"/>
  <c r="I128" i="201"/>
  <c r="H128" i="201"/>
  <c r="G128" i="201"/>
  <c r="F128" i="201"/>
  <c r="E128" i="201"/>
  <c r="D128" i="201" a="1"/>
  <c r="D128" i="201" s="1"/>
  <c r="J127" i="201"/>
  <c r="I127" i="201"/>
  <c r="H127" i="201"/>
  <c r="G127" i="201"/>
  <c r="F127" i="201"/>
  <c r="E127" i="201"/>
  <c r="D127" i="201" a="1"/>
  <c r="D127" i="201" s="1"/>
  <c r="J126" i="201"/>
  <c r="I126" i="201"/>
  <c r="H126" i="201"/>
  <c r="G126" i="201"/>
  <c r="F126" i="201"/>
  <c r="E126" i="201"/>
  <c r="D126" i="201" a="1"/>
  <c r="D126" i="201" s="1"/>
  <c r="J125" i="201"/>
  <c r="I125" i="201"/>
  <c r="H125" i="201"/>
  <c r="G125" i="201"/>
  <c r="F125" i="201"/>
  <c r="E125" i="201"/>
  <c r="D125" i="201" a="1"/>
  <c r="D125" i="201" s="1"/>
  <c r="J124" i="201"/>
  <c r="I124" i="201"/>
  <c r="H124" i="201"/>
  <c r="G124" i="201"/>
  <c r="F124" i="201"/>
  <c r="E124" i="201"/>
  <c r="D124" i="201" a="1"/>
  <c r="D124" i="201" s="1"/>
  <c r="J123" i="201"/>
  <c r="I123" i="201"/>
  <c r="H123" i="201"/>
  <c r="G123" i="201"/>
  <c r="F123" i="201"/>
  <c r="E123" i="201"/>
  <c r="D123" i="201" a="1"/>
  <c r="D123" i="201" s="1"/>
  <c r="J122" i="201"/>
  <c r="I122" i="201"/>
  <c r="H122" i="201"/>
  <c r="G122" i="201"/>
  <c r="F122" i="201"/>
  <c r="E122" i="201"/>
  <c r="D122" i="201" a="1"/>
  <c r="D122" i="201" s="1"/>
  <c r="J121" i="201"/>
  <c r="I121" i="201"/>
  <c r="H121" i="201"/>
  <c r="G121" i="201"/>
  <c r="F121" i="201"/>
  <c r="E121" i="201"/>
  <c r="D121" i="201" a="1"/>
  <c r="D121" i="201" s="1"/>
  <c r="J120" i="201"/>
  <c r="I120" i="201"/>
  <c r="H120" i="201"/>
  <c r="G120" i="201"/>
  <c r="F120" i="201"/>
  <c r="E120" i="201"/>
  <c r="D120" i="201" a="1"/>
  <c r="D120" i="201" s="1"/>
  <c r="J119" i="201"/>
  <c r="I119" i="201"/>
  <c r="H119" i="201"/>
  <c r="G119" i="201"/>
  <c r="F119" i="201"/>
  <c r="E119" i="201"/>
  <c r="D119" i="201" a="1"/>
  <c r="D119" i="201" s="1"/>
  <c r="J118" i="201"/>
  <c r="I118" i="201"/>
  <c r="H118" i="201"/>
  <c r="G118" i="201"/>
  <c r="F118" i="201"/>
  <c r="E118" i="201"/>
  <c r="D118" i="201" a="1"/>
  <c r="D118" i="201" s="1"/>
  <c r="J117" i="201"/>
  <c r="I117" i="201"/>
  <c r="H117" i="201"/>
  <c r="G117" i="201"/>
  <c r="F117" i="201"/>
  <c r="E117" i="201"/>
  <c r="D117" i="201" a="1"/>
  <c r="D117" i="201" s="1"/>
  <c r="J116" i="201"/>
  <c r="I116" i="201"/>
  <c r="H116" i="201"/>
  <c r="G116" i="201"/>
  <c r="F116" i="201"/>
  <c r="E116" i="201"/>
  <c r="D116" i="201" a="1"/>
  <c r="D116" i="201" s="1"/>
  <c r="J115" i="201"/>
  <c r="I115" i="201"/>
  <c r="H115" i="201"/>
  <c r="G115" i="201"/>
  <c r="F115" i="201"/>
  <c r="E115" i="201"/>
  <c r="D115" i="201" a="1"/>
  <c r="D115" i="201" s="1"/>
  <c r="J114" i="201"/>
  <c r="I114" i="201"/>
  <c r="H114" i="201"/>
  <c r="G114" i="201"/>
  <c r="F114" i="201"/>
  <c r="E114" i="201"/>
  <c r="D114" i="201" a="1"/>
  <c r="D114" i="201" s="1"/>
  <c r="J113" i="201"/>
  <c r="I113" i="201"/>
  <c r="H113" i="201"/>
  <c r="G113" i="201"/>
  <c r="F113" i="201"/>
  <c r="E113" i="201"/>
  <c r="D113" i="201" a="1"/>
  <c r="D113" i="201" s="1"/>
  <c r="J112" i="201"/>
  <c r="I112" i="201"/>
  <c r="H112" i="201"/>
  <c r="G112" i="201"/>
  <c r="F112" i="201"/>
  <c r="E112" i="201"/>
  <c r="D112" i="201" a="1"/>
  <c r="D112" i="201" s="1"/>
  <c r="J111" i="201"/>
  <c r="I111" i="201"/>
  <c r="H111" i="201"/>
  <c r="G111" i="201"/>
  <c r="F111" i="201"/>
  <c r="E111" i="201"/>
  <c r="D111" i="201" a="1"/>
  <c r="D111" i="201" s="1"/>
  <c r="J110" i="201"/>
  <c r="I110" i="201"/>
  <c r="H110" i="201"/>
  <c r="G110" i="201"/>
  <c r="F110" i="201"/>
  <c r="E110" i="201"/>
  <c r="D110" i="201" a="1"/>
  <c r="D110" i="201" s="1"/>
  <c r="J109" i="201"/>
  <c r="I109" i="201"/>
  <c r="H109" i="201"/>
  <c r="G109" i="201"/>
  <c r="F109" i="201"/>
  <c r="E109" i="201"/>
  <c r="D109" i="201" a="1"/>
  <c r="D109" i="201" s="1"/>
  <c r="J108" i="201"/>
  <c r="I108" i="201"/>
  <c r="H108" i="201"/>
  <c r="G108" i="201"/>
  <c r="F108" i="201"/>
  <c r="E108" i="201"/>
  <c r="D108" i="201" a="1"/>
  <c r="D108" i="201" s="1"/>
  <c r="J107" i="201"/>
  <c r="I107" i="201"/>
  <c r="H107" i="201"/>
  <c r="G107" i="201"/>
  <c r="F107" i="201"/>
  <c r="E107" i="201"/>
  <c r="D107" i="201" a="1"/>
  <c r="D107" i="201" s="1"/>
  <c r="J106" i="201"/>
  <c r="I106" i="201"/>
  <c r="H106" i="201"/>
  <c r="G106" i="201"/>
  <c r="F106" i="201"/>
  <c r="E106" i="201"/>
  <c r="D106" i="201" a="1"/>
  <c r="D106" i="201" s="1"/>
  <c r="J105" i="201"/>
  <c r="I105" i="201"/>
  <c r="H105" i="201"/>
  <c r="G105" i="201"/>
  <c r="F105" i="201"/>
  <c r="E105" i="201"/>
  <c r="D105" i="201" a="1"/>
  <c r="D105" i="201" s="1"/>
  <c r="J104" i="201"/>
  <c r="I104" i="201"/>
  <c r="H104" i="201"/>
  <c r="G104" i="201"/>
  <c r="F104" i="201"/>
  <c r="E104" i="201"/>
  <c r="D104" i="201" a="1"/>
  <c r="D104" i="201" s="1"/>
  <c r="J103" i="201"/>
  <c r="I103" i="201"/>
  <c r="H103" i="201"/>
  <c r="G103" i="201"/>
  <c r="F103" i="201"/>
  <c r="E103" i="201"/>
  <c r="D103" i="201" a="1"/>
  <c r="D103" i="201" s="1"/>
  <c r="J102" i="201"/>
  <c r="I102" i="201"/>
  <c r="H102" i="201"/>
  <c r="G102" i="201"/>
  <c r="F102" i="201"/>
  <c r="E102" i="201"/>
  <c r="D102" i="201" a="1"/>
  <c r="D102" i="201" s="1"/>
  <c r="J101" i="201"/>
  <c r="I101" i="201"/>
  <c r="H101" i="201"/>
  <c r="G101" i="201"/>
  <c r="F101" i="201"/>
  <c r="E101" i="201"/>
  <c r="D101" i="201" a="1"/>
  <c r="D101" i="201" s="1"/>
  <c r="J100" i="201"/>
  <c r="I100" i="201"/>
  <c r="H100" i="201"/>
  <c r="G100" i="201"/>
  <c r="F100" i="201"/>
  <c r="E100" i="201"/>
  <c r="D100" i="201" a="1"/>
  <c r="D100" i="201" s="1"/>
  <c r="J99" i="201"/>
  <c r="I99" i="201"/>
  <c r="H99" i="201"/>
  <c r="G99" i="201"/>
  <c r="F99" i="201"/>
  <c r="E99" i="201"/>
  <c r="D99" i="201" a="1"/>
  <c r="D99" i="201" s="1"/>
  <c r="J98" i="201"/>
  <c r="I98" i="201"/>
  <c r="H98" i="201"/>
  <c r="G98" i="201"/>
  <c r="F98" i="201"/>
  <c r="E98" i="201"/>
  <c r="D98" i="201" a="1"/>
  <c r="D98" i="201" s="1"/>
  <c r="J97" i="201"/>
  <c r="I97" i="201"/>
  <c r="H97" i="201"/>
  <c r="G97" i="201"/>
  <c r="F97" i="201"/>
  <c r="E97" i="201"/>
  <c r="D97" i="201" a="1"/>
  <c r="D97" i="201" s="1"/>
  <c r="J96" i="201"/>
  <c r="I96" i="201"/>
  <c r="H96" i="201"/>
  <c r="G96" i="201"/>
  <c r="F96" i="201"/>
  <c r="E96" i="201"/>
  <c r="D96" i="201" a="1"/>
  <c r="D96" i="201" s="1"/>
  <c r="J95" i="201"/>
  <c r="I95" i="201"/>
  <c r="H95" i="201"/>
  <c r="G95" i="201"/>
  <c r="F95" i="201"/>
  <c r="E95" i="201"/>
  <c r="D95" i="201" a="1"/>
  <c r="D95" i="201" s="1"/>
  <c r="J94" i="201"/>
  <c r="I94" i="201"/>
  <c r="H94" i="201"/>
  <c r="G94" i="201"/>
  <c r="F94" i="201"/>
  <c r="E94" i="201"/>
  <c r="D94" i="201" a="1"/>
  <c r="D94" i="201" s="1"/>
  <c r="J93" i="201"/>
  <c r="I93" i="201"/>
  <c r="H93" i="201"/>
  <c r="G93" i="201"/>
  <c r="F93" i="201"/>
  <c r="E93" i="201"/>
  <c r="D93" i="201" a="1"/>
  <c r="D93" i="201" s="1"/>
  <c r="J92" i="201"/>
  <c r="I92" i="201"/>
  <c r="H92" i="201"/>
  <c r="G92" i="201"/>
  <c r="F92" i="201"/>
  <c r="E92" i="201"/>
  <c r="D92" i="201" a="1"/>
  <c r="D92" i="201" s="1"/>
  <c r="J91" i="201"/>
  <c r="I91" i="201"/>
  <c r="H91" i="201"/>
  <c r="G91" i="201"/>
  <c r="F91" i="201"/>
  <c r="E91" i="201"/>
  <c r="D91" i="201" a="1"/>
  <c r="D91" i="201" s="1"/>
  <c r="J90" i="201"/>
  <c r="I90" i="201"/>
  <c r="H90" i="201"/>
  <c r="G90" i="201"/>
  <c r="F90" i="201"/>
  <c r="E90" i="201"/>
  <c r="D90" i="201" a="1"/>
  <c r="D90" i="201" s="1"/>
  <c r="J89" i="201"/>
  <c r="I89" i="201"/>
  <c r="H89" i="201"/>
  <c r="G89" i="201"/>
  <c r="F89" i="201"/>
  <c r="E89" i="201"/>
  <c r="D89" i="201" a="1"/>
  <c r="D89" i="201" s="1"/>
  <c r="J88" i="201"/>
  <c r="I88" i="201"/>
  <c r="H88" i="201"/>
  <c r="G88" i="201"/>
  <c r="F88" i="201"/>
  <c r="E88" i="201"/>
  <c r="D88" i="201" a="1"/>
  <c r="D88" i="201" s="1"/>
  <c r="J87" i="201"/>
  <c r="I87" i="201"/>
  <c r="H87" i="201"/>
  <c r="G87" i="201"/>
  <c r="F87" i="201"/>
  <c r="E87" i="201"/>
  <c r="D87" i="201" a="1"/>
  <c r="D87" i="201" s="1"/>
  <c r="J86" i="201"/>
  <c r="I86" i="201"/>
  <c r="H86" i="201"/>
  <c r="G86" i="201"/>
  <c r="F86" i="201"/>
  <c r="E86" i="201"/>
  <c r="D86" i="201" a="1"/>
  <c r="D86" i="201" s="1"/>
  <c r="J85" i="201"/>
  <c r="I85" i="201"/>
  <c r="H85" i="201"/>
  <c r="G85" i="201"/>
  <c r="F85" i="201"/>
  <c r="E85" i="201"/>
  <c r="D85" i="201" a="1"/>
  <c r="D85" i="201" s="1"/>
  <c r="J84" i="201"/>
  <c r="I84" i="201"/>
  <c r="H84" i="201"/>
  <c r="G84" i="201"/>
  <c r="F84" i="201"/>
  <c r="E84" i="201"/>
  <c r="D84" i="201" a="1"/>
  <c r="D84" i="201" s="1"/>
  <c r="J83" i="201"/>
  <c r="I83" i="201"/>
  <c r="H83" i="201"/>
  <c r="G83" i="201"/>
  <c r="F83" i="201"/>
  <c r="E83" i="201"/>
  <c r="D83" i="201" a="1"/>
  <c r="D83" i="201" s="1"/>
  <c r="J82" i="201"/>
  <c r="I82" i="201"/>
  <c r="H82" i="201"/>
  <c r="G82" i="201"/>
  <c r="F82" i="201"/>
  <c r="E82" i="201"/>
  <c r="D82" i="201" a="1"/>
  <c r="D82" i="201" s="1"/>
  <c r="J81" i="201"/>
  <c r="I81" i="201"/>
  <c r="H81" i="201"/>
  <c r="G81" i="201"/>
  <c r="F81" i="201"/>
  <c r="E81" i="201"/>
  <c r="D81" i="201" a="1"/>
  <c r="D81" i="201" s="1"/>
  <c r="J80" i="201"/>
  <c r="I80" i="201"/>
  <c r="H80" i="201"/>
  <c r="G80" i="201"/>
  <c r="F80" i="201"/>
  <c r="E80" i="201"/>
  <c r="D80" i="201" a="1"/>
  <c r="D80" i="201" s="1"/>
  <c r="J79" i="201"/>
  <c r="I79" i="201"/>
  <c r="H79" i="201"/>
  <c r="G79" i="201"/>
  <c r="F79" i="201"/>
  <c r="E79" i="201"/>
  <c r="D79" i="201" a="1"/>
  <c r="D79" i="201" s="1"/>
  <c r="J78" i="201"/>
  <c r="I78" i="201"/>
  <c r="H78" i="201"/>
  <c r="G78" i="201"/>
  <c r="F78" i="201"/>
  <c r="E78" i="201"/>
  <c r="D78" i="201" a="1"/>
  <c r="D78" i="201" s="1"/>
  <c r="J77" i="201"/>
  <c r="I77" i="201"/>
  <c r="H77" i="201"/>
  <c r="G77" i="201"/>
  <c r="F77" i="201"/>
  <c r="E77" i="201"/>
  <c r="D77" i="201" a="1"/>
  <c r="D77" i="201" s="1"/>
  <c r="J76" i="201"/>
  <c r="I76" i="201"/>
  <c r="H76" i="201"/>
  <c r="G76" i="201"/>
  <c r="F76" i="201"/>
  <c r="E76" i="201"/>
  <c r="D76" i="201" a="1"/>
  <c r="D76" i="201" s="1"/>
  <c r="J75" i="201"/>
  <c r="I75" i="201"/>
  <c r="H75" i="201"/>
  <c r="G75" i="201"/>
  <c r="F75" i="201"/>
  <c r="E75" i="201"/>
  <c r="D75" i="201" a="1"/>
  <c r="D75" i="201" s="1"/>
  <c r="J74" i="201"/>
  <c r="I74" i="201"/>
  <c r="H74" i="201"/>
  <c r="G74" i="201"/>
  <c r="F74" i="201"/>
  <c r="E74" i="201"/>
  <c r="D74" i="201" a="1"/>
  <c r="D74" i="201" s="1"/>
  <c r="J73" i="201"/>
  <c r="I73" i="201"/>
  <c r="H73" i="201"/>
  <c r="G73" i="201"/>
  <c r="F73" i="201"/>
  <c r="E73" i="201"/>
  <c r="D73" i="201" a="1"/>
  <c r="D73" i="201" s="1"/>
  <c r="J72" i="201"/>
  <c r="I72" i="201"/>
  <c r="H72" i="201"/>
  <c r="G72" i="201"/>
  <c r="F72" i="201"/>
  <c r="E72" i="201"/>
  <c r="D72" i="201" a="1"/>
  <c r="D72" i="201" s="1"/>
  <c r="J71" i="201"/>
  <c r="I71" i="201"/>
  <c r="H71" i="201"/>
  <c r="G71" i="201"/>
  <c r="F71" i="201"/>
  <c r="E71" i="201"/>
  <c r="D71" i="201" a="1"/>
  <c r="D71" i="201" s="1"/>
  <c r="J70" i="201"/>
  <c r="I70" i="201"/>
  <c r="H70" i="201"/>
  <c r="G70" i="201"/>
  <c r="F70" i="201"/>
  <c r="E70" i="201"/>
  <c r="D70" i="201" a="1"/>
  <c r="D70" i="201" s="1"/>
  <c r="J69" i="201"/>
  <c r="I69" i="201"/>
  <c r="H69" i="201"/>
  <c r="G69" i="201"/>
  <c r="F69" i="201"/>
  <c r="E69" i="201"/>
  <c r="D69" i="201" a="1"/>
  <c r="D69" i="201" s="1"/>
  <c r="J68" i="201"/>
  <c r="I68" i="201"/>
  <c r="H68" i="201"/>
  <c r="G68" i="201"/>
  <c r="F68" i="201"/>
  <c r="E68" i="201"/>
  <c r="D68" i="201" a="1"/>
  <c r="D68" i="201" s="1"/>
  <c r="J67" i="201"/>
  <c r="I67" i="201"/>
  <c r="H67" i="201"/>
  <c r="G67" i="201"/>
  <c r="F67" i="201"/>
  <c r="E67" i="201"/>
  <c r="D67" i="201" a="1"/>
  <c r="D67" i="201" s="1"/>
  <c r="J66" i="201"/>
  <c r="I66" i="201"/>
  <c r="H66" i="201"/>
  <c r="G66" i="201"/>
  <c r="F66" i="201"/>
  <c r="E66" i="201"/>
  <c r="D66" i="201" a="1"/>
  <c r="D66" i="201" s="1"/>
  <c r="J65" i="201"/>
  <c r="I65" i="201"/>
  <c r="H65" i="201"/>
  <c r="G65" i="201"/>
  <c r="F65" i="201"/>
  <c r="E65" i="201"/>
  <c r="D65" i="201" a="1"/>
  <c r="D65" i="201" s="1"/>
  <c r="J64" i="201"/>
  <c r="I64" i="201"/>
  <c r="H64" i="201"/>
  <c r="G64" i="201"/>
  <c r="F64" i="201"/>
  <c r="E64" i="201"/>
  <c r="D64" i="201" a="1"/>
  <c r="D64" i="201" s="1"/>
  <c r="J63" i="201"/>
  <c r="I63" i="201"/>
  <c r="H63" i="201"/>
  <c r="G63" i="201"/>
  <c r="F63" i="201"/>
  <c r="E63" i="201"/>
  <c r="D63" i="201" a="1"/>
  <c r="D63" i="201" s="1"/>
  <c r="J62" i="201"/>
  <c r="I62" i="201"/>
  <c r="H62" i="201"/>
  <c r="G62" i="201"/>
  <c r="F62" i="201"/>
  <c r="E62" i="201"/>
  <c r="D62" i="201" a="1"/>
  <c r="D62" i="201" s="1"/>
  <c r="J61" i="201"/>
  <c r="I61" i="201"/>
  <c r="H61" i="201"/>
  <c r="G61" i="201"/>
  <c r="F61" i="201"/>
  <c r="E61" i="201"/>
  <c r="D61" i="201" a="1"/>
  <c r="D61" i="201" s="1"/>
  <c r="J60" i="201"/>
  <c r="I60" i="201"/>
  <c r="H60" i="201"/>
  <c r="G60" i="201"/>
  <c r="F60" i="201"/>
  <c r="E60" i="201"/>
  <c r="D60" i="201" a="1"/>
  <c r="D60" i="201" s="1"/>
  <c r="J59" i="201"/>
  <c r="I59" i="201"/>
  <c r="H59" i="201"/>
  <c r="G59" i="201"/>
  <c r="F59" i="201"/>
  <c r="E59" i="201"/>
  <c r="D59" i="201" a="1"/>
  <c r="D59" i="201" s="1"/>
  <c r="J58" i="201"/>
  <c r="I58" i="201"/>
  <c r="H58" i="201"/>
  <c r="G58" i="201"/>
  <c r="F58" i="201"/>
  <c r="E58" i="201"/>
  <c r="D58" i="201" a="1"/>
  <c r="D58" i="201" s="1"/>
  <c r="J57" i="201"/>
  <c r="I57" i="201"/>
  <c r="H57" i="201"/>
  <c r="G57" i="201"/>
  <c r="F57" i="201"/>
  <c r="E57" i="201"/>
  <c r="D57" i="201" a="1"/>
  <c r="D57" i="201" s="1"/>
  <c r="J56" i="201"/>
  <c r="I56" i="201"/>
  <c r="H56" i="201"/>
  <c r="G56" i="201"/>
  <c r="F56" i="201"/>
  <c r="E56" i="201"/>
  <c r="D56" i="201" a="1"/>
  <c r="D56" i="201" s="1"/>
  <c r="J55" i="201"/>
  <c r="I55" i="201"/>
  <c r="H55" i="201"/>
  <c r="G55" i="201"/>
  <c r="F55" i="201"/>
  <c r="E55" i="201"/>
  <c r="D55" i="201" a="1"/>
  <c r="D55" i="201" s="1"/>
  <c r="J54" i="201"/>
  <c r="I54" i="201"/>
  <c r="H54" i="201"/>
  <c r="G54" i="201"/>
  <c r="F54" i="201"/>
  <c r="E54" i="201"/>
  <c r="D54" i="201" a="1"/>
  <c r="D54" i="201" s="1"/>
  <c r="J53" i="201"/>
  <c r="I53" i="201"/>
  <c r="H53" i="201"/>
  <c r="G53" i="201"/>
  <c r="F53" i="201"/>
  <c r="E53" i="201"/>
  <c r="D53" i="201" a="1"/>
  <c r="D53" i="201" s="1"/>
  <c r="J52" i="201"/>
  <c r="I52" i="201"/>
  <c r="H52" i="201"/>
  <c r="G52" i="201"/>
  <c r="F52" i="201"/>
  <c r="E52" i="201"/>
  <c r="D52" i="201" a="1"/>
  <c r="D52" i="201" s="1"/>
  <c r="J51" i="201"/>
  <c r="I51" i="201"/>
  <c r="H51" i="201"/>
  <c r="G51" i="201"/>
  <c r="F51" i="201"/>
  <c r="E51" i="201"/>
  <c r="D51" i="201" a="1"/>
  <c r="D51" i="201" s="1"/>
  <c r="J50" i="201"/>
  <c r="I50" i="201"/>
  <c r="H50" i="201"/>
  <c r="G50" i="201"/>
  <c r="F50" i="201"/>
  <c r="E50" i="201"/>
  <c r="D50" i="201" a="1"/>
  <c r="D50" i="201" s="1"/>
  <c r="J49" i="201"/>
  <c r="I49" i="201"/>
  <c r="H49" i="201"/>
  <c r="G49" i="201"/>
  <c r="F49" i="201"/>
  <c r="E49" i="201"/>
  <c r="D49" i="201" a="1"/>
  <c r="D49" i="201" s="1"/>
  <c r="J48" i="201"/>
  <c r="I48" i="201"/>
  <c r="H48" i="201"/>
  <c r="G48" i="201"/>
  <c r="F48" i="201"/>
  <c r="E48" i="201"/>
  <c r="D48" i="201" a="1"/>
  <c r="D48" i="201" s="1"/>
  <c r="J47" i="201"/>
  <c r="I47" i="201"/>
  <c r="H47" i="201"/>
  <c r="G47" i="201"/>
  <c r="F47" i="201"/>
  <c r="E47" i="201"/>
  <c r="D47" i="201" a="1"/>
  <c r="D47" i="201" s="1"/>
  <c r="J46" i="201"/>
  <c r="I46" i="201"/>
  <c r="H46" i="201"/>
  <c r="G46" i="201"/>
  <c r="F46" i="201"/>
  <c r="E46" i="201"/>
  <c r="D46" i="201" a="1"/>
  <c r="D46" i="201" s="1"/>
  <c r="J45" i="201"/>
  <c r="I45" i="201"/>
  <c r="H45" i="201"/>
  <c r="G45" i="201"/>
  <c r="F45" i="201"/>
  <c r="E45" i="201"/>
  <c r="D45" i="201" a="1"/>
  <c r="D45" i="201" s="1"/>
  <c r="J44" i="201"/>
  <c r="I44" i="201"/>
  <c r="H44" i="201"/>
  <c r="G44" i="201"/>
  <c r="F44" i="201"/>
  <c r="E44" i="201"/>
  <c r="D44" i="201" a="1"/>
  <c r="D44" i="201" s="1"/>
  <c r="J43" i="201"/>
  <c r="I43" i="201"/>
  <c r="H43" i="201"/>
  <c r="G43" i="201"/>
  <c r="F43" i="201"/>
  <c r="E43" i="201"/>
  <c r="D43" i="201" a="1"/>
  <c r="D43" i="201" s="1"/>
  <c r="J42" i="201"/>
  <c r="I42" i="201"/>
  <c r="H42" i="201"/>
  <c r="G42" i="201"/>
  <c r="F42" i="201"/>
  <c r="E42" i="201"/>
  <c r="D42" i="201" a="1"/>
  <c r="D42" i="201" s="1"/>
  <c r="J41" i="201"/>
  <c r="I41" i="201"/>
  <c r="H41" i="201"/>
  <c r="G41" i="201"/>
  <c r="F41" i="201"/>
  <c r="E41" i="201"/>
  <c r="D41" i="201" a="1"/>
  <c r="D41" i="201" s="1"/>
  <c r="J40" i="201"/>
  <c r="I40" i="201"/>
  <c r="H40" i="201"/>
  <c r="G40" i="201"/>
  <c r="F40" i="201"/>
  <c r="E40" i="201"/>
  <c r="D40" i="201" a="1"/>
  <c r="D40" i="201" s="1"/>
  <c r="J39" i="201"/>
  <c r="I39" i="201"/>
  <c r="H39" i="201"/>
  <c r="G39" i="201"/>
  <c r="F39" i="201"/>
  <c r="E39" i="201"/>
  <c r="D39" i="201" a="1"/>
  <c r="D39" i="201" s="1"/>
  <c r="J38" i="201"/>
  <c r="I38" i="201"/>
  <c r="H38" i="201"/>
  <c r="G38" i="201"/>
  <c r="F38" i="201"/>
  <c r="E38" i="201"/>
  <c r="D38" i="201" a="1"/>
  <c r="D38" i="201" s="1"/>
  <c r="J37" i="201"/>
  <c r="I37" i="201"/>
  <c r="H37" i="201"/>
  <c r="G37" i="201"/>
  <c r="F37" i="201"/>
  <c r="E37" i="201"/>
  <c r="D37" i="201" a="1"/>
  <c r="D37" i="201" s="1"/>
  <c r="J36" i="201"/>
  <c r="I36" i="201"/>
  <c r="H36" i="201"/>
  <c r="G36" i="201"/>
  <c r="F36" i="201"/>
  <c r="E36" i="201"/>
  <c r="D36" i="201" a="1"/>
  <c r="D36" i="201" s="1"/>
  <c r="J35" i="201"/>
  <c r="I35" i="201"/>
  <c r="H35" i="201"/>
  <c r="G35" i="201"/>
  <c r="F35" i="201"/>
  <c r="E35" i="201"/>
  <c r="D35" i="201" a="1"/>
  <c r="D35" i="201" s="1"/>
  <c r="J34" i="201"/>
  <c r="I34" i="201"/>
  <c r="H34" i="201"/>
  <c r="G34" i="201"/>
  <c r="F34" i="201"/>
  <c r="E34" i="201"/>
  <c r="D34" i="201" a="1"/>
  <c r="D34" i="201" s="1"/>
  <c r="J33" i="201"/>
  <c r="I33" i="201"/>
  <c r="H33" i="201"/>
  <c r="G33" i="201"/>
  <c r="F33" i="201"/>
  <c r="E33" i="201"/>
  <c r="D33" i="201" a="1"/>
  <c r="D33" i="201" s="1"/>
  <c r="J32" i="201"/>
  <c r="I32" i="201"/>
  <c r="H32" i="201"/>
  <c r="G32" i="201"/>
  <c r="F32" i="201"/>
  <c r="E32" i="201"/>
  <c r="D32" i="201" a="1"/>
  <c r="D32" i="201" s="1"/>
  <c r="J31" i="201"/>
  <c r="I31" i="201"/>
  <c r="H31" i="201"/>
  <c r="G31" i="201"/>
  <c r="F31" i="201"/>
  <c r="E31" i="201"/>
  <c r="D31" i="201" a="1"/>
  <c r="D31" i="201" s="1"/>
  <c r="J30" i="201"/>
  <c r="I30" i="201"/>
  <c r="H30" i="201"/>
  <c r="G30" i="201"/>
  <c r="F30" i="201"/>
  <c r="E30" i="201"/>
  <c r="D30" i="201" a="1"/>
  <c r="D30" i="201" s="1"/>
  <c r="J29" i="201"/>
  <c r="I29" i="201"/>
  <c r="H29" i="201"/>
  <c r="G29" i="201"/>
  <c r="F29" i="201"/>
  <c r="E29" i="201"/>
  <c r="D29" i="201" a="1"/>
  <c r="D29" i="201" s="1"/>
  <c r="J28" i="201"/>
  <c r="I28" i="201"/>
  <c r="H28" i="201"/>
  <c r="G28" i="201"/>
  <c r="F28" i="201"/>
  <c r="E28" i="201"/>
  <c r="D28" i="201" a="1"/>
  <c r="D28" i="201" s="1"/>
  <c r="J27" i="201"/>
  <c r="I27" i="201"/>
  <c r="H27" i="201"/>
  <c r="G27" i="201"/>
  <c r="F27" i="201"/>
  <c r="E27" i="201"/>
  <c r="D27" i="201" a="1"/>
  <c r="D27" i="201" s="1"/>
  <c r="J26" i="201"/>
  <c r="I26" i="201"/>
  <c r="H26" i="201"/>
  <c r="G26" i="201"/>
  <c r="F26" i="201"/>
  <c r="E26" i="201"/>
  <c r="D26" i="201" a="1"/>
  <c r="D26" i="201" s="1"/>
  <c r="J25" i="201"/>
  <c r="I25" i="201"/>
  <c r="H25" i="201"/>
  <c r="G25" i="201"/>
  <c r="F25" i="201"/>
  <c r="E25" i="201"/>
  <c r="D25" i="201" a="1"/>
  <c r="D25" i="201" s="1"/>
  <c r="J24" i="201"/>
  <c r="I24" i="201"/>
  <c r="H24" i="201"/>
  <c r="G24" i="201"/>
  <c r="F24" i="201"/>
  <c r="E24" i="201"/>
  <c r="D24" i="201" a="1"/>
  <c r="D24" i="201" s="1"/>
  <c r="J23" i="201"/>
  <c r="I23" i="201"/>
  <c r="H23" i="201"/>
  <c r="G23" i="201"/>
  <c r="F23" i="201"/>
  <c r="E23" i="201"/>
  <c r="D23" i="201" a="1"/>
  <c r="D23" i="201" s="1"/>
  <c r="J22" i="201"/>
  <c r="I22" i="201"/>
  <c r="H22" i="201"/>
  <c r="G22" i="201"/>
  <c r="F22" i="201"/>
  <c r="E22" i="201"/>
  <c r="D22" i="201" a="1"/>
  <c r="D22" i="201" s="1"/>
  <c r="J21" i="201"/>
  <c r="I21" i="201"/>
  <c r="H21" i="201"/>
  <c r="G21" i="201"/>
  <c r="F21" i="201"/>
  <c r="E21" i="201"/>
  <c r="D21" i="201" a="1"/>
  <c r="D21" i="201" s="1"/>
  <c r="J20" i="201"/>
  <c r="I20" i="201"/>
  <c r="H20" i="201"/>
  <c r="G20" i="201"/>
  <c r="F20" i="201"/>
  <c r="E20" i="201"/>
  <c r="D20" i="201" a="1"/>
  <c r="D20" i="201" s="1"/>
  <c r="J19" i="201"/>
  <c r="I19" i="201"/>
  <c r="H19" i="201"/>
  <c r="G19" i="201"/>
  <c r="F19" i="201"/>
  <c r="E19" i="201"/>
  <c r="D19" i="201" a="1"/>
  <c r="D19" i="201" s="1"/>
  <c r="J18" i="201"/>
  <c r="I18" i="201"/>
  <c r="H18" i="201"/>
  <c r="G18" i="201"/>
  <c r="F18" i="201"/>
  <c r="E18" i="201"/>
  <c r="D18" i="201" a="1"/>
  <c r="D18" i="201" s="1"/>
  <c r="J17" i="201"/>
  <c r="I17" i="201"/>
  <c r="H17" i="201"/>
  <c r="G17" i="201"/>
  <c r="F17" i="201"/>
  <c r="E17" i="201"/>
  <c r="D17" i="201" a="1"/>
  <c r="D17" i="201" s="1"/>
  <c r="J16" i="201"/>
  <c r="I16" i="201"/>
  <c r="H16" i="201"/>
  <c r="G16" i="201"/>
  <c r="F16" i="201"/>
  <c r="E16" i="201"/>
  <c r="D16" i="201" a="1"/>
  <c r="D16" i="201" s="1"/>
  <c r="J15" i="201"/>
  <c r="I15" i="201"/>
  <c r="H15" i="201"/>
  <c r="G15" i="201"/>
  <c r="F15" i="201"/>
  <c r="E15" i="201"/>
  <c r="D15" i="201" a="1"/>
  <c r="D15" i="201" s="1"/>
  <c r="J14" i="201"/>
  <c r="I14" i="201"/>
  <c r="H14" i="201"/>
  <c r="G14" i="201"/>
  <c r="F14" i="201"/>
  <c r="E14" i="201"/>
  <c r="D14" i="201" a="1"/>
  <c r="D14" i="201" s="1"/>
  <c r="J13" i="201"/>
  <c r="I13" i="201"/>
  <c r="H13" i="201"/>
  <c r="G13" i="201"/>
  <c r="F13" i="201"/>
  <c r="E13" i="201"/>
  <c r="D13" i="201" a="1"/>
  <c r="D13" i="201" s="1"/>
  <c r="J12" i="201"/>
  <c r="I12" i="201"/>
  <c r="H12" i="201"/>
  <c r="G12" i="201"/>
  <c r="F12" i="201"/>
  <c r="E12" i="201"/>
  <c r="D12" i="201" a="1"/>
  <c r="D12" i="201" s="1"/>
  <c r="J11" i="201"/>
  <c r="I11" i="201"/>
  <c r="H11" i="201"/>
  <c r="G11" i="201"/>
  <c r="F11" i="201"/>
  <c r="E11" i="201"/>
  <c r="D11" i="201" a="1"/>
  <c r="D11" i="201" s="1"/>
  <c r="J10" i="201"/>
  <c r="I10" i="201"/>
  <c r="H10" i="201"/>
  <c r="G10" i="201"/>
  <c r="F10" i="201"/>
  <c r="E10" i="201"/>
  <c r="D10" i="201" a="1"/>
  <c r="D10" i="201" s="1"/>
  <c r="J9" i="201"/>
  <c r="I9" i="201"/>
  <c r="H9" i="201"/>
  <c r="G9" i="201"/>
  <c r="F9" i="201"/>
  <c r="E9" i="201"/>
  <c r="D9" i="201" a="1"/>
  <c r="D9" i="201" s="1"/>
  <c r="J8" i="201"/>
  <c r="I8" i="201"/>
  <c r="H8" i="201"/>
  <c r="G8" i="201"/>
  <c r="F8" i="201"/>
  <c r="E8" i="201"/>
  <c r="D8" i="201" a="1"/>
  <c r="D8" i="201" s="1"/>
  <c r="J7" i="201"/>
  <c r="I7" i="201"/>
  <c r="H7" i="201"/>
  <c r="G7" i="201"/>
  <c r="F7" i="201"/>
  <c r="E7" i="201"/>
  <c r="D7" i="201" a="1"/>
  <c r="D7" i="201" s="1"/>
  <c r="J6" i="201"/>
  <c r="I6" i="201"/>
  <c r="H6" i="201"/>
  <c r="G6" i="201"/>
  <c r="F6" i="201"/>
  <c r="E6" i="201"/>
  <c r="D6" i="201" a="1"/>
  <c r="D6" i="201" s="1"/>
  <c r="J5" i="201"/>
  <c r="I5" i="201"/>
  <c r="H5" i="201"/>
  <c r="G5" i="201"/>
  <c r="F5" i="201"/>
  <c r="E5" i="201"/>
  <c r="D5" i="201" a="1"/>
  <c r="D5" i="201" s="1"/>
  <c r="H4" i="201"/>
  <c r="G4" i="201"/>
  <c r="F4" i="201"/>
  <c r="E4" i="201"/>
  <c r="D4" i="201" a="1"/>
  <c r="D4" i="201" s="1"/>
  <c r="E3" i="201"/>
  <c r="D3" i="201" a="1"/>
  <c r="D3" i="201" s="1"/>
  <c r="V4" i="229"/>
  <c r="W4" i="229"/>
  <c r="V8" i="229"/>
  <c r="W8" i="229"/>
  <c r="V10" i="229"/>
  <c r="W10" i="229"/>
  <c r="V14" i="229"/>
  <c r="W14" i="229"/>
  <c r="V16" i="229"/>
  <c r="W16" i="229"/>
  <c r="V20" i="229"/>
  <c r="W20" i="229"/>
  <c r="V22" i="229"/>
  <c r="W22" i="229"/>
  <c r="V26" i="229"/>
  <c r="W26" i="229"/>
  <c r="V28" i="229"/>
  <c r="W28" i="229"/>
  <c r="V32" i="229"/>
  <c r="W32" i="229"/>
  <c r="V34" i="229"/>
  <c r="W34" i="229"/>
  <c r="V38" i="229"/>
  <c r="W38" i="229"/>
  <c r="V40" i="229"/>
  <c r="W40" i="229"/>
  <c r="V44" i="229"/>
  <c r="W44" i="229"/>
  <c r="V46" i="229"/>
  <c r="W46" i="229"/>
  <c r="V50" i="229"/>
  <c r="W50" i="229"/>
  <c r="V52" i="229"/>
  <c r="W52" i="229"/>
  <c r="J2304" i="230"/>
  <c r="I2304" i="230"/>
  <c r="H2304" i="230"/>
  <c r="J2303" i="230"/>
  <c r="I2303" i="230"/>
  <c r="H2303" i="230"/>
  <c r="J2302" i="230"/>
  <c r="I2302" i="230"/>
  <c r="H2302" i="230"/>
  <c r="J2301" i="230"/>
  <c r="I2301" i="230"/>
  <c r="H2301" i="230"/>
  <c r="J2300" i="230"/>
  <c r="I2300" i="230"/>
  <c r="H2300" i="230"/>
  <c r="J2299" i="230"/>
  <c r="I2299" i="230"/>
  <c r="H2299" i="230"/>
  <c r="J2298" i="230"/>
  <c r="I2298" i="230"/>
  <c r="H2298" i="230"/>
  <c r="J2297" i="230"/>
  <c r="I2297" i="230"/>
  <c r="H2297" i="230"/>
  <c r="J2296" i="230"/>
  <c r="I2296" i="230"/>
  <c r="H2296" i="230"/>
  <c r="J2295" i="230"/>
  <c r="I2295" i="230"/>
  <c r="H2295" i="230"/>
  <c r="J2294" i="230"/>
  <c r="I2294" i="230"/>
  <c r="H2294" i="230"/>
  <c r="J2293" i="230"/>
  <c r="I2293" i="230"/>
  <c r="H2293" i="230"/>
  <c r="J2292" i="230"/>
  <c r="I2292" i="230"/>
  <c r="H2292" i="230"/>
  <c r="J2291" i="230"/>
  <c r="I2291" i="230"/>
  <c r="H2291" i="230"/>
  <c r="J2290" i="230"/>
  <c r="I2290" i="230"/>
  <c r="H2290" i="230"/>
  <c r="J2289" i="230"/>
  <c r="I2289" i="230"/>
  <c r="H2289" i="230"/>
  <c r="J2288" i="230"/>
  <c r="I2288" i="230"/>
  <c r="H2288" i="230"/>
  <c r="J2287" i="230"/>
  <c r="I2287" i="230"/>
  <c r="H2287" i="230"/>
  <c r="J2286" i="230"/>
  <c r="I2286" i="230"/>
  <c r="H2286" i="230"/>
  <c r="J2285" i="230"/>
  <c r="I2285" i="230"/>
  <c r="H2285" i="230"/>
  <c r="J2284" i="230"/>
  <c r="I2284" i="230"/>
  <c r="H2284" i="230"/>
  <c r="J2283" i="230"/>
  <c r="I2283" i="230"/>
  <c r="H2283" i="230"/>
  <c r="J2282" i="230"/>
  <c r="I2282" i="230"/>
  <c r="H2282" i="230"/>
  <c r="J2281" i="230"/>
  <c r="I2281" i="230"/>
  <c r="H2281" i="230"/>
  <c r="J2280" i="230"/>
  <c r="I2280" i="230"/>
  <c r="H2280" i="230"/>
  <c r="J2279" i="230"/>
  <c r="I2279" i="230"/>
  <c r="H2279" i="230"/>
  <c r="J2278" i="230"/>
  <c r="I2278" i="230"/>
  <c r="H2278" i="230"/>
  <c r="J2277" i="230"/>
  <c r="I2277" i="230"/>
  <c r="H2277" i="230"/>
  <c r="J2276" i="230"/>
  <c r="I2276" i="230"/>
  <c r="H2276" i="230"/>
  <c r="J2275" i="230"/>
  <c r="I2275" i="230"/>
  <c r="H2275" i="230"/>
  <c r="J2274" i="230"/>
  <c r="I2274" i="230"/>
  <c r="H2274" i="230"/>
  <c r="J2273" i="230"/>
  <c r="I2273" i="230"/>
  <c r="H2273" i="230"/>
  <c r="J2272" i="230"/>
  <c r="I2272" i="230"/>
  <c r="H2272" i="230"/>
  <c r="J2271" i="230"/>
  <c r="I2271" i="230"/>
  <c r="H2271" i="230"/>
  <c r="J2270" i="230"/>
  <c r="I2270" i="230"/>
  <c r="H2270" i="230"/>
  <c r="J2269" i="230"/>
  <c r="I2269" i="230"/>
  <c r="H2269" i="230"/>
  <c r="J2268" i="230"/>
  <c r="I2268" i="230"/>
  <c r="H2268" i="230"/>
  <c r="J2267" i="230"/>
  <c r="I2267" i="230"/>
  <c r="H2267" i="230"/>
  <c r="J2266" i="230"/>
  <c r="I2266" i="230"/>
  <c r="H2266" i="230"/>
  <c r="J2265" i="230"/>
  <c r="I2265" i="230"/>
  <c r="H2265" i="230"/>
  <c r="J2264" i="230"/>
  <c r="I2264" i="230"/>
  <c r="H2264" i="230"/>
  <c r="J2263" i="230"/>
  <c r="I2263" i="230"/>
  <c r="H2263" i="230"/>
  <c r="J2262" i="230"/>
  <c r="I2262" i="230"/>
  <c r="H2262" i="230"/>
  <c r="J2261" i="230"/>
  <c r="I2261" i="230"/>
  <c r="H2261" i="230"/>
  <c r="J2260" i="230"/>
  <c r="I2260" i="230"/>
  <c r="H2260" i="230"/>
  <c r="J2259" i="230"/>
  <c r="I2259" i="230"/>
  <c r="H2259" i="230"/>
  <c r="J2258" i="230"/>
  <c r="I2258" i="230"/>
  <c r="H2258" i="230"/>
  <c r="J2257" i="230"/>
  <c r="I2257" i="230"/>
  <c r="H2257" i="230"/>
  <c r="J2256" i="230"/>
  <c r="I2256" i="230"/>
  <c r="H2256" i="230"/>
  <c r="J2255" i="230"/>
  <c r="I2255" i="230"/>
  <c r="H2255" i="230"/>
  <c r="J2254" i="230"/>
  <c r="I2254" i="230"/>
  <c r="H2254" i="230"/>
  <c r="J2253" i="230"/>
  <c r="I2253" i="230"/>
  <c r="H2253" i="230"/>
  <c r="J2252" i="230"/>
  <c r="I2252" i="230"/>
  <c r="H2252" i="230"/>
  <c r="J2251" i="230"/>
  <c r="I2251" i="230"/>
  <c r="H2251" i="230"/>
  <c r="J2250" i="230"/>
  <c r="I2250" i="230"/>
  <c r="H2250" i="230"/>
  <c r="J2249" i="230"/>
  <c r="I2249" i="230"/>
  <c r="H2249" i="230"/>
  <c r="J2248" i="230"/>
  <c r="I2248" i="230"/>
  <c r="H2248" i="230"/>
  <c r="J2247" i="230"/>
  <c r="I2247" i="230"/>
  <c r="H2247" i="230"/>
  <c r="J2246" i="230"/>
  <c r="I2246" i="230"/>
  <c r="H2246" i="230"/>
  <c r="J2245" i="230"/>
  <c r="I2245" i="230"/>
  <c r="H2245" i="230"/>
  <c r="J2244" i="230"/>
  <c r="I2244" i="230"/>
  <c r="H2244" i="230"/>
  <c r="J2243" i="230"/>
  <c r="I2243" i="230"/>
  <c r="H2243" i="230"/>
  <c r="J2242" i="230"/>
  <c r="I2242" i="230"/>
  <c r="H2242" i="230"/>
  <c r="J2241" i="230"/>
  <c r="I2241" i="230"/>
  <c r="H2241" i="230"/>
  <c r="J2240" i="230"/>
  <c r="I2240" i="230"/>
  <c r="H2240" i="230"/>
  <c r="J2239" i="230"/>
  <c r="I2239" i="230"/>
  <c r="H2239" i="230"/>
  <c r="J2238" i="230"/>
  <c r="I2238" i="230"/>
  <c r="H2238" i="230"/>
  <c r="J2237" i="230"/>
  <c r="I2237" i="230"/>
  <c r="H2237" i="230"/>
  <c r="J2236" i="230"/>
  <c r="I2236" i="230"/>
  <c r="H2236" i="230"/>
  <c r="J2235" i="230"/>
  <c r="I2235" i="230"/>
  <c r="H2235" i="230"/>
  <c r="J2234" i="230"/>
  <c r="I2234" i="230"/>
  <c r="H2234" i="230"/>
  <c r="J2233" i="230"/>
  <c r="I2233" i="230"/>
  <c r="H2233" i="230"/>
  <c r="J2232" i="230"/>
  <c r="I2232" i="230"/>
  <c r="H2232" i="230"/>
  <c r="J2231" i="230"/>
  <c r="I2231" i="230"/>
  <c r="H2231" i="230"/>
  <c r="J2230" i="230"/>
  <c r="I2230" i="230"/>
  <c r="H2230" i="230"/>
  <c r="J2229" i="230"/>
  <c r="I2229" i="230"/>
  <c r="H2229" i="230"/>
  <c r="J2228" i="230"/>
  <c r="I2228" i="230"/>
  <c r="H2228" i="230"/>
  <c r="J2227" i="230"/>
  <c r="I2227" i="230"/>
  <c r="H2227" i="230"/>
  <c r="J2226" i="230"/>
  <c r="I2226" i="230"/>
  <c r="H2226" i="230"/>
  <c r="J2225" i="230"/>
  <c r="I2225" i="230"/>
  <c r="H2225" i="230"/>
  <c r="J2224" i="230"/>
  <c r="I2224" i="230"/>
  <c r="H2224" i="230"/>
  <c r="J2223" i="230"/>
  <c r="I2223" i="230"/>
  <c r="H2223" i="230"/>
  <c r="J2222" i="230"/>
  <c r="I2222" i="230"/>
  <c r="H2222" i="230"/>
  <c r="J2221" i="230"/>
  <c r="I2221" i="230"/>
  <c r="H2221" i="230"/>
  <c r="J2220" i="230"/>
  <c r="I2220" i="230"/>
  <c r="H2220" i="230"/>
  <c r="J2219" i="230"/>
  <c r="I2219" i="230"/>
  <c r="H2219" i="230"/>
  <c r="J2218" i="230"/>
  <c r="I2218" i="230"/>
  <c r="H2218" i="230"/>
  <c r="J2217" i="230"/>
  <c r="I2217" i="230"/>
  <c r="H2217" i="230"/>
  <c r="J2216" i="230"/>
  <c r="I2216" i="230"/>
  <c r="H2216" i="230"/>
  <c r="J2215" i="230"/>
  <c r="I2215" i="230"/>
  <c r="H2215" i="230"/>
  <c r="J2214" i="230"/>
  <c r="I2214" i="230"/>
  <c r="H2214" i="230"/>
  <c r="J2213" i="230"/>
  <c r="I2213" i="230"/>
  <c r="H2213" i="230"/>
  <c r="J2212" i="230"/>
  <c r="I2212" i="230"/>
  <c r="H2212" i="230"/>
  <c r="J2211" i="230"/>
  <c r="I2211" i="230"/>
  <c r="H2211" i="230"/>
  <c r="J2210" i="230"/>
  <c r="I2210" i="230"/>
  <c r="H2210" i="230"/>
  <c r="J2209" i="230"/>
  <c r="I2209" i="230"/>
  <c r="H2209" i="230"/>
  <c r="J2208" i="230"/>
  <c r="I2208" i="230"/>
  <c r="H2208" i="230"/>
  <c r="J2207" i="230"/>
  <c r="I2207" i="230"/>
  <c r="H2207" i="230"/>
  <c r="J2206" i="230"/>
  <c r="I2206" i="230"/>
  <c r="H2206" i="230"/>
  <c r="J2205" i="230"/>
  <c r="I2205" i="230"/>
  <c r="H2205" i="230"/>
  <c r="J2204" i="230"/>
  <c r="I2204" i="230"/>
  <c r="H2204" i="230"/>
  <c r="J2203" i="230"/>
  <c r="I2203" i="230"/>
  <c r="H2203" i="230"/>
  <c r="J2202" i="230"/>
  <c r="I2202" i="230"/>
  <c r="H2202" i="230"/>
  <c r="J2201" i="230"/>
  <c r="I2201" i="230"/>
  <c r="H2201" i="230"/>
  <c r="J2200" i="230"/>
  <c r="I2200" i="230"/>
  <c r="H2200" i="230"/>
  <c r="J2199" i="230"/>
  <c r="I2199" i="230"/>
  <c r="H2199" i="230"/>
  <c r="J2198" i="230"/>
  <c r="I2198" i="230"/>
  <c r="H2198" i="230"/>
  <c r="J2197" i="230"/>
  <c r="I2197" i="230"/>
  <c r="H2197" i="230"/>
  <c r="J2196" i="230"/>
  <c r="I2196" i="230"/>
  <c r="H2196" i="230"/>
  <c r="J2195" i="230"/>
  <c r="I2195" i="230"/>
  <c r="H2195" i="230"/>
  <c r="J2194" i="230"/>
  <c r="I2194" i="230"/>
  <c r="H2194" i="230"/>
  <c r="J2193" i="230"/>
  <c r="I2193" i="230"/>
  <c r="H2193" i="230"/>
  <c r="J2192" i="230"/>
  <c r="I2192" i="230"/>
  <c r="H2192" i="230"/>
  <c r="J2191" i="230"/>
  <c r="I2191" i="230"/>
  <c r="H2191" i="230"/>
  <c r="J2190" i="230"/>
  <c r="I2190" i="230"/>
  <c r="H2190" i="230"/>
  <c r="J2189" i="230"/>
  <c r="I2189" i="230"/>
  <c r="H2189" i="230"/>
  <c r="J2188" i="230"/>
  <c r="I2188" i="230"/>
  <c r="H2188" i="230"/>
  <c r="J2187" i="230"/>
  <c r="I2187" i="230"/>
  <c r="H2187" i="230"/>
  <c r="J2186" i="230"/>
  <c r="I2186" i="230"/>
  <c r="H2186" i="230"/>
  <c r="J2185" i="230"/>
  <c r="I2185" i="230"/>
  <c r="H2185" i="230"/>
  <c r="J2184" i="230"/>
  <c r="I2184" i="230"/>
  <c r="H2184" i="230"/>
  <c r="J2183" i="230"/>
  <c r="I2183" i="230"/>
  <c r="H2183" i="230"/>
  <c r="J2182" i="230"/>
  <c r="I2182" i="230"/>
  <c r="H2182" i="230"/>
  <c r="J2181" i="230"/>
  <c r="I2181" i="230"/>
  <c r="H2181" i="230"/>
  <c r="J2180" i="230"/>
  <c r="I2180" i="230"/>
  <c r="H2180" i="230"/>
  <c r="J2179" i="230"/>
  <c r="I2179" i="230"/>
  <c r="H2179" i="230"/>
  <c r="J2178" i="230"/>
  <c r="I2178" i="230"/>
  <c r="H2178" i="230"/>
  <c r="J2177" i="230"/>
  <c r="I2177" i="230"/>
  <c r="H2177" i="230"/>
  <c r="J2176" i="230"/>
  <c r="I2176" i="230"/>
  <c r="H2176" i="230"/>
  <c r="J2175" i="230"/>
  <c r="I2175" i="230"/>
  <c r="H2175" i="230"/>
  <c r="J2174" i="230"/>
  <c r="I2174" i="230"/>
  <c r="H2174" i="230"/>
  <c r="J2173" i="230"/>
  <c r="I2173" i="230"/>
  <c r="H2173" i="230"/>
  <c r="J2172" i="230"/>
  <c r="I2172" i="230"/>
  <c r="H2172" i="230"/>
  <c r="J2171" i="230"/>
  <c r="I2171" i="230"/>
  <c r="H2171" i="230"/>
  <c r="J2170" i="230"/>
  <c r="I2170" i="230"/>
  <c r="H2170" i="230"/>
  <c r="J2169" i="230"/>
  <c r="I2169" i="230"/>
  <c r="H2169" i="230"/>
  <c r="J2168" i="230"/>
  <c r="I2168" i="230"/>
  <c r="H2168" i="230"/>
  <c r="J2167" i="230"/>
  <c r="I2167" i="230"/>
  <c r="H2167" i="230"/>
  <c r="J2166" i="230"/>
  <c r="I2166" i="230"/>
  <c r="H2166" i="230"/>
  <c r="J2165" i="230"/>
  <c r="I2165" i="230"/>
  <c r="H2165" i="230"/>
  <c r="J2164" i="230"/>
  <c r="I2164" i="230"/>
  <c r="H2164" i="230"/>
  <c r="J2163" i="230"/>
  <c r="I2163" i="230"/>
  <c r="H2163" i="230"/>
  <c r="J2162" i="230"/>
  <c r="I2162" i="230"/>
  <c r="H2162" i="230"/>
  <c r="J2161" i="230"/>
  <c r="I2161" i="230"/>
  <c r="H2161" i="230"/>
  <c r="J2160" i="230"/>
  <c r="I2160" i="230"/>
  <c r="H2160" i="230"/>
  <c r="J2159" i="230"/>
  <c r="I2159" i="230"/>
  <c r="H2159" i="230"/>
  <c r="J2158" i="230"/>
  <c r="I2158" i="230"/>
  <c r="H2158" i="230"/>
  <c r="J2157" i="230"/>
  <c r="I2157" i="230"/>
  <c r="H2157" i="230"/>
  <c r="J2156" i="230"/>
  <c r="I2156" i="230"/>
  <c r="H2156" i="230"/>
  <c r="J2155" i="230"/>
  <c r="I2155" i="230"/>
  <c r="H2155" i="230"/>
  <c r="J2154" i="230"/>
  <c r="I2154" i="230"/>
  <c r="H2154" i="230"/>
  <c r="J2153" i="230"/>
  <c r="I2153" i="230"/>
  <c r="H2153" i="230"/>
  <c r="J2152" i="230"/>
  <c r="I2152" i="230"/>
  <c r="H2152" i="230"/>
  <c r="J2151" i="230"/>
  <c r="I2151" i="230"/>
  <c r="H2151" i="230"/>
  <c r="J2150" i="230"/>
  <c r="I2150" i="230"/>
  <c r="H2150" i="230"/>
  <c r="J2149" i="230"/>
  <c r="I2149" i="230"/>
  <c r="H2149" i="230"/>
  <c r="J2148" i="230"/>
  <c r="I2148" i="230"/>
  <c r="H2148" i="230"/>
  <c r="J2147" i="230"/>
  <c r="I2147" i="230"/>
  <c r="H2147" i="230"/>
  <c r="J2146" i="230"/>
  <c r="I2146" i="230"/>
  <c r="H2146" i="230"/>
  <c r="J2145" i="230"/>
  <c r="I2145" i="230"/>
  <c r="H2145" i="230"/>
  <c r="J2144" i="230"/>
  <c r="I2144" i="230"/>
  <c r="H2144" i="230"/>
  <c r="J2143" i="230"/>
  <c r="I2143" i="230"/>
  <c r="H2143" i="230"/>
  <c r="J2142" i="230"/>
  <c r="I2142" i="230"/>
  <c r="H2142" i="230"/>
  <c r="J2141" i="230"/>
  <c r="I2141" i="230"/>
  <c r="H2141" i="230"/>
  <c r="J2140" i="230"/>
  <c r="I2140" i="230"/>
  <c r="H2140" i="230"/>
  <c r="J2139" i="230"/>
  <c r="I2139" i="230"/>
  <c r="H2139" i="230"/>
  <c r="J2138" i="230"/>
  <c r="I2138" i="230"/>
  <c r="H2138" i="230"/>
  <c r="J2137" i="230"/>
  <c r="I2137" i="230"/>
  <c r="H2137" i="230"/>
  <c r="J2136" i="230"/>
  <c r="I2136" i="230"/>
  <c r="H2136" i="230"/>
  <c r="J2135" i="230"/>
  <c r="I2135" i="230"/>
  <c r="H2135" i="230"/>
  <c r="J2134" i="230"/>
  <c r="I2134" i="230"/>
  <c r="H2134" i="230"/>
  <c r="J2133" i="230"/>
  <c r="I2133" i="230"/>
  <c r="H2133" i="230"/>
  <c r="J2132" i="230"/>
  <c r="I2132" i="230"/>
  <c r="H2132" i="230"/>
  <c r="J2131" i="230"/>
  <c r="I2131" i="230"/>
  <c r="H2131" i="230"/>
  <c r="J2130" i="230"/>
  <c r="I2130" i="230"/>
  <c r="H2130" i="230"/>
  <c r="J2129" i="230"/>
  <c r="I2129" i="230"/>
  <c r="H2129" i="230"/>
  <c r="J2128" i="230"/>
  <c r="I2128" i="230"/>
  <c r="H2128" i="230"/>
  <c r="J2127" i="230"/>
  <c r="I2127" i="230"/>
  <c r="H2127" i="230"/>
  <c r="J2126" i="230"/>
  <c r="I2126" i="230"/>
  <c r="H2126" i="230"/>
  <c r="J2125" i="230"/>
  <c r="I2125" i="230"/>
  <c r="H2125" i="230"/>
  <c r="J2124" i="230"/>
  <c r="I2124" i="230"/>
  <c r="H2124" i="230"/>
  <c r="J2123" i="230"/>
  <c r="I2123" i="230"/>
  <c r="H2123" i="230"/>
  <c r="J2122" i="230"/>
  <c r="I2122" i="230"/>
  <c r="H2122" i="230"/>
  <c r="J2121" i="230"/>
  <c r="I2121" i="230"/>
  <c r="H2121" i="230"/>
  <c r="J2120" i="230"/>
  <c r="I2120" i="230"/>
  <c r="H2120" i="230"/>
  <c r="J2119" i="230"/>
  <c r="I2119" i="230"/>
  <c r="H2119" i="230"/>
  <c r="J2118" i="230"/>
  <c r="I2118" i="230"/>
  <c r="H2118" i="230"/>
  <c r="J2117" i="230"/>
  <c r="I2117" i="230"/>
  <c r="H2117" i="230"/>
  <c r="J2116" i="230"/>
  <c r="I2116" i="230"/>
  <c r="H2116" i="230"/>
  <c r="J2115" i="230"/>
  <c r="I2115" i="230"/>
  <c r="H2115" i="230"/>
  <c r="J2114" i="230"/>
  <c r="I2114" i="230"/>
  <c r="H2114" i="230"/>
  <c r="J2113" i="230"/>
  <c r="I2113" i="230"/>
  <c r="H2113" i="230"/>
  <c r="J2112" i="230"/>
  <c r="I2112" i="230"/>
  <c r="H2112" i="230"/>
  <c r="J2111" i="230"/>
  <c r="I2111" i="230"/>
  <c r="H2111" i="230"/>
  <c r="J2110" i="230"/>
  <c r="I2110" i="230"/>
  <c r="H2110" i="230"/>
  <c r="J2109" i="230"/>
  <c r="I2109" i="230"/>
  <c r="H2109" i="230"/>
  <c r="J2108" i="230"/>
  <c r="I2108" i="230"/>
  <c r="H2108" i="230"/>
  <c r="J2107" i="230"/>
  <c r="I2107" i="230"/>
  <c r="H2107" i="230"/>
  <c r="J2106" i="230"/>
  <c r="I2106" i="230"/>
  <c r="H2106" i="230"/>
  <c r="J2105" i="230"/>
  <c r="I2105" i="230"/>
  <c r="H2105" i="230"/>
  <c r="J2104" i="230"/>
  <c r="I2104" i="230"/>
  <c r="H2104" i="230"/>
  <c r="J2103" i="230"/>
  <c r="I2103" i="230"/>
  <c r="H2103" i="230"/>
  <c r="J2102" i="230"/>
  <c r="I2102" i="230"/>
  <c r="H2102" i="230"/>
  <c r="J2101" i="230"/>
  <c r="I2101" i="230"/>
  <c r="H2101" i="230"/>
  <c r="J2100" i="230"/>
  <c r="I2100" i="230"/>
  <c r="H2100" i="230"/>
  <c r="J2099" i="230"/>
  <c r="I2099" i="230"/>
  <c r="H2099" i="230"/>
  <c r="J2098" i="230"/>
  <c r="I2098" i="230"/>
  <c r="H2098" i="230"/>
  <c r="J2097" i="230"/>
  <c r="I2097" i="230"/>
  <c r="H2097" i="230"/>
  <c r="J2096" i="230"/>
  <c r="I2096" i="230"/>
  <c r="H2096" i="230"/>
  <c r="J2095" i="230"/>
  <c r="I2095" i="230"/>
  <c r="H2095" i="230"/>
  <c r="J2094" i="230"/>
  <c r="I2094" i="230"/>
  <c r="H2094" i="230"/>
  <c r="J2093" i="230"/>
  <c r="I2093" i="230"/>
  <c r="H2093" i="230"/>
  <c r="J2092" i="230"/>
  <c r="I2092" i="230"/>
  <c r="H2092" i="230"/>
  <c r="J2091" i="230"/>
  <c r="I2091" i="230"/>
  <c r="H2091" i="230"/>
  <c r="J2090" i="230"/>
  <c r="I2090" i="230"/>
  <c r="H2090" i="230"/>
  <c r="J2089" i="230"/>
  <c r="I2089" i="230"/>
  <c r="H2089" i="230"/>
  <c r="J2088" i="230"/>
  <c r="I2088" i="230"/>
  <c r="H2088" i="230"/>
  <c r="J2087" i="230"/>
  <c r="I2087" i="230"/>
  <c r="H2087" i="230"/>
  <c r="J2086" i="230"/>
  <c r="I2086" i="230"/>
  <c r="H2086" i="230"/>
  <c r="J2085" i="230"/>
  <c r="I2085" i="230"/>
  <c r="H2085" i="230"/>
  <c r="J2084" i="230"/>
  <c r="I2084" i="230"/>
  <c r="H2084" i="230"/>
  <c r="J2083" i="230"/>
  <c r="I2083" i="230"/>
  <c r="H2083" i="230"/>
  <c r="J2082" i="230"/>
  <c r="I2082" i="230"/>
  <c r="H2082" i="230"/>
  <c r="J2081" i="230"/>
  <c r="I2081" i="230"/>
  <c r="H2081" i="230"/>
  <c r="J2080" i="230"/>
  <c r="I2080" i="230"/>
  <c r="H2080" i="230"/>
  <c r="J2079" i="230"/>
  <c r="I2079" i="230"/>
  <c r="H2079" i="230"/>
  <c r="J2078" i="230"/>
  <c r="I2078" i="230"/>
  <c r="H2078" i="230"/>
  <c r="J2077" i="230"/>
  <c r="I2077" i="230"/>
  <c r="H2077" i="230"/>
  <c r="J2076" i="230"/>
  <c r="I2076" i="230"/>
  <c r="H2076" i="230"/>
  <c r="J2075" i="230"/>
  <c r="I2075" i="230"/>
  <c r="H2075" i="230"/>
  <c r="J2074" i="230"/>
  <c r="I2074" i="230"/>
  <c r="H2074" i="230"/>
  <c r="J2073" i="230"/>
  <c r="I2073" i="230"/>
  <c r="H2073" i="230"/>
  <c r="J2072" i="230"/>
  <c r="I2072" i="230"/>
  <c r="H2072" i="230"/>
  <c r="J2071" i="230"/>
  <c r="I2071" i="230"/>
  <c r="H2071" i="230"/>
  <c r="J2070" i="230"/>
  <c r="I2070" i="230"/>
  <c r="H2070" i="230"/>
  <c r="J2069" i="230"/>
  <c r="I2069" i="230"/>
  <c r="H2069" i="230"/>
  <c r="J2068" i="230"/>
  <c r="I2068" i="230"/>
  <c r="H2068" i="230"/>
  <c r="J2067" i="230"/>
  <c r="I2067" i="230"/>
  <c r="H2067" i="230"/>
  <c r="J2066" i="230"/>
  <c r="I2066" i="230"/>
  <c r="H2066" i="230"/>
  <c r="J2065" i="230"/>
  <c r="I2065" i="230"/>
  <c r="H2065" i="230"/>
  <c r="J2064" i="230"/>
  <c r="I2064" i="230"/>
  <c r="H2064" i="230"/>
  <c r="J2063" i="230"/>
  <c r="I2063" i="230"/>
  <c r="H2063" i="230"/>
  <c r="J2062" i="230"/>
  <c r="I2062" i="230"/>
  <c r="H2062" i="230"/>
  <c r="J2061" i="230"/>
  <c r="I2061" i="230"/>
  <c r="H2061" i="230"/>
  <c r="J2060" i="230"/>
  <c r="I2060" i="230"/>
  <c r="H2060" i="230"/>
  <c r="J2059" i="230"/>
  <c r="I2059" i="230"/>
  <c r="H2059" i="230"/>
  <c r="J2058" i="230"/>
  <c r="I2058" i="230"/>
  <c r="H2058" i="230"/>
  <c r="J2057" i="230"/>
  <c r="I2057" i="230"/>
  <c r="H2057" i="230"/>
  <c r="J2056" i="230"/>
  <c r="I2056" i="230"/>
  <c r="H2056" i="230"/>
  <c r="J2055" i="230"/>
  <c r="I2055" i="230"/>
  <c r="H2055" i="230"/>
  <c r="J2054" i="230"/>
  <c r="I2054" i="230"/>
  <c r="H2054" i="230"/>
  <c r="J2053" i="230"/>
  <c r="I2053" i="230"/>
  <c r="H2053" i="230"/>
  <c r="J2052" i="230"/>
  <c r="I2052" i="230"/>
  <c r="H2052" i="230"/>
  <c r="J2051" i="230"/>
  <c r="I2051" i="230"/>
  <c r="H2051" i="230"/>
  <c r="J2050" i="230"/>
  <c r="I2050" i="230"/>
  <c r="H2050" i="230"/>
  <c r="J2049" i="230"/>
  <c r="I2049" i="230"/>
  <c r="H2049" i="230"/>
  <c r="J2048" i="230"/>
  <c r="I2048" i="230"/>
  <c r="H2048" i="230"/>
  <c r="J2047" i="230"/>
  <c r="I2047" i="230"/>
  <c r="H2047" i="230"/>
  <c r="J2046" i="230"/>
  <c r="I2046" i="230"/>
  <c r="H2046" i="230"/>
  <c r="J2045" i="230"/>
  <c r="I2045" i="230"/>
  <c r="H2045" i="230"/>
  <c r="J2044" i="230"/>
  <c r="I2044" i="230"/>
  <c r="H2044" i="230"/>
  <c r="J2043" i="230"/>
  <c r="I2043" i="230"/>
  <c r="H2043" i="230"/>
  <c r="J2042" i="230"/>
  <c r="I2042" i="230"/>
  <c r="H2042" i="230"/>
  <c r="J2041" i="230"/>
  <c r="I2041" i="230"/>
  <c r="H2041" i="230"/>
  <c r="J2040" i="230"/>
  <c r="I2040" i="230"/>
  <c r="H2040" i="230"/>
  <c r="J2039" i="230"/>
  <c r="I2039" i="230"/>
  <c r="H2039" i="230"/>
  <c r="J2038" i="230"/>
  <c r="I2038" i="230"/>
  <c r="H2038" i="230"/>
  <c r="J2037" i="230"/>
  <c r="I2037" i="230"/>
  <c r="H2037" i="230"/>
  <c r="J2036" i="230"/>
  <c r="I2036" i="230"/>
  <c r="H2036" i="230"/>
  <c r="J2035" i="230"/>
  <c r="I2035" i="230"/>
  <c r="H2035" i="230"/>
  <c r="J2034" i="230"/>
  <c r="I2034" i="230"/>
  <c r="H2034" i="230"/>
  <c r="J2033" i="230"/>
  <c r="I2033" i="230"/>
  <c r="H2033" i="230"/>
  <c r="J2032" i="230"/>
  <c r="I2032" i="230"/>
  <c r="H2032" i="230"/>
  <c r="J2031" i="230"/>
  <c r="I2031" i="230"/>
  <c r="H2031" i="230"/>
  <c r="J2030" i="230"/>
  <c r="I2030" i="230"/>
  <c r="H2030" i="230"/>
  <c r="J2029" i="230"/>
  <c r="I2029" i="230"/>
  <c r="H2029" i="230"/>
  <c r="J2028" i="230"/>
  <c r="I2028" i="230"/>
  <c r="H2028" i="230"/>
  <c r="J2027" i="230"/>
  <c r="I2027" i="230"/>
  <c r="H2027" i="230"/>
  <c r="J2026" i="230"/>
  <c r="I2026" i="230"/>
  <c r="H2026" i="230"/>
  <c r="J2025" i="230"/>
  <c r="I2025" i="230"/>
  <c r="H2025" i="230"/>
  <c r="J2024" i="230"/>
  <c r="I2024" i="230"/>
  <c r="H2024" i="230"/>
  <c r="J2023" i="230"/>
  <c r="I2023" i="230"/>
  <c r="H2023" i="230"/>
  <c r="J2022" i="230"/>
  <c r="I2022" i="230"/>
  <c r="H2022" i="230"/>
  <c r="J2021" i="230"/>
  <c r="I2021" i="230"/>
  <c r="H2021" i="230"/>
  <c r="J2020" i="230"/>
  <c r="I2020" i="230"/>
  <c r="H2020" i="230"/>
  <c r="J2019" i="230"/>
  <c r="I2019" i="230"/>
  <c r="H2019" i="230"/>
  <c r="J2018" i="230"/>
  <c r="I2018" i="230"/>
  <c r="H2018" i="230"/>
  <c r="J2017" i="230"/>
  <c r="I2017" i="230"/>
  <c r="H2017" i="230"/>
  <c r="J2016" i="230"/>
  <c r="I2016" i="230"/>
  <c r="H2016" i="230"/>
  <c r="J2015" i="230"/>
  <c r="I2015" i="230"/>
  <c r="H2015" i="230"/>
  <c r="J2014" i="230"/>
  <c r="I2014" i="230"/>
  <c r="H2014" i="230"/>
  <c r="J2013" i="230"/>
  <c r="I2013" i="230"/>
  <c r="H2013" i="230"/>
  <c r="J2012" i="230"/>
  <c r="I2012" i="230"/>
  <c r="H2012" i="230"/>
  <c r="J2011" i="230"/>
  <c r="I2011" i="230"/>
  <c r="H2011" i="230"/>
  <c r="J2010" i="230"/>
  <c r="I2010" i="230"/>
  <c r="H2010" i="230"/>
  <c r="J2009" i="230"/>
  <c r="I2009" i="230"/>
  <c r="H2009" i="230"/>
  <c r="J2008" i="230"/>
  <c r="I2008" i="230"/>
  <c r="H2008" i="230"/>
  <c r="J2007" i="230"/>
  <c r="I2007" i="230"/>
  <c r="H2007" i="230"/>
  <c r="J2006" i="230"/>
  <c r="I2006" i="230"/>
  <c r="H2006" i="230"/>
  <c r="J2005" i="230"/>
  <c r="I2005" i="230"/>
  <c r="H2005" i="230"/>
  <c r="J2004" i="230"/>
  <c r="I2004" i="230"/>
  <c r="H2004" i="230"/>
  <c r="J2003" i="230"/>
  <c r="I2003" i="230"/>
  <c r="H2003" i="230"/>
  <c r="J2002" i="230"/>
  <c r="I2002" i="230"/>
  <c r="H2002" i="230"/>
  <c r="J2001" i="230"/>
  <c r="I2001" i="230"/>
  <c r="H2001" i="230"/>
  <c r="J2000" i="230"/>
  <c r="I2000" i="230"/>
  <c r="H2000" i="230"/>
  <c r="J1999" i="230"/>
  <c r="I1999" i="230"/>
  <c r="H1999" i="230"/>
  <c r="J1998" i="230"/>
  <c r="I1998" i="230"/>
  <c r="H1998" i="230"/>
  <c r="J1997" i="230"/>
  <c r="I1997" i="230"/>
  <c r="H1997" i="230"/>
  <c r="J1996" i="230"/>
  <c r="I1996" i="230"/>
  <c r="H1996" i="230"/>
  <c r="J1995" i="230"/>
  <c r="I1995" i="230"/>
  <c r="H1995" i="230"/>
  <c r="J1994" i="230"/>
  <c r="I1994" i="230"/>
  <c r="H1994" i="230"/>
  <c r="J1993" i="230"/>
  <c r="I1993" i="230"/>
  <c r="H1993" i="230"/>
  <c r="J1992" i="230"/>
  <c r="I1992" i="230"/>
  <c r="H1992" i="230"/>
  <c r="J1991" i="230"/>
  <c r="I1991" i="230"/>
  <c r="H1991" i="230"/>
  <c r="J1990" i="230"/>
  <c r="I1990" i="230"/>
  <c r="H1990" i="230"/>
  <c r="J1989" i="230"/>
  <c r="I1989" i="230"/>
  <c r="H1989" i="230"/>
  <c r="J1988" i="230"/>
  <c r="I1988" i="230"/>
  <c r="H1988" i="230"/>
  <c r="J1987" i="230"/>
  <c r="I1987" i="230"/>
  <c r="H1987" i="230"/>
  <c r="J1986" i="230"/>
  <c r="I1986" i="230"/>
  <c r="H1986" i="230"/>
  <c r="J1985" i="230"/>
  <c r="I1985" i="230"/>
  <c r="H1985" i="230"/>
  <c r="J1984" i="230"/>
  <c r="I1984" i="230"/>
  <c r="H1984" i="230"/>
  <c r="J1983" i="230"/>
  <c r="I1983" i="230"/>
  <c r="H1983" i="230"/>
  <c r="J1982" i="230"/>
  <c r="I1982" i="230"/>
  <c r="H1982" i="230"/>
  <c r="J1981" i="230"/>
  <c r="I1981" i="230"/>
  <c r="H1981" i="230"/>
  <c r="J1980" i="230"/>
  <c r="I1980" i="230"/>
  <c r="H1980" i="230"/>
  <c r="J1979" i="230"/>
  <c r="I1979" i="230"/>
  <c r="H1979" i="230"/>
  <c r="J1978" i="230"/>
  <c r="I1978" i="230"/>
  <c r="H1978" i="230"/>
  <c r="J1977" i="230"/>
  <c r="I1977" i="230"/>
  <c r="H1977" i="230"/>
  <c r="J1976" i="230"/>
  <c r="I1976" i="230"/>
  <c r="H1976" i="230"/>
  <c r="J1975" i="230"/>
  <c r="I1975" i="230"/>
  <c r="H1975" i="230"/>
  <c r="J1974" i="230"/>
  <c r="I1974" i="230"/>
  <c r="H1974" i="230"/>
  <c r="J1973" i="230"/>
  <c r="I1973" i="230"/>
  <c r="H1973" i="230"/>
  <c r="J1972" i="230"/>
  <c r="I1972" i="230"/>
  <c r="H1972" i="230"/>
  <c r="J1971" i="230"/>
  <c r="I1971" i="230"/>
  <c r="H1971" i="230"/>
  <c r="J1970" i="230"/>
  <c r="I1970" i="230"/>
  <c r="H1970" i="230"/>
  <c r="J1969" i="230"/>
  <c r="I1969" i="230"/>
  <c r="H1969" i="230"/>
  <c r="J1968" i="230"/>
  <c r="I1968" i="230"/>
  <c r="H1968" i="230"/>
  <c r="J1967" i="230"/>
  <c r="I1967" i="230"/>
  <c r="H1967" i="230"/>
  <c r="J1966" i="230"/>
  <c r="I1966" i="230"/>
  <c r="H1966" i="230"/>
  <c r="J1965" i="230"/>
  <c r="I1965" i="230"/>
  <c r="H1965" i="230"/>
  <c r="J1964" i="230"/>
  <c r="I1964" i="230"/>
  <c r="H1964" i="230"/>
  <c r="J1963" i="230"/>
  <c r="I1963" i="230"/>
  <c r="H1963" i="230"/>
  <c r="J1962" i="230"/>
  <c r="I1962" i="230"/>
  <c r="H1962" i="230"/>
  <c r="J1961" i="230"/>
  <c r="I1961" i="230"/>
  <c r="H1961" i="230"/>
  <c r="J1960" i="230"/>
  <c r="I1960" i="230"/>
  <c r="H1960" i="230"/>
  <c r="J1959" i="230"/>
  <c r="I1959" i="230"/>
  <c r="H1959" i="230"/>
  <c r="J1958" i="230"/>
  <c r="I1958" i="230"/>
  <c r="H1958" i="230"/>
  <c r="J1957" i="230"/>
  <c r="I1957" i="230"/>
  <c r="H1957" i="230"/>
  <c r="J1956" i="230"/>
  <c r="I1956" i="230"/>
  <c r="H1956" i="230"/>
  <c r="J1955" i="230"/>
  <c r="I1955" i="230"/>
  <c r="H1955" i="230"/>
  <c r="J1954" i="230"/>
  <c r="I1954" i="230"/>
  <c r="H1954" i="230"/>
  <c r="J1953" i="230"/>
  <c r="I1953" i="230"/>
  <c r="H1953" i="230"/>
  <c r="J1952" i="230"/>
  <c r="I1952" i="230"/>
  <c r="H1952" i="230"/>
  <c r="J1951" i="230"/>
  <c r="I1951" i="230"/>
  <c r="H1951" i="230"/>
  <c r="J1950" i="230"/>
  <c r="I1950" i="230"/>
  <c r="H1950" i="230"/>
  <c r="J1949" i="230"/>
  <c r="I1949" i="230"/>
  <c r="H1949" i="230"/>
  <c r="J1948" i="230"/>
  <c r="I1948" i="230"/>
  <c r="H1948" i="230"/>
  <c r="J1947" i="230"/>
  <c r="I1947" i="230"/>
  <c r="H1947" i="230"/>
  <c r="J1946" i="230"/>
  <c r="I1946" i="230"/>
  <c r="H1946" i="230"/>
  <c r="J1945" i="230"/>
  <c r="I1945" i="230"/>
  <c r="H1945" i="230"/>
  <c r="J1944" i="230"/>
  <c r="I1944" i="230"/>
  <c r="H1944" i="230"/>
  <c r="J1943" i="230"/>
  <c r="I1943" i="230"/>
  <c r="H1943" i="230"/>
  <c r="J1942" i="230"/>
  <c r="I1942" i="230"/>
  <c r="H1942" i="230"/>
  <c r="J1941" i="230"/>
  <c r="I1941" i="230"/>
  <c r="H1941" i="230"/>
  <c r="J1940" i="230"/>
  <c r="I1940" i="230"/>
  <c r="H1940" i="230"/>
  <c r="J1939" i="230"/>
  <c r="I1939" i="230"/>
  <c r="H1939" i="230"/>
  <c r="J1938" i="230"/>
  <c r="I1938" i="230"/>
  <c r="H1938" i="230"/>
  <c r="J1937" i="230"/>
  <c r="I1937" i="230"/>
  <c r="H1937" i="230"/>
  <c r="J1936" i="230"/>
  <c r="I1936" i="230"/>
  <c r="H1936" i="230"/>
  <c r="J1935" i="230"/>
  <c r="I1935" i="230"/>
  <c r="H1935" i="230"/>
  <c r="J1934" i="230"/>
  <c r="I1934" i="230"/>
  <c r="H1934" i="230"/>
  <c r="J1933" i="230"/>
  <c r="I1933" i="230"/>
  <c r="H1933" i="230"/>
  <c r="J1932" i="230"/>
  <c r="I1932" i="230"/>
  <c r="H1932" i="230"/>
  <c r="J1931" i="230"/>
  <c r="I1931" i="230"/>
  <c r="H1931" i="230"/>
  <c r="J1930" i="230"/>
  <c r="I1930" i="230"/>
  <c r="H1930" i="230"/>
  <c r="J1929" i="230"/>
  <c r="I1929" i="230"/>
  <c r="H1929" i="230"/>
  <c r="J1928" i="230"/>
  <c r="I1928" i="230"/>
  <c r="H1928" i="230"/>
  <c r="J1927" i="230"/>
  <c r="I1927" i="230"/>
  <c r="H1927" i="230"/>
  <c r="J1926" i="230"/>
  <c r="I1926" i="230"/>
  <c r="H1926" i="230"/>
  <c r="J1925" i="230"/>
  <c r="I1925" i="230"/>
  <c r="H1925" i="230"/>
  <c r="J1924" i="230"/>
  <c r="I1924" i="230"/>
  <c r="H1924" i="230"/>
  <c r="J1923" i="230"/>
  <c r="I1923" i="230"/>
  <c r="H1923" i="230"/>
  <c r="J1922" i="230"/>
  <c r="I1922" i="230"/>
  <c r="H1922" i="230"/>
  <c r="J1921" i="230"/>
  <c r="I1921" i="230"/>
  <c r="H1921" i="230"/>
  <c r="J1920" i="230"/>
  <c r="I1920" i="230"/>
  <c r="H1920" i="230"/>
  <c r="J1919" i="230"/>
  <c r="I1919" i="230"/>
  <c r="H1919" i="230"/>
  <c r="J1918" i="230"/>
  <c r="I1918" i="230"/>
  <c r="H1918" i="230"/>
  <c r="J1917" i="230"/>
  <c r="I1917" i="230"/>
  <c r="H1917" i="230"/>
  <c r="J1916" i="230"/>
  <c r="I1916" i="230"/>
  <c r="H1916" i="230"/>
  <c r="J1915" i="230"/>
  <c r="I1915" i="230"/>
  <c r="H1915" i="230"/>
  <c r="J1914" i="230"/>
  <c r="I1914" i="230"/>
  <c r="H1914" i="230"/>
  <c r="J1913" i="230"/>
  <c r="I1913" i="230"/>
  <c r="H1913" i="230"/>
  <c r="J1912" i="230"/>
  <c r="I1912" i="230"/>
  <c r="H1912" i="230"/>
  <c r="J1911" i="230"/>
  <c r="I1911" i="230"/>
  <c r="H1911" i="230"/>
  <c r="J1910" i="230"/>
  <c r="I1910" i="230"/>
  <c r="H1910" i="230"/>
  <c r="J1909" i="230"/>
  <c r="I1909" i="230"/>
  <c r="H1909" i="230"/>
  <c r="J1908" i="230"/>
  <c r="I1908" i="230"/>
  <c r="H1908" i="230"/>
  <c r="J1907" i="230"/>
  <c r="I1907" i="230"/>
  <c r="H1907" i="230"/>
  <c r="J1906" i="230"/>
  <c r="I1906" i="230"/>
  <c r="H1906" i="230"/>
  <c r="J1905" i="230"/>
  <c r="I1905" i="230"/>
  <c r="H1905" i="230"/>
  <c r="J1904" i="230"/>
  <c r="I1904" i="230"/>
  <c r="H1904" i="230"/>
  <c r="J1903" i="230"/>
  <c r="I1903" i="230"/>
  <c r="H1903" i="230"/>
  <c r="J1902" i="230"/>
  <c r="I1902" i="230"/>
  <c r="H1902" i="230"/>
  <c r="J1901" i="230"/>
  <c r="I1901" i="230"/>
  <c r="H1901" i="230"/>
  <c r="J1900" i="230"/>
  <c r="I1900" i="230"/>
  <c r="H1900" i="230"/>
  <c r="J1899" i="230"/>
  <c r="I1899" i="230"/>
  <c r="H1899" i="230"/>
  <c r="J1898" i="230"/>
  <c r="I1898" i="230"/>
  <c r="H1898" i="230"/>
  <c r="J1897" i="230"/>
  <c r="I1897" i="230"/>
  <c r="H1897" i="230"/>
  <c r="J1896" i="230"/>
  <c r="I1896" i="230"/>
  <c r="H1896" i="230"/>
  <c r="J1895" i="230"/>
  <c r="I1895" i="230"/>
  <c r="H1895" i="230"/>
  <c r="J1894" i="230"/>
  <c r="I1894" i="230"/>
  <c r="H1894" i="230"/>
  <c r="J1893" i="230"/>
  <c r="I1893" i="230"/>
  <c r="H1893" i="230"/>
  <c r="J1892" i="230"/>
  <c r="I1892" i="230"/>
  <c r="H1892" i="230"/>
  <c r="J1891" i="230"/>
  <c r="I1891" i="230"/>
  <c r="H1891" i="230"/>
  <c r="J1890" i="230"/>
  <c r="I1890" i="230"/>
  <c r="H1890" i="230"/>
  <c r="J1889" i="230"/>
  <c r="I1889" i="230"/>
  <c r="H1889" i="230"/>
  <c r="J1888" i="230"/>
  <c r="I1888" i="230"/>
  <c r="H1888" i="230"/>
  <c r="J1887" i="230"/>
  <c r="I1887" i="230"/>
  <c r="H1887" i="230"/>
  <c r="J1886" i="230"/>
  <c r="I1886" i="230"/>
  <c r="H1886" i="230"/>
  <c r="J1885" i="230"/>
  <c r="I1885" i="230"/>
  <c r="H1885" i="230"/>
  <c r="J1884" i="230"/>
  <c r="I1884" i="230"/>
  <c r="H1884" i="230"/>
  <c r="J1883" i="230"/>
  <c r="I1883" i="230"/>
  <c r="H1883" i="230"/>
  <c r="J1882" i="230"/>
  <c r="I1882" i="230"/>
  <c r="H1882" i="230"/>
  <c r="J1881" i="230"/>
  <c r="I1881" i="230"/>
  <c r="H1881" i="230"/>
  <c r="J1880" i="230"/>
  <c r="I1880" i="230"/>
  <c r="H1880" i="230"/>
  <c r="J1879" i="230"/>
  <c r="I1879" i="230"/>
  <c r="H1879" i="230"/>
  <c r="J1878" i="230"/>
  <c r="I1878" i="230"/>
  <c r="H1878" i="230"/>
  <c r="J1877" i="230"/>
  <c r="I1877" i="230"/>
  <c r="H1877" i="230"/>
  <c r="J1876" i="230"/>
  <c r="I1876" i="230"/>
  <c r="H1876" i="230"/>
  <c r="J1875" i="230"/>
  <c r="I1875" i="230"/>
  <c r="H1875" i="230"/>
  <c r="J1874" i="230"/>
  <c r="I1874" i="230"/>
  <c r="H1874" i="230"/>
  <c r="J1873" i="230"/>
  <c r="I1873" i="230"/>
  <c r="H1873" i="230"/>
  <c r="J1872" i="230"/>
  <c r="I1872" i="230"/>
  <c r="H1872" i="230"/>
  <c r="J1871" i="230"/>
  <c r="I1871" i="230"/>
  <c r="H1871" i="230"/>
  <c r="J1870" i="230"/>
  <c r="I1870" i="230"/>
  <c r="H1870" i="230"/>
  <c r="J1869" i="230"/>
  <c r="I1869" i="230"/>
  <c r="H1869" i="230"/>
  <c r="J1868" i="230"/>
  <c r="I1868" i="230"/>
  <c r="H1868" i="230"/>
  <c r="J1867" i="230"/>
  <c r="I1867" i="230"/>
  <c r="H1867" i="230"/>
  <c r="J1866" i="230"/>
  <c r="I1866" i="230"/>
  <c r="H1866" i="230"/>
  <c r="J1865" i="230"/>
  <c r="I1865" i="230"/>
  <c r="H1865" i="230"/>
  <c r="J1864" i="230"/>
  <c r="I1864" i="230"/>
  <c r="H1864" i="230"/>
  <c r="J1863" i="230"/>
  <c r="I1863" i="230"/>
  <c r="H1863" i="230"/>
  <c r="J1862" i="230"/>
  <c r="I1862" i="230"/>
  <c r="H1862" i="230"/>
  <c r="J1861" i="230"/>
  <c r="I1861" i="230"/>
  <c r="H1861" i="230"/>
  <c r="J1860" i="230"/>
  <c r="I1860" i="230"/>
  <c r="H1860" i="230"/>
  <c r="J1859" i="230"/>
  <c r="I1859" i="230"/>
  <c r="H1859" i="230"/>
  <c r="J1858" i="230"/>
  <c r="I1858" i="230"/>
  <c r="H1858" i="230"/>
  <c r="J1857" i="230"/>
  <c r="I1857" i="230"/>
  <c r="H1857" i="230"/>
  <c r="J1856" i="230"/>
  <c r="I1856" i="230"/>
  <c r="H1856" i="230"/>
  <c r="J1855" i="230"/>
  <c r="I1855" i="230"/>
  <c r="H1855" i="230"/>
  <c r="J1854" i="230"/>
  <c r="I1854" i="230"/>
  <c r="H1854" i="230"/>
  <c r="J1853" i="230"/>
  <c r="I1853" i="230"/>
  <c r="H1853" i="230"/>
  <c r="J1852" i="230"/>
  <c r="I1852" i="230"/>
  <c r="H1852" i="230"/>
  <c r="J1851" i="230"/>
  <c r="I1851" i="230"/>
  <c r="H1851" i="230"/>
  <c r="J1850" i="230"/>
  <c r="I1850" i="230"/>
  <c r="H1850" i="230"/>
  <c r="J1849" i="230"/>
  <c r="I1849" i="230"/>
  <c r="H1849" i="230"/>
  <c r="J1848" i="230"/>
  <c r="I1848" i="230"/>
  <c r="H1848" i="230"/>
  <c r="J1847" i="230"/>
  <c r="I1847" i="230"/>
  <c r="H1847" i="230"/>
  <c r="J1846" i="230"/>
  <c r="I1846" i="230"/>
  <c r="H1846" i="230"/>
  <c r="J1845" i="230"/>
  <c r="I1845" i="230"/>
  <c r="H1845" i="230"/>
  <c r="J1844" i="230"/>
  <c r="I1844" i="230"/>
  <c r="H1844" i="230"/>
  <c r="J1843" i="230"/>
  <c r="I1843" i="230"/>
  <c r="H1843" i="230"/>
  <c r="J1842" i="230"/>
  <c r="I1842" i="230"/>
  <c r="H1842" i="230"/>
  <c r="J1841" i="230"/>
  <c r="I1841" i="230"/>
  <c r="H1841" i="230"/>
  <c r="J1840" i="230"/>
  <c r="I1840" i="230"/>
  <c r="H1840" i="230"/>
  <c r="J1839" i="230"/>
  <c r="I1839" i="230"/>
  <c r="H1839" i="230"/>
  <c r="J1838" i="230"/>
  <c r="I1838" i="230"/>
  <c r="H1838" i="230"/>
  <c r="J1837" i="230"/>
  <c r="I1837" i="230"/>
  <c r="H1837" i="230"/>
  <c r="J1836" i="230"/>
  <c r="I1836" i="230"/>
  <c r="H1836" i="230"/>
  <c r="J1835" i="230"/>
  <c r="I1835" i="230"/>
  <c r="H1835" i="230"/>
  <c r="J1834" i="230"/>
  <c r="I1834" i="230"/>
  <c r="H1834" i="230"/>
  <c r="J1833" i="230"/>
  <c r="I1833" i="230"/>
  <c r="H1833" i="230"/>
  <c r="J1832" i="230"/>
  <c r="I1832" i="230"/>
  <c r="H1832" i="230"/>
  <c r="J1831" i="230"/>
  <c r="I1831" i="230"/>
  <c r="H1831" i="230"/>
  <c r="J1830" i="230"/>
  <c r="I1830" i="230"/>
  <c r="H1830" i="230"/>
  <c r="J1829" i="230"/>
  <c r="I1829" i="230"/>
  <c r="H1829" i="230"/>
  <c r="J1828" i="230"/>
  <c r="I1828" i="230"/>
  <c r="H1828" i="230"/>
  <c r="J1827" i="230"/>
  <c r="I1827" i="230"/>
  <c r="H1827" i="230"/>
  <c r="J1826" i="230"/>
  <c r="I1826" i="230"/>
  <c r="H1826" i="230"/>
  <c r="J1825" i="230"/>
  <c r="I1825" i="230"/>
  <c r="H1825" i="230"/>
  <c r="J1824" i="230"/>
  <c r="I1824" i="230"/>
  <c r="H1824" i="230"/>
  <c r="J1823" i="230"/>
  <c r="I1823" i="230"/>
  <c r="H1823" i="230"/>
  <c r="J1822" i="230"/>
  <c r="I1822" i="230"/>
  <c r="H1822" i="230"/>
  <c r="J1821" i="230"/>
  <c r="I1821" i="230"/>
  <c r="H1821" i="230"/>
  <c r="J1820" i="230"/>
  <c r="I1820" i="230"/>
  <c r="H1820" i="230"/>
  <c r="J1819" i="230"/>
  <c r="I1819" i="230"/>
  <c r="H1819" i="230"/>
  <c r="J1818" i="230"/>
  <c r="I1818" i="230"/>
  <c r="H1818" i="230"/>
  <c r="J1817" i="230"/>
  <c r="I1817" i="230"/>
  <c r="H1817" i="230"/>
  <c r="J1816" i="230"/>
  <c r="I1816" i="230"/>
  <c r="H1816" i="230"/>
  <c r="J1815" i="230"/>
  <c r="I1815" i="230"/>
  <c r="H1815" i="230"/>
  <c r="J1814" i="230"/>
  <c r="I1814" i="230"/>
  <c r="H1814" i="230"/>
  <c r="J1813" i="230"/>
  <c r="I1813" i="230"/>
  <c r="H1813" i="230"/>
  <c r="J1812" i="230"/>
  <c r="I1812" i="230"/>
  <c r="H1812" i="230"/>
  <c r="J1811" i="230"/>
  <c r="I1811" i="230"/>
  <c r="H1811" i="230"/>
  <c r="J1810" i="230"/>
  <c r="I1810" i="230"/>
  <c r="H1810" i="230"/>
  <c r="J1809" i="230"/>
  <c r="I1809" i="230"/>
  <c r="H1809" i="230"/>
  <c r="J1808" i="230"/>
  <c r="I1808" i="230"/>
  <c r="H1808" i="230"/>
  <c r="J1807" i="230"/>
  <c r="I1807" i="230"/>
  <c r="H1807" i="230"/>
  <c r="J1806" i="230"/>
  <c r="I1806" i="230"/>
  <c r="H1806" i="230"/>
  <c r="J1805" i="230"/>
  <c r="I1805" i="230"/>
  <c r="H1805" i="230"/>
  <c r="J1804" i="230"/>
  <c r="I1804" i="230"/>
  <c r="H1804" i="230"/>
  <c r="J1803" i="230"/>
  <c r="I1803" i="230"/>
  <c r="H1803" i="230"/>
  <c r="J1802" i="230"/>
  <c r="I1802" i="230"/>
  <c r="H1802" i="230"/>
  <c r="J1801" i="230"/>
  <c r="I1801" i="230"/>
  <c r="H1801" i="230"/>
  <c r="J1800" i="230"/>
  <c r="I1800" i="230"/>
  <c r="H1800" i="230"/>
  <c r="J1799" i="230"/>
  <c r="I1799" i="230"/>
  <c r="H1799" i="230"/>
  <c r="J1798" i="230"/>
  <c r="I1798" i="230"/>
  <c r="H1798" i="230"/>
  <c r="J1797" i="230"/>
  <c r="I1797" i="230"/>
  <c r="H1797" i="230"/>
  <c r="J1796" i="230"/>
  <c r="I1796" i="230"/>
  <c r="H1796" i="230"/>
  <c r="J1795" i="230"/>
  <c r="I1795" i="230"/>
  <c r="H1795" i="230"/>
  <c r="J1794" i="230"/>
  <c r="I1794" i="230"/>
  <c r="H1794" i="230"/>
  <c r="J1793" i="230"/>
  <c r="I1793" i="230"/>
  <c r="H1793" i="230"/>
  <c r="J1792" i="230"/>
  <c r="I1792" i="230"/>
  <c r="H1792" i="230"/>
  <c r="J1791" i="230"/>
  <c r="I1791" i="230"/>
  <c r="H1791" i="230"/>
  <c r="J1790" i="230"/>
  <c r="I1790" i="230"/>
  <c r="H1790" i="230"/>
  <c r="J1789" i="230"/>
  <c r="I1789" i="230"/>
  <c r="H1789" i="230"/>
  <c r="J1788" i="230"/>
  <c r="I1788" i="230"/>
  <c r="H1788" i="230"/>
  <c r="J1787" i="230"/>
  <c r="I1787" i="230"/>
  <c r="H1787" i="230"/>
  <c r="J1786" i="230"/>
  <c r="I1786" i="230"/>
  <c r="H1786" i="230"/>
  <c r="J1785" i="230"/>
  <c r="I1785" i="230"/>
  <c r="H1785" i="230"/>
  <c r="J1784" i="230"/>
  <c r="I1784" i="230"/>
  <c r="H1784" i="230"/>
  <c r="J1783" i="230"/>
  <c r="I1783" i="230"/>
  <c r="H1783" i="230"/>
  <c r="J1782" i="230"/>
  <c r="I1782" i="230"/>
  <c r="H1782" i="230"/>
  <c r="J1781" i="230"/>
  <c r="I1781" i="230"/>
  <c r="H1781" i="230"/>
  <c r="J1780" i="230"/>
  <c r="I1780" i="230"/>
  <c r="H1780" i="230"/>
  <c r="J1779" i="230"/>
  <c r="I1779" i="230"/>
  <c r="H1779" i="230"/>
  <c r="J1778" i="230"/>
  <c r="I1778" i="230"/>
  <c r="H1778" i="230"/>
  <c r="J1777" i="230"/>
  <c r="I1777" i="230"/>
  <c r="H1777" i="230"/>
  <c r="J1776" i="230"/>
  <c r="I1776" i="230"/>
  <c r="H1776" i="230"/>
  <c r="J1775" i="230"/>
  <c r="I1775" i="230"/>
  <c r="H1775" i="230"/>
  <c r="J1774" i="230"/>
  <c r="I1774" i="230"/>
  <c r="H1774" i="230"/>
  <c r="J1773" i="230"/>
  <c r="I1773" i="230"/>
  <c r="H1773" i="230"/>
  <c r="J1772" i="230"/>
  <c r="I1772" i="230"/>
  <c r="H1772" i="230"/>
  <c r="J1771" i="230"/>
  <c r="I1771" i="230"/>
  <c r="H1771" i="230"/>
  <c r="J1770" i="230"/>
  <c r="I1770" i="230"/>
  <c r="H1770" i="230"/>
  <c r="J1769" i="230"/>
  <c r="I1769" i="230"/>
  <c r="H1769" i="230"/>
  <c r="J1768" i="230"/>
  <c r="I1768" i="230"/>
  <c r="H1768" i="230"/>
  <c r="J1767" i="230"/>
  <c r="I1767" i="230"/>
  <c r="H1767" i="230"/>
  <c r="J1766" i="230"/>
  <c r="I1766" i="230"/>
  <c r="H1766" i="230"/>
  <c r="J1765" i="230"/>
  <c r="I1765" i="230"/>
  <c r="H1765" i="230"/>
  <c r="J1764" i="230"/>
  <c r="I1764" i="230"/>
  <c r="H1764" i="230"/>
  <c r="J1763" i="230"/>
  <c r="I1763" i="230"/>
  <c r="H1763" i="230"/>
  <c r="J1762" i="230"/>
  <c r="I1762" i="230"/>
  <c r="H1762" i="230"/>
  <c r="J1761" i="230"/>
  <c r="I1761" i="230"/>
  <c r="H1761" i="230"/>
  <c r="J1760" i="230"/>
  <c r="I1760" i="230"/>
  <c r="H1760" i="230"/>
  <c r="J1759" i="230"/>
  <c r="I1759" i="230"/>
  <c r="H1759" i="230"/>
  <c r="J1758" i="230"/>
  <c r="I1758" i="230"/>
  <c r="H1758" i="230"/>
  <c r="J1757" i="230"/>
  <c r="I1757" i="230"/>
  <c r="H1757" i="230"/>
  <c r="J1756" i="230"/>
  <c r="I1756" i="230"/>
  <c r="H1756" i="230"/>
  <c r="J1755" i="230"/>
  <c r="I1755" i="230"/>
  <c r="H1755" i="230"/>
  <c r="J1754" i="230"/>
  <c r="I1754" i="230"/>
  <c r="H1754" i="230"/>
  <c r="J1753" i="230"/>
  <c r="I1753" i="230"/>
  <c r="H1753" i="230"/>
  <c r="J1752" i="230"/>
  <c r="I1752" i="230"/>
  <c r="H1752" i="230"/>
  <c r="J1751" i="230"/>
  <c r="I1751" i="230"/>
  <c r="H1751" i="230"/>
  <c r="J1750" i="230"/>
  <c r="I1750" i="230"/>
  <c r="H1750" i="230"/>
  <c r="J1749" i="230"/>
  <c r="I1749" i="230"/>
  <c r="H1749" i="230"/>
  <c r="J1748" i="230"/>
  <c r="I1748" i="230"/>
  <c r="H1748" i="230"/>
  <c r="J1747" i="230"/>
  <c r="I1747" i="230"/>
  <c r="H1747" i="230"/>
  <c r="J1746" i="230"/>
  <c r="I1746" i="230"/>
  <c r="H1746" i="230"/>
  <c r="J1745" i="230"/>
  <c r="I1745" i="230"/>
  <c r="H1745" i="230"/>
  <c r="J1744" i="230"/>
  <c r="I1744" i="230"/>
  <c r="H1744" i="230"/>
  <c r="J1743" i="230"/>
  <c r="I1743" i="230"/>
  <c r="H1743" i="230"/>
  <c r="J1742" i="230"/>
  <c r="I1742" i="230"/>
  <c r="H1742" i="230"/>
  <c r="J1741" i="230"/>
  <c r="I1741" i="230"/>
  <c r="H1741" i="230"/>
  <c r="J1740" i="230"/>
  <c r="I1740" i="230"/>
  <c r="H1740" i="230"/>
  <c r="J1739" i="230"/>
  <c r="I1739" i="230"/>
  <c r="H1739" i="230"/>
  <c r="J1738" i="230"/>
  <c r="I1738" i="230"/>
  <c r="H1738" i="230"/>
  <c r="J1737" i="230"/>
  <c r="I1737" i="230"/>
  <c r="H1737" i="230"/>
  <c r="J1736" i="230"/>
  <c r="I1736" i="230"/>
  <c r="H1736" i="230"/>
  <c r="J1735" i="230"/>
  <c r="I1735" i="230"/>
  <c r="H1735" i="230"/>
  <c r="J1734" i="230"/>
  <c r="I1734" i="230"/>
  <c r="H1734" i="230"/>
  <c r="J1733" i="230"/>
  <c r="I1733" i="230"/>
  <c r="H1733" i="230"/>
  <c r="J1732" i="230"/>
  <c r="I1732" i="230"/>
  <c r="H1732" i="230"/>
  <c r="J1731" i="230"/>
  <c r="I1731" i="230"/>
  <c r="H1731" i="230"/>
  <c r="J1730" i="230"/>
  <c r="I1730" i="230"/>
  <c r="H1730" i="230"/>
  <c r="J1729" i="230"/>
  <c r="I1729" i="230"/>
  <c r="H1729" i="230"/>
  <c r="J1728" i="230"/>
  <c r="I1728" i="230"/>
  <c r="H1728" i="230"/>
  <c r="J1727" i="230"/>
  <c r="I1727" i="230"/>
  <c r="H1727" i="230"/>
  <c r="J1726" i="230"/>
  <c r="I1726" i="230"/>
  <c r="H1726" i="230"/>
  <c r="J1725" i="230"/>
  <c r="I1725" i="230"/>
  <c r="H1725" i="230"/>
  <c r="J1724" i="230"/>
  <c r="I1724" i="230"/>
  <c r="H1724" i="230"/>
  <c r="J1723" i="230"/>
  <c r="I1723" i="230"/>
  <c r="H1723" i="230"/>
  <c r="J1722" i="230"/>
  <c r="I1722" i="230"/>
  <c r="H1722" i="230"/>
  <c r="J1721" i="230"/>
  <c r="I1721" i="230"/>
  <c r="H1721" i="230"/>
  <c r="J1720" i="230"/>
  <c r="I1720" i="230"/>
  <c r="H1720" i="230"/>
  <c r="J1719" i="230"/>
  <c r="I1719" i="230"/>
  <c r="H1719" i="230"/>
  <c r="J1718" i="230"/>
  <c r="I1718" i="230"/>
  <c r="H1718" i="230"/>
  <c r="J1717" i="230"/>
  <c r="I1717" i="230"/>
  <c r="H1717" i="230"/>
  <c r="J1716" i="230"/>
  <c r="I1716" i="230"/>
  <c r="H1716" i="230"/>
  <c r="J1715" i="230"/>
  <c r="I1715" i="230"/>
  <c r="H1715" i="230"/>
  <c r="J1714" i="230"/>
  <c r="I1714" i="230"/>
  <c r="H1714" i="230"/>
  <c r="J1713" i="230"/>
  <c r="I1713" i="230"/>
  <c r="H1713" i="230"/>
  <c r="J1712" i="230"/>
  <c r="I1712" i="230"/>
  <c r="H1712" i="230"/>
  <c r="J1711" i="230"/>
  <c r="I1711" i="230"/>
  <c r="H1711" i="230"/>
  <c r="J1710" i="230"/>
  <c r="I1710" i="230"/>
  <c r="H1710" i="230"/>
  <c r="J1709" i="230"/>
  <c r="I1709" i="230"/>
  <c r="H1709" i="230"/>
  <c r="J1708" i="230"/>
  <c r="I1708" i="230"/>
  <c r="H1708" i="230"/>
  <c r="J1707" i="230"/>
  <c r="I1707" i="230"/>
  <c r="H1707" i="230"/>
  <c r="J1706" i="230"/>
  <c r="I1706" i="230"/>
  <c r="H1706" i="230"/>
  <c r="J1705" i="230"/>
  <c r="I1705" i="230"/>
  <c r="H1705" i="230"/>
  <c r="J1704" i="230"/>
  <c r="I1704" i="230"/>
  <c r="H1704" i="230"/>
  <c r="J1703" i="230"/>
  <c r="I1703" i="230"/>
  <c r="H1703" i="230"/>
  <c r="J1702" i="230"/>
  <c r="I1702" i="230"/>
  <c r="H1702" i="230"/>
  <c r="J1701" i="230"/>
  <c r="I1701" i="230"/>
  <c r="H1701" i="230"/>
  <c r="J1700" i="230"/>
  <c r="I1700" i="230"/>
  <c r="H1700" i="230"/>
  <c r="J1699" i="230"/>
  <c r="I1699" i="230"/>
  <c r="H1699" i="230"/>
  <c r="J1698" i="230"/>
  <c r="I1698" i="230"/>
  <c r="H1698" i="230"/>
  <c r="J1696" i="230"/>
  <c r="I1696" i="230"/>
  <c r="H1696" i="230"/>
  <c r="J1697" i="230"/>
  <c r="I1697" i="230"/>
  <c r="H1697" i="230"/>
  <c r="J1695" i="230"/>
  <c r="I1695" i="230"/>
  <c r="H1695" i="230"/>
  <c r="J1694" i="230"/>
  <c r="I1694" i="230"/>
  <c r="H1694" i="230"/>
  <c r="J1693" i="230"/>
  <c r="I1693" i="230"/>
  <c r="H1693" i="230"/>
  <c r="J1692" i="230"/>
  <c r="I1692" i="230"/>
  <c r="H1692" i="230"/>
  <c r="J1691" i="230"/>
  <c r="I1691" i="230"/>
  <c r="H1691" i="230"/>
  <c r="J1690" i="230"/>
  <c r="I1690" i="230"/>
  <c r="H1690" i="230"/>
  <c r="J1689" i="230"/>
  <c r="I1689" i="230"/>
  <c r="H1689" i="230"/>
  <c r="J1688" i="230"/>
  <c r="I1688" i="230"/>
  <c r="H1688" i="230"/>
  <c r="J1687" i="230"/>
  <c r="I1687" i="230"/>
  <c r="H1687" i="230"/>
  <c r="J1686" i="230"/>
  <c r="I1686" i="230"/>
  <c r="H1686" i="230"/>
  <c r="J1685" i="230"/>
  <c r="I1685" i="230"/>
  <c r="H1685" i="230"/>
  <c r="J1684" i="230"/>
  <c r="I1684" i="230"/>
  <c r="H1684" i="230"/>
  <c r="J1683" i="230"/>
  <c r="I1683" i="230"/>
  <c r="H1683" i="230"/>
  <c r="J1682" i="230"/>
  <c r="I1682" i="230"/>
  <c r="H1682" i="230"/>
  <c r="J1681" i="230"/>
  <c r="I1681" i="230"/>
  <c r="H1681" i="230"/>
  <c r="J1680" i="230"/>
  <c r="I1680" i="230"/>
  <c r="H1680" i="230"/>
  <c r="J1679" i="230"/>
  <c r="I1679" i="230"/>
  <c r="H1679" i="230"/>
  <c r="J1678" i="230"/>
  <c r="I1678" i="230"/>
  <c r="H1678" i="230"/>
  <c r="J1677" i="230"/>
  <c r="I1677" i="230"/>
  <c r="H1677" i="230"/>
  <c r="J1676" i="230"/>
  <c r="I1676" i="230"/>
  <c r="H1676" i="230"/>
  <c r="J1675" i="230"/>
  <c r="I1675" i="230"/>
  <c r="H1675" i="230"/>
  <c r="J1674" i="230"/>
  <c r="I1674" i="230"/>
  <c r="H1674" i="230"/>
  <c r="J1673" i="230"/>
  <c r="I1673" i="230"/>
  <c r="H1673" i="230"/>
  <c r="J1672" i="230"/>
  <c r="I1672" i="230"/>
  <c r="H1672" i="230"/>
  <c r="J1671" i="230"/>
  <c r="I1671" i="230"/>
  <c r="H1671" i="230"/>
  <c r="J1670" i="230"/>
  <c r="I1670" i="230"/>
  <c r="H1670" i="230"/>
  <c r="J1669" i="230"/>
  <c r="I1669" i="230"/>
  <c r="H1669" i="230"/>
  <c r="J1668" i="230"/>
  <c r="I1668" i="230"/>
  <c r="H1668" i="230"/>
  <c r="J1667" i="230"/>
  <c r="I1667" i="230"/>
  <c r="H1667" i="230"/>
  <c r="J1666" i="230"/>
  <c r="I1666" i="230"/>
  <c r="H1666" i="230"/>
  <c r="J1665" i="230"/>
  <c r="I1665" i="230"/>
  <c r="H1665" i="230"/>
  <c r="J1664" i="230"/>
  <c r="I1664" i="230"/>
  <c r="H1664" i="230"/>
  <c r="J1663" i="230"/>
  <c r="I1663" i="230"/>
  <c r="H1663" i="230"/>
  <c r="J1662" i="230"/>
  <c r="I1662" i="230"/>
  <c r="H1662" i="230"/>
  <c r="J1661" i="230"/>
  <c r="I1661" i="230"/>
  <c r="H1661" i="230"/>
  <c r="J1660" i="230"/>
  <c r="I1660" i="230"/>
  <c r="H1660" i="230"/>
  <c r="J1659" i="230"/>
  <c r="I1659" i="230"/>
  <c r="H1659" i="230"/>
  <c r="J1658" i="230"/>
  <c r="I1658" i="230"/>
  <c r="H1658" i="230"/>
  <c r="J1657" i="230"/>
  <c r="I1657" i="230"/>
  <c r="H1657" i="230"/>
  <c r="J1656" i="230"/>
  <c r="I1656" i="230"/>
  <c r="H1656" i="230"/>
  <c r="J1655" i="230"/>
  <c r="I1655" i="230"/>
  <c r="H1655" i="230"/>
  <c r="J1654" i="230"/>
  <c r="I1654" i="230"/>
  <c r="H1654" i="230"/>
  <c r="J1653" i="230"/>
  <c r="I1653" i="230"/>
  <c r="H1653" i="230"/>
  <c r="J1652" i="230"/>
  <c r="I1652" i="230"/>
  <c r="H1652" i="230"/>
  <c r="J1651" i="230"/>
  <c r="I1651" i="230"/>
  <c r="H1651" i="230"/>
  <c r="J1650" i="230"/>
  <c r="I1650" i="230"/>
  <c r="H1650" i="230"/>
  <c r="J1649" i="230"/>
  <c r="I1649" i="230"/>
  <c r="H1649" i="230"/>
  <c r="J1648" i="230"/>
  <c r="I1648" i="230"/>
  <c r="H1648" i="230"/>
  <c r="J1647" i="230"/>
  <c r="I1647" i="230"/>
  <c r="H1647" i="230"/>
  <c r="J1646" i="230"/>
  <c r="I1646" i="230"/>
  <c r="H1646" i="230"/>
  <c r="J1645" i="230"/>
  <c r="I1645" i="230"/>
  <c r="H1645" i="230"/>
  <c r="J1644" i="230"/>
  <c r="I1644" i="230"/>
  <c r="H1644" i="230"/>
  <c r="J1643" i="230"/>
  <c r="I1643" i="230"/>
  <c r="H1643" i="230"/>
  <c r="J1642" i="230"/>
  <c r="I1642" i="230"/>
  <c r="H1642" i="230"/>
  <c r="J1641" i="230"/>
  <c r="I1641" i="230"/>
  <c r="H1641" i="230"/>
  <c r="J1640" i="230"/>
  <c r="I1640" i="230"/>
  <c r="H1640" i="230"/>
  <c r="J1639" i="230"/>
  <c r="I1639" i="230"/>
  <c r="H1639" i="230"/>
  <c r="J1638" i="230"/>
  <c r="I1638" i="230"/>
  <c r="H1638" i="230"/>
  <c r="J1637" i="230"/>
  <c r="I1637" i="230"/>
  <c r="H1637" i="230"/>
  <c r="J1636" i="230"/>
  <c r="I1636" i="230"/>
  <c r="H1636" i="230"/>
  <c r="J1635" i="230"/>
  <c r="I1635" i="230"/>
  <c r="H1635" i="230"/>
  <c r="J1634" i="230"/>
  <c r="I1634" i="230"/>
  <c r="H1634" i="230"/>
  <c r="J1633" i="230"/>
  <c r="I1633" i="230"/>
  <c r="H1633" i="230"/>
  <c r="J1632" i="230"/>
  <c r="I1632" i="230"/>
  <c r="H1632" i="230"/>
  <c r="J1631" i="230"/>
  <c r="I1631" i="230"/>
  <c r="H1631" i="230"/>
  <c r="J1630" i="230"/>
  <c r="I1630" i="230"/>
  <c r="H1630" i="230"/>
  <c r="J1629" i="230"/>
  <c r="I1629" i="230"/>
  <c r="H1629" i="230"/>
  <c r="J1628" i="230"/>
  <c r="I1628" i="230"/>
  <c r="H1628" i="230"/>
  <c r="J1627" i="230"/>
  <c r="I1627" i="230"/>
  <c r="H1627" i="230"/>
  <c r="J1626" i="230"/>
  <c r="I1626" i="230"/>
  <c r="H1626" i="230"/>
  <c r="J1625" i="230"/>
  <c r="I1625" i="230"/>
  <c r="H1625" i="230"/>
  <c r="J1624" i="230"/>
  <c r="I1624" i="230"/>
  <c r="H1624" i="230"/>
  <c r="J1623" i="230"/>
  <c r="I1623" i="230"/>
  <c r="H1623" i="230"/>
  <c r="J1622" i="230"/>
  <c r="I1622" i="230"/>
  <c r="H1622" i="230"/>
  <c r="J1621" i="230"/>
  <c r="I1621" i="230"/>
  <c r="H1621" i="230"/>
  <c r="J1620" i="230"/>
  <c r="I1620" i="230"/>
  <c r="H1620" i="230"/>
  <c r="J1619" i="230"/>
  <c r="I1619" i="230"/>
  <c r="H1619" i="230"/>
  <c r="J1618" i="230"/>
  <c r="I1618" i="230"/>
  <c r="H1618" i="230"/>
  <c r="J1617" i="230"/>
  <c r="I1617" i="230"/>
  <c r="H1617" i="230"/>
  <c r="J1616" i="230"/>
  <c r="I1616" i="230"/>
  <c r="H1616" i="230"/>
  <c r="J1615" i="230"/>
  <c r="I1615" i="230"/>
  <c r="H1615" i="230"/>
  <c r="J1614" i="230"/>
  <c r="I1614" i="230"/>
  <c r="H1614" i="230"/>
  <c r="J1613" i="230"/>
  <c r="I1613" i="230"/>
  <c r="H1613" i="230"/>
  <c r="J1612" i="230"/>
  <c r="I1612" i="230"/>
  <c r="H1612" i="230"/>
  <c r="J1611" i="230"/>
  <c r="I1611" i="230"/>
  <c r="H1611" i="230"/>
  <c r="J1610" i="230"/>
  <c r="I1610" i="230"/>
  <c r="H1610" i="230"/>
  <c r="J1609" i="230"/>
  <c r="I1609" i="230"/>
  <c r="H1609" i="230"/>
  <c r="J1608" i="230"/>
  <c r="I1608" i="230"/>
  <c r="H1608" i="230"/>
  <c r="J1607" i="230"/>
  <c r="I1607" i="230"/>
  <c r="H1607" i="230"/>
  <c r="J1606" i="230"/>
  <c r="I1606" i="230"/>
  <c r="H1606" i="230"/>
  <c r="J1605" i="230"/>
  <c r="I1605" i="230"/>
  <c r="H1605" i="230"/>
  <c r="J1604" i="230"/>
  <c r="I1604" i="230"/>
  <c r="H1604" i="230"/>
  <c r="J1603" i="230"/>
  <c r="I1603" i="230"/>
  <c r="H1603" i="230"/>
  <c r="J1602" i="230"/>
  <c r="I1602" i="230"/>
  <c r="H1602" i="230"/>
  <c r="J1601" i="230"/>
  <c r="I1601" i="230"/>
  <c r="H1601" i="230"/>
  <c r="J1600" i="230"/>
  <c r="I1600" i="230"/>
  <c r="H1600" i="230"/>
  <c r="J1599" i="230"/>
  <c r="I1599" i="230"/>
  <c r="H1599" i="230"/>
  <c r="J1598" i="230"/>
  <c r="I1598" i="230"/>
  <c r="H1598" i="230"/>
  <c r="J1597" i="230"/>
  <c r="I1597" i="230"/>
  <c r="H1597" i="230"/>
  <c r="J1596" i="230"/>
  <c r="I1596" i="230"/>
  <c r="H1596" i="230"/>
  <c r="J1595" i="230"/>
  <c r="I1595" i="230"/>
  <c r="H1595" i="230"/>
  <c r="J1594" i="230"/>
  <c r="I1594" i="230"/>
  <c r="H1594" i="230"/>
  <c r="J1593" i="230"/>
  <c r="I1593" i="230"/>
  <c r="H1593" i="230"/>
  <c r="J1592" i="230"/>
  <c r="I1592" i="230"/>
  <c r="H1592" i="230"/>
  <c r="J1591" i="230"/>
  <c r="I1591" i="230"/>
  <c r="H1591" i="230"/>
  <c r="J1590" i="230"/>
  <c r="I1590" i="230"/>
  <c r="H1590" i="230"/>
  <c r="J1589" i="230"/>
  <c r="I1589" i="230"/>
  <c r="H1589" i="230"/>
  <c r="J1588" i="230"/>
  <c r="I1588" i="230"/>
  <c r="H1588" i="230"/>
  <c r="J1587" i="230"/>
  <c r="I1587" i="230"/>
  <c r="H1587" i="230"/>
  <c r="J1586" i="230"/>
  <c r="I1586" i="230"/>
  <c r="H1586" i="230"/>
  <c r="J1585" i="230"/>
  <c r="I1585" i="230"/>
  <c r="H1585" i="230"/>
  <c r="J1584" i="230"/>
  <c r="I1584" i="230"/>
  <c r="H1584" i="230"/>
  <c r="J1583" i="230"/>
  <c r="I1583" i="230"/>
  <c r="H1583" i="230"/>
  <c r="J1582" i="230"/>
  <c r="I1582" i="230"/>
  <c r="H1582" i="230"/>
  <c r="J1581" i="230"/>
  <c r="I1581" i="230"/>
  <c r="H1581" i="230"/>
  <c r="J1580" i="230"/>
  <c r="I1580" i="230"/>
  <c r="H1580" i="230"/>
  <c r="J1579" i="230"/>
  <c r="I1579" i="230"/>
  <c r="H1579" i="230"/>
  <c r="J1578" i="230"/>
  <c r="I1578" i="230"/>
  <c r="H1578" i="230"/>
  <c r="J1577" i="230"/>
  <c r="I1577" i="230"/>
  <c r="H1577" i="230"/>
  <c r="J1576" i="230"/>
  <c r="I1576" i="230"/>
  <c r="H1576" i="230"/>
  <c r="J1575" i="230"/>
  <c r="I1575" i="230"/>
  <c r="H1575" i="230"/>
  <c r="J1574" i="230"/>
  <c r="I1574" i="230"/>
  <c r="H1574" i="230"/>
  <c r="J1573" i="230"/>
  <c r="I1573" i="230"/>
  <c r="H1573" i="230"/>
  <c r="J1572" i="230"/>
  <c r="I1572" i="230"/>
  <c r="H1572" i="230"/>
  <c r="J1571" i="230"/>
  <c r="I1571" i="230"/>
  <c r="H1571" i="230"/>
  <c r="J1570" i="230"/>
  <c r="I1570" i="230"/>
  <c r="H1570" i="230"/>
  <c r="J1569" i="230"/>
  <c r="I1569" i="230"/>
  <c r="H1569" i="230"/>
  <c r="J1568" i="230"/>
  <c r="I1568" i="230"/>
  <c r="H1568" i="230"/>
  <c r="J1567" i="230"/>
  <c r="I1567" i="230"/>
  <c r="H1567" i="230"/>
  <c r="J1566" i="230"/>
  <c r="I1566" i="230"/>
  <c r="H1566" i="230"/>
  <c r="J1565" i="230"/>
  <c r="I1565" i="230"/>
  <c r="H1565" i="230"/>
  <c r="J1564" i="230"/>
  <c r="I1564" i="230"/>
  <c r="H1564" i="230"/>
  <c r="J1563" i="230"/>
  <c r="I1563" i="230"/>
  <c r="H1563" i="230"/>
  <c r="J1562" i="230"/>
  <c r="I1562" i="230"/>
  <c r="H1562" i="230"/>
  <c r="J1561" i="230"/>
  <c r="I1561" i="230"/>
  <c r="H1561" i="230"/>
  <c r="J1560" i="230"/>
  <c r="I1560" i="230"/>
  <c r="H1560" i="230"/>
  <c r="J1559" i="230"/>
  <c r="I1559" i="230"/>
  <c r="H1559" i="230"/>
  <c r="J1558" i="230"/>
  <c r="I1558" i="230"/>
  <c r="H1558" i="230"/>
  <c r="J1557" i="230"/>
  <c r="I1557" i="230"/>
  <c r="H1557" i="230"/>
  <c r="J1556" i="230"/>
  <c r="I1556" i="230"/>
  <c r="H1556" i="230"/>
  <c r="J1555" i="230"/>
  <c r="I1555" i="230"/>
  <c r="H1555" i="230"/>
  <c r="J1554" i="230"/>
  <c r="I1554" i="230"/>
  <c r="H1554" i="230"/>
  <c r="J1553" i="230"/>
  <c r="I1553" i="230"/>
  <c r="H1553" i="230"/>
  <c r="J1552" i="230"/>
  <c r="I1552" i="230"/>
  <c r="H1552" i="230"/>
  <c r="J1551" i="230"/>
  <c r="I1551" i="230"/>
  <c r="H1551" i="230"/>
  <c r="J1550" i="230"/>
  <c r="I1550" i="230"/>
  <c r="H1550" i="230"/>
  <c r="J1549" i="230"/>
  <c r="I1549" i="230"/>
  <c r="H1549" i="230"/>
  <c r="J1548" i="230"/>
  <c r="I1548" i="230"/>
  <c r="H1548" i="230"/>
  <c r="J1547" i="230"/>
  <c r="I1547" i="230"/>
  <c r="H1547" i="230"/>
  <c r="J1546" i="230"/>
  <c r="I1546" i="230"/>
  <c r="H1546" i="230"/>
  <c r="J1545" i="230"/>
  <c r="I1545" i="230"/>
  <c r="H1545" i="230"/>
  <c r="J1544" i="230"/>
  <c r="I1544" i="230"/>
  <c r="H1544" i="230"/>
  <c r="J1543" i="230"/>
  <c r="I1543" i="230"/>
  <c r="H1543" i="230"/>
  <c r="J1542" i="230"/>
  <c r="I1542" i="230"/>
  <c r="H1542" i="230"/>
  <c r="J1541" i="230"/>
  <c r="I1541" i="230"/>
  <c r="H1541" i="230"/>
  <c r="J1540" i="230"/>
  <c r="I1540" i="230"/>
  <c r="H1540" i="230"/>
  <c r="J1539" i="230"/>
  <c r="I1539" i="230"/>
  <c r="H1539" i="230"/>
  <c r="J1538" i="230"/>
  <c r="I1538" i="230"/>
  <c r="H1538" i="230"/>
  <c r="J1537" i="230"/>
  <c r="I1537" i="230"/>
  <c r="H1537" i="230"/>
  <c r="J1536" i="230"/>
  <c r="I1536" i="230"/>
  <c r="H1536" i="230"/>
  <c r="J1535" i="230"/>
  <c r="I1535" i="230"/>
  <c r="H1535" i="230"/>
  <c r="J1534" i="230"/>
  <c r="I1534" i="230"/>
  <c r="H1534" i="230"/>
  <c r="J1533" i="230"/>
  <c r="I1533" i="230"/>
  <c r="H1533" i="230"/>
  <c r="J1532" i="230"/>
  <c r="I1532" i="230"/>
  <c r="H1532" i="230"/>
  <c r="J1531" i="230"/>
  <c r="I1531" i="230"/>
  <c r="H1531" i="230"/>
  <c r="J1530" i="230"/>
  <c r="I1530" i="230"/>
  <c r="H1530" i="230"/>
  <c r="J1529" i="230"/>
  <c r="I1529" i="230"/>
  <c r="H1529" i="230"/>
  <c r="J1528" i="230"/>
  <c r="I1528" i="230"/>
  <c r="H1528" i="230"/>
  <c r="J1527" i="230"/>
  <c r="I1527" i="230"/>
  <c r="H1527" i="230"/>
  <c r="J1526" i="230"/>
  <c r="I1526" i="230"/>
  <c r="H1526" i="230"/>
  <c r="J1525" i="230"/>
  <c r="I1525" i="230"/>
  <c r="H1525" i="230"/>
  <c r="J1524" i="230"/>
  <c r="I1524" i="230"/>
  <c r="H1524" i="230"/>
  <c r="J1523" i="230"/>
  <c r="I1523" i="230"/>
  <c r="H1523" i="230"/>
  <c r="J1522" i="230"/>
  <c r="I1522" i="230"/>
  <c r="H1522" i="230"/>
  <c r="J1521" i="230"/>
  <c r="I1521" i="230"/>
  <c r="H1521" i="230"/>
  <c r="J1520" i="230"/>
  <c r="I1520" i="230"/>
  <c r="H1520" i="230"/>
  <c r="J1519" i="230"/>
  <c r="I1519" i="230"/>
  <c r="H1519" i="230"/>
  <c r="J1518" i="230"/>
  <c r="I1518" i="230"/>
  <c r="H1518" i="230"/>
  <c r="J1517" i="230"/>
  <c r="I1517" i="230"/>
  <c r="H1517" i="230"/>
  <c r="J1516" i="230"/>
  <c r="I1516" i="230"/>
  <c r="H1516" i="230"/>
  <c r="J1515" i="230"/>
  <c r="I1515" i="230"/>
  <c r="H1515" i="230"/>
  <c r="J1514" i="230"/>
  <c r="I1514" i="230"/>
  <c r="H1514" i="230"/>
  <c r="J1513" i="230"/>
  <c r="I1513" i="230"/>
  <c r="H1513" i="230"/>
  <c r="J1512" i="230"/>
  <c r="I1512" i="230"/>
  <c r="H1512" i="230"/>
  <c r="J1511" i="230"/>
  <c r="I1511" i="230"/>
  <c r="H1511" i="230"/>
  <c r="J1510" i="230"/>
  <c r="I1510" i="230"/>
  <c r="H1510" i="230"/>
  <c r="J1509" i="230"/>
  <c r="I1509" i="230"/>
  <c r="H1509" i="230"/>
  <c r="J1508" i="230"/>
  <c r="I1508" i="230"/>
  <c r="H1508" i="230"/>
  <c r="J1507" i="230"/>
  <c r="I1507" i="230"/>
  <c r="H1507" i="230"/>
  <c r="J1506" i="230"/>
  <c r="I1506" i="230"/>
  <c r="H1506" i="230"/>
  <c r="J1505" i="230"/>
  <c r="I1505" i="230"/>
  <c r="H1505" i="230"/>
  <c r="J1504" i="230"/>
  <c r="I1504" i="230"/>
  <c r="H1504" i="230"/>
  <c r="J1503" i="230"/>
  <c r="I1503" i="230"/>
  <c r="H1503" i="230"/>
  <c r="J1502" i="230"/>
  <c r="I1502" i="230"/>
  <c r="H1502" i="230"/>
  <c r="J1501" i="230"/>
  <c r="I1501" i="230"/>
  <c r="H1501" i="230"/>
  <c r="J1500" i="230"/>
  <c r="I1500" i="230"/>
  <c r="H1500" i="230"/>
  <c r="J1499" i="230"/>
  <c r="I1499" i="230"/>
  <c r="H1499" i="230"/>
  <c r="J1498" i="230"/>
  <c r="I1498" i="230"/>
  <c r="H1498" i="230"/>
  <c r="J1497" i="230"/>
  <c r="I1497" i="230"/>
  <c r="H1497" i="230"/>
  <c r="J1496" i="230"/>
  <c r="I1496" i="230"/>
  <c r="H1496" i="230"/>
  <c r="J1495" i="230"/>
  <c r="I1495" i="230"/>
  <c r="H1495" i="230"/>
  <c r="J1494" i="230"/>
  <c r="I1494" i="230"/>
  <c r="H1494" i="230"/>
  <c r="J1493" i="230"/>
  <c r="I1493" i="230"/>
  <c r="H1493" i="230"/>
  <c r="J1492" i="230"/>
  <c r="I1492" i="230"/>
  <c r="H1492" i="230"/>
  <c r="J1491" i="230"/>
  <c r="I1491" i="230"/>
  <c r="H1491" i="230"/>
  <c r="J1490" i="230"/>
  <c r="I1490" i="230"/>
  <c r="H1490" i="230"/>
  <c r="J1489" i="230"/>
  <c r="I1489" i="230"/>
  <c r="H1489" i="230"/>
  <c r="J1488" i="230"/>
  <c r="I1488" i="230"/>
  <c r="H1488" i="230"/>
  <c r="J1487" i="230"/>
  <c r="I1487" i="230"/>
  <c r="H1487" i="230"/>
  <c r="J1486" i="230"/>
  <c r="I1486" i="230"/>
  <c r="H1486" i="230"/>
  <c r="J1485" i="230"/>
  <c r="I1485" i="230"/>
  <c r="H1485" i="230"/>
  <c r="J1484" i="230"/>
  <c r="I1484" i="230"/>
  <c r="H1484" i="230"/>
  <c r="J1483" i="230"/>
  <c r="I1483" i="230"/>
  <c r="H1483" i="230"/>
  <c r="J1482" i="230"/>
  <c r="I1482" i="230"/>
  <c r="H1482" i="230"/>
  <c r="J1481" i="230"/>
  <c r="I1481" i="230"/>
  <c r="H1481" i="230"/>
  <c r="J1480" i="230"/>
  <c r="I1480" i="230"/>
  <c r="H1480" i="230"/>
  <c r="J1479" i="230"/>
  <c r="I1479" i="230"/>
  <c r="H1479" i="230"/>
  <c r="J1478" i="230"/>
  <c r="I1478" i="230"/>
  <c r="H1478" i="230"/>
  <c r="J1477" i="230"/>
  <c r="I1477" i="230"/>
  <c r="H1477" i="230"/>
  <c r="J1476" i="230"/>
  <c r="I1476" i="230"/>
  <c r="H1476" i="230"/>
  <c r="J1475" i="230"/>
  <c r="I1475" i="230"/>
  <c r="H1475" i="230"/>
  <c r="J1474" i="230"/>
  <c r="I1474" i="230"/>
  <c r="H1474" i="230"/>
  <c r="J1473" i="230"/>
  <c r="I1473" i="230"/>
  <c r="H1473" i="230"/>
  <c r="J1472" i="230"/>
  <c r="I1472" i="230"/>
  <c r="H1472" i="230"/>
  <c r="J1471" i="230"/>
  <c r="I1471" i="230"/>
  <c r="H1471" i="230"/>
  <c r="J1470" i="230"/>
  <c r="I1470" i="230"/>
  <c r="H1470" i="230"/>
  <c r="J1469" i="230"/>
  <c r="I1469" i="230"/>
  <c r="H1469" i="230"/>
  <c r="J1468" i="230"/>
  <c r="I1468" i="230"/>
  <c r="H1468" i="230"/>
  <c r="J1467" i="230"/>
  <c r="I1467" i="230"/>
  <c r="H1467" i="230"/>
  <c r="J1466" i="230"/>
  <c r="I1466" i="230"/>
  <c r="H1466" i="230"/>
  <c r="J1465" i="230"/>
  <c r="I1465" i="230"/>
  <c r="H1465" i="230"/>
  <c r="J1464" i="230"/>
  <c r="I1464" i="230"/>
  <c r="H1464" i="230"/>
  <c r="J1463" i="230"/>
  <c r="I1463" i="230"/>
  <c r="H1463" i="230"/>
  <c r="J1462" i="230"/>
  <c r="I1462" i="230"/>
  <c r="H1462" i="230"/>
  <c r="J1461" i="230"/>
  <c r="I1461" i="230"/>
  <c r="H1461" i="230"/>
  <c r="J1460" i="230"/>
  <c r="I1460" i="230"/>
  <c r="H1460" i="230"/>
  <c r="J1459" i="230"/>
  <c r="I1459" i="230"/>
  <c r="H1459" i="230"/>
  <c r="J1458" i="230"/>
  <c r="I1458" i="230"/>
  <c r="H1458" i="230"/>
  <c r="J1457" i="230"/>
  <c r="I1457" i="230"/>
  <c r="H1457" i="230"/>
  <c r="J1456" i="230"/>
  <c r="I1456" i="230"/>
  <c r="H1456" i="230"/>
  <c r="J1455" i="230"/>
  <c r="I1455" i="230"/>
  <c r="H1455" i="230"/>
  <c r="J1454" i="230"/>
  <c r="I1454" i="230"/>
  <c r="H1454" i="230"/>
  <c r="J1453" i="230"/>
  <c r="I1453" i="230"/>
  <c r="H1453" i="230"/>
  <c r="J1452" i="230"/>
  <c r="I1452" i="230"/>
  <c r="H1452" i="230"/>
  <c r="J1451" i="230"/>
  <c r="I1451" i="230"/>
  <c r="H1451" i="230"/>
  <c r="J1450" i="230"/>
  <c r="I1450" i="230"/>
  <c r="H1450" i="230"/>
  <c r="J1449" i="230"/>
  <c r="I1449" i="230"/>
  <c r="H1449" i="230"/>
  <c r="J1448" i="230"/>
  <c r="I1448" i="230"/>
  <c r="H1448" i="230"/>
  <c r="J1447" i="230"/>
  <c r="I1447" i="230"/>
  <c r="H1447" i="230"/>
  <c r="J1446" i="230"/>
  <c r="I1446" i="230"/>
  <c r="H1446" i="230"/>
  <c r="J1445" i="230"/>
  <c r="I1445" i="230"/>
  <c r="H1445" i="230"/>
  <c r="J1444" i="230"/>
  <c r="I1444" i="230"/>
  <c r="H1444" i="230"/>
  <c r="J1443" i="230"/>
  <c r="I1443" i="230"/>
  <c r="H1443" i="230"/>
  <c r="J1442" i="230"/>
  <c r="I1442" i="230"/>
  <c r="H1442" i="230"/>
  <c r="J1441" i="230"/>
  <c r="I1441" i="230"/>
  <c r="H1441" i="230"/>
  <c r="J1440" i="230"/>
  <c r="I1440" i="230"/>
  <c r="H1440" i="230"/>
  <c r="J1439" i="230"/>
  <c r="I1439" i="230"/>
  <c r="H1439" i="230"/>
  <c r="J1438" i="230"/>
  <c r="I1438" i="230"/>
  <c r="H1438" i="230"/>
  <c r="J1437" i="230"/>
  <c r="I1437" i="230"/>
  <c r="H1437" i="230"/>
  <c r="J1436" i="230"/>
  <c r="I1436" i="230"/>
  <c r="H1436" i="230"/>
  <c r="J1435" i="230"/>
  <c r="I1435" i="230"/>
  <c r="H1435" i="230"/>
  <c r="J1434" i="230"/>
  <c r="I1434" i="230"/>
  <c r="H1434" i="230"/>
  <c r="J1433" i="230"/>
  <c r="I1433" i="230"/>
  <c r="H1433" i="230"/>
  <c r="J1432" i="230"/>
  <c r="I1432" i="230"/>
  <c r="H1432" i="230"/>
  <c r="J1431" i="230"/>
  <c r="I1431" i="230"/>
  <c r="H1431" i="230"/>
  <c r="J1430" i="230"/>
  <c r="I1430" i="230"/>
  <c r="H1430" i="230"/>
  <c r="J1429" i="230"/>
  <c r="I1429" i="230"/>
  <c r="H1429" i="230"/>
  <c r="J1428" i="230"/>
  <c r="I1428" i="230"/>
  <c r="H1428" i="230"/>
  <c r="J1427" i="230"/>
  <c r="I1427" i="230"/>
  <c r="H1427" i="230"/>
  <c r="J1426" i="230"/>
  <c r="I1426" i="230"/>
  <c r="H1426" i="230"/>
  <c r="J1425" i="230"/>
  <c r="I1425" i="230"/>
  <c r="H1425" i="230"/>
  <c r="J1424" i="230"/>
  <c r="I1424" i="230"/>
  <c r="H1424" i="230"/>
  <c r="J1423" i="230"/>
  <c r="I1423" i="230"/>
  <c r="H1423" i="230"/>
  <c r="J1422" i="230"/>
  <c r="I1422" i="230"/>
  <c r="H1422" i="230"/>
  <c r="J1421" i="230"/>
  <c r="I1421" i="230"/>
  <c r="H1421" i="230"/>
  <c r="J1420" i="230"/>
  <c r="I1420" i="230"/>
  <c r="H1420" i="230"/>
  <c r="J1419" i="230"/>
  <c r="I1419" i="230"/>
  <c r="H1419" i="230"/>
  <c r="J1418" i="230"/>
  <c r="I1418" i="230"/>
  <c r="H1418" i="230"/>
  <c r="J1417" i="230"/>
  <c r="I1417" i="230"/>
  <c r="H1417" i="230"/>
  <c r="J1416" i="230"/>
  <c r="I1416" i="230"/>
  <c r="H1416" i="230"/>
  <c r="J1415" i="230"/>
  <c r="I1415" i="230"/>
  <c r="H1415" i="230"/>
  <c r="J1414" i="230"/>
  <c r="I1414" i="230"/>
  <c r="H1414" i="230"/>
  <c r="J1413" i="230"/>
  <c r="I1413" i="230"/>
  <c r="H1413" i="230"/>
  <c r="J1411" i="230"/>
  <c r="I1411" i="230"/>
  <c r="H1411" i="230"/>
  <c r="J1412" i="230"/>
  <c r="I1412" i="230"/>
  <c r="H1412" i="230"/>
  <c r="J1410" i="230"/>
  <c r="I1410" i="230"/>
  <c r="H1410" i="230"/>
  <c r="J1409" i="230"/>
  <c r="I1409" i="230"/>
  <c r="H1409" i="230"/>
  <c r="J1408" i="230"/>
  <c r="I1408" i="230"/>
  <c r="H1408" i="230"/>
  <c r="J1407" i="230"/>
  <c r="I1407" i="230"/>
  <c r="H1407" i="230"/>
  <c r="J1406" i="230"/>
  <c r="I1406" i="230"/>
  <c r="H1406" i="230"/>
  <c r="J1405" i="230"/>
  <c r="I1405" i="230"/>
  <c r="H1405" i="230"/>
  <c r="J1404" i="230"/>
  <c r="I1404" i="230"/>
  <c r="H1404" i="230"/>
  <c r="J1403" i="230"/>
  <c r="I1403" i="230"/>
  <c r="H1403" i="230"/>
  <c r="J1402" i="230"/>
  <c r="I1402" i="230"/>
  <c r="H1402" i="230"/>
  <c r="J1401" i="230"/>
  <c r="I1401" i="230"/>
  <c r="H1401" i="230"/>
  <c r="J1400" i="230"/>
  <c r="I1400" i="230"/>
  <c r="H1400" i="230"/>
  <c r="J1399" i="230"/>
  <c r="I1399" i="230"/>
  <c r="H1399" i="230"/>
  <c r="J1398" i="230"/>
  <c r="I1398" i="230"/>
  <c r="H1398" i="230"/>
  <c r="J1397" i="230"/>
  <c r="I1397" i="230"/>
  <c r="H1397" i="230"/>
  <c r="J1396" i="230"/>
  <c r="I1396" i="230"/>
  <c r="H1396" i="230"/>
  <c r="J1395" i="230"/>
  <c r="I1395" i="230"/>
  <c r="H1395" i="230"/>
  <c r="J1394" i="230"/>
  <c r="I1394" i="230"/>
  <c r="H1394" i="230"/>
  <c r="J1393" i="230"/>
  <c r="I1393" i="230"/>
  <c r="H1393" i="230"/>
  <c r="J1392" i="230"/>
  <c r="I1392" i="230"/>
  <c r="H1392" i="230"/>
  <c r="J1391" i="230"/>
  <c r="I1391" i="230"/>
  <c r="H1391" i="230"/>
  <c r="J1390" i="230"/>
  <c r="I1390" i="230"/>
  <c r="H1390" i="230"/>
  <c r="J1389" i="230"/>
  <c r="I1389" i="230"/>
  <c r="H1389" i="230"/>
  <c r="J1388" i="230"/>
  <c r="I1388" i="230"/>
  <c r="H1388" i="230"/>
  <c r="J1387" i="230"/>
  <c r="I1387" i="230"/>
  <c r="H1387" i="230"/>
  <c r="J1386" i="230"/>
  <c r="I1386" i="230"/>
  <c r="H1386" i="230"/>
  <c r="J1385" i="230"/>
  <c r="I1385" i="230"/>
  <c r="H1385" i="230"/>
  <c r="J1384" i="230"/>
  <c r="I1384" i="230"/>
  <c r="H1384" i="230"/>
  <c r="J1383" i="230"/>
  <c r="I1383" i="230"/>
  <c r="H1383" i="230"/>
  <c r="J1382" i="230"/>
  <c r="I1382" i="230"/>
  <c r="H1382" i="230"/>
  <c r="J1381" i="230"/>
  <c r="I1381" i="230"/>
  <c r="H1381" i="230"/>
  <c r="J1380" i="230"/>
  <c r="I1380" i="230"/>
  <c r="H1380" i="230"/>
  <c r="J1379" i="230"/>
  <c r="I1379" i="230"/>
  <c r="H1379" i="230"/>
  <c r="J1378" i="230"/>
  <c r="I1378" i="230"/>
  <c r="H1378" i="230"/>
  <c r="J1377" i="230"/>
  <c r="I1377" i="230"/>
  <c r="H1377" i="230"/>
  <c r="J1376" i="230"/>
  <c r="I1376" i="230"/>
  <c r="H1376" i="230"/>
  <c r="J1375" i="230"/>
  <c r="I1375" i="230"/>
  <c r="H1375" i="230"/>
  <c r="J1374" i="230"/>
  <c r="I1374" i="230"/>
  <c r="H1374" i="230"/>
  <c r="J1373" i="230"/>
  <c r="I1373" i="230"/>
  <c r="H1373" i="230"/>
  <c r="J1372" i="230"/>
  <c r="I1372" i="230"/>
  <c r="H1372" i="230"/>
  <c r="J1371" i="230"/>
  <c r="I1371" i="230"/>
  <c r="H1371" i="230"/>
  <c r="J1370" i="230"/>
  <c r="I1370" i="230"/>
  <c r="H1370" i="230"/>
  <c r="J1369" i="230"/>
  <c r="I1369" i="230"/>
  <c r="H1369" i="230"/>
  <c r="J1368" i="230"/>
  <c r="I1368" i="230"/>
  <c r="H1368" i="230"/>
  <c r="J1367" i="230"/>
  <c r="I1367" i="230"/>
  <c r="H1367" i="230"/>
  <c r="J1366" i="230"/>
  <c r="I1366" i="230"/>
  <c r="H1366" i="230"/>
  <c r="J1365" i="230"/>
  <c r="I1365" i="230"/>
  <c r="H1365" i="230"/>
  <c r="J1364" i="230"/>
  <c r="I1364" i="230"/>
  <c r="H1364" i="230"/>
  <c r="J1363" i="230"/>
  <c r="I1363" i="230"/>
  <c r="H1363" i="230"/>
  <c r="J1362" i="230"/>
  <c r="I1362" i="230"/>
  <c r="H1362" i="230"/>
  <c r="J1361" i="230"/>
  <c r="I1361" i="230"/>
  <c r="H1361" i="230"/>
  <c r="J1360" i="230"/>
  <c r="I1360" i="230"/>
  <c r="H1360" i="230"/>
  <c r="J1359" i="230"/>
  <c r="I1359" i="230"/>
  <c r="H1359" i="230"/>
  <c r="J1358" i="230"/>
  <c r="I1358" i="230"/>
  <c r="H1358" i="230"/>
  <c r="J1357" i="230"/>
  <c r="I1357" i="230"/>
  <c r="H1357" i="230"/>
  <c r="J1356" i="230"/>
  <c r="I1356" i="230"/>
  <c r="H1356" i="230"/>
  <c r="J1355" i="230"/>
  <c r="I1355" i="230"/>
  <c r="H1355" i="230"/>
  <c r="J1354" i="230"/>
  <c r="I1354" i="230"/>
  <c r="H1354" i="230"/>
  <c r="J1353" i="230"/>
  <c r="I1353" i="230"/>
  <c r="H1353" i="230"/>
  <c r="J1352" i="230"/>
  <c r="I1352" i="230"/>
  <c r="H1352" i="230"/>
  <c r="J1351" i="230"/>
  <c r="I1351" i="230"/>
  <c r="H1351" i="230"/>
  <c r="J1350" i="230"/>
  <c r="I1350" i="230"/>
  <c r="H1350" i="230"/>
  <c r="J1349" i="230"/>
  <c r="I1349" i="230"/>
  <c r="H1349" i="230"/>
  <c r="J1348" i="230"/>
  <c r="I1348" i="230"/>
  <c r="H1348" i="230"/>
  <c r="J1347" i="230"/>
  <c r="I1347" i="230"/>
  <c r="H1347" i="230"/>
  <c r="J1346" i="230"/>
  <c r="I1346" i="230"/>
  <c r="H1346" i="230"/>
  <c r="J1345" i="230"/>
  <c r="I1345" i="230"/>
  <c r="H1345" i="230"/>
  <c r="J1344" i="230"/>
  <c r="I1344" i="230"/>
  <c r="H1344" i="230"/>
  <c r="J1343" i="230"/>
  <c r="I1343" i="230"/>
  <c r="H1343" i="230"/>
  <c r="J1342" i="230"/>
  <c r="I1342" i="230"/>
  <c r="H1342" i="230"/>
  <c r="J1341" i="230"/>
  <c r="I1341" i="230"/>
  <c r="H1341" i="230"/>
  <c r="J1340" i="230"/>
  <c r="I1340" i="230"/>
  <c r="H1340" i="230"/>
  <c r="J1339" i="230"/>
  <c r="I1339" i="230"/>
  <c r="H1339" i="230"/>
  <c r="J1338" i="230"/>
  <c r="I1338" i="230"/>
  <c r="H1338" i="230"/>
  <c r="J1337" i="230"/>
  <c r="I1337" i="230"/>
  <c r="H1337" i="230"/>
  <c r="J1336" i="230"/>
  <c r="I1336" i="230"/>
  <c r="H1336" i="230"/>
  <c r="J1335" i="230"/>
  <c r="I1335" i="230"/>
  <c r="H1335" i="230"/>
  <c r="J1334" i="230"/>
  <c r="I1334" i="230"/>
  <c r="H1334" i="230"/>
  <c r="J1333" i="230"/>
  <c r="I1333" i="230"/>
  <c r="H1333" i="230"/>
  <c r="J1332" i="230"/>
  <c r="I1332" i="230"/>
  <c r="H1332" i="230"/>
  <c r="J1331" i="230"/>
  <c r="I1331" i="230"/>
  <c r="H1331" i="230"/>
  <c r="J1330" i="230"/>
  <c r="I1330" i="230"/>
  <c r="H1330" i="230"/>
  <c r="J1329" i="230"/>
  <c r="I1329" i="230"/>
  <c r="H1329" i="230"/>
  <c r="J1328" i="230"/>
  <c r="I1328" i="230"/>
  <c r="H1328" i="230"/>
  <c r="J1327" i="230"/>
  <c r="I1327" i="230"/>
  <c r="H1327" i="230"/>
  <c r="J1326" i="230"/>
  <c r="I1326" i="230"/>
  <c r="H1326" i="230"/>
  <c r="J1325" i="230"/>
  <c r="I1325" i="230"/>
  <c r="H1325" i="230"/>
  <c r="J1324" i="230"/>
  <c r="I1324" i="230"/>
  <c r="H1324" i="230"/>
  <c r="J1323" i="230"/>
  <c r="I1323" i="230"/>
  <c r="H1323" i="230"/>
  <c r="J1322" i="230"/>
  <c r="I1322" i="230"/>
  <c r="H1322" i="230"/>
  <c r="J1321" i="230"/>
  <c r="I1321" i="230"/>
  <c r="H1321" i="230"/>
  <c r="J1320" i="230"/>
  <c r="I1320" i="230"/>
  <c r="H1320" i="230"/>
  <c r="J1319" i="230"/>
  <c r="I1319" i="230"/>
  <c r="H1319" i="230"/>
  <c r="J1318" i="230"/>
  <c r="I1318" i="230"/>
  <c r="H1318" i="230"/>
  <c r="J1317" i="230"/>
  <c r="I1317" i="230"/>
  <c r="H1317" i="230"/>
  <c r="J1316" i="230"/>
  <c r="I1316" i="230"/>
  <c r="H1316" i="230"/>
  <c r="J1315" i="230"/>
  <c r="I1315" i="230"/>
  <c r="H1315" i="230"/>
  <c r="J1314" i="230"/>
  <c r="I1314" i="230"/>
  <c r="H1314" i="230"/>
  <c r="J1313" i="230"/>
  <c r="I1313" i="230"/>
  <c r="H1313" i="230"/>
  <c r="J1312" i="230"/>
  <c r="I1312" i="230"/>
  <c r="H1312" i="230"/>
  <c r="J1311" i="230"/>
  <c r="I1311" i="230"/>
  <c r="H1311" i="230"/>
  <c r="J1310" i="230"/>
  <c r="I1310" i="230"/>
  <c r="H1310" i="230"/>
  <c r="J1309" i="230"/>
  <c r="I1309" i="230"/>
  <c r="H1309" i="230"/>
  <c r="J1308" i="230"/>
  <c r="I1308" i="230"/>
  <c r="H1308" i="230"/>
  <c r="J1307" i="230"/>
  <c r="I1307" i="230"/>
  <c r="H1307" i="230"/>
  <c r="J1306" i="230"/>
  <c r="I1306" i="230"/>
  <c r="H1306" i="230"/>
  <c r="J1305" i="230"/>
  <c r="I1305" i="230"/>
  <c r="H1305" i="230"/>
  <c r="J1304" i="230"/>
  <c r="I1304" i="230"/>
  <c r="H1304" i="230"/>
  <c r="J1303" i="230"/>
  <c r="I1303" i="230"/>
  <c r="H1303" i="230"/>
  <c r="J1302" i="230"/>
  <c r="I1302" i="230"/>
  <c r="H1302" i="230"/>
  <c r="J1301" i="230"/>
  <c r="I1301" i="230"/>
  <c r="H1301" i="230"/>
  <c r="J1300" i="230"/>
  <c r="I1300" i="230"/>
  <c r="H1300" i="230"/>
  <c r="J1299" i="230"/>
  <c r="I1299" i="230"/>
  <c r="H1299" i="230"/>
  <c r="J1298" i="230"/>
  <c r="I1298" i="230"/>
  <c r="H1298" i="230"/>
  <c r="J1297" i="230"/>
  <c r="I1297" i="230"/>
  <c r="H1297" i="230"/>
  <c r="J1296" i="230"/>
  <c r="I1296" i="230"/>
  <c r="H1296" i="230"/>
  <c r="J1295" i="230"/>
  <c r="I1295" i="230"/>
  <c r="H1295" i="230"/>
  <c r="J1294" i="230"/>
  <c r="I1294" i="230"/>
  <c r="H1294" i="230"/>
  <c r="J1293" i="230"/>
  <c r="I1293" i="230"/>
  <c r="H1293" i="230"/>
  <c r="J1292" i="230"/>
  <c r="I1292" i="230"/>
  <c r="H1292" i="230"/>
  <c r="J1291" i="230"/>
  <c r="I1291" i="230"/>
  <c r="H1291" i="230"/>
  <c r="J1290" i="230"/>
  <c r="I1290" i="230"/>
  <c r="H1290" i="230"/>
  <c r="J1289" i="230"/>
  <c r="I1289" i="230"/>
  <c r="H1289" i="230"/>
  <c r="J1288" i="230"/>
  <c r="I1288" i="230"/>
  <c r="H1288" i="230"/>
  <c r="J1287" i="230"/>
  <c r="I1287" i="230"/>
  <c r="H1287" i="230"/>
  <c r="J1286" i="230"/>
  <c r="I1286" i="230"/>
  <c r="H1286" i="230"/>
  <c r="J1285" i="230"/>
  <c r="I1285" i="230"/>
  <c r="H1285" i="230"/>
  <c r="J1284" i="230"/>
  <c r="I1284" i="230"/>
  <c r="H1284" i="230"/>
  <c r="J1283" i="230"/>
  <c r="I1283" i="230"/>
  <c r="H1283" i="230"/>
  <c r="J1282" i="230"/>
  <c r="I1282" i="230"/>
  <c r="H1282" i="230"/>
  <c r="J1281" i="230"/>
  <c r="I1281" i="230"/>
  <c r="H1281" i="230"/>
  <c r="J1280" i="230"/>
  <c r="I1280" i="230"/>
  <c r="H1280" i="230"/>
  <c r="J1279" i="230"/>
  <c r="I1279" i="230"/>
  <c r="H1279" i="230"/>
  <c r="J1278" i="230"/>
  <c r="I1278" i="230"/>
  <c r="H1278" i="230"/>
  <c r="J1277" i="230"/>
  <c r="I1277" i="230"/>
  <c r="H1277" i="230"/>
  <c r="J1276" i="230"/>
  <c r="I1276" i="230"/>
  <c r="H1276" i="230"/>
  <c r="J1275" i="230"/>
  <c r="I1275" i="230"/>
  <c r="H1275" i="230"/>
  <c r="J1274" i="230"/>
  <c r="I1274" i="230"/>
  <c r="H1274" i="230"/>
  <c r="J1273" i="230"/>
  <c r="I1273" i="230"/>
  <c r="H1273" i="230"/>
  <c r="J1272" i="230"/>
  <c r="I1272" i="230"/>
  <c r="H1272" i="230"/>
  <c r="J1271" i="230"/>
  <c r="I1271" i="230"/>
  <c r="H1271" i="230"/>
  <c r="J1270" i="230"/>
  <c r="I1270" i="230"/>
  <c r="H1270" i="230"/>
  <c r="J1269" i="230"/>
  <c r="I1269" i="230"/>
  <c r="H1269" i="230"/>
  <c r="J1268" i="230"/>
  <c r="I1268" i="230"/>
  <c r="H1268" i="230"/>
  <c r="J1267" i="230"/>
  <c r="I1267" i="230"/>
  <c r="H1267" i="230"/>
  <c r="J1266" i="230"/>
  <c r="I1266" i="230"/>
  <c r="H1266" i="230"/>
  <c r="J1265" i="230"/>
  <c r="I1265" i="230"/>
  <c r="H1265" i="230"/>
  <c r="J1264" i="230"/>
  <c r="I1264" i="230"/>
  <c r="H1264" i="230"/>
  <c r="J1263" i="230"/>
  <c r="I1263" i="230"/>
  <c r="H1263" i="230"/>
  <c r="J1262" i="230"/>
  <c r="I1262" i="230"/>
  <c r="H1262" i="230"/>
  <c r="J1261" i="230"/>
  <c r="I1261" i="230"/>
  <c r="H1261" i="230"/>
  <c r="J1260" i="230"/>
  <c r="I1260" i="230"/>
  <c r="H1260" i="230"/>
  <c r="J1259" i="230"/>
  <c r="I1259" i="230"/>
  <c r="H1259" i="230"/>
  <c r="J1258" i="230"/>
  <c r="I1258" i="230"/>
  <c r="H1258" i="230"/>
  <c r="J1257" i="230"/>
  <c r="I1257" i="230"/>
  <c r="H1257" i="230"/>
  <c r="J1256" i="230"/>
  <c r="I1256" i="230"/>
  <c r="H1256" i="230"/>
  <c r="J1255" i="230"/>
  <c r="I1255" i="230"/>
  <c r="H1255" i="230"/>
  <c r="J1254" i="230"/>
  <c r="I1254" i="230"/>
  <c r="H1254" i="230"/>
  <c r="J1253" i="230"/>
  <c r="I1253" i="230"/>
  <c r="H1253" i="230"/>
  <c r="J1252" i="230"/>
  <c r="I1252" i="230"/>
  <c r="H1252" i="230"/>
  <c r="J1251" i="230"/>
  <c r="I1251" i="230"/>
  <c r="H1251" i="230"/>
  <c r="J1250" i="230"/>
  <c r="I1250" i="230"/>
  <c r="H1250" i="230"/>
  <c r="J1249" i="230"/>
  <c r="I1249" i="230"/>
  <c r="H1249" i="230"/>
  <c r="J1248" i="230"/>
  <c r="I1248" i="230"/>
  <c r="H1248" i="230"/>
  <c r="J1247" i="230"/>
  <c r="I1247" i="230"/>
  <c r="H1247" i="230"/>
  <c r="J1246" i="230"/>
  <c r="I1246" i="230"/>
  <c r="H1246" i="230"/>
  <c r="J1245" i="230"/>
  <c r="I1245" i="230"/>
  <c r="H1245" i="230"/>
  <c r="J1244" i="230"/>
  <c r="I1244" i="230"/>
  <c r="H1244" i="230"/>
  <c r="J1243" i="230"/>
  <c r="I1243" i="230"/>
  <c r="H1243" i="230"/>
  <c r="J1242" i="230"/>
  <c r="I1242" i="230"/>
  <c r="H1242" i="230"/>
  <c r="J1241" i="230"/>
  <c r="I1241" i="230"/>
  <c r="H1241" i="230"/>
  <c r="J1240" i="230"/>
  <c r="I1240" i="230"/>
  <c r="H1240" i="230"/>
  <c r="J1239" i="230"/>
  <c r="I1239" i="230"/>
  <c r="H1239" i="230"/>
  <c r="J1238" i="230"/>
  <c r="I1238" i="230"/>
  <c r="H1238" i="230"/>
  <c r="J1237" i="230"/>
  <c r="I1237" i="230"/>
  <c r="H1237" i="230"/>
  <c r="J1236" i="230"/>
  <c r="I1236" i="230"/>
  <c r="H1236" i="230"/>
  <c r="J1235" i="230"/>
  <c r="I1235" i="230"/>
  <c r="H1235" i="230"/>
  <c r="J1234" i="230"/>
  <c r="I1234" i="230"/>
  <c r="H1234" i="230"/>
  <c r="J1233" i="230"/>
  <c r="I1233" i="230"/>
  <c r="H1233" i="230"/>
  <c r="J1232" i="230"/>
  <c r="I1232" i="230"/>
  <c r="H1232" i="230"/>
  <c r="J1231" i="230"/>
  <c r="I1231" i="230"/>
  <c r="H1231" i="230"/>
  <c r="J1229" i="230"/>
  <c r="I1229" i="230"/>
  <c r="H1229" i="230"/>
  <c r="J1230" i="230"/>
  <c r="I1230" i="230"/>
  <c r="H1230" i="230"/>
  <c r="J1228" i="230"/>
  <c r="I1228" i="230"/>
  <c r="H1228" i="230"/>
  <c r="J1227" i="230"/>
  <c r="I1227" i="230"/>
  <c r="H1227" i="230"/>
  <c r="J1226" i="230"/>
  <c r="I1226" i="230"/>
  <c r="H1226" i="230"/>
  <c r="J1225" i="230"/>
  <c r="I1225" i="230"/>
  <c r="H1225" i="230"/>
  <c r="J1224" i="230"/>
  <c r="I1224" i="230"/>
  <c r="H1224" i="230"/>
  <c r="J1223" i="230"/>
  <c r="I1223" i="230"/>
  <c r="H1223" i="230"/>
  <c r="J1222" i="230"/>
  <c r="I1222" i="230"/>
  <c r="H1222" i="230"/>
  <c r="J1221" i="230"/>
  <c r="I1221" i="230"/>
  <c r="H1221" i="230"/>
  <c r="J1220" i="230"/>
  <c r="I1220" i="230"/>
  <c r="H1220" i="230"/>
  <c r="J1219" i="230"/>
  <c r="I1219" i="230"/>
  <c r="H1219" i="230"/>
  <c r="J1218" i="230"/>
  <c r="I1218" i="230"/>
  <c r="H1218" i="230"/>
  <c r="J1217" i="230"/>
  <c r="I1217" i="230"/>
  <c r="H1217" i="230"/>
  <c r="J1216" i="230"/>
  <c r="I1216" i="230"/>
  <c r="H1216" i="230"/>
  <c r="J1215" i="230"/>
  <c r="I1215" i="230"/>
  <c r="H1215" i="230"/>
  <c r="J1214" i="230"/>
  <c r="I1214" i="230"/>
  <c r="H1214" i="230"/>
  <c r="J1213" i="230"/>
  <c r="I1213" i="230"/>
  <c r="H1213" i="230"/>
  <c r="J1212" i="230"/>
  <c r="I1212" i="230"/>
  <c r="H1212" i="230"/>
  <c r="J1211" i="230"/>
  <c r="I1211" i="230"/>
  <c r="H1211" i="230"/>
  <c r="J1210" i="230"/>
  <c r="I1210" i="230"/>
  <c r="H1210" i="230"/>
  <c r="J1209" i="230"/>
  <c r="I1209" i="230"/>
  <c r="H1209" i="230"/>
  <c r="J1208" i="230"/>
  <c r="I1208" i="230"/>
  <c r="H1208" i="230"/>
  <c r="J1207" i="230"/>
  <c r="I1207" i="230"/>
  <c r="H1207" i="230"/>
  <c r="J1206" i="230"/>
  <c r="I1206" i="230"/>
  <c r="H1206" i="230"/>
  <c r="J1201" i="230"/>
  <c r="I1201" i="230"/>
  <c r="H1201" i="230"/>
  <c r="J1200" i="230"/>
  <c r="I1200" i="230"/>
  <c r="H1200" i="230"/>
  <c r="J1199" i="230"/>
  <c r="I1199" i="230"/>
  <c r="H1199" i="230"/>
  <c r="J1205" i="230"/>
  <c r="I1205" i="230"/>
  <c r="H1205" i="230"/>
  <c r="J1204" i="230"/>
  <c r="I1204" i="230"/>
  <c r="H1204" i="230"/>
  <c r="J1203" i="230"/>
  <c r="I1203" i="230"/>
  <c r="H1203" i="230"/>
  <c r="J1202" i="230"/>
  <c r="I1202" i="230"/>
  <c r="H1202" i="230"/>
  <c r="J1198" i="230"/>
  <c r="I1198" i="230"/>
  <c r="H1198" i="230"/>
  <c r="J1197" i="230"/>
  <c r="I1197" i="230"/>
  <c r="H1197" i="230"/>
  <c r="J1196" i="230"/>
  <c r="I1196" i="230"/>
  <c r="H1196" i="230"/>
  <c r="J1195" i="230"/>
  <c r="I1195" i="230"/>
  <c r="H1195" i="230"/>
  <c r="J1194" i="230"/>
  <c r="I1194" i="230"/>
  <c r="H1194" i="230"/>
  <c r="J1193" i="230"/>
  <c r="I1193" i="230"/>
  <c r="H1193" i="230"/>
  <c r="J1192" i="230"/>
  <c r="I1192" i="230"/>
  <c r="H1192" i="230"/>
  <c r="J1191" i="230"/>
  <c r="I1191" i="230"/>
  <c r="H1191" i="230"/>
  <c r="J1190" i="230"/>
  <c r="I1190" i="230"/>
  <c r="H1190" i="230"/>
  <c r="J1189" i="230"/>
  <c r="I1189" i="230"/>
  <c r="H1189" i="230"/>
  <c r="J1188" i="230"/>
  <c r="I1188" i="230"/>
  <c r="H1188" i="230"/>
  <c r="J1187" i="230"/>
  <c r="I1187" i="230"/>
  <c r="H1187" i="230"/>
  <c r="J1186" i="230"/>
  <c r="I1186" i="230"/>
  <c r="H1186" i="230"/>
  <c r="J1185" i="230"/>
  <c r="I1185" i="230"/>
  <c r="H1185" i="230"/>
  <c r="J1184" i="230"/>
  <c r="I1184" i="230"/>
  <c r="H1184" i="230"/>
  <c r="J1183" i="230"/>
  <c r="I1183" i="230"/>
  <c r="H1183" i="230"/>
  <c r="J1182" i="230"/>
  <c r="I1182" i="230"/>
  <c r="H1182" i="230"/>
  <c r="J1181" i="230"/>
  <c r="I1181" i="230"/>
  <c r="H1181" i="230"/>
  <c r="J1180" i="230"/>
  <c r="I1180" i="230"/>
  <c r="H1180" i="230"/>
  <c r="J1179" i="230"/>
  <c r="I1179" i="230"/>
  <c r="H1179" i="230"/>
  <c r="J1178" i="230"/>
  <c r="I1178" i="230"/>
  <c r="H1178" i="230"/>
  <c r="J1177" i="230"/>
  <c r="I1177" i="230"/>
  <c r="H1177" i="230"/>
  <c r="J1176" i="230"/>
  <c r="I1176" i="230"/>
  <c r="H1176" i="230"/>
  <c r="J1175" i="230"/>
  <c r="I1175" i="230"/>
  <c r="H1175" i="230"/>
  <c r="J1174" i="230"/>
  <c r="I1174" i="230"/>
  <c r="H1174" i="230"/>
  <c r="J1173" i="230"/>
  <c r="I1173" i="230"/>
  <c r="H1173" i="230"/>
  <c r="J1172" i="230"/>
  <c r="I1172" i="230"/>
  <c r="H1172" i="230"/>
  <c r="J1171" i="230"/>
  <c r="I1171" i="230"/>
  <c r="H1171" i="230"/>
  <c r="J1170" i="230"/>
  <c r="I1170" i="230"/>
  <c r="H1170" i="230"/>
  <c r="J1169" i="230"/>
  <c r="I1169" i="230"/>
  <c r="H1169" i="230"/>
  <c r="J1168" i="230"/>
  <c r="I1168" i="230"/>
  <c r="H1168" i="230"/>
  <c r="J1167" i="230"/>
  <c r="I1167" i="230"/>
  <c r="H1167" i="230"/>
  <c r="J1166" i="230"/>
  <c r="I1166" i="230"/>
  <c r="H1166" i="230"/>
  <c r="J1165" i="230"/>
  <c r="I1165" i="230"/>
  <c r="H1165" i="230"/>
  <c r="J1164" i="230"/>
  <c r="I1164" i="230"/>
  <c r="H1164" i="230"/>
  <c r="J1163" i="230"/>
  <c r="I1163" i="230"/>
  <c r="H1163" i="230"/>
  <c r="J1162" i="230"/>
  <c r="I1162" i="230"/>
  <c r="H1162" i="230"/>
  <c r="J1161" i="230"/>
  <c r="I1161" i="230"/>
  <c r="H1161" i="230"/>
  <c r="J1160" i="230"/>
  <c r="I1160" i="230"/>
  <c r="H1160" i="230"/>
  <c r="J1159" i="230"/>
  <c r="I1159" i="230"/>
  <c r="H1159" i="230"/>
  <c r="J1158" i="230"/>
  <c r="I1158" i="230"/>
  <c r="H1158" i="230"/>
  <c r="J1157" i="230"/>
  <c r="I1157" i="230"/>
  <c r="H1157" i="230"/>
  <c r="J1156" i="230"/>
  <c r="I1156" i="230"/>
  <c r="H1156" i="230"/>
  <c r="J1155" i="230"/>
  <c r="I1155" i="230"/>
  <c r="H1155" i="230"/>
  <c r="J1154" i="230"/>
  <c r="I1154" i="230"/>
  <c r="H1154" i="230"/>
  <c r="J1153" i="230"/>
  <c r="I1153" i="230"/>
  <c r="H1153" i="230"/>
  <c r="J1152" i="230"/>
  <c r="I1152" i="230"/>
  <c r="H1152" i="230"/>
  <c r="J1151" i="230"/>
  <c r="I1151" i="230"/>
  <c r="H1151" i="230"/>
  <c r="J1150" i="230"/>
  <c r="I1150" i="230"/>
  <c r="H1150" i="230"/>
  <c r="J1149" i="230"/>
  <c r="I1149" i="230"/>
  <c r="H1149" i="230"/>
  <c r="J1148" i="230"/>
  <c r="I1148" i="230"/>
  <c r="H1148" i="230"/>
  <c r="J1147" i="230"/>
  <c r="I1147" i="230"/>
  <c r="H1147" i="230"/>
  <c r="J1146" i="230"/>
  <c r="I1146" i="230"/>
  <c r="H1146" i="230"/>
  <c r="J1145" i="230"/>
  <c r="I1145" i="230"/>
  <c r="H1145" i="230"/>
  <c r="J1144" i="230"/>
  <c r="I1144" i="230"/>
  <c r="H1144" i="230"/>
  <c r="J1141" i="230"/>
  <c r="I1141" i="230"/>
  <c r="H1141" i="230"/>
  <c r="J1143" i="230"/>
  <c r="I1143" i="230"/>
  <c r="H1143" i="230"/>
  <c r="J1142" i="230"/>
  <c r="I1142" i="230"/>
  <c r="H1142" i="230"/>
  <c r="J1140" i="230"/>
  <c r="I1140" i="230"/>
  <c r="H1140" i="230"/>
  <c r="J1139" i="230"/>
  <c r="I1139" i="230"/>
  <c r="H1139" i="230"/>
  <c r="J1138" i="230"/>
  <c r="I1138" i="230"/>
  <c r="H1138" i="230"/>
  <c r="J1137" i="230"/>
  <c r="I1137" i="230"/>
  <c r="H1137" i="230"/>
  <c r="J1136" i="230"/>
  <c r="I1136" i="230"/>
  <c r="H1136" i="230"/>
  <c r="J1135" i="230"/>
  <c r="I1135" i="230"/>
  <c r="H1135" i="230"/>
  <c r="J1134" i="230"/>
  <c r="I1134" i="230"/>
  <c r="H1134" i="230"/>
  <c r="J1133" i="230"/>
  <c r="I1133" i="230"/>
  <c r="H1133" i="230"/>
  <c r="J1132" i="230"/>
  <c r="I1132" i="230"/>
  <c r="H1132" i="230"/>
  <c r="J1131" i="230"/>
  <c r="I1131" i="230"/>
  <c r="H1131" i="230"/>
  <c r="J1130" i="230"/>
  <c r="I1130" i="230"/>
  <c r="H1130" i="230"/>
  <c r="J1129" i="230"/>
  <c r="I1129" i="230"/>
  <c r="H1129" i="230"/>
  <c r="J1128" i="230"/>
  <c r="I1128" i="230"/>
  <c r="H1128" i="230"/>
  <c r="J1127" i="230"/>
  <c r="I1127" i="230"/>
  <c r="H1127" i="230"/>
  <c r="J1126" i="230"/>
  <c r="I1126" i="230"/>
  <c r="H1126" i="230"/>
  <c r="J1125" i="230"/>
  <c r="I1125" i="230"/>
  <c r="H1125" i="230"/>
  <c r="J1124" i="230"/>
  <c r="I1124" i="230"/>
  <c r="H1124" i="230"/>
  <c r="J1123" i="230"/>
  <c r="I1123" i="230"/>
  <c r="H1123" i="230"/>
  <c r="J1122" i="230"/>
  <c r="I1122" i="230"/>
  <c r="H1122" i="230"/>
  <c r="J1121" i="230"/>
  <c r="I1121" i="230"/>
  <c r="H1121" i="230"/>
  <c r="J1120" i="230"/>
  <c r="I1120" i="230"/>
  <c r="H1120" i="230"/>
  <c r="J1119" i="230"/>
  <c r="I1119" i="230"/>
  <c r="H1119" i="230"/>
  <c r="J1118" i="230"/>
  <c r="I1118" i="230"/>
  <c r="H1118" i="230"/>
  <c r="J1117" i="230"/>
  <c r="I1117" i="230"/>
  <c r="H1117" i="230"/>
  <c r="J1116" i="230"/>
  <c r="I1116" i="230"/>
  <c r="H1116" i="230"/>
  <c r="J1115" i="230"/>
  <c r="I1115" i="230"/>
  <c r="H1115" i="230"/>
  <c r="J1114" i="230"/>
  <c r="I1114" i="230"/>
  <c r="H1114" i="230"/>
  <c r="J1113" i="230"/>
  <c r="I1113" i="230"/>
  <c r="H1113" i="230"/>
  <c r="J1112" i="230"/>
  <c r="I1112" i="230"/>
  <c r="H1112" i="230"/>
  <c r="J1111" i="230"/>
  <c r="I1111" i="230"/>
  <c r="H1111" i="230"/>
  <c r="J1110" i="230"/>
  <c r="I1110" i="230"/>
  <c r="H1110" i="230"/>
  <c r="J1109" i="230"/>
  <c r="I1109" i="230"/>
  <c r="H1109" i="230"/>
  <c r="J1108" i="230"/>
  <c r="I1108" i="230"/>
  <c r="H1108" i="230"/>
  <c r="J1107" i="230"/>
  <c r="I1107" i="230"/>
  <c r="H1107" i="230"/>
  <c r="J1106" i="230"/>
  <c r="I1106" i="230"/>
  <c r="H1106" i="230"/>
  <c r="J1105" i="230"/>
  <c r="I1105" i="230"/>
  <c r="H1105" i="230"/>
  <c r="J1104" i="230"/>
  <c r="I1104" i="230"/>
  <c r="H1104" i="230"/>
  <c r="J1103" i="230"/>
  <c r="I1103" i="230"/>
  <c r="H1103" i="230"/>
  <c r="J1102" i="230"/>
  <c r="I1102" i="230"/>
  <c r="H1102" i="230"/>
  <c r="J1101" i="230"/>
  <c r="I1101" i="230"/>
  <c r="H1101" i="230"/>
  <c r="J1100" i="230"/>
  <c r="I1100" i="230"/>
  <c r="H1100" i="230"/>
  <c r="J1099" i="230"/>
  <c r="I1099" i="230"/>
  <c r="H1099" i="230"/>
  <c r="J1098" i="230"/>
  <c r="I1098" i="230"/>
  <c r="H1098" i="230"/>
  <c r="J1097" i="230"/>
  <c r="I1097" i="230"/>
  <c r="H1097" i="230"/>
  <c r="J1096" i="230"/>
  <c r="I1096" i="230"/>
  <c r="H1096" i="230"/>
  <c r="J1095" i="230"/>
  <c r="I1095" i="230"/>
  <c r="H1095" i="230"/>
  <c r="J1094" i="230"/>
  <c r="I1094" i="230"/>
  <c r="H1094" i="230"/>
  <c r="J1093" i="230"/>
  <c r="I1093" i="230"/>
  <c r="H1093" i="230"/>
  <c r="J1092" i="230"/>
  <c r="I1092" i="230"/>
  <c r="H1092" i="230"/>
  <c r="J1091" i="230"/>
  <c r="I1091" i="230"/>
  <c r="H1091" i="230"/>
  <c r="J1090" i="230"/>
  <c r="I1090" i="230"/>
  <c r="H1090" i="230"/>
  <c r="J1089" i="230"/>
  <c r="I1089" i="230"/>
  <c r="H1089" i="230"/>
  <c r="J1088" i="230"/>
  <c r="I1088" i="230"/>
  <c r="H1088" i="230"/>
  <c r="J1087" i="230"/>
  <c r="I1087" i="230"/>
  <c r="H1087" i="230"/>
  <c r="J1086" i="230"/>
  <c r="I1086" i="230"/>
  <c r="H1086" i="230"/>
  <c r="J1085" i="230"/>
  <c r="I1085" i="230"/>
  <c r="H1085" i="230"/>
  <c r="J1084" i="230"/>
  <c r="I1084" i="230"/>
  <c r="H1084" i="230"/>
  <c r="J1083" i="230"/>
  <c r="I1083" i="230"/>
  <c r="H1083" i="230"/>
  <c r="J1082" i="230"/>
  <c r="I1082" i="230"/>
  <c r="H1082" i="230"/>
  <c r="J1081" i="230"/>
  <c r="I1081" i="230"/>
  <c r="H1081" i="230"/>
  <c r="J1080" i="230"/>
  <c r="I1080" i="230"/>
  <c r="H1080" i="230"/>
  <c r="J1079" i="230"/>
  <c r="I1079" i="230"/>
  <c r="H1079" i="230"/>
  <c r="J1078" i="230"/>
  <c r="I1078" i="230"/>
  <c r="H1078" i="230"/>
  <c r="J1077" i="230"/>
  <c r="I1077" i="230"/>
  <c r="H1077" i="230"/>
  <c r="J1076" i="230"/>
  <c r="I1076" i="230"/>
  <c r="H1076" i="230"/>
  <c r="J1075" i="230"/>
  <c r="I1075" i="230"/>
  <c r="H1075" i="230"/>
  <c r="J1074" i="230"/>
  <c r="I1074" i="230"/>
  <c r="H1074" i="230"/>
  <c r="J1073" i="230"/>
  <c r="I1073" i="230"/>
  <c r="H1073" i="230"/>
  <c r="J1072" i="230"/>
  <c r="I1072" i="230"/>
  <c r="H1072" i="230"/>
  <c r="J1071" i="230"/>
  <c r="I1071" i="230"/>
  <c r="H1071" i="230"/>
  <c r="J1070" i="230"/>
  <c r="I1070" i="230"/>
  <c r="H1070" i="230"/>
  <c r="J1069" i="230"/>
  <c r="I1069" i="230"/>
  <c r="H1069" i="230"/>
  <c r="J1068" i="230"/>
  <c r="I1068" i="230"/>
  <c r="H1068" i="230"/>
  <c r="J1067" i="230"/>
  <c r="I1067" i="230"/>
  <c r="H1067" i="230"/>
  <c r="J1066" i="230"/>
  <c r="I1066" i="230"/>
  <c r="H1066" i="230"/>
  <c r="J1065" i="230"/>
  <c r="I1065" i="230"/>
  <c r="H1065" i="230"/>
  <c r="J1064" i="230"/>
  <c r="I1064" i="230"/>
  <c r="H1064" i="230"/>
  <c r="J1063" i="230"/>
  <c r="I1063" i="230"/>
  <c r="H1063" i="230"/>
  <c r="J1062" i="230"/>
  <c r="I1062" i="230"/>
  <c r="H1062" i="230"/>
  <c r="J1061" i="230"/>
  <c r="I1061" i="230"/>
  <c r="H1061" i="230"/>
  <c r="J1060" i="230"/>
  <c r="I1060" i="230"/>
  <c r="H1060" i="230"/>
  <c r="J1059" i="230"/>
  <c r="I1059" i="230"/>
  <c r="H1059" i="230"/>
  <c r="J1058" i="230"/>
  <c r="I1058" i="230"/>
  <c r="H1058" i="230"/>
  <c r="J1057" i="230"/>
  <c r="I1057" i="230"/>
  <c r="H1057" i="230"/>
  <c r="J1056" i="230"/>
  <c r="I1056" i="230"/>
  <c r="H1056" i="230"/>
  <c r="J1055" i="230"/>
  <c r="I1055" i="230"/>
  <c r="H1055" i="230"/>
  <c r="J1054" i="230"/>
  <c r="I1054" i="230"/>
  <c r="H1054" i="230"/>
  <c r="J1053" i="230"/>
  <c r="I1053" i="230"/>
  <c r="H1053" i="230"/>
  <c r="J1052" i="230"/>
  <c r="I1052" i="230"/>
  <c r="H1052" i="230"/>
  <c r="J1051" i="230"/>
  <c r="I1051" i="230"/>
  <c r="H1051" i="230"/>
  <c r="J1050" i="230"/>
  <c r="I1050" i="230"/>
  <c r="H1050" i="230"/>
  <c r="J1049" i="230"/>
  <c r="I1049" i="230"/>
  <c r="H1049" i="230"/>
  <c r="J1048" i="230"/>
  <c r="I1048" i="230"/>
  <c r="H1048" i="230"/>
  <c r="J1047" i="230"/>
  <c r="I1047" i="230"/>
  <c r="H1047" i="230"/>
  <c r="J1046" i="230"/>
  <c r="I1046" i="230"/>
  <c r="H1046" i="230"/>
  <c r="J1045" i="230"/>
  <c r="I1045" i="230"/>
  <c r="H1045" i="230"/>
  <c r="J1044" i="230"/>
  <c r="I1044" i="230"/>
  <c r="H1044" i="230"/>
  <c r="J1043" i="230"/>
  <c r="I1043" i="230"/>
  <c r="H1043" i="230"/>
  <c r="J1042" i="230"/>
  <c r="I1042" i="230"/>
  <c r="H1042" i="230"/>
  <c r="J1041" i="230"/>
  <c r="I1041" i="230"/>
  <c r="H1041" i="230"/>
  <c r="J1040" i="230"/>
  <c r="I1040" i="230"/>
  <c r="H1040" i="230"/>
  <c r="J1039" i="230"/>
  <c r="I1039" i="230"/>
  <c r="H1039" i="230"/>
  <c r="J1038" i="230"/>
  <c r="I1038" i="230"/>
  <c r="H1038" i="230"/>
  <c r="J1037" i="230"/>
  <c r="I1037" i="230"/>
  <c r="H1037" i="230"/>
  <c r="J1036" i="230"/>
  <c r="I1036" i="230"/>
  <c r="H1036" i="230"/>
  <c r="J1035" i="230"/>
  <c r="I1035" i="230"/>
  <c r="H1035" i="230"/>
  <c r="J1034" i="230"/>
  <c r="I1034" i="230"/>
  <c r="H1034" i="230"/>
  <c r="J1033" i="230"/>
  <c r="I1033" i="230"/>
  <c r="H1033" i="230"/>
  <c r="J1032" i="230"/>
  <c r="I1032" i="230"/>
  <c r="H1032" i="230"/>
  <c r="J1031" i="230"/>
  <c r="I1031" i="230"/>
  <c r="H1031" i="230"/>
  <c r="J1030" i="230"/>
  <c r="I1030" i="230"/>
  <c r="H1030" i="230"/>
  <c r="J1029" i="230"/>
  <c r="I1029" i="230"/>
  <c r="H1029" i="230"/>
  <c r="J1028" i="230"/>
  <c r="I1028" i="230"/>
  <c r="H1028" i="230"/>
  <c r="J1027" i="230"/>
  <c r="I1027" i="230"/>
  <c r="H1027" i="230"/>
  <c r="J1026" i="230"/>
  <c r="I1026" i="230"/>
  <c r="H1026" i="230"/>
  <c r="J1025" i="230"/>
  <c r="I1025" i="230"/>
  <c r="H1025" i="230"/>
  <c r="J1024" i="230"/>
  <c r="I1024" i="230"/>
  <c r="H1024" i="230"/>
  <c r="J1023" i="230"/>
  <c r="I1023" i="230"/>
  <c r="H1023" i="230"/>
  <c r="J1022" i="230"/>
  <c r="I1022" i="230"/>
  <c r="H1022" i="230"/>
  <c r="J1021" i="230"/>
  <c r="I1021" i="230"/>
  <c r="H1021" i="230"/>
  <c r="J1020" i="230"/>
  <c r="I1020" i="230"/>
  <c r="H1020" i="230"/>
  <c r="J1019" i="230"/>
  <c r="I1019" i="230"/>
  <c r="H1019" i="230"/>
  <c r="J1018" i="230"/>
  <c r="I1018" i="230"/>
  <c r="H1018" i="230"/>
  <c r="J1017" i="230"/>
  <c r="I1017" i="230"/>
  <c r="H1017" i="230"/>
  <c r="J1016" i="230"/>
  <c r="I1016" i="230"/>
  <c r="H1016" i="230"/>
  <c r="J1015" i="230"/>
  <c r="I1015" i="230"/>
  <c r="H1015" i="230"/>
  <c r="J1014" i="230"/>
  <c r="I1014" i="230"/>
  <c r="H1014" i="230"/>
  <c r="J1013" i="230"/>
  <c r="I1013" i="230"/>
  <c r="H1013" i="230"/>
  <c r="J1012" i="230"/>
  <c r="I1012" i="230"/>
  <c r="H1012" i="230"/>
  <c r="J1011" i="230"/>
  <c r="I1011" i="230"/>
  <c r="H1011" i="230"/>
  <c r="J1010" i="230"/>
  <c r="I1010" i="230"/>
  <c r="H1010" i="230"/>
  <c r="J1009" i="230"/>
  <c r="I1009" i="230"/>
  <c r="H1009" i="230"/>
  <c r="J1008" i="230"/>
  <c r="I1008" i="230"/>
  <c r="H1008" i="230"/>
  <c r="J1007" i="230"/>
  <c r="I1007" i="230"/>
  <c r="H1007" i="230"/>
  <c r="J1006" i="230"/>
  <c r="I1006" i="230"/>
  <c r="H1006" i="230"/>
  <c r="J1005" i="230"/>
  <c r="I1005" i="230"/>
  <c r="H1005" i="230"/>
  <c r="J1004" i="230"/>
  <c r="I1004" i="230"/>
  <c r="H1004" i="230"/>
  <c r="J1003" i="230"/>
  <c r="I1003" i="230"/>
  <c r="H1003" i="230"/>
  <c r="J1002" i="230"/>
  <c r="I1002" i="230"/>
  <c r="H1002" i="230"/>
  <c r="J1001" i="230"/>
  <c r="I1001" i="230"/>
  <c r="H1001" i="230"/>
  <c r="J1000" i="230"/>
  <c r="I1000" i="230"/>
  <c r="H1000" i="230"/>
  <c r="J999" i="230"/>
  <c r="I999" i="230"/>
  <c r="H999" i="230"/>
  <c r="J998" i="230"/>
  <c r="I998" i="230"/>
  <c r="H998" i="230"/>
  <c r="J997" i="230"/>
  <c r="I997" i="230"/>
  <c r="H997" i="230"/>
  <c r="J996" i="230"/>
  <c r="I996" i="230"/>
  <c r="H996" i="230"/>
  <c r="J995" i="230"/>
  <c r="I995" i="230"/>
  <c r="H995" i="230"/>
  <c r="J994" i="230"/>
  <c r="I994" i="230"/>
  <c r="H994" i="230"/>
  <c r="J993" i="230"/>
  <c r="I993" i="230"/>
  <c r="H993" i="230"/>
  <c r="J992" i="230"/>
  <c r="I992" i="230"/>
  <c r="H992" i="230"/>
  <c r="J991" i="230"/>
  <c r="I991" i="230"/>
  <c r="H991" i="230"/>
  <c r="J990" i="230"/>
  <c r="I990" i="230"/>
  <c r="H990" i="230"/>
  <c r="J989" i="230"/>
  <c r="I989" i="230"/>
  <c r="H989" i="230"/>
  <c r="J988" i="230"/>
  <c r="I988" i="230"/>
  <c r="H988" i="230"/>
  <c r="J987" i="230"/>
  <c r="I987" i="230"/>
  <c r="H987" i="230"/>
  <c r="J986" i="230"/>
  <c r="I986" i="230"/>
  <c r="H986" i="230"/>
  <c r="J985" i="230"/>
  <c r="I985" i="230"/>
  <c r="H985" i="230"/>
  <c r="J984" i="230"/>
  <c r="I984" i="230"/>
  <c r="H984" i="230"/>
  <c r="J983" i="230"/>
  <c r="I983" i="230"/>
  <c r="H983" i="230"/>
  <c r="J982" i="230"/>
  <c r="I982" i="230"/>
  <c r="H982" i="230"/>
  <c r="J981" i="230"/>
  <c r="I981" i="230"/>
  <c r="H981" i="230"/>
  <c r="J980" i="230"/>
  <c r="I980" i="230"/>
  <c r="H980" i="230"/>
  <c r="J979" i="230"/>
  <c r="I979" i="230"/>
  <c r="H979" i="230"/>
  <c r="J978" i="230"/>
  <c r="I978" i="230"/>
  <c r="H978" i="230"/>
  <c r="J977" i="230"/>
  <c r="I977" i="230"/>
  <c r="H977" i="230"/>
  <c r="J976" i="230"/>
  <c r="I976" i="230"/>
  <c r="H976" i="230"/>
  <c r="J975" i="230"/>
  <c r="I975" i="230"/>
  <c r="H975" i="230"/>
  <c r="J974" i="230"/>
  <c r="I974" i="230"/>
  <c r="H974" i="230"/>
  <c r="J973" i="230"/>
  <c r="I973" i="230"/>
  <c r="H973" i="230"/>
  <c r="J972" i="230"/>
  <c r="I972" i="230"/>
  <c r="H972" i="230"/>
  <c r="J971" i="230"/>
  <c r="I971" i="230"/>
  <c r="H971" i="230"/>
  <c r="J970" i="230"/>
  <c r="I970" i="230"/>
  <c r="H970" i="230"/>
  <c r="J969" i="230"/>
  <c r="I969" i="230"/>
  <c r="H969" i="230"/>
  <c r="J968" i="230"/>
  <c r="I968" i="230"/>
  <c r="H968" i="230"/>
  <c r="J967" i="230"/>
  <c r="I967" i="230"/>
  <c r="H967" i="230"/>
  <c r="J966" i="230"/>
  <c r="I966" i="230"/>
  <c r="H966" i="230"/>
  <c r="J965" i="230"/>
  <c r="I965" i="230"/>
  <c r="H965" i="230"/>
  <c r="J964" i="230"/>
  <c r="I964" i="230"/>
  <c r="H964" i="230"/>
  <c r="J963" i="230"/>
  <c r="I963" i="230"/>
  <c r="H963" i="230"/>
  <c r="J962" i="230"/>
  <c r="I962" i="230"/>
  <c r="H962" i="230"/>
  <c r="J961" i="230"/>
  <c r="I961" i="230"/>
  <c r="H961" i="230"/>
  <c r="J960" i="230"/>
  <c r="I960" i="230"/>
  <c r="H960" i="230"/>
  <c r="J959" i="230"/>
  <c r="I959" i="230"/>
  <c r="H959" i="230"/>
  <c r="J958" i="230"/>
  <c r="I958" i="230"/>
  <c r="H958" i="230"/>
  <c r="J957" i="230"/>
  <c r="I957" i="230"/>
  <c r="H957" i="230"/>
  <c r="J956" i="230"/>
  <c r="I956" i="230"/>
  <c r="H956" i="230"/>
  <c r="J955" i="230"/>
  <c r="I955" i="230"/>
  <c r="H955" i="230"/>
  <c r="J954" i="230"/>
  <c r="I954" i="230"/>
  <c r="H954" i="230"/>
  <c r="J953" i="230"/>
  <c r="I953" i="230"/>
  <c r="H953" i="230"/>
  <c r="J952" i="230"/>
  <c r="I952" i="230"/>
  <c r="H952" i="230"/>
  <c r="J951" i="230"/>
  <c r="I951" i="230"/>
  <c r="H951" i="230"/>
  <c r="J950" i="230"/>
  <c r="I950" i="230"/>
  <c r="H950" i="230"/>
  <c r="J949" i="230"/>
  <c r="I949" i="230"/>
  <c r="H949" i="230"/>
  <c r="J948" i="230"/>
  <c r="I948" i="230"/>
  <c r="H948" i="230"/>
  <c r="J947" i="230"/>
  <c r="I947" i="230"/>
  <c r="H947" i="230"/>
  <c r="J946" i="230"/>
  <c r="I946" i="230"/>
  <c r="H946" i="230"/>
  <c r="J945" i="230"/>
  <c r="I945" i="230"/>
  <c r="H945" i="230"/>
  <c r="J944" i="230"/>
  <c r="I944" i="230"/>
  <c r="H944" i="230"/>
  <c r="J943" i="230"/>
  <c r="I943" i="230"/>
  <c r="H943" i="230"/>
  <c r="J942" i="230"/>
  <c r="I942" i="230"/>
  <c r="H942" i="230"/>
  <c r="J941" i="230"/>
  <c r="I941" i="230"/>
  <c r="H941" i="230"/>
  <c r="J940" i="230"/>
  <c r="I940" i="230"/>
  <c r="H940" i="230"/>
  <c r="J939" i="230"/>
  <c r="I939" i="230"/>
  <c r="H939" i="230"/>
  <c r="J938" i="230"/>
  <c r="I938" i="230"/>
  <c r="H938" i="230"/>
  <c r="J937" i="230"/>
  <c r="I937" i="230"/>
  <c r="H937" i="230"/>
  <c r="J936" i="230"/>
  <c r="I936" i="230"/>
  <c r="H936" i="230"/>
  <c r="J935" i="230"/>
  <c r="I935" i="230"/>
  <c r="H935" i="230"/>
  <c r="J934" i="230"/>
  <c r="I934" i="230"/>
  <c r="H934" i="230"/>
  <c r="J933" i="230"/>
  <c r="I933" i="230"/>
  <c r="H933" i="230"/>
  <c r="J932" i="230"/>
  <c r="I932" i="230"/>
  <c r="H932" i="230"/>
  <c r="J931" i="230"/>
  <c r="I931" i="230"/>
  <c r="H931" i="230"/>
  <c r="J930" i="230"/>
  <c r="I930" i="230"/>
  <c r="H930" i="230"/>
  <c r="J929" i="230"/>
  <c r="I929" i="230"/>
  <c r="H929" i="230"/>
  <c r="J928" i="230"/>
  <c r="I928" i="230"/>
  <c r="H928" i="230"/>
  <c r="J927" i="230"/>
  <c r="I927" i="230"/>
  <c r="H927" i="230"/>
  <c r="J926" i="230"/>
  <c r="I926" i="230"/>
  <c r="H926" i="230"/>
  <c r="J925" i="230"/>
  <c r="I925" i="230"/>
  <c r="H925" i="230"/>
  <c r="J924" i="230"/>
  <c r="I924" i="230"/>
  <c r="H924" i="230"/>
  <c r="J923" i="230"/>
  <c r="I923" i="230"/>
  <c r="H923" i="230"/>
  <c r="J922" i="230"/>
  <c r="I922" i="230"/>
  <c r="H922" i="230"/>
  <c r="J921" i="230"/>
  <c r="I921" i="230"/>
  <c r="H921" i="230"/>
  <c r="J920" i="230"/>
  <c r="I920" i="230"/>
  <c r="H920" i="230"/>
  <c r="J919" i="230"/>
  <c r="I919" i="230"/>
  <c r="H919" i="230"/>
  <c r="J918" i="230"/>
  <c r="I918" i="230"/>
  <c r="H918" i="230"/>
  <c r="J917" i="230"/>
  <c r="I917" i="230"/>
  <c r="H917" i="230"/>
  <c r="J916" i="230"/>
  <c r="I916" i="230"/>
  <c r="H916" i="230"/>
  <c r="J915" i="230"/>
  <c r="I915" i="230"/>
  <c r="H915" i="230"/>
  <c r="J914" i="230"/>
  <c r="I914" i="230"/>
  <c r="H914" i="230"/>
  <c r="J913" i="230"/>
  <c r="I913" i="230"/>
  <c r="H913" i="230"/>
  <c r="J912" i="230"/>
  <c r="I912" i="230"/>
  <c r="H912" i="230"/>
  <c r="J911" i="230"/>
  <c r="I911" i="230"/>
  <c r="H911" i="230"/>
  <c r="J910" i="230"/>
  <c r="I910" i="230"/>
  <c r="H910" i="230"/>
  <c r="J909" i="230"/>
  <c r="I909" i="230"/>
  <c r="H909" i="230"/>
  <c r="J908" i="230"/>
  <c r="I908" i="230"/>
  <c r="H908" i="230"/>
  <c r="J907" i="230"/>
  <c r="I907" i="230"/>
  <c r="H907" i="230"/>
  <c r="J906" i="230"/>
  <c r="I906" i="230"/>
  <c r="H906" i="230"/>
  <c r="J905" i="230"/>
  <c r="I905" i="230"/>
  <c r="H905" i="230"/>
  <c r="J904" i="230"/>
  <c r="I904" i="230"/>
  <c r="H904" i="230"/>
  <c r="J903" i="230"/>
  <c r="I903" i="230"/>
  <c r="H903" i="230"/>
  <c r="J902" i="230"/>
  <c r="I902" i="230"/>
  <c r="H902" i="230"/>
  <c r="J901" i="230"/>
  <c r="I901" i="230"/>
  <c r="H901" i="230"/>
  <c r="J900" i="230"/>
  <c r="I900" i="230"/>
  <c r="H900" i="230"/>
  <c r="J899" i="230"/>
  <c r="I899" i="230"/>
  <c r="H899" i="230"/>
  <c r="J898" i="230"/>
  <c r="I898" i="230"/>
  <c r="H898" i="230"/>
  <c r="J897" i="230"/>
  <c r="I897" i="230"/>
  <c r="H897" i="230"/>
  <c r="J896" i="230"/>
  <c r="I896" i="230"/>
  <c r="H896" i="230"/>
  <c r="J895" i="230"/>
  <c r="I895" i="230"/>
  <c r="H895" i="230"/>
  <c r="J894" i="230"/>
  <c r="I894" i="230"/>
  <c r="H894" i="230"/>
  <c r="J893" i="230"/>
  <c r="I893" i="230"/>
  <c r="H893" i="230"/>
  <c r="J892" i="230"/>
  <c r="I892" i="230"/>
  <c r="H892" i="230"/>
  <c r="J891" i="230"/>
  <c r="I891" i="230"/>
  <c r="H891" i="230"/>
  <c r="J890" i="230"/>
  <c r="I890" i="230"/>
  <c r="H890" i="230"/>
  <c r="J889" i="230"/>
  <c r="I889" i="230"/>
  <c r="H889" i="230"/>
  <c r="J888" i="230"/>
  <c r="I888" i="230"/>
  <c r="H888" i="230"/>
  <c r="J887" i="230"/>
  <c r="I887" i="230"/>
  <c r="H887" i="230"/>
  <c r="J886" i="230"/>
  <c r="I886" i="230"/>
  <c r="H886" i="230"/>
  <c r="J885" i="230"/>
  <c r="I885" i="230"/>
  <c r="H885" i="230"/>
  <c r="J884" i="230"/>
  <c r="I884" i="230"/>
  <c r="H884" i="230"/>
  <c r="J883" i="230"/>
  <c r="I883" i="230"/>
  <c r="H883" i="230"/>
  <c r="J882" i="230"/>
  <c r="I882" i="230"/>
  <c r="H882" i="230"/>
  <c r="J881" i="230"/>
  <c r="I881" i="230"/>
  <c r="H881" i="230"/>
  <c r="J880" i="230"/>
  <c r="I880" i="230"/>
  <c r="H880" i="230"/>
  <c r="J879" i="230"/>
  <c r="I879" i="230"/>
  <c r="H879" i="230"/>
  <c r="J878" i="230"/>
  <c r="I878" i="230"/>
  <c r="H878" i="230"/>
  <c r="J877" i="230"/>
  <c r="I877" i="230"/>
  <c r="H877" i="230"/>
  <c r="J876" i="230"/>
  <c r="I876" i="230"/>
  <c r="H876" i="230"/>
  <c r="J875" i="230"/>
  <c r="I875" i="230"/>
  <c r="H875" i="230"/>
  <c r="J874" i="230"/>
  <c r="I874" i="230"/>
  <c r="H874" i="230"/>
  <c r="J873" i="230"/>
  <c r="I873" i="230"/>
  <c r="H873" i="230"/>
  <c r="J872" i="230"/>
  <c r="I872" i="230"/>
  <c r="H872" i="230"/>
  <c r="J871" i="230"/>
  <c r="I871" i="230"/>
  <c r="H871" i="230"/>
  <c r="J870" i="230"/>
  <c r="I870" i="230"/>
  <c r="H870" i="230"/>
  <c r="J869" i="230"/>
  <c r="I869" i="230"/>
  <c r="H869" i="230"/>
  <c r="J868" i="230"/>
  <c r="I868" i="230"/>
  <c r="H868" i="230"/>
  <c r="J867" i="230"/>
  <c r="I867" i="230"/>
  <c r="H867" i="230"/>
  <c r="J866" i="230"/>
  <c r="I866" i="230"/>
  <c r="H866" i="230"/>
  <c r="J865" i="230"/>
  <c r="I865" i="230"/>
  <c r="H865" i="230"/>
  <c r="J864" i="230"/>
  <c r="I864" i="230"/>
  <c r="H864" i="230"/>
  <c r="J863" i="230"/>
  <c r="I863" i="230"/>
  <c r="H863" i="230"/>
  <c r="J862" i="230"/>
  <c r="I862" i="230"/>
  <c r="H862" i="230"/>
  <c r="J861" i="230"/>
  <c r="I861" i="230"/>
  <c r="H861" i="230"/>
  <c r="J860" i="230"/>
  <c r="I860" i="230"/>
  <c r="H860" i="230"/>
  <c r="J859" i="230"/>
  <c r="I859" i="230"/>
  <c r="H859" i="230"/>
  <c r="J858" i="230"/>
  <c r="I858" i="230"/>
  <c r="H858" i="230"/>
  <c r="J857" i="230"/>
  <c r="I857" i="230"/>
  <c r="H857" i="230"/>
  <c r="J856" i="230"/>
  <c r="I856" i="230"/>
  <c r="H856" i="230"/>
  <c r="J855" i="230"/>
  <c r="I855" i="230"/>
  <c r="H855" i="230"/>
  <c r="J854" i="230"/>
  <c r="I854" i="230"/>
  <c r="H854" i="230"/>
  <c r="J853" i="230"/>
  <c r="I853" i="230"/>
  <c r="H853" i="230"/>
  <c r="J852" i="230"/>
  <c r="I852" i="230"/>
  <c r="H852" i="230"/>
  <c r="J851" i="230"/>
  <c r="I851" i="230"/>
  <c r="H851" i="230"/>
  <c r="J850" i="230"/>
  <c r="I850" i="230"/>
  <c r="H850" i="230"/>
  <c r="J849" i="230"/>
  <c r="I849" i="230"/>
  <c r="H849" i="230"/>
  <c r="J848" i="230"/>
  <c r="I848" i="230"/>
  <c r="H848" i="230"/>
  <c r="J847" i="230"/>
  <c r="I847" i="230"/>
  <c r="H847" i="230"/>
  <c r="J846" i="230"/>
  <c r="I846" i="230"/>
  <c r="H846" i="230"/>
  <c r="J845" i="230"/>
  <c r="I845" i="230"/>
  <c r="H845" i="230"/>
  <c r="J844" i="230"/>
  <c r="I844" i="230"/>
  <c r="H844" i="230"/>
  <c r="J843" i="230"/>
  <c r="I843" i="230"/>
  <c r="H843" i="230"/>
  <c r="J842" i="230"/>
  <c r="I842" i="230"/>
  <c r="H842" i="230"/>
  <c r="J841" i="230"/>
  <c r="I841" i="230"/>
  <c r="H841" i="230"/>
  <c r="J840" i="230"/>
  <c r="I840" i="230"/>
  <c r="H840" i="230"/>
  <c r="J839" i="230"/>
  <c r="I839" i="230"/>
  <c r="H839" i="230"/>
  <c r="J838" i="230"/>
  <c r="I838" i="230"/>
  <c r="H838" i="230"/>
  <c r="J837" i="230"/>
  <c r="I837" i="230"/>
  <c r="H837" i="230"/>
  <c r="J836" i="230"/>
  <c r="I836" i="230"/>
  <c r="H836" i="230"/>
  <c r="J835" i="230"/>
  <c r="I835" i="230"/>
  <c r="H835" i="230"/>
  <c r="J834" i="230"/>
  <c r="I834" i="230"/>
  <c r="H834" i="230"/>
  <c r="J833" i="230"/>
  <c r="I833" i="230"/>
  <c r="H833" i="230"/>
  <c r="J832" i="230"/>
  <c r="I832" i="230"/>
  <c r="H832" i="230"/>
  <c r="J831" i="230"/>
  <c r="I831" i="230"/>
  <c r="H831" i="230"/>
  <c r="J830" i="230"/>
  <c r="I830" i="230"/>
  <c r="H830" i="230"/>
  <c r="J829" i="230"/>
  <c r="I829" i="230"/>
  <c r="H829" i="230"/>
  <c r="J828" i="230"/>
  <c r="I828" i="230"/>
  <c r="H828" i="230"/>
  <c r="J827" i="230"/>
  <c r="I827" i="230"/>
  <c r="H827" i="230"/>
  <c r="J826" i="230"/>
  <c r="I826" i="230"/>
  <c r="H826" i="230"/>
  <c r="J825" i="230"/>
  <c r="I825" i="230"/>
  <c r="H825" i="230"/>
  <c r="J824" i="230"/>
  <c r="I824" i="230"/>
  <c r="H824" i="230"/>
  <c r="J823" i="230"/>
  <c r="I823" i="230"/>
  <c r="H823" i="230"/>
  <c r="J822" i="230"/>
  <c r="I822" i="230"/>
  <c r="H822" i="230"/>
  <c r="J821" i="230"/>
  <c r="I821" i="230"/>
  <c r="H821" i="230"/>
  <c r="J820" i="230"/>
  <c r="I820" i="230"/>
  <c r="H820" i="230"/>
  <c r="J819" i="230"/>
  <c r="I819" i="230"/>
  <c r="H819" i="230"/>
  <c r="J818" i="230"/>
  <c r="I818" i="230"/>
  <c r="H818" i="230"/>
  <c r="J817" i="230"/>
  <c r="I817" i="230"/>
  <c r="H817" i="230"/>
  <c r="J816" i="230"/>
  <c r="I816" i="230"/>
  <c r="H816" i="230"/>
  <c r="J815" i="230"/>
  <c r="I815" i="230"/>
  <c r="H815" i="230"/>
  <c r="J814" i="230"/>
  <c r="I814" i="230"/>
  <c r="H814" i="230"/>
  <c r="J813" i="230"/>
  <c r="I813" i="230"/>
  <c r="H813" i="230"/>
  <c r="J812" i="230"/>
  <c r="I812" i="230"/>
  <c r="H812" i="230"/>
  <c r="J811" i="230"/>
  <c r="I811" i="230"/>
  <c r="H811" i="230"/>
  <c r="J810" i="230"/>
  <c r="I810" i="230"/>
  <c r="H810" i="230"/>
  <c r="J809" i="230"/>
  <c r="I809" i="230"/>
  <c r="H809" i="230"/>
  <c r="J808" i="230"/>
  <c r="I808" i="230"/>
  <c r="H808" i="230"/>
  <c r="J807" i="230"/>
  <c r="I807" i="230"/>
  <c r="H807" i="230"/>
  <c r="J806" i="230"/>
  <c r="I806" i="230"/>
  <c r="H806" i="230"/>
  <c r="J805" i="230"/>
  <c r="I805" i="230"/>
  <c r="H805" i="230"/>
  <c r="J804" i="230"/>
  <c r="I804" i="230"/>
  <c r="H804" i="230"/>
  <c r="J803" i="230"/>
  <c r="I803" i="230"/>
  <c r="H803" i="230"/>
  <c r="J802" i="230"/>
  <c r="I802" i="230"/>
  <c r="H802" i="230"/>
  <c r="J801" i="230"/>
  <c r="I801" i="230"/>
  <c r="H801" i="230"/>
  <c r="J800" i="230"/>
  <c r="I800" i="230"/>
  <c r="H800" i="230"/>
  <c r="J799" i="230"/>
  <c r="I799" i="230"/>
  <c r="H799" i="230"/>
  <c r="J798" i="230"/>
  <c r="I798" i="230"/>
  <c r="H798" i="230"/>
  <c r="J797" i="230"/>
  <c r="I797" i="230"/>
  <c r="H797" i="230"/>
  <c r="J796" i="230"/>
  <c r="I796" i="230"/>
  <c r="H796" i="230"/>
  <c r="J795" i="230"/>
  <c r="I795" i="230"/>
  <c r="H795" i="230"/>
  <c r="J794" i="230"/>
  <c r="I794" i="230"/>
  <c r="H794" i="230"/>
  <c r="J793" i="230"/>
  <c r="I793" i="230"/>
  <c r="H793" i="230"/>
  <c r="J792" i="230"/>
  <c r="I792" i="230"/>
  <c r="H792" i="230"/>
  <c r="J791" i="230"/>
  <c r="I791" i="230"/>
  <c r="H791" i="230"/>
  <c r="J790" i="230"/>
  <c r="I790" i="230"/>
  <c r="H790" i="230"/>
  <c r="J789" i="230"/>
  <c r="I789" i="230"/>
  <c r="H789" i="230"/>
  <c r="J788" i="230"/>
  <c r="I788" i="230"/>
  <c r="H788" i="230"/>
  <c r="J787" i="230"/>
  <c r="I787" i="230"/>
  <c r="H787" i="230"/>
  <c r="J786" i="230"/>
  <c r="I786" i="230"/>
  <c r="H786" i="230"/>
  <c r="J785" i="230"/>
  <c r="I785" i="230"/>
  <c r="H785" i="230"/>
  <c r="J784" i="230"/>
  <c r="I784" i="230"/>
  <c r="H784" i="230"/>
  <c r="J783" i="230"/>
  <c r="I783" i="230"/>
  <c r="H783" i="230"/>
  <c r="J782" i="230"/>
  <c r="I782" i="230"/>
  <c r="H782" i="230"/>
  <c r="J781" i="230"/>
  <c r="I781" i="230"/>
  <c r="H781" i="230"/>
  <c r="J780" i="230"/>
  <c r="I780" i="230"/>
  <c r="H780" i="230"/>
  <c r="J779" i="230"/>
  <c r="I779" i="230"/>
  <c r="H779" i="230"/>
  <c r="J778" i="230"/>
  <c r="I778" i="230"/>
  <c r="H778" i="230"/>
  <c r="J777" i="230"/>
  <c r="I777" i="230"/>
  <c r="H777" i="230"/>
  <c r="J776" i="230"/>
  <c r="I776" i="230"/>
  <c r="H776" i="230"/>
  <c r="J775" i="230"/>
  <c r="I775" i="230"/>
  <c r="H775" i="230"/>
  <c r="J774" i="230"/>
  <c r="I774" i="230"/>
  <c r="H774" i="230"/>
  <c r="J773" i="230"/>
  <c r="I773" i="230"/>
  <c r="H773" i="230"/>
  <c r="J772" i="230"/>
  <c r="I772" i="230"/>
  <c r="H772" i="230"/>
  <c r="J771" i="230"/>
  <c r="I771" i="230"/>
  <c r="H771" i="230"/>
  <c r="J770" i="230"/>
  <c r="I770" i="230"/>
  <c r="H770" i="230"/>
  <c r="J769" i="230"/>
  <c r="I769" i="230"/>
  <c r="H769" i="230"/>
  <c r="J768" i="230"/>
  <c r="I768" i="230"/>
  <c r="H768" i="230"/>
  <c r="J767" i="230"/>
  <c r="I767" i="230"/>
  <c r="H767" i="230"/>
  <c r="J766" i="230"/>
  <c r="I766" i="230"/>
  <c r="H766" i="230"/>
  <c r="J765" i="230"/>
  <c r="I765" i="230"/>
  <c r="H765" i="230"/>
  <c r="J764" i="230"/>
  <c r="I764" i="230"/>
  <c r="H764" i="230"/>
  <c r="J763" i="230"/>
  <c r="I763" i="230"/>
  <c r="H763" i="230"/>
  <c r="J762" i="230"/>
  <c r="I762" i="230"/>
  <c r="H762" i="230"/>
  <c r="J761" i="230"/>
  <c r="I761" i="230"/>
  <c r="H761" i="230"/>
  <c r="J760" i="230"/>
  <c r="I760" i="230"/>
  <c r="H760" i="230"/>
  <c r="J759" i="230"/>
  <c r="I759" i="230"/>
  <c r="H759" i="230"/>
  <c r="J758" i="230"/>
  <c r="I758" i="230"/>
  <c r="H758" i="230"/>
  <c r="J757" i="230"/>
  <c r="I757" i="230"/>
  <c r="H757" i="230"/>
  <c r="J756" i="230"/>
  <c r="I756" i="230"/>
  <c r="H756" i="230"/>
  <c r="J755" i="230"/>
  <c r="I755" i="230"/>
  <c r="H755" i="230"/>
  <c r="J754" i="230"/>
  <c r="I754" i="230"/>
  <c r="H754" i="230"/>
  <c r="J753" i="230"/>
  <c r="I753" i="230"/>
  <c r="H753" i="230"/>
  <c r="J752" i="230"/>
  <c r="I752" i="230"/>
  <c r="H752" i="230"/>
  <c r="J751" i="230"/>
  <c r="I751" i="230"/>
  <c r="H751" i="230"/>
  <c r="J750" i="230"/>
  <c r="I750" i="230"/>
  <c r="H750" i="230"/>
  <c r="J749" i="230"/>
  <c r="I749" i="230"/>
  <c r="H749" i="230"/>
  <c r="J748" i="230"/>
  <c r="I748" i="230"/>
  <c r="H748" i="230"/>
  <c r="J747" i="230"/>
  <c r="I747" i="230"/>
  <c r="H747" i="230"/>
  <c r="J746" i="230"/>
  <c r="I746" i="230"/>
  <c r="H746" i="230"/>
  <c r="J745" i="230"/>
  <c r="I745" i="230"/>
  <c r="H745" i="230"/>
  <c r="J744" i="230"/>
  <c r="I744" i="230"/>
  <c r="H744" i="230"/>
  <c r="J743" i="230"/>
  <c r="I743" i="230"/>
  <c r="H743" i="230"/>
  <c r="J742" i="230"/>
  <c r="I742" i="230"/>
  <c r="H742" i="230"/>
  <c r="J741" i="230"/>
  <c r="I741" i="230"/>
  <c r="H741" i="230"/>
  <c r="J740" i="230"/>
  <c r="I740" i="230"/>
  <c r="H740" i="230"/>
  <c r="J739" i="230"/>
  <c r="I739" i="230"/>
  <c r="H739" i="230"/>
  <c r="J738" i="230"/>
  <c r="I738" i="230"/>
  <c r="H738" i="230"/>
  <c r="J737" i="230"/>
  <c r="I737" i="230"/>
  <c r="H737" i="230"/>
  <c r="J736" i="230"/>
  <c r="I736" i="230"/>
  <c r="H736" i="230"/>
  <c r="J735" i="230"/>
  <c r="I735" i="230"/>
  <c r="H735" i="230"/>
  <c r="J734" i="230"/>
  <c r="I734" i="230"/>
  <c r="H734" i="230"/>
  <c r="J733" i="230"/>
  <c r="I733" i="230"/>
  <c r="H733" i="230"/>
  <c r="J732" i="230"/>
  <c r="I732" i="230"/>
  <c r="H732" i="230"/>
  <c r="J731" i="230"/>
  <c r="I731" i="230"/>
  <c r="H731" i="230"/>
  <c r="J730" i="230"/>
  <c r="I730" i="230"/>
  <c r="H730" i="230"/>
  <c r="J729" i="230"/>
  <c r="I729" i="230"/>
  <c r="H729" i="230"/>
  <c r="J728" i="230"/>
  <c r="I728" i="230"/>
  <c r="H728" i="230"/>
  <c r="J727" i="230"/>
  <c r="I727" i="230"/>
  <c r="H727" i="230"/>
  <c r="J726" i="230"/>
  <c r="I726" i="230"/>
  <c r="H726" i="230"/>
  <c r="J725" i="230"/>
  <c r="I725" i="230"/>
  <c r="H725" i="230"/>
  <c r="J724" i="230"/>
  <c r="I724" i="230"/>
  <c r="H724" i="230"/>
  <c r="J723" i="230"/>
  <c r="I723" i="230"/>
  <c r="H723" i="230"/>
  <c r="J722" i="230"/>
  <c r="I722" i="230"/>
  <c r="H722" i="230"/>
  <c r="J721" i="230"/>
  <c r="I721" i="230"/>
  <c r="H721" i="230"/>
  <c r="J720" i="230"/>
  <c r="I720" i="230"/>
  <c r="H720" i="230"/>
  <c r="J719" i="230"/>
  <c r="I719" i="230"/>
  <c r="H719" i="230"/>
  <c r="J718" i="230"/>
  <c r="I718" i="230"/>
  <c r="H718" i="230"/>
  <c r="J717" i="230"/>
  <c r="I717" i="230"/>
  <c r="H717" i="230"/>
  <c r="J716" i="230"/>
  <c r="I716" i="230"/>
  <c r="H716" i="230"/>
  <c r="J715" i="230"/>
  <c r="I715" i="230"/>
  <c r="H715" i="230"/>
  <c r="J714" i="230"/>
  <c r="I714" i="230"/>
  <c r="H714" i="230"/>
  <c r="J713" i="230"/>
  <c r="I713" i="230"/>
  <c r="H713" i="230"/>
  <c r="J712" i="230"/>
  <c r="I712" i="230"/>
  <c r="H712" i="230"/>
  <c r="J711" i="230"/>
  <c r="I711" i="230"/>
  <c r="H711" i="230"/>
  <c r="J710" i="230"/>
  <c r="I710" i="230"/>
  <c r="H710" i="230"/>
  <c r="J709" i="230"/>
  <c r="I709" i="230"/>
  <c r="H709" i="230"/>
  <c r="J708" i="230"/>
  <c r="I708" i="230"/>
  <c r="H708" i="230"/>
  <c r="J707" i="230"/>
  <c r="I707" i="230"/>
  <c r="H707" i="230"/>
  <c r="J706" i="230"/>
  <c r="I706" i="230"/>
  <c r="H706" i="230"/>
  <c r="J705" i="230"/>
  <c r="I705" i="230"/>
  <c r="H705" i="230"/>
  <c r="J704" i="230"/>
  <c r="I704" i="230"/>
  <c r="H704" i="230"/>
  <c r="J703" i="230"/>
  <c r="I703" i="230"/>
  <c r="H703" i="230"/>
  <c r="J702" i="230"/>
  <c r="I702" i="230"/>
  <c r="H702" i="230"/>
  <c r="J701" i="230"/>
  <c r="I701" i="230"/>
  <c r="H701" i="230"/>
  <c r="J700" i="230"/>
  <c r="I700" i="230"/>
  <c r="H700" i="230"/>
  <c r="J699" i="230"/>
  <c r="I699" i="230"/>
  <c r="H699" i="230"/>
  <c r="J698" i="230"/>
  <c r="I698" i="230"/>
  <c r="H698" i="230"/>
  <c r="J697" i="230"/>
  <c r="I697" i="230"/>
  <c r="H697" i="230"/>
  <c r="J696" i="230"/>
  <c r="I696" i="230"/>
  <c r="H696" i="230"/>
  <c r="J695" i="230"/>
  <c r="I695" i="230"/>
  <c r="H695" i="230"/>
  <c r="J694" i="230"/>
  <c r="I694" i="230"/>
  <c r="H694" i="230"/>
  <c r="J693" i="230"/>
  <c r="I693" i="230"/>
  <c r="H693" i="230"/>
  <c r="J692" i="230"/>
  <c r="I692" i="230"/>
  <c r="H692" i="230"/>
  <c r="J691" i="230"/>
  <c r="I691" i="230"/>
  <c r="H691" i="230"/>
  <c r="J690" i="230"/>
  <c r="I690" i="230"/>
  <c r="H690" i="230"/>
  <c r="J689" i="230"/>
  <c r="I689" i="230"/>
  <c r="H689" i="230"/>
  <c r="J688" i="230"/>
  <c r="I688" i="230"/>
  <c r="H688" i="230"/>
  <c r="J687" i="230"/>
  <c r="I687" i="230"/>
  <c r="H687" i="230"/>
  <c r="J686" i="230"/>
  <c r="I686" i="230"/>
  <c r="H686" i="230"/>
  <c r="J685" i="230"/>
  <c r="I685" i="230"/>
  <c r="H685" i="230"/>
  <c r="J684" i="230"/>
  <c r="I684" i="230"/>
  <c r="H684" i="230"/>
  <c r="J683" i="230"/>
  <c r="I683" i="230"/>
  <c r="H683" i="230"/>
  <c r="J682" i="230"/>
  <c r="I682" i="230"/>
  <c r="H682" i="230"/>
  <c r="J681" i="230"/>
  <c r="I681" i="230"/>
  <c r="H681" i="230"/>
  <c r="J680" i="230"/>
  <c r="I680" i="230"/>
  <c r="H680" i="230"/>
  <c r="J679" i="230"/>
  <c r="I679" i="230"/>
  <c r="H679" i="230"/>
  <c r="J678" i="230"/>
  <c r="I678" i="230"/>
  <c r="H678" i="230"/>
  <c r="J677" i="230"/>
  <c r="I677" i="230"/>
  <c r="H677" i="230"/>
  <c r="J675" i="230"/>
  <c r="I675" i="230"/>
  <c r="H675" i="230"/>
  <c r="J674" i="230"/>
  <c r="I674" i="230"/>
  <c r="H674" i="230"/>
  <c r="J673" i="230"/>
  <c r="I673" i="230"/>
  <c r="H673" i="230"/>
  <c r="J672" i="230"/>
  <c r="I672" i="230"/>
  <c r="H672" i="230"/>
  <c r="J676" i="230"/>
  <c r="I676" i="230"/>
  <c r="H676" i="230"/>
  <c r="J671" i="230"/>
  <c r="I671" i="230"/>
  <c r="H671" i="230"/>
  <c r="J670" i="230"/>
  <c r="I670" i="230"/>
  <c r="H670" i="230"/>
  <c r="J669" i="230"/>
  <c r="I669" i="230"/>
  <c r="H669" i="230"/>
  <c r="J668" i="230"/>
  <c r="I668" i="230"/>
  <c r="H668" i="230"/>
  <c r="J667" i="230"/>
  <c r="I667" i="230"/>
  <c r="H667" i="230"/>
  <c r="J666" i="230"/>
  <c r="I666" i="230"/>
  <c r="H666" i="230"/>
  <c r="J665" i="230"/>
  <c r="I665" i="230"/>
  <c r="H665" i="230"/>
  <c r="J664" i="230"/>
  <c r="I664" i="230"/>
  <c r="H664" i="230"/>
  <c r="J663" i="230"/>
  <c r="I663" i="230"/>
  <c r="H663" i="230"/>
  <c r="J662" i="230"/>
  <c r="I662" i="230"/>
  <c r="H662" i="230"/>
  <c r="J661" i="230"/>
  <c r="I661" i="230"/>
  <c r="H661" i="230"/>
  <c r="J660" i="230"/>
  <c r="I660" i="230"/>
  <c r="H660" i="230"/>
  <c r="J659" i="230"/>
  <c r="I659" i="230"/>
  <c r="H659" i="230"/>
  <c r="J658" i="230"/>
  <c r="I658" i="230"/>
  <c r="H658" i="230"/>
  <c r="J657" i="230"/>
  <c r="I657" i="230"/>
  <c r="H657" i="230"/>
  <c r="J656" i="230"/>
  <c r="I656" i="230"/>
  <c r="H656" i="230"/>
  <c r="J655" i="230"/>
  <c r="I655" i="230"/>
  <c r="H655" i="230"/>
  <c r="J654" i="230"/>
  <c r="I654" i="230"/>
  <c r="H654" i="230"/>
  <c r="J653" i="230"/>
  <c r="I653" i="230"/>
  <c r="H653" i="230"/>
  <c r="J652" i="230"/>
  <c r="I652" i="230"/>
  <c r="H652" i="230"/>
  <c r="J651" i="230"/>
  <c r="I651" i="230"/>
  <c r="H651" i="230"/>
  <c r="J650" i="230"/>
  <c r="I650" i="230"/>
  <c r="H650" i="230"/>
  <c r="J649" i="230"/>
  <c r="I649" i="230"/>
  <c r="H649" i="230"/>
  <c r="J648" i="230"/>
  <c r="I648" i="230"/>
  <c r="H648" i="230"/>
  <c r="J647" i="230"/>
  <c r="I647" i="230"/>
  <c r="H647" i="230"/>
  <c r="J646" i="230"/>
  <c r="I646" i="230"/>
  <c r="H646" i="230"/>
  <c r="J645" i="230"/>
  <c r="I645" i="230"/>
  <c r="H645" i="230"/>
  <c r="J644" i="230"/>
  <c r="I644" i="230"/>
  <c r="H644" i="230"/>
  <c r="J643" i="230"/>
  <c r="I643" i="230"/>
  <c r="H643" i="230"/>
  <c r="J642" i="230"/>
  <c r="I642" i="230"/>
  <c r="H642" i="230"/>
  <c r="J641" i="230"/>
  <c r="I641" i="230"/>
  <c r="H641" i="230"/>
  <c r="J640" i="230"/>
  <c r="I640" i="230"/>
  <c r="H640" i="230"/>
  <c r="J639" i="230"/>
  <c r="I639" i="230"/>
  <c r="H639" i="230"/>
  <c r="J638" i="230"/>
  <c r="I638" i="230"/>
  <c r="H638" i="230"/>
  <c r="J637" i="230"/>
  <c r="I637" i="230"/>
  <c r="H637" i="230"/>
  <c r="J636" i="230"/>
  <c r="I636" i="230"/>
  <c r="H636" i="230"/>
  <c r="J635" i="230"/>
  <c r="I635" i="230"/>
  <c r="H635" i="230"/>
  <c r="J634" i="230"/>
  <c r="I634" i="230"/>
  <c r="H634" i="230"/>
  <c r="J633" i="230"/>
  <c r="I633" i="230"/>
  <c r="H633" i="230"/>
  <c r="J632" i="230"/>
  <c r="I632" i="230"/>
  <c r="H632" i="230"/>
  <c r="J631" i="230"/>
  <c r="I631" i="230"/>
  <c r="H631" i="230"/>
  <c r="J630" i="230"/>
  <c r="I630" i="230"/>
  <c r="H630" i="230"/>
  <c r="J629" i="230"/>
  <c r="I629" i="230"/>
  <c r="H629" i="230"/>
  <c r="J628" i="230"/>
  <c r="I628" i="230"/>
  <c r="H628" i="230"/>
  <c r="J627" i="230"/>
  <c r="I627" i="230"/>
  <c r="H627" i="230"/>
  <c r="J626" i="230"/>
  <c r="I626" i="230"/>
  <c r="H626" i="230"/>
  <c r="J625" i="230"/>
  <c r="I625" i="230"/>
  <c r="H625" i="230"/>
  <c r="J624" i="230"/>
  <c r="I624" i="230"/>
  <c r="H624" i="230"/>
  <c r="J623" i="230"/>
  <c r="I623" i="230"/>
  <c r="H623" i="230"/>
  <c r="J622" i="230"/>
  <c r="I622" i="230"/>
  <c r="H622" i="230"/>
  <c r="J621" i="230"/>
  <c r="I621" i="230"/>
  <c r="H621" i="230"/>
  <c r="J620" i="230"/>
  <c r="I620" i="230"/>
  <c r="H620" i="230"/>
  <c r="J619" i="230"/>
  <c r="I619" i="230"/>
  <c r="H619" i="230"/>
  <c r="J618" i="230"/>
  <c r="I618" i="230"/>
  <c r="H618" i="230"/>
  <c r="J617" i="230"/>
  <c r="I617" i="230"/>
  <c r="H617" i="230"/>
  <c r="J616" i="230"/>
  <c r="I616" i="230"/>
  <c r="H616" i="230"/>
  <c r="J615" i="230"/>
  <c r="I615" i="230"/>
  <c r="H615" i="230"/>
  <c r="J614" i="230"/>
  <c r="I614" i="230"/>
  <c r="H614" i="230"/>
  <c r="J613" i="230"/>
  <c r="I613" i="230"/>
  <c r="H613" i="230"/>
  <c r="J612" i="230"/>
  <c r="I612" i="230"/>
  <c r="H612" i="230"/>
  <c r="J611" i="230"/>
  <c r="I611" i="230"/>
  <c r="H611" i="230"/>
  <c r="J610" i="230"/>
  <c r="I610" i="230"/>
  <c r="H610" i="230"/>
  <c r="J609" i="230"/>
  <c r="I609" i="230"/>
  <c r="H609" i="230"/>
  <c r="J608" i="230"/>
  <c r="I608" i="230"/>
  <c r="H608" i="230"/>
  <c r="J607" i="230"/>
  <c r="I607" i="230"/>
  <c r="H607" i="230"/>
  <c r="J606" i="230"/>
  <c r="I606" i="230"/>
  <c r="H606" i="230"/>
  <c r="J605" i="230"/>
  <c r="I605" i="230"/>
  <c r="H605" i="230"/>
  <c r="J604" i="230"/>
  <c r="I604" i="230"/>
  <c r="H604" i="230"/>
  <c r="J603" i="230"/>
  <c r="I603" i="230"/>
  <c r="H603" i="230"/>
  <c r="J602" i="230"/>
  <c r="I602" i="230"/>
  <c r="H602" i="230"/>
  <c r="J601" i="230"/>
  <c r="I601" i="230"/>
  <c r="H601" i="230"/>
  <c r="J600" i="230"/>
  <c r="I600" i="230"/>
  <c r="H600" i="230"/>
  <c r="J599" i="230"/>
  <c r="I599" i="230"/>
  <c r="H599" i="230"/>
  <c r="J598" i="230"/>
  <c r="I598" i="230"/>
  <c r="H598" i="230"/>
  <c r="J597" i="230"/>
  <c r="I597" i="230"/>
  <c r="H597" i="230"/>
  <c r="J596" i="230"/>
  <c r="I596" i="230"/>
  <c r="H596" i="230"/>
  <c r="J595" i="230"/>
  <c r="I595" i="230"/>
  <c r="H595" i="230"/>
  <c r="J594" i="230"/>
  <c r="I594" i="230"/>
  <c r="H594" i="230"/>
  <c r="J593" i="230"/>
  <c r="I593" i="230"/>
  <c r="H593" i="230"/>
  <c r="J592" i="230"/>
  <c r="I592" i="230"/>
  <c r="H592" i="230"/>
  <c r="J591" i="230"/>
  <c r="I591" i="230"/>
  <c r="H591" i="230"/>
  <c r="J590" i="230"/>
  <c r="I590" i="230"/>
  <c r="H590" i="230"/>
  <c r="J589" i="230"/>
  <c r="I589" i="230"/>
  <c r="H589" i="230"/>
  <c r="J588" i="230"/>
  <c r="I588" i="230"/>
  <c r="H588" i="230"/>
  <c r="J587" i="230"/>
  <c r="I587" i="230"/>
  <c r="H587" i="230"/>
  <c r="J586" i="230"/>
  <c r="I586" i="230"/>
  <c r="H586" i="230"/>
  <c r="J585" i="230"/>
  <c r="I585" i="230"/>
  <c r="H585" i="230"/>
  <c r="J584" i="230"/>
  <c r="I584" i="230"/>
  <c r="H584" i="230"/>
  <c r="J583" i="230"/>
  <c r="I583" i="230"/>
  <c r="H583" i="230"/>
  <c r="J582" i="230"/>
  <c r="I582" i="230"/>
  <c r="H582" i="230"/>
  <c r="J581" i="230"/>
  <c r="I581" i="230"/>
  <c r="H581" i="230"/>
  <c r="J580" i="230"/>
  <c r="I580" i="230"/>
  <c r="H580" i="230"/>
  <c r="J579" i="230"/>
  <c r="I579" i="230"/>
  <c r="H579" i="230"/>
  <c r="J578" i="230"/>
  <c r="I578" i="230"/>
  <c r="H578" i="230"/>
  <c r="J577" i="230"/>
  <c r="I577" i="230"/>
  <c r="H577" i="230"/>
  <c r="J576" i="230"/>
  <c r="I576" i="230"/>
  <c r="H576" i="230"/>
  <c r="J575" i="230"/>
  <c r="I575" i="230"/>
  <c r="H575" i="230"/>
  <c r="J574" i="230"/>
  <c r="I574" i="230"/>
  <c r="H574" i="230"/>
  <c r="J573" i="230"/>
  <c r="I573" i="230"/>
  <c r="H573" i="230"/>
  <c r="J572" i="230"/>
  <c r="I572" i="230"/>
  <c r="H572" i="230"/>
  <c r="J571" i="230"/>
  <c r="I571" i="230"/>
  <c r="H571" i="230"/>
  <c r="J570" i="230"/>
  <c r="I570" i="230"/>
  <c r="H570" i="230"/>
  <c r="J569" i="230"/>
  <c r="I569" i="230"/>
  <c r="H569" i="230"/>
  <c r="J568" i="230"/>
  <c r="I568" i="230"/>
  <c r="H568" i="230"/>
  <c r="J567" i="230"/>
  <c r="I567" i="230"/>
  <c r="H567" i="230"/>
  <c r="J566" i="230"/>
  <c r="I566" i="230"/>
  <c r="H566" i="230"/>
  <c r="J565" i="230"/>
  <c r="I565" i="230"/>
  <c r="H565" i="230"/>
  <c r="J564" i="230"/>
  <c r="I564" i="230"/>
  <c r="H564" i="230"/>
  <c r="J563" i="230"/>
  <c r="I563" i="230"/>
  <c r="H563" i="230"/>
  <c r="J562" i="230"/>
  <c r="I562" i="230"/>
  <c r="H562" i="230"/>
  <c r="J561" i="230"/>
  <c r="I561" i="230"/>
  <c r="H561" i="230"/>
  <c r="J560" i="230"/>
  <c r="I560" i="230"/>
  <c r="H560" i="230"/>
  <c r="J559" i="230"/>
  <c r="I559" i="230"/>
  <c r="H559" i="230"/>
  <c r="J558" i="230"/>
  <c r="I558" i="230"/>
  <c r="H558" i="230"/>
  <c r="J557" i="230"/>
  <c r="I557" i="230"/>
  <c r="H557" i="230"/>
  <c r="J556" i="230"/>
  <c r="I556" i="230"/>
  <c r="H556" i="230"/>
  <c r="J555" i="230"/>
  <c r="I555" i="230"/>
  <c r="H555" i="230"/>
  <c r="J554" i="230"/>
  <c r="I554" i="230"/>
  <c r="H554" i="230"/>
  <c r="J553" i="230"/>
  <c r="I553" i="230"/>
  <c r="H553" i="230"/>
  <c r="J552" i="230"/>
  <c r="I552" i="230"/>
  <c r="H552" i="230"/>
  <c r="J551" i="230"/>
  <c r="I551" i="230"/>
  <c r="H551" i="230"/>
  <c r="J550" i="230"/>
  <c r="I550" i="230"/>
  <c r="H550" i="230"/>
  <c r="J549" i="230"/>
  <c r="I549" i="230"/>
  <c r="H549" i="230"/>
  <c r="J548" i="230"/>
  <c r="I548" i="230"/>
  <c r="H548" i="230"/>
  <c r="J547" i="230"/>
  <c r="I547" i="230"/>
  <c r="H547" i="230"/>
  <c r="J546" i="230"/>
  <c r="I546" i="230"/>
  <c r="H546" i="230"/>
  <c r="J545" i="230"/>
  <c r="I545" i="230"/>
  <c r="H545" i="230"/>
  <c r="J544" i="230"/>
  <c r="I544" i="230"/>
  <c r="H544" i="230"/>
  <c r="J543" i="230"/>
  <c r="I543" i="230"/>
  <c r="H543" i="230"/>
  <c r="J542" i="230"/>
  <c r="I542" i="230"/>
  <c r="H542" i="230"/>
  <c r="J541" i="230"/>
  <c r="I541" i="230"/>
  <c r="H541" i="230"/>
  <c r="J540" i="230"/>
  <c r="I540" i="230"/>
  <c r="H540" i="230"/>
  <c r="J539" i="230"/>
  <c r="I539" i="230"/>
  <c r="H539" i="230"/>
  <c r="J538" i="230"/>
  <c r="I538" i="230"/>
  <c r="H538" i="230"/>
  <c r="J537" i="230"/>
  <c r="I537" i="230"/>
  <c r="H537" i="230"/>
  <c r="J536" i="230"/>
  <c r="I536" i="230"/>
  <c r="H536" i="230"/>
  <c r="J535" i="230"/>
  <c r="I535" i="230"/>
  <c r="H535" i="230"/>
  <c r="J534" i="230"/>
  <c r="I534" i="230"/>
  <c r="H534" i="230"/>
  <c r="J533" i="230"/>
  <c r="I533" i="230"/>
  <c r="H533" i="230"/>
  <c r="J532" i="230"/>
  <c r="I532" i="230"/>
  <c r="H532" i="230"/>
  <c r="J531" i="230"/>
  <c r="I531" i="230"/>
  <c r="H531" i="230"/>
  <c r="J530" i="230"/>
  <c r="I530" i="230"/>
  <c r="H530" i="230"/>
  <c r="J529" i="230"/>
  <c r="I529" i="230"/>
  <c r="H529" i="230"/>
  <c r="J528" i="230"/>
  <c r="I528" i="230"/>
  <c r="H528" i="230"/>
  <c r="J527" i="230"/>
  <c r="I527" i="230"/>
  <c r="H527" i="230"/>
  <c r="J526" i="230"/>
  <c r="I526" i="230"/>
  <c r="H526" i="230"/>
  <c r="J525" i="230"/>
  <c r="I525" i="230"/>
  <c r="H525" i="230"/>
  <c r="J524" i="230"/>
  <c r="I524" i="230"/>
  <c r="H524" i="230"/>
  <c r="J523" i="230"/>
  <c r="I523" i="230"/>
  <c r="H523" i="230"/>
  <c r="J522" i="230"/>
  <c r="I522" i="230"/>
  <c r="H522" i="230"/>
  <c r="J521" i="230"/>
  <c r="I521" i="230"/>
  <c r="H521" i="230"/>
  <c r="J520" i="230"/>
  <c r="I520" i="230"/>
  <c r="H520" i="230"/>
  <c r="J519" i="230"/>
  <c r="I519" i="230"/>
  <c r="H519" i="230"/>
  <c r="J518" i="230"/>
  <c r="I518" i="230"/>
  <c r="H518" i="230"/>
  <c r="J517" i="230"/>
  <c r="I517" i="230"/>
  <c r="H517" i="230"/>
  <c r="J516" i="230"/>
  <c r="I516" i="230"/>
  <c r="H516" i="230"/>
  <c r="J515" i="230"/>
  <c r="I515" i="230"/>
  <c r="H515" i="230"/>
  <c r="J514" i="230"/>
  <c r="I514" i="230"/>
  <c r="H514" i="230"/>
  <c r="J513" i="230"/>
  <c r="I513" i="230"/>
  <c r="H513" i="230"/>
  <c r="J512" i="230"/>
  <c r="I512" i="230"/>
  <c r="H512" i="230"/>
  <c r="J511" i="230"/>
  <c r="I511" i="230"/>
  <c r="H511" i="230"/>
  <c r="J510" i="230"/>
  <c r="I510" i="230"/>
  <c r="H510" i="230"/>
  <c r="J509" i="230"/>
  <c r="I509" i="230"/>
  <c r="H509" i="230"/>
  <c r="J508" i="230"/>
  <c r="I508" i="230"/>
  <c r="H508" i="230"/>
  <c r="J507" i="230"/>
  <c r="I507" i="230"/>
  <c r="H507" i="230"/>
  <c r="J506" i="230"/>
  <c r="I506" i="230"/>
  <c r="H506" i="230"/>
  <c r="J505" i="230"/>
  <c r="I505" i="230"/>
  <c r="H505" i="230"/>
  <c r="J504" i="230"/>
  <c r="I504" i="230"/>
  <c r="H504" i="230"/>
  <c r="J503" i="230"/>
  <c r="I503" i="230"/>
  <c r="H503" i="230"/>
  <c r="J502" i="230"/>
  <c r="I502" i="230"/>
  <c r="H502" i="230"/>
  <c r="J501" i="230"/>
  <c r="I501" i="230"/>
  <c r="H501" i="230"/>
  <c r="J500" i="230"/>
  <c r="I500" i="230"/>
  <c r="H500" i="230"/>
  <c r="J499" i="230"/>
  <c r="I499" i="230"/>
  <c r="H499" i="230"/>
  <c r="J498" i="230"/>
  <c r="I498" i="230"/>
  <c r="H498" i="230"/>
  <c r="J497" i="230"/>
  <c r="I497" i="230"/>
  <c r="H497" i="230"/>
  <c r="J496" i="230"/>
  <c r="I496" i="230"/>
  <c r="H496" i="230"/>
  <c r="J495" i="230"/>
  <c r="I495" i="230"/>
  <c r="H495" i="230"/>
  <c r="J494" i="230"/>
  <c r="I494" i="230"/>
  <c r="H494" i="230"/>
  <c r="J493" i="230"/>
  <c r="I493" i="230"/>
  <c r="H493" i="230"/>
  <c r="J492" i="230"/>
  <c r="I492" i="230"/>
  <c r="H492" i="230"/>
  <c r="J491" i="230"/>
  <c r="I491" i="230"/>
  <c r="H491" i="230"/>
  <c r="J490" i="230"/>
  <c r="I490" i="230"/>
  <c r="H490" i="230"/>
  <c r="J489" i="230"/>
  <c r="I489" i="230"/>
  <c r="H489" i="230"/>
  <c r="J488" i="230"/>
  <c r="I488" i="230"/>
  <c r="H488" i="230"/>
  <c r="J487" i="230"/>
  <c r="I487" i="230"/>
  <c r="H487" i="230"/>
  <c r="J486" i="230"/>
  <c r="I486" i="230"/>
  <c r="H486" i="230"/>
  <c r="J485" i="230"/>
  <c r="I485" i="230"/>
  <c r="H485" i="230"/>
  <c r="J484" i="230"/>
  <c r="I484" i="230"/>
  <c r="H484" i="230"/>
  <c r="J483" i="230"/>
  <c r="I483" i="230"/>
  <c r="H483" i="230"/>
  <c r="J482" i="230"/>
  <c r="I482" i="230"/>
  <c r="H482" i="230"/>
  <c r="J481" i="230"/>
  <c r="I481" i="230"/>
  <c r="H481" i="230"/>
  <c r="J480" i="230"/>
  <c r="I480" i="230"/>
  <c r="H480" i="230"/>
  <c r="J479" i="230"/>
  <c r="I479" i="230"/>
  <c r="H479" i="230"/>
  <c r="J478" i="230"/>
  <c r="I478" i="230"/>
  <c r="H478" i="230"/>
  <c r="J477" i="230"/>
  <c r="I477" i="230"/>
  <c r="H477" i="230"/>
  <c r="J476" i="230"/>
  <c r="I476" i="230"/>
  <c r="H476" i="230"/>
  <c r="J475" i="230"/>
  <c r="I475" i="230"/>
  <c r="H475" i="230"/>
  <c r="J474" i="230"/>
  <c r="I474" i="230"/>
  <c r="H474" i="230"/>
  <c r="J473" i="230"/>
  <c r="I473" i="230"/>
  <c r="H473" i="230"/>
  <c r="J472" i="230"/>
  <c r="I472" i="230"/>
  <c r="H472" i="230"/>
  <c r="J471" i="230"/>
  <c r="I471" i="230"/>
  <c r="H471" i="230"/>
  <c r="J470" i="230"/>
  <c r="I470" i="230"/>
  <c r="H470" i="230"/>
  <c r="J469" i="230"/>
  <c r="I469" i="230"/>
  <c r="H469" i="230"/>
  <c r="J468" i="230"/>
  <c r="I468" i="230"/>
  <c r="H468" i="230"/>
  <c r="J467" i="230"/>
  <c r="I467" i="230"/>
  <c r="H467" i="230"/>
  <c r="J466" i="230"/>
  <c r="I466" i="230"/>
  <c r="H466" i="230"/>
  <c r="J465" i="230"/>
  <c r="I465" i="230"/>
  <c r="H465" i="230"/>
  <c r="J464" i="230"/>
  <c r="I464" i="230"/>
  <c r="H464" i="230"/>
  <c r="J463" i="230"/>
  <c r="I463" i="230"/>
  <c r="H463" i="230"/>
  <c r="J462" i="230"/>
  <c r="I462" i="230"/>
  <c r="H462" i="230"/>
  <c r="J461" i="230"/>
  <c r="I461" i="230"/>
  <c r="H461" i="230"/>
  <c r="J460" i="230"/>
  <c r="I460" i="230"/>
  <c r="H460" i="230"/>
  <c r="J459" i="230"/>
  <c r="I459" i="230"/>
  <c r="H459" i="230"/>
  <c r="J458" i="230"/>
  <c r="I458" i="230"/>
  <c r="H458" i="230"/>
  <c r="J457" i="230"/>
  <c r="I457" i="230"/>
  <c r="H457" i="230"/>
  <c r="J456" i="230"/>
  <c r="I456" i="230"/>
  <c r="H456" i="230"/>
  <c r="J455" i="230"/>
  <c r="I455" i="230"/>
  <c r="H455" i="230"/>
  <c r="J454" i="230"/>
  <c r="I454" i="230"/>
  <c r="H454" i="230"/>
  <c r="J453" i="230"/>
  <c r="I453" i="230"/>
  <c r="H453" i="230"/>
  <c r="J452" i="230"/>
  <c r="I452" i="230"/>
  <c r="H452" i="230"/>
  <c r="J451" i="230"/>
  <c r="I451" i="230"/>
  <c r="H451" i="230"/>
  <c r="J450" i="230"/>
  <c r="I450" i="230"/>
  <c r="H450" i="230"/>
  <c r="J449" i="230"/>
  <c r="I449" i="230"/>
  <c r="H449" i="230"/>
  <c r="J448" i="230"/>
  <c r="I448" i="230"/>
  <c r="H448" i="230"/>
  <c r="J447" i="230"/>
  <c r="I447" i="230"/>
  <c r="H447" i="230"/>
  <c r="J446" i="230"/>
  <c r="I446" i="230"/>
  <c r="H446" i="230"/>
  <c r="J445" i="230"/>
  <c r="I445" i="230"/>
  <c r="H445" i="230"/>
  <c r="J444" i="230"/>
  <c r="I444" i="230"/>
  <c r="H444" i="230"/>
  <c r="J443" i="230"/>
  <c r="I443" i="230"/>
  <c r="H443" i="230"/>
  <c r="J442" i="230"/>
  <c r="I442" i="230"/>
  <c r="H442" i="230"/>
  <c r="J441" i="230"/>
  <c r="I441" i="230"/>
  <c r="H441" i="230"/>
  <c r="J440" i="230"/>
  <c r="I440" i="230"/>
  <c r="H440" i="230"/>
  <c r="J439" i="230"/>
  <c r="I439" i="230"/>
  <c r="H439" i="230"/>
  <c r="J438" i="230"/>
  <c r="I438" i="230"/>
  <c r="H438" i="230"/>
  <c r="J437" i="230"/>
  <c r="I437" i="230"/>
  <c r="H437" i="230"/>
  <c r="J436" i="230"/>
  <c r="I436" i="230"/>
  <c r="H436" i="230"/>
  <c r="J435" i="230"/>
  <c r="I435" i="230"/>
  <c r="H435" i="230"/>
  <c r="J434" i="230"/>
  <c r="I434" i="230"/>
  <c r="H434" i="230"/>
  <c r="J433" i="230"/>
  <c r="I433" i="230"/>
  <c r="H433" i="230"/>
  <c r="J432" i="230"/>
  <c r="I432" i="230"/>
  <c r="H432" i="230"/>
  <c r="J431" i="230"/>
  <c r="I431" i="230"/>
  <c r="H431" i="230"/>
  <c r="J430" i="230"/>
  <c r="I430" i="230"/>
  <c r="H430" i="230"/>
  <c r="J429" i="230"/>
  <c r="I429" i="230"/>
  <c r="H429" i="230"/>
  <c r="J428" i="230"/>
  <c r="I428" i="230"/>
  <c r="H428" i="230"/>
  <c r="J427" i="230"/>
  <c r="I427" i="230"/>
  <c r="H427" i="230"/>
  <c r="J426" i="230"/>
  <c r="I426" i="230"/>
  <c r="H426" i="230"/>
  <c r="J425" i="230"/>
  <c r="I425" i="230"/>
  <c r="H425" i="230"/>
  <c r="J424" i="230"/>
  <c r="I424" i="230"/>
  <c r="H424" i="230"/>
  <c r="J423" i="230"/>
  <c r="I423" i="230"/>
  <c r="H423" i="230"/>
  <c r="J422" i="230"/>
  <c r="I422" i="230"/>
  <c r="H422" i="230"/>
  <c r="J421" i="230"/>
  <c r="I421" i="230"/>
  <c r="H421" i="230"/>
  <c r="J420" i="230"/>
  <c r="I420" i="230"/>
  <c r="H420" i="230"/>
  <c r="J419" i="230"/>
  <c r="I419" i="230"/>
  <c r="H419" i="230"/>
  <c r="J418" i="230"/>
  <c r="I418" i="230"/>
  <c r="H418" i="230"/>
  <c r="J417" i="230"/>
  <c r="I417" i="230"/>
  <c r="H417" i="230"/>
  <c r="J416" i="230"/>
  <c r="I416" i="230"/>
  <c r="H416" i="230"/>
  <c r="J415" i="230"/>
  <c r="I415" i="230"/>
  <c r="H415" i="230"/>
  <c r="J414" i="230"/>
  <c r="I414" i="230"/>
  <c r="H414" i="230"/>
  <c r="J413" i="230"/>
  <c r="I413" i="230"/>
  <c r="H413" i="230"/>
  <c r="J412" i="230"/>
  <c r="I412" i="230"/>
  <c r="H412" i="230"/>
  <c r="J411" i="230"/>
  <c r="I411" i="230"/>
  <c r="H411" i="230"/>
  <c r="J410" i="230"/>
  <c r="I410" i="230"/>
  <c r="H410" i="230"/>
  <c r="J409" i="230"/>
  <c r="I409" i="230"/>
  <c r="H409" i="230"/>
  <c r="J408" i="230"/>
  <c r="I408" i="230"/>
  <c r="H408" i="230"/>
  <c r="J407" i="230"/>
  <c r="I407" i="230"/>
  <c r="H407" i="230"/>
  <c r="J406" i="230"/>
  <c r="I406" i="230"/>
  <c r="H406" i="230"/>
  <c r="J405" i="230"/>
  <c r="I405" i="230"/>
  <c r="H405" i="230"/>
  <c r="J404" i="230"/>
  <c r="I404" i="230"/>
  <c r="H404" i="230"/>
  <c r="J403" i="230"/>
  <c r="I403" i="230"/>
  <c r="H403" i="230"/>
  <c r="J402" i="230"/>
  <c r="I402" i="230"/>
  <c r="H402" i="230"/>
  <c r="J401" i="230"/>
  <c r="I401" i="230"/>
  <c r="H401" i="230"/>
  <c r="J400" i="230"/>
  <c r="I400" i="230"/>
  <c r="H400" i="230"/>
  <c r="J399" i="230"/>
  <c r="I399" i="230"/>
  <c r="H399" i="230"/>
  <c r="J398" i="230"/>
  <c r="I398" i="230"/>
  <c r="H398" i="230"/>
  <c r="J397" i="230"/>
  <c r="I397" i="230"/>
  <c r="H397" i="230"/>
  <c r="J396" i="230"/>
  <c r="I396" i="230"/>
  <c r="H396" i="230"/>
  <c r="J395" i="230"/>
  <c r="I395" i="230"/>
  <c r="H395" i="230"/>
  <c r="J394" i="230"/>
  <c r="I394" i="230"/>
  <c r="H394" i="230"/>
  <c r="J393" i="230"/>
  <c r="I393" i="230"/>
  <c r="H393" i="230"/>
  <c r="J392" i="230"/>
  <c r="I392" i="230"/>
  <c r="H392" i="230"/>
  <c r="J391" i="230"/>
  <c r="I391" i="230"/>
  <c r="H391" i="230"/>
  <c r="J390" i="230"/>
  <c r="I390" i="230"/>
  <c r="H390" i="230"/>
  <c r="J389" i="230"/>
  <c r="I389" i="230"/>
  <c r="H389" i="230"/>
  <c r="J388" i="230"/>
  <c r="I388" i="230"/>
  <c r="H388" i="230"/>
  <c r="J387" i="230"/>
  <c r="I387" i="230"/>
  <c r="H387" i="230"/>
  <c r="J386" i="230"/>
  <c r="I386" i="230"/>
  <c r="H386" i="230"/>
  <c r="J385" i="230"/>
  <c r="I385" i="230"/>
  <c r="H385" i="230"/>
  <c r="J384" i="230"/>
  <c r="I384" i="230"/>
  <c r="H384" i="230"/>
  <c r="J383" i="230"/>
  <c r="I383" i="230"/>
  <c r="H383" i="230"/>
  <c r="J382" i="230"/>
  <c r="I382" i="230"/>
  <c r="H382" i="230"/>
  <c r="J381" i="230"/>
  <c r="I381" i="230"/>
  <c r="H381" i="230"/>
  <c r="J380" i="230"/>
  <c r="I380" i="230"/>
  <c r="H380" i="230"/>
  <c r="J379" i="230"/>
  <c r="I379" i="230"/>
  <c r="H379" i="230"/>
  <c r="J378" i="230"/>
  <c r="I378" i="230"/>
  <c r="H378" i="230"/>
  <c r="J377" i="230"/>
  <c r="I377" i="230"/>
  <c r="H377" i="230"/>
  <c r="J376" i="230"/>
  <c r="I376" i="230"/>
  <c r="H376" i="230"/>
  <c r="J375" i="230"/>
  <c r="I375" i="230"/>
  <c r="H375" i="230"/>
  <c r="J374" i="230"/>
  <c r="I374" i="230"/>
  <c r="H374" i="230"/>
  <c r="J373" i="230"/>
  <c r="I373" i="230"/>
  <c r="H373" i="230"/>
  <c r="J372" i="230"/>
  <c r="I372" i="230"/>
  <c r="H372" i="230"/>
  <c r="J371" i="230"/>
  <c r="I371" i="230"/>
  <c r="H371" i="230"/>
  <c r="J370" i="230"/>
  <c r="I370" i="230"/>
  <c r="H370" i="230"/>
  <c r="J369" i="230"/>
  <c r="I369" i="230"/>
  <c r="H369" i="230"/>
  <c r="J368" i="230"/>
  <c r="I368" i="230"/>
  <c r="H368" i="230"/>
  <c r="J367" i="230"/>
  <c r="I367" i="230"/>
  <c r="H367" i="230"/>
  <c r="J366" i="230"/>
  <c r="I366" i="230"/>
  <c r="H366" i="230"/>
  <c r="J365" i="230"/>
  <c r="I365" i="230"/>
  <c r="H365" i="230"/>
  <c r="J364" i="230"/>
  <c r="I364" i="230"/>
  <c r="H364" i="230"/>
  <c r="J363" i="230"/>
  <c r="I363" i="230"/>
  <c r="H363" i="230"/>
  <c r="J362" i="230"/>
  <c r="I362" i="230"/>
  <c r="H362" i="230"/>
  <c r="J361" i="230"/>
  <c r="I361" i="230"/>
  <c r="H361" i="230"/>
  <c r="J360" i="230"/>
  <c r="I360" i="230"/>
  <c r="H360" i="230"/>
  <c r="J359" i="230"/>
  <c r="I359" i="230"/>
  <c r="H359" i="230"/>
  <c r="J358" i="230"/>
  <c r="I358" i="230"/>
  <c r="H358" i="230"/>
  <c r="J357" i="230"/>
  <c r="I357" i="230"/>
  <c r="H357" i="230"/>
  <c r="J356" i="230"/>
  <c r="I356" i="230"/>
  <c r="H356" i="230"/>
  <c r="J355" i="230"/>
  <c r="I355" i="230"/>
  <c r="H355" i="230"/>
  <c r="J354" i="230"/>
  <c r="I354" i="230"/>
  <c r="H354" i="230"/>
  <c r="J353" i="230"/>
  <c r="I353" i="230"/>
  <c r="H353" i="230"/>
  <c r="J352" i="230"/>
  <c r="I352" i="230"/>
  <c r="H352" i="230"/>
  <c r="J351" i="230"/>
  <c r="I351" i="230"/>
  <c r="H351" i="230"/>
  <c r="J350" i="230"/>
  <c r="I350" i="230"/>
  <c r="H350" i="230"/>
  <c r="J349" i="230"/>
  <c r="I349" i="230"/>
  <c r="H349" i="230"/>
  <c r="J348" i="230"/>
  <c r="I348" i="230"/>
  <c r="H348" i="230"/>
  <c r="J347" i="230"/>
  <c r="I347" i="230"/>
  <c r="H347" i="230"/>
  <c r="J346" i="230"/>
  <c r="I346" i="230"/>
  <c r="H346" i="230"/>
  <c r="J345" i="230"/>
  <c r="I345" i="230"/>
  <c r="H345" i="230"/>
  <c r="J344" i="230"/>
  <c r="I344" i="230"/>
  <c r="H344" i="230"/>
  <c r="J343" i="230"/>
  <c r="I343" i="230"/>
  <c r="H343" i="230"/>
  <c r="J342" i="230"/>
  <c r="I342" i="230"/>
  <c r="H342" i="230"/>
  <c r="J341" i="230"/>
  <c r="I341" i="230"/>
  <c r="H341" i="230"/>
  <c r="J340" i="230"/>
  <c r="I340" i="230"/>
  <c r="H340" i="230"/>
  <c r="J339" i="230"/>
  <c r="I339" i="230"/>
  <c r="H339" i="230"/>
  <c r="J338" i="230"/>
  <c r="I338" i="230"/>
  <c r="H338" i="230"/>
  <c r="J337" i="230"/>
  <c r="I337" i="230"/>
  <c r="H337" i="230"/>
  <c r="J336" i="230"/>
  <c r="I336" i="230"/>
  <c r="H336" i="230"/>
  <c r="J335" i="230"/>
  <c r="I335" i="230"/>
  <c r="H335" i="230"/>
  <c r="J334" i="230"/>
  <c r="I334" i="230"/>
  <c r="H334" i="230"/>
  <c r="J333" i="230"/>
  <c r="I333" i="230"/>
  <c r="H333" i="230"/>
  <c r="J332" i="230"/>
  <c r="I332" i="230"/>
  <c r="H332" i="230"/>
  <c r="J331" i="230"/>
  <c r="I331" i="230"/>
  <c r="H331" i="230"/>
  <c r="J330" i="230"/>
  <c r="I330" i="230"/>
  <c r="H330" i="230"/>
  <c r="J329" i="230"/>
  <c r="I329" i="230"/>
  <c r="H329" i="230"/>
  <c r="J328" i="230"/>
  <c r="I328" i="230"/>
  <c r="H328" i="230"/>
  <c r="J327" i="230"/>
  <c r="I327" i="230"/>
  <c r="H327" i="230"/>
  <c r="J326" i="230"/>
  <c r="I326" i="230"/>
  <c r="H326" i="230"/>
  <c r="J325" i="230"/>
  <c r="I325" i="230"/>
  <c r="H325" i="230"/>
  <c r="J324" i="230"/>
  <c r="I324" i="230"/>
  <c r="H324" i="230"/>
  <c r="J323" i="230"/>
  <c r="I323" i="230"/>
  <c r="H323" i="230"/>
  <c r="J322" i="230"/>
  <c r="I322" i="230"/>
  <c r="H322" i="230"/>
  <c r="J321" i="230"/>
  <c r="I321" i="230"/>
  <c r="H321" i="230"/>
  <c r="J320" i="230"/>
  <c r="I320" i="230"/>
  <c r="H320" i="230"/>
  <c r="J319" i="230"/>
  <c r="I319" i="230"/>
  <c r="H319" i="230"/>
  <c r="J318" i="230"/>
  <c r="I318" i="230"/>
  <c r="H318" i="230"/>
  <c r="J317" i="230"/>
  <c r="I317" i="230"/>
  <c r="H317" i="230"/>
  <c r="J316" i="230"/>
  <c r="I316" i="230"/>
  <c r="H316" i="230"/>
  <c r="J315" i="230"/>
  <c r="I315" i="230"/>
  <c r="H315" i="230"/>
  <c r="J314" i="230"/>
  <c r="I314" i="230"/>
  <c r="H314" i="230"/>
  <c r="J313" i="230"/>
  <c r="I313" i="230"/>
  <c r="H313" i="230"/>
  <c r="J312" i="230"/>
  <c r="I312" i="230"/>
  <c r="H312" i="230"/>
  <c r="J311" i="230"/>
  <c r="I311" i="230"/>
  <c r="H311" i="230"/>
  <c r="J310" i="230"/>
  <c r="I310" i="230"/>
  <c r="H310" i="230"/>
  <c r="J309" i="230"/>
  <c r="I309" i="230"/>
  <c r="H309" i="230"/>
  <c r="J308" i="230"/>
  <c r="I308" i="230"/>
  <c r="H308" i="230"/>
  <c r="J307" i="230"/>
  <c r="I307" i="230"/>
  <c r="H307" i="230"/>
  <c r="J306" i="230"/>
  <c r="I306" i="230"/>
  <c r="H306" i="230"/>
  <c r="J305" i="230"/>
  <c r="I305" i="230"/>
  <c r="H305" i="230"/>
  <c r="J304" i="230"/>
  <c r="I304" i="230"/>
  <c r="H304" i="230"/>
  <c r="J303" i="230"/>
  <c r="I303" i="230"/>
  <c r="H303" i="230"/>
  <c r="J302" i="230"/>
  <c r="I302" i="230"/>
  <c r="H302" i="230"/>
  <c r="J301" i="230"/>
  <c r="I301" i="230"/>
  <c r="H301" i="230"/>
  <c r="J300" i="230"/>
  <c r="I300" i="230"/>
  <c r="H300" i="230"/>
  <c r="J299" i="230"/>
  <c r="I299" i="230"/>
  <c r="H299" i="230"/>
  <c r="J298" i="230"/>
  <c r="I298" i="230"/>
  <c r="H298" i="230"/>
  <c r="J297" i="230"/>
  <c r="I297" i="230"/>
  <c r="H297" i="230"/>
  <c r="J296" i="230"/>
  <c r="I296" i="230"/>
  <c r="H296" i="230"/>
  <c r="J295" i="230"/>
  <c r="I295" i="230"/>
  <c r="H295" i="230"/>
  <c r="J294" i="230"/>
  <c r="I294" i="230"/>
  <c r="H294" i="230"/>
  <c r="J293" i="230"/>
  <c r="I293" i="230"/>
  <c r="H293" i="230"/>
  <c r="J292" i="230"/>
  <c r="I292" i="230"/>
  <c r="H292" i="230"/>
  <c r="J291" i="230"/>
  <c r="I291" i="230"/>
  <c r="H291" i="230"/>
  <c r="J290" i="230"/>
  <c r="I290" i="230"/>
  <c r="H290" i="230"/>
  <c r="J289" i="230"/>
  <c r="I289" i="230"/>
  <c r="H289" i="230"/>
  <c r="J288" i="230"/>
  <c r="I288" i="230"/>
  <c r="H288" i="230"/>
  <c r="J287" i="230"/>
  <c r="I287" i="230"/>
  <c r="H287" i="230"/>
  <c r="J286" i="230"/>
  <c r="I286" i="230"/>
  <c r="H286" i="230"/>
  <c r="J285" i="230"/>
  <c r="I285" i="230"/>
  <c r="H285" i="230"/>
  <c r="J284" i="230"/>
  <c r="I284" i="230"/>
  <c r="H284" i="230"/>
  <c r="J283" i="230"/>
  <c r="I283" i="230"/>
  <c r="H283" i="230"/>
  <c r="J282" i="230"/>
  <c r="I282" i="230"/>
  <c r="H282" i="230"/>
  <c r="J281" i="230"/>
  <c r="I281" i="230"/>
  <c r="H281" i="230"/>
  <c r="J280" i="230"/>
  <c r="I280" i="230"/>
  <c r="H280" i="230"/>
  <c r="J279" i="230"/>
  <c r="I279" i="230"/>
  <c r="H279" i="230"/>
  <c r="J278" i="230"/>
  <c r="I278" i="230"/>
  <c r="H278" i="230"/>
  <c r="J277" i="230"/>
  <c r="I277" i="230"/>
  <c r="H277" i="230"/>
  <c r="J276" i="230"/>
  <c r="I276" i="230"/>
  <c r="H276" i="230"/>
  <c r="J275" i="230"/>
  <c r="I275" i="230"/>
  <c r="H275" i="230"/>
  <c r="J274" i="230"/>
  <c r="I274" i="230"/>
  <c r="H274" i="230"/>
  <c r="J273" i="230"/>
  <c r="I273" i="230"/>
  <c r="H273" i="230"/>
  <c r="J272" i="230"/>
  <c r="I272" i="230"/>
  <c r="H272" i="230"/>
  <c r="J271" i="230"/>
  <c r="I271" i="230"/>
  <c r="H271" i="230"/>
  <c r="J270" i="230"/>
  <c r="I270" i="230"/>
  <c r="H270" i="230"/>
  <c r="J269" i="230"/>
  <c r="I269" i="230"/>
  <c r="H269" i="230"/>
  <c r="J268" i="230"/>
  <c r="I268" i="230"/>
  <c r="H268" i="230"/>
  <c r="J267" i="230"/>
  <c r="I267" i="230"/>
  <c r="H267" i="230"/>
  <c r="J266" i="230"/>
  <c r="I266" i="230"/>
  <c r="H266" i="230"/>
  <c r="J265" i="230"/>
  <c r="I265" i="230"/>
  <c r="H265" i="230"/>
  <c r="J264" i="230"/>
  <c r="I264" i="230"/>
  <c r="H264" i="230"/>
  <c r="J263" i="230"/>
  <c r="I263" i="230"/>
  <c r="H263" i="230"/>
  <c r="J262" i="230"/>
  <c r="I262" i="230"/>
  <c r="H262" i="230"/>
  <c r="J261" i="230"/>
  <c r="I261" i="230"/>
  <c r="H261" i="230"/>
  <c r="J260" i="230"/>
  <c r="I260" i="230"/>
  <c r="H260" i="230"/>
  <c r="J259" i="230"/>
  <c r="I259" i="230"/>
  <c r="H259" i="230"/>
  <c r="J258" i="230"/>
  <c r="I258" i="230"/>
  <c r="H258" i="230"/>
  <c r="J257" i="230"/>
  <c r="I257" i="230"/>
  <c r="H257" i="230"/>
  <c r="J256" i="230"/>
  <c r="I256" i="230"/>
  <c r="H256" i="230"/>
  <c r="J255" i="230"/>
  <c r="I255" i="230"/>
  <c r="H255" i="230"/>
  <c r="J254" i="230"/>
  <c r="I254" i="230"/>
  <c r="H254" i="230"/>
  <c r="J253" i="230"/>
  <c r="I253" i="230"/>
  <c r="H253" i="230"/>
  <c r="J252" i="230"/>
  <c r="I252" i="230"/>
  <c r="H252" i="230"/>
  <c r="J251" i="230"/>
  <c r="I251" i="230"/>
  <c r="H251" i="230"/>
  <c r="J250" i="230"/>
  <c r="I250" i="230"/>
  <c r="H250" i="230"/>
  <c r="J249" i="230"/>
  <c r="I249" i="230"/>
  <c r="H249" i="230"/>
  <c r="J248" i="230"/>
  <c r="I248" i="230"/>
  <c r="H248" i="230"/>
  <c r="J247" i="230"/>
  <c r="I247" i="230"/>
  <c r="H247" i="230"/>
  <c r="J246" i="230"/>
  <c r="I246" i="230"/>
  <c r="H246" i="230"/>
  <c r="J245" i="230"/>
  <c r="I245" i="230"/>
  <c r="H245" i="230"/>
  <c r="J244" i="230"/>
  <c r="I244" i="230"/>
  <c r="H244" i="230"/>
  <c r="J243" i="230"/>
  <c r="I243" i="230"/>
  <c r="H243" i="230"/>
  <c r="J242" i="230"/>
  <c r="I242" i="230"/>
  <c r="H242" i="230"/>
  <c r="J241" i="230"/>
  <c r="I241" i="230"/>
  <c r="H241" i="230"/>
  <c r="J240" i="230"/>
  <c r="I240" i="230"/>
  <c r="H240" i="230"/>
  <c r="J239" i="230"/>
  <c r="I239" i="230"/>
  <c r="H239" i="230"/>
  <c r="J238" i="230"/>
  <c r="I238" i="230"/>
  <c r="H238" i="230"/>
  <c r="J237" i="230"/>
  <c r="I237" i="230"/>
  <c r="H237" i="230"/>
  <c r="J236" i="230"/>
  <c r="I236" i="230"/>
  <c r="H236" i="230"/>
  <c r="J235" i="230"/>
  <c r="I235" i="230"/>
  <c r="H235" i="230"/>
  <c r="J234" i="230"/>
  <c r="I234" i="230"/>
  <c r="H234" i="230"/>
  <c r="J233" i="230"/>
  <c r="I233" i="230"/>
  <c r="H233" i="230"/>
  <c r="J232" i="230"/>
  <c r="I232" i="230"/>
  <c r="H232" i="230"/>
  <c r="J231" i="230"/>
  <c r="I231" i="230"/>
  <c r="H231" i="230"/>
  <c r="J230" i="230"/>
  <c r="I230" i="230"/>
  <c r="H230" i="230"/>
  <c r="J229" i="230"/>
  <c r="I229" i="230"/>
  <c r="H229" i="230"/>
  <c r="J228" i="230"/>
  <c r="I228" i="230"/>
  <c r="H228" i="230"/>
  <c r="J227" i="230"/>
  <c r="I227" i="230"/>
  <c r="H227" i="230"/>
  <c r="J226" i="230"/>
  <c r="I226" i="230"/>
  <c r="H226" i="230"/>
  <c r="J225" i="230"/>
  <c r="I225" i="230"/>
  <c r="H225" i="230"/>
  <c r="J224" i="230"/>
  <c r="I224" i="230"/>
  <c r="H224" i="230"/>
  <c r="J223" i="230"/>
  <c r="I223" i="230"/>
  <c r="H223" i="230"/>
  <c r="J222" i="230"/>
  <c r="I222" i="230"/>
  <c r="H222" i="230"/>
  <c r="J221" i="230"/>
  <c r="I221" i="230"/>
  <c r="H221" i="230"/>
  <c r="J220" i="230"/>
  <c r="I220" i="230"/>
  <c r="H220" i="230"/>
  <c r="J219" i="230"/>
  <c r="I219" i="230"/>
  <c r="H219" i="230"/>
  <c r="J218" i="230"/>
  <c r="I218" i="230"/>
  <c r="H218" i="230"/>
  <c r="J217" i="230"/>
  <c r="I217" i="230"/>
  <c r="H217" i="230"/>
  <c r="J216" i="230"/>
  <c r="I216" i="230"/>
  <c r="H216" i="230"/>
  <c r="J215" i="230"/>
  <c r="I215" i="230"/>
  <c r="H215" i="230"/>
  <c r="J214" i="230"/>
  <c r="I214" i="230"/>
  <c r="H214" i="230"/>
  <c r="J213" i="230"/>
  <c r="I213" i="230"/>
  <c r="H213" i="230"/>
  <c r="J212" i="230"/>
  <c r="I212" i="230"/>
  <c r="H212" i="230"/>
  <c r="J211" i="230"/>
  <c r="I211" i="230"/>
  <c r="H211" i="230"/>
  <c r="J210" i="230"/>
  <c r="I210" i="230"/>
  <c r="H210" i="230"/>
  <c r="J209" i="230"/>
  <c r="I209" i="230"/>
  <c r="H209" i="230"/>
  <c r="J208" i="230"/>
  <c r="I208" i="230"/>
  <c r="H208" i="230"/>
  <c r="J207" i="230"/>
  <c r="I207" i="230"/>
  <c r="H207" i="230"/>
  <c r="J206" i="230"/>
  <c r="I206" i="230"/>
  <c r="H206" i="230"/>
  <c r="J205" i="230"/>
  <c r="I205" i="230"/>
  <c r="H205" i="230"/>
  <c r="J204" i="230"/>
  <c r="I204" i="230"/>
  <c r="H204" i="230"/>
  <c r="J203" i="230"/>
  <c r="I203" i="230"/>
  <c r="H203" i="230"/>
  <c r="J202" i="230"/>
  <c r="I202" i="230"/>
  <c r="H202" i="230"/>
  <c r="J201" i="230"/>
  <c r="I201" i="230"/>
  <c r="H201" i="230"/>
  <c r="J200" i="230"/>
  <c r="I200" i="230"/>
  <c r="H200" i="230"/>
  <c r="J199" i="230"/>
  <c r="I199" i="230"/>
  <c r="H199" i="230"/>
  <c r="J198" i="230"/>
  <c r="I198" i="230"/>
  <c r="H198" i="230"/>
  <c r="J197" i="230"/>
  <c r="I197" i="230"/>
  <c r="H197" i="230"/>
  <c r="J196" i="230"/>
  <c r="I196" i="230"/>
  <c r="H196" i="230"/>
  <c r="J195" i="230"/>
  <c r="I195" i="230"/>
  <c r="H195" i="230"/>
  <c r="J194" i="230"/>
  <c r="I194" i="230"/>
  <c r="H194" i="230"/>
  <c r="J193" i="230"/>
  <c r="I193" i="230"/>
  <c r="H193" i="230"/>
  <c r="J192" i="230"/>
  <c r="I192" i="230"/>
  <c r="H192" i="230"/>
  <c r="J191" i="230"/>
  <c r="I191" i="230"/>
  <c r="H191" i="230"/>
  <c r="J190" i="230"/>
  <c r="I190" i="230"/>
  <c r="H190" i="230"/>
  <c r="J189" i="230"/>
  <c r="I189" i="230"/>
  <c r="H189" i="230"/>
  <c r="J188" i="230"/>
  <c r="I188" i="230"/>
  <c r="H188" i="230"/>
  <c r="J187" i="230"/>
  <c r="I187" i="230"/>
  <c r="H187" i="230"/>
  <c r="J186" i="230"/>
  <c r="I186" i="230"/>
  <c r="H186" i="230"/>
  <c r="J185" i="230"/>
  <c r="I185" i="230"/>
  <c r="H185" i="230"/>
  <c r="J184" i="230"/>
  <c r="I184" i="230"/>
  <c r="H184" i="230"/>
  <c r="J183" i="230"/>
  <c r="I183" i="230"/>
  <c r="H183" i="230"/>
  <c r="J182" i="230"/>
  <c r="I182" i="230"/>
  <c r="H182" i="230"/>
  <c r="J181" i="230"/>
  <c r="I181" i="230"/>
  <c r="H181" i="230"/>
  <c r="J180" i="230"/>
  <c r="I180" i="230"/>
  <c r="H180" i="230"/>
  <c r="J179" i="230"/>
  <c r="I179" i="230"/>
  <c r="H179" i="230"/>
  <c r="J178" i="230"/>
  <c r="I178" i="230"/>
  <c r="H178" i="230"/>
  <c r="J177" i="230"/>
  <c r="I177" i="230"/>
  <c r="H177" i="230"/>
  <c r="J176" i="230"/>
  <c r="I176" i="230"/>
  <c r="H176" i="230"/>
  <c r="J175" i="230"/>
  <c r="I175" i="230"/>
  <c r="H175" i="230"/>
  <c r="J174" i="230"/>
  <c r="I174" i="230"/>
  <c r="H174" i="230"/>
  <c r="J173" i="230"/>
  <c r="I173" i="230"/>
  <c r="H173" i="230"/>
  <c r="J172" i="230"/>
  <c r="I172" i="230"/>
  <c r="H172" i="230"/>
  <c r="J171" i="230"/>
  <c r="I171" i="230"/>
  <c r="H171" i="230"/>
  <c r="J170" i="230"/>
  <c r="I170" i="230"/>
  <c r="H170" i="230"/>
  <c r="J169" i="230"/>
  <c r="I169" i="230"/>
  <c r="H169" i="230"/>
  <c r="J168" i="230"/>
  <c r="I168" i="230"/>
  <c r="H168" i="230"/>
  <c r="J167" i="230"/>
  <c r="I167" i="230"/>
  <c r="H167" i="230"/>
  <c r="J166" i="230"/>
  <c r="I166" i="230"/>
  <c r="H166" i="230"/>
  <c r="J165" i="230"/>
  <c r="I165" i="230"/>
  <c r="H165" i="230"/>
  <c r="J164" i="230"/>
  <c r="I164" i="230"/>
  <c r="H164" i="230"/>
  <c r="J163" i="230"/>
  <c r="I163" i="230"/>
  <c r="H163" i="230"/>
  <c r="J162" i="230"/>
  <c r="I162" i="230"/>
  <c r="H162" i="230"/>
  <c r="J161" i="230"/>
  <c r="I161" i="230"/>
  <c r="H161" i="230"/>
  <c r="J160" i="230"/>
  <c r="I160" i="230"/>
  <c r="H160" i="230"/>
  <c r="J159" i="230"/>
  <c r="I159" i="230"/>
  <c r="H159" i="230"/>
  <c r="J158" i="230"/>
  <c r="I158" i="230"/>
  <c r="H158" i="230"/>
  <c r="J157" i="230"/>
  <c r="I157" i="230"/>
  <c r="H157" i="230"/>
  <c r="J156" i="230"/>
  <c r="I156" i="230"/>
  <c r="H156" i="230"/>
  <c r="J155" i="230"/>
  <c r="I155" i="230"/>
  <c r="H155" i="230"/>
  <c r="J154" i="230"/>
  <c r="I154" i="230"/>
  <c r="H154" i="230"/>
  <c r="J153" i="230"/>
  <c r="I153" i="230"/>
  <c r="H153" i="230"/>
  <c r="J152" i="230"/>
  <c r="I152" i="230"/>
  <c r="H152" i="230"/>
  <c r="J151" i="230"/>
  <c r="I151" i="230"/>
  <c r="H151" i="230"/>
  <c r="J150" i="230"/>
  <c r="I150" i="230"/>
  <c r="H150" i="230"/>
  <c r="J149" i="230"/>
  <c r="I149" i="230"/>
  <c r="H149" i="230"/>
  <c r="J148" i="230"/>
  <c r="I148" i="230"/>
  <c r="H148" i="230"/>
  <c r="J147" i="230"/>
  <c r="I147" i="230"/>
  <c r="H147" i="230"/>
  <c r="J146" i="230"/>
  <c r="I146" i="230"/>
  <c r="H146" i="230"/>
  <c r="J145" i="230"/>
  <c r="I145" i="230"/>
  <c r="H145" i="230"/>
  <c r="J144" i="230"/>
  <c r="I144" i="230"/>
  <c r="H144" i="230"/>
  <c r="J143" i="230"/>
  <c r="I143" i="230"/>
  <c r="H143" i="230"/>
  <c r="J142" i="230"/>
  <c r="I142" i="230"/>
  <c r="H142" i="230"/>
  <c r="J141" i="230"/>
  <c r="I141" i="230"/>
  <c r="H141" i="230"/>
  <c r="J140" i="230"/>
  <c r="I140" i="230"/>
  <c r="H140" i="230"/>
  <c r="J139" i="230"/>
  <c r="I139" i="230"/>
  <c r="H139" i="230"/>
  <c r="J138" i="230"/>
  <c r="I138" i="230"/>
  <c r="H138" i="230"/>
  <c r="J137" i="230"/>
  <c r="I137" i="230"/>
  <c r="H137" i="230"/>
  <c r="J136" i="230"/>
  <c r="I136" i="230"/>
  <c r="H136" i="230"/>
  <c r="J135" i="230"/>
  <c r="I135" i="230"/>
  <c r="H135" i="230"/>
  <c r="J134" i="230"/>
  <c r="I134" i="230"/>
  <c r="H134" i="230"/>
  <c r="J133" i="230"/>
  <c r="I133" i="230"/>
  <c r="H133" i="230"/>
  <c r="J132" i="230"/>
  <c r="I132" i="230"/>
  <c r="H132" i="230"/>
  <c r="J131" i="230"/>
  <c r="I131" i="230"/>
  <c r="H131" i="230"/>
  <c r="J130" i="230"/>
  <c r="I130" i="230"/>
  <c r="H130" i="230"/>
  <c r="J129" i="230"/>
  <c r="I129" i="230"/>
  <c r="H129" i="230"/>
  <c r="J128" i="230"/>
  <c r="I128" i="230"/>
  <c r="H128" i="230"/>
  <c r="J127" i="230"/>
  <c r="I127" i="230"/>
  <c r="H127" i="230"/>
  <c r="J126" i="230"/>
  <c r="I126" i="230"/>
  <c r="H126" i="230"/>
  <c r="J125" i="230"/>
  <c r="I125" i="230"/>
  <c r="H125" i="230"/>
  <c r="J124" i="230"/>
  <c r="I124" i="230"/>
  <c r="H124" i="230"/>
  <c r="J123" i="230"/>
  <c r="I123" i="230"/>
  <c r="H123" i="230"/>
  <c r="J122" i="230"/>
  <c r="I122" i="230"/>
  <c r="H122" i="230"/>
  <c r="J121" i="230"/>
  <c r="I121" i="230"/>
  <c r="H121" i="230"/>
  <c r="J120" i="230"/>
  <c r="I120" i="230"/>
  <c r="H120" i="230"/>
  <c r="J119" i="230"/>
  <c r="I119" i="230"/>
  <c r="H119" i="230"/>
  <c r="J118" i="230"/>
  <c r="I118" i="230"/>
  <c r="H118" i="230"/>
  <c r="J117" i="230"/>
  <c r="I117" i="230"/>
  <c r="H117" i="230"/>
  <c r="J116" i="230"/>
  <c r="I116" i="230"/>
  <c r="H116" i="230"/>
  <c r="J115" i="230"/>
  <c r="I115" i="230"/>
  <c r="H115" i="230"/>
  <c r="J114" i="230"/>
  <c r="I114" i="230"/>
  <c r="H114" i="230"/>
  <c r="J113" i="230"/>
  <c r="I113" i="230"/>
  <c r="H113" i="230"/>
  <c r="J112" i="230"/>
  <c r="I112" i="230"/>
  <c r="H112" i="230"/>
  <c r="J111" i="230"/>
  <c r="I111" i="230"/>
  <c r="H111" i="230"/>
  <c r="J110" i="230"/>
  <c r="I110" i="230"/>
  <c r="H110" i="230"/>
  <c r="J109" i="230"/>
  <c r="I109" i="230"/>
  <c r="H109" i="230"/>
  <c r="J108" i="230"/>
  <c r="I108" i="230"/>
  <c r="H108" i="230"/>
  <c r="J107" i="230"/>
  <c r="I107" i="230"/>
  <c r="H107" i="230"/>
  <c r="J106" i="230"/>
  <c r="I106" i="230"/>
  <c r="H106" i="230"/>
  <c r="J105" i="230"/>
  <c r="I105" i="230"/>
  <c r="H105" i="230"/>
  <c r="J104" i="230"/>
  <c r="I104" i="230"/>
  <c r="H104" i="230"/>
  <c r="J103" i="230"/>
  <c r="I103" i="230"/>
  <c r="H103" i="230"/>
  <c r="J102" i="230"/>
  <c r="I102" i="230"/>
  <c r="H102" i="230"/>
  <c r="J101" i="230"/>
  <c r="I101" i="230"/>
  <c r="H101" i="230"/>
  <c r="J100" i="230"/>
  <c r="I100" i="230"/>
  <c r="H100" i="230"/>
  <c r="J99" i="230"/>
  <c r="I99" i="230"/>
  <c r="H99" i="230"/>
  <c r="J98" i="230"/>
  <c r="I98" i="230"/>
  <c r="H98" i="230"/>
  <c r="J97" i="230"/>
  <c r="I97" i="230"/>
  <c r="H97" i="230"/>
  <c r="J96" i="230"/>
  <c r="I96" i="230"/>
  <c r="H96" i="230"/>
  <c r="J95" i="230"/>
  <c r="I95" i="230"/>
  <c r="H95" i="230"/>
  <c r="J94" i="230"/>
  <c r="I94" i="230"/>
  <c r="H94" i="230"/>
  <c r="J93" i="230"/>
  <c r="I93" i="230"/>
  <c r="H93" i="230"/>
  <c r="J92" i="230"/>
  <c r="I92" i="230"/>
  <c r="H92" i="230"/>
  <c r="J91" i="230"/>
  <c r="I91" i="230"/>
  <c r="H91" i="230"/>
  <c r="J90" i="230"/>
  <c r="I90" i="230"/>
  <c r="H90" i="230"/>
  <c r="J89" i="230"/>
  <c r="I89" i="230"/>
  <c r="H89" i="230"/>
  <c r="J88" i="230"/>
  <c r="I88" i="230"/>
  <c r="H88" i="230"/>
  <c r="J87" i="230"/>
  <c r="I87" i="230"/>
  <c r="H87" i="230"/>
  <c r="J86" i="230"/>
  <c r="I86" i="230"/>
  <c r="H86" i="230"/>
  <c r="J85" i="230"/>
  <c r="I85" i="230"/>
  <c r="H85" i="230"/>
  <c r="J84" i="230"/>
  <c r="I84" i="230"/>
  <c r="H84" i="230"/>
  <c r="J83" i="230"/>
  <c r="I83" i="230"/>
  <c r="H83" i="230"/>
  <c r="J82" i="230"/>
  <c r="I82" i="230"/>
  <c r="H82" i="230"/>
  <c r="J81" i="230"/>
  <c r="I81" i="230"/>
  <c r="H81" i="230"/>
  <c r="J80" i="230"/>
  <c r="I80" i="230"/>
  <c r="H80" i="230"/>
  <c r="J79" i="230"/>
  <c r="I79" i="230"/>
  <c r="H79" i="230"/>
  <c r="J78" i="230"/>
  <c r="I78" i="230"/>
  <c r="H78" i="230"/>
  <c r="J77" i="230"/>
  <c r="I77" i="230"/>
  <c r="H77" i="230"/>
  <c r="J76" i="230"/>
  <c r="I76" i="230"/>
  <c r="H76" i="230"/>
  <c r="J75" i="230"/>
  <c r="I75" i="230"/>
  <c r="H75" i="230"/>
  <c r="J74" i="230"/>
  <c r="I74" i="230"/>
  <c r="H74" i="230"/>
  <c r="J73" i="230"/>
  <c r="I73" i="230"/>
  <c r="H73" i="230"/>
  <c r="J72" i="230"/>
  <c r="I72" i="230"/>
  <c r="H72" i="230"/>
  <c r="J71" i="230"/>
  <c r="I71" i="230"/>
  <c r="H71" i="230"/>
  <c r="J70" i="230"/>
  <c r="I70" i="230"/>
  <c r="H70" i="230"/>
  <c r="J69" i="230"/>
  <c r="I69" i="230"/>
  <c r="H69" i="230"/>
  <c r="J68" i="230"/>
  <c r="I68" i="230"/>
  <c r="H68" i="230"/>
  <c r="J67" i="230"/>
  <c r="I67" i="230"/>
  <c r="H67" i="230"/>
  <c r="J66" i="230"/>
  <c r="I66" i="230"/>
  <c r="H66" i="230"/>
  <c r="J65" i="230"/>
  <c r="I65" i="230"/>
  <c r="H65" i="230"/>
  <c r="J64" i="230"/>
  <c r="I64" i="230"/>
  <c r="H64" i="230"/>
  <c r="J63" i="230"/>
  <c r="I63" i="230"/>
  <c r="H63" i="230"/>
  <c r="J62" i="230"/>
  <c r="I62" i="230"/>
  <c r="H62" i="230"/>
  <c r="J61" i="230"/>
  <c r="I61" i="230"/>
  <c r="H61" i="230"/>
  <c r="J60" i="230"/>
  <c r="I60" i="230"/>
  <c r="H60" i="230"/>
  <c r="J59" i="230"/>
  <c r="I59" i="230"/>
  <c r="H59" i="230"/>
  <c r="J58" i="230"/>
  <c r="I58" i="230"/>
  <c r="H58" i="230"/>
  <c r="J57" i="230"/>
  <c r="I57" i="230"/>
  <c r="H57" i="230"/>
  <c r="J56" i="230"/>
  <c r="I56" i="230"/>
  <c r="H56" i="230"/>
  <c r="J55" i="230"/>
  <c r="I55" i="230"/>
  <c r="H55" i="230"/>
  <c r="J54" i="230"/>
  <c r="I54" i="230"/>
  <c r="H54" i="230"/>
  <c r="J53" i="230"/>
  <c r="I53" i="230"/>
  <c r="H53" i="230"/>
  <c r="J52" i="230"/>
  <c r="I52" i="230"/>
  <c r="H52" i="230"/>
  <c r="J51" i="230"/>
  <c r="I51" i="230"/>
  <c r="H51" i="230"/>
  <c r="J50" i="230"/>
  <c r="I50" i="230"/>
  <c r="H50" i="230"/>
  <c r="J49" i="230"/>
  <c r="I49" i="230"/>
  <c r="H49" i="230"/>
  <c r="J48" i="230"/>
  <c r="I48" i="230"/>
  <c r="H48" i="230"/>
  <c r="J47" i="230"/>
  <c r="I47" i="230"/>
  <c r="H47" i="230"/>
  <c r="J46" i="230"/>
  <c r="I46" i="230"/>
  <c r="H46" i="230"/>
  <c r="J45" i="230"/>
  <c r="I45" i="230"/>
  <c r="H45" i="230"/>
  <c r="J44" i="230"/>
  <c r="I44" i="230"/>
  <c r="H44" i="230"/>
  <c r="J43" i="230"/>
  <c r="I43" i="230"/>
  <c r="H43" i="230"/>
  <c r="J42" i="230"/>
  <c r="I42" i="230"/>
  <c r="H42" i="230"/>
  <c r="J41" i="230"/>
  <c r="I41" i="230"/>
  <c r="H41" i="230"/>
  <c r="J40" i="230"/>
  <c r="I40" i="230"/>
  <c r="H40" i="230"/>
  <c r="J39" i="230"/>
  <c r="I39" i="230"/>
  <c r="H39" i="230"/>
  <c r="J38" i="230"/>
  <c r="I38" i="230"/>
  <c r="H38" i="230"/>
  <c r="J37" i="230"/>
  <c r="I37" i="230"/>
  <c r="H37" i="230"/>
  <c r="J36" i="230"/>
  <c r="I36" i="230"/>
  <c r="H36" i="230"/>
  <c r="J35" i="230"/>
  <c r="I35" i="230"/>
  <c r="H35" i="230"/>
  <c r="J34" i="230"/>
  <c r="I34" i="230"/>
  <c r="H34" i="230"/>
  <c r="J33" i="230"/>
  <c r="I33" i="230"/>
  <c r="H33" i="230"/>
  <c r="J32" i="230"/>
  <c r="I32" i="230"/>
  <c r="H32" i="230"/>
  <c r="J31" i="230"/>
  <c r="I31" i="230"/>
  <c r="H31" i="230"/>
  <c r="J30" i="230"/>
  <c r="I30" i="230"/>
  <c r="H30" i="230"/>
  <c r="J29" i="230"/>
  <c r="I29" i="230"/>
  <c r="H29" i="230"/>
  <c r="J28" i="230"/>
  <c r="I28" i="230"/>
  <c r="H28" i="230"/>
  <c r="J27" i="230"/>
  <c r="I27" i="230"/>
  <c r="H27" i="230"/>
  <c r="J26" i="230"/>
  <c r="I26" i="230"/>
  <c r="H26" i="230"/>
  <c r="J25" i="230"/>
  <c r="I25" i="230"/>
  <c r="H25" i="230"/>
  <c r="J24" i="230"/>
  <c r="I24" i="230"/>
  <c r="H24" i="230"/>
  <c r="J23" i="230"/>
  <c r="I23" i="230"/>
  <c r="H23" i="230"/>
  <c r="J22" i="230"/>
  <c r="I22" i="230"/>
  <c r="H22" i="230"/>
  <c r="J21" i="230"/>
  <c r="I21" i="230"/>
  <c r="H21" i="230"/>
  <c r="J20" i="230"/>
  <c r="I20" i="230"/>
  <c r="H20" i="230"/>
  <c r="J19" i="230"/>
  <c r="I19" i="230"/>
  <c r="H19" i="230"/>
  <c r="J18" i="230"/>
  <c r="I18" i="230"/>
  <c r="H18" i="230"/>
  <c r="J17" i="230"/>
  <c r="I17" i="230"/>
  <c r="H17" i="230"/>
  <c r="J16" i="230"/>
  <c r="I16" i="230"/>
  <c r="H16" i="230"/>
  <c r="J15" i="230"/>
  <c r="I15" i="230"/>
  <c r="H15" i="230"/>
  <c r="J14" i="230"/>
  <c r="I14" i="230"/>
  <c r="H14" i="230"/>
  <c r="J13" i="230"/>
  <c r="I13" i="230"/>
  <c r="H13" i="230"/>
  <c r="L75" i="230"/>
  <c r="J12" i="230"/>
  <c r="I12" i="230"/>
  <c r="H12" i="230"/>
  <c r="M11" i="229"/>
  <c r="H3" i="229"/>
  <c r="G3" i="229"/>
  <c r="F3" i="229"/>
  <c r="E3" i="229"/>
  <c r="I3" i="229" s="1"/>
  <c r="D3" i="229"/>
  <c r="H3" i="201"/>
  <c r="G3" i="201"/>
  <c r="F3" i="201"/>
  <c r="M2124" i="174"/>
  <c r="AA8" i="240" l="1"/>
  <c r="J4" i="240"/>
  <c r="J5" i="240"/>
  <c r="J3" i="240"/>
  <c r="AA52" i="240"/>
  <c r="AA4" i="240"/>
  <c r="AA22" i="240"/>
  <c r="AA28" i="240"/>
  <c r="AA34" i="240"/>
  <c r="AA18" i="240"/>
  <c r="AA30" i="240"/>
  <c r="AA42" i="240"/>
  <c r="AA14" i="240"/>
  <c r="AA32" i="240"/>
  <c r="AA12" i="240"/>
  <c r="AA40" i="240"/>
  <c r="AA46" i="240"/>
  <c r="AA26" i="240"/>
  <c r="AA36" i="240"/>
  <c r="AA48" i="240"/>
  <c r="I3" i="240"/>
  <c r="M6" i="240"/>
  <c r="AA16" i="240"/>
  <c r="AA38" i="240"/>
  <c r="AA44" i="240"/>
  <c r="AA16" i="232"/>
  <c r="AA36" i="233"/>
  <c r="AA42" i="233"/>
  <c r="AA40" i="237"/>
  <c r="AA42" i="239"/>
  <c r="AA32" i="236"/>
  <c r="AA14" i="237"/>
  <c r="J6" i="239"/>
  <c r="J5" i="239"/>
  <c r="J4" i="239"/>
  <c r="I6" i="239"/>
  <c r="AA10" i="239"/>
  <c r="M6" i="239"/>
  <c r="AA6" i="239"/>
  <c r="I5" i="239"/>
  <c r="J3" i="239"/>
  <c r="AA22" i="239"/>
  <c r="AA28" i="239"/>
  <c r="AA40" i="239"/>
  <c r="AA52" i="239"/>
  <c r="AA18" i="239"/>
  <c r="AA24" i="239"/>
  <c r="AA30" i="239"/>
  <c r="AA20" i="239"/>
  <c r="AA26" i="239"/>
  <c r="AA32" i="239"/>
  <c r="AA4" i="239"/>
  <c r="AA16" i="239"/>
  <c r="AA46" i="239"/>
  <c r="AA12" i="239"/>
  <c r="AA48" i="239"/>
  <c r="AA8" i="239"/>
  <c r="AA14" i="239"/>
  <c r="AA44" i="239"/>
  <c r="AA50" i="239"/>
  <c r="AA38" i="235"/>
  <c r="AA52" i="238"/>
  <c r="AA8" i="235"/>
  <c r="J6" i="238"/>
  <c r="J5" i="238"/>
  <c r="J3" i="238"/>
  <c r="J4" i="238"/>
  <c r="AA10" i="238"/>
  <c r="I3" i="238"/>
  <c r="M6" i="238"/>
  <c r="AA28" i="238"/>
  <c r="AA34" i="238"/>
  <c r="AA12" i="238"/>
  <c r="AA30" i="238"/>
  <c r="AA8" i="238"/>
  <c r="AA32" i="238"/>
  <c r="AA4" i="238"/>
  <c r="AA40" i="238"/>
  <c r="AA46" i="238"/>
  <c r="AA14" i="238"/>
  <c r="AA48" i="238"/>
  <c r="AA16" i="238"/>
  <c r="AA38" i="238"/>
  <c r="AA22" i="238"/>
  <c r="AA44" i="238"/>
  <c r="AA50" i="238"/>
  <c r="AA12" i="235"/>
  <c r="AA38" i="236"/>
  <c r="AA12" i="237"/>
  <c r="AA42" i="237"/>
  <c r="AA6" i="237"/>
  <c r="J4" i="237"/>
  <c r="J6" i="237"/>
  <c r="J5" i="237"/>
  <c r="M6" i="237"/>
  <c r="J3" i="237"/>
  <c r="AA4" i="237"/>
  <c r="I3" i="237"/>
  <c r="J5" i="236"/>
  <c r="AA22" i="237"/>
  <c r="AA28" i="237"/>
  <c r="AA30" i="237"/>
  <c r="AA32" i="237"/>
  <c r="AA16" i="237"/>
  <c r="AA46" i="237"/>
  <c r="AA18" i="237"/>
  <c r="AA24" i="237"/>
  <c r="AA52" i="237"/>
  <c r="AA48" i="237"/>
  <c r="AA20" i="237"/>
  <c r="AA26" i="237"/>
  <c r="AA10" i="237"/>
  <c r="AA44" i="237"/>
  <c r="AA50" i="237"/>
  <c r="AA10" i="235"/>
  <c r="AA36" i="236"/>
  <c r="AA42" i="236"/>
  <c r="AA34" i="235"/>
  <c r="AA40" i="235"/>
  <c r="AA32" i="233"/>
  <c r="AA52" i="236"/>
  <c r="J4" i="236"/>
  <c r="M6" i="236"/>
  <c r="J3" i="236"/>
  <c r="I3" i="236"/>
  <c r="AA34" i="236"/>
  <c r="AA4" i="236"/>
  <c r="AA16" i="236"/>
  <c r="AA22" i="236"/>
  <c r="AA28" i="236"/>
  <c r="J3" i="235"/>
  <c r="AA6" i="236"/>
  <c r="AA24" i="236"/>
  <c r="AA30" i="236"/>
  <c r="AA8" i="236"/>
  <c r="AA20" i="236"/>
  <c r="AA26" i="236"/>
  <c r="AA50" i="236"/>
  <c r="AA40" i="236"/>
  <c r="AA46" i="236"/>
  <c r="AA18" i="236"/>
  <c r="AA48" i="236"/>
  <c r="AA14" i="236"/>
  <c r="AA44" i="236"/>
  <c r="AA10" i="236"/>
  <c r="AA38" i="233"/>
  <c r="AA36" i="235"/>
  <c r="AA42" i="235"/>
  <c r="AA34" i="233"/>
  <c r="AA40" i="233"/>
  <c r="AA34" i="232"/>
  <c r="J6" i="235"/>
  <c r="I6" i="235"/>
  <c r="J5" i="235"/>
  <c r="M6" i="235"/>
  <c r="I3" i="235"/>
  <c r="AA6" i="235"/>
  <c r="J4" i="235"/>
  <c r="AA52" i="235"/>
  <c r="AA22" i="235"/>
  <c r="AA28" i="235"/>
  <c r="AA46" i="235"/>
  <c r="AA18" i="235"/>
  <c r="AA24" i="235"/>
  <c r="AA30" i="235"/>
  <c r="AA48" i="235"/>
  <c r="AA4" i="235"/>
  <c r="AA20" i="235"/>
  <c r="AA26" i="235"/>
  <c r="AA44" i="235"/>
  <c r="AA50" i="235"/>
  <c r="AA12" i="233"/>
  <c r="AA6" i="231"/>
  <c r="AA34" i="231"/>
  <c r="AA52" i="232"/>
  <c r="J3" i="233"/>
  <c r="J4" i="233"/>
  <c r="M6" i="233"/>
  <c r="AA16" i="233"/>
  <c r="AA22" i="233"/>
  <c r="AA52" i="233"/>
  <c r="AA24" i="233"/>
  <c r="AA20" i="233"/>
  <c r="AA26" i="233"/>
  <c r="AA6" i="233"/>
  <c r="AA28" i="233"/>
  <c r="AA46" i="233"/>
  <c r="AA18" i="233"/>
  <c r="AA30" i="233"/>
  <c r="AA48" i="233"/>
  <c r="AA44" i="233"/>
  <c r="AA50" i="233"/>
  <c r="AA6" i="232"/>
  <c r="AA10" i="231"/>
  <c r="J6" i="232"/>
  <c r="I6" i="232"/>
  <c r="J5" i="232"/>
  <c r="J4" i="232"/>
  <c r="M6" i="232"/>
  <c r="I3" i="232"/>
  <c r="AA4" i="232"/>
  <c r="AA46" i="232"/>
  <c r="J3" i="232"/>
  <c r="AA28" i="232"/>
  <c r="AA30" i="232"/>
  <c r="AA32" i="232"/>
  <c r="AA50" i="232"/>
  <c r="AA18" i="232"/>
  <c r="AA24" i="232"/>
  <c r="AA40" i="232"/>
  <c r="AA8" i="232"/>
  <c r="AA48" i="232"/>
  <c r="AA20" i="232"/>
  <c r="AA26" i="232"/>
  <c r="AA10" i="232"/>
  <c r="AA44" i="232"/>
  <c r="AA22" i="232"/>
  <c r="J5" i="231"/>
  <c r="AA36" i="231"/>
  <c r="AA42" i="231"/>
  <c r="AA52" i="231"/>
  <c r="J4" i="231"/>
  <c r="AA32" i="231"/>
  <c r="M6" i="231"/>
  <c r="I3" i="231"/>
  <c r="J3" i="231"/>
  <c r="AA22" i="231"/>
  <c r="AA28" i="231"/>
  <c r="AA18" i="231"/>
  <c r="AA24" i="231"/>
  <c r="AA30" i="231"/>
  <c r="AA20" i="231"/>
  <c r="AA26" i="231"/>
  <c r="AA4" i="231"/>
  <c r="AA16" i="231"/>
  <c r="AA40" i="231"/>
  <c r="AA46" i="231"/>
  <c r="AA12" i="231"/>
  <c r="AA48" i="231"/>
  <c r="AA8" i="231"/>
  <c r="AA14" i="231"/>
  <c r="AA44" i="231"/>
  <c r="AA50" i="231"/>
  <c r="J9" i="229"/>
  <c r="J7" i="229"/>
  <c r="J8" i="229"/>
  <c r="I8" i="229"/>
  <c r="J6" i="229"/>
  <c r="J5" i="229"/>
  <c r="J4" i="229"/>
  <c r="J4" i="201"/>
  <c r="J3" i="229"/>
  <c r="I4" i="201"/>
  <c r="AA20" i="229"/>
  <c r="AA38" i="229"/>
  <c r="AA8" i="229"/>
  <c r="AA50" i="229"/>
  <c r="AA46" i="229"/>
  <c r="AA32" i="229"/>
  <c r="AA14" i="229"/>
  <c r="AA28" i="229"/>
  <c r="AA10" i="229"/>
  <c r="AA44" i="229"/>
  <c r="AA26" i="229"/>
  <c r="AA22" i="229"/>
  <c r="AA16" i="229"/>
  <c r="AA40" i="229"/>
  <c r="AA52" i="229"/>
  <c r="AA34" i="229"/>
  <c r="AA4" i="229"/>
  <c r="W48" i="229"/>
  <c r="W42" i="229"/>
  <c r="W36" i="229"/>
  <c r="W30" i="229"/>
  <c r="W24" i="229"/>
  <c r="W18" i="229"/>
  <c r="W12" i="229"/>
  <c r="W6" i="229"/>
  <c r="V48" i="229"/>
  <c r="V42" i="229"/>
  <c r="V36" i="229"/>
  <c r="V30" i="229"/>
  <c r="V24" i="229"/>
  <c r="V18" i="229"/>
  <c r="V12" i="229"/>
  <c r="V6" i="229"/>
  <c r="M6" i="229"/>
  <c r="M7" i="240" l="1"/>
  <c r="AA67" i="240"/>
  <c r="AA73" i="240" s="1"/>
  <c r="M7" i="239"/>
  <c r="AA67" i="239"/>
  <c r="AA73" i="239" s="1"/>
  <c r="M7" i="238"/>
  <c r="M7" i="237"/>
  <c r="AA67" i="238"/>
  <c r="AA73" i="238" s="1"/>
  <c r="AA67" i="237"/>
  <c r="AA69" i="237" s="1"/>
  <c r="M7" i="236"/>
  <c r="AA67" i="236"/>
  <c r="AA73" i="236" s="1"/>
  <c r="M7" i="235"/>
  <c r="AA67" i="235"/>
  <c r="AA73" i="235" s="1"/>
  <c r="M7" i="233"/>
  <c r="AA67" i="233"/>
  <c r="AA73" i="233" s="1"/>
  <c r="M7" i="232"/>
  <c r="AA67" i="232"/>
  <c r="AA73" i="232" s="1"/>
  <c r="M7" i="231"/>
  <c r="AA67" i="231"/>
  <c r="AA73" i="231" s="1"/>
  <c r="M7" i="229"/>
  <c r="AA30" i="229"/>
  <c r="AA48" i="229"/>
  <c r="AA36" i="229"/>
  <c r="AA42" i="229"/>
  <c r="AA6" i="229"/>
  <c r="AA12" i="229"/>
  <c r="AA18" i="229"/>
  <c r="AA24" i="229"/>
  <c r="M11" i="201"/>
  <c r="AA69" i="240" l="1"/>
  <c r="AA69" i="239"/>
  <c r="AA69" i="238"/>
  <c r="AA69" i="232"/>
  <c r="AA73" i="237"/>
  <c r="AA69" i="236"/>
  <c r="AA69" i="235"/>
  <c r="AA69" i="233"/>
  <c r="AA69" i="231"/>
  <c r="AA67" i="229"/>
  <c r="M2144" i="174"/>
  <c r="M1778" i="174"/>
  <c r="M3108" i="174"/>
  <c r="M1971" i="174"/>
  <c r="M3839" i="174"/>
  <c r="M3288" i="174"/>
  <c r="M3433" i="174"/>
  <c r="M3567" i="174"/>
  <c r="M3473" i="174"/>
  <c r="M3553" i="174"/>
  <c r="M3036" i="174"/>
  <c r="M2492" i="174"/>
  <c r="M1967" i="174"/>
  <c r="M2350" i="174"/>
  <c r="M2283" i="174"/>
  <c r="M2506" i="174"/>
  <c r="M3272" i="174"/>
  <c r="M1594" i="174"/>
  <c r="M624" i="174"/>
  <c r="M3315" i="174"/>
  <c r="M860" i="174"/>
  <c r="M1433" i="174"/>
  <c r="M3092" i="174"/>
  <c r="M3593" i="174"/>
  <c r="M3110" i="174"/>
  <c r="M3238" i="174"/>
  <c r="M1935" i="174"/>
  <c r="M4039" i="174"/>
  <c r="M3617" i="174"/>
  <c r="M2648" i="174"/>
  <c r="M3595" i="174"/>
  <c r="M2223" i="174"/>
  <c r="M3153" i="174"/>
  <c r="M752" i="174"/>
  <c r="M1406" i="174"/>
  <c r="M1760" i="174"/>
  <c r="M4105" i="174"/>
  <c r="M4174" i="174"/>
  <c r="M1150" i="174"/>
  <c r="M1824" i="174"/>
  <c r="M2060" i="174"/>
  <c r="M1674" i="174"/>
  <c r="M4264" i="174"/>
  <c r="M3246" i="174"/>
  <c r="M1578" i="174"/>
  <c r="M1059" i="174"/>
  <c r="M1638" i="174"/>
  <c r="M1902" i="174"/>
  <c r="M2343" i="174"/>
  <c r="M2330" i="174"/>
  <c r="M549" i="174"/>
  <c r="M2122" i="174"/>
  <c r="M4176" i="174"/>
  <c r="M4023" i="174"/>
  <c r="M3327" i="174"/>
  <c r="M3550" i="174"/>
  <c r="M4211" i="174"/>
  <c r="M4177" i="174"/>
  <c r="M3892" i="174"/>
  <c r="M2846" i="174"/>
  <c r="M207" i="174"/>
  <c r="M2051" i="174"/>
  <c r="M3798" i="174"/>
  <c r="M3279" i="174"/>
  <c r="M2898" i="174"/>
  <c r="M2927" i="174"/>
  <c r="M2328" i="174"/>
  <c r="M3120" i="174"/>
  <c r="M2682" i="174"/>
  <c r="M3466" i="174"/>
  <c r="M1756" i="174"/>
  <c r="M2406" i="174"/>
  <c r="M3904" i="174"/>
  <c r="M3382" i="174"/>
  <c r="M4085" i="174"/>
  <c r="M2190" i="174"/>
  <c r="M3348" i="174"/>
  <c r="M1438" i="174"/>
  <c r="M2540" i="174"/>
  <c r="M3883" i="174"/>
  <c r="M3734" i="174"/>
  <c r="M3439" i="174"/>
  <c r="M4190" i="174"/>
  <c r="M108" i="174"/>
  <c r="M912" i="174"/>
  <c r="M3395" i="174"/>
  <c r="M3008" i="174"/>
  <c r="M4258" i="174"/>
  <c r="M4243" i="174"/>
  <c r="M3813" i="174"/>
  <c r="M4030" i="174"/>
  <c r="M3268" i="174"/>
  <c r="M3191" i="174"/>
  <c r="M3684" i="174"/>
  <c r="M932" i="174"/>
  <c r="M700" i="174"/>
  <c r="M3973" i="174"/>
  <c r="M2794" i="174"/>
  <c r="M3650" i="174"/>
  <c r="M2228" i="174"/>
  <c r="M1636" i="174"/>
  <c r="M1582" i="174"/>
  <c r="M2508" i="174"/>
  <c r="M3984" i="174"/>
  <c r="M3969" i="174"/>
  <c r="M2867" i="174"/>
  <c r="M1747" i="174"/>
  <c r="M2490" i="174"/>
  <c r="M3050" i="174"/>
  <c r="M3046" i="174"/>
  <c r="M3078" i="174"/>
  <c r="M3836" i="174"/>
  <c r="M1537" i="174"/>
  <c r="M3968" i="174"/>
  <c r="M4136" i="174"/>
  <c r="M2495" i="174"/>
  <c r="M1294" i="174"/>
  <c r="M1476" i="174"/>
  <c r="M48" i="174"/>
  <c r="M3183" i="174"/>
  <c r="M3064" i="174"/>
  <c r="M3970" i="174"/>
  <c r="M876" i="174"/>
  <c r="M2499" i="174"/>
  <c r="M4083" i="174"/>
  <c r="M2437" i="174"/>
  <c r="M2001" i="174"/>
  <c r="M3062" i="174"/>
  <c r="M4210" i="174"/>
  <c r="M3383" i="174"/>
  <c r="M4086" i="174"/>
  <c r="M3931" i="174"/>
  <c r="M764" i="174"/>
  <c r="M4103" i="174"/>
  <c r="M3716" i="174"/>
  <c r="M3738" i="174"/>
  <c r="M2747" i="174"/>
  <c r="M2952" i="174"/>
  <c r="M3750" i="174"/>
  <c r="M3668" i="174"/>
  <c r="M3926" i="174"/>
  <c r="M3876" i="174"/>
  <c r="M2960" i="174"/>
  <c r="M2418" i="174"/>
  <c r="M2818" i="174"/>
  <c r="M1850" i="174"/>
  <c r="M4061" i="174"/>
  <c r="M598" i="174"/>
  <c r="M2910" i="174"/>
  <c r="M3257" i="174"/>
  <c r="M3859" i="174"/>
  <c r="M4070" i="174"/>
  <c r="M3864" i="174"/>
  <c r="M3195" i="174"/>
  <c r="M3811" i="174"/>
  <c r="M3965" i="174"/>
  <c r="M864" i="174"/>
  <c r="M2027" i="174"/>
  <c r="M2558" i="174"/>
  <c r="M512" i="174"/>
  <c r="M4218" i="174"/>
  <c r="M2925" i="174"/>
  <c r="M1562" i="174"/>
  <c r="M3476" i="174"/>
  <c r="M2284" i="174"/>
  <c r="M4015" i="174"/>
  <c r="M3663" i="174"/>
  <c r="M4184" i="174"/>
  <c r="M3815" i="174"/>
  <c r="M2042" i="174"/>
  <c r="M2544" i="174"/>
  <c r="M3916" i="174"/>
  <c r="M820" i="174"/>
  <c r="M132" i="174"/>
  <c r="M4032" i="174"/>
  <c r="M1503" i="174"/>
  <c r="M1791" i="174"/>
  <c r="M898" i="174"/>
  <c r="M2803" i="174"/>
  <c r="M3707" i="174"/>
  <c r="M3458" i="174"/>
  <c r="M3071" i="174"/>
  <c r="M2836" i="174"/>
  <c r="M2094" i="174"/>
  <c r="M2970" i="174"/>
  <c r="M2743" i="174"/>
  <c r="M3095" i="174"/>
  <c r="M338" i="174"/>
  <c r="M2589" i="174"/>
  <c r="M3267" i="174"/>
  <c r="M1670" i="174"/>
  <c r="M2487" i="174"/>
  <c r="M4255" i="174"/>
  <c r="M3097" i="174"/>
  <c r="M2752" i="174"/>
  <c r="M1666" i="174"/>
  <c r="M2531" i="174"/>
  <c r="M1763" i="174"/>
  <c r="M880" i="174"/>
  <c r="M3223" i="174"/>
  <c r="M3893" i="174"/>
  <c r="M1658" i="174"/>
  <c r="M1998" i="174"/>
  <c r="M3009" i="174"/>
  <c r="M2146" i="174"/>
  <c r="M3776" i="174"/>
  <c r="M3898" i="174"/>
  <c r="M3378" i="174"/>
  <c r="M3000" i="174"/>
  <c r="M1818" i="174"/>
  <c r="M4307" i="174"/>
  <c r="M3908" i="174"/>
  <c r="M2370" i="174"/>
  <c r="M3657" i="174"/>
  <c r="M4161" i="174"/>
  <c r="M2964" i="174"/>
  <c r="M936" i="174"/>
  <c r="M2314" i="174"/>
  <c r="M2484" i="174"/>
  <c r="M1811" i="174"/>
  <c r="M3591" i="174"/>
  <c r="M3826" i="174"/>
  <c r="M3590" i="174"/>
  <c r="M1836" i="174"/>
  <c r="M1706" i="174"/>
  <c r="M3936" i="174"/>
  <c r="M2020" i="174"/>
  <c r="M3529" i="174"/>
  <c r="M1422" i="174"/>
  <c r="M2324" i="174"/>
  <c r="M1298" i="174"/>
  <c r="M3924" i="174"/>
  <c r="M3718" i="174"/>
  <c r="M2448" i="174"/>
  <c r="M2761" i="174"/>
  <c r="M2946" i="174"/>
  <c r="M2300" i="174"/>
  <c r="M3090" i="174"/>
  <c r="M2185" i="174"/>
  <c r="M3977" i="174"/>
  <c r="M2272" i="174"/>
  <c r="M2706" i="174"/>
  <c r="M1592" i="174"/>
  <c r="M2092" i="174"/>
  <c r="M1337" i="174"/>
  <c r="M1695" i="174"/>
  <c r="M2407" i="174"/>
  <c r="M3364" i="174"/>
  <c r="M600" i="174"/>
  <c r="M635" i="174"/>
  <c r="M1136" i="174"/>
  <c r="M2123" i="174"/>
  <c r="M2392" i="174"/>
  <c r="M525" i="174"/>
  <c r="M3159" i="174"/>
  <c r="M3552" i="174"/>
  <c r="M2722" i="174"/>
  <c r="M1626" i="174"/>
  <c r="M3456" i="174"/>
  <c r="M1395" i="174"/>
  <c r="M2454" i="174"/>
  <c r="M3442" i="174"/>
  <c r="M629" i="174"/>
  <c r="M3513" i="174"/>
  <c r="M2252" i="174"/>
  <c r="M1646" i="174"/>
  <c r="M2232" i="174"/>
  <c r="M2734" i="174"/>
  <c r="M4005" i="174"/>
  <c r="M2651" i="174"/>
  <c r="M3311" i="174"/>
  <c r="M3784" i="174"/>
  <c r="M3222" i="174"/>
  <c r="M877" i="174"/>
  <c r="M1696" i="174"/>
  <c r="M1640" i="174"/>
  <c r="M3495" i="174"/>
  <c r="M1987" i="174"/>
  <c r="M3700" i="174"/>
  <c r="M2723" i="174"/>
  <c r="M2191" i="174"/>
  <c r="M3966" i="174"/>
  <c r="M3022" i="174"/>
  <c r="M3778" i="174"/>
  <c r="M216" i="174"/>
  <c r="M3142" i="174"/>
  <c r="M1230" i="174"/>
  <c r="M4183" i="174"/>
  <c r="M2036" i="174"/>
  <c r="M2022" i="174"/>
  <c r="M2402" i="174"/>
  <c r="M3300" i="174"/>
  <c r="M2800" i="174"/>
  <c r="M2463" i="174"/>
  <c r="M1839" i="174"/>
  <c r="M1334" i="174"/>
  <c r="M2858" i="174"/>
  <c r="M3946" i="174"/>
  <c r="M988" i="174"/>
  <c r="M3079" i="174"/>
  <c r="M2290" i="174"/>
  <c r="M4318" i="174"/>
  <c r="M4079" i="174"/>
  <c r="M3857" i="174"/>
  <c r="M3524" i="174"/>
  <c r="M2703" i="174"/>
  <c r="M3479" i="174"/>
  <c r="M2468" i="174"/>
  <c r="M2716" i="174"/>
  <c r="M3168" i="174"/>
  <c r="M2696" i="174"/>
  <c r="M3692" i="174"/>
  <c r="M1244" i="174"/>
  <c r="M1627" i="174"/>
  <c r="M373" i="174"/>
  <c r="M1619" i="174"/>
  <c r="M2918" i="174"/>
  <c r="M2781" i="174"/>
  <c r="M4207" i="174"/>
  <c r="M2428" i="174"/>
  <c r="M4257" i="174"/>
  <c r="M3478" i="174"/>
  <c r="M1384" i="174"/>
  <c r="M4028" i="174"/>
  <c r="M2510" i="174"/>
  <c r="M1377" i="174"/>
  <c r="M3521" i="174"/>
  <c r="M2650" i="174"/>
  <c r="M3530" i="174"/>
  <c r="M2614" i="174"/>
  <c r="M3194" i="174"/>
  <c r="M3779" i="174"/>
  <c r="M1088" i="174"/>
  <c r="M3202" i="174"/>
  <c r="M4244" i="174"/>
  <c r="M3099" i="174"/>
  <c r="M1187" i="174"/>
  <c r="M1744" i="174"/>
  <c r="M4245" i="174"/>
  <c r="M3274" i="174"/>
  <c r="M4036" i="174"/>
  <c r="M1402" i="174"/>
  <c r="M3484" i="174"/>
  <c r="M4223" i="174"/>
  <c r="M3863" i="174"/>
  <c r="M1268" i="174"/>
  <c r="M2796" i="174"/>
  <c r="M2562" i="174"/>
  <c r="M4170" i="174"/>
  <c r="M2335" i="174"/>
  <c r="M1006" i="174"/>
  <c r="M3387" i="174"/>
  <c r="M3986" i="174"/>
  <c r="M3775" i="174"/>
  <c r="M3606" i="174"/>
  <c r="M1304" i="174"/>
  <c r="M2106" i="174"/>
  <c r="M3534" i="174"/>
  <c r="M3536" i="174"/>
  <c r="M3630" i="174"/>
  <c r="M4047" i="174"/>
  <c r="M3263" i="174"/>
  <c r="M2843" i="174"/>
  <c r="M3219" i="174"/>
  <c r="M2359" i="174"/>
  <c r="M2827" i="174"/>
  <c r="M3302" i="174"/>
  <c r="M1571" i="174"/>
  <c r="M4337" i="174"/>
  <c r="M2798" i="174"/>
  <c r="M3436" i="174"/>
  <c r="M1350" i="174"/>
  <c r="M1280" i="174"/>
  <c r="M3899" i="174"/>
  <c r="M1816" i="174"/>
  <c r="M1030" i="174"/>
  <c r="M57" i="174"/>
  <c r="M3172" i="174"/>
  <c r="M1518" i="174"/>
  <c r="M3689" i="174"/>
  <c r="M164" i="174"/>
  <c r="M2784" i="174"/>
  <c r="M3464" i="174"/>
  <c r="M3921" i="174"/>
  <c r="M1907" i="174"/>
  <c r="M2227" i="174"/>
  <c r="M2676" i="174"/>
  <c r="M3425" i="174"/>
  <c r="M3702" i="174"/>
  <c r="M852" i="174"/>
  <c r="M3705" i="174"/>
  <c r="M3962" i="174"/>
  <c r="M2516" i="174"/>
  <c r="M3862" i="174"/>
  <c r="M2783" i="174"/>
  <c r="M3432" i="174"/>
  <c r="M1822" i="174"/>
  <c r="M2140" i="174"/>
  <c r="M849" i="174"/>
  <c r="M2710" i="174"/>
  <c r="M2884" i="174"/>
  <c r="M2134" i="174"/>
  <c r="M3290" i="174"/>
  <c r="M3265" i="174"/>
  <c r="M2923" i="174"/>
  <c r="M3206" i="174"/>
  <c r="M1783" i="174"/>
  <c r="M468" i="174"/>
  <c r="M84" i="174"/>
  <c r="M3952" i="174"/>
  <c r="M4246" i="174"/>
  <c r="M3114" i="174"/>
  <c r="M3619" i="174"/>
  <c r="M3878" i="174"/>
  <c r="M3486" i="174"/>
  <c r="M4130" i="174"/>
  <c r="M3447" i="174"/>
  <c r="M4092" i="174"/>
  <c r="M4088" i="174"/>
  <c r="M1990" i="174"/>
  <c r="M3956" i="174"/>
  <c r="M3807" i="174"/>
  <c r="M384" i="174"/>
  <c r="M1632" i="174"/>
  <c r="M1242" i="174"/>
  <c r="M3306" i="174"/>
  <c r="M2534" i="174"/>
  <c r="M1224" i="174"/>
  <c r="M1788" i="174"/>
  <c r="M909" i="174"/>
  <c r="M3940" i="174"/>
  <c r="M4073" i="174"/>
  <c r="M585" i="174"/>
  <c r="M1285" i="174"/>
  <c r="M3475" i="174"/>
  <c r="M1734" i="174"/>
  <c r="M3790" i="174"/>
  <c r="M1752" i="174"/>
  <c r="M3680" i="174"/>
  <c r="M3178" i="174"/>
  <c r="M2945" i="174"/>
  <c r="M654" i="174"/>
  <c r="M2582" i="174"/>
  <c r="M3855" i="174"/>
  <c r="M3948" i="174"/>
  <c r="M3913" i="174"/>
  <c r="M2763" i="174"/>
  <c r="M4316" i="174"/>
  <c r="M3911" i="174"/>
  <c r="M711" i="174"/>
  <c r="M4055" i="174"/>
  <c r="M2594" i="174"/>
  <c r="M3736" i="174"/>
  <c r="M1161" i="174"/>
  <c r="M4240" i="174"/>
  <c r="M2744" i="174"/>
  <c r="M276" i="174"/>
  <c r="M1510" i="174"/>
  <c r="M3886" i="174"/>
  <c r="M427" i="174"/>
  <c r="M2674" i="174"/>
  <c r="M2838" i="174"/>
  <c r="M4137" i="174"/>
  <c r="M1043" i="174"/>
  <c r="M3792" i="174"/>
  <c r="M3281" i="174"/>
  <c r="M1336" i="174"/>
  <c r="M4212" i="174"/>
  <c r="M2728" i="174"/>
  <c r="M4078" i="174"/>
  <c r="M1779" i="174"/>
  <c r="M2302" i="174"/>
  <c r="M2355" i="174"/>
  <c r="M3404" i="174"/>
  <c r="M3802" i="174"/>
  <c r="M3145" i="174"/>
  <c r="M1286" i="174"/>
  <c r="M3976" i="174"/>
  <c r="M4096" i="174"/>
  <c r="M1599" i="174"/>
  <c r="M4302" i="174"/>
  <c r="M1539" i="174"/>
  <c r="M3751" i="174"/>
  <c r="M4277" i="174"/>
  <c r="M3660" i="174"/>
  <c r="M3858" i="174"/>
  <c r="M3150" i="174"/>
  <c r="M1660" i="174"/>
  <c r="M2338" i="174"/>
  <c r="M1932" i="174"/>
  <c r="M2189" i="174"/>
  <c r="M536" i="174"/>
  <c r="M4274" i="174"/>
  <c r="M2064" i="174"/>
  <c r="M4237" i="174"/>
  <c r="M707" i="174"/>
  <c r="M1609" i="174"/>
  <c r="M1528" i="174"/>
  <c r="M4219" i="174"/>
  <c r="M4328" i="174"/>
  <c r="M3868" i="174"/>
  <c r="M2245" i="174"/>
  <c r="M1615" i="174"/>
  <c r="M3107" i="174"/>
  <c r="M3656" i="174"/>
  <c r="M4242" i="174"/>
  <c r="M3752" i="174"/>
  <c r="M3278" i="174"/>
  <c r="M2738" i="174"/>
  <c r="M928" i="174"/>
  <c r="M3098" i="174"/>
  <c r="M1386" i="174"/>
  <c r="M314" i="174"/>
  <c r="M454" i="174"/>
  <c r="M4239" i="174"/>
  <c r="M1810" i="174"/>
  <c r="M3528" i="174"/>
  <c r="M3634" i="174"/>
  <c r="M2137" i="174"/>
  <c r="M3795" i="174"/>
  <c r="M3023" i="174"/>
  <c r="M3772" i="174"/>
  <c r="M1575" i="174"/>
  <c r="M564" i="174"/>
  <c r="M3987" i="174"/>
  <c r="M969" i="174"/>
  <c r="M4294" i="174"/>
  <c r="M3830" i="174"/>
  <c r="M3488" i="174"/>
  <c r="M3374" i="174"/>
  <c r="M4120" i="174"/>
  <c r="M3996" i="174"/>
  <c r="M2873" i="174"/>
  <c r="M3014" i="174"/>
  <c r="M4335" i="174"/>
  <c r="M2919" i="174"/>
  <c r="M4151" i="174"/>
  <c r="M1746" i="174"/>
  <c r="M3474" i="174"/>
  <c r="M3158" i="174"/>
  <c r="M3538" i="174"/>
  <c r="M2883" i="174"/>
  <c r="M2235" i="174"/>
  <c r="M1766" i="174"/>
  <c r="M1156" i="174"/>
  <c r="M1315" i="174"/>
  <c r="M1552" i="174"/>
  <c r="M4122" i="174"/>
  <c r="M2607" i="174"/>
  <c r="M4226" i="174"/>
  <c r="M3441" i="174"/>
  <c r="M1647" i="174"/>
  <c r="M3895" i="174"/>
  <c r="M2376" i="174"/>
  <c r="M4271" i="174"/>
  <c r="M2268" i="174"/>
  <c r="M252" i="174"/>
  <c r="M2318" i="174"/>
  <c r="M2973" i="174"/>
  <c r="M982" i="174"/>
  <c r="M471" i="174"/>
  <c r="M890" i="174"/>
  <c r="M4279" i="174"/>
  <c r="M1036" i="174"/>
  <c r="M2522" i="174"/>
  <c r="M3507" i="174"/>
  <c r="M1572" i="174"/>
  <c r="M144" i="174"/>
  <c r="M1366" i="174"/>
  <c r="M540" i="174"/>
  <c r="M2908" i="174"/>
  <c r="M3949" i="174"/>
  <c r="M3434" i="174"/>
  <c r="M1926" i="174"/>
  <c r="M3740" i="174"/>
  <c r="M2131" i="174"/>
  <c r="M4263" i="174"/>
  <c r="M2276" i="174"/>
  <c r="M3331" i="174"/>
  <c r="M4056" i="174"/>
  <c r="M3041" i="174"/>
  <c r="M4168" i="174"/>
  <c r="M3731" i="174"/>
  <c r="M1344" i="174"/>
  <c r="M4229" i="174"/>
  <c r="M1712" i="174"/>
  <c r="M390" i="174"/>
  <c r="M3920" i="174"/>
  <c r="M2287" i="174"/>
  <c r="M3875" i="174"/>
  <c r="M4300" i="174"/>
  <c r="M4074" i="174"/>
  <c r="M3694" i="174"/>
  <c r="M90" i="174"/>
  <c r="M634" i="174"/>
  <c r="M3670" i="174"/>
  <c r="M3540" i="174"/>
  <c r="M4186" i="174"/>
  <c r="M2048" i="174"/>
  <c r="M2082" i="174"/>
  <c r="M1424" i="174"/>
  <c r="M3280" i="174"/>
  <c r="M3138" i="174"/>
  <c r="M3264" i="174"/>
  <c r="M243" i="174"/>
  <c r="M778" i="174"/>
  <c r="M4260" i="174"/>
  <c r="M3026" i="174"/>
  <c r="M2692" i="174"/>
  <c r="M4256" i="174"/>
  <c r="M2732" i="174"/>
  <c r="M4022" i="174"/>
  <c r="M3578" i="174"/>
  <c r="M3052" i="174"/>
  <c r="M2892" i="174"/>
  <c r="M1351" i="174"/>
  <c r="M4248" i="174"/>
  <c r="M1374" i="174"/>
  <c r="M2056" i="174"/>
  <c r="M2440" i="174"/>
  <c r="M4292" i="174"/>
  <c r="M2158" i="174"/>
  <c r="M3800" i="174"/>
  <c r="M1948" i="174"/>
  <c r="M1584" i="174"/>
  <c r="M1236" i="174"/>
  <c r="M1885" i="174"/>
  <c r="M2494" i="174"/>
  <c r="M1499" i="174"/>
  <c r="M4304" i="174"/>
  <c r="M3557" i="174"/>
  <c r="M3820" i="174"/>
  <c r="M4082" i="174"/>
  <c r="M2652" i="174"/>
  <c r="M2740" i="174"/>
  <c r="M1455" i="174"/>
  <c r="M62" i="174"/>
  <c r="M1908" i="174"/>
  <c r="M3845" i="174"/>
  <c r="M1916" i="174"/>
  <c r="M3971" i="174"/>
  <c r="M3082" i="174"/>
  <c r="M4026" i="174"/>
  <c r="M1220" i="174"/>
  <c r="M2639" i="174"/>
  <c r="M3994" i="174"/>
  <c r="M2928" i="174"/>
  <c r="M3220" i="174"/>
  <c r="M3710" i="174"/>
  <c r="M1772" i="174"/>
  <c r="M2746" i="174"/>
  <c r="M2880" i="174"/>
  <c r="M3303" i="174"/>
  <c r="M372" i="174"/>
  <c r="M3444" i="174"/>
  <c r="M4330" i="174"/>
  <c r="M2835" i="174"/>
  <c r="M2389" i="174"/>
  <c r="M2496" i="174"/>
  <c r="M1516" i="174"/>
  <c r="M3947" i="174"/>
  <c r="M3665" i="174"/>
  <c r="M3307" i="174"/>
  <c r="M3134" i="174"/>
  <c r="M3010" i="174"/>
  <c r="M1936" i="174"/>
  <c r="M1540" i="174"/>
  <c r="M1010" i="174"/>
  <c r="M1078" i="174"/>
  <c r="M3982" i="174"/>
  <c r="M2878" i="174"/>
  <c r="M2799" i="174"/>
  <c r="M4057" i="174"/>
  <c r="M1875" i="174"/>
  <c r="M4097" i="174"/>
  <c r="M3414" i="174"/>
  <c r="M1894" i="174"/>
  <c r="M2786" i="174"/>
  <c r="M1939" i="174"/>
  <c r="M1302" i="174"/>
  <c r="M4315" i="174"/>
  <c r="M3460" i="174"/>
  <c r="M3335" i="174"/>
  <c r="M3340" i="174"/>
  <c r="M1931" i="174"/>
  <c r="M2718" i="174"/>
  <c r="M2961" i="174"/>
  <c r="M1977" i="174"/>
  <c r="M2598" i="174"/>
  <c r="M3771" i="174"/>
  <c r="M3682" i="174"/>
  <c r="M3671" i="174"/>
  <c r="M2868" i="174"/>
  <c r="M2995" i="174"/>
  <c r="M4296" i="174"/>
  <c r="M3004" i="174"/>
  <c r="M740" i="174"/>
  <c r="M1369" i="174"/>
  <c r="M2341" i="174"/>
  <c r="M3270" i="174"/>
  <c r="M1000" i="174"/>
  <c r="M2916" i="174"/>
  <c r="M2912" i="174"/>
  <c r="M3317" i="174"/>
  <c r="M1762" i="174"/>
  <c r="M3600" i="174"/>
  <c r="M2983" i="174"/>
  <c r="M3809" i="174"/>
  <c r="M3641" i="174"/>
  <c r="M3981" i="174"/>
  <c r="M3457" i="174"/>
  <c r="M796" i="174"/>
  <c r="M3017" i="174"/>
  <c r="M4195" i="174"/>
  <c r="M2934" i="174"/>
  <c r="M1526" i="174"/>
  <c r="M3735" i="174"/>
  <c r="M3897" i="174"/>
  <c r="M2647" i="174"/>
  <c r="M3005" i="174"/>
  <c r="M1496" i="174"/>
  <c r="M2166" i="174"/>
  <c r="M2699" i="174"/>
  <c r="M3558" i="174"/>
  <c r="M3990" i="174"/>
  <c r="M3808" i="174"/>
  <c r="M3786" i="174"/>
  <c r="M3072" i="174"/>
  <c r="M3492" i="174"/>
  <c r="M166" i="174"/>
  <c r="M1830" i="174"/>
  <c r="M409" i="174"/>
  <c r="M2377" i="174"/>
  <c r="M382" i="174"/>
  <c r="M3598" i="174"/>
  <c r="M1303" i="174"/>
  <c r="M2851" i="174"/>
  <c r="M2626" i="174"/>
  <c r="M1498" i="174"/>
  <c r="M3610" i="174"/>
  <c r="M1826" i="174"/>
  <c r="M4033" i="174"/>
  <c r="M2575" i="174"/>
  <c r="M1834" i="174"/>
  <c r="M486" i="174"/>
  <c r="M3204" i="174"/>
  <c r="M2354" i="174"/>
  <c r="M3240" i="174"/>
  <c r="M3662" i="174"/>
  <c r="M1944" i="174"/>
  <c r="M2826" i="174"/>
  <c r="M4261" i="174"/>
  <c r="M1982" i="174"/>
  <c r="M1748" i="174"/>
  <c r="M3817" i="174"/>
  <c r="M2298" i="174"/>
  <c r="M2660" i="174"/>
  <c r="M4308" i="174"/>
  <c r="M4095" i="174"/>
  <c r="M3999" i="174"/>
  <c r="M3020" i="174"/>
  <c r="M3298" i="174"/>
  <c r="M2821" i="174"/>
  <c r="M812" i="174"/>
  <c r="M4133" i="174"/>
  <c r="M2275" i="174"/>
  <c r="M2410" i="174"/>
  <c r="M1776" i="174"/>
  <c r="M1686" i="174"/>
  <c r="M2356" i="174"/>
  <c r="M1399" i="174"/>
  <c r="M3724" i="174"/>
  <c r="M1052" i="174"/>
  <c r="M1382" i="174"/>
  <c r="M3318" i="174"/>
  <c r="M2559" i="174"/>
  <c r="M2150" i="174"/>
  <c r="M4138" i="174"/>
  <c r="M2539" i="174"/>
  <c r="M3903" i="174"/>
  <c r="M3709" i="174"/>
  <c r="M3275" i="174"/>
  <c r="M1355" i="174"/>
  <c r="M2724" i="174"/>
  <c r="M2755" i="174"/>
  <c r="M1474" i="174"/>
  <c r="M2319" i="174"/>
  <c r="M3498" i="174"/>
  <c r="M4287" i="174"/>
  <c r="M4236" i="174"/>
  <c r="M1266" i="174"/>
  <c r="M4267" i="174"/>
  <c r="M2030" i="174"/>
  <c r="M2264" i="174"/>
  <c r="M1610" i="174"/>
  <c r="M3730" i="174"/>
  <c r="M1784" i="174"/>
  <c r="M3785" i="174"/>
  <c r="M1832" i="174"/>
  <c r="M4309" i="174"/>
  <c r="M2680" i="174"/>
  <c r="M3612" i="174"/>
  <c r="M3491" i="174"/>
  <c r="M1172" i="174"/>
  <c r="M1310" i="174"/>
  <c r="M3103" i="174"/>
  <c r="M1770" i="174"/>
  <c r="M3853" i="174"/>
  <c r="M1330" i="174"/>
  <c r="M3726" i="174"/>
  <c r="M2208" i="174"/>
  <c r="M4329" i="174"/>
  <c r="M2438" i="174"/>
  <c r="M2148" i="174"/>
  <c r="M1687" i="174"/>
  <c r="M3574" i="174"/>
  <c r="M1327" i="174"/>
  <c r="M3995" i="174"/>
  <c r="M3589" i="174"/>
  <c r="M4265" i="174"/>
  <c r="M2028" i="174"/>
  <c r="M2969" i="174"/>
  <c r="M2832" i="174"/>
  <c r="M2286" i="174"/>
  <c r="M190" i="174"/>
  <c r="M2204" i="174"/>
  <c r="M3100" i="174"/>
  <c r="M4208" i="174"/>
  <c r="M4162" i="174"/>
  <c r="M4205" i="174"/>
  <c r="M3576" i="174"/>
  <c r="M1897" i="174"/>
  <c r="M4034" i="174"/>
  <c r="M2312" i="174"/>
  <c r="M3788" i="174"/>
  <c r="M3197" i="174"/>
  <c r="M1189" i="174"/>
  <c r="M1587" i="174"/>
  <c r="M3016" i="174"/>
  <c r="M984" i="174"/>
  <c r="M4222" i="174"/>
  <c r="M1488" i="174"/>
  <c r="M3027" i="174"/>
  <c r="M2920" i="174"/>
  <c r="M3262" i="174"/>
  <c r="M1702" i="174"/>
  <c r="M1016" i="174"/>
  <c r="M3603" i="174"/>
  <c r="M4038" i="174"/>
  <c r="M2904" i="174"/>
  <c r="M3375" i="174"/>
  <c r="M3672" i="174"/>
  <c r="M3675" i="174"/>
  <c r="M2994" i="174"/>
  <c r="M1596" i="174"/>
  <c r="M4202" i="174"/>
  <c r="M4336" i="174"/>
  <c r="M2906" i="174"/>
  <c r="M1186" i="174"/>
  <c r="M3291" i="174"/>
  <c r="M2581" i="174"/>
  <c r="M4115" i="174"/>
  <c r="M3843" i="174"/>
  <c r="M1962" i="174"/>
  <c r="M4290" i="174"/>
  <c r="M1096" i="174"/>
  <c r="M2115" i="174"/>
  <c r="M1360" i="174"/>
  <c r="M2788" i="174"/>
  <c r="M3749" i="174"/>
  <c r="M3058" i="174"/>
  <c r="M1370" i="174"/>
  <c r="M3362" i="174"/>
  <c r="M1735" i="174"/>
  <c r="M3461" i="174"/>
  <c r="M3313" i="174"/>
  <c r="M3471" i="174"/>
  <c r="M1755" i="174"/>
  <c r="M3737" i="174"/>
  <c r="M645" i="174"/>
  <c r="M724" i="174"/>
  <c r="M3708" i="174"/>
  <c r="M4121" i="174"/>
  <c r="M3258" i="174"/>
  <c r="M3155" i="174"/>
  <c r="M1414" i="174"/>
  <c r="M3254" i="174"/>
  <c r="M4152" i="174"/>
  <c r="M4216" i="174"/>
  <c r="M478" i="174"/>
  <c r="M2669" i="174"/>
  <c r="M3561" i="174"/>
  <c r="M2615" i="174"/>
  <c r="M3252" i="174"/>
  <c r="M2690" i="174"/>
  <c r="M4011" i="174"/>
  <c r="M797" i="174"/>
  <c r="M3218" i="174"/>
  <c r="M3438" i="174"/>
  <c r="M1862" i="174"/>
  <c r="M1634" i="174"/>
  <c r="M1794" i="174"/>
  <c r="M2988" i="174"/>
  <c r="M1911" i="174"/>
  <c r="M3676" i="174"/>
  <c r="M1710" i="174"/>
  <c r="M3698" i="174"/>
  <c r="M279" i="174"/>
  <c r="M2528" i="174"/>
  <c r="M1379" i="174"/>
  <c r="M1683" i="174"/>
  <c r="M2339" i="174"/>
  <c r="M1887" i="174"/>
  <c r="M3828" i="174"/>
  <c r="M1708" i="174"/>
  <c r="M2128" i="174"/>
  <c r="M54" i="174"/>
  <c r="M3248" i="174"/>
  <c r="M1194" i="174"/>
  <c r="M3130" i="174"/>
  <c r="M109" i="174"/>
  <c r="M609" i="174"/>
  <c r="M3649" i="174"/>
  <c r="M3975" i="174"/>
  <c r="M1956" i="174"/>
  <c r="M1986" i="174"/>
  <c r="M2687" i="174"/>
  <c r="M4313" i="174"/>
  <c r="M4158" i="174"/>
  <c r="M2679" i="174"/>
  <c r="M2901" i="174"/>
  <c r="M177" i="174"/>
  <c r="M2432" i="174"/>
  <c r="M2876" i="174"/>
  <c r="M4062" i="174"/>
  <c r="M358" i="174"/>
  <c r="M3083" i="174"/>
  <c r="M2871" i="174"/>
  <c r="M4200" i="174"/>
  <c r="M1870" i="174"/>
  <c r="M4191" i="174"/>
  <c r="M1264" i="174"/>
  <c r="M2304" i="174"/>
  <c r="M3950" i="174"/>
  <c r="M2886" i="174"/>
  <c r="M3007" i="174"/>
  <c r="M3038" i="174"/>
  <c r="M484" i="174"/>
  <c r="M1008" i="174"/>
  <c r="M2591" i="174"/>
  <c r="M1132" i="174"/>
  <c r="M1464" i="174"/>
  <c r="M730" i="174"/>
  <c r="M4206" i="174"/>
  <c r="M2524" i="174"/>
  <c r="M2814" i="174"/>
  <c r="M4272" i="174"/>
  <c r="M1278" i="174"/>
  <c r="M1466" i="174"/>
  <c r="M2386" i="174"/>
  <c r="M1534" i="174"/>
  <c r="M918" i="174"/>
  <c r="M3109" i="174"/>
  <c r="M3294" i="174"/>
  <c r="M792" i="174"/>
  <c r="M1621" i="174"/>
  <c r="M3443" i="174"/>
  <c r="M3452" i="174"/>
  <c r="M3547" i="174"/>
  <c r="M3769" i="174"/>
  <c r="M3894" i="174"/>
  <c r="M2154" i="174"/>
  <c r="M828" i="174"/>
  <c r="M1401" i="174"/>
  <c r="M2612" i="174"/>
  <c r="M1891" i="174"/>
  <c r="M4164" i="174"/>
  <c r="M2279" i="174"/>
  <c r="M1740" i="174"/>
  <c r="M3728" i="174"/>
  <c r="M3326" i="174"/>
  <c r="M2623" i="174"/>
  <c r="M2815" i="174"/>
  <c r="M3410" i="174"/>
  <c r="M4002" i="174"/>
  <c r="M2236" i="174"/>
  <c r="M3508" i="174"/>
  <c r="M3096" i="174"/>
  <c r="M1662" i="174"/>
  <c r="M1272" i="174"/>
  <c r="M4278" i="174"/>
  <c r="M3171" i="174"/>
  <c r="M2659" i="174"/>
  <c r="M2347" i="174"/>
  <c r="M1454" i="174"/>
  <c r="M1080" i="174"/>
  <c r="M1815" i="174"/>
  <c r="M4037" i="174"/>
  <c r="M1460" i="174"/>
  <c r="M3690" i="174"/>
  <c r="M628" i="174"/>
  <c r="M3579" i="174"/>
  <c r="M1328" i="174"/>
  <c r="M4131" i="174"/>
  <c r="M3361" i="174"/>
  <c r="M2828" i="174"/>
  <c r="M2000" i="174"/>
  <c r="M4327" i="174"/>
  <c r="M3055" i="174"/>
  <c r="M1720" i="174"/>
  <c r="M2527" i="174"/>
  <c r="M3651" i="174"/>
  <c r="M2694" i="174"/>
  <c r="M3379" i="174"/>
  <c r="M2132" i="174"/>
  <c r="M632" i="174"/>
  <c r="M172" i="174"/>
  <c r="M2899" i="174"/>
  <c r="M1475" i="174"/>
  <c r="M3225" i="174"/>
  <c r="M3747" i="174"/>
  <c r="M1174" i="174"/>
  <c r="M2500" i="174"/>
  <c r="M3934" i="174"/>
  <c r="M3187" i="174"/>
  <c r="M4001" i="174"/>
  <c r="M2656" i="174"/>
  <c r="M2736" i="174"/>
  <c r="M2271" i="174"/>
  <c r="M2296" i="174"/>
  <c r="M3494" i="174"/>
  <c r="M3954" i="174"/>
  <c r="M2922" i="174"/>
  <c r="M2170" i="174"/>
  <c r="M2636" i="174"/>
  <c r="M4306" i="174"/>
  <c r="M297" i="174"/>
  <c r="M2921" i="174"/>
  <c r="M4345" i="174"/>
  <c r="M3635" i="174"/>
  <c r="M2536" i="174"/>
  <c r="M2950" i="174"/>
  <c r="M4113" i="174"/>
  <c r="M2043" i="174"/>
  <c r="M2831" i="174"/>
  <c r="M2282" i="174"/>
  <c r="M2802" i="174"/>
  <c r="M2887" i="174"/>
  <c r="M781" i="174"/>
  <c r="M4007" i="174"/>
  <c r="M1992" i="174"/>
  <c r="M1835" i="174"/>
  <c r="M2850" i="174"/>
  <c r="M3804" i="174"/>
  <c r="M2192" i="174"/>
  <c r="M2890" i="174"/>
  <c r="M2034" i="174"/>
  <c r="M610" i="174"/>
  <c r="M2568" i="174"/>
  <c r="M3412" i="174"/>
  <c r="M2840" i="174"/>
  <c r="M1768" i="174"/>
  <c r="M3358" i="174"/>
  <c r="M167" i="174"/>
  <c r="M3011" i="174"/>
  <c r="M2655" i="174"/>
  <c r="M2102" i="174"/>
  <c r="M281" i="174"/>
  <c r="M2062" i="174"/>
  <c r="M3745" i="174"/>
  <c r="M4266" i="174"/>
  <c r="M2019" i="174"/>
  <c r="M3126" i="174"/>
  <c r="M2390" i="174"/>
  <c r="M3918" i="174"/>
  <c r="M2727" i="174"/>
  <c r="M4297" i="174"/>
  <c r="M965" i="174"/>
  <c r="M945" i="174"/>
  <c r="M617" i="174"/>
  <c r="M3499" i="174"/>
  <c r="M1434" i="174"/>
  <c r="M3907" i="174"/>
  <c r="M3351" i="174"/>
  <c r="M2632" i="174"/>
  <c r="M4252" i="174"/>
  <c r="M3359" i="174"/>
  <c r="M4143" i="174"/>
  <c r="M3527" i="174"/>
  <c r="M3319" i="174"/>
  <c r="M4064" i="174"/>
  <c r="M1555" i="174"/>
  <c r="M3330" i="174"/>
  <c r="M3555" i="174"/>
  <c r="M706" i="174"/>
  <c r="M2040" i="174"/>
  <c r="M1704" i="174"/>
  <c r="M2295" i="174"/>
  <c r="M1368" i="174"/>
  <c r="M869" i="174"/>
  <c r="M3323" i="174"/>
  <c r="M371" i="174"/>
  <c r="M3572" i="174"/>
  <c r="M3848" i="174"/>
  <c r="M1843" i="174"/>
  <c r="M2807" i="174"/>
  <c r="M1228" i="174"/>
  <c r="M2767" i="174"/>
  <c r="M4196" i="174"/>
  <c r="M539" i="174"/>
  <c r="M2045" i="174"/>
  <c r="M3296" i="174"/>
  <c r="M3840" i="174"/>
  <c r="M2630" i="174"/>
  <c r="M1418" i="174"/>
  <c r="M2219" i="174"/>
  <c r="M3703" i="174"/>
  <c r="M1852" i="174"/>
  <c r="M1861" i="174"/>
  <c r="M1664" i="174"/>
  <c r="M2569" i="174"/>
  <c r="M4016" i="174"/>
  <c r="M1398" i="174"/>
  <c r="M1883" i="174"/>
  <c r="M3964" i="174"/>
  <c r="M280" i="174"/>
  <c r="M4192" i="174"/>
  <c r="M3266" i="174"/>
  <c r="M3368" i="174"/>
  <c r="M3080" i="174"/>
  <c r="M695" i="174"/>
  <c r="M4114" i="174"/>
  <c r="M2050" i="174"/>
  <c r="M4153" i="174"/>
  <c r="M2344" i="174"/>
  <c r="M3746" i="174"/>
  <c r="M2902" i="174"/>
  <c r="M4175" i="174"/>
  <c r="M2514" i="174"/>
  <c r="M4159" i="174"/>
  <c r="M1037" i="174"/>
  <c r="M1648" i="174"/>
  <c r="M3667" i="174"/>
  <c r="M4182" i="174"/>
  <c r="M2238" i="174"/>
  <c r="M3192" i="174"/>
  <c r="M1731" i="174"/>
  <c r="M3852" i="174"/>
  <c r="M4231" i="174"/>
  <c r="M2678" i="174"/>
  <c r="M1270" i="174"/>
  <c r="M3030" i="174"/>
  <c r="M4094" i="174"/>
  <c r="M3515" i="174"/>
  <c r="M3967" i="174"/>
  <c r="M2543" i="174"/>
  <c r="M2816" i="174"/>
  <c r="M848" i="174"/>
  <c r="M4249" i="174"/>
  <c r="M650" i="174"/>
  <c r="M3502" i="174"/>
  <c r="M1579" i="174"/>
  <c r="M951" i="174"/>
  <c r="M2979" i="174"/>
  <c r="M2772" i="174"/>
  <c r="M3960" i="174"/>
  <c r="M3801" i="174"/>
  <c r="M2127" i="174"/>
  <c r="M336" i="174"/>
  <c r="M4283" i="174"/>
  <c r="M1924" i="174"/>
  <c r="M962" i="174"/>
  <c r="M530" i="174"/>
  <c r="M3388" i="174"/>
  <c r="M3426" i="174"/>
  <c r="M2351" i="174"/>
  <c r="M3203" i="174"/>
  <c r="M3755" i="174"/>
  <c r="M3366" i="174"/>
  <c r="M3713" i="174"/>
  <c r="M3165" i="174"/>
  <c r="M926" i="174"/>
  <c r="M4010" i="174"/>
  <c r="M3102" i="174"/>
  <c r="M2366" i="174"/>
  <c r="M1868" i="174"/>
  <c r="M2263" i="174"/>
  <c r="M1625" i="174"/>
  <c r="M3177" i="174"/>
  <c r="M2992" i="174"/>
  <c r="M888" i="174"/>
  <c r="M2187" i="174"/>
  <c r="M3305" i="174"/>
  <c r="M944" i="174"/>
  <c r="M2416" i="174"/>
  <c r="M1358" i="174"/>
  <c r="M4320" i="174"/>
  <c r="M3825" i="174"/>
  <c r="M2637" i="174"/>
  <c r="M3137" i="174"/>
  <c r="M3985" i="174"/>
  <c r="M748" i="174"/>
  <c r="M4041" i="174"/>
  <c r="M267" i="174"/>
  <c r="M1248" i="174"/>
  <c r="M3765" i="174"/>
  <c r="M4081" i="174"/>
  <c r="M2990" i="174"/>
  <c r="M3180" i="174"/>
  <c r="M4188" i="174"/>
  <c r="M744" i="174"/>
  <c r="M3633" i="174"/>
  <c r="M1964" i="174"/>
  <c r="M4224" i="174"/>
  <c r="M3611" i="174"/>
  <c r="M1804" i="174"/>
  <c r="M3774" i="174"/>
  <c r="M3582" i="174"/>
  <c r="M3767" i="174"/>
  <c r="M1432" i="174"/>
  <c r="M3939" i="174"/>
  <c r="M3139" i="174"/>
  <c r="M2620" i="174"/>
  <c r="M954" i="174"/>
  <c r="M930" i="174"/>
  <c r="M3370" i="174"/>
  <c r="M2938" i="174"/>
  <c r="M3998" i="174"/>
  <c r="M3942" i="174"/>
  <c r="M2839" i="174"/>
  <c r="M3076" i="174"/>
  <c r="M4046" i="174"/>
  <c r="M3905" i="174"/>
  <c r="M2222" i="174"/>
  <c r="M2215" i="174"/>
  <c r="M3827" i="174"/>
  <c r="M2720" i="174"/>
  <c r="M4284" i="174"/>
  <c r="M1387" i="174"/>
  <c r="M1048" i="174"/>
  <c r="M4343" i="174"/>
  <c r="M1684" i="174"/>
  <c r="M3556" i="174"/>
  <c r="M2255" i="174"/>
  <c r="M524" i="174"/>
  <c r="M2576" i="174"/>
  <c r="M3227" i="174"/>
  <c r="M4282" i="174"/>
  <c r="M2982" i="174"/>
  <c r="M4324" i="174"/>
  <c r="M4339" i="174"/>
  <c r="M1950" i="174"/>
  <c r="M4262" i="174"/>
  <c r="M1904" i="174"/>
  <c r="M228" i="174"/>
  <c r="M1637" i="174"/>
  <c r="M4128" i="174"/>
  <c r="M1098" i="174"/>
  <c r="M4008" i="174"/>
  <c r="M3350" i="174"/>
  <c r="M3622" i="174"/>
  <c r="M1742" i="174"/>
  <c r="M3424" i="174"/>
  <c r="M180" i="174"/>
  <c r="M1566" i="174"/>
  <c r="M758" i="174"/>
  <c r="M4322" i="174"/>
  <c r="M1974" i="174"/>
  <c r="M2905" i="174"/>
  <c r="M4148" i="174"/>
  <c r="M1700" i="174"/>
  <c r="M4214" i="174"/>
  <c r="M3224" i="174"/>
  <c r="M1570" i="174"/>
  <c r="M1994" i="174"/>
  <c r="M2167" i="174"/>
  <c r="M3018" i="174"/>
  <c r="M3935" i="174"/>
  <c r="M4129" i="174"/>
  <c r="M3044" i="174"/>
  <c r="M3208" i="174"/>
  <c r="M2202" i="174"/>
  <c r="M2578" i="174"/>
  <c r="M2847" i="174"/>
  <c r="M1221" i="174"/>
  <c r="M316" i="174"/>
  <c r="M543" i="174"/>
  <c r="M3207" i="174"/>
  <c r="M3389" i="174"/>
  <c r="M3112" i="174"/>
  <c r="M2616" i="174"/>
  <c r="M4241" i="174"/>
  <c r="M3518" i="174"/>
  <c r="M4144" i="174"/>
  <c r="M3761" i="174"/>
  <c r="M759" i="174"/>
  <c r="M102" i="174"/>
  <c r="M720" i="174"/>
  <c r="M3111" i="174"/>
  <c r="M1520" i="174"/>
  <c r="M247" i="174"/>
  <c r="M3391" i="174"/>
  <c r="M3871" i="174"/>
  <c r="M2977" i="174"/>
  <c r="M770" i="174"/>
  <c r="M3814" i="174"/>
  <c r="M673" i="174"/>
  <c r="M3615" i="174"/>
  <c r="M1780" i="174"/>
  <c r="M4124" i="174"/>
  <c r="M3551" i="174"/>
  <c r="M3739" i="174"/>
  <c r="M2628" i="174"/>
  <c r="M4163" i="174"/>
  <c r="M3856" i="174"/>
  <c r="M3586" i="174"/>
  <c r="M1404" i="174"/>
  <c r="M2086" i="174"/>
  <c r="M534" i="174"/>
  <c r="M3146" i="174"/>
  <c r="M818" i="174"/>
  <c r="M3743" i="174"/>
  <c r="M2320" i="174"/>
  <c r="M3059" i="174"/>
  <c r="M2372" i="174"/>
  <c r="M4053" i="174"/>
  <c r="M2439" i="174"/>
  <c r="M2075" i="174"/>
  <c r="M4118" i="174"/>
  <c r="M3770" i="174"/>
  <c r="M96" i="174"/>
  <c r="M1443" i="174"/>
  <c r="M3648" i="174"/>
  <c r="M3727" i="174"/>
  <c r="M2214" i="174"/>
  <c r="M857" i="174"/>
  <c r="M2383" i="174"/>
  <c r="M3628" i="174"/>
  <c r="M453" i="174"/>
  <c r="M4089" i="174"/>
  <c r="M2879" i="174"/>
  <c r="M2739" i="174"/>
  <c r="M1471" i="174"/>
  <c r="M1859" i="174"/>
  <c r="M3704" i="174"/>
  <c r="M1782" i="174"/>
  <c r="M3066" i="174"/>
  <c r="M3430" i="174"/>
  <c r="M3190" i="174"/>
  <c r="M2367" i="174"/>
  <c r="M3729" i="174"/>
  <c r="M3047" i="174"/>
  <c r="M2291" i="174"/>
  <c r="M3691" i="174"/>
  <c r="M2959" i="174"/>
  <c r="M4291" i="174"/>
  <c r="M2567" i="174"/>
  <c r="M1918" i="174"/>
  <c r="M3094" i="174"/>
  <c r="M2590" i="174"/>
  <c r="M3695" i="174"/>
  <c r="M1492" i="174"/>
  <c r="M2675" i="174"/>
  <c r="M3135" i="174"/>
  <c r="M282" i="174"/>
  <c r="M4080" i="174"/>
  <c r="M4319" i="174"/>
  <c r="M3715" i="174"/>
  <c r="M1453" i="174"/>
  <c r="M1631" i="174"/>
  <c r="M3780" i="174"/>
  <c r="M3824" i="174"/>
  <c r="M2698" i="174"/>
  <c r="M3614" i="174"/>
  <c r="M2450" i="174"/>
  <c r="M3251" i="174"/>
  <c r="M1842" i="174"/>
  <c r="M2986" i="174"/>
  <c r="M3733" i="174"/>
  <c r="M259" i="174"/>
  <c r="M4201" i="174"/>
  <c r="M4169" i="174"/>
  <c r="M3620" i="174"/>
  <c r="M3587" i="174"/>
  <c r="M4251" i="174"/>
  <c r="M1363" i="174"/>
  <c r="M3504" i="174"/>
  <c r="M4100" i="174"/>
  <c r="M393" i="174"/>
  <c r="M934" i="174"/>
  <c r="M1514" i="174"/>
  <c r="M3182" i="174"/>
  <c r="M2944" i="174"/>
  <c r="M3510" i="174"/>
  <c r="M2935" i="174"/>
  <c r="M2571" i="174"/>
  <c r="M1787" i="174"/>
  <c r="M3228" i="174"/>
  <c r="M2900" i="174"/>
  <c r="M1667" i="174"/>
  <c r="M597" i="174"/>
  <c r="M855" i="174"/>
  <c r="M1321" i="174"/>
  <c r="M873" i="174"/>
  <c r="M3284" i="174"/>
  <c r="M4006" i="174"/>
  <c r="M3214" i="174"/>
  <c r="M684" i="174"/>
  <c r="M3380" i="174"/>
  <c r="M2294" i="174"/>
  <c r="M2063" i="174"/>
  <c r="M4185" i="174"/>
  <c r="M3842" i="174"/>
  <c r="M1606" i="174"/>
  <c r="M1299" i="174"/>
  <c r="M1346" i="174"/>
  <c r="M3428" i="174"/>
  <c r="M1168" i="174"/>
  <c r="M2426" i="174"/>
  <c r="M1523" i="174"/>
  <c r="M3874" i="174"/>
  <c r="M3803" i="174"/>
  <c r="M3989" i="174"/>
  <c r="M3793" i="174"/>
  <c r="M1691" i="174"/>
  <c r="M2507" i="174"/>
  <c r="M3782" i="174"/>
  <c r="M3415" i="174"/>
  <c r="M2889" i="174"/>
  <c r="M3945" i="174"/>
  <c r="M3658" i="174"/>
  <c r="M1690" i="174"/>
  <c r="M4084" i="174"/>
  <c r="M2080" i="174"/>
  <c r="M3470" i="174"/>
  <c r="M2400" i="174"/>
  <c r="M3937" i="174"/>
  <c r="M2258" i="174"/>
  <c r="M3012" i="174"/>
  <c r="M2446" i="174"/>
  <c r="M2841" i="174"/>
  <c r="M66" i="174"/>
  <c r="M3329" i="174"/>
  <c r="M3189" i="174"/>
  <c r="M784" i="174"/>
  <c r="M3974" i="174"/>
  <c r="M4119" i="174"/>
  <c r="M2820" i="174"/>
  <c r="M904" i="174"/>
  <c r="M3184" i="174"/>
  <c r="M2611" i="174"/>
  <c r="M3481" i="174"/>
  <c r="M1717" i="174"/>
  <c r="M958" i="174"/>
  <c r="M1120" i="174"/>
  <c r="M2093" i="174"/>
  <c r="M344" i="174"/>
  <c r="M2044" i="174"/>
  <c r="M1113" i="174"/>
  <c r="M1796" i="174"/>
  <c r="M2067" i="174"/>
  <c r="M3583" i="174"/>
  <c r="M2599" i="174"/>
  <c r="M2882" i="174"/>
  <c r="M4157" i="174"/>
  <c r="M2061" i="174"/>
  <c r="M1601" i="174"/>
  <c r="M1320" i="174"/>
  <c r="M1685" i="174"/>
  <c r="M407" i="174"/>
  <c r="M2711" i="174"/>
  <c r="M3049" i="174"/>
  <c r="M2200" i="174"/>
  <c r="M2668" i="174"/>
  <c r="M616" i="174"/>
  <c r="M1600" i="174"/>
  <c r="M1923" i="174"/>
  <c r="M333" i="174"/>
  <c r="M231" i="174"/>
  <c r="M3741" i="174"/>
  <c r="M3953" i="174"/>
  <c r="M3132" i="174"/>
  <c r="M4063" i="174"/>
  <c r="M4348" i="174"/>
  <c r="M2848" i="174"/>
  <c r="M1090" i="174"/>
  <c r="M2212" i="174"/>
  <c r="M290" i="174"/>
  <c r="M3638" i="174"/>
  <c r="M16" i="174"/>
  <c r="M183" i="174"/>
  <c r="M3616" i="174"/>
  <c r="M2345" i="174"/>
  <c r="M723" i="174"/>
  <c r="M819" i="174"/>
  <c r="M306" i="174"/>
  <c r="M3386" i="174"/>
  <c r="M1525" i="174"/>
  <c r="M1866" i="174"/>
  <c r="M3119" i="174"/>
  <c r="M3244" i="174"/>
  <c r="M1362" i="174"/>
  <c r="M3509" i="174"/>
  <c r="M3176" i="174"/>
  <c r="M3226" i="174"/>
  <c r="M4227" i="174"/>
  <c r="M2101" i="174"/>
  <c r="M503" i="174"/>
  <c r="M1423" i="174"/>
  <c r="M1531" i="174"/>
  <c r="M3955" i="174"/>
  <c r="M3015" i="174"/>
  <c r="M2079" i="174"/>
  <c r="M2996" i="174"/>
  <c r="M1957" i="174"/>
  <c r="M966" i="174"/>
  <c r="M568" i="174"/>
  <c r="M1038" i="174"/>
  <c r="M4173" i="174"/>
  <c r="M4341" i="174"/>
  <c r="M4145" i="174"/>
  <c r="M1767" i="174"/>
  <c r="M1851" i="174"/>
  <c r="M3980" i="174"/>
  <c r="M625" i="174"/>
  <c r="M1663" i="174"/>
  <c r="M77" i="174"/>
  <c r="M3581" i="174"/>
  <c r="M103" i="174"/>
  <c r="M4325" i="174"/>
  <c r="M264" i="174"/>
  <c r="M2671" i="174"/>
  <c r="M3516" i="174"/>
  <c r="M1809" i="174"/>
  <c r="M3418" i="174"/>
  <c r="M1071" i="174"/>
  <c r="M681" i="174"/>
  <c r="M1439" i="174"/>
  <c r="M1485" i="174"/>
  <c r="M1104" i="174"/>
  <c r="M3758" i="174"/>
  <c r="M3537" i="174"/>
  <c r="M601" i="174"/>
  <c r="M1144" i="174"/>
  <c r="M990" i="174"/>
  <c r="M458" i="174"/>
  <c r="M2139" i="174"/>
  <c r="M2897" i="174"/>
  <c r="M1246" i="174"/>
  <c r="M1198" i="174"/>
  <c r="M2230" i="174"/>
  <c r="M2002" i="174"/>
  <c r="M2084" i="174"/>
  <c r="M1226" i="174"/>
  <c r="M39" i="174"/>
  <c r="M2421" i="174"/>
  <c r="M3166" i="174"/>
  <c r="M4295" i="174"/>
  <c r="M3179" i="174"/>
  <c r="M2130" i="174"/>
  <c r="M902" i="174"/>
  <c r="M1072" i="174"/>
  <c r="M3028" i="174"/>
  <c r="M2464" i="174"/>
  <c r="M377" i="174"/>
  <c r="M1062" i="174"/>
  <c r="M850" i="174"/>
  <c r="M1741" i="174"/>
  <c r="M1793" i="174"/>
  <c r="M2685" i="174"/>
  <c r="M2849" i="174"/>
  <c r="M1604" i="174"/>
  <c r="M4044" i="174"/>
  <c r="M1148" i="174"/>
  <c r="M1293" i="174"/>
  <c r="M262" i="174"/>
  <c r="M3900" i="174"/>
  <c r="M2391" i="174"/>
  <c r="M1441" i="174"/>
  <c r="M3477" i="174"/>
  <c r="M4317" i="174"/>
  <c r="M1118" i="174"/>
  <c r="M841" i="174"/>
  <c r="M76" i="174"/>
  <c r="M363" i="174"/>
  <c r="M4344" i="174"/>
  <c r="M3699" i="174"/>
  <c r="M1195" i="174"/>
  <c r="M714" i="174"/>
  <c r="M1177" i="174"/>
  <c r="M973" i="174"/>
  <c r="M2333" i="174"/>
  <c r="M3544" i="174"/>
  <c r="M947" i="174"/>
  <c r="M3286" i="174"/>
  <c r="M2893" i="174"/>
  <c r="M2642" i="174"/>
  <c r="M675" i="174"/>
  <c r="M2121" i="174"/>
  <c r="M1846" i="174"/>
  <c r="M2408" i="174"/>
  <c r="M3796" i="174"/>
  <c r="M1560" i="174"/>
  <c r="M3841" i="174"/>
  <c r="M3673" i="174"/>
  <c r="M1580" i="174"/>
  <c r="M2038" i="174"/>
  <c r="M3961" i="174"/>
  <c r="M3282" i="174"/>
  <c r="M35" i="174"/>
  <c r="M3577" i="174"/>
  <c r="M2885" i="174"/>
  <c r="M349" i="174"/>
  <c r="M2348" i="174"/>
  <c r="M2795" i="174"/>
  <c r="M3232" i="174"/>
  <c r="M1978" i="174"/>
  <c r="M1190" i="174"/>
  <c r="M408" i="174"/>
  <c r="M3548" i="174"/>
  <c r="M2488" i="174"/>
  <c r="M1208" i="174"/>
  <c r="M3652" i="174"/>
  <c r="M3988" i="174"/>
  <c r="M1166" i="174"/>
  <c r="M258" i="174"/>
  <c r="M1714" i="174"/>
  <c r="M1906" i="174"/>
  <c r="M1133" i="174"/>
  <c r="M2473" i="174"/>
  <c r="M4232" i="174"/>
  <c r="M1167" i="174"/>
  <c r="M604" i="174"/>
  <c r="M2483" i="174"/>
  <c r="M3688" i="174"/>
  <c r="M4135" i="174"/>
  <c r="M4051" i="174"/>
  <c r="M1820" i="174"/>
  <c r="M1097" i="174"/>
  <c r="M3599" i="174"/>
  <c r="M1005" i="174"/>
  <c r="M2624" i="174"/>
  <c r="M658" i="174"/>
  <c r="M2059" i="174"/>
  <c r="M2308" i="174"/>
  <c r="M1170" i="174"/>
  <c r="M4213" i="174"/>
  <c r="M2111" i="174"/>
  <c r="M2120" i="174"/>
  <c r="M1558" i="174"/>
  <c r="M1201" i="174"/>
  <c r="M3188" i="174"/>
  <c r="M2564" i="174"/>
  <c r="M1840" i="174"/>
  <c r="M4111" i="174"/>
  <c r="M1639" i="174"/>
  <c r="M3806" i="174"/>
  <c r="M553" i="174"/>
  <c r="M1417" i="174"/>
  <c r="M683" i="174"/>
  <c r="M2433" i="174"/>
  <c r="M537" i="174"/>
  <c r="M2342" i="174"/>
  <c r="M2174" i="174"/>
  <c r="M2670" i="174"/>
  <c r="M581" i="174"/>
  <c r="M2777" i="174"/>
  <c r="M204" i="174"/>
  <c r="M956" i="174"/>
  <c r="M903" i="174"/>
  <c r="M2413" i="174"/>
  <c r="M589" i="174"/>
  <c r="M1858" i="174"/>
  <c r="M270" i="174"/>
  <c r="M3148" i="174"/>
  <c r="M442" i="174"/>
  <c r="M567" i="174"/>
  <c r="M3129" i="174"/>
  <c r="M1397" i="174"/>
  <c r="M3881" i="174"/>
  <c r="M1467" i="174"/>
  <c r="M3753" i="174"/>
  <c r="M3465" i="174"/>
  <c r="M2825" i="174"/>
  <c r="M3819" i="174"/>
  <c r="M2550" i="174"/>
  <c r="M2502" i="174"/>
  <c r="M3674" i="174"/>
  <c r="M1880" i="174"/>
  <c r="M1300" i="174"/>
  <c r="M2055" i="174"/>
  <c r="M3353" i="174"/>
  <c r="M415" i="174"/>
  <c r="M499" i="174"/>
  <c r="M640" i="174"/>
  <c r="M2822" i="174"/>
  <c r="M571" i="174"/>
  <c r="M3993" i="174"/>
  <c r="M2467" i="174"/>
  <c r="M3086" i="174"/>
  <c r="M63" i="174"/>
  <c r="M782" i="174"/>
  <c r="M832" i="174"/>
  <c r="M790" i="174"/>
  <c r="M2932" i="174"/>
  <c r="M406" i="174"/>
  <c r="M1976" i="174"/>
  <c r="M612" i="174"/>
  <c r="M3645" i="174"/>
  <c r="M3201" i="174"/>
  <c r="M1039" i="174"/>
  <c r="M2609" i="174"/>
  <c r="M889" i="174"/>
  <c r="M1984" i="174"/>
  <c r="M907" i="174"/>
  <c r="M2419" i="174"/>
  <c r="M2754" i="174"/>
  <c r="M2007" i="174"/>
  <c r="M2712" i="174"/>
  <c r="M1536" i="174"/>
  <c r="M73" i="174"/>
  <c r="M385" i="174"/>
  <c r="M689" i="174"/>
  <c r="M839" i="174"/>
  <c r="M3906" i="174"/>
  <c r="M2888" i="174"/>
  <c r="M30" i="174"/>
  <c r="M1183" i="174"/>
  <c r="M3101" i="174"/>
  <c r="M3003" i="174"/>
  <c r="M2097" i="174"/>
  <c r="M854" i="174"/>
  <c r="M222" i="174"/>
  <c r="M326" i="174"/>
  <c r="M391" i="174"/>
  <c r="M765" i="174"/>
  <c r="M3409" i="174"/>
  <c r="M174" i="174"/>
  <c r="M980" i="174"/>
  <c r="M884" i="174"/>
  <c r="M2382" i="174"/>
  <c r="M1413" i="174"/>
  <c r="M3384" i="174"/>
  <c r="M2741" i="174"/>
  <c r="M3249" i="174"/>
  <c r="M3569" i="174"/>
  <c r="M4077" i="174"/>
  <c r="M1092" i="174"/>
  <c r="M1093" i="174"/>
  <c r="M1391" i="174"/>
  <c r="M195" i="174"/>
  <c r="M2021" i="174"/>
  <c r="M2787" i="174"/>
  <c r="M4126" i="174"/>
  <c r="M2256" i="174"/>
  <c r="M1490" i="174"/>
  <c r="M3818" i="174"/>
  <c r="M3601" i="174"/>
  <c r="M3297" i="174"/>
  <c r="M3230" i="174"/>
  <c r="M1354" i="174"/>
  <c r="M3355" i="174"/>
  <c r="M2863" i="174"/>
  <c r="M4058" i="174"/>
  <c r="M1583" i="174"/>
  <c r="M3697" i="174"/>
  <c r="M116" i="174"/>
  <c r="M798" i="174"/>
  <c r="M1624" i="174"/>
  <c r="M2730" i="174"/>
  <c r="M791" i="174"/>
  <c r="M3235" i="174"/>
  <c r="M786" i="174"/>
  <c r="M4091" i="174"/>
  <c r="M1035" i="174"/>
  <c r="M793" i="174"/>
  <c r="M3505" i="174"/>
  <c r="M1180" i="174"/>
  <c r="M425" i="174"/>
  <c r="M2315" i="174"/>
  <c r="M1586" i="174"/>
  <c r="M492" i="174"/>
  <c r="M1361" i="174"/>
  <c r="M2046" i="174"/>
  <c r="M611" i="174"/>
  <c r="M3722" i="174"/>
  <c r="M1491" i="174"/>
  <c r="M327" i="174"/>
  <c r="M1677" i="174"/>
  <c r="M418" i="174"/>
  <c r="M4018" i="174"/>
  <c r="M3216" i="174"/>
  <c r="M101" i="174"/>
  <c r="M521" i="174"/>
  <c r="M2234" i="174"/>
  <c r="M186" i="174"/>
  <c r="M1888" i="174"/>
  <c r="M2405" i="174"/>
  <c r="M29" i="174"/>
  <c r="M3596" i="174"/>
  <c r="M2478" i="174"/>
  <c r="M2231" i="174"/>
  <c r="M1800" i="174"/>
  <c r="M3043" i="174"/>
  <c r="M1002" i="174"/>
  <c r="M1237" i="174"/>
  <c r="M2447" i="174"/>
  <c r="M986" i="174"/>
  <c r="M2008" i="174"/>
  <c r="M2518" i="174"/>
  <c r="M1699" i="174"/>
  <c r="M746" i="174"/>
  <c r="M2006" i="174"/>
  <c r="M875" i="174"/>
  <c r="M674" i="174"/>
  <c r="M2033" i="174"/>
  <c r="M3592" i="174"/>
  <c r="M1060" i="174"/>
  <c r="M1588" i="174"/>
  <c r="M774" i="174"/>
  <c r="M719" i="174"/>
  <c r="M2586" i="174"/>
  <c r="M1930" i="174"/>
  <c r="M3919" i="174"/>
  <c r="M979" i="174"/>
  <c r="M2941" i="174"/>
  <c r="M3602" i="174"/>
  <c r="M150" i="174"/>
  <c r="M3031" i="174"/>
  <c r="M679" i="174"/>
  <c r="M761" i="174"/>
  <c r="M2172" i="174"/>
  <c r="M957" i="174"/>
  <c r="M1802" i="174"/>
  <c r="M1928" i="174"/>
  <c r="M3209" i="174"/>
  <c r="M1085" i="174"/>
  <c r="M140" i="174"/>
  <c r="M2297" i="174"/>
  <c r="M893" i="174"/>
  <c r="M4050" i="174"/>
  <c r="M2152" i="174"/>
  <c r="M3531" i="174"/>
  <c r="M1988" i="174"/>
  <c r="M2218" i="174"/>
  <c r="M298" i="174"/>
  <c r="M865" i="174"/>
  <c r="M829" i="174"/>
  <c r="M3024" i="174"/>
  <c r="M1680" i="174"/>
  <c r="M3396" i="174"/>
  <c r="M398" i="174"/>
  <c r="M1722" i="174"/>
  <c r="M2090" i="174"/>
  <c r="M191" i="174"/>
  <c r="M2211" i="174"/>
  <c r="M2162" i="174"/>
  <c r="M2797" i="174"/>
  <c r="M4075" i="174"/>
  <c r="M562" i="174"/>
  <c r="M2584" i="174"/>
  <c r="M2250" i="174"/>
  <c r="M1920" i="174"/>
  <c r="M2645" i="174"/>
  <c r="M2613" i="174"/>
  <c r="M3744" i="174"/>
  <c r="M1853" i="174"/>
  <c r="M2683" i="174"/>
  <c r="M1899" i="174"/>
  <c r="M3902" i="174"/>
  <c r="M2686" i="174"/>
  <c r="M284" i="174"/>
  <c r="M519" i="174"/>
  <c r="M27" i="174"/>
  <c r="M3314" i="174"/>
  <c r="M2129" i="174"/>
  <c r="M3884" i="174"/>
  <c r="M322" i="174"/>
  <c r="M301" i="174"/>
  <c r="M3678" i="174"/>
  <c r="M2965" i="174"/>
  <c r="M3237" i="174"/>
  <c r="M2088" i="174"/>
  <c r="M3854" i="174"/>
  <c r="M2830" i="174"/>
  <c r="M4068" i="174"/>
  <c r="M1973" i="174"/>
  <c r="M3799" i="174"/>
  <c r="M4107" i="174"/>
  <c r="M3930" i="174"/>
  <c r="M578" i="174"/>
  <c r="M295" i="174"/>
  <c r="M431" i="174"/>
  <c r="M3402" i="174"/>
  <c r="M4338" i="174"/>
  <c r="M61" i="174"/>
  <c r="M1074" i="174"/>
  <c r="M1307" i="174"/>
  <c r="M1200" i="174"/>
  <c r="M660" i="174"/>
  <c r="M1947" i="174"/>
  <c r="M3394" i="174"/>
  <c r="M742" i="174"/>
  <c r="M3029" i="174"/>
  <c r="M2511" i="174"/>
  <c r="M1585" i="174"/>
  <c r="M265" i="174"/>
  <c r="M2329" i="174"/>
  <c r="M2307" i="174"/>
  <c r="M2587" i="174"/>
  <c r="M3198" i="174"/>
  <c r="M1458" i="174"/>
  <c r="M2119" i="174"/>
  <c r="M2701" i="174"/>
  <c r="M2525" i="174"/>
  <c r="M3113" i="174"/>
  <c r="M572" i="174"/>
  <c r="M3057" i="174"/>
  <c r="M1094" i="174"/>
  <c r="M3888" i="174"/>
  <c r="M3890" i="174"/>
  <c r="M1446" i="174"/>
  <c r="M1484" i="174"/>
  <c r="M2262" i="174"/>
  <c r="M1442" i="174"/>
  <c r="M933" i="174"/>
  <c r="M1728" i="174"/>
  <c r="M1940" i="174"/>
  <c r="M729" i="174"/>
  <c r="M2913" i="174"/>
  <c r="M3822" i="174"/>
  <c r="M1049" i="174"/>
  <c r="M747" i="174"/>
  <c r="M2182" i="174"/>
  <c r="M2248" i="174"/>
  <c r="M3002" i="174"/>
  <c r="M2424" i="174"/>
  <c r="M4024" i="174"/>
  <c r="M1544" i="174"/>
  <c r="M1126" i="174"/>
  <c r="M463" i="174"/>
  <c r="M2175" i="174"/>
  <c r="M3173" i="174"/>
  <c r="M1573" i="174"/>
  <c r="M1155" i="174"/>
  <c r="M2476" i="174"/>
  <c r="M60" i="174"/>
  <c r="M71" i="174"/>
  <c r="M2512" i="174"/>
  <c r="M1296" i="174"/>
  <c r="M1325" i="174"/>
  <c r="M2451" i="174"/>
  <c r="M49" i="174"/>
  <c r="M2573" i="174"/>
  <c r="M2281" i="174"/>
  <c r="M1501" i="174"/>
  <c r="M3720" i="174"/>
  <c r="M4025" i="174"/>
  <c r="M3234" i="174"/>
  <c r="M4052" i="174"/>
  <c r="M1251" i="174"/>
  <c r="M2688" i="174"/>
  <c r="M1014" i="174"/>
  <c r="M4076" i="174"/>
  <c r="M2766" i="174"/>
  <c r="M189" i="174"/>
  <c r="M2891" i="174"/>
  <c r="M4071" i="174"/>
  <c r="M777" i="174"/>
  <c r="M1209" i="174"/>
  <c r="M937" i="174"/>
  <c r="M3483" i="174"/>
  <c r="M1659" i="174"/>
  <c r="M2427" i="174"/>
  <c r="M1751" i="174"/>
  <c r="M3522" i="174"/>
  <c r="M1602" i="174"/>
  <c r="M2455" i="174"/>
  <c r="M2966" i="174"/>
  <c r="M3714" i="174"/>
  <c r="M4215" i="174"/>
  <c r="M1324" i="174"/>
  <c r="M621" i="174"/>
  <c r="M2758" i="174"/>
  <c r="M517" i="174"/>
  <c r="M3292" i="174"/>
  <c r="M3217" i="174"/>
  <c r="M2556" i="174"/>
  <c r="M1960" i="174"/>
  <c r="M1216" i="174"/>
  <c r="M169" i="174"/>
  <c r="M1512" i="174"/>
  <c r="M1040" i="174"/>
  <c r="M3174" i="174"/>
  <c r="M3568" i="174"/>
  <c r="M2247" i="174"/>
  <c r="M2943" i="174"/>
  <c r="M3870" i="174"/>
  <c r="M2860" i="174"/>
  <c r="M1738" i="174"/>
  <c r="M141" i="174"/>
  <c r="M2663" i="174"/>
  <c r="M555" i="174"/>
  <c r="M721" i="174"/>
  <c r="M1550" i="174"/>
  <c r="M2184" i="174"/>
  <c r="M3777" i="174"/>
  <c r="M2143" i="174"/>
  <c r="M1367" i="174"/>
  <c r="M2326" i="174"/>
  <c r="M2622" i="174"/>
  <c r="M2470" i="174"/>
  <c r="M2862" i="174"/>
  <c r="M361" i="174"/>
  <c r="M428" i="174"/>
  <c r="M3161" i="174"/>
  <c r="M3332" i="174"/>
  <c r="M217" i="174"/>
  <c r="M254" i="174"/>
  <c r="M1642" i="174"/>
  <c r="M1152" i="174"/>
  <c r="M1761" i="174"/>
  <c r="M178" i="174"/>
  <c r="M1102" i="174"/>
  <c r="M3127" i="174"/>
  <c r="M842" i="174"/>
  <c r="M2538" i="174"/>
  <c r="M1122" i="174"/>
  <c r="M3144" i="174"/>
  <c r="M417" i="174"/>
  <c r="M1065" i="174"/>
  <c r="M467" i="174"/>
  <c r="M70" i="174"/>
  <c r="M605" i="174"/>
  <c r="M3312" i="174"/>
  <c r="M1184" i="174"/>
  <c r="M2542" i="174"/>
  <c r="M1281" i="174"/>
  <c r="M2031" i="174"/>
  <c r="M940" i="174"/>
  <c r="M735" i="174"/>
  <c r="M3154" i="174"/>
  <c r="M493" i="174"/>
  <c r="M152" i="174"/>
  <c r="M1160" i="174"/>
  <c r="M2311" i="174"/>
  <c r="M3664" i="174"/>
  <c r="M3371" i="174"/>
  <c r="M3420" i="174"/>
  <c r="M1487" i="174"/>
  <c r="M1452" i="174"/>
  <c r="M381" i="174"/>
  <c r="M676" i="174"/>
  <c r="M3879" i="174"/>
  <c r="M1461" i="174"/>
  <c r="M3105" i="174"/>
  <c r="M1547" i="174"/>
  <c r="M3566" i="174"/>
  <c r="M2593" i="174"/>
  <c r="M2714" i="174"/>
  <c r="M126" i="174"/>
  <c r="M1410" i="174"/>
  <c r="M4134" i="174"/>
  <c r="M3032" i="174"/>
  <c r="M246" i="174"/>
  <c r="M1047" i="174"/>
  <c r="M1743" i="174"/>
  <c r="M1953" i="174"/>
  <c r="M646" i="174"/>
  <c r="M542" i="174"/>
  <c r="M287" i="174"/>
  <c r="M3308" i="174"/>
  <c r="M2560" i="174"/>
  <c r="M212" i="174"/>
  <c r="M3609" i="174"/>
  <c r="M3247" i="174"/>
  <c r="M4155" i="174"/>
  <c r="M3239" i="174"/>
  <c r="M3669" i="174"/>
  <c r="M2870" i="174"/>
  <c r="M2161" i="174"/>
  <c r="M2707" i="174"/>
  <c r="M2605" i="174"/>
  <c r="M3647" i="174"/>
  <c r="M3455" i="174"/>
  <c r="M3199" i="174"/>
  <c r="M2105" i="174"/>
  <c r="M3147" i="174"/>
  <c r="M1693" i="174"/>
  <c r="M3060" i="174"/>
  <c r="M1323" i="174"/>
  <c r="M1205" i="174"/>
  <c r="M1805" i="174"/>
  <c r="M2460" i="174"/>
  <c r="M469" i="174"/>
  <c r="M2169" i="174"/>
  <c r="M2866" i="174"/>
  <c r="M1675" i="174"/>
  <c r="M1322" i="174"/>
  <c r="M369" i="174"/>
  <c r="M238" i="174"/>
  <c r="M2199" i="174"/>
  <c r="M1694" i="174"/>
  <c r="M2069" i="174"/>
  <c r="M627" i="174"/>
  <c r="M2700" i="174"/>
  <c r="M3631" i="174"/>
  <c r="M3417" i="174"/>
  <c r="M3295" i="174"/>
  <c r="M2472" i="174"/>
  <c r="M67" i="174"/>
  <c r="M3626" i="174"/>
  <c r="M1017" i="174"/>
  <c r="M289" i="174"/>
  <c r="M3659" i="174"/>
  <c r="M780" i="174"/>
  <c r="M3451" i="174"/>
  <c r="M992" i="174"/>
  <c r="M353" i="174"/>
  <c r="M2073" i="174"/>
  <c r="M3889" i="174"/>
  <c r="M1159" i="174"/>
  <c r="M1449" i="174"/>
  <c r="M2662" i="174"/>
  <c r="M2658" i="174"/>
  <c r="M3392" i="174"/>
  <c r="M1288" i="174"/>
  <c r="M242" i="174"/>
  <c r="M3542" i="174"/>
  <c r="M3833" i="174"/>
  <c r="M249" i="174"/>
  <c r="M2877" i="174"/>
  <c r="M483" i="174"/>
  <c r="M20" i="174"/>
  <c r="M4060" i="174"/>
  <c r="M1869" i="174"/>
  <c r="M4225" i="174"/>
  <c r="M3133" i="174"/>
  <c r="M4072" i="174"/>
  <c r="M2336" i="174"/>
  <c r="M2782" i="174"/>
  <c r="M1543" i="174"/>
  <c r="M3563" i="174"/>
  <c r="M1273" i="174"/>
  <c r="M3570" i="174"/>
  <c r="M1403" i="174"/>
  <c r="M3532" i="174"/>
  <c r="M1127" i="174"/>
  <c r="M2358" i="174"/>
  <c r="M1790" i="174"/>
  <c r="M3299" i="174"/>
  <c r="M3560" i="174"/>
  <c r="M2742" i="174"/>
  <c r="M3511" i="174"/>
  <c r="M218" i="174"/>
  <c r="M4172" i="174"/>
  <c r="M3001" i="174"/>
  <c r="M1231" i="174"/>
  <c r="M2875" i="174"/>
  <c r="M846" i="174"/>
  <c r="M491" i="174"/>
  <c r="M1692" i="174"/>
  <c r="M171" i="174"/>
  <c r="M1915" i="174"/>
  <c r="M722" i="174"/>
  <c r="M3951" i="174"/>
  <c r="M3624" i="174"/>
  <c r="M2065" i="174"/>
  <c r="M1769" i="174"/>
  <c r="M1561" i="174"/>
  <c r="M1975" i="174"/>
  <c r="M3909" i="174"/>
  <c r="M732" i="174"/>
  <c r="M2340" i="174"/>
  <c r="M3163" i="174"/>
  <c r="M2486" i="174"/>
  <c r="M2610" i="174"/>
  <c r="M1701" i="174"/>
  <c r="M2183" i="174"/>
  <c r="M2399" i="174"/>
  <c r="M2288" i="174"/>
  <c r="M769" i="174"/>
  <c r="M1812" i="174"/>
  <c r="M179" i="174"/>
  <c r="M2160" i="174"/>
  <c r="M227" i="174"/>
  <c r="M1837" i="174"/>
  <c r="M859" i="174"/>
  <c r="M135" i="174"/>
  <c r="M3360" i="174"/>
  <c r="M317" i="174"/>
  <c r="M922" i="174"/>
  <c r="M1347" i="174"/>
  <c r="M2010" i="174"/>
  <c r="M3917" i="174"/>
  <c r="M3106" i="174"/>
  <c r="M214" i="174"/>
  <c r="M2771" i="174"/>
  <c r="M3448" i="174"/>
  <c r="M2894" i="174"/>
  <c r="M447" i="174"/>
  <c r="M3271" i="174"/>
  <c r="M4238" i="174"/>
  <c r="M558" i="174"/>
  <c r="M1463" i="174"/>
  <c r="M502" i="174"/>
  <c r="M2026" i="174"/>
  <c r="M2005" i="174"/>
  <c r="M522" i="174"/>
  <c r="M4150" i="174"/>
  <c r="M1603" i="174"/>
  <c r="M4004" i="174"/>
  <c r="M2442" i="174"/>
  <c r="M3618" i="174"/>
  <c r="M1411" i="174"/>
  <c r="M2371" i="174"/>
  <c r="M3666" i="174"/>
  <c r="M1629" i="174"/>
  <c r="M410" i="174"/>
  <c r="M1033" i="174"/>
  <c r="M3721" i="174"/>
  <c r="M2017" i="174"/>
  <c r="M3344" i="174"/>
  <c r="M2266" i="174"/>
  <c r="M2415" i="174"/>
  <c r="M182" i="174"/>
  <c r="M639" i="174"/>
  <c r="M2466" i="174"/>
  <c r="M1881" i="174"/>
  <c r="M1864" i="174"/>
  <c r="M3860" i="174"/>
  <c r="M2617" i="174"/>
  <c r="M419" i="174"/>
  <c r="M1451" i="174"/>
  <c r="M1081" i="174"/>
  <c r="M58" i="174"/>
  <c r="M2299" i="174"/>
  <c r="M1138" i="174"/>
  <c r="M2958" i="174"/>
  <c r="M1352" i="174"/>
  <c r="M4014" i="174"/>
  <c r="M1966" i="174"/>
  <c r="M3655" i="174"/>
  <c r="M1117" i="174"/>
  <c r="M1549" i="174"/>
  <c r="M3399" i="174"/>
  <c r="M4099" i="174"/>
  <c r="M1612" i="174"/>
  <c r="M2217" i="174"/>
  <c r="M1727" i="174"/>
  <c r="M3398" i="174"/>
  <c r="M2907" i="174"/>
  <c r="M2601" i="174"/>
  <c r="M2949" i="174"/>
  <c r="M972" i="174"/>
  <c r="M1283" i="174"/>
  <c r="M626" i="174"/>
  <c r="M3241" i="174"/>
  <c r="M1314" i="174"/>
  <c r="M2857" i="174"/>
  <c r="M2267" i="174"/>
  <c r="M3260" i="174"/>
  <c r="M1116" i="174"/>
  <c r="M3205" i="174"/>
  <c r="M1250" i="174"/>
  <c r="M2303" i="174"/>
  <c r="M476" i="174"/>
  <c r="M704" i="174"/>
  <c r="M192" i="174"/>
  <c r="M580" i="174"/>
  <c r="M2081" i="174"/>
  <c r="M2375" i="174"/>
  <c r="M3118" i="174"/>
  <c r="M1164" i="174"/>
  <c r="M3805" i="174"/>
  <c r="M1886" i="174"/>
  <c r="M516" i="174"/>
  <c r="M2053" i="174"/>
  <c r="M999" i="174"/>
  <c r="M1480" i="174"/>
  <c r="M2029" i="174"/>
  <c r="M1188" i="174"/>
  <c r="M4340" i="174"/>
  <c r="M1942" i="174"/>
  <c r="M3045" i="174"/>
  <c r="M2709" i="174"/>
  <c r="M2968" i="174"/>
  <c r="M631" i="174"/>
  <c r="M1125" i="174"/>
  <c r="M2259" i="174"/>
  <c r="M2947" i="174"/>
  <c r="M4127" i="174"/>
  <c r="M4342" i="174"/>
  <c r="M3462" i="174"/>
  <c r="M3791" i="174"/>
  <c r="M350" i="174"/>
  <c r="M482" i="174"/>
  <c r="M1945" i="174"/>
  <c r="M1289" i="174"/>
  <c r="M303" i="174"/>
  <c r="M1927" i="174"/>
  <c r="M677" i="174"/>
  <c r="M2976" i="174"/>
  <c r="M3789" i="174"/>
  <c r="M1951" i="174"/>
  <c r="M455" i="174"/>
  <c r="M3276" i="174"/>
  <c r="M3979" i="174"/>
  <c r="M3074" i="174"/>
  <c r="M908" i="174"/>
  <c r="M2474" i="174"/>
  <c r="M3485" i="174"/>
  <c r="M1564" i="174"/>
  <c r="M838" i="174"/>
  <c r="M1179" i="174"/>
  <c r="M3887" i="174"/>
  <c r="M86" i="174"/>
  <c r="M2205" i="174"/>
  <c r="M1430" i="174"/>
  <c r="M2631" i="174"/>
  <c r="M2011" i="174"/>
  <c r="M4009" i="174"/>
  <c r="M593" i="174"/>
  <c r="M1277" i="174"/>
  <c r="M3849" i="174"/>
  <c r="M440" i="174"/>
  <c r="M2249" i="174"/>
  <c r="M3794" i="174"/>
  <c r="M4331" i="174"/>
  <c r="M2791" i="174"/>
  <c r="M1013" i="174"/>
  <c r="M13" i="174"/>
  <c r="M21" i="174"/>
  <c r="M2071" i="174"/>
  <c r="M2012" i="174"/>
  <c r="M500" i="174"/>
  <c r="M3401" i="174"/>
  <c r="M708" i="174"/>
  <c r="M1227" i="174"/>
  <c r="M3333" i="174"/>
  <c r="M256" i="174"/>
  <c r="M699" i="174"/>
  <c r="M4332" i="174"/>
  <c r="M2929" i="174"/>
  <c r="M2206" i="174"/>
  <c r="M4140" i="174"/>
  <c r="M1364" i="174"/>
  <c r="M3160" i="174"/>
  <c r="M241" i="174"/>
  <c r="M2241" i="174"/>
  <c r="M825" i="174"/>
  <c r="M2917" i="174"/>
  <c r="M460" i="174"/>
  <c r="M1486" i="174"/>
  <c r="M613" i="174"/>
  <c r="M441" i="174"/>
  <c r="M386" i="174"/>
  <c r="M1616" i="174"/>
  <c r="M3580" i="174"/>
  <c r="M3533" i="174"/>
  <c r="M3958" i="174"/>
  <c r="M652" i="174"/>
  <c r="M1340" i="174"/>
  <c r="M2397" i="174"/>
  <c r="M485" i="174"/>
  <c r="M2926" i="174"/>
  <c r="M569" i="174"/>
  <c r="M2762" i="174"/>
  <c r="M3742" i="174"/>
  <c r="M2856" i="174"/>
  <c r="M2606" i="174"/>
  <c r="M87" i="174"/>
  <c r="M202" i="174"/>
  <c r="M1905" i="174"/>
  <c r="M23" i="174"/>
  <c r="M362" i="174"/>
  <c r="M3882" i="174"/>
  <c r="M3759" i="174"/>
  <c r="M273" i="174"/>
  <c r="M1559" i="174"/>
  <c r="M263" i="174"/>
  <c r="M1087" i="174"/>
  <c r="M356" i="174"/>
  <c r="M2756" i="174"/>
  <c r="M3847" i="174"/>
  <c r="M2561" i="174"/>
  <c r="M1556" i="174"/>
  <c r="M4035" i="174"/>
  <c r="M1185" i="174"/>
  <c r="M3496" i="174"/>
  <c r="M380" i="174"/>
  <c r="M261" i="174"/>
  <c r="M3756" i="174"/>
  <c r="M22" i="174"/>
  <c r="M2240" i="174"/>
  <c r="M1823" i="174"/>
  <c r="M376" i="174"/>
  <c r="M4194" i="174"/>
  <c r="M532" i="174"/>
  <c r="M678" i="174"/>
  <c r="M2497" i="174"/>
  <c r="M1838" i="174"/>
  <c r="M2530" i="174"/>
  <c r="M4012" i="174"/>
  <c r="M1795" i="174"/>
  <c r="M210" i="174"/>
  <c r="M2789" i="174"/>
  <c r="M2334" i="174"/>
  <c r="M81" i="174"/>
  <c r="M1922" i="174"/>
  <c r="M3215" i="174"/>
  <c r="M148" i="174"/>
  <c r="M2452" i="174"/>
  <c r="M3837" i="174"/>
  <c r="M2853" i="174"/>
  <c r="M827" i="174"/>
  <c r="M364" i="174"/>
  <c r="M1042" i="174"/>
  <c r="M2414" i="174"/>
  <c r="M638" i="174"/>
  <c r="M579" i="174"/>
  <c r="M4203" i="174"/>
  <c r="M1254" i="174"/>
  <c r="M134" i="174"/>
  <c r="M3959" i="174"/>
  <c r="M3482" i="174"/>
  <c r="M1262" i="174"/>
  <c r="M608" i="174"/>
  <c r="M3571" i="174"/>
  <c r="M682" i="174"/>
  <c r="M1015" i="174"/>
  <c r="M2157" i="174"/>
  <c r="M2619" i="174"/>
  <c r="M74" i="174"/>
  <c r="M3033" i="174"/>
  <c r="M1941" i="174"/>
  <c r="M1207" i="174"/>
  <c r="M98" i="174"/>
  <c r="M575" i="174"/>
  <c r="M3376" i="174"/>
  <c r="M2646" i="174"/>
  <c r="M773" i="174"/>
  <c r="M1983" i="174"/>
  <c r="M570" i="174"/>
  <c r="M1023" i="174"/>
  <c r="M2874" i="174"/>
  <c r="M1934" i="174"/>
  <c r="M312" i="174"/>
  <c r="M4209" i="174"/>
  <c r="M4276" i="174"/>
  <c r="M3565" i="174"/>
  <c r="M3289" i="174"/>
  <c r="M1129" i="174"/>
  <c r="M4311" i="174"/>
  <c r="M1961" i="174"/>
  <c r="M1508" i="174"/>
  <c r="M749" i="174"/>
  <c r="M3719" i="174"/>
  <c r="M1211" i="174"/>
  <c r="M2666" i="174"/>
  <c r="M4171" i="174"/>
  <c r="M690" i="174"/>
  <c r="M2112" i="174"/>
  <c r="M2260" i="174"/>
  <c r="M1650" i="174"/>
  <c r="M1855" i="174"/>
  <c r="M1806" i="174"/>
  <c r="M935" i="174"/>
  <c r="M1489" i="174"/>
  <c r="M1798" i="174"/>
  <c r="M3075" i="174"/>
  <c r="M3877" i="174"/>
  <c r="M3213" i="174"/>
  <c r="M3629" i="174"/>
  <c r="M2808" i="174"/>
  <c r="M313" i="174"/>
  <c r="M1739" i="174"/>
  <c r="M2547" i="174"/>
  <c r="M2566" i="174"/>
  <c r="M3865" i="174"/>
  <c r="M668" i="174"/>
  <c r="M3122" i="174"/>
  <c r="M3717" i="174"/>
  <c r="M830" i="174"/>
  <c r="M3693" i="174"/>
  <c r="M1385" i="174"/>
  <c r="M2422" i="174"/>
  <c r="M470" i="174"/>
  <c r="M2070" i="174"/>
  <c r="M768" i="174"/>
  <c r="M2933" i="174"/>
  <c r="M4293" i="174"/>
  <c r="M3115" i="174"/>
  <c r="M914" i="174"/>
  <c r="M3869" i="174"/>
  <c r="M2361" i="174"/>
  <c r="M375" i="174"/>
  <c r="M2842" i="174"/>
  <c r="M1719" i="174"/>
  <c r="M3512" i="174"/>
  <c r="M2596" i="174"/>
  <c r="M938" i="174"/>
  <c r="M1338" i="174"/>
  <c r="M125" i="174"/>
  <c r="M3269" i="174"/>
  <c r="M4093" i="174"/>
  <c r="M421" i="174"/>
  <c r="M3440" i="174"/>
  <c r="M2165" i="174"/>
  <c r="M1295" i="174"/>
  <c r="M1608" i="174"/>
  <c r="M2378" i="174"/>
  <c r="M1597" i="174"/>
  <c r="M2384" i="174"/>
  <c r="M3131" i="174"/>
  <c r="M1656" i="174"/>
  <c r="M1091" i="174"/>
  <c r="M1688" i="174"/>
  <c r="M1669" i="174"/>
  <c r="M3287" i="174"/>
  <c r="M3928" i="174"/>
  <c r="M2715" i="174"/>
  <c r="M3403" i="174"/>
  <c r="M3575" i="174"/>
  <c r="M637" i="174"/>
  <c r="M311" i="174"/>
  <c r="M931" i="174"/>
  <c r="M1914" i="174"/>
  <c r="M2475" i="174"/>
  <c r="M1618" i="174"/>
  <c r="M1698" i="174"/>
  <c r="M3347" i="174"/>
  <c r="M2872" i="174"/>
  <c r="M836" i="174"/>
  <c r="M339" i="174"/>
  <c r="M4204" i="174"/>
  <c r="M1252" i="174"/>
  <c r="M2806" i="174"/>
  <c r="M2023" i="174"/>
  <c r="M100" i="174"/>
  <c r="M1968" i="174"/>
  <c r="M3081" i="174"/>
  <c r="M4117" i="174"/>
  <c r="M821" i="174"/>
  <c r="M14" i="174"/>
  <c r="M3627" i="174"/>
  <c r="M2207" i="174"/>
  <c r="M1972" i="174"/>
  <c r="M2654" i="174"/>
  <c r="M239" i="174"/>
  <c r="M513" i="174"/>
  <c r="M1841" i="174"/>
  <c r="M697" i="174"/>
  <c r="M806" i="174"/>
  <c r="M3519" i="174"/>
  <c r="M2398" i="174"/>
  <c r="M293" i="174"/>
  <c r="M574" i="174"/>
  <c r="M1292" i="174"/>
  <c r="M107" i="174"/>
  <c r="M2987" i="174"/>
  <c r="M3584" i="174"/>
  <c r="M1114" i="174"/>
  <c r="M3766" i="174"/>
  <c r="M4289" i="174"/>
  <c r="M1623" i="174"/>
  <c r="M112" i="174"/>
  <c r="M614" i="174"/>
  <c r="M557" i="174"/>
  <c r="M2462" i="174"/>
  <c r="M4178" i="174"/>
  <c r="M395" i="174"/>
  <c r="M1671" i="174"/>
  <c r="M52" i="174"/>
  <c r="M1965" i="174"/>
  <c r="M3564" i="174"/>
  <c r="M1371" i="174"/>
  <c r="M2277" i="174"/>
  <c r="M305" i="174"/>
  <c r="M3242" i="174"/>
  <c r="M4253" i="174"/>
  <c r="M4116" i="174"/>
  <c r="M2135" i="174"/>
  <c r="M2551" i="174"/>
  <c r="M1749" i="174"/>
  <c r="M577" i="174"/>
  <c r="M3125" i="174"/>
  <c r="M111" i="174"/>
  <c r="M2327" i="174"/>
  <c r="M556" i="174"/>
  <c r="M88" i="174"/>
  <c r="M365" i="174"/>
  <c r="M1913" i="174"/>
  <c r="M3393" i="174"/>
  <c r="M844" i="174"/>
  <c r="M1969" i="174"/>
  <c r="M1673" i="174"/>
  <c r="M2554" i="174"/>
  <c r="M1827" i="174"/>
  <c r="M4019" i="174"/>
  <c r="M4146" i="174"/>
  <c r="M2224" i="174"/>
  <c r="M2412" i="174"/>
  <c r="M3636" i="174"/>
  <c r="M2618" i="174"/>
  <c r="M552" i="174"/>
  <c r="M1212" i="174"/>
  <c r="M2751" i="174"/>
  <c r="M1376" i="174"/>
  <c r="M1429" i="174"/>
  <c r="M847" i="174"/>
  <c r="M296" i="174"/>
  <c r="M3089" i="174"/>
  <c r="M3048" i="174"/>
  <c r="M2726" i="174"/>
  <c r="M775" i="174"/>
  <c r="M416" i="174"/>
  <c r="M4132" i="174"/>
  <c r="M2967" i="174"/>
  <c r="M4346" i="174"/>
  <c r="M648" i="174"/>
  <c r="M3035" i="174"/>
  <c r="M157" i="174"/>
  <c r="M1938" i="174"/>
  <c r="M3349" i="174"/>
  <c r="M1758" i="174"/>
  <c r="M3116" i="174"/>
  <c r="M117" i="174"/>
  <c r="M2316" i="174"/>
  <c r="M1197" i="174"/>
  <c r="M2665" i="174"/>
  <c r="M1076" i="174"/>
  <c r="M3211" i="174"/>
  <c r="M1050" i="174"/>
  <c r="M3866" i="174"/>
  <c r="M498" i="174"/>
  <c r="M2229" i="174"/>
  <c r="M3493" i="174"/>
  <c r="M1879" i="174"/>
  <c r="M146" i="174"/>
  <c r="M1574" i="174"/>
  <c r="M3896" i="174"/>
  <c r="M1022" i="174"/>
  <c r="M4333" i="174"/>
  <c r="M414" i="174"/>
  <c r="M3156" i="174"/>
  <c r="M1819" i="174"/>
  <c r="M1316" i="174"/>
  <c r="M2435" i="174"/>
  <c r="M826" i="174"/>
  <c r="M802" i="174"/>
  <c r="M725" i="174"/>
  <c r="M2749" i="174"/>
  <c r="M40" i="174"/>
  <c r="M2719" i="174"/>
  <c r="M1681" i="174"/>
  <c r="M3322" i="174"/>
  <c r="M1261" i="174"/>
  <c r="M46" i="174"/>
  <c r="M128" i="174"/>
  <c r="M438" i="174"/>
  <c r="M1929" i="174"/>
  <c r="M4310" i="174"/>
  <c r="M1628" i="174"/>
  <c r="M3069" i="174"/>
  <c r="M3261" i="174"/>
  <c r="M2813" i="174"/>
  <c r="M2242" i="174"/>
  <c r="M2991" i="174"/>
  <c r="M2194" i="174"/>
  <c r="M2362" i="174"/>
  <c r="M921" i="174"/>
  <c r="M2661" i="174"/>
  <c r="M4254" i="174"/>
  <c r="M2549" i="174"/>
  <c r="M2201" i="174"/>
  <c r="M2254" i="174"/>
  <c r="M1651" i="174"/>
  <c r="M2049" i="174"/>
  <c r="M1828" i="174"/>
  <c r="M3085" i="174"/>
  <c r="M2644" i="174"/>
  <c r="M1644" i="174"/>
  <c r="M3963" i="174"/>
  <c r="M274" i="174"/>
  <c r="M47" i="174"/>
  <c r="M1465" i="174"/>
  <c r="M755" i="174"/>
  <c r="M156" i="174"/>
  <c r="M4125" i="174"/>
  <c r="M2480" i="174"/>
  <c r="M2072" i="174"/>
  <c r="M1359" i="174"/>
  <c r="M910" i="174"/>
  <c r="M3867" i="174"/>
  <c r="M2819" i="174"/>
  <c r="M1107" i="174"/>
  <c r="M2387" i="174"/>
  <c r="M3123" i="174"/>
  <c r="M3021" i="174"/>
  <c r="M3983" i="174"/>
  <c r="M1856" i="174"/>
  <c r="M862" i="174"/>
  <c r="M4166" i="174"/>
  <c r="M647" i="174"/>
  <c r="M2089" i="174"/>
  <c r="M1223" i="174"/>
  <c r="M332" i="174"/>
  <c r="M462" i="174"/>
  <c r="M1306" i="174"/>
  <c r="M4303" i="174"/>
  <c r="M1265" i="174"/>
  <c r="M2420" i="174"/>
  <c r="M448" i="174"/>
  <c r="M435" i="174"/>
  <c r="M2380" i="174"/>
  <c r="M2981" i="174"/>
  <c r="M1018" i="174"/>
  <c r="M1848" i="174"/>
  <c r="M379" i="174"/>
  <c r="M3941" i="174"/>
  <c r="M1235" i="174"/>
  <c r="M2425" i="174"/>
  <c r="M1275" i="174"/>
  <c r="M1163" i="174"/>
  <c r="M1946" i="174"/>
  <c r="M2608" i="174"/>
  <c r="M1643" i="174"/>
  <c r="M4156" i="174"/>
  <c r="M1912" i="174"/>
  <c r="M736" i="174"/>
  <c r="M2563" i="174"/>
  <c r="M1267" i="174"/>
  <c r="M3210" i="174"/>
  <c r="M4109" i="174"/>
  <c r="M446" i="174"/>
  <c r="M788" i="174"/>
  <c r="M771" i="174"/>
  <c r="M1053" i="174"/>
  <c r="M815" i="174"/>
  <c r="M4042" i="174"/>
  <c r="M505" i="174"/>
  <c r="M400" i="174"/>
  <c r="M3357" i="174"/>
  <c r="M4147" i="174"/>
  <c r="M1353" i="174"/>
  <c r="M3136" i="174"/>
  <c r="M1435" i="174"/>
  <c r="M1551" i="174"/>
  <c r="M459" i="174"/>
  <c r="M1020" i="174"/>
  <c r="M2186" i="174"/>
  <c r="M3390" i="174"/>
  <c r="M1240" i="174"/>
  <c r="M871" i="174"/>
  <c r="M3341" i="174"/>
  <c r="M756" i="174"/>
  <c r="M2032" i="174"/>
  <c r="M1431" i="174"/>
  <c r="M4154" i="174"/>
  <c r="M3162" i="174"/>
  <c r="M3167" i="174"/>
  <c r="M3838" i="174"/>
  <c r="M766" i="174"/>
  <c r="M3812" i="174"/>
  <c r="M4048" i="174"/>
  <c r="M3757" i="174"/>
  <c r="M198" i="174"/>
  <c r="M2364" i="174"/>
  <c r="M3711" i="174"/>
  <c r="M1243" i="174"/>
  <c r="M807" i="174"/>
  <c r="M4286" i="174"/>
  <c r="M705" i="174"/>
  <c r="M2346" i="174"/>
  <c r="M1069" i="174"/>
  <c r="M2748" i="174"/>
  <c r="M1854" i="174"/>
  <c r="M4106" i="174"/>
  <c r="M1284" i="174"/>
  <c r="M352" i="174"/>
  <c r="M2852" i="174"/>
  <c r="M38" i="174"/>
  <c r="M856" i="174"/>
  <c r="M603" i="174"/>
  <c r="M175" i="174"/>
  <c r="M443" i="174"/>
  <c r="M978" i="174"/>
  <c r="M2246" i="174"/>
  <c r="M3087" i="174"/>
  <c r="M2939" i="174"/>
  <c r="M1652" i="174"/>
  <c r="M1481" i="174"/>
  <c r="M402" i="174"/>
  <c r="M2180" i="174"/>
  <c r="M412" i="174"/>
  <c r="M1611" i="174"/>
  <c r="M2974" i="174"/>
  <c r="M1786" i="174"/>
  <c r="M1872" i="174"/>
  <c r="M3124" i="174"/>
  <c r="M206" i="174"/>
  <c r="M896" i="174"/>
  <c r="M3164" i="174"/>
  <c r="M2054" i="174"/>
  <c r="M2865" i="174"/>
  <c r="M991" i="174"/>
  <c r="M1181" i="174"/>
  <c r="M811" i="174"/>
  <c r="M2999" i="174"/>
  <c r="M3685" i="174"/>
  <c r="M2459" i="174"/>
  <c r="M2379" i="174"/>
  <c r="M3065" i="174"/>
  <c r="M4298" i="174"/>
  <c r="M2197" i="174"/>
  <c r="M1365" i="174"/>
  <c r="M2209" i="174"/>
  <c r="M1900" i="174"/>
  <c r="M1981" i="174"/>
  <c r="M941" i="174"/>
  <c r="M4112" i="174"/>
  <c r="M1469" i="174"/>
  <c r="M2521" i="174"/>
  <c r="M115" i="174"/>
  <c r="M1128" i="174"/>
  <c r="M304" i="174"/>
  <c r="M3472" i="174"/>
  <c r="M3283" i="174"/>
  <c r="M868" i="174"/>
  <c r="M3653" i="174"/>
  <c r="M915" i="174"/>
  <c r="M3400" i="174"/>
  <c r="M4187" i="174"/>
  <c r="M529" i="174"/>
  <c r="M3514" i="174"/>
  <c r="M2760" i="174"/>
  <c r="M4314" i="174"/>
  <c r="M3175" i="174"/>
  <c r="M110" i="174"/>
  <c r="M1139" i="174"/>
  <c r="M1381" i="174"/>
  <c r="M4288" i="174"/>
  <c r="M2972" i="174"/>
  <c r="M2278" i="174"/>
  <c r="M2532" i="174"/>
  <c r="M1001" i="174"/>
  <c r="M1044" i="174"/>
  <c r="M526" i="174"/>
  <c r="M1100" i="174"/>
  <c r="M2369" i="174"/>
  <c r="M2289" i="174"/>
  <c r="M3654" i="174"/>
  <c r="M2274" i="174"/>
  <c r="M2374" i="174"/>
  <c r="M3506" i="174"/>
  <c r="M2896" i="174"/>
  <c r="M976" i="174"/>
  <c r="M1173" i="174"/>
  <c r="M4299" i="174"/>
  <c r="M3944" i="174"/>
  <c r="M1031" i="174"/>
  <c r="M1737" i="174"/>
  <c r="M803" i="174"/>
  <c r="M1970" i="174"/>
  <c r="M374" i="174"/>
  <c r="M2210" i="174"/>
  <c r="M2423" i="174"/>
  <c r="M810" i="174"/>
  <c r="M2198" i="174"/>
  <c r="M3419" i="174"/>
  <c r="M4021" i="174"/>
  <c r="M541" i="174"/>
  <c r="M4179" i="174"/>
  <c r="M1785" i="174"/>
  <c r="M2457" i="174"/>
  <c r="M1878" i="174"/>
  <c r="M2489" i="174"/>
  <c r="M1024" i="174"/>
  <c r="M1459" i="174"/>
  <c r="M3304" i="174"/>
  <c r="M738" i="174"/>
  <c r="M1535" i="174"/>
  <c r="M1312" i="174"/>
  <c r="M1178" i="174"/>
  <c r="M423" i="174"/>
  <c r="M3687" i="174"/>
  <c r="M813" i="174"/>
  <c r="M2778" i="174"/>
  <c r="M3723" i="174"/>
  <c r="M2583" i="174"/>
  <c r="M1103" i="174"/>
  <c r="M3500" i="174"/>
  <c r="M2735" i="174"/>
  <c r="M2403" i="174"/>
  <c r="M1380" i="174"/>
  <c r="M2861" i="174"/>
  <c r="M18" i="174"/>
  <c r="M420" i="174"/>
  <c r="M1665" i="174"/>
  <c r="M2269" i="174"/>
  <c r="M2151" i="174"/>
  <c r="M1723" i="174"/>
  <c r="M1468" i="174"/>
  <c r="M2664" i="174"/>
  <c r="M324" i="174"/>
  <c r="M2434" i="174"/>
  <c r="M4059" i="174"/>
  <c r="M4326" i="174"/>
  <c r="M1007" i="174"/>
  <c r="M2951" i="174"/>
  <c r="M368" i="174"/>
  <c r="M3625" i="174"/>
  <c r="M2368" i="174"/>
  <c r="M1668" i="174"/>
  <c r="M1955" i="174"/>
  <c r="M2940" i="174"/>
  <c r="M266" i="174"/>
  <c r="M3128" i="174"/>
  <c r="M1123" i="174"/>
  <c r="M3686" i="174"/>
  <c r="M3573" i="174"/>
  <c r="M1217" i="174"/>
  <c r="M1004" i="174"/>
  <c r="M1527" i="174"/>
  <c r="M975" i="174"/>
  <c r="M1470" i="174"/>
  <c r="M2471" i="174"/>
  <c r="M1726" i="174"/>
  <c r="M1109" i="174"/>
  <c r="M226" i="174"/>
  <c r="M2793" i="174"/>
  <c r="M866" i="174"/>
  <c r="M3221" i="174"/>
  <c r="M133" i="174"/>
  <c r="M127" i="174"/>
  <c r="M3588" i="174"/>
  <c r="M445" i="174"/>
  <c r="M1311" i="174"/>
  <c r="M2931" i="174"/>
  <c r="M3185" i="174"/>
  <c r="M595" i="174"/>
  <c r="M2388" i="174"/>
  <c r="M432" i="174"/>
  <c r="M1792" i="174"/>
  <c r="M1803" i="174"/>
  <c r="M3293" i="174"/>
  <c r="M3938" i="174"/>
  <c r="M370" i="174"/>
  <c r="M665" i="174"/>
  <c r="M1577" i="174"/>
  <c r="M619" i="174"/>
  <c r="M1661" i="174"/>
  <c r="M2695" i="174"/>
  <c r="M2479" i="174"/>
  <c r="M2672" i="174"/>
  <c r="M3823" i="174"/>
  <c r="M3073" i="174"/>
  <c r="M1066" i="174"/>
  <c r="M3646" i="174"/>
  <c r="M2108" i="174"/>
  <c r="M550" i="174"/>
  <c r="M1507" i="174"/>
  <c r="M3423" i="174"/>
  <c r="M1890" i="174"/>
  <c r="M3054" i="174"/>
  <c r="M816" i="174"/>
  <c r="M2018" i="174"/>
  <c r="M663" i="174"/>
  <c r="M17" i="174"/>
  <c r="M1589" i="174"/>
  <c r="M1064" i="174"/>
  <c r="M3810" i="174"/>
  <c r="M576" i="174"/>
  <c r="M4066" i="174"/>
  <c r="M114" i="174"/>
  <c r="M800" i="174"/>
  <c r="M1287" i="174"/>
  <c r="M2465" i="174"/>
  <c r="M1416" i="174"/>
  <c r="M1884" i="174"/>
  <c r="M3067" i="174"/>
  <c r="M396" i="174"/>
  <c r="M1394" i="174"/>
  <c r="M3922" i="174"/>
  <c r="M139" i="174"/>
  <c r="M44" i="174"/>
  <c r="M4123" i="174"/>
  <c r="M3535" i="174"/>
  <c r="M878" i="174"/>
  <c r="M559" i="174"/>
  <c r="M299" i="174"/>
  <c r="M1867" i="174"/>
  <c r="M4101" i="174"/>
  <c r="M2604" i="174"/>
  <c r="M3091" i="174"/>
  <c r="M3891" i="174"/>
  <c r="M79" i="174"/>
  <c r="M4029" i="174"/>
  <c r="M1028" i="174"/>
  <c r="M2181" i="174"/>
  <c r="M4020" i="174"/>
  <c r="M952" i="174"/>
  <c r="M341" i="174"/>
  <c r="M2881" i="174"/>
  <c r="M4054" i="174"/>
  <c r="M1679" i="174"/>
  <c r="M2396" i="174"/>
  <c r="M3972" i="174"/>
  <c r="M3915" i="174"/>
  <c r="M3706" i="174"/>
  <c r="M544" i="174"/>
  <c r="M1682" i="174"/>
  <c r="M1131" i="174"/>
  <c r="M1241" i="174"/>
  <c r="M3352" i="174"/>
  <c r="M2074" i="174"/>
  <c r="M3773" i="174"/>
  <c r="M2085" i="174"/>
  <c r="M911" i="174"/>
  <c r="M2461" i="174"/>
  <c r="M1149" i="174"/>
  <c r="M3613" i="174"/>
  <c r="M3328" i="174"/>
  <c r="M960" i="174"/>
  <c r="M3346" i="174"/>
  <c r="M199" i="174"/>
  <c r="M2729" i="174"/>
  <c r="M3748" i="174"/>
  <c r="M3034" i="174"/>
  <c r="M1191" i="174"/>
  <c r="M533" i="174"/>
  <c r="M1112" i="174"/>
  <c r="M3421" i="174"/>
  <c r="M2216" i="174"/>
  <c r="M113" i="174"/>
  <c r="M3063" i="174"/>
  <c r="M1157" i="174"/>
  <c r="M159" i="174"/>
  <c r="M1176" i="174"/>
  <c r="M4233" i="174"/>
  <c r="M3365" i="174"/>
  <c r="M2574" i="174"/>
  <c r="M1495" i="174"/>
  <c r="M2667" i="174"/>
  <c r="M2009" i="174"/>
  <c r="M3343" i="174"/>
  <c r="M1813" i="174"/>
  <c r="M2963" i="174"/>
  <c r="M2975" i="174"/>
  <c r="M685" i="174"/>
  <c r="M3554" i="174"/>
  <c r="M4198" i="174"/>
  <c r="M1457" i="174"/>
  <c r="M4220" i="174"/>
  <c r="M808" i="174"/>
  <c r="M3040" i="174"/>
  <c r="M1032" i="174"/>
  <c r="M4067" i="174"/>
  <c r="M3285" i="174"/>
  <c r="M606" i="174"/>
  <c r="M1143" i="174"/>
  <c r="M2244" i="174"/>
  <c r="M1083" i="174"/>
  <c r="M2110" i="174"/>
  <c r="M1390" i="174"/>
  <c r="M1238" i="174"/>
  <c r="M2177" i="174"/>
  <c r="M3245" i="174"/>
  <c r="M2515" i="174"/>
  <c r="M985" i="174"/>
  <c r="M1436" i="174"/>
  <c r="M2780" i="174"/>
  <c r="M4235" i="174"/>
  <c r="M3640" i="174"/>
  <c r="M2903" i="174"/>
  <c r="M1420" i="174"/>
  <c r="M2099" i="174"/>
  <c r="M1882" i="174"/>
  <c r="M948" i="174"/>
  <c r="M3200" i="174"/>
  <c r="M2580" i="174"/>
  <c r="M2280" i="174"/>
  <c r="M3831" i="174"/>
  <c r="M3435" i="174"/>
  <c r="M3901" i="174"/>
  <c r="M686" i="174"/>
  <c r="M1009" i="174"/>
  <c r="M3797" i="174"/>
  <c r="M89" i="174"/>
  <c r="M3835" i="174"/>
  <c r="M1530" i="174"/>
  <c r="M2731" i="174"/>
  <c r="M3781" i="174"/>
  <c r="M1301" i="174"/>
  <c r="M2915" i="174"/>
  <c r="M1108" i="174"/>
  <c r="M399" i="174"/>
  <c r="M1378" i="174"/>
  <c r="M269" i="174"/>
  <c r="M809" i="174"/>
  <c r="M4199" i="174"/>
  <c r="M2087" i="174"/>
  <c r="M3607" i="174"/>
  <c r="M1893" i="174"/>
  <c r="M4270" i="174"/>
  <c r="M93" i="174"/>
  <c r="M383" i="174"/>
  <c r="M1889" i="174"/>
  <c r="M3467" i="174"/>
  <c r="M1620" i="174"/>
  <c r="M1333" i="174"/>
  <c r="M2570" i="174"/>
  <c r="M2171" i="174"/>
  <c r="M120" i="174"/>
  <c r="M805" i="174"/>
  <c r="M1847" i="174"/>
  <c r="M2114" i="174"/>
  <c r="M3336" i="174"/>
  <c r="M1305" i="174"/>
  <c r="M4285" i="174"/>
  <c r="M436" i="174"/>
  <c r="M2785" i="174"/>
  <c r="M993" i="174"/>
  <c r="M1276" i="174"/>
  <c r="M651" i="174"/>
  <c r="M168" i="174"/>
  <c r="M644" i="174"/>
  <c r="M1817" i="174"/>
  <c r="M1151" i="174"/>
  <c r="M1196" i="174"/>
  <c r="M4323" i="174"/>
  <c r="M643" i="174"/>
  <c r="M2176" i="174"/>
  <c r="M4040" i="174"/>
  <c r="M1026" i="174"/>
  <c r="M2824" i="174"/>
  <c r="M1025" i="174"/>
  <c r="M615" i="174"/>
  <c r="M1689" i="174"/>
  <c r="M4003" i="174"/>
  <c r="M300" i="174"/>
  <c r="M1412" i="174"/>
  <c r="M1591" i="174"/>
  <c r="M1716" i="174"/>
  <c r="M1349" i="174"/>
  <c r="M240" i="174"/>
  <c r="M1808" i="174"/>
  <c r="M3490" i="174"/>
  <c r="M1419" i="174"/>
  <c r="M1222" i="174"/>
  <c r="M2091" i="174"/>
  <c r="M78" i="174"/>
  <c r="M4281" i="174"/>
  <c r="M2155" i="174"/>
  <c r="M404" i="174"/>
  <c r="M176" i="174"/>
  <c r="M2203" i="174"/>
  <c r="M173" i="174"/>
  <c r="M4160" i="174"/>
  <c r="M4090" i="174"/>
  <c r="M3850" i="174"/>
  <c r="M1871" i="174"/>
  <c r="M3643" i="174"/>
  <c r="M213" i="174"/>
  <c r="M1121" i="174"/>
  <c r="M3231" i="174"/>
  <c r="M694" i="174"/>
  <c r="M2363" i="174"/>
  <c r="M294" i="174"/>
  <c r="M43" i="174"/>
  <c r="M2774" i="174"/>
  <c r="M2353" i="174"/>
  <c r="M433" i="174"/>
  <c r="M1541" i="174"/>
  <c r="M1263" i="174"/>
  <c r="M3873" i="174"/>
  <c r="M345" i="174"/>
  <c r="M1919" i="174"/>
  <c r="M2213" i="174"/>
  <c r="M25" i="174"/>
  <c r="M879" i="174"/>
  <c r="M641" i="174"/>
  <c r="M161" i="174"/>
  <c r="M197" i="174"/>
  <c r="M1954" i="174"/>
  <c r="M2179" i="174"/>
  <c r="M3337" i="174"/>
  <c r="M1724" i="174"/>
  <c r="M234" i="174"/>
  <c r="M2301" i="174"/>
  <c r="M1857" i="174"/>
  <c r="M2498" i="174"/>
  <c r="M851" i="174"/>
  <c r="M887" i="174"/>
  <c r="M3732" i="174"/>
  <c r="M4108" i="174"/>
  <c r="M3381" i="174"/>
  <c r="M867" i="174"/>
  <c r="M2984" i="174"/>
  <c r="M185" i="174"/>
  <c r="M2519" i="174"/>
  <c r="M1653" i="174"/>
  <c r="M2077" i="174"/>
  <c r="M2693" i="174"/>
  <c r="M528" i="174"/>
  <c r="M4104" i="174"/>
  <c r="M3427" i="174"/>
  <c r="M2962" i="174"/>
  <c r="M160" i="174"/>
  <c r="M1736" i="174"/>
  <c r="M2103" i="174"/>
  <c r="M2804" i="174"/>
  <c r="M3925" i="174"/>
  <c r="M1182" i="174"/>
  <c r="M1985" i="174"/>
  <c r="M1529" i="174"/>
  <c r="M863" i="174"/>
  <c r="M119" i="174"/>
  <c r="M1343" i="174"/>
  <c r="M1774" i="174"/>
  <c r="M3681" i="174"/>
  <c r="M359" i="174"/>
  <c r="M253" i="174"/>
  <c r="M870" i="174"/>
  <c r="M56" i="174"/>
  <c r="M2810" i="174"/>
  <c r="M2449" i="174"/>
  <c r="M4167" i="174"/>
  <c r="M487" i="174"/>
  <c r="M1313" i="174"/>
  <c r="M2759" i="174"/>
  <c r="M2993" i="174"/>
  <c r="M466" i="174"/>
  <c r="M1291" i="174"/>
  <c r="M3449" i="174"/>
  <c r="M2725" i="174"/>
  <c r="M582" i="174"/>
  <c r="M1255" i="174"/>
  <c r="M224" i="174"/>
  <c r="M507" i="174"/>
  <c r="M1089" i="174"/>
  <c r="M1963" i="174"/>
  <c r="M1070" i="174"/>
  <c r="M205" i="174"/>
  <c r="M4102" i="174"/>
  <c r="M833" i="174"/>
  <c r="M2565" i="174"/>
  <c r="M302" i="174"/>
  <c r="M1678" i="174"/>
  <c r="M565" i="174"/>
  <c r="M779" i="174"/>
  <c r="M642" i="174"/>
  <c r="M1789" i="174"/>
  <c r="M2261" i="174"/>
  <c r="M843" i="174"/>
  <c r="M3406" i="174"/>
  <c r="M1054" i="174"/>
  <c r="M1106" i="174"/>
  <c r="M946" i="174"/>
  <c r="M1775" i="174"/>
  <c r="M2501" i="174"/>
  <c r="M82" i="174"/>
  <c r="M3310" i="174"/>
  <c r="M2306" i="174"/>
  <c r="M3422" i="174"/>
  <c r="M2313" i="174"/>
  <c r="M1607" i="174"/>
  <c r="M2954" i="174"/>
  <c r="M804" i="174"/>
  <c r="M2998" i="174"/>
  <c r="M1565" i="174"/>
  <c r="M1563" i="174"/>
  <c r="M495" i="174"/>
  <c r="M656" i="174"/>
  <c r="M772" i="174"/>
  <c r="M1548" i="174"/>
  <c r="M649" i="174"/>
  <c r="M2239" i="174"/>
  <c r="M2321" i="174"/>
  <c r="M1654" i="174"/>
  <c r="M340" i="174"/>
  <c r="M2653" i="174"/>
  <c r="M32" i="174"/>
  <c r="M3585" i="174"/>
  <c r="M4139" i="174"/>
  <c r="M971" i="174"/>
  <c r="M2705" i="174"/>
  <c r="M509" i="174"/>
  <c r="M1232" i="174"/>
  <c r="M1249" i="174"/>
  <c r="M1279" i="174"/>
  <c r="M3562" i="174"/>
  <c r="M397" i="174"/>
  <c r="M1396" i="174"/>
  <c r="M1202" i="174"/>
  <c r="M4000" i="174"/>
  <c r="M2309" i="174"/>
  <c r="M4273" i="174"/>
  <c r="M2509" i="174"/>
  <c r="M4301" i="174"/>
  <c r="M743" i="174"/>
  <c r="M389" i="174"/>
  <c r="M34" i="174"/>
  <c r="M2592" i="174"/>
  <c r="M444" i="174"/>
  <c r="M734" i="174"/>
  <c r="M4013" i="174"/>
  <c r="M229" i="174"/>
  <c r="M4221" i="174"/>
  <c r="M1593" i="174"/>
  <c r="M1229" i="174"/>
  <c r="M2745" i="174"/>
  <c r="M1613" i="174"/>
  <c r="M970" i="174"/>
  <c r="M2603" i="174"/>
  <c r="M1318" i="174"/>
  <c r="M3501" i="174"/>
  <c r="M620" i="174"/>
  <c r="M2625" i="174"/>
  <c r="M2322" i="174"/>
  <c r="M1084" i="174"/>
  <c r="M2770" i="174"/>
  <c r="M2805" i="174"/>
  <c r="M861" i="174"/>
  <c r="M3149" i="174"/>
  <c r="M3121" i="174"/>
  <c r="M439" i="174"/>
  <c r="M661" i="174"/>
  <c r="M2895" i="174"/>
  <c r="M3181" i="174"/>
  <c r="M1991" i="174"/>
  <c r="M244" i="174"/>
  <c r="M927" i="174"/>
  <c r="M573" i="174"/>
  <c r="M2971" i="174"/>
  <c r="M1546" i="174"/>
  <c r="M955" i="174"/>
  <c r="M760" i="174"/>
  <c r="M2196" i="174"/>
  <c r="M2779" i="174"/>
  <c r="M3338" i="174"/>
  <c r="M155" i="174"/>
  <c r="M1595" i="174"/>
  <c r="M3013" i="174"/>
  <c r="M900" i="174"/>
  <c r="M163" i="174"/>
  <c r="M3832" i="174"/>
  <c r="M2649" i="174"/>
  <c r="M733" i="174"/>
  <c r="M2293" i="174"/>
  <c r="M3468" i="174"/>
  <c r="M3459" i="174"/>
  <c r="M4228" i="174"/>
  <c r="M137" i="174"/>
  <c r="M504" i="174"/>
  <c r="M1082" i="174"/>
  <c r="M3070" i="174"/>
  <c r="M4189" i="174"/>
  <c r="M3872" i="174"/>
  <c r="M1147" i="174"/>
  <c r="M4312" i="174"/>
  <c r="M2436" i="174"/>
  <c r="M3760" i="174"/>
  <c r="M1515" i="174"/>
  <c r="M2684" i="174"/>
  <c r="M1290" i="174"/>
  <c r="M2640" i="174"/>
  <c r="M4321" i="174"/>
  <c r="M367" i="174"/>
  <c r="M989" i="174"/>
  <c r="M1456" i="174"/>
  <c r="M983" i="174"/>
  <c r="M360" i="174"/>
  <c r="M3169" i="174"/>
  <c r="M328" i="174"/>
  <c r="M1063" i="174"/>
  <c r="M1517" i="174"/>
  <c r="M1733" i="174"/>
  <c r="M2126" i="174"/>
  <c r="M1630" i="174"/>
  <c r="M1257" i="174"/>
  <c r="M824" i="174"/>
  <c r="M3088" i="174"/>
  <c r="M2015" i="174"/>
  <c r="M2393" i="174"/>
  <c r="M1633" i="174"/>
  <c r="M3992" i="174"/>
  <c r="M136" i="174"/>
  <c r="M3259" i="174"/>
  <c r="M2677" i="174"/>
  <c r="M717" i="174"/>
  <c r="M2133" i="174"/>
  <c r="M4275" i="174"/>
  <c r="M1019" i="174"/>
  <c r="M899" i="174"/>
  <c r="M535" i="174"/>
  <c r="M2809" i="174"/>
  <c r="M3025" i="174"/>
  <c r="M474" i="174"/>
  <c r="M594" i="174"/>
  <c r="M1373" i="174"/>
  <c r="M3196" i="174"/>
  <c r="M2757" i="174"/>
  <c r="M335" i="174"/>
  <c r="M3363" i="174"/>
  <c r="M1877" i="174"/>
  <c r="M1958" i="174"/>
  <c r="M3991" i="174"/>
  <c r="M1124" i="174"/>
  <c r="M196" i="174"/>
  <c r="M545" i="174"/>
  <c r="M489" i="174"/>
  <c r="M401" i="174"/>
  <c r="M1027" i="174"/>
  <c r="M837" i="174"/>
  <c r="M343" i="174"/>
  <c r="M488" i="174"/>
  <c r="M1067" i="174"/>
  <c r="M3549" i="174"/>
  <c r="M3006" i="174"/>
  <c r="M607" i="174"/>
  <c r="M2641" i="174"/>
  <c r="M949" i="174"/>
  <c r="M3526" i="174"/>
  <c r="M1860" i="174"/>
  <c r="M753" i="174"/>
  <c r="M1542" i="174"/>
  <c r="M143" i="174"/>
  <c r="M688" i="174"/>
  <c r="M1478" i="174"/>
  <c r="M892" i="174"/>
  <c r="M2113" i="174"/>
  <c r="M2855" i="174"/>
  <c r="M4347" i="174"/>
  <c r="M413" i="174"/>
  <c r="M905" i="174"/>
  <c r="M268" i="174"/>
  <c r="M588" i="174"/>
  <c r="M187" i="174"/>
  <c r="M291" i="174"/>
  <c r="M1997" i="174"/>
  <c r="M181" i="174"/>
  <c r="M1428" i="174"/>
  <c r="M310" i="174"/>
  <c r="M3339" i="174"/>
  <c r="M2456" i="174"/>
  <c r="M3829" i="174"/>
  <c r="M1497" i="174"/>
  <c r="M1140" i="174"/>
  <c r="M514" i="174"/>
  <c r="M170" i="174"/>
  <c r="M653" i="174"/>
  <c r="M330" i="174"/>
  <c r="M1169" i="174"/>
  <c r="M2737" i="174"/>
  <c r="M1538" i="174"/>
  <c r="M72" i="174"/>
  <c r="M232" i="174"/>
  <c r="M822" i="174"/>
  <c r="M709" i="174"/>
  <c r="M2546" i="174"/>
  <c r="M592" i="174"/>
  <c r="M1641" i="174"/>
  <c r="M2365" i="174"/>
  <c r="M1440" i="174"/>
  <c r="M2491" i="174"/>
  <c r="M3372" i="174"/>
  <c r="M1331" i="174"/>
  <c r="M942" i="174"/>
  <c r="M3453" i="174"/>
  <c r="M939" i="174"/>
  <c r="M4017" i="174"/>
  <c r="M961" i="174"/>
  <c r="M2360" i="174"/>
  <c r="M789" i="174"/>
  <c r="M45" i="174"/>
  <c r="M3143" i="174"/>
  <c r="M2443" i="174"/>
  <c r="M1506" i="174"/>
  <c r="M3446" i="174"/>
  <c r="M4180" i="174"/>
  <c r="M456" i="174"/>
  <c r="M712" i="174"/>
  <c r="M2188" i="174"/>
  <c r="M1833" i="174"/>
  <c r="M59" i="174"/>
  <c r="M591" i="174"/>
  <c r="M548" i="174"/>
  <c r="M2141" i="174"/>
  <c r="M872" i="174"/>
  <c r="M2869" i="174"/>
  <c r="M271" i="174"/>
  <c r="M325" i="174"/>
  <c r="M251" i="174"/>
  <c r="M1995" i="174"/>
  <c r="M3170" i="174"/>
  <c r="M3914" i="174"/>
  <c r="M1895" i="174"/>
  <c r="M37" i="174"/>
  <c r="M1388" i="174"/>
  <c r="M587" i="174"/>
  <c r="M2445" i="174"/>
  <c r="M4250" i="174"/>
  <c r="M1493" i="174"/>
  <c r="M874" i="174"/>
  <c r="M1759" i="174"/>
  <c r="M2520" i="174"/>
  <c r="M193" i="174"/>
  <c r="M3193" i="174"/>
  <c r="M3042" i="174"/>
  <c r="M692" i="174"/>
  <c r="M1210" i="174"/>
  <c r="M1146" i="174"/>
  <c r="M917" i="174"/>
  <c r="M1657" i="174"/>
  <c r="M1348" i="174"/>
  <c r="M657" i="174"/>
  <c r="M315" i="174"/>
  <c r="M1135" i="174"/>
  <c r="M26" i="174"/>
  <c r="M104" i="174"/>
  <c r="M2634" i="174"/>
  <c r="M763" i="174"/>
  <c r="M2273" i="174"/>
  <c r="M1213" i="174"/>
  <c r="M138" i="174"/>
  <c r="M667" i="174"/>
  <c r="M2811" i="174"/>
  <c r="M2168" i="174"/>
  <c r="M1765" i="174"/>
  <c r="M449" i="174"/>
  <c r="M1711" i="174"/>
  <c r="M3037" i="174"/>
  <c r="M3236" i="174"/>
  <c r="M1448" i="174"/>
  <c r="M2775" i="174"/>
  <c r="M319" i="174"/>
  <c r="M2633" i="174"/>
  <c r="M2226" i="174"/>
  <c r="M1165" i="174"/>
  <c r="M845" i="174"/>
  <c r="M461" i="174"/>
  <c r="M2317" i="174"/>
  <c r="M1256" i="174"/>
  <c r="M2016" i="174"/>
  <c r="M636" i="174"/>
  <c r="M3152" i="174"/>
  <c r="M2066" i="174"/>
  <c r="M2107" i="174"/>
  <c r="M1219" i="174"/>
  <c r="M2517" i="174"/>
  <c r="M323" i="174"/>
  <c r="M1494" i="174"/>
  <c r="M426" i="174"/>
  <c r="M680" i="174"/>
  <c r="M4165" i="174"/>
  <c r="M123" i="174"/>
  <c r="M1799" i="174"/>
  <c r="M2956" i="174"/>
  <c r="M1980" i="174"/>
  <c r="M1522" i="174"/>
  <c r="M1046" i="174"/>
  <c r="M994" i="174"/>
  <c r="M2697" i="174"/>
  <c r="M669" i="174"/>
  <c r="M1554" i="174"/>
  <c r="M3608" i="174"/>
  <c r="M751" i="174"/>
  <c r="M3084" i="174"/>
  <c r="M1513" i="174"/>
  <c r="M2285" i="174"/>
  <c r="M1319" i="174"/>
  <c r="M194" i="174"/>
  <c r="M4197" i="174"/>
  <c r="M795" i="174"/>
  <c r="M230" i="174"/>
  <c r="M2953" i="174"/>
  <c r="M41" i="174"/>
  <c r="M3489" i="174"/>
  <c r="M4305" i="174"/>
  <c r="M2523" i="174"/>
  <c r="M1450" i="174"/>
  <c r="M309" i="174"/>
  <c r="M546" i="174"/>
  <c r="M2225" i="174"/>
  <c r="M2159" i="174"/>
  <c r="M1996" i="174"/>
  <c r="M4230" i="174"/>
  <c r="M1282" i="174"/>
  <c r="M2068" i="174"/>
  <c r="M1012" i="174"/>
  <c r="M1021" i="174"/>
  <c r="M1771" i="174"/>
  <c r="M2482" i="174"/>
  <c r="M465" i="174"/>
  <c r="M1339" i="174"/>
  <c r="M153" i="174"/>
  <c r="M693" i="174"/>
  <c r="M3140" i="174"/>
  <c r="M510" i="174"/>
  <c r="M1003" i="174"/>
  <c r="M2257" i="174"/>
  <c r="M1171" i="174"/>
  <c r="M4193" i="174"/>
  <c r="M622" i="174"/>
  <c r="M834" i="174"/>
  <c r="M121" i="174"/>
  <c r="M1193" i="174"/>
  <c r="M2323" i="174"/>
  <c r="M1269" i="174"/>
  <c r="M220" i="174"/>
  <c r="M3316" i="174"/>
  <c r="M1713" i="174"/>
  <c r="M434" i="174"/>
  <c r="M1075" i="174"/>
  <c r="M3683" i="174"/>
  <c r="M1204" i="174"/>
  <c r="M538" i="174"/>
  <c r="M913" i="174"/>
  <c r="M981" i="174"/>
  <c r="M3642" i="174"/>
  <c r="M929" i="174"/>
  <c r="M3277" i="174"/>
  <c r="M184" i="174"/>
  <c r="M1239" i="174"/>
  <c r="M200" i="174"/>
  <c r="M51" i="174"/>
  <c r="M1750" i="174"/>
  <c r="M85" i="174"/>
  <c r="M1729" i="174"/>
  <c r="M3093" i="174"/>
  <c r="M1408" i="174"/>
  <c r="M357" i="174"/>
  <c r="M3637" i="174"/>
  <c r="M4141" i="174"/>
  <c r="M3077" i="174"/>
  <c r="M354" i="174"/>
  <c r="M245" i="174"/>
  <c r="M451" i="174"/>
  <c r="M1375" i="174"/>
  <c r="M477" i="174"/>
  <c r="M776" i="174"/>
  <c r="M1521" i="174"/>
  <c r="M2721" i="174"/>
  <c r="M3356" i="174"/>
  <c r="M3787" i="174"/>
  <c r="M1505" i="174"/>
  <c r="M3061" i="174"/>
  <c r="M3408" i="174"/>
  <c r="M3405" i="174"/>
  <c r="M3445" i="174"/>
  <c r="M882" i="174"/>
  <c r="M1400" i="174"/>
  <c r="M235" i="174"/>
  <c r="M2292" i="174"/>
  <c r="M83" i="174"/>
  <c r="M378" i="174"/>
  <c r="M1214" i="174"/>
  <c r="M3157" i="174"/>
  <c r="M50" i="174"/>
  <c r="M1356" i="174"/>
  <c r="M33" i="174"/>
  <c r="M2657" i="174"/>
  <c r="M1874" i="174"/>
  <c r="M3927" i="174"/>
  <c r="M1130" i="174"/>
  <c r="M1329" i="174"/>
  <c r="M2597" i="174"/>
  <c r="M531" i="174"/>
  <c r="M964" i="174"/>
  <c r="M1524" i="174"/>
  <c r="M2503" i="174"/>
  <c r="M895" i="174"/>
  <c r="M1831" i="174"/>
  <c r="M2310" i="174"/>
  <c r="M3543" i="174"/>
  <c r="M211" i="174"/>
  <c r="M1061" i="174"/>
  <c r="M3342" i="174"/>
  <c r="M2769" i="174"/>
  <c r="M2047" i="174"/>
  <c r="M3373" i="174"/>
  <c r="M4031" i="174"/>
  <c r="M3910" i="174"/>
  <c r="M894" i="174"/>
  <c r="M131" i="174"/>
  <c r="M430" i="174"/>
  <c r="M1383" i="174"/>
  <c r="M995" i="174"/>
  <c r="M3320" i="174"/>
  <c r="M1079" i="174"/>
  <c r="M1598" i="174"/>
  <c r="M728" i="174"/>
  <c r="M1892" i="174"/>
  <c r="M715" i="174"/>
  <c r="M1421" i="174"/>
  <c r="M2702" i="174"/>
  <c r="M2164" i="174"/>
  <c r="M3933" i="174"/>
  <c r="M2673" i="174"/>
  <c r="M2193" i="174"/>
  <c r="M203" i="174"/>
  <c r="M494" i="174"/>
  <c r="M64" i="174"/>
  <c r="M255" i="174"/>
  <c r="M885" i="174"/>
  <c r="M4049" i="174"/>
  <c r="M4181" i="174"/>
  <c r="M472" i="174"/>
  <c r="M2325" i="174"/>
  <c r="M1952" i="174"/>
  <c r="M2997" i="174"/>
  <c r="M2411" i="174"/>
  <c r="M3605" i="174"/>
  <c r="M1532" i="174"/>
  <c r="M1617" i="174"/>
  <c r="M1801" i="174"/>
  <c r="M2936" i="174"/>
  <c r="M1393" i="174"/>
  <c r="M623" i="174"/>
  <c r="M92" i="174"/>
  <c r="M1462" i="174"/>
  <c r="M1162" i="174"/>
  <c r="M1825" i="174"/>
  <c r="M2037" i="174"/>
  <c r="M2859" i="174"/>
  <c r="M2178" i="174"/>
  <c r="M1154" i="174"/>
  <c r="M1545" i="174"/>
  <c r="M2096" i="174"/>
  <c r="M80" i="174"/>
  <c r="M4065" i="174"/>
  <c r="M3141" i="174"/>
  <c r="M3497" i="174"/>
  <c r="M1341" i="174"/>
  <c r="M225" i="174"/>
  <c r="M260" i="174"/>
  <c r="M3229" i="174"/>
  <c r="M1345" i="174"/>
  <c r="M745" i="174"/>
  <c r="M2136" i="174"/>
  <c r="M1415" i="174"/>
  <c r="M2373" i="174"/>
  <c r="M2481" i="174"/>
  <c r="M1141" i="174"/>
  <c r="M1568" i="174"/>
  <c r="M1567" i="174"/>
  <c r="M506" i="174"/>
  <c r="M219" i="174"/>
  <c r="M916" i="174"/>
  <c r="M3932" i="174"/>
  <c r="M1614" i="174"/>
  <c r="M3861" i="174"/>
  <c r="M1427" i="174"/>
  <c r="M1569" i="174"/>
  <c r="M151" i="174"/>
  <c r="M1057" i="174"/>
  <c r="M2978" i="174"/>
  <c r="M308" i="174"/>
  <c r="M1925" i="174"/>
  <c r="M1500" i="174"/>
  <c r="M1482" i="174"/>
  <c r="M2526" i="174"/>
  <c r="M1477" i="174"/>
  <c r="M158" i="174"/>
  <c r="M105" i="174"/>
  <c r="M967" i="174"/>
  <c r="M97" i="174"/>
  <c r="M2195" i="174"/>
  <c r="M2837" i="174"/>
  <c r="M3912" i="174"/>
  <c r="M3978" i="174"/>
  <c r="M977" i="174"/>
  <c r="M2638" i="174"/>
  <c r="M835" i="174"/>
  <c r="M3450" i="174"/>
  <c r="M3546" i="174"/>
  <c r="M563" i="174"/>
  <c r="M3255" i="174"/>
  <c r="M1989" i="174"/>
  <c r="M1697" i="174"/>
  <c r="M2577" i="174"/>
  <c r="M3885" i="174"/>
  <c r="M2914" i="174"/>
  <c r="M1175" i="174"/>
  <c r="M518" i="174"/>
  <c r="M1111" i="174"/>
  <c r="M2116" i="174"/>
  <c r="M2924" i="174"/>
  <c r="M250" i="174"/>
  <c r="M3068" i="174"/>
  <c r="M450" i="174"/>
  <c r="M1781" i="174"/>
  <c r="M429" i="174"/>
  <c r="M422" i="174"/>
  <c r="M515" i="174"/>
  <c r="M2864" i="174"/>
  <c r="M209" i="174"/>
  <c r="M3019" i="174"/>
  <c r="M3923" i="174"/>
  <c r="M1921" i="174"/>
  <c r="M2493" i="174"/>
  <c r="M3523" i="174"/>
  <c r="M2431" i="174"/>
  <c r="M2957" i="174"/>
  <c r="M2469" i="174"/>
  <c r="M248" i="174"/>
  <c r="M3104" i="174"/>
  <c r="M1865" i="174"/>
  <c r="M91" i="174"/>
  <c r="M4247" i="174"/>
  <c r="M1754" i="174"/>
  <c r="M1502" i="174"/>
  <c r="M583" i="174"/>
  <c r="M1134" i="174"/>
  <c r="M959" i="174"/>
  <c r="M3623" i="174"/>
  <c r="M794" i="174"/>
  <c r="M1979" i="174"/>
  <c r="M1709" i="174"/>
  <c r="M2233" i="174"/>
  <c r="M3520" i="174"/>
  <c r="M1807" i="174"/>
  <c r="M2024" i="174"/>
  <c r="M3309" i="174"/>
  <c r="M920" i="174"/>
  <c r="M2854" i="174"/>
  <c r="M1829" i="174"/>
  <c r="M2404" i="174"/>
  <c r="M347" i="174"/>
  <c r="M919" i="174"/>
  <c r="M2349" i="174"/>
  <c r="M2704" i="174"/>
  <c r="M346" i="174"/>
  <c r="M2453" i="174"/>
  <c r="M320" i="174"/>
  <c r="M118" i="174"/>
  <c r="M987" i="174"/>
  <c r="M3463" i="174"/>
  <c r="M2844" i="174"/>
  <c r="M1745" i="174"/>
  <c r="M3369" i="174"/>
  <c r="M3539" i="174"/>
  <c r="M672" i="174"/>
  <c r="M1707" i="174"/>
  <c r="M2251" i="174"/>
  <c r="M2057" i="174"/>
  <c r="M785" i="174"/>
  <c r="M1876" i="174"/>
  <c r="M1110" i="174"/>
  <c r="M801" i="174"/>
  <c r="M2253" i="174"/>
  <c r="M713" i="174"/>
  <c r="M201" i="174"/>
  <c r="M2395" i="174"/>
  <c r="M1649" i="174"/>
  <c r="M3469" i="174"/>
  <c r="M2985" i="174"/>
  <c r="M329" i="174"/>
  <c r="M2989" i="174"/>
  <c r="M2602" i="174"/>
  <c r="M754" i="174"/>
  <c r="M3256" i="174"/>
  <c r="M2430" i="174"/>
  <c r="M853" i="174"/>
  <c r="M69" i="174"/>
  <c r="M739" i="174"/>
  <c r="M1225" i="174"/>
  <c r="M1234" i="174"/>
  <c r="M2689" i="174"/>
  <c r="M974" i="174"/>
  <c r="M726" i="174"/>
  <c r="M2504" i="174"/>
  <c r="M3324" i="174"/>
  <c r="M3541" i="174"/>
  <c r="M1389" i="174"/>
  <c r="M950" i="174"/>
  <c r="M1271" i="174"/>
  <c r="M1034" i="174"/>
  <c r="M897" i="174"/>
  <c r="M2733" i="174"/>
  <c r="M307" i="174"/>
  <c r="M2768" i="174"/>
  <c r="M1479" i="174"/>
  <c r="M3233" i="174"/>
  <c r="M2829" i="174"/>
  <c r="M1447" i="174"/>
  <c r="M437" i="174"/>
  <c r="M2305" i="174"/>
  <c r="M223" i="174"/>
  <c r="M1863" i="174"/>
  <c r="M2713" i="174"/>
  <c r="M331" i="174"/>
  <c r="M584" i="174"/>
  <c r="M53" i="174"/>
  <c r="M662" i="174"/>
  <c r="M1777" i="174"/>
  <c r="M277" i="174"/>
  <c r="M560" i="174"/>
  <c r="M1797" i="174"/>
  <c r="M42" i="174"/>
  <c r="M2643" i="174"/>
  <c r="M508" i="174"/>
  <c r="M4142" i="174"/>
  <c r="M2529" i="174"/>
  <c r="M1705" i="174"/>
  <c r="M2505" i="174"/>
  <c r="M2595" i="174"/>
  <c r="M2621" i="174"/>
  <c r="M727" i="174"/>
  <c r="M2243" i="174"/>
  <c r="M3762" i="174"/>
  <c r="M3846" i="174"/>
  <c r="M1101" i="174"/>
  <c r="M1308" i="174"/>
  <c r="M496" i="174"/>
  <c r="M2817" i="174"/>
  <c r="M1218" i="174"/>
  <c r="M1605" i="174"/>
  <c r="M278" i="174"/>
  <c r="M997" i="174"/>
  <c r="M1909" i="174"/>
  <c r="M1472" i="174"/>
  <c r="M1253" i="174"/>
  <c r="M817" i="174"/>
  <c r="M1405" i="174"/>
  <c r="M388" i="174"/>
  <c r="M3639" i="174"/>
  <c r="M2753" i="174"/>
  <c r="M3354" i="174"/>
  <c r="M901" i="174"/>
  <c r="M2942" i="174"/>
  <c r="M1676" i="174"/>
  <c r="M3039" i="174"/>
  <c r="M355" i="174"/>
  <c r="M1814" i="174"/>
  <c r="M2833" i="174"/>
  <c r="M2138" i="174"/>
  <c r="M757" i="174"/>
  <c r="M165" i="174"/>
  <c r="M257" i="174"/>
  <c r="M351" i="174"/>
  <c r="M599" i="174"/>
  <c r="M2627" i="174"/>
  <c r="M36" i="174"/>
  <c r="M2909" i="174"/>
  <c r="M1260" i="174"/>
  <c r="M1655" i="174"/>
  <c r="M3725" i="174"/>
  <c r="M1153" i="174"/>
  <c r="M2948" i="174"/>
  <c r="M2385" i="174"/>
  <c r="M1590" i="174"/>
  <c r="M1425" i="174"/>
  <c r="M2691" i="174"/>
  <c r="M831" i="174"/>
  <c r="M3821" i="174"/>
  <c r="M4268" i="174"/>
  <c r="M590" i="174"/>
  <c r="M520" i="174"/>
  <c r="M475" i="174"/>
  <c r="M124" i="174"/>
  <c r="M1392" i="174"/>
  <c r="M3517" i="174"/>
  <c r="M3407" i="174"/>
  <c r="M762" i="174"/>
  <c r="M473" i="174"/>
  <c r="M1142" i="174"/>
  <c r="M1622" i="174"/>
  <c r="M24" i="174"/>
  <c r="M1215" i="174"/>
  <c r="M3325" i="174"/>
  <c r="M547" i="174"/>
  <c r="M943" i="174"/>
  <c r="M1041" i="174"/>
  <c r="M424" i="174"/>
  <c r="M2104" i="174"/>
  <c r="M3413" i="174"/>
  <c r="M3679" i="174"/>
  <c r="M3677" i="174"/>
  <c r="M1943" i="174"/>
  <c r="M2013" i="174"/>
  <c r="M403" i="174"/>
  <c r="M95" i="174"/>
  <c r="M1011" i="174"/>
  <c r="M3056" i="174"/>
  <c r="M787" i="174"/>
  <c r="M221" i="174"/>
  <c r="M3321" i="174"/>
  <c r="M2834" i="174"/>
  <c r="M2572" i="174"/>
  <c r="M702" i="174"/>
  <c r="M1119" i="174"/>
  <c r="M2265" i="174"/>
  <c r="M2083" i="174"/>
  <c r="M968" i="174"/>
  <c r="M3367" i="174"/>
  <c r="M1917" i="174"/>
  <c r="M1326" i="174"/>
  <c r="M701" i="174"/>
  <c r="M2458" i="174"/>
  <c r="M4087" i="174"/>
  <c r="M996" i="174"/>
  <c r="M1055" i="174"/>
  <c r="M2156" i="174"/>
  <c r="M497" i="174"/>
  <c r="M272" i="174"/>
  <c r="M1407" i="174"/>
  <c r="M3559" i="174"/>
  <c r="M767" i="174"/>
  <c r="M1473" i="174"/>
  <c r="M2823" i="174"/>
  <c r="M3768" i="174"/>
  <c r="M2025" i="174"/>
  <c r="M2052" i="174"/>
  <c r="M3243" i="174"/>
  <c r="M698" i="174"/>
  <c r="M334" i="174"/>
  <c r="M2557" i="174"/>
  <c r="M1721" i="174"/>
  <c r="M149" i="174"/>
  <c r="M1718" i="174"/>
  <c r="M321" i="174"/>
  <c r="M696" i="174"/>
  <c r="M2394" i="174"/>
  <c r="M883" i="174"/>
  <c r="M2357" i="174"/>
  <c r="M3701" i="174"/>
  <c r="M1949" i="174"/>
  <c r="M2117" i="174"/>
  <c r="M3621" i="174"/>
  <c r="M464" i="174"/>
  <c r="M2629" i="174"/>
  <c r="M1999" i="174"/>
  <c r="M823" i="174"/>
  <c r="M1086" i="174"/>
  <c r="M4334" i="174"/>
  <c r="M65" i="174"/>
  <c r="M2477" i="174"/>
  <c r="M4045" i="174"/>
  <c r="M4234" i="174"/>
  <c r="M1504" i="174"/>
  <c r="M1192" i="174"/>
  <c r="M2220" i="174"/>
  <c r="M737" i="174"/>
  <c r="M1259" i="174"/>
  <c r="M1233" i="174"/>
  <c r="M2078" i="174"/>
  <c r="M858" i="174"/>
  <c r="M1357" i="174"/>
  <c r="M670" i="174"/>
  <c r="M2548" i="174"/>
  <c r="M716" i="174"/>
  <c r="M2588" i="174"/>
  <c r="M3301" i="174"/>
  <c r="M633" i="174"/>
  <c r="M2441" i="174"/>
  <c r="M703" i="174"/>
  <c r="M31" i="174"/>
  <c r="M366" i="174"/>
  <c r="M3696" i="174"/>
  <c r="M2100" i="174"/>
  <c r="M2098" i="174"/>
  <c r="M28" i="174"/>
  <c r="M1725" i="174"/>
  <c r="M1773" i="174"/>
  <c r="M3525" i="174"/>
  <c r="M3212" i="174"/>
  <c r="M998" i="174"/>
  <c r="M3273" i="174"/>
  <c r="M4269" i="174"/>
  <c r="M1309" i="174"/>
  <c r="M2750" i="174"/>
  <c r="M387" i="174"/>
  <c r="M840" i="174"/>
  <c r="M1903" i="174"/>
  <c r="M1753" i="174"/>
  <c r="M551" i="174"/>
  <c r="M1444" i="174"/>
  <c r="M664" i="174"/>
  <c r="M2537" i="174"/>
  <c r="M2331" i="174"/>
  <c r="M554" i="174"/>
  <c r="M2765" i="174"/>
  <c r="M3763" i="174"/>
  <c r="M2149" i="174"/>
  <c r="M3712" i="174"/>
  <c r="M55" i="174"/>
  <c r="M511" i="174"/>
  <c r="M3851" i="174"/>
  <c r="M3411" i="174"/>
  <c r="M2801" i="174"/>
  <c r="M687" i="174"/>
  <c r="M4217" i="174"/>
  <c r="M3397" i="174"/>
  <c r="M1519" i="174"/>
  <c r="M655" i="174"/>
  <c r="M1095" i="174"/>
  <c r="M1206" i="174"/>
  <c r="M4349" i="174"/>
  <c r="M566" i="174"/>
  <c r="M783" i="174"/>
  <c r="M106" i="174"/>
  <c r="M3754" i="174"/>
  <c r="M1056" i="174"/>
  <c r="M215" i="174"/>
  <c r="M1258" i="174"/>
  <c r="M3117" i="174"/>
  <c r="M2541" i="174"/>
  <c r="M1426" i="174"/>
  <c r="M3661" i="174"/>
  <c r="M1844" i="174"/>
  <c r="M1029" i="174"/>
  <c r="M2270" i="174"/>
  <c r="M4280" i="174"/>
  <c r="M1297" i="174"/>
  <c r="M94" i="174"/>
  <c r="M750" i="174"/>
  <c r="M3051" i="174"/>
  <c r="M1409" i="174"/>
  <c r="M1581" i="174"/>
  <c r="M1901" i="174"/>
  <c r="M4149" i="174"/>
  <c r="M3604" i="174"/>
  <c r="M2708" i="174"/>
  <c r="M154" i="174"/>
  <c r="M671" i="174"/>
  <c r="M925" i="174"/>
  <c r="M2173" i="174"/>
  <c r="M15" i="174"/>
  <c r="M2429" i="174"/>
  <c r="M286" i="174"/>
  <c r="M342" i="174"/>
  <c r="M2764" i="174"/>
  <c r="M129" i="174"/>
  <c r="M2790" i="174"/>
  <c r="M1910" i="174"/>
  <c r="M1342" i="174"/>
  <c r="M1511" i="174"/>
  <c r="M4069" i="174"/>
  <c r="M3253" i="174"/>
  <c r="M2980" i="174"/>
  <c r="M3345" i="174"/>
  <c r="M1274" i="174"/>
  <c r="M3957" i="174"/>
  <c r="M1849" i="174"/>
  <c r="M68" i="174"/>
  <c r="M4098" i="174"/>
  <c r="M2812" i="174"/>
  <c r="M318" i="174"/>
  <c r="M2545" i="174"/>
  <c r="M596" i="174"/>
  <c r="M814" i="174"/>
  <c r="M2153" i="174"/>
  <c r="M2553" i="174"/>
  <c r="M1730" i="174"/>
  <c r="M4259" i="174"/>
  <c r="M923" i="174"/>
  <c r="M1993" i="174"/>
  <c r="M2555" i="174"/>
  <c r="M1335" i="174"/>
  <c r="M1557" i="174"/>
  <c r="M1764" i="174"/>
  <c r="M1077" i="174"/>
  <c r="M3503" i="174"/>
  <c r="M2930" i="174"/>
  <c r="M3997" i="174"/>
  <c r="M2003" i="174"/>
  <c r="M2600" i="174"/>
  <c r="M1317" i="174"/>
  <c r="M405" i="174"/>
  <c r="M2147" i="174"/>
  <c r="M2535" i="174"/>
  <c r="M2058" i="174"/>
  <c r="M1203" i="174"/>
  <c r="M2485" i="174"/>
  <c r="M2409" i="174"/>
  <c r="M411" i="174"/>
  <c r="M1821" i="174"/>
  <c r="M2332" i="174"/>
  <c r="M3385" i="174"/>
  <c r="M618" i="174"/>
  <c r="M1115" i="174"/>
  <c r="M292" i="174"/>
  <c r="M1073" i="174"/>
  <c r="M457" i="174"/>
  <c r="M142" i="174"/>
  <c r="M1896" i="174"/>
  <c r="M3431" i="174"/>
  <c r="M2237" i="174"/>
  <c r="M1509" i="174"/>
  <c r="M4043" i="174"/>
  <c r="M1372" i="174"/>
  <c r="M3783" i="174"/>
  <c r="M2717" i="174"/>
  <c r="M2381" i="174"/>
  <c r="M99" i="174"/>
  <c r="M147" i="174"/>
  <c r="M2773" i="174"/>
  <c r="M1245" i="174"/>
  <c r="M1158" i="174"/>
  <c r="M659" i="174"/>
  <c r="M3644" i="174"/>
  <c r="M3545" i="174"/>
  <c r="M1645" i="174"/>
  <c r="M1105" i="174"/>
  <c r="M1051" i="174"/>
  <c r="M1533" i="174"/>
  <c r="M3480" i="174"/>
  <c r="M906" i="174"/>
  <c r="M2095" i="174"/>
  <c r="M741" i="174"/>
  <c r="M2145" i="174"/>
  <c r="M1332" i="174"/>
  <c r="M3880" i="174"/>
  <c r="M1898" i="174"/>
  <c r="M4027" i="174"/>
  <c r="M2681" i="174"/>
  <c r="M1937" i="174"/>
  <c r="M881" i="174"/>
  <c r="M2125" i="174"/>
  <c r="M2635" i="174"/>
  <c r="M3844" i="174"/>
  <c r="M2352" i="174"/>
  <c r="M1672" i="174"/>
  <c r="M3186" i="174"/>
  <c r="M1933" i="174"/>
  <c r="M2004" i="174"/>
  <c r="M19" i="174"/>
  <c r="M731" i="174"/>
  <c r="M145" i="174"/>
  <c r="M348" i="174"/>
  <c r="M2014" i="174"/>
  <c r="M480" i="174"/>
  <c r="M2118" i="174"/>
  <c r="M2533" i="174"/>
  <c r="M236" i="174"/>
  <c r="M2142" i="174"/>
  <c r="M490" i="174"/>
  <c r="M3594" i="174"/>
  <c r="M1199" i="174"/>
  <c r="M3597" i="174"/>
  <c r="M3250" i="174"/>
  <c r="M188" i="174"/>
  <c r="M479" i="174"/>
  <c r="M2221" i="174"/>
  <c r="M452" i="174"/>
  <c r="M2417" i="174"/>
  <c r="M2109" i="174"/>
  <c r="M3454" i="174"/>
  <c r="M3929" i="174"/>
  <c r="M2579" i="174"/>
  <c r="M2039" i="174"/>
  <c r="M2776" i="174"/>
  <c r="M630" i="174"/>
  <c r="M288" i="174"/>
  <c r="M3334" i="174"/>
  <c r="M1058" i="174"/>
  <c r="M1437" i="174"/>
  <c r="M501" i="174"/>
  <c r="M1553" i="174"/>
  <c r="M3377" i="174"/>
  <c r="M3816" i="174"/>
  <c r="M2401" i="174"/>
  <c r="M1959" i="174"/>
  <c r="M1732" i="174"/>
  <c r="M122" i="174"/>
  <c r="M3943" i="174"/>
  <c r="M1099" i="174"/>
  <c r="M1703" i="174"/>
  <c r="M130" i="174"/>
  <c r="M2513" i="174"/>
  <c r="M285" i="174"/>
  <c r="M523" i="174"/>
  <c r="M2845" i="174"/>
  <c r="M162" i="174"/>
  <c r="M208" i="174"/>
  <c r="M3764" i="174"/>
  <c r="M2076" i="174"/>
  <c r="M3834" i="174"/>
  <c r="M75" i="174"/>
  <c r="M3437" i="174"/>
  <c r="M3632" i="174"/>
  <c r="M392" i="174"/>
  <c r="M602" i="174"/>
  <c r="M1068" i="174"/>
  <c r="M799" i="174"/>
  <c r="M2337" i="174"/>
  <c r="M2911" i="174"/>
  <c r="M2163" i="174"/>
  <c r="M233" i="174"/>
  <c r="M3053" i="174"/>
  <c r="M275" i="174"/>
  <c r="M1247" i="174"/>
  <c r="M666" i="174"/>
  <c r="M3416" i="174"/>
  <c r="M1137" i="174"/>
  <c r="M283" i="174"/>
  <c r="M1873" i="174"/>
  <c r="M1445" i="174"/>
  <c r="M963" i="174"/>
  <c r="M3487" i="174"/>
  <c r="M3429" i="174"/>
  <c r="M1145" i="174"/>
  <c r="M891" i="174"/>
  <c r="M2041" i="174"/>
  <c r="M924" i="174"/>
  <c r="M1483" i="174"/>
  <c r="M886" i="174"/>
  <c r="M2035" i="174"/>
  <c r="M337" i="174"/>
  <c r="M2792" i="174"/>
  <c r="M3151" i="174"/>
  <c r="M2937" i="174"/>
  <c r="M561" i="174"/>
  <c r="M1715" i="174"/>
  <c r="M481" i="174"/>
  <c r="M710" i="174"/>
  <c r="M2585" i="174"/>
  <c r="M2444" i="174"/>
  <c r="M527" i="174"/>
  <c r="M1635" i="174"/>
  <c r="M2552" i="174"/>
  <c r="M394" i="174"/>
  <c r="M586" i="174"/>
  <c r="M237" i="174"/>
  <c r="M953" i="174"/>
  <c r="M1757" i="174"/>
  <c r="M1576" i="174"/>
  <c r="M1845" i="174"/>
  <c r="M1045" i="174"/>
  <c r="M718" i="174"/>
  <c r="M691" i="174"/>
  <c r="M4110" i="174"/>
  <c r="M2955" i="174"/>
  <c r="AA69" i="229" l="1"/>
  <c r="AA73" i="229"/>
  <c r="I3" i="201" l="1"/>
  <c r="M6" i="201" s="1"/>
  <c r="J3" i="201" l="1"/>
  <c r="M7" i="201" s="1"/>
  <c r="O4349" i="174" l="1"/>
  <c r="O4348" i="174"/>
  <c r="O4347" i="174"/>
  <c r="O4346" i="174"/>
  <c r="O4345" i="174"/>
  <c r="O4344" i="174"/>
  <c r="O4343" i="174"/>
  <c r="O4342" i="174"/>
  <c r="O4341" i="174"/>
  <c r="O4340" i="174"/>
  <c r="O4339" i="174"/>
  <c r="O4338" i="174"/>
  <c r="O4337" i="174"/>
  <c r="O4336" i="174"/>
  <c r="O4335" i="174"/>
  <c r="O4334" i="174"/>
  <c r="O4333" i="174"/>
  <c r="O4332" i="174"/>
  <c r="O4331" i="174"/>
  <c r="O4330" i="174"/>
  <c r="O4329" i="174"/>
  <c r="O4328" i="174"/>
  <c r="O4327" i="174"/>
  <c r="O4326" i="174"/>
  <c r="O4325" i="174"/>
  <c r="O4324" i="174"/>
  <c r="O4323" i="174"/>
  <c r="O4322" i="174"/>
  <c r="O4321" i="174"/>
  <c r="O4320" i="174"/>
  <c r="O4319" i="174"/>
  <c r="O4318" i="174"/>
  <c r="O4317" i="174"/>
  <c r="O4316" i="174"/>
  <c r="O4315" i="174"/>
  <c r="O4314" i="174"/>
  <c r="O4313" i="174"/>
  <c r="O4312" i="174"/>
  <c r="O4311" i="174"/>
  <c r="O4310" i="174"/>
  <c r="O4309" i="174"/>
  <c r="O4308" i="174"/>
  <c r="O4307" i="174"/>
  <c r="O4306" i="174"/>
  <c r="O4305" i="174"/>
  <c r="O4304" i="174"/>
  <c r="O4303" i="174"/>
  <c r="O4302" i="174"/>
  <c r="O4301" i="174"/>
  <c r="O4300" i="174"/>
  <c r="O4299" i="174"/>
  <c r="O4298" i="174"/>
  <c r="O4297" i="174"/>
  <c r="O4296" i="174"/>
  <c r="O4295" i="174"/>
  <c r="O4294" i="174"/>
  <c r="O4293" i="174"/>
  <c r="O4292" i="174"/>
  <c r="O4291" i="174"/>
  <c r="O4290" i="174"/>
  <c r="O4289" i="174"/>
  <c r="O4288" i="174"/>
  <c r="O4287" i="174"/>
  <c r="O4286" i="174"/>
  <c r="O4285" i="174"/>
  <c r="O4284" i="174"/>
  <c r="O4283" i="174"/>
  <c r="O4282" i="174"/>
  <c r="O4281" i="174"/>
  <c r="O4280" i="174"/>
  <c r="O4279" i="174"/>
  <c r="O4278" i="174"/>
  <c r="O4277" i="174"/>
  <c r="O4276" i="174"/>
  <c r="O4275" i="174"/>
  <c r="O4274" i="174"/>
  <c r="O4273" i="174"/>
  <c r="O4272" i="174"/>
  <c r="O4271" i="174"/>
  <c r="O4270" i="174"/>
  <c r="O4269" i="174"/>
  <c r="O4268" i="174"/>
  <c r="O4267" i="174"/>
  <c r="O4266" i="174"/>
  <c r="O4265" i="174"/>
  <c r="O4264" i="174"/>
  <c r="O4263" i="174"/>
  <c r="O4262" i="174"/>
  <c r="O4261" i="174"/>
  <c r="O4260" i="174"/>
  <c r="O4259" i="174"/>
  <c r="O4258" i="174"/>
  <c r="O4257" i="174"/>
  <c r="O4256" i="174"/>
  <c r="O4255" i="174"/>
  <c r="O4254" i="174"/>
  <c r="O4253" i="174"/>
  <c r="O4252" i="174"/>
  <c r="O4251" i="174"/>
  <c r="O4250" i="174"/>
  <c r="O4249" i="174"/>
  <c r="O4248" i="174"/>
  <c r="O4247" i="174"/>
  <c r="O4246" i="174"/>
  <c r="O4245" i="174"/>
  <c r="O4244" i="174"/>
  <c r="O4243" i="174"/>
  <c r="O4242" i="174"/>
  <c r="O4241" i="174"/>
  <c r="O4240" i="174"/>
  <c r="O4239" i="174"/>
  <c r="O4238" i="174"/>
  <c r="O4237" i="174"/>
  <c r="O4236" i="174"/>
  <c r="O4235" i="174"/>
  <c r="O4234" i="174"/>
  <c r="O4233" i="174"/>
  <c r="O4232" i="174"/>
  <c r="O4231" i="174"/>
  <c r="O4230" i="174"/>
  <c r="O4229" i="174"/>
  <c r="O4228" i="174"/>
  <c r="O4227" i="174"/>
  <c r="O4226" i="174"/>
  <c r="O4225" i="174"/>
  <c r="O4224" i="174"/>
  <c r="O4223" i="174"/>
  <c r="O4222" i="174"/>
  <c r="O4221" i="174"/>
  <c r="O4220" i="174"/>
  <c r="O4219" i="174"/>
  <c r="O4218" i="174"/>
  <c r="O4217" i="174"/>
  <c r="O4216" i="174"/>
  <c r="O4215" i="174"/>
  <c r="O4214" i="174"/>
  <c r="O4213" i="174"/>
  <c r="O4212" i="174"/>
  <c r="O4211" i="174"/>
  <c r="O4210" i="174"/>
  <c r="O4209" i="174"/>
  <c r="O4208" i="174"/>
  <c r="O4207" i="174"/>
  <c r="O4206" i="174"/>
  <c r="O4205" i="174"/>
  <c r="O4204" i="174"/>
  <c r="O4203" i="174"/>
  <c r="O4202" i="174"/>
  <c r="O4201" i="174"/>
  <c r="O4200" i="174"/>
  <c r="O4199" i="174"/>
  <c r="O4198" i="174"/>
  <c r="O4197" i="174"/>
  <c r="O4196" i="174"/>
  <c r="O4195" i="174"/>
  <c r="O4194" i="174"/>
  <c r="O4193" i="174"/>
  <c r="O4192" i="174"/>
  <c r="O4191" i="174"/>
  <c r="O4190" i="174"/>
  <c r="O4189" i="174"/>
  <c r="O4188" i="174"/>
  <c r="O4187" i="174"/>
  <c r="O4186" i="174"/>
  <c r="O4185" i="174"/>
  <c r="O4184" i="174"/>
  <c r="O4183" i="174"/>
  <c r="O4182" i="174"/>
  <c r="O4181" i="174"/>
  <c r="O4180" i="174"/>
  <c r="O4179" i="174"/>
  <c r="O4178" i="174"/>
  <c r="O4177" i="174"/>
  <c r="O4176" i="174"/>
  <c r="O4175" i="174"/>
  <c r="O4174" i="174"/>
  <c r="O4173" i="174"/>
  <c r="O4172" i="174"/>
  <c r="O4171" i="174"/>
  <c r="O4170" i="174"/>
  <c r="O4169" i="174"/>
  <c r="O4168" i="174"/>
  <c r="O4167" i="174"/>
  <c r="O4166" i="174"/>
  <c r="O4165" i="174"/>
  <c r="O4164" i="174"/>
  <c r="O4163" i="174"/>
  <c r="O4162" i="174"/>
  <c r="O4161" i="174"/>
  <c r="O4160" i="174"/>
  <c r="O4159" i="174"/>
  <c r="O4158" i="174"/>
  <c r="O4157" i="174"/>
  <c r="O4156" i="174"/>
  <c r="O4155" i="174"/>
  <c r="O4154" i="174"/>
  <c r="O4153" i="174"/>
  <c r="O4152" i="174"/>
  <c r="O4151" i="174"/>
  <c r="O4150" i="174"/>
  <c r="O4149" i="174"/>
  <c r="O4148" i="174"/>
  <c r="O4147" i="174"/>
  <c r="O4146" i="174"/>
  <c r="O4145" i="174"/>
  <c r="O4144" i="174"/>
  <c r="O4143" i="174"/>
  <c r="O4142" i="174"/>
  <c r="O4141" i="174"/>
  <c r="O4140" i="174"/>
  <c r="O4139" i="174"/>
  <c r="O4138" i="174"/>
  <c r="O4137" i="174"/>
  <c r="O4136" i="174"/>
  <c r="O4135" i="174"/>
  <c r="O4134" i="174"/>
  <c r="O4133" i="174"/>
  <c r="O4132" i="174"/>
  <c r="O4131" i="174"/>
  <c r="O4130" i="174"/>
  <c r="O4129" i="174"/>
  <c r="O4128" i="174"/>
  <c r="O4127" i="174"/>
  <c r="O4126" i="174"/>
  <c r="O4125" i="174"/>
  <c r="O4124" i="174"/>
  <c r="O4123" i="174"/>
  <c r="O4122" i="174"/>
  <c r="O4121" i="174"/>
  <c r="O4120" i="174"/>
  <c r="O4119" i="174"/>
  <c r="O4118" i="174"/>
  <c r="O4117" i="174"/>
  <c r="O4116" i="174"/>
  <c r="O4115" i="174"/>
  <c r="O4114" i="174"/>
  <c r="O4113" i="174"/>
  <c r="O4112" i="174"/>
  <c r="O4111" i="174"/>
  <c r="O4110" i="174"/>
  <c r="O4109" i="174"/>
  <c r="O4108" i="174"/>
  <c r="O4107" i="174"/>
  <c r="O4106" i="174"/>
  <c r="O4105" i="174"/>
  <c r="O4104" i="174"/>
  <c r="O4103" i="174"/>
  <c r="O4102" i="174"/>
  <c r="O4101" i="174"/>
  <c r="O4100" i="174"/>
  <c r="O4099" i="174"/>
  <c r="O4098" i="174"/>
  <c r="O4097" i="174"/>
  <c r="O4096" i="174"/>
  <c r="O4095" i="174"/>
  <c r="O4094" i="174"/>
  <c r="O4093" i="174"/>
  <c r="O4092" i="174"/>
  <c r="O4091" i="174"/>
  <c r="O4090" i="174"/>
  <c r="O4089" i="174"/>
  <c r="O4088" i="174"/>
  <c r="O4087" i="174"/>
  <c r="O4086" i="174"/>
  <c r="O4085" i="174"/>
  <c r="O4084" i="174"/>
  <c r="O4083" i="174"/>
  <c r="O4082" i="174"/>
  <c r="O4081" i="174"/>
  <c r="O4080" i="174"/>
  <c r="O4079" i="174"/>
  <c r="O4078" i="174"/>
  <c r="O4077" i="174"/>
  <c r="O4076" i="174"/>
  <c r="O4075" i="174"/>
  <c r="O4074" i="174"/>
  <c r="O4073" i="174"/>
  <c r="O4072" i="174"/>
  <c r="O4071" i="174"/>
  <c r="O4070" i="174"/>
  <c r="O4069" i="174"/>
  <c r="O4068" i="174"/>
  <c r="O4067" i="174"/>
  <c r="O4066" i="174"/>
  <c r="O4065" i="174"/>
  <c r="O4064" i="174"/>
  <c r="O4063" i="174"/>
  <c r="O4062" i="174"/>
  <c r="O4061" i="174"/>
  <c r="O4060" i="174"/>
  <c r="O4059" i="174"/>
  <c r="O4058" i="174"/>
  <c r="O4057" i="174"/>
  <c r="O4056" i="174"/>
  <c r="O4055" i="174"/>
  <c r="O4054" i="174"/>
  <c r="O4053" i="174"/>
  <c r="O4052" i="174"/>
  <c r="O4051" i="174"/>
  <c r="O4050" i="174"/>
  <c r="O4049" i="174"/>
  <c r="O4048" i="174"/>
  <c r="O4047" i="174"/>
  <c r="O4046" i="174"/>
  <c r="O4045" i="174"/>
  <c r="O4044" i="174"/>
  <c r="O4043" i="174"/>
  <c r="O4042" i="174"/>
  <c r="O4041" i="174"/>
  <c r="O4040" i="174"/>
  <c r="O4039" i="174"/>
  <c r="O4038" i="174"/>
  <c r="O4037" i="174"/>
  <c r="O4036" i="174"/>
  <c r="O4035" i="174"/>
  <c r="O4034" i="174"/>
  <c r="O4033" i="174"/>
  <c r="O4032" i="174"/>
  <c r="O4031" i="174"/>
  <c r="O4030" i="174"/>
  <c r="O4029" i="174"/>
  <c r="O4028" i="174"/>
  <c r="O4027" i="174"/>
  <c r="O4026" i="174"/>
  <c r="O4025" i="174"/>
  <c r="O4024" i="174"/>
  <c r="O4023" i="174"/>
  <c r="O4022" i="174"/>
  <c r="O4021" i="174"/>
  <c r="O4020" i="174"/>
  <c r="O4019" i="174"/>
  <c r="O4018" i="174"/>
  <c r="O4017" i="174"/>
  <c r="O4016" i="174"/>
  <c r="O4015" i="174"/>
  <c r="O4014" i="174"/>
  <c r="O4013" i="174"/>
  <c r="O4012" i="174"/>
  <c r="O4011" i="174"/>
  <c r="O4010" i="174"/>
  <c r="O4009" i="174"/>
  <c r="O4008" i="174"/>
  <c r="O4007" i="174"/>
  <c r="O4006" i="174"/>
  <c r="O4005" i="174"/>
  <c r="O4004" i="174"/>
  <c r="O4003" i="174"/>
  <c r="O4002" i="174"/>
  <c r="O4001" i="174"/>
  <c r="O4000" i="174"/>
  <c r="O3999" i="174"/>
  <c r="O3998" i="174"/>
  <c r="O3997" i="174"/>
  <c r="O3996" i="174"/>
  <c r="O3995" i="174"/>
  <c r="O3994" i="174"/>
  <c r="O3993" i="174"/>
  <c r="O3992" i="174"/>
  <c r="O3991" i="174"/>
  <c r="O3990" i="174"/>
  <c r="O3989" i="174"/>
  <c r="O3988" i="174"/>
  <c r="O3987" i="174"/>
  <c r="O3986" i="174"/>
  <c r="O3985" i="174"/>
  <c r="O3984" i="174"/>
  <c r="O3983" i="174"/>
  <c r="O3982" i="174"/>
  <c r="O3981" i="174"/>
  <c r="O3980" i="174"/>
  <c r="O3979" i="174"/>
  <c r="O3978" i="174"/>
  <c r="O3977" i="174"/>
  <c r="O3976" i="174"/>
  <c r="O3975" i="174"/>
  <c r="O3974" i="174"/>
  <c r="O3973" i="174"/>
  <c r="O3972" i="174"/>
  <c r="O3971" i="174"/>
  <c r="O3970" i="174"/>
  <c r="O3969" i="174"/>
  <c r="O3968" i="174"/>
  <c r="O3967" i="174"/>
  <c r="O3966" i="174"/>
  <c r="O3965" i="174"/>
  <c r="O3964" i="174"/>
  <c r="O3963" i="174"/>
  <c r="O3962" i="174"/>
  <c r="O3961" i="174"/>
  <c r="O3960" i="174"/>
  <c r="O3959" i="174"/>
  <c r="O3958" i="174"/>
  <c r="O3957" i="174"/>
  <c r="O3956" i="174"/>
  <c r="O3955" i="174"/>
  <c r="O3954" i="174"/>
  <c r="O3953" i="174"/>
  <c r="O3952" i="174"/>
  <c r="O3951" i="174"/>
  <c r="O3950" i="174"/>
  <c r="O3949" i="174"/>
  <c r="O3948" i="174"/>
  <c r="O3947" i="174"/>
  <c r="O3946" i="174"/>
  <c r="O3945" i="174"/>
  <c r="O3944" i="174"/>
  <c r="O3943" i="174"/>
  <c r="O3942" i="174"/>
  <c r="O3941" i="174"/>
  <c r="O3940" i="174"/>
  <c r="O3939" i="174"/>
  <c r="O3938" i="174"/>
  <c r="O3937" i="174"/>
  <c r="O3936" i="174"/>
  <c r="O3935" i="174"/>
  <c r="O3934" i="174"/>
  <c r="O3933" i="174"/>
  <c r="O3932" i="174"/>
  <c r="O3931" i="174"/>
  <c r="O3930" i="174"/>
  <c r="O3929" i="174"/>
  <c r="O3928" i="174"/>
  <c r="O3927" i="174"/>
  <c r="O3926" i="174"/>
  <c r="O3925" i="174"/>
  <c r="O3924" i="174"/>
  <c r="O3923" i="174"/>
  <c r="O3922" i="174"/>
  <c r="O3921" i="174"/>
  <c r="O3920" i="174"/>
  <c r="O3919" i="174"/>
  <c r="O3918" i="174"/>
  <c r="O3917" i="174"/>
  <c r="O3916" i="174"/>
  <c r="O3915" i="174"/>
  <c r="O3914" i="174"/>
  <c r="O3913" i="174"/>
  <c r="O3912" i="174"/>
  <c r="O3911" i="174"/>
  <c r="O3910" i="174"/>
  <c r="O3909" i="174"/>
  <c r="O3908" i="174"/>
  <c r="O3907" i="174"/>
  <c r="O3906" i="174"/>
  <c r="O3905" i="174"/>
  <c r="O3904" i="174"/>
  <c r="O3903" i="174"/>
  <c r="O3902" i="174"/>
  <c r="O3901" i="174"/>
  <c r="O3900" i="174"/>
  <c r="O3899" i="174"/>
  <c r="O3898" i="174"/>
  <c r="O3897" i="174"/>
  <c r="O3896" i="174"/>
  <c r="O3895" i="174"/>
  <c r="O3894" i="174"/>
  <c r="O3893" i="174"/>
  <c r="O3892" i="174"/>
  <c r="O3891" i="174"/>
  <c r="O3890" i="174"/>
  <c r="O3889" i="174"/>
  <c r="O3888" i="174"/>
  <c r="O3887" i="174"/>
  <c r="O3886" i="174"/>
  <c r="O3885" i="174"/>
  <c r="O3884" i="174"/>
  <c r="O3883" i="174"/>
  <c r="O3882" i="174"/>
  <c r="O3881" i="174"/>
  <c r="O3880" i="174"/>
  <c r="O3879" i="174"/>
  <c r="O3878" i="174"/>
  <c r="O3877" i="174"/>
  <c r="O3876" i="174"/>
  <c r="O3875" i="174"/>
  <c r="O3874" i="174"/>
  <c r="O3873" i="174"/>
  <c r="O3872" i="174"/>
  <c r="O3871" i="174"/>
  <c r="O3870" i="174"/>
  <c r="O3869" i="174"/>
  <c r="O3868" i="174"/>
  <c r="O3867" i="174"/>
  <c r="O3866" i="174"/>
  <c r="O3865" i="174"/>
  <c r="O3864" i="174"/>
  <c r="O3863" i="174"/>
  <c r="O3862" i="174"/>
  <c r="O3861" i="174"/>
  <c r="O3860" i="174"/>
  <c r="O3859" i="174"/>
  <c r="O3858" i="174"/>
  <c r="O3857" i="174"/>
  <c r="O3856" i="174"/>
  <c r="O3855" i="174"/>
  <c r="O3854" i="174"/>
  <c r="O3853" i="174"/>
  <c r="O3852" i="174"/>
  <c r="O3851" i="174"/>
  <c r="O3850" i="174"/>
  <c r="O3849" i="174"/>
  <c r="O3848" i="174"/>
  <c r="O3847" i="174"/>
  <c r="O3846" i="174"/>
  <c r="O3845" i="174"/>
  <c r="O3844" i="174"/>
  <c r="O3843" i="174"/>
  <c r="O3842" i="174"/>
  <c r="O3841" i="174"/>
  <c r="O3840" i="174"/>
  <c r="O3839" i="174"/>
  <c r="O3838" i="174"/>
  <c r="O3837" i="174"/>
  <c r="O3836" i="174"/>
  <c r="O3835" i="174"/>
  <c r="O3834" i="174"/>
  <c r="O3833" i="174"/>
  <c r="O3832" i="174"/>
  <c r="O3831" i="174"/>
  <c r="O3830" i="174"/>
  <c r="O3829" i="174"/>
  <c r="O3828" i="174"/>
  <c r="O3827" i="174"/>
  <c r="O3826" i="174"/>
  <c r="O3825" i="174"/>
  <c r="O3824" i="174"/>
  <c r="O3823" i="174"/>
  <c r="O3822" i="174"/>
  <c r="O3821" i="174"/>
  <c r="O3820" i="174"/>
  <c r="O3819" i="174"/>
  <c r="O3818" i="174"/>
  <c r="O3817" i="174"/>
  <c r="O3816" i="174"/>
  <c r="O3815" i="174"/>
  <c r="O3814" i="174"/>
  <c r="O3813" i="174"/>
  <c r="O3812" i="174"/>
  <c r="O3811" i="174"/>
  <c r="O3810" i="174"/>
  <c r="O3809" i="174"/>
  <c r="O3808" i="174"/>
  <c r="O3807" i="174"/>
  <c r="O3806" i="174"/>
  <c r="O3805" i="174"/>
  <c r="O3804" i="174"/>
  <c r="O3803" i="174"/>
  <c r="O3802" i="174"/>
  <c r="O3801" i="174"/>
  <c r="O3800" i="174"/>
  <c r="O3799" i="174"/>
  <c r="O3798" i="174"/>
  <c r="O3797" i="174"/>
  <c r="O3796" i="174"/>
  <c r="O3795" i="174"/>
  <c r="O3794" i="174"/>
  <c r="O3793" i="174"/>
  <c r="O3792" i="174"/>
  <c r="O3791" i="174"/>
  <c r="O3790" i="174"/>
  <c r="O3789" i="174"/>
  <c r="O3788" i="174"/>
  <c r="O3787" i="174"/>
  <c r="O3786" i="174"/>
  <c r="O3785" i="174"/>
  <c r="O3784" i="174"/>
  <c r="O3783" i="174"/>
  <c r="O3782" i="174"/>
  <c r="O3781" i="174"/>
  <c r="O3780" i="174"/>
  <c r="O3779" i="174"/>
  <c r="O3778" i="174"/>
  <c r="O3777" i="174"/>
  <c r="O3776" i="174"/>
  <c r="O3775" i="174"/>
  <c r="O3774" i="174"/>
  <c r="O3773" i="174"/>
  <c r="O3772" i="174"/>
  <c r="O3771" i="174"/>
  <c r="O3770" i="174"/>
  <c r="O3769" i="174"/>
  <c r="O3768" i="174"/>
  <c r="O3767" i="174"/>
  <c r="O3766" i="174"/>
  <c r="O3765" i="174"/>
  <c r="O3764" i="174"/>
  <c r="O3763" i="174"/>
  <c r="O3762" i="174"/>
  <c r="O3761" i="174"/>
  <c r="O3760" i="174"/>
  <c r="O3759" i="174"/>
  <c r="O3758" i="174"/>
  <c r="O3757" i="174"/>
  <c r="O3756" i="174"/>
  <c r="O3755" i="174"/>
  <c r="O3754" i="174"/>
  <c r="O3753" i="174"/>
  <c r="O3752" i="174"/>
  <c r="O3751" i="174"/>
  <c r="O3750" i="174"/>
  <c r="O3749" i="174"/>
  <c r="O3748" i="174"/>
  <c r="O3747" i="174"/>
  <c r="O3746" i="174"/>
  <c r="O3745" i="174"/>
  <c r="O3744" i="174"/>
  <c r="O3743" i="174"/>
  <c r="O3742" i="174"/>
  <c r="O3741" i="174"/>
  <c r="O3740" i="174"/>
  <c r="O3739" i="174"/>
  <c r="O3738" i="174"/>
  <c r="O3737" i="174"/>
  <c r="O3736" i="174"/>
  <c r="O3735" i="174"/>
  <c r="O3734" i="174"/>
  <c r="O3733" i="174"/>
  <c r="O3732" i="174"/>
  <c r="O3731" i="174"/>
  <c r="O3730" i="174"/>
  <c r="O3729" i="174"/>
  <c r="O3728" i="174"/>
  <c r="O3727" i="174"/>
  <c r="O3726" i="174"/>
  <c r="O3725" i="174"/>
  <c r="O3724" i="174"/>
  <c r="O3723" i="174"/>
  <c r="O3722" i="174"/>
  <c r="O3721" i="174"/>
  <c r="O3720" i="174"/>
  <c r="O3719" i="174"/>
  <c r="O3718" i="174"/>
  <c r="O3717" i="174"/>
  <c r="O3716" i="174"/>
  <c r="O3715" i="174"/>
  <c r="O3714" i="174"/>
  <c r="O3713" i="174"/>
  <c r="O3712" i="174"/>
  <c r="O3711" i="174"/>
  <c r="O3710" i="174"/>
  <c r="O3709" i="174"/>
  <c r="O3708" i="174"/>
  <c r="O3707" i="174"/>
  <c r="O3706" i="174"/>
  <c r="O3705" i="174"/>
  <c r="O3704" i="174"/>
  <c r="O3703" i="174"/>
  <c r="O3702" i="174"/>
  <c r="O3701" i="174"/>
  <c r="O3700" i="174"/>
  <c r="O3699" i="174"/>
  <c r="O3698" i="174"/>
  <c r="O3697" i="174"/>
  <c r="O3696" i="174"/>
  <c r="O3695" i="174"/>
  <c r="O3694" i="174"/>
  <c r="O3693" i="174"/>
  <c r="O3692" i="174"/>
  <c r="O3691" i="174"/>
  <c r="O3690" i="174"/>
  <c r="O3689" i="174"/>
  <c r="O3688" i="174"/>
  <c r="O3687" i="174"/>
  <c r="O3686" i="174"/>
  <c r="O3685" i="174"/>
  <c r="O3684" i="174"/>
  <c r="O3683" i="174"/>
  <c r="O3682" i="174"/>
  <c r="O3681" i="174"/>
  <c r="O3680" i="174"/>
  <c r="O3679" i="174"/>
  <c r="O3678" i="174"/>
  <c r="O3677" i="174"/>
  <c r="O3676" i="174"/>
  <c r="O3675" i="174"/>
  <c r="O3674" i="174"/>
  <c r="O3673" i="174"/>
  <c r="O3672" i="174"/>
  <c r="O3671" i="174"/>
  <c r="O3670" i="174"/>
  <c r="O3669" i="174"/>
  <c r="O3668" i="174"/>
  <c r="O3667" i="174"/>
  <c r="O3666" i="174"/>
  <c r="O3665" i="174"/>
  <c r="O3664" i="174"/>
  <c r="O3663" i="174"/>
  <c r="O3662" i="174"/>
  <c r="O3661" i="174"/>
  <c r="O3660" i="174"/>
  <c r="O3659" i="174"/>
  <c r="O3658" i="174"/>
  <c r="O3657" i="174"/>
  <c r="O3656" i="174"/>
  <c r="O3655" i="174"/>
  <c r="O3654" i="174"/>
  <c r="O3653" i="174"/>
  <c r="O3652" i="174"/>
  <c r="O3651" i="174"/>
  <c r="O3650" i="174"/>
  <c r="O3649" i="174"/>
  <c r="O3648" i="174"/>
  <c r="O3647" i="174"/>
  <c r="O3646" i="174"/>
  <c r="O3645" i="174"/>
  <c r="O3644" i="174"/>
  <c r="O3643" i="174"/>
  <c r="O3642" i="174"/>
  <c r="O3641" i="174"/>
  <c r="O3640" i="174"/>
  <c r="O3639" i="174"/>
  <c r="O3638" i="174"/>
  <c r="O3637" i="174"/>
  <c r="O3636" i="174"/>
  <c r="O3635" i="174"/>
  <c r="O3634" i="174"/>
  <c r="O3633" i="174"/>
  <c r="O3632" i="174"/>
  <c r="O3631" i="174"/>
  <c r="O3630" i="174"/>
  <c r="O3629" i="174"/>
  <c r="O3628" i="174"/>
  <c r="O3627" i="174"/>
  <c r="O3626" i="174"/>
  <c r="O3625" i="174"/>
  <c r="O3624" i="174"/>
  <c r="O3623" i="174"/>
  <c r="O3622" i="174"/>
  <c r="O3621" i="174"/>
  <c r="O3620" i="174"/>
  <c r="O3619" i="174"/>
  <c r="O3618" i="174"/>
  <c r="O3617" i="174"/>
  <c r="O3616" i="174"/>
  <c r="O3615" i="174"/>
  <c r="O3614" i="174"/>
  <c r="O3613" i="174"/>
  <c r="O3612" i="174"/>
  <c r="O3611" i="174"/>
  <c r="O3610" i="174"/>
  <c r="O3609" i="174"/>
  <c r="O3608" i="174"/>
  <c r="O3607" i="174"/>
  <c r="O3606" i="174"/>
  <c r="O3605" i="174"/>
  <c r="O3604" i="174"/>
  <c r="O3603" i="174"/>
  <c r="O3602" i="174"/>
  <c r="O3601" i="174"/>
  <c r="O3600" i="174"/>
  <c r="O3599" i="174"/>
  <c r="O3598" i="174"/>
  <c r="O3597" i="174"/>
  <c r="O3596" i="174"/>
  <c r="O3595" i="174"/>
  <c r="O3594" i="174"/>
  <c r="O3593" i="174"/>
  <c r="O3592" i="174"/>
  <c r="O3591" i="174"/>
  <c r="O3590" i="174"/>
  <c r="O3589" i="174"/>
  <c r="O3588" i="174"/>
  <c r="O3587" i="174"/>
  <c r="O3586" i="174"/>
  <c r="O3585" i="174"/>
  <c r="O3584" i="174"/>
  <c r="O3583" i="174"/>
  <c r="O3582" i="174"/>
  <c r="O3581" i="174"/>
  <c r="O3580" i="174"/>
  <c r="O3579" i="174"/>
  <c r="O3578" i="174"/>
  <c r="O3577" i="174"/>
  <c r="O3576" i="174"/>
  <c r="O3575" i="174"/>
  <c r="O3574" i="174"/>
  <c r="O3573" i="174"/>
  <c r="O3572" i="174"/>
  <c r="O3571" i="174"/>
  <c r="O3570" i="174"/>
  <c r="O3569" i="174"/>
  <c r="O3568" i="174"/>
  <c r="O3567" i="174"/>
  <c r="O3566" i="174"/>
  <c r="O3565" i="174"/>
  <c r="O3564" i="174"/>
  <c r="O3563" i="174"/>
  <c r="O3562" i="174"/>
  <c r="O3561" i="174"/>
  <c r="O3560" i="174"/>
  <c r="O3559" i="174"/>
  <c r="O3558" i="174"/>
  <c r="O3557" i="174"/>
  <c r="O3556" i="174"/>
  <c r="O3555" i="174"/>
  <c r="O3554" i="174"/>
  <c r="O3553" i="174"/>
  <c r="O3552" i="174"/>
  <c r="O3551" i="174"/>
  <c r="O3550" i="174"/>
  <c r="O3549" i="174"/>
  <c r="O3548" i="174"/>
  <c r="O3547" i="174"/>
  <c r="O3546" i="174"/>
  <c r="O3545" i="174"/>
  <c r="O3544" i="174"/>
  <c r="O3543" i="174"/>
  <c r="O3542" i="174"/>
  <c r="O3541" i="174"/>
  <c r="O3540" i="174"/>
  <c r="O3539" i="174"/>
  <c r="O3538" i="174"/>
  <c r="O3537" i="174"/>
  <c r="O3536" i="174"/>
  <c r="O3535" i="174"/>
  <c r="O3534" i="174"/>
  <c r="O3533" i="174"/>
  <c r="O3532" i="174"/>
  <c r="O3531" i="174"/>
  <c r="O3530" i="174"/>
  <c r="O3529" i="174"/>
  <c r="O3528" i="174"/>
  <c r="O3527" i="174"/>
  <c r="O3526" i="174"/>
  <c r="O3525" i="174"/>
  <c r="O3524" i="174"/>
  <c r="O3523" i="174"/>
  <c r="O3522" i="174"/>
  <c r="O3521" i="174"/>
  <c r="O3520" i="174"/>
  <c r="O3519" i="174"/>
  <c r="O3518" i="174"/>
  <c r="O3517" i="174"/>
  <c r="O3516" i="174"/>
  <c r="O3515" i="174"/>
  <c r="O3514" i="174"/>
  <c r="O3513" i="174"/>
  <c r="O3512" i="174"/>
  <c r="O3511" i="174"/>
  <c r="O3510" i="174"/>
  <c r="O3509" i="174"/>
  <c r="O3508" i="174"/>
  <c r="O3507" i="174"/>
  <c r="O3506" i="174"/>
  <c r="O3505" i="174"/>
  <c r="O3504" i="174"/>
  <c r="O3503" i="174"/>
  <c r="O3502" i="174"/>
  <c r="O3501" i="174"/>
  <c r="O3500" i="174"/>
  <c r="O3499" i="174"/>
  <c r="O3498" i="174"/>
  <c r="O3497" i="174"/>
  <c r="O3496" i="174"/>
  <c r="O3495" i="174"/>
  <c r="O3494" i="174"/>
  <c r="O3493" i="174"/>
  <c r="O3492" i="174"/>
  <c r="O3491" i="174"/>
  <c r="O3490" i="174"/>
  <c r="O3489" i="174"/>
  <c r="O3488" i="174"/>
  <c r="O3487" i="174"/>
  <c r="O3486" i="174"/>
  <c r="O3485" i="174"/>
  <c r="O3484" i="174"/>
  <c r="O3483" i="174"/>
  <c r="O3482" i="174"/>
  <c r="O3481" i="174"/>
  <c r="O3480" i="174"/>
  <c r="O3479" i="174"/>
  <c r="O3478" i="174"/>
  <c r="O3477" i="174"/>
  <c r="O3476" i="174"/>
  <c r="O3475" i="174"/>
  <c r="O3474" i="174"/>
  <c r="O3473" i="174"/>
  <c r="O3472" i="174"/>
  <c r="O3471" i="174"/>
  <c r="O3470" i="174"/>
  <c r="O3469" i="174"/>
  <c r="O3468" i="174"/>
  <c r="O3467" i="174"/>
  <c r="O3466" i="174"/>
  <c r="O3465" i="174"/>
  <c r="O3464" i="174"/>
  <c r="O3463" i="174"/>
  <c r="O3462" i="174"/>
  <c r="O3461" i="174"/>
  <c r="O3460" i="174"/>
  <c r="O3459" i="174"/>
  <c r="O3458" i="174"/>
  <c r="O3457" i="174"/>
  <c r="O3456" i="174"/>
  <c r="O3455" i="174"/>
  <c r="O3454" i="174"/>
  <c r="O3453" i="174"/>
  <c r="O3452" i="174"/>
  <c r="O3451" i="174"/>
  <c r="O3450" i="174"/>
  <c r="O3449" i="174"/>
  <c r="O3448" i="174"/>
  <c r="O3447" i="174"/>
  <c r="O3446" i="174"/>
  <c r="O3445" i="174"/>
  <c r="O3444" i="174"/>
  <c r="O3443" i="174"/>
  <c r="O3442" i="174"/>
  <c r="O3441" i="174"/>
  <c r="O3440" i="174"/>
  <c r="O3439" i="174"/>
  <c r="O3438" i="174"/>
  <c r="O3437" i="174"/>
  <c r="O3436" i="174"/>
  <c r="O3435" i="174"/>
  <c r="O3434" i="174"/>
  <c r="O3433" i="174"/>
  <c r="O3432" i="174"/>
  <c r="O3431" i="174"/>
  <c r="O3430" i="174"/>
  <c r="O3429" i="174"/>
  <c r="O3428" i="174"/>
  <c r="O3427" i="174"/>
  <c r="O3426" i="174"/>
  <c r="O3425" i="174"/>
  <c r="O3424" i="174"/>
  <c r="O3423" i="174"/>
  <c r="O3422" i="174"/>
  <c r="O3421" i="174"/>
  <c r="O3420" i="174"/>
  <c r="O3419" i="174"/>
  <c r="O3418" i="174"/>
  <c r="O3417" i="174"/>
  <c r="O3416" i="174"/>
  <c r="O3415" i="174"/>
  <c r="O3414" i="174"/>
  <c r="O3413" i="174"/>
  <c r="O3412" i="174"/>
  <c r="O3411" i="174"/>
  <c r="O3410" i="174"/>
  <c r="O3409" i="174"/>
  <c r="O3408" i="174"/>
  <c r="O3407" i="174"/>
  <c r="O3406" i="174"/>
  <c r="O3405" i="174"/>
  <c r="O3404" i="174"/>
  <c r="O3403" i="174"/>
  <c r="O3402" i="174"/>
  <c r="O3401" i="174"/>
  <c r="O3400" i="174"/>
  <c r="O3399" i="174"/>
  <c r="O3398" i="174"/>
  <c r="O3397" i="174"/>
  <c r="O3396" i="174"/>
  <c r="O3395" i="174"/>
  <c r="O3394" i="174"/>
  <c r="O3393" i="174"/>
  <c r="O3392" i="174"/>
  <c r="O3391" i="174"/>
  <c r="O3390" i="174"/>
  <c r="O3389" i="174"/>
  <c r="O3388" i="174"/>
  <c r="O3387" i="174"/>
  <c r="O3386" i="174"/>
  <c r="O3385" i="174"/>
  <c r="O3384" i="174"/>
  <c r="O3383" i="174"/>
  <c r="O3382" i="174"/>
  <c r="O3381" i="174"/>
  <c r="O3380" i="174"/>
  <c r="O3379" i="174"/>
  <c r="O3378" i="174"/>
  <c r="O3377" i="174"/>
  <c r="O3376" i="174"/>
  <c r="O3375" i="174"/>
  <c r="O3374" i="174"/>
  <c r="O3373" i="174"/>
  <c r="O3372" i="174"/>
  <c r="O3371" i="174"/>
  <c r="O3370" i="174"/>
  <c r="O3369" i="174"/>
  <c r="O3368" i="174"/>
  <c r="O3367" i="174"/>
  <c r="O3366" i="174"/>
  <c r="O3365" i="174"/>
  <c r="O3364" i="174"/>
  <c r="O3363" i="174"/>
  <c r="O3362" i="174"/>
  <c r="O3361" i="174"/>
  <c r="O3360" i="174"/>
  <c r="O3359" i="174"/>
  <c r="O3358" i="174"/>
  <c r="O3357" i="174"/>
  <c r="O3356" i="174"/>
  <c r="O3355" i="174"/>
  <c r="O3354" i="174"/>
  <c r="O3353" i="174"/>
  <c r="O3352" i="174"/>
  <c r="O3351" i="174"/>
  <c r="O3350" i="174"/>
  <c r="O3349" i="174"/>
  <c r="O3348" i="174"/>
  <c r="O3347" i="174"/>
  <c r="O3346" i="174"/>
  <c r="O3345" i="174"/>
  <c r="O3344" i="174"/>
  <c r="O3343" i="174"/>
  <c r="O3342" i="174"/>
  <c r="O3341" i="174"/>
  <c r="O3340" i="174"/>
  <c r="O3339" i="174"/>
  <c r="O3338" i="174"/>
  <c r="O3337" i="174"/>
  <c r="O3336" i="174"/>
  <c r="O3335" i="174"/>
  <c r="O3334" i="174"/>
  <c r="O3333" i="174"/>
  <c r="O3332" i="174"/>
  <c r="O3331" i="174"/>
  <c r="O3330" i="174"/>
  <c r="O3329" i="174"/>
  <c r="O3328" i="174"/>
  <c r="O3327" i="174"/>
  <c r="O3326" i="174"/>
  <c r="O3325" i="174"/>
  <c r="O3324" i="174"/>
  <c r="O3323" i="174"/>
  <c r="O3322" i="174"/>
  <c r="O3321" i="174"/>
  <c r="O3320" i="174"/>
  <c r="O3319" i="174"/>
  <c r="O3318" i="174"/>
  <c r="O3317" i="174"/>
  <c r="O3316" i="174"/>
  <c r="O3315" i="174"/>
  <c r="O3314" i="174"/>
  <c r="O3313" i="174"/>
  <c r="O3312" i="174"/>
  <c r="O3311" i="174"/>
  <c r="O3310" i="174"/>
  <c r="O3309" i="174"/>
  <c r="O3308" i="174"/>
  <c r="O3307" i="174"/>
  <c r="O3306" i="174"/>
  <c r="O3305" i="174"/>
  <c r="O3304" i="174"/>
  <c r="O3303" i="174"/>
  <c r="O3302" i="174"/>
  <c r="O3301" i="174"/>
  <c r="O3300" i="174"/>
  <c r="O3299" i="174"/>
  <c r="O3298" i="174"/>
  <c r="O3297" i="174"/>
  <c r="O3296" i="174"/>
  <c r="O3295" i="174"/>
  <c r="O3294" i="174"/>
  <c r="O3293" i="174"/>
  <c r="O3292" i="174"/>
  <c r="O3291" i="174"/>
  <c r="O3290" i="174"/>
  <c r="O3289" i="174"/>
  <c r="O3288" i="174"/>
  <c r="O3287" i="174"/>
  <c r="O3286" i="174"/>
  <c r="O3285" i="174"/>
  <c r="O3284" i="174"/>
  <c r="O3283" i="174"/>
  <c r="O3282" i="174"/>
  <c r="O3281" i="174"/>
  <c r="O3280" i="174"/>
  <c r="O3279" i="174"/>
  <c r="O3278" i="174"/>
  <c r="O3277" i="174"/>
  <c r="O3276" i="174"/>
  <c r="O3275" i="174"/>
  <c r="O3274" i="174"/>
  <c r="O3273" i="174"/>
  <c r="O3272" i="174"/>
  <c r="O3271" i="174"/>
  <c r="O3270" i="174"/>
  <c r="O3269" i="174"/>
  <c r="O3268" i="174"/>
  <c r="O3267" i="174"/>
  <c r="O3266" i="174"/>
  <c r="O3265" i="174"/>
  <c r="O3264" i="174"/>
  <c r="O3263" i="174"/>
  <c r="O3262" i="174"/>
  <c r="O3261" i="174"/>
  <c r="O3260" i="174"/>
  <c r="O3259" i="174"/>
  <c r="O3258" i="174"/>
  <c r="O3257" i="174"/>
  <c r="O3256" i="174"/>
  <c r="O3255" i="174"/>
  <c r="O3254" i="174"/>
  <c r="O3253" i="174"/>
  <c r="O3252" i="174"/>
  <c r="O3251" i="174"/>
  <c r="O3250" i="174"/>
  <c r="O3249" i="174"/>
  <c r="O3248" i="174"/>
  <c r="O3247" i="174"/>
  <c r="O3246" i="174"/>
  <c r="O3245" i="174"/>
  <c r="O3244" i="174"/>
  <c r="O3243" i="174"/>
  <c r="O3242" i="174"/>
  <c r="O3241" i="174"/>
  <c r="O3240" i="174"/>
  <c r="O3239" i="174"/>
  <c r="O3238" i="174"/>
  <c r="O3237" i="174"/>
  <c r="O3236" i="174"/>
  <c r="O3235" i="174"/>
  <c r="O3234" i="174"/>
  <c r="O3233" i="174"/>
  <c r="O3232" i="174"/>
  <c r="O3231" i="174"/>
  <c r="O3230" i="174"/>
  <c r="O3229" i="174"/>
  <c r="O3228" i="174"/>
  <c r="O3227" i="174"/>
  <c r="O3226" i="174"/>
  <c r="O3225" i="174"/>
  <c r="O3224" i="174"/>
  <c r="O3223" i="174"/>
  <c r="O3222" i="174"/>
  <c r="O3221" i="174"/>
  <c r="O3220" i="174"/>
  <c r="O3219" i="174"/>
  <c r="O3218" i="174"/>
  <c r="O3217" i="174"/>
  <c r="O3216" i="174"/>
  <c r="O3215" i="174"/>
  <c r="O3214" i="174"/>
  <c r="O3213" i="174"/>
  <c r="O3212" i="174"/>
  <c r="O3211" i="174"/>
  <c r="O3210" i="174"/>
  <c r="O3209" i="174"/>
  <c r="O3208" i="174"/>
  <c r="O3207" i="174"/>
  <c r="O3206" i="174"/>
  <c r="O3205" i="174"/>
  <c r="O3204" i="174"/>
  <c r="O3203" i="174"/>
  <c r="O3202" i="174"/>
  <c r="O3201" i="174"/>
  <c r="O3200" i="174"/>
  <c r="O3199" i="174"/>
  <c r="O3198" i="174"/>
  <c r="O3197" i="174"/>
  <c r="O3196" i="174"/>
  <c r="O3195" i="174"/>
  <c r="O3194" i="174"/>
  <c r="O3193" i="174"/>
  <c r="O3192" i="174"/>
  <c r="O3191" i="174"/>
  <c r="O3190" i="174"/>
  <c r="O3189" i="174"/>
  <c r="O3188" i="174"/>
  <c r="O3187" i="174"/>
  <c r="O3186" i="174"/>
  <c r="O3185" i="174"/>
  <c r="O3184" i="174"/>
  <c r="O3183" i="174"/>
  <c r="O3182" i="174"/>
  <c r="O3181" i="174"/>
  <c r="O3180" i="174"/>
  <c r="O3179" i="174"/>
  <c r="O3178" i="174"/>
  <c r="O3177" i="174"/>
  <c r="O3176" i="174"/>
  <c r="O3175" i="174"/>
  <c r="O3174" i="174"/>
  <c r="O3173" i="174"/>
  <c r="O3172" i="174"/>
  <c r="O3171" i="174"/>
  <c r="O3170" i="174"/>
  <c r="O3169" i="174"/>
  <c r="O3168" i="174"/>
  <c r="O3167" i="174"/>
  <c r="O3166" i="174"/>
  <c r="O3165" i="174"/>
  <c r="O3164" i="174"/>
  <c r="O3163" i="174"/>
  <c r="O3162" i="174"/>
  <c r="O3161" i="174"/>
  <c r="O3160" i="174"/>
  <c r="O3159" i="174"/>
  <c r="O3158" i="174"/>
  <c r="O3157" i="174"/>
  <c r="O3156" i="174"/>
  <c r="O3155" i="174"/>
  <c r="O3154" i="174"/>
  <c r="O3153" i="174"/>
  <c r="O3152" i="174"/>
  <c r="O3151" i="174"/>
  <c r="O3150" i="174"/>
  <c r="O3149" i="174"/>
  <c r="O3148" i="174"/>
  <c r="O3147" i="174"/>
  <c r="O3146" i="174"/>
  <c r="O3145" i="174"/>
  <c r="O3144" i="174"/>
  <c r="O3143" i="174"/>
  <c r="O3142" i="174"/>
  <c r="O3141" i="174"/>
  <c r="O3140" i="174"/>
  <c r="O3139" i="174"/>
  <c r="O3138" i="174"/>
  <c r="O3137" i="174"/>
  <c r="O3136" i="174"/>
  <c r="O3135" i="174"/>
  <c r="O3134" i="174"/>
  <c r="O3133" i="174"/>
  <c r="O3132" i="174"/>
  <c r="O3131" i="174"/>
  <c r="O3130" i="174"/>
  <c r="O3129" i="174"/>
  <c r="O3128" i="174"/>
  <c r="O3127" i="174"/>
  <c r="O3126" i="174"/>
  <c r="O3125" i="174"/>
  <c r="O3124" i="174"/>
  <c r="O3123" i="174"/>
  <c r="O3122" i="174"/>
  <c r="O3121" i="174"/>
  <c r="O3120" i="174"/>
  <c r="O3119" i="174"/>
  <c r="O3118" i="174"/>
  <c r="O3117" i="174"/>
  <c r="O3116" i="174"/>
  <c r="O3115" i="174"/>
  <c r="O3114" i="174"/>
  <c r="O3113" i="174"/>
  <c r="O3112" i="174"/>
  <c r="O3111" i="174"/>
  <c r="O3110" i="174"/>
  <c r="O3109" i="174"/>
  <c r="O3108" i="174"/>
  <c r="O3107" i="174"/>
  <c r="O3106" i="174"/>
  <c r="O3105" i="174"/>
  <c r="O3104" i="174"/>
  <c r="O3103" i="174"/>
  <c r="O3102" i="174"/>
  <c r="O3101" i="174"/>
  <c r="O3100" i="174"/>
  <c r="O3099" i="174"/>
  <c r="O3098" i="174"/>
  <c r="O3097" i="174"/>
  <c r="O3096" i="174"/>
  <c r="O3095" i="174"/>
  <c r="O3094" i="174"/>
  <c r="O3093" i="174"/>
  <c r="O3092" i="174"/>
  <c r="O3091" i="174"/>
  <c r="O3090" i="174"/>
  <c r="O3089" i="174"/>
  <c r="O3088" i="174"/>
  <c r="O3087" i="174"/>
  <c r="O3086" i="174"/>
  <c r="O3085" i="174"/>
  <c r="O3084" i="174"/>
  <c r="O3083" i="174"/>
  <c r="O3082" i="174"/>
  <c r="O3081" i="174"/>
  <c r="O3080" i="174"/>
  <c r="O3079" i="174"/>
  <c r="O3078" i="174"/>
  <c r="O3077" i="174"/>
  <c r="O3076" i="174"/>
  <c r="O3075" i="174"/>
  <c r="O3074" i="174"/>
  <c r="O3073" i="174"/>
  <c r="O3072" i="174"/>
  <c r="O3071" i="174"/>
  <c r="O3070" i="174"/>
  <c r="O3069" i="174"/>
  <c r="O3068" i="174"/>
  <c r="O3067" i="174"/>
  <c r="O3066" i="174"/>
  <c r="O3065" i="174"/>
  <c r="O3064" i="174"/>
  <c r="O3063" i="174"/>
  <c r="O3062" i="174"/>
  <c r="O3061" i="174"/>
  <c r="O3060" i="174"/>
  <c r="O3059" i="174"/>
  <c r="O3058" i="174"/>
  <c r="O3057" i="174"/>
  <c r="O3056" i="174"/>
  <c r="O3055" i="174"/>
  <c r="O3054" i="174"/>
  <c r="O3053" i="174"/>
  <c r="O3052" i="174"/>
  <c r="O3051" i="174"/>
  <c r="O3050" i="174"/>
  <c r="O3049" i="174"/>
  <c r="O3048" i="174"/>
  <c r="O3047" i="174"/>
  <c r="O3046" i="174"/>
  <c r="O3045" i="174"/>
  <c r="O3044" i="174"/>
  <c r="O3043" i="174"/>
  <c r="O3042" i="174"/>
  <c r="O3041" i="174"/>
  <c r="O3040" i="174"/>
  <c r="O3039" i="174"/>
  <c r="O3038" i="174"/>
  <c r="O3037" i="174"/>
  <c r="O3036" i="174"/>
  <c r="O3035" i="174"/>
  <c r="O3034" i="174"/>
  <c r="O3033" i="174"/>
  <c r="O3032" i="174"/>
  <c r="O3031" i="174"/>
  <c r="O3030" i="174"/>
  <c r="O3029" i="174"/>
  <c r="O3028" i="174"/>
  <c r="O3027" i="174"/>
  <c r="O3026" i="174"/>
  <c r="O3025" i="174"/>
  <c r="O3024" i="174"/>
  <c r="O3023" i="174"/>
  <c r="O3022" i="174"/>
  <c r="O3021" i="174"/>
  <c r="O3020" i="174"/>
  <c r="O3019" i="174"/>
  <c r="O3018" i="174"/>
  <c r="O3017" i="174"/>
  <c r="O3016" i="174"/>
  <c r="O3015" i="174"/>
  <c r="O3014" i="174"/>
  <c r="O3013" i="174"/>
  <c r="O3012" i="174"/>
  <c r="O3011" i="174"/>
  <c r="O3010" i="174"/>
  <c r="O3009" i="174"/>
  <c r="O3008" i="174"/>
  <c r="O3007" i="174"/>
  <c r="O3006" i="174"/>
  <c r="O3005" i="174"/>
  <c r="O3004" i="174"/>
  <c r="O3003" i="174"/>
  <c r="O3002" i="174"/>
  <c r="O3001" i="174"/>
  <c r="O3000" i="174"/>
  <c r="O2999" i="174"/>
  <c r="O2998" i="174"/>
  <c r="O2997" i="174"/>
  <c r="O2996" i="174"/>
  <c r="O2995" i="174"/>
  <c r="O2994" i="174"/>
  <c r="O2993" i="174"/>
  <c r="O2992" i="174"/>
  <c r="O2991" i="174"/>
  <c r="O2990" i="174"/>
  <c r="O2989" i="174"/>
  <c r="O2988" i="174"/>
  <c r="O2987" i="174"/>
  <c r="O2986" i="174"/>
  <c r="O2985" i="174"/>
  <c r="O2984" i="174"/>
  <c r="O2983" i="174"/>
  <c r="O2982" i="174"/>
  <c r="O2981" i="174"/>
  <c r="O2980" i="174"/>
  <c r="O2979" i="174"/>
  <c r="O2978" i="174"/>
  <c r="O2977" i="174"/>
  <c r="O2976" i="174"/>
  <c r="O2975" i="174"/>
  <c r="O2974" i="174"/>
  <c r="O2973" i="174"/>
  <c r="O2972" i="174"/>
  <c r="O2971" i="174"/>
  <c r="O2970" i="174"/>
  <c r="O2969" i="174"/>
  <c r="O2968" i="174"/>
  <c r="O2967" i="174"/>
  <c r="O2966" i="174"/>
  <c r="O2965" i="174"/>
  <c r="O2964" i="174"/>
  <c r="O2963" i="174"/>
  <c r="O2962" i="174"/>
  <c r="O2961" i="174"/>
  <c r="O2960" i="174"/>
  <c r="O2959" i="174"/>
  <c r="O2958" i="174"/>
  <c r="O2957" i="174"/>
  <c r="O2956" i="174"/>
  <c r="O2955" i="174"/>
  <c r="O2954" i="174"/>
  <c r="O2953" i="174"/>
  <c r="O2952" i="174"/>
  <c r="O2951" i="174"/>
  <c r="O2950" i="174"/>
  <c r="O2949" i="174"/>
  <c r="O2948" i="174"/>
  <c r="O2947" i="174"/>
  <c r="O2946" i="174"/>
  <c r="O2945" i="174"/>
  <c r="O2944" i="174"/>
  <c r="O2943" i="174"/>
  <c r="O2942" i="174"/>
  <c r="O2941" i="174"/>
  <c r="O2940" i="174"/>
  <c r="O2939" i="174"/>
  <c r="O2938" i="174"/>
  <c r="O2937" i="174"/>
  <c r="O2936" i="174"/>
  <c r="O2935" i="174"/>
  <c r="O2934" i="174"/>
  <c r="O2933" i="174"/>
  <c r="O2932" i="174"/>
  <c r="O2931" i="174"/>
  <c r="O2930" i="174"/>
  <c r="O2929" i="174"/>
  <c r="O2928" i="174"/>
  <c r="O2927" i="174"/>
  <c r="O2926" i="174"/>
  <c r="O2925" i="174"/>
  <c r="O2924" i="174"/>
  <c r="O2923" i="174"/>
  <c r="O2922" i="174"/>
  <c r="O2921" i="174"/>
  <c r="O2920" i="174"/>
  <c r="O2919" i="174"/>
  <c r="O2918" i="174"/>
  <c r="O2917" i="174"/>
  <c r="O2916" i="174"/>
  <c r="O2915" i="174"/>
  <c r="O2914" i="174"/>
  <c r="O2913" i="174"/>
  <c r="O2912" i="174"/>
  <c r="O2911" i="174"/>
  <c r="O2910" i="174"/>
  <c r="O2909" i="174"/>
  <c r="O2908" i="174"/>
  <c r="O2907" i="174"/>
  <c r="O2906" i="174"/>
  <c r="O2905" i="174"/>
  <c r="O2904" i="174"/>
  <c r="O2903" i="174"/>
  <c r="O2902" i="174"/>
  <c r="O2901" i="174"/>
  <c r="O2900" i="174"/>
  <c r="O2899" i="174"/>
  <c r="O2898" i="174"/>
  <c r="O2897" i="174"/>
  <c r="O2896" i="174"/>
  <c r="O2895" i="174"/>
  <c r="O2894" i="174"/>
  <c r="O2893" i="174"/>
  <c r="O2892" i="174"/>
  <c r="O2891" i="174"/>
  <c r="O2890" i="174"/>
  <c r="O2889" i="174"/>
  <c r="O2888" i="174"/>
  <c r="O2887" i="174"/>
  <c r="O2886" i="174"/>
  <c r="O2885" i="174"/>
  <c r="O2884" i="174"/>
  <c r="O2883" i="174"/>
  <c r="O2882" i="174"/>
  <c r="O2881" i="174"/>
  <c r="O2880" i="174"/>
  <c r="O2879" i="174"/>
  <c r="O2878" i="174"/>
  <c r="O2877" i="174"/>
  <c r="O2876" i="174"/>
  <c r="O2875" i="174"/>
  <c r="O2874" i="174"/>
  <c r="O2873" i="174"/>
  <c r="O2872" i="174"/>
  <c r="O2871" i="174"/>
  <c r="O2870" i="174"/>
  <c r="O2869" i="174"/>
  <c r="O2868" i="174"/>
  <c r="O2867" i="174"/>
  <c r="O2866" i="174"/>
  <c r="O2865" i="174"/>
  <c r="O2864" i="174"/>
  <c r="O2863" i="174"/>
  <c r="O2862" i="174"/>
  <c r="O2861" i="174"/>
  <c r="O2860" i="174"/>
  <c r="O2859" i="174"/>
  <c r="O2858" i="174"/>
  <c r="O2857" i="174"/>
  <c r="O2856" i="174"/>
  <c r="O2855" i="174"/>
  <c r="O2854" i="174"/>
  <c r="O2853" i="174"/>
  <c r="O2852" i="174"/>
  <c r="O2851" i="174"/>
  <c r="O2850" i="174"/>
  <c r="O2849" i="174"/>
  <c r="O2848" i="174"/>
  <c r="O2847" i="174"/>
  <c r="O2846" i="174"/>
  <c r="O2845" i="174"/>
  <c r="O2844" i="174"/>
  <c r="O2843" i="174"/>
  <c r="O2842" i="174"/>
  <c r="O2841" i="174"/>
  <c r="O2840" i="174"/>
  <c r="O2839" i="174"/>
  <c r="O2838" i="174"/>
  <c r="O2837" i="174"/>
  <c r="O2836" i="174"/>
  <c r="O2835" i="174"/>
  <c r="O2834" i="174"/>
  <c r="O2833" i="174"/>
  <c r="O2832" i="174"/>
  <c r="O2831" i="174"/>
  <c r="O2830" i="174"/>
  <c r="O2829" i="174"/>
  <c r="O2828" i="174"/>
  <c r="O2827" i="174"/>
  <c r="O2826" i="174"/>
  <c r="O2825" i="174"/>
  <c r="O2824" i="174"/>
  <c r="O2823" i="174"/>
  <c r="O2822" i="174"/>
  <c r="O2821" i="174"/>
  <c r="O2820" i="174"/>
  <c r="O2819" i="174"/>
  <c r="O2818" i="174"/>
  <c r="O2817" i="174"/>
  <c r="O2816" i="174"/>
  <c r="O2815" i="174"/>
  <c r="O2814" i="174"/>
  <c r="O2813" i="174"/>
  <c r="O2812" i="174"/>
  <c r="O2811" i="174"/>
  <c r="O2810" i="174"/>
  <c r="O2809" i="174"/>
  <c r="O2808" i="174"/>
  <c r="O2807" i="174"/>
  <c r="O2806" i="174"/>
  <c r="O2805" i="174"/>
  <c r="O2804" i="174"/>
  <c r="O2803" i="174"/>
  <c r="O2802" i="174"/>
  <c r="O2801" i="174"/>
  <c r="O2800" i="174"/>
  <c r="O2799" i="174"/>
  <c r="O2798" i="174"/>
  <c r="O2797" i="174"/>
  <c r="O2796" i="174"/>
  <c r="O2795" i="174"/>
  <c r="O2794" i="174"/>
  <c r="O2793" i="174"/>
  <c r="O2792" i="174"/>
  <c r="O2791" i="174"/>
  <c r="O2790" i="174"/>
  <c r="O2789" i="174"/>
  <c r="O2788" i="174"/>
  <c r="O2787" i="174"/>
  <c r="O2786" i="174"/>
  <c r="O2785" i="174"/>
  <c r="O2784" i="174"/>
  <c r="O2783" i="174"/>
  <c r="O2782" i="174"/>
  <c r="O2781" i="174"/>
  <c r="O2780" i="174"/>
  <c r="O2779" i="174"/>
  <c r="O2778" i="174"/>
  <c r="O2777" i="174"/>
  <c r="O2776" i="174"/>
  <c r="O2775" i="174"/>
  <c r="O2774" i="174"/>
  <c r="O2773" i="174"/>
  <c r="O2772" i="174"/>
  <c r="O2771" i="174"/>
  <c r="O2770" i="174"/>
  <c r="O2769" i="174"/>
  <c r="O2768" i="174"/>
  <c r="O2767" i="174"/>
  <c r="O2766" i="174"/>
  <c r="O2765" i="174"/>
  <c r="O2764" i="174"/>
  <c r="O2763" i="174"/>
  <c r="O2762" i="174"/>
  <c r="O2761" i="174"/>
  <c r="O2760" i="174"/>
  <c r="O2759" i="174"/>
  <c r="O2758" i="174"/>
  <c r="O2757" i="174"/>
  <c r="O2756" i="174"/>
  <c r="O2755" i="174"/>
  <c r="O2754" i="174"/>
  <c r="O2753" i="174"/>
  <c r="O2752" i="174"/>
  <c r="O2751" i="174"/>
  <c r="O2750" i="174"/>
  <c r="O2749" i="174"/>
  <c r="O2748" i="174"/>
  <c r="O2747" i="174"/>
  <c r="O2746" i="174"/>
  <c r="O2745" i="174"/>
  <c r="O2744" i="174"/>
  <c r="O2743" i="174"/>
  <c r="O2742" i="174"/>
  <c r="O2741" i="174"/>
  <c r="O2740" i="174"/>
  <c r="O2739" i="174"/>
  <c r="O2738" i="174"/>
  <c r="O2737" i="174"/>
  <c r="O2736" i="174"/>
  <c r="O2735" i="174"/>
  <c r="O2734" i="174"/>
  <c r="O2733" i="174"/>
  <c r="O2732" i="174"/>
  <c r="O2731" i="174"/>
  <c r="O2730" i="174"/>
  <c r="O2729" i="174"/>
  <c r="O2728" i="174"/>
  <c r="O2727" i="174"/>
  <c r="O2726" i="174"/>
  <c r="O2725" i="174"/>
  <c r="O2724" i="174"/>
  <c r="O2723" i="174"/>
  <c r="O2722" i="174"/>
  <c r="O2721" i="174"/>
  <c r="O2720" i="174"/>
  <c r="O2719" i="174"/>
  <c r="O2718" i="174"/>
  <c r="O2717" i="174"/>
  <c r="O2716" i="174"/>
  <c r="O2715" i="174"/>
  <c r="O2714" i="174"/>
  <c r="O2713" i="174"/>
  <c r="O2712" i="174"/>
  <c r="O2711" i="174"/>
  <c r="O2710" i="174"/>
  <c r="O2709" i="174"/>
  <c r="O2708" i="174"/>
  <c r="O2707" i="174"/>
  <c r="O2706" i="174"/>
  <c r="O2705" i="174"/>
  <c r="O2704" i="174"/>
  <c r="O2703" i="174"/>
  <c r="O2702" i="174"/>
  <c r="O2701" i="174"/>
  <c r="O2700" i="174"/>
  <c r="O2699" i="174"/>
  <c r="O2698" i="174"/>
  <c r="O2697" i="174"/>
  <c r="O2696" i="174"/>
  <c r="O2695" i="174"/>
  <c r="O2694" i="174"/>
  <c r="O2693" i="174"/>
  <c r="O2692" i="174"/>
  <c r="O2691" i="174"/>
  <c r="O2690" i="174"/>
  <c r="O2689" i="174"/>
  <c r="O2688" i="174"/>
  <c r="O2687" i="174"/>
  <c r="O2686" i="174"/>
  <c r="O2685" i="174"/>
  <c r="O2684" i="174"/>
  <c r="O2683" i="174"/>
  <c r="O2682" i="174"/>
  <c r="O2681" i="174"/>
  <c r="O2680" i="174"/>
  <c r="O2679" i="174"/>
  <c r="O2678" i="174"/>
  <c r="O2677" i="174"/>
  <c r="O2676" i="174"/>
  <c r="O2675" i="174"/>
  <c r="O2674" i="174"/>
  <c r="O2673" i="174"/>
  <c r="O2672" i="174"/>
  <c r="O2671" i="174"/>
  <c r="O2670" i="174"/>
  <c r="O2669" i="174"/>
  <c r="O2668" i="174"/>
  <c r="O2667" i="174"/>
  <c r="O2666" i="174"/>
  <c r="O2665" i="174"/>
  <c r="O2664" i="174"/>
  <c r="O2663" i="174"/>
  <c r="O2662" i="174"/>
  <c r="O2661" i="174"/>
  <c r="O2660" i="174"/>
  <c r="O2659" i="174"/>
  <c r="O2658" i="174"/>
  <c r="O2657" i="174"/>
  <c r="O2656" i="174"/>
  <c r="O2655" i="174"/>
  <c r="O2654" i="174"/>
  <c r="O2653" i="174"/>
  <c r="O2652" i="174"/>
  <c r="O2651" i="174"/>
  <c r="O2650" i="174"/>
  <c r="O2649" i="174"/>
  <c r="O2648" i="174"/>
  <c r="O2647" i="174"/>
  <c r="O2646" i="174"/>
  <c r="O2645" i="174"/>
  <c r="O2644" i="174"/>
  <c r="O2643" i="174"/>
  <c r="O2642" i="174"/>
  <c r="O2641" i="174"/>
  <c r="O2640" i="174"/>
  <c r="O2639" i="174"/>
  <c r="O2638" i="174"/>
  <c r="O2637" i="174"/>
  <c r="O2636" i="174"/>
  <c r="O2635" i="174"/>
  <c r="O2634" i="174"/>
  <c r="O2633" i="174"/>
  <c r="O2632" i="174"/>
  <c r="O2631" i="174"/>
  <c r="O2630" i="174"/>
  <c r="O2629" i="174"/>
  <c r="O2628" i="174"/>
  <c r="O2627" i="174"/>
  <c r="O2626" i="174"/>
  <c r="O2625" i="174"/>
  <c r="O2624" i="174"/>
  <c r="O2623" i="174"/>
  <c r="O2622" i="174"/>
  <c r="O2621" i="174"/>
  <c r="O2620" i="174"/>
  <c r="O2619" i="174"/>
  <c r="O2618" i="174"/>
  <c r="O2617" i="174"/>
  <c r="O2616" i="174"/>
  <c r="O2615" i="174"/>
  <c r="O2614" i="174"/>
  <c r="O2613" i="174"/>
  <c r="O2612" i="174"/>
  <c r="O2611" i="174"/>
  <c r="O2610" i="174"/>
  <c r="O2609" i="174"/>
  <c r="O2608" i="174"/>
  <c r="O2607" i="174"/>
  <c r="O2606" i="174"/>
  <c r="O2605" i="174"/>
  <c r="O2604" i="174"/>
  <c r="O2603" i="174"/>
  <c r="O2602" i="174"/>
  <c r="O2601" i="174"/>
  <c r="O2600" i="174"/>
  <c r="O2599" i="174"/>
  <c r="O2598" i="174"/>
  <c r="O2597" i="174"/>
  <c r="O2596" i="174"/>
  <c r="O2595" i="174"/>
  <c r="O2594" i="174"/>
  <c r="O2593" i="174"/>
  <c r="O2592" i="174"/>
  <c r="O2591" i="174"/>
  <c r="O2590" i="174"/>
  <c r="O2589" i="174"/>
  <c r="O2588" i="174"/>
  <c r="O2587" i="174"/>
  <c r="O2586" i="174"/>
  <c r="O2585" i="174"/>
  <c r="O2584" i="174"/>
  <c r="O2583" i="174"/>
  <c r="O2582" i="174"/>
  <c r="O2581" i="174"/>
  <c r="O2580" i="174"/>
  <c r="O2579" i="174"/>
  <c r="O2578" i="174"/>
  <c r="O2577" i="174"/>
  <c r="O2576" i="174"/>
  <c r="O2575" i="174"/>
  <c r="O2574" i="174"/>
  <c r="O2573" i="174"/>
  <c r="O2572" i="174"/>
  <c r="O2571" i="174"/>
  <c r="O2570" i="174"/>
  <c r="O2569" i="174"/>
  <c r="O2568" i="174"/>
  <c r="O2567" i="174"/>
  <c r="O2566" i="174"/>
  <c r="O2565" i="174"/>
  <c r="O2564" i="174"/>
  <c r="O2563" i="174"/>
  <c r="O2562" i="174"/>
  <c r="O2561" i="174"/>
  <c r="O2560" i="174"/>
  <c r="O2559" i="174"/>
  <c r="O2558" i="174"/>
  <c r="O2557" i="174"/>
  <c r="O2556" i="174"/>
  <c r="O2555" i="174"/>
  <c r="O2554" i="174"/>
  <c r="O2553" i="174"/>
  <c r="O2552" i="174"/>
  <c r="O2551" i="174"/>
  <c r="O2550" i="174"/>
  <c r="O2549" i="174"/>
  <c r="O2548" i="174"/>
  <c r="O2547" i="174"/>
  <c r="O2546" i="174"/>
  <c r="O2545" i="174"/>
  <c r="O2544" i="174"/>
  <c r="O2543" i="174"/>
  <c r="O2542" i="174"/>
  <c r="O2541" i="174"/>
  <c r="O2540" i="174"/>
  <c r="O2539" i="174"/>
  <c r="O2538" i="174"/>
  <c r="O2537" i="174"/>
  <c r="O2536" i="174"/>
  <c r="O2535" i="174"/>
  <c r="O2534" i="174"/>
  <c r="O2533" i="174"/>
  <c r="O2532" i="174"/>
  <c r="O2531" i="174"/>
  <c r="O2530" i="174"/>
  <c r="O2529" i="174"/>
  <c r="O2528" i="174"/>
  <c r="O2527" i="174"/>
  <c r="O2526" i="174"/>
  <c r="O2525" i="174"/>
  <c r="O2524" i="174"/>
  <c r="O2523" i="174"/>
  <c r="O2522" i="174"/>
  <c r="O2521" i="174"/>
  <c r="O2520" i="174"/>
  <c r="O2519" i="174"/>
  <c r="O2518" i="174"/>
  <c r="O2517" i="174"/>
  <c r="O2516" i="174"/>
  <c r="O2515" i="174"/>
  <c r="O2514" i="174"/>
  <c r="O2513" i="174"/>
  <c r="O2512" i="174"/>
  <c r="O2511" i="174"/>
  <c r="O2510" i="174"/>
  <c r="O2509" i="174"/>
  <c r="O2508" i="174"/>
  <c r="O2507" i="174"/>
  <c r="O2506" i="174"/>
  <c r="O2505" i="174"/>
  <c r="O2504" i="174"/>
  <c r="O2503" i="174"/>
  <c r="O2502" i="174"/>
  <c r="O2501" i="174"/>
  <c r="O2500" i="174"/>
  <c r="O2499" i="174"/>
  <c r="O2498" i="174"/>
  <c r="O2497" i="174"/>
  <c r="O2496" i="174"/>
  <c r="O2495" i="174"/>
  <c r="O2494" i="174"/>
  <c r="O2493" i="174"/>
  <c r="O2492" i="174"/>
  <c r="O2491" i="174"/>
  <c r="O2490" i="174"/>
  <c r="O2489" i="174"/>
  <c r="O2488" i="174"/>
  <c r="O2487" i="174"/>
  <c r="O2486" i="174"/>
  <c r="O2485" i="174"/>
  <c r="O2484" i="174"/>
  <c r="O2483" i="174"/>
  <c r="O2482" i="174"/>
  <c r="O2481" i="174"/>
  <c r="O2480" i="174"/>
  <c r="O2479" i="174"/>
  <c r="O2478" i="174"/>
  <c r="O2477" i="174"/>
  <c r="O2476" i="174"/>
  <c r="O2475" i="174"/>
  <c r="O2474" i="174"/>
  <c r="O2473" i="174"/>
  <c r="O2472" i="174"/>
  <c r="O2471" i="174"/>
  <c r="O2470" i="174"/>
  <c r="O2469" i="174"/>
  <c r="O2468" i="174"/>
  <c r="O2467" i="174"/>
  <c r="O2466" i="174"/>
  <c r="O2465" i="174"/>
  <c r="O2464" i="174"/>
  <c r="O2463" i="174"/>
  <c r="O2462" i="174"/>
  <c r="O2461" i="174"/>
  <c r="O2460" i="174"/>
  <c r="O2459" i="174"/>
  <c r="O2458" i="174"/>
  <c r="O2457" i="174"/>
  <c r="O2456" i="174"/>
  <c r="O2455" i="174"/>
  <c r="O2454" i="174"/>
  <c r="O2453" i="174"/>
  <c r="O2452" i="174"/>
  <c r="O2451" i="174"/>
  <c r="O2450" i="174"/>
  <c r="O2449" i="174"/>
  <c r="O2448" i="174"/>
  <c r="O2447" i="174"/>
  <c r="O2446" i="174"/>
  <c r="O2445" i="174"/>
  <c r="O2444" i="174"/>
  <c r="O2443" i="174"/>
  <c r="O2442" i="174"/>
  <c r="O2441" i="174"/>
  <c r="O2440" i="174"/>
  <c r="O2439" i="174"/>
  <c r="O2438" i="174"/>
  <c r="O2437" i="174"/>
  <c r="O2436" i="174"/>
  <c r="O2435" i="174"/>
  <c r="O2434" i="174"/>
  <c r="O2433" i="174"/>
  <c r="O2432" i="174"/>
  <c r="O2431" i="174"/>
  <c r="O2430" i="174"/>
  <c r="O2429" i="174"/>
  <c r="O2428" i="174"/>
  <c r="O2427" i="174"/>
  <c r="O2426" i="174"/>
  <c r="O2425" i="174"/>
  <c r="O2424" i="174"/>
  <c r="O2423" i="174"/>
  <c r="O2422" i="174"/>
  <c r="O2421" i="174"/>
  <c r="O2420" i="174"/>
  <c r="O2419" i="174"/>
  <c r="O2418" i="174"/>
  <c r="O2417" i="174"/>
  <c r="O2416" i="174"/>
  <c r="O2415" i="174"/>
  <c r="O2414" i="174"/>
  <c r="O2413" i="174"/>
  <c r="O2412" i="174"/>
  <c r="O2411" i="174"/>
  <c r="O2410" i="174"/>
  <c r="O2409" i="174"/>
  <c r="O2408" i="174"/>
  <c r="O2407" i="174"/>
  <c r="O2406" i="174"/>
  <c r="O2405" i="174"/>
  <c r="O2404" i="174"/>
  <c r="O2403" i="174"/>
  <c r="O2402" i="174"/>
  <c r="O2401" i="174"/>
  <c r="O2400" i="174"/>
  <c r="O2399" i="174"/>
  <c r="O2398" i="174"/>
  <c r="O2397" i="174"/>
  <c r="O2396" i="174"/>
  <c r="O2395" i="174"/>
  <c r="O2394" i="174"/>
  <c r="O2393" i="174"/>
  <c r="O2392" i="174"/>
  <c r="O2391" i="174"/>
  <c r="O2390" i="174"/>
  <c r="O2389" i="174"/>
  <c r="O2388" i="174"/>
  <c r="O2387" i="174"/>
  <c r="O2386" i="174"/>
  <c r="O2385" i="174"/>
  <c r="O2384" i="174"/>
  <c r="O2383" i="174"/>
  <c r="O2382" i="174"/>
  <c r="O2381" i="174"/>
  <c r="O2380" i="174"/>
  <c r="O2379" i="174"/>
  <c r="O2378" i="174"/>
  <c r="O2377" i="174"/>
  <c r="O2376" i="174"/>
  <c r="O2375" i="174"/>
  <c r="O2374" i="174"/>
  <c r="O2373" i="174"/>
  <c r="O2372" i="174"/>
  <c r="O2371" i="174"/>
  <c r="O2370" i="174"/>
  <c r="O2369" i="174"/>
  <c r="O2368" i="174"/>
  <c r="O2367" i="174"/>
  <c r="O2366" i="174"/>
  <c r="O2365" i="174"/>
  <c r="O2364" i="174"/>
  <c r="O2363" i="174"/>
  <c r="O2362" i="174"/>
  <c r="O2361" i="174"/>
  <c r="O2360" i="174"/>
  <c r="O2359" i="174"/>
  <c r="O2358" i="174"/>
  <c r="O2357" i="174"/>
  <c r="O2356" i="174"/>
  <c r="O2355" i="174"/>
  <c r="O2354" i="174"/>
  <c r="O2353" i="174"/>
  <c r="O2352" i="174"/>
  <c r="O2351" i="174"/>
  <c r="O2350" i="174"/>
  <c r="O2349" i="174"/>
  <c r="O2348" i="174"/>
  <c r="O2347" i="174"/>
  <c r="O2346" i="174"/>
  <c r="O2345" i="174"/>
  <c r="O2344" i="174"/>
  <c r="O2343" i="174"/>
  <c r="O2342" i="174"/>
  <c r="O2341" i="174"/>
  <c r="O2340" i="174"/>
  <c r="O2339" i="174"/>
  <c r="O2338" i="174"/>
  <c r="O2337" i="174"/>
  <c r="O2336" i="174"/>
  <c r="O2335" i="174"/>
  <c r="O2334" i="174"/>
  <c r="O2333" i="174"/>
  <c r="O2332" i="174"/>
  <c r="O2331" i="174"/>
  <c r="O2330" i="174"/>
  <c r="O2329" i="174"/>
  <c r="O2328" i="174"/>
  <c r="O2327" i="174"/>
  <c r="O2326" i="174"/>
  <c r="O2325" i="174"/>
  <c r="O2324" i="174"/>
  <c r="O2323" i="174"/>
  <c r="O2322" i="174"/>
  <c r="O2321" i="174"/>
  <c r="O2320" i="174"/>
  <c r="O2319" i="174"/>
  <c r="O2318" i="174"/>
  <c r="O2317" i="174"/>
  <c r="O2316" i="174"/>
  <c r="O2315" i="174"/>
  <c r="O2314" i="174"/>
  <c r="O2313" i="174"/>
  <c r="O2312" i="174"/>
  <c r="O2311" i="174"/>
  <c r="O2310" i="174"/>
  <c r="O2309" i="174"/>
  <c r="O2308" i="174"/>
  <c r="O2307" i="174"/>
  <c r="O2306" i="174"/>
  <c r="O2305" i="174"/>
  <c r="O2304" i="174"/>
  <c r="O2303" i="174"/>
  <c r="O2302" i="174"/>
  <c r="O2301" i="174"/>
  <c r="O2300" i="174"/>
  <c r="O2299" i="174"/>
  <c r="O2298" i="174"/>
  <c r="O2297" i="174"/>
  <c r="O2296" i="174"/>
  <c r="O2295" i="174"/>
  <c r="O2294" i="174"/>
  <c r="O2293" i="174"/>
  <c r="O2292" i="174"/>
  <c r="O2291" i="174"/>
  <c r="O2290" i="174"/>
  <c r="O2289" i="174"/>
  <c r="O2288" i="174"/>
  <c r="O2287" i="174"/>
  <c r="O2286" i="174"/>
  <c r="O2285" i="174"/>
  <c r="O2284" i="174"/>
  <c r="O2283" i="174"/>
  <c r="O2282" i="174"/>
  <c r="O2281" i="174"/>
  <c r="O2280" i="174"/>
  <c r="O2279" i="174"/>
  <c r="O2278" i="174"/>
  <c r="O2277" i="174"/>
  <c r="O2276" i="174"/>
  <c r="O2275" i="174"/>
  <c r="O2274" i="174"/>
  <c r="O2273" i="174"/>
  <c r="O2272" i="174"/>
  <c r="O2271" i="174"/>
  <c r="O2270" i="174"/>
  <c r="O2269" i="174"/>
  <c r="O2268" i="174"/>
  <c r="O2267" i="174"/>
  <c r="O2266" i="174"/>
  <c r="O2265" i="174"/>
  <c r="O2264" i="174"/>
  <c r="O2263" i="174"/>
  <c r="O2262" i="174"/>
  <c r="O2261" i="174"/>
  <c r="O2260" i="174"/>
  <c r="O2259" i="174"/>
  <c r="O2258" i="174"/>
  <c r="O2257" i="174"/>
  <c r="O2256" i="174"/>
  <c r="O2255" i="174"/>
  <c r="O2254" i="174"/>
  <c r="O2253" i="174"/>
  <c r="O2252" i="174"/>
  <c r="O2251" i="174"/>
  <c r="O2250" i="174"/>
  <c r="O2249" i="174"/>
  <c r="O2248" i="174"/>
  <c r="O2247" i="174"/>
  <c r="O2246" i="174"/>
  <c r="O2245" i="174"/>
  <c r="O2244" i="174"/>
  <c r="O2243" i="174"/>
  <c r="O2242" i="174"/>
  <c r="O2241" i="174"/>
  <c r="O2240" i="174"/>
  <c r="O2239" i="174"/>
  <c r="O2238" i="174"/>
  <c r="O2237" i="174"/>
  <c r="O2236" i="174"/>
  <c r="O2235" i="174"/>
  <c r="O2234" i="174"/>
  <c r="O2233" i="174"/>
  <c r="O2232" i="174"/>
  <c r="O2231" i="174"/>
  <c r="O2230" i="174"/>
  <c r="O2229" i="174"/>
  <c r="O2228" i="174"/>
  <c r="O2227" i="174"/>
  <c r="O2226" i="174"/>
  <c r="O2225" i="174"/>
  <c r="O2224" i="174"/>
  <c r="O2223" i="174"/>
  <c r="O2222" i="174"/>
  <c r="O2221" i="174"/>
  <c r="O2220" i="174"/>
  <c r="O2219" i="174"/>
  <c r="O2218" i="174"/>
  <c r="O2217" i="174"/>
  <c r="O2216" i="174"/>
  <c r="O2215" i="174"/>
  <c r="O2214" i="174"/>
  <c r="O2213" i="174"/>
  <c r="O2212" i="174"/>
  <c r="O2211" i="174"/>
  <c r="O2210" i="174"/>
  <c r="O2209" i="174"/>
  <c r="O2208" i="174"/>
  <c r="O2207" i="174"/>
  <c r="O2206" i="174"/>
  <c r="O2205" i="174"/>
  <c r="O2204" i="174"/>
  <c r="O2203" i="174"/>
  <c r="O2202" i="174"/>
  <c r="O2201" i="174"/>
  <c r="O2200" i="174"/>
  <c r="O2199" i="174"/>
  <c r="O2198" i="174"/>
  <c r="O2197" i="174"/>
  <c r="O2196" i="174"/>
  <c r="O2195" i="174"/>
  <c r="O2194" i="174"/>
  <c r="O2193" i="174"/>
  <c r="O2192" i="174"/>
  <c r="O2191" i="174"/>
  <c r="O2190" i="174"/>
  <c r="O2189" i="174"/>
  <c r="O2188" i="174"/>
  <c r="O2187" i="174"/>
  <c r="O2186" i="174"/>
  <c r="O2185" i="174"/>
  <c r="O2184" i="174"/>
  <c r="O2183" i="174"/>
  <c r="O2182" i="174"/>
  <c r="O2181" i="174"/>
  <c r="O2180" i="174"/>
  <c r="O2179" i="174"/>
  <c r="O2178" i="174"/>
  <c r="O2177" i="174"/>
  <c r="O2176" i="174"/>
  <c r="O2175" i="174"/>
  <c r="O2174" i="174"/>
  <c r="O2173" i="174"/>
  <c r="O2172" i="174"/>
  <c r="O2171" i="174"/>
  <c r="O2170" i="174"/>
  <c r="O2169" i="174"/>
  <c r="O2168" i="174"/>
  <c r="O2167" i="174"/>
  <c r="O2166" i="174"/>
  <c r="O2165" i="174"/>
  <c r="O2164" i="174"/>
  <c r="O2163" i="174"/>
  <c r="O2162" i="174"/>
  <c r="O2161" i="174"/>
  <c r="O2160" i="174"/>
  <c r="O2159" i="174"/>
  <c r="O2158" i="174"/>
  <c r="O2157" i="174"/>
  <c r="O2156" i="174"/>
  <c r="O2155" i="174"/>
  <c r="O2154" i="174"/>
  <c r="O2153" i="174"/>
  <c r="O2152" i="174"/>
  <c r="O2151" i="174"/>
  <c r="O2150" i="174"/>
  <c r="O2149" i="174"/>
  <c r="O2148" i="174"/>
  <c r="O2147" i="174"/>
  <c r="O2146" i="174"/>
  <c r="O2145" i="174"/>
  <c r="O2144" i="174"/>
  <c r="O2143" i="174"/>
  <c r="O2142" i="174"/>
  <c r="O2141" i="174"/>
  <c r="O2140" i="174"/>
  <c r="O2139" i="174"/>
  <c r="O2138" i="174"/>
  <c r="O2137" i="174"/>
  <c r="O2136" i="174"/>
  <c r="O2135" i="174"/>
  <c r="O2134" i="174"/>
  <c r="O2133" i="174"/>
  <c r="O2132" i="174"/>
  <c r="O2131" i="174"/>
  <c r="O2130" i="174"/>
  <c r="O2129" i="174"/>
  <c r="O2128" i="174"/>
  <c r="O2127" i="174"/>
  <c r="O2126" i="174"/>
  <c r="O2125" i="174"/>
  <c r="O2124" i="174"/>
  <c r="O2123" i="174"/>
  <c r="O2122" i="174"/>
  <c r="O2121" i="174"/>
  <c r="O2120" i="174"/>
  <c r="O2119" i="174"/>
  <c r="O2118" i="174"/>
  <c r="O2117" i="174"/>
  <c r="O2116" i="174"/>
  <c r="O2115" i="174"/>
  <c r="O2114" i="174"/>
  <c r="O2113" i="174"/>
  <c r="O2112" i="174"/>
  <c r="O2111" i="174"/>
  <c r="O2110" i="174"/>
  <c r="O2109" i="174"/>
  <c r="O2108" i="174"/>
  <c r="O2107" i="174"/>
  <c r="O2106" i="174"/>
  <c r="O2105" i="174"/>
  <c r="O2104" i="174"/>
  <c r="O2103" i="174"/>
  <c r="O2102" i="174"/>
  <c r="O2101" i="174"/>
  <c r="O2100" i="174"/>
  <c r="O2099" i="174"/>
  <c r="O2098" i="174"/>
  <c r="O2097" i="174"/>
  <c r="O2096" i="174"/>
  <c r="O2095" i="174"/>
  <c r="O2094" i="174"/>
  <c r="O2093" i="174"/>
  <c r="O2092" i="174"/>
  <c r="O2091" i="174"/>
  <c r="O2090" i="174"/>
  <c r="O2089" i="174"/>
  <c r="O2088" i="174"/>
  <c r="O2087" i="174"/>
  <c r="O2086" i="174"/>
  <c r="O2085" i="174"/>
  <c r="O2084" i="174"/>
  <c r="O2083" i="174"/>
  <c r="O2082" i="174"/>
  <c r="O2081" i="174"/>
  <c r="O2080" i="174"/>
  <c r="O2079" i="174"/>
  <c r="O2078" i="174"/>
  <c r="O2077" i="174"/>
  <c r="O2076" i="174"/>
  <c r="O2075" i="174"/>
  <c r="O2074" i="174"/>
  <c r="O2073" i="174"/>
  <c r="O2072" i="174"/>
  <c r="O2071" i="174"/>
  <c r="O2070" i="174"/>
  <c r="O2069" i="174"/>
  <c r="O2068" i="174"/>
  <c r="O2067" i="174"/>
  <c r="O2066" i="174"/>
  <c r="O2065" i="174"/>
  <c r="O2064" i="174"/>
  <c r="O2063" i="174"/>
  <c r="O2062" i="174"/>
  <c r="O2061" i="174"/>
  <c r="O2060" i="174"/>
  <c r="O2059" i="174"/>
  <c r="O2058" i="174"/>
  <c r="O2057" i="174"/>
  <c r="O2056" i="174"/>
  <c r="O2055" i="174"/>
  <c r="O2054" i="174"/>
  <c r="O2053" i="174"/>
  <c r="O2052" i="174"/>
  <c r="O2051" i="174"/>
  <c r="O2050" i="174"/>
  <c r="O2049" i="174"/>
  <c r="O2048" i="174"/>
  <c r="O2047" i="174"/>
  <c r="O2046" i="174"/>
  <c r="O2045" i="174"/>
  <c r="O2044" i="174"/>
  <c r="O2043" i="174"/>
  <c r="O2042" i="174"/>
  <c r="O2041" i="174"/>
  <c r="O2040" i="174"/>
  <c r="O2039" i="174"/>
  <c r="O2038" i="174"/>
  <c r="O2037" i="174"/>
  <c r="O2036" i="174"/>
  <c r="O2035" i="174"/>
  <c r="O2034" i="174"/>
  <c r="O2033" i="174"/>
  <c r="O2032" i="174"/>
  <c r="O2031" i="174"/>
  <c r="O2030" i="174"/>
  <c r="O2029" i="174"/>
  <c r="O2028" i="174"/>
  <c r="O2027" i="174"/>
  <c r="O2026" i="174"/>
  <c r="O2025" i="174"/>
  <c r="O2024" i="174"/>
  <c r="O2023" i="174"/>
  <c r="O2022" i="174"/>
  <c r="O2021" i="174"/>
  <c r="O2020" i="174"/>
  <c r="O2019" i="174"/>
  <c r="O2018" i="174"/>
  <c r="O2017" i="174"/>
  <c r="O2016" i="174"/>
  <c r="O2015" i="174"/>
  <c r="O2014" i="174"/>
  <c r="O2013" i="174"/>
  <c r="O2012" i="174"/>
  <c r="O2011" i="174"/>
  <c r="O2010" i="174"/>
  <c r="O2009" i="174"/>
  <c r="O2008" i="174"/>
  <c r="O2007" i="174"/>
  <c r="O2006" i="174"/>
  <c r="O2005" i="174"/>
  <c r="O2004" i="174"/>
  <c r="O2003" i="174"/>
  <c r="O2002" i="174"/>
  <c r="O2001" i="174"/>
  <c r="O2000" i="174"/>
  <c r="O1999" i="174"/>
  <c r="O1998" i="174"/>
  <c r="O1997" i="174"/>
  <c r="O1996" i="174"/>
  <c r="O1995" i="174"/>
  <c r="O1994" i="174"/>
  <c r="O1993" i="174"/>
  <c r="O1992" i="174"/>
  <c r="O1991" i="174"/>
  <c r="O1990" i="174"/>
  <c r="O1989" i="174"/>
  <c r="O1988" i="174"/>
  <c r="O1987" i="174"/>
  <c r="O1986" i="174"/>
  <c r="O1985" i="174"/>
  <c r="O1984" i="174"/>
  <c r="O1983" i="174"/>
  <c r="O1982" i="174"/>
  <c r="O1981" i="174"/>
  <c r="O1980" i="174"/>
  <c r="O1979" i="174"/>
  <c r="O1978" i="174"/>
  <c r="O1977" i="174"/>
  <c r="O1976" i="174"/>
  <c r="O1975" i="174"/>
  <c r="O1974" i="174"/>
  <c r="O1973" i="174"/>
  <c r="O1972" i="174"/>
  <c r="O1971" i="174"/>
  <c r="O1970" i="174"/>
  <c r="O1969" i="174"/>
  <c r="O1968" i="174"/>
  <c r="O1967" i="174"/>
  <c r="O1966" i="174"/>
  <c r="O1965" i="174"/>
  <c r="O1964" i="174"/>
  <c r="O1963" i="174"/>
  <c r="O1962" i="174"/>
  <c r="O1961" i="174"/>
  <c r="O1960" i="174"/>
  <c r="O1959" i="174"/>
  <c r="O1958" i="174"/>
  <c r="O1957" i="174"/>
  <c r="O1956" i="174"/>
  <c r="O1955" i="174"/>
  <c r="O1954" i="174"/>
  <c r="O1953" i="174"/>
  <c r="O1952" i="174"/>
  <c r="O1951" i="174"/>
  <c r="O1950" i="174"/>
  <c r="O1949" i="174"/>
  <c r="O1948" i="174"/>
  <c r="O1947" i="174"/>
  <c r="O1946" i="174"/>
  <c r="O1945" i="174"/>
  <c r="O1944" i="174"/>
  <c r="O1943" i="174"/>
  <c r="O1942" i="174"/>
  <c r="O1941" i="174"/>
  <c r="O1940" i="174"/>
  <c r="O1939" i="174"/>
  <c r="O1938" i="174"/>
  <c r="O1937" i="174"/>
  <c r="O1936" i="174"/>
  <c r="O1935" i="174"/>
  <c r="O1934" i="174"/>
  <c r="O1933" i="174"/>
  <c r="O1932" i="174"/>
  <c r="O1931" i="174"/>
  <c r="O1930" i="174"/>
  <c r="O1929" i="174"/>
  <c r="O1928" i="174"/>
  <c r="O1927" i="174"/>
  <c r="O1926" i="174"/>
  <c r="O1925" i="174"/>
  <c r="O1924" i="174"/>
  <c r="O1923" i="174"/>
  <c r="O1922" i="174"/>
  <c r="O1921" i="174"/>
  <c r="O1920" i="174"/>
  <c r="O1919" i="174"/>
  <c r="O1918" i="174"/>
  <c r="O1917" i="174"/>
  <c r="O1916" i="174"/>
  <c r="O1915" i="174"/>
  <c r="O1914" i="174"/>
  <c r="O1913" i="174"/>
  <c r="O1912" i="174"/>
  <c r="O1911" i="174"/>
  <c r="O1910" i="174"/>
  <c r="O1909" i="174"/>
  <c r="O1908" i="174"/>
  <c r="O1907" i="174"/>
  <c r="O1906" i="174"/>
  <c r="O1905" i="174"/>
  <c r="O1904" i="174"/>
  <c r="O1903" i="174"/>
  <c r="O1902" i="174"/>
  <c r="O1901" i="174"/>
  <c r="O1900" i="174"/>
  <c r="O1899" i="174"/>
  <c r="O1898" i="174"/>
  <c r="O1897" i="174"/>
  <c r="O1896" i="174"/>
  <c r="O1895" i="174"/>
  <c r="O1894" i="174"/>
  <c r="O1893" i="174"/>
  <c r="O1892" i="174"/>
  <c r="O1891" i="174"/>
  <c r="O1890" i="174"/>
  <c r="O1889" i="174"/>
  <c r="O1888" i="174"/>
  <c r="O1887" i="174"/>
  <c r="O1886" i="174"/>
  <c r="O1885" i="174"/>
  <c r="O1884" i="174"/>
  <c r="O1883" i="174"/>
  <c r="O1882" i="174"/>
  <c r="O1881" i="174"/>
  <c r="O1880" i="174"/>
  <c r="O1879" i="174"/>
  <c r="O1878" i="174"/>
  <c r="O1877" i="174"/>
  <c r="O1876" i="174"/>
  <c r="O1875" i="174"/>
  <c r="O1874" i="174"/>
  <c r="O1873" i="174"/>
  <c r="O1872" i="174"/>
  <c r="O1871" i="174"/>
  <c r="O1870" i="174"/>
  <c r="O1869" i="174"/>
  <c r="O1868" i="174"/>
  <c r="O1867" i="174"/>
  <c r="O1866" i="174"/>
  <c r="O1865" i="174"/>
  <c r="O1864" i="174"/>
  <c r="O1863" i="174"/>
  <c r="O1862" i="174"/>
  <c r="O1861" i="174"/>
  <c r="O1860" i="174"/>
  <c r="O1859" i="174"/>
  <c r="O1858" i="174"/>
  <c r="O1857" i="174"/>
  <c r="O1856" i="174"/>
  <c r="O1855" i="174"/>
  <c r="O1854" i="174"/>
  <c r="O1853" i="174"/>
  <c r="O1852" i="174"/>
  <c r="O1851" i="174"/>
  <c r="O1850" i="174"/>
  <c r="O1849" i="174"/>
  <c r="O1848" i="174"/>
  <c r="O1847" i="174"/>
  <c r="O1846" i="174"/>
  <c r="O1845" i="174"/>
  <c r="O1844" i="174"/>
  <c r="O1843" i="174"/>
  <c r="O1842" i="174"/>
  <c r="O1841" i="174"/>
  <c r="O1840" i="174"/>
  <c r="O1839" i="174"/>
  <c r="O1838" i="174"/>
  <c r="O1837" i="174"/>
  <c r="O1836" i="174"/>
  <c r="O1835" i="174"/>
  <c r="O1834" i="174"/>
  <c r="O1833" i="174"/>
  <c r="O1832" i="174"/>
  <c r="O1831" i="174"/>
  <c r="O1830" i="174"/>
  <c r="O1829" i="174"/>
  <c r="O1828" i="174"/>
  <c r="O1827" i="174"/>
  <c r="O1826" i="174"/>
  <c r="O1825" i="174"/>
  <c r="O1824" i="174"/>
  <c r="O1823" i="174"/>
  <c r="O1822" i="174"/>
  <c r="O1821" i="174"/>
  <c r="O1820" i="174"/>
  <c r="O1819" i="174"/>
  <c r="O1818" i="174"/>
  <c r="O1817" i="174"/>
  <c r="O1816" i="174"/>
  <c r="O1815" i="174"/>
  <c r="O1814" i="174"/>
  <c r="O1813" i="174"/>
  <c r="O1812" i="174"/>
  <c r="O1811" i="174"/>
  <c r="O1810" i="174"/>
  <c r="O1809" i="174"/>
  <c r="O1808" i="174"/>
  <c r="O1807" i="174"/>
  <c r="O1806" i="174"/>
  <c r="O1805" i="174"/>
  <c r="O1804" i="174"/>
  <c r="O1803" i="174"/>
  <c r="O1802" i="174"/>
  <c r="O1801" i="174"/>
  <c r="O1800" i="174"/>
  <c r="O1799" i="174"/>
  <c r="O1798" i="174"/>
  <c r="O1797" i="174"/>
  <c r="O1796" i="174"/>
  <c r="O1795" i="174"/>
  <c r="O1794" i="174"/>
  <c r="O1793" i="174"/>
  <c r="O1792" i="174"/>
  <c r="O1791" i="174"/>
  <c r="O1790" i="174"/>
  <c r="O1789" i="174"/>
  <c r="O1788" i="174"/>
  <c r="O1787" i="174"/>
  <c r="O1786" i="174"/>
  <c r="O1785" i="174"/>
  <c r="O1784" i="174"/>
  <c r="O1783" i="174"/>
  <c r="O1782" i="174"/>
  <c r="O1781" i="174"/>
  <c r="O1780" i="174"/>
  <c r="O1779" i="174"/>
  <c r="O1778" i="174"/>
  <c r="O1777" i="174"/>
  <c r="O1776" i="174"/>
  <c r="O1775" i="174"/>
  <c r="O1774" i="174"/>
  <c r="O1773" i="174"/>
  <c r="O1772" i="174"/>
  <c r="O1771" i="174"/>
  <c r="O1770" i="174"/>
  <c r="O1769" i="174"/>
  <c r="O1768" i="174"/>
  <c r="O1767" i="174"/>
  <c r="O1766" i="174"/>
  <c r="O1765" i="174"/>
  <c r="O1764" i="174"/>
  <c r="O1763" i="174"/>
  <c r="O1762" i="174"/>
  <c r="O1761" i="174"/>
  <c r="O1760" i="174"/>
  <c r="O1759" i="174"/>
  <c r="O1758" i="174"/>
  <c r="O1757" i="174"/>
  <c r="O1756" i="174"/>
  <c r="O1755" i="174"/>
  <c r="O1754" i="174"/>
  <c r="O1753" i="174"/>
  <c r="O1752" i="174"/>
  <c r="O1751" i="174"/>
  <c r="O1750" i="174"/>
  <c r="O1749" i="174"/>
  <c r="O1748" i="174"/>
  <c r="O1747" i="174"/>
  <c r="O1746" i="174"/>
  <c r="O1745" i="174"/>
  <c r="O1744" i="174"/>
  <c r="O1743" i="174"/>
  <c r="O1742" i="174"/>
  <c r="O1741" i="174"/>
  <c r="O1740" i="174"/>
  <c r="O1739" i="174"/>
  <c r="O1738" i="174"/>
  <c r="O1737" i="174"/>
  <c r="O1736" i="174"/>
  <c r="O1735" i="174"/>
  <c r="O1734" i="174"/>
  <c r="O1733" i="174"/>
  <c r="O1732" i="174"/>
  <c r="O1731" i="174"/>
  <c r="O1730" i="174"/>
  <c r="O1729" i="174"/>
  <c r="O1728" i="174"/>
  <c r="O1727" i="174"/>
  <c r="O1726" i="174"/>
  <c r="O1725" i="174"/>
  <c r="O1724" i="174"/>
  <c r="O1723" i="174"/>
  <c r="O1722" i="174"/>
  <c r="O1721" i="174"/>
  <c r="O1720" i="174"/>
  <c r="O1719" i="174"/>
  <c r="O1718" i="174"/>
  <c r="O1717" i="174"/>
  <c r="O1716" i="174"/>
  <c r="O1715" i="174"/>
  <c r="O1714" i="174"/>
  <c r="O1713" i="174"/>
  <c r="O1712" i="174"/>
  <c r="O1711" i="174"/>
  <c r="O1710" i="174"/>
  <c r="O1709" i="174"/>
  <c r="O1708" i="174"/>
  <c r="O1707" i="174"/>
  <c r="O1706" i="174"/>
  <c r="O1705" i="174"/>
  <c r="O1704" i="174"/>
  <c r="O1703" i="174"/>
  <c r="O1702" i="174"/>
  <c r="O1701" i="174"/>
  <c r="O1700" i="174"/>
  <c r="O1699" i="174"/>
  <c r="O1698" i="174"/>
  <c r="O1697" i="174"/>
  <c r="O1696" i="174"/>
  <c r="O1695" i="174"/>
  <c r="O1694" i="174"/>
  <c r="O1693" i="174"/>
  <c r="O1692" i="174"/>
  <c r="O1691" i="174"/>
  <c r="O1690" i="174"/>
  <c r="O1689" i="174"/>
  <c r="O1688" i="174"/>
  <c r="O1687" i="174"/>
  <c r="O1686" i="174"/>
  <c r="O1685" i="174"/>
  <c r="O1684" i="174"/>
  <c r="O1683" i="174"/>
  <c r="O1682" i="174"/>
  <c r="O1681" i="174"/>
  <c r="O1680" i="174"/>
  <c r="O1679" i="174"/>
  <c r="O1678" i="174"/>
  <c r="O1677" i="174"/>
  <c r="O1676" i="174"/>
  <c r="O1675" i="174"/>
  <c r="O1674" i="174"/>
  <c r="O1673" i="174"/>
  <c r="O1672" i="174"/>
  <c r="O1671" i="174"/>
  <c r="O1670" i="174"/>
  <c r="O1669" i="174"/>
  <c r="O1668" i="174"/>
  <c r="O1667" i="174"/>
  <c r="O1666" i="174"/>
  <c r="O1665" i="174"/>
  <c r="O1664" i="174"/>
  <c r="O1663" i="174"/>
  <c r="O1662" i="174"/>
  <c r="O1661" i="174"/>
  <c r="O1660" i="174"/>
  <c r="O1659" i="174"/>
  <c r="O1658" i="174"/>
  <c r="O1657" i="174"/>
  <c r="O1656" i="174"/>
  <c r="O1655" i="174"/>
  <c r="O1654" i="174"/>
  <c r="O1653" i="174"/>
  <c r="O1652" i="174"/>
  <c r="O1651" i="174"/>
  <c r="O1650" i="174"/>
  <c r="O1649" i="174"/>
  <c r="O1648" i="174"/>
  <c r="O1647" i="174"/>
  <c r="O1646" i="174"/>
  <c r="O1645" i="174"/>
  <c r="O1644" i="174"/>
  <c r="O1643" i="174"/>
  <c r="O1642" i="174"/>
  <c r="O1641" i="174"/>
  <c r="O1640" i="174"/>
  <c r="O1639" i="174"/>
  <c r="O1638" i="174"/>
  <c r="O1637" i="174"/>
  <c r="O1636" i="174"/>
  <c r="O1635" i="174"/>
  <c r="O1634" i="174"/>
  <c r="O1633" i="174"/>
  <c r="O1632" i="174"/>
  <c r="O1631" i="174"/>
  <c r="O1630" i="174"/>
  <c r="O1629" i="174"/>
  <c r="O1628" i="174"/>
  <c r="O1627" i="174"/>
  <c r="O1626" i="174"/>
  <c r="O1625" i="174"/>
  <c r="O1624" i="174"/>
  <c r="O1623" i="174"/>
  <c r="O1622" i="174"/>
  <c r="O1621" i="174"/>
  <c r="O1620" i="174"/>
  <c r="O1619" i="174"/>
  <c r="O1618" i="174"/>
  <c r="O1617" i="174"/>
  <c r="O1616" i="174"/>
  <c r="O1615" i="174"/>
  <c r="O1614" i="174"/>
  <c r="O1613" i="174"/>
  <c r="O1612" i="174"/>
  <c r="O1611" i="174"/>
  <c r="O1610" i="174"/>
  <c r="O1609" i="174"/>
  <c r="O1608" i="174"/>
  <c r="O1607" i="174"/>
  <c r="O1606" i="174"/>
  <c r="O1605" i="174"/>
  <c r="O1604" i="174"/>
  <c r="O1603" i="174"/>
  <c r="O1602" i="174"/>
  <c r="O1601" i="174"/>
  <c r="O1600" i="174"/>
  <c r="O1599" i="174"/>
  <c r="O1598" i="174"/>
  <c r="O1597" i="174"/>
  <c r="O1596" i="174"/>
  <c r="O1595" i="174"/>
  <c r="O1594" i="174"/>
  <c r="O1593" i="174"/>
  <c r="O1592" i="174"/>
  <c r="O1591" i="174"/>
  <c r="O1590" i="174"/>
  <c r="O1589" i="174"/>
  <c r="O1588" i="174"/>
  <c r="O1587" i="174"/>
  <c r="O1586" i="174"/>
  <c r="O1585" i="174"/>
  <c r="O1584" i="174"/>
  <c r="O1583" i="174"/>
  <c r="O1582" i="174"/>
  <c r="O1581" i="174"/>
  <c r="O1580" i="174"/>
  <c r="O1579" i="174"/>
  <c r="O1578" i="174"/>
  <c r="O1577" i="174"/>
  <c r="O1576" i="174"/>
  <c r="O1575" i="174"/>
  <c r="O1574" i="174"/>
  <c r="O1573" i="174"/>
  <c r="O1572" i="174"/>
  <c r="O1571" i="174"/>
  <c r="O1570" i="174"/>
  <c r="O1569" i="174"/>
  <c r="O1568" i="174"/>
  <c r="O1567" i="174"/>
  <c r="O1566" i="174"/>
  <c r="O1565" i="174"/>
  <c r="O1564" i="174"/>
  <c r="O1563" i="174"/>
  <c r="O1562" i="174"/>
  <c r="O1561" i="174"/>
  <c r="O1560" i="174"/>
  <c r="O1559" i="174"/>
  <c r="O1558" i="174"/>
  <c r="O1557" i="174"/>
  <c r="O1556" i="174"/>
  <c r="O1555" i="174"/>
  <c r="O1554" i="174"/>
  <c r="O1553" i="174"/>
  <c r="O1552" i="174"/>
  <c r="O1551" i="174"/>
  <c r="O1550" i="174"/>
  <c r="O1549" i="174"/>
  <c r="O1548" i="174"/>
  <c r="O1547" i="174"/>
  <c r="O1546" i="174"/>
  <c r="O1545" i="174"/>
  <c r="O1544" i="174"/>
  <c r="O1543" i="174"/>
  <c r="O1542" i="174"/>
  <c r="O1541" i="174"/>
  <c r="O1540" i="174"/>
  <c r="O1539" i="174"/>
  <c r="O1538" i="174"/>
  <c r="O1537" i="174"/>
  <c r="O1536" i="174"/>
  <c r="O1535" i="174"/>
  <c r="O1534" i="174"/>
  <c r="O1533" i="174"/>
  <c r="O1532" i="174"/>
  <c r="O1531" i="174"/>
  <c r="O1530" i="174"/>
  <c r="O1529" i="174"/>
  <c r="O1528" i="174"/>
  <c r="O1527" i="174"/>
  <c r="O1526" i="174"/>
  <c r="O1525" i="174"/>
  <c r="O1524" i="174"/>
  <c r="O1523" i="174"/>
  <c r="O1522" i="174"/>
  <c r="O1521" i="174"/>
  <c r="O1520" i="174"/>
  <c r="O1519" i="174"/>
  <c r="O1518" i="174"/>
  <c r="O1517" i="174"/>
  <c r="O1516" i="174"/>
  <c r="O1515" i="174"/>
  <c r="O1514" i="174"/>
  <c r="O1513" i="174"/>
  <c r="O1512" i="174"/>
  <c r="O1511" i="174"/>
  <c r="O1510" i="174"/>
  <c r="O1509" i="174"/>
  <c r="O1508" i="174"/>
  <c r="O1507" i="174"/>
  <c r="O1506" i="174"/>
  <c r="O1505" i="174"/>
  <c r="O1504" i="174"/>
  <c r="O1503" i="174"/>
  <c r="O1502" i="174"/>
  <c r="O1501" i="174"/>
  <c r="O1500" i="174"/>
  <c r="O1499" i="174"/>
  <c r="O1498" i="174"/>
  <c r="O1497" i="174"/>
  <c r="O1496" i="174"/>
  <c r="O1495" i="174"/>
  <c r="O1494" i="174"/>
  <c r="O1493" i="174"/>
  <c r="O1492" i="174"/>
  <c r="O1491" i="174"/>
  <c r="O1490" i="174"/>
  <c r="O1489" i="174"/>
  <c r="O1488" i="174"/>
  <c r="O1487" i="174"/>
  <c r="O1486" i="174"/>
  <c r="O1485" i="174"/>
  <c r="O1484" i="174"/>
  <c r="O1483" i="174"/>
  <c r="O1482" i="174"/>
  <c r="O1481" i="174"/>
  <c r="O1480" i="174"/>
  <c r="O1479" i="174"/>
  <c r="O1478" i="174"/>
  <c r="O1477" i="174"/>
  <c r="O1476" i="174"/>
  <c r="O1475" i="174"/>
  <c r="O1474" i="174"/>
  <c r="O1473" i="174"/>
  <c r="O1472" i="174"/>
  <c r="O1471" i="174"/>
  <c r="O1470" i="174"/>
  <c r="O1469" i="174"/>
  <c r="O1468" i="174"/>
  <c r="O1467" i="174"/>
  <c r="O1466" i="174"/>
  <c r="O1465" i="174"/>
  <c r="O1464" i="174"/>
  <c r="O1463" i="174"/>
  <c r="O1462" i="174"/>
  <c r="O1461" i="174"/>
  <c r="O1460" i="174"/>
  <c r="O1459" i="174"/>
  <c r="O1458" i="174"/>
  <c r="O1457" i="174"/>
  <c r="O1456" i="174"/>
  <c r="O1455" i="174"/>
  <c r="O1454" i="174"/>
  <c r="O1453" i="174"/>
  <c r="O1452" i="174"/>
  <c r="O1451" i="174"/>
  <c r="O1450" i="174"/>
  <c r="O1449" i="174"/>
  <c r="O1448" i="174"/>
  <c r="O1447" i="174"/>
  <c r="O1446" i="174"/>
  <c r="O1445" i="174"/>
  <c r="O1444" i="174"/>
  <c r="O1443" i="174"/>
  <c r="O1442" i="174"/>
  <c r="O1441" i="174"/>
  <c r="O1440" i="174"/>
  <c r="O1439" i="174"/>
  <c r="O1438" i="174"/>
  <c r="O1437" i="174"/>
  <c r="O1436" i="174"/>
  <c r="O1435" i="174"/>
  <c r="O1434" i="174"/>
  <c r="O1433" i="174"/>
  <c r="O1432" i="174"/>
  <c r="O1431" i="174"/>
  <c r="O1430" i="174"/>
  <c r="O1429" i="174"/>
  <c r="O1428" i="174"/>
  <c r="O1427" i="174"/>
  <c r="O1426" i="174"/>
  <c r="O1425" i="174"/>
  <c r="O1424" i="174"/>
  <c r="O1423" i="174"/>
  <c r="O1422" i="174"/>
  <c r="O1421" i="174"/>
  <c r="O1420" i="174"/>
  <c r="O1419" i="174"/>
  <c r="O1418" i="174"/>
  <c r="O1417" i="174"/>
  <c r="O1416" i="174"/>
  <c r="O1415" i="174"/>
  <c r="O1414" i="174"/>
  <c r="O1413" i="174"/>
  <c r="O1412" i="174"/>
  <c r="O1411" i="174"/>
  <c r="O1410" i="174"/>
  <c r="O1409" i="174"/>
  <c r="O1408" i="174"/>
  <c r="O1407" i="174"/>
  <c r="O1406" i="174"/>
  <c r="O1405" i="174"/>
  <c r="O1404" i="174"/>
  <c r="O1403" i="174"/>
  <c r="O1402" i="174"/>
  <c r="O1401" i="174"/>
  <c r="O1400" i="174"/>
  <c r="O1399" i="174"/>
  <c r="O1398" i="174"/>
  <c r="O1397" i="174"/>
  <c r="O1396" i="174"/>
  <c r="O1395" i="174"/>
  <c r="O1394" i="174"/>
  <c r="O1393" i="174"/>
  <c r="O1392" i="174"/>
  <c r="O1391" i="174"/>
  <c r="O1390" i="174"/>
  <c r="O1389" i="174"/>
  <c r="O1388" i="174"/>
  <c r="O1387" i="174"/>
  <c r="O1386" i="174"/>
  <c r="O1385" i="174"/>
  <c r="O1384" i="174"/>
  <c r="O1383" i="174"/>
  <c r="O1382" i="174"/>
  <c r="O1381" i="174"/>
  <c r="O1380" i="174"/>
  <c r="O1379" i="174"/>
  <c r="O1378" i="174"/>
  <c r="O1377" i="174"/>
  <c r="O1376" i="174"/>
  <c r="O1375" i="174"/>
  <c r="O1374" i="174"/>
  <c r="O1373" i="174"/>
  <c r="O1372" i="174"/>
  <c r="O1371" i="174"/>
  <c r="O1370" i="174"/>
  <c r="O1369" i="174"/>
  <c r="O1368" i="174"/>
  <c r="O1367" i="174"/>
  <c r="O1366" i="174"/>
  <c r="O1365" i="174"/>
  <c r="O1364" i="174"/>
  <c r="O1363" i="174"/>
  <c r="O1362" i="174"/>
  <c r="O1361" i="174"/>
  <c r="O1360" i="174"/>
  <c r="O1359" i="174"/>
  <c r="O1358" i="174"/>
  <c r="O1357" i="174"/>
  <c r="O1356" i="174"/>
  <c r="O1355" i="174"/>
  <c r="O1354" i="174"/>
  <c r="O1353" i="174"/>
  <c r="O1352" i="174"/>
  <c r="O1351" i="174"/>
  <c r="O1350" i="174"/>
  <c r="O1349" i="174"/>
  <c r="O1348" i="174"/>
  <c r="O1347" i="174"/>
  <c r="O1346" i="174"/>
  <c r="O1345" i="174"/>
  <c r="O1344" i="174"/>
  <c r="O1343" i="174"/>
  <c r="O1342" i="174"/>
  <c r="O1341" i="174"/>
  <c r="O1340" i="174"/>
  <c r="O1339" i="174"/>
  <c r="O1338" i="174"/>
  <c r="O1337" i="174"/>
  <c r="O1336" i="174"/>
  <c r="O1335" i="174"/>
  <c r="O1334" i="174"/>
  <c r="O1333" i="174"/>
  <c r="O1332" i="174"/>
  <c r="O1331" i="174"/>
  <c r="O1330" i="174"/>
  <c r="O1329" i="174"/>
  <c r="O1328" i="174"/>
  <c r="O1327" i="174"/>
  <c r="O1326" i="174"/>
  <c r="O1325" i="174"/>
  <c r="O1324" i="174"/>
  <c r="O1323" i="174"/>
  <c r="O1322" i="174"/>
  <c r="O1321" i="174"/>
  <c r="O1320" i="174"/>
  <c r="O1319" i="174"/>
  <c r="O1318" i="174"/>
  <c r="O1317" i="174"/>
  <c r="O1316" i="174"/>
  <c r="O1315" i="174"/>
  <c r="O1314" i="174"/>
  <c r="O1313" i="174"/>
  <c r="O1312" i="174"/>
  <c r="O1311" i="174"/>
  <c r="O1310" i="174"/>
  <c r="O1309" i="174"/>
  <c r="O1308" i="174"/>
  <c r="O1307" i="174"/>
  <c r="O1306" i="174"/>
  <c r="O1305" i="174"/>
  <c r="O1304" i="174"/>
  <c r="O1303" i="174"/>
  <c r="O1302" i="174"/>
  <c r="O1301" i="174"/>
  <c r="O1300" i="174"/>
  <c r="O1299" i="174"/>
  <c r="O1298" i="174"/>
  <c r="O1297" i="174"/>
  <c r="O1296" i="174"/>
  <c r="O1295" i="174"/>
  <c r="O1294" i="174"/>
  <c r="O1293" i="174"/>
  <c r="O1292" i="174"/>
  <c r="O1291" i="174"/>
  <c r="O1290" i="174"/>
  <c r="O1289" i="174"/>
  <c r="O1288" i="174"/>
  <c r="O1287" i="174"/>
  <c r="O1286" i="174"/>
  <c r="O1285" i="174"/>
  <c r="O1284" i="174"/>
  <c r="O1283" i="174"/>
  <c r="O1282" i="174"/>
  <c r="O1281" i="174"/>
  <c r="O1280" i="174"/>
  <c r="O1279" i="174"/>
  <c r="O1278" i="174"/>
  <c r="O1277" i="174"/>
  <c r="O1276" i="174"/>
  <c r="O1275" i="174"/>
  <c r="O1274" i="174"/>
  <c r="O1273" i="174"/>
  <c r="O1272" i="174"/>
  <c r="O1271" i="174"/>
  <c r="O1270" i="174"/>
  <c r="O1269" i="174"/>
  <c r="O1268" i="174"/>
  <c r="O1267" i="174"/>
  <c r="O1266" i="174"/>
  <c r="O1265" i="174"/>
  <c r="O1264" i="174"/>
  <c r="O1263" i="174"/>
  <c r="O1262" i="174"/>
  <c r="O1261" i="174"/>
  <c r="O1260" i="174"/>
  <c r="O1259" i="174"/>
  <c r="O1258" i="174"/>
  <c r="O1257" i="174"/>
  <c r="O1256" i="174"/>
  <c r="O1255" i="174"/>
  <c r="O1254" i="174"/>
  <c r="O1253" i="174"/>
  <c r="O1252" i="174"/>
  <c r="O1251" i="174"/>
  <c r="O1250" i="174"/>
  <c r="O1249" i="174"/>
  <c r="O1248" i="174"/>
  <c r="O1247" i="174"/>
  <c r="O1246" i="174"/>
  <c r="O1245" i="174"/>
  <c r="O1244" i="174"/>
  <c r="O1243" i="174"/>
  <c r="O1242" i="174"/>
  <c r="O1241" i="174"/>
  <c r="O1240" i="174"/>
  <c r="O1239" i="174"/>
  <c r="O1238" i="174"/>
  <c r="O1237" i="174"/>
  <c r="O1236" i="174"/>
  <c r="O1235" i="174"/>
  <c r="O1234" i="174"/>
  <c r="O1233" i="174"/>
  <c r="O1232" i="174"/>
  <c r="O1231" i="174"/>
  <c r="O1230" i="174"/>
  <c r="O1229" i="174"/>
  <c r="O1228" i="174"/>
  <c r="O1227" i="174"/>
  <c r="O1226" i="174"/>
  <c r="O1225" i="174"/>
  <c r="O1224" i="174"/>
  <c r="O1223" i="174"/>
  <c r="O1222" i="174"/>
  <c r="O1221" i="174"/>
  <c r="O1220" i="174"/>
  <c r="O1219" i="174"/>
  <c r="O1218" i="174"/>
  <c r="O1217" i="174"/>
  <c r="O1216" i="174"/>
  <c r="O1215" i="174"/>
  <c r="O1214" i="174"/>
  <c r="O1213" i="174"/>
  <c r="O1212" i="174"/>
  <c r="O1211" i="174"/>
  <c r="O1210" i="174"/>
  <c r="O1209" i="174"/>
  <c r="O1208" i="174"/>
  <c r="O1207" i="174"/>
  <c r="O1206" i="174"/>
  <c r="O1205" i="174"/>
  <c r="O1204" i="174"/>
  <c r="O1203" i="174"/>
  <c r="O1202" i="174"/>
  <c r="O1201" i="174"/>
  <c r="O1200" i="174"/>
  <c r="O1199" i="174"/>
  <c r="O1198" i="174"/>
  <c r="O1197" i="174"/>
  <c r="O1196" i="174"/>
  <c r="O1195" i="174"/>
  <c r="O1194" i="174"/>
  <c r="O1193" i="174"/>
  <c r="O1192" i="174"/>
  <c r="O1191" i="174"/>
  <c r="O1190" i="174"/>
  <c r="O1189" i="174"/>
  <c r="O1188" i="174"/>
  <c r="O1187" i="174"/>
  <c r="O1186" i="174"/>
  <c r="O1185" i="174"/>
  <c r="O1184" i="174"/>
  <c r="O1183" i="174"/>
  <c r="O1182" i="174"/>
  <c r="O1181" i="174"/>
  <c r="O1180" i="174"/>
  <c r="O1179" i="174"/>
  <c r="O1178" i="174"/>
  <c r="O1177" i="174"/>
  <c r="O1176" i="174"/>
  <c r="O1175" i="174"/>
  <c r="O1174" i="174"/>
  <c r="O1173" i="174"/>
  <c r="O1172" i="174"/>
  <c r="O1171" i="174"/>
  <c r="O1170" i="174"/>
  <c r="O1169" i="174"/>
  <c r="O1168" i="174"/>
  <c r="O1167" i="174"/>
  <c r="O1166" i="174"/>
  <c r="O1165" i="174"/>
  <c r="O1164" i="174"/>
  <c r="O1163" i="174"/>
  <c r="O1162" i="174"/>
  <c r="O1161" i="174"/>
  <c r="O1160" i="174"/>
  <c r="O1159" i="174"/>
  <c r="O1158" i="174"/>
  <c r="O1157" i="174"/>
  <c r="O1156" i="174"/>
  <c r="O1155" i="174"/>
  <c r="O1154" i="174"/>
  <c r="O1153" i="174"/>
  <c r="O1152" i="174"/>
  <c r="O1151" i="174"/>
  <c r="O1150" i="174"/>
  <c r="O1149" i="174"/>
  <c r="O1148" i="174"/>
  <c r="O1147" i="174"/>
  <c r="O1146" i="174"/>
  <c r="O1145" i="174"/>
  <c r="O1144" i="174"/>
  <c r="O1143" i="174"/>
  <c r="O1142" i="174"/>
  <c r="O1141" i="174"/>
  <c r="O1140" i="174"/>
  <c r="O1139" i="174"/>
  <c r="O1138" i="174"/>
  <c r="O1137" i="174"/>
  <c r="O1136" i="174"/>
  <c r="O1135" i="174"/>
  <c r="O1134" i="174"/>
  <c r="O1133" i="174"/>
  <c r="O1132" i="174"/>
  <c r="O1131" i="174"/>
  <c r="O1130" i="174"/>
  <c r="O1129" i="174"/>
  <c r="O1128" i="174"/>
  <c r="O1127" i="174"/>
  <c r="O1126" i="174"/>
  <c r="O1125" i="174"/>
  <c r="O1124" i="174"/>
  <c r="O1123" i="174"/>
  <c r="O1122" i="174"/>
  <c r="O1121" i="174"/>
  <c r="O1120" i="174"/>
  <c r="O1119" i="174"/>
  <c r="O1118" i="174"/>
  <c r="O1117" i="174"/>
  <c r="O1116" i="174"/>
  <c r="O1115" i="174"/>
  <c r="O1114" i="174"/>
  <c r="O1113" i="174"/>
  <c r="O1112" i="174"/>
  <c r="O1111" i="174"/>
  <c r="O1110" i="174"/>
  <c r="O1109" i="174"/>
  <c r="O1108" i="174"/>
  <c r="O1107" i="174"/>
  <c r="O1106" i="174"/>
  <c r="O1105" i="174"/>
  <c r="O1104" i="174"/>
  <c r="O1103" i="174"/>
  <c r="O1102" i="174"/>
  <c r="O1101" i="174"/>
  <c r="O1100" i="174"/>
  <c r="O1099" i="174"/>
  <c r="O1098" i="174"/>
  <c r="O1097" i="174"/>
  <c r="O1096" i="174"/>
  <c r="O1095" i="174"/>
  <c r="O1094" i="174"/>
  <c r="O1093" i="174"/>
  <c r="O1092" i="174"/>
  <c r="O1091" i="174"/>
  <c r="O1090" i="174"/>
  <c r="O1089" i="174"/>
  <c r="O1088" i="174"/>
  <c r="O1087" i="174"/>
  <c r="O1086" i="174"/>
  <c r="O1085" i="174"/>
  <c r="O1084" i="174"/>
  <c r="O1083" i="174"/>
  <c r="O1082" i="174"/>
  <c r="O1081" i="174"/>
  <c r="O1080" i="174"/>
  <c r="O1079" i="174"/>
  <c r="O1078" i="174"/>
  <c r="O1077" i="174"/>
  <c r="O1076" i="174"/>
  <c r="O1075" i="174"/>
  <c r="O1074" i="174"/>
  <c r="O1073" i="174"/>
  <c r="O1072" i="174"/>
  <c r="O1071" i="174"/>
  <c r="O1070" i="174"/>
  <c r="O1069" i="174"/>
  <c r="O1068" i="174"/>
  <c r="O1067" i="174"/>
  <c r="O1066" i="174"/>
  <c r="O1065" i="174"/>
  <c r="O1064" i="174"/>
  <c r="O1063" i="174"/>
  <c r="O1062" i="174"/>
  <c r="O1061" i="174"/>
  <c r="O1060" i="174"/>
  <c r="O1059" i="174"/>
  <c r="O1058" i="174"/>
  <c r="O1057" i="174"/>
  <c r="O1056" i="174"/>
  <c r="O1055" i="174"/>
  <c r="O1054" i="174"/>
  <c r="O1053" i="174"/>
  <c r="O1052" i="174"/>
  <c r="O1051" i="174"/>
  <c r="O1050" i="174"/>
  <c r="O1049" i="174"/>
  <c r="O1048" i="174"/>
  <c r="O1047" i="174"/>
  <c r="O1046" i="174"/>
  <c r="O1045" i="174"/>
  <c r="O1044" i="174"/>
  <c r="O1043" i="174"/>
  <c r="O1042" i="174"/>
  <c r="O1041" i="174"/>
  <c r="O1040" i="174"/>
  <c r="O1039" i="174"/>
  <c r="O1038" i="174"/>
  <c r="O1037" i="174"/>
  <c r="O1036" i="174"/>
  <c r="O1035" i="174"/>
  <c r="O1034" i="174"/>
  <c r="O1033" i="174"/>
  <c r="O1032" i="174"/>
  <c r="O1031" i="174"/>
  <c r="O1030" i="174"/>
  <c r="O1029" i="174"/>
  <c r="O1028" i="174"/>
  <c r="O1027" i="174"/>
  <c r="O1026" i="174"/>
  <c r="O1025" i="174"/>
  <c r="O1024" i="174"/>
  <c r="O1023" i="174"/>
  <c r="O1022" i="174"/>
  <c r="O1021" i="174"/>
  <c r="O1020" i="174"/>
  <c r="O1019" i="174"/>
  <c r="O1018" i="174"/>
  <c r="O1017" i="174"/>
  <c r="O1016" i="174"/>
  <c r="O1015" i="174"/>
  <c r="O1014" i="174"/>
  <c r="O1013" i="174"/>
  <c r="O1012" i="174"/>
  <c r="O1011" i="174"/>
  <c r="O1010" i="174"/>
  <c r="O1009" i="174"/>
  <c r="O1008" i="174"/>
  <c r="O1007" i="174"/>
  <c r="O1006" i="174"/>
  <c r="O1005" i="174"/>
  <c r="O1004" i="174"/>
  <c r="O1003" i="174"/>
  <c r="O1002" i="174"/>
  <c r="O1001" i="174"/>
  <c r="O1000" i="174"/>
  <c r="O999" i="174"/>
  <c r="O998" i="174"/>
  <c r="O997" i="174"/>
  <c r="O996" i="174"/>
  <c r="O995" i="174"/>
  <c r="O994" i="174"/>
  <c r="O993" i="174"/>
  <c r="O992" i="174"/>
  <c r="O991" i="174"/>
  <c r="O990" i="174"/>
  <c r="O989" i="174"/>
  <c r="O988" i="174"/>
  <c r="O987" i="174"/>
  <c r="O986" i="174"/>
  <c r="O985" i="174"/>
  <c r="O984" i="174"/>
  <c r="O983" i="174"/>
  <c r="O982" i="174"/>
  <c r="O981" i="174"/>
  <c r="O980" i="174"/>
  <c r="O979" i="174"/>
  <c r="O978" i="174"/>
  <c r="O977" i="174"/>
  <c r="O976" i="174"/>
  <c r="O975" i="174"/>
  <c r="O974" i="174"/>
  <c r="O973" i="174"/>
  <c r="O972" i="174"/>
  <c r="O971" i="174"/>
  <c r="O970" i="174"/>
  <c r="O969" i="174"/>
  <c r="O968" i="174"/>
  <c r="O967" i="174"/>
  <c r="O966" i="174"/>
  <c r="O965" i="174"/>
  <c r="O964" i="174"/>
  <c r="O963" i="174"/>
  <c r="O962" i="174"/>
  <c r="O961" i="174"/>
  <c r="O960" i="174"/>
  <c r="O959" i="174"/>
  <c r="O958" i="174"/>
  <c r="O957" i="174"/>
  <c r="O956" i="174"/>
  <c r="O955" i="174"/>
  <c r="O954" i="174"/>
  <c r="O953" i="174"/>
  <c r="O952" i="174"/>
  <c r="O951" i="174"/>
  <c r="O950" i="174"/>
  <c r="O949" i="174"/>
  <c r="O948" i="174"/>
  <c r="O947" i="174"/>
  <c r="O946" i="174"/>
  <c r="O945" i="174"/>
  <c r="O944" i="174"/>
  <c r="O943" i="174"/>
  <c r="O942" i="174"/>
  <c r="O941" i="174"/>
  <c r="O940" i="174"/>
  <c r="O939" i="174"/>
  <c r="O938" i="174"/>
  <c r="O937" i="174"/>
  <c r="O936" i="174"/>
  <c r="O935" i="174"/>
  <c r="O934" i="174"/>
  <c r="O933" i="174"/>
  <c r="O932" i="174"/>
  <c r="O931" i="174"/>
  <c r="O930" i="174"/>
  <c r="O929" i="174"/>
  <c r="O928" i="174"/>
  <c r="O927" i="174"/>
  <c r="O926" i="174"/>
  <c r="O925" i="174"/>
  <c r="O924" i="174"/>
  <c r="O923" i="174"/>
  <c r="O922" i="174"/>
  <c r="O921" i="174"/>
  <c r="O920" i="174"/>
  <c r="O919" i="174"/>
  <c r="O918" i="174"/>
  <c r="O917" i="174"/>
  <c r="O916" i="174"/>
  <c r="O915" i="174"/>
  <c r="O914" i="174"/>
  <c r="O913" i="174"/>
  <c r="O912" i="174"/>
  <c r="O911" i="174"/>
  <c r="O910" i="174"/>
  <c r="O909" i="174"/>
  <c r="O908" i="174"/>
  <c r="O907" i="174"/>
  <c r="O906" i="174"/>
  <c r="O905" i="174"/>
  <c r="O904" i="174"/>
  <c r="O903" i="174"/>
  <c r="O902" i="174"/>
  <c r="O901" i="174"/>
  <c r="O900" i="174"/>
  <c r="O899" i="174"/>
  <c r="O898" i="174"/>
  <c r="O897" i="174"/>
  <c r="O896" i="174"/>
  <c r="O895" i="174"/>
  <c r="O894" i="174"/>
  <c r="O893" i="174"/>
  <c r="O892" i="174"/>
  <c r="O891" i="174"/>
  <c r="O890" i="174"/>
  <c r="O889" i="174"/>
  <c r="O888" i="174"/>
  <c r="O887" i="174"/>
  <c r="O886" i="174"/>
  <c r="O885" i="174"/>
  <c r="O884" i="174"/>
  <c r="O883" i="174"/>
  <c r="O882" i="174"/>
  <c r="O881" i="174"/>
  <c r="O880" i="174"/>
  <c r="O879" i="174"/>
  <c r="O878" i="174"/>
  <c r="O877" i="174"/>
  <c r="O876" i="174"/>
  <c r="O875" i="174"/>
  <c r="O874" i="174"/>
  <c r="O873" i="174"/>
  <c r="O872" i="174"/>
  <c r="O871" i="174"/>
  <c r="O870" i="174"/>
  <c r="O869" i="174"/>
  <c r="O868" i="174"/>
  <c r="O867" i="174"/>
  <c r="O866" i="174"/>
  <c r="O865" i="174"/>
  <c r="O864" i="174"/>
  <c r="O863" i="174"/>
  <c r="O862" i="174"/>
  <c r="O861" i="174"/>
  <c r="O860" i="174"/>
  <c r="O859" i="174"/>
  <c r="O858" i="174"/>
  <c r="O857" i="174"/>
  <c r="O856" i="174"/>
  <c r="O855" i="174"/>
  <c r="O854" i="174"/>
  <c r="O853" i="174"/>
  <c r="O852" i="174"/>
  <c r="O851" i="174"/>
  <c r="O850" i="174"/>
  <c r="O849" i="174"/>
  <c r="O848" i="174"/>
  <c r="O847" i="174"/>
  <c r="O846" i="174"/>
  <c r="O845" i="174"/>
  <c r="O844" i="174"/>
  <c r="O843" i="174"/>
  <c r="O842" i="174"/>
  <c r="O841" i="174"/>
  <c r="O840" i="174"/>
  <c r="O839" i="174"/>
  <c r="O838" i="174"/>
  <c r="O837" i="174"/>
  <c r="O836" i="174"/>
  <c r="O835" i="174"/>
  <c r="O834" i="174"/>
  <c r="O833" i="174"/>
  <c r="O832" i="174"/>
  <c r="O831" i="174"/>
  <c r="O830" i="174"/>
  <c r="O829" i="174"/>
  <c r="O828" i="174"/>
  <c r="O827" i="174"/>
  <c r="O826" i="174"/>
  <c r="O825" i="174"/>
  <c r="O824" i="174"/>
  <c r="O823" i="174"/>
  <c r="O822" i="174"/>
  <c r="O821" i="174"/>
  <c r="O820" i="174"/>
  <c r="O819" i="174"/>
  <c r="O818" i="174"/>
  <c r="O817" i="174"/>
  <c r="O816" i="174"/>
  <c r="O815" i="174"/>
  <c r="O814" i="174"/>
  <c r="O813" i="174"/>
  <c r="O812" i="174"/>
  <c r="O811" i="174"/>
  <c r="O810" i="174"/>
  <c r="O809" i="174"/>
  <c r="O808" i="174"/>
  <c r="O807" i="174"/>
  <c r="O806" i="174"/>
  <c r="O805" i="174"/>
  <c r="O804" i="174"/>
  <c r="O803" i="174"/>
  <c r="O802" i="174"/>
  <c r="O801" i="174"/>
  <c r="O800" i="174"/>
  <c r="O799" i="174"/>
  <c r="O798" i="174"/>
  <c r="O797" i="174"/>
  <c r="O796" i="174"/>
  <c r="O795" i="174"/>
  <c r="O794" i="174"/>
  <c r="O793" i="174"/>
  <c r="O792" i="174"/>
  <c r="O791" i="174"/>
  <c r="O790" i="174"/>
  <c r="O789" i="174"/>
  <c r="O788" i="174"/>
  <c r="O787" i="174"/>
  <c r="O786" i="174"/>
  <c r="O785" i="174"/>
  <c r="O784" i="174"/>
  <c r="O783" i="174"/>
  <c r="O782" i="174"/>
  <c r="O781" i="174"/>
  <c r="O780" i="174"/>
  <c r="O779" i="174"/>
  <c r="O778" i="174"/>
  <c r="O777" i="174"/>
  <c r="O776" i="174"/>
  <c r="O775" i="174"/>
  <c r="O774" i="174"/>
  <c r="O773" i="174"/>
  <c r="O772" i="174"/>
  <c r="O771" i="174"/>
  <c r="O770" i="174"/>
  <c r="O769" i="174"/>
  <c r="O768" i="174"/>
  <c r="O767" i="174"/>
  <c r="O766" i="174"/>
  <c r="O765" i="174"/>
  <c r="O764" i="174"/>
  <c r="O763" i="174"/>
  <c r="O762" i="174"/>
  <c r="O761" i="174"/>
  <c r="O760" i="174"/>
  <c r="O759" i="174"/>
  <c r="O758" i="174"/>
  <c r="O757" i="174"/>
  <c r="O756" i="174"/>
  <c r="O755" i="174"/>
  <c r="O754" i="174"/>
  <c r="O753" i="174"/>
  <c r="O752" i="174"/>
  <c r="O751" i="174"/>
  <c r="O750" i="174"/>
  <c r="O749" i="174"/>
  <c r="O748" i="174"/>
  <c r="O747" i="174"/>
  <c r="O746" i="174"/>
  <c r="O745" i="174"/>
  <c r="O744" i="174"/>
  <c r="O743" i="174"/>
  <c r="O742" i="174"/>
  <c r="O741" i="174"/>
  <c r="O740" i="174"/>
  <c r="O739" i="174"/>
  <c r="O738" i="174"/>
  <c r="O737" i="174"/>
  <c r="O736" i="174"/>
  <c r="O735" i="174"/>
  <c r="O734" i="174"/>
  <c r="O733" i="174"/>
  <c r="O732" i="174"/>
  <c r="O731" i="174"/>
  <c r="O730" i="174"/>
  <c r="O729" i="174"/>
  <c r="O728" i="174"/>
  <c r="O727" i="174"/>
  <c r="O726" i="174"/>
  <c r="O725" i="174"/>
  <c r="O724" i="174"/>
  <c r="O723" i="174"/>
  <c r="O722" i="174"/>
  <c r="O721" i="174"/>
  <c r="O720" i="174"/>
  <c r="O719" i="174"/>
  <c r="O718" i="174"/>
  <c r="O717" i="174"/>
  <c r="O716" i="174"/>
  <c r="O715" i="174"/>
  <c r="O714" i="174"/>
  <c r="O713" i="174"/>
  <c r="O712" i="174"/>
  <c r="O711" i="174"/>
  <c r="O710" i="174"/>
  <c r="O709" i="174"/>
  <c r="O708" i="174"/>
  <c r="O707" i="174"/>
  <c r="O706" i="174"/>
  <c r="O705" i="174"/>
  <c r="O704" i="174"/>
  <c r="O703" i="174"/>
  <c r="O702" i="174"/>
  <c r="O701" i="174"/>
  <c r="O700" i="174"/>
  <c r="O699" i="174"/>
  <c r="O698" i="174"/>
  <c r="O697" i="174"/>
  <c r="O696" i="174"/>
  <c r="O695" i="174"/>
  <c r="O694" i="174"/>
  <c r="O693" i="174"/>
  <c r="O692" i="174"/>
  <c r="O691" i="174"/>
  <c r="O690" i="174"/>
  <c r="O689" i="174"/>
  <c r="O688" i="174"/>
  <c r="O687" i="174"/>
  <c r="O686" i="174"/>
  <c r="O685" i="174"/>
  <c r="O684" i="174"/>
  <c r="O683" i="174"/>
  <c r="O682" i="174"/>
  <c r="O681" i="174"/>
  <c r="O680" i="174"/>
  <c r="O679" i="174"/>
  <c r="O678" i="174"/>
  <c r="O677" i="174"/>
  <c r="O676" i="174"/>
  <c r="O675" i="174"/>
  <c r="O674" i="174"/>
  <c r="O673" i="174"/>
  <c r="O672" i="174"/>
  <c r="O671" i="174"/>
  <c r="O670" i="174"/>
  <c r="O669" i="174"/>
  <c r="O668" i="174"/>
  <c r="O667" i="174"/>
  <c r="O666" i="174"/>
  <c r="O665" i="174"/>
  <c r="O664" i="174"/>
  <c r="O663" i="174"/>
  <c r="O662" i="174"/>
  <c r="O661" i="174"/>
  <c r="O660" i="174"/>
  <c r="O659" i="174"/>
  <c r="O658" i="174"/>
  <c r="O657" i="174"/>
  <c r="O656" i="174"/>
  <c r="O655" i="174"/>
  <c r="O654" i="174"/>
  <c r="O653" i="174"/>
  <c r="O652" i="174"/>
  <c r="O651" i="174"/>
  <c r="O650" i="174"/>
  <c r="O649" i="174"/>
  <c r="O648" i="174"/>
  <c r="O647" i="174"/>
  <c r="O646" i="174"/>
  <c r="O645" i="174"/>
  <c r="O644" i="174"/>
  <c r="O643" i="174"/>
  <c r="O642" i="174"/>
  <c r="O641" i="174"/>
  <c r="O640" i="174"/>
  <c r="O639" i="174"/>
  <c r="O638" i="174"/>
  <c r="O637" i="174"/>
  <c r="O636" i="174"/>
  <c r="O635" i="174"/>
  <c r="O634" i="174"/>
  <c r="O633" i="174"/>
  <c r="O632" i="174"/>
  <c r="O631" i="174"/>
  <c r="O630" i="174"/>
  <c r="O629" i="174"/>
  <c r="O628" i="174"/>
  <c r="O627" i="174"/>
  <c r="O626" i="174"/>
  <c r="O625" i="174"/>
  <c r="O624" i="174"/>
  <c r="O623" i="174"/>
  <c r="O622" i="174"/>
  <c r="O621" i="174"/>
  <c r="O620" i="174"/>
  <c r="O619" i="174"/>
  <c r="O618" i="174"/>
  <c r="O617" i="174"/>
  <c r="O616" i="174"/>
  <c r="O615" i="174"/>
  <c r="O614" i="174"/>
  <c r="O613" i="174"/>
  <c r="O612" i="174"/>
  <c r="O611" i="174"/>
  <c r="O610" i="174"/>
  <c r="O609" i="174"/>
  <c r="O608" i="174"/>
  <c r="O607" i="174"/>
  <c r="O606" i="174"/>
  <c r="O605" i="174"/>
  <c r="O604" i="174"/>
  <c r="O603" i="174"/>
  <c r="O602" i="174"/>
  <c r="O601" i="174"/>
  <c r="O600" i="174"/>
  <c r="O599" i="174"/>
  <c r="O598" i="174"/>
  <c r="O597" i="174"/>
  <c r="O596" i="174"/>
  <c r="O595" i="174"/>
  <c r="O594" i="174"/>
  <c r="O593" i="174"/>
  <c r="O592" i="174"/>
  <c r="O591" i="174"/>
  <c r="O590" i="174"/>
  <c r="O589" i="174"/>
  <c r="O588" i="174"/>
  <c r="O587" i="174"/>
  <c r="O586" i="174"/>
  <c r="O585" i="174"/>
  <c r="O584" i="174"/>
  <c r="O583" i="174"/>
  <c r="O582" i="174"/>
  <c r="O581" i="174"/>
  <c r="O580" i="174"/>
  <c r="O579" i="174"/>
  <c r="O578" i="174"/>
  <c r="O577" i="174"/>
  <c r="O576" i="174"/>
  <c r="O575" i="174"/>
  <c r="O574" i="174"/>
  <c r="O573" i="174"/>
  <c r="O572" i="174"/>
  <c r="O571" i="174"/>
  <c r="O570" i="174"/>
  <c r="O569" i="174"/>
  <c r="O568" i="174"/>
  <c r="O567" i="174"/>
  <c r="O566" i="174"/>
  <c r="O565" i="174"/>
  <c r="O564" i="174"/>
  <c r="O563" i="174"/>
  <c r="O562" i="174"/>
  <c r="O561" i="174"/>
  <c r="O560" i="174"/>
  <c r="O559" i="174"/>
  <c r="O558" i="174"/>
  <c r="O557" i="174"/>
  <c r="O556" i="174"/>
  <c r="O555" i="174"/>
  <c r="O554" i="174"/>
  <c r="O553" i="174"/>
  <c r="O552" i="174"/>
  <c r="O551" i="174"/>
  <c r="O550" i="174"/>
  <c r="O549" i="174"/>
  <c r="O548" i="174"/>
  <c r="O547" i="174"/>
  <c r="O546" i="174"/>
  <c r="O545" i="174"/>
  <c r="O544" i="174"/>
  <c r="O543" i="174"/>
  <c r="O542" i="174"/>
  <c r="O541" i="174"/>
  <c r="O540" i="174"/>
  <c r="O539" i="174"/>
  <c r="O538" i="174"/>
  <c r="O537" i="174"/>
  <c r="O536" i="174"/>
  <c r="O535" i="174"/>
  <c r="O534" i="174"/>
  <c r="O533" i="174"/>
  <c r="O532" i="174"/>
  <c r="O531" i="174"/>
  <c r="O530" i="174"/>
  <c r="O529" i="174"/>
  <c r="O528" i="174"/>
  <c r="O527" i="174"/>
  <c r="O526" i="174"/>
  <c r="O525" i="174"/>
  <c r="O524" i="174"/>
  <c r="O523" i="174"/>
  <c r="O522" i="174"/>
  <c r="O521" i="174"/>
  <c r="O520" i="174"/>
  <c r="O519" i="174"/>
  <c r="O518" i="174"/>
  <c r="O517" i="174"/>
  <c r="O516" i="174"/>
  <c r="O515" i="174"/>
  <c r="O514" i="174"/>
  <c r="O513" i="174"/>
  <c r="O512" i="174"/>
  <c r="O511" i="174"/>
  <c r="O510" i="174"/>
  <c r="O509" i="174"/>
  <c r="O508" i="174"/>
  <c r="O507" i="174"/>
  <c r="O506" i="174"/>
  <c r="O505" i="174"/>
  <c r="O504" i="174"/>
  <c r="O503" i="174"/>
  <c r="O502" i="174"/>
  <c r="O501" i="174"/>
  <c r="O500" i="174"/>
  <c r="O499" i="174"/>
  <c r="O498" i="174"/>
  <c r="O497" i="174"/>
  <c r="O496" i="174"/>
  <c r="O495" i="174"/>
  <c r="O494" i="174"/>
  <c r="O493" i="174"/>
  <c r="O492" i="174"/>
  <c r="O491" i="174"/>
  <c r="O490" i="174"/>
  <c r="O489" i="174"/>
  <c r="O488" i="174"/>
  <c r="O487" i="174"/>
  <c r="O486" i="174"/>
  <c r="O485" i="174"/>
  <c r="O484" i="174"/>
  <c r="O483" i="174"/>
  <c r="O482" i="174"/>
  <c r="O481" i="174"/>
  <c r="O480" i="174"/>
  <c r="O479" i="174"/>
  <c r="O478" i="174"/>
  <c r="O477" i="174"/>
  <c r="O476" i="174"/>
  <c r="O475" i="174"/>
  <c r="O474" i="174"/>
  <c r="O473" i="174"/>
  <c r="O472" i="174"/>
  <c r="O471" i="174"/>
  <c r="O470" i="174"/>
  <c r="O469" i="174"/>
  <c r="O468" i="174"/>
  <c r="O467" i="174"/>
  <c r="O466" i="174"/>
  <c r="O465" i="174"/>
  <c r="O464" i="174"/>
  <c r="O463" i="174"/>
  <c r="O462" i="174"/>
  <c r="O461" i="174"/>
  <c r="O460" i="174"/>
  <c r="O459" i="174"/>
  <c r="O458" i="174"/>
  <c r="O457" i="174"/>
  <c r="O456" i="174"/>
  <c r="O455" i="174"/>
  <c r="O454" i="174"/>
  <c r="O453" i="174"/>
  <c r="O452" i="174"/>
  <c r="O451" i="174"/>
  <c r="O450" i="174"/>
  <c r="O449" i="174"/>
  <c r="O448" i="174"/>
  <c r="O447" i="174"/>
  <c r="O446" i="174"/>
  <c r="O445" i="174"/>
  <c r="O444" i="174"/>
  <c r="O443" i="174"/>
  <c r="O442" i="174"/>
  <c r="O441" i="174"/>
  <c r="O440" i="174"/>
  <c r="O439" i="174"/>
  <c r="O438" i="174"/>
  <c r="O437" i="174"/>
  <c r="O436" i="174"/>
  <c r="O435" i="174"/>
  <c r="O434" i="174"/>
  <c r="O433" i="174"/>
  <c r="O432" i="174"/>
  <c r="O431" i="174"/>
  <c r="O430" i="174"/>
  <c r="O429" i="174"/>
  <c r="O428" i="174"/>
  <c r="O427" i="174"/>
  <c r="O426" i="174"/>
  <c r="O425" i="174"/>
  <c r="O424" i="174"/>
  <c r="O423" i="174"/>
  <c r="O422" i="174"/>
  <c r="O421" i="174"/>
  <c r="O420" i="174"/>
  <c r="O419" i="174"/>
  <c r="O418" i="174"/>
  <c r="O417" i="174"/>
  <c r="O416" i="174"/>
  <c r="O415" i="174"/>
  <c r="O414" i="174"/>
  <c r="O413" i="174"/>
  <c r="O412" i="174"/>
  <c r="O411" i="174"/>
  <c r="O410" i="174"/>
  <c r="O409" i="174"/>
  <c r="O408" i="174"/>
  <c r="O407" i="174"/>
  <c r="O406" i="174"/>
  <c r="O405" i="174"/>
  <c r="O404" i="174"/>
  <c r="O403" i="174"/>
  <c r="O402" i="174"/>
  <c r="O401" i="174"/>
  <c r="O400" i="174"/>
  <c r="O399" i="174"/>
  <c r="O398" i="174"/>
  <c r="O397" i="174"/>
  <c r="O396" i="174"/>
  <c r="O395" i="174"/>
  <c r="O394" i="174"/>
  <c r="O393" i="174"/>
  <c r="O392" i="174"/>
  <c r="O391" i="174"/>
  <c r="O390" i="174"/>
  <c r="O389" i="174"/>
  <c r="O388" i="174"/>
  <c r="O387" i="174"/>
  <c r="O386" i="174"/>
  <c r="O385" i="174"/>
  <c r="O384" i="174"/>
  <c r="O383" i="174"/>
  <c r="O382" i="174"/>
  <c r="O381" i="174"/>
  <c r="O380" i="174"/>
  <c r="O379" i="174"/>
  <c r="O378" i="174"/>
  <c r="O377" i="174"/>
  <c r="O376" i="174"/>
  <c r="O375" i="174"/>
  <c r="O374" i="174"/>
  <c r="O373" i="174"/>
  <c r="O372" i="174"/>
  <c r="O371" i="174"/>
  <c r="O370" i="174"/>
  <c r="O369" i="174"/>
  <c r="O368" i="174"/>
  <c r="O367" i="174"/>
  <c r="O366" i="174"/>
  <c r="O365" i="174"/>
  <c r="O364" i="174"/>
  <c r="O363" i="174"/>
  <c r="O362" i="174"/>
  <c r="O361" i="174"/>
  <c r="O360" i="174"/>
  <c r="O359" i="174"/>
  <c r="O358" i="174"/>
  <c r="O357" i="174"/>
  <c r="O356" i="174"/>
  <c r="O355" i="174"/>
  <c r="O354" i="174"/>
  <c r="O353" i="174"/>
  <c r="O352" i="174"/>
  <c r="O351" i="174"/>
  <c r="O350" i="174"/>
  <c r="O349" i="174"/>
  <c r="O348" i="174"/>
  <c r="O347" i="174"/>
  <c r="O346" i="174"/>
  <c r="O345" i="174"/>
  <c r="O344" i="174"/>
  <c r="O343" i="174"/>
  <c r="O342" i="174"/>
  <c r="O341" i="174"/>
  <c r="O340" i="174"/>
  <c r="O339" i="174"/>
  <c r="O338" i="174"/>
  <c r="O337" i="174"/>
  <c r="O336" i="174"/>
  <c r="O335" i="174"/>
  <c r="O334" i="174"/>
  <c r="O333" i="174"/>
  <c r="O332" i="174"/>
  <c r="O331" i="174"/>
  <c r="O330" i="174"/>
  <c r="O329" i="174"/>
  <c r="O328" i="174"/>
  <c r="O327" i="174"/>
  <c r="O326" i="174"/>
  <c r="O325" i="174"/>
  <c r="O324" i="174"/>
  <c r="O323" i="174"/>
  <c r="O322" i="174"/>
  <c r="O321" i="174"/>
  <c r="O320" i="174"/>
  <c r="O319" i="174"/>
  <c r="O318" i="174"/>
  <c r="O317" i="174"/>
  <c r="O316" i="174"/>
  <c r="O315" i="174"/>
  <c r="O314" i="174"/>
  <c r="O313" i="174"/>
  <c r="O312" i="174"/>
  <c r="O311" i="174"/>
  <c r="O310" i="174"/>
  <c r="O309" i="174"/>
  <c r="O308" i="174"/>
  <c r="O307" i="174"/>
  <c r="O306" i="174"/>
  <c r="O305" i="174"/>
  <c r="O304" i="174"/>
  <c r="O303" i="174"/>
  <c r="O302" i="174"/>
  <c r="O301" i="174"/>
  <c r="O300" i="174"/>
  <c r="O299" i="174"/>
  <c r="O298" i="174"/>
  <c r="O297" i="174"/>
  <c r="O296" i="174"/>
  <c r="O295" i="174"/>
  <c r="O294" i="174"/>
  <c r="O293" i="174"/>
  <c r="O292" i="174"/>
  <c r="O291" i="174"/>
  <c r="O290" i="174"/>
  <c r="O289" i="174"/>
  <c r="O288" i="174"/>
  <c r="O287" i="174"/>
  <c r="O286" i="174"/>
  <c r="O285" i="174"/>
  <c r="O284" i="174"/>
  <c r="O283" i="174"/>
  <c r="O282" i="174"/>
  <c r="O281" i="174"/>
  <c r="O280" i="174"/>
  <c r="O279" i="174"/>
  <c r="O278" i="174"/>
  <c r="O277" i="174"/>
  <c r="O276" i="174"/>
  <c r="O275" i="174"/>
  <c r="O274" i="174"/>
  <c r="O273" i="174"/>
  <c r="O272" i="174"/>
  <c r="O271" i="174"/>
  <c r="O270" i="174"/>
  <c r="O269" i="174"/>
  <c r="O268" i="174"/>
  <c r="O267" i="174"/>
  <c r="O266" i="174"/>
  <c r="O265" i="174"/>
  <c r="O264" i="174"/>
  <c r="O263" i="174"/>
  <c r="O262" i="174"/>
  <c r="O261" i="174"/>
  <c r="O260" i="174"/>
  <c r="O259" i="174"/>
  <c r="O258" i="174"/>
  <c r="O257" i="174"/>
  <c r="O256" i="174"/>
  <c r="O255" i="174"/>
  <c r="O254" i="174"/>
  <c r="O253" i="174"/>
  <c r="O252" i="174"/>
  <c r="O251" i="174"/>
  <c r="O250" i="174"/>
  <c r="O249" i="174"/>
  <c r="O248" i="174"/>
  <c r="O247" i="174"/>
  <c r="O246" i="174"/>
  <c r="O245" i="174"/>
  <c r="O244" i="174"/>
  <c r="O243" i="174"/>
  <c r="O242" i="174"/>
  <c r="O241" i="174"/>
  <c r="O240" i="174"/>
  <c r="O239" i="174"/>
  <c r="O238" i="174"/>
  <c r="O237" i="174"/>
  <c r="O236" i="174"/>
  <c r="O235" i="174"/>
  <c r="O234" i="174"/>
  <c r="O233" i="174"/>
  <c r="O232" i="174"/>
  <c r="O231" i="174"/>
  <c r="O230" i="174"/>
  <c r="O229" i="174"/>
  <c r="O228" i="174"/>
  <c r="O227" i="174"/>
  <c r="O226" i="174"/>
  <c r="O225" i="174"/>
  <c r="O224" i="174"/>
  <c r="O223" i="174"/>
  <c r="O222" i="174"/>
  <c r="O221" i="174"/>
  <c r="O220" i="174"/>
  <c r="O219" i="174"/>
  <c r="O218" i="174"/>
  <c r="O217" i="174"/>
  <c r="O216" i="174"/>
  <c r="O215" i="174"/>
  <c r="O214" i="174"/>
  <c r="O213" i="174"/>
  <c r="O212" i="174"/>
  <c r="O211" i="174"/>
  <c r="O210" i="174"/>
  <c r="O209" i="174"/>
  <c r="O208" i="174"/>
  <c r="O207" i="174"/>
  <c r="O206" i="174"/>
  <c r="O205" i="174"/>
  <c r="O204" i="174"/>
  <c r="O203" i="174"/>
  <c r="O202" i="174"/>
  <c r="O201" i="174"/>
  <c r="O200" i="174"/>
  <c r="O199" i="174"/>
  <c r="O198" i="174"/>
  <c r="O197" i="174"/>
  <c r="O196" i="174"/>
  <c r="O195" i="174"/>
  <c r="O194" i="174"/>
  <c r="O193" i="174"/>
  <c r="O192" i="174"/>
  <c r="O191" i="174"/>
  <c r="O190" i="174"/>
  <c r="O189" i="174"/>
  <c r="O188" i="174"/>
  <c r="O187" i="174"/>
  <c r="O186" i="174"/>
  <c r="O185" i="174"/>
  <c r="O184" i="174"/>
  <c r="O183" i="174"/>
  <c r="O182" i="174"/>
  <c r="O181" i="174"/>
  <c r="O180" i="174"/>
  <c r="O179" i="174"/>
  <c r="O178" i="174"/>
  <c r="O177" i="174"/>
  <c r="O176" i="174"/>
  <c r="O175" i="174"/>
  <c r="O174" i="174"/>
  <c r="O173" i="174"/>
  <c r="O172" i="174"/>
  <c r="O171" i="174"/>
  <c r="O170" i="174"/>
  <c r="O169" i="174"/>
  <c r="O168" i="174"/>
  <c r="O167" i="174"/>
  <c r="O166" i="174"/>
  <c r="O165" i="174"/>
  <c r="O164" i="174"/>
  <c r="O163" i="174"/>
  <c r="O162" i="174"/>
  <c r="O161" i="174"/>
  <c r="O160" i="174"/>
  <c r="O159" i="174"/>
  <c r="O158" i="174"/>
  <c r="O157" i="174"/>
  <c r="O156" i="174"/>
  <c r="O155" i="174"/>
  <c r="O154" i="174"/>
  <c r="O153" i="174"/>
  <c r="O152" i="174"/>
  <c r="O151" i="174"/>
  <c r="O150" i="174"/>
  <c r="O149" i="174"/>
  <c r="O148" i="174"/>
  <c r="O147" i="174"/>
  <c r="O146" i="174"/>
  <c r="O145" i="174"/>
  <c r="O144" i="174"/>
  <c r="O143" i="174"/>
  <c r="O142" i="174"/>
  <c r="O141" i="174"/>
  <c r="O140" i="174"/>
  <c r="O139" i="174"/>
  <c r="O138" i="174"/>
  <c r="O137" i="174"/>
  <c r="O136" i="174"/>
  <c r="O135" i="174"/>
  <c r="O134" i="174"/>
  <c r="O133" i="174"/>
  <c r="O132" i="174"/>
  <c r="O131" i="174"/>
  <c r="O130" i="174"/>
  <c r="O129" i="174"/>
  <c r="O128" i="174"/>
  <c r="O127" i="174"/>
  <c r="O126" i="174"/>
  <c r="O125" i="174"/>
  <c r="O124" i="174"/>
  <c r="O123" i="174"/>
  <c r="O122" i="174"/>
  <c r="O121" i="174"/>
  <c r="O120" i="174"/>
  <c r="O119" i="174"/>
  <c r="O118" i="174"/>
  <c r="O117" i="174"/>
  <c r="O116" i="174"/>
  <c r="O115" i="174"/>
  <c r="O114" i="174"/>
  <c r="O113" i="174"/>
  <c r="O112" i="174"/>
  <c r="O111" i="174"/>
  <c r="O110" i="174"/>
  <c r="O109" i="174"/>
  <c r="O108" i="174"/>
  <c r="O107" i="174"/>
  <c r="O106" i="174"/>
  <c r="O105" i="174"/>
  <c r="O104" i="174"/>
  <c r="O103" i="174"/>
  <c r="O102" i="174"/>
  <c r="O101" i="174"/>
  <c r="O100" i="174"/>
  <c r="O99" i="174"/>
  <c r="O98" i="174"/>
  <c r="O97" i="174"/>
  <c r="O96" i="174"/>
  <c r="O95" i="174"/>
  <c r="O94" i="174"/>
  <c r="O93" i="174"/>
  <c r="O92" i="174"/>
  <c r="O91" i="174"/>
  <c r="O90" i="174"/>
  <c r="O89" i="174"/>
  <c r="O88" i="174"/>
  <c r="O87" i="174"/>
  <c r="O86" i="174"/>
  <c r="O85" i="174"/>
  <c r="O84" i="174"/>
  <c r="O83" i="174"/>
  <c r="O82" i="174"/>
  <c r="O81" i="174"/>
  <c r="O80" i="174"/>
  <c r="O79" i="174"/>
  <c r="O78" i="174"/>
  <c r="O77" i="174"/>
  <c r="O76" i="174"/>
  <c r="O75" i="174"/>
  <c r="O74" i="174"/>
  <c r="O73" i="174"/>
  <c r="O72" i="174"/>
  <c r="O71" i="174"/>
  <c r="O70" i="174"/>
  <c r="O69" i="174"/>
  <c r="O68" i="174"/>
  <c r="O67" i="174"/>
  <c r="O66" i="174"/>
  <c r="O65" i="174"/>
  <c r="O64" i="174"/>
  <c r="O63" i="174"/>
  <c r="O62" i="174"/>
  <c r="O61" i="174"/>
  <c r="O60" i="174"/>
  <c r="O59" i="174"/>
  <c r="O58" i="174"/>
  <c r="O57" i="174"/>
  <c r="O56" i="174"/>
  <c r="O55" i="174"/>
  <c r="O54" i="174"/>
  <c r="O53" i="174"/>
  <c r="O52" i="174"/>
  <c r="O51" i="174"/>
  <c r="O50" i="174"/>
  <c r="O49" i="174"/>
  <c r="O48" i="174"/>
  <c r="O47" i="174"/>
  <c r="O46" i="174"/>
  <c r="O45" i="174"/>
  <c r="O44" i="174"/>
  <c r="O43" i="174"/>
  <c r="O42" i="174"/>
  <c r="O41" i="174"/>
  <c r="O40" i="174"/>
  <c r="O39" i="174"/>
  <c r="O38" i="174"/>
  <c r="O37" i="174"/>
  <c r="O36" i="174"/>
  <c r="O35" i="174"/>
  <c r="O34" i="174"/>
  <c r="O33" i="174"/>
  <c r="O32" i="174"/>
  <c r="O31" i="174"/>
  <c r="O30" i="174"/>
  <c r="O29" i="174"/>
  <c r="O28" i="174"/>
  <c r="O27" i="174"/>
  <c r="O26" i="174"/>
  <c r="O25" i="174"/>
  <c r="O24" i="174"/>
  <c r="O23" i="174"/>
  <c r="O22" i="174"/>
  <c r="O21" i="174"/>
  <c r="O20" i="174"/>
  <c r="O19" i="174"/>
  <c r="O18" i="174"/>
  <c r="O17" i="174"/>
  <c r="O16" i="174"/>
  <c r="O15" i="174"/>
  <c r="O14" i="174"/>
  <c r="O13" i="174"/>
  <c r="M12" i="17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odelConnection_DatiEsterni_1" description="Modello di dati" type="5" refreshedVersion="5" minRefreshableVersion="5" saveData="1">
    <dbPr connection="Data Model Connection" command="Anker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Query - Anker" description="Connessione alla query 'Anker' nella cartella di lavoro." type="100" refreshedVersion="5" minRefreshableVersion="5">
    <extLst>
      <ext xmlns:x15="http://schemas.microsoft.com/office/spreadsheetml/2010/11/main" uri="{DE250136-89BD-433C-8126-D09CA5730AF9}">
        <x15:connection id="0c03fac0-b76d-4c5a-a059-b4c90ac02f91">
          <x15:oledbPr connection="Provider=Microsoft.Mashup.OleDb.1;Data Source=$Workbook$;Location=Anker;Extended Properties=&quot;&quot;">
            <x15:dbTables>
              <x15:dbTable name="Anker"/>
            </x15:dbTables>
          </x15:oledbPr>
        </x15:connection>
      </ext>
    </extLst>
  </connection>
  <connection id="3" xr16:uid="{00000000-0015-0000-FFFF-FFFF02000000}" keepAlive="1" name="Query - inventarioGeko" description="Connessione alla query 'inventarioGeko' nella cartella di lavoro." type="5" refreshedVersion="8" background="1" saveData="1">
    <dbPr connection="Provider=Microsoft.Mashup.OleDb.1;Data Source=$Workbook$;Location=inventarioGeko;Extended Properties=&quot;&quot;" command="SELECT * FROM [inventarioGeko]"/>
  </connection>
  <connection id="4" xr16:uid="{00000000-0015-0000-FFFF-FFFF03000000}" keepAlive="1" name="ThisWorkbookDataModel" description="Modello di dat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<sst xmlns="http://schemas.openxmlformats.org/spreadsheetml/2006/main" count="71807" uniqueCount="23369">
  <si>
    <t>Fornitura Anker in corso. E' possibile creare nuovi ordini nel pannello sottostante.</t>
  </si>
  <si>
    <t>Anker Amsterdam Spirits B.V.</t>
  </si>
  <si>
    <t xml:space="preserve">When placing an order, please use our product number or the list below.  </t>
  </si>
  <si>
    <t>Streetname: Slego 2</t>
  </si>
  <si>
    <t xml:space="preserve">Prices are FCA Amsterdam and based on pre-payment. </t>
  </si>
  <si>
    <t>1046 BM Amsterdam</t>
  </si>
  <si>
    <t xml:space="preserve">Goods are EU stock, coded &amp; come on EAD. </t>
  </si>
  <si>
    <t>Telephone: +31 (0)20 684 0329</t>
  </si>
  <si>
    <t>Subject to availability and final confirmation.</t>
  </si>
  <si>
    <t>Email: export@ankeramsterdamspirits.nl</t>
  </si>
  <si>
    <t>Request your online account here!</t>
  </si>
  <si>
    <t>URL: https://www.ankeramsterdamspirits.nl/en</t>
  </si>
  <si>
    <t>SKU</t>
  </si>
  <si>
    <t>Description</t>
  </si>
  <si>
    <t>Case size</t>
  </si>
  <si>
    <t>size</t>
  </si>
  <si>
    <t>Content</t>
  </si>
  <si>
    <t>alc %</t>
  </si>
  <si>
    <t>Currency</t>
  </si>
  <si>
    <t>Price case</t>
  </si>
  <si>
    <t>Price bottle</t>
  </si>
  <si>
    <t>Category</t>
  </si>
  <si>
    <t>Comment/remark</t>
  </si>
  <si>
    <t>Order online</t>
  </si>
  <si>
    <t>COO</t>
  </si>
  <si>
    <t>barcode bottle</t>
  </si>
  <si>
    <t>barcode Outercase</t>
  </si>
  <si>
    <t>Special online</t>
  </si>
  <si>
    <t>New</t>
  </si>
  <si>
    <t>L-04-087-00</t>
  </si>
  <si>
    <t>1724 Tonic</t>
  </si>
  <si>
    <t>liter</t>
  </si>
  <si>
    <t>€</t>
  </si>
  <si>
    <t xml:space="preserve">Tonics / Soda / Energydrinks                      </t>
  </si>
  <si>
    <t>Currently not Available</t>
  </si>
  <si>
    <t>SPAIN</t>
  </si>
  <si>
    <t>8437009805886</t>
  </si>
  <si>
    <t>18437009805883</t>
  </si>
  <si>
    <t>N</t>
  </si>
  <si>
    <t>L-05-289-00</t>
  </si>
  <si>
    <t>1800 Anejo</t>
  </si>
  <si>
    <t xml:space="preserve">Tequila                                           </t>
  </si>
  <si>
    <t/>
  </si>
  <si>
    <t>MEXICO</t>
  </si>
  <si>
    <t>5029977351026</t>
  </si>
  <si>
    <t>29977821024</t>
  </si>
  <si>
    <t xml:space="preserve">liter   </t>
  </si>
  <si>
    <t>L-56-848-00</t>
  </si>
  <si>
    <t>1800 Cristalino Anejo + GB</t>
  </si>
  <si>
    <t>7501035013483</t>
  </si>
  <si>
    <t>17501035013480</t>
  </si>
  <si>
    <t>L-05-291-00</t>
  </si>
  <si>
    <t>1800 Reposado</t>
  </si>
  <si>
    <t>7501035013124</t>
  </si>
  <si>
    <t>17501035013221</t>
  </si>
  <si>
    <t>L-05-292-00</t>
  </si>
  <si>
    <t>1800 Tequila Silver</t>
  </si>
  <si>
    <t>7501035013117</t>
  </si>
  <si>
    <t>17501035013114</t>
  </si>
  <si>
    <t>L-60-688-00</t>
  </si>
  <si>
    <t>1866 Brandy de Jerez Gran Solera Gran Reserva + GB</t>
  </si>
  <si>
    <t xml:space="preserve">Brandy                                            </t>
  </si>
  <si>
    <t>8410337018166</t>
  </si>
  <si>
    <t>28410337018160</t>
  </si>
  <si>
    <t>L-25-416-00</t>
  </si>
  <si>
    <t>3 Kilos Coconut</t>
  </si>
  <si>
    <t xml:space="preserve">Flavored Vodka                                    </t>
  </si>
  <si>
    <t>Special</t>
  </si>
  <si>
    <t>THE NETHERLANDS</t>
  </si>
  <si>
    <t>040232631375</t>
  </si>
  <si>
    <t>10040232631372</t>
  </si>
  <si>
    <t>L-08-628-00</t>
  </si>
  <si>
    <t>3 Kilos Gold</t>
  </si>
  <si>
    <t xml:space="preserve">Vodka                                             </t>
  </si>
  <si>
    <t>040232301490</t>
  </si>
  <si>
    <t>10040232301497</t>
  </si>
  <si>
    <t>L-25-596-00</t>
  </si>
  <si>
    <t>38 Tequila Blanco</t>
  </si>
  <si>
    <t>8414476141037</t>
  </si>
  <si>
    <t>L-25-597-00</t>
  </si>
  <si>
    <t>38 Tequila Reposado</t>
  </si>
  <si>
    <t>8414476141044</t>
  </si>
  <si>
    <t>L-08-803-00</t>
  </si>
  <si>
    <t>42 Below Pure Vodka</t>
  </si>
  <si>
    <t>NEW ZEALAND</t>
  </si>
  <si>
    <t>9421012620207</t>
  </si>
  <si>
    <t>7640175750091</t>
  </si>
  <si>
    <t>5 O'Clock Jungle Whiskey</t>
  </si>
  <si>
    <t xml:space="preserve">Whisky Liqueur                                    </t>
  </si>
  <si>
    <t>L-53-569-00</t>
  </si>
  <si>
    <t>8414037933156</t>
  </si>
  <si>
    <t>18414037933153</t>
  </si>
  <si>
    <t>L-54-260-00</t>
  </si>
  <si>
    <t>5 O'Clock Jungle Whiskey NRF</t>
  </si>
  <si>
    <t>L-24-620-00</t>
  </si>
  <si>
    <t>5 O'Clock Peanut Butter Whiskey</t>
  </si>
  <si>
    <t>8414037932616</t>
  </si>
  <si>
    <t>18414037932613</t>
  </si>
  <si>
    <t>L-25-246-00</t>
  </si>
  <si>
    <t>5 O'Clock Peanut Butter Whiskey Liqueur</t>
  </si>
  <si>
    <t>8414037932630</t>
  </si>
  <si>
    <t>18414037932637</t>
  </si>
  <si>
    <t>L-50-135-00</t>
  </si>
  <si>
    <t>A.H. Riise Non Plus Ultra Ambre d'Or Excellence + GB</t>
  </si>
  <si>
    <t xml:space="preserve">Dark &amp; Gold Rum                                   </t>
  </si>
  <si>
    <t>DENMARK</t>
  </si>
  <si>
    <t>5712421500001</t>
  </si>
  <si>
    <t>5712421680000</t>
  </si>
  <si>
    <t>L-50-131-00</t>
  </si>
  <si>
    <t>A.H. Riise Non Plus Ultra Black Edition + GB</t>
  </si>
  <si>
    <t>5712421014201</t>
  </si>
  <si>
    <t>5712421320005</t>
  </si>
  <si>
    <t>L-50-132-00</t>
  </si>
  <si>
    <t>A.H. Riise Non Plus Ultra Very Rare + GB</t>
  </si>
  <si>
    <t>5712421012306</t>
  </si>
  <si>
    <t>5712421290001</t>
  </si>
  <si>
    <t>L-50-128-00</t>
  </si>
  <si>
    <t>A.H. Riise XO 175Th Anniversary + GB</t>
  </si>
  <si>
    <t>5712421011019</t>
  </si>
  <si>
    <t>5712421310006</t>
  </si>
  <si>
    <t>L-50-321-00</t>
  </si>
  <si>
    <t>A.H. Riise XO Ambre d'Or Reserve + GB</t>
  </si>
  <si>
    <t>5712421470007</t>
  </si>
  <si>
    <t>5712421520009</t>
  </si>
  <si>
    <t>L-52-676-00</t>
  </si>
  <si>
    <t>A.H. Riise XO Reserve Superior Cask + GB</t>
  </si>
  <si>
    <t>5712421010111</t>
  </si>
  <si>
    <t>5712421210009</t>
  </si>
  <si>
    <t>L-05-133-00</t>
  </si>
  <si>
    <t>Aalborg Dild Akvavit</t>
  </si>
  <si>
    <t xml:space="preserve">Akvavit                                           </t>
  </si>
  <si>
    <t>5700359304846</t>
  </si>
  <si>
    <t>L-05-135-00</t>
  </si>
  <si>
    <t>Aalborg Jubileum</t>
  </si>
  <si>
    <t>5700359304907</t>
  </si>
  <si>
    <t>010570035930491410L22472</t>
  </si>
  <si>
    <t>L-05-136-00</t>
  </si>
  <si>
    <t>5700359304921</t>
  </si>
  <si>
    <t>5700359304938</t>
  </si>
  <si>
    <t>L-05-138-00</t>
  </si>
  <si>
    <t>Aalborg Taffel Akvavit</t>
  </si>
  <si>
    <t>7048352057504</t>
  </si>
  <si>
    <t>07048359011479</t>
  </si>
  <si>
    <t>L-52-299-00</t>
  </si>
  <si>
    <t>Aberfeldy 12 Years + GB</t>
  </si>
  <si>
    <t xml:space="preserve">Single Malt Whisky                                </t>
  </si>
  <si>
    <t>UNITED KINGDOM</t>
  </si>
  <si>
    <t>7640171037219</t>
  </si>
  <si>
    <t>07640171037202</t>
  </si>
  <si>
    <t>L-07-109-00</t>
  </si>
  <si>
    <t>5000277000982</t>
  </si>
  <si>
    <t>5000277005161</t>
  </si>
  <si>
    <t>L-07-110-00</t>
  </si>
  <si>
    <t>5000277001637</t>
  </si>
  <si>
    <t>5000277001644</t>
  </si>
  <si>
    <t>L-59-432-00</t>
  </si>
  <si>
    <t>Aberfeldy 12 Years The Golden Dram + Tin GB</t>
  </si>
  <si>
    <t>7640171030524</t>
  </si>
  <si>
    <t>7640171030517</t>
  </si>
  <si>
    <t>L-07-111-00</t>
  </si>
  <si>
    <t>Aberfeldy 16 Years + GB</t>
  </si>
  <si>
    <t>5000277000579</t>
  </si>
  <si>
    <t>5000277000586</t>
  </si>
  <si>
    <t>L-07-117-00</t>
  </si>
  <si>
    <t>Aberfeldy 21 Years + GB</t>
  </si>
  <si>
    <t>5000277003563</t>
  </si>
  <si>
    <t>5000277003570</t>
  </si>
  <si>
    <t>L-55-518-00</t>
  </si>
  <si>
    <t>Aberlour 10 Years Forest Reserve</t>
  </si>
  <si>
    <t>5000299620403</t>
  </si>
  <si>
    <t>05000299620410</t>
  </si>
  <si>
    <t>L-24-084-00</t>
  </si>
  <si>
    <t>Aberlour 12 Years Double Cask + GB</t>
  </si>
  <si>
    <t>3047100056251</t>
  </si>
  <si>
    <t>5000299298060</t>
  </si>
  <si>
    <t>L-07-060-00</t>
  </si>
  <si>
    <t>Aberlour 12 Years Non Chill-filtered + GB</t>
  </si>
  <si>
    <t>5000299298282</t>
  </si>
  <si>
    <t>05000299298275</t>
  </si>
  <si>
    <t>L-59-420-00</t>
  </si>
  <si>
    <t>Aberlour 14 Years Double Cask Matured</t>
  </si>
  <si>
    <t>5000299620915</t>
  </si>
  <si>
    <t>05000299620922</t>
  </si>
  <si>
    <t>L-50-282-00</t>
  </si>
  <si>
    <t>Aberlour 14 Years Double Cask Matured + GB</t>
  </si>
  <si>
    <t>05000299620946</t>
  </si>
  <si>
    <t>L-25-440-00</t>
  </si>
  <si>
    <t>Aberlour 16 Years Double Cask + GB</t>
  </si>
  <si>
    <t>5000299298022</t>
  </si>
  <si>
    <t>05000299298084</t>
  </si>
  <si>
    <t>L-07-064-00</t>
  </si>
  <si>
    <t>L-07-067-00</t>
  </si>
  <si>
    <t>Aberlour 18 Years + GB</t>
  </si>
  <si>
    <t>5000299620144</t>
  </si>
  <si>
    <t>5000299620151</t>
  </si>
  <si>
    <t>L-57-952-00</t>
  </si>
  <si>
    <t>Aberlour 18 Years Double Sherry Cask Finish + GB</t>
  </si>
  <si>
    <t>5000299632765</t>
  </si>
  <si>
    <t>05000299632772</t>
  </si>
  <si>
    <t>5010739261523</t>
  </si>
  <si>
    <t>05010739261882</t>
  </si>
  <si>
    <t>L-60-006-00</t>
  </si>
  <si>
    <t>Aberlour A'Bunadh - Batch 77 + GB</t>
  </si>
  <si>
    <t>L-56-780-00</t>
  </si>
  <si>
    <t>Aberlour A'bunadh Alba - Batch No. 005 + GB</t>
  </si>
  <si>
    <t>5000299632789</t>
  </si>
  <si>
    <t>05000299632796</t>
  </si>
  <si>
    <t>L-59-896-00</t>
  </si>
  <si>
    <t>Aberlour A'bunadh Alba - Batch No. 007 + GB</t>
  </si>
  <si>
    <t>L-07-087-00</t>
  </si>
  <si>
    <t>Aberlour Casg Annamh + GB</t>
  </si>
  <si>
    <t>5000299620168</t>
  </si>
  <si>
    <t>5000299620175</t>
  </si>
  <si>
    <t>L-59-605-00</t>
  </si>
  <si>
    <t>Aberlour Triple Cask</t>
  </si>
  <si>
    <t>5000299620120</t>
  </si>
  <si>
    <t>05000299620137</t>
  </si>
  <si>
    <t>L-04-622-00</t>
  </si>
  <si>
    <t>Absinth Mr. Jekyll</t>
  </si>
  <si>
    <t xml:space="preserve">Absinth                                           </t>
  </si>
  <si>
    <t>GERMANY</t>
  </si>
  <si>
    <t>4006714008789</t>
  </si>
  <si>
    <t>4006714018825</t>
  </si>
  <si>
    <t>L-04-623-00</t>
  </si>
  <si>
    <t>Absinthe Absente 55</t>
  </si>
  <si>
    <t>FRANCE</t>
  </si>
  <si>
    <t>3379974200011</t>
  </si>
  <si>
    <t>476L19-304</t>
  </si>
  <si>
    <t>L-11-565-00</t>
  </si>
  <si>
    <t>Absinthe Green Jacques Senaux</t>
  </si>
  <si>
    <t>8413425005611</t>
  </si>
  <si>
    <t>18413425005618</t>
  </si>
  <si>
    <t>L-24-656-00</t>
  </si>
  <si>
    <t>Absinthe lepeltje</t>
  </si>
  <si>
    <t xml:space="preserve">stuk    </t>
  </si>
  <si>
    <t xml:space="preserve">Glasses &amp; other                                   </t>
  </si>
  <si>
    <t>Absolut APeach</t>
  </si>
  <si>
    <t>SWEDEN</t>
  </si>
  <si>
    <t>L-08-721-00</t>
  </si>
  <si>
    <t>Absolut Citron</t>
  </si>
  <si>
    <t>7312040090709</t>
  </si>
  <si>
    <t>7312040099689</t>
  </si>
  <si>
    <t>L-08-724-00</t>
  </si>
  <si>
    <t>7312040090105</t>
  </si>
  <si>
    <t>7312040099108</t>
  </si>
  <si>
    <t>L-08-727-00</t>
  </si>
  <si>
    <t>Absolut Elyx</t>
  </si>
  <si>
    <t>7312040217014</t>
  </si>
  <si>
    <t>17312040217011</t>
  </si>
  <si>
    <t>Absolut Extrakt No.1</t>
  </si>
  <si>
    <t>L-08-729-00</t>
  </si>
  <si>
    <t>Absolut Grapefruit</t>
  </si>
  <si>
    <t>7312040552177</t>
  </si>
  <si>
    <t>27312040552171</t>
  </si>
  <si>
    <t>L-08-733-00</t>
  </si>
  <si>
    <t>Absolut Lime</t>
  </si>
  <si>
    <t>7312040551668</t>
  </si>
  <si>
    <t>7312040551835</t>
  </si>
  <si>
    <t>L-08-734-00</t>
  </si>
  <si>
    <t>7312040551682</t>
  </si>
  <si>
    <t>27312040551686</t>
  </si>
  <si>
    <t>L-08-738-00</t>
  </si>
  <si>
    <t>Absolut Mandrin</t>
  </si>
  <si>
    <t>7312040050109</t>
  </si>
  <si>
    <t>27312040050103</t>
  </si>
  <si>
    <t>L-59-982-00</t>
  </si>
  <si>
    <t>Absolut Mango</t>
  </si>
  <si>
    <t>7312040350209</t>
  </si>
  <si>
    <t>17312040350206</t>
  </si>
  <si>
    <t>L-59-508-00</t>
  </si>
  <si>
    <t>7312040350223</t>
  </si>
  <si>
    <t>27312040350227</t>
  </si>
  <si>
    <t>L-59-311-00</t>
  </si>
  <si>
    <t>Absolut Passion Fruit</t>
  </si>
  <si>
    <t>7312040350339</t>
  </si>
  <si>
    <t>17312040350336</t>
  </si>
  <si>
    <t>L-59-856-00</t>
  </si>
  <si>
    <t>Absolut Peach</t>
  </si>
  <si>
    <t>7312040350179</t>
  </si>
  <si>
    <t>17312040350176</t>
  </si>
  <si>
    <t>L-08-742-00</t>
  </si>
  <si>
    <t>Absolut Pear</t>
  </si>
  <si>
    <t>7312040150700</t>
  </si>
  <si>
    <t>17312040150707</t>
  </si>
  <si>
    <t>L-58-778-00</t>
  </si>
  <si>
    <t>7312040350278</t>
  </si>
  <si>
    <t>27312040350272</t>
  </si>
  <si>
    <t>L-55-350-00</t>
  </si>
  <si>
    <t>Absolut Raspberri</t>
  </si>
  <si>
    <t>7312040350056</t>
  </si>
  <si>
    <t>17312040350053</t>
  </si>
  <si>
    <t>L-55-814-00</t>
  </si>
  <si>
    <t>7312040350070</t>
  </si>
  <si>
    <t>27312040350074</t>
  </si>
  <si>
    <t>L-55-748-00</t>
  </si>
  <si>
    <t>Absolut Vanilia</t>
  </si>
  <si>
    <t>7312040350124</t>
  </si>
  <si>
    <t>27312040350128</t>
  </si>
  <si>
    <t>L-55-661-00</t>
  </si>
  <si>
    <t>Absolut Vanille</t>
  </si>
  <si>
    <t>17312040350107</t>
  </si>
  <si>
    <t>7312040350100</t>
  </si>
  <si>
    <t>L-53-015-00</t>
  </si>
  <si>
    <t>Absolut Vodka</t>
  </si>
  <si>
    <t>7312040017508</t>
  </si>
  <si>
    <t>47312040017056</t>
  </si>
  <si>
    <t>L-11-653-00</t>
  </si>
  <si>
    <t>57312040017503</t>
  </si>
  <si>
    <t>L-11-585-00</t>
  </si>
  <si>
    <t>7312040017201</t>
  </si>
  <si>
    <t>37312040017202</t>
  </si>
  <si>
    <t>7312040017355</t>
  </si>
  <si>
    <t>L-50-934-00</t>
  </si>
  <si>
    <t>27312040017359</t>
  </si>
  <si>
    <t>L-08-716-00</t>
  </si>
  <si>
    <t>7312040017072</t>
  </si>
  <si>
    <t>27312040017076</t>
  </si>
  <si>
    <t>L-08-762-00</t>
  </si>
  <si>
    <t>7312040017683</t>
  </si>
  <si>
    <t>7312040097685</t>
  </si>
  <si>
    <t>L-08-765-00</t>
  </si>
  <si>
    <t>7312040017034</t>
  </si>
  <si>
    <t>7312040097036</t>
  </si>
  <si>
    <t>L-08-766-00</t>
  </si>
  <si>
    <t>L-11-598-00</t>
  </si>
  <si>
    <t>7312040017171</t>
  </si>
  <si>
    <t>17312040017178</t>
  </si>
  <si>
    <t>L-11-582-00</t>
  </si>
  <si>
    <t>7312040014507</t>
  </si>
  <si>
    <t>L-51-319-00</t>
  </si>
  <si>
    <t>Absolut Watermelon</t>
  </si>
  <si>
    <t>7312040552726</t>
  </si>
  <si>
    <t>7312040552771</t>
  </si>
  <si>
    <t>L-10-055-00</t>
  </si>
  <si>
    <t>Abuelo 12 Years + GB</t>
  </si>
  <si>
    <t>PANAMA</t>
  </si>
  <si>
    <t>7451101210134</t>
  </si>
  <si>
    <t>7451101210172</t>
  </si>
  <si>
    <t>L-50-324-00</t>
  </si>
  <si>
    <t>Abuelo 30 Years Centuria + GB</t>
  </si>
  <si>
    <t>7451101210158</t>
  </si>
  <si>
    <t>L-11-671-00</t>
  </si>
  <si>
    <t>Abuelo 7 Years</t>
  </si>
  <si>
    <t>7451101210127</t>
  </si>
  <si>
    <t>7451101210196</t>
  </si>
  <si>
    <t>L-10-057-00</t>
  </si>
  <si>
    <t>Abuelo Anejo</t>
  </si>
  <si>
    <t>7451101210097</t>
  </si>
  <si>
    <t>7451101210165</t>
  </si>
  <si>
    <t>L-11-676-00</t>
  </si>
  <si>
    <t>Abuelo Two Oaks + GB</t>
  </si>
  <si>
    <t>7451101210646</t>
  </si>
  <si>
    <t>7451101210653</t>
  </si>
  <si>
    <t>L-25-280-00</t>
  </si>
  <si>
    <t>Acqua Panna</t>
  </si>
  <si>
    <t>ITALY</t>
  </si>
  <si>
    <t>8002270018459</t>
  </si>
  <si>
    <t>8002270057625</t>
  </si>
  <si>
    <t>L-04-090-00</t>
  </si>
  <si>
    <t>8002270018466</t>
  </si>
  <si>
    <t>8002270057656</t>
  </si>
  <si>
    <t>L-58-659-00</t>
  </si>
  <si>
    <t>Adamus Bagaceira Marc + GB</t>
  </si>
  <si>
    <t xml:space="preserve">Other Spirits                                     </t>
  </si>
  <si>
    <t>PORTUGAL</t>
  </si>
  <si>
    <t>5600175195003</t>
  </si>
  <si>
    <t>L-52-573-00</t>
  </si>
  <si>
    <t>Adamus Organic Dry Gin + White GB</t>
  </si>
  <si>
    <t xml:space="preserve">Gin                                               </t>
  </si>
  <si>
    <t>5600175195041</t>
  </si>
  <si>
    <t>65600255237007</t>
  </si>
  <si>
    <t>L-55-903-00</t>
  </si>
  <si>
    <t>Adamus Organic Dry Gin Magnum + GB</t>
  </si>
  <si>
    <t>5600255237111</t>
  </si>
  <si>
    <t>45600255237072</t>
  </si>
  <si>
    <t>L-57-244-00</t>
  </si>
  <si>
    <t>Adamus Organic Dry Gin Magnum White</t>
  </si>
  <si>
    <t>L-52-292-00</t>
  </si>
  <si>
    <t>Adamus Organic Dry Gin Signature Edition + GB</t>
  </si>
  <si>
    <t>5600255237173</t>
  </si>
  <si>
    <t>L-55-902-00</t>
  </si>
  <si>
    <t>Adamus Vinica 20 Years Old + GB</t>
  </si>
  <si>
    <t>5600175195010</t>
  </si>
  <si>
    <t>65600255237021</t>
  </si>
  <si>
    <t xml:space="preserve">Whisky Giftsets                                   </t>
  </si>
  <si>
    <t>UNITED STATES</t>
  </si>
  <si>
    <t>L-03-457-00</t>
  </si>
  <si>
    <t>Aerstone 10 Years Land Cask + GB</t>
  </si>
  <si>
    <t>5010327415291</t>
  </si>
  <si>
    <t>05010327415307</t>
  </si>
  <si>
    <t>L-60-657-00</t>
  </si>
  <si>
    <t>Aerstone 10 Years Sea Cask + 2 Glasses</t>
  </si>
  <si>
    <t>8710833009201</t>
  </si>
  <si>
    <t>8710833009218</t>
  </si>
  <si>
    <t>L-03-456-00</t>
  </si>
  <si>
    <t>Aerstone 10 Years Sea Cask + GB</t>
  </si>
  <si>
    <t>5010327415277</t>
  </si>
  <si>
    <t>L-04-628-00</t>
  </si>
  <si>
    <t>Aftershock Blue</t>
  </si>
  <si>
    <t xml:space="preserve">Other Liqueurs                                    </t>
  </si>
  <si>
    <t>5060045581570</t>
  </si>
  <si>
    <t>0506004558</t>
  </si>
  <si>
    <t>L-04-629-00</t>
  </si>
  <si>
    <t>Aftershock Red</t>
  </si>
  <si>
    <t>5060045581594</t>
  </si>
  <si>
    <t>5060045581686</t>
  </si>
  <si>
    <t>L-11-687-00</t>
  </si>
  <si>
    <t>Agavita Tequila Blanco</t>
  </si>
  <si>
    <t>3263285152896</t>
  </si>
  <si>
    <t>3263289996595</t>
  </si>
  <si>
    <t>L-05-149-00</t>
  </si>
  <si>
    <t>Agavita Tequila Gold</t>
  </si>
  <si>
    <t>3263285153909</t>
  </si>
  <si>
    <t>3263289998759</t>
  </si>
  <si>
    <t>L-54-404-00</t>
  </si>
  <si>
    <t>Aguardiente Antioqueno NRF</t>
  </si>
  <si>
    <t xml:space="preserve">Cachaca                                           </t>
  </si>
  <si>
    <t>COLOMBIA</t>
  </si>
  <si>
    <t>7702049000364</t>
  </si>
  <si>
    <t>17702049000071</t>
  </si>
  <si>
    <t>L-53-455-00</t>
  </si>
  <si>
    <t>Aguardiente Antioqueno Sin Azucar NRF</t>
  </si>
  <si>
    <t>7702049000708</t>
  </si>
  <si>
    <t>17702049000705</t>
  </si>
  <si>
    <t>L-56-094-00</t>
  </si>
  <si>
    <t>7702049001774</t>
  </si>
  <si>
    <t>17702049001849</t>
  </si>
  <si>
    <t>L-04-631-00</t>
  </si>
  <si>
    <t>Agwa De Bolivia</t>
  </si>
  <si>
    <t>5391397100141</t>
  </si>
  <si>
    <t>5391397100455</t>
  </si>
  <si>
    <t>L-51-890-00</t>
  </si>
  <si>
    <t>Ailsa Bay</t>
  </si>
  <si>
    <t>5010327655697</t>
  </si>
  <si>
    <t>05010327655215</t>
  </si>
  <si>
    <t>L-59-380-00</t>
  </si>
  <si>
    <t>AIX Rose 2022</t>
  </si>
  <si>
    <t xml:space="preserve">Rose Wine                                         </t>
  </si>
  <si>
    <t>3333441111125</t>
  </si>
  <si>
    <t>3333442226125</t>
  </si>
  <si>
    <t>L-56-789-00</t>
  </si>
  <si>
    <t>Akashi 5 Years Bourbon Barrel + GB</t>
  </si>
  <si>
    <t>JAPAN</t>
  </si>
  <si>
    <t>4969265727809</t>
  </si>
  <si>
    <t>L-51-728-00</t>
  </si>
  <si>
    <t>Akashi 5 Years Red Wine Cask + GB</t>
  </si>
  <si>
    <t>L-11-696-00</t>
  </si>
  <si>
    <t>Akashi Blue Blended + GB</t>
  </si>
  <si>
    <t xml:space="preserve">Blended Whisky                                    </t>
  </si>
  <si>
    <t>4969265722156</t>
  </si>
  <si>
    <t>4969265522152</t>
  </si>
  <si>
    <t>L-11-702-00</t>
  </si>
  <si>
    <t>Akashi Japanese Single Malt + GB</t>
  </si>
  <si>
    <t>4969265721241</t>
  </si>
  <si>
    <t>4969265521247</t>
  </si>
  <si>
    <t>L-11-693-00</t>
  </si>
  <si>
    <t>Akashi Meisei Blended + GB</t>
  </si>
  <si>
    <t>4969265728189</t>
  </si>
  <si>
    <t>14969265528182</t>
  </si>
  <si>
    <t>L-05-124-00</t>
  </si>
  <si>
    <t>Akashi Red Blended</t>
  </si>
  <si>
    <t>4969265773134</t>
  </si>
  <si>
    <t>4969265573130</t>
  </si>
  <si>
    <t xml:space="preserve">Grain Whisky                                      </t>
  </si>
  <si>
    <t>L-05-123-00</t>
  </si>
  <si>
    <t>Akashi White Oak Blended + GB</t>
  </si>
  <si>
    <t>4969265703308</t>
  </si>
  <si>
    <t>14969265503301</t>
  </si>
  <si>
    <t>L-19-575-00</t>
  </si>
  <si>
    <t>Akori Cherry Blossom</t>
  </si>
  <si>
    <t>8410837520343</t>
  </si>
  <si>
    <t>18410837520340</t>
  </si>
  <si>
    <t>L-11-703-00</t>
  </si>
  <si>
    <t>Akori Premium</t>
  </si>
  <si>
    <t>8410837520220</t>
  </si>
  <si>
    <t>18410837520227</t>
  </si>
  <si>
    <t>L-12-419-00</t>
  </si>
  <si>
    <t>Akori Premium + Glass</t>
  </si>
  <si>
    <t xml:space="preserve">Gin Giftsets                                      </t>
  </si>
  <si>
    <t>8410837520237</t>
  </si>
  <si>
    <t>L-56-211-00</t>
  </si>
  <si>
    <t>Akori Yuzu</t>
  </si>
  <si>
    <t>8410837520381</t>
  </si>
  <si>
    <t>18410837520388</t>
  </si>
  <si>
    <t>L-04-639-00</t>
  </si>
  <si>
    <t>Alize Bleu</t>
  </si>
  <si>
    <t>3334751007498</t>
  </si>
  <si>
    <t>3334751010382</t>
  </si>
  <si>
    <t>L-50-866-00</t>
  </si>
  <si>
    <t>Alize Gold</t>
  </si>
  <si>
    <t>3334751007009</t>
  </si>
  <si>
    <t>3334751010092</t>
  </si>
  <si>
    <t>L-04-644-00</t>
  </si>
  <si>
    <t>Alize Red</t>
  </si>
  <si>
    <t>3334751007214</t>
  </si>
  <si>
    <t>3334751010153</t>
  </si>
  <si>
    <t>L-09-553-00</t>
  </si>
  <si>
    <t>Alkkemist Gin</t>
  </si>
  <si>
    <t>8437013863018</t>
  </si>
  <si>
    <t>8437013863049</t>
  </si>
  <si>
    <t>L-02-350-00</t>
  </si>
  <si>
    <t>Alpenschnaps Steinbeisser Obstler</t>
  </si>
  <si>
    <t xml:space="preserve">Fruit Liqueurs                                    </t>
  </si>
  <si>
    <t>AUSTRIA</t>
  </si>
  <si>
    <t>9005400005175</t>
  </si>
  <si>
    <t>9005400605177</t>
  </si>
  <si>
    <t>L-02-316-00</t>
  </si>
  <si>
    <t>Alto Del Carmen Pisco Reservado NRF</t>
  </si>
  <si>
    <t xml:space="preserve">Pisco                                             </t>
  </si>
  <si>
    <t>CHILE</t>
  </si>
  <si>
    <t>7802110840285</t>
  </si>
  <si>
    <t>17802110840282</t>
  </si>
  <si>
    <t>L-59-977-00</t>
  </si>
  <si>
    <t>Aluna Coconut Coffee</t>
  </si>
  <si>
    <t>GUATEMALA</t>
  </si>
  <si>
    <t>5060513300047</t>
  </si>
  <si>
    <t>15060513300044</t>
  </si>
  <si>
    <t>L-57-801-00</t>
  </si>
  <si>
    <t>7503038185136</t>
  </si>
  <si>
    <t>L-57-802-00</t>
  </si>
  <si>
    <t>Aman Tequila Anejo El Profesor + GB</t>
  </si>
  <si>
    <t>07503038185129</t>
  </si>
  <si>
    <t>17503038185126</t>
  </si>
  <si>
    <t>L-57-805-00</t>
  </si>
  <si>
    <t>Aman Tequila Blanco</t>
  </si>
  <si>
    <t>07503038185075</t>
  </si>
  <si>
    <t>17503038185072</t>
  </si>
  <si>
    <t>L-60-982-00</t>
  </si>
  <si>
    <t>Aman Tequila Blanco + Bag</t>
  </si>
  <si>
    <t xml:space="preserve">Other Giftsets                                    </t>
  </si>
  <si>
    <t>L-57-803-00</t>
  </si>
  <si>
    <t>Aman Tequila Blanco Rosa</t>
  </si>
  <si>
    <t>07503038185112</t>
  </si>
  <si>
    <t>17503038185119</t>
  </si>
  <si>
    <t>L-57-804-00</t>
  </si>
  <si>
    <t>Aman Tequila Reposado</t>
  </si>
  <si>
    <t>07503038185099</t>
  </si>
  <si>
    <t>17503038185096</t>
  </si>
  <si>
    <t>L-00-317-00</t>
  </si>
  <si>
    <t>Amarguinha Amendoa Amarga</t>
  </si>
  <si>
    <t>5600702555409</t>
  </si>
  <si>
    <t>15600702555406</t>
  </si>
  <si>
    <t>L-54-080-00</t>
  </si>
  <si>
    <t>Amarguinha Amendoa Amarga + GB</t>
  </si>
  <si>
    <t>L-58-546-00</t>
  </si>
  <si>
    <t>Amarguinha Amendoa Amarga + Glass</t>
  </si>
  <si>
    <t xml:space="preserve">Liqueur Giftsets                                  </t>
  </si>
  <si>
    <t>35600702555400</t>
  </si>
  <si>
    <t xml:space="preserve">Aperitief                                         </t>
  </si>
  <si>
    <t>L-12-402-00</t>
  </si>
  <si>
    <t>Amaro Borsci San Marzano NRF</t>
  </si>
  <si>
    <t xml:space="preserve">Cream Liqueurs                                    </t>
  </si>
  <si>
    <t>8003835000063</t>
  </si>
  <si>
    <t>08003835006065</t>
  </si>
  <si>
    <t>L-05-159-00</t>
  </si>
  <si>
    <t>Amaro Lucano</t>
  </si>
  <si>
    <t>8005240900037</t>
  </si>
  <si>
    <t>8005240906206</t>
  </si>
  <si>
    <t xml:space="preserve">Bitter Liqueurs                                   </t>
  </si>
  <si>
    <t>L-05-162-00</t>
  </si>
  <si>
    <t>Amaro Montenegro</t>
  </si>
  <si>
    <t>8000330001748</t>
  </si>
  <si>
    <t>8000330001298</t>
  </si>
  <si>
    <t>L-25-268-00</t>
  </si>
  <si>
    <t>Amarula Cream</t>
  </si>
  <si>
    <t>SOUTH AFRICA</t>
  </si>
  <si>
    <t>6001495062539</t>
  </si>
  <si>
    <t>6001495062690</t>
  </si>
  <si>
    <t>L-04-619-00</t>
  </si>
  <si>
    <t>6001495062577</t>
  </si>
  <si>
    <t>6001495062584</t>
  </si>
  <si>
    <t>L-12-412-00</t>
  </si>
  <si>
    <t>6001495062669</t>
  </si>
  <si>
    <t>6001495062676</t>
  </si>
  <si>
    <t>L-23-945-00</t>
  </si>
  <si>
    <t>Amarula Raspberry Chocolate</t>
  </si>
  <si>
    <t>6001108098160</t>
  </si>
  <si>
    <t>6001108098450</t>
  </si>
  <si>
    <t>L-53-955-00</t>
  </si>
  <si>
    <t>Amazzoni</t>
  </si>
  <si>
    <t>BRAZIL</t>
  </si>
  <si>
    <t>735201080239</t>
  </si>
  <si>
    <t>10735201080236</t>
  </si>
  <si>
    <t>L-53-954-00</t>
  </si>
  <si>
    <t>Amazzoni Rio Negro</t>
  </si>
  <si>
    <t>606529291457</t>
  </si>
  <si>
    <t>606529913939</t>
  </si>
  <si>
    <t>L-59-767-00</t>
  </si>
  <si>
    <t>Amici Limoncello</t>
  </si>
  <si>
    <t xml:space="preserve">Limoncello                                        </t>
  </si>
  <si>
    <t>8720299798908</t>
  </si>
  <si>
    <t>8720299798915</t>
  </si>
  <si>
    <t>L-07-125-00</t>
  </si>
  <si>
    <t>INDIA</t>
  </si>
  <si>
    <t>8901193001640</t>
  </si>
  <si>
    <t>8901193503830</t>
  </si>
  <si>
    <t>L-07-126-00</t>
  </si>
  <si>
    <t>Amrut Fusion + GB</t>
  </si>
  <si>
    <t>8901193004122</t>
  </si>
  <si>
    <t>8901193006041</t>
  </si>
  <si>
    <t>L-07-127-00</t>
  </si>
  <si>
    <t>8901193007765</t>
  </si>
  <si>
    <t>8901193006072</t>
  </si>
  <si>
    <t>L-07-128-00</t>
  </si>
  <si>
    <t>8901193003828</t>
  </si>
  <si>
    <t>8901193063822</t>
  </si>
  <si>
    <t>L-52-636-00</t>
  </si>
  <si>
    <t>Amrut Raj Igala + GB</t>
  </si>
  <si>
    <t>8901193501522</t>
  </si>
  <si>
    <t>8901193501539</t>
  </si>
  <si>
    <t>L-59-240-00</t>
  </si>
  <si>
    <t>Amsterdam Republic Premium Vodka</t>
  </si>
  <si>
    <t>8711209702719</t>
  </si>
  <si>
    <t>L-60-226-00</t>
  </si>
  <si>
    <t>BELGIUM</t>
  </si>
  <si>
    <t>5407010420005</t>
  </si>
  <si>
    <t>5412185103882</t>
  </si>
  <si>
    <t>L-60-798-00</t>
  </si>
  <si>
    <t>5407010420012</t>
  </si>
  <si>
    <t>5412185104131</t>
  </si>
  <si>
    <t>L-11-846-00</t>
  </si>
  <si>
    <t>5412185104070</t>
  </si>
  <si>
    <t>Amuerte Coca Leaf Gin Green Edition</t>
  </si>
  <si>
    <t xml:space="preserve">Gin Liqueurs                                      </t>
  </si>
  <si>
    <t>L-23-946-00</t>
  </si>
  <si>
    <t>Amuerte Coca Leaf Gin Red Edition</t>
  </si>
  <si>
    <t>5412185104445</t>
  </si>
  <si>
    <t>7422250959977</t>
  </si>
  <si>
    <t>L-11-845-00</t>
  </si>
  <si>
    <t>Amuerte Coca Leaf Gin White Edition + 2 Glasses</t>
  </si>
  <si>
    <t>7422250960942</t>
  </si>
  <si>
    <t>L-24-801-00</t>
  </si>
  <si>
    <t>Ancho Reyes Original</t>
  </si>
  <si>
    <t>7503018819068</t>
  </si>
  <si>
    <t>17503018819065</t>
  </si>
  <si>
    <t>L-24-846-00</t>
  </si>
  <si>
    <t>Ancho Reyes Verde</t>
  </si>
  <si>
    <t>7503018819167</t>
  </si>
  <si>
    <t>17503018819164</t>
  </si>
  <si>
    <t>L-07-088-00</t>
  </si>
  <si>
    <t>AnCnoc 12 Years + GB</t>
  </si>
  <si>
    <t>5010509427067</t>
  </si>
  <si>
    <t>5010509427869</t>
  </si>
  <si>
    <t>L-03-275-00</t>
  </si>
  <si>
    <t>Andre Renard VS</t>
  </si>
  <si>
    <t xml:space="preserve">Cognac                                            </t>
  </si>
  <si>
    <t>3104051119012</t>
  </si>
  <si>
    <t>13104051119101</t>
  </si>
  <si>
    <t>L-50-467-00</t>
  </si>
  <si>
    <t>Andre Renard VSOP + GB</t>
  </si>
  <si>
    <t>3104051119104</t>
  </si>
  <si>
    <t>L-03-277-00</t>
  </si>
  <si>
    <t>Andre Renard XO + GB</t>
  </si>
  <si>
    <t>3104051119302</t>
  </si>
  <si>
    <t>13104051119309</t>
  </si>
  <si>
    <t>L-54-377-00</t>
  </si>
  <si>
    <t>Angel's Envy Port Cask Finish</t>
  </si>
  <si>
    <t xml:space="preserve">Bourbon &amp; Rye Whiskey                             </t>
  </si>
  <si>
    <t>7640171031170</t>
  </si>
  <si>
    <t>7640171034041</t>
  </si>
  <si>
    <t>L-08-772-00</t>
  </si>
  <si>
    <t>Angostura 12 Years 1824 + GB</t>
  </si>
  <si>
    <t>TRINIDAD AND TOBAGO</t>
  </si>
  <si>
    <t>075496331952</t>
  </si>
  <si>
    <t>10075496331959</t>
  </si>
  <si>
    <t>L-11-882-00</t>
  </si>
  <si>
    <t>Angostura 1919 + GB</t>
  </si>
  <si>
    <t>075496331969</t>
  </si>
  <si>
    <t>L-08-780-00</t>
  </si>
  <si>
    <t>Angostura 5 Years Gold</t>
  </si>
  <si>
    <t>075496331884</t>
  </si>
  <si>
    <t>10075496331881</t>
  </si>
  <si>
    <t>L-08-775-00</t>
  </si>
  <si>
    <t>Angostura Bitter</t>
  </si>
  <si>
    <t>075496002005</t>
  </si>
  <si>
    <t>00075496122000</t>
  </si>
  <si>
    <t>L-11-890-00</t>
  </si>
  <si>
    <t>Angostura Bitter Orange</t>
  </si>
  <si>
    <t>075496331075</t>
  </si>
  <si>
    <t>20075496331079</t>
  </si>
  <si>
    <t>L-24-603-00</t>
  </si>
  <si>
    <t>Angostura Cocoa Bitter</t>
  </si>
  <si>
    <t>075496332829</t>
  </si>
  <si>
    <t>10075496332833</t>
  </si>
  <si>
    <t>L-08-778-00</t>
  </si>
  <si>
    <t>Angostura Dark 7 Years</t>
  </si>
  <si>
    <t>075496331891</t>
  </si>
  <si>
    <t>10075496331898</t>
  </si>
  <si>
    <t>L-00-638-00</t>
  </si>
  <si>
    <t>Anker Jonge Jenever</t>
  </si>
  <si>
    <t xml:space="preserve">Genever &amp; Corenwijn                               </t>
  </si>
  <si>
    <t>8712838258158</t>
  </si>
  <si>
    <t>4076700246501</t>
  </si>
  <si>
    <t>L-00-637-00</t>
  </si>
  <si>
    <t>Anker Vieux</t>
  </si>
  <si>
    <t xml:space="preserve">Vieux                                             </t>
  </si>
  <si>
    <t>8712838258141</t>
  </si>
  <si>
    <t>4076700246525</t>
  </si>
  <si>
    <t>L-00-639-00</t>
  </si>
  <si>
    <t>Anker Zachte Borrel</t>
  </si>
  <si>
    <t>8712838258165</t>
  </si>
  <si>
    <t>4076700246518</t>
  </si>
  <si>
    <t>L-59-091-00</t>
  </si>
  <si>
    <t>AnneSanti Acqua della Serpa - Bianco Amphora 2019</t>
  </si>
  <si>
    <t xml:space="preserve">White Wine                                        </t>
  </si>
  <si>
    <t>0</t>
  </si>
  <si>
    <t>L-59-092-00</t>
  </si>
  <si>
    <t>AnneSanti Colle Fregiara Bianco Amphora 2019</t>
  </si>
  <si>
    <t>L-59-089-00</t>
  </si>
  <si>
    <t>AnneSanti Suppriscola -Barbera 2019</t>
  </si>
  <si>
    <t xml:space="preserve">Red Wine                                          </t>
  </si>
  <si>
    <t>L-19-951-00</t>
  </si>
  <si>
    <t>Antica Formula Carpano</t>
  </si>
  <si>
    <t xml:space="preserve">Vermouth                                          </t>
  </si>
  <si>
    <t>8004400007203</t>
  </si>
  <si>
    <t>8004400073420</t>
  </si>
  <si>
    <t>L-05-126-00</t>
  </si>
  <si>
    <t>Antica Sambuca Banana</t>
  </si>
  <si>
    <t xml:space="preserve">Sambuca                                           </t>
  </si>
  <si>
    <t>8004747007508</t>
  </si>
  <si>
    <t>8004747007515</t>
  </si>
  <si>
    <t>L-05-128-00</t>
  </si>
  <si>
    <t>8004747007461</t>
  </si>
  <si>
    <t>8004747007478</t>
  </si>
  <si>
    <t>L-23-698-00</t>
  </si>
  <si>
    <t>Antica Sambuca Cherry</t>
  </si>
  <si>
    <t>8004747008611</t>
  </si>
  <si>
    <t>8004747008628</t>
  </si>
  <si>
    <t>L-19-587-00</t>
  </si>
  <si>
    <t>Antica Sambuca Chilli</t>
  </si>
  <si>
    <t>8004747008864</t>
  </si>
  <si>
    <t>8004747008888</t>
  </si>
  <si>
    <t>L-11-899-00</t>
  </si>
  <si>
    <t>Antica Sambuca Raspberry</t>
  </si>
  <si>
    <t>8004747006754</t>
  </si>
  <si>
    <t>8004747006891</t>
  </si>
  <si>
    <t>L-19-588-00</t>
  </si>
  <si>
    <t>Antica Sambuca Tropical</t>
  </si>
  <si>
    <t>8004747009403</t>
  </si>
  <si>
    <t>8004747009410</t>
  </si>
  <si>
    <t>L-06-025-00</t>
  </si>
  <si>
    <t>Antiquary 21 Years + GB</t>
  </si>
  <si>
    <t>5018481217003</t>
  </si>
  <si>
    <t>05018481217201</t>
  </si>
  <si>
    <t>L-03-382-00</t>
  </si>
  <si>
    <t>Antiquary Finest</t>
  </si>
  <si>
    <t>5018481023062</t>
  </si>
  <si>
    <t>05018481023079</t>
  </si>
  <si>
    <t>L-03-383-00</t>
  </si>
  <si>
    <t>Antiquary Finest + GB</t>
  </si>
  <si>
    <t>5018481023918</t>
  </si>
  <si>
    <t>05018481024243</t>
  </si>
  <si>
    <t>L-53-022-00</t>
  </si>
  <si>
    <t>Apenshot</t>
  </si>
  <si>
    <t>8719322640437</t>
  </si>
  <si>
    <t>8719322645371</t>
  </si>
  <si>
    <t>L-05-142-00</t>
  </si>
  <si>
    <t>Aperol</t>
  </si>
  <si>
    <t>8002230000302</t>
  </si>
  <si>
    <t>8002230350575</t>
  </si>
  <si>
    <t>L-05-145-00</t>
  </si>
  <si>
    <t>8002230000012</t>
  </si>
  <si>
    <t>8002230350278</t>
  </si>
  <si>
    <t>L-05-146-00</t>
  </si>
  <si>
    <t>8002230340729</t>
  </si>
  <si>
    <t>L-59-750-00</t>
  </si>
  <si>
    <t>Aperol Spritz</t>
  </si>
  <si>
    <t xml:space="preserve">ml      </t>
  </si>
  <si>
    <t xml:space="preserve">Ready-to-serve / ready-to-drink                   </t>
  </si>
  <si>
    <t>8002230340538</t>
  </si>
  <si>
    <t>8002230340545</t>
  </si>
  <si>
    <t>L-58-481-00</t>
  </si>
  <si>
    <t>Appleton 15 Years Black River Casks + GB</t>
  </si>
  <si>
    <t>JAMAICA</t>
  </si>
  <si>
    <t>5024576212105</t>
  </si>
  <si>
    <t>05024576212112</t>
  </si>
  <si>
    <t>L-51-556-00</t>
  </si>
  <si>
    <t>Appleton Estate 12 Years Rare Blend</t>
  </si>
  <si>
    <t>5024576191103</t>
  </si>
  <si>
    <t>5024576191110</t>
  </si>
  <si>
    <t>L-52-528-00</t>
  </si>
  <si>
    <t>5024576207101</t>
  </si>
  <si>
    <t>05024576207118</t>
  </si>
  <si>
    <t>L-25-152-00</t>
  </si>
  <si>
    <t>Appleton Estate Reserve Blend</t>
  </si>
  <si>
    <t>5024576190106</t>
  </si>
  <si>
    <t>05024576190113</t>
  </si>
  <si>
    <t>L-04-601-00</t>
  </si>
  <si>
    <t>Ararat 10 Years Akhtamar + GB</t>
  </si>
  <si>
    <t>ARMENIA</t>
  </si>
  <si>
    <t>4850001003700</t>
  </si>
  <si>
    <t>4850001002901</t>
  </si>
  <si>
    <t>L-19-599-00</t>
  </si>
  <si>
    <t>4850001003717</t>
  </si>
  <si>
    <t>4850001002918</t>
  </si>
  <si>
    <t>L-03-206-00</t>
  </si>
  <si>
    <t>Ararat 20 Years Nairi + GB</t>
  </si>
  <si>
    <t>4850001003809</t>
  </si>
  <si>
    <t>4850001003045</t>
  </si>
  <si>
    <t>L-03-200-00</t>
  </si>
  <si>
    <t>Ararat 5 Years + GB</t>
  </si>
  <si>
    <t>4850001002314</t>
  </si>
  <si>
    <t>4850001002758</t>
  </si>
  <si>
    <t>L-55-801-00</t>
  </si>
  <si>
    <t>Ararat Apricot + GB</t>
  </si>
  <si>
    <t>4850001005292</t>
  </si>
  <si>
    <t>4850001005346</t>
  </si>
  <si>
    <t>L-58-656-00</t>
  </si>
  <si>
    <t>Archers Peach</t>
  </si>
  <si>
    <t>5010103926379</t>
  </si>
  <si>
    <t>05010103926300</t>
  </si>
  <si>
    <t>L-07-139-00</t>
  </si>
  <si>
    <t>Ardbeg 10 Years + GB</t>
  </si>
  <si>
    <t>5010494195286</t>
  </si>
  <si>
    <t>5010494952926</t>
  </si>
  <si>
    <t>L-61-010-00</t>
  </si>
  <si>
    <t>Ardbeg 19 Years Traigh Bhan Batch 5 + GB</t>
  </si>
  <si>
    <t>5010494980943</t>
  </si>
  <si>
    <t>5010494980981</t>
  </si>
  <si>
    <t>L-57-624-00</t>
  </si>
  <si>
    <t>Ardbeg 21 Years Private Single Cask 1565 Oloroso + GB</t>
  </si>
  <si>
    <t>4260115080397</t>
  </si>
  <si>
    <t>5010494978735</t>
  </si>
  <si>
    <t>L-57-647-00</t>
  </si>
  <si>
    <t>Ardbeg 25 Years 2022 Edition + GB</t>
  </si>
  <si>
    <t>5010494963977</t>
  </si>
  <si>
    <t>L-19-602-00</t>
  </si>
  <si>
    <t>Ardbeg 5 Years Wee Beastie</t>
  </si>
  <si>
    <t>5010494961577</t>
  </si>
  <si>
    <t>5010494961638</t>
  </si>
  <si>
    <t>Ardbeg An OA + GB</t>
  </si>
  <si>
    <t>L-56-873-00</t>
  </si>
  <si>
    <t>Ardbeg Ardcore The Ultimate + GB</t>
  </si>
  <si>
    <t>5010494975307</t>
  </si>
  <si>
    <t>5010494975437</t>
  </si>
  <si>
    <t>L-07-156-00</t>
  </si>
  <si>
    <t>Ardbeg Corryvreckan + GB</t>
  </si>
  <si>
    <t>5010494296280</t>
  </si>
  <si>
    <t>5010494952988</t>
  </si>
  <si>
    <t>L-54-207-00</t>
  </si>
  <si>
    <t>Ardbeg Monster Of Smoke + GB</t>
  </si>
  <si>
    <t>5010494972788</t>
  </si>
  <si>
    <t>5010494972818</t>
  </si>
  <si>
    <t>L-58-602-00</t>
  </si>
  <si>
    <t>Ardbeg Smoketrails The Ultimate Manzanilla Edition</t>
  </si>
  <si>
    <t>5010494979534</t>
  </si>
  <si>
    <t>5010494979527</t>
  </si>
  <si>
    <t>L-07-165-00</t>
  </si>
  <si>
    <t>Ardbeg Uigeadail + GB</t>
  </si>
  <si>
    <t>5010494220278</t>
  </si>
  <si>
    <t>5010494952964</t>
  </si>
  <si>
    <t>L-07-101-00</t>
  </si>
  <si>
    <t>Ardmore 12 Years Portwood + GB</t>
  </si>
  <si>
    <t>5010019637956</t>
  </si>
  <si>
    <t>5010019637963</t>
  </si>
  <si>
    <t>L-07-105-00</t>
  </si>
  <si>
    <t>Ardmore Legacy + GB</t>
  </si>
  <si>
    <t>5010019637666</t>
  </si>
  <si>
    <t>5010019637673</t>
  </si>
  <si>
    <t>L-11-955-00</t>
  </si>
  <si>
    <t>Ardmore Traditional Peated + GB</t>
  </si>
  <si>
    <t>5010019638052</t>
  </si>
  <si>
    <t>05010019638069</t>
  </si>
  <si>
    <t xml:space="preserve">Champagne                                         </t>
  </si>
  <si>
    <t>L-57-822-00</t>
  </si>
  <si>
    <t>Armand De Brignac Brut Gold + Velvet Bag</t>
  </si>
  <si>
    <t>3760350600035</t>
  </si>
  <si>
    <t>3760350601537</t>
  </si>
  <si>
    <t>L-59-378-00</t>
  </si>
  <si>
    <t>Armand De Brignac Brut Gold + Wooden GB</t>
  </si>
  <si>
    <t>3760350601544</t>
  </si>
  <si>
    <t>L-55-892-00</t>
  </si>
  <si>
    <t>Armand De Brignac Rose + Velvet Bag</t>
  </si>
  <si>
    <t>3760350600028</t>
  </si>
  <si>
    <t>3760350601926</t>
  </si>
  <si>
    <t>L-55-257-00</t>
  </si>
  <si>
    <t>Armorik Classic + GB</t>
  </si>
  <si>
    <t>3233990004469</t>
  </si>
  <si>
    <t>L-26-616-00</t>
  </si>
  <si>
    <t>Army Vodka + GB</t>
  </si>
  <si>
    <t>POLAND</t>
  </si>
  <si>
    <t>5901617004649</t>
  </si>
  <si>
    <t>L-08-062-00</t>
  </si>
  <si>
    <t>Arran 10 Years + GB</t>
  </si>
  <si>
    <t>5060044480638</t>
  </si>
  <si>
    <t>5060044480645</t>
  </si>
  <si>
    <t>L-57-159-00</t>
  </si>
  <si>
    <t>Arran 25 Years + Wooden GB</t>
  </si>
  <si>
    <t>5060044484001</t>
  </si>
  <si>
    <t>05060044484018</t>
  </si>
  <si>
    <t>L-12-008-00</t>
  </si>
  <si>
    <t>Arran Amarone Cask Finish + GB</t>
  </si>
  <si>
    <t>5060044481901</t>
  </si>
  <si>
    <t>05060044481918</t>
  </si>
  <si>
    <t>L-12-010-00</t>
  </si>
  <si>
    <t>Arran Barrel Reserve + GB</t>
  </si>
  <si>
    <t>5060044483738</t>
  </si>
  <si>
    <t>05060044483745</t>
  </si>
  <si>
    <t>L-12-018-00</t>
  </si>
  <si>
    <t>Arran Likeur Gold</t>
  </si>
  <si>
    <t>5060044480270</t>
  </si>
  <si>
    <t>05060044480287</t>
  </si>
  <si>
    <t>L-19-615-00</t>
  </si>
  <si>
    <t>Arran Machrie Moor Peated Cask Strength + Tin GB</t>
  </si>
  <si>
    <t>5060044482793</t>
  </si>
  <si>
    <t>05060044482809</t>
  </si>
  <si>
    <t>L-51-549-00</t>
  </si>
  <si>
    <t>Arran Machrie Moor Peated Single Malt + Tin GB</t>
  </si>
  <si>
    <t>5060044482021</t>
  </si>
  <si>
    <t>05060044482038</t>
  </si>
  <si>
    <t>L-12-037-00</t>
  </si>
  <si>
    <t>Arran Quarter Cask + GB</t>
  </si>
  <si>
    <t>5060044483790</t>
  </si>
  <si>
    <t>060044483806</t>
  </si>
  <si>
    <t>L-12-039-00</t>
  </si>
  <si>
    <t>Arran Robert Burns + GB</t>
  </si>
  <si>
    <t>5060044482397</t>
  </si>
  <si>
    <t>060044482403</t>
  </si>
  <si>
    <t>L-56-319-00</t>
  </si>
  <si>
    <t>Arran Robert Burns Blended + GB</t>
  </si>
  <si>
    <t>5011311092269</t>
  </si>
  <si>
    <t>05011311212261</t>
  </si>
  <si>
    <t>L-12-042-00</t>
  </si>
  <si>
    <t>Arran Sauternes Cask Finish + GB</t>
  </si>
  <si>
    <t>5060044481949</t>
  </si>
  <si>
    <t>05060044481956</t>
  </si>
  <si>
    <t>L-24-980-00</t>
  </si>
  <si>
    <t>Arran Sherry Cask + GB</t>
  </si>
  <si>
    <t>5060044483776</t>
  </si>
  <si>
    <t>05060044483783</t>
  </si>
  <si>
    <t>L-52-569-00</t>
  </si>
  <si>
    <t>Artemi Caramel Vodka NRF</t>
  </si>
  <si>
    <t>8411748001877</t>
  </si>
  <si>
    <t>28411748001871</t>
  </si>
  <si>
    <t>L-05-173-00</t>
  </si>
  <si>
    <t>Asbach 15 Years + GB</t>
  </si>
  <si>
    <t>4016500512406</t>
  </si>
  <si>
    <t>4016500313287</t>
  </si>
  <si>
    <t>L-05-178-00</t>
  </si>
  <si>
    <t>Asbach 8 Years Privatbrand + GB</t>
  </si>
  <si>
    <t>4016500013101</t>
  </si>
  <si>
    <t>4016500113108</t>
  </si>
  <si>
    <t>L-58-630-00</t>
  </si>
  <si>
    <t>Asbach Original 3 Years</t>
  </si>
  <si>
    <t>4016500033116</t>
  </si>
  <si>
    <t>4016500133403</t>
  </si>
  <si>
    <t>L-19-619-00</t>
  </si>
  <si>
    <t>Asbach Uralt</t>
  </si>
  <si>
    <t>4016500018304</t>
  </si>
  <si>
    <t>4016500118301</t>
  </si>
  <si>
    <t>L-05-182-00</t>
  </si>
  <si>
    <t>Asbach Uralt 3 Years</t>
  </si>
  <si>
    <t>4016500018205</t>
  </si>
  <si>
    <t>4016500118202</t>
  </si>
  <si>
    <t>L-59-170-00</t>
  </si>
  <si>
    <t>Asconi Feteasca Neagra 2015</t>
  </si>
  <si>
    <t>MOLDOVA</t>
  </si>
  <si>
    <t>8437001617852</t>
  </si>
  <si>
    <t>L-52-571-00</t>
  </si>
  <si>
    <t>Astoria Fashion Victim Rose</t>
  </si>
  <si>
    <t xml:space="preserve">Sparkling Wines                                   </t>
  </si>
  <si>
    <t>8003905040746</t>
  </si>
  <si>
    <t>8003905063400</t>
  </si>
  <si>
    <t>L-18-053-00</t>
  </si>
  <si>
    <t>Astoria Lounge Spumante Classic</t>
  </si>
  <si>
    <t xml:space="preserve">Prosecco                                          </t>
  </si>
  <si>
    <t>8003905104080</t>
  </si>
  <si>
    <t>8003905098365</t>
  </si>
  <si>
    <t>L-24-893-00</t>
  </si>
  <si>
    <t>Astoria Lounge Spumante Jereboame</t>
  </si>
  <si>
    <t>8003905091403</t>
  </si>
  <si>
    <t>8,003905300040</t>
  </si>
  <si>
    <t>L-18-062-00</t>
  </si>
  <si>
    <t>Astoria Spumante 9.5 Cold Wine</t>
  </si>
  <si>
    <t>8003905096668</t>
  </si>
  <si>
    <t>8003905062625</t>
  </si>
  <si>
    <t>L-54-242-00</t>
  </si>
  <si>
    <t>Astoria Velere Prosecco DOC Rose Millesimato</t>
  </si>
  <si>
    <t>8003905045307</t>
  </si>
  <si>
    <t>8003905065985</t>
  </si>
  <si>
    <t>L-23-264-00</t>
  </si>
  <si>
    <t>Au Vodka</t>
  </si>
  <si>
    <t>731275894680</t>
  </si>
  <si>
    <t>0784927406571</t>
  </si>
  <si>
    <t>L-23-403-00</t>
  </si>
  <si>
    <t>Au Vodka Black Grape Flavour</t>
  </si>
  <si>
    <t>5051175738156</t>
  </si>
  <si>
    <t>5051175738163</t>
  </si>
  <si>
    <t>L-50-153-00</t>
  </si>
  <si>
    <t>Au Vodka Blue Raspberry</t>
  </si>
  <si>
    <t>5051175738194</t>
  </si>
  <si>
    <t>5051175738279</t>
  </si>
  <si>
    <t>L-60-940-00</t>
  </si>
  <si>
    <t>Au Vodka Bubblegum</t>
  </si>
  <si>
    <t>5060926500423</t>
  </si>
  <si>
    <t>5060926500188</t>
  </si>
  <si>
    <t>L-52-193-00</t>
  </si>
  <si>
    <t>Au Vodka Green Watermelon</t>
  </si>
  <si>
    <t>5051175738354</t>
  </si>
  <si>
    <t>5051175738385</t>
  </si>
  <si>
    <t>L-60-666-00</t>
  </si>
  <si>
    <t>Au Vodka Pineapple Crush</t>
  </si>
  <si>
    <t>5060926500133</t>
  </si>
  <si>
    <t>L-60-938-00</t>
  </si>
  <si>
    <t>Au Vodka Pink Lemonade</t>
  </si>
  <si>
    <t>5060926500577</t>
  </si>
  <si>
    <t>5060926500621</t>
  </si>
  <si>
    <t>L-60-939-00</t>
  </si>
  <si>
    <t>Au Vodka Red Cherry</t>
  </si>
  <si>
    <t>5051175738613</t>
  </si>
  <si>
    <t>L-07-170-00</t>
  </si>
  <si>
    <t>Auchentoshan 12 Years + GB</t>
  </si>
  <si>
    <t>5010496001769</t>
  </si>
  <si>
    <t>L-07-175-00</t>
  </si>
  <si>
    <t>Auchentoshan American Oak + GB</t>
  </si>
  <si>
    <t>5010496003565</t>
  </si>
  <si>
    <t>15010496103682</t>
  </si>
  <si>
    <t>L-07-183-00</t>
  </si>
  <si>
    <t>Auchentoshan Dark Oak + GB</t>
  </si>
  <si>
    <t>5010496005392</t>
  </si>
  <si>
    <t>15010496105785</t>
  </si>
  <si>
    <t>L-24-127-00</t>
  </si>
  <si>
    <t>Auchentoshan Three Wood + GB</t>
  </si>
  <si>
    <t>5011333150824</t>
  </si>
  <si>
    <t>05011333142621</t>
  </si>
  <si>
    <t>L-07-129-00</t>
  </si>
  <si>
    <t>Auchroisk 10 Years - Flora &amp; Fauna</t>
  </si>
  <si>
    <t>5000281016085</t>
  </si>
  <si>
    <t>5000281066776</t>
  </si>
  <si>
    <t>L-04-664-00</t>
  </si>
  <si>
    <t>Aurum Golden Orange</t>
  </si>
  <si>
    <t>8001110001415</t>
  </si>
  <si>
    <t>08001110810796</t>
  </si>
  <si>
    <t>L-05-156-00</t>
  </si>
  <si>
    <t>Averna Amaro</t>
  </si>
  <si>
    <t>8000400203782</t>
  </si>
  <si>
    <t>8000400203805</t>
  </si>
  <si>
    <t>L-05-158-00</t>
  </si>
  <si>
    <t>8000400203799</t>
  </si>
  <si>
    <t>8000400203812</t>
  </si>
  <si>
    <t>L-08-704-00</t>
  </si>
  <si>
    <t>Aviation Gin</t>
  </si>
  <si>
    <t>853507000123</t>
  </si>
  <si>
    <t>20853507000127</t>
  </si>
  <si>
    <t>L-60-711-00</t>
  </si>
  <si>
    <t>857050005123</t>
  </si>
  <si>
    <t>10857050005120</t>
  </si>
  <si>
    <t>L-54-271-00</t>
  </si>
  <si>
    <t>Axel Yaz Brut Selection + GB</t>
  </si>
  <si>
    <t>3664174002511</t>
  </si>
  <si>
    <t>L-51-710-00</t>
  </si>
  <si>
    <t>Ayala Brut Majeur</t>
  </si>
  <si>
    <t>3113841001000</t>
  </si>
  <si>
    <t>3113841301001</t>
  </si>
  <si>
    <t>L-60-814-00</t>
  </si>
  <si>
    <t>Ayala Rose Majeur + GB</t>
  </si>
  <si>
    <t>3113841080043</t>
  </si>
  <si>
    <t>3113841374005</t>
  </si>
  <si>
    <t>L-08-865-00</t>
  </si>
  <si>
    <t>Bacardi 10 Years Gran Reserva Diez</t>
  </si>
  <si>
    <t>PUERTO RICO</t>
  </si>
  <si>
    <t>7610113005750</t>
  </si>
  <si>
    <t>07610113005866</t>
  </si>
  <si>
    <t>L-16-800-00</t>
  </si>
  <si>
    <t>Bacardi 8 Years Reserva Ocho</t>
  </si>
  <si>
    <t>7610113001516</t>
  </si>
  <si>
    <t>7610113001523</t>
  </si>
  <si>
    <t>L-58-090-00</t>
  </si>
  <si>
    <t>Bacardi 8 Years Reserva Ocho + GB</t>
  </si>
  <si>
    <t>7610113017739</t>
  </si>
  <si>
    <t>7610113017746</t>
  </si>
  <si>
    <t>L-08-814-00</t>
  </si>
  <si>
    <t>Bacardi Anejo Cuatro</t>
  </si>
  <si>
    <t>7610113001417</t>
  </si>
  <si>
    <t>7610113001424</t>
  </si>
  <si>
    <t>L-16-753-00</t>
  </si>
  <si>
    <t>Bacardi Breezer Lime</t>
  </si>
  <si>
    <t>5010677551397</t>
  </si>
  <si>
    <t>5010677551595</t>
  </si>
  <si>
    <t>L-04-216-00</t>
  </si>
  <si>
    <t>Bacardi Breezer Orange</t>
  </si>
  <si>
    <t>ml</t>
  </si>
  <si>
    <t>5010677551311</t>
  </si>
  <si>
    <t>5010677559911</t>
  </si>
  <si>
    <t>L-56-734-00</t>
  </si>
  <si>
    <t>Bacardi Caribbean Espresso Rumtini</t>
  </si>
  <si>
    <t>7610113018354</t>
  </si>
  <si>
    <t>7610113018347</t>
  </si>
  <si>
    <t>L-59-570-00</t>
  </si>
  <si>
    <t>Bacardi Caribbean Spiced</t>
  </si>
  <si>
    <t>7610113021187</t>
  </si>
  <si>
    <t>07610113022504</t>
  </si>
  <si>
    <t>L-08-823-00</t>
  </si>
  <si>
    <t>Bacardi Carta Blanca</t>
  </si>
  <si>
    <t xml:space="preserve">White Rum                                         </t>
  </si>
  <si>
    <t>5010677012218</t>
  </si>
  <si>
    <t>5010677012225</t>
  </si>
  <si>
    <t>L-50-443-00</t>
  </si>
  <si>
    <t>5010677012232</t>
  </si>
  <si>
    <t>5010677012249</t>
  </si>
  <si>
    <t>L-08-828-00</t>
  </si>
  <si>
    <t>5010677012379</t>
  </si>
  <si>
    <t>L-50-173-00</t>
  </si>
  <si>
    <t>5010677013147</t>
  </si>
  <si>
    <t>5010677013154</t>
  </si>
  <si>
    <t>L-08-834-00</t>
  </si>
  <si>
    <t>5010677012850</t>
  </si>
  <si>
    <t>5010677013185</t>
  </si>
  <si>
    <t>L-08-832-00</t>
  </si>
  <si>
    <t>5010677012171</t>
  </si>
  <si>
    <t>5010677012188</t>
  </si>
  <si>
    <t>L-08-837-00</t>
  </si>
  <si>
    <t>5010677013253</t>
  </si>
  <si>
    <t>5010677013260</t>
  </si>
  <si>
    <t>L-25-282-00</t>
  </si>
  <si>
    <t>Bacardi Carta Blanca PET</t>
  </si>
  <si>
    <t>5010677010115</t>
  </si>
  <si>
    <t>7610113004135</t>
  </si>
  <si>
    <t>L-08-842-00</t>
  </si>
  <si>
    <t>Bacardi Carta Negra</t>
  </si>
  <si>
    <t>5010677039093</t>
  </si>
  <si>
    <t>5010677038829</t>
  </si>
  <si>
    <t>L-08-844-00</t>
  </si>
  <si>
    <t>5010677038874</t>
  </si>
  <si>
    <t>5010677038867</t>
  </si>
  <si>
    <t>L-08-847-00</t>
  </si>
  <si>
    <t>Bacardi Carta Oro</t>
  </si>
  <si>
    <t>5010677028899</t>
  </si>
  <si>
    <t>5010677028783</t>
  </si>
  <si>
    <t>L-08-849-00</t>
  </si>
  <si>
    <t>5010677025812</t>
  </si>
  <si>
    <t>5010677026130</t>
  </si>
  <si>
    <t>L-08-850-00</t>
  </si>
  <si>
    <t>Bacardi Coconut</t>
  </si>
  <si>
    <t xml:space="preserve">Flavoured Rum                                     </t>
  </si>
  <si>
    <t>7610113008744</t>
  </si>
  <si>
    <t>7610113008751</t>
  </si>
  <si>
    <t>L-57-125-00</t>
  </si>
  <si>
    <t>Bacardi Coquito Limited Edition</t>
  </si>
  <si>
    <t>7610113018941</t>
  </si>
  <si>
    <t>7610113018934</t>
  </si>
  <si>
    <t>L-23-789-00</t>
  </si>
  <si>
    <t>Bacardi Discovery Pack (3x10CL Bottles)</t>
  </si>
  <si>
    <t xml:space="preserve">Rum Giftsets                                      </t>
  </si>
  <si>
    <t>7610113013175</t>
  </si>
  <si>
    <t>07610113013182</t>
  </si>
  <si>
    <t>L-08-856-00</t>
  </si>
  <si>
    <t>Bacardi Facundo Eximo 10 Years + GB</t>
  </si>
  <si>
    <t>7501008660409</t>
  </si>
  <si>
    <t>7501008692790</t>
  </si>
  <si>
    <t>L-08-857-00</t>
  </si>
  <si>
    <t>Bacardi Facundo Exquisito + GB</t>
  </si>
  <si>
    <t>7501008660393</t>
  </si>
  <si>
    <t>7501008692806</t>
  </si>
  <si>
    <t>L-08-858-00</t>
  </si>
  <si>
    <t>Bacardi Facundo Neo + GB</t>
  </si>
  <si>
    <t>7501008660416</t>
  </si>
  <si>
    <t>7501008692783</t>
  </si>
  <si>
    <t>L-08-859-00</t>
  </si>
  <si>
    <t>Bacardi Facundo Paraiso + GB</t>
  </si>
  <si>
    <t>7501008660423</t>
  </si>
  <si>
    <t>7501008692813</t>
  </si>
  <si>
    <t>L-51-747-00</t>
  </si>
  <si>
    <t>Bacardi Heritage</t>
  </si>
  <si>
    <t>5010677011792</t>
  </si>
  <si>
    <t>5010677011839</t>
  </si>
  <si>
    <t>L-08-871-00</t>
  </si>
  <si>
    <t>Bacardi Limon</t>
  </si>
  <si>
    <t>5010677048071</t>
  </si>
  <si>
    <t>5010677048088</t>
  </si>
  <si>
    <t>L-08-873-00</t>
  </si>
  <si>
    <t>5010677048125</t>
  </si>
  <si>
    <t>5010677048149</t>
  </si>
  <si>
    <t>L-08-875-00</t>
  </si>
  <si>
    <t>Bacardi Mango</t>
  </si>
  <si>
    <t>5010677460149</t>
  </si>
  <si>
    <t>5010677460163</t>
  </si>
  <si>
    <t>L-08-879-00</t>
  </si>
  <si>
    <t>Bacardi Mojito</t>
  </si>
  <si>
    <t>7610113000175</t>
  </si>
  <si>
    <t>7610113000205</t>
  </si>
  <si>
    <t>L-59-725-00</t>
  </si>
  <si>
    <t>Bacardi Punch</t>
  </si>
  <si>
    <t>CUBA</t>
  </si>
  <si>
    <t>7610113022528</t>
  </si>
  <si>
    <t>7610113022566</t>
  </si>
  <si>
    <t>L-08-893-00</t>
  </si>
  <si>
    <t>Bacardi Razz</t>
  </si>
  <si>
    <t>5010677055154</t>
  </si>
  <si>
    <t>5010677055161</t>
  </si>
  <si>
    <t>L-08-895-00</t>
  </si>
  <si>
    <t>5010677055192</t>
  </si>
  <si>
    <t>5010677055208</t>
  </si>
  <si>
    <t>L-55-035-00</t>
  </si>
  <si>
    <t>7610113016701</t>
  </si>
  <si>
    <t>7610113016718</t>
  </si>
  <si>
    <t>L-56-735-00</t>
  </si>
  <si>
    <t>Bacardi Roasted Pineapple Rum Punch</t>
  </si>
  <si>
    <t>7610113018392</t>
  </si>
  <si>
    <t>7610113018385</t>
  </si>
  <si>
    <t>L-22-488-00</t>
  </si>
  <si>
    <t>Bacardi Spiced</t>
  </si>
  <si>
    <t>7610113007518</t>
  </si>
  <si>
    <t>7610113004227</t>
  </si>
  <si>
    <t>L-22-486-00</t>
  </si>
  <si>
    <t>7610113007495</t>
  </si>
  <si>
    <t>7610113007501</t>
  </si>
  <si>
    <t>L-22-487-00</t>
  </si>
  <si>
    <t>7610113009116</t>
  </si>
  <si>
    <t>7610113009123</t>
  </si>
  <si>
    <t>L-56-733-00</t>
  </si>
  <si>
    <t>Bacardi Toasted Coconut Colada</t>
  </si>
  <si>
    <t>7610113018507</t>
  </si>
  <si>
    <t>7610113018491</t>
  </si>
  <si>
    <t>L-59-571-00</t>
  </si>
  <si>
    <t>Bacardi Tropical</t>
  </si>
  <si>
    <t>7610113022511</t>
  </si>
  <si>
    <t>L-19-643-00</t>
  </si>
  <si>
    <t>Badel Pelinkovac</t>
  </si>
  <si>
    <t>CROATIA</t>
  </si>
  <si>
    <t>3850112110039</t>
  </si>
  <si>
    <t>3850112110367</t>
  </si>
  <si>
    <t>L-02-645-00</t>
  </si>
  <si>
    <t>Badel Sljivovica</t>
  </si>
  <si>
    <t xml:space="preserve">Eau de Vie                                        </t>
  </si>
  <si>
    <t>3850112121110</t>
  </si>
  <si>
    <t>3850112121028</t>
  </si>
  <si>
    <t>L-19-644-00</t>
  </si>
  <si>
    <t>3850112121097</t>
  </si>
  <si>
    <t>4807043369</t>
  </si>
  <si>
    <t>L-53-825-00</t>
  </si>
  <si>
    <t>Baileys Birthday Cake</t>
  </si>
  <si>
    <t>IRELAND</t>
  </si>
  <si>
    <t>5011013935116</t>
  </si>
  <si>
    <t>05011013936472</t>
  </si>
  <si>
    <t>L-03-211-00</t>
  </si>
  <si>
    <t>Baileys Chocolat Luxe</t>
  </si>
  <si>
    <t>5011013999064</t>
  </si>
  <si>
    <t>05011013999903</t>
  </si>
  <si>
    <t>L-57-415-00</t>
  </si>
  <si>
    <t>Baileys Chocolate Luxe</t>
  </si>
  <si>
    <t>5011013936243</t>
  </si>
  <si>
    <t>05011013936397</t>
  </si>
  <si>
    <t>L-55-730-00</t>
  </si>
  <si>
    <t>Baileys Colada Limited Edition</t>
  </si>
  <si>
    <t>5011013936021</t>
  </si>
  <si>
    <t>05011013936038</t>
  </si>
  <si>
    <t>L-23-524-00</t>
  </si>
  <si>
    <t>Baileys Espresso Creme</t>
  </si>
  <si>
    <t>5011013935482</t>
  </si>
  <si>
    <t>05011013935499</t>
  </si>
  <si>
    <t>L-19-033-00</t>
  </si>
  <si>
    <t>5011013931996</t>
  </si>
  <si>
    <t>05011013932009</t>
  </si>
  <si>
    <t>L-19-036-00</t>
  </si>
  <si>
    <t>Baileys Irish Cream</t>
  </si>
  <si>
    <t>5011013100217</t>
  </si>
  <si>
    <t>05011013100767</t>
  </si>
  <si>
    <t>L-03-207-00</t>
  </si>
  <si>
    <t>5011013100200</t>
  </si>
  <si>
    <t>5011013100712</t>
  </si>
  <si>
    <t>L-04-677-00</t>
  </si>
  <si>
    <t>5011013100156</t>
  </si>
  <si>
    <t>5011013100613</t>
  </si>
  <si>
    <t>L-04-686-00</t>
  </si>
  <si>
    <t>5011013100118</t>
  </si>
  <si>
    <t>05011013100514</t>
  </si>
  <si>
    <t>L-04-685-00</t>
  </si>
  <si>
    <t>5011013100507</t>
  </si>
  <si>
    <t>L-04-682-00</t>
  </si>
  <si>
    <t>5011013100040</t>
  </si>
  <si>
    <t>5011013100675</t>
  </si>
  <si>
    <t>L-25-279-00</t>
  </si>
  <si>
    <t>Baileys Irish Cream PET</t>
  </si>
  <si>
    <t>5011013100231</t>
  </si>
  <si>
    <t>5011013100309</t>
  </si>
  <si>
    <t>L-23-265-00</t>
  </si>
  <si>
    <t>Baileys Salted Caramel</t>
  </si>
  <si>
    <t>5011013934546</t>
  </si>
  <si>
    <t>05011013934539</t>
  </si>
  <si>
    <t>L-03-216-00</t>
  </si>
  <si>
    <t>5011013931293</t>
  </si>
  <si>
    <t>5011013931309</t>
  </si>
  <si>
    <t>L-04-692-00</t>
  </si>
  <si>
    <t>Baileys Strawberries &amp; Cream</t>
  </si>
  <si>
    <t>5011013933457</t>
  </si>
  <si>
    <t>5011013933464</t>
  </si>
  <si>
    <t>L-03-291-00</t>
  </si>
  <si>
    <t>Bakers Best Genever</t>
  </si>
  <si>
    <t>8719326186702</t>
  </si>
  <si>
    <t>8719326186719</t>
  </si>
  <si>
    <t>L-14-690-00</t>
  </si>
  <si>
    <t>Balblair 12 Years + GB</t>
  </si>
  <si>
    <t>5010509881548</t>
  </si>
  <si>
    <t>05010509803595</t>
  </si>
  <si>
    <t>L-14-691-00</t>
  </si>
  <si>
    <t>Balblair 15 Years + GB</t>
  </si>
  <si>
    <t>5010509881555</t>
  </si>
  <si>
    <t>05010509803601</t>
  </si>
  <si>
    <t>L-55-780-00</t>
  </si>
  <si>
    <t>Balcones Baby Blue Corn</t>
  </si>
  <si>
    <t>5060542510004</t>
  </si>
  <si>
    <t>L-60-819-00</t>
  </si>
  <si>
    <t>Balcones Eclipse Texas Rye</t>
  </si>
  <si>
    <t>5060542510332</t>
  </si>
  <si>
    <t>15060542510339</t>
  </si>
  <si>
    <t>L-55-779-00</t>
  </si>
  <si>
    <t>Balcones Texas Pot Still Bourbon</t>
  </si>
  <si>
    <t>5060542510196</t>
  </si>
  <si>
    <t>L-55-782-00</t>
  </si>
  <si>
    <t>Balcones Texas Single Malt Classic Edition</t>
  </si>
  <si>
    <t>5060542510028</t>
  </si>
  <si>
    <t>Ballantine's 12 Years NRF + GB</t>
  </si>
  <si>
    <t>05010106010235</t>
  </si>
  <si>
    <t>L-51-203-00</t>
  </si>
  <si>
    <t>Ballantine's 17 Years + GB</t>
  </si>
  <si>
    <t>5010106110126</t>
  </si>
  <si>
    <t>05010106010112</t>
  </si>
  <si>
    <t>L-54-193-00</t>
  </si>
  <si>
    <t>Ballantine's Finest</t>
  </si>
  <si>
    <t>5010106113912</t>
  </si>
  <si>
    <t>05000299606414</t>
  </si>
  <si>
    <t>L-06-057-00</t>
  </si>
  <si>
    <t>5000299610688</t>
  </si>
  <si>
    <t>5010106013496</t>
  </si>
  <si>
    <t>L-06-058-00</t>
  </si>
  <si>
    <t>5010106113127</t>
  </si>
  <si>
    <t>5010106013120</t>
  </si>
  <si>
    <t>L-06-062-00</t>
  </si>
  <si>
    <t>5010106111956</t>
  </si>
  <si>
    <t>5010106011522</t>
  </si>
  <si>
    <t>L-06-061-00</t>
  </si>
  <si>
    <t>L-58-699-00</t>
  </si>
  <si>
    <t>Ballantines Finest PET</t>
  </si>
  <si>
    <t>L-61-009-00</t>
  </si>
  <si>
    <t>Ballantine's Finest x Borderlands Moxxi's Bar Edition 2</t>
  </si>
  <si>
    <t>5000299629505</t>
  </si>
  <si>
    <t>5000299629512</t>
  </si>
  <si>
    <t>L-59-499-00</t>
  </si>
  <si>
    <t>Ballantines NRF</t>
  </si>
  <si>
    <t>5000299606292</t>
  </si>
  <si>
    <t>5000299606360</t>
  </si>
  <si>
    <t>L-19-654-00</t>
  </si>
  <si>
    <t>Ballechin 10 Years + GB</t>
  </si>
  <si>
    <t>5021944087846</t>
  </si>
  <si>
    <t>05021944073740</t>
  </si>
  <si>
    <t>L-55-327-00</t>
  </si>
  <si>
    <t>Bally 12 Years Pyramide + GB</t>
  </si>
  <si>
    <t>MARTINIQUE</t>
  </si>
  <si>
    <t>3147699105344</t>
  </si>
  <si>
    <t>L-55-328-00</t>
  </si>
  <si>
    <t>Bally 7 Years Pyramide + GB</t>
  </si>
  <si>
    <t>3147699105351</t>
  </si>
  <si>
    <t>L-07-357-00</t>
  </si>
  <si>
    <t>Balvenie 12 Years American Oak + GB</t>
  </si>
  <si>
    <t>5010327525167</t>
  </si>
  <si>
    <t>5010327525181</t>
  </si>
  <si>
    <t>L-07-362-00</t>
  </si>
  <si>
    <t>Balvenie 12 Years DoubleWood + GB</t>
  </si>
  <si>
    <t>5010327505138</t>
  </si>
  <si>
    <t>5010327525105</t>
  </si>
  <si>
    <t>L-14-878-00</t>
  </si>
  <si>
    <t>Balvenie 12 Years Single Barrel + GB</t>
  </si>
  <si>
    <t>5010327525877</t>
  </si>
  <si>
    <t>5010327525884</t>
  </si>
  <si>
    <t>L-24-129-00</t>
  </si>
  <si>
    <t>Balvenie 14 Years Caribbean Cask + GB</t>
  </si>
  <si>
    <t>5010327524566</t>
  </si>
  <si>
    <t>5010327555010</t>
  </si>
  <si>
    <t>L-07-381-00</t>
  </si>
  <si>
    <t>Balvenie 14 Years The Week Of Peat + GB</t>
  </si>
  <si>
    <t>5010327525198</t>
  </si>
  <si>
    <t>05010327525273</t>
  </si>
  <si>
    <t>L-57-056-00</t>
  </si>
  <si>
    <t>Balvenie 16 Years French Oak + GB</t>
  </si>
  <si>
    <t>5010327525464</t>
  </si>
  <si>
    <t>05010327525471</t>
  </si>
  <si>
    <t>L-55-314-00</t>
  </si>
  <si>
    <t>Balvenie Creation of a Classic + GB</t>
  </si>
  <si>
    <t>5010327525396</t>
  </si>
  <si>
    <t>05010327525402</t>
  </si>
  <si>
    <t>L-51-781-00</t>
  </si>
  <si>
    <t>Bandoeng 22 Pandan Liqueur</t>
  </si>
  <si>
    <t>8710631221065</t>
  </si>
  <si>
    <t>8710631621063</t>
  </si>
  <si>
    <t>L-16-728-00</t>
  </si>
  <si>
    <t>Baoruco Reserva Antigua Aged 21+ GB</t>
  </si>
  <si>
    <t>DOMINICAN REPUBLIC</t>
  </si>
  <si>
    <t>8412148004949</t>
  </si>
  <si>
    <t>18412148004946</t>
  </si>
  <si>
    <t>L-58-934-00</t>
  </si>
  <si>
    <t>Barbazul Rose Syrah 2021</t>
  </si>
  <si>
    <t>8437008266305</t>
  </si>
  <si>
    <t>28437008266309</t>
  </si>
  <si>
    <t>L-58-933-00</t>
  </si>
  <si>
    <t>Barbazul Tinto 2020</t>
  </si>
  <si>
    <t>8437008266169</t>
  </si>
  <si>
    <t>08437008266237</t>
  </si>
  <si>
    <t>L-58-932-00</t>
  </si>
  <si>
    <t>Barbazul Tinto Seleccion 2015</t>
  </si>
  <si>
    <t>8437008266374</t>
  </si>
  <si>
    <t>48437008266372</t>
  </si>
  <si>
    <t>L-59-603-00</t>
  </si>
  <si>
    <t>Barbazul Tinto Seleccion 2018</t>
  </si>
  <si>
    <t>L-50-846-00</t>
  </si>
  <si>
    <t>Barcelo Anejo</t>
  </si>
  <si>
    <t>7461323129237</t>
  </si>
  <si>
    <t>7461323129008</t>
  </si>
  <si>
    <t>L-08-950-00</t>
  </si>
  <si>
    <t>Barcelo Blanco</t>
  </si>
  <si>
    <t>7461323129480</t>
  </si>
  <si>
    <t>47461323129488</t>
  </si>
  <si>
    <t>L-08-955-00</t>
  </si>
  <si>
    <t>Barcelo Gran Anejo</t>
  </si>
  <si>
    <t>7461323129350</t>
  </si>
  <si>
    <t>47461323129358</t>
  </si>
  <si>
    <t>L-18-433-00</t>
  </si>
  <si>
    <t>Barcelo Imperial + 2 Glasses</t>
  </si>
  <si>
    <t>7461323129138</t>
  </si>
  <si>
    <t>47461323129136</t>
  </si>
  <si>
    <t>L-17-695-00</t>
  </si>
  <si>
    <t>Barcelo Imperial + GB</t>
  </si>
  <si>
    <t>7461281118885</t>
  </si>
  <si>
    <t>7461281118854</t>
  </si>
  <si>
    <t>L-17-692-00</t>
  </si>
  <si>
    <t>7461323129459</t>
  </si>
  <si>
    <t>7461323129954</t>
  </si>
  <si>
    <t>L-60-731-00</t>
  </si>
  <si>
    <t>Barcelo Imperial Maple Cask + GB</t>
  </si>
  <si>
    <t>DOMINICA</t>
  </si>
  <si>
    <t>7461281118601</t>
  </si>
  <si>
    <t>47461281118609</t>
  </si>
  <si>
    <t>L-17-694-00</t>
  </si>
  <si>
    <t>Barcelo Imperial Onyx + GB</t>
  </si>
  <si>
    <t>7461323129183</t>
  </si>
  <si>
    <t>47461323129181</t>
  </si>
  <si>
    <t>L-58-179-00</t>
  </si>
  <si>
    <t>Barcelo Imperial Porto Cask Finish + GB</t>
  </si>
  <si>
    <t>7461281118526</t>
  </si>
  <si>
    <t>47461281118524</t>
  </si>
  <si>
    <t>L-58-549-00</t>
  </si>
  <si>
    <t>Barcelo Imperial Premium Blend 40th Anniversary + GB</t>
  </si>
  <si>
    <t>7461323129473</t>
  </si>
  <si>
    <t>37461323129849</t>
  </si>
  <si>
    <t>L-01-994-00</t>
  </si>
  <si>
    <t>Bärenfang</t>
  </si>
  <si>
    <t>4000283102022</t>
  </si>
  <si>
    <t>4000283102039</t>
  </si>
  <si>
    <t>L-03-222-00</t>
  </si>
  <si>
    <t>Barenjager Honey Liqueur</t>
  </si>
  <si>
    <t>4000201570032</t>
  </si>
  <si>
    <t>4000201570049</t>
  </si>
  <si>
    <t>L-06-078-00</t>
  </si>
  <si>
    <t>Basil Hayden's</t>
  </si>
  <si>
    <t>5060045585073</t>
  </si>
  <si>
    <t>05060045591951</t>
  </si>
  <si>
    <t>L-52-581-00</t>
  </si>
  <si>
    <t>Bathtub Gin</t>
  </si>
  <si>
    <t>5052598148409</t>
  </si>
  <si>
    <t>5052598148997</t>
  </si>
  <si>
    <t>L-08-941-00</t>
  </si>
  <si>
    <t>5052598008628</t>
  </si>
  <si>
    <t>5052598009199</t>
  </si>
  <si>
    <t>L-04-718-00</t>
  </si>
  <si>
    <t>Batida De Coco Mangaroca</t>
  </si>
  <si>
    <t>4003310016095</t>
  </si>
  <si>
    <t>4003310016101</t>
  </si>
  <si>
    <t>L-04-719-00</t>
  </si>
  <si>
    <t>4003310016354</t>
  </si>
  <si>
    <t>4003310016361</t>
  </si>
  <si>
    <t>L-55-769-00</t>
  </si>
  <si>
    <t>Battlehill Glengarioch 9 Years + GB</t>
  </si>
  <si>
    <t>5056510002398</t>
  </si>
  <si>
    <t>15056510002395</t>
  </si>
  <si>
    <t>L-25-212-00</t>
  </si>
  <si>
    <t>Beefeater</t>
  </si>
  <si>
    <t>5000329003022</t>
  </si>
  <si>
    <t>05000329001745</t>
  </si>
  <si>
    <t>L-16-844-00</t>
  </si>
  <si>
    <t>Beefeater Blood Orange</t>
  </si>
  <si>
    <t>5000299618240</t>
  </si>
  <si>
    <t>5000299618257</t>
  </si>
  <si>
    <t>L-58-950-00</t>
  </si>
  <si>
    <t>Beefeater Gin</t>
  </si>
  <si>
    <t>5000329002193</t>
  </si>
  <si>
    <t>5000329001202</t>
  </si>
  <si>
    <t>L-08-928-00</t>
  </si>
  <si>
    <t>L-08-932-00</t>
  </si>
  <si>
    <t>5000329002278</t>
  </si>
  <si>
    <t>5000329001295</t>
  </si>
  <si>
    <t>L-16-840-00</t>
  </si>
  <si>
    <t>Beefeater Gin 24</t>
  </si>
  <si>
    <t>5000299605004</t>
  </si>
  <si>
    <t>5000299605011</t>
  </si>
  <si>
    <t>L-08-935-00</t>
  </si>
  <si>
    <t>Beefeater Pink</t>
  </si>
  <si>
    <t>5000299605950</t>
  </si>
  <si>
    <t>5000299605967</t>
  </si>
  <si>
    <t xml:space="preserve">Beer                                              </t>
  </si>
  <si>
    <t>L-06-074-00</t>
  </si>
  <si>
    <t>Bell's</t>
  </si>
  <si>
    <t>5000387905634</t>
  </si>
  <si>
    <t>05000387908505</t>
  </si>
  <si>
    <t>L-06-077-00</t>
  </si>
  <si>
    <t>5000387905504</t>
  </si>
  <si>
    <t>5000387908529</t>
  </si>
  <si>
    <t>RUSSIA</t>
  </si>
  <si>
    <t>L-16-852-00</t>
  </si>
  <si>
    <t>Beluga Gold Line + GB Leather</t>
  </si>
  <si>
    <t>4603928004158</t>
  </si>
  <si>
    <t>24603928004152</t>
  </si>
  <si>
    <t>Beluga Noble</t>
  </si>
  <si>
    <t>L-25-200-00</t>
  </si>
  <si>
    <t>Belvedere</t>
  </si>
  <si>
    <t>5901041003324</t>
  </si>
  <si>
    <t>15901041003321</t>
  </si>
  <si>
    <t>L-10-083-00</t>
  </si>
  <si>
    <t>5901041003430</t>
  </si>
  <si>
    <t>15901041003437</t>
  </si>
  <si>
    <t>L-10-085-00</t>
  </si>
  <si>
    <t>5901041003003</t>
  </si>
  <si>
    <t>5901041014030</t>
  </si>
  <si>
    <t>L-10-089-00</t>
  </si>
  <si>
    <t>5901041003362</t>
  </si>
  <si>
    <t>15901041003369</t>
  </si>
  <si>
    <t>L-10-087-00</t>
  </si>
  <si>
    <t>5901041003423</t>
  </si>
  <si>
    <t>5901041016041</t>
  </si>
  <si>
    <t>L-11-157-00</t>
  </si>
  <si>
    <t>5901041003164</t>
  </si>
  <si>
    <t>15901041003161</t>
  </si>
  <si>
    <t>L-10-090-00</t>
  </si>
  <si>
    <t>L-60-427-00</t>
  </si>
  <si>
    <t>5901867813947</t>
  </si>
  <si>
    <t>L-10-092-00</t>
  </si>
  <si>
    <t>5901041003409</t>
  </si>
  <si>
    <t>15901041003406</t>
  </si>
  <si>
    <t>Belvedere Heritage 176</t>
  </si>
  <si>
    <t>L-10-077-00</t>
  </si>
  <si>
    <t>Belvedere Lake Bartezek</t>
  </si>
  <si>
    <t>5901867806451</t>
  </si>
  <si>
    <t>5901867806468</t>
  </si>
  <si>
    <t>L-54-639-00</t>
  </si>
  <si>
    <t>5901867806666</t>
  </si>
  <si>
    <t>15901867806663</t>
  </si>
  <si>
    <t>L-55-289-00</t>
  </si>
  <si>
    <t>Belvedere Organic Infusions Blackberry &amp; Lemongrass</t>
  </si>
  <si>
    <t>5901867813046</t>
  </si>
  <si>
    <t>15901867813043</t>
  </si>
  <si>
    <t>L-58-460-00</t>
  </si>
  <si>
    <t>5901867813237</t>
  </si>
  <si>
    <t>15901867813234</t>
  </si>
  <si>
    <t>Belvedere Organic Infusions Lemon &amp; Basil</t>
  </si>
  <si>
    <t>L-58-459-00</t>
  </si>
  <si>
    <t>5901867813244</t>
  </si>
  <si>
    <t>15901867813241</t>
  </si>
  <si>
    <t>L-55-291-00</t>
  </si>
  <si>
    <t>Belvedere Organic Infusions Pear &amp; Ginger</t>
  </si>
  <si>
    <t>5901867813060</t>
  </si>
  <si>
    <t>15901867813067</t>
  </si>
  <si>
    <t>L-58-458-00</t>
  </si>
  <si>
    <t>5901867813251</t>
  </si>
  <si>
    <t>15901867813258</t>
  </si>
  <si>
    <t>L-10-080-00</t>
  </si>
  <si>
    <t>Belvedere Smogory Forest</t>
  </si>
  <si>
    <t>5901867804532</t>
  </si>
  <si>
    <t>5901867804952</t>
  </si>
  <si>
    <t>L-57-363-00</t>
  </si>
  <si>
    <t>Benriach 10 Years + GB</t>
  </si>
  <si>
    <t>5060716140402</t>
  </si>
  <si>
    <t>25060716140406</t>
  </si>
  <si>
    <t>L-07-195-00</t>
  </si>
  <si>
    <t>Benriach 10 Years The Original Ten + GB</t>
  </si>
  <si>
    <t>5060399680547</t>
  </si>
  <si>
    <t>25060716140512</t>
  </si>
  <si>
    <t>L-50-338-00</t>
  </si>
  <si>
    <t>Benriach 10 Years The Smoky Ten + GB</t>
  </si>
  <si>
    <t>5060399687300</t>
  </si>
  <si>
    <t>05060716140617</t>
  </si>
  <si>
    <t>L-14-908-00</t>
  </si>
  <si>
    <t>Benriach 12 Years The Smoky Twelve + GB</t>
  </si>
  <si>
    <t>5060716140259</t>
  </si>
  <si>
    <t>25060716140253</t>
  </si>
  <si>
    <t>L-58-924-00</t>
  </si>
  <si>
    <t>Benriach 16 Years Three Cask Matured + GB</t>
  </si>
  <si>
    <t>5060088790120</t>
  </si>
  <si>
    <t>25060716140321</t>
  </si>
  <si>
    <t>L-56-498-00</t>
  </si>
  <si>
    <t>Benriach 21 Years + GB</t>
  </si>
  <si>
    <t>5060716140013</t>
  </si>
  <si>
    <t>25060716140017</t>
  </si>
  <si>
    <t>L-53-153-00</t>
  </si>
  <si>
    <t>Benriach 30 Years The Thirty + GB</t>
  </si>
  <si>
    <t>5060716140044</t>
  </si>
  <si>
    <t>65060716140046</t>
  </si>
  <si>
    <t>L-57-030-00</t>
  </si>
  <si>
    <t>Benriach Quarter Cask Classic + GB</t>
  </si>
  <si>
    <t>5060716140419</t>
  </si>
  <si>
    <t>25060716140413</t>
  </si>
  <si>
    <t>L-07-218-00</t>
  </si>
  <si>
    <t>Benromach 10 Years + GB</t>
  </si>
  <si>
    <t>5020613023680</t>
  </si>
  <si>
    <t>5020613023697</t>
  </si>
  <si>
    <t>L-26-653-00</t>
  </si>
  <si>
    <t>Benromach Speyside 15 Years + GB</t>
  </si>
  <si>
    <t>5020613051485</t>
  </si>
  <si>
    <t>05020613051492</t>
  </si>
  <si>
    <t>L-59-897-00</t>
  </si>
  <si>
    <t>Berentzen Apfelkorn</t>
  </si>
  <si>
    <t>4041500023621</t>
  </si>
  <si>
    <t>4041500123628</t>
  </si>
  <si>
    <t>L-04-697-00</t>
  </si>
  <si>
    <t>4041500136024</t>
  </si>
  <si>
    <t>4041500236229</t>
  </si>
  <si>
    <t>L-04-699-00</t>
  </si>
  <si>
    <t>4041500023652</t>
  </si>
  <si>
    <t>4041500123659</t>
  </si>
  <si>
    <t>L-13-077-00</t>
  </si>
  <si>
    <t>Berentzen Apfelkorn - Zakflacon</t>
  </si>
  <si>
    <t>40415260</t>
  </si>
  <si>
    <t>4041500736422</t>
  </si>
  <si>
    <t>L-13-079-00</t>
  </si>
  <si>
    <t>Berentzen Caramel Cream</t>
  </si>
  <si>
    <t>4041500285128</t>
  </si>
  <si>
    <t>4041500251208</t>
  </si>
  <si>
    <t>L-04-704-00</t>
  </si>
  <si>
    <t>Berentzen Maracuja</t>
  </si>
  <si>
    <t>4041500055028</t>
  </si>
  <si>
    <t>4041500155025</t>
  </si>
  <si>
    <t>L-50-995-00</t>
  </si>
  <si>
    <t>Berentzen Passionfruit Cream</t>
  </si>
  <si>
    <t>4041500282028</t>
  </si>
  <si>
    <t>4041500820206</t>
  </si>
  <si>
    <t>L-19-046-00</t>
  </si>
  <si>
    <t>Berentzen Peer</t>
  </si>
  <si>
    <t>4041500040949</t>
  </si>
  <si>
    <t>4041500124090</t>
  </si>
  <si>
    <t>L-23-570-00</t>
  </si>
  <si>
    <t>Berentzen Raspberry Cream</t>
  </si>
  <si>
    <t>4041500281021</t>
  </si>
  <si>
    <t>L-04-707-00</t>
  </si>
  <si>
    <t>Berentzen Saurer Apfel</t>
  </si>
  <si>
    <t>4041500037024</t>
  </si>
  <si>
    <t>4041500137021</t>
  </si>
  <si>
    <t>L-13-099-00</t>
  </si>
  <si>
    <t>Berentzen Traditionskorn</t>
  </si>
  <si>
    <t>4041500061029</t>
  </si>
  <si>
    <t>4041500161026</t>
  </si>
  <si>
    <t>L-04-709-00</t>
  </si>
  <si>
    <t>Berentzen Waldfrucht</t>
  </si>
  <si>
    <t>4041500245023</t>
  </si>
  <si>
    <t>4041500345020</t>
  </si>
  <si>
    <t>L-04-710-00</t>
  </si>
  <si>
    <t>Berentzen Waldmeister</t>
  </si>
  <si>
    <t>4041500119027</t>
  </si>
  <si>
    <t>4041500219024</t>
  </si>
  <si>
    <t>L-13-102-00</t>
  </si>
  <si>
    <t>Berentzen White Chocolate Macadamia</t>
  </si>
  <si>
    <t>4041500285227</t>
  </si>
  <si>
    <t>4041500855208</t>
  </si>
  <si>
    <t>L-13-103-00</t>
  </si>
  <si>
    <t>Berentzen Wild Kirsch</t>
  </si>
  <si>
    <t>4041500241025</t>
  </si>
  <si>
    <t>4041500341022</t>
  </si>
  <si>
    <t>L-02-982-00</t>
  </si>
  <si>
    <t>Berliner Brandstifter Dry Gin</t>
  </si>
  <si>
    <t>4013228493208</t>
  </si>
  <si>
    <t>4013228493215</t>
  </si>
  <si>
    <t>L-13-115-00</t>
  </si>
  <si>
    <t>Berliner Luft Bangarang</t>
  </si>
  <si>
    <t>4013228206204</t>
  </si>
  <si>
    <t>4013228206211</t>
  </si>
  <si>
    <t>L-19-725-00</t>
  </si>
  <si>
    <t>Berliner Luft Lindenblüte Likör</t>
  </si>
  <si>
    <t>4013228459204</t>
  </si>
  <si>
    <t>L-04-715-00</t>
  </si>
  <si>
    <t>Berliner Luft Pfefferminz Likör</t>
  </si>
  <si>
    <t>4013228325202</t>
  </si>
  <si>
    <t>4013228325219</t>
  </si>
  <si>
    <t>L-04-716-00</t>
  </si>
  <si>
    <t>4013228325103</t>
  </si>
  <si>
    <t>4013228325110</t>
  </si>
  <si>
    <t xml:space="preserve">Sherry                                            </t>
  </si>
  <si>
    <t>L-55-691-00</t>
  </si>
  <si>
    <t>Bertola Sherry Cream</t>
  </si>
  <si>
    <t>8410051051753</t>
  </si>
  <si>
    <t>28410051051757</t>
  </si>
  <si>
    <t>L-55-692-00</t>
  </si>
  <si>
    <t>Bertola Sherry Medium</t>
  </si>
  <si>
    <t>8410051052750</t>
  </si>
  <si>
    <t>28410051052754</t>
  </si>
  <si>
    <t>L-00-329-00</t>
  </si>
  <si>
    <t>Beveland Blue Curacao</t>
  </si>
  <si>
    <t>8414771850252</t>
  </si>
  <si>
    <t>18414771850198</t>
  </si>
  <si>
    <t>L-55-936-00</t>
  </si>
  <si>
    <t>Beylerbeyi Gobek Raki NRF</t>
  </si>
  <si>
    <t xml:space="preserve">Raki                                              </t>
  </si>
  <si>
    <t>TURKEY</t>
  </si>
  <si>
    <t>8698779190514</t>
  </si>
  <si>
    <t>8698779190194</t>
  </si>
  <si>
    <t>L-55-935-00</t>
  </si>
  <si>
    <t>8698779190538</t>
  </si>
  <si>
    <t>8698779190170</t>
  </si>
  <si>
    <t>L-55-934-00</t>
  </si>
  <si>
    <t>8698779190187</t>
  </si>
  <si>
    <t>8698779190521</t>
  </si>
  <si>
    <t>L-04-714-00</t>
  </si>
  <si>
    <t>Bicerin Chocolate Liqueur</t>
  </si>
  <si>
    <t>8003750001725</t>
  </si>
  <si>
    <t>18003750776620</t>
  </si>
  <si>
    <t>L-04-018-00</t>
  </si>
  <si>
    <t>Birra Moretti</t>
  </si>
  <si>
    <t>80114024</t>
  </si>
  <si>
    <t>08001435226814</t>
  </si>
  <si>
    <t>L-60-947-00</t>
  </si>
  <si>
    <t>Birra Moretti La Rossa</t>
  </si>
  <si>
    <t>8006890623062</t>
  </si>
  <si>
    <t>08001435350854</t>
  </si>
  <si>
    <t>L-04-022-00</t>
  </si>
  <si>
    <t>8001435350250</t>
  </si>
  <si>
    <t>L-19-727-00</t>
  </si>
  <si>
    <t>Bitter Truth Apricot Likeur</t>
  </si>
  <si>
    <t>4260167660080</t>
  </si>
  <si>
    <t>4260167660172</t>
  </si>
  <si>
    <t>L-05-252-00</t>
  </si>
  <si>
    <t>Bitter Truth Aromatic Old Time</t>
  </si>
  <si>
    <t>4260167660004</t>
  </si>
  <si>
    <t>8711114785623</t>
  </si>
  <si>
    <t>L-05-253-00</t>
  </si>
  <si>
    <t>Bitter Truth Celery</t>
  </si>
  <si>
    <t>4260167660066</t>
  </si>
  <si>
    <t>4260167660349</t>
  </si>
  <si>
    <t>L-05-255-00</t>
  </si>
  <si>
    <t>Bitter Truth Chocolate Bitters</t>
  </si>
  <si>
    <t>4260167660103</t>
  </si>
  <si>
    <t>4260167660363</t>
  </si>
  <si>
    <t>L-05-256-00</t>
  </si>
  <si>
    <t>Bitter Truth Creolo</t>
  </si>
  <si>
    <t>4260167660158</t>
  </si>
  <si>
    <t>4260167660387</t>
  </si>
  <si>
    <t>L-19-731-00</t>
  </si>
  <si>
    <t>Bitter Truth Golden Falernum</t>
  </si>
  <si>
    <t>4260167660806</t>
  </si>
  <si>
    <t>4260167660813</t>
  </si>
  <si>
    <t>L-05-257-00</t>
  </si>
  <si>
    <t>Bitter Truth Grapefruit</t>
  </si>
  <si>
    <t>4260167660110</t>
  </si>
  <si>
    <t>4260167660356</t>
  </si>
  <si>
    <t>L-05-259-00</t>
  </si>
  <si>
    <t>Bitter Truth Lemon</t>
  </si>
  <si>
    <t>4260167660028</t>
  </si>
  <si>
    <t>4260167660332</t>
  </si>
  <si>
    <t>L-05-260-00</t>
  </si>
  <si>
    <t>Bitter Truth Orange</t>
  </si>
  <si>
    <t>4260167660011</t>
  </si>
  <si>
    <t>4260167660325</t>
  </si>
  <si>
    <t>L-55-962-00</t>
  </si>
  <si>
    <t>Bitter Truth Peach Bitters</t>
  </si>
  <si>
    <t>4260167661025</t>
  </si>
  <si>
    <t>4260167661018</t>
  </si>
  <si>
    <t>L-19-733-00</t>
  </si>
  <si>
    <t>Bitter Truth Pimento Dram</t>
  </si>
  <si>
    <t>4260167660097</t>
  </si>
  <si>
    <t>4260167660189</t>
  </si>
  <si>
    <t>L-19-728-00</t>
  </si>
  <si>
    <t>Bitter Truth Violette Liquor</t>
  </si>
  <si>
    <t>4260167660073</t>
  </si>
  <si>
    <t>4260167660196</t>
  </si>
  <si>
    <t>L-06-135-00</t>
  </si>
  <si>
    <t>Black &amp; White</t>
  </si>
  <si>
    <t>50196135</t>
  </si>
  <si>
    <t>05000196000186</t>
  </si>
  <si>
    <t>L-06-138-00</t>
  </si>
  <si>
    <t>50196081</t>
  </si>
  <si>
    <t>L-06-139-00</t>
  </si>
  <si>
    <t>5000196001305</t>
  </si>
  <si>
    <t>L-25-325-00</t>
  </si>
  <si>
    <t>Black Bottle</t>
  </si>
  <si>
    <t>5029704111442</t>
  </si>
  <si>
    <t>05029704613328</t>
  </si>
  <si>
    <t>L-10-276-00</t>
  </si>
  <si>
    <t>Black Bottle 10 Years + GB</t>
  </si>
  <si>
    <t>5029704219810</t>
  </si>
  <si>
    <t>05029704700042</t>
  </si>
  <si>
    <t>L-53-805-00</t>
  </si>
  <si>
    <t>Black Bottle Double Cask</t>
  </si>
  <si>
    <t xml:space="preserve">Blended Malt Whisky                               </t>
  </si>
  <si>
    <t>5029704220441</t>
  </si>
  <si>
    <t>029704700660</t>
  </si>
  <si>
    <t>L-53-804-00</t>
  </si>
  <si>
    <t>Black Bottle Island Smoke</t>
  </si>
  <si>
    <t>5029704220458</t>
  </si>
  <si>
    <t>05029704700677</t>
  </si>
  <si>
    <t>L-60-714-00</t>
  </si>
  <si>
    <t>Black Bull 18 Years Limited Edition + GB</t>
  </si>
  <si>
    <t>5056510005290</t>
  </si>
  <si>
    <t>15056510005297</t>
  </si>
  <si>
    <t>L-60-715-00</t>
  </si>
  <si>
    <t>Black Bull 30 Years Limited Edition + GB</t>
  </si>
  <si>
    <t>5056510005306</t>
  </si>
  <si>
    <t>15056510005303</t>
  </si>
  <si>
    <t>L-56-524-00</t>
  </si>
  <si>
    <t>Black Bull 8 Years</t>
  </si>
  <si>
    <t>5060294566106</t>
  </si>
  <si>
    <t>15060294566103</t>
  </si>
  <si>
    <t>L-06-068-00</t>
  </si>
  <si>
    <t>Black Bull Kyloe</t>
  </si>
  <si>
    <t>5060294564188</t>
  </si>
  <si>
    <t>15060294564185</t>
  </si>
  <si>
    <t>L-60-716-00</t>
  </si>
  <si>
    <t>Black Bull Kyloe Peated Finish</t>
  </si>
  <si>
    <t>5056510006587</t>
  </si>
  <si>
    <t>15056510006584</t>
  </si>
  <si>
    <t>L-08-806-00</t>
  </si>
  <si>
    <t>Black Cow Pure Milk Vodka</t>
  </si>
  <si>
    <t>5060323760000</t>
  </si>
  <si>
    <t>5060323760017</t>
  </si>
  <si>
    <t>L-52-562-00</t>
  </si>
  <si>
    <t>Black Irish Whisky With Stout</t>
  </si>
  <si>
    <t>5060434133656</t>
  </si>
  <si>
    <t>5060434133663</t>
  </si>
  <si>
    <t>L-03-874-00</t>
  </si>
  <si>
    <t>Black Magic Spiced</t>
  </si>
  <si>
    <t>088004022570</t>
  </si>
  <si>
    <t>10088004022577</t>
  </si>
  <si>
    <t>L-00-945-00</t>
  </si>
  <si>
    <t>Black Scanlan Honey</t>
  </si>
  <si>
    <t>3014409007437</t>
  </si>
  <si>
    <t>8460400221214</t>
  </si>
  <si>
    <t>L-60-073-00</t>
  </si>
  <si>
    <t>Black Tears Spiced Cuban Rum</t>
  </si>
  <si>
    <t>8500000590294</t>
  </si>
  <si>
    <t>798190072265</t>
  </si>
  <si>
    <t>L-25-271-00</t>
  </si>
  <si>
    <t>Black Tomato Gin</t>
  </si>
  <si>
    <t>867474000420</t>
  </si>
  <si>
    <t>L-08-626-00</t>
  </si>
  <si>
    <t>8719324223027</t>
  </si>
  <si>
    <t>8719324223034</t>
  </si>
  <si>
    <t>L-24-225-00</t>
  </si>
  <si>
    <t>8719324223607</t>
  </si>
  <si>
    <t>L-58-010-00</t>
  </si>
  <si>
    <t>Black Velvet</t>
  </si>
  <si>
    <t>CANADA</t>
  </si>
  <si>
    <t>096749003228</t>
  </si>
  <si>
    <t>8718819838180</t>
  </si>
  <si>
    <t>L-54-644-00</t>
  </si>
  <si>
    <t>096749003129</t>
  </si>
  <si>
    <t>10096749003126</t>
  </si>
  <si>
    <t>L-06-129-00</t>
  </si>
  <si>
    <t>Black Velvet 8 Years Reserve</t>
  </si>
  <si>
    <t>683899122529</t>
  </si>
  <si>
    <t>683899122536</t>
  </si>
  <si>
    <t>Black Velvet Toasted Caramel</t>
  </si>
  <si>
    <t>096749003266</t>
  </si>
  <si>
    <t>L-55-715-00</t>
  </si>
  <si>
    <t>L-08-945-00</t>
  </si>
  <si>
    <t>Blackwell Fine Jamaican Rum</t>
  </si>
  <si>
    <t>5060119770107</t>
  </si>
  <si>
    <t>050601197701</t>
  </si>
  <si>
    <t>L-51-676-00</t>
  </si>
  <si>
    <t>Blackwell Fine Jamaican Rum - 007 Limited Edition</t>
  </si>
  <si>
    <t>5060741980011</t>
  </si>
  <si>
    <t>15060741980018</t>
  </si>
  <si>
    <t>05060069050267</t>
  </si>
  <si>
    <t>L-61-020-00</t>
  </si>
  <si>
    <t>Blackwoods Vintage 2021 Navy Strength Gin</t>
  </si>
  <si>
    <t>5060069050212</t>
  </si>
  <si>
    <t>L-51-950-00</t>
  </si>
  <si>
    <t>Blair Athol 12 Years - Flora &amp; Fauna</t>
  </si>
  <si>
    <t>5000281067582</t>
  </si>
  <si>
    <t>000281067575</t>
  </si>
  <si>
    <t>L-05-194-00</t>
  </si>
  <si>
    <t>Blankenheym Oude</t>
  </si>
  <si>
    <t>8710415910819</t>
  </si>
  <si>
    <t>8716000029348</t>
  </si>
  <si>
    <t>L-14-226-00</t>
  </si>
  <si>
    <t>Blanton's Original + GB</t>
  </si>
  <si>
    <t>080244002039</t>
  </si>
  <si>
    <t>20080244001692</t>
  </si>
  <si>
    <t>L-16-879-00</t>
  </si>
  <si>
    <t>Bloom Jasmine &amp; Rose Gin</t>
  </si>
  <si>
    <t>5010296004595</t>
  </si>
  <si>
    <t>5010296004601</t>
  </si>
  <si>
    <t>L-09-679-00</t>
  </si>
  <si>
    <t>Bloom London Dry Gin</t>
  </si>
  <si>
    <t>5010296169249</t>
  </si>
  <si>
    <t>05010296169409</t>
  </si>
  <si>
    <t>L-18-749-00</t>
  </si>
  <si>
    <t>5010296002256</t>
  </si>
  <si>
    <t>5010296002263</t>
  </si>
  <si>
    <t>L-22-522-00</t>
  </si>
  <si>
    <t>Bloom Passionfruit &amp; Vanillablossom</t>
  </si>
  <si>
    <t>5010296010763</t>
  </si>
  <si>
    <t>05010296010770</t>
  </si>
  <si>
    <t>L-58-329-00</t>
  </si>
  <si>
    <t>Blossom Costa Blanca</t>
  </si>
  <si>
    <t>8437020140492</t>
  </si>
  <si>
    <t>8437020140508</t>
  </si>
  <si>
    <t>L-58-328-00</t>
  </si>
  <si>
    <t>Blossom Peach</t>
  </si>
  <si>
    <t>8437020140027</t>
  </si>
  <si>
    <t>8437020140058</t>
  </si>
  <si>
    <t>L-55-666-00</t>
  </si>
  <si>
    <t>Blue Mauritius Gold</t>
  </si>
  <si>
    <t>MAURITIUS</t>
  </si>
  <si>
    <t>6091313770012</t>
  </si>
  <si>
    <t>6091313770050</t>
  </si>
  <si>
    <t>L-23-952-00</t>
  </si>
  <si>
    <t>Blue Velvet Gin</t>
  </si>
  <si>
    <t>8425402482384</t>
  </si>
  <si>
    <t>L-16-880-00</t>
  </si>
  <si>
    <t>Bluecoat Gin</t>
  </si>
  <si>
    <t>8581980016332</t>
  </si>
  <si>
    <t>00858198001633</t>
  </si>
  <si>
    <t>L-23-514-00</t>
  </si>
  <si>
    <t>Bobby's Jenever</t>
  </si>
  <si>
    <t>8710631119591</t>
  </si>
  <si>
    <t>8718631619589</t>
  </si>
  <si>
    <t>L-10-159-00</t>
  </si>
  <si>
    <t>Bobby's Schiedam Dry Gin</t>
  </si>
  <si>
    <t>8710631119034</t>
  </si>
  <si>
    <t>8710631639037</t>
  </si>
  <si>
    <t>L-59-388-00</t>
  </si>
  <si>
    <t>Bodega Gotica Verdejo Badajo 2022</t>
  </si>
  <si>
    <t>8437006093385</t>
  </si>
  <si>
    <t>L-05-201-00</t>
  </si>
  <si>
    <t>Bokma Jong Rond</t>
  </si>
  <si>
    <t>8716000014412</t>
  </si>
  <si>
    <t>8716000029232</t>
  </si>
  <si>
    <t>L-19-745-00</t>
  </si>
  <si>
    <t>Bokma Jong Vierkant</t>
  </si>
  <si>
    <t>8716000014368</t>
  </si>
  <si>
    <t>08716000024121</t>
  </si>
  <si>
    <t>L-05-202-00</t>
  </si>
  <si>
    <t>8716000014313</t>
  </si>
  <si>
    <t>8716000102485</t>
  </si>
  <si>
    <t>L-05-203-00</t>
  </si>
  <si>
    <t>Bokma Oude Jenever - Rond</t>
  </si>
  <si>
    <t>8716000014603</t>
  </si>
  <si>
    <t>8716000029249</t>
  </si>
  <si>
    <t>L-19-746-00</t>
  </si>
  <si>
    <t>Bokma Oude Jenever - Vierkant</t>
  </si>
  <si>
    <t>8716000011466</t>
  </si>
  <si>
    <t>8716000024145</t>
  </si>
  <si>
    <t>L-05-204-00</t>
  </si>
  <si>
    <t>8716000011411</t>
  </si>
  <si>
    <t>8716000023827</t>
  </si>
  <si>
    <t>L-12-574-00</t>
  </si>
  <si>
    <t>Bollinger Brut Special Cuvee + GB</t>
  </si>
  <si>
    <t>3052853077682</t>
  </si>
  <si>
    <t>3052853083638</t>
  </si>
  <si>
    <t>3052853075954</t>
  </si>
  <si>
    <t>3052853076418</t>
  </si>
  <si>
    <t>L-12-575-00</t>
  </si>
  <si>
    <t>Bollinger Brut Special Cuvee DF-Label + GB</t>
  </si>
  <si>
    <t>3052853076098</t>
  </si>
  <si>
    <t>L-52-121-00</t>
  </si>
  <si>
    <t>Bollinger Rose DF-Label + GB</t>
  </si>
  <si>
    <t>3052853078450</t>
  </si>
  <si>
    <t>3052853078474</t>
  </si>
  <si>
    <t>L-04-226-00</t>
  </si>
  <si>
    <t>Bollinger Special Cuvee Brut</t>
  </si>
  <si>
    <t>3052853075909</t>
  </si>
  <si>
    <t>3052853075923</t>
  </si>
  <si>
    <t>L-58-024-00</t>
  </si>
  <si>
    <t>Bollinger Special Cuvee DF-Label + GB</t>
  </si>
  <si>
    <t>L-05-207-00</t>
  </si>
  <si>
    <t>Bols Advocaat Dun</t>
  </si>
  <si>
    <t>8716000968968</t>
  </si>
  <si>
    <t>08716000119148</t>
  </si>
  <si>
    <t>L-05-208-00</t>
  </si>
  <si>
    <t>Bols Amaretto</t>
  </si>
  <si>
    <t>8716000964694</t>
  </si>
  <si>
    <t>08716000076625</t>
  </si>
  <si>
    <t>L-05-210-00</t>
  </si>
  <si>
    <t>Bols Apricot Brandy</t>
  </si>
  <si>
    <t>8716000965240</t>
  </si>
  <si>
    <t>08716000076632</t>
  </si>
  <si>
    <t>L-05-212-00</t>
  </si>
  <si>
    <t>Bols Blue Curacao</t>
  </si>
  <si>
    <t>8716000965226</t>
  </si>
  <si>
    <t>8716000076656</t>
  </si>
  <si>
    <t>L-50-052-00</t>
  </si>
  <si>
    <t>Bols Butterscotch</t>
  </si>
  <si>
    <t>8716000966353</t>
  </si>
  <si>
    <t>08716000098306</t>
  </si>
  <si>
    <t>L-05-213-00</t>
  </si>
  <si>
    <t>Bols Cherry Brandy</t>
  </si>
  <si>
    <t>8716000965165</t>
  </si>
  <si>
    <t>08716000076663</t>
  </si>
  <si>
    <t>L-05-215-00</t>
  </si>
  <si>
    <t>Bols Coconut</t>
  </si>
  <si>
    <t>8716000965141</t>
  </si>
  <si>
    <t>8716000076670</t>
  </si>
  <si>
    <t>L-19-759-00</t>
  </si>
  <si>
    <t>Bols Corenwijn</t>
  </si>
  <si>
    <t>87160628</t>
  </si>
  <si>
    <t>8716000034915</t>
  </si>
  <si>
    <t>L-05-217-00</t>
  </si>
  <si>
    <t>8710415904313</t>
  </si>
  <si>
    <t>08710415020716</t>
  </si>
  <si>
    <t>L-13-480-00</t>
  </si>
  <si>
    <t>Bols Creme De Banana</t>
  </si>
  <si>
    <t>8716000965004</t>
  </si>
  <si>
    <t>08716000076694</t>
  </si>
  <si>
    <t>L-05-218-00</t>
  </si>
  <si>
    <t>Bols Creme De Cacao Brown</t>
  </si>
  <si>
    <t>8716000964984</t>
  </si>
  <si>
    <t>08716000076717</t>
  </si>
  <si>
    <t>L-05-219-00</t>
  </si>
  <si>
    <t>Bols Creme De Cacao White</t>
  </si>
  <si>
    <t>8716000964960</t>
  </si>
  <si>
    <t>08716000076724</t>
  </si>
  <si>
    <t>L-05-220-00</t>
  </si>
  <si>
    <t>Bols Creme De Cassis</t>
  </si>
  <si>
    <t>8716000964922</t>
  </si>
  <si>
    <t>08716000076700</t>
  </si>
  <si>
    <t>L-05-221-00</t>
  </si>
  <si>
    <t>Bols Dry Orange Curacao</t>
  </si>
  <si>
    <t>8716000964908</t>
  </si>
  <si>
    <t>8716000076731</t>
  </si>
  <si>
    <t>L-05-222-00</t>
  </si>
  <si>
    <t>Bols Elderflower</t>
  </si>
  <si>
    <t>8716000967992</t>
  </si>
  <si>
    <t>08716000112897</t>
  </si>
  <si>
    <t>L-05-223-00</t>
  </si>
  <si>
    <t>Bols Genever</t>
  </si>
  <si>
    <t>8716000967381</t>
  </si>
  <si>
    <t>08716000108005</t>
  </si>
  <si>
    <t>L-05-225-00</t>
  </si>
  <si>
    <t>Bols Goldstrike</t>
  </si>
  <si>
    <t>8716000957726</t>
  </si>
  <si>
    <t>08716000147738</t>
  </si>
  <si>
    <t>L-13-070-00</t>
  </si>
  <si>
    <t>Bols Green Banana</t>
  </si>
  <si>
    <t>8716000964885</t>
  </si>
  <si>
    <t>08716000077424</t>
  </si>
  <si>
    <t>L-19-771-00</t>
  </si>
  <si>
    <t>Bols Jonge Jenever</t>
  </si>
  <si>
    <t>8710415910116</t>
  </si>
  <si>
    <t>08716000121233</t>
  </si>
  <si>
    <t>L-05-228-00</t>
  </si>
  <si>
    <t>8710415910109</t>
  </si>
  <si>
    <t>8716000034090</t>
  </si>
  <si>
    <t>L-50-481-00</t>
  </si>
  <si>
    <t>Bols Kirsch</t>
  </si>
  <si>
    <t>8716000964861</t>
  </si>
  <si>
    <t>8716000076762</t>
  </si>
  <si>
    <t>L-05-231-00</t>
  </si>
  <si>
    <t>Bols Lychee</t>
  </si>
  <si>
    <t>8716000964816</t>
  </si>
  <si>
    <t>08716000076786</t>
  </si>
  <si>
    <t>L-05-232-00</t>
  </si>
  <si>
    <t>Bols Mango</t>
  </si>
  <si>
    <t>8716000967152</t>
  </si>
  <si>
    <t>8716000107916</t>
  </si>
  <si>
    <t>L-05-233-00</t>
  </si>
  <si>
    <t>Bols Maraschino</t>
  </si>
  <si>
    <t>8716000964793</t>
  </si>
  <si>
    <t>08716000076793</t>
  </si>
  <si>
    <t>L-04-665-00</t>
  </si>
  <si>
    <t>Bols Melon</t>
  </si>
  <si>
    <t>8716000964755</t>
  </si>
  <si>
    <t>08716000076809</t>
  </si>
  <si>
    <t>L-05-235-00</t>
  </si>
  <si>
    <t>Bols Parfait Amour</t>
  </si>
  <si>
    <t>8716000964717</t>
  </si>
  <si>
    <t>08716000076816</t>
  </si>
  <si>
    <t>L-13-072-00</t>
  </si>
  <si>
    <t>Bols Passion Fruit</t>
  </si>
  <si>
    <t>8716000965271</t>
  </si>
  <si>
    <t>8716000076823</t>
  </si>
  <si>
    <t>L-05-237-00</t>
  </si>
  <si>
    <t>Bols Peach</t>
  </si>
  <si>
    <t>8716000965295</t>
  </si>
  <si>
    <t>08716000076830</t>
  </si>
  <si>
    <t>L-05-238-00</t>
  </si>
  <si>
    <t>Bols Peppermint Green</t>
  </si>
  <si>
    <t>8716000965417</t>
  </si>
  <si>
    <t>08716000109408</t>
  </si>
  <si>
    <t>L-05-239-00</t>
  </si>
  <si>
    <t>Bols Raspberry</t>
  </si>
  <si>
    <t>8716000965370</t>
  </si>
  <si>
    <t>08716000076861</t>
  </si>
  <si>
    <t>L-05-241-00</t>
  </si>
  <si>
    <t>Bols Silverstrike</t>
  </si>
  <si>
    <t>8716000967619</t>
  </si>
  <si>
    <t>8716000111258</t>
  </si>
  <si>
    <t>L-05-242-00</t>
  </si>
  <si>
    <t>Bols Sour Apple</t>
  </si>
  <si>
    <t>8716000966414</t>
  </si>
  <si>
    <t>08716000099334</t>
  </si>
  <si>
    <t>L-05-243-00</t>
  </si>
  <si>
    <t>Bols Strawberry</t>
  </si>
  <si>
    <t>8716000965332</t>
  </si>
  <si>
    <t>8716000076885</t>
  </si>
  <si>
    <t>L-05-245-00</t>
  </si>
  <si>
    <t>Bols Triple Sec</t>
  </si>
  <si>
    <t>8716000965066</t>
  </si>
  <si>
    <t>8716000076755</t>
  </si>
  <si>
    <t>L-04-666-00</t>
  </si>
  <si>
    <t>Bols Vanille</t>
  </si>
  <si>
    <t>8716000965318</t>
  </si>
  <si>
    <t>8716000076892</t>
  </si>
  <si>
    <t>L-08-984-00</t>
  </si>
  <si>
    <t>Bols Vodka</t>
  </si>
  <si>
    <t>8716000968913</t>
  </si>
  <si>
    <t>08716000118547</t>
  </si>
  <si>
    <t>L-50-058-00</t>
  </si>
  <si>
    <t>Bols Watermelon</t>
  </si>
  <si>
    <t>8716000967879</t>
  </si>
  <si>
    <t>8716000112439</t>
  </si>
  <si>
    <t>L-05-247-00</t>
  </si>
  <si>
    <t>Bols Yoghurt</t>
  </si>
  <si>
    <t>8716000967541</t>
  </si>
  <si>
    <t>08716000108951</t>
  </si>
  <si>
    <t>L-19-773-00</t>
  </si>
  <si>
    <t>Bols Zeer Oude Genever</t>
  </si>
  <si>
    <t>8716000966865</t>
  </si>
  <si>
    <t>08716000104427</t>
  </si>
  <si>
    <t>L-05-249-00</t>
  </si>
  <si>
    <t>8716000960566</t>
  </si>
  <si>
    <t>08716000015839</t>
  </si>
  <si>
    <t>L-19-778-00</t>
  </si>
  <si>
    <t>Bombay Bramble</t>
  </si>
  <si>
    <t>7640175742522</t>
  </si>
  <si>
    <t>07640175742508</t>
  </si>
  <si>
    <t>L-56-420-00</t>
  </si>
  <si>
    <t>Bombay Citron Presse</t>
  </si>
  <si>
    <t>7640175744168</t>
  </si>
  <si>
    <t>07640175744151</t>
  </si>
  <si>
    <t>L-16-888-00</t>
  </si>
  <si>
    <t>Bombay London Dry Gin</t>
  </si>
  <si>
    <t>5010677710497</t>
  </si>
  <si>
    <t>05010677704182</t>
  </si>
  <si>
    <t>L-16-895-00</t>
  </si>
  <si>
    <t>Bombay Sapphire</t>
  </si>
  <si>
    <t>080480000066</t>
  </si>
  <si>
    <t>20080480301105</t>
  </si>
  <si>
    <t>L-08-973-00</t>
  </si>
  <si>
    <t>5010677713009</t>
  </si>
  <si>
    <t>07640175743703</t>
  </si>
  <si>
    <t>L-08-976-00</t>
  </si>
  <si>
    <t>5010677714006</t>
  </si>
  <si>
    <t>5010677714105</t>
  </si>
  <si>
    <t>L-08-978-00</t>
  </si>
  <si>
    <t>5010677716000</t>
  </si>
  <si>
    <t>5010677716109</t>
  </si>
  <si>
    <t>L-16-905-00</t>
  </si>
  <si>
    <t>Bombay Sapphire East</t>
  </si>
  <si>
    <t>5010677180016</t>
  </si>
  <si>
    <t>5010677180023</t>
  </si>
  <si>
    <t>L-53-349-00</t>
  </si>
  <si>
    <t>Bombay Sapphire PET</t>
  </si>
  <si>
    <t>76420443</t>
  </si>
  <si>
    <t>7640175741082</t>
  </si>
  <si>
    <t>L-53-960-00</t>
  </si>
  <si>
    <t>Bombay Sapphire Premier Cru</t>
  </si>
  <si>
    <t>7640175743642</t>
  </si>
  <si>
    <t>7640175743635</t>
  </si>
  <si>
    <t>L-52-809-00</t>
  </si>
  <si>
    <t>Bombay Sapphire Sunset Special Edition</t>
  </si>
  <si>
    <t>7640175743284</t>
  </si>
  <si>
    <t>07640175743291</t>
  </si>
  <si>
    <t>L-05-191-00</t>
  </si>
  <si>
    <t>Bommerlunder</t>
  </si>
  <si>
    <t>4038600001017</t>
  </si>
  <si>
    <t>4038600001734</t>
  </si>
  <si>
    <t>L-13-457-00</t>
  </si>
  <si>
    <t>Bommerlunder Gold</t>
  </si>
  <si>
    <t>4038600046797</t>
  </si>
  <si>
    <t>4038600046896</t>
  </si>
  <si>
    <t>L-56-303-00</t>
  </si>
  <si>
    <t>Bonailie Blended Malt + GB</t>
  </si>
  <si>
    <t>851370006648</t>
  </si>
  <si>
    <t>10851370006645</t>
  </si>
  <si>
    <t>L-51-059-00</t>
  </si>
  <si>
    <t>Bonpland 14 Years XO St. Lucia Distillers + GB</t>
  </si>
  <si>
    <t>4260270192492</t>
  </si>
  <si>
    <t>4260270193864</t>
  </si>
  <si>
    <t>L-51-123-00</t>
  </si>
  <si>
    <t>Bonpland Blanc VSOP</t>
  </si>
  <si>
    <t>4260270194915</t>
  </si>
  <si>
    <t>4260270194922</t>
  </si>
  <si>
    <t>L-51-124-00</t>
  </si>
  <si>
    <t>Bonpland Rouge VSOP</t>
  </si>
  <si>
    <t>4260270194939</t>
  </si>
  <si>
    <t>4260270194946</t>
  </si>
  <si>
    <t>L-57-337-00</t>
  </si>
  <si>
    <t>Bonpland Suave Rum &amp; Grape + GB</t>
  </si>
  <si>
    <t>4260270192621</t>
  </si>
  <si>
    <t>4260270193505</t>
  </si>
  <si>
    <t>L-54-688-00</t>
  </si>
  <si>
    <t>Bonpland XO</t>
  </si>
  <si>
    <t>4260270194489</t>
  </si>
  <si>
    <t>4260270194502</t>
  </si>
  <si>
    <t>L-09-487-00</t>
  </si>
  <si>
    <t>Boodles Gin</t>
  </si>
  <si>
    <t>811538010696</t>
  </si>
  <si>
    <t>10811538010693</t>
  </si>
  <si>
    <t>L-05-263-00</t>
  </si>
  <si>
    <t>Boomsma Beerenburg</t>
  </si>
  <si>
    <t xml:space="preserve">Berenburg / Beerenburg                            </t>
  </si>
  <si>
    <t>8711114110456</t>
  </si>
  <si>
    <t>8711114410754</t>
  </si>
  <si>
    <t>L-19-789-00</t>
  </si>
  <si>
    <t>Boomsma Bramen</t>
  </si>
  <si>
    <t>8711114135138</t>
  </si>
  <si>
    <t>8711114435139</t>
  </si>
  <si>
    <t>L-19-792-00</t>
  </si>
  <si>
    <t>Boomsma Cloosterlikeur</t>
  </si>
  <si>
    <t>8711114118049</t>
  </si>
  <si>
    <t>8711114418040</t>
  </si>
  <si>
    <t>L-19-793-00</t>
  </si>
  <si>
    <t>Boomsma Hagel En Donder Anijslikeur</t>
  </si>
  <si>
    <t xml:space="preserve">Weinbrand                                         </t>
  </si>
  <si>
    <t>8711114105056</t>
  </si>
  <si>
    <t>8711114405057</t>
  </si>
  <si>
    <t>L-19-797-00</t>
  </si>
  <si>
    <t>Boomsma Jong</t>
  </si>
  <si>
    <t>8711114103137</t>
  </si>
  <si>
    <t>8711114403138</t>
  </si>
  <si>
    <t>L-05-265-00</t>
  </si>
  <si>
    <t>8711114103052</t>
  </si>
  <si>
    <t>8711114403053</t>
  </si>
  <si>
    <t>L-25-389-00</t>
  </si>
  <si>
    <t>Boomsma Koffielikeur</t>
  </si>
  <si>
    <t>8711114137019</t>
  </si>
  <si>
    <t>871144370103</t>
  </si>
  <si>
    <t>L-19-798-00</t>
  </si>
  <si>
    <t>Boomsma Vlierbessen</t>
  </si>
  <si>
    <t>8711114132137</t>
  </si>
  <si>
    <t>8711114432138</t>
  </si>
  <si>
    <t>L-13-109-00</t>
  </si>
  <si>
    <t>Borghetti Espresso Liqueur</t>
  </si>
  <si>
    <t>8004400007111</t>
  </si>
  <si>
    <t>8004400074120</t>
  </si>
  <si>
    <t>SURINAME</t>
  </si>
  <si>
    <t>L-18-426-00</t>
  </si>
  <si>
    <t>Borgoe Extra Rum</t>
  </si>
  <si>
    <t>658731102021</t>
  </si>
  <si>
    <t>658731222026</t>
  </si>
  <si>
    <t>L-24-173-00</t>
  </si>
  <si>
    <t>Borgoe Gold Rum</t>
  </si>
  <si>
    <t>658731202011</t>
  </si>
  <si>
    <t>658731242017</t>
  </si>
  <si>
    <t>L-16-935-00</t>
  </si>
  <si>
    <t>658731202004</t>
  </si>
  <si>
    <t>658731222002</t>
  </si>
  <si>
    <t>L-25-296-00</t>
  </si>
  <si>
    <t>Boswandeling</t>
  </si>
  <si>
    <t>8714432001314</t>
  </si>
  <si>
    <t>8714432100178</t>
  </si>
  <si>
    <t>L-11-730-00</t>
  </si>
  <si>
    <t>8714432100604</t>
  </si>
  <si>
    <t>8714432100598</t>
  </si>
  <si>
    <t>L-04-723-00</t>
  </si>
  <si>
    <t>8714432000607</t>
  </si>
  <si>
    <t>8714432001604</t>
  </si>
  <si>
    <t>L-24-983-00</t>
  </si>
  <si>
    <t>Boswandeling Pink</t>
  </si>
  <si>
    <t>8714432171840</t>
  </si>
  <si>
    <t>8714432171857</t>
  </si>
  <si>
    <t>L-51-614-00</t>
  </si>
  <si>
    <t>Botran 15 Years</t>
  </si>
  <si>
    <t>7401005008122</t>
  </si>
  <si>
    <t>77401005008121</t>
  </si>
  <si>
    <t>L-51-695-00</t>
  </si>
  <si>
    <t>Botran Cobre + GB</t>
  </si>
  <si>
    <t>7401005011344</t>
  </si>
  <si>
    <t>77401005011343</t>
  </si>
  <si>
    <t>L-59-785-00</t>
  </si>
  <si>
    <t>Botran Miracielo Spiced Rum</t>
  </si>
  <si>
    <t>7401005012617</t>
  </si>
  <si>
    <t>77401005012616</t>
  </si>
  <si>
    <t>L-21-057-00</t>
  </si>
  <si>
    <t>L-58-737-00</t>
  </si>
  <si>
    <t>Botran No.18 Reserva De La Familia</t>
  </si>
  <si>
    <t>7401005015519</t>
  </si>
  <si>
    <t>17401005015516</t>
  </si>
  <si>
    <t>L-58-087-00</t>
  </si>
  <si>
    <t>Botran Ron De Guatemala No.8</t>
  </si>
  <si>
    <t>7401005015489</t>
  </si>
  <si>
    <t>015486</t>
  </si>
  <si>
    <t>L-52-609-00</t>
  </si>
  <si>
    <t>Bottega Pink Gold Prosecco DOC Rose</t>
  </si>
  <si>
    <t>8005829986674</t>
  </si>
  <si>
    <t>0108005829240318</t>
  </si>
  <si>
    <t>L-60-361-00</t>
  </si>
  <si>
    <t>Bottega Pink Gold Prosecco DOC Rose Vintage 2022</t>
  </si>
  <si>
    <t>L-13-195-00</t>
  </si>
  <si>
    <t>Bottega Pistacchio</t>
  </si>
  <si>
    <t>8005829981037</t>
  </si>
  <si>
    <t>08005829224820</t>
  </si>
  <si>
    <t>L-11-360-00</t>
  </si>
  <si>
    <t>Bottega Prosecco Gold</t>
  </si>
  <si>
    <t>8005829232337</t>
  </si>
  <si>
    <t>8005829237356</t>
  </si>
  <si>
    <t>L-11-359-00</t>
  </si>
  <si>
    <t>Bottega Prosecco Gold Vintage 2021</t>
  </si>
  <si>
    <t>8005829230333</t>
  </si>
  <si>
    <t>8005829236694</t>
  </si>
  <si>
    <t>L-60-360-00</t>
  </si>
  <si>
    <t>Bottega Prosecco Gold Vintage 2022</t>
  </si>
  <si>
    <t xml:space="preserve">Other Wines                                       </t>
  </si>
  <si>
    <t>0108005829236694</t>
  </si>
  <si>
    <t>L-11-363-00</t>
  </si>
  <si>
    <t>Bottega Prosecco Rose Gold</t>
  </si>
  <si>
    <t>8005829230388</t>
  </si>
  <si>
    <t>01080058290116</t>
  </si>
  <si>
    <t>L-54-208-00</t>
  </si>
  <si>
    <t>Bottega Rose Gold</t>
  </si>
  <si>
    <t>8005829230265</t>
  </si>
  <si>
    <t>08005829230272</t>
  </si>
  <si>
    <t>L-22-745-00</t>
  </si>
  <si>
    <t>08005829011611</t>
  </si>
  <si>
    <t>L-04-213-00</t>
  </si>
  <si>
    <t>Bottega White Gold</t>
  </si>
  <si>
    <t>8005829230470</t>
  </si>
  <si>
    <t>8005829013554</t>
  </si>
  <si>
    <t>L-09-238-00</t>
  </si>
  <si>
    <t>Boudier Saffron Gin</t>
  </si>
  <si>
    <t>3252560600047</t>
  </si>
  <si>
    <t>13252569900411</t>
  </si>
  <si>
    <t>L-01-358-00</t>
  </si>
  <si>
    <t>Boukman Rhum</t>
  </si>
  <si>
    <t>HAITI</t>
  </si>
  <si>
    <t>8516450066494</t>
  </si>
  <si>
    <t>10851645006646</t>
  </si>
  <si>
    <t>L-13-485-00</t>
  </si>
  <si>
    <t>Boulard Calvados Grand Solage</t>
  </si>
  <si>
    <t xml:space="preserve">Armagnac                                          </t>
  </si>
  <si>
    <t>3152900001155</t>
  </si>
  <si>
    <t>23152900001159</t>
  </si>
  <si>
    <t>L-50-089-00</t>
  </si>
  <si>
    <t>Boulard Calvados VSOP</t>
  </si>
  <si>
    <t xml:space="preserve">Calvados                                          </t>
  </si>
  <si>
    <t>3152900000837</t>
  </si>
  <si>
    <t>63152900001171</t>
  </si>
  <si>
    <t>L-05-251-00</t>
  </si>
  <si>
    <t>Boulard XO + GB</t>
  </si>
  <si>
    <t>3152900051310</t>
  </si>
  <si>
    <t>63152900051312</t>
  </si>
  <si>
    <t>L-25-654-00</t>
  </si>
  <si>
    <t>Bowling Green Scotch Whisky</t>
  </si>
  <si>
    <t>8414476140771</t>
  </si>
  <si>
    <t>18414476140778</t>
  </si>
  <si>
    <t>L-07-236-00</t>
  </si>
  <si>
    <t>Bowmore 10 Years Dark &amp; Intense + GB</t>
  </si>
  <si>
    <t>5010496004531</t>
  </si>
  <si>
    <t>15010496104863</t>
  </si>
  <si>
    <t>L-07-239-00</t>
  </si>
  <si>
    <t>Bowmore 12 Years + GB</t>
  </si>
  <si>
    <t>5010496080818</t>
  </si>
  <si>
    <t>5010496082614</t>
  </si>
  <si>
    <t>L-60-741-00</t>
  </si>
  <si>
    <t>Bowmore 15 Years + 2 Glasses</t>
  </si>
  <si>
    <t>5010496006078</t>
  </si>
  <si>
    <t>15010496106478</t>
  </si>
  <si>
    <t>L-07-243-00</t>
  </si>
  <si>
    <t>Bowmore 15 Years Sherry Cask Finish + GB</t>
  </si>
  <si>
    <t>5010496020821</t>
  </si>
  <si>
    <t>5010496182628</t>
  </si>
  <si>
    <t>L-24-128-00</t>
  </si>
  <si>
    <t>Bowmore 18 Years + GB</t>
  </si>
  <si>
    <t>5010496001400</t>
  </si>
  <si>
    <t>5010496101322</t>
  </si>
  <si>
    <t>L-58-503-00</t>
  </si>
  <si>
    <t>Bowmore 9 Years + GB</t>
  </si>
  <si>
    <t>5010496006191</t>
  </si>
  <si>
    <t>15010496106591</t>
  </si>
  <si>
    <t>L-50-683-00</t>
  </si>
  <si>
    <t>Bowmore Legend + GB</t>
  </si>
  <si>
    <t>5010496004685</t>
  </si>
  <si>
    <t>5010496012611</t>
  </si>
  <si>
    <t>L-07-286-00</t>
  </si>
  <si>
    <t>Bowmore No.1 + GB</t>
  </si>
  <si>
    <t>5010496004494</t>
  </si>
  <si>
    <t>15010496104801</t>
  </si>
  <si>
    <t>L-25-383-00</t>
  </si>
  <si>
    <t>Bowsaw 100% Straight American Bourbon</t>
  </si>
  <si>
    <t>5060434133281</t>
  </si>
  <si>
    <t>5060434133298</t>
  </si>
  <si>
    <t>L-60-761-00</t>
  </si>
  <si>
    <t>Bowsaw Rye Whisky</t>
  </si>
  <si>
    <t>5060434134424</t>
  </si>
  <si>
    <t>05060434134431</t>
  </si>
  <si>
    <t>L-60-371-00</t>
  </si>
  <si>
    <t>Braulio Riserva</t>
  </si>
  <si>
    <t>8000400100012</t>
  </si>
  <si>
    <t>8000400100029</t>
  </si>
  <si>
    <t>L-08-987-00</t>
  </si>
  <si>
    <t>Brecon Special Reserve Gin</t>
  </si>
  <si>
    <t>5011594000203</t>
  </si>
  <si>
    <t>011594000210</t>
  </si>
  <si>
    <t>L-51-527-00</t>
  </si>
  <si>
    <t>Brighton Gin Pavilion Strength</t>
  </si>
  <si>
    <t>5060855780033</t>
  </si>
  <si>
    <t>5060855780002</t>
  </si>
  <si>
    <t>L-51-528-00</t>
  </si>
  <si>
    <t>Brighton Gin Seaside Strength</t>
  </si>
  <si>
    <t>5060855780026</t>
  </si>
  <si>
    <t>5060855780040</t>
  </si>
  <si>
    <t>L-09-670-00</t>
  </si>
  <si>
    <t>Brockmans Gin</t>
  </si>
  <si>
    <t>5010296169164</t>
  </si>
  <si>
    <t>5010296169300</t>
  </si>
  <si>
    <t>L-18-740-00</t>
  </si>
  <si>
    <t>5033931603694</t>
  </si>
  <si>
    <t>033931803704</t>
  </si>
  <si>
    <t>L-60-837-00</t>
  </si>
  <si>
    <t>Brockmans Gin + Glass</t>
  </si>
  <si>
    <t>5060708470012</t>
  </si>
  <si>
    <t>55060708470017</t>
  </si>
  <si>
    <t>L-60-411-00</t>
  </si>
  <si>
    <t>Brockmans Orange Kiss Gin</t>
  </si>
  <si>
    <t>5060708470043</t>
  </si>
  <si>
    <t>55060708470048</t>
  </si>
  <si>
    <t>L-16-969-00</t>
  </si>
  <si>
    <t>Broker's Gin</t>
  </si>
  <si>
    <t>5060017740011</t>
  </si>
  <si>
    <t>60017740028</t>
  </si>
  <si>
    <t>L-08-637-00</t>
  </si>
  <si>
    <t>Brooklyn Gin</t>
  </si>
  <si>
    <t>852176003343</t>
  </si>
  <si>
    <t>10852176003340</t>
  </si>
  <si>
    <t>L-00-100-00</t>
  </si>
  <si>
    <t>Brothers Cider Cloudy Lemon</t>
  </si>
  <si>
    <t xml:space="preserve">Cider                                             </t>
  </si>
  <si>
    <t>5027342001293</t>
  </si>
  <si>
    <t>05027342001309</t>
  </si>
  <si>
    <t>L-52-170-00</t>
  </si>
  <si>
    <t>Brothers Cider Honey Comb</t>
  </si>
  <si>
    <t>5027342003914</t>
  </si>
  <si>
    <t>05027342003921</t>
  </si>
  <si>
    <t>L-22-959-00</t>
  </si>
  <si>
    <t>Brothers Cider Marshmallow</t>
  </si>
  <si>
    <t>5027342003631</t>
  </si>
  <si>
    <t>05027342003693</t>
  </si>
  <si>
    <t>L-00-095-00</t>
  </si>
  <si>
    <t>Brothers Cider Rhubarb &amp; Custard</t>
  </si>
  <si>
    <t>5027342002290</t>
  </si>
  <si>
    <t>05027342002894</t>
  </si>
  <si>
    <t>L-00-098-00</t>
  </si>
  <si>
    <t>Brothers Cider Strawberry &amp; Lime</t>
  </si>
  <si>
    <t>5027342002993</t>
  </si>
  <si>
    <t>05027342002986</t>
  </si>
  <si>
    <t>L-22-960-00</t>
  </si>
  <si>
    <t>Brothers Cider Strawberry Cream</t>
  </si>
  <si>
    <t>5027342003303</t>
  </si>
  <si>
    <t>05027342003310</t>
  </si>
  <si>
    <t>L-00-097-00</t>
  </si>
  <si>
    <t>Brothers Cider Toffee Apple</t>
  </si>
  <si>
    <t>5027342001316</t>
  </si>
  <si>
    <t>05027342001323</t>
  </si>
  <si>
    <t>L-00-096-00</t>
  </si>
  <si>
    <t>Brothers Cider Wild Fruit</t>
  </si>
  <si>
    <t>5027342001729</t>
  </si>
  <si>
    <t>05027342001743</t>
  </si>
  <si>
    <t>L-16-972-00</t>
  </si>
  <si>
    <t>Brugal 1888 Gran Reserva Familiar</t>
  </si>
  <si>
    <t>7460855209141</t>
  </si>
  <si>
    <t>17460855209247</t>
  </si>
  <si>
    <t>L-60-038-00</t>
  </si>
  <si>
    <t>Brugal 1888 Gran Reserva Familiar + GB</t>
  </si>
  <si>
    <t>7460855230206</t>
  </si>
  <si>
    <t>17460855130210</t>
  </si>
  <si>
    <t>L-09-155-00</t>
  </si>
  <si>
    <t>Brugal Anejo</t>
  </si>
  <si>
    <t>7460855200353</t>
  </si>
  <si>
    <t>17460855251468</t>
  </si>
  <si>
    <t>7460855202487</t>
  </si>
  <si>
    <t>17460855202484</t>
  </si>
  <si>
    <t>Brugal Extra Viejo NRF</t>
  </si>
  <si>
    <t>L-55-353-00</t>
  </si>
  <si>
    <t>Bruichladdich Islay Barley 2013 + Tin GB</t>
  </si>
  <si>
    <t>5055807415460</t>
  </si>
  <si>
    <t>05055807415477</t>
  </si>
  <si>
    <t>L-15-284-00</t>
  </si>
  <si>
    <t>Bruichladdich Laddie 8 + GB</t>
  </si>
  <si>
    <t>5055807405850</t>
  </si>
  <si>
    <t>05055807405867</t>
  </si>
  <si>
    <t>L-58-376-00</t>
  </si>
  <si>
    <t>Bruichladdich Port Charlotte 10 Years</t>
  </si>
  <si>
    <t>5055807409940</t>
  </si>
  <si>
    <t>5055807412162</t>
  </si>
  <si>
    <t>L-59-606-00</t>
  </si>
  <si>
    <t>Bruichladdich Port Charlotte Islay Barley 2014</t>
  </si>
  <si>
    <t>5055807415965</t>
  </si>
  <si>
    <t>05055807415972</t>
  </si>
  <si>
    <t>L-07-333-00</t>
  </si>
  <si>
    <t>Bruichladdich Scottish Barley Classic Laddie + GB</t>
  </si>
  <si>
    <t>5055807400312</t>
  </si>
  <si>
    <t>05055807400329</t>
  </si>
  <si>
    <t>L-53-879-00</t>
  </si>
  <si>
    <t>Brunswick Aces Hearts</t>
  </si>
  <si>
    <t>AUSTRALIA</t>
  </si>
  <si>
    <t>9354085001058</t>
  </si>
  <si>
    <t>9354085001218</t>
  </si>
  <si>
    <t>L-53-881-00</t>
  </si>
  <si>
    <t>Brunswick Aces Hearts Sapiir</t>
  </si>
  <si>
    <t xml:space="preserve">Non Alcoholic Spirit                              </t>
  </si>
  <si>
    <t>9354085001010</t>
  </si>
  <si>
    <t>9354085001171</t>
  </si>
  <si>
    <t>L-53-878-00</t>
  </si>
  <si>
    <t>Brunswick Aces Spades</t>
  </si>
  <si>
    <t>9354085001041</t>
  </si>
  <si>
    <t>9354085001201</t>
  </si>
  <si>
    <t>L-53-880-00</t>
  </si>
  <si>
    <t>Brunswick Aces Spades Sapiir</t>
  </si>
  <si>
    <t>9354085001003</t>
  </si>
  <si>
    <t>9354085001164</t>
  </si>
  <si>
    <t>L-52-977-00</t>
  </si>
  <si>
    <t>Buchanan's 12 Years NRF + GB</t>
  </si>
  <si>
    <t>50196364</t>
  </si>
  <si>
    <t>5000196001046</t>
  </si>
  <si>
    <t>L-25-095-00</t>
  </si>
  <si>
    <t>Budweiser</t>
  </si>
  <si>
    <t>5410228266525</t>
  </si>
  <si>
    <t>5010055040116</t>
  </si>
  <si>
    <t>L-59-481-00</t>
  </si>
  <si>
    <t>Buen Amigo Gold</t>
  </si>
  <si>
    <t>709565104269</t>
  </si>
  <si>
    <t>10709565104266</t>
  </si>
  <si>
    <t>L-59-483-00</t>
  </si>
  <si>
    <t>Buen Amigo Silver</t>
  </si>
  <si>
    <t>709565104252</t>
  </si>
  <si>
    <t>10709565104259</t>
  </si>
  <si>
    <t>L-14-243-00</t>
  </si>
  <si>
    <t>Buffalo Trace</t>
  </si>
  <si>
    <t>080244009984</t>
  </si>
  <si>
    <t>20080244007717</t>
  </si>
  <si>
    <t>L-14-245-00</t>
  </si>
  <si>
    <t>080244009229</t>
  </si>
  <si>
    <t>10080244009226</t>
  </si>
  <si>
    <t>L-52-870-00</t>
  </si>
  <si>
    <t>Buitral Strawberry Cream</t>
  </si>
  <si>
    <t>8410851008957</t>
  </si>
  <si>
    <t>18410851008954</t>
  </si>
  <si>
    <t>L-09-313-00</t>
  </si>
  <si>
    <t>Bulldog</t>
  </si>
  <si>
    <t>897076002010</t>
  </si>
  <si>
    <t>10897076002017</t>
  </si>
  <si>
    <t>L-09-315-00</t>
  </si>
  <si>
    <t>897076002041</t>
  </si>
  <si>
    <t>10897076002048</t>
  </si>
  <si>
    <t>L-06-081-00</t>
  </si>
  <si>
    <t>Bulleit 10 Years</t>
  </si>
  <si>
    <t>5000281048406</t>
  </si>
  <si>
    <t>5000281048413</t>
  </si>
  <si>
    <t>Bulleit Bourbon</t>
  </si>
  <si>
    <t>5000281038100</t>
  </si>
  <si>
    <t>L-06-084-00</t>
  </si>
  <si>
    <t>082000789611</t>
  </si>
  <si>
    <t>L-06-085-00</t>
  </si>
  <si>
    <t>087000005549</t>
  </si>
  <si>
    <t>00082000766148</t>
  </si>
  <si>
    <t>L-06-086-00</t>
  </si>
  <si>
    <t>Bulleit Rye</t>
  </si>
  <si>
    <t>082000765585</t>
  </si>
  <si>
    <t>82000777960</t>
  </si>
  <si>
    <t>L-22-964-00</t>
  </si>
  <si>
    <t>Bumbu</t>
  </si>
  <si>
    <t>BARBADOS</t>
  </si>
  <si>
    <t>813497006215</t>
  </si>
  <si>
    <t>813497006216</t>
  </si>
  <si>
    <t>L-24-984-00</t>
  </si>
  <si>
    <t>Bumbu Cream</t>
  </si>
  <si>
    <t>813497006192</t>
  </si>
  <si>
    <t>30813497006193</t>
  </si>
  <si>
    <t>L-08-577-00</t>
  </si>
  <si>
    <t>Bumbu XO</t>
  </si>
  <si>
    <t>813497006154</t>
  </si>
  <si>
    <t>30813500000000</t>
  </si>
  <si>
    <t>L-59-540-00</t>
  </si>
  <si>
    <t>Bumbu XO Tube Limited Edition + GB</t>
  </si>
  <si>
    <t>813497006406</t>
  </si>
  <si>
    <t>30813497006230</t>
  </si>
  <si>
    <t>L-53-255-00</t>
  </si>
  <si>
    <t>Bundaberg Ginger Beer</t>
  </si>
  <si>
    <t>9311493003050</t>
  </si>
  <si>
    <t>9311493001803</t>
  </si>
  <si>
    <t>L-07-337-00</t>
  </si>
  <si>
    <t>Bunnahabhain 12 Years + GB</t>
  </si>
  <si>
    <t>5029704217366</t>
  </si>
  <si>
    <t>05029704702909</t>
  </si>
  <si>
    <t>L-07-350-00</t>
  </si>
  <si>
    <t>Bunnahabhain Cruach Mhona + GB</t>
  </si>
  <si>
    <t>5029704217540</t>
  </si>
  <si>
    <t>5029704703098</t>
  </si>
  <si>
    <t>L-07-352-00</t>
  </si>
  <si>
    <t>Bunnahabhain Eirigh Na Greine + GB</t>
  </si>
  <si>
    <t>5029704217793</t>
  </si>
  <si>
    <t>5029704703272</t>
  </si>
  <si>
    <t>L-07-356-00</t>
  </si>
  <si>
    <t>Bunnahabhain Stiuireadair + GB</t>
  </si>
  <si>
    <t>5029704218639</t>
  </si>
  <si>
    <t>5029704704187</t>
  </si>
  <si>
    <t>L-14-785-00</t>
  </si>
  <si>
    <t>Bunnahabhain Toiteach a Dha + GB</t>
  </si>
  <si>
    <t>5029704219063</t>
  </si>
  <si>
    <t>05029704704583</t>
  </si>
  <si>
    <t>Bushmills 10 Years + GB</t>
  </si>
  <si>
    <t>L-24-143-00</t>
  </si>
  <si>
    <t>5055966820037</t>
  </si>
  <si>
    <t>25055966820031</t>
  </si>
  <si>
    <t>L-06-103-00</t>
  </si>
  <si>
    <t>Bushmills 16 Years Three Wood + GB</t>
  </si>
  <si>
    <t>5055966825025</t>
  </si>
  <si>
    <t>5966825022</t>
  </si>
  <si>
    <t>L-06-105-00</t>
  </si>
  <si>
    <t>Bushmills 21 Years + GB</t>
  </si>
  <si>
    <t>5055966830036</t>
  </si>
  <si>
    <t>5010103918268</t>
  </si>
  <si>
    <t>L-52-390-00</t>
  </si>
  <si>
    <t>Bushmills American Oak Bourbon Finish</t>
  </si>
  <si>
    <t>5055966830159</t>
  </si>
  <si>
    <t>15055966830156</t>
  </si>
  <si>
    <t>L-06-110-00</t>
  </si>
  <si>
    <t>Bushmills Black Bush</t>
  </si>
  <si>
    <t>5055966810069</t>
  </si>
  <si>
    <t>5966810066</t>
  </si>
  <si>
    <t>L-25-061-00</t>
  </si>
  <si>
    <t>5055966810076</t>
  </si>
  <si>
    <t>15055966810073</t>
  </si>
  <si>
    <t>L-56-812-00</t>
  </si>
  <si>
    <t>Bushmills Black Bush 80/20 + GB</t>
  </si>
  <si>
    <t>5055966810243</t>
  </si>
  <si>
    <t>15055966810240</t>
  </si>
  <si>
    <t>L-53-419-00</t>
  </si>
  <si>
    <t>Bushmills Caribbean Rum Cask Finish</t>
  </si>
  <si>
    <t>5055966830142</t>
  </si>
  <si>
    <t>15055966830149</t>
  </si>
  <si>
    <t>L-58-798-00</t>
  </si>
  <si>
    <t>Bushmills Causeway Collection Pomerol 2012 + GB</t>
  </si>
  <si>
    <t>15055966830477</t>
  </si>
  <si>
    <t>5055966830470</t>
  </si>
  <si>
    <t>L-59-613-00</t>
  </si>
  <si>
    <t>Bushmills Original</t>
  </si>
  <si>
    <t>5055966801128</t>
  </si>
  <si>
    <t>15055966800029</t>
  </si>
  <si>
    <t>L-06-118-00</t>
  </si>
  <si>
    <t>5055966800022</t>
  </si>
  <si>
    <t>L-06-121-00</t>
  </si>
  <si>
    <t>5055966801081</t>
  </si>
  <si>
    <t>15055966801088</t>
  </si>
  <si>
    <t>L-06-123-00</t>
  </si>
  <si>
    <t>Bushmills Red Bush</t>
  </si>
  <si>
    <t>5055966801210</t>
  </si>
  <si>
    <t>801217</t>
  </si>
  <si>
    <t>L-14-312-00</t>
  </si>
  <si>
    <t>Bushmills Steamship Bourbon Cask + GB</t>
  </si>
  <si>
    <t>5055966820129</t>
  </si>
  <si>
    <t>15055966820126</t>
  </si>
  <si>
    <t>L-14-313-00</t>
  </si>
  <si>
    <t>Bushmills Steamship Port Cask + GB</t>
  </si>
  <si>
    <t>5055966820112</t>
  </si>
  <si>
    <t>820119</t>
  </si>
  <si>
    <t>L-19-383-00</t>
  </si>
  <si>
    <t>Bushmills The Steamship Col. Rum Cask Reserve + GB</t>
  </si>
  <si>
    <t>5055966820136</t>
  </si>
  <si>
    <t>15055966820133</t>
  </si>
  <si>
    <t>L-19-857-00</t>
  </si>
  <si>
    <t>Busnel Calvados Trois Lys</t>
  </si>
  <si>
    <t>3700257812704</t>
  </si>
  <si>
    <t>23192200010024</t>
  </si>
  <si>
    <t>L-05-261-00</t>
  </si>
  <si>
    <t>3192200003381</t>
  </si>
  <si>
    <t>03700257912169</t>
  </si>
  <si>
    <t>L-25-456-00</t>
  </si>
  <si>
    <t>Busnel Calvados VSOP + GB</t>
  </si>
  <si>
    <t>3192200031902</t>
  </si>
  <si>
    <t>03700257891471</t>
  </si>
  <si>
    <t>L-58-688-00</t>
  </si>
  <si>
    <t>Butterfly Cannon Blue</t>
  </si>
  <si>
    <t>810035510333</t>
  </si>
  <si>
    <t>10810035510330</t>
  </si>
  <si>
    <t>L-58-686-00</t>
  </si>
  <si>
    <t>Butterfly Cannon Cristalino</t>
  </si>
  <si>
    <t>810035510296</t>
  </si>
  <si>
    <t>10810035510293</t>
  </si>
  <si>
    <t>L-52-057-00</t>
  </si>
  <si>
    <t>By Ott Provence Rose 2020</t>
  </si>
  <si>
    <t>3383693000012</t>
  </si>
  <si>
    <t>3383693020423</t>
  </si>
  <si>
    <t>L-60-941-00</t>
  </si>
  <si>
    <t>Ca' Botta Amarone Della Valpolicella 2016 Cajo</t>
  </si>
  <si>
    <t>8051407912047</t>
  </si>
  <si>
    <t>L-59-206-00</t>
  </si>
  <si>
    <t>Ca' Botta Costa Rossa 2016</t>
  </si>
  <si>
    <t>8051407912054</t>
  </si>
  <si>
    <t>L-58-952-00</t>
  </si>
  <si>
    <t>Ca' Botta Costa Rossa Valpolicella Ripasso Superiore 2016</t>
  </si>
  <si>
    <t>L-59-216-00</t>
  </si>
  <si>
    <t>Ca' Botta Pian di Mezzo Riserva 2015</t>
  </si>
  <si>
    <t>8051407911323</t>
  </si>
  <si>
    <t>L-59-741-00</t>
  </si>
  <si>
    <t>Ca' Botta Rubicondo Rosso Verona 2021</t>
  </si>
  <si>
    <t>8051407911217</t>
  </si>
  <si>
    <t>L-60-942-00</t>
  </si>
  <si>
    <t>Ca' Botta Torcinato 2017</t>
  </si>
  <si>
    <t>8051407911088</t>
  </si>
  <si>
    <t>L-58-954-00</t>
  </si>
  <si>
    <t>Ca' Botta Valpolicella Ripasso Alta 2018</t>
  </si>
  <si>
    <t>8051407911446</t>
  </si>
  <si>
    <t>L-58-956-00</t>
  </si>
  <si>
    <t>Ca' Botta Valpolicella Superiore Alta 2019</t>
  </si>
  <si>
    <t>8051407911439</t>
  </si>
  <si>
    <t>L-16-982-00</t>
  </si>
  <si>
    <t>Cabo Bay Brown Rum</t>
  </si>
  <si>
    <t>4009872020518</t>
  </si>
  <si>
    <t>4009872020525</t>
  </si>
  <si>
    <t>L-05-285-00</t>
  </si>
  <si>
    <t>Cachaca 51 Pirassununga</t>
  </si>
  <si>
    <t>7896002100441</t>
  </si>
  <si>
    <t>7896002110693</t>
  </si>
  <si>
    <t>L-05-283-00</t>
  </si>
  <si>
    <t>17896002100448</t>
  </si>
  <si>
    <t>L-05-287-00</t>
  </si>
  <si>
    <t>7896002108133</t>
  </si>
  <si>
    <t>7896002110686</t>
  </si>
  <si>
    <t>L-54-344-00</t>
  </si>
  <si>
    <t>Cachaca 51 Pirassununga NRF</t>
  </si>
  <si>
    <t>Ca'del Bosco Cuvee Prestige</t>
  </si>
  <si>
    <t>L-52-976-00</t>
  </si>
  <si>
    <t>Cafe Marakesh Original NRF</t>
  </si>
  <si>
    <t>5410293752077</t>
  </si>
  <si>
    <t>15410293752074</t>
  </si>
  <si>
    <t>L-55-665-00</t>
  </si>
  <si>
    <t>Caffo Clementino Della</t>
  </si>
  <si>
    <t>8004499065702</t>
  </si>
  <si>
    <t>80044990657024</t>
  </si>
  <si>
    <t>L-55-529-00</t>
  </si>
  <si>
    <t>Caleno Dark &amp; Spicy</t>
  </si>
  <si>
    <t>5060708440053</t>
  </si>
  <si>
    <t>15060708440050</t>
  </si>
  <si>
    <t>L-55-530-00</t>
  </si>
  <si>
    <t>Caleno Light &amp; Zesty</t>
  </si>
  <si>
    <t>5060708440015</t>
  </si>
  <si>
    <t>15060708440012</t>
  </si>
  <si>
    <t>L-25-657-00</t>
  </si>
  <si>
    <t>Calibre 38 5 Years Extra Anejo</t>
  </si>
  <si>
    <t>8414476999072</t>
  </si>
  <si>
    <t>18414476999079</t>
  </si>
  <si>
    <t>L-25-659-00</t>
  </si>
  <si>
    <t>Calibre 38 Blanco</t>
  </si>
  <si>
    <t>8414476999089</t>
  </si>
  <si>
    <t>L-25-658-00</t>
  </si>
  <si>
    <t>Calibre 38 Ron Anejo</t>
  </si>
  <si>
    <t>8414476999065</t>
  </si>
  <si>
    <t>18414476999062</t>
  </si>
  <si>
    <t>L-60-010-00</t>
  </si>
  <si>
    <t>Camatti Amaro</t>
  </si>
  <si>
    <t>8052789211001</t>
  </si>
  <si>
    <t>L-54-350-00</t>
  </si>
  <si>
    <t>Camino Real Gold</t>
  </si>
  <si>
    <t>3011938000588</t>
  </si>
  <si>
    <t>05010677980043</t>
  </si>
  <si>
    <t>L-03-294-00</t>
  </si>
  <si>
    <t>Camino Real Tequila</t>
  </si>
  <si>
    <t>3011938001752</t>
  </si>
  <si>
    <t>05010677980012</t>
  </si>
  <si>
    <t>L-25-292-00</t>
  </si>
  <si>
    <t>Campari Bitter</t>
  </si>
  <si>
    <t>8000040003568</t>
  </si>
  <si>
    <t>8000040003582</t>
  </si>
  <si>
    <t>L-05-345-00</t>
  </si>
  <si>
    <t>3057770000508</t>
  </si>
  <si>
    <t>3057770000577</t>
  </si>
  <si>
    <t>L-13-566-00</t>
  </si>
  <si>
    <t>8000040001106</t>
  </si>
  <si>
    <t>8000040011600</t>
  </si>
  <si>
    <t>8000040000802</t>
  </si>
  <si>
    <t>L-05-351-00</t>
  </si>
  <si>
    <t>8000040011105</t>
  </si>
  <si>
    <t>L-05-349-00</t>
  </si>
  <si>
    <t>L-54-376-00</t>
  </si>
  <si>
    <t>Camus Ile De Re + GB</t>
  </si>
  <si>
    <t>3028130078598</t>
  </si>
  <si>
    <t>23028130078592</t>
  </si>
  <si>
    <t>L-58-381-00</t>
  </si>
  <si>
    <t>Camus VS Intensely Aromatic</t>
  </si>
  <si>
    <t>3028130078932</t>
  </si>
  <si>
    <t>23028130078936</t>
  </si>
  <si>
    <t>L-05-318-00</t>
  </si>
  <si>
    <t>Camus XO Borderies + GB</t>
  </si>
  <si>
    <t>3028130075344</t>
  </si>
  <si>
    <t>23028130075348</t>
  </si>
  <si>
    <t>L-13-549-00</t>
  </si>
  <si>
    <t>Camus XO Intensely + GB</t>
  </si>
  <si>
    <t>3028130076563</t>
  </si>
  <si>
    <t>3028132057942</t>
  </si>
  <si>
    <t>L-06-148-00</t>
  </si>
  <si>
    <t>Canadian Club</t>
  </si>
  <si>
    <t>080686816072</t>
  </si>
  <si>
    <t>10080686816079</t>
  </si>
  <si>
    <t>L-06-151-00</t>
  </si>
  <si>
    <t>080686816201</t>
  </si>
  <si>
    <t>10080686816208</t>
  </si>
  <si>
    <t>L-60-958-00</t>
  </si>
  <si>
    <t>Canadian Club 12 Years Classic</t>
  </si>
  <si>
    <t>080686823797</t>
  </si>
  <si>
    <t>04072500017754</t>
  </si>
  <si>
    <t>Canei Bianco</t>
  </si>
  <si>
    <t>L-56-998-00</t>
  </si>
  <si>
    <t>Canerock</t>
  </si>
  <si>
    <t>3460410533388</t>
  </si>
  <si>
    <t>43460410533508</t>
  </si>
  <si>
    <t>L-09-001-00</t>
  </si>
  <si>
    <t>Cannabis Sativa Gin</t>
  </si>
  <si>
    <t>8719324223287</t>
  </si>
  <si>
    <t>8720299061750</t>
  </si>
  <si>
    <t>L-55-497-00</t>
  </si>
  <si>
    <t>Cannabis Sativa Gin + GB</t>
  </si>
  <si>
    <t>8720299061774</t>
  </si>
  <si>
    <t>L-58-011-00</t>
  </si>
  <si>
    <t>Cannabis Sativa Gin + Stirrer + Ice Cube Mould + GB</t>
  </si>
  <si>
    <t>8720299061767</t>
  </si>
  <si>
    <t>L-53-598-00</t>
  </si>
  <si>
    <t>Cannabis Sativa Jamaican Rum</t>
  </si>
  <si>
    <t>8718444161585</t>
  </si>
  <si>
    <t>8718444161615</t>
  </si>
  <si>
    <t>L-04-725-00</t>
  </si>
  <si>
    <t>Cannabis Sativa Liquor</t>
  </si>
  <si>
    <t>8719324223294</t>
  </si>
  <si>
    <t>8719324223331</t>
  </si>
  <si>
    <t>L-09-002-00</t>
  </si>
  <si>
    <t>Cannabis Sativa Vodka</t>
  </si>
  <si>
    <t>8719324223270</t>
  </si>
  <si>
    <t>8719324223324</t>
  </si>
  <si>
    <t>L-19-091-00</t>
  </si>
  <si>
    <t>Cantares Pastel de Nata</t>
  </si>
  <si>
    <t>5607943006059</t>
  </si>
  <si>
    <t>15607943006056</t>
  </si>
  <si>
    <t>L-54-622-00</t>
  </si>
  <si>
    <t>Cantine Nicosia Lenza Di Munti Etna Rosso Doc 2018</t>
  </si>
  <si>
    <t>8001014015853</t>
  </si>
  <si>
    <t>8001014015846</t>
  </si>
  <si>
    <t>Caol Ila 12 Years + GB</t>
  </si>
  <si>
    <t>L-07-460-00</t>
  </si>
  <si>
    <t>5000281016290</t>
  </si>
  <si>
    <t>5000281016306</t>
  </si>
  <si>
    <t>L-14-791-00</t>
  </si>
  <si>
    <t>5000281019406</t>
  </si>
  <si>
    <t>5000281019413</t>
  </si>
  <si>
    <t>L-07-467-00</t>
  </si>
  <si>
    <t>Caol Ila 18 Years + GB</t>
  </si>
  <si>
    <t>5000281016351</t>
  </si>
  <si>
    <t>5000281016368</t>
  </si>
  <si>
    <t>L-58-575-00</t>
  </si>
  <si>
    <t>Caol Ila Distillers Edition 2022 + GB</t>
  </si>
  <si>
    <t>5000281072104</t>
  </si>
  <si>
    <t>05000281072111</t>
  </si>
  <si>
    <t>L-07-491-00</t>
  </si>
  <si>
    <t>Caol Ila Moch + GB</t>
  </si>
  <si>
    <t>5000281028033</t>
  </si>
  <si>
    <t>5000281028040</t>
  </si>
  <si>
    <t>L-16-987-00</t>
  </si>
  <si>
    <t>Caorunn Gin</t>
  </si>
  <si>
    <t>5010509800068</t>
  </si>
  <si>
    <t>5010509800211</t>
  </si>
  <si>
    <t>L-23-602-00</t>
  </si>
  <si>
    <t>Capel Pisco Doble Destilado</t>
  </si>
  <si>
    <t>7802110002577</t>
  </si>
  <si>
    <t>L-59-771-00</t>
  </si>
  <si>
    <t>Caperdonich 25 Years Peated + GB</t>
  </si>
  <si>
    <t>5000299613924</t>
  </si>
  <si>
    <t>05000299625071</t>
  </si>
  <si>
    <t>L-09-052-00</t>
  </si>
  <si>
    <t>Captain Morgan Black Spiced</t>
  </si>
  <si>
    <t>5000281034980</t>
  </si>
  <si>
    <t>5000281034973</t>
  </si>
  <si>
    <t>L-09-059-00</t>
  </si>
  <si>
    <t>Captain Morgan Dark</t>
  </si>
  <si>
    <t>VIRGIN ISLANDS</t>
  </si>
  <si>
    <t>5000281022482</t>
  </si>
  <si>
    <t>05000281017280</t>
  </si>
  <si>
    <t>L-09-058-00</t>
  </si>
  <si>
    <t>Captain Morgan Dark Rum</t>
  </si>
  <si>
    <t>087000006935</t>
  </si>
  <si>
    <t>10087000006932</t>
  </si>
  <si>
    <t>L-54-088-00</t>
  </si>
  <si>
    <t>Captain Morgan Sliced Apple</t>
  </si>
  <si>
    <t>5000281068749</t>
  </si>
  <si>
    <t>5000281068756</t>
  </si>
  <si>
    <t>L-09-080-00</t>
  </si>
  <si>
    <t>Captain Morgan Spiced</t>
  </si>
  <si>
    <t>5000299223017</t>
  </si>
  <si>
    <t>5000299223000</t>
  </si>
  <si>
    <t>L-09-085-00</t>
  </si>
  <si>
    <t>5000299223055</t>
  </si>
  <si>
    <t>5000299223062</t>
  </si>
  <si>
    <t>L-09-084-00</t>
  </si>
  <si>
    <t>05000281039565</t>
  </si>
  <si>
    <t>L-18-470-00</t>
  </si>
  <si>
    <t>Captain Morgan Spiced Barrel Bottle</t>
  </si>
  <si>
    <t>5000281035338</t>
  </si>
  <si>
    <t>5000281035324</t>
  </si>
  <si>
    <t>L-52-656-00</t>
  </si>
  <si>
    <t>Captain Morgan Spiced Gold</t>
  </si>
  <si>
    <t>5000281025346</t>
  </si>
  <si>
    <t>05000281028644</t>
  </si>
  <si>
    <t>L-09-073-00</t>
  </si>
  <si>
    <t>5000281033181</t>
  </si>
  <si>
    <t>5000281033198</t>
  </si>
  <si>
    <t>L-19-880-00</t>
  </si>
  <si>
    <t>Captain Morgan Tiki - Mango &amp; Pineapple</t>
  </si>
  <si>
    <t>5000281060941</t>
  </si>
  <si>
    <t>5000281060958</t>
  </si>
  <si>
    <t>L-09-088-00</t>
  </si>
  <si>
    <t>Captain Morgan White</t>
  </si>
  <si>
    <t>5000281040899</t>
  </si>
  <si>
    <t>05000281040882</t>
  </si>
  <si>
    <t>L-09-089-00</t>
  </si>
  <si>
    <t>5000281040912</t>
  </si>
  <si>
    <t>5000281040905</t>
  </si>
  <si>
    <t>L-01-192-00</t>
  </si>
  <si>
    <t>Captain's Gin</t>
  </si>
  <si>
    <t>3014400008082</t>
  </si>
  <si>
    <t>3014403278734</t>
  </si>
  <si>
    <t>L-53-298-00</t>
  </si>
  <si>
    <t>Caracas Club 8 Years Ron Anejo</t>
  </si>
  <si>
    <t>VENEZUELA</t>
  </si>
  <si>
    <t>8438001408198</t>
  </si>
  <si>
    <t>18438001408195</t>
  </si>
  <si>
    <t>L-53-297-00</t>
  </si>
  <si>
    <t>Caracas Club Nectar</t>
  </si>
  <si>
    <t>8438001408181</t>
  </si>
  <si>
    <t>18438001406188</t>
  </si>
  <si>
    <t>L-00-605-00</t>
  </si>
  <si>
    <t>Caramol Caramel Flavoured Vodka</t>
  </si>
  <si>
    <t>8710631119874</t>
  </si>
  <si>
    <t>8710631619879</t>
  </si>
  <si>
    <t>L-05-354-00</t>
  </si>
  <si>
    <t>Cardenal Mendoza Solera Gran Reserva + GB</t>
  </si>
  <si>
    <t>8410161202809</t>
  </si>
  <si>
    <t>8410161202816</t>
  </si>
  <si>
    <t>L-55-053-00</t>
  </si>
  <si>
    <t>8410161001365</t>
  </si>
  <si>
    <t>38410161202374</t>
  </si>
  <si>
    <t>L-22-933-00</t>
  </si>
  <si>
    <t>Cardhu 12 Years + GB</t>
  </si>
  <si>
    <t>5000267102573</t>
  </si>
  <si>
    <t>5000267102580</t>
  </si>
  <si>
    <t>L-55-372-00</t>
  </si>
  <si>
    <t>Cardhu 14 Years Special Release 2021 + GB</t>
  </si>
  <si>
    <t>5000267186689</t>
  </si>
  <si>
    <t>5000267186719</t>
  </si>
  <si>
    <t>L-53-765-00</t>
  </si>
  <si>
    <t>5000267186696</t>
  </si>
  <si>
    <t>5000267186726</t>
  </si>
  <si>
    <t>L-07-443-00</t>
  </si>
  <si>
    <t>Cardhu 15 Years + GB</t>
  </si>
  <si>
    <t>5000267116662</t>
  </si>
  <si>
    <t>5000267116679</t>
  </si>
  <si>
    <t>L-07-444-00</t>
  </si>
  <si>
    <t>Cardhu 18 Years + GB</t>
  </si>
  <si>
    <t>5000267116693</t>
  </si>
  <si>
    <t>5000267116709</t>
  </si>
  <si>
    <t>L-07-447-00</t>
  </si>
  <si>
    <t>Cardhu Amber Rock + GB</t>
  </si>
  <si>
    <t>5000267124278</t>
  </si>
  <si>
    <t>5000267124292</t>
  </si>
  <si>
    <t>L-07-450-00</t>
  </si>
  <si>
    <t>Cardhu Gold Reserve + GB</t>
  </si>
  <si>
    <t>5000267125497</t>
  </si>
  <si>
    <t>5000267125510</t>
  </si>
  <si>
    <t>L-50-509-00</t>
  </si>
  <si>
    <t>Carlos I + GB</t>
  </si>
  <si>
    <t>8410337017169</t>
  </si>
  <si>
    <t>8410337017411</t>
  </si>
  <si>
    <t>L-24-193-00</t>
  </si>
  <si>
    <t>Carlos I 1520 + GB</t>
  </si>
  <si>
    <t>8410337082815</t>
  </si>
  <si>
    <t>38410337082816</t>
  </si>
  <si>
    <t>L-22-545-00</t>
  </si>
  <si>
    <t>Carlos I Amontillado + GB</t>
  </si>
  <si>
    <t>8410337089166</t>
  </si>
  <si>
    <t>370891600000</t>
  </si>
  <si>
    <t>L-13-610-00</t>
  </si>
  <si>
    <t>Carlos I Imperial XO + GB</t>
  </si>
  <si>
    <t>8410337016810</t>
  </si>
  <si>
    <t>48410337016818</t>
  </si>
  <si>
    <t>L-22-546-00</t>
  </si>
  <si>
    <t>Carlos I PX + GB</t>
  </si>
  <si>
    <t>8410337088169</t>
  </si>
  <si>
    <t>28410337088163</t>
  </si>
  <si>
    <t>FINLAND</t>
  </si>
  <si>
    <t>L-04-732-00</t>
  </si>
  <si>
    <t>Carolans Irish Cream</t>
  </si>
  <si>
    <t>5011026105223</t>
  </si>
  <si>
    <t>50110261060</t>
  </si>
  <si>
    <t>L-25-129-00</t>
  </si>
  <si>
    <t>5011026105216</t>
  </si>
  <si>
    <t>05011026106046</t>
  </si>
  <si>
    <t>L-59-834-00</t>
  </si>
  <si>
    <t>Casa Dragones Anejo + GB</t>
  </si>
  <si>
    <t>850005002420</t>
  </si>
  <si>
    <t>850005002192</t>
  </si>
  <si>
    <t>L-59-833-00</t>
  </si>
  <si>
    <t>Casa Dragones Blanco + GB</t>
  </si>
  <si>
    <t>736040537120</t>
  </si>
  <si>
    <t>850005002413</t>
  </si>
  <si>
    <t>L-59-832-00</t>
  </si>
  <si>
    <t>Casa Dragones Joven + GB</t>
  </si>
  <si>
    <t>736040537137</t>
  </si>
  <si>
    <t>850005002376</t>
  </si>
  <si>
    <t>L-51-696-00</t>
  </si>
  <si>
    <t>Casamigos Anejo</t>
  </si>
  <si>
    <t>5000281058313</t>
  </si>
  <si>
    <t>05000281058344</t>
  </si>
  <si>
    <t>L-05-119-00</t>
  </si>
  <si>
    <t>Casamigos Blanco</t>
  </si>
  <si>
    <t>5000281058320</t>
  </si>
  <si>
    <t>40652341408991</t>
  </si>
  <si>
    <t>L-13-452-00</t>
  </si>
  <si>
    <t>Casamigos Mezcal</t>
  </si>
  <si>
    <t xml:space="preserve">Mezcal                                            </t>
  </si>
  <si>
    <t>858677006371</t>
  </si>
  <si>
    <t>10858677006378</t>
  </si>
  <si>
    <t>L-54-280-00</t>
  </si>
  <si>
    <t>Casamigos Reposado</t>
  </si>
  <si>
    <t>5000281058337</t>
  </si>
  <si>
    <t>05000281058368</t>
  </si>
  <si>
    <t>L-58-134-00</t>
  </si>
  <si>
    <t>Cask Speyside 12 Years + GB</t>
  </si>
  <si>
    <t>5060056923680</t>
  </si>
  <si>
    <t>05060056923697</t>
  </si>
  <si>
    <t>L-19-085-00</t>
  </si>
  <si>
    <t>Casoni Amaretto</t>
  </si>
  <si>
    <t>80030720</t>
  </si>
  <si>
    <t>8001500000011</t>
  </si>
  <si>
    <t>L-19-092-00</t>
  </si>
  <si>
    <t>Cassis Sisca</t>
  </si>
  <si>
    <t>3104690017816</t>
  </si>
  <si>
    <t>23104690017810</t>
  </si>
  <si>
    <t>L-57-286-00</t>
  </si>
  <si>
    <t>Castelnuovo Pinot Grigio Blush 2022</t>
  </si>
  <si>
    <t>8003373112433</t>
  </si>
  <si>
    <t>8003373112402</t>
  </si>
  <si>
    <t>L-57-381-00</t>
  </si>
  <si>
    <t>Castelnuovo Pinot Grigio Delle Venezie 2022</t>
  </si>
  <si>
    <t>8003373079934</t>
  </si>
  <si>
    <t>8003373079965</t>
  </si>
  <si>
    <t>L-59-104-00</t>
  </si>
  <si>
    <t>Castelnuovo Prosecco Frizzante</t>
  </si>
  <si>
    <t>8021833000922</t>
  </si>
  <si>
    <t>18021833000929</t>
  </si>
  <si>
    <t>L-58-349-00</t>
  </si>
  <si>
    <t>Cattier Dry Rose</t>
  </si>
  <si>
    <t>3380201210079</t>
  </si>
  <si>
    <t>63380201210071</t>
  </si>
  <si>
    <t>L-08-614-00</t>
  </si>
  <si>
    <t>Catz Dry Gin</t>
  </si>
  <si>
    <t>8710631119539</t>
  </si>
  <si>
    <t>8710631619534</t>
  </si>
  <si>
    <t>GREECE</t>
  </si>
  <si>
    <t>L-18-447-00</t>
  </si>
  <si>
    <t>Cayo Grande Club Blanco NRF</t>
  </si>
  <si>
    <t>8414771850085</t>
  </si>
  <si>
    <t>18414771850082</t>
  </si>
  <si>
    <t>L-18-449-00</t>
  </si>
  <si>
    <t>Cayo Grande Club Brown NRF</t>
  </si>
  <si>
    <t>8414771850078</t>
  </si>
  <si>
    <t>18414771850075</t>
  </si>
  <si>
    <t>L-18-445-00</t>
  </si>
  <si>
    <t>Cayo Grande Club Spiced</t>
  </si>
  <si>
    <t>8414771865041</t>
  </si>
  <si>
    <t>L-05-994-00</t>
  </si>
  <si>
    <t>Cazadores Blanco</t>
  </si>
  <si>
    <t>7501008660027</t>
  </si>
  <si>
    <t>7640175660338</t>
  </si>
  <si>
    <t>L-05-996-00</t>
  </si>
  <si>
    <t>Cazadores Reposado</t>
  </si>
  <si>
    <t>7501008660034</t>
  </si>
  <si>
    <t>05010677300100</t>
  </si>
  <si>
    <t>L-19-897-00</t>
  </si>
  <si>
    <t>Cellini Crema Di Limoncello</t>
  </si>
  <si>
    <t>8005829979140</t>
  </si>
  <si>
    <t>0108005829530648</t>
  </si>
  <si>
    <t>L-56-838-00</t>
  </si>
  <si>
    <t>Cellini Crema Gianduia</t>
  </si>
  <si>
    <t>8005829925000</t>
  </si>
  <si>
    <t>08005829925611</t>
  </si>
  <si>
    <t>L-13-598-00</t>
  </si>
  <si>
    <t>Cellini Cru</t>
  </si>
  <si>
    <t xml:space="preserve">Grappa                                            </t>
  </si>
  <si>
    <t>8005829001087</t>
  </si>
  <si>
    <t>8005829601089</t>
  </si>
  <si>
    <t>L-05-353-00</t>
  </si>
  <si>
    <t>Cellini Limoncello</t>
  </si>
  <si>
    <t>8005829606008</t>
  </si>
  <si>
    <t>0108005829064631</t>
  </si>
  <si>
    <t>L-59-971-00</t>
  </si>
  <si>
    <t>Cenote Cristalino</t>
  </si>
  <si>
    <t>7503023613392</t>
  </si>
  <si>
    <t>17503023613399</t>
  </si>
  <si>
    <t>L-03-761-00</t>
  </si>
  <si>
    <t>Centenario 12 Years Gran Legado</t>
  </si>
  <si>
    <t>7441001112447</t>
  </si>
  <si>
    <t>17441001112444</t>
  </si>
  <si>
    <t>L-17-010-00</t>
  </si>
  <si>
    <t>Centenario 18 Reserva De La Familia + GB</t>
  </si>
  <si>
    <t>COSTA RICA</t>
  </si>
  <si>
    <t>7441001173028</t>
  </si>
  <si>
    <t>L-17-013-00</t>
  </si>
  <si>
    <t>Centenario 20 Anos Fundacion  + GB</t>
  </si>
  <si>
    <t>7441001174186</t>
  </si>
  <si>
    <t>17441001174183</t>
  </si>
  <si>
    <t>L-03-759-00</t>
  </si>
  <si>
    <t>Centenario 25 Years Gran Reserva + GB</t>
  </si>
  <si>
    <t>7441001174216</t>
  </si>
  <si>
    <t>7441001174183</t>
  </si>
  <si>
    <t>L-17-011-00</t>
  </si>
  <si>
    <t>Centenario 30 Years Edición Limitada + GB</t>
  </si>
  <si>
    <t>7441001174247</t>
  </si>
  <si>
    <t>17441001174244</t>
  </si>
  <si>
    <t>L-17-012-00</t>
  </si>
  <si>
    <t>Centenario 7 Years Anejo Especial</t>
  </si>
  <si>
    <t>7441001110948</t>
  </si>
  <si>
    <t>17441001110945</t>
  </si>
  <si>
    <t>L-03-760-00</t>
  </si>
  <si>
    <t>Centenario 9 Years NRF</t>
  </si>
  <si>
    <t>7441001111440</t>
  </si>
  <si>
    <t>17441001176945</t>
  </si>
  <si>
    <t>L-03-823-00</t>
  </si>
  <si>
    <t>Chairman's Reserve</t>
  </si>
  <si>
    <t>ST. LUCIA</t>
  </si>
  <si>
    <t>5060184940030</t>
  </si>
  <si>
    <t>05060184940078</t>
  </si>
  <si>
    <t>L-03-824-00</t>
  </si>
  <si>
    <t>Chairman's Reserve Spiced</t>
  </si>
  <si>
    <t>5060184940085</t>
  </si>
  <si>
    <t>05060184940092</t>
  </si>
  <si>
    <t>L-55-895-00</t>
  </si>
  <si>
    <t>Chairman's Reserve The Forgotten Casks + GB</t>
  </si>
  <si>
    <t>5060184940184</t>
  </si>
  <si>
    <t>05060184940191</t>
  </si>
  <si>
    <t>L-04-726-00</t>
  </si>
  <si>
    <t>Chambord Liqueur Royale de France</t>
  </si>
  <si>
    <t>8004027034361</t>
  </si>
  <si>
    <t>18004027100186</t>
  </si>
  <si>
    <t>L-13-194-00</t>
  </si>
  <si>
    <t>8004027034491</t>
  </si>
  <si>
    <t>8004027134375</t>
  </si>
  <si>
    <t>L-13-198-00</t>
  </si>
  <si>
    <t>Chambord Liqueur Royale de France + GB</t>
  </si>
  <si>
    <t>08004027134382</t>
  </si>
  <si>
    <t>L-51-910-00</t>
  </si>
  <si>
    <t>Chandon Garden Spritz</t>
  </si>
  <si>
    <t>7790975197456</t>
  </si>
  <si>
    <t>7790975197463</t>
  </si>
  <si>
    <t>L-02-416-00</t>
  </si>
  <si>
    <t>Chantre</t>
  </si>
  <si>
    <t>4045144700702</t>
  </si>
  <si>
    <t>L-25-663-00</t>
  </si>
  <si>
    <t>Charles Heidsieck Brut Reserve</t>
  </si>
  <si>
    <t>3037900003678</t>
  </si>
  <si>
    <t>3037900003685</t>
  </si>
  <si>
    <t>L-60-887-00</t>
  </si>
  <si>
    <t>Chartreuse Green</t>
  </si>
  <si>
    <t>3023480110219</t>
  </si>
  <si>
    <t>022302348000043910939053</t>
  </si>
  <si>
    <t>L-04-749-00</t>
  </si>
  <si>
    <t>3023480110707</t>
  </si>
  <si>
    <t>3023480000015</t>
  </si>
  <si>
    <t>L-60-888-00</t>
  </si>
  <si>
    <t>Chartreuse Yellow</t>
  </si>
  <si>
    <t>3023480140216</t>
  </si>
  <si>
    <t>022302348001422110939052</t>
  </si>
  <si>
    <t>L-04-752-00</t>
  </si>
  <si>
    <t>3023480140704</t>
  </si>
  <si>
    <t>23023480018137</t>
  </si>
  <si>
    <t>L-26-031-00</t>
  </si>
  <si>
    <t>Chateau des breuil 20 years XO</t>
  </si>
  <si>
    <t>3103821204002</t>
  </si>
  <si>
    <t>L-59-442-00</t>
  </si>
  <si>
    <t>Chateau D'Esclans Whispering Angel Rose 2022</t>
  </si>
  <si>
    <t>3666140010872</t>
  </si>
  <si>
    <t>3666140010988</t>
  </si>
  <si>
    <t>L-12-594-00</t>
  </si>
  <si>
    <t>Chateau Du Breuil 15 Years + GB</t>
  </si>
  <si>
    <t>3103821004107</t>
  </si>
  <si>
    <t>L-12-602-00</t>
  </si>
  <si>
    <t>Chateau Du Breuil 20 Years XO + GB</t>
  </si>
  <si>
    <t>3103821204101</t>
  </si>
  <si>
    <t>L-00-662-00</t>
  </si>
  <si>
    <t>Chateau Du Breuil 8 Ans + GB</t>
  </si>
  <si>
    <t>3103821704106</t>
  </si>
  <si>
    <t>L-12-597-00</t>
  </si>
  <si>
    <t>Chateau Du Breuil Fine</t>
  </si>
  <si>
    <t>3103820404007</t>
  </si>
  <si>
    <t>L-00-666-00</t>
  </si>
  <si>
    <t>Chateau Du Breuil Vieille Prune</t>
  </si>
  <si>
    <t>3103821504003</t>
  </si>
  <si>
    <t>L-00-664-00</t>
  </si>
  <si>
    <t>Chateau Du Breuil VSOP Calvados</t>
  </si>
  <si>
    <t>3103823904009</t>
  </si>
  <si>
    <t>L-59-246-00</t>
  </si>
  <si>
    <t>8437006190848</t>
  </si>
  <si>
    <t>L-25-283-00</t>
  </si>
  <si>
    <t>Chivas Regal 12 Years</t>
  </si>
  <si>
    <t>080432400340</t>
  </si>
  <si>
    <t>10080432402501</t>
  </si>
  <si>
    <t>L-25-924-00</t>
  </si>
  <si>
    <t>080432402931</t>
  </si>
  <si>
    <t>20080432402935</t>
  </si>
  <si>
    <t>L-25-923-00</t>
  </si>
  <si>
    <t>080432400432</t>
  </si>
  <si>
    <t>20080432400436</t>
  </si>
  <si>
    <t>L-25-668-00</t>
  </si>
  <si>
    <t>Chivas Regal 12 Years + GB</t>
  </si>
  <si>
    <t>080432402702</t>
  </si>
  <si>
    <t>10080432400378</t>
  </si>
  <si>
    <t>L-57-203-00</t>
  </si>
  <si>
    <t>Chivas Regal 12 Years + GB + Craddle</t>
  </si>
  <si>
    <t>080432403518</t>
  </si>
  <si>
    <t>10080432403515</t>
  </si>
  <si>
    <t>5000299626191</t>
  </si>
  <si>
    <t>05000299626207</t>
  </si>
  <si>
    <t>L-22-809-00</t>
  </si>
  <si>
    <t>Chivas Regal 13 Years Extra Oloroso Sherry Cask + GB</t>
  </si>
  <si>
    <t>5000299611104</t>
  </si>
  <si>
    <t>05000299611111</t>
  </si>
  <si>
    <t>L-58-834-00</t>
  </si>
  <si>
    <t>5000299626139</t>
  </si>
  <si>
    <t>05000299626146</t>
  </si>
  <si>
    <t>L-54-393-00</t>
  </si>
  <si>
    <t>Chivas Regal 18 Years</t>
  </si>
  <si>
    <t>5000299225004</t>
  </si>
  <si>
    <t>05000299225103</t>
  </si>
  <si>
    <t>L-06-190-00</t>
  </si>
  <si>
    <t>Chivas Regal 18 Years + GB</t>
  </si>
  <si>
    <t>220406210508402</t>
  </si>
  <si>
    <t>L-60-964-00</t>
  </si>
  <si>
    <t>Chivas Regal 21 Years Royal Salute CNY 2022 + GB</t>
  </si>
  <si>
    <t>5000299624715</t>
  </si>
  <si>
    <t>05000299624753</t>
  </si>
  <si>
    <t>L-59-768-00</t>
  </si>
  <si>
    <t>Chivas Regal 21 Years Royal Salute CNY 2023 + GB</t>
  </si>
  <si>
    <t>L-60-704-00</t>
  </si>
  <si>
    <t>Chivas Regal 21 Years Royal Salute Polo 5 Jodhpur + GB</t>
  </si>
  <si>
    <t>5000299624951</t>
  </si>
  <si>
    <t>05000299624968</t>
  </si>
  <si>
    <t>L-06-880-00</t>
  </si>
  <si>
    <t>Chivas Regal 21 Years Royal Salute The Signature Blend + GB</t>
  </si>
  <si>
    <t>5000299211243</t>
  </si>
  <si>
    <t>5000300000000</t>
  </si>
  <si>
    <t>L-06-199-00</t>
  </si>
  <si>
    <t>Chivas Regal 25 Years + GB</t>
  </si>
  <si>
    <t>5000299284926</t>
  </si>
  <si>
    <t>5000299284933</t>
  </si>
  <si>
    <t>L-59-470-00</t>
  </si>
  <si>
    <t>Chivas Regal 30 Years Royal Salute Key To The Kingdom + GB</t>
  </si>
  <si>
    <t>5000299624555</t>
  </si>
  <si>
    <t>05000299624548</t>
  </si>
  <si>
    <t>L-52-021-00</t>
  </si>
  <si>
    <t>Chivas Regal Miniature Giftset</t>
  </si>
  <si>
    <t>8710582040104</t>
  </si>
  <si>
    <t>08710582040616</t>
  </si>
  <si>
    <t>L-06-204-00</t>
  </si>
  <si>
    <t>Chivas Regal Mizunara + GB</t>
  </si>
  <si>
    <t>5000299601693</t>
  </si>
  <si>
    <t>08710582597219</t>
  </si>
  <si>
    <t>L-23-150-00</t>
  </si>
  <si>
    <t>8710582597219</t>
  </si>
  <si>
    <t>L-06-209-00</t>
  </si>
  <si>
    <t>Chivas Regal XV + GB</t>
  </si>
  <si>
    <t>5000299622049</t>
  </si>
  <si>
    <t>5000299622056</t>
  </si>
  <si>
    <t>L-60-788-00</t>
  </si>
  <si>
    <t>Chopin Blended &amp; Wheat Gold Edition</t>
  </si>
  <si>
    <t>5900640054089</t>
  </si>
  <si>
    <t>5900640039345</t>
  </si>
  <si>
    <t>L-57-464-00</t>
  </si>
  <si>
    <t>Chopin Chocolate Liqueur + GB</t>
  </si>
  <si>
    <t>5900640053648</t>
  </si>
  <si>
    <t>5900640038911</t>
  </si>
  <si>
    <t>L-09-010-00</t>
  </si>
  <si>
    <t>Chopin Potato Vodka</t>
  </si>
  <si>
    <t>5900640054133</t>
  </si>
  <si>
    <t>5900640039420</t>
  </si>
  <si>
    <t>5900640037990</t>
  </si>
  <si>
    <t>L-09-011-00</t>
  </si>
  <si>
    <t>Chopin RYE Vodka</t>
  </si>
  <si>
    <t>5900640051521</t>
  </si>
  <si>
    <t>5900640037235</t>
  </si>
  <si>
    <t>L-60-853-00</t>
  </si>
  <si>
    <t>Chopin RYE Vodka + GB</t>
  </si>
  <si>
    <t>5900640051538</t>
  </si>
  <si>
    <t>5900640037402</t>
  </si>
  <si>
    <t>L-22-552-00</t>
  </si>
  <si>
    <t>Chopin Sea Salt Caramel Liqueur + GB</t>
  </si>
  <si>
    <t>5900640053709</t>
  </si>
  <si>
    <t>5900640038966</t>
  </si>
  <si>
    <t>L-09-012-00</t>
  </si>
  <si>
    <t>Chopin Wheat Vodka</t>
  </si>
  <si>
    <t>5900640052559</t>
  </si>
  <si>
    <t>5900640038041</t>
  </si>
  <si>
    <t>L-51-165-00</t>
  </si>
  <si>
    <t>Choya Dry</t>
  </si>
  <si>
    <t>4017871800017</t>
  </si>
  <si>
    <t>4017871800024</t>
  </si>
  <si>
    <t>L-51-171-00</t>
  </si>
  <si>
    <t>Choya Hokkan Daiginjo Honjirusi Sakura Sake</t>
  </si>
  <si>
    <t>4976879135579</t>
  </si>
  <si>
    <t>L-51-172-00</t>
  </si>
  <si>
    <t>Choya Hokkan Ougyoku Junmai</t>
  </si>
  <si>
    <t>4976879108474</t>
  </si>
  <si>
    <t>14976879108471</t>
  </si>
  <si>
    <t>L-56-385-00</t>
  </si>
  <si>
    <t>Choya Kokuto Umeshu</t>
  </si>
  <si>
    <t>4905846117713</t>
  </si>
  <si>
    <t>14905846117710</t>
  </si>
  <si>
    <t>L-12-614-00</t>
  </si>
  <si>
    <t>Choya Original</t>
  </si>
  <si>
    <t>4905846134093</t>
  </si>
  <si>
    <t>4905846383620</t>
  </si>
  <si>
    <t>L-12-616-00</t>
  </si>
  <si>
    <t>Choya Sake</t>
  </si>
  <si>
    <t>4017871800031</t>
  </si>
  <si>
    <t>401787180048</t>
  </si>
  <si>
    <t>L-51-304-00</t>
  </si>
  <si>
    <t>Choya Yuzu</t>
  </si>
  <si>
    <t>4905846118123</t>
  </si>
  <si>
    <t>14905846118120</t>
  </si>
  <si>
    <t>L-60-972-00</t>
  </si>
  <si>
    <t>Choza DO Rioja Crianza 2020</t>
  </si>
  <si>
    <t>8437002649371</t>
  </si>
  <si>
    <t>L-60-973-00</t>
  </si>
  <si>
    <t>Choza DO Rioja Reserva 2018</t>
  </si>
  <si>
    <t>8437002649418</t>
  </si>
  <si>
    <t>L-54-926-00</t>
  </si>
  <si>
    <t>Christian Drouin Le Gin</t>
  </si>
  <si>
    <t>3297364270027</t>
  </si>
  <si>
    <t>3297364277026</t>
  </si>
  <si>
    <t>L-58-049-00</t>
  </si>
  <si>
    <t>Christmas Globe Spiced Orange &amp; Cranberry Gin Liquer + GB</t>
  </si>
  <si>
    <t>5060877190261</t>
  </si>
  <si>
    <t>15060877190268</t>
  </si>
  <si>
    <t>L-13-190-00</t>
  </si>
  <si>
    <t>Ciemme Amaretto</t>
  </si>
  <si>
    <t>8005130000632</t>
  </si>
  <si>
    <t>L-13-191-00</t>
  </si>
  <si>
    <t>Ciemme Limoni Likör</t>
  </si>
  <si>
    <t>8005130000847</t>
  </si>
  <si>
    <t>L-13-192-00</t>
  </si>
  <si>
    <t>Ciemme Maraschino</t>
  </si>
  <si>
    <t>8005130000144</t>
  </si>
  <si>
    <t>L-53-530-00</t>
  </si>
  <si>
    <t>Cihuatan Sahumerio + GB</t>
  </si>
  <si>
    <t>HONDURAS</t>
  </si>
  <si>
    <t>7410010594216</t>
  </si>
  <si>
    <t>01174100105942</t>
  </si>
  <si>
    <t>L-19-492-00</t>
  </si>
  <si>
    <t>Cinzano Asti</t>
  </si>
  <si>
    <t>8000020000280</t>
  </si>
  <si>
    <t>8000020000884</t>
  </si>
  <si>
    <t>L-09-016-00</t>
  </si>
  <si>
    <t>Ciroc Apple</t>
  </si>
  <si>
    <t>5010103938235</t>
  </si>
  <si>
    <t>5010103938242</t>
  </si>
  <si>
    <t>L-09-018-00</t>
  </si>
  <si>
    <t>Ciroc Coconut</t>
  </si>
  <si>
    <t>5010103995641</t>
  </si>
  <si>
    <t>5010105995663</t>
  </si>
  <si>
    <t>L-09-021-00</t>
  </si>
  <si>
    <t>Ciroc Mango</t>
  </si>
  <si>
    <t>5010103939874</t>
  </si>
  <si>
    <t>5010103939881</t>
  </si>
  <si>
    <t>L-09-023-00</t>
  </si>
  <si>
    <t>Ciroc Peach</t>
  </si>
  <si>
    <t>5010103934374</t>
  </si>
  <si>
    <t>05010103934367</t>
  </si>
  <si>
    <t>L-09-027-00</t>
  </si>
  <si>
    <t>Ciroc Pineapple</t>
  </si>
  <si>
    <t>5010103937146</t>
  </si>
  <si>
    <t>5010103937153</t>
  </si>
  <si>
    <t>L-09-031-00</t>
  </si>
  <si>
    <t>Ciroc Red Berry</t>
  </si>
  <si>
    <t>5010103999991</t>
  </si>
  <si>
    <t>05010103933193</t>
  </si>
  <si>
    <t>L-53-523-00</t>
  </si>
  <si>
    <t>Ciroc Vodka</t>
  </si>
  <si>
    <t>5010103997652</t>
  </si>
  <si>
    <t>10088076173771</t>
  </si>
  <si>
    <t>L-09-035-00</t>
  </si>
  <si>
    <t>5010103916738</t>
  </si>
  <si>
    <t>5010103916745</t>
  </si>
  <si>
    <t>L-25-085-00</t>
  </si>
  <si>
    <t>5010103912976</t>
  </si>
  <si>
    <t>5010103937207</t>
  </si>
  <si>
    <t>L-09-037-00</t>
  </si>
  <si>
    <t>5010103932967</t>
  </si>
  <si>
    <t>5010103997454</t>
  </si>
  <si>
    <t>L-09-041-00</t>
  </si>
  <si>
    <t>5010103932851</t>
  </si>
  <si>
    <t>5010103932875</t>
  </si>
  <si>
    <t>L-08-994-00</t>
  </si>
  <si>
    <t>Citadelle Gin</t>
  </si>
  <si>
    <t>3460410507877</t>
  </si>
  <si>
    <t>43460410507875</t>
  </si>
  <si>
    <t>L-51-968-00</t>
  </si>
  <si>
    <t>Citadelle Jardin D'Ete</t>
  </si>
  <si>
    <t>3460410532077</t>
  </si>
  <si>
    <t>43460410532198</t>
  </si>
  <si>
    <t>L-52-001-00</t>
  </si>
  <si>
    <t>Citadelle Old Tom No Mistake + GB</t>
  </si>
  <si>
    <t>3460410530707</t>
  </si>
  <si>
    <t>43460410530705</t>
  </si>
  <si>
    <t>L-06-215-00</t>
  </si>
  <si>
    <t>Clan Mcgregor</t>
  </si>
  <si>
    <t>5010327903101</t>
  </si>
  <si>
    <t>5010327903989</t>
  </si>
  <si>
    <t>L-50-959-00</t>
  </si>
  <si>
    <t>Clase Azul Anejo + GB</t>
  </si>
  <si>
    <t>812404951112</t>
  </si>
  <si>
    <t>1812404951111</t>
  </si>
  <si>
    <t>L-57-445-00</t>
  </si>
  <si>
    <t>Clase Azul Gold + GB</t>
  </si>
  <si>
    <t>812021003232</t>
  </si>
  <si>
    <t>1812021003231</t>
  </si>
  <si>
    <t>L-02-334-00</t>
  </si>
  <si>
    <t>Claude Chatelier Cognac XO + GB</t>
  </si>
  <si>
    <t>3460410521583</t>
  </si>
  <si>
    <t>43460410521581</t>
  </si>
  <si>
    <t>Clement Blanc</t>
  </si>
  <si>
    <t>L-17-068-00</t>
  </si>
  <si>
    <t>3107463006109</t>
  </si>
  <si>
    <t>3107463111421</t>
  </si>
  <si>
    <t>L-17-069-00</t>
  </si>
  <si>
    <t>Clement Creole Shrubb Orange</t>
  </si>
  <si>
    <t>3107463602455</t>
  </si>
  <si>
    <t>3107403602455</t>
  </si>
  <si>
    <t>L-17-072-00</t>
  </si>
  <si>
    <t>3107460005808</t>
  </si>
  <si>
    <t>3107460005815</t>
  </si>
  <si>
    <t>L-52-478-00</t>
  </si>
  <si>
    <t>Clement Select Barrel</t>
  </si>
  <si>
    <t>3107460005280</t>
  </si>
  <si>
    <t>3107460005297</t>
  </si>
  <si>
    <t>L-09-109-00</t>
  </si>
  <si>
    <t>Clement VSOP + GB</t>
  </si>
  <si>
    <t>3107460004528</t>
  </si>
  <si>
    <t>3107460004573</t>
  </si>
  <si>
    <t>L-17-065-00</t>
  </si>
  <si>
    <t>Clement XO + GB</t>
  </si>
  <si>
    <t>3107460004535</t>
  </si>
  <si>
    <t>3107460004580</t>
  </si>
  <si>
    <t>L-13-552-00</t>
  </si>
  <si>
    <t>Cles Des Ducs VS</t>
  </si>
  <si>
    <t>3760176211408</t>
  </si>
  <si>
    <t>13760176211405</t>
  </si>
  <si>
    <t>L-13-555-00</t>
  </si>
  <si>
    <t>Cles Des Ducs VSOP + GB</t>
  </si>
  <si>
    <t>3760176210456</t>
  </si>
  <si>
    <t>13760176210453</t>
  </si>
  <si>
    <t>L-05-334-00</t>
  </si>
  <si>
    <t>Cles Des Ducs XO + GB</t>
  </si>
  <si>
    <t>3760176213464</t>
  </si>
  <si>
    <t>012376017621346810L14C60058</t>
  </si>
  <si>
    <t>L-58-586-00</t>
  </si>
  <si>
    <t>Clydebuilt Shipwright + GB</t>
  </si>
  <si>
    <t>5060525640155</t>
  </si>
  <si>
    <t>15060525640152</t>
  </si>
  <si>
    <t>L-07-493-00</t>
  </si>
  <si>
    <t>Clynelish 14 Years + GB</t>
  </si>
  <si>
    <t>5000281016535</t>
  </si>
  <si>
    <t>5000281016542</t>
  </si>
  <si>
    <t>L-00-311-00</t>
  </si>
  <si>
    <t>Cocalero</t>
  </si>
  <si>
    <t>5390683100261</t>
  </si>
  <si>
    <t>53906831002300</t>
  </si>
  <si>
    <t>L-58-514-00</t>
  </si>
  <si>
    <t>Codigo 1530 Barrel Strength Anejo</t>
  </si>
  <si>
    <t>859061006533</t>
  </si>
  <si>
    <t>10859061006530</t>
  </si>
  <si>
    <t>L-57-684-00</t>
  </si>
  <si>
    <t>Codigo 1530 Blanco</t>
  </si>
  <si>
    <t>859061006441</t>
  </si>
  <si>
    <t>L-57-494-00</t>
  </si>
  <si>
    <t>Codigo 1530 Rosa</t>
  </si>
  <si>
    <t>859061006458</t>
  </si>
  <si>
    <t>L-19-922-00</t>
  </si>
  <si>
    <t>Coebergh Classic Bessen</t>
  </si>
  <si>
    <t>8716000020864</t>
  </si>
  <si>
    <t>08716000030207</t>
  </si>
  <si>
    <t>L-05-339-00</t>
  </si>
  <si>
    <t>8716000021212</t>
  </si>
  <si>
    <t>8716000030153</t>
  </si>
  <si>
    <t>L-19-924-00</t>
  </si>
  <si>
    <t>Coebergh Kersen</t>
  </si>
  <si>
    <t>8716000020468</t>
  </si>
  <si>
    <t>08716000030184</t>
  </si>
  <si>
    <t>L-05-341-00</t>
  </si>
  <si>
    <t>Coebergh Red Fruit</t>
  </si>
  <si>
    <t>8716000963192</t>
  </si>
  <si>
    <t>8716000032843</t>
  </si>
  <si>
    <t>L-25-276-00</t>
  </si>
  <si>
    <t>Cointreau</t>
  </si>
  <si>
    <t>30063655</t>
  </si>
  <si>
    <t>3035549018367</t>
  </si>
  <si>
    <t>L-19-086-00</t>
  </si>
  <si>
    <t>3035542012607</t>
  </si>
  <si>
    <t>23035542012601</t>
  </si>
  <si>
    <t>L-04-743-00</t>
  </si>
  <si>
    <t>3035542004206</t>
  </si>
  <si>
    <t>3035549004209</t>
  </si>
  <si>
    <t>L-04-746-00</t>
  </si>
  <si>
    <t>3035542001908</t>
  </si>
  <si>
    <t>3035549001901</t>
  </si>
  <si>
    <t>L-04-747-00</t>
  </si>
  <si>
    <t>3035549001918</t>
  </si>
  <si>
    <t>L-58-999-00</t>
  </si>
  <si>
    <t>Colinas do Douro Extrema Edicao II branco 2016</t>
  </si>
  <si>
    <t>5600738933134</t>
  </si>
  <si>
    <t>L-59-001-00</t>
  </si>
  <si>
    <t>Colinas do Douro Extrema Edicao II tinto</t>
  </si>
  <si>
    <t>5600738933141</t>
  </si>
  <si>
    <t>L-58-998-00</t>
  </si>
  <si>
    <t>Colinas do Douro Reserva White 2019</t>
  </si>
  <si>
    <t>5600738933011</t>
  </si>
  <si>
    <t>15600738933018</t>
  </si>
  <si>
    <t>L-59-697-00</t>
  </si>
  <si>
    <t>Companero Elixir Extra</t>
  </si>
  <si>
    <t>5712718005868</t>
  </si>
  <si>
    <t>5712718006520</t>
  </si>
  <si>
    <t>L-59-696-00</t>
  </si>
  <si>
    <t>Companero Elixir Orange + GB</t>
  </si>
  <si>
    <t>5712718005769</t>
  </si>
  <si>
    <t>L-56-101-00</t>
  </si>
  <si>
    <t>Companero Extra Anejo + GB</t>
  </si>
  <si>
    <t>5712718000474</t>
  </si>
  <si>
    <t>5712718000443</t>
  </si>
  <si>
    <t>L-56-099-00</t>
  </si>
  <si>
    <t>Companero Gran Reserva + GB</t>
  </si>
  <si>
    <t>5712718000214</t>
  </si>
  <si>
    <t>5712718000269</t>
  </si>
  <si>
    <t>L-61-013-00</t>
  </si>
  <si>
    <t>Companero Miniature Taste Set + GB</t>
  </si>
  <si>
    <t>5712718003345</t>
  </si>
  <si>
    <t>5712718005387</t>
  </si>
  <si>
    <t>L-53-693-00</t>
  </si>
  <si>
    <t>Compass Box Artist Blend</t>
  </si>
  <si>
    <t>5060632880505</t>
  </si>
  <si>
    <t>05060632880482</t>
  </si>
  <si>
    <t>L-53-692-00</t>
  </si>
  <si>
    <t>Compass Box Glasgow Blend</t>
  </si>
  <si>
    <t>5060632880512</t>
  </si>
  <si>
    <t>05060632880499</t>
  </si>
  <si>
    <t>L-52-908-00</t>
  </si>
  <si>
    <t>Compass Box Hedonism</t>
  </si>
  <si>
    <t>5065000482039</t>
  </si>
  <si>
    <t>05065000482237</t>
  </si>
  <si>
    <t>L-14-613-00</t>
  </si>
  <si>
    <t>Compass Box Hedonism + GB</t>
  </si>
  <si>
    <t>L-55-699-00</t>
  </si>
  <si>
    <t>Compass Box Orchard House</t>
  </si>
  <si>
    <t>5060632880574</t>
  </si>
  <si>
    <t>05060632880581</t>
  </si>
  <si>
    <t>L-56-408-00</t>
  </si>
  <si>
    <t>Compass Box The Peat Monster</t>
  </si>
  <si>
    <t>5065000482190</t>
  </si>
  <si>
    <t>05065000482398</t>
  </si>
  <si>
    <t>L-01-049-00</t>
  </si>
  <si>
    <t>Compass Box The Peat Monster + GB</t>
  </si>
  <si>
    <t>5065000482398</t>
  </si>
  <si>
    <t>L-60-846-00</t>
  </si>
  <si>
    <t>Compass Box The Peat Monster Cask Strength + GB</t>
  </si>
  <si>
    <t>832889009009</t>
  </si>
  <si>
    <t>10832889009952</t>
  </si>
  <si>
    <t>L-57-535-00</t>
  </si>
  <si>
    <t>Compass Box The Spice Tree</t>
  </si>
  <si>
    <t>5065000482602</t>
  </si>
  <si>
    <t>L-07-501-00</t>
  </si>
  <si>
    <t>Compass Box The Spice Tree + GB</t>
  </si>
  <si>
    <t>5065000482596</t>
  </si>
  <si>
    <t>5065000482558</t>
  </si>
  <si>
    <t>05065000482565</t>
  </si>
  <si>
    <t>L-06-219-00</t>
  </si>
  <si>
    <t>Connemara 12 Years + GB</t>
  </si>
  <si>
    <t>5099357002497</t>
  </si>
  <si>
    <t>5099357002527</t>
  </si>
  <si>
    <t>L-14-364-00</t>
  </si>
  <si>
    <t>Connemara Distillers Edition + GB</t>
  </si>
  <si>
    <t>5099357003364</t>
  </si>
  <si>
    <t>5099357003371</t>
  </si>
  <si>
    <t>L-06-223-00</t>
  </si>
  <si>
    <t>Connemara Peated Single Malt + GB</t>
  </si>
  <si>
    <t>5099357002305</t>
  </si>
  <si>
    <t>5099357002404</t>
  </si>
  <si>
    <t>L-17-085-00</t>
  </si>
  <si>
    <t>Contrabando</t>
  </si>
  <si>
    <t>8410863022392</t>
  </si>
  <si>
    <t>68410863022394</t>
  </si>
  <si>
    <t>L-56-392-00</t>
  </si>
  <si>
    <t>Coopers Choice Vintage 2009 Mannochmore + GB</t>
  </si>
  <si>
    <t>5024720861678</t>
  </si>
  <si>
    <t>L-56-396-00</t>
  </si>
  <si>
    <t>Coopers Choice Vintage 2010 Dailuaine + GB</t>
  </si>
  <si>
    <t>5024720861531</t>
  </si>
  <si>
    <t>L-56-388-00</t>
  </si>
  <si>
    <t>Coopers Choice Vintage 2010 Glen Spey + GB</t>
  </si>
  <si>
    <t>5024720861548</t>
  </si>
  <si>
    <t>L-56-386-00</t>
  </si>
  <si>
    <t>Coopers Choice Vintage 2010 Strathmill + GB</t>
  </si>
  <si>
    <t>5024720861579</t>
  </si>
  <si>
    <t>L-56-390-00</t>
  </si>
  <si>
    <t>Coopers Choice Vintage 2010 Teaninich +GB</t>
  </si>
  <si>
    <t>5024720861586</t>
  </si>
  <si>
    <t>L-00-748-00</t>
  </si>
  <si>
    <t>Cooymans Advocaat</t>
  </si>
  <si>
    <t>8710701001160</t>
  </si>
  <si>
    <t>08710625600074</t>
  </si>
  <si>
    <t>L-58-843-00</t>
  </si>
  <si>
    <t>Coppa Cocktails Amaretto Sour</t>
  </si>
  <si>
    <t>8712436132522</t>
  </si>
  <si>
    <t>8712436152520</t>
  </si>
  <si>
    <t>L-00-366-00</t>
  </si>
  <si>
    <t>Coppa Cocktails Cosmopolitan</t>
  </si>
  <si>
    <t>8712436103751</t>
  </si>
  <si>
    <t>8712436123759</t>
  </si>
  <si>
    <t>L-23-964-00</t>
  </si>
  <si>
    <t>Coppa Cocktails Espresso Martini</t>
  </si>
  <si>
    <t>8712436131990</t>
  </si>
  <si>
    <t>8712436151998</t>
  </si>
  <si>
    <t>L-00-368-00</t>
  </si>
  <si>
    <t>Coppa Cocktails Long Island Iced Tea</t>
  </si>
  <si>
    <t>8712436103775</t>
  </si>
  <si>
    <t>8712436123773</t>
  </si>
  <si>
    <t>L-52-907-00</t>
  </si>
  <si>
    <t>Coppa Cocktails Mai Tai</t>
  </si>
  <si>
    <t>8712436132416</t>
  </si>
  <si>
    <t>8712436152414</t>
  </si>
  <si>
    <t>L-58-226-00</t>
  </si>
  <si>
    <t>Coppa Cocktails Margarita</t>
  </si>
  <si>
    <t>8712436133260</t>
  </si>
  <si>
    <t>8712436153268</t>
  </si>
  <si>
    <t>L-00-369-00</t>
  </si>
  <si>
    <t>Coppa Cocktails Mojito</t>
  </si>
  <si>
    <t>8712436103768</t>
  </si>
  <si>
    <t>8712436123766</t>
  </si>
  <si>
    <t>L-23-965-00</t>
  </si>
  <si>
    <t>Coppa Cocktails Negroni</t>
  </si>
  <si>
    <t>8712436132010</t>
  </si>
  <si>
    <t>8712436152018</t>
  </si>
  <si>
    <t>L-58-217-00</t>
  </si>
  <si>
    <t>Coppa Cocktails Party Pack</t>
  </si>
  <si>
    <t>8712436143702</t>
  </si>
  <si>
    <t>8712436153701</t>
  </si>
  <si>
    <t>L-23-966-00</t>
  </si>
  <si>
    <t>Coppa Cocktails Passion Fruit Martini</t>
  </si>
  <si>
    <t>8712436132003</t>
  </si>
  <si>
    <t>8712436152001</t>
  </si>
  <si>
    <t>L-00-372-00</t>
  </si>
  <si>
    <t>Coppa Cocktails Pina Colada</t>
  </si>
  <si>
    <t>8712436104819</t>
  </si>
  <si>
    <t>8712436124817</t>
  </si>
  <si>
    <t>L-00-365-00</t>
  </si>
  <si>
    <t>Coppa Cocktails Rum &amp; Ginger</t>
  </si>
  <si>
    <t>8712436131358</t>
  </si>
  <si>
    <t>8712436151356</t>
  </si>
  <si>
    <t>L-00-373-00</t>
  </si>
  <si>
    <t>Coppa Cocktails Sex On The Beach</t>
  </si>
  <si>
    <t>8712436103843</t>
  </si>
  <si>
    <t>8712436123841</t>
  </si>
  <si>
    <t>L-00-374-00</t>
  </si>
  <si>
    <t>Coppa Cocktails Strawberry Daiquiri</t>
  </si>
  <si>
    <t>8712436104840</t>
  </si>
  <si>
    <t>8712436124848</t>
  </si>
  <si>
    <t>L-00-367-00</t>
  </si>
  <si>
    <t>Coppa Cocktails Tequila Sunrise</t>
  </si>
  <si>
    <t>8712436108572</t>
  </si>
  <si>
    <t>8712436128570</t>
  </si>
  <si>
    <t>L-58-844-00</t>
  </si>
  <si>
    <t>Coppa Cocktails Whiskey Sour</t>
  </si>
  <si>
    <t>8712436132027</t>
  </si>
  <si>
    <t>8712436152025</t>
  </si>
  <si>
    <t>L-17-088-00</t>
  </si>
  <si>
    <t>Copperhead Black Edition</t>
  </si>
  <si>
    <t>5425036320161</t>
  </si>
  <si>
    <t>5425036320178</t>
  </si>
  <si>
    <t>L-08-997-00</t>
  </si>
  <si>
    <t>Copperhead Gin</t>
  </si>
  <si>
    <t>5425036320017</t>
  </si>
  <si>
    <t>5425036320055</t>
  </si>
  <si>
    <t>L-54-556-00</t>
  </si>
  <si>
    <t>Copperhead Non Alcoholic</t>
  </si>
  <si>
    <t>5425036320468</t>
  </si>
  <si>
    <t>5425036320475</t>
  </si>
  <si>
    <t>L-60-638-00</t>
  </si>
  <si>
    <t>Copperhead Scarfes Bar Edition</t>
  </si>
  <si>
    <t>5425036320482</t>
  </si>
  <si>
    <t>00142070516002</t>
  </si>
  <si>
    <t>L-08-999-00</t>
  </si>
  <si>
    <t>Copperhead The Gibson Edition</t>
  </si>
  <si>
    <t>5425036320321</t>
  </si>
  <si>
    <t>5425036320338</t>
  </si>
  <si>
    <t>L-58-913-00</t>
  </si>
  <si>
    <t>Coppi Cantonovo Primitivo Bio 2019</t>
  </si>
  <si>
    <t>8033028260233</t>
  </si>
  <si>
    <t>18033028260278</t>
  </si>
  <si>
    <t>L-60-069-00</t>
  </si>
  <si>
    <t>Coppi Don Antonio Primitivo 2016</t>
  </si>
  <si>
    <t>8033028260196</t>
  </si>
  <si>
    <t>18033028260193</t>
  </si>
  <si>
    <t>L-59-054-00</t>
  </si>
  <si>
    <t>Coppi Don Antonio Primitivo 2017</t>
  </si>
  <si>
    <t>L-59-389-00</t>
  </si>
  <si>
    <t>Coppi Guiscardo Falanghina 2021</t>
  </si>
  <si>
    <t>8033028260172</t>
  </si>
  <si>
    <t>18033028260179</t>
  </si>
  <si>
    <t>L-59-053-00</t>
  </si>
  <si>
    <t>Coppi Negroamaro Pellirosso 2016</t>
  </si>
  <si>
    <t>8033028260165</t>
  </si>
  <si>
    <t>18033028260162</t>
  </si>
  <si>
    <t>L-59-058-00</t>
  </si>
  <si>
    <t>Coppi Primitivo Vanitoso 2016</t>
  </si>
  <si>
    <t>8033028260103</t>
  </si>
  <si>
    <t>18033028260100</t>
  </si>
  <si>
    <t>L-58-914-00</t>
  </si>
  <si>
    <t>Coppi Sannace Malvasia Nera 2016</t>
  </si>
  <si>
    <t>8033028260158</t>
  </si>
  <si>
    <t>18033028260155</t>
  </si>
  <si>
    <t>L-58-912-00</t>
  </si>
  <si>
    <t>Coppi Senatore Primitivo 2017</t>
  </si>
  <si>
    <t>8033028260042</t>
  </si>
  <si>
    <t>18033028260049</t>
  </si>
  <si>
    <t>L-57-291-00</t>
  </si>
  <si>
    <t>Coppi Serralto Malvasia 2021</t>
  </si>
  <si>
    <t>8033028260240</t>
  </si>
  <si>
    <t>18033028260247</t>
  </si>
  <si>
    <t>8033028260189</t>
  </si>
  <si>
    <t>18033028260186</t>
  </si>
  <si>
    <t>L-59-934-00</t>
  </si>
  <si>
    <t>Coppi Siniscalco Primitivo 2020</t>
  </si>
  <si>
    <t>L-59-874-00</t>
  </si>
  <si>
    <t>3255741010390</t>
  </si>
  <si>
    <t>L-19-928-00</t>
  </si>
  <si>
    <t>Coquerel VSOP</t>
  </si>
  <si>
    <t>3559620035109</t>
  </si>
  <si>
    <t>3559620045108</t>
  </si>
  <si>
    <t>L-59-873-00</t>
  </si>
  <si>
    <t>Coquerel XO + GB</t>
  </si>
  <si>
    <t>L-10-193-00</t>
  </si>
  <si>
    <t>Corona Extra</t>
  </si>
  <si>
    <t>75041670</t>
  </si>
  <si>
    <t>7501064191466</t>
  </si>
  <si>
    <t>L-10-197-00</t>
  </si>
  <si>
    <t>75032715</t>
  </si>
  <si>
    <t>7501064196485</t>
  </si>
  <si>
    <t>7503034941200</t>
  </si>
  <si>
    <t>17503034941207</t>
  </si>
  <si>
    <t>J</t>
  </si>
  <si>
    <t>L-61-149-00</t>
  </si>
  <si>
    <t>L-51-980-00</t>
  </si>
  <si>
    <t>75032814</t>
  </si>
  <si>
    <t>7501064191459</t>
  </si>
  <si>
    <t>L-51-275-00</t>
  </si>
  <si>
    <t>7501064191329</t>
  </si>
  <si>
    <t>L-05-335-00</t>
  </si>
  <si>
    <t>Corralejo Anejo</t>
  </si>
  <si>
    <t>7503000677409</t>
  </si>
  <si>
    <t>17503000677406</t>
  </si>
  <si>
    <t>L-13-562-00</t>
  </si>
  <si>
    <t>Corralejo Blanco</t>
  </si>
  <si>
    <t>7503000677331</t>
  </si>
  <si>
    <t>17503000677338</t>
  </si>
  <si>
    <t>L-05-338-00</t>
  </si>
  <si>
    <t>Corralejo Reposado</t>
  </si>
  <si>
    <t>7503000677232</t>
  </si>
  <si>
    <t>17503000677239</t>
  </si>
  <si>
    <t>L-10-060-00</t>
  </si>
  <si>
    <t>Coruba 12 Years Cigar</t>
  </si>
  <si>
    <t>7610107065548</t>
  </si>
  <si>
    <t>7610107021803</t>
  </si>
  <si>
    <t>L-10-061-00</t>
  </si>
  <si>
    <t>Coruba 18 Years</t>
  </si>
  <si>
    <t>7610107065531</t>
  </si>
  <si>
    <t>7610107021797</t>
  </si>
  <si>
    <t>L-51-550-00</t>
  </si>
  <si>
    <t>Coruba 2000 Matusalem</t>
  </si>
  <si>
    <t>7610107143369</t>
  </si>
  <si>
    <t>7610107028499</t>
  </si>
  <si>
    <t>L-51-552-00</t>
  </si>
  <si>
    <t>Coruba 2000 PX</t>
  </si>
  <si>
    <t>7610107143376</t>
  </si>
  <si>
    <t>L-24-169-00</t>
  </si>
  <si>
    <t>7610304001035</t>
  </si>
  <si>
    <t>7610107021575</t>
  </si>
  <si>
    <t>L-11-174-00</t>
  </si>
  <si>
    <t>Coruba Overproof</t>
  </si>
  <si>
    <t>7610304100714</t>
  </si>
  <si>
    <t>7610107022886</t>
  </si>
  <si>
    <t>L-14-319-00</t>
  </si>
  <si>
    <t>Cosa Nostra Tommy Gun + GB</t>
  </si>
  <si>
    <t>5901617010626</t>
  </si>
  <si>
    <t>L-05-395-00</t>
  </si>
  <si>
    <t>Courvoisier VS</t>
  </si>
  <si>
    <t>3049197110076</t>
  </si>
  <si>
    <t>13049197110073</t>
  </si>
  <si>
    <t>L-05-404-00</t>
  </si>
  <si>
    <t>Courvoisier VSOP + GB</t>
  </si>
  <si>
    <t>3049197210776</t>
  </si>
  <si>
    <t>13049197210773</t>
  </si>
  <si>
    <t>L-57-773-00</t>
  </si>
  <si>
    <t>Courvoisier XO + GB</t>
  </si>
  <si>
    <t>3049197860018</t>
  </si>
  <si>
    <t>23049197860012</t>
  </si>
  <si>
    <t>ESTONIA</t>
  </si>
  <si>
    <t>L-08-581-00</t>
  </si>
  <si>
    <t>Crafter's London Dry Gin</t>
  </si>
  <si>
    <t>4740050004899</t>
  </si>
  <si>
    <t>14740050004896</t>
  </si>
  <si>
    <t>L-57-232-00</t>
  </si>
  <si>
    <t>Crafter's Wild Forest Gin</t>
  </si>
  <si>
    <t>4740050005131</t>
  </si>
  <si>
    <t>14740050005138</t>
  </si>
  <si>
    <t>L-07-502-00</t>
  </si>
  <si>
    <t>Cragganmore 12 Years + GB</t>
  </si>
  <si>
    <t>5000281005430</t>
  </si>
  <si>
    <t>5000281005508</t>
  </si>
  <si>
    <t>L-52-298-00</t>
  </si>
  <si>
    <t>Craigellachie 13 Years + GB</t>
  </si>
  <si>
    <t>7640171037233</t>
  </si>
  <si>
    <t>07640171037226</t>
  </si>
  <si>
    <t>L-07-456-00</t>
  </si>
  <si>
    <t>5000277003389</t>
  </si>
  <si>
    <t>5000277003396</t>
  </si>
  <si>
    <t>L-58-223-00</t>
  </si>
  <si>
    <t>Craigellachie 13 Years Armagnac Cask Finish + GB</t>
  </si>
  <si>
    <t>7640171039206</t>
  </si>
  <si>
    <t>07640171039190</t>
  </si>
  <si>
    <t>L-07-457-00</t>
  </si>
  <si>
    <t>Craigellachie 17 Years + GB</t>
  </si>
  <si>
    <t>5000277004690</t>
  </si>
  <si>
    <t>05000277004614</t>
  </si>
  <si>
    <t>L-04-728-00</t>
  </si>
  <si>
    <t>Crema Catalana Melody</t>
  </si>
  <si>
    <t>8410837822195</t>
  </si>
  <si>
    <t>28410837822199</t>
  </si>
  <si>
    <t>L-22-305-00</t>
  </si>
  <si>
    <t>Cristal Aguardiente</t>
  </si>
  <si>
    <t>7702168116502</t>
  </si>
  <si>
    <t>17702168116509</t>
  </si>
  <si>
    <t>L-13-521-00</t>
  </si>
  <si>
    <t>Cristal Aguardiente Sin Azucar</t>
  </si>
  <si>
    <t>7702168117059</t>
  </si>
  <si>
    <t>17702168117056</t>
  </si>
  <si>
    <t>L-17-952-00</t>
  </si>
  <si>
    <t>Croft Pink Port + GB</t>
  </si>
  <si>
    <t xml:space="preserve">Port                                              </t>
  </si>
  <si>
    <t>5602418002963</t>
  </si>
  <si>
    <t>15602418002960</t>
  </si>
  <si>
    <t>L-55-710-00</t>
  </si>
  <si>
    <t>Crystal Ball Gin Light Up + GB</t>
  </si>
  <si>
    <t>5060564623768</t>
  </si>
  <si>
    <t>5060564624024</t>
  </si>
  <si>
    <t>Crystal Head</t>
  </si>
  <si>
    <t>L-51-896-00</t>
  </si>
  <si>
    <t>627040411957</t>
  </si>
  <si>
    <t>30627040411958</t>
  </si>
  <si>
    <t>L-60-393-00</t>
  </si>
  <si>
    <t>Crystal Head + 2 Glasses</t>
  </si>
  <si>
    <t>627040411971</t>
  </si>
  <si>
    <t>80627040411977</t>
  </si>
  <si>
    <t>L-09-098-00</t>
  </si>
  <si>
    <t>Crystal Head + GB</t>
  </si>
  <si>
    <t>627040411438</t>
  </si>
  <si>
    <t>30627040114132</t>
  </si>
  <si>
    <t>L-09-100-00</t>
  </si>
  <si>
    <t>627040411469</t>
  </si>
  <si>
    <t>L-09-102-00</t>
  </si>
  <si>
    <t>627040411490</t>
  </si>
  <si>
    <t>10627040411497</t>
  </si>
  <si>
    <t>L-53-330-00</t>
  </si>
  <si>
    <t>Crystal Head Aurora</t>
  </si>
  <si>
    <t>627040411964</t>
  </si>
  <si>
    <t>30627040411965</t>
  </si>
  <si>
    <t>L-23-969-00</t>
  </si>
  <si>
    <t>Crystal Head Onyx Blue Agave</t>
  </si>
  <si>
    <t>627040411872</t>
  </si>
  <si>
    <t>30627040411873</t>
  </si>
  <si>
    <t>L-60-174-00</t>
  </si>
  <si>
    <t>Crystal Head Paint Your Pride Edition</t>
  </si>
  <si>
    <t>627040412541</t>
  </si>
  <si>
    <t>30627040412542</t>
  </si>
  <si>
    <t>L-20-065-00</t>
  </si>
  <si>
    <t>Crystal Head Rainbow Edition</t>
  </si>
  <si>
    <t>627040412503</t>
  </si>
  <si>
    <t>30627040412504</t>
  </si>
  <si>
    <t>L-56-068-00</t>
  </si>
  <si>
    <t>Crystal Head Shotglas Normal 0.25ml</t>
  </si>
  <si>
    <t>L-59-782-00</t>
  </si>
  <si>
    <t>Cuatro Rayas Rueda Verdejo Green &amp; Social 2022</t>
  </si>
  <si>
    <t>8414219000553</t>
  </si>
  <si>
    <t>18414219000550</t>
  </si>
  <si>
    <t>L-59-911-00</t>
  </si>
  <si>
    <t>Cuatro Rayas Vdt Tempranillo Green &amp; Social 2022</t>
  </si>
  <si>
    <t>8414219300165</t>
  </si>
  <si>
    <t>18414219300162</t>
  </si>
  <si>
    <t>L-06-232-00</t>
  </si>
  <si>
    <t>Cutty Sark</t>
  </si>
  <si>
    <t>5010504100095</t>
  </si>
  <si>
    <t>5010504200115</t>
  </si>
  <si>
    <t>L-06-230-00</t>
  </si>
  <si>
    <t>Cutty Sark Prohibition</t>
  </si>
  <si>
    <t>5010504100309</t>
  </si>
  <si>
    <t>05010504200306</t>
  </si>
  <si>
    <t>L-05-428-00</t>
  </si>
  <si>
    <t>Cynar</t>
  </si>
  <si>
    <t>8002240001023</t>
  </si>
  <si>
    <t>8002250800074</t>
  </si>
  <si>
    <t>L-05-431-00</t>
  </si>
  <si>
    <t>8002240001009</t>
  </si>
  <si>
    <t>18002240001006</t>
  </si>
  <si>
    <t>L-05-432-00</t>
  </si>
  <si>
    <t>8002240121004</t>
  </si>
  <si>
    <t>L-01-193-00</t>
  </si>
  <si>
    <t>Czar Peter Vodka</t>
  </si>
  <si>
    <t>8710924210561</t>
  </si>
  <si>
    <t>8710924210578</t>
  </si>
  <si>
    <t>Dalwhinnie 15 Years + GB</t>
  </si>
  <si>
    <t>L-07-563-00</t>
  </si>
  <si>
    <t>5000281005423</t>
  </si>
  <si>
    <t>5000281005515</t>
  </si>
  <si>
    <t>L-58-580-00</t>
  </si>
  <si>
    <t>Dalwhinnie Distillers Edition 2022 + GB</t>
  </si>
  <si>
    <t>5000281072180</t>
  </si>
  <si>
    <t>5000281072197</t>
  </si>
  <si>
    <t>L-07-574-00</t>
  </si>
  <si>
    <t>Dalwhinnie Winters Gold + GB</t>
  </si>
  <si>
    <t>5000281041094</t>
  </si>
  <si>
    <t>5000281041117</t>
  </si>
  <si>
    <t>L-01-202-00</t>
  </si>
  <si>
    <t>Damrak</t>
  </si>
  <si>
    <t>8716000968517</t>
  </si>
  <si>
    <t>8716000116598</t>
  </si>
  <si>
    <t>L-09-121-00</t>
  </si>
  <si>
    <t>Danzka Vodka</t>
  </si>
  <si>
    <t>5788686123545</t>
  </si>
  <si>
    <t>5700359300367</t>
  </si>
  <si>
    <t>L-09-122-00</t>
  </si>
  <si>
    <t>5788686123514</t>
  </si>
  <si>
    <t>5710707951004</t>
  </si>
  <si>
    <t>L-04-816-00</t>
  </si>
  <si>
    <t>Dark Mark Dropdrank</t>
  </si>
  <si>
    <t>8717953000729</t>
  </si>
  <si>
    <t>8717953000743</t>
  </si>
  <si>
    <t>L-56-414-00</t>
  </si>
  <si>
    <t>Darkness 12 Years Ten Bourbon + GB</t>
  </si>
  <si>
    <t>5052598256111</t>
  </si>
  <si>
    <t>5052598256128</t>
  </si>
  <si>
    <t>L-56-416-00</t>
  </si>
  <si>
    <t>Darkness 14 Years Dalmore</t>
  </si>
  <si>
    <t>5052598256197</t>
  </si>
  <si>
    <t>5052598256203</t>
  </si>
  <si>
    <t>L-56-412-00</t>
  </si>
  <si>
    <t>Darkness 16 Years Whitlaw + GB</t>
  </si>
  <si>
    <t>5052598256166</t>
  </si>
  <si>
    <t>5052598256173</t>
  </si>
  <si>
    <t>L-58-137-00</t>
  </si>
  <si>
    <t>Davidoff VSOP</t>
  </si>
  <si>
    <t>3760107312396</t>
  </si>
  <si>
    <t>33760107312472</t>
  </si>
  <si>
    <t>L-56-797-00</t>
  </si>
  <si>
    <t>3760107311962</t>
  </si>
  <si>
    <t>760107312472</t>
  </si>
  <si>
    <t>L-59-501-00</t>
  </si>
  <si>
    <t>DBR lafite A D Aussieres IGP DOC 2021</t>
  </si>
  <si>
    <t>3662386812119</t>
  </si>
  <si>
    <t>3662386812195</t>
  </si>
  <si>
    <t>L-56-033-00</t>
  </si>
  <si>
    <t>DBR Lafite Blason D’Aussières Corbières 2019</t>
  </si>
  <si>
    <t>3760131252910</t>
  </si>
  <si>
    <t>3760131252996</t>
  </si>
  <si>
    <t>L-56-035-00</t>
  </si>
  <si>
    <t>DBR Lafite Moulin De Duhart Pauillac 2019</t>
  </si>
  <si>
    <t>3296342019108</t>
  </si>
  <si>
    <t>3296342018149</t>
  </si>
  <si>
    <t>L-59-218-00</t>
  </si>
  <si>
    <t>De Courtil Chardonnay Colombard IGP Pays D'oc 2022</t>
  </si>
  <si>
    <t>3352260181102</t>
  </si>
  <si>
    <t>3352260181119</t>
  </si>
  <si>
    <t>L-57-290-00</t>
  </si>
  <si>
    <t>De Courtil Syrah Carbernet 2021</t>
  </si>
  <si>
    <t>3352260181201</t>
  </si>
  <si>
    <t>3352260181218</t>
  </si>
  <si>
    <t>L-04-760-00</t>
  </si>
  <si>
    <t>De Kuyper Amaretto</t>
  </si>
  <si>
    <t>8710625500701</t>
  </si>
  <si>
    <t>8710625300707</t>
  </si>
  <si>
    <t>L-04-763-00</t>
  </si>
  <si>
    <t>De Kuyper Apricot Brandy</t>
  </si>
  <si>
    <t>8710625402708</t>
  </si>
  <si>
    <t>8710625602702</t>
  </si>
  <si>
    <t>L-04-766-00</t>
  </si>
  <si>
    <t>De Kuyper Blackberry</t>
  </si>
  <si>
    <t>8710625603709</t>
  </si>
  <si>
    <t>087106257037</t>
  </si>
  <si>
    <t>L-04-768-00</t>
  </si>
  <si>
    <t>De Kuyper Blue Curacao</t>
  </si>
  <si>
    <t>8710625340703</t>
  </si>
  <si>
    <t>08710625440700</t>
  </si>
  <si>
    <t>L-04-770-00</t>
  </si>
  <si>
    <t>De Kuyper Blueberry</t>
  </si>
  <si>
    <t>8710625634703</t>
  </si>
  <si>
    <t>08710625334702</t>
  </si>
  <si>
    <t>L-04-771-00</t>
  </si>
  <si>
    <t>De Kuyper Butterscotch</t>
  </si>
  <si>
    <t>8710625626708</t>
  </si>
  <si>
    <t>8710625300349</t>
  </si>
  <si>
    <t>L-19-105-00</t>
  </si>
  <si>
    <t>De Kuyper Cherry</t>
  </si>
  <si>
    <t>8710625430701</t>
  </si>
  <si>
    <t>08710625530708</t>
  </si>
  <si>
    <t>L-20-120-00</t>
  </si>
  <si>
    <t>De Kuyper Citroenbrandewijn</t>
  </si>
  <si>
    <t>8710625006807</t>
  </si>
  <si>
    <t>08710625306815</t>
  </si>
  <si>
    <t>L-04-775-00</t>
  </si>
  <si>
    <t>De Kuyper Coconut</t>
  </si>
  <si>
    <t>8710625432705</t>
  </si>
  <si>
    <t>08710625532702</t>
  </si>
  <si>
    <t>L-04-777-00</t>
  </si>
  <si>
    <t>De Kuyper Creme De Bananes</t>
  </si>
  <si>
    <t>8710625404702</t>
  </si>
  <si>
    <t>08710625604706</t>
  </si>
  <si>
    <t>L-22-564-00</t>
  </si>
  <si>
    <t>De Kuyper Creme de Cacao</t>
  </si>
  <si>
    <t>8710625305702</t>
  </si>
  <si>
    <t>08710625405709</t>
  </si>
  <si>
    <t>L-04-781-00</t>
  </si>
  <si>
    <t>De Kuyper Creme De Cacao White</t>
  </si>
  <si>
    <t>8710625509810</t>
  </si>
  <si>
    <t>08710625309816</t>
  </si>
  <si>
    <t>L-04-782-00</t>
  </si>
  <si>
    <t>De Kuyper Creme De Cassis</t>
  </si>
  <si>
    <t>8710625510755</t>
  </si>
  <si>
    <t>08710625310836</t>
  </si>
  <si>
    <t>L-04-783-00</t>
  </si>
  <si>
    <t>De Kuyper Creme De Menthe Green</t>
  </si>
  <si>
    <t>8710625511219</t>
  </si>
  <si>
    <t>08710625311253</t>
  </si>
  <si>
    <t>L-04-784-00</t>
  </si>
  <si>
    <t>De Kuyper Creme De Menthe White</t>
  </si>
  <si>
    <t>8710625513411</t>
  </si>
  <si>
    <t>8710625313417</t>
  </si>
  <si>
    <t>De Kuyper Dropshot</t>
  </si>
  <si>
    <t>L-20-124-00</t>
  </si>
  <si>
    <t>8710625060106</t>
  </si>
  <si>
    <t>8710625300073</t>
  </si>
  <si>
    <t>L-05-459-00</t>
  </si>
  <si>
    <t>8710625060700</t>
  </si>
  <si>
    <t>8710625300066</t>
  </si>
  <si>
    <t>L-05-460-00</t>
  </si>
  <si>
    <t>8710625060403</t>
  </si>
  <si>
    <t>8710625360404</t>
  </si>
  <si>
    <t>L-11-752-00</t>
  </si>
  <si>
    <t>De Kuyper Dropshot Double Black</t>
  </si>
  <si>
    <t>8710625061707</t>
  </si>
  <si>
    <t>08710625361708</t>
  </si>
  <si>
    <t>L-04-785-00</t>
  </si>
  <si>
    <t>De Kuyper Dry Orange Curacao</t>
  </si>
  <si>
    <t>8710625824708</t>
  </si>
  <si>
    <t>08710625924705</t>
  </si>
  <si>
    <t>L-04-786-00</t>
  </si>
  <si>
    <t>De Kuyper Elderflower</t>
  </si>
  <si>
    <t>8710625700606</t>
  </si>
  <si>
    <t>08710625800603</t>
  </si>
  <si>
    <t>L-04-787-00</t>
  </si>
  <si>
    <t>De Kuyper Grapefruit</t>
  </si>
  <si>
    <t>8710625646706</t>
  </si>
  <si>
    <t>08710625346705</t>
  </si>
  <si>
    <t>L-05-462-00</t>
  </si>
  <si>
    <t>De Kuyper Hotshot</t>
  </si>
  <si>
    <t>8710625070105</t>
  </si>
  <si>
    <t>08710625370106</t>
  </si>
  <si>
    <t>L-20-128-00</t>
  </si>
  <si>
    <t>De Kuyper Kirsch</t>
  </si>
  <si>
    <t>8710625018053</t>
  </si>
  <si>
    <t>08710625318054</t>
  </si>
  <si>
    <t>L-04-791-00</t>
  </si>
  <si>
    <t>De Kuyper Mango</t>
  </si>
  <si>
    <t>8710625600005</t>
  </si>
  <si>
    <t>08710625500008</t>
  </si>
  <si>
    <t>L-04-792-00</t>
  </si>
  <si>
    <t>De Kuyper Marasquin</t>
  </si>
  <si>
    <t>8710625522901</t>
  </si>
  <si>
    <t>08710625322907</t>
  </si>
  <si>
    <t>L-04-793-00</t>
  </si>
  <si>
    <t>De Kuyper Melon</t>
  </si>
  <si>
    <t>8710625316708</t>
  </si>
  <si>
    <t>08710625416705</t>
  </si>
  <si>
    <t>L-04-795-00</t>
  </si>
  <si>
    <t>De Kuyper Oranjebitter</t>
  </si>
  <si>
    <t>8710625020001</t>
  </si>
  <si>
    <t>08710625320002</t>
  </si>
  <si>
    <t>L-19-141-00</t>
  </si>
  <si>
    <t>De Kuyper Parfait D'Amour</t>
  </si>
  <si>
    <t>8710625523809</t>
  </si>
  <si>
    <t>08710625323805</t>
  </si>
  <si>
    <t>L-04-796-00</t>
  </si>
  <si>
    <t>De Kuyper Passion Fruit</t>
  </si>
  <si>
    <t>8710625437700</t>
  </si>
  <si>
    <t>08710625537707</t>
  </si>
  <si>
    <t>L-04-798-00</t>
  </si>
  <si>
    <t>De Kuyper Peachtree</t>
  </si>
  <si>
    <t>8710625524707</t>
  </si>
  <si>
    <t>8710625424700</t>
  </si>
  <si>
    <t>L-04-799-00</t>
  </si>
  <si>
    <t>De Kuyper Pina Colada</t>
  </si>
  <si>
    <t>8713427000073</t>
  </si>
  <si>
    <t>08710625367113</t>
  </si>
  <si>
    <t>L-04-800-00</t>
  </si>
  <si>
    <t>De Kuyper Pineapple</t>
  </si>
  <si>
    <t>8710625435706</t>
  </si>
  <si>
    <t>8710625735707</t>
  </si>
  <si>
    <t>L-04-801-00</t>
  </si>
  <si>
    <t>De Kuyper Pisang</t>
  </si>
  <si>
    <t>8710625427701</t>
  </si>
  <si>
    <t>08710625527708</t>
  </si>
  <si>
    <t>L-04-803-00</t>
  </si>
  <si>
    <t>De Kuyper Raspberry</t>
  </si>
  <si>
    <t>8710625535703</t>
  </si>
  <si>
    <t>08710625331701</t>
  </si>
  <si>
    <t>L-18-504-00</t>
  </si>
  <si>
    <t>De Kuyper Rum Punch</t>
  </si>
  <si>
    <t>8710625024405</t>
  </si>
  <si>
    <t>08710625324406</t>
  </si>
  <si>
    <t>L-04-804-00</t>
  </si>
  <si>
    <t>De Kuyper Sour Apple</t>
  </si>
  <si>
    <t>8710625628702</t>
  </si>
  <si>
    <t>8710625328701</t>
  </si>
  <si>
    <t>L-04-805-00</t>
  </si>
  <si>
    <t>De Kuyper Sour Rhubarb</t>
  </si>
  <si>
    <t>8710625644719</t>
  </si>
  <si>
    <t>8710625344718</t>
  </si>
  <si>
    <t>L-04-807-00</t>
  </si>
  <si>
    <t>De Kuyper Triple Sec</t>
  </si>
  <si>
    <t>8710625527203</t>
  </si>
  <si>
    <t>8710625327209</t>
  </si>
  <si>
    <t>L-05-464-00</t>
  </si>
  <si>
    <t>De Kuyper Vieux</t>
  </si>
  <si>
    <t>8710625026607</t>
  </si>
  <si>
    <t>8710625326646</t>
  </si>
  <si>
    <t>L-04-809-00</t>
  </si>
  <si>
    <t>De Kuyper Watermelon</t>
  </si>
  <si>
    <t>8710625438707</t>
  </si>
  <si>
    <t>08710625538704</t>
  </si>
  <si>
    <t>L-04-811-00</t>
  </si>
  <si>
    <t>De Kuyper Wild Strawberry</t>
  </si>
  <si>
    <t>8710625436703</t>
  </si>
  <si>
    <t>871062553670</t>
  </si>
  <si>
    <t>L-60-664-00</t>
  </si>
  <si>
    <t>Dead Man's Finger Reposado</t>
  </si>
  <si>
    <t>5011166068877</t>
  </si>
  <si>
    <t>05011166075882</t>
  </si>
  <si>
    <t>L-20-133-00</t>
  </si>
  <si>
    <t>Dead Man's Fingers Coconut</t>
  </si>
  <si>
    <t>GUYANA</t>
  </si>
  <si>
    <t>5011166061045</t>
  </si>
  <si>
    <t>05011166045434</t>
  </si>
  <si>
    <t>L-20-134-00</t>
  </si>
  <si>
    <t>Dead Man's Fingers Coffee</t>
  </si>
  <si>
    <t>5011166061052</t>
  </si>
  <si>
    <t>05011166045441</t>
  </si>
  <si>
    <t>L-54-451-00</t>
  </si>
  <si>
    <t>Dead Man's Fingers Hemp</t>
  </si>
  <si>
    <t>5011166061069</t>
  </si>
  <si>
    <t>011166044505</t>
  </si>
  <si>
    <t>L-56-992-00</t>
  </si>
  <si>
    <t>Dead Man's Fingers Mango Tequila Cream</t>
  </si>
  <si>
    <t>5011166068808</t>
  </si>
  <si>
    <t>05011166075813</t>
  </si>
  <si>
    <t>L-20-136-00</t>
  </si>
  <si>
    <t>Dead Man's Fingers Pineapple Rum</t>
  </si>
  <si>
    <t>5011166062516</t>
  </si>
  <si>
    <t>05011166047407</t>
  </si>
  <si>
    <t>L-57-119-00</t>
  </si>
  <si>
    <t>Dead Man's Fingers Rasberry Rum Cream</t>
  </si>
  <si>
    <t>5011166067450</t>
  </si>
  <si>
    <t>L-24-144-00</t>
  </si>
  <si>
    <t>Dead Man's Fingers Spiced</t>
  </si>
  <si>
    <t>5011166061038</t>
  </si>
  <si>
    <t>5011166045427</t>
  </si>
  <si>
    <t>L-56-994-00</t>
  </si>
  <si>
    <t>Dead Man's Fingers Strawberry Tequila Cream</t>
  </si>
  <si>
    <t>5011166068518</t>
  </si>
  <si>
    <t>L-55-711-00</t>
  </si>
  <si>
    <t>Dead Man's Fingers Taster Pack (3x5CL Bottles)</t>
  </si>
  <si>
    <t>5011166058083</t>
  </si>
  <si>
    <t>011166041627</t>
  </si>
  <si>
    <t>L-56-993-00</t>
  </si>
  <si>
    <t>Dead Man's Fingers White Rum</t>
  </si>
  <si>
    <t>5011166067078</t>
  </si>
  <si>
    <t>05011166073796</t>
  </si>
  <si>
    <t>L-17-125-00</t>
  </si>
  <si>
    <t>Deadhead 6 Years</t>
  </si>
  <si>
    <t>851120004283</t>
  </si>
  <si>
    <t>108511200042</t>
  </si>
  <si>
    <t>L-01-197-00</t>
  </si>
  <si>
    <t>Deadhead Dark Chocolate Rum</t>
  </si>
  <si>
    <t>851120004474</t>
  </si>
  <si>
    <t>10851120004471</t>
  </si>
  <si>
    <t>L-17-124-00</t>
  </si>
  <si>
    <t>Deadhead Rum</t>
  </si>
  <si>
    <t>851120004085</t>
  </si>
  <si>
    <t>0100851120004085</t>
  </si>
  <si>
    <t>L-14-833-00</t>
  </si>
  <si>
    <t>Deanston 12 Years Un-Chill Filtered + GB</t>
  </si>
  <si>
    <t>5029704217175</t>
  </si>
  <si>
    <t>5029704603398</t>
  </si>
  <si>
    <t>L-58-280-00</t>
  </si>
  <si>
    <t>Deanston Kentucky Cask Matured</t>
  </si>
  <si>
    <t>5029704220137</t>
  </si>
  <si>
    <t>05029704700479</t>
  </si>
  <si>
    <t>L-07-556-00</t>
  </si>
  <si>
    <t>Deanston Virgin Oak + GB</t>
  </si>
  <si>
    <t>5029704217458</t>
  </si>
  <si>
    <t>5029704703005</t>
  </si>
  <si>
    <t>L-60-696-00</t>
  </si>
  <si>
    <t>Debowa Excellent Grenade + GB</t>
  </si>
  <si>
    <t>5903983407277</t>
  </si>
  <si>
    <t>L-09-164-00</t>
  </si>
  <si>
    <t>Debowa Military</t>
  </si>
  <si>
    <t>5903983402098</t>
  </si>
  <si>
    <t>5903983410789</t>
  </si>
  <si>
    <t>L-09-165-00</t>
  </si>
  <si>
    <t>5903983401817</t>
  </si>
  <si>
    <t>5903983412103</t>
  </si>
  <si>
    <t>L-09-166-00</t>
  </si>
  <si>
    <t>5903983401824</t>
  </si>
  <si>
    <t>5903983412110</t>
  </si>
  <si>
    <t>L-26-701-00</t>
  </si>
  <si>
    <t>Debowa Oak Thermo</t>
  </si>
  <si>
    <t>5903983400704</t>
  </si>
  <si>
    <t>5903983402920</t>
  </si>
  <si>
    <t>L-58-175-00</t>
  </si>
  <si>
    <t>Deer Jimmy's DIY Barrel Chips American Bourbon Blend</t>
  </si>
  <si>
    <t>8720254828824</t>
  </si>
  <si>
    <t>L-58-172-00</t>
  </si>
  <si>
    <t>Deer Jimmy's DIY Barrel Chips France Calvados Blend</t>
  </si>
  <si>
    <t>8720254828855</t>
  </si>
  <si>
    <t>L-58-173-00</t>
  </si>
  <si>
    <t>Deer Jimmy's DIY Barrel Chips France Cognac Blend</t>
  </si>
  <si>
    <t>8720254828848</t>
  </si>
  <si>
    <t>L-58-176-00</t>
  </si>
  <si>
    <t>Deer Jimmy's DIY Barrel Chips Scotish Whiskey Blend</t>
  </si>
  <si>
    <t>8719324231268</t>
  </si>
  <si>
    <t>8720254828831</t>
  </si>
  <si>
    <t>L-58-174-00</t>
  </si>
  <si>
    <t>Deer Jimmy's DIY Barrel Chips South American Rum Blend</t>
  </si>
  <si>
    <t>L-13-676-00</t>
  </si>
  <si>
    <t>Del Maguey Mezcal Vida</t>
  </si>
  <si>
    <t>618397200929</t>
  </si>
  <si>
    <t>L-50-699-00</t>
  </si>
  <si>
    <t>Demandis Blue Curacao</t>
  </si>
  <si>
    <t>3014400018920</t>
  </si>
  <si>
    <t>010301440317150910320211</t>
  </si>
  <si>
    <t>L-50-702-00</t>
  </si>
  <si>
    <t>Demandis Creme de Cassis</t>
  </si>
  <si>
    <t>3014400018937</t>
  </si>
  <si>
    <t>03014403171707</t>
  </si>
  <si>
    <t>L-50-701-00</t>
  </si>
  <si>
    <t>Demandis Litchi's</t>
  </si>
  <si>
    <t>3014400176873</t>
  </si>
  <si>
    <t>010301440317249010301720</t>
  </si>
  <si>
    <t>L-50-698-00</t>
  </si>
  <si>
    <t>Demandis Triple Sec</t>
  </si>
  <si>
    <t>3014400179980</t>
  </si>
  <si>
    <t>03014403273838</t>
  </si>
  <si>
    <t>L-22-990-00</t>
  </si>
  <si>
    <t>Demandis Watermelon</t>
  </si>
  <si>
    <t>3014409005006</t>
  </si>
  <si>
    <t>03014403268919</t>
  </si>
  <si>
    <t>L-00-693-00</t>
  </si>
  <si>
    <t>Demonio de Los Andes Albilla</t>
  </si>
  <si>
    <t>PERU</t>
  </si>
  <si>
    <t>7750359000079</t>
  </si>
  <si>
    <t>17750359000076</t>
  </si>
  <si>
    <t>L-00-694-00</t>
  </si>
  <si>
    <t>Demonio De Los Andes Pisco De Ica - Acholada</t>
  </si>
  <si>
    <t>7750359000062</t>
  </si>
  <si>
    <t>27750359000066</t>
  </si>
  <si>
    <t>L-21-248-00</t>
  </si>
  <si>
    <t>Demonio De Los Andes Quebranta Pisco</t>
  </si>
  <si>
    <t>7750359000086</t>
  </si>
  <si>
    <t>L-56-510-00</t>
  </si>
  <si>
    <t>Demonio de Los Andes Tacama Italia</t>
  </si>
  <si>
    <t>7750359000659</t>
  </si>
  <si>
    <t>27750359000653</t>
  </si>
  <si>
    <t>L-60-171-00</t>
  </si>
  <si>
    <t>Desperados</t>
  </si>
  <si>
    <t>8712000037734</t>
  </si>
  <si>
    <t>8712000037703</t>
  </si>
  <si>
    <t>L-51-712-00</t>
  </si>
  <si>
    <t>Deutz Brut Classic + GB</t>
  </si>
  <si>
    <t>3359950180469</t>
  </si>
  <si>
    <t>3359950276308</t>
  </si>
  <si>
    <t>L-56-379-00</t>
  </si>
  <si>
    <t>Devil Shot</t>
  </si>
  <si>
    <t>8714432171888</t>
  </si>
  <si>
    <t>8714432171871</t>
  </si>
  <si>
    <t>L-06-239-00</t>
  </si>
  <si>
    <t>Dewar's 12 Years + GB</t>
  </si>
  <si>
    <t>5000277002450</t>
  </si>
  <si>
    <t>5000277002481</t>
  </si>
  <si>
    <t>L-51-608-00</t>
  </si>
  <si>
    <t>Dewar's 15 Years + GB Tin</t>
  </si>
  <si>
    <t>7640171030609</t>
  </si>
  <si>
    <t>7640171030616</t>
  </si>
  <si>
    <t>L-57-221-00</t>
  </si>
  <si>
    <t>Dewar's 18 Years + Tin GB</t>
  </si>
  <si>
    <t>7640171036922</t>
  </si>
  <si>
    <t>7640171036915</t>
  </si>
  <si>
    <t>L-56-217-00</t>
  </si>
  <si>
    <t>Dewar's 21 Years Double Double Aged + GB</t>
  </si>
  <si>
    <t>7640171033013</t>
  </si>
  <si>
    <t>7640171033020</t>
  </si>
  <si>
    <t>L-54-131-00</t>
  </si>
  <si>
    <t>Dewar's 27 Years Double Double Aged + GB</t>
  </si>
  <si>
    <t>7640171033037</t>
  </si>
  <si>
    <t>7640171033051</t>
  </si>
  <si>
    <t>L-25-519-00</t>
  </si>
  <si>
    <t>Dewar's 8 Years Caribbean Smooth</t>
  </si>
  <si>
    <t>7640171033730</t>
  </si>
  <si>
    <t>7640171035895</t>
  </si>
  <si>
    <t>L-57-055-00</t>
  </si>
  <si>
    <t>Dewar's 8 Years French Smooth Apple</t>
  </si>
  <si>
    <t>7640171038438</t>
  </si>
  <si>
    <t>07640171038421</t>
  </si>
  <si>
    <t>L-55-885-00</t>
  </si>
  <si>
    <t>Dewar's 8 Years Japanese Smooth</t>
  </si>
  <si>
    <t>7640171038001</t>
  </si>
  <si>
    <t>7640171037646</t>
  </si>
  <si>
    <t>L-56-271-00</t>
  </si>
  <si>
    <t>Dewar's 8 Years Portuguese Smooth</t>
  </si>
  <si>
    <t>7640171036540</t>
  </si>
  <si>
    <t>07640171036533</t>
  </si>
  <si>
    <t>L-57-027-00</t>
  </si>
  <si>
    <t>Dewar's 8 Years Portuguese Smooth + GB</t>
  </si>
  <si>
    <t>7640171038087</t>
  </si>
  <si>
    <t>07640171038070</t>
  </si>
  <si>
    <t>L-56-318-00</t>
  </si>
  <si>
    <t>Dewar's Variety Collection</t>
  </si>
  <si>
    <t>7610113009949</t>
  </si>
  <si>
    <t>07610113009956</t>
  </si>
  <si>
    <t>L-06-250-00</t>
  </si>
  <si>
    <t>Dewar's White Label</t>
  </si>
  <si>
    <t>5000277000906</t>
  </si>
  <si>
    <t>5000277000944</t>
  </si>
  <si>
    <t>L-06-256-00</t>
  </si>
  <si>
    <t>5000277001200</t>
  </si>
  <si>
    <t>5000277000258</t>
  </si>
  <si>
    <t>L-09-129-00</t>
  </si>
  <si>
    <t>Dictador 12 Years</t>
  </si>
  <si>
    <t>7707284029309</t>
  </si>
  <si>
    <t>5902670845705</t>
  </si>
  <si>
    <t>L-09-128-00</t>
  </si>
  <si>
    <t>Dictador 12 Years + GB</t>
  </si>
  <si>
    <t>7707284029002</t>
  </si>
  <si>
    <t>5902670843459</t>
  </si>
  <si>
    <t>L-24-385-00</t>
  </si>
  <si>
    <t>Dictador 20 Years</t>
  </si>
  <si>
    <t>7707284029316</t>
  </si>
  <si>
    <t>5902670845712</t>
  </si>
  <si>
    <t>L-17-143-00</t>
  </si>
  <si>
    <t>Dictador 20 Years + GB</t>
  </si>
  <si>
    <t>5902670844685</t>
  </si>
  <si>
    <t>L-57-226-00</t>
  </si>
  <si>
    <t>Dictador Aurum + GB</t>
  </si>
  <si>
    <t>5902670847174</t>
  </si>
  <si>
    <t>5902670847181</t>
  </si>
  <si>
    <t>L-09-135-00</t>
  </si>
  <si>
    <t>Dictador Ortodoxy Colombian Aged Gin</t>
  </si>
  <si>
    <t>5902596700041</t>
  </si>
  <si>
    <t>5902596700102</t>
  </si>
  <si>
    <t>L-09-133-00</t>
  </si>
  <si>
    <t>Dictador Treasure Colombian Aged Gin</t>
  </si>
  <si>
    <t>5902596700034</t>
  </si>
  <si>
    <t>5902670845088</t>
  </si>
  <si>
    <t>L-22-566-00</t>
  </si>
  <si>
    <t>DiGusti Limoncello</t>
  </si>
  <si>
    <t>8720299085206</t>
  </si>
  <si>
    <t>08720299085213</t>
  </si>
  <si>
    <t>L-25-460-00</t>
  </si>
  <si>
    <t>Dik &amp; Schil Bakkie Pleur Koffielikeur</t>
  </si>
  <si>
    <t>8719326750453</t>
  </si>
  <si>
    <t>8719327381526</t>
  </si>
  <si>
    <t>L-25-420-00</t>
  </si>
  <si>
    <t>Dik &amp; Schil Orangecello</t>
  </si>
  <si>
    <t>8719326750415</t>
  </si>
  <si>
    <t>8719326750422</t>
  </si>
  <si>
    <t>L-58-253-00</t>
  </si>
  <si>
    <t>Dimple Golden Selection</t>
  </si>
  <si>
    <t>5000281037462</t>
  </si>
  <si>
    <t>000281072692</t>
  </si>
  <si>
    <t>L-09-168-00</t>
  </si>
  <si>
    <t>Diplomatico Ambassador + GB</t>
  </si>
  <si>
    <t>7594003626150</t>
  </si>
  <si>
    <t>17594003626157</t>
  </si>
  <si>
    <t>L-09-171-00</t>
  </si>
  <si>
    <t>Diplomatico Mantuano</t>
  </si>
  <si>
    <t>7594003626624</t>
  </si>
  <si>
    <t>17594003626621</t>
  </si>
  <si>
    <t>L-61-177-00</t>
  </si>
  <si>
    <t>Diplomatico Mantuano + GB</t>
  </si>
  <si>
    <t>7594003629724</t>
  </si>
  <si>
    <t>17594003629554</t>
  </si>
  <si>
    <t>L-52-028-00</t>
  </si>
  <si>
    <t>Diplomatico No.1 Batch Kettle + GB</t>
  </si>
  <si>
    <t>7594003626730</t>
  </si>
  <si>
    <t>17594003626737</t>
  </si>
  <si>
    <t>L-52-029-00</t>
  </si>
  <si>
    <t>Diplomatico No.2 Barbet + GB</t>
  </si>
  <si>
    <t>7594003626716</t>
  </si>
  <si>
    <t>17594003626713</t>
  </si>
  <si>
    <t>L-52-030-00</t>
  </si>
  <si>
    <t>Diplomatico No.3 Pot Still + GB</t>
  </si>
  <si>
    <t>7594003629229</t>
  </si>
  <si>
    <t>17594003629226</t>
  </si>
  <si>
    <t>L-50-204-00</t>
  </si>
  <si>
    <t>Diplomatico Planas White</t>
  </si>
  <si>
    <t>7594003626884</t>
  </si>
  <si>
    <t>626881</t>
  </si>
  <si>
    <t>L-09-175-00</t>
  </si>
  <si>
    <t>Diplomatico Reserva Exclusiva</t>
  </si>
  <si>
    <t>7594003620059</t>
  </si>
  <si>
    <t>7594003624934</t>
  </si>
  <si>
    <t>L-09-174-00</t>
  </si>
  <si>
    <t>Diplomatico Reserva Exclusiva + GB</t>
  </si>
  <si>
    <t>7594003624927</t>
  </si>
  <si>
    <t>624924</t>
  </si>
  <si>
    <t>L-54-505-00</t>
  </si>
  <si>
    <t>Diplomatico Seleccion de Familia + GB</t>
  </si>
  <si>
    <t>7594003629441</t>
  </si>
  <si>
    <t>17594003629448</t>
  </si>
  <si>
    <t>L-25-218-00</t>
  </si>
  <si>
    <t>Disaronno Originale</t>
  </si>
  <si>
    <t>8001110001187</t>
  </si>
  <si>
    <t>8001110012183</t>
  </si>
  <si>
    <t>L-51-465-00</t>
  </si>
  <si>
    <t>8001110015412</t>
  </si>
  <si>
    <t>08001110831166</t>
  </si>
  <si>
    <t>L-04-654-00</t>
  </si>
  <si>
    <t>8001110015450</t>
  </si>
  <si>
    <t>08001110830060</t>
  </si>
  <si>
    <t>L-04-656-00</t>
  </si>
  <si>
    <t>8001110016372</t>
  </si>
  <si>
    <t>8001110830329</t>
  </si>
  <si>
    <t>L-04-659-00</t>
  </si>
  <si>
    <t>8001110016303</t>
  </si>
  <si>
    <t>8001110870011</t>
  </si>
  <si>
    <t>L-04-662-00</t>
  </si>
  <si>
    <t>8001110016341</t>
  </si>
  <si>
    <t>8001110860432</t>
  </si>
  <si>
    <t>L-04-650-00</t>
  </si>
  <si>
    <t>08001110811953</t>
  </si>
  <si>
    <t>L-54-166-00</t>
  </si>
  <si>
    <t>Disaronno Originale + 2 Glasses</t>
  </si>
  <si>
    <t>8001110186112</t>
  </si>
  <si>
    <t>08001110831197</t>
  </si>
  <si>
    <t>L-58-180-00</t>
  </si>
  <si>
    <t>Disaronno Velvet</t>
  </si>
  <si>
    <t>8001110355068</t>
  </si>
  <si>
    <t>8001110550012</t>
  </si>
  <si>
    <t>L-20-159-00</t>
  </si>
  <si>
    <t>8001110589708</t>
  </si>
  <si>
    <t>08001110860555</t>
  </si>
  <si>
    <t>L-54-405-00</t>
  </si>
  <si>
    <t>Disaronno Velvet + 2 Glasses</t>
  </si>
  <si>
    <t>8001110183050</t>
  </si>
  <si>
    <t>08001110831180</t>
  </si>
  <si>
    <t>L-59-895-00</t>
  </si>
  <si>
    <t>DO Cava Vita Vivet Brut Bio</t>
  </si>
  <si>
    <t xml:space="preserve">Cava                                              </t>
  </si>
  <si>
    <t>8437019396114</t>
  </si>
  <si>
    <t>18437019396111</t>
  </si>
  <si>
    <t>L-59-894-00</t>
  </si>
  <si>
    <t>DO Rioja Crianza  Vitarán Castillo de Mendoza 2018</t>
  </si>
  <si>
    <t>8437013810142</t>
  </si>
  <si>
    <t>Dolfi Frais De Bois</t>
  </si>
  <si>
    <t>L-19-494-00</t>
  </si>
  <si>
    <t>Dolin Blanc</t>
  </si>
  <si>
    <t>3274510003708</t>
  </si>
  <si>
    <t>13274510003705</t>
  </si>
  <si>
    <t>L-04-260-00</t>
  </si>
  <si>
    <t>Dolin Dry</t>
  </si>
  <si>
    <t>3274510003753</t>
  </si>
  <si>
    <t>13274510003750</t>
  </si>
  <si>
    <t>L-04-264-00</t>
  </si>
  <si>
    <t>Dolin Rouge</t>
  </si>
  <si>
    <t>3274510003760</t>
  </si>
  <si>
    <t>13274510003767</t>
  </si>
  <si>
    <t>L-04-754-00</t>
  </si>
  <si>
    <t>Dom Benedictine</t>
  </si>
  <si>
    <t>3035551511009</t>
  </si>
  <si>
    <t>5010677823210</t>
  </si>
  <si>
    <t>L-58-990-00</t>
  </si>
  <si>
    <t>Dom Perignon Brut Vintage 2013</t>
  </si>
  <si>
    <t>3185370735695</t>
  </si>
  <si>
    <t>3185370736982</t>
  </si>
  <si>
    <t>L-58-989-00</t>
  </si>
  <si>
    <t>Dom Perignon Brut Vintage 2013 + GB</t>
  </si>
  <si>
    <t>3185370737316</t>
  </si>
  <si>
    <t>3185370737934</t>
  </si>
  <si>
    <t>L-59-357-00</t>
  </si>
  <si>
    <t>Dom Perignon Luminous Blanc Brut Vintage 2013</t>
  </si>
  <si>
    <t>3185370737439</t>
  </si>
  <si>
    <t>3185370737620</t>
  </si>
  <si>
    <t>L-61-170-00</t>
  </si>
  <si>
    <t>Dom Perignon Rose Vintage 2009 + GB</t>
  </si>
  <si>
    <t>Onbekend</t>
  </si>
  <si>
    <t>3185370759714</t>
  </si>
  <si>
    <t>3185370759721</t>
  </si>
  <si>
    <t>L-05-447-00</t>
  </si>
  <si>
    <t>Don Julio 1942 + GB</t>
  </si>
  <si>
    <t>7506064300191</t>
  </si>
  <si>
    <t>17506064300440</t>
  </si>
  <si>
    <t>L-05-453-00</t>
  </si>
  <si>
    <t>Don Julio Anejo</t>
  </si>
  <si>
    <t>7506064300184</t>
  </si>
  <si>
    <t>17506064300433</t>
  </si>
  <si>
    <t>L-05-452-00</t>
  </si>
  <si>
    <t>Don Julio Anejo + GB</t>
  </si>
  <si>
    <t>L-05-455-00</t>
  </si>
  <si>
    <t>Don Julio Blanco</t>
  </si>
  <si>
    <t>7506064300160</t>
  </si>
  <si>
    <t>17506064300419</t>
  </si>
  <si>
    <t>L-05-454-00</t>
  </si>
  <si>
    <t>Don Julio Blanco + GB</t>
  </si>
  <si>
    <t>L-05-457-00</t>
  </si>
  <si>
    <t>Don Julio Reposado</t>
  </si>
  <si>
    <t>7506064300177</t>
  </si>
  <si>
    <t>17506064300426</t>
  </si>
  <si>
    <t>L-05-456-00</t>
  </si>
  <si>
    <t>Don Julio Reposado + GB</t>
  </si>
  <si>
    <t>L-17-157-00</t>
  </si>
  <si>
    <t>Don Papa 10 Years + GB</t>
  </si>
  <si>
    <t>PHILIPPINES</t>
  </si>
  <si>
    <t>4809015157046</t>
  </si>
  <si>
    <t>24809015157040</t>
  </si>
  <si>
    <t>L-58-973-00</t>
  </si>
  <si>
    <t>Don Papa 7 Years</t>
  </si>
  <si>
    <t>4809015157510</t>
  </si>
  <si>
    <t>24809015157514</t>
  </si>
  <si>
    <t>L-09-150-00</t>
  </si>
  <si>
    <t>4809015157015</t>
  </si>
  <si>
    <t>24809015157019</t>
  </si>
  <si>
    <t>L-55-306-00</t>
  </si>
  <si>
    <t>Don Papa 7 Years + GB</t>
  </si>
  <si>
    <t>4809015157763</t>
  </si>
  <si>
    <t>24809015157767</t>
  </si>
  <si>
    <t>L-59-236-00</t>
  </si>
  <si>
    <t>24809015157583</t>
  </si>
  <si>
    <t>L-23-990-00</t>
  </si>
  <si>
    <t>Don Papa Baroko</t>
  </si>
  <si>
    <t>4809015157480</t>
  </si>
  <si>
    <t>24809015157484</t>
  </si>
  <si>
    <t>L-60-697-00</t>
  </si>
  <si>
    <t>Don Papa Baroko + Flask</t>
  </si>
  <si>
    <t>4809015157916</t>
  </si>
  <si>
    <t>24809015157910</t>
  </si>
  <si>
    <t>L-54-236-00</t>
  </si>
  <si>
    <t>Don Papa Baroko + GB</t>
  </si>
  <si>
    <t>4809015157497</t>
  </si>
  <si>
    <t>24809015157491</t>
  </si>
  <si>
    <t>L-51-053-00</t>
  </si>
  <si>
    <t>L-59-576-00</t>
  </si>
  <si>
    <t>Don Papa Gayuma + GB</t>
  </si>
  <si>
    <t>4809015157831</t>
  </si>
  <si>
    <t>24809015157842</t>
  </si>
  <si>
    <t>L-18-507-00</t>
  </si>
  <si>
    <t>Don Papa Masskara</t>
  </si>
  <si>
    <t>4809015157183</t>
  </si>
  <si>
    <t>24809015157187</t>
  </si>
  <si>
    <t>Don Papa Rye Cask + GB</t>
  </si>
  <si>
    <t>4809015157398</t>
  </si>
  <si>
    <t>L-51-766-00</t>
  </si>
  <si>
    <t>L-17-163-00</t>
  </si>
  <si>
    <t>Don Papa Sherry Cask + GB</t>
  </si>
  <si>
    <t>4809015157152</t>
  </si>
  <si>
    <t>14809015157159</t>
  </si>
  <si>
    <t>L-01-213-00</t>
  </si>
  <si>
    <t>Don Q 151 Overproof Rum</t>
  </si>
  <si>
    <t>8414606732241</t>
  </si>
  <si>
    <t>10082301701517</t>
  </si>
  <si>
    <t>L-01-211-00</t>
  </si>
  <si>
    <t>Don Q Oak Aged Spice</t>
  </si>
  <si>
    <t>8414606874002</t>
  </si>
  <si>
    <t>10082301005004</t>
  </si>
  <si>
    <t>L-50-546-00</t>
  </si>
  <si>
    <t>Dooley's Egg Cream Liqueur</t>
  </si>
  <si>
    <t>4004752230049</t>
  </si>
  <si>
    <t>4004752530040</t>
  </si>
  <si>
    <t>L-13-669-00</t>
  </si>
  <si>
    <t>Dooley's Toffee Cream Liqueur</t>
  </si>
  <si>
    <t>4004752284615</t>
  </si>
  <si>
    <t>4004752584616</t>
  </si>
  <si>
    <t>L-22-995-00</t>
  </si>
  <si>
    <t>Doorly's 12 Years + GB</t>
  </si>
  <si>
    <t>724803018054</t>
  </si>
  <si>
    <t>724803002039</t>
  </si>
  <si>
    <t>L-18-531-00</t>
  </si>
  <si>
    <t>Doorly's 14 Years + GB</t>
  </si>
  <si>
    <t>724803018160</t>
  </si>
  <si>
    <t>724803002183</t>
  </si>
  <si>
    <t>L-18-532-00</t>
  </si>
  <si>
    <t>Doorly's 5 Years</t>
  </si>
  <si>
    <t>724803003005</t>
  </si>
  <si>
    <t>724803002022</t>
  </si>
  <si>
    <t>L-58-491-00</t>
  </si>
  <si>
    <t>Doorly's 8 Years</t>
  </si>
  <si>
    <t>724803018061</t>
  </si>
  <si>
    <t>724803002060</t>
  </si>
  <si>
    <t>L-22-996-00</t>
  </si>
  <si>
    <t>Doorly's XO + GB</t>
  </si>
  <si>
    <t>724803000868</t>
  </si>
  <si>
    <t>5012345678900</t>
  </si>
  <si>
    <t>L-05-466-00</t>
  </si>
  <si>
    <t>Doornkaat</t>
  </si>
  <si>
    <t>4013600011112</t>
  </si>
  <si>
    <t>4013600211116</t>
  </si>
  <si>
    <t>L-07-557-00</t>
  </si>
  <si>
    <t>Douglas Laing's Big Peat + GB</t>
  </si>
  <si>
    <t>5014218776256</t>
  </si>
  <si>
    <t>5014218795509</t>
  </si>
  <si>
    <t>L-04-820-00</t>
  </si>
  <si>
    <t>Drambuie</t>
  </si>
  <si>
    <t>5010391100703</t>
  </si>
  <si>
    <t>5010391606700</t>
  </si>
  <si>
    <t>L-04-822-00</t>
  </si>
  <si>
    <t>5010391101007</t>
  </si>
  <si>
    <t>5010327403274</t>
  </si>
  <si>
    <t>L-50-193-00</t>
  </si>
  <si>
    <t>Drumshanbo Gunpowder</t>
  </si>
  <si>
    <t>5060434130242</t>
  </si>
  <si>
    <t>5060434130259</t>
  </si>
  <si>
    <t>L-51-778-00</t>
  </si>
  <si>
    <t>Drumshanbo Gunpowder + Glass</t>
  </si>
  <si>
    <t>5391530350211</t>
  </si>
  <si>
    <t>05391530350228</t>
  </si>
  <si>
    <t>L-58-945-00</t>
  </si>
  <si>
    <t>Drumshanbo Gunpowder Californian Orange Irish Gin</t>
  </si>
  <si>
    <t>5391530350556</t>
  </si>
  <si>
    <t>05391530350563</t>
  </si>
  <si>
    <t>L-51-777-00</t>
  </si>
  <si>
    <t>Drumshanbo Gunpowder Ceramic Bottle</t>
  </si>
  <si>
    <t>5391530350327</t>
  </si>
  <si>
    <t>05391530350334</t>
  </si>
  <si>
    <t>L-09-391-00</t>
  </si>
  <si>
    <t>Drumshanbo Gunpowder Irish Gin</t>
  </si>
  <si>
    <t>5060434130228</t>
  </si>
  <si>
    <t>05060434130235</t>
  </si>
  <si>
    <t>L-21-973-00</t>
  </si>
  <si>
    <t>Drumshanbo Gunpowder Sardinian Citrus</t>
  </si>
  <si>
    <t>5391530350426</t>
  </si>
  <si>
    <t>05391530350433</t>
  </si>
  <si>
    <t>L-58-946-00</t>
  </si>
  <si>
    <t>Drumshanbo Gunpowder Sardinian Citrus Ceramic Bottle</t>
  </si>
  <si>
    <t>5391530350488</t>
  </si>
  <si>
    <t>05391530350495</t>
  </si>
  <si>
    <t>L-57-769-00</t>
  </si>
  <si>
    <t>Drumshanbo Sausage Tree Pure Irish Vodka</t>
  </si>
  <si>
    <t>5391530350082</t>
  </si>
  <si>
    <t>05391530350099</t>
  </si>
  <si>
    <t>L-51-779-00</t>
  </si>
  <si>
    <t>Drumshanbo Single Pot Still + GB</t>
  </si>
  <si>
    <t xml:space="preserve">Pot Still Whiskey                                 </t>
  </si>
  <si>
    <t>5391530350273</t>
  </si>
  <si>
    <t>05391530350341</t>
  </si>
  <si>
    <t>L-03-226-00</t>
  </si>
  <si>
    <t>Drunken Monkey Limoncello</t>
  </si>
  <si>
    <t>8719326059006</t>
  </si>
  <si>
    <t>L-60-873-00</t>
  </si>
  <si>
    <t>Drunken Monkey Orangecello</t>
  </si>
  <si>
    <t>8719326059082</t>
  </si>
  <si>
    <t>L-24-610-00</t>
  </si>
  <si>
    <t>Druppie Drop</t>
  </si>
  <si>
    <t>8710631018849</t>
  </si>
  <si>
    <t>8710631618841</t>
  </si>
  <si>
    <t>L-04-275-00</t>
  </si>
  <si>
    <t>Dubonnet Rouge</t>
  </si>
  <si>
    <t>3163933575001</t>
  </si>
  <si>
    <t>13163937931701</t>
  </si>
  <si>
    <t>L-00-690-00</t>
  </si>
  <si>
    <t>Dujardin Vieux</t>
  </si>
  <si>
    <t>5410293750059</t>
  </si>
  <si>
    <t>15410293750056</t>
  </si>
  <si>
    <t>L-05-471-00</t>
  </si>
  <si>
    <t>5410293750066</t>
  </si>
  <si>
    <t>15410293750063</t>
  </si>
  <si>
    <t>L-59-685-00</t>
  </si>
  <si>
    <t>Duneville's Dead Island 2 Irish Whiskey</t>
  </si>
  <si>
    <t>5060142991432</t>
  </si>
  <si>
    <t>15060142991439</t>
  </si>
  <si>
    <t>L-00-386-00</t>
  </si>
  <si>
    <t>Dutch Drop</t>
  </si>
  <si>
    <t>8714432170751</t>
  </si>
  <si>
    <t>8714432170768</t>
  </si>
  <si>
    <t>L-05-443-00</t>
  </si>
  <si>
    <t>Dutch Dynamite</t>
  </si>
  <si>
    <t>8715619000007</t>
  </si>
  <si>
    <t>8715619000205</t>
  </si>
  <si>
    <t>L-56-025-00</t>
  </si>
  <si>
    <t>Dutch Gin Box</t>
  </si>
  <si>
    <t>8720299061736</t>
  </si>
  <si>
    <t>L-02-032-00</t>
  </si>
  <si>
    <t>Duval Pastis</t>
  </si>
  <si>
    <t xml:space="preserve">Pastis                                            </t>
  </si>
  <si>
    <t>3394210003751</t>
  </si>
  <si>
    <t>3147691243839</t>
  </si>
  <si>
    <t>L-09-115-00</t>
  </si>
  <si>
    <t>Dynasty Vodka</t>
  </si>
  <si>
    <t>4013492003691</t>
  </si>
  <si>
    <t>4013492013690</t>
  </si>
  <si>
    <t>L-05-479-00</t>
  </si>
  <si>
    <t>088004005764</t>
  </si>
  <si>
    <t>L-02-874-00</t>
  </si>
  <si>
    <t>Earl Brown Dry Gin</t>
  </si>
  <si>
    <t>4009872020419</t>
  </si>
  <si>
    <t>4009872020426</t>
  </si>
  <si>
    <t>L-54-526-00</t>
  </si>
  <si>
    <t>Eden Mill Love Gin</t>
  </si>
  <si>
    <t>5060334033896</t>
  </si>
  <si>
    <t>15060334033893</t>
  </si>
  <si>
    <t>L-09-189-00</t>
  </si>
  <si>
    <t>Edinburgh Gin</t>
  </si>
  <si>
    <t>5060232070009</t>
  </si>
  <si>
    <t>6506023270001</t>
  </si>
  <si>
    <t>L-09-188-00</t>
  </si>
  <si>
    <t>Edinburgh Gin Elderflower Liqueur</t>
  </si>
  <si>
    <t>5060232070245</t>
  </si>
  <si>
    <t>5060232070252</t>
  </si>
  <si>
    <t>L-09-190-00</t>
  </si>
  <si>
    <t>Edinburgh Gin Raspberry Liqueur</t>
  </si>
  <si>
    <t>5060232070108</t>
  </si>
  <si>
    <t>5060232070238</t>
  </si>
  <si>
    <t>L-12-171-00</t>
  </si>
  <si>
    <t>Edinburgh Gin Rhubarb &amp; Ginger Liqueur</t>
  </si>
  <si>
    <t>5060232070634</t>
  </si>
  <si>
    <t>5060232070931</t>
  </si>
  <si>
    <t>L-20-197-00</t>
  </si>
  <si>
    <t>Edinburgh Gin Seaside</t>
  </si>
  <si>
    <t>5060232071037</t>
  </si>
  <si>
    <t>65060232071046</t>
  </si>
  <si>
    <t>L-07-576-00</t>
  </si>
  <si>
    <t>Edradour 10 Years + GB</t>
  </si>
  <si>
    <t>5010739261981</t>
  </si>
  <si>
    <t>05010739261943</t>
  </si>
  <si>
    <t>L-55-862-00</t>
  </si>
  <si>
    <t>Edradour 21 Years Vintage 1999 Barolo Cask Finish + GB</t>
  </si>
  <si>
    <t>5021944111039</t>
  </si>
  <si>
    <t>05021944093007</t>
  </si>
  <si>
    <t>L-12-173-00</t>
  </si>
  <si>
    <t>Edradour Cream</t>
  </si>
  <si>
    <t>5021944020645</t>
  </si>
  <si>
    <t>05021944071661</t>
  </si>
  <si>
    <t>L-56-869-00</t>
  </si>
  <si>
    <t>Efes Pilsener</t>
  </si>
  <si>
    <t>8690520035587</t>
  </si>
  <si>
    <t>8690520036249</t>
  </si>
  <si>
    <t>L-59-265-00</t>
  </si>
  <si>
    <t>Egg Royale Chocolate Cream Liqueur + GB</t>
  </si>
  <si>
    <t>5060877190278</t>
  </si>
  <si>
    <t>15060877190275</t>
  </si>
  <si>
    <t>L-03-781-00</t>
  </si>
  <si>
    <t>EIKO Vodka + GB</t>
  </si>
  <si>
    <t>4971980260516</t>
  </si>
  <si>
    <t>5414145205445</t>
  </si>
  <si>
    <t>L-09-182-00</t>
  </si>
  <si>
    <t>El Dorado 12 Years + GB</t>
  </si>
  <si>
    <t>8715151120799</t>
  </si>
  <si>
    <t>8715151720791</t>
  </si>
  <si>
    <t>L-09-183-00</t>
  </si>
  <si>
    <t>El Dorado 15 Years + GB</t>
  </si>
  <si>
    <t>8715151150734</t>
  </si>
  <si>
    <t>8715151750736</t>
  </si>
  <si>
    <t>L-09-187-00</t>
  </si>
  <si>
    <t>El Dorado 5 Years Golden Rum</t>
  </si>
  <si>
    <t>8715151050782</t>
  </si>
  <si>
    <t>8715151650784</t>
  </si>
  <si>
    <t>L-05-482-00</t>
  </si>
  <si>
    <t>El Jimador Blanco</t>
  </si>
  <si>
    <t>7501145268100</t>
  </si>
  <si>
    <t>10744607103166</t>
  </si>
  <si>
    <t>L-05-484-00</t>
  </si>
  <si>
    <t>El Jimador Reposado</t>
  </si>
  <si>
    <t>7501145269107</t>
  </si>
  <si>
    <t>10744607103128</t>
  </si>
  <si>
    <t>L-25-509-00</t>
  </si>
  <si>
    <t>El Libertad Original</t>
  </si>
  <si>
    <t>3770011869008</t>
  </si>
  <si>
    <t>3770011869015</t>
  </si>
  <si>
    <t>L-60-876-00</t>
  </si>
  <si>
    <t>El Ron del Artesano 10 Years Tawny Port Cask Finish + GB</t>
  </si>
  <si>
    <t>751385618075</t>
  </si>
  <si>
    <t>L-60-879-00</t>
  </si>
  <si>
    <t>El Ron Del Artesano 8 Years Ruby Port Cask Finisch + GB</t>
  </si>
  <si>
    <t>751385618334</t>
  </si>
  <si>
    <t>L-09-791-00</t>
  </si>
  <si>
    <t>El Ron Prohibido 12 Years Habanero</t>
  </si>
  <si>
    <t>7501033200038</t>
  </si>
  <si>
    <t>17501033200035</t>
  </si>
  <si>
    <t>L-11-285-00</t>
  </si>
  <si>
    <t>El Ron Prohibido 15 Years</t>
  </si>
  <si>
    <t>7501033200137</t>
  </si>
  <si>
    <t>17501033200134</t>
  </si>
  <si>
    <t>L-20-210-00</t>
  </si>
  <si>
    <t>El Ron Prohibido 22 Years</t>
  </si>
  <si>
    <t>7501033200243</t>
  </si>
  <si>
    <t>17501033200240</t>
  </si>
  <si>
    <t>L-25-139-00</t>
  </si>
  <si>
    <t>Elijah Craig Small Batch</t>
  </si>
  <si>
    <t>096749000067</t>
  </si>
  <si>
    <t>4062400158510</t>
  </si>
  <si>
    <t>L-60-671-00</t>
  </si>
  <si>
    <t>Elijah Craig Small Batch Barrel Proof</t>
  </si>
  <si>
    <t>096749472215</t>
  </si>
  <si>
    <t>20096749472219</t>
  </si>
  <si>
    <t>L-60-428-00</t>
  </si>
  <si>
    <t>30096749472216</t>
  </si>
  <si>
    <t>L-60-020-00</t>
  </si>
  <si>
    <t>L-61-066-00</t>
  </si>
  <si>
    <t>Elijah Craig Small Batch Ryder Cup Commemorative Bottle + GB</t>
  </si>
  <si>
    <t>096749004812</t>
  </si>
  <si>
    <t>20096749004816</t>
  </si>
  <si>
    <t>L-00-698-00</t>
  </si>
  <si>
    <t>Eliterna Boerenjongens</t>
  </si>
  <si>
    <t>5410293750264</t>
  </si>
  <si>
    <t>15410293750261</t>
  </si>
  <si>
    <t>L-03-227-00</t>
  </si>
  <si>
    <t>Elixir D'Anvers</t>
  </si>
  <si>
    <t>5410838000021</t>
  </si>
  <si>
    <t>5410838000205</t>
  </si>
  <si>
    <t xml:space="preserve">Tennessee Whiskey                                 </t>
  </si>
  <si>
    <t>L-53-163-00</t>
  </si>
  <si>
    <t>Eminente Reserva 7 Years</t>
  </si>
  <si>
    <t>3770015612013</t>
  </si>
  <si>
    <t>3770015612099</t>
  </si>
  <si>
    <t>L-53-988-00</t>
  </si>
  <si>
    <t>Engelsglut Gluhwein</t>
  </si>
  <si>
    <t>4006921626707</t>
  </si>
  <si>
    <t>4006921626714</t>
  </si>
  <si>
    <t>L-55-673-00</t>
  </si>
  <si>
    <t>Engine Organic</t>
  </si>
  <si>
    <t>8052107559549</t>
  </si>
  <si>
    <t>28052107559543</t>
  </si>
  <si>
    <t>L-56-079-00</t>
  </si>
  <si>
    <t>Engine Pure Organic Gin</t>
  </si>
  <si>
    <t>8052107551604</t>
  </si>
  <si>
    <t>38052107551605</t>
  </si>
  <si>
    <t>L-57-046-00</t>
  </si>
  <si>
    <t>Engine Pure Organic Gin + 2 Metal Cups</t>
  </si>
  <si>
    <t>8052107550447</t>
  </si>
  <si>
    <t>L-54-618-00</t>
  </si>
  <si>
    <t>Eristoff Pink</t>
  </si>
  <si>
    <t>7610113014448</t>
  </si>
  <si>
    <t>07610113014455</t>
  </si>
  <si>
    <t>L-09-211-00</t>
  </si>
  <si>
    <t>Eristoff Red</t>
  </si>
  <si>
    <t>5010677801607</t>
  </si>
  <si>
    <t>7610113005705</t>
  </si>
  <si>
    <t>L-09-214-00</t>
  </si>
  <si>
    <t>5010677801560</t>
  </si>
  <si>
    <t>7610113005699</t>
  </si>
  <si>
    <t>L-09-200-00</t>
  </si>
  <si>
    <t>Eristoff Vodka</t>
  </si>
  <si>
    <t>3011938004357</t>
  </si>
  <si>
    <t>7610113005835</t>
  </si>
  <si>
    <t>L-24-135-00</t>
  </si>
  <si>
    <t>8410414000466</t>
  </si>
  <si>
    <t>7610113005293</t>
  </si>
  <si>
    <t>L-09-205-00</t>
  </si>
  <si>
    <t>GEORGIA</t>
  </si>
  <si>
    <t>8410414000909</t>
  </si>
  <si>
    <t>7610113005514</t>
  </si>
  <si>
    <t>L-18-556-00</t>
  </si>
  <si>
    <t>Esbjaerg</t>
  </si>
  <si>
    <t>8711114485622</t>
  </si>
  <si>
    <t>L-09-221-00</t>
  </si>
  <si>
    <t>8711114485639</t>
  </si>
  <si>
    <t>8711114785630</t>
  </si>
  <si>
    <t>L-09-224-00</t>
  </si>
  <si>
    <t>8711114501353</t>
  </si>
  <si>
    <t>8711114785555</t>
  </si>
  <si>
    <t>L-18-558-00</t>
  </si>
  <si>
    <t>Esbjaerg Copper</t>
  </si>
  <si>
    <t>8711114485547</t>
  </si>
  <si>
    <t>8711114785548</t>
  </si>
  <si>
    <t>L-59-012-00</t>
  </si>
  <si>
    <t>Esporao  Reserva Branco Bio 2021</t>
  </si>
  <si>
    <t>5601989981851</t>
  </si>
  <si>
    <t>65601989981853</t>
  </si>
  <si>
    <t>L-59-013-00</t>
  </si>
  <si>
    <t>Esporao  Reserva Tinto 2020</t>
  </si>
  <si>
    <t>5601989980809</t>
  </si>
  <si>
    <t>L-25-107-00</t>
  </si>
  <si>
    <t>Estaro Brown</t>
  </si>
  <si>
    <t>5410293752152</t>
  </si>
  <si>
    <t>8710631602697</t>
  </si>
  <si>
    <t>L-09-308-00</t>
  </si>
  <si>
    <t>Estaro White</t>
  </si>
  <si>
    <t>5410293752114</t>
  </si>
  <si>
    <t>15410293752111</t>
  </si>
  <si>
    <t>L-54-570-00</t>
  </si>
  <si>
    <t>Etsu Double Orange Gin + GB</t>
  </si>
  <si>
    <t>4971980638377</t>
  </si>
  <si>
    <t>L-58-098-00</t>
  </si>
  <si>
    <t>Etsu Double Yuzu Gin + GB</t>
  </si>
  <si>
    <t>4971980636519</t>
  </si>
  <si>
    <t>14971980636516</t>
  </si>
  <si>
    <t>L-09-225-00</t>
  </si>
  <si>
    <t>Etsu Gin + GB</t>
  </si>
  <si>
    <t>4971980260776</t>
  </si>
  <si>
    <t>5414145136619</t>
  </si>
  <si>
    <t>L-58-892-00</t>
  </si>
  <si>
    <t>Etsu Pacific Ocean Water Gin + GB</t>
  </si>
  <si>
    <t>4971980636366</t>
  </si>
  <si>
    <t>14971980636363</t>
  </si>
  <si>
    <t>L-18-917-00</t>
  </si>
  <si>
    <t>Euphoria 80 Absinth</t>
  </si>
  <si>
    <t>CZECH REPUBLIC</t>
  </si>
  <si>
    <t>8594018430246</t>
  </si>
  <si>
    <t>L-25-216-00</t>
  </si>
  <si>
    <t>Euphoria Absinth Miniset (4X5Cl Bottles)</t>
  </si>
  <si>
    <t>8594018439324</t>
  </si>
  <si>
    <t>L-58-143-00</t>
  </si>
  <si>
    <t>Euphoria Cannabis Absinth</t>
  </si>
  <si>
    <t>8594018431410</t>
  </si>
  <si>
    <t>L-18-920-00</t>
  </si>
  <si>
    <t>8594018430239</t>
  </si>
  <si>
    <t>Euphoria Cannabis Gin</t>
  </si>
  <si>
    <t>L-18-294-00</t>
  </si>
  <si>
    <t>8594018435005</t>
  </si>
  <si>
    <t>L-58-145-00</t>
  </si>
  <si>
    <t>Euphoria Cannabis Vodka</t>
  </si>
  <si>
    <t>8594018437795</t>
  </si>
  <si>
    <t>012345678910</t>
  </si>
  <si>
    <t>L-18-298-00</t>
  </si>
  <si>
    <t>8594018431335</t>
  </si>
  <si>
    <t>L-18-297-00</t>
  </si>
  <si>
    <t>8594018431342</t>
  </si>
  <si>
    <t>Euphoria Cocaine Vodka</t>
  </si>
  <si>
    <t>L-18-300-00</t>
  </si>
  <si>
    <t>8594018436309</t>
  </si>
  <si>
    <t>L-08-601-00</t>
  </si>
  <si>
    <t>8594018435234</t>
  </si>
  <si>
    <t>L-20-215-00</t>
  </si>
  <si>
    <t>Evan Williams</t>
  </si>
  <si>
    <t>096749021345</t>
  </si>
  <si>
    <t>10096749021342</t>
  </si>
  <si>
    <t>L-06-282-00</t>
  </si>
  <si>
    <t>20096749021349</t>
  </si>
  <si>
    <t>096749021246</t>
  </si>
  <si>
    <t>L-10-293-00</t>
  </si>
  <si>
    <t>10096749021243</t>
  </si>
  <si>
    <t>L-06-280-00</t>
  </si>
  <si>
    <t>Evan Williams Single Barrel</t>
  </si>
  <si>
    <t>096749750009</t>
  </si>
  <si>
    <t>10096749750006</t>
  </si>
  <si>
    <t>L-60-787-00</t>
  </si>
  <si>
    <t>Ezra Brooks 99 Proof</t>
  </si>
  <si>
    <t>088352139197</t>
  </si>
  <si>
    <t>10088352139194</t>
  </si>
  <si>
    <t>L-03-408-00</t>
  </si>
  <si>
    <t>Ezra Brooks Black</t>
  </si>
  <si>
    <t>088352131092</t>
  </si>
  <si>
    <t>10088352131099</t>
  </si>
  <si>
    <t>L-55-151-00</t>
  </si>
  <si>
    <t>Ezra Brooks Rye Whiskey</t>
  </si>
  <si>
    <t>088352131320</t>
  </si>
  <si>
    <t>L-56-252-00</t>
  </si>
  <si>
    <t>Fabula De Paniza Garnacha Rosado 2021</t>
  </si>
  <si>
    <t>8410451010862</t>
  </si>
  <si>
    <t>L-54-491-00</t>
  </si>
  <si>
    <t>Fallen Angel Blackcurrant Gin - Ceramic bottle + GB</t>
  </si>
  <si>
    <t>5060551680446</t>
  </si>
  <si>
    <t>5060551680453</t>
  </si>
  <si>
    <t>L-51-044-00</t>
  </si>
  <si>
    <t>Fallen Angel Blood Orange Gin - Ceramic Bottle</t>
  </si>
  <si>
    <t>5060551680224</t>
  </si>
  <si>
    <t>L-51-662-00</t>
  </si>
  <si>
    <t>Fallen Angel Blood Orange Gin - Ceramic Bottle + GB</t>
  </si>
  <si>
    <t>5060551680132</t>
  </si>
  <si>
    <t>5060551680156</t>
  </si>
  <si>
    <t>L-55-832-00</t>
  </si>
  <si>
    <t>Fallen Angel Blood Orange Gin Miniatures</t>
  </si>
  <si>
    <t>5060551680392</t>
  </si>
  <si>
    <t>5060551680361</t>
  </si>
  <si>
    <t>L-51-045-00</t>
  </si>
  <si>
    <t>Fallen Angel Spiced Rum - Ceramic Bottle</t>
  </si>
  <si>
    <t>5060551680200</t>
  </si>
  <si>
    <t>L-10-017-00</t>
  </si>
  <si>
    <t>Fallen Angel Spiced Rum - Ceramic Bottle + GB</t>
  </si>
  <si>
    <t>5060551680125</t>
  </si>
  <si>
    <t>5060551680149</t>
  </si>
  <si>
    <t>L-55-831-00</t>
  </si>
  <si>
    <t>Fallen Angel Spiced Rum Miniatures</t>
  </si>
  <si>
    <t>5060551680071</t>
  </si>
  <si>
    <t>5060551680088</t>
  </si>
  <si>
    <t>L-25-202-00</t>
  </si>
  <si>
    <t>Famous Grouse</t>
  </si>
  <si>
    <t>L-06-314-00</t>
  </si>
  <si>
    <t>5010314700003</t>
  </si>
  <si>
    <t>5010314700997</t>
  </si>
  <si>
    <t>L-06-318-00</t>
  </si>
  <si>
    <t>5010314101015</t>
  </si>
  <si>
    <t>05010314100094</t>
  </si>
  <si>
    <t>L-06-316-00</t>
  </si>
  <si>
    <t>5010314150006</t>
  </si>
  <si>
    <t>05010314045098</t>
  </si>
  <si>
    <t>Famous Grouse Bourbon Cask + GB</t>
  </si>
  <si>
    <t>L-55-216-00</t>
  </si>
  <si>
    <t>Famous Grouse Ruby Cask</t>
  </si>
  <si>
    <t>5010314306540</t>
  </si>
  <si>
    <t>05010314205782</t>
  </si>
  <si>
    <t>L-06-296-00</t>
  </si>
  <si>
    <t>5010314306557</t>
  </si>
  <si>
    <t>05010314205799</t>
  </si>
  <si>
    <t>L-57-695-00</t>
  </si>
  <si>
    <t>Famous Grouse Sherry Cask</t>
  </si>
  <si>
    <t>5010314311438</t>
  </si>
  <si>
    <t>05010314210649</t>
  </si>
  <si>
    <t>L-57-591-00</t>
  </si>
  <si>
    <t>5010314311698</t>
  </si>
  <si>
    <t>05010314210908</t>
  </si>
  <si>
    <t>L-52-565-00</t>
  </si>
  <si>
    <t>Famous Grouse Smoky Black</t>
  </si>
  <si>
    <t>5010314302504</t>
  </si>
  <si>
    <t>05010314202637</t>
  </si>
  <si>
    <t>L-06-298-00</t>
  </si>
  <si>
    <t>5010314302511</t>
  </si>
  <si>
    <t>05010314202613</t>
  </si>
  <si>
    <t>L-11-401-00</t>
  </si>
  <si>
    <t>Fentimans Elderflower</t>
  </si>
  <si>
    <t>5029396739078</t>
  </si>
  <si>
    <t>05029396739085</t>
  </si>
  <si>
    <t>L-04-109-00</t>
  </si>
  <si>
    <t>Fentimans Ginger Beer</t>
  </si>
  <si>
    <t>5029396222334</t>
  </si>
  <si>
    <t>05029396122757</t>
  </si>
  <si>
    <t>L-04-111-00</t>
  </si>
  <si>
    <t>Fentimans Rose Lemonade</t>
  </si>
  <si>
    <t>5029396738576</t>
  </si>
  <si>
    <t>05029396738583</t>
  </si>
  <si>
    <t>L-12-221-00</t>
  </si>
  <si>
    <t>Fentimans Tonic Water</t>
  </si>
  <si>
    <t>5029396739030</t>
  </si>
  <si>
    <t>05029396738651</t>
  </si>
  <si>
    <t>L-59-922-00</t>
  </si>
  <si>
    <t>Fercullen Falls Small Batch</t>
  </si>
  <si>
    <t>5391533850626</t>
  </si>
  <si>
    <t>05391533850657</t>
  </si>
  <si>
    <t>Fernet Branca</t>
  </si>
  <si>
    <t>L-60-640-00</t>
  </si>
  <si>
    <t>8004400014119</t>
  </si>
  <si>
    <t>8004400014126</t>
  </si>
  <si>
    <t>L-25-056-00</t>
  </si>
  <si>
    <t>8004400001027</t>
  </si>
  <si>
    <t>8004400012863</t>
  </si>
  <si>
    <t>L-60-653-00</t>
  </si>
  <si>
    <t>8004400014133</t>
  </si>
  <si>
    <t>8004400014140</t>
  </si>
  <si>
    <t>L-55-729-00</t>
  </si>
  <si>
    <t>8004400001324</t>
  </si>
  <si>
    <t>8004400010500</t>
  </si>
  <si>
    <t>L-05-490-00</t>
  </si>
  <si>
    <t>Fernet Branca Menta</t>
  </si>
  <si>
    <t>8004400023722</t>
  </si>
  <si>
    <t>8004400023753</t>
  </si>
  <si>
    <t>L-05-491-00</t>
  </si>
  <si>
    <t>8004400023739</t>
  </si>
  <si>
    <t>8004400023760</t>
  </si>
  <si>
    <t>L-01-712-00</t>
  </si>
  <si>
    <t>Ferrari Brut</t>
  </si>
  <si>
    <t>8007355006017</t>
  </si>
  <si>
    <t>8007355000107</t>
  </si>
  <si>
    <t>L-59-631-00</t>
  </si>
  <si>
    <t>Ferrari Brut + GB</t>
  </si>
  <si>
    <t>8007355051116</t>
  </si>
  <si>
    <t>8007355051611</t>
  </si>
  <si>
    <t>L-08-341-00</t>
  </si>
  <si>
    <t>Fettercairn 12 Years + GB</t>
  </si>
  <si>
    <t>5013967013957</t>
  </si>
  <si>
    <t>05013967013964</t>
  </si>
  <si>
    <t>L-58-869-00</t>
  </si>
  <si>
    <t>Fettercairn 18 Years + GB</t>
  </si>
  <si>
    <t>5013967019485</t>
  </si>
  <si>
    <t>05013967019492</t>
  </si>
  <si>
    <t>L-51-580-00</t>
  </si>
  <si>
    <t>Fettercairn 22 Years + GB</t>
  </si>
  <si>
    <t>5013967016781</t>
  </si>
  <si>
    <t>5013967016798</t>
  </si>
  <si>
    <t>L-57-164-00</t>
  </si>
  <si>
    <t>Fettercairn Warehouse 2 Batch Nr. 003 + GB</t>
  </si>
  <si>
    <t>5013967018914</t>
  </si>
  <si>
    <t>05013967018921</t>
  </si>
  <si>
    <t>L-60-220-00</t>
  </si>
  <si>
    <t>Fettercairn Warehouse 2 Batch Nr. 004 + GB</t>
  </si>
  <si>
    <t>5013967019522</t>
  </si>
  <si>
    <t>05013967019539</t>
  </si>
  <si>
    <t>L-52-620-00</t>
  </si>
  <si>
    <t>Fever-Tree Clementine &amp; Cinnamon</t>
  </si>
  <si>
    <t>5060108451161</t>
  </si>
  <si>
    <t>5060108451185</t>
  </si>
  <si>
    <t>L-12-430-00</t>
  </si>
  <si>
    <t>Fever-Tree Elderflower</t>
  </si>
  <si>
    <t>5060108450843</t>
  </si>
  <si>
    <t>05060108450874</t>
  </si>
  <si>
    <t>L-04-118-00</t>
  </si>
  <si>
    <t>5060108450881</t>
  </si>
  <si>
    <t>05060108450904</t>
  </si>
  <si>
    <t>L-54-180-00</t>
  </si>
  <si>
    <t>Fever-Tree Ginger Ale</t>
  </si>
  <si>
    <t>5060108450089</t>
  </si>
  <si>
    <t>05060108450119</t>
  </si>
  <si>
    <t>L-04-119-00</t>
  </si>
  <si>
    <t>5060108450287</t>
  </si>
  <si>
    <t>05060108450294</t>
  </si>
  <si>
    <t>L-04-120-00</t>
  </si>
  <si>
    <t>Fever-Tree Ginger Beer</t>
  </si>
  <si>
    <t>5060108450348</t>
  </si>
  <si>
    <t>05060108450362</t>
  </si>
  <si>
    <t>L-55-146-00</t>
  </si>
  <si>
    <t>05060108450379</t>
  </si>
  <si>
    <t>L-04-121-00</t>
  </si>
  <si>
    <t>5060108450386</t>
  </si>
  <si>
    <t>060108450393</t>
  </si>
  <si>
    <t>Fever-Tree Indian Tonic</t>
  </si>
  <si>
    <t>5060108450003</t>
  </si>
  <si>
    <t>L-04-123-00</t>
  </si>
  <si>
    <t>5060108450263</t>
  </si>
  <si>
    <t>05060108450270</t>
  </si>
  <si>
    <t>L-55-144-00</t>
  </si>
  <si>
    <t>Fever-Tree Indian Tonic Light</t>
  </si>
  <si>
    <t>5060108450225</t>
  </si>
  <si>
    <t>060108450249</t>
  </si>
  <si>
    <t>L-17-892-00</t>
  </si>
  <si>
    <t>5060108450324</t>
  </si>
  <si>
    <t>05060108450331</t>
  </si>
  <si>
    <t>L-53-903-00</t>
  </si>
  <si>
    <t>Fever-Tree Indian Tonic Water</t>
  </si>
  <si>
    <t>5060108450010</t>
  </si>
  <si>
    <t>L-53-909-00</t>
  </si>
  <si>
    <t>Fever-Tree Mediterranean</t>
  </si>
  <si>
    <t>5060108450508</t>
  </si>
  <si>
    <t>05060108450539</t>
  </si>
  <si>
    <t>L-12-439-00</t>
  </si>
  <si>
    <t>Fever-Tree Mediterranean Tonic</t>
  </si>
  <si>
    <t>5060108450515</t>
  </si>
  <si>
    <t>L-25-108-00</t>
  </si>
  <si>
    <t>Fever-Tree Mediterranean Tonic Water</t>
  </si>
  <si>
    <t>5060108450546</t>
  </si>
  <si>
    <t>05060108450553</t>
  </si>
  <si>
    <t>L-52-625-00</t>
  </si>
  <si>
    <t>Fever-Tree Raspberry &amp; Rhubarb</t>
  </si>
  <si>
    <t>5060108453530</t>
  </si>
  <si>
    <t>5060108453554</t>
  </si>
  <si>
    <t>L-52-626-00</t>
  </si>
  <si>
    <t>5060108453349</t>
  </si>
  <si>
    <t>5060108453356</t>
  </si>
  <si>
    <t>L-55-145-00</t>
  </si>
  <si>
    <t>Fever-Tree Sicilian Bitter Lemon</t>
  </si>
  <si>
    <t>5060108450041</t>
  </si>
  <si>
    <t>05060108450072</t>
  </si>
  <si>
    <t>L-25-300-00</t>
  </si>
  <si>
    <t>Fever-Tree Sicilian Lemonade</t>
  </si>
  <si>
    <t>5060108451482</t>
  </si>
  <si>
    <t>5060108450195</t>
  </si>
  <si>
    <t>L-55-514-00</t>
  </si>
  <si>
    <t>Fever-Tree Soda Water</t>
  </si>
  <si>
    <t>5060108450126</t>
  </si>
  <si>
    <t>05060108451475</t>
  </si>
  <si>
    <t>L-12-239-00</t>
  </si>
  <si>
    <t>Ficken Likör</t>
  </si>
  <si>
    <t>4260159370010</t>
  </si>
  <si>
    <t>4260159370058</t>
  </si>
  <si>
    <t>L-09-239-00</t>
  </si>
  <si>
    <t>Filliers Dry Gin 28</t>
  </si>
  <si>
    <t>5412166701007</t>
  </si>
  <si>
    <t>05412166701601</t>
  </si>
  <si>
    <t>L-20-252-00</t>
  </si>
  <si>
    <t>Filliers Vanille Jenever</t>
  </si>
  <si>
    <t>5412166240070</t>
  </si>
  <si>
    <t>05412166240179</t>
  </si>
  <si>
    <t>L-56-536-00</t>
  </si>
  <si>
    <t>Finest Call Mango Mix PET</t>
  </si>
  <si>
    <t xml:space="preserve">Juices &amp; Sirops                                   </t>
  </si>
  <si>
    <t>070491535046</t>
  </si>
  <si>
    <t>10070491535043</t>
  </si>
  <si>
    <t>L-56-538-00</t>
  </si>
  <si>
    <t>Finest Call Margarita Mix PET</t>
  </si>
  <si>
    <t>070491513044</t>
  </si>
  <si>
    <t>10070491</t>
  </si>
  <si>
    <t>L-56-537-00</t>
  </si>
  <si>
    <t>Finest Call Mojito Mixer PET</t>
  </si>
  <si>
    <t>070491544048</t>
  </si>
  <si>
    <t>10070491544045</t>
  </si>
  <si>
    <t>L-56-535-00</t>
  </si>
  <si>
    <t>Finest Call Passion Fruit Mix PET</t>
  </si>
  <si>
    <t>070491541047</t>
  </si>
  <si>
    <t>10070491541044</t>
  </si>
  <si>
    <t>L-56-470-00</t>
  </si>
  <si>
    <t>Finest Call Strawberry Puree-Mix PET</t>
  </si>
  <si>
    <t>070491514041</t>
  </si>
  <si>
    <t>10070491514048</t>
  </si>
  <si>
    <t>L-56-534-00</t>
  </si>
  <si>
    <t>Finest Call Sweet En Sour-Mix PET</t>
  </si>
  <si>
    <t>070491512047</t>
  </si>
  <si>
    <t>10070491512044</t>
  </si>
  <si>
    <t>L-07-585-00</t>
  </si>
  <si>
    <t>Finlaggan Cask Strength + GB</t>
  </si>
  <si>
    <t>5024720460000</t>
  </si>
  <si>
    <t>05024720450001</t>
  </si>
  <si>
    <t>L-07-589-00</t>
  </si>
  <si>
    <t>Finlaggan Old Reserve + GB</t>
  </si>
  <si>
    <t>5024720900001</t>
  </si>
  <si>
    <t>5024720911403</t>
  </si>
  <si>
    <t>L-07-593-00</t>
  </si>
  <si>
    <t>Finlaggan Original Peaty</t>
  </si>
  <si>
    <t>5024720350004</t>
  </si>
  <si>
    <t>5024720370002</t>
  </si>
  <si>
    <t>L-09-244-00</t>
  </si>
  <si>
    <t>Finlandia</t>
  </si>
  <si>
    <t>6412709021776</t>
  </si>
  <si>
    <t>36412709021777</t>
  </si>
  <si>
    <t>L-09-243-00</t>
  </si>
  <si>
    <t>L-09-245-00</t>
  </si>
  <si>
    <t>6412700021027</t>
  </si>
  <si>
    <t>L-09-246-00</t>
  </si>
  <si>
    <t>36412700021028</t>
  </si>
  <si>
    <t>L-18-569-00</t>
  </si>
  <si>
    <t>Finlandia Blackcurrant</t>
  </si>
  <si>
    <t>5099873001875</t>
  </si>
  <si>
    <t>099873101872</t>
  </si>
  <si>
    <t>L-60-867-00</t>
  </si>
  <si>
    <t>Finlandia Botanical Cucumber &amp; Mint</t>
  </si>
  <si>
    <t>5099873025833</t>
  </si>
  <si>
    <t>15099873125837</t>
  </si>
  <si>
    <t>L-60-874-00</t>
  </si>
  <si>
    <t>Finlandia Botanical Wildberry &amp; Rose</t>
  </si>
  <si>
    <t>5099873025840</t>
  </si>
  <si>
    <t>L-18-573-00</t>
  </si>
  <si>
    <t>Finlandia Cranberry</t>
  </si>
  <si>
    <t>5099873001929</t>
  </si>
  <si>
    <t>5099873101926</t>
  </si>
  <si>
    <t>L-18-575-00</t>
  </si>
  <si>
    <t>Finlandia Grapefruit</t>
  </si>
  <si>
    <t>5099873001998</t>
  </si>
  <si>
    <t>05099873101995</t>
  </si>
  <si>
    <t>L-18-579-00</t>
  </si>
  <si>
    <t>Finlandia Lime</t>
  </si>
  <si>
    <t>5099873002063</t>
  </si>
  <si>
    <t>5099873102060</t>
  </si>
  <si>
    <t>L-18-583-00</t>
  </si>
  <si>
    <t>Finlandia Nordic Berries</t>
  </si>
  <si>
    <t>5099873005279</t>
  </si>
  <si>
    <t>5099873105273</t>
  </si>
  <si>
    <t>L-17-181-00</t>
  </si>
  <si>
    <t>Finlandia NRF</t>
  </si>
  <si>
    <t>L-55-695-00</t>
  </si>
  <si>
    <t>Fino Imperial 30 Years Sherry Amontillado V.O.R.S. + GB</t>
  </si>
  <si>
    <t>8410051100505</t>
  </si>
  <si>
    <t>28410100000000</t>
  </si>
  <si>
    <t>L-09-290-00</t>
  </si>
  <si>
    <t>Finsbury</t>
  </si>
  <si>
    <t>4062400311083</t>
  </si>
  <si>
    <t>4062400311090</t>
  </si>
  <si>
    <t>L-61-002-00</t>
  </si>
  <si>
    <t>Finsbury 47 Platinum Edition</t>
  </si>
  <si>
    <t>4062400170802</t>
  </si>
  <si>
    <t>4062400237413</t>
  </si>
  <si>
    <t>L-17-182-00</t>
  </si>
  <si>
    <t>Finsbury London Dry Gin</t>
  </si>
  <si>
    <t>4062400111218</t>
  </si>
  <si>
    <t>4062400111454</t>
  </si>
  <si>
    <t>L-00-465-00</t>
  </si>
  <si>
    <t>Fiorito Limoncello</t>
  </si>
  <si>
    <t>8710631018221</t>
  </si>
  <si>
    <t>8710631618223</t>
  </si>
  <si>
    <t>L-04-826-00</t>
  </si>
  <si>
    <t>Fireball Cinnamon</t>
  </si>
  <si>
    <t>088004023492</t>
  </si>
  <si>
    <t>10088004027367</t>
  </si>
  <si>
    <t>L-21-984-00</t>
  </si>
  <si>
    <t>088004144678</t>
  </si>
  <si>
    <t>088004146689</t>
  </si>
  <si>
    <t>L-20-257-00</t>
  </si>
  <si>
    <t>Fireman</t>
  </si>
  <si>
    <t>8714432170072</t>
  </si>
  <si>
    <t>L-05-501-00</t>
  </si>
  <si>
    <t>8714432100147</t>
  </si>
  <si>
    <t>8714432100819</t>
  </si>
  <si>
    <t>L-23-459-00</t>
  </si>
  <si>
    <t>Firestarter Gin</t>
  </si>
  <si>
    <t>9350823000000</t>
  </si>
  <si>
    <t>19350823000014</t>
  </si>
  <si>
    <t>L-09-235-00</t>
  </si>
  <si>
    <t>Firestarter Vodka</t>
  </si>
  <si>
    <t>4840500003448</t>
  </si>
  <si>
    <t>24810039023464</t>
  </si>
  <si>
    <t>L-58-281-00</t>
  </si>
  <si>
    <t>Firestarter Vodka Glass Bottle</t>
  </si>
  <si>
    <t>4840500004452</t>
  </si>
  <si>
    <t>14840500004459</t>
  </si>
  <si>
    <t>L-60-732-00</t>
  </si>
  <si>
    <t>4840500004278</t>
  </si>
  <si>
    <t>14840500004275</t>
  </si>
  <si>
    <t>L-56-466-00</t>
  </si>
  <si>
    <t>Fisk Pure Raw Licorice</t>
  </si>
  <si>
    <t>5703586520027</t>
  </si>
  <si>
    <t>5703586520034</t>
  </si>
  <si>
    <t>L-03-231-00</t>
  </si>
  <si>
    <t>Fisk The Classic</t>
  </si>
  <si>
    <t>5703586260343</t>
  </si>
  <si>
    <t>5703586260442</t>
  </si>
  <si>
    <t>L-25-191-00</t>
  </si>
  <si>
    <t>Flacon De Cuisine Marasquin</t>
  </si>
  <si>
    <t>8715206001097</t>
  </si>
  <si>
    <t>8715206011096</t>
  </si>
  <si>
    <t>L-53-333-00</t>
  </si>
  <si>
    <t>Flacon De Cuisine Marsala Dry</t>
  </si>
  <si>
    <t>8715206001189</t>
  </si>
  <si>
    <t>8715206011188</t>
  </si>
  <si>
    <t>L-25-192-00</t>
  </si>
  <si>
    <t>Flacon De Cuisine Marsala Sweet</t>
  </si>
  <si>
    <t>8715206001196</t>
  </si>
  <si>
    <t>8715206011195</t>
  </si>
  <si>
    <t>L-25-193-00</t>
  </si>
  <si>
    <t>Flacon De Cuisine Pastis</t>
  </si>
  <si>
    <t>8715206001059</t>
  </si>
  <si>
    <t>8715206011058</t>
  </si>
  <si>
    <t>L-25-211-00</t>
  </si>
  <si>
    <t>Flacon de Cuisine Sherry Medium Dry</t>
  </si>
  <si>
    <t>8715206001783</t>
  </si>
  <si>
    <t>8715206011225</t>
  </si>
  <si>
    <t>L-52-905-00</t>
  </si>
  <si>
    <t>Flor de Cana Coco</t>
  </si>
  <si>
    <t>NICARAGUA</t>
  </si>
  <si>
    <t>7431008110003</t>
  </si>
  <si>
    <t>17431008110000</t>
  </si>
  <si>
    <t>L-05-487-00</t>
  </si>
  <si>
    <t>Floryn Citroenbrandewijn</t>
  </si>
  <si>
    <t>8710701011459</t>
  </si>
  <si>
    <t>8710701211453</t>
  </si>
  <si>
    <t>L-05-488-00</t>
  </si>
  <si>
    <t>Floryn Jonge Jenever</t>
  </si>
  <si>
    <t>8710701007452</t>
  </si>
  <si>
    <t>08710701207456</t>
  </si>
  <si>
    <t>L-11-384-00</t>
  </si>
  <si>
    <t>Fluere</t>
  </si>
  <si>
    <t>8719324223553</t>
  </si>
  <si>
    <t>8719324223577</t>
  </si>
  <si>
    <t>L-25-075-00</t>
  </si>
  <si>
    <t>Flugel</t>
  </si>
  <si>
    <t>87296020</t>
  </si>
  <si>
    <t>8714432000010</t>
  </si>
  <si>
    <t>L-23-870-00</t>
  </si>
  <si>
    <t>8714432100284</t>
  </si>
  <si>
    <t>L-57-509-00</t>
  </si>
  <si>
    <t>Flugel PET</t>
  </si>
  <si>
    <t>8714432000966</t>
  </si>
  <si>
    <t>L-59-724-00</t>
  </si>
  <si>
    <t>Flying Dutchman 3 Years</t>
  </si>
  <si>
    <t>8713947006012</t>
  </si>
  <si>
    <t>8713947066016</t>
  </si>
  <si>
    <t>L-08-638-00</t>
  </si>
  <si>
    <t>Flying Dutchman Dark No.1</t>
  </si>
  <si>
    <t>8713947006005</t>
  </si>
  <si>
    <t>8713947066009</t>
  </si>
  <si>
    <t>L-03-119-00</t>
  </si>
  <si>
    <t>Fonseca Bin 27 Finest Reserve Port</t>
  </si>
  <si>
    <t>5013521100451</t>
  </si>
  <si>
    <t>1511214120</t>
  </si>
  <si>
    <t>L-22-591-00</t>
  </si>
  <si>
    <t>Fonseca Late Bottled Vintage 2016</t>
  </si>
  <si>
    <t>5013521101915</t>
  </si>
  <si>
    <t>L-60-662-00</t>
  </si>
  <si>
    <t>Fonseca Late Bottled Vintage 2018</t>
  </si>
  <si>
    <t>L-00-155-00</t>
  </si>
  <si>
    <t>Fonseca Ruby</t>
  </si>
  <si>
    <t>5013521100918</t>
  </si>
  <si>
    <t>1511213600</t>
  </si>
  <si>
    <t>L-00-154-00</t>
  </si>
  <si>
    <t>Fonseca Tawny</t>
  </si>
  <si>
    <t>5013521100901</t>
  </si>
  <si>
    <t>1511214090</t>
  </si>
  <si>
    <t>L-50-900-00</t>
  </si>
  <si>
    <t>Fords Gin</t>
  </si>
  <si>
    <t>5099873018095</t>
  </si>
  <si>
    <t>15099873118099</t>
  </si>
  <si>
    <t>L-59-434-00</t>
  </si>
  <si>
    <t>Fortaleza Anejo</t>
  </si>
  <si>
    <t>7502221969683</t>
  </si>
  <si>
    <t>7502221969690</t>
  </si>
  <si>
    <t>L-52-533-00</t>
  </si>
  <si>
    <t>Fortaleza Blanco</t>
  </si>
  <si>
    <t>7502221969218</t>
  </si>
  <si>
    <t>7502221969249</t>
  </si>
  <si>
    <t>L-57-115-00</t>
  </si>
  <si>
    <t>Fortaleza Reposado</t>
  </si>
  <si>
    <t>7502221969447</t>
  </si>
  <si>
    <t>7502221969454</t>
  </si>
  <si>
    <t>L-09-283-00</t>
  </si>
  <si>
    <t>Four Pillars Bloody Shiraz Gin</t>
  </si>
  <si>
    <t>9349749000249</t>
  </si>
  <si>
    <t>9349749000256</t>
  </si>
  <si>
    <t>L-25-087-00</t>
  </si>
  <si>
    <t>Four Pillars Rare Dry Gin</t>
  </si>
  <si>
    <t>9349749000164</t>
  </si>
  <si>
    <t>9349749000072</t>
  </si>
  <si>
    <t>L-06-330-00</t>
  </si>
  <si>
    <t>Four Roses</t>
  </si>
  <si>
    <t>5000299101100</t>
  </si>
  <si>
    <t>5000299101117</t>
  </si>
  <si>
    <t>L-06-332-00</t>
  </si>
  <si>
    <t>5000299101209</t>
  </si>
  <si>
    <t>5000299101216</t>
  </si>
  <si>
    <t>L-06-323-00</t>
  </si>
  <si>
    <t>Four Roses Single Barrel 100 Proof</t>
  </si>
  <si>
    <t>5000299603017</t>
  </si>
  <si>
    <t>5000299603024</t>
  </si>
  <si>
    <t>L-06-325-00</t>
  </si>
  <si>
    <t>Four Roses Small Batch</t>
  </si>
  <si>
    <t>5000299284865</t>
  </si>
  <si>
    <t>5000299602003</t>
  </si>
  <si>
    <t>L-55-562-00</t>
  </si>
  <si>
    <t>Foursquare spiced</t>
  </si>
  <si>
    <t>724803000851</t>
  </si>
  <si>
    <t>00024803000883</t>
  </si>
  <si>
    <t>L-19-148-00</t>
  </si>
  <si>
    <t>Frangelico</t>
  </si>
  <si>
    <t>8004160681804</t>
  </si>
  <si>
    <t>18004160681801</t>
  </si>
  <si>
    <t>L-04-829-00</t>
  </si>
  <si>
    <t>8004160660304</t>
  </si>
  <si>
    <t>8004160660373</t>
  </si>
  <si>
    <t>L-04-831-00</t>
  </si>
  <si>
    <t>8004160651203</t>
  </si>
  <si>
    <t>1800416065</t>
  </si>
  <si>
    <t>L-20-286-00</t>
  </si>
  <si>
    <t>Frapin 1270 - 1e Cru De Cognac + GB</t>
  </si>
  <si>
    <t>3275852865702</t>
  </si>
  <si>
    <t>32758588606709</t>
  </si>
  <si>
    <t>L-59-961-00</t>
  </si>
  <si>
    <t>Frapin Cigar Blend XO + GB</t>
  </si>
  <si>
    <t>3275852131708</t>
  </si>
  <si>
    <t>32758581306705</t>
  </si>
  <si>
    <t>L-05-502-00</t>
  </si>
  <si>
    <t>Frapin VIP XO + GB</t>
  </si>
  <si>
    <t>3275852498702</t>
  </si>
  <si>
    <t>32758584906704</t>
  </si>
  <si>
    <t>L-13-688-00</t>
  </si>
  <si>
    <t>Frapin VSOP + GB</t>
  </si>
  <si>
    <t>3275852855703</t>
  </si>
  <si>
    <t>32758588506702</t>
  </si>
  <si>
    <t>L-57-236-00</t>
  </si>
  <si>
    <t>Freixenet Bubbelstopper Goud</t>
  </si>
  <si>
    <t>L-04-281-00</t>
  </si>
  <si>
    <t>Freixenet Carta Nevada Semi Seco</t>
  </si>
  <si>
    <t>8410036002015</t>
  </si>
  <si>
    <t>8410036102111</t>
  </si>
  <si>
    <t>L-12-658-00</t>
  </si>
  <si>
    <t>Freixenet Carta Nevada semi seco Piccolo</t>
  </si>
  <si>
    <t>8410036006297</t>
  </si>
  <si>
    <t>L-52-226-00</t>
  </si>
  <si>
    <t>Freixenet Cordon Negro Brut</t>
  </si>
  <si>
    <t>8410036009298</t>
  </si>
  <si>
    <t>8410036109295</t>
  </si>
  <si>
    <t>L-04-283-00</t>
  </si>
  <si>
    <t>8410036009090</t>
  </si>
  <si>
    <t>8410036109196</t>
  </si>
  <si>
    <t>L-55-104-00</t>
  </si>
  <si>
    <t>Freixenet Ice Rose</t>
  </si>
  <si>
    <t>8410036806521</t>
  </si>
  <si>
    <t>L-04-287-00</t>
  </si>
  <si>
    <t>Freixenet Ice semi seco</t>
  </si>
  <si>
    <t>8410036805807</t>
  </si>
  <si>
    <t>8410036805852</t>
  </si>
  <si>
    <t>L-23-013-00</t>
  </si>
  <si>
    <t>Freixenet Italian Rosé</t>
  </si>
  <si>
    <t>8410036806934</t>
  </si>
  <si>
    <t>8410036806941</t>
  </si>
  <si>
    <t>L-22-812-00</t>
  </si>
  <si>
    <t>Freixenet Mia Mojito</t>
  </si>
  <si>
    <t>8410384003245</t>
  </si>
  <si>
    <t>L-11-776-00</t>
  </si>
  <si>
    <t>Freixenet Mia Sangria Classic Royal</t>
  </si>
  <si>
    <t>8410384004242</t>
  </si>
  <si>
    <t>8410384104249</t>
  </si>
  <si>
    <t>L-12-664-00</t>
  </si>
  <si>
    <t>Freixenet Mia Sangria White Frizzante</t>
  </si>
  <si>
    <t>8410384005249</t>
  </si>
  <si>
    <t>8410384105246</t>
  </si>
  <si>
    <t>L-23-016-00</t>
  </si>
  <si>
    <t>Freixenet Prosecco D.O.C.</t>
  </si>
  <si>
    <t>8410036806422</t>
  </si>
  <si>
    <t>8410036806439</t>
  </si>
  <si>
    <t>L-58-203-00</t>
  </si>
  <si>
    <t>Frisky Panky Blended Scotch</t>
  </si>
  <si>
    <t>8710631120023</t>
  </si>
  <si>
    <t>L-58-205-00</t>
  </si>
  <si>
    <t>Frisky Panky Dry Gin</t>
  </si>
  <si>
    <t>8720299206236</t>
  </si>
  <si>
    <t>08720299206236</t>
  </si>
  <si>
    <t>L-00-971-00</t>
  </si>
  <si>
    <t>Frysk Hynder Port Cask Strenght</t>
  </si>
  <si>
    <t>8713615005668</t>
  </si>
  <si>
    <t>8713615005972</t>
  </si>
  <si>
    <t>L-00-972-00</t>
  </si>
  <si>
    <t>Frysk Hynder Wine Cask</t>
  </si>
  <si>
    <t>8713615006856</t>
  </si>
  <si>
    <t>8713615005064</t>
  </si>
  <si>
    <t>L-21-993-00</t>
  </si>
  <si>
    <t>Fundador Pedro Domecq NRF</t>
  </si>
  <si>
    <t>8410162100111</t>
  </si>
  <si>
    <t>48410162100041</t>
  </si>
  <si>
    <t>L-01-704-00</t>
  </si>
  <si>
    <t>Fürst V. Metternich</t>
  </si>
  <si>
    <t>4003310112001</t>
  </si>
  <si>
    <t>L-19-150-00</t>
  </si>
  <si>
    <t>Galliano L'Autentico</t>
  </si>
  <si>
    <t>8716000967237</t>
  </si>
  <si>
    <t>08716000107084</t>
  </si>
  <si>
    <t>L-04-833-00</t>
  </si>
  <si>
    <t>8716000967169</t>
  </si>
  <si>
    <t>08716000107039</t>
  </si>
  <si>
    <t>L-04-836-00</t>
  </si>
  <si>
    <t>Galliano Vanilla</t>
  </si>
  <si>
    <t>8716000966537</t>
  </si>
  <si>
    <t>08716000099501</t>
  </si>
  <si>
    <t>L-04-837-00</t>
  </si>
  <si>
    <t>8716000966575</t>
  </si>
  <si>
    <t>08716000099594</t>
  </si>
  <si>
    <t>L-00-713-00</t>
  </si>
  <si>
    <t>Gammeldansk Bitter Dram</t>
  </si>
  <si>
    <t>7048352057733</t>
  </si>
  <si>
    <t>07048359011622</t>
  </si>
  <si>
    <t>L-04-288-00</t>
  </si>
  <si>
    <t>Gancia Prosecco D.O.C. Brut</t>
  </si>
  <si>
    <t>8000420034397</t>
  </si>
  <si>
    <t>8000420634399</t>
  </si>
  <si>
    <t>L-60-641-00</t>
  </si>
  <si>
    <t>Gansloser Black Gin</t>
  </si>
  <si>
    <t>4270000942112</t>
  </si>
  <si>
    <t>4270000942204</t>
  </si>
  <si>
    <t>L-00-398-00</t>
  </si>
  <si>
    <t>Gecko Caramel Vodka</t>
  </si>
  <si>
    <t>8410490264431</t>
  </si>
  <si>
    <t>010841049083658410135046</t>
  </si>
  <si>
    <t>L-60-786-00</t>
  </si>
  <si>
    <t>Generous Gin Azur</t>
  </si>
  <si>
    <t>3760258230440</t>
  </si>
  <si>
    <t>3760258230457</t>
  </si>
  <si>
    <t>L-09-307-00</t>
  </si>
  <si>
    <t>Generous Gin Fresh &amp; Aromatic</t>
  </si>
  <si>
    <t>3760194540436</t>
  </si>
  <si>
    <t>3760194540405</t>
  </si>
  <si>
    <t>L-54-643-00</t>
  </si>
  <si>
    <t>Generous Gin Organic</t>
  </si>
  <si>
    <t>3760258230013</t>
  </si>
  <si>
    <t>3760258230020</t>
  </si>
  <si>
    <t>L-54-908-00</t>
  </si>
  <si>
    <t>Generous Gin Purple Grapeberry</t>
  </si>
  <si>
    <t>3760258230402</t>
  </si>
  <si>
    <t>3760258230419</t>
  </si>
  <si>
    <t>L-09-291-00</t>
  </si>
  <si>
    <t>Geranium Gin</t>
  </si>
  <si>
    <t>5700004000437</t>
  </si>
  <si>
    <t>15700004000434</t>
  </si>
  <si>
    <t>L-59-899-00</t>
  </si>
  <si>
    <t>Get 27</t>
  </si>
  <si>
    <t>7610113019238</t>
  </si>
  <si>
    <t>7610113020524</t>
  </si>
  <si>
    <t>L-59-231-00</t>
  </si>
  <si>
    <t>7610113019245</t>
  </si>
  <si>
    <t>7610113020234</t>
  </si>
  <si>
    <t>L-50-303-00</t>
  </si>
  <si>
    <t>Giarola Amaretto Della Nonna</t>
  </si>
  <si>
    <t>8000453106450</t>
  </si>
  <si>
    <t>08000453106450</t>
  </si>
  <si>
    <t>L-01-228-00</t>
  </si>
  <si>
    <t>Gibson's London Dry Gin</t>
  </si>
  <si>
    <t>3147690060703</t>
  </si>
  <si>
    <t>3147691216338</t>
  </si>
  <si>
    <t>L-17-217-00</t>
  </si>
  <si>
    <t>Gin 1689 Authentic Dutch Dry Gin</t>
  </si>
  <si>
    <t>8710631120009</t>
  </si>
  <si>
    <t>8710631620004</t>
  </si>
  <si>
    <t>L-17-218-00</t>
  </si>
  <si>
    <t>Gin 1689 Authentic Dutch Pink Gin</t>
  </si>
  <si>
    <t>8710631220006</t>
  </si>
  <si>
    <t>8710631820008</t>
  </si>
  <si>
    <t>L-50-950-00</t>
  </si>
  <si>
    <t>Gin Lane 1751 Blackberry</t>
  </si>
  <si>
    <t>5060119770688</t>
  </si>
  <si>
    <t>15060119770685</t>
  </si>
  <si>
    <t>L-50-310-00</t>
  </si>
  <si>
    <t>Gin Lane 1751 Clementine</t>
  </si>
  <si>
    <t>5060119770732</t>
  </si>
  <si>
    <t>15060119770739</t>
  </si>
  <si>
    <t>L-09-296-00</t>
  </si>
  <si>
    <t>Gin Lane 1751 London Dry Gin</t>
  </si>
  <si>
    <t>5060119770169</t>
  </si>
  <si>
    <t>15060119770166</t>
  </si>
  <si>
    <t>L-09-298-00</t>
  </si>
  <si>
    <t>Gin Lane 1751 London Dry Royal Strength Gin</t>
  </si>
  <si>
    <t>5060119770190</t>
  </si>
  <si>
    <t>85060119770288</t>
  </si>
  <si>
    <t>L-17-219-00</t>
  </si>
  <si>
    <t>Gin Lane 1751 Old Tom Gin</t>
  </si>
  <si>
    <t>5060119770176</t>
  </si>
  <si>
    <t>15060119770173</t>
  </si>
  <si>
    <t>L-60-170-00</t>
  </si>
  <si>
    <t>Gin Lane 1751 Pink Grapefruit</t>
  </si>
  <si>
    <t>5060119771029</t>
  </si>
  <si>
    <t>15060119771026</t>
  </si>
  <si>
    <t>L-23-601-00</t>
  </si>
  <si>
    <t>Gin Lane 1751 Rhubarb</t>
  </si>
  <si>
    <t>5060119770565</t>
  </si>
  <si>
    <t>15060119770562</t>
  </si>
  <si>
    <t>L-22-598-00</t>
  </si>
  <si>
    <t>Gin Lane 1751 Sloe Gin</t>
  </si>
  <si>
    <t>5060119770626</t>
  </si>
  <si>
    <t>15060119770623</t>
  </si>
  <si>
    <t>L-17-220-00</t>
  </si>
  <si>
    <t>Gin Lane 1751 Victoria Pink Gin</t>
  </si>
  <si>
    <t>5060119770183</t>
  </si>
  <si>
    <t>15060119770180</t>
  </si>
  <si>
    <t>L-56-331-00</t>
  </si>
  <si>
    <t>Gin Lane 1751 Violet</t>
  </si>
  <si>
    <t>5060119770633</t>
  </si>
  <si>
    <t>15060119770630</t>
  </si>
  <si>
    <t>L-22-599-00</t>
  </si>
  <si>
    <t>Gin Lane 1751 Watermelon/Cucumber/Mint</t>
  </si>
  <si>
    <t>5060119770756</t>
  </si>
  <si>
    <t>15060119770753</t>
  </si>
  <si>
    <t>L-11-769-00</t>
  </si>
  <si>
    <t>Gin Mare</t>
  </si>
  <si>
    <t>8411640000428</t>
  </si>
  <si>
    <t>28411640000422</t>
  </si>
  <si>
    <t>L-02-947-00</t>
  </si>
  <si>
    <t>8411640000459</t>
  </si>
  <si>
    <t>28411640000453</t>
  </si>
  <si>
    <t>L-17-455-00</t>
  </si>
  <si>
    <t>8411640000480</t>
  </si>
  <si>
    <t>18411640000487</t>
  </si>
  <si>
    <t>L-20-312-00</t>
  </si>
  <si>
    <t>Gin Mare + GB</t>
  </si>
  <si>
    <t>855153005033</t>
  </si>
  <si>
    <t>10855153005030</t>
  </si>
  <si>
    <t>L-52-773-00</t>
  </si>
  <si>
    <t>Gin Mare Capri</t>
  </si>
  <si>
    <t>8411640011578</t>
  </si>
  <si>
    <t>18411640011575</t>
  </si>
  <si>
    <t>L-23-166-00</t>
  </si>
  <si>
    <t>8411640011059</t>
  </si>
  <si>
    <t>18411640011056</t>
  </si>
  <si>
    <t>L-55-342-00</t>
  </si>
  <si>
    <t>Ginarte Frida Kahlo + GB</t>
  </si>
  <si>
    <t>8059306000285</t>
  </si>
  <si>
    <t>08059306000643</t>
  </si>
  <si>
    <t>L-54-563-00</t>
  </si>
  <si>
    <t>8003405070663</t>
  </si>
  <si>
    <t>08003405140663</t>
  </si>
  <si>
    <t>L-52-986-00</t>
  </si>
  <si>
    <t>Ginato Clementino Orange</t>
  </si>
  <si>
    <t>5060434133427</t>
  </si>
  <si>
    <t>5060434133380</t>
  </si>
  <si>
    <t>L-25-378-00</t>
  </si>
  <si>
    <t>5060434132093</t>
  </si>
  <si>
    <t>5060434132147</t>
  </si>
  <si>
    <t>L-52-987-00</t>
  </si>
  <si>
    <t>Ginato Melograno Pomegranate</t>
  </si>
  <si>
    <t>5060434133434</t>
  </si>
  <si>
    <t>5060434133472</t>
  </si>
  <si>
    <t>L-25-379-00</t>
  </si>
  <si>
    <t>Ginato Melograno Pomegranate &amp; Barbera Grape</t>
  </si>
  <si>
    <t>5060434132109</t>
  </si>
  <si>
    <t>5060434132154</t>
  </si>
  <si>
    <t>L-25-380-00</t>
  </si>
  <si>
    <t>Ginato Pinot Grigio &amp; Sicilian Citrus</t>
  </si>
  <si>
    <t>5060434132086</t>
  </si>
  <si>
    <t>5060434132130</t>
  </si>
  <si>
    <t>L-52-988-00</t>
  </si>
  <si>
    <t>Ginato Pinot Grigio &amp; Sicilian Lemon</t>
  </si>
  <si>
    <t>5060434133403</t>
  </si>
  <si>
    <t>5060434133441</t>
  </si>
  <si>
    <t>L-52-990-00</t>
  </si>
  <si>
    <t>Ginato Pompelmo Pink Grapefruit</t>
  </si>
  <si>
    <t>5060434133410</t>
  </si>
  <si>
    <t>5060434133458</t>
  </si>
  <si>
    <t>L-25-381-00</t>
  </si>
  <si>
    <t>5060434132079</t>
  </si>
  <si>
    <t>05060434132123</t>
  </si>
  <si>
    <t>L-00-471-00</t>
  </si>
  <si>
    <t>Giori Lemoncillo</t>
  </si>
  <si>
    <t>8001982004811</t>
  </si>
  <si>
    <t>8001982018832</t>
  </si>
  <si>
    <t>L-59-403-00</t>
  </si>
  <si>
    <t>Giro Ribot Ab Origine Brut Cava</t>
  </si>
  <si>
    <t>8411640056081</t>
  </si>
  <si>
    <t>38411640056082</t>
  </si>
  <si>
    <t>L-59-402-00</t>
  </si>
  <si>
    <t>Giro Ribot Ab Origine Brut Cava Rosat</t>
  </si>
  <si>
    <t>8411640056074</t>
  </si>
  <si>
    <t>38411640056075</t>
  </si>
  <si>
    <t>L-57-998-00</t>
  </si>
  <si>
    <t>Giulioncello Lemon Cream</t>
  </si>
  <si>
    <t>8414037933866</t>
  </si>
  <si>
    <t>18414037933863</t>
  </si>
  <si>
    <t>L-04-861-00</t>
  </si>
  <si>
    <t>Glayva Liqueur</t>
  </si>
  <si>
    <t>5011311779030</t>
  </si>
  <si>
    <t>05011311839185</t>
  </si>
  <si>
    <t>L-52-638-00</t>
  </si>
  <si>
    <t>Glen Breton Ice 10 Years + GB</t>
  </si>
  <si>
    <t>817411001256</t>
  </si>
  <si>
    <t>10817411001253</t>
  </si>
  <si>
    <t>L-07-632-00</t>
  </si>
  <si>
    <t>Glen Deveron 16 Years + GB</t>
  </si>
  <si>
    <t>5010752001182</t>
  </si>
  <si>
    <t>5010752002417</t>
  </si>
  <si>
    <t>5010752001090</t>
  </si>
  <si>
    <t>L-60-016-00</t>
  </si>
  <si>
    <t>Glen Deveron 40 Years + Wooden GB</t>
  </si>
  <si>
    <t>7640171039589</t>
  </si>
  <si>
    <t>07640171039565</t>
  </si>
  <si>
    <t>L-07-583-00</t>
  </si>
  <si>
    <t>Glen Elgin 12 Years + GB</t>
  </si>
  <si>
    <t>5000281016474</t>
  </si>
  <si>
    <t>5000281016481</t>
  </si>
  <si>
    <t>L-07-839-00</t>
  </si>
  <si>
    <t>Glen Garioch 12 Years + GB</t>
  </si>
  <si>
    <t>5010496002186</t>
  </si>
  <si>
    <t>5010496102053</t>
  </si>
  <si>
    <t>L-07-842-00</t>
  </si>
  <si>
    <t>Glen Garioch Founders Reserve + GB</t>
  </si>
  <si>
    <t>5010496002155</t>
  </si>
  <si>
    <t>05010496102022</t>
  </si>
  <si>
    <t>L-07-702-00</t>
  </si>
  <si>
    <t>Glen Grant 12 Years + GB</t>
  </si>
  <si>
    <t>8000040630269</t>
  </si>
  <si>
    <t>18000040630266</t>
  </si>
  <si>
    <t>L-07-713-00</t>
  </si>
  <si>
    <t>Glen Grant 18 Years + GB</t>
  </si>
  <si>
    <t>8000040630382</t>
  </si>
  <si>
    <t>8000040630399</t>
  </si>
  <si>
    <t>L-07-716-00</t>
  </si>
  <si>
    <t>Glen Grant The Major's Reserve + GB</t>
  </si>
  <si>
    <t>080432402993</t>
  </si>
  <si>
    <t>3068680165119</t>
  </si>
  <si>
    <t>L-01-812-00</t>
  </si>
  <si>
    <t>Glen Mansion</t>
  </si>
  <si>
    <t>8710631131678</t>
  </si>
  <si>
    <t>08710631931681</t>
  </si>
  <si>
    <t>L-20-331-00</t>
  </si>
  <si>
    <t>8710631131715</t>
  </si>
  <si>
    <t>08710631631727</t>
  </si>
  <si>
    <t>L-06-741-00</t>
  </si>
  <si>
    <t>8710631131739</t>
  </si>
  <si>
    <t>8710631631741</t>
  </si>
  <si>
    <t>L-07-845-00</t>
  </si>
  <si>
    <t>Glen Moray 12 Years + GB</t>
  </si>
  <si>
    <t>5010494506303</t>
  </si>
  <si>
    <t>5060116355550</t>
  </si>
  <si>
    <t>L-07-846-00</t>
  </si>
  <si>
    <t>Glen Moray 15 Years + GB</t>
  </si>
  <si>
    <t>5060116321562</t>
  </si>
  <si>
    <t>7055571331</t>
  </si>
  <si>
    <t>L-07-848-00</t>
  </si>
  <si>
    <t>Glen Moray 18 Years + GB</t>
  </si>
  <si>
    <t>5060116321661</t>
  </si>
  <si>
    <t>05060116340280</t>
  </si>
  <si>
    <t>L-14-976-00</t>
  </si>
  <si>
    <t>Glen Moray Cabernet + GB</t>
  </si>
  <si>
    <t>5060116322231</t>
  </si>
  <si>
    <t>05060116351095</t>
  </si>
  <si>
    <t>L-14-979-00</t>
  </si>
  <si>
    <t>Glen Moray Chardonnay Cask Finish + GB</t>
  </si>
  <si>
    <t>5060116321425</t>
  </si>
  <si>
    <t>05060116340013</t>
  </si>
  <si>
    <t>L-07-854-00</t>
  </si>
  <si>
    <t>Glen Moray Elgin Classic + GB</t>
  </si>
  <si>
    <t>5010494508307</t>
  </si>
  <si>
    <t>5060116334449</t>
  </si>
  <si>
    <t>L-07-857-00</t>
  </si>
  <si>
    <t>Glen Moray Peated + GB</t>
  </si>
  <si>
    <t>5060116321104</t>
  </si>
  <si>
    <t>05060116340501</t>
  </si>
  <si>
    <t>L-07-858-00</t>
  </si>
  <si>
    <t>Glen Moray Port Cask Finish + GB</t>
  </si>
  <si>
    <t>5060116321005</t>
  </si>
  <si>
    <t>L-14-989-00</t>
  </si>
  <si>
    <t>Glen Moray Sherry Cask Finish + GB</t>
  </si>
  <si>
    <t>5060116321548</t>
  </si>
  <si>
    <t>5060116340044</t>
  </si>
  <si>
    <t>L-00-953-00</t>
  </si>
  <si>
    <t>Glen Scanlan Finest Scotch</t>
  </si>
  <si>
    <t>3014400011563</t>
  </si>
  <si>
    <t>010301440319869810318411</t>
  </si>
  <si>
    <t>L-00-951-00</t>
  </si>
  <si>
    <t>3014400195843</t>
  </si>
  <si>
    <t>010301440315424310323620</t>
  </si>
  <si>
    <t>L-00-950-00</t>
  </si>
  <si>
    <t>3014400008044</t>
  </si>
  <si>
    <t>010301440329176410317317</t>
  </si>
  <si>
    <t>L-00-947-00</t>
  </si>
  <si>
    <t>3014400182133</t>
  </si>
  <si>
    <t>010301440329174010324217</t>
  </si>
  <si>
    <t>L-00-952-00</t>
  </si>
  <si>
    <t>3014400185288</t>
  </si>
  <si>
    <t>010301440310708910312420</t>
  </si>
  <si>
    <t>L-00-949-00</t>
  </si>
  <si>
    <t>3014400186162</t>
  </si>
  <si>
    <t>03014403111086</t>
  </si>
  <si>
    <t>L-00-948-00</t>
  </si>
  <si>
    <t>Glen Scanlan Peated</t>
  </si>
  <si>
    <t>3014400196420</t>
  </si>
  <si>
    <t>03014403295106</t>
  </si>
  <si>
    <t>L-57-449-00</t>
  </si>
  <si>
    <t>Glen Scotia 10 Years + GB</t>
  </si>
  <si>
    <t>5016840772262</t>
  </si>
  <si>
    <t>L-20-344-00</t>
  </si>
  <si>
    <t>Glen Scotia Harbour + GB</t>
  </si>
  <si>
    <t>5016840161219</t>
  </si>
  <si>
    <t>5016840161202</t>
  </si>
  <si>
    <t>L-57-451-00</t>
  </si>
  <si>
    <t>L-20-345-00</t>
  </si>
  <si>
    <t>Glen Scotia Single Malt Double Cask + GB</t>
  </si>
  <si>
    <t>5016840151210</t>
  </si>
  <si>
    <t>5016840151203</t>
  </si>
  <si>
    <t>L-20-346-00</t>
  </si>
  <si>
    <t>Glen Spey 12 Years - Flora &amp; Fauna</t>
  </si>
  <si>
    <t>5000281016108</t>
  </si>
  <si>
    <t>5000281066752</t>
  </si>
  <si>
    <t>L-25-491-00</t>
  </si>
  <si>
    <t>Glen Talloch</t>
  </si>
  <si>
    <t>8711114472011</t>
  </si>
  <si>
    <t>8711114772012</t>
  </si>
  <si>
    <t>L-06-953-00</t>
  </si>
  <si>
    <t>8711114472028</t>
  </si>
  <si>
    <t>8711114772029</t>
  </si>
  <si>
    <t>L-06-954-00</t>
  </si>
  <si>
    <t>8711114472042</t>
  </si>
  <si>
    <t>8711114771947</t>
  </si>
  <si>
    <t>L-06-956-00</t>
  </si>
  <si>
    <t>8711114472059</t>
  </si>
  <si>
    <t>8711114772050</t>
  </si>
  <si>
    <t>L-06-955-00</t>
  </si>
  <si>
    <t>8711114472066</t>
  </si>
  <si>
    <t>8711114772067</t>
  </si>
  <si>
    <t>L-06-951-00</t>
  </si>
  <si>
    <t>Glen Talloch 12 Years Gold + GB</t>
  </si>
  <si>
    <t>8711114472646</t>
  </si>
  <si>
    <t>8711114772845</t>
  </si>
  <si>
    <t>L-20-349-00</t>
  </si>
  <si>
    <t>Glen Talloch 8 Years Blended Malt + GB</t>
  </si>
  <si>
    <t>8711114472349</t>
  </si>
  <si>
    <t>8711114772449</t>
  </si>
  <si>
    <t>L-57-437-00</t>
  </si>
  <si>
    <t>Glenallachie 10 Years 2022 French Oak + GB</t>
  </si>
  <si>
    <t>5060568324845</t>
  </si>
  <si>
    <t>15060568324842</t>
  </si>
  <si>
    <t>L-59-921-00</t>
  </si>
  <si>
    <t>Glenallachie 10 Years Batch no. 9 + GB</t>
  </si>
  <si>
    <t>5060568326184</t>
  </si>
  <si>
    <t>15060568326181</t>
  </si>
  <si>
    <t>L-59-300-00</t>
  </si>
  <si>
    <t>Glenallachie 10 Years Cask Strength Batch 8 + GB</t>
  </si>
  <si>
    <t>5060568325408</t>
  </si>
  <si>
    <t>15060568325405</t>
  </si>
  <si>
    <t>L-61-019-00</t>
  </si>
  <si>
    <t>Glenallachie 10 years Cuvee Wine Cask Batch 2 + GB</t>
  </si>
  <si>
    <t>5060568326566</t>
  </si>
  <si>
    <t>15060568326563</t>
  </si>
  <si>
    <t>L-60-854-00</t>
  </si>
  <si>
    <t>Glenallachie 12 Years</t>
  </si>
  <si>
    <t>5060568320076</t>
  </si>
  <si>
    <t>L-07-595-00</t>
  </si>
  <si>
    <t>Glenallachie 12 Years + GB</t>
  </si>
  <si>
    <t>15060568320073</t>
  </si>
  <si>
    <t>5060568321080</t>
  </si>
  <si>
    <t>L-23-460-00</t>
  </si>
  <si>
    <t>Glenallachie 15 Years + GB</t>
  </si>
  <si>
    <t>25060568321084</t>
  </si>
  <si>
    <t>L-60-023-00</t>
  </si>
  <si>
    <t>Glenallachie 7 Years Hungarian Virgin Oak + GB</t>
  </si>
  <si>
    <t>5060568326191</t>
  </si>
  <si>
    <t>15060568326198</t>
  </si>
  <si>
    <t>L-57-105-00</t>
  </si>
  <si>
    <t>Glenallachie 8 Years + GB</t>
  </si>
  <si>
    <t>5060568324906</t>
  </si>
  <si>
    <t>15060568324903</t>
  </si>
  <si>
    <t>L-60-026-00</t>
  </si>
  <si>
    <t>Glenallachie 8 Years Scottish Virgin Oak + GB</t>
  </si>
  <si>
    <t>5060568326214</t>
  </si>
  <si>
    <t>15060568326211</t>
  </si>
  <si>
    <t>L-59-629-00</t>
  </si>
  <si>
    <t>5060568325422</t>
  </si>
  <si>
    <t>1506056832</t>
  </si>
  <si>
    <t>L-07-638-00</t>
  </si>
  <si>
    <t>Glencadam 10 Years + GB</t>
  </si>
  <si>
    <t>5021349761327</t>
  </si>
  <si>
    <t>05021349841326</t>
  </si>
  <si>
    <t>L-23-406-00</t>
  </si>
  <si>
    <t>Glencadam 13 Years + GB</t>
  </si>
  <si>
    <t>5021349703334</t>
  </si>
  <si>
    <t>05021349423331</t>
  </si>
  <si>
    <t>L-07-639-00</t>
  </si>
  <si>
    <t>Glencadam 15 Years + GB</t>
  </si>
  <si>
    <t>5021349761334</t>
  </si>
  <si>
    <t>8720297470035</t>
  </si>
  <si>
    <t>L-50-661-00</t>
  </si>
  <si>
    <t>Glencadam Reserva Andalucia Oloroso + GB</t>
  </si>
  <si>
    <t>5021349704126</t>
  </si>
  <si>
    <t>05021349424123</t>
  </si>
  <si>
    <t>L-07-661-00</t>
  </si>
  <si>
    <t>Glenfarclas 10 Years + GB</t>
  </si>
  <si>
    <t>5018066104018</t>
  </si>
  <si>
    <t>05018066104063</t>
  </si>
  <si>
    <t>L-54-277-00</t>
  </si>
  <si>
    <t>Glenfarclas 105 + GB</t>
  </si>
  <si>
    <t>5018066105701</t>
  </si>
  <si>
    <t>05018066105602</t>
  </si>
  <si>
    <t>L-50-019-00</t>
  </si>
  <si>
    <t>Glenfarclas 12 Years + GB</t>
  </si>
  <si>
    <t>5018066112433</t>
  </si>
  <si>
    <t>05018066612438</t>
  </si>
  <si>
    <t>L-07-666-00</t>
  </si>
  <si>
    <t>5018066124313</t>
  </si>
  <si>
    <t>5018066124320</t>
  </si>
  <si>
    <t>L-07-667-00</t>
  </si>
  <si>
    <t>Glenfarclas 15 Years + GB</t>
  </si>
  <si>
    <t>5018066154617</t>
  </si>
  <si>
    <t>5018066154662</t>
  </si>
  <si>
    <t>L-07-675-00</t>
  </si>
  <si>
    <t>Glenfarclas 25 Years + GB</t>
  </si>
  <si>
    <t>5018066254317</t>
  </si>
  <si>
    <t>05018066254362</t>
  </si>
  <si>
    <t>L-57-255-00</t>
  </si>
  <si>
    <t>Glenfarclas 40 Year Old Miniature + GB</t>
  </si>
  <si>
    <t>5019066190025</t>
  </si>
  <si>
    <t>05019066190278</t>
  </si>
  <si>
    <t>L-07-688-00</t>
  </si>
  <si>
    <t>Glenfarclas 8 Years + GB</t>
  </si>
  <si>
    <t>5018066704089</t>
  </si>
  <si>
    <t>05018066840701</t>
  </si>
  <si>
    <t>Glenfiddich 12 Years + GB</t>
  </si>
  <si>
    <t>L-07-731-00</t>
  </si>
  <si>
    <t>5010327000176</t>
  </si>
  <si>
    <t>4008958201766</t>
  </si>
  <si>
    <t>L-07-734-00</t>
  </si>
  <si>
    <t>5010327302201</t>
  </si>
  <si>
    <t>05010327323084</t>
  </si>
  <si>
    <t>L-51-043-00</t>
  </si>
  <si>
    <t>Glenfiddich 12 Years Triple Oak + GB</t>
  </si>
  <si>
    <t>5010327025155</t>
  </si>
  <si>
    <t>05010327025162</t>
  </si>
  <si>
    <t>L-58-760-00</t>
  </si>
  <si>
    <t>Glenfiddich 15 Years Limited Edition Design + Hip Flask</t>
  </si>
  <si>
    <t>5010327325125</t>
  </si>
  <si>
    <t>05010327316277</t>
  </si>
  <si>
    <t>L-07-759-00</t>
  </si>
  <si>
    <t>Glenfiddich 15 Years Solera + GB</t>
  </si>
  <si>
    <t>05010327305639</t>
  </si>
  <si>
    <t>L-51-534-00</t>
  </si>
  <si>
    <t>Glenfiddich 18 Years Small Batch + GB</t>
  </si>
  <si>
    <t>5010327325323</t>
  </si>
  <si>
    <t>5010327325187</t>
  </si>
  <si>
    <t>Glenfiddich 21 Years Reserva Rum Cask Finish + GB</t>
  </si>
  <si>
    <t>5010327324081</t>
  </si>
  <si>
    <t>05010327324098</t>
  </si>
  <si>
    <t>L-15-413-00</t>
  </si>
  <si>
    <t>Glenfiddich 23 Years Grand Cru + GB</t>
  </si>
  <si>
    <t>5010327015859</t>
  </si>
  <si>
    <t>05010327015866</t>
  </si>
  <si>
    <t>L-15-418-00</t>
  </si>
  <si>
    <t>L-58-340-00</t>
  </si>
  <si>
    <t>Glenfiddich 30 Years Old Suspended Time + Metal GB</t>
  </si>
  <si>
    <t>5010327375519</t>
  </si>
  <si>
    <t>27375526</t>
  </si>
  <si>
    <t>L-07-814-00</t>
  </si>
  <si>
    <t>Glenfiddich Fire &amp; Cane</t>
  </si>
  <si>
    <t>5010327305585</t>
  </si>
  <si>
    <t>05010327305592</t>
  </si>
  <si>
    <t>L-07-823-00</t>
  </si>
  <si>
    <t>Glenfiddich Malt Master's Edition + GB</t>
  </si>
  <si>
    <t>5010327325545</t>
  </si>
  <si>
    <t>05010327325774</t>
  </si>
  <si>
    <t>L-57-572-00</t>
  </si>
  <si>
    <t>Glenfiddich Orchard Experiment + GB</t>
  </si>
  <si>
    <t>5010327325828</t>
  </si>
  <si>
    <t>010327325835</t>
  </si>
  <si>
    <t>5010327325781</t>
  </si>
  <si>
    <t>05010327325798</t>
  </si>
  <si>
    <t>L-57-709-00</t>
  </si>
  <si>
    <t>Glenfiddich Perpetual Collection 15 Years Vat 3 + GB</t>
  </si>
  <si>
    <t>L-57-711-00</t>
  </si>
  <si>
    <t>Glenfiddich Perpetual Collection Vat 1 + GB</t>
  </si>
  <si>
    <t>5010327323534</t>
  </si>
  <si>
    <t>05010327323541</t>
  </si>
  <si>
    <t>L-07-827-00</t>
  </si>
  <si>
    <t>Glenfiddich Project XX + GB</t>
  </si>
  <si>
    <t>5010327325613</t>
  </si>
  <si>
    <t>5010327325620</t>
  </si>
  <si>
    <t>L-60-822-00</t>
  </si>
  <si>
    <t>5060716144202</t>
  </si>
  <si>
    <t>25060716144206</t>
  </si>
  <si>
    <t>L-07-720-00</t>
  </si>
  <si>
    <t>Glenglassaugh Evolution + GB</t>
  </si>
  <si>
    <t>5060193841625</t>
  </si>
  <si>
    <t>05060193841632</t>
  </si>
  <si>
    <t>L-07-725-00</t>
  </si>
  <si>
    <t>Glenglassaugh Revival + GB</t>
  </si>
  <si>
    <t>5060193840970</t>
  </si>
  <si>
    <t>05060193840987</t>
  </si>
  <si>
    <t>L-60-821-00</t>
  </si>
  <si>
    <t>5060716144165</t>
  </si>
  <si>
    <t>25060716144169</t>
  </si>
  <si>
    <t>L-50-690-00</t>
  </si>
  <si>
    <t>Glenglassaugh Torfa + GB</t>
  </si>
  <si>
    <t>5060193841687</t>
  </si>
  <si>
    <t>5060193841694</t>
  </si>
  <si>
    <t>L-07-946-00</t>
  </si>
  <si>
    <t>Glengoyne 10 Years + GB</t>
  </si>
  <si>
    <t>5010852026634</t>
  </si>
  <si>
    <t>5010852026733</t>
  </si>
  <si>
    <t>L-07-947-00</t>
  </si>
  <si>
    <t>Glengoyne 12 Years + GB</t>
  </si>
  <si>
    <t>5010852026641</t>
  </si>
  <si>
    <t>5010852026740</t>
  </si>
  <si>
    <t>L-07-948-00</t>
  </si>
  <si>
    <t>Glengoyne 15 Years + GB</t>
  </si>
  <si>
    <t>5010852050936</t>
  </si>
  <si>
    <t>05010852050943</t>
  </si>
  <si>
    <t>L-51-597-00</t>
  </si>
  <si>
    <t>Glengoyne 18 Years + GB</t>
  </si>
  <si>
    <t>5010852046359</t>
  </si>
  <si>
    <t>5010852046588</t>
  </si>
  <si>
    <t>L-07-958-00</t>
  </si>
  <si>
    <t>Glengoyne 21 Years + GB</t>
  </si>
  <si>
    <t>5010852026610</t>
  </si>
  <si>
    <t>05010805010852026627</t>
  </si>
  <si>
    <t>L-50-628-00</t>
  </si>
  <si>
    <t>Glengoyne 30 Years + GB</t>
  </si>
  <si>
    <t>5010852037791</t>
  </si>
  <si>
    <t>05010852044713</t>
  </si>
  <si>
    <t>L-56-297-00</t>
  </si>
  <si>
    <t>Glengoyne 30 Years Limited Release 2021 + Wooden GB</t>
  </si>
  <si>
    <t>L-57-158-00</t>
  </si>
  <si>
    <t>Glengoyne Cask Strength + GB</t>
  </si>
  <si>
    <t>5010852050226</t>
  </si>
  <si>
    <t>05010852050233</t>
  </si>
  <si>
    <t>L-56-989-00</t>
  </si>
  <si>
    <t>Glengoyne The Legacy Series - Chapter Three + GB</t>
  </si>
  <si>
    <t>5010852044669</t>
  </si>
  <si>
    <t>5010852045376</t>
  </si>
  <si>
    <t>L-07-838-00</t>
  </si>
  <si>
    <t>Glenkinchie 12 Years + GB</t>
  </si>
  <si>
    <t>5000281021942</t>
  </si>
  <si>
    <t>5000281021966</t>
  </si>
  <si>
    <t>L-53-793-00</t>
  </si>
  <si>
    <t>Glenkinchie Distillers Edition 2009-2021 + GB</t>
  </si>
  <si>
    <t>5000281068459</t>
  </si>
  <si>
    <t>5000281068466</t>
  </si>
  <si>
    <t>L-58-579-00</t>
  </si>
  <si>
    <t>Glenkinchie Distillers Edition 2022 + GB</t>
  </si>
  <si>
    <t>5000281072203</t>
  </si>
  <si>
    <t>5000281072210</t>
  </si>
  <si>
    <t>L-51-947-00</t>
  </si>
  <si>
    <t>Glenlossie 10 Years - Flora &amp; Fauna</t>
  </si>
  <si>
    <t>5000281067612</t>
  </si>
  <si>
    <t>5000281067605</t>
  </si>
  <si>
    <t>L-15-123-00</t>
  </si>
  <si>
    <t>Glenmorangie 10 Years + GB</t>
  </si>
  <si>
    <t>5010494560121</t>
  </si>
  <si>
    <t>5010494944433</t>
  </si>
  <si>
    <t>L-07-596-00</t>
  </si>
  <si>
    <t>Glenmorangie 10 Years The Original + GB</t>
  </si>
  <si>
    <t>5010494560282</t>
  </si>
  <si>
    <t>5010494975079</t>
  </si>
  <si>
    <t>L-58-555-00</t>
  </si>
  <si>
    <t>Glenmorangie 12 Years Palo Cortado Finish</t>
  </si>
  <si>
    <t>5010494979855</t>
  </si>
  <si>
    <t>5010494979893</t>
  </si>
  <si>
    <t>L-20-426-00</t>
  </si>
  <si>
    <t>Glenmorangie 12 Years The Accord + GB</t>
  </si>
  <si>
    <t>5010494955255</t>
  </si>
  <si>
    <t>5010494955279</t>
  </si>
  <si>
    <t>L-15-140-00</t>
  </si>
  <si>
    <t>Glenmorangie 12 Years The Lasanta Sherry Cask Finish + GB</t>
  </si>
  <si>
    <t>5010494917840</t>
  </si>
  <si>
    <t>5010494977370</t>
  </si>
  <si>
    <t>L-20-430-00</t>
  </si>
  <si>
    <t>Glenmorangie 14 Years Elementa + GB</t>
  </si>
  <si>
    <t>5010494955385</t>
  </si>
  <si>
    <t>5010494955408</t>
  </si>
  <si>
    <t>L-07-618-00</t>
  </si>
  <si>
    <t>Glenmorangie 14 Years Quinta Ruban + GB</t>
  </si>
  <si>
    <t>5010494951813</t>
  </si>
  <si>
    <t>5010494953763</t>
  </si>
  <si>
    <t>L-60-363-00</t>
  </si>
  <si>
    <t>Glenmorangie 15 Years Cadboll Estate + GB</t>
  </si>
  <si>
    <t>5010494983203</t>
  </si>
  <si>
    <t>5010494984460</t>
  </si>
  <si>
    <t>L-20-431-00</t>
  </si>
  <si>
    <t>Glenmorangie 16 Years Tribute + GB</t>
  </si>
  <si>
    <t>5010494955514</t>
  </si>
  <si>
    <t>5010494955538</t>
  </si>
  <si>
    <t>L-07-600-00</t>
  </si>
  <si>
    <t>Glenmorangie 18 Years + GB</t>
  </si>
  <si>
    <t>5010494564273</t>
  </si>
  <si>
    <t>5010494953183</t>
  </si>
  <si>
    <t>L-07-617-00</t>
  </si>
  <si>
    <t>Glenmorangie Nectar D'or + GB</t>
  </si>
  <si>
    <t>5010494951837</t>
  </si>
  <si>
    <t>5010494953480</t>
  </si>
  <si>
    <t>L-07-621-00</t>
  </si>
  <si>
    <t>Glenmorangie Signet + GB</t>
  </si>
  <si>
    <t>5010494574272</t>
  </si>
  <si>
    <t>5010494906790</t>
  </si>
  <si>
    <t>L-55-252-00</t>
  </si>
  <si>
    <t>Goa London Dry Gin NRF</t>
  </si>
  <si>
    <t>5014959147001</t>
  </si>
  <si>
    <t>L-05-505-00</t>
  </si>
  <si>
    <t>Goblet Jonge Jenever</t>
  </si>
  <si>
    <t>5410293750035</t>
  </si>
  <si>
    <t>15410293750032</t>
  </si>
  <si>
    <t>L-58-886-00</t>
  </si>
  <si>
    <t>Goeie Mie Gin</t>
  </si>
  <si>
    <t>8718858643615</t>
  </si>
  <si>
    <t>8718858645879</t>
  </si>
  <si>
    <t>L-08-691-00</t>
  </si>
  <si>
    <t>Gold 999.9</t>
  </si>
  <si>
    <t>8410337063081</t>
  </si>
  <si>
    <t>28410337063085</t>
  </si>
  <si>
    <t>L-60-728-00</t>
  </si>
  <si>
    <t>Gold Bar</t>
  </si>
  <si>
    <t>816136020566</t>
  </si>
  <si>
    <t>10816136020563</t>
  </si>
  <si>
    <t>L-57-867-00</t>
  </si>
  <si>
    <t>816136020030</t>
  </si>
  <si>
    <t>10816136020426</t>
  </si>
  <si>
    <t>L-55-682-00</t>
  </si>
  <si>
    <t>Gold Dry Gin</t>
  </si>
  <si>
    <t>L-55-681-00</t>
  </si>
  <si>
    <t>Gold Dry Vodka</t>
  </si>
  <si>
    <t>8710631120610</t>
  </si>
  <si>
    <t>8710631620615</t>
  </si>
  <si>
    <t>L-55-683-00</t>
  </si>
  <si>
    <t>Gold Dry Vodka + Light</t>
  </si>
  <si>
    <t>8710631220617</t>
  </si>
  <si>
    <t>L-00-472-00</t>
  </si>
  <si>
    <t>Golmar By Zanin'Limoncello</t>
  </si>
  <si>
    <t>8009885000145</t>
  </si>
  <si>
    <t>8009885008332</t>
  </si>
  <si>
    <t>L-04-299-00</t>
  </si>
  <si>
    <t>Gonzalez Byass Px Nectar</t>
  </si>
  <si>
    <t>8410023028035</t>
  </si>
  <si>
    <t>8410023027748</t>
  </si>
  <si>
    <t>L-17-228-00</t>
  </si>
  <si>
    <t>Gorbatschow</t>
  </si>
  <si>
    <t>4003310013759</t>
  </si>
  <si>
    <t>4003310013766</t>
  </si>
  <si>
    <t>L-17-227-00</t>
  </si>
  <si>
    <t>4003310013834</t>
  </si>
  <si>
    <t>4003310013841</t>
  </si>
  <si>
    <t>L-53-057-00</t>
  </si>
  <si>
    <t>Gordon's Alcohol Free</t>
  </si>
  <si>
    <t>5000289933605</t>
  </si>
  <si>
    <t>5000289933612</t>
  </si>
  <si>
    <t>L-52-602-00</t>
  </si>
  <si>
    <t>Gordon's Gin</t>
  </si>
  <si>
    <t>5000289112208</t>
  </si>
  <si>
    <t>5000289112222</t>
  </si>
  <si>
    <t>L-52-175-00</t>
  </si>
  <si>
    <t>5000289020305</t>
  </si>
  <si>
    <t>5000289020329</t>
  </si>
  <si>
    <t>L-50-437-00</t>
  </si>
  <si>
    <t>5000289927161</t>
  </si>
  <si>
    <t>5000289927000</t>
  </si>
  <si>
    <t>L-09-331-00</t>
  </si>
  <si>
    <t>5000289925440</t>
  </si>
  <si>
    <t>05000289927000</t>
  </si>
  <si>
    <t>L-09-334-00</t>
  </si>
  <si>
    <t>5000289925433</t>
  </si>
  <si>
    <t>5000289110853</t>
  </si>
  <si>
    <t>Gordon's Gin PET</t>
  </si>
  <si>
    <t>5000289020121</t>
  </si>
  <si>
    <t>L-25-294-00</t>
  </si>
  <si>
    <t>Gordon's PET</t>
  </si>
  <si>
    <t>5000289020107</t>
  </si>
  <si>
    <t>L-09-341-00</t>
  </si>
  <si>
    <t>Gordon's Premium Pink</t>
  </si>
  <si>
    <t>5000289929417</t>
  </si>
  <si>
    <t>05000289929424</t>
  </si>
  <si>
    <t>L-17-258-00</t>
  </si>
  <si>
    <t>5000289929981</t>
  </si>
  <si>
    <t>05000289929998</t>
  </si>
  <si>
    <t>Gordon's Sicilian Lemon</t>
  </si>
  <si>
    <t>L-51-573-00</t>
  </si>
  <si>
    <t>5000289932479</t>
  </si>
  <si>
    <t>5000289932462</t>
  </si>
  <si>
    <t>L-59-506-00</t>
  </si>
  <si>
    <t>Gordon's Tropical Passionfruit</t>
  </si>
  <si>
    <t>5000289934800</t>
  </si>
  <si>
    <t>05000289934817</t>
  </si>
  <si>
    <t>L-20-462-00</t>
  </si>
  <si>
    <t>Gorter Beerenburg</t>
  </si>
  <si>
    <t>5410293752404</t>
  </si>
  <si>
    <t>8710631602499</t>
  </si>
  <si>
    <t>L-20-464-00</t>
  </si>
  <si>
    <t>Gorter Jonge Jenever</t>
  </si>
  <si>
    <t>5410293752350</t>
  </si>
  <si>
    <t>15410293752357</t>
  </si>
  <si>
    <t>L-09-317-00</t>
  </si>
  <si>
    <t>Gosling's Black Seal 151 Proof</t>
  </si>
  <si>
    <t>BERMUDAS</t>
  </si>
  <si>
    <t>5391338002398</t>
  </si>
  <si>
    <t>5391338002404</t>
  </si>
  <si>
    <t>L-09-321-00</t>
  </si>
  <si>
    <t>Gosling's Black Seal Rum</t>
  </si>
  <si>
    <t>5391338002060</t>
  </si>
  <si>
    <t>05391338001858</t>
  </si>
  <si>
    <t>L-18-602-00</t>
  </si>
  <si>
    <t>Gosling's Family Reserve + GB</t>
  </si>
  <si>
    <t>5391338002459</t>
  </si>
  <si>
    <t>5391338002466</t>
  </si>
  <si>
    <t>L-09-324-00</t>
  </si>
  <si>
    <t>Gosling's Gold Seal Rum</t>
  </si>
  <si>
    <t>721094199424</t>
  </si>
  <si>
    <t>10721094199421</t>
  </si>
  <si>
    <t>L-04-295-00</t>
  </si>
  <si>
    <t>Gosset Grande Reserve Brut</t>
  </si>
  <si>
    <t>3353210012217</t>
  </si>
  <si>
    <t>L-01-046-00</t>
  </si>
  <si>
    <t>Gouden Carolus Whisky + GB</t>
  </si>
  <si>
    <t>5425006243490</t>
  </si>
  <si>
    <t>5425006243513</t>
  </si>
  <si>
    <t>L-04-856-00</t>
  </si>
  <si>
    <t>Gozio Amaretto</t>
  </si>
  <si>
    <t>8002020008105</t>
  </si>
  <si>
    <t>18002020008102</t>
  </si>
  <si>
    <t>L-02-104-00</t>
  </si>
  <si>
    <t>Grafenhof Eierlikör</t>
  </si>
  <si>
    <t>4009872023908</t>
  </si>
  <si>
    <t>4009872023915</t>
  </si>
  <si>
    <t>L-52-651-00</t>
  </si>
  <si>
    <t>Graham's 10 Years Tawny Port + GB</t>
  </si>
  <si>
    <t>5010867410220</t>
  </si>
  <si>
    <t>5010867400870</t>
  </si>
  <si>
    <t>L-53-092-00</t>
  </si>
  <si>
    <t>Graham's 30 Years Tawny + Wooden GB</t>
  </si>
  <si>
    <t>5010867400146</t>
  </si>
  <si>
    <t>5010867401785</t>
  </si>
  <si>
    <t>L-52-551-00</t>
  </si>
  <si>
    <t>Graham's Fine Ruby</t>
  </si>
  <si>
    <t>5010867400078</t>
  </si>
  <si>
    <t>5010867400559</t>
  </si>
  <si>
    <t>L-23-298-00</t>
  </si>
  <si>
    <t>Graham's Fine Tawny</t>
  </si>
  <si>
    <t>5010867400054</t>
  </si>
  <si>
    <t>5010867430150</t>
  </si>
  <si>
    <t>L-53-453-00</t>
  </si>
  <si>
    <t>Graham's Fine White</t>
  </si>
  <si>
    <t>5010867400061</t>
  </si>
  <si>
    <t>5010867400566</t>
  </si>
  <si>
    <t>L-05-469-00</t>
  </si>
  <si>
    <t>Gran Duque D'Alba Solera Gran Reserva + GB</t>
  </si>
  <si>
    <t>8410028530700</t>
  </si>
  <si>
    <t>8410028530762</t>
  </si>
  <si>
    <t>L-22-177-00</t>
  </si>
  <si>
    <t>Gran Duque D'Alba XO + GB</t>
  </si>
  <si>
    <t>8410028539802</t>
  </si>
  <si>
    <t>8410028539833</t>
  </si>
  <si>
    <t>L-25-372-00</t>
  </si>
  <si>
    <t>Grand Kadoo 3 Years Old Golden</t>
  </si>
  <si>
    <t>5060434131980</t>
  </si>
  <si>
    <t>5060434131997</t>
  </si>
  <si>
    <t>L-25-373-00</t>
  </si>
  <si>
    <t>Grand Kadoo 8 Years Old Golden</t>
  </si>
  <si>
    <t>5060434132000</t>
  </si>
  <si>
    <t>5060434132017</t>
  </si>
  <si>
    <t>L-25-374-00</t>
  </si>
  <si>
    <t>Grand Kadoo Banana Flavoured</t>
  </si>
  <si>
    <t>5060434131966</t>
  </si>
  <si>
    <t>5060434131973</t>
  </si>
  <si>
    <t>L-25-375-00</t>
  </si>
  <si>
    <t>Grand Kadoo Coconut Flavoured</t>
  </si>
  <si>
    <t>5060434131942</t>
  </si>
  <si>
    <t>5060434131959</t>
  </si>
  <si>
    <t>L-25-376-00</t>
  </si>
  <si>
    <t>Grand Kadoo Pineapple Flavoured</t>
  </si>
  <si>
    <t>5060434131928</t>
  </si>
  <si>
    <t>5060434131935</t>
  </si>
  <si>
    <t>L-25-377-00</t>
  </si>
  <si>
    <t>Grand Kadoo Spiced</t>
  </si>
  <si>
    <t>5060434131904</t>
  </si>
  <si>
    <t>5060434131911</t>
  </si>
  <si>
    <t>L-26-743-00</t>
  </si>
  <si>
    <t>Grand Marnier Cuvee Du Centenaire + GB</t>
  </si>
  <si>
    <t>0143018300019887</t>
  </si>
  <si>
    <t>L-04-845-00</t>
  </si>
  <si>
    <t>Grand Marnier Louis Alexandre</t>
  </si>
  <si>
    <t>3018300006490</t>
  </si>
  <si>
    <t>3018300017342</t>
  </si>
  <si>
    <t>L-58-247-00</t>
  </si>
  <si>
    <t>Grand Marnier Revelation Grande Cuvee + GB</t>
  </si>
  <si>
    <t>3018300020878</t>
  </si>
  <si>
    <t>3018300020885</t>
  </si>
  <si>
    <t>L-04-849-00</t>
  </si>
  <si>
    <t>Grand Marnier Rouge</t>
  </si>
  <si>
    <t>3018300006476</t>
  </si>
  <si>
    <t>3018300006483</t>
  </si>
  <si>
    <t>L-04-851-00</t>
  </si>
  <si>
    <t>3018300004663</t>
  </si>
  <si>
    <t>3018304000241</t>
  </si>
  <si>
    <t>L-06-832-00</t>
  </si>
  <si>
    <t>Grand Old Parr 12 Years + GB</t>
  </si>
  <si>
    <t>5000281004020</t>
  </si>
  <si>
    <t>5000281004068</t>
  </si>
  <si>
    <t>L-54-126-00</t>
  </si>
  <si>
    <t>Grand Slam + GB</t>
  </si>
  <si>
    <t>082652114175</t>
  </si>
  <si>
    <t>10082652114271</t>
  </si>
  <si>
    <t>L-51-973-00</t>
  </si>
  <si>
    <t>Grandial XO Brandy</t>
  </si>
  <si>
    <t>3263285144914</t>
  </si>
  <si>
    <t>3263289998193</t>
  </si>
  <si>
    <t>Grant's</t>
  </si>
  <si>
    <t>L-06-343-00</t>
  </si>
  <si>
    <t>5010327207117</t>
  </si>
  <si>
    <t>05010327207063</t>
  </si>
  <si>
    <t>L-22-182-00</t>
  </si>
  <si>
    <t>5010327000404</t>
  </si>
  <si>
    <t>05010327000343</t>
  </si>
  <si>
    <t>L-06-347-00</t>
  </si>
  <si>
    <t>5010327000374</t>
  </si>
  <si>
    <t>L-06-350-00</t>
  </si>
  <si>
    <t>5010327000497</t>
  </si>
  <si>
    <t>05010327203027</t>
  </si>
  <si>
    <t>L-20-493-00</t>
  </si>
  <si>
    <t>Grappa Bianca Castello</t>
  </si>
  <si>
    <t>8009885002170</t>
  </si>
  <si>
    <t>8009885008325</t>
  </si>
  <si>
    <t>L-00-893-00</t>
  </si>
  <si>
    <t>Grappa Regadin Amarone Invecchiata</t>
  </si>
  <si>
    <t>8009885002071</t>
  </si>
  <si>
    <t>8009885003153</t>
  </si>
  <si>
    <t>L-20-496-00</t>
  </si>
  <si>
    <t>Grappa Regadin Cabernet</t>
  </si>
  <si>
    <t>8009885000428</t>
  </si>
  <si>
    <t>8009885003160</t>
  </si>
  <si>
    <t>L-20-497-00</t>
  </si>
  <si>
    <t>Grappa Regadin Chardonnay</t>
  </si>
  <si>
    <t>8009885000435</t>
  </si>
  <si>
    <t>8009885003177</t>
  </si>
  <si>
    <t>L-20-498-00</t>
  </si>
  <si>
    <t>Grappa Regadin Moscato</t>
  </si>
  <si>
    <t>8009885000442</t>
  </si>
  <si>
    <t>8009885003184</t>
  </si>
  <si>
    <t>L-20-499-00</t>
  </si>
  <si>
    <t>Grappa Regadin Pinot Grigio</t>
  </si>
  <si>
    <t>8009885000480</t>
  </si>
  <si>
    <t>8009885003191</t>
  </si>
  <si>
    <t>L-20-500-00</t>
  </si>
  <si>
    <t>Grappa Regadin Prosecco</t>
  </si>
  <si>
    <t>8009885000497</t>
  </si>
  <si>
    <t>8009885003214</t>
  </si>
  <si>
    <t>L-17-269-00</t>
  </si>
  <si>
    <t>Grasovka Bison Brand Vodka</t>
  </si>
  <si>
    <t>4004726005017</t>
  </si>
  <si>
    <t>4004726005024</t>
  </si>
  <si>
    <t>L-20-501-00</t>
  </si>
  <si>
    <t>4004726005031</t>
  </si>
  <si>
    <t>4004726005048</t>
  </si>
  <si>
    <t>L-60-872-00</t>
  </si>
  <si>
    <t>Grasovka Bison Brand Vodka + Glass</t>
  </si>
  <si>
    <t xml:space="preserve">Vodka Giftsets                                    </t>
  </si>
  <si>
    <t>4004726005819</t>
  </si>
  <si>
    <t>L-06-357-00</t>
  </si>
  <si>
    <t>Green Spot + GB</t>
  </si>
  <si>
    <t>5011007008482</t>
  </si>
  <si>
    <t>5011007008499</t>
  </si>
  <si>
    <t>L-06-359-00</t>
  </si>
  <si>
    <t>Green Spot Leoville Barton + GB</t>
  </si>
  <si>
    <t>5011007025694</t>
  </si>
  <si>
    <t>05011007025687</t>
  </si>
  <si>
    <t>L-14-419-00</t>
  </si>
  <si>
    <t>Green Spot Montelena Finish + GB</t>
  </si>
  <si>
    <t>5011007025922</t>
  </si>
  <si>
    <t>05011007025915</t>
  </si>
  <si>
    <t>L-11-560-00</t>
  </si>
  <si>
    <t>Green Tree Absinth Green Fairy</t>
  </si>
  <si>
    <t>8594001441723</t>
  </si>
  <si>
    <t>58594001441728</t>
  </si>
  <si>
    <t>L-04-625-00</t>
  </si>
  <si>
    <t>8594001441365</t>
  </si>
  <si>
    <t>48594001441363</t>
  </si>
  <si>
    <t>L-23-600-00</t>
  </si>
  <si>
    <t>Green Tree Absinth Red Devil</t>
  </si>
  <si>
    <t>8594001443031</t>
  </si>
  <si>
    <t>48594001443039</t>
  </si>
  <si>
    <t>L-01-007-00</t>
  </si>
  <si>
    <t>Greign 20 Years + GB</t>
  </si>
  <si>
    <t>7640171033242</t>
  </si>
  <si>
    <t>07640171033235</t>
  </si>
  <si>
    <t>L-25-289-00</t>
  </si>
  <si>
    <t>Grey Goose</t>
  </si>
  <si>
    <t>5010677850407</t>
  </si>
  <si>
    <t>5010677854009</t>
  </si>
  <si>
    <t>L-21-927-00</t>
  </si>
  <si>
    <t>5010677850711</t>
  </si>
  <si>
    <t>5010677850469</t>
  </si>
  <si>
    <t>L-09-373-00</t>
  </si>
  <si>
    <t>5010677850100</t>
  </si>
  <si>
    <t>5010677851008</t>
  </si>
  <si>
    <t>L-09-378-00</t>
  </si>
  <si>
    <t>080480280017</t>
  </si>
  <si>
    <t>20080480280011</t>
  </si>
  <si>
    <t>L-09-375-00</t>
  </si>
  <si>
    <t>5010677850506</t>
  </si>
  <si>
    <t>05010677855006</t>
  </si>
  <si>
    <t>L-50-335-00</t>
  </si>
  <si>
    <t>5010677850162</t>
  </si>
  <si>
    <t>5010677859264</t>
  </si>
  <si>
    <t>L-25-198-00</t>
  </si>
  <si>
    <t>5010677856003</t>
  </si>
  <si>
    <t>5010677850605</t>
  </si>
  <si>
    <t>L-09-383-00</t>
  </si>
  <si>
    <t>5010677859233</t>
  </si>
  <si>
    <t>5010677859240</t>
  </si>
  <si>
    <t>L-17-289-00</t>
  </si>
  <si>
    <t>Grey Goose Citron</t>
  </si>
  <si>
    <t>5010677870207</t>
  </si>
  <si>
    <t>5010677872003</t>
  </si>
  <si>
    <t>L-57-239-00</t>
  </si>
  <si>
    <t>Grey Goose Essences Strawberry &amp; Lemongrass</t>
  </si>
  <si>
    <t>7640175711290</t>
  </si>
  <si>
    <t>07640175711306</t>
  </si>
  <si>
    <t>L-57-240-00</t>
  </si>
  <si>
    <t>Grey Goose Essences Watermelon &amp; Basil</t>
  </si>
  <si>
    <t>7640175711320</t>
  </si>
  <si>
    <t>07640175711337</t>
  </si>
  <si>
    <t>L-57-241-00</t>
  </si>
  <si>
    <t>Grey Goose Essences White Peach &amp; Rosemary</t>
  </si>
  <si>
    <t>7640175711344</t>
  </si>
  <si>
    <t>07640175711351</t>
  </si>
  <si>
    <t>L-09-358-00</t>
  </si>
  <si>
    <t>Grey Goose L'Orange</t>
  </si>
  <si>
    <t>5010677860208</t>
  </si>
  <si>
    <t>77862004</t>
  </si>
  <si>
    <t>L-09-356-00</t>
  </si>
  <si>
    <t>Grey Goose Poire</t>
  </si>
  <si>
    <t>5010677890106</t>
  </si>
  <si>
    <t>5010677891004</t>
  </si>
  <si>
    <t>L-05-507-00</t>
  </si>
  <si>
    <t>Gusano Rojo Mezcal</t>
  </si>
  <si>
    <t>7501021500201</t>
  </si>
  <si>
    <t>17501021500208</t>
  </si>
  <si>
    <t>L-09-386-00</t>
  </si>
  <si>
    <t>G'Vine Floraison</t>
  </si>
  <si>
    <t>3700209600106</t>
  </si>
  <si>
    <t>23700209600100</t>
  </si>
  <si>
    <t>L-09-387-00</t>
  </si>
  <si>
    <t>3700209600144</t>
  </si>
  <si>
    <t>23700209600148</t>
  </si>
  <si>
    <t>L-09-389-00</t>
  </si>
  <si>
    <t>G'Vine Nouaison</t>
  </si>
  <si>
    <t>3700209600359</t>
  </si>
  <si>
    <t>23700209600353</t>
  </si>
  <si>
    <t>L-20-518-00</t>
  </si>
  <si>
    <t>Haig Club Clubman</t>
  </si>
  <si>
    <t>5000281045627</t>
  </si>
  <si>
    <t>05000281045634</t>
  </si>
  <si>
    <t>L-06-391-00</t>
  </si>
  <si>
    <t>Hakushu Distiller's Reserve + GB</t>
  </si>
  <si>
    <t>4901777254695</t>
  </si>
  <si>
    <t>24901777254699</t>
  </si>
  <si>
    <t>L-09-421-00</t>
  </si>
  <si>
    <t>Hammer &amp; Son Old English Gin</t>
  </si>
  <si>
    <t>5700004003032</t>
  </si>
  <si>
    <t>15700004003039</t>
  </si>
  <si>
    <t>L-09-395-00</t>
  </si>
  <si>
    <t>Hanami Dry Gin</t>
  </si>
  <si>
    <t>4009415333198</t>
  </si>
  <si>
    <t>87115740220928</t>
  </si>
  <si>
    <t>L-00-717-00</t>
  </si>
  <si>
    <t>Hanappier</t>
  </si>
  <si>
    <t>658731103004</t>
  </si>
  <si>
    <t>658731123002</t>
  </si>
  <si>
    <t>L-06-370-00</t>
  </si>
  <si>
    <t>Hankey Bannister</t>
  </si>
  <si>
    <t>5010509001229</t>
  </si>
  <si>
    <t>05010509415385</t>
  </si>
  <si>
    <t>L-06-371-00</t>
  </si>
  <si>
    <t>5010509414081</t>
  </si>
  <si>
    <t>5010509415293</t>
  </si>
  <si>
    <t>L-17-308-00</t>
  </si>
  <si>
    <t>Harahorn Norwegian Gin</t>
  </si>
  <si>
    <t>NORWAY</t>
  </si>
  <si>
    <t>7024975622220</t>
  </si>
  <si>
    <t>7024975622237</t>
  </si>
  <si>
    <t>L-20-526-00</t>
  </si>
  <si>
    <t>Hardy Legend 1863 + GB</t>
  </si>
  <si>
    <t>3104051334538</t>
  </si>
  <si>
    <t>789764109333</t>
  </si>
  <si>
    <t>L-58-382-00</t>
  </si>
  <si>
    <t>Hardy XO + GB</t>
  </si>
  <si>
    <t>3104051136583</t>
  </si>
  <si>
    <t>13104051136580</t>
  </si>
  <si>
    <t>L-20-532-00</t>
  </si>
  <si>
    <t>Hardy XO Rare + GB</t>
  </si>
  <si>
    <t>3104051711704</t>
  </si>
  <si>
    <t>13104051711701</t>
  </si>
  <si>
    <t>L-05-508-00</t>
  </si>
  <si>
    <t>Hartevelt Citroenbrandewijn</t>
  </si>
  <si>
    <t>8710415910420</t>
  </si>
  <si>
    <t>8716000030986</t>
  </si>
  <si>
    <t>L-20-534-00</t>
  </si>
  <si>
    <t>Hartevelt Citroenjenever</t>
  </si>
  <si>
    <t>8710415910338</t>
  </si>
  <si>
    <t>8716000031006</t>
  </si>
  <si>
    <t>L-13-753-00</t>
  </si>
  <si>
    <t>Hartevelt Jong</t>
  </si>
  <si>
    <t>8710415910277</t>
  </si>
  <si>
    <t>8710415018096</t>
  </si>
  <si>
    <t>L-05-509-00</t>
  </si>
  <si>
    <t>8710415910260</t>
  </si>
  <si>
    <t>8716000102577</t>
  </si>
  <si>
    <t>L-04-302-00</t>
  </si>
  <si>
    <t>Harvey's Bristol Cream</t>
  </si>
  <si>
    <t>5010277010164</t>
  </si>
  <si>
    <t>05010277010461</t>
  </si>
  <si>
    <t>L-04-304-00</t>
  </si>
  <si>
    <t>5010277010188</t>
  </si>
  <si>
    <t>05010277010485</t>
  </si>
  <si>
    <t>L-00-442-00</t>
  </si>
  <si>
    <t>Hasseltse Koffie Frijns</t>
  </si>
  <si>
    <t>5410293032025</t>
  </si>
  <si>
    <t>15410293032039</t>
  </si>
  <si>
    <t>L-09-394-00</t>
  </si>
  <si>
    <t>Haswell London Dry Gin</t>
  </si>
  <si>
    <t>5060156170021</t>
  </si>
  <si>
    <t>5060156170052</t>
  </si>
  <si>
    <t>L-56-986-00</t>
  </si>
  <si>
    <t>Hatozaki Blended Malt</t>
  </si>
  <si>
    <t>4970860800002</t>
  </si>
  <si>
    <t>14970860800009</t>
  </si>
  <si>
    <t>L-17-310-00</t>
  </si>
  <si>
    <t>Havana Club Anejo 3 Anos</t>
  </si>
  <si>
    <t>8501110080231</t>
  </si>
  <si>
    <t>8501110081030</t>
  </si>
  <si>
    <t>L-09-424-00</t>
  </si>
  <si>
    <t>8501110080255</t>
  </si>
  <si>
    <t>18501110080252</t>
  </si>
  <si>
    <t>L-60-024-00</t>
  </si>
  <si>
    <t>Havana Club Anejo 3 Anos NRF</t>
  </si>
  <si>
    <t>L-17-322-00</t>
  </si>
  <si>
    <t>Havana Club Anejo 7 Anos</t>
  </si>
  <si>
    <t>8501110080439</t>
  </si>
  <si>
    <t>8501110081092</t>
  </si>
  <si>
    <t>L-09-429-00</t>
  </si>
  <si>
    <t>8501110080453</t>
  </si>
  <si>
    <t>285011100804</t>
  </si>
  <si>
    <t>L-09-437-00</t>
  </si>
  <si>
    <t>Havana Club Anejo Especial</t>
  </si>
  <si>
    <t>8501110080927</t>
  </si>
  <si>
    <t>8501110081054</t>
  </si>
  <si>
    <t>L-09-439-00</t>
  </si>
  <si>
    <t>8501110080903</t>
  </si>
  <si>
    <t>8501110081047</t>
  </si>
  <si>
    <t>L-55-938-00</t>
  </si>
  <si>
    <t>Havana Club Cuban Spiced</t>
  </si>
  <si>
    <t>8501110084185</t>
  </si>
  <si>
    <t>18501110084182</t>
  </si>
  <si>
    <t>L-09-453-00</t>
  </si>
  <si>
    <t>Havana Club Seleccion de Maestros + GB</t>
  </si>
  <si>
    <t>8501110089852</t>
  </si>
  <si>
    <t>28501110089856</t>
  </si>
  <si>
    <t>L-53-694-00</t>
  </si>
  <si>
    <t>Hayman's Gently Rested Gin</t>
  </si>
  <si>
    <t>5021692000227</t>
  </si>
  <si>
    <t>05021692000234</t>
  </si>
  <si>
    <t>L-56-518-00</t>
  </si>
  <si>
    <t>Hayman's Gin Liqueur</t>
  </si>
  <si>
    <t>5021692000593</t>
  </si>
  <si>
    <t>05021692000609</t>
  </si>
  <si>
    <t>L-09-465-00</t>
  </si>
  <si>
    <t>Hayman's London Dry Gin</t>
  </si>
  <si>
    <t>5021692000241</t>
  </si>
  <si>
    <t>05021692000258</t>
  </si>
  <si>
    <t>L-17-346-00</t>
  </si>
  <si>
    <t>Hayman's Old Tom</t>
  </si>
  <si>
    <t>5021692000340</t>
  </si>
  <si>
    <t>05021692000357</t>
  </si>
  <si>
    <t>L-09-470-00</t>
  </si>
  <si>
    <t>Hayman's Sloe Gin</t>
  </si>
  <si>
    <t>5021692650132</t>
  </si>
  <si>
    <t>5021692650149</t>
  </si>
  <si>
    <t>L-06-372-00</t>
  </si>
  <si>
    <t>Heaven Hill</t>
  </si>
  <si>
    <t>096749011223</t>
  </si>
  <si>
    <t>1009674901</t>
  </si>
  <si>
    <t>L-60-751-00</t>
  </si>
  <si>
    <t>Heaven Hill Miniature Bourbon Whiskey Collection Set</t>
  </si>
  <si>
    <t>8718819830689</t>
  </si>
  <si>
    <t>8718819839682</t>
  </si>
  <si>
    <t>L-50-156-00</t>
  </si>
  <si>
    <t>Heaven's Door Double Barrel</t>
  </si>
  <si>
    <t>1220000180048</t>
  </si>
  <si>
    <t>11220000180045</t>
  </si>
  <si>
    <t>L-50-154-00</t>
  </si>
  <si>
    <t>Heaven's Door Straight Bourbon</t>
  </si>
  <si>
    <t>1220000180031</t>
  </si>
  <si>
    <t>11220000180038</t>
  </si>
  <si>
    <t>L-50-155-00</t>
  </si>
  <si>
    <t>Heaven's Door Straight Rye</t>
  </si>
  <si>
    <t>1220000180024</t>
  </si>
  <si>
    <t>11220000180021</t>
  </si>
  <si>
    <t>L-53-572-00</t>
  </si>
  <si>
    <t>Heeren van Oranje Nassau Cabernet Sauvignon</t>
  </si>
  <si>
    <t>6009802906927</t>
  </si>
  <si>
    <t>6009802906934</t>
  </si>
  <si>
    <t>L-55-190-00</t>
  </si>
  <si>
    <t>Heeren van Oranje Nassau Chardonnay</t>
  </si>
  <si>
    <t>6008362000427</t>
  </si>
  <si>
    <t>6008362000434</t>
  </si>
  <si>
    <t>L-04-731-00</t>
  </si>
  <si>
    <t>Heering Cherry</t>
  </si>
  <si>
    <t>7350041950103</t>
  </si>
  <si>
    <t>7350041950448</t>
  </si>
  <si>
    <t>L-58-416-00</t>
  </si>
  <si>
    <t>Heidsieck &amp; Co Monopole Blue Top Brut</t>
  </si>
  <si>
    <t>3256930103817</t>
  </si>
  <si>
    <t>3256936103842</t>
  </si>
  <si>
    <t>L-02-118-00</t>
  </si>
  <si>
    <t>Helbing Kümmel</t>
  </si>
  <si>
    <t>40624006</t>
  </si>
  <si>
    <t>L-22-627-00</t>
  </si>
  <si>
    <t>Hendrick's Amazonia</t>
  </si>
  <si>
    <t>5010327755106</t>
  </si>
  <si>
    <t>05010324755571</t>
  </si>
  <si>
    <t>L-59-397-00</t>
  </si>
  <si>
    <t>Hendrick's Flora Adora</t>
  </si>
  <si>
    <t>5010327705866</t>
  </si>
  <si>
    <t>05010327705873</t>
  </si>
  <si>
    <t>L-18-617-00</t>
  </si>
  <si>
    <t>Hendrick's Gin</t>
  </si>
  <si>
    <t>5010327709000</t>
  </si>
  <si>
    <t>27709505</t>
  </si>
  <si>
    <t>L-18-618-00</t>
  </si>
  <si>
    <t>5010327717029</t>
  </si>
  <si>
    <t>05010327707013</t>
  </si>
  <si>
    <t>L-09-405-00</t>
  </si>
  <si>
    <t>5010327755014</t>
  </si>
  <si>
    <t>5010327755502</t>
  </si>
  <si>
    <t>L-09-414-00</t>
  </si>
  <si>
    <t>5010327703053</t>
  </si>
  <si>
    <t>5010327703527</t>
  </si>
  <si>
    <t>L-22-193-00</t>
  </si>
  <si>
    <t>5010327701028</t>
  </si>
  <si>
    <t>05010327701011</t>
  </si>
  <si>
    <t>Hendrick's Gin Maestro + Jigger</t>
  </si>
  <si>
    <t>L-24-874-00</t>
  </si>
  <si>
    <t>Hendrick's Lunar</t>
  </si>
  <si>
    <t>5010327753003</t>
  </si>
  <si>
    <t>05010327753508</t>
  </si>
  <si>
    <t>L-55-508-00</t>
  </si>
  <si>
    <t>Hendrick's Neptunia</t>
  </si>
  <si>
    <t>5010327705453</t>
  </si>
  <si>
    <t>5010327705460</t>
  </si>
  <si>
    <t>L-09-417-00</t>
  </si>
  <si>
    <t>Hendrick's Orbium</t>
  </si>
  <si>
    <t>5010327705170</t>
  </si>
  <si>
    <t>4008958201544</t>
  </si>
  <si>
    <t>L-12-681-00</t>
  </si>
  <si>
    <t>Henkell Rose Trocken</t>
  </si>
  <si>
    <t>4003310012028</t>
  </si>
  <si>
    <t>4003310012035</t>
  </si>
  <si>
    <t>L-04-310-00</t>
  </si>
  <si>
    <t>Henkell Trocken</t>
  </si>
  <si>
    <t>4003310011625</t>
  </si>
  <si>
    <t>4003310011632</t>
  </si>
  <si>
    <t>L-04-307-00</t>
  </si>
  <si>
    <t>Henkell Trocken Picollo</t>
  </si>
  <si>
    <t>4003310012363</t>
  </si>
  <si>
    <t>4003310012370</t>
  </si>
  <si>
    <t>L-05-510-00</t>
  </si>
  <si>
    <t>Henkes Jong</t>
  </si>
  <si>
    <t>8710415912370</t>
  </si>
  <si>
    <t>8716000023728</t>
  </si>
  <si>
    <t>L-05-511-00</t>
  </si>
  <si>
    <t>Henkes Vieux</t>
  </si>
  <si>
    <t>8710415912387</t>
  </si>
  <si>
    <t>8716000023490</t>
  </si>
  <si>
    <t>L-25-224-00</t>
  </si>
  <si>
    <t>Hennessy VS</t>
  </si>
  <si>
    <t>3245996190633</t>
  </si>
  <si>
    <t>3245995959422</t>
  </si>
  <si>
    <t>L-05-541-00</t>
  </si>
  <si>
    <t>3245990319801</t>
  </si>
  <si>
    <t>3245995962729</t>
  </si>
  <si>
    <t>L-05-542-00</t>
  </si>
  <si>
    <t>3245990250302</t>
  </si>
  <si>
    <t>L-05-545-00</t>
  </si>
  <si>
    <t>3245990250203</t>
  </si>
  <si>
    <t>3246000000000</t>
  </si>
  <si>
    <t>L-05-544-00</t>
  </si>
  <si>
    <t>3245996067126</t>
  </si>
  <si>
    <t>L-05-549-00</t>
  </si>
  <si>
    <t>3245990255307</t>
  </si>
  <si>
    <t>3245999724125</t>
  </si>
  <si>
    <t>L-05-546-00</t>
  </si>
  <si>
    <t>3245990250005</t>
  </si>
  <si>
    <t>3245995962422</t>
  </si>
  <si>
    <t>Hennessy VS + GB</t>
  </si>
  <si>
    <t>L-13-781-00</t>
  </si>
  <si>
    <t>3245990255215</t>
  </si>
  <si>
    <t>3245997441420</t>
  </si>
  <si>
    <t>L-60-920-00</t>
  </si>
  <si>
    <t>Hennessy VS Hip Hop 50th x Nas Limited Edition + GB</t>
  </si>
  <si>
    <t>3245990155515</t>
  </si>
  <si>
    <t>3245990274728</t>
  </si>
  <si>
    <t>L-05-570-00</t>
  </si>
  <si>
    <t>Hennessy XO + GB</t>
  </si>
  <si>
    <t>3245990001218</t>
  </si>
  <si>
    <t>3245990024521</t>
  </si>
  <si>
    <t>L-05-569-00</t>
  </si>
  <si>
    <t>L-13-758-00</t>
  </si>
  <si>
    <t>3245990117117</t>
  </si>
  <si>
    <t>3245995484726</t>
  </si>
  <si>
    <t>L-59-398-00</t>
  </si>
  <si>
    <t>Hennessy XO CNY 2023 Edition + GB</t>
  </si>
  <si>
    <t>3245999779811</t>
  </si>
  <si>
    <t>3245999776025</t>
  </si>
  <si>
    <t>L-00-718-00</t>
  </si>
  <si>
    <t>Henri Bardouin Pastis</t>
  </si>
  <si>
    <t>3379974406017</t>
  </si>
  <si>
    <t>43379974406015</t>
  </si>
  <si>
    <t>L-23-039-00</t>
  </si>
  <si>
    <t>Henry's Gin</t>
  </si>
  <si>
    <t>CURAÇAO</t>
  </si>
  <si>
    <t>742832999427</t>
  </si>
  <si>
    <t>742832199421</t>
  </si>
  <si>
    <t>L-09-422-00</t>
  </si>
  <si>
    <t>Hermit Dutch Coastal Gin</t>
  </si>
  <si>
    <t>8717953243713</t>
  </si>
  <si>
    <t>8717953243744</t>
  </si>
  <si>
    <t>L-13-813-00</t>
  </si>
  <si>
    <t>Herradura Anejo + GB</t>
  </si>
  <si>
    <t>7501145233399</t>
  </si>
  <si>
    <t>10744607106235</t>
  </si>
  <si>
    <t>L-23-192-00</t>
  </si>
  <si>
    <t>Herradura Plata + GB</t>
  </si>
  <si>
    <t>7501145233375</t>
  </si>
  <si>
    <t>10744607106259</t>
  </si>
  <si>
    <t>7501145233382</t>
  </si>
  <si>
    <t>L-05-604-00</t>
  </si>
  <si>
    <t>Herradura Reposado + GB</t>
  </si>
  <si>
    <t>10744607106280</t>
  </si>
  <si>
    <t>4901777275652</t>
  </si>
  <si>
    <t>L-06-380-00</t>
  </si>
  <si>
    <t>Hibiki Harmony + GB</t>
  </si>
  <si>
    <t>9001700890367</t>
  </si>
  <si>
    <t>L-50-006-00</t>
  </si>
  <si>
    <t>Hibiki Harmony Master's Select + GB</t>
  </si>
  <si>
    <t>080686934073</t>
  </si>
  <si>
    <t>20080686934077</t>
  </si>
  <si>
    <t>L-51-352-00</t>
  </si>
  <si>
    <t>Hierbas Mari Mayans Ibicencas Rama</t>
  </si>
  <si>
    <t>8436534140042</t>
  </si>
  <si>
    <t>18436534140049</t>
  </si>
  <si>
    <t>L-23-047-00</t>
  </si>
  <si>
    <t>High West Double Rye</t>
  </si>
  <si>
    <t>1220000080690</t>
  </si>
  <si>
    <t>L-52-559-00</t>
  </si>
  <si>
    <t>Highball Express 12 Years Blended</t>
  </si>
  <si>
    <t>5060434133489</t>
  </si>
  <si>
    <t>5060434133625</t>
  </si>
  <si>
    <t>L-52-560-00</t>
  </si>
  <si>
    <t>Highball Express 18 Years Blended</t>
  </si>
  <si>
    <t>5060434133496</t>
  </si>
  <si>
    <t>5060434133632</t>
  </si>
  <si>
    <t>L-52-561-00</t>
  </si>
  <si>
    <t>Highball Express 23 Years Blended</t>
  </si>
  <si>
    <t>5060434133502</t>
  </si>
  <si>
    <t>5060434133649</t>
  </si>
  <si>
    <t>L-07-979-00</t>
  </si>
  <si>
    <t>Highland Park 10 Years + GB</t>
  </si>
  <si>
    <t>5010314300166</t>
  </si>
  <si>
    <t>5010314200305</t>
  </si>
  <si>
    <t>L-07-980-00</t>
  </si>
  <si>
    <t>Highland Park 10 Years Viking Scars + GB</t>
  </si>
  <si>
    <t>5010314303556</t>
  </si>
  <si>
    <t>5010314203795</t>
  </si>
  <si>
    <t>L-07-984-00</t>
  </si>
  <si>
    <t>Highland Park 12 Years + GB</t>
  </si>
  <si>
    <t>5010314570101</t>
  </si>
  <si>
    <t>5010314570996</t>
  </si>
  <si>
    <t>L-07-986-00</t>
  </si>
  <si>
    <t>Highland Park 14 Years Loyalty Of The Wolf + GB</t>
  </si>
  <si>
    <t>5010314306403</t>
  </si>
  <si>
    <t>5010314205645</t>
  </si>
  <si>
    <t>L-54-774-00</t>
  </si>
  <si>
    <t>Highland Park 15 Years Viking Heart</t>
  </si>
  <si>
    <t>5010314311315</t>
  </si>
  <si>
    <t>05010314210489</t>
  </si>
  <si>
    <t>L-15-183-00</t>
  </si>
  <si>
    <t>Highland Park 18 Years Viking Pride + GB</t>
  </si>
  <si>
    <t>5010314005108</t>
  </si>
  <si>
    <t>5010314005191</t>
  </si>
  <si>
    <t>05010314205669</t>
  </si>
  <si>
    <t>L-22-184-00</t>
  </si>
  <si>
    <t>Highland Park 21 Years + GB</t>
  </si>
  <si>
    <t>5010314309114</t>
  </si>
  <si>
    <t>010314208394</t>
  </si>
  <si>
    <t>L-23-714-00</t>
  </si>
  <si>
    <t>Highland Park Cask Strength Release No 1 + GB</t>
  </si>
  <si>
    <t>5010314310035</t>
  </si>
  <si>
    <t>05010314209421</t>
  </si>
  <si>
    <t>L-58-193-00</t>
  </si>
  <si>
    <t>Highland Park Cask Strength Release No 3 + GB</t>
  </si>
  <si>
    <t>5010314312046</t>
  </si>
  <si>
    <t>05010314211158</t>
  </si>
  <si>
    <t>L-08-006-00</t>
  </si>
  <si>
    <t>Highland Park Dragon Legends + GB</t>
  </si>
  <si>
    <t>5010314305277</t>
  </si>
  <si>
    <t>05010314204358</t>
  </si>
  <si>
    <t>L-00-719-00</t>
  </si>
  <si>
    <t>7501398260395</t>
  </si>
  <si>
    <t>009016014728</t>
  </si>
  <si>
    <t>L-00-720-00</t>
  </si>
  <si>
    <t>7501398260197</t>
  </si>
  <si>
    <t>L-13-748-00</t>
  </si>
  <si>
    <t>Hine Cigar Reserve + GB</t>
  </si>
  <si>
    <t>3760107310859</t>
  </si>
  <si>
    <t>23760107310860</t>
  </si>
  <si>
    <t>L-13-746-00</t>
  </si>
  <si>
    <t>Hine H VSOP</t>
  </si>
  <si>
    <t>3760107310422</t>
  </si>
  <si>
    <t>23760107310433</t>
  </si>
  <si>
    <t>L-20-620-00</t>
  </si>
  <si>
    <t>Hooghoudt 5 Years Aged Genever</t>
  </si>
  <si>
    <t>8710924108639</t>
  </si>
  <si>
    <t>8710924608634</t>
  </si>
  <si>
    <t>L-20-622-00</t>
  </si>
  <si>
    <t>Hooghoudt Beerenburg</t>
  </si>
  <si>
    <t>8710924130685</t>
  </si>
  <si>
    <t>08710924631328</t>
  </si>
  <si>
    <t>L-20-623-00</t>
  </si>
  <si>
    <t>Hooghoudt Bessen</t>
  </si>
  <si>
    <t>8710924140011</t>
  </si>
  <si>
    <t>8710924140455</t>
  </si>
  <si>
    <t>L-13-802-00</t>
  </si>
  <si>
    <t>Hooghoudt Citroenbrandewijn</t>
  </si>
  <si>
    <t>8710924170018</t>
  </si>
  <si>
    <t>8710924170346</t>
  </si>
  <si>
    <t>L-11-322-00</t>
  </si>
  <si>
    <t>Hooghoudt Grenadine Siroop</t>
  </si>
  <si>
    <t>8710924340176</t>
  </si>
  <si>
    <t>8710924340190</t>
  </si>
  <si>
    <t>L-20-631-00</t>
  </si>
  <si>
    <t>Hooghoudt Jong</t>
  </si>
  <si>
    <t>8710924100510</t>
  </si>
  <si>
    <t>8710924100527</t>
  </si>
  <si>
    <t>L-20-630-00</t>
  </si>
  <si>
    <t>8710924100077</t>
  </si>
  <si>
    <t>8710924100084</t>
  </si>
  <si>
    <t>L-05-588-00</t>
  </si>
  <si>
    <t>8710924100015</t>
  </si>
  <si>
    <t>020871092410135710L142564</t>
  </si>
  <si>
    <t>L-05-590-00</t>
  </si>
  <si>
    <t>Hooghoudt Kalmoes Beerenburg</t>
  </si>
  <si>
    <t>8710924131347</t>
  </si>
  <si>
    <t>8710924631052</t>
  </si>
  <si>
    <t>L-24-345-00</t>
  </si>
  <si>
    <t>Hooghoudt Korenwijn</t>
  </si>
  <si>
    <t>8710924110571</t>
  </si>
  <si>
    <t>8710924610576</t>
  </si>
  <si>
    <t>L-24-875-00</t>
  </si>
  <si>
    <t>Hooghoudt Oude Jenever</t>
  </si>
  <si>
    <t>8710924108424</t>
  </si>
  <si>
    <t>8710924608429</t>
  </si>
  <si>
    <t>L-25-161-00</t>
  </si>
  <si>
    <t>Hooghoudt Premium Jonge Jenever</t>
  </si>
  <si>
    <t>8710924109469</t>
  </si>
  <si>
    <t>8710924609464</t>
  </si>
  <si>
    <t>L-05-593-00</t>
  </si>
  <si>
    <t>Hooghoudt Sweet Spiced Genever</t>
  </si>
  <si>
    <t>8710924109322</t>
  </si>
  <si>
    <t>8710924609327</t>
  </si>
  <si>
    <t>L-05-594-00</t>
  </si>
  <si>
    <t>Hooghoudt Vieux</t>
  </si>
  <si>
    <t>8710924121010</t>
  </si>
  <si>
    <t>8710924121027</t>
  </si>
  <si>
    <t>L-20-643-00</t>
  </si>
  <si>
    <t>Hooghoudt Vieux Zakflacon</t>
  </si>
  <si>
    <t>8710924120068</t>
  </si>
  <si>
    <t>8710924120228</t>
  </si>
  <si>
    <t>L-20-645-00</t>
  </si>
  <si>
    <t>Hooghoudt Zachtbitter</t>
  </si>
  <si>
    <t>8710924131385</t>
  </si>
  <si>
    <t>8710924633148</t>
  </si>
  <si>
    <t>L-05-596-00</t>
  </si>
  <si>
    <t>Hoppe Jong</t>
  </si>
  <si>
    <t>8716000060020</t>
  </si>
  <si>
    <t>8716000029065</t>
  </si>
  <si>
    <t>L-20-648-00</t>
  </si>
  <si>
    <t>Hoppe Jonge Jenever Zakflacon</t>
  </si>
  <si>
    <t>8716000060013</t>
  </si>
  <si>
    <t>8710415002323</t>
  </si>
  <si>
    <t>L-05-599-00</t>
  </si>
  <si>
    <t>Hoppe Vieux</t>
  </si>
  <si>
    <t>8716000060112</t>
  </si>
  <si>
    <t>08716000029089</t>
  </si>
  <si>
    <t>L-05-597-00</t>
  </si>
  <si>
    <t>Hoppe Vieux Zakflacon</t>
  </si>
  <si>
    <t>8716000060105</t>
  </si>
  <si>
    <t>8710415002781</t>
  </si>
  <si>
    <t>L-53-324-00</t>
  </si>
  <si>
    <t>Horse With No Name Bourbon Infused With Habanero + GB</t>
  </si>
  <si>
    <t>4260709860015</t>
  </si>
  <si>
    <t>4260709860022</t>
  </si>
  <si>
    <t>L-53-102-00</t>
  </si>
  <si>
    <t>Hot N'Sweet</t>
  </si>
  <si>
    <t>7048352070725</t>
  </si>
  <si>
    <t>07048359200903</t>
  </si>
  <si>
    <t>L-04-864-00</t>
  </si>
  <si>
    <t>Hpnotiq Liqour</t>
  </si>
  <si>
    <t>3760119350010</t>
  </si>
  <si>
    <t>07360400110642</t>
  </si>
  <si>
    <t>L-55-964-00</t>
  </si>
  <si>
    <t>Huckleberry Gin</t>
  </si>
  <si>
    <t>4270000904950</t>
  </si>
  <si>
    <t>4270000904912</t>
  </si>
  <si>
    <t>L-54-625-00</t>
  </si>
  <si>
    <t>Huerta de Albala Taberner Syrah 2016</t>
  </si>
  <si>
    <t>8437008266015</t>
  </si>
  <si>
    <t>L-55-107-00</t>
  </si>
  <si>
    <t>Hunter Laing Islay Journey  + GB</t>
  </si>
  <si>
    <t>5060354273005</t>
  </si>
  <si>
    <t>L-57-894-00</t>
  </si>
  <si>
    <t>Hunter Laing Islay Journey + GB</t>
  </si>
  <si>
    <t>L-58-528-00</t>
  </si>
  <si>
    <t>Hunter Laing Journey + GB</t>
  </si>
  <si>
    <t>5060354272992</t>
  </si>
  <si>
    <t>L-60-336-00</t>
  </si>
  <si>
    <t>Hutchison's Ginger Wine</t>
  </si>
  <si>
    <t>5030748200177</t>
  </si>
  <si>
    <t>L-58-796-00</t>
  </si>
  <si>
    <t>Ice Ball The Broody Hen (Whisky Ice Ball Maker)</t>
  </si>
  <si>
    <t>L-01-261-00</t>
  </si>
  <si>
    <t>Iganoff</t>
  </si>
  <si>
    <t>8414771852324</t>
  </si>
  <si>
    <t>18414771852321</t>
  </si>
  <si>
    <t>L-01-260-00</t>
  </si>
  <si>
    <t>8414771850559</t>
  </si>
  <si>
    <t>18414771850556</t>
  </si>
  <si>
    <t>L-01-259-00</t>
  </si>
  <si>
    <t>8414771858548</t>
  </si>
  <si>
    <t>18414771858545</t>
  </si>
  <si>
    <t>L-01-258-00</t>
  </si>
  <si>
    <t>8414771850092</t>
  </si>
  <si>
    <t>18414771850099</t>
  </si>
  <si>
    <t>L-01-256-00</t>
  </si>
  <si>
    <t>Iganoff Citron</t>
  </si>
  <si>
    <t>8414771865003</t>
  </si>
  <si>
    <t>18414771865000</t>
  </si>
  <si>
    <t>L-01-255-00</t>
  </si>
  <si>
    <t>Iganoff Green</t>
  </si>
  <si>
    <t>8414771860695</t>
  </si>
  <si>
    <t>18414771860692</t>
  </si>
  <si>
    <t>L-00-180-00</t>
  </si>
  <si>
    <t>Il Miogusto Hugo Kurk</t>
  </si>
  <si>
    <t>8717953161598</t>
  </si>
  <si>
    <t>18717953161592</t>
  </si>
  <si>
    <t>L-00-183-00</t>
  </si>
  <si>
    <t>Il Miogusto Limonsecco Kurk</t>
  </si>
  <si>
    <t>8717953161574</t>
  </si>
  <si>
    <t>18717953161571</t>
  </si>
  <si>
    <t>L-00-179-00</t>
  </si>
  <si>
    <t>Il Miogusto Melonsecco Kurk</t>
  </si>
  <si>
    <t>8719189150032</t>
  </si>
  <si>
    <t>18719189150035</t>
  </si>
  <si>
    <t>L-08-109-00</t>
  </si>
  <si>
    <t>Ileach + GB</t>
  </si>
  <si>
    <t>5024720700007</t>
  </si>
  <si>
    <t>05024720480008</t>
  </si>
  <si>
    <t>L-08-110-00</t>
  </si>
  <si>
    <t>Ileach Cask Strength + GB</t>
  </si>
  <si>
    <t>5024720500508</t>
  </si>
  <si>
    <t>05024720490007</t>
  </si>
  <si>
    <t>L-00-727-00</t>
  </si>
  <si>
    <t>Ilegal Mezcal Joven</t>
  </si>
  <si>
    <t>798304430578</t>
  </si>
  <si>
    <t>10798304430575</t>
  </si>
  <si>
    <t>L-56-738-00</t>
  </si>
  <si>
    <t>Indian Summer Ex Sherry Highland Cs + Velvet Bag</t>
  </si>
  <si>
    <t>5060294573067</t>
  </si>
  <si>
    <t>15056510003828</t>
  </si>
  <si>
    <t>L-56-522-00</t>
  </si>
  <si>
    <t>Indian Summer Ex Sherry Speyside Cs + Velvet Bag</t>
  </si>
  <si>
    <t>5056510003814</t>
  </si>
  <si>
    <t>15056510003811</t>
  </si>
  <si>
    <t>L-04-865-00</t>
  </si>
  <si>
    <t>Irish Mist Honey</t>
  </si>
  <si>
    <t>5011019100037</t>
  </si>
  <si>
    <t>5011019250046</t>
  </si>
  <si>
    <t>L-04-867-00</t>
  </si>
  <si>
    <t>5011019100013</t>
  </si>
  <si>
    <t>5011019260038</t>
  </si>
  <si>
    <t>L-13-309-00</t>
  </si>
  <si>
    <t>Irish Velvet Coffee Liqueur</t>
  </si>
  <si>
    <t>8710701024626</t>
  </si>
  <si>
    <t>8710701224620</t>
  </si>
  <si>
    <t>L-24-826-00</t>
  </si>
  <si>
    <t>Islay Mist Original Peated Blend</t>
  </si>
  <si>
    <t>5024546376608</t>
  </si>
  <si>
    <t>05024546378817</t>
  </si>
  <si>
    <t>L-01-267-00</t>
  </si>
  <si>
    <t>Isle of Harris</t>
  </si>
  <si>
    <t>5060527740006</t>
  </si>
  <si>
    <t>15060527740003</t>
  </si>
  <si>
    <t>L-58-449-00</t>
  </si>
  <si>
    <t>Isle Of Raasay Hebridean Single Malt Batch 1 + GB</t>
  </si>
  <si>
    <t>5060221850629</t>
  </si>
  <si>
    <t>15060221850626</t>
  </si>
  <si>
    <t>L-20-674-00</t>
  </si>
  <si>
    <t>Isolabella Limoncello</t>
  </si>
  <si>
    <t>8001110138159</t>
  </si>
  <si>
    <t>8001110831067</t>
  </si>
  <si>
    <t>L-20-676-00</t>
  </si>
  <si>
    <t>Isolabella Limoncello + 2 glasses</t>
  </si>
  <si>
    <t>8001110138005</t>
  </si>
  <si>
    <t>8001110831135</t>
  </si>
  <si>
    <t>L-20-678-00</t>
  </si>
  <si>
    <t>Isolabella Sambuca</t>
  </si>
  <si>
    <t>8001110161515</t>
  </si>
  <si>
    <t>08001110830527</t>
  </si>
  <si>
    <t>L-05-608-00</t>
  </si>
  <si>
    <t>8001110011148</t>
  </si>
  <si>
    <t>8001110830350</t>
  </si>
  <si>
    <t>L-20-679-00</t>
  </si>
  <si>
    <t>8001110011186</t>
  </si>
  <si>
    <t>8001110830367</t>
  </si>
  <si>
    <t>L-05-609-00</t>
  </si>
  <si>
    <t>Italicus Rosolio di Bergamotto</t>
  </si>
  <si>
    <t>5060742030005</t>
  </si>
  <si>
    <t>5060742030012</t>
  </si>
  <si>
    <t>L-13-312-00</t>
  </si>
  <si>
    <t>Izarra Vert</t>
  </si>
  <si>
    <t>3049160240700</t>
  </si>
  <si>
    <t>13049160240707</t>
  </si>
  <si>
    <t>L-00-745-00</t>
  </si>
  <si>
    <t>Jachtbitter</t>
  </si>
  <si>
    <t>5410293752268</t>
  </si>
  <si>
    <t>8710631602253</t>
  </si>
  <si>
    <t>L-03-325-00</t>
  </si>
  <si>
    <t>5410293752299</t>
  </si>
  <si>
    <t>15410293752296</t>
  </si>
  <si>
    <t>L-60-453-00</t>
  </si>
  <si>
    <t>Jack Daniel’s McLaren X JD Limited Edition 2023</t>
  </si>
  <si>
    <t>5099873026045</t>
  </si>
  <si>
    <t>15099873126315</t>
  </si>
  <si>
    <t>L-60-362-00</t>
  </si>
  <si>
    <t>Jack Daniel’s McLaren X JD Limited Edition 2023 + GB</t>
  </si>
  <si>
    <t>15099873126049</t>
  </si>
  <si>
    <t>5099873011829</t>
  </si>
  <si>
    <t>15099873111823</t>
  </si>
  <si>
    <t>Jack Daniel's</t>
  </si>
  <si>
    <t>5099873046296</t>
  </si>
  <si>
    <t>L-59-439-00</t>
  </si>
  <si>
    <t>5099873901601</t>
  </si>
  <si>
    <t>L-58-153-00</t>
  </si>
  <si>
    <t>5099873046173</t>
  </si>
  <si>
    <t>000048107280</t>
  </si>
  <si>
    <t>L-50-005-00</t>
  </si>
  <si>
    <t>5099873089712</t>
  </si>
  <si>
    <t>05099873189719</t>
  </si>
  <si>
    <t>L-26-305-00</t>
  </si>
  <si>
    <t>5099873089798</t>
  </si>
  <si>
    <t>05099873189795</t>
  </si>
  <si>
    <t>L-25-981-00</t>
  </si>
  <si>
    <t>3099873045864</t>
  </si>
  <si>
    <t>05099873127360</t>
  </si>
  <si>
    <t>L-50-729-00</t>
  </si>
  <si>
    <t>5099873090473</t>
  </si>
  <si>
    <t>05099873290415</t>
  </si>
  <si>
    <t>L-06-494-00</t>
  </si>
  <si>
    <t>5099873245910</t>
  </si>
  <si>
    <t>L-24-206-00</t>
  </si>
  <si>
    <t>5099873045367</t>
  </si>
  <si>
    <t>05099873286265</t>
  </si>
  <si>
    <t>L-25-724-00</t>
  </si>
  <si>
    <t>3099873045369</t>
  </si>
  <si>
    <t>5099873124543</t>
  </si>
  <si>
    <t>L-52-436-00</t>
  </si>
  <si>
    <t>5099873090442</t>
  </si>
  <si>
    <t>L-06-496-00</t>
  </si>
  <si>
    <t>L-52-176-00</t>
  </si>
  <si>
    <t>5099873089071</t>
  </si>
  <si>
    <t>05099873189078</t>
  </si>
  <si>
    <t>L-25-117-00</t>
  </si>
  <si>
    <t>5099873045114</t>
  </si>
  <si>
    <t>05099873145128</t>
  </si>
  <si>
    <t>L-57-479-00</t>
  </si>
  <si>
    <t>Jack Daniels + Mailbox GB</t>
  </si>
  <si>
    <t>5099873218686</t>
  </si>
  <si>
    <t>05099873120606</t>
  </si>
  <si>
    <t>L-60-680-00</t>
  </si>
  <si>
    <t>Jack Daniel's + Metal Cage</t>
  </si>
  <si>
    <t>5099873215487</t>
  </si>
  <si>
    <t>15099873115487</t>
  </si>
  <si>
    <t>L-20-683-00</t>
  </si>
  <si>
    <t>Jack Daniel's Apple</t>
  </si>
  <si>
    <t>5099873017623</t>
  </si>
  <si>
    <t>5099873117620</t>
  </si>
  <si>
    <t>L-51-709-00</t>
  </si>
  <si>
    <t>5099873017647</t>
  </si>
  <si>
    <t>15099873117641</t>
  </si>
  <si>
    <t>L-56-997-00</t>
  </si>
  <si>
    <t>Jack Daniel's Bonded</t>
  </si>
  <si>
    <t>5099873023358</t>
  </si>
  <si>
    <t>15099873123352</t>
  </si>
  <si>
    <t>L-54-583-00</t>
  </si>
  <si>
    <t>Jack Daniel's Bottled In Bond 100 Proof</t>
  </si>
  <si>
    <t>5099873012659</t>
  </si>
  <si>
    <t>000047448933</t>
  </si>
  <si>
    <t>L-23-137-00</t>
  </si>
  <si>
    <t>Jack Daniel's Family Mini Pack</t>
  </si>
  <si>
    <t>5099873212691</t>
  </si>
  <si>
    <t>15099873112691</t>
  </si>
  <si>
    <t>L-16-518-00</t>
  </si>
  <si>
    <t>Jack Daniel's Fire</t>
  </si>
  <si>
    <t>5099873006504</t>
  </si>
  <si>
    <t>15099873106508</t>
  </si>
  <si>
    <t>L-06-502-00</t>
  </si>
  <si>
    <t>5099873006498</t>
  </si>
  <si>
    <t>15099873117221</t>
  </si>
  <si>
    <t>L-06-504-00</t>
  </si>
  <si>
    <t>Jack Daniel's Gentleman Jack</t>
  </si>
  <si>
    <t>5099873038758</t>
  </si>
  <si>
    <t>15099873105785</t>
  </si>
  <si>
    <t>L-20-703-00</t>
  </si>
  <si>
    <t>Jack Daniel's Guitar Giftbox</t>
  </si>
  <si>
    <t>5099873704790</t>
  </si>
  <si>
    <t>05099873604793</t>
  </si>
  <si>
    <t>L-06-512-00</t>
  </si>
  <si>
    <t>Jack Daniel's Honey</t>
  </si>
  <si>
    <t>5099873001370</t>
  </si>
  <si>
    <t>05099873101384</t>
  </si>
  <si>
    <t>L-06-514-00</t>
  </si>
  <si>
    <t>5099873046968</t>
  </si>
  <si>
    <t>5099873146965</t>
  </si>
  <si>
    <t>L-58-439-00</t>
  </si>
  <si>
    <t>Jack Daniel's Honey PET</t>
  </si>
  <si>
    <t>5099873001394</t>
  </si>
  <si>
    <t>05099873101391</t>
  </si>
  <si>
    <t>L-16-451-00</t>
  </si>
  <si>
    <t>Jack Daniel's Legacy</t>
  </si>
  <si>
    <t>5099873012963</t>
  </si>
  <si>
    <t>15099873112967</t>
  </si>
  <si>
    <t>L-22-382-00</t>
  </si>
  <si>
    <t>Jack Daniel's Legacy No. 3</t>
  </si>
  <si>
    <t>5099873018583</t>
  </si>
  <si>
    <t>05099873118580</t>
  </si>
  <si>
    <t>L-53-985-00</t>
  </si>
  <si>
    <t>Jack Daniel's Legacy No. 3 + GB</t>
  </si>
  <si>
    <t>5099873018552</t>
  </si>
  <si>
    <t>15099873118556</t>
  </si>
  <si>
    <t>L-53-416-00</t>
  </si>
  <si>
    <t>Jack Daniel's Paula Sher Limited Edition 2021</t>
  </si>
  <si>
    <t>5099873021873</t>
  </si>
  <si>
    <t>15099873121884</t>
  </si>
  <si>
    <t>L-06-525-00</t>
  </si>
  <si>
    <t>Jack Daniel's Sinatra Select + GB</t>
  </si>
  <si>
    <t>5099873055533</t>
  </si>
  <si>
    <t>05099873155530</t>
  </si>
  <si>
    <t>L-60-636-00</t>
  </si>
  <si>
    <t>Jack Daniels Single Barrel - Barrel Strength + GB</t>
  </si>
  <si>
    <t>15099873125745</t>
  </si>
  <si>
    <t>L-06-530-00</t>
  </si>
  <si>
    <t>Jack Daniel's Single Barrel + GB</t>
  </si>
  <si>
    <t>L-60-950-00</t>
  </si>
  <si>
    <t>Jack Daniel's Single Barrel + Glass</t>
  </si>
  <si>
    <t>5099873224014</t>
  </si>
  <si>
    <t>05099873124017</t>
  </si>
  <si>
    <t>L-06-529-00</t>
  </si>
  <si>
    <t>Jack Daniel's Single Barrel 100 Proof + GB</t>
  </si>
  <si>
    <t>5099873006061</t>
  </si>
  <si>
    <t>15099873106065</t>
  </si>
  <si>
    <t>L-06-531-00</t>
  </si>
  <si>
    <t>Jack Daniel's Single Barrel RYE + GB</t>
  </si>
  <si>
    <t>5099873007143</t>
  </si>
  <si>
    <t>15099873107147</t>
  </si>
  <si>
    <t>L-25-226-00</t>
  </si>
  <si>
    <t>Jack Daniel's Single Barrel Select</t>
  </si>
  <si>
    <t>5099873080061</t>
  </si>
  <si>
    <t>10082184101831</t>
  </si>
  <si>
    <t>L-16-513-00</t>
  </si>
  <si>
    <t>5099873088654</t>
  </si>
  <si>
    <t>15099873105853</t>
  </si>
  <si>
    <t>L-57-648-00</t>
  </si>
  <si>
    <t>Jack Daniel's Single Barrel Select + GB</t>
  </si>
  <si>
    <t>5099873001202</t>
  </si>
  <si>
    <t>15099873113971</t>
  </si>
  <si>
    <t>L-06-534-00</t>
  </si>
  <si>
    <t>Jack Daniel's Straight Rye</t>
  </si>
  <si>
    <t>5099873011720</t>
  </si>
  <si>
    <t>15099873111724</t>
  </si>
  <si>
    <t>L-54-579-00</t>
  </si>
  <si>
    <t>Jack Daniel's Tennessee Travelers Bold &amp; Spicy</t>
  </si>
  <si>
    <t>5099873020982</t>
  </si>
  <si>
    <t>15099873120986</t>
  </si>
  <si>
    <t>L-54-580-00</t>
  </si>
  <si>
    <t>Jack Daniel's Tennessee Travelers Sweet &amp; Oaky</t>
  </si>
  <si>
    <t>5099873020784</t>
  </si>
  <si>
    <t>099873120781</t>
  </si>
  <si>
    <t>L-58-085-00</t>
  </si>
  <si>
    <t>Jack Daniel's Triple Mash</t>
  </si>
  <si>
    <t>5099873023365</t>
  </si>
  <si>
    <t>L-61-006-00</t>
  </si>
  <si>
    <t>Jagermeister</t>
  </si>
  <si>
    <t>4067700024503</t>
  </si>
  <si>
    <t>4067700024510</t>
  </si>
  <si>
    <t>L-25-286-00</t>
  </si>
  <si>
    <t>40677057</t>
  </si>
  <si>
    <t>4067700241092</t>
  </si>
  <si>
    <t>L-53-266-00</t>
  </si>
  <si>
    <t>40677040</t>
  </si>
  <si>
    <t>4067700241047</t>
  </si>
  <si>
    <t>4067700121035</t>
  </si>
  <si>
    <t>L-04-881-00</t>
  </si>
  <si>
    <t>40677033</t>
  </si>
  <si>
    <t>L-53-278-00</t>
  </si>
  <si>
    <t>40677675</t>
  </si>
  <si>
    <t>4067700024718</t>
  </si>
  <si>
    <t>L-54-614-00</t>
  </si>
  <si>
    <t>L-04-885-00</t>
  </si>
  <si>
    <t>4067700011022</t>
  </si>
  <si>
    <t>4067700061027</t>
  </si>
  <si>
    <t>L-24-004-00</t>
  </si>
  <si>
    <t>4067700014771</t>
  </si>
  <si>
    <t>4067700015778</t>
  </si>
  <si>
    <t>L-27-015-00</t>
  </si>
  <si>
    <t>4067700002136</t>
  </si>
  <si>
    <t>4067700024688</t>
  </si>
  <si>
    <t>L-53-700-00</t>
  </si>
  <si>
    <t>4067700014566</t>
  </si>
  <si>
    <t>4067700015761</t>
  </si>
  <si>
    <t>4067700015754</t>
  </si>
  <si>
    <t>L-51-461-00</t>
  </si>
  <si>
    <t>5701125201130</t>
  </si>
  <si>
    <t>5701125201147</t>
  </si>
  <si>
    <t>L-50-182-00</t>
  </si>
  <si>
    <t>4067700011015</t>
  </si>
  <si>
    <t>4067700061010</t>
  </si>
  <si>
    <t>L-04-887-00</t>
  </si>
  <si>
    <t>4067700014764</t>
  </si>
  <si>
    <t>L-50-928-00</t>
  </si>
  <si>
    <t>4067700014757</t>
  </si>
  <si>
    <t>4067700015730</t>
  </si>
  <si>
    <t>L-50-596-00</t>
  </si>
  <si>
    <t>4067700014535</t>
  </si>
  <si>
    <t>L-02-135-00</t>
  </si>
  <si>
    <t>4067700011077</t>
  </si>
  <si>
    <t>4067700061072</t>
  </si>
  <si>
    <t>L-55-593-00</t>
  </si>
  <si>
    <t>4067700026668</t>
  </si>
  <si>
    <t>4067700027764</t>
  </si>
  <si>
    <t>L-59-462-00</t>
  </si>
  <si>
    <t>Jagermeister + 3 Shots Glasses</t>
  </si>
  <si>
    <t>4067700027184</t>
  </si>
  <si>
    <t>4067700027245</t>
  </si>
  <si>
    <t>L-58-559-00</t>
  </si>
  <si>
    <t>Jagermeister + Gameset</t>
  </si>
  <si>
    <t>8710833009102</t>
  </si>
  <si>
    <t>8710833009119</t>
  </si>
  <si>
    <t>L-55-310-00</t>
  </si>
  <si>
    <t>Jagermeister + Shotglasses</t>
  </si>
  <si>
    <t>L-55-652-00</t>
  </si>
  <si>
    <t>Jagermeister Giftpack + 2 Shotglasses + Pump</t>
  </si>
  <si>
    <t>4067700027191</t>
  </si>
  <si>
    <t>4067700027252</t>
  </si>
  <si>
    <t>L-23-666-00</t>
  </si>
  <si>
    <t>Jagermeister Manifest</t>
  </si>
  <si>
    <t>4067700025814</t>
  </si>
  <si>
    <t>L-04-877-00</t>
  </si>
  <si>
    <t>Jagermeister Manifest + GB</t>
  </si>
  <si>
    <t>4067700018014</t>
  </si>
  <si>
    <t>4067700017918</t>
  </si>
  <si>
    <t>L-58-651-00</t>
  </si>
  <si>
    <t>Jagermeister NRF</t>
  </si>
  <si>
    <t>4067700028556</t>
  </si>
  <si>
    <t>4067700028600</t>
  </si>
  <si>
    <t>L-55-213-00</t>
  </si>
  <si>
    <t>Jagermeister Twinpack + 2 Shots Glasses (2x05L)</t>
  </si>
  <si>
    <t>4067700025555</t>
  </si>
  <si>
    <t>4067700027269</t>
  </si>
  <si>
    <t>L-56-330-00</t>
  </si>
  <si>
    <t>Jamaica Cove Banana Black Spiced Rum</t>
  </si>
  <si>
    <t>5060119770718</t>
  </si>
  <si>
    <t>15060119770715</t>
  </si>
  <si>
    <t>L-09-495-00</t>
  </si>
  <si>
    <t>Jamaica Cove Pineapple Rum</t>
  </si>
  <si>
    <t>5060119770428</t>
  </si>
  <si>
    <t>15060119770425</t>
  </si>
  <si>
    <t>L-57-190-00</t>
  </si>
  <si>
    <t>Jameson</t>
  </si>
  <si>
    <t>5011007003586</t>
  </si>
  <si>
    <t>05011007022921</t>
  </si>
  <si>
    <t>L-54-285-00</t>
  </si>
  <si>
    <t>5011007003654</t>
  </si>
  <si>
    <t>05011007003739</t>
  </si>
  <si>
    <t>L-06-443-00</t>
  </si>
  <si>
    <t>5011007003005</t>
  </si>
  <si>
    <t>5011007003050</t>
  </si>
  <si>
    <t>L-06-445-00</t>
  </si>
  <si>
    <t>5011007003227</t>
  </si>
  <si>
    <t>5011007003715</t>
  </si>
  <si>
    <t>L-24-904-00</t>
  </si>
  <si>
    <t>Jameson + GB</t>
  </si>
  <si>
    <t>5011007021160</t>
  </si>
  <si>
    <t>05011007021177</t>
  </si>
  <si>
    <t>L-57-970-00</t>
  </si>
  <si>
    <t>Jameson 18 Years + GB</t>
  </si>
  <si>
    <t>5011007022891</t>
  </si>
  <si>
    <t>05011007022907</t>
  </si>
  <si>
    <t>L-06-415-00</t>
  </si>
  <si>
    <t>Jameson Black Barrel + GB</t>
  </si>
  <si>
    <t>5011007024000</t>
  </si>
  <si>
    <t>5011007024185</t>
  </si>
  <si>
    <t>L-06-416-00</t>
  </si>
  <si>
    <t>5011007024451</t>
  </si>
  <si>
    <t>05011007024468</t>
  </si>
  <si>
    <t>Jameson Caskmates IPA</t>
  </si>
  <si>
    <t>5011007025960</t>
  </si>
  <si>
    <t>L-06-421-00</t>
  </si>
  <si>
    <t>5011007023157</t>
  </si>
  <si>
    <t>05011007023164</t>
  </si>
  <si>
    <t>L-06-424-00</t>
  </si>
  <si>
    <t>Jameson Caskmates Stout</t>
  </si>
  <si>
    <t>5011007025410</t>
  </si>
  <si>
    <t>5011007025427</t>
  </si>
  <si>
    <t>L-06-423-00</t>
  </si>
  <si>
    <t>5011007025649</t>
  </si>
  <si>
    <t>L-23-551-00</t>
  </si>
  <si>
    <t>Jameson Cold Brew</t>
  </si>
  <si>
    <t>5011007020569</t>
  </si>
  <si>
    <t>011007020576</t>
  </si>
  <si>
    <t>5011007003548</t>
  </si>
  <si>
    <t>L-57-913-00</t>
  </si>
  <si>
    <t>Jameson Orange</t>
  </si>
  <si>
    <t>5011007020620</t>
  </si>
  <si>
    <t>05011007020637</t>
  </si>
  <si>
    <t>L-05-618-00</t>
  </si>
  <si>
    <t>Janneau VSOP Armagnac</t>
  </si>
  <si>
    <t>3219942130103</t>
  </si>
  <si>
    <t>3219940006134</t>
  </si>
  <si>
    <t>L-05-620-00</t>
  </si>
  <si>
    <t>Janneau XO Royal Grand Armagnac + GB</t>
  </si>
  <si>
    <t>3219940005847</t>
  </si>
  <si>
    <t>32199400061588</t>
  </si>
  <si>
    <t>L-56-817-00</t>
  </si>
  <si>
    <t>Jarana Azul Blanco</t>
  </si>
  <si>
    <t>7501043722070</t>
  </si>
  <si>
    <t>L-56-815-00</t>
  </si>
  <si>
    <t>Jarana Reposado</t>
  </si>
  <si>
    <t>7501043722087</t>
  </si>
  <si>
    <t>17501043722084</t>
  </si>
  <si>
    <t>L-17-376-00</t>
  </si>
  <si>
    <t>Jawbox Gin Liqueur - Pineapple &amp; Ginger</t>
  </si>
  <si>
    <t>5060434130624</t>
  </si>
  <si>
    <t>5060434130631</t>
  </si>
  <si>
    <t>L-17-377-00</t>
  </si>
  <si>
    <t>Jawbox Gin Liqueur - Rhubarb &amp; Ginger</t>
  </si>
  <si>
    <t>5060434130600</t>
  </si>
  <si>
    <t>5060434130617</t>
  </si>
  <si>
    <t>L-52-959-00</t>
  </si>
  <si>
    <t>Jawbox Small batch Export Strength</t>
  </si>
  <si>
    <t>5060434132048</t>
  </si>
  <si>
    <t>05060434132055</t>
  </si>
  <si>
    <t>L-18-643-00</t>
  </si>
  <si>
    <t>Jawbox Small Batch Gin</t>
  </si>
  <si>
    <t>5060434130204</t>
  </si>
  <si>
    <t>5060434130211</t>
  </si>
  <si>
    <t>L-51-864-00</t>
  </si>
  <si>
    <t>Jean Call Rose Brut</t>
  </si>
  <si>
    <t>426063912005</t>
  </si>
  <si>
    <t>4260639120029</t>
  </si>
  <si>
    <t>L-58-975-00</t>
  </si>
  <si>
    <t>Jean Goyard Marc De Champagne XO Exclusive + GB</t>
  </si>
  <si>
    <t>3178241011066</t>
  </si>
  <si>
    <t>L-60-706-00</t>
  </si>
  <si>
    <t>Jim Beam</t>
  </si>
  <si>
    <t>080686000389</t>
  </si>
  <si>
    <t>10080686000386</t>
  </si>
  <si>
    <t>L-06-476-00</t>
  </si>
  <si>
    <t>5010196092142</t>
  </si>
  <si>
    <t>05010196992145</t>
  </si>
  <si>
    <t>L-57-062-00</t>
  </si>
  <si>
    <t>Jim Beam Apple</t>
  </si>
  <si>
    <t>080686021919</t>
  </si>
  <si>
    <t>10080686021916</t>
  </si>
  <si>
    <t>L-57-525-00</t>
  </si>
  <si>
    <t>080686043478</t>
  </si>
  <si>
    <t>10080686043475</t>
  </si>
  <si>
    <t>L-26-332-00</t>
  </si>
  <si>
    <t>Jim Beam Black Bourbon</t>
  </si>
  <si>
    <t>5060045586810</t>
  </si>
  <si>
    <t>05060045586827</t>
  </si>
  <si>
    <t>L-60-797-00</t>
  </si>
  <si>
    <t>Jim Beam Black Cherry</t>
  </si>
  <si>
    <t>0080686043492</t>
  </si>
  <si>
    <t>10080686043499</t>
  </si>
  <si>
    <t>L-06-452-00</t>
  </si>
  <si>
    <t>Jim Beam Devil's Cut</t>
  </si>
  <si>
    <t>5060045582669</t>
  </si>
  <si>
    <t>200150240</t>
  </si>
  <si>
    <t>L-06-456-00</t>
  </si>
  <si>
    <t>Jim Beam Double Oak</t>
  </si>
  <si>
    <t>5060045585912</t>
  </si>
  <si>
    <t>5060045585929</t>
  </si>
  <si>
    <t>L-56-398-00</t>
  </si>
  <si>
    <t>Jim Beam Honey</t>
  </si>
  <si>
    <t>080686021902</t>
  </si>
  <si>
    <t>10080686021909</t>
  </si>
  <si>
    <t>L-56-401-00</t>
  </si>
  <si>
    <t>080686043515</t>
  </si>
  <si>
    <t>10080686043512</t>
  </si>
  <si>
    <t>L-57-439-00</t>
  </si>
  <si>
    <t>Jim Beam Peach</t>
  </si>
  <si>
    <t>080686043171</t>
  </si>
  <si>
    <t>L-06-467-00</t>
  </si>
  <si>
    <t>Jim Beam RYE</t>
  </si>
  <si>
    <t>5060045582263</t>
  </si>
  <si>
    <t>05060045582256</t>
  </si>
  <si>
    <t>L-60-002-00</t>
  </si>
  <si>
    <t>Jim Beam Sunshine</t>
  </si>
  <si>
    <t>5010278103209</t>
  </si>
  <si>
    <t>15010278103206</t>
  </si>
  <si>
    <t>L-59-324-00</t>
  </si>
  <si>
    <t>Jin Jiji Darjeeling India Dry Gin</t>
  </si>
  <si>
    <t>8908009319166</t>
  </si>
  <si>
    <t>8908009319210</t>
  </si>
  <si>
    <t>L-59-325-00</t>
  </si>
  <si>
    <t>Jin Jiji High Proof India Dry Gin</t>
  </si>
  <si>
    <t>8908009319173</t>
  </si>
  <si>
    <t>8908009319227</t>
  </si>
  <si>
    <t>L-56-672-00</t>
  </si>
  <si>
    <t>SOUTH KOREA</t>
  </si>
  <si>
    <t>8801048941001</t>
  </si>
  <si>
    <t>8801048941803</t>
  </si>
  <si>
    <t>L-59-918-00</t>
  </si>
  <si>
    <t>Jinro Soju Chamisul Fresh</t>
  </si>
  <si>
    <t>8801048181346</t>
  </si>
  <si>
    <t>8801048951802</t>
  </si>
  <si>
    <t>8801048921805</t>
  </si>
  <si>
    <t>L-60-370-00</t>
  </si>
  <si>
    <t>Jinro Soju Green Grape</t>
  </si>
  <si>
    <t>8801048179107</t>
  </si>
  <si>
    <t>8801048921836</t>
  </si>
  <si>
    <t>Jinro Soju Plum</t>
  </si>
  <si>
    <t>L-58-445-00</t>
  </si>
  <si>
    <t>Jinro Soju Strawberry</t>
  </si>
  <si>
    <t>8801048178018</t>
  </si>
  <si>
    <t>L-09-512-00</t>
  </si>
  <si>
    <t>Jinzu Gin</t>
  </si>
  <si>
    <t>5010103936026</t>
  </si>
  <si>
    <t>05010103936033</t>
  </si>
  <si>
    <t>L-57-577-00</t>
  </si>
  <si>
    <t>Jodhpur</t>
  </si>
  <si>
    <t>8438001407108</t>
  </si>
  <si>
    <t>L-57-798-00</t>
  </si>
  <si>
    <t>Jodhpur Dry Gin</t>
  </si>
  <si>
    <t>8414771865362</t>
  </si>
  <si>
    <t>01284147718653661700000010L070</t>
  </si>
  <si>
    <t>Jodhpur Mandore</t>
  </si>
  <si>
    <t>18438001408577</t>
  </si>
  <si>
    <t>L-09-499-00</t>
  </si>
  <si>
    <t>Jodhpur Premium</t>
  </si>
  <si>
    <t>8414771863719</t>
  </si>
  <si>
    <t>18414771863716</t>
  </si>
  <si>
    <t>L-09-501-00</t>
  </si>
  <si>
    <t>Jodhpur Reserve</t>
  </si>
  <si>
    <t>8414771864907</t>
  </si>
  <si>
    <t>18414771864904</t>
  </si>
  <si>
    <t>L-18-649-00</t>
  </si>
  <si>
    <t>Jodhpur Spicy</t>
  </si>
  <si>
    <t>8438001407931</t>
  </si>
  <si>
    <t>18438001407938</t>
  </si>
  <si>
    <t>L-06-845-00</t>
  </si>
  <si>
    <t>John Powers 12 Years Irish John's Lane + GB</t>
  </si>
  <si>
    <t>5011007001919</t>
  </si>
  <si>
    <t>05011007001926</t>
  </si>
  <si>
    <t>L-51-625-00</t>
  </si>
  <si>
    <t>5011007001025</t>
  </si>
  <si>
    <t>05011007001261</t>
  </si>
  <si>
    <t>L-06-663-00</t>
  </si>
  <si>
    <t>Johnnie Walker 15 Years Green Label + GB</t>
  </si>
  <si>
    <t>5000267134710</t>
  </si>
  <si>
    <t>05000267134451</t>
  </si>
  <si>
    <t>L-06-578-00</t>
  </si>
  <si>
    <t>Johnnie Walker 18 Years Ultimate + GB</t>
  </si>
  <si>
    <t>5000267165783</t>
  </si>
  <si>
    <t>000267165790</t>
  </si>
  <si>
    <t>L-06-603-00</t>
  </si>
  <si>
    <t>Johnnie Walker Black Label</t>
  </si>
  <si>
    <t>5000267025209</t>
  </si>
  <si>
    <t>5000267126869</t>
  </si>
  <si>
    <t>L-06-606-00</t>
  </si>
  <si>
    <t>5000267024806</t>
  </si>
  <si>
    <t>5000267024837</t>
  </si>
  <si>
    <t>L-06-609-00</t>
  </si>
  <si>
    <t>5000267024233</t>
  </si>
  <si>
    <t>05000267024240</t>
  </si>
  <si>
    <t>L-26-057-00</t>
  </si>
  <si>
    <t>5000267024202</t>
  </si>
  <si>
    <t>5000267024325</t>
  </si>
  <si>
    <t>L-26-315-00</t>
  </si>
  <si>
    <t>5000267023601</t>
  </si>
  <si>
    <t>5000267190488</t>
  </si>
  <si>
    <t>L-59-924-00</t>
  </si>
  <si>
    <t>5000267023632</t>
  </si>
  <si>
    <t>L-06-612-00</t>
  </si>
  <si>
    <t>5000267023007</t>
  </si>
  <si>
    <t>5000267023045</t>
  </si>
  <si>
    <t>L-06-620-00</t>
  </si>
  <si>
    <t>5000267129723</t>
  </si>
  <si>
    <t>5000267129730</t>
  </si>
  <si>
    <t>Johnnie Walker Black Label + GB</t>
  </si>
  <si>
    <t>5000267023625</t>
  </si>
  <si>
    <t>L-57-053-00</t>
  </si>
  <si>
    <t>Johnnie Walker Black Label PET</t>
  </si>
  <si>
    <t>5000267096261</t>
  </si>
  <si>
    <t>5000267025575</t>
  </si>
  <si>
    <t>L-55-465-00</t>
  </si>
  <si>
    <t>5000267187136</t>
  </si>
  <si>
    <t>5000267187143</t>
  </si>
  <si>
    <t>L-58-663-00</t>
  </si>
  <si>
    <t>Johnnie Walker Blue Lab. Chin. Nw. Yr. Yr. Of The Rabbit +GB</t>
  </si>
  <si>
    <t>5000267191195</t>
  </si>
  <si>
    <t>5000267191201</t>
  </si>
  <si>
    <t>L-06-636-00</t>
  </si>
  <si>
    <t>Johnnie Walker Blue Label + GB</t>
  </si>
  <si>
    <t>5000267115245</t>
  </si>
  <si>
    <t>5000267115252</t>
  </si>
  <si>
    <t>L-06-641-00</t>
  </si>
  <si>
    <t>5000267114293</t>
  </si>
  <si>
    <t>5000267114552</t>
  </si>
  <si>
    <t>L-57-723-00</t>
  </si>
  <si>
    <t>Johnnie Walker Blue Label City Of The Future Berlin + GB</t>
  </si>
  <si>
    <t>5000267188751</t>
  </si>
  <si>
    <t>5000267188935</t>
  </si>
  <si>
    <t>L-57-724-00</t>
  </si>
  <si>
    <t>Johnnie Walker Blue Label City Of The Future London + GB</t>
  </si>
  <si>
    <t>5000267188836</t>
  </si>
  <si>
    <t>5000267189017</t>
  </si>
  <si>
    <t>L-57-725-00</t>
  </si>
  <si>
    <t>Johnnie Walker Blue Label City Of The Future Mars + GB</t>
  </si>
  <si>
    <t>5000267188768</t>
  </si>
  <si>
    <t>5000267188942</t>
  </si>
  <si>
    <t>L-57-823-00</t>
  </si>
  <si>
    <t>Johnnie Walker Blue Label Ghost &amp; Rare Port Dundas + GB</t>
  </si>
  <si>
    <t>5000267190228</t>
  </si>
  <si>
    <t>000267190259</t>
  </si>
  <si>
    <t>L-06-629-00</t>
  </si>
  <si>
    <t>Johnnie Walker Blue Label 'King George V' + GB</t>
  </si>
  <si>
    <t>5000267108759</t>
  </si>
  <si>
    <t>05000267165851</t>
  </si>
  <si>
    <t>L-58-756-00</t>
  </si>
  <si>
    <t>Johnnie Walker Double Black</t>
  </si>
  <si>
    <t>5000267116426</t>
  </si>
  <si>
    <t>05000267192284</t>
  </si>
  <si>
    <t>L-06-655-00</t>
  </si>
  <si>
    <t>Johnnie Walker Gold Reserve + GB</t>
  </si>
  <si>
    <t>5000267117560</t>
  </si>
  <si>
    <t>05000267117928</t>
  </si>
  <si>
    <t>L-16-600-00</t>
  </si>
  <si>
    <t>5000267117584</t>
  </si>
  <si>
    <t>05000267127941</t>
  </si>
  <si>
    <t>L-06-665-00</t>
  </si>
  <si>
    <t>Johnnie Walker Island Green + GB</t>
  </si>
  <si>
    <t>5000267163413</t>
  </si>
  <si>
    <t>5000267163406</t>
  </si>
  <si>
    <t>L-58-662-00</t>
  </si>
  <si>
    <t>Johnnie Walker King George V CNY. Year of the Rabbit  + GB</t>
  </si>
  <si>
    <t>5000267191157</t>
  </si>
  <si>
    <t>05000267191164</t>
  </si>
  <si>
    <t>L-51-589-00</t>
  </si>
  <si>
    <t>Johnnie Walker Red Label</t>
  </si>
  <si>
    <t>5000267015200</t>
  </si>
  <si>
    <t>5000267166100</t>
  </si>
  <si>
    <t>L-06-677-00</t>
  </si>
  <si>
    <t>5000267126838</t>
  </si>
  <si>
    <t>L-06-680-00</t>
  </si>
  <si>
    <t>5000267014807</t>
  </si>
  <si>
    <t>5000267014814</t>
  </si>
  <si>
    <t>L-06-684-00</t>
  </si>
  <si>
    <t>5000267014203</t>
  </si>
  <si>
    <t>5000267014210</t>
  </si>
  <si>
    <t>L-06-690-00</t>
  </si>
  <si>
    <t>5000267013602</t>
  </si>
  <si>
    <t>5000267013664</t>
  </si>
  <si>
    <t>L-50-345-00</t>
  </si>
  <si>
    <t>5000267013008</t>
  </si>
  <si>
    <t>05000267013039</t>
  </si>
  <si>
    <t>L-06-694-00</t>
  </si>
  <si>
    <t>5000267129778</t>
  </si>
  <si>
    <t>5000267129808</t>
  </si>
  <si>
    <t>L-25-239-00</t>
  </si>
  <si>
    <t>Johnnie Walker Red Label PET</t>
  </si>
  <si>
    <t>5000267096278</t>
  </si>
  <si>
    <t>5000267015736</t>
  </si>
  <si>
    <t>L-06-700-00</t>
  </si>
  <si>
    <t>Johnnie Walker Swing + GB</t>
  </si>
  <si>
    <t>5000267054063</t>
  </si>
  <si>
    <t>5000267054070</t>
  </si>
  <si>
    <t>L-13-628-00</t>
  </si>
  <si>
    <t>Jose Cuervo Especial Reposado</t>
  </si>
  <si>
    <t>7501035042131</t>
  </si>
  <si>
    <t>7501035042353</t>
  </si>
  <si>
    <t>L-05-366-00</t>
  </si>
  <si>
    <t>7501035042155</t>
  </si>
  <si>
    <t>7501035042452</t>
  </si>
  <si>
    <t>L-05-367-00</t>
  </si>
  <si>
    <t>7501035042759</t>
  </si>
  <si>
    <t>L-53-256-00</t>
  </si>
  <si>
    <t>Jose Cuervo Especial Reposado Limited Edition</t>
  </si>
  <si>
    <t>27501035042159</t>
  </si>
  <si>
    <t>L-13-616-00</t>
  </si>
  <si>
    <t>Jose Cuervo Especial Silver</t>
  </si>
  <si>
    <t>7501035042308</t>
  </si>
  <si>
    <t>7501035042377</t>
  </si>
  <si>
    <t>L-22-932-00</t>
  </si>
  <si>
    <t>7501035042315</t>
  </si>
  <si>
    <t>7501035042339</t>
  </si>
  <si>
    <t>L-13-615-00</t>
  </si>
  <si>
    <t>7501035042186</t>
  </si>
  <si>
    <t>L-61-035-00</t>
  </si>
  <si>
    <t>Jose Cuervo Especial Silver Limited Edition</t>
  </si>
  <si>
    <t>17501035042305</t>
  </si>
  <si>
    <t>L-05-370-00</t>
  </si>
  <si>
    <t>Jose Cuervo Reserva De La Familia + Wooden GB</t>
  </si>
  <si>
    <t>5029977341003</t>
  </si>
  <si>
    <t>05029977821031</t>
  </si>
  <si>
    <t>L-57-667-00</t>
  </si>
  <si>
    <t>Jose Cuervo Tradicional Reposado</t>
  </si>
  <si>
    <t>7501035012219</t>
  </si>
  <si>
    <t>17501035012216</t>
  </si>
  <si>
    <t>L-20-850-00</t>
  </si>
  <si>
    <t>Joseph Guy VS</t>
  </si>
  <si>
    <t>5410293752039</t>
  </si>
  <si>
    <t>15410293752036</t>
  </si>
  <si>
    <t>L-20-849-00</t>
  </si>
  <si>
    <t>5410293752022</t>
  </si>
  <si>
    <t>15410293752029</t>
  </si>
  <si>
    <t>L-13-818-00</t>
  </si>
  <si>
    <t>5410293752015</t>
  </si>
  <si>
    <t>8710631635855</t>
  </si>
  <si>
    <t>L-20-848-00</t>
  </si>
  <si>
    <t>5410293752008</t>
  </si>
  <si>
    <t>8710631635862</t>
  </si>
  <si>
    <t>L-51-704-00</t>
  </si>
  <si>
    <t>Joseph Guy VSOP + GB</t>
  </si>
  <si>
    <t>5410293782043</t>
  </si>
  <si>
    <t>15410293782064</t>
  </si>
  <si>
    <t>L-13-558-00</t>
  </si>
  <si>
    <t>Julia Grappa Invecchiata</t>
  </si>
  <si>
    <t>8000440179504</t>
  </si>
  <si>
    <t>8000440112228</t>
  </si>
  <si>
    <t>L-13-559-00</t>
  </si>
  <si>
    <t>Julia Grappa Superiore</t>
  </si>
  <si>
    <t>8000440113089</t>
  </si>
  <si>
    <t>08000440133803</t>
  </si>
  <si>
    <t>L-51-018-00</t>
  </si>
  <si>
    <t>June Royal Pear &amp; Cardamom</t>
  </si>
  <si>
    <t>3700209603145</t>
  </si>
  <si>
    <t>23700209603149</t>
  </si>
  <si>
    <t>L-51-017-00</t>
  </si>
  <si>
    <t>June Wild Peach &amp; Summer Fruits</t>
  </si>
  <si>
    <t>3700209603138</t>
  </si>
  <si>
    <t>23700209603132</t>
  </si>
  <si>
    <t>L-53-068-00</t>
  </si>
  <si>
    <t>Juniper Bird Gin</t>
  </si>
  <si>
    <t>8718444160939</t>
  </si>
  <si>
    <t>8718444160946</t>
  </si>
  <si>
    <t>Jura 10 Years + 2 Glasses</t>
  </si>
  <si>
    <t>5013967014633</t>
  </si>
  <si>
    <t>05013967014626</t>
  </si>
  <si>
    <t>L-08-075-00</t>
  </si>
  <si>
    <t>Jura 10 Years + GB</t>
  </si>
  <si>
    <t>5013967012486</t>
  </si>
  <si>
    <t>05013967012493</t>
  </si>
  <si>
    <t>L-08-079-00</t>
  </si>
  <si>
    <t>Jura 12 Years + GB</t>
  </si>
  <si>
    <t>5013967012509</t>
  </si>
  <si>
    <t>5013967012516</t>
  </si>
  <si>
    <t>L-58-185-00</t>
  </si>
  <si>
    <t>5013967018877</t>
  </si>
  <si>
    <t>05013967018884</t>
  </si>
  <si>
    <t>L-15-236-00</t>
  </si>
  <si>
    <t>Jura 18 Years Wine Cask + GB</t>
  </si>
  <si>
    <t>5013967012547</t>
  </si>
  <si>
    <t>05013967012554</t>
  </si>
  <si>
    <t>L-51-754-00</t>
  </si>
  <si>
    <t>Jura 21 Years Tide And Time + GB</t>
  </si>
  <si>
    <t>5013967014886</t>
  </si>
  <si>
    <t>05013967014909</t>
  </si>
  <si>
    <t>L-15-249-00</t>
  </si>
  <si>
    <t>Jura Journey + GB</t>
  </si>
  <si>
    <t>5013967012462</t>
  </si>
  <si>
    <t>05013967012479</t>
  </si>
  <si>
    <t>L-51-288-00</t>
  </si>
  <si>
    <t>Jura Red Wine Cask + GB</t>
  </si>
  <si>
    <t>5013967016507</t>
  </si>
  <si>
    <t>05013967016514</t>
  </si>
  <si>
    <t>L-56-728-00</t>
  </si>
  <si>
    <t>Jura Rum Cask Finish + GB</t>
  </si>
  <si>
    <t>5013967017849</t>
  </si>
  <si>
    <t>05013967017856</t>
  </si>
  <si>
    <t>L-08-098-00</t>
  </si>
  <si>
    <t>Jura Seven Wood + GB</t>
  </si>
  <si>
    <t>5013967012523</t>
  </si>
  <si>
    <t>05013967012530</t>
  </si>
  <si>
    <t>L-08-106-00</t>
  </si>
  <si>
    <t>Jura The Road + GB</t>
  </si>
  <si>
    <t>5013967013148</t>
  </si>
  <si>
    <t>05013967013155</t>
  </si>
  <si>
    <t>L-50-401-00</t>
  </si>
  <si>
    <t>Jura The Sound + GB</t>
  </si>
  <si>
    <t>5013967013100</t>
  </si>
  <si>
    <t>05013967013117</t>
  </si>
  <si>
    <t>L-51-289-00</t>
  </si>
  <si>
    <t>Jura Winter Edition + GB</t>
  </si>
  <si>
    <t>5013967016767</t>
  </si>
  <si>
    <t>05013967016774</t>
  </si>
  <si>
    <t>L-54-852-00</t>
  </si>
  <si>
    <t>Justerini &amp; Brooks</t>
  </si>
  <si>
    <t>5010103800051</t>
  </si>
  <si>
    <t>05010103804066</t>
  </si>
  <si>
    <t>L-59-494-00</t>
  </si>
  <si>
    <t>5010103800853</t>
  </si>
  <si>
    <t>0501013800648</t>
  </si>
  <si>
    <t>L-06-565-00</t>
  </si>
  <si>
    <t>05010103804622</t>
  </si>
  <si>
    <t>L-22-043-00</t>
  </si>
  <si>
    <t>5010103800259</t>
  </si>
  <si>
    <t>5010103944755</t>
  </si>
  <si>
    <t>5010103800457</t>
  </si>
  <si>
    <t>L-06-571-00</t>
  </si>
  <si>
    <t>5010103800471</t>
  </si>
  <si>
    <t>L-56-084-00</t>
  </si>
  <si>
    <t>Justerini &amp; Brooks Botanico NRF</t>
  </si>
  <si>
    <t>5010103945257</t>
  </si>
  <si>
    <t>5010103945264</t>
  </si>
  <si>
    <t>L-52-413-00</t>
  </si>
  <si>
    <t>Justerini &amp; Brooks PET</t>
  </si>
  <si>
    <t>L-20-860-00</t>
  </si>
  <si>
    <t>Juttertje</t>
  </si>
  <si>
    <t>8711114314038</t>
  </si>
  <si>
    <t>8711114614039</t>
  </si>
  <si>
    <t>L-13-913-00</t>
  </si>
  <si>
    <t>8711114314045</t>
  </si>
  <si>
    <t>8711114614046</t>
  </si>
  <si>
    <t>L-05-668-00</t>
  </si>
  <si>
    <t>Kah Tequila Blanco</t>
  </si>
  <si>
    <t>7503023613033</t>
  </si>
  <si>
    <t>10081240750259</t>
  </si>
  <si>
    <t>L-05-669-00</t>
  </si>
  <si>
    <t>Kah Tequila Reposado</t>
  </si>
  <si>
    <t>7503023613231</t>
  </si>
  <si>
    <t>10081240750266</t>
  </si>
  <si>
    <t>L-53-071-00</t>
  </si>
  <si>
    <t>Kahlua</t>
  </si>
  <si>
    <t>7610594252148</t>
  </si>
  <si>
    <t>17610594252138</t>
  </si>
  <si>
    <t>L-54-713-00</t>
  </si>
  <si>
    <t>7610594252162</t>
  </si>
  <si>
    <t>17610594252152</t>
  </si>
  <si>
    <t>L-56-272-00</t>
  </si>
  <si>
    <t>Kamet Single Malt + GB</t>
  </si>
  <si>
    <t>8908005173755</t>
  </si>
  <si>
    <t>L-51-022-00</t>
  </si>
  <si>
    <t>Kamiki + GB</t>
  </si>
  <si>
    <t>4589858890019</t>
  </si>
  <si>
    <t>4589858890033</t>
  </si>
  <si>
    <t>L-51-031-00</t>
  </si>
  <si>
    <t>Kamiki Intense Wood + GB</t>
  </si>
  <si>
    <t>4589858890064</t>
  </si>
  <si>
    <t>4589858890057</t>
  </si>
  <si>
    <t>L-54-571-00</t>
  </si>
  <si>
    <t>Kamiki Sakura Wood Finish + GB</t>
  </si>
  <si>
    <t>4589858890118</t>
  </si>
  <si>
    <t>4589858890132</t>
  </si>
  <si>
    <t>L-05-657-00</t>
  </si>
  <si>
    <t>Karlsbader Becherovka</t>
  </si>
  <si>
    <t>8594405101049</t>
  </si>
  <si>
    <t>8594405101643</t>
  </si>
  <si>
    <t>L-05-659-00</t>
  </si>
  <si>
    <t>8594405101063</t>
  </si>
  <si>
    <t>8594405102305</t>
  </si>
  <si>
    <t>L-59-995-00</t>
  </si>
  <si>
    <t>Karneval Vodka</t>
  </si>
  <si>
    <t>4006714104580</t>
  </si>
  <si>
    <t>4006714114589</t>
  </si>
  <si>
    <t>L-17-386-00</t>
  </si>
  <si>
    <t>Kauffman Soft</t>
  </si>
  <si>
    <t>4620006993906</t>
  </si>
  <si>
    <t>4620006993913</t>
  </si>
  <si>
    <t>TAIWAN</t>
  </si>
  <si>
    <t>4710085206711</t>
  </si>
  <si>
    <t>4710085207817</t>
  </si>
  <si>
    <t>L-59-625-00</t>
  </si>
  <si>
    <t>Kavalan Peated + GB</t>
  </si>
  <si>
    <t>4710085236480</t>
  </si>
  <si>
    <t>4710085236497</t>
  </si>
  <si>
    <t>L-13-835-00</t>
  </si>
  <si>
    <t>Kavalan Podium + GB</t>
  </si>
  <si>
    <t>4710085218899</t>
  </si>
  <si>
    <t>4710085218905</t>
  </si>
  <si>
    <t>4710085208630</t>
  </si>
  <si>
    <t>L-53-689-00</t>
  </si>
  <si>
    <t>Kavalan Solist Vinho Barrique + GB</t>
  </si>
  <si>
    <t>4710085214723</t>
  </si>
  <si>
    <t>4710085214730</t>
  </si>
  <si>
    <t>L-56-333-00</t>
  </si>
  <si>
    <t>Kavalan Triple Sherry Cask + GB</t>
  </si>
  <si>
    <t>4710085240593</t>
  </si>
  <si>
    <t>14710085240590</t>
  </si>
  <si>
    <t>L-05-660-00</t>
  </si>
  <si>
    <t>Keizerbitter</t>
  </si>
  <si>
    <t>8711209838012</t>
  </si>
  <si>
    <t>8711209983811</t>
  </si>
  <si>
    <t>L-25-228-00</t>
  </si>
  <si>
    <t>Ketel 1 Jong</t>
  </si>
  <si>
    <t>87300505</t>
  </si>
  <si>
    <t>8711566017433</t>
  </si>
  <si>
    <t>L-20-886-00</t>
  </si>
  <si>
    <t>8711566013022</t>
  </si>
  <si>
    <t>8711566047027</t>
  </si>
  <si>
    <t>L-05-665-00</t>
  </si>
  <si>
    <t>8711566013008</t>
  </si>
  <si>
    <t>L-59-385-00</t>
  </si>
  <si>
    <t>Ketel 1 Signature Blend</t>
  </si>
  <si>
    <t>87368604</t>
  </si>
  <si>
    <t>18711566028603</t>
  </si>
  <si>
    <t>L-59-851-00</t>
  </si>
  <si>
    <t>8711566027005</t>
  </si>
  <si>
    <t>18711566027002</t>
  </si>
  <si>
    <t>L-09-519-00</t>
  </si>
  <si>
    <t>Ketel One Vodka</t>
  </si>
  <si>
    <t>8711566013701</t>
  </si>
  <si>
    <t>8711566013718</t>
  </si>
  <si>
    <t>L-09-521-00</t>
  </si>
  <si>
    <t>085156210015</t>
  </si>
  <si>
    <t>10085156112705</t>
  </si>
  <si>
    <t>L-17-388-00</t>
  </si>
  <si>
    <t>Ketel One Vodka Citroen</t>
  </si>
  <si>
    <t>8711566070018</t>
  </si>
  <si>
    <t>8711566170039</t>
  </si>
  <si>
    <t>L-17-396-00</t>
  </si>
  <si>
    <t>KI NO BI Kinotea Kyoto Dry Gin + GB</t>
  </si>
  <si>
    <t>4589633900155</t>
  </si>
  <si>
    <t>14589633900145</t>
  </si>
  <si>
    <t>L-09-526-00</t>
  </si>
  <si>
    <t>KI NO BI Kyoto Dry Gin + GB</t>
  </si>
  <si>
    <t>4589633900025</t>
  </si>
  <si>
    <t>14589633900015</t>
  </si>
  <si>
    <t>L-09-528-00</t>
  </si>
  <si>
    <t>KI NO BI SEI Kyoto Dry Gin + GB</t>
  </si>
  <si>
    <t>4589633900179</t>
  </si>
  <si>
    <t>14589633900169</t>
  </si>
  <si>
    <t>L-06-723-00</t>
  </si>
  <si>
    <t>Kilbeggan Traditional</t>
  </si>
  <si>
    <t>5099357003609</t>
  </si>
  <si>
    <t>5099357003616</t>
  </si>
  <si>
    <t>L-08-128-00</t>
  </si>
  <si>
    <t>Kilchoman Machir Bay + GB</t>
  </si>
  <si>
    <t>5060210700522</t>
  </si>
  <si>
    <t>15060210700529</t>
  </si>
  <si>
    <t>L-08-129-00</t>
  </si>
  <si>
    <t>Kilchoman Sanaig + GB</t>
  </si>
  <si>
    <t>5060210700607</t>
  </si>
  <si>
    <t>15060210700604</t>
  </si>
  <si>
    <t>L-59-826-00</t>
  </si>
  <si>
    <t>King of Soho Copacetic</t>
  </si>
  <si>
    <t>5060341580024</t>
  </si>
  <si>
    <t>85060341580020</t>
  </si>
  <si>
    <t>L-17-397-00</t>
  </si>
  <si>
    <t>King Of Soho Gin</t>
  </si>
  <si>
    <t>5060341581700</t>
  </si>
  <si>
    <t>5060341587061</t>
  </si>
  <si>
    <t>L-25-399-00</t>
  </si>
  <si>
    <t>King of Soho Variorum</t>
  </si>
  <si>
    <t>5060341581717</t>
  </si>
  <si>
    <t>L-56-076-00</t>
  </si>
  <si>
    <t>King's Ginger</t>
  </si>
  <si>
    <t>5010493069151</t>
  </si>
  <si>
    <t>05010493069144</t>
  </si>
  <si>
    <t>L-52-957-00</t>
  </si>
  <si>
    <t>5060434131041</t>
  </si>
  <si>
    <t>05060434131058</t>
  </si>
  <si>
    <t>L-52-955-00</t>
  </si>
  <si>
    <t>Kirker &amp; Greer Shamrock</t>
  </si>
  <si>
    <t>5060434131089</t>
  </si>
  <si>
    <t>5060434131096</t>
  </si>
  <si>
    <t>5060434133342</t>
  </si>
  <si>
    <t>05060434133359</t>
  </si>
  <si>
    <t>L-52-956-00</t>
  </si>
  <si>
    <t>Kirker &amp; Greer Shamrock 10 Years Cask Strenght</t>
  </si>
  <si>
    <t>5060434131065</t>
  </si>
  <si>
    <t>05060434131072</t>
  </si>
  <si>
    <t>L-04-311-00</t>
  </si>
  <si>
    <t>Kirsberry Cherry Speciality</t>
  </si>
  <si>
    <t>5700359304556</t>
  </si>
  <si>
    <t>25700359304574</t>
  </si>
  <si>
    <t>L-12-683-00</t>
  </si>
  <si>
    <t>5700359304631</t>
  </si>
  <si>
    <t>5700359304648</t>
  </si>
  <si>
    <t>L-50-227-00</t>
  </si>
  <si>
    <t>Kiss Black Diamond Rum</t>
  </si>
  <si>
    <t>7350064820384</t>
  </si>
  <si>
    <t>17350064820381</t>
  </si>
  <si>
    <t>L-56-648-00</t>
  </si>
  <si>
    <t>KISS Cold Gin New York Style</t>
  </si>
  <si>
    <t>7350064820445</t>
  </si>
  <si>
    <t>17350064820442</t>
  </si>
  <si>
    <t>L-25-291-00</t>
  </si>
  <si>
    <t>Kleiner Feigling</t>
  </si>
  <si>
    <t>42019039</t>
  </si>
  <si>
    <t>4004752558525</t>
  </si>
  <si>
    <t>L-13-451-00</t>
  </si>
  <si>
    <t>L-04-909-00</t>
  </si>
  <si>
    <t>Kleiner Feigling Coco Biscuit</t>
  </si>
  <si>
    <t>4004752252416</t>
  </si>
  <si>
    <t>L-22-386-00</t>
  </si>
  <si>
    <t>Kleiner Feigling Original</t>
  </si>
  <si>
    <t>4004752252492</t>
  </si>
  <si>
    <t>4004752552493</t>
  </si>
  <si>
    <t>L-56-241-00</t>
  </si>
  <si>
    <t>Knob Creek RYE</t>
  </si>
  <si>
    <t>5060045589644</t>
  </si>
  <si>
    <t>05060045589651</t>
  </si>
  <si>
    <t>L-08-133-00</t>
  </si>
  <si>
    <t>Knockando 12 Years + GB</t>
  </si>
  <si>
    <t>5010103940610</t>
  </si>
  <si>
    <t>5010103940627</t>
  </si>
  <si>
    <t>L-51-104-00</t>
  </si>
  <si>
    <t>Knockando 15 Years Richly Matured + GB</t>
  </si>
  <si>
    <t>5010103927956</t>
  </si>
  <si>
    <t>05010103927963</t>
  </si>
  <si>
    <t>L-15-502-00</t>
  </si>
  <si>
    <t>Knockando 18 Years + GB</t>
  </si>
  <si>
    <t>5010103802550</t>
  </si>
  <si>
    <t>5010103802598</t>
  </si>
  <si>
    <t>L-08-140-00</t>
  </si>
  <si>
    <t>Knockando 21 Years Master Reserve + GB</t>
  </si>
  <si>
    <t>5010103802567</t>
  </si>
  <si>
    <t>05000281024271</t>
  </si>
  <si>
    <t>Knut Hansen + 2 Ceramic Cups</t>
  </si>
  <si>
    <t>L-09-396-00</t>
  </si>
  <si>
    <t>Knut Hansen Dry Gin</t>
  </si>
  <si>
    <t>4280001759015</t>
  </si>
  <si>
    <t>4280001759053</t>
  </si>
  <si>
    <t>L-00-312-00</t>
  </si>
  <si>
    <t>Koekie</t>
  </si>
  <si>
    <t>8710631619398</t>
  </si>
  <si>
    <t>8710631119393</t>
  </si>
  <si>
    <t>L-00-456-00</t>
  </si>
  <si>
    <t>Koffiekaatje</t>
  </si>
  <si>
    <t>8710701004208</t>
  </si>
  <si>
    <t>8710701204202</t>
  </si>
  <si>
    <t>L-57-218-00</t>
  </si>
  <si>
    <t>Kokoro Gin Yuzu &amp; Ginger</t>
  </si>
  <si>
    <t>5060476220116</t>
  </si>
  <si>
    <t>5060476220147</t>
  </si>
  <si>
    <t>L-58-900-00</t>
  </si>
  <si>
    <t>Komos Anejo Cristalino</t>
  </si>
  <si>
    <t>860001753417</t>
  </si>
  <si>
    <t>10860001753414</t>
  </si>
  <si>
    <t>L-51-478-00</t>
  </si>
  <si>
    <t>Kopke Fine Ruby Porto</t>
  </si>
  <si>
    <t>5601194700872</t>
  </si>
  <si>
    <t>2000061853706</t>
  </si>
  <si>
    <t>L-51-477-00</t>
  </si>
  <si>
    <t>Kopke Fine Tawny Porto</t>
  </si>
  <si>
    <t>5601194700698</t>
  </si>
  <si>
    <t>15601194700695</t>
  </si>
  <si>
    <t>L-52-111-00</t>
  </si>
  <si>
    <t>Kopke Fine White Porto</t>
  </si>
  <si>
    <t>5601194700865</t>
  </si>
  <si>
    <t>15601194700862</t>
  </si>
  <si>
    <t>L-00-458-00</t>
  </si>
  <si>
    <t>Koum Kouat Corfu Likeur</t>
  </si>
  <si>
    <t>5201422130015</t>
  </si>
  <si>
    <t>L-00-457-00</t>
  </si>
  <si>
    <t>5201422130107</t>
  </si>
  <si>
    <t>5201422130121</t>
  </si>
  <si>
    <t>L-09-531-00</t>
  </si>
  <si>
    <t>Koval Barreled Gin Organic</t>
  </si>
  <si>
    <t>850786006174</t>
  </si>
  <si>
    <t>10850786006171</t>
  </si>
  <si>
    <t>L-06-724-00</t>
  </si>
  <si>
    <t>Koval Bourbon Organic</t>
  </si>
  <si>
    <t>850786006198</t>
  </si>
  <si>
    <t>10850786006195</t>
  </si>
  <si>
    <t>L-17-403-00</t>
  </si>
  <si>
    <t>Koval Cranberry Liqueur</t>
  </si>
  <si>
    <t>850786006471</t>
  </si>
  <si>
    <t>10850786006478</t>
  </si>
  <si>
    <t>L-09-532-00</t>
  </si>
  <si>
    <t>Koval Dry Gin</t>
  </si>
  <si>
    <t>850786006082</t>
  </si>
  <si>
    <t>10850786006089</t>
  </si>
  <si>
    <t>L-06-725-00</t>
  </si>
  <si>
    <t>Koval Four Grain Organic</t>
  </si>
  <si>
    <t>850786006211</t>
  </si>
  <si>
    <t>10850786006218</t>
  </si>
  <si>
    <t>L-06-726-00</t>
  </si>
  <si>
    <t>Koval Millet Organic</t>
  </si>
  <si>
    <t>850786006204</t>
  </si>
  <si>
    <t>10850786006201</t>
  </si>
  <si>
    <t>L-06-727-00</t>
  </si>
  <si>
    <t>Koval Rye</t>
  </si>
  <si>
    <t>850786006228</t>
  </si>
  <si>
    <t>10850786006225</t>
  </si>
  <si>
    <t>L-60-698-00</t>
  </si>
  <si>
    <t>Kraken Black Spiced + Deterring Candle</t>
  </si>
  <si>
    <t>3784728478323</t>
  </si>
  <si>
    <t>7436946950971</t>
  </si>
  <si>
    <t>L-59-857-00</t>
  </si>
  <si>
    <t>Kraken Black Spiced + Glass</t>
  </si>
  <si>
    <t>7436946951930</t>
  </si>
  <si>
    <t>7436946951947</t>
  </si>
  <si>
    <t>L-58-919-00</t>
  </si>
  <si>
    <t>Kraken Black Spiced Black Label</t>
  </si>
  <si>
    <t>811538017961</t>
  </si>
  <si>
    <t>10811538017968</t>
  </si>
  <si>
    <t>L-09-537-00</t>
  </si>
  <si>
    <t>Kraken Black Spiced Rum</t>
  </si>
  <si>
    <t>811538013062</t>
  </si>
  <si>
    <t>10811538013069</t>
  </si>
  <si>
    <t>L-17-405-00</t>
  </si>
  <si>
    <t>811538010689</t>
  </si>
  <si>
    <t>10811538010686</t>
  </si>
  <si>
    <t>L-59-928-00</t>
  </si>
  <si>
    <t>Kraken Black Spiced Rum Mini</t>
  </si>
  <si>
    <t>811538010580</t>
  </si>
  <si>
    <t>40811538010588</t>
  </si>
  <si>
    <t>818844021330</t>
  </si>
  <si>
    <t>10818844022686</t>
  </si>
  <si>
    <t>L-58-740-00</t>
  </si>
  <si>
    <t>Kraken Black Spiced Unknown Deep #03 Copper Edition 2022</t>
  </si>
  <si>
    <t>10818844024260</t>
  </si>
  <si>
    <t>L-59-333-00</t>
  </si>
  <si>
    <t>Krijtje</t>
  </si>
  <si>
    <t>8710631613044</t>
  </si>
  <si>
    <t>8710631623036</t>
  </si>
  <si>
    <t>L-55-527-00</t>
  </si>
  <si>
    <t>Krupnik Old Liqueur Honey</t>
  </si>
  <si>
    <t>5900595002432</t>
  </si>
  <si>
    <t>5900595003095</t>
  </si>
  <si>
    <t>L-09-536-00</t>
  </si>
  <si>
    <t>Krupnik Vodka</t>
  </si>
  <si>
    <t>5900595004696</t>
  </si>
  <si>
    <t>5900595004702</t>
  </si>
  <si>
    <t>L-02-178-00</t>
  </si>
  <si>
    <t>Kruskovac Birnenlikör</t>
  </si>
  <si>
    <t>4000152007014</t>
  </si>
  <si>
    <t>L-13-381-00</t>
  </si>
  <si>
    <t>Kuemmerling Liqueur</t>
  </si>
  <si>
    <t>4002645000182</t>
  </si>
  <si>
    <t>4002645010181</t>
  </si>
  <si>
    <t>L-51-121-00</t>
  </si>
  <si>
    <t>Kujira 5 Years + GB</t>
  </si>
  <si>
    <t>4955066435074</t>
  </si>
  <si>
    <t>14955066435071</t>
  </si>
  <si>
    <t>L-52-070-00</t>
  </si>
  <si>
    <t>Kusje Likeur</t>
  </si>
  <si>
    <t>8710631220013</t>
  </si>
  <si>
    <t>8710631720018</t>
  </si>
  <si>
    <t>L-04-789-00</t>
  </si>
  <si>
    <t>Kwai Feh Lychee</t>
  </si>
  <si>
    <t>8710625522109</t>
  </si>
  <si>
    <t>8710625322105</t>
  </si>
  <si>
    <t>L-04-729-00</t>
  </si>
  <si>
    <t>La Chouffe Coffee</t>
  </si>
  <si>
    <t>5411018006567</t>
  </si>
  <si>
    <t>5411018379005</t>
  </si>
  <si>
    <t>L-52-994-00</t>
  </si>
  <si>
    <t>La Fee Bohemian Absinthe</t>
  </si>
  <si>
    <t>5033566037000</t>
  </si>
  <si>
    <t>05033566037017</t>
  </si>
  <si>
    <t>L-18-981-00</t>
  </si>
  <si>
    <t>La Fee Parisian Absinthe</t>
  </si>
  <si>
    <t>5033566034009</t>
  </si>
  <si>
    <t>5033566034016</t>
  </si>
  <si>
    <t>L-56-623-00</t>
  </si>
  <si>
    <t>La Hechicera Reserva + GB</t>
  </si>
  <si>
    <t>7707180703013</t>
  </si>
  <si>
    <t>17707180703058</t>
  </si>
  <si>
    <t>L-59-480-00</t>
  </si>
  <si>
    <t>La Maison du Rhum Guatemala Botran Batch 5 + GB</t>
  </si>
  <si>
    <t>3432370002365</t>
  </si>
  <si>
    <t>0113432370002362</t>
  </si>
  <si>
    <t>L-58-495-00</t>
  </si>
  <si>
    <t>La Maison du Rhum Ile Maurice Chamarel 2014 Batch 5 + GB</t>
  </si>
  <si>
    <t>3432370002372</t>
  </si>
  <si>
    <t>0113432370002379</t>
  </si>
  <si>
    <t>L-58-496-00</t>
  </si>
  <si>
    <t>La Maison du Rhum Panama 2007 Batch 5 + GB</t>
  </si>
  <si>
    <t>3432370002389</t>
  </si>
  <si>
    <t>0113432370002386</t>
  </si>
  <si>
    <t>L-58-494-00</t>
  </si>
  <si>
    <t>La Maison du Rhum St. Lucia 2013 Batch 5 + GB</t>
  </si>
  <si>
    <t>3432370002419</t>
  </si>
  <si>
    <t>0113432370002416</t>
  </si>
  <si>
    <t>L-59-632-00</t>
  </si>
  <si>
    <t>La Maison Neuve Sauvignon Blanc Touraine 2022</t>
  </si>
  <si>
    <t>3571475800008</t>
  </si>
  <si>
    <t>3571475800060</t>
  </si>
  <si>
    <t>L-59-493-00</t>
  </si>
  <si>
    <t>Label 5</t>
  </si>
  <si>
    <t>3147697720303</t>
  </si>
  <si>
    <t>010314769125859899114010303904</t>
  </si>
  <si>
    <t>L-20-935-00</t>
  </si>
  <si>
    <t>3147699102008</t>
  </si>
  <si>
    <t>L-06-730-00</t>
  </si>
  <si>
    <t>3147690051206</t>
  </si>
  <si>
    <t>05060116344295</t>
  </si>
  <si>
    <t>L-06-733-00</t>
  </si>
  <si>
    <t>3147690051107</t>
  </si>
  <si>
    <t>010314769119529999083910230555</t>
  </si>
  <si>
    <t>L-22-391-00</t>
  </si>
  <si>
    <t>Lagavulin 10 Years + GB</t>
  </si>
  <si>
    <t>5000281056425</t>
  </si>
  <si>
    <t>5000281056432</t>
  </si>
  <si>
    <t>L-58-125-00</t>
  </si>
  <si>
    <t>Lagavulin 12 Years Limited Release 2022 + GB</t>
  </si>
  <si>
    <t>5000281070858</t>
  </si>
  <si>
    <t>000281070865</t>
  </si>
  <si>
    <t>L-08-158-00</t>
  </si>
  <si>
    <t>Lagavulin 16 Years + GB</t>
  </si>
  <si>
    <t>5000281005409</t>
  </si>
  <si>
    <t>5000281005478</t>
  </si>
  <si>
    <t>L-08-162-00</t>
  </si>
  <si>
    <t>Lagavulin 8 Years + GB</t>
  </si>
  <si>
    <t>5000281050553</t>
  </si>
  <si>
    <t>5000281050560</t>
  </si>
  <si>
    <t>L-58-578-00</t>
  </si>
  <si>
    <t>Lagavulin Distillers Edition 2022 + GB</t>
  </si>
  <si>
    <t>5000281072227</t>
  </si>
  <si>
    <t>5000281072234</t>
  </si>
  <si>
    <t>L-54-722-00</t>
  </si>
  <si>
    <t>Lala Blanco</t>
  </si>
  <si>
    <t>7421032267507</t>
  </si>
  <si>
    <t>L-58-808-00</t>
  </si>
  <si>
    <t>LALA Reposado</t>
  </si>
  <si>
    <t>6094153859893</t>
  </si>
  <si>
    <t>6094155559562</t>
  </si>
  <si>
    <t>L-58-704-00</t>
  </si>
  <si>
    <t>Lamborghini Brut Spumante Gold + 2 Glasses</t>
  </si>
  <si>
    <t>8032738620788</t>
  </si>
  <si>
    <t>L-58-613-00</t>
  </si>
  <si>
    <t>Lamborghini Brut Vino Spumante</t>
  </si>
  <si>
    <t>8032738620597</t>
  </si>
  <si>
    <t>L-60-221-00</t>
  </si>
  <si>
    <t>Lamborghini Brut Vino Spumante Gold</t>
  </si>
  <si>
    <t>L-60-222-00</t>
  </si>
  <si>
    <t>Lamborghini Brut Vino Spumante Platinum</t>
  </si>
  <si>
    <t>8032738620757</t>
  </si>
  <si>
    <t>L-60-217-00</t>
  </si>
  <si>
    <t>Lamborghini Extra Dry Prosecco D.O.C. Treviso Gold</t>
  </si>
  <si>
    <t>8032738620801</t>
  </si>
  <si>
    <t>L-60-216-00</t>
  </si>
  <si>
    <t>Lamborghini Extra Dry Prosecco D.O.C. Treviso Platinum</t>
  </si>
  <si>
    <t>8032738620795</t>
  </si>
  <si>
    <t>L-58-608-00</t>
  </si>
  <si>
    <t>Lamborghini Luxe Blu Merlot Umbria IGT 2020</t>
  </si>
  <si>
    <t>8032738621266</t>
  </si>
  <si>
    <t>L-58-610-00</t>
  </si>
  <si>
    <t>Lamborghini Luxe Grechetto Umbria IGT 2022</t>
  </si>
  <si>
    <t>8032738621419</t>
  </si>
  <si>
    <t>L-60-836-00</t>
  </si>
  <si>
    <t>Lamborghini Luxe Oro Rosso Umbria IGT 2015</t>
  </si>
  <si>
    <t>8032738621297</t>
  </si>
  <si>
    <t>8032738621273</t>
  </si>
  <si>
    <t>L-58-609-00</t>
  </si>
  <si>
    <t>Lamborghini Luxe Titanio Rosso Umbria IGT 2016</t>
  </si>
  <si>
    <t>8032738621280</t>
  </si>
  <si>
    <t>L-57-489-00</t>
  </si>
  <si>
    <t>Lanson White Label Ice</t>
  </si>
  <si>
    <t>3029440007742</t>
  </si>
  <si>
    <t>3029440007759</t>
  </si>
  <si>
    <t>L-08-193-00</t>
  </si>
  <si>
    <t>Laphroaig 10 Years + GB</t>
  </si>
  <si>
    <t>5010019640260</t>
  </si>
  <si>
    <t>5010019640277</t>
  </si>
  <si>
    <t>Laphroaig 10 Years Cask Strength Batch 13 + GB</t>
  </si>
  <si>
    <t>L-53-225-00</t>
  </si>
  <si>
    <t>Laphroaig 10 Years Sherry Cask Finish + GB</t>
  </si>
  <si>
    <t>5010019640321</t>
  </si>
  <si>
    <t>05010019640338</t>
  </si>
  <si>
    <t>L-08-215-00</t>
  </si>
  <si>
    <t>Laphroaig Four Oak + GB</t>
  </si>
  <si>
    <t>5010019638144</t>
  </si>
  <si>
    <t>5010019638151</t>
  </si>
  <si>
    <t>L-08-219-00</t>
  </si>
  <si>
    <t>Laphroaig Lore + GB</t>
  </si>
  <si>
    <t>5010019637543</t>
  </si>
  <si>
    <t>5010019637550</t>
  </si>
  <si>
    <t>L-08-221-00</t>
  </si>
  <si>
    <t>Laphroaig PX Cask + GB</t>
  </si>
  <si>
    <t>5010019637291</t>
  </si>
  <si>
    <t>5010019637307</t>
  </si>
  <si>
    <t>L-08-222-00</t>
  </si>
  <si>
    <t>Laphroaig Quarter Cask + GB</t>
  </si>
  <si>
    <t>5010019640161</t>
  </si>
  <si>
    <t>5010019641892</t>
  </si>
  <si>
    <t>L-08-225-00</t>
  </si>
  <si>
    <t>Laphroaig Select + GB</t>
  </si>
  <si>
    <t>5010019637604</t>
  </si>
  <si>
    <t>5010019637611</t>
  </si>
  <si>
    <t>L-15-602-00</t>
  </si>
  <si>
    <t>Laphroaig The 1815 Edition + GB</t>
  </si>
  <si>
    <t>5010019638168</t>
  </si>
  <si>
    <t>5010019638175</t>
  </si>
  <si>
    <t>L-00-477-00</t>
  </si>
  <si>
    <t>Lara Kruskovac</t>
  </si>
  <si>
    <t>8717344613422</t>
  </si>
  <si>
    <t>8717344613507</t>
  </si>
  <si>
    <t>L-00-476-00</t>
  </si>
  <si>
    <t>8717344613415</t>
  </si>
  <si>
    <t>8717344613453</t>
  </si>
  <si>
    <t>L-25-171-00</t>
  </si>
  <si>
    <t>L'Arbre Gin</t>
  </si>
  <si>
    <t>8413425014637</t>
  </si>
  <si>
    <t>18413425014634</t>
  </si>
  <si>
    <t>L-57-749-00</t>
  </si>
  <si>
    <t>Larceny Straight Bourbon</t>
  </si>
  <si>
    <t>096749001484</t>
  </si>
  <si>
    <t>20096749001488</t>
  </si>
  <si>
    <t>L-50-471-00</t>
  </si>
  <si>
    <t>Laurent Perrier Demi Sec Harmony</t>
  </si>
  <si>
    <t>3258434110001</t>
  </si>
  <si>
    <t>3258430036657</t>
  </si>
  <si>
    <t>L-04-332-00</t>
  </si>
  <si>
    <t>Laurent Perrier La Cuvee Brut</t>
  </si>
  <si>
    <t>3258431220000</t>
  </si>
  <si>
    <t>3258430035025</t>
  </si>
  <si>
    <t>L-04-330-00</t>
  </si>
  <si>
    <t>Laurent Perrier La Cuvee Brut + GB</t>
  </si>
  <si>
    <t>084878169007</t>
  </si>
  <si>
    <t>3258430037463</t>
  </si>
  <si>
    <t>L-25-751-00</t>
  </si>
  <si>
    <t>Laurent Perrier Rose</t>
  </si>
  <si>
    <t>3258438000001</t>
  </si>
  <si>
    <t>3258430017700</t>
  </si>
  <si>
    <t>L-04-339-00</t>
  </si>
  <si>
    <t>L-13-264-00</t>
  </si>
  <si>
    <t>Le Favori Triple Sec</t>
  </si>
  <si>
    <t>3263285151103</t>
  </si>
  <si>
    <t>3263287054341</t>
  </si>
  <si>
    <t>L-59-115-00</t>
  </si>
  <si>
    <t>Le Monde Alma Pinot Bianco 2019</t>
  </si>
  <si>
    <t>8034013471351</t>
  </si>
  <si>
    <t>L-57-294-00</t>
  </si>
  <si>
    <t>Le Monde Caberent Franc 2020</t>
  </si>
  <si>
    <t>8034013470064</t>
  </si>
  <si>
    <t>8034013470033</t>
  </si>
  <si>
    <t>L-59-590-00</t>
  </si>
  <si>
    <t>Le Monde Chardonnay 2022</t>
  </si>
  <si>
    <t>8034013471030</t>
  </si>
  <si>
    <t>L-59-108-00</t>
  </si>
  <si>
    <t>8034013470057</t>
  </si>
  <si>
    <t>L-59-589-00</t>
  </si>
  <si>
    <t>Le Monde Friulano 2022</t>
  </si>
  <si>
    <t>L-59-116-00</t>
  </si>
  <si>
    <t>Le Monde Friuli .73 Merlot 2017</t>
  </si>
  <si>
    <t>8034013470972</t>
  </si>
  <si>
    <t>L-57-293-00</t>
  </si>
  <si>
    <t>Le Monde Pinot Bianco 2021</t>
  </si>
  <si>
    <t>8034013470019</t>
  </si>
  <si>
    <t>8034013471016</t>
  </si>
  <si>
    <t>L-59-579-00</t>
  </si>
  <si>
    <t>Le Monde Pinot Grigio 2022</t>
  </si>
  <si>
    <t>8034013470026</t>
  </si>
  <si>
    <t>8034013471023</t>
  </si>
  <si>
    <t>L-59-113-00</t>
  </si>
  <si>
    <t>Le Monde Pratum Chardonnay 2019</t>
  </si>
  <si>
    <t>8034013470231</t>
  </si>
  <si>
    <t>L-59-111-00</t>
  </si>
  <si>
    <t>Le Monde Refosco 2019</t>
  </si>
  <si>
    <t>8034013470088</t>
  </si>
  <si>
    <t>L-59-114-00</t>
  </si>
  <si>
    <t>Le Monde Refosco dal Peduncolo Rosso 2018</t>
  </si>
  <si>
    <t>8034013470002</t>
  </si>
  <si>
    <t>L-59-106-00</t>
  </si>
  <si>
    <t>Le Monde Ribolla Gialla 2021</t>
  </si>
  <si>
    <t>8034013470118</t>
  </si>
  <si>
    <t>8034013471092</t>
  </si>
  <si>
    <t>L-59-110-00</t>
  </si>
  <si>
    <t>Le Monde Sauvignon 2021</t>
  </si>
  <si>
    <t>8034013470040</t>
  </si>
  <si>
    <t>8034013471047</t>
  </si>
  <si>
    <t>L-59-109-00</t>
  </si>
  <si>
    <t>Le Monde Traminer 2020</t>
  </si>
  <si>
    <t>8034013470422</t>
  </si>
  <si>
    <t>L-08-611-00</t>
  </si>
  <si>
    <t>Le Tribute Gin</t>
  </si>
  <si>
    <t>8411640010243</t>
  </si>
  <si>
    <t>18411640010240</t>
  </si>
  <si>
    <t>L-59-581-00</t>
  </si>
  <si>
    <t>Le Tribute Tumbler Glass</t>
  </si>
  <si>
    <t>L-05-681-00</t>
  </si>
  <si>
    <t>Leblon Cachaca</t>
  </si>
  <si>
    <t>3443210401002</t>
  </si>
  <si>
    <t>3443210401019</t>
  </si>
  <si>
    <t>L-08-169-00</t>
  </si>
  <si>
    <t>Ledaig 10 Years + GB</t>
  </si>
  <si>
    <t>5029704217434</t>
  </si>
  <si>
    <t>5029704702978</t>
  </si>
  <si>
    <t>5029704220243</t>
  </si>
  <si>
    <t>L-50-511-00</t>
  </si>
  <si>
    <t>Ledaig Sinclair Series Rioja Cask + GB</t>
  </si>
  <si>
    <t>05029704700455</t>
  </si>
  <si>
    <t>L-11-762-00</t>
  </si>
  <si>
    <t>Legendario Anejo 9</t>
  </si>
  <si>
    <t>8500000191033</t>
  </si>
  <si>
    <t>18500000191030</t>
  </si>
  <si>
    <t>L-09-555-00</t>
  </si>
  <si>
    <t>Legendario Elixir De Cuba NRF</t>
  </si>
  <si>
    <t>8500000191026</t>
  </si>
  <si>
    <t>L-05-673-00</t>
  </si>
  <si>
    <t>Legner Jenever</t>
  </si>
  <si>
    <t>8710701018113</t>
  </si>
  <si>
    <t>8710701218117</t>
  </si>
  <si>
    <t>L-05-675-00</t>
  </si>
  <si>
    <t>Legner Vieux Fine</t>
  </si>
  <si>
    <t>8710701018304</t>
  </si>
  <si>
    <t>8710701218308</t>
  </si>
  <si>
    <t>L-11-785-00</t>
  </si>
  <si>
    <t>Lepanto O.V. Brandy + GB</t>
  </si>
  <si>
    <t>8410023000826</t>
  </si>
  <si>
    <t>8410023100083</t>
  </si>
  <si>
    <t>L-11-786-00</t>
  </si>
  <si>
    <t>Lepanto P.X. Brandy + GB</t>
  </si>
  <si>
    <t>8410023000819</t>
  </si>
  <si>
    <t>8410023100076</t>
  </si>
  <si>
    <t>L-05-682-00</t>
  </si>
  <si>
    <t>Lepanto Solera Gran Reserva + GB</t>
  </si>
  <si>
    <t>8410023152228</t>
  </si>
  <si>
    <t>084100230925</t>
  </si>
  <si>
    <t>L-59-602-00</t>
  </si>
  <si>
    <t>Les Mazelles Cabernet Franc 2019</t>
  </si>
  <si>
    <t>3571474500008</t>
  </si>
  <si>
    <t>3571474500060</t>
  </si>
  <si>
    <t>L-59-152-00</t>
  </si>
  <si>
    <t>Les Mazelles Cabernet Franc 2020</t>
  </si>
  <si>
    <t>L-59-151-00</t>
  </si>
  <si>
    <t>Les Mazelles Gamay 2020</t>
  </si>
  <si>
    <t>3571474400001</t>
  </si>
  <si>
    <t>3571474400063</t>
  </si>
  <si>
    <t>L-25-219-00</t>
  </si>
  <si>
    <t>Licor 43</t>
  </si>
  <si>
    <t>8410221110112</t>
  </si>
  <si>
    <t>58410221110117</t>
  </si>
  <si>
    <t>L-19-203-00</t>
  </si>
  <si>
    <t>8410221110174</t>
  </si>
  <si>
    <t>18410221110171</t>
  </si>
  <si>
    <t>L-04-935-00</t>
  </si>
  <si>
    <t>8410221110150</t>
  </si>
  <si>
    <t>8410221315043</t>
  </si>
  <si>
    <t>L-04-938-00</t>
  </si>
  <si>
    <t>8410221110006</t>
  </si>
  <si>
    <t>28410221110000</t>
  </si>
  <si>
    <t>L-04-939-00</t>
  </si>
  <si>
    <t>L-53-849-00</t>
  </si>
  <si>
    <t>Licor 43 Chocolate</t>
  </si>
  <si>
    <t>8410221902915</t>
  </si>
  <si>
    <t>48410221902913</t>
  </si>
  <si>
    <t>L-60-900-00</t>
  </si>
  <si>
    <t>Licor 43 Creme Brulee Limited Edition</t>
  </si>
  <si>
    <t>8410221903035</t>
  </si>
  <si>
    <t>28410221903039</t>
  </si>
  <si>
    <t>L-25-400-00</t>
  </si>
  <si>
    <t>Licor 43 Horchata</t>
  </si>
  <si>
    <t>8410221801560</t>
  </si>
  <si>
    <t>18410221801567</t>
  </si>
  <si>
    <t>L-25-006-00</t>
  </si>
  <si>
    <t>8410221801416</t>
  </si>
  <si>
    <t>28410221801410</t>
  </si>
  <si>
    <t>L-20-974-00</t>
  </si>
  <si>
    <t>8410221801409</t>
  </si>
  <si>
    <t>28410221801403</t>
  </si>
  <si>
    <t>L-24-501-00</t>
  </si>
  <si>
    <t>Licor 43 NRF</t>
  </si>
  <si>
    <t>18410221110003</t>
  </si>
  <si>
    <t>L-25-577-00</t>
  </si>
  <si>
    <t>Licor Beirao D'Honra NRF + GB</t>
  </si>
  <si>
    <t>5602042200704</t>
  </si>
  <si>
    <t>65602042205701</t>
  </si>
  <si>
    <t>L-54-781-00</t>
  </si>
  <si>
    <t>Licor Beirao NRF</t>
  </si>
  <si>
    <t>5602042100707</t>
  </si>
  <si>
    <t>65602042100709</t>
  </si>
  <si>
    <t>L-00-467-00</t>
  </si>
  <si>
    <t>Licor De La Vainilla</t>
  </si>
  <si>
    <t>8712436109258</t>
  </si>
  <si>
    <t>8712436129256</t>
  </si>
  <si>
    <t>L-04-324-00</t>
  </si>
  <si>
    <t>Lillet Blanc</t>
  </si>
  <si>
    <t>3057230000253</t>
  </si>
  <si>
    <t>7230000281</t>
  </si>
  <si>
    <t>L-04-325-00</t>
  </si>
  <si>
    <t>Lillet Rose</t>
  </si>
  <si>
    <t>3057230000277</t>
  </si>
  <si>
    <t>3057230001755</t>
  </si>
  <si>
    <t>L-04-327-00</t>
  </si>
  <si>
    <t>Lillet Rouge</t>
  </si>
  <si>
    <t>3057230000284</t>
  </si>
  <si>
    <t>3057230001748</t>
  </si>
  <si>
    <t>L-04-925-00</t>
  </si>
  <si>
    <t>Limoncello Di Capri NRF</t>
  </si>
  <si>
    <t>8017450002104</t>
  </si>
  <si>
    <t>80174500760682</t>
  </si>
  <si>
    <t>L-59-415-00</t>
  </si>
  <si>
    <t>Limontivo Aperitif</t>
  </si>
  <si>
    <t>4270003203425</t>
  </si>
  <si>
    <t>4270003203432</t>
  </si>
  <si>
    <t>L-20-975-00</t>
  </si>
  <si>
    <t>Lind &amp; Lime Gin</t>
  </si>
  <si>
    <t>5060577440017</t>
  </si>
  <si>
    <t>5060577440024</t>
  </si>
  <si>
    <t>L-05-677-00</t>
  </si>
  <si>
    <t>Linie Akvavit</t>
  </si>
  <si>
    <t>7048352041510</t>
  </si>
  <si>
    <t>01070483590071</t>
  </si>
  <si>
    <t>L-05-679-00</t>
  </si>
  <si>
    <t>7048351680116</t>
  </si>
  <si>
    <t>07048351680123</t>
  </si>
  <si>
    <t>L-08-183-00</t>
  </si>
  <si>
    <t>Loch Lomond 12 Years + GB</t>
  </si>
  <si>
    <t>5016840737216</t>
  </si>
  <si>
    <t>05016840837312</t>
  </si>
  <si>
    <t>L-08-186-00</t>
  </si>
  <si>
    <t>Loch Lomond Signature + GB</t>
  </si>
  <si>
    <t>5016840034230</t>
  </si>
  <si>
    <t>05016840034209</t>
  </si>
  <si>
    <t>L-57-014-00</t>
  </si>
  <si>
    <t>Lolea No 1 Red Sangria</t>
  </si>
  <si>
    <t>8437014256017</t>
  </si>
  <si>
    <t>28437014256011</t>
  </si>
  <si>
    <t>L-57-015-00</t>
  </si>
  <si>
    <t>Lolea No 2 White Sangria</t>
  </si>
  <si>
    <t>8437014256024</t>
  </si>
  <si>
    <t>28437014256028</t>
  </si>
  <si>
    <t>L-58-908-00</t>
  </si>
  <si>
    <t>Lolea No 5 Rose</t>
  </si>
  <si>
    <t>8437014256628</t>
  </si>
  <si>
    <t>18437014256625</t>
  </si>
  <si>
    <t>L-57-565-00</t>
  </si>
  <si>
    <t>London Essence Ginger Ale</t>
  </si>
  <si>
    <t>96203002</t>
  </si>
  <si>
    <t>05010102235168</t>
  </si>
  <si>
    <t>L-57-559-00</t>
  </si>
  <si>
    <t>London Essence Indian Tonic</t>
  </si>
  <si>
    <t>96202944</t>
  </si>
  <si>
    <t>05010102235069</t>
  </si>
  <si>
    <t>L-60-772-00</t>
  </si>
  <si>
    <t>London Essence Pink Grapefruit</t>
  </si>
  <si>
    <t>L-57-563-00</t>
  </si>
  <si>
    <t>London Essence Soda Water</t>
  </si>
  <si>
    <t>96203057</t>
  </si>
  <si>
    <t>05010102235212</t>
  </si>
  <si>
    <t>L-58-007-00</t>
  </si>
  <si>
    <t>Longmorn 23 Years + GB</t>
  </si>
  <si>
    <t>5000299625002</t>
  </si>
  <si>
    <t>05000299625156</t>
  </si>
  <si>
    <t>L-10-163-00</t>
  </si>
  <si>
    <t>Loopuyt Dry Gin</t>
  </si>
  <si>
    <t>8710631119171</t>
  </si>
  <si>
    <t>8710631419172</t>
  </si>
  <si>
    <t>L-11-328-00</t>
  </si>
  <si>
    <t>Loopuyt Gingerbeer</t>
  </si>
  <si>
    <t>8710631119553</t>
  </si>
  <si>
    <t>8710631919559</t>
  </si>
  <si>
    <t>L-25-312-00</t>
  </si>
  <si>
    <t>Loopuyt Tonic Water 4-Pack</t>
  </si>
  <si>
    <t>8710631119232</t>
  </si>
  <si>
    <t>8710631719234</t>
  </si>
  <si>
    <t>L-04-182-00</t>
  </si>
  <si>
    <t>Loopuyt Virgin</t>
  </si>
  <si>
    <t>8710631120542</t>
  </si>
  <si>
    <t>8710631620547</t>
  </si>
  <si>
    <t>L-54-215-00</t>
  </si>
  <si>
    <t>Lost Distillery Towiemore</t>
  </si>
  <si>
    <t>610370680766</t>
  </si>
  <si>
    <t>610370680773</t>
  </si>
  <si>
    <t>L-52-119-00</t>
  </si>
  <si>
    <t>Louers Vodka + Light + GB</t>
  </si>
  <si>
    <t>8711574787465</t>
  </si>
  <si>
    <t>0108711574742006</t>
  </si>
  <si>
    <t>L-55-301-00</t>
  </si>
  <si>
    <t>Louers Vodka + Wooden GB</t>
  </si>
  <si>
    <t>L-58-290-00</t>
  </si>
  <si>
    <t>Louis Roederer Brut Collection 243 + GB</t>
  </si>
  <si>
    <t>734599414350</t>
  </si>
  <si>
    <t>3114086414358</t>
  </si>
  <si>
    <t>L-55-758-00</t>
  </si>
  <si>
    <t>Louis Roederer Cristal Brut 2014 + GB</t>
  </si>
  <si>
    <t>3114080721452</t>
  </si>
  <si>
    <t>3114080781456</t>
  </si>
  <si>
    <t>L-58-227-00</t>
  </si>
  <si>
    <t>Louis Roederer Cristal Rose 2013</t>
  </si>
  <si>
    <t>3114080801352</t>
  </si>
  <si>
    <t>3114080831359</t>
  </si>
  <si>
    <t>L-54-744-00</t>
  </si>
  <si>
    <t>3114080821350</t>
  </si>
  <si>
    <t>3114080851357</t>
  </si>
  <si>
    <t>L-18-086-00</t>
  </si>
  <si>
    <t>Luc Belaire Fantome Rose</t>
  </si>
  <si>
    <t>813497005614</t>
  </si>
  <si>
    <t>50813497005619</t>
  </si>
  <si>
    <t>L-12-730-00</t>
  </si>
  <si>
    <t>Luc Belaire Gold Brut Fantome</t>
  </si>
  <si>
    <t>813497007083</t>
  </si>
  <si>
    <t>50813497007088</t>
  </si>
  <si>
    <t>L-04-346-00</t>
  </si>
  <si>
    <t>Luc Belaire Luxe Rose</t>
  </si>
  <si>
    <t>813497004310</t>
  </si>
  <si>
    <t>50813497004315</t>
  </si>
  <si>
    <t>813497005010</t>
  </si>
  <si>
    <t>L-04-347-00</t>
  </si>
  <si>
    <t>Luc Belaire Rare Luxe</t>
  </si>
  <si>
    <t>50813497005015</t>
  </si>
  <si>
    <t>L-50-088-00</t>
  </si>
  <si>
    <t>Luc Belaire Rare Luxe Fantome Luminous</t>
  </si>
  <si>
    <t>813497005577</t>
  </si>
  <si>
    <t>50813497005572</t>
  </si>
  <si>
    <t>L-50-811-00</t>
  </si>
  <si>
    <t>Luc Belaire Rare Rose</t>
  </si>
  <si>
    <t>3304020003391</t>
  </si>
  <si>
    <t>50813497005909</t>
  </si>
  <si>
    <t>L-53-725-00</t>
  </si>
  <si>
    <t>813497005904</t>
  </si>
  <si>
    <t>50813497004445</t>
  </si>
  <si>
    <t>L-04-352-00</t>
  </si>
  <si>
    <t>L-04-348-00</t>
  </si>
  <si>
    <t>Luc Belaire Rare Rose Fantome Luminous</t>
  </si>
  <si>
    <t>3304020004800</t>
  </si>
  <si>
    <t>50813497005602</t>
  </si>
  <si>
    <t>L-12-734-00</t>
  </si>
  <si>
    <t>Luc Belaire Rose</t>
  </si>
  <si>
    <t>3304020004138</t>
  </si>
  <si>
    <t>50813497005916</t>
  </si>
  <si>
    <t>L-52-234-00</t>
  </si>
  <si>
    <t>Luxardo Amaretto Di Saschira</t>
  </si>
  <si>
    <t>8000353003149</t>
  </si>
  <si>
    <t>68000353003141</t>
  </si>
  <si>
    <t>L-13-850-00</t>
  </si>
  <si>
    <t>Luxardo Cherry Sangue Morlacco</t>
  </si>
  <si>
    <t>8000353200029</t>
  </si>
  <si>
    <t>68000353006791</t>
  </si>
  <si>
    <t>L-05-687-00</t>
  </si>
  <si>
    <t>Luxardo Limoncello</t>
  </si>
  <si>
    <t>8000353006386</t>
  </si>
  <si>
    <t>68000353006388</t>
  </si>
  <si>
    <t>8000353006157</t>
  </si>
  <si>
    <t>L-52-978-00</t>
  </si>
  <si>
    <t>Luxardo Maraschino NRF</t>
  </si>
  <si>
    <t>68000353007378</t>
  </si>
  <si>
    <t>L-51-308-00</t>
  </si>
  <si>
    <t>Luxardo Maraschino Original NRF</t>
  </si>
  <si>
    <t>8000353000025</t>
  </si>
  <si>
    <t>08000353100015</t>
  </si>
  <si>
    <t>L-05-694-00</t>
  </si>
  <si>
    <t>Luxardo Sambuca Dei Cesari</t>
  </si>
  <si>
    <t>8000353000056</t>
  </si>
  <si>
    <t>8000353100060</t>
  </si>
  <si>
    <t>L-24-779-00</t>
  </si>
  <si>
    <t>Lyre's American Malt</t>
  </si>
  <si>
    <t>9354596000069</t>
  </si>
  <si>
    <t>19354596000066</t>
  </si>
  <si>
    <t>L-59-850-00</t>
  </si>
  <si>
    <t>M de Minuty Rose 2022</t>
  </si>
  <si>
    <t>3547102222000</t>
  </si>
  <si>
    <t>L-00-764-00</t>
  </si>
  <si>
    <t>Macieira Portugese Brandy</t>
  </si>
  <si>
    <t>5604422145209</t>
  </si>
  <si>
    <t>35604422145200</t>
  </si>
  <si>
    <t>L-58-626-00</t>
  </si>
  <si>
    <t>Mackmyra Ambassador + GB</t>
  </si>
  <si>
    <t>7350029668419</t>
  </si>
  <si>
    <t>37350029668410</t>
  </si>
  <si>
    <t>L-51-266-00</t>
  </si>
  <si>
    <t>Mackmyra Bjorksav + GB</t>
  </si>
  <si>
    <t>7350029667160</t>
  </si>
  <si>
    <t>37350029667161</t>
  </si>
  <si>
    <t>L-06-766-00</t>
  </si>
  <si>
    <t>Mackmyra Brukswhisky + GB</t>
  </si>
  <si>
    <t>7350029669010</t>
  </si>
  <si>
    <t>37350029669011</t>
  </si>
  <si>
    <t>L-50-770-00</t>
  </si>
  <si>
    <t>Mackmyra Expedition + GB</t>
  </si>
  <si>
    <t>7350029669256</t>
  </si>
  <si>
    <t>37350029667185</t>
  </si>
  <si>
    <t>L-52-402-00</t>
  </si>
  <si>
    <t>Mackmyra Moment Brukswhisky DLX + GB</t>
  </si>
  <si>
    <t>7350029668334</t>
  </si>
  <si>
    <t>37350029668335</t>
  </si>
  <si>
    <t>L-54-547-00</t>
  </si>
  <si>
    <t>Mackmyra Moment Brukswhisky DLX II + GB</t>
  </si>
  <si>
    <t>7350029668341</t>
  </si>
  <si>
    <t>37350029668342</t>
  </si>
  <si>
    <t>L-59-854-00</t>
  </si>
  <si>
    <t>Mackmyra Muddus + GB</t>
  </si>
  <si>
    <t>7350029668426</t>
  </si>
  <si>
    <t>37350029668427</t>
  </si>
  <si>
    <t>L-15-661-00</t>
  </si>
  <si>
    <t>Mackmyra Svensk Ek + GB</t>
  </si>
  <si>
    <t>7350029660109</t>
  </si>
  <si>
    <t>37350029660100</t>
  </si>
  <si>
    <t>Mackmyra Svensk Rök + GB</t>
  </si>
  <si>
    <t>L-60-845-00</t>
  </si>
  <si>
    <t>Mac-Talla 15 Years Strata + GB</t>
  </si>
  <si>
    <t>5060109227680</t>
  </si>
  <si>
    <t>L-53-566-00</t>
  </si>
  <si>
    <t>Mac-Talla Mara Cask Strength + GB</t>
  </si>
  <si>
    <t>5060109227666</t>
  </si>
  <si>
    <t>15060109227663</t>
  </si>
  <si>
    <t>L-53-565-00</t>
  </si>
  <si>
    <t>Mac-Talla Terra + GB</t>
  </si>
  <si>
    <t>5060109227703</t>
  </si>
  <si>
    <t>15060109227700</t>
  </si>
  <si>
    <t>L-03-148-00</t>
  </si>
  <si>
    <t>Madeira Vat 22</t>
  </si>
  <si>
    <t>8710415912912</t>
  </si>
  <si>
    <t>05010867700130</t>
  </si>
  <si>
    <t>L-12-833-00</t>
  </si>
  <si>
    <t>Magners Cider</t>
  </si>
  <si>
    <t>5391516871365</t>
  </si>
  <si>
    <t>05391516871372</t>
  </si>
  <si>
    <t>L-51-963-00</t>
  </si>
  <si>
    <t>Magners Original</t>
  </si>
  <si>
    <t>5391516870016</t>
  </si>
  <si>
    <t>05391516871556</t>
  </si>
  <si>
    <t>L-00-805-00</t>
  </si>
  <si>
    <t>Maitre Pierre Calvados</t>
  </si>
  <si>
    <t>3014400001335</t>
  </si>
  <si>
    <t>3014403255223</t>
  </si>
  <si>
    <t>L-06-757-00</t>
  </si>
  <si>
    <t>Maker's Mark</t>
  </si>
  <si>
    <t>085246342978</t>
  </si>
  <si>
    <t>10085246342975</t>
  </si>
  <si>
    <t>L-53-798-00</t>
  </si>
  <si>
    <t>085246139424</t>
  </si>
  <si>
    <t>4072500010519</t>
  </si>
  <si>
    <t>L-60-018-00</t>
  </si>
  <si>
    <t>Maker's Mark 46</t>
  </si>
  <si>
    <t>085246502327</t>
  </si>
  <si>
    <t>10085246502324</t>
  </si>
  <si>
    <t>L-06-752-00</t>
  </si>
  <si>
    <t>5060045586209</t>
  </si>
  <si>
    <t>050600455862</t>
  </si>
  <si>
    <t>L-58-088-00</t>
  </si>
  <si>
    <t>Maker's Mark 46 + GB</t>
  </si>
  <si>
    <t>3068680353011</t>
  </si>
  <si>
    <t>3068680355053</t>
  </si>
  <si>
    <t>L-18-173-00</t>
  </si>
  <si>
    <t>Malaga 'Sol De Malaga</t>
  </si>
  <si>
    <t>8410466188525</t>
  </si>
  <si>
    <t>18410466188522</t>
  </si>
  <si>
    <t>L-09-587-00</t>
  </si>
  <si>
    <t>Malfy Gin Con Arancia</t>
  </si>
  <si>
    <t>5000299296080</t>
  </si>
  <si>
    <t>05000299296097</t>
  </si>
  <si>
    <t>L-09-588-00</t>
  </si>
  <si>
    <t>Malfy Gin Con Limone</t>
  </si>
  <si>
    <t>5000299296042</t>
  </si>
  <si>
    <t>050002992960</t>
  </si>
  <si>
    <t>L-09-591-00</t>
  </si>
  <si>
    <t>Malfy Gin Originale</t>
  </si>
  <si>
    <t>5000299296028</t>
  </si>
  <si>
    <t>10853222006186</t>
  </si>
  <si>
    <t>L-55-680-00</t>
  </si>
  <si>
    <t>Malfy Gin Rosa</t>
  </si>
  <si>
    <t>5000299296066</t>
  </si>
  <si>
    <t>000299296073</t>
  </si>
  <si>
    <t>L-19-214-00</t>
  </si>
  <si>
    <t>Malibu</t>
  </si>
  <si>
    <t>5010284100056</t>
  </si>
  <si>
    <t>5010284151089</t>
  </si>
  <si>
    <t>L-04-960-00</t>
  </si>
  <si>
    <t>8410024710328</t>
  </si>
  <si>
    <t>8410024710366</t>
  </si>
  <si>
    <t>L-04-961-00</t>
  </si>
  <si>
    <t>8410024700015</t>
  </si>
  <si>
    <t>8410024701029</t>
  </si>
  <si>
    <t>L-24-971-00</t>
  </si>
  <si>
    <t>8410024700008</t>
  </si>
  <si>
    <t>8410024701005</t>
  </si>
  <si>
    <t>L-04-964-00</t>
  </si>
  <si>
    <t>5010284100025</t>
  </si>
  <si>
    <t>010284151096</t>
  </si>
  <si>
    <t>L-21-012-00</t>
  </si>
  <si>
    <t>Malibu Lime</t>
  </si>
  <si>
    <t>8410024711066</t>
  </si>
  <si>
    <t>2841002471</t>
  </si>
  <si>
    <t>L-04-953-00</t>
  </si>
  <si>
    <t>Malibu Passion Fruit</t>
  </si>
  <si>
    <t>8410024711028</t>
  </si>
  <si>
    <t>4005971394482</t>
  </si>
  <si>
    <t>L-04-947-00</t>
  </si>
  <si>
    <t>Malibu PET</t>
  </si>
  <si>
    <t>5010284151188</t>
  </si>
  <si>
    <t>5010284100087</t>
  </si>
  <si>
    <t>L-59-266-00</t>
  </si>
  <si>
    <t>Malibu Strawberry</t>
  </si>
  <si>
    <t>8410024711127</t>
  </si>
  <si>
    <t>28410024711121</t>
  </si>
  <si>
    <t>L-51-355-00</t>
  </si>
  <si>
    <t>Malibu Watermelon</t>
  </si>
  <si>
    <t>8410024711097</t>
  </si>
  <si>
    <t>28410024711091</t>
  </si>
  <si>
    <t>L-00-916-00</t>
  </si>
  <si>
    <t>Maltky</t>
  </si>
  <si>
    <t>5410293752312</t>
  </si>
  <si>
    <t>15410293752319</t>
  </si>
  <si>
    <t>L-51-020-00</t>
  </si>
  <si>
    <t>Mamont Blood Bitter</t>
  </si>
  <si>
    <t>5060033841686</t>
  </si>
  <si>
    <t>15060033841683</t>
  </si>
  <si>
    <t>Mamont Vodka</t>
  </si>
  <si>
    <t>L-16-666-00</t>
  </si>
  <si>
    <t>4602726004360</t>
  </si>
  <si>
    <t>14602726004367</t>
  </si>
  <si>
    <t>L-04-975-00</t>
  </si>
  <si>
    <t>Mandarine Napoleon</t>
  </si>
  <si>
    <t>8710625700026</t>
  </si>
  <si>
    <t>871063000000</t>
  </si>
  <si>
    <t>L-24-354-00</t>
  </si>
  <si>
    <t>Marama Origins + GB</t>
  </si>
  <si>
    <t>INDONESIA</t>
  </si>
  <si>
    <t>8438001408396</t>
  </si>
  <si>
    <t>18438001408393</t>
  </si>
  <si>
    <t>L-18-694-00</t>
  </si>
  <si>
    <t>Marienburg 81</t>
  </si>
  <si>
    <t>658731204015</t>
  </si>
  <si>
    <t>658731244011</t>
  </si>
  <si>
    <t>L-17-456-00</t>
  </si>
  <si>
    <t>658731204008</t>
  </si>
  <si>
    <t>658731224006</t>
  </si>
  <si>
    <t>L-60-337-00</t>
  </si>
  <si>
    <t>Marrone Barbaresco 2019</t>
  </si>
  <si>
    <t>8029510013012</t>
  </si>
  <si>
    <t>8029510013029</t>
  </si>
  <si>
    <t>L-59-065-00</t>
  </si>
  <si>
    <t>Marrone Barbaresco 2020</t>
  </si>
  <si>
    <t>8029510011919</t>
  </si>
  <si>
    <t>8029510011926</t>
  </si>
  <si>
    <t>L-59-474-00</t>
  </si>
  <si>
    <t>Marrone Barbera D’Abla D.O.C. 2020 “Carlot”</t>
  </si>
  <si>
    <t>8029510013036</t>
  </si>
  <si>
    <t>8029510013043</t>
  </si>
  <si>
    <t>L-59-074-00</t>
  </si>
  <si>
    <t>Marrone Barbera D'Alba Superiore 'La Pantalera' 2018</t>
  </si>
  <si>
    <t>8029510011933</t>
  </si>
  <si>
    <t>8029510011940</t>
  </si>
  <si>
    <t>L-60-212-00</t>
  </si>
  <si>
    <t>Marrone Barbera D'Alba Superiore 'La Pantalera' 2020</t>
  </si>
  <si>
    <t>8029510013494</t>
  </si>
  <si>
    <t>8029510013500</t>
  </si>
  <si>
    <t>L-59-068-00</t>
  </si>
  <si>
    <t>Marrone Barolo Bussia 2016</t>
  </si>
  <si>
    <t>8029510013418</t>
  </si>
  <si>
    <t>8029510013425</t>
  </si>
  <si>
    <t>L-60-214-00</t>
  </si>
  <si>
    <t>Marrone Barolo Bussia 2018</t>
  </si>
  <si>
    <t>L-59-476-00</t>
  </si>
  <si>
    <t>Marrone Barolo D.O.C.G. 2019</t>
  </si>
  <si>
    <t>8029510013791</t>
  </si>
  <si>
    <t>8029510013807</t>
  </si>
  <si>
    <t>L-60-670-00</t>
  </si>
  <si>
    <t>Marrone Barolo Pichemej 2019</t>
  </si>
  <si>
    <t>8029510013814</t>
  </si>
  <si>
    <t>8029510013821</t>
  </si>
  <si>
    <t>L-59-367-00</t>
  </si>
  <si>
    <t>Marrone Dolcetto d'Alba Linea Giovane 2020</t>
  </si>
  <si>
    <t>8029510012350</t>
  </si>
  <si>
    <t>8029510012367</t>
  </si>
  <si>
    <t>L-59-075-00</t>
  </si>
  <si>
    <t>Marrone Gavi del Comune die Gavi DOCG 2021</t>
  </si>
  <si>
    <t>8029510012817</t>
  </si>
  <si>
    <t>8029510012824</t>
  </si>
  <si>
    <t>L-60-210-00</t>
  </si>
  <si>
    <t>Marrone Gavi del Comune die Gavi DOCG 2022</t>
  </si>
  <si>
    <t>8029510014170</t>
  </si>
  <si>
    <t>8029510014187</t>
  </si>
  <si>
    <t>L-60-858-00</t>
  </si>
  <si>
    <t>Marrone Langhe Arneis "Tre Fies" Doc Langhe 2022</t>
  </si>
  <si>
    <t>8029510013876</t>
  </si>
  <si>
    <t>8029510013883</t>
  </si>
  <si>
    <t>L-60-251-00</t>
  </si>
  <si>
    <t>Marrone Langhe D.O.C. Chardonnay 2021 Memundis</t>
  </si>
  <si>
    <t>8029510014194</t>
  </si>
  <si>
    <t>8029510014200</t>
  </si>
  <si>
    <t>L-60-250-00</t>
  </si>
  <si>
    <t>Marrone Langhe D.O.C. Rosato 2022 Dolcevita</t>
  </si>
  <si>
    <t>8029510013937</t>
  </si>
  <si>
    <t>8029510013944</t>
  </si>
  <si>
    <t>L-59-475-00</t>
  </si>
  <si>
    <t>Marrone Langhe DOC Rosso 2020 ''Passione''</t>
  </si>
  <si>
    <t>8029510013074</t>
  </si>
  <si>
    <t>8029510013081</t>
  </si>
  <si>
    <t>L-60-268-00</t>
  </si>
  <si>
    <t>Marrone Langhe Favorita 2022</t>
  </si>
  <si>
    <t>8029510013913</t>
  </si>
  <si>
    <t>8029510013920</t>
  </si>
  <si>
    <t>L-59-063-00</t>
  </si>
  <si>
    <t>Marrone Langhe Nebbiolo 2020</t>
  </si>
  <si>
    <t>8029510013050</t>
  </si>
  <si>
    <t>8029510013067</t>
  </si>
  <si>
    <t>L-60-252-00</t>
  </si>
  <si>
    <t>Marrone Moscato d’Asti D.O.C.G. 2022 Solaris</t>
  </si>
  <si>
    <t>8029510013777</t>
  </si>
  <si>
    <t>8029510013784</t>
  </si>
  <si>
    <t>L-59-071-00</t>
  </si>
  <si>
    <t>Marrone Nebbiolo Agrestis 2019</t>
  </si>
  <si>
    <t>8029510012275</t>
  </si>
  <si>
    <t>8029510012282</t>
  </si>
  <si>
    <t>L-60-367-00</t>
  </si>
  <si>
    <t>Marrone Piemonte D.O.C. Barbera 2021</t>
  </si>
  <si>
    <t>8029510013456</t>
  </si>
  <si>
    <t>8029510013463</t>
  </si>
  <si>
    <t>L-59-473-00</t>
  </si>
  <si>
    <t>Marrone Piemonte Doc Rosso 2021 "Mio''</t>
  </si>
  <si>
    <t>8029510013357</t>
  </si>
  <si>
    <t>8029510013364</t>
  </si>
  <si>
    <t>L-59-079-00</t>
  </si>
  <si>
    <t>Marrone San Carlo 2016</t>
  </si>
  <si>
    <t>8029510011285</t>
  </si>
  <si>
    <t>8029510011292</t>
  </si>
  <si>
    <t>L-51-089-00</t>
  </si>
  <si>
    <t>Mars Kasei + GB</t>
  </si>
  <si>
    <t>4976881521193</t>
  </si>
  <si>
    <t>2497688152119</t>
  </si>
  <si>
    <t>L-06-735-00</t>
  </si>
  <si>
    <t>Mars Maltage Cosmo + GB</t>
  </si>
  <si>
    <t>4976881501164</t>
  </si>
  <si>
    <t>04976881502642</t>
  </si>
  <si>
    <t>L-22-670-00</t>
  </si>
  <si>
    <t>Martell Blue Swift</t>
  </si>
  <si>
    <t>3219820006070</t>
  </si>
  <si>
    <t>23219820006074</t>
  </si>
  <si>
    <t>L-13-879-00</t>
  </si>
  <si>
    <t>Martell Cohiba + Coffret</t>
  </si>
  <si>
    <t>3219820003796</t>
  </si>
  <si>
    <t>43219820003794</t>
  </si>
  <si>
    <t>L-05-708-00</t>
  </si>
  <si>
    <t>Martell Cordon Bleu + GB</t>
  </si>
  <si>
    <t>3219820000382</t>
  </si>
  <si>
    <t>13219820000389</t>
  </si>
  <si>
    <t>L-05-706-00</t>
  </si>
  <si>
    <t>43219820000380</t>
  </si>
  <si>
    <t>L-05-720-00</t>
  </si>
  <si>
    <t>Martell VS</t>
  </si>
  <si>
    <t>3219820000078</t>
  </si>
  <si>
    <t>23219820005640</t>
  </si>
  <si>
    <t>L-05-723-00</t>
  </si>
  <si>
    <t>Martell VSOP + GB</t>
  </si>
  <si>
    <t>3219820005882</t>
  </si>
  <si>
    <t>23219820005886</t>
  </si>
  <si>
    <t>L-05-740-00</t>
  </si>
  <si>
    <t>Martell XO + GB</t>
  </si>
  <si>
    <t>3219820006186</t>
  </si>
  <si>
    <t>432198200061</t>
  </si>
  <si>
    <t>L-58-368-00</t>
  </si>
  <si>
    <t>Martial Richard Blanquette de Limoux</t>
  </si>
  <si>
    <t>3274891701019</t>
  </si>
  <si>
    <t>03274891702016</t>
  </si>
  <si>
    <t>L-17-459-00</t>
  </si>
  <si>
    <t>Martin Miller's Dry Gin</t>
  </si>
  <si>
    <t>698929000395</t>
  </si>
  <si>
    <t>698929000432</t>
  </si>
  <si>
    <t>L-57-708-00</t>
  </si>
  <si>
    <t>Martin Miller's Summerful Gin Limited Edition</t>
  </si>
  <si>
    <t>698929000807</t>
  </si>
  <si>
    <t>698929000319</t>
  </si>
  <si>
    <t>L-50-942-00</t>
  </si>
  <si>
    <t>Martini Asti Spumante</t>
  </si>
  <si>
    <t>8000570435402</t>
  </si>
  <si>
    <t>8000570314400</t>
  </si>
  <si>
    <t>L-04-364-00</t>
  </si>
  <si>
    <t>8000570005087</t>
  </si>
  <si>
    <t>8000570009535</t>
  </si>
  <si>
    <t>L-04-365-00</t>
  </si>
  <si>
    <t>Martini Bellini</t>
  </si>
  <si>
    <t>8000570083306</t>
  </si>
  <si>
    <t>8000570746904</t>
  </si>
  <si>
    <t>L-04-366-00</t>
  </si>
  <si>
    <t>Martini Bianco</t>
  </si>
  <si>
    <t>5010677924009</t>
  </si>
  <si>
    <t>7630040401067</t>
  </si>
  <si>
    <t>L-04-369-00</t>
  </si>
  <si>
    <t>5010677925006</t>
  </si>
  <si>
    <t>7630040401081</t>
  </si>
  <si>
    <t>L-52-934-00</t>
  </si>
  <si>
    <t>Martini Extra Dry</t>
  </si>
  <si>
    <t>5010677934008</t>
  </si>
  <si>
    <t>7630040402095</t>
  </si>
  <si>
    <t>L-12-753-00</t>
  </si>
  <si>
    <t>5010677935005</t>
  </si>
  <si>
    <t>5010677939102</t>
  </si>
  <si>
    <t>L-04-379-00</t>
  </si>
  <si>
    <t>Martini Fiero</t>
  </si>
  <si>
    <t>8000570048022</t>
  </si>
  <si>
    <t>8000570048046</t>
  </si>
  <si>
    <t>L-24-514-00</t>
  </si>
  <si>
    <t>Martini Floreale</t>
  </si>
  <si>
    <t>7630040403689</t>
  </si>
  <si>
    <t>07630040403672</t>
  </si>
  <si>
    <t>L-60-004-00</t>
  </si>
  <si>
    <t>Martini Limoni</t>
  </si>
  <si>
    <t>7630040405577</t>
  </si>
  <si>
    <t>7630040405560</t>
  </si>
  <si>
    <t>L-04-381-00</t>
  </si>
  <si>
    <t>Martini Prosecco</t>
  </si>
  <si>
    <t>8000570681403</t>
  </si>
  <si>
    <t>8000570451501</t>
  </si>
  <si>
    <t>L-04-384-00</t>
  </si>
  <si>
    <t>8000570552505</t>
  </si>
  <si>
    <t>8000570464204</t>
  </si>
  <si>
    <t>L-12-768-00</t>
  </si>
  <si>
    <t>Martini Riserva Ambrato</t>
  </si>
  <si>
    <t>5010677633550</t>
  </si>
  <si>
    <t>5010677633598</t>
  </si>
  <si>
    <t>L-04-386-00</t>
  </si>
  <si>
    <t>Martini Riserva Speciale Rubino</t>
  </si>
  <si>
    <t>5010677633581</t>
  </si>
  <si>
    <t>5010677633604</t>
  </si>
  <si>
    <t>L-04-387-00</t>
  </si>
  <si>
    <t>Martini Rosato</t>
  </si>
  <si>
    <t>5010677944007</t>
  </si>
  <si>
    <t>7630040403054</t>
  </si>
  <si>
    <t>L-12-771-00</t>
  </si>
  <si>
    <t>7630040403016</t>
  </si>
  <si>
    <t>07630040403023</t>
  </si>
  <si>
    <t>L-04-389-00</t>
  </si>
  <si>
    <t>Martini Rossini</t>
  </si>
  <si>
    <t>7630040401920</t>
  </si>
  <si>
    <t>7630040401814</t>
  </si>
  <si>
    <t>L-04-392-00</t>
  </si>
  <si>
    <t>Martini Rosso</t>
  </si>
  <si>
    <t>5010677914000</t>
  </si>
  <si>
    <t>7630040400077</t>
  </si>
  <si>
    <t>L-04-395-00</t>
  </si>
  <si>
    <t>5010677915007</t>
  </si>
  <si>
    <t>7630040400091</t>
  </si>
  <si>
    <t>L-53-442-00</t>
  </si>
  <si>
    <t>Martini Royale Bianco</t>
  </si>
  <si>
    <t>7630040405959</t>
  </si>
  <si>
    <t>7630040405966</t>
  </si>
  <si>
    <t>L-53-296-00</t>
  </si>
  <si>
    <t>Martini Royale Rosato</t>
  </si>
  <si>
    <t>7630040401913</t>
  </si>
  <si>
    <t>07630040401890</t>
  </si>
  <si>
    <t>L-04-399-00</t>
  </si>
  <si>
    <t>Martini Sparkling Rose</t>
  </si>
  <si>
    <t>7630040400329</t>
  </si>
  <si>
    <t>7630040400336</t>
  </si>
  <si>
    <t>L-24-515-00</t>
  </si>
  <si>
    <t>Martini Vibrante</t>
  </si>
  <si>
    <t>7630040403665</t>
  </si>
  <si>
    <t>07630040403658</t>
  </si>
  <si>
    <t>L-09-628-00</t>
  </si>
  <si>
    <t>Marula Gin</t>
  </si>
  <si>
    <t>5419980009708</t>
  </si>
  <si>
    <t>5419980009746</t>
  </si>
  <si>
    <t>L-59-966-00</t>
  </si>
  <si>
    <t>Masons Classic Vodka</t>
  </si>
  <si>
    <t>5060353751498</t>
  </si>
  <si>
    <t>15060353751525</t>
  </si>
  <si>
    <t>L-59-967-00</t>
  </si>
  <si>
    <t>Masons The Original Gin</t>
  </si>
  <si>
    <t>5060353750002</t>
  </si>
  <si>
    <t>15060353750016</t>
  </si>
  <si>
    <t>L-21-035-00</t>
  </si>
  <si>
    <t>Mates Gold</t>
  </si>
  <si>
    <t>8945004769138</t>
  </si>
  <si>
    <t>8945004769152</t>
  </si>
  <si>
    <t>L-54-672-00</t>
  </si>
  <si>
    <t>Mateus Blanco</t>
  </si>
  <si>
    <t>5601012021509</t>
  </si>
  <si>
    <t>601012021504</t>
  </si>
  <si>
    <t>L-04-449-00</t>
  </si>
  <si>
    <t>Mateus Rose Cork Bottle</t>
  </si>
  <si>
    <t>5601012011500</t>
  </si>
  <si>
    <t>55601012011505</t>
  </si>
  <si>
    <t>L-51-501-00</t>
  </si>
  <si>
    <t>Matsui The Hakuto Premium Gin + GB</t>
  </si>
  <si>
    <t>4954621002904</t>
  </si>
  <si>
    <t>4954621003109</t>
  </si>
  <si>
    <t>L-09-624-00</t>
  </si>
  <si>
    <t>Matusalem 10 Years Clasico</t>
  </si>
  <si>
    <t>766094070052</t>
  </si>
  <si>
    <t>10766094070059</t>
  </si>
  <si>
    <t>L-09-625-00</t>
  </si>
  <si>
    <t>Matusalem 15 Years Gran Reserva + GB</t>
  </si>
  <si>
    <t>766094010058</t>
  </si>
  <si>
    <t>6094010056</t>
  </si>
  <si>
    <t>L-09-627-00</t>
  </si>
  <si>
    <t>Matusalem 23 Years Gran Reserva + GB</t>
  </si>
  <si>
    <t>766094110055</t>
  </si>
  <si>
    <t>10766094110052</t>
  </si>
  <si>
    <t>L-17-461-00</t>
  </si>
  <si>
    <t>Matusalem 7 Years Solera</t>
  </si>
  <si>
    <t>766094100056</t>
  </si>
  <si>
    <t>10766094100053</t>
  </si>
  <si>
    <t>L-55-215-00</t>
  </si>
  <si>
    <t>Matusalem Insolito Wine Cask</t>
  </si>
  <si>
    <t>766094230050</t>
  </si>
  <si>
    <t>10066094230058</t>
  </si>
  <si>
    <t>L-17-465-00</t>
  </si>
  <si>
    <t>Mayfair Dry Gin</t>
  </si>
  <si>
    <t>5060334550034</t>
  </si>
  <si>
    <t>15060334550031</t>
  </si>
  <si>
    <t>L-03-975-00</t>
  </si>
  <si>
    <t>McQueen And The Violet</t>
  </si>
  <si>
    <t>813497007175</t>
  </si>
  <si>
    <t>50813497007170</t>
  </si>
  <si>
    <t>L-25-559-00</t>
  </si>
  <si>
    <t>Menard Cognac Sel. Des Domaines GFC 1er Cru de Cognac</t>
  </si>
  <si>
    <t>3285090017047</t>
  </si>
  <si>
    <t>3285091017046</t>
  </si>
  <si>
    <t>L-21-040-00</t>
  </si>
  <si>
    <t>Menard VSOP</t>
  </si>
  <si>
    <t>3285090017054</t>
  </si>
  <si>
    <t>3285091017053</t>
  </si>
  <si>
    <t>L-03-953-00</t>
  </si>
  <si>
    <t>Mermaid Gin</t>
  </si>
  <si>
    <t>5060508970064</t>
  </si>
  <si>
    <t>15060508970061</t>
  </si>
  <si>
    <t>L-23-324-00</t>
  </si>
  <si>
    <t>Mermaid Gin Mini</t>
  </si>
  <si>
    <t>5060508970002</t>
  </si>
  <si>
    <t>5060508970224</t>
  </si>
  <si>
    <t>L-03-954-00</t>
  </si>
  <si>
    <t>Mermaid Pink Gin</t>
  </si>
  <si>
    <t>5060508970132</t>
  </si>
  <si>
    <t>15060508970139</t>
  </si>
  <si>
    <t>L-23-325-00</t>
  </si>
  <si>
    <t>Mermaid Pink Gin Mini</t>
  </si>
  <si>
    <t>5060508970170</t>
  </si>
  <si>
    <t>5060508970248</t>
  </si>
  <si>
    <t>L-23-165-00</t>
  </si>
  <si>
    <t>Mermaid Salt Vodka</t>
  </si>
  <si>
    <t>5060508970088</t>
  </si>
  <si>
    <t>15060508970085</t>
  </si>
  <si>
    <t>L-51-115-00</t>
  </si>
  <si>
    <t>Mermaid Salt Vodka Mini</t>
  </si>
  <si>
    <t>5060508970316</t>
  </si>
  <si>
    <t>15060508970313</t>
  </si>
  <si>
    <t>L-59-549-00</t>
  </si>
  <si>
    <t>Mermaid Spiced Rum</t>
  </si>
  <si>
    <t>5060508970439</t>
  </si>
  <si>
    <t>15060508970436</t>
  </si>
  <si>
    <t>L-17-466-00</t>
  </si>
  <si>
    <t>Mermaid Tears Vodka</t>
  </si>
  <si>
    <t>5060243079176</t>
  </si>
  <si>
    <t>5060564621092</t>
  </si>
  <si>
    <t>L-57-767-00</t>
  </si>
  <si>
    <t>Mermaid Zest</t>
  </si>
  <si>
    <t>5060508970392</t>
  </si>
  <si>
    <t>15060508970399</t>
  </si>
  <si>
    <t>L-13-721-00</t>
  </si>
  <si>
    <t>Metaxa 5*</t>
  </si>
  <si>
    <t>5202795120054</t>
  </si>
  <si>
    <t>5202795120139</t>
  </si>
  <si>
    <t>L-05-769-00</t>
  </si>
  <si>
    <t>5202795120085</t>
  </si>
  <si>
    <t>35202795120086</t>
  </si>
  <si>
    <t>L-13-924-00</t>
  </si>
  <si>
    <t>Metaxa 7*</t>
  </si>
  <si>
    <t>5202795130022</t>
  </si>
  <si>
    <t>5202795130053</t>
  </si>
  <si>
    <t>5202795130046</t>
  </si>
  <si>
    <t>L-51-581-00</t>
  </si>
  <si>
    <t>Metaxa Grande Fine Collector's Edition + GB</t>
  </si>
  <si>
    <t>5202795150471</t>
  </si>
  <si>
    <t>5202795150488</t>
  </si>
  <si>
    <t>L-05-775-00</t>
  </si>
  <si>
    <t>Metaxa Private Reserve + GB</t>
  </si>
  <si>
    <t>5202795150365</t>
  </si>
  <si>
    <t>202795150372</t>
  </si>
  <si>
    <t>L-50-199-00</t>
  </si>
  <si>
    <t>Meukow 90 Proof</t>
  </si>
  <si>
    <t>3257150101515</t>
  </si>
  <si>
    <t>3257151101514</t>
  </si>
  <si>
    <t>L-51-252-00</t>
  </si>
  <si>
    <t>Meukow De Luxe + GB</t>
  </si>
  <si>
    <t>3257150101119</t>
  </si>
  <si>
    <t>3257151102399</t>
  </si>
  <si>
    <t>L-50-548-00</t>
  </si>
  <si>
    <t>Meukow Extra + GB</t>
  </si>
  <si>
    <t>3257150100945</t>
  </si>
  <si>
    <t>3257151100944</t>
  </si>
  <si>
    <t>L-53-033-00</t>
  </si>
  <si>
    <t>Meukow Icone + GB</t>
  </si>
  <si>
    <t>3257150101249</t>
  </si>
  <si>
    <t>3257151101248</t>
  </si>
  <si>
    <t>L-59-944-00</t>
  </si>
  <si>
    <t>Meukow Icone 160th Anniversaire + GB</t>
  </si>
  <si>
    <t>3257150043242</t>
  </si>
  <si>
    <t>3257151043234</t>
  </si>
  <si>
    <t>L-13-943-00</t>
  </si>
  <si>
    <t>Meukow Vanilla</t>
  </si>
  <si>
    <t>3257150101904</t>
  </si>
  <si>
    <t>3257151101903</t>
  </si>
  <si>
    <t>L-60-959-00</t>
  </si>
  <si>
    <t>Meukow VS</t>
  </si>
  <si>
    <t>3257150100198</t>
  </si>
  <si>
    <t>3257151100197</t>
  </si>
  <si>
    <t>L-13-948-00</t>
  </si>
  <si>
    <t>Meukow VS + GB</t>
  </si>
  <si>
    <t>3257150100204</t>
  </si>
  <si>
    <t>3257151100005</t>
  </si>
  <si>
    <t>L-50-547-00</t>
  </si>
  <si>
    <t>3257151101378</t>
  </si>
  <si>
    <t>L-23-143-00</t>
  </si>
  <si>
    <t>Meukow VS Black</t>
  </si>
  <si>
    <t>3257150100181</t>
  </si>
  <si>
    <t>3257151100180</t>
  </si>
  <si>
    <t>L-60-960-00</t>
  </si>
  <si>
    <t>Meukow VS Black + GB</t>
  </si>
  <si>
    <t>3257150101140</t>
  </si>
  <si>
    <t>3257151100203</t>
  </si>
  <si>
    <t>L-50-198-00</t>
  </si>
  <si>
    <t>Meukow VS Black Panter Prism</t>
  </si>
  <si>
    <t>3257150102123</t>
  </si>
  <si>
    <t>3257151102122</t>
  </si>
  <si>
    <t>L-13-953-00</t>
  </si>
  <si>
    <t>Meukow VSOP</t>
  </si>
  <si>
    <t>3257150100464</t>
  </si>
  <si>
    <t>3257151100463</t>
  </si>
  <si>
    <t>L-52-453-00</t>
  </si>
  <si>
    <t>Meukow VSOP + GB</t>
  </si>
  <si>
    <t>3257150100426</t>
  </si>
  <si>
    <t>3257151100401</t>
  </si>
  <si>
    <t>L-50-200-00</t>
  </si>
  <si>
    <t>3257151100319</t>
  </si>
  <si>
    <t>L-50-353-00</t>
  </si>
  <si>
    <t>Meukow VSOP Copper + GB</t>
  </si>
  <si>
    <t>3257150102581</t>
  </si>
  <si>
    <t>3257151102580</t>
  </si>
  <si>
    <t>L-50-666-00</t>
  </si>
  <si>
    <t>Meukow VSOP Red Edition + GB</t>
  </si>
  <si>
    <t>3257150102529</t>
  </si>
  <si>
    <t>3257151102528</t>
  </si>
  <si>
    <t>L-57-607-00</t>
  </si>
  <si>
    <t>Meukow Wild Berry</t>
  </si>
  <si>
    <t>3257150044003</t>
  </si>
  <si>
    <t>3257151044002</t>
  </si>
  <si>
    <t>L-13-964-00</t>
  </si>
  <si>
    <t>Meukow XO + GB</t>
  </si>
  <si>
    <t>3257150100822</t>
  </si>
  <si>
    <t>3257151100807</t>
  </si>
  <si>
    <t>L-50-452-00</t>
  </si>
  <si>
    <t>3257150100969</t>
  </si>
  <si>
    <t>3257151101392</t>
  </si>
  <si>
    <t>L-50-550-00</t>
  </si>
  <si>
    <t>3257150100686</t>
  </si>
  <si>
    <t>3257151100685</t>
  </si>
  <si>
    <t>L-52-429-00</t>
  </si>
  <si>
    <t>Mezzodì Caffo</t>
  </si>
  <si>
    <t>8004499100212</t>
  </si>
  <si>
    <t>80044991002120</t>
  </si>
  <si>
    <t>L-25-166-00</t>
  </si>
  <si>
    <t>Michter's Unblended American Whisky</t>
  </si>
  <si>
    <t>4002547107668</t>
  </si>
  <si>
    <t>4002547107675</t>
  </si>
  <si>
    <t>L-60-172-00</t>
  </si>
  <si>
    <t>Midleton Very Rare 2023 + GB</t>
  </si>
  <si>
    <t>5011007008383</t>
  </si>
  <si>
    <t>05011007015039</t>
  </si>
  <si>
    <t>L-04-969-00</t>
  </si>
  <si>
    <t>Midori Melon</t>
  </si>
  <si>
    <t>4901777020320</t>
  </si>
  <si>
    <t>4901777020658</t>
  </si>
  <si>
    <t>L-04-973-00</t>
  </si>
  <si>
    <t>4901777047914</t>
  </si>
  <si>
    <t>00088857328423</t>
  </si>
  <si>
    <t>L-01-220-00</t>
  </si>
  <si>
    <t>Mil Estrellas Brown</t>
  </si>
  <si>
    <t>8710924271777</t>
  </si>
  <si>
    <t>8710924271784</t>
  </si>
  <si>
    <t>L-58-387-00</t>
  </si>
  <si>
    <t>Milk &amp; Honey Apex Small Batch Dead Sea + GB</t>
  </si>
  <si>
    <t>7290109231464</t>
  </si>
  <si>
    <t>7290109231679</t>
  </si>
  <si>
    <t>L-01-039-00</t>
  </si>
  <si>
    <t>Millstone 100 RYE</t>
  </si>
  <si>
    <t>8713947661006</t>
  </si>
  <si>
    <t>8713947666100</t>
  </si>
  <si>
    <t>L-01-034-00</t>
  </si>
  <si>
    <t>Millstone 12 Years Sherry Cask</t>
  </si>
  <si>
    <t>8713947400186</t>
  </si>
  <si>
    <t>8713947600180</t>
  </si>
  <si>
    <t>L-59-838-00</t>
  </si>
  <si>
    <t>Mintis Gin Amarena Cherry &amp; Mint</t>
  </si>
  <si>
    <t>8595676600170</t>
  </si>
  <si>
    <t>8595676600187</t>
  </si>
  <si>
    <t>L-59-841-00</t>
  </si>
  <si>
    <t>Mintis Gin Blackcurrant &amp; Mint</t>
  </si>
  <si>
    <t>8595676600200</t>
  </si>
  <si>
    <t>8595676600217</t>
  </si>
  <si>
    <t>L-59-839-00</t>
  </si>
  <si>
    <t>Mintis Gin Clementine &amp; Mint</t>
  </si>
  <si>
    <t>8595676600156</t>
  </si>
  <si>
    <t>8595676600163</t>
  </si>
  <si>
    <t>Minttu Peppermint</t>
  </si>
  <si>
    <t>L-04-945-00</t>
  </si>
  <si>
    <t>6420614681879</t>
  </si>
  <si>
    <t>46420614681877</t>
  </si>
  <si>
    <t>L-59-784-00</t>
  </si>
  <si>
    <t>Miraval Cotes De Provence 2022 By Brad Pitt</t>
  </si>
  <si>
    <t>3296184016242</t>
  </si>
  <si>
    <t>3296181019154</t>
  </si>
  <si>
    <t>L-00-771-00</t>
  </si>
  <si>
    <t>Mispelblom Brandewijn</t>
  </si>
  <si>
    <t>8710415912448</t>
  </si>
  <si>
    <t>8716000023698</t>
  </si>
  <si>
    <t>L-00-770-00</t>
  </si>
  <si>
    <t>Mispelblom Vanillebrandewijn</t>
  </si>
  <si>
    <t>8710415912417</t>
  </si>
  <si>
    <t>8716000023674</t>
  </si>
  <si>
    <t>L-55-940-00</t>
  </si>
  <si>
    <t>Moa Vodka</t>
  </si>
  <si>
    <t>8718444160328</t>
  </si>
  <si>
    <t>8718444160410</t>
  </si>
  <si>
    <t>L-18-304-00</t>
  </si>
  <si>
    <t>Mocambo Rum Anejo 10 Years Pistol + 2 Glasses</t>
  </si>
  <si>
    <t>5016978101019</t>
  </si>
  <si>
    <t>Moet &amp; Chandon Brut Imperial</t>
  </si>
  <si>
    <t>3185370604403</t>
  </si>
  <si>
    <t>L-04-411-00</t>
  </si>
  <si>
    <t>3185370000335</t>
  </si>
  <si>
    <t>3185370571224</t>
  </si>
  <si>
    <t>L-04-413-00</t>
  </si>
  <si>
    <t>3185370000038</t>
  </si>
  <si>
    <t>3185370409527</t>
  </si>
  <si>
    <t>L-04-414-00</t>
  </si>
  <si>
    <t>3185370000021</t>
  </si>
  <si>
    <t>3185370417829</t>
  </si>
  <si>
    <t>L-50-278-00</t>
  </si>
  <si>
    <t>Moet &amp; Chandon Brut Imperial + GB</t>
  </si>
  <si>
    <t>3185370001233</t>
  </si>
  <si>
    <t>3185370471586</t>
  </si>
  <si>
    <t>L-25-275-00</t>
  </si>
  <si>
    <t>Moet &amp; Chandon Brut Piccolo</t>
  </si>
  <si>
    <t>3185370604410</t>
  </si>
  <si>
    <t>L-60-776-00</t>
  </si>
  <si>
    <t>Moet &amp; Chandon Cheers To You Limited Edition + GB</t>
  </si>
  <si>
    <t>3185370765166</t>
  </si>
  <si>
    <t>3185370765340</t>
  </si>
  <si>
    <t>L-60-774-00</t>
  </si>
  <si>
    <t>Moet &amp; Chandon Congratulations Limited Edition + GB</t>
  </si>
  <si>
    <t>3185370765494</t>
  </si>
  <si>
    <t>3185370765708</t>
  </si>
  <si>
    <t>L-60-775-00</t>
  </si>
  <si>
    <t>Moet &amp; Chandon Happy Birthday Limited Edition + GB</t>
  </si>
  <si>
    <t>3185370764589</t>
  </si>
  <si>
    <t>3185370764862</t>
  </si>
  <si>
    <t>L-04-432-00</t>
  </si>
  <si>
    <t>Moet &amp; Chandon Ice Imperial</t>
  </si>
  <si>
    <t>3185370457054</t>
  </si>
  <si>
    <t>3185370507766</t>
  </si>
  <si>
    <t>L-04-434-00</t>
  </si>
  <si>
    <t>3185370507308</t>
  </si>
  <si>
    <t>3185370654262</t>
  </si>
  <si>
    <t>L-56-066-00</t>
  </si>
  <si>
    <t>Moet &amp; Chandon Ice Imperial Glass</t>
  </si>
  <si>
    <t>L-04-428-00</t>
  </si>
  <si>
    <t>Moet &amp; Chandon Ice Imperial Rose</t>
  </si>
  <si>
    <t>3185370615492</t>
  </si>
  <si>
    <t>3185370615706</t>
  </si>
  <si>
    <t>Moet &amp; Chandon Imperial Brut + Wooden GB</t>
  </si>
  <si>
    <t>L-04-438-00</t>
  </si>
  <si>
    <t>Moet &amp; Chandon Marc De Champagne</t>
  </si>
  <si>
    <t>3185370010044</t>
  </si>
  <si>
    <t>3185370007723</t>
  </si>
  <si>
    <t>L-04-443-00</t>
  </si>
  <si>
    <t>Moet &amp; Chandon Nectar Imperial</t>
  </si>
  <si>
    <t>3185370000397</t>
  </si>
  <si>
    <t>3185370395233</t>
  </si>
  <si>
    <t>L-04-441-00</t>
  </si>
  <si>
    <t>Moet &amp; Chandon Nectar Imperial Rose</t>
  </si>
  <si>
    <t>3185370377369</t>
  </si>
  <si>
    <t>3185370397077</t>
  </si>
  <si>
    <t>L-04-444-00</t>
  </si>
  <si>
    <t>Moet &amp; Chandon Nir</t>
  </si>
  <si>
    <t>3185370585023</t>
  </si>
  <si>
    <t>3185370585030</t>
  </si>
  <si>
    <t>L-18-167-00</t>
  </si>
  <si>
    <t>Moet &amp; Chandon Rose Imperial</t>
  </si>
  <si>
    <t>3185370612873</t>
  </si>
  <si>
    <t>3185370612880</t>
  </si>
  <si>
    <t>L-04-448-00</t>
  </si>
  <si>
    <t>3185370074831</t>
  </si>
  <si>
    <t>3185370402092</t>
  </si>
  <si>
    <t>L-23-738-00</t>
  </si>
  <si>
    <t>3185370074848</t>
  </si>
  <si>
    <t>L-04-446-00</t>
  </si>
  <si>
    <t>Moet &amp; Chandon Rose Imperial + GB</t>
  </si>
  <si>
    <t>3185370061503</t>
  </si>
  <si>
    <t>3185370571262</t>
  </si>
  <si>
    <t>L-24-675-00</t>
  </si>
  <si>
    <t>Moet Ice Imperial Ice Bucket</t>
  </si>
  <si>
    <t>3185370584910</t>
  </si>
  <si>
    <t>43095568</t>
  </si>
  <si>
    <t>L-53-435-00</t>
  </si>
  <si>
    <t>Molinari Sambuca Caffe NRF</t>
  </si>
  <si>
    <t>8002095632007</t>
  </si>
  <si>
    <t>8002095327064</t>
  </si>
  <si>
    <t>L-24-804-00</t>
  </si>
  <si>
    <t>8002095200039</t>
  </si>
  <si>
    <t>8002095202002</t>
  </si>
  <si>
    <t>L-13-729-00</t>
  </si>
  <si>
    <t>Molinari Sambuca Extra NRF</t>
  </si>
  <si>
    <t>8002095100001</t>
  </si>
  <si>
    <t>8002095160005</t>
  </si>
  <si>
    <t>8002095170004</t>
  </si>
  <si>
    <t>L-51-520-00</t>
  </si>
  <si>
    <t>L-21-074-00</t>
  </si>
  <si>
    <t>Mom Love Gin</t>
  </si>
  <si>
    <t>8410023095402</t>
  </si>
  <si>
    <t>8410023095426</t>
  </si>
  <si>
    <t>L-21-073-00</t>
  </si>
  <si>
    <t>Mom Rocks Gin</t>
  </si>
  <si>
    <t>8410023095983</t>
  </si>
  <si>
    <t>8410023095990</t>
  </si>
  <si>
    <t>L-09-584-00</t>
  </si>
  <si>
    <t>Mom Royal Smoothness</t>
  </si>
  <si>
    <t>8410023032230</t>
  </si>
  <si>
    <t>8410023032247</t>
  </si>
  <si>
    <t>Mombasa Colonel's Reserve</t>
  </si>
  <si>
    <t>8437011284105</t>
  </si>
  <si>
    <t>L-17-468-00</t>
  </si>
  <si>
    <t>18437011284102</t>
  </si>
  <si>
    <t>L-09-574-00</t>
  </si>
  <si>
    <t>Mombasa Dry Gin</t>
  </si>
  <si>
    <t>8437011284006</t>
  </si>
  <si>
    <t>18437011284003</t>
  </si>
  <si>
    <t>L-01-282-00</t>
  </si>
  <si>
    <t>Mombasa Strawberry</t>
  </si>
  <si>
    <t>8437011284082</t>
  </si>
  <si>
    <t>18437011284089</t>
  </si>
  <si>
    <t>Monin Amaretto</t>
  </si>
  <si>
    <t>Monin Blue Curacao</t>
  </si>
  <si>
    <t>Monin Caramel</t>
  </si>
  <si>
    <t>Monin Chocolat</t>
  </si>
  <si>
    <t>Monin Cinnamon</t>
  </si>
  <si>
    <t>Monin Grenadine</t>
  </si>
  <si>
    <t>Monin Haselnuss</t>
  </si>
  <si>
    <t>L-04-146-00</t>
  </si>
  <si>
    <t>Monin Lime Juice</t>
  </si>
  <si>
    <t>4008077741419</t>
  </si>
  <si>
    <t>4008077742515</t>
  </si>
  <si>
    <t>Monin Raspberry</t>
  </si>
  <si>
    <t>Monin Strawberry</t>
  </si>
  <si>
    <t>Monin Vanilla</t>
  </si>
  <si>
    <t>L-56-075-00</t>
  </si>
  <si>
    <t>Monkey 47</t>
  </si>
  <si>
    <t>4260218310087</t>
  </si>
  <si>
    <t>4260218310094</t>
  </si>
  <si>
    <t>L-08-635-00</t>
  </si>
  <si>
    <t>42213277</t>
  </si>
  <si>
    <t>4260218310018</t>
  </si>
  <si>
    <t>Monkey 47 Barrel Cut + GB</t>
  </si>
  <si>
    <t>L-24-523-00</t>
  </si>
  <si>
    <t>Monkey 47 Distiller's Cut 2019 + GB</t>
  </si>
  <si>
    <t>4260218310063</t>
  </si>
  <si>
    <t>4260218310049</t>
  </si>
  <si>
    <t>L-56-841-00</t>
  </si>
  <si>
    <t>Monkey 47 Experimentum Serie Bitterbal + GB</t>
  </si>
  <si>
    <t>42420484</t>
  </si>
  <si>
    <t>4260218310124</t>
  </si>
  <si>
    <t>L-24-355-00</t>
  </si>
  <si>
    <t>Monkey 47 Kiosk (3x5CL) + GB</t>
  </si>
  <si>
    <t>4260218311268</t>
  </si>
  <si>
    <t>4260218311275</t>
  </si>
  <si>
    <t>L-08-636-00</t>
  </si>
  <si>
    <t>Monkey 47 Sloe Gin</t>
  </si>
  <si>
    <t>42247081</t>
  </si>
  <si>
    <t>4260218310070</t>
  </si>
  <si>
    <t>L-00-510-00</t>
  </si>
  <si>
    <t>Monkey Balls</t>
  </si>
  <si>
    <t>5410293620123</t>
  </si>
  <si>
    <t>0115410293620120</t>
  </si>
  <si>
    <t>L-08-330-00</t>
  </si>
  <si>
    <t>Monkey Shoulder</t>
  </si>
  <si>
    <t>5010327105215</t>
  </si>
  <si>
    <t>5010327105000</t>
  </si>
  <si>
    <t>L-08-332-00</t>
  </si>
  <si>
    <t>5010327603056</t>
  </si>
  <si>
    <t>27603506</t>
  </si>
  <si>
    <t>L-15-697-00</t>
  </si>
  <si>
    <t>Monkey Shoulder Smokey Monkey</t>
  </si>
  <si>
    <t>5010327655628</t>
  </si>
  <si>
    <t>05010327655109</t>
  </si>
  <si>
    <t>L-50-296-00</t>
  </si>
  <si>
    <t>Montelobos Mezcal Joven</t>
  </si>
  <si>
    <t>7500326039317</t>
  </si>
  <si>
    <t>17503018819072</t>
  </si>
  <si>
    <t>L-00-765-00</t>
  </si>
  <si>
    <t>Montifaud Napoleon</t>
  </si>
  <si>
    <t>3550142067319</t>
  </si>
  <si>
    <t>3550142367310</t>
  </si>
  <si>
    <t>L-00-767-00</t>
  </si>
  <si>
    <t>Montifaud Vs Cognac Petite Champagne</t>
  </si>
  <si>
    <t>3550142027313</t>
  </si>
  <si>
    <t>3550142327314</t>
  </si>
  <si>
    <t>L-00-766-00</t>
  </si>
  <si>
    <t>Montifaud VSOP</t>
  </si>
  <si>
    <t>3550142057310</t>
  </si>
  <si>
    <t>23028130076567</t>
  </si>
  <si>
    <t>L-00-768-00</t>
  </si>
  <si>
    <t>Montifaud XO</t>
  </si>
  <si>
    <t>3550142107312</t>
  </si>
  <si>
    <t>3550142407313</t>
  </si>
  <si>
    <t>L-08-308-00</t>
  </si>
  <si>
    <t>Mortlach 12 Years + GB</t>
  </si>
  <si>
    <t>5000281054674</t>
  </si>
  <si>
    <t>05000281054681</t>
  </si>
  <si>
    <t>L-08-314-00</t>
  </si>
  <si>
    <t>Mortlach 16 Years + GB</t>
  </si>
  <si>
    <t>5000281054698</t>
  </si>
  <si>
    <t>05000281054704</t>
  </si>
  <si>
    <t>L-55-493-00</t>
  </si>
  <si>
    <t>Motorhead Ace of Spades Straight</t>
  </si>
  <si>
    <t>850017829039</t>
  </si>
  <si>
    <t>10850017829036</t>
  </si>
  <si>
    <t>L-59-616-00</t>
  </si>
  <si>
    <t>Motorhead Finest Caribbean Rum</t>
  </si>
  <si>
    <t>7350021613271</t>
  </si>
  <si>
    <t>L-09-579-00</t>
  </si>
  <si>
    <t>Motorhead Vodka - Batch 2</t>
  </si>
  <si>
    <t>7350062450019</t>
  </si>
  <si>
    <t>17350062450016</t>
  </si>
  <si>
    <t>L-00-776-00</t>
  </si>
  <si>
    <t>Moullon Cognac 1e Grand Cru Champagne</t>
  </si>
  <si>
    <t>3257150126419</t>
  </si>
  <si>
    <t>3257151126418</t>
  </si>
  <si>
    <t>L-00-774-00</t>
  </si>
  <si>
    <t>Moullon VSOP</t>
  </si>
  <si>
    <t>3257150126044</t>
  </si>
  <si>
    <t>3257151126043</t>
  </si>
  <si>
    <t>L-55-749-00</t>
  </si>
  <si>
    <t>Mount Gay Black Barrel + GB</t>
  </si>
  <si>
    <t>9501007233305</t>
  </si>
  <si>
    <t>29501007233309</t>
  </si>
  <si>
    <t>L-53-302-00</t>
  </si>
  <si>
    <t>Mount Gay Black Barrel Double Cask Blend</t>
  </si>
  <si>
    <t>9501007224501</t>
  </si>
  <si>
    <t>29501007233507</t>
  </si>
  <si>
    <t>L-17-491-00</t>
  </si>
  <si>
    <t>Mount Gay Eclipse</t>
  </si>
  <si>
    <t>9501007100508</t>
  </si>
  <si>
    <t>3035540005168</t>
  </si>
  <si>
    <t>L-09-597-00</t>
  </si>
  <si>
    <t>9501007100300</t>
  </si>
  <si>
    <t>9501007100324</t>
  </si>
  <si>
    <t>L-09-599-00</t>
  </si>
  <si>
    <t>Mount Gay XO Triple Cask Blend + GB</t>
  </si>
  <si>
    <t>9501007863502</t>
  </si>
  <si>
    <t>3035540005038</t>
  </si>
  <si>
    <t>L-04-988-00</t>
  </si>
  <si>
    <t>Mozart Dark Chocolate</t>
  </si>
  <si>
    <t>9013100040280</t>
  </si>
  <si>
    <t>9013100540230</t>
  </si>
  <si>
    <t>L-51-668-00</t>
  </si>
  <si>
    <t>9013100040020</t>
  </si>
  <si>
    <t>9013100540070</t>
  </si>
  <si>
    <t>L-13-389-00</t>
  </si>
  <si>
    <t>Mozart Gold Chocolate</t>
  </si>
  <si>
    <t>9013100062053</t>
  </si>
  <si>
    <t>9013100562003</t>
  </si>
  <si>
    <t>L-13-399-00</t>
  </si>
  <si>
    <t>9013100060981</t>
  </si>
  <si>
    <t>9013100560931</t>
  </si>
  <si>
    <t>L-25-220-00</t>
  </si>
  <si>
    <t>Mozart Trio Set (3X5CL Bottles)</t>
  </si>
  <si>
    <t>9013100051248</t>
  </si>
  <si>
    <t>020901310005124810M0213723710</t>
  </si>
  <si>
    <t>L-13-387-00</t>
  </si>
  <si>
    <t>Mozart White Chocolate</t>
  </si>
  <si>
    <t>9013100053303</t>
  </si>
  <si>
    <t>9013100553353</t>
  </si>
  <si>
    <t>L-13-400-00</t>
  </si>
  <si>
    <t>9013100053068</t>
  </si>
  <si>
    <t>9013100553018</t>
  </si>
  <si>
    <t>L-04-990-00</t>
  </si>
  <si>
    <t>Mozart White Chocolate Strawberry</t>
  </si>
  <si>
    <t>9013100003490</t>
  </si>
  <si>
    <t>9013100511360</t>
  </si>
  <si>
    <t>L-54-035-00</t>
  </si>
  <si>
    <t>Mr Black Cold Brew Coffee Liqueur</t>
  </si>
  <si>
    <t>9369999045401</t>
  </si>
  <si>
    <t>39369999045402</t>
  </si>
  <si>
    <t>L-59-180-00</t>
  </si>
  <si>
    <t>Mulassano Mulassano  Rosso</t>
  </si>
  <si>
    <t>8000679006190</t>
  </si>
  <si>
    <t>18000679006197</t>
  </si>
  <si>
    <t>L-59-179-00</t>
  </si>
  <si>
    <t>Mulassano Vermouth Bianco Dry</t>
  </si>
  <si>
    <t>8000679006138</t>
  </si>
  <si>
    <t>L-59-614-00</t>
  </si>
  <si>
    <t>Mulassano Vermouth Blanco</t>
  </si>
  <si>
    <t>8000679006206</t>
  </si>
  <si>
    <t>18000679006203</t>
  </si>
  <si>
    <t>L-58-927-00</t>
  </si>
  <si>
    <t>Mumm Brut Cordon Grand</t>
  </si>
  <si>
    <t>3043700103319</t>
  </si>
  <si>
    <t>03043709000381</t>
  </si>
  <si>
    <t>L-61-160-00</t>
  </si>
  <si>
    <t>Mumm Cordon Rose Brut</t>
  </si>
  <si>
    <t>3043700104613</t>
  </si>
  <si>
    <t>03043709000695</t>
  </si>
  <si>
    <t>L-54-726-00</t>
  </si>
  <si>
    <t>L-57-680-00</t>
  </si>
  <si>
    <t>Mumm Ice Xtra Demi-Sec</t>
  </si>
  <si>
    <t>3043709000886</t>
  </si>
  <si>
    <t>03043709000893</t>
  </si>
  <si>
    <t>L-50-621-00</t>
  </si>
  <si>
    <t>Myers's Rum</t>
  </si>
  <si>
    <t>088004038328</t>
  </si>
  <si>
    <t>10088004038325</t>
  </si>
  <si>
    <t>L-52-518-00</t>
  </si>
  <si>
    <t>088004037994</t>
  </si>
  <si>
    <t>10088004037991</t>
  </si>
  <si>
    <t>L-24-859-00</t>
  </si>
  <si>
    <t>MystiQanna Gin</t>
  </si>
  <si>
    <t>8719324223355</t>
  </si>
  <si>
    <t>L-24-861-00</t>
  </si>
  <si>
    <t>MystiQanna Vodka</t>
  </si>
  <si>
    <t>8719324223348</t>
  </si>
  <si>
    <t>8720297470028</t>
  </si>
  <si>
    <t>L-52-635-00</t>
  </si>
  <si>
    <t>Napoleon Colbert VSOP Brandy</t>
  </si>
  <si>
    <t>3257150749137</t>
  </si>
  <si>
    <t>3257151749129</t>
  </si>
  <si>
    <t>L-05-192-00</t>
  </si>
  <si>
    <t>Navimer Alcohol Pur Glas</t>
  </si>
  <si>
    <t>5411353121307</t>
  </si>
  <si>
    <t>15411353121304</t>
  </si>
  <si>
    <t>L-01-293-00</t>
  </si>
  <si>
    <t>Neft White Barrel</t>
  </si>
  <si>
    <t>5453003310334</t>
  </si>
  <si>
    <t>5453003310044</t>
  </si>
  <si>
    <t>L-02-547-00</t>
  </si>
  <si>
    <t>Nega Fulo</t>
  </si>
  <si>
    <t>4062400471121</t>
  </si>
  <si>
    <t>4062400471138</t>
  </si>
  <si>
    <t>L-53-154-00</t>
  </si>
  <si>
    <t>Negrita Dark NRF</t>
  </si>
  <si>
    <t>3012993051942</t>
  </si>
  <si>
    <t>03012998416760</t>
  </si>
  <si>
    <t>L-53-157-00</t>
  </si>
  <si>
    <t>Negrita White Signature NRF</t>
  </si>
  <si>
    <t>3012993051935</t>
  </si>
  <si>
    <t>03012998416784</t>
  </si>
  <si>
    <t>L-21-121-00</t>
  </si>
  <si>
    <t>Nemiroff De Luxe</t>
  </si>
  <si>
    <t>UKRAINE</t>
  </si>
  <si>
    <t>4820181424947</t>
  </si>
  <si>
    <t>4820181424954</t>
  </si>
  <si>
    <t>L-17-500-00</t>
  </si>
  <si>
    <t>4820181424961</t>
  </si>
  <si>
    <t>L-56-110-00</t>
  </si>
  <si>
    <t>Nemiroff Delikat NRF</t>
  </si>
  <si>
    <t>4820181420451</t>
  </si>
  <si>
    <t>4820181421410</t>
  </si>
  <si>
    <t>L-18-726-00</t>
  </si>
  <si>
    <t>Nemiroff Honey Pepper</t>
  </si>
  <si>
    <t>4820181420918</t>
  </si>
  <si>
    <t>4820181422035</t>
  </si>
  <si>
    <t>L-53-956-00</t>
  </si>
  <si>
    <t>Nemiroff Original NRF</t>
  </si>
  <si>
    <t>4820181420635</t>
  </si>
  <si>
    <t>4820181421595</t>
  </si>
  <si>
    <t>L-60-406-00</t>
  </si>
  <si>
    <t>Neptune Gold Rum</t>
  </si>
  <si>
    <t>5060519894007</t>
  </si>
  <si>
    <t>L-53-372-00</t>
  </si>
  <si>
    <t>Nicolas Feuillatte Reserve Exclusive Brut</t>
  </si>
  <si>
    <t>3282946006835</t>
  </si>
  <si>
    <t>3282946008013</t>
  </si>
  <si>
    <t>L-59-022-00</t>
  </si>
  <si>
    <t>Nicosia DOC Etna Rosso Contrada Monte Gorna 2014</t>
  </si>
  <si>
    <t>8001014010568</t>
  </si>
  <si>
    <t>L-59-042-00</t>
  </si>
  <si>
    <t>Nicosia Etna Rosso Monte San Nicolo 2019</t>
  </si>
  <si>
    <t>8001014016645</t>
  </si>
  <si>
    <t>8001014016669</t>
  </si>
  <si>
    <t>L-59-027-00</t>
  </si>
  <si>
    <t>Nicosia Grillo Bio/Vegan 2021</t>
  </si>
  <si>
    <t>8001014014924</t>
  </si>
  <si>
    <t>8001014014900</t>
  </si>
  <si>
    <t>L-60-203-00</t>
  </si>
  <si>
    <t>Nicosia Grillo Bio/Vegan 2022</t>
  </si>
  <si>
    <t>L-60-202-00</t>
  </si>
  <si>
    <t>Nicosia Grillo Fondo Filara Bio 2022</t>
  </si>
  <si>
    <t>8001014001313</t>
  </si>
  <si>
    <t>8001014002204</t>
  </si>
  <si>
    <t>L-59-031-00</t>
  </si>
  <si>
    <t>Nicosia Grillo Fondo Filare Bio 2021</t>
  </si>
  <si>
    <t>8001014014917</t>
  </si>
  <si>
    <t>8001014014894</t>
  </si>
  <si>
    <t>L-60-209-00</t>
  </si>
  <si>
    <t>Nicosia Nero D'Avola Bio/Vegan 2021</t>
  </si>
  <si>
    <t>L-59-033-00</t>
  </si>
  <si>
    <t>Nicosia Nero d'Avola Fondo Filara Bio 2021</t>
  </si>
  <si>
    <t>8001014001597</t>
  </si>
  <si>
    <t>8001014014955</t>
  </si>
  <si>
    <t>L-60-208-00</t>
  </si>
  <si>
    <t>Nicosia Passuluna Bianco 2022</t>
  </si>
  <si>
    <t>8001014015143</t>
  </si>
  <si>
    <t>8001014015174</t>
  </si>
  <si>
    <t>L-60-207-00</t>
  </si>
  <si>
    <t>Nicosia Passuluna Rosso 2022</t>
  </si>
  <si>
    <t>8001014015150</t>
  </si>
  <si>
    <t>8001014015167</t>
  </si>
  <si>
    <t>L-59-039-00</t>
  </si>
  <si>
    <t>Nicosia Syrah Fondo Filara 2018</t>
  </si>
  <si>
    <t>8001014001061</t>
  </si>
  <si>
    <t>8001014002600</t>
  </si>
  <si>
    <t>8001014002617</t>
  </si>
  <si>
    <t>L-59-268-00</t>
  </si>
  <si>
    <t>Nicosia Vulka Etna Bianco 2019</t>
  </si>
  <si>
    <t>L-59-020-00</t>
  </si>
  <si>
    <t>Nicosia Vulka Etna Rosso 2017</t>
  </si>
  <si>
    <t>8001014002587</t>
  </si>
  <si>
    <t>8001014002655</t>
  </si>
  <si>
    <t>L-59-040-00</t>
  </si>
  <si>
    <t>8001014001658</t>
  </si>
  <si>
    <t>8001014010407</t>
  </si>
  <si>
    <t>L-09-632-00</t>
  </si>
  <si>
    <t>Nikka Coffey Gin</t>
  </si>
  <si>
    <t>4904230048664</t>
  </si>
  <si>
    <t>13700597316235</t>
  </si>
  <si>
    <t>L-55-126-00</t>
  </si>
  <si>
    <t>Nikka Coffey Gin + GB</t>
  </si>
  <si>
    <t>3700597303269</t>
  </si>
  <si>
    <t>L-06-800-00</t>
  </si>
  <si>
    <t>Nikka Coffey Grain + GB</t>
  </si>
  <si>
    <t>3700597302316</t>
  </si>
  <si>
    <t>14904230032738</t>
  </si>
  <si>
    <t>L-06-802-00</t>
  </si>
  <si>
    <t>Nikka Coffey Malt + GB</t>
  </si>
  <si>
    <t>3700597302323</t>
  </si>
  <si>
    <t>14904230035722</t>
  </si>
  <si>
    <t>L-59-880-00</t>
  </si>
  <si>
    <t>Nikka Coffey Series Range Box Gift Set</t>
  </si>
  <si>
    <t>3700597303689</t>
  </si>
  <si>
    <t>3453120236458</t>
  </si>
  <si>
    <t>L-09-634-00</t>
  </si>
  <si>
    <t>Nikka Coffey Vodka + GB</t>
  </si>
  <si>
    <t>3700597303276</t>
  </si>
  <si>
    <t>14904230048678</t>
  </si>
  <si>
    <t>L-58-013-00</t>
  </si>
  <si>
    <t>Nikka Days</t>
  </si>
  <si>
    <t>4904230054160</t>
  </si>
  <si>
    <t>0113700597316211</t>
  </si>
  <si>
    <t>L-06-805-00</t>
  </si>
  <si>
    <t>Nikka Days + GB</t>
  </si>
  <si>
    <t>3700597306383</t>
  </si>
  <si>
    <t>04904230054177</t>
  </si>
  <si>
    <t>L-58-014-00</t>
  </si>
  <si>
    <t>Nikka From The Barrel</t>
  </si>
  <si>
    <t>4904230100683</t>
  </si>
  <si>
    <t>13700597316198</t>
  </si>
  <si>
    <t>L-06-807-00</t>
  </si>
  <si>
    <t>Nikka From The Barrel + GB</t>
  </si>
  <si>
    <t>3700597302378</t>
  </si>
  <si>
    <t>14904230100680</t>
  </si>
  <si>
    <t>L-06-813-00</t>
  </si>
  <si>
    <t>Nikka Miyagikyo Single Malt + GB</t>
  </si>
  <si>
    <t>3700597302286</t>
  </si>
  <si>
    <t>04904230044567</t>
  </si>
  <si>
    <t>L-15-728-00</t>
  </si>
  <si>
    <t>Nikka Super Rare Old + GB</t>
  </si>
  <si>
    <t>3700597302347</t>
  </si>
  <si>
    <t>14904230042355</t>
  </si>
  <si>
    <t>L-59-998-00</t>
  </si>
  <si>
    <t>Nikka Tailored + 2 Glasses</t>
  </si>
  <si>
    <t>3700597360149</t>
  </si>
  <si>
    <t>13700597319519</t>
  </si>
  <si>
    <t>L-22-768-00</t>
  </si>
  <si>
    <t>Nikka Tailored + GB</t>
  </si>
  <si>
    <t>3700597351246</t>
  </si>
  <si>
    <t>14904230057915</t>
  </si>
  <si>
    <t>L-21-132-00</t>
  </si>
  <si>
    <t>Nikka Taketsuru Pure malt + GB</t>
  </si>
  <si>
    <t>3700597302293</t>
  </si>
  <si>
    <t>04904230064541</t>
  </si>
  <si>
    <t>L-06-827-00</t>
  </si>
  <si>
    <t>Nikka Yoichi Single Malt + GB</t>
  </si>
  <si>
    <t>3700597302279</t>
  </si>
  <si>
    <t>4904230044550</t>
  </si>
  <si>
    <t>L-58-689-00</t>
  </si>
  <si>
    <t>No.209 Gin</t>
  </si>
  <si>
    <t>891811000026</t>
  </si>
  <si>
    <t>20891811000020</t>
  </si>
  <si>
    <t>L-09-636-00</t>
  </si>
  <si>
    <t>No.3 London Dry Gin</t>
  </si>
  <si>
    <t>5010493025775</t>
  </si>
  <si>
    <t>5010493026017</t>
  </si>
  <si>
    <t>L-03-347-00</t>
  </si>
  <si>
    <t>Noah's Mill Bourbon</t>
  </si>
  <si>
    <t>680203030075</t>
  </si>
  <si>
    <t>06802030300754</t>
  </si>
  <si>
    <t>L-55-247-00</t>
  </si>
  <si>
    <t>Nobels Pink Gin</t>
  </si>
  <si>
    <t>8710631220778</t>
  </si>
  <si>
    <t>8710631720773</t>
  </si>
  <si>
    <t>L-22-667-00</t>
  </si>
  <si>
    <t>Nobeltje</t>
  </si>
  <si>
    <t>8710631120566</t>
  </si>
  <si>
    <t>8710631620561</t>
  </si>
  <si>
    <t>L-22-668-00</t>
  </si>
  <si>
    <t>8710631220563</t>
  </si>
  <si>
    <t>8710631720568</t>
  </si>
  <si>
    <t>L-22-355-00</t>
  </si>
  <si>
    <t>Nobushi Japanese Whisky + GB</t>
  </si>
  <si>
    <t>606110892391</t>
  </si>
  <si>
    <t>16061108923913</t>
  </si>
  <si>
    <t>L-12-859-00</t>
  </si>
  <si>
    <t>Noilly Prat Ambre</t>
  </si>
  <si>
    <t>3011938000175</t>
  </si>
  <si>
    <t>07640175720018</t>
  </si>
  <si>
    <t>L-04-453-00</t>
  </si>
  <si>
    <t>Noilly Prat Dry</t>
  </si>
  <si>
    <t>3023010003592</t>
  </si>
  <si>
    <t>7640175720094</t>
  </si>
  <si>
    <t>L-04-455-00</t>
  </si>
  <si>
    <t>3023010003585</t>
  </si>
  <si>
    <t>7640175720148</t>
  </si>
  <si>
    <t>L-09-659-00</t>
  </si>
  <si>
    <t>Nolet's Silver Dry Gin</t>
  </si>
  <si>
    <t>897845002043</t>
  </si>
  <si>
    <t>897845002272</t>
  </si>
  <si>
    <t>L-59-783-00</t>
  </si>
  <si>
    <t>Nomad 10 Years Outland Triple Cask + GB</t>
  </si>
  <si>
    <t>8410023097789</t>
  </si>
  <si>
    <t>18410023097786</t>
  </si>
  <si>
    <t>L-25-229-00</t>
  </si>
  <si>
    <t>Nomad Outland</t>
  </si>
  <si>
    <t>8410023034791</t>
  </si>
  <si>
    <t>8410023034784</t>
  </si>
  <si>
    <t>Nomad Outland Whisky</t>
  </si>
  <si>
    <t>8410023031912</t>
  </si>
  <si>
    <t>L-11-782-00</t>
  </si>
  <si>
    <t>8410023031929</t>
  </si>
  <si>
    <t>L-24-597-00</t>
  </si>
  <si>
    <t>Nona June</t>
  </si>
  <si>
    <t>5430001512014</t>
  </si>
  <si>
    <t>5430001512021</t>
  </si>
  <si>
    <t>L-13-985-00</t>
  </si>
  <si>
    <t>Nonino Il Moscato + GB</t>
  </si>
  <si>
    <t>80664024</t>
  </si>
  <si>
    <t>08002092010013</t>
  </si>
  <si>
    <t>L-51-808-00</t>
  </si>
  <si>
    <t>Nonino Merlot + GB</t>
  </si>
  <si>
    <t>80543176</t>
  </si>
  <si>
    <t>08002092005644</t>
  </si>
  <si>
    <t>Nordes Gin</t>
  </si>
  <si>
    <t>L-09-651-00</t>
  </si>
  <si>
    <t>8435449500002</t>
  </si>
  <si>
    <t>28435449500006</t>
  </si>
  <si>
    <t>L-09-652-00</t>
  </si>
  <si>
    <t>8435449500040</t>
  </si>
  <si>
    <t>28435449500044</t>
  </si>
  <si>
    <t>L-01-287-00</t>
  </si>
  <si>
    <t>Normindia</t>
  </si>
  <si>
    <t>3559627011816</t>
  </si>
  <si>
    <t>L-59-312-00</t>
  </si>
  <si>
    <t>Nucano Mezcal Arroqueno Joven</t>
  </si>
  <si>
    <t>7500462179878</t>
  </si>
  <si>
    <t>7503030338073</t>
  </si>
  <si>
    <t>L-59-497-00</t>
  </si>
  <si>
    <t>Nucano Mezcal Barril Joven</t>
  </si>
  <si>
    <t>7503030338165</t>
  </si>
  <si>
    <t>7503030338172</t>
  </si>
  <si>
    <t>L-00-778-00</t>
  </si>
  <si>
    <t>Nucano Mezcal Cuishe Joven</t>
  </si>
  <si>
    <t>7500326739187</t>
  </si>
  <si>
    <t>7500464063649</t>
  </si>
  <si>
    <t>L-00-780-00</t>
  </si>
  <si>
    <t>Nucano Mezcal Espadin Anejo</t>
  </si>
  <si>
    <t>7500326739132</t>
  </si>
  <si>
    <t>7500464063625</t>
  </si>
  <si>
    <t>L-00-782-00</t>
  </si>
  <si>
    <t>Nucano Mezcal Espadin Joven</t>
  </si>
  <si>
    <t>7500326739118</t>
  </si>
  <si>
    <t>7500464063601</t>
  </si>
  <si>
    <t>L-00-781-00</t>
  </si>
  <si>
    <t>Nucano Mezcal Espadin Reposado</t>
  </si>
  <si>
    <t>7500326739125</t>
  </si>
  <si>
    <t>7500464063618</t>
  </si>
  <si>
    <t>L-52-659-00</t>
  </si>
  <si>
    <t>Nucano Mezcal Tepextate Joven</t>
  </si>
  <si>
    <t>7500462179861</t>
  </si>
  <si>
    <t>7500464063656</t>
  </si>
  <si>
    <t>L-00-779-00</t>
  </si>
  <si>
    <t>Nucano Mezcal Tobala Joven</t>
  </si>
  <si>
    <t>7500326739170</t>
  </si>
  <si>
    <t>7500464063632</t>
  </si>
  <si>
    <t>L-58-895-00</t>
  </si>
  <si>
    <t>Nuestra Soledad Matatlan</t>
  </si>
  <si>
    <t>7503011641390</t>
  </si>
  <si>
    <t>17503011641397</t>
  </si>
  <si>
    <t>L-13-346-00</t>
  </si>
  <si>
    <t>Nuvo Sparkling</t>
  </si>
  <si>
    <t>809151512260</t>
  </si>
  <si>
    <t>10080915151223</t>
  </si>
  <si>
    <t>L-56-065-00</t>
  </si>
  <si>
    <t>Nuvo Sparkling Vodka Liqueur Glasses</t>
  </si>
  <si>
    <t>10615905607017</t>
  </si>
  <si>
    <t>L-05-132-00</t>
  </si>
  <si>
    <t>O.P. Anderson</t>
  </si>
  <si>
    <t>5710778001394</t>
  </si>
  <si>
    <t>15710778001391</t>
  </si>
  <si>
    <t>L-08-335-00</t>
  </si>
  <si>
    <t>Oban 14 Years + GB</t>
  </si>
  <si>
    <t>5000281005447</t>
  </si>
  <si>
    <t>5000281005485</t>
  </si>
  <si>
    <t>L-58-577-00</t>
  </si>
  <si>
    <t>Oban Distillers Edition 2022 + GB</t>
  </si>
  <si>
    <t>5000281072166</t>
  </si>
  <si>
    <t>05000281072173</t>
  </si>
  <si>
    <t>L-08-338-00</t>
  </si>
  <si>
    <t>Oban Little Bay + GB</t>
  </si>
  <si>
    <t>5000281042695</t>
  </si>
  <si>
    <t>5000281042701</t>
  </si>
  <si>
    <t>L-00-804-00</t>
  </si>
  <si>
    <t>Ocho Reposado</t>
  </si>
  <si>
    <t>828087000214</t>
  </si>
  <si>
    <t>18280879080825</t>
  </si>
  <si>
    <t>L-55-439-00</t>
  </si>
  <si>
    <t>Ocho Tequila Blanco Muestra No. 8</t>
  </si>
  <si>
    <t>828087000207</t>
  </si>
  <si>
    <t>18280879080818</t>
  </si>
  <si>
    <t>L-21-156-00</t>
  </si>
  <si>
    <t>Offley 10 Years + GB</t>
  </si>
  <si>
    <t>5601034008502</t>
  </si>
  <si>
    <t>5601034008533</t>
  </si>
  <si>
    <t>L-21-157-00</t>
  </si>
  <si>
    <t>Offley 20 Years + GB</t>
  </si>
  <si>
    <t>5601034009509</t>
  </si>
  <si>
    <t>5601034009530</t>
  </si>
  <si>
    <t>L-21-158-00</t>
  </si>
  <si>
    <t>Offley Colheita</t>
  </si>
  <si>
    <t>5601034105508</t>
  </si>
  <si>
    <t>55601034105503</t>
  </si>
  <si>
    <t>L-04-458-00</t>
  </si>
  <si>
    <t>Offley Ruby</t>
  </si>
  <si>
    <t>5601034000506</t>
  </si>
  <si>
    <t>5601034000520</t>
  </si>
  <si>
    <t>L-04-460-00</t>
  </si>
  <si>
    <t>Offley Tawny</t>
  </si>
  <si>
    <t>5601034001503</t>
  </si>
  <si>
    <t>5601034001527</t>
  </si>
  <si>
    <t>L-04-461-00</t>
  </si>
  <si>
    <t>Offley White</t>
  </si>
  <si>
    <t>5601034002500</t>
  </si>
  <si>
    <t>5601034002524</t>
  </si>
  <si>
    <t>L-01-146-00</t>
  </si>
  <si>
    <t>Oginski Vodka</t>
  </si>
  <si>
    <t>5900398023634</t>
  </si>
  <si>
    <t>5900398023726</t>
  </si>
  <si>
    <t>L-58-857-00</t>
  </si>
  <si>
    <t>5900398023641</t>
  </si>
  <si>
    <t>5900398023733</t>
  </si>
  <si>
    <t>L-59-320-00</t>
  </si>
  <si>
    <t>5900398023665</t>
  </si>
  <si>
    <t>5900398023757</t>
  </si>
  <si>
    <t>L-56-120-00</t>
  </si>
  <si>
    <t>7503018819846</t>
  </si>
  <si>
    <t>17503018819843</t>
  </si>
  <si>
    <t>L-56-125-00</t>
  </si>
  <si>
    <t>7503027709213</t>
  </si>
  <si>
    <t>17503027709210</t>
  </si>
  <si>
    <t>L-58-902-00</t>
  </si>
  <si>
    <t>Okinawa Gin</t>
  </si>
  <si>
    <t>4955066447015</t>
  </si>
  <si>
    <t>14955066447012</t>
  </si>
  <si>
    <t>L-59-181-00</t>
  </si>
  <si>
    <t>Olave Bianco</t>
  </si>
  <si>
    <t>8425327100301</t>
  </si>
  <si>
    <t>18425327100308</t>
  </si>
  <si>
    <t>L-59-183-00</t>
  </si>
  <si>
    <t>Olave Rojo Reserva</t>
  </si>
  <si>
    <t>8425327100509</t>
  </si>
  <si>
    <t>18425327100506</t>
  </si>
  <si>
    <t>L-59-182-00</t>
  </si>
  <si>
    <t>Olave Vermouth Rojo</t>
  </si>
  <si>
    <t>8425327100295</t>
  </si>
  <si>
    <t>18425327100292</t>
  </si>
  <si>
    <t>L-03-592-00</t>
  </si>
  <si>
    <t>Old Ballantruan + GB</t>
  </si>
  <si>
    <t>5021349700067</t>
  </si>
  <si>
    <t>05021349425069</t>
  </si>
  <si>
    <t>L-03-591-00</t>
  </si>
  <si>
    <t>Old Ballantruan 10 Years + GB</t>
  </si>
  <si>
    <t>5021349701842</t>
  </si>
  <si>
    <t>05021349421849</t>
  </si>
  <si>
    <t>L-23-408-00</t>
  </si>
  <si>
    <t>Old Ballantruan 15 Years + GB</t>
  </si>
  <si>
    <t>5021349703587</t>
  </si>
  <si>
    <t>05021349423584</t>
  </si>
  <si>
    <t>L-18-735-00</t>
  </si>
  <si>
    <t>Old Captain Brown</t>
  </si>
  <si>
    <t>8711114480610</t>
  </si>
  <si>
    <t>8711114780611</t>
  </si>
  <si>
    <t>L-17-510-00</t>
  </si>
  <si>
    <t>8711114480146</t>
  </si>
  <si>
    <t>8711114780642</t>
  </si>
  <si>
    <t>L-17-509-00</t>
  </si>
  <si>
    <t>8711114480658</t>
  </si>
  <si>
    <t>8711114780659</t>
  </si>
  <si>
    <t>L-51-551-00</t>
  </si>
  <si>
    <t>Old Captain White</t>
  </si>
  <si>
    <t>8711114480511</t>
  </si>
  <si>
    <t>L-17-512-00</t>
  </si>
  <si>
    <t>8711114480047</t>
  </si>
  <si>
    <t>8711114780543</t>
  </si>
  <si>
    <t>L-17-511-00</t>
  </si>
  <si>
    <t>8711114480559</t>
  </si>
  <si>
    <t>8711114780550</t>
  </si>
  <si>
    <t>L-50-431-00</t>
  </si>
  <si>
    <t>Old Monk The Legend Rum + GB</t>
  </si>
  <si>
    <t>8901131860063</t>
  </si>
  <si>
    <t>L-17-522-00</t>
  </si>
  <si>
    <t>Old Pascas Dark</t>
  </si>
  <si>
    <t>4062400527101</t>
  </si>
  <si>
    <t>4062400527118</t>
  </si>
  <si>
    <t>L-17-523-00</t>
  </si>
  <si>
    <t>4062400521000</t>
  </si>
  <si>
    <t>4062400521017</t>
  </si>
  <si>
    <t>Old Pascas White</t>
  </si>
  <si>
    <t>L-15-757-00</t>
  </si>
  <si>
    <t>Old Pulteney 10 Years + GB</t>
  </si>
  <si>
    <t>5010509881739</t>
  </si>
  <si>
    <t>05010509803571</t>
  </si>
  <si>
    <t>L-08-344-00</t>
  </si>
  <si>
    <t>Old Pulteney 12 Years + GB</t>
  </si>
  <si>
    <t>5010509060028</t>
  </si>
  <si>
    <t>5010509060059</t>
  </si>
  <si>
    <t>L-60-658-00</t>
  </si>
  <si>
    <t>Old Pulteney 13 Years + GB</t>
  </si>
  <si>
    <t>5010509883443</t>
  </si>
  <si>
    <t>05010509805469</t>
  </si>
  <si>
    <t>L-08-345-00</t>
  </si>
  <si>
    <t>Old Pulteney 15 Years + GB</t>
  </si>
  <si>
    <t>5010509881678</t>
  </si>
  <si>
    <t>05010509803373</t>
  </si>
  <si>
    <t>L-15-761-00</t>
  </si>
  <si>
    <t>Old Pulteney 16 Years + GB</t>
  </si>
  <si>
    <t>5010509881753</t>
  </si>
  <si>
    <t>05010509803588</t>
  </si>
  <si>
    <t>L-08-348-00</t>
  </si>
  <si>
    <t>Old Pulteney 18 Years + GB</t>
  </si>
  <si>
    <t>5010509881685</t>
  </si>
  <si>
    <t>05010509803380</t>
  </si>
  <si>
    <t>L-15-764-00</t>
  </si>
  <si>
    <t>Old Pulteney 2006 Vintage + GB</t>
  </si>
  <si>
    <t>5010509881746</t>
  </si>
  <si>
    <t>05010509803519</t>
  </si>
  <si>
    <t>Old Pulteney Flotilla + GB</t>
  </si>
  <si>
    <t>L-03-261-00</t>
  </si>
  <si>
    <t>Old Pulteney Stroma Whisky Liqueur</t>
  </si>
  <si>
    <t>5010509800808</t>
  </si>
  <si>
    <t>05010509801379</t>
  </si>
  <si>
    <t>L-06-900-00</t>
  </si>
  <si>
    <t>Old Smuggler</t>
  </si>
  <si>
    <t>5010327605005</t>
  </si>
  <si>
    <t>5010327605012</t>
  </si>
  <si>
    <t>L-52-159-00</t>
  </si>
  <si>
    <t>Old St. Andrews 5 Years Admiral's Cask Rum - Barrel</t>
  </si>
  <si>
    <t>5011995002530</t>
  </si>
  <si>
    <t>5011995002691</t>
  </si>
  <si>
    <t>L-52-174-00</t>
  </si>
  <si>
    <t>Old St. Andrews 5 Years Admiral's Cask Rum Diamond Edition</t>
  </si>
  <si>
    <t>5011995003872</t>
  </si>
  <si>
    <t>5011995003865</t>
  </si>
  <si>
    <t>L-52-161-00</t>
  </si>
  <si>
    <t>Old St. Andrews Admiral's Cask Rum - Mini Barrel</t>
  </si>
  <si>
    <t>5011995002387</t>
  </si>
  <si>
    <t>5011995002738</t>
  </si>
  <si>
    <t>L-52-158-00</t>
  </si>
  <si>
    <t>Old St. Andrews Clubhouse Whisky - Barrel</t>
  </si>
  <si>
    <t>5011995002059</t>
  </si>
  <si>
    <t>5011995002509</t>
  </si>
  <si>
    <t>L-52-160-00</t>
  </si>
  <si>
    <t>Old St. Andrews Clubhouse Whisky - Mini Barrel</t>
  </si>
  <si>
    <t>5011995003841</t>
  </si>
  <si>
    <t>5011995003902</t>
  </si>
  <si>
    <t>L-52-157-00</t>
  </si>
  <si>
    <t>Old St. Andrews Clubhouse Whisky - Octopack</t>
  </si>
  <si>
    <t>5011995003155</t>
  </si>
  <si>
    <t>5011995003407</t>
  </si>
  <si>
    <t>L-54-304-00</t>
  </si>
  <si>
    <t>Old St. Andrews Clubhouse Whisky Mini + GB</t>
  </si>
  <si>
    <t>5011995000338</t>
  </si>
  <si>
    <t>5011995002035</t>
  </si>
  <si>
    <t>L-58-526-00</t>
  </si>
  <si>
    <t>Old St. Andrews Gem of Scotland</t>
  </si>
  <si>
    <t>5011995001182</t>
  </si>
  <si>
    <t>5011995001090</t>
  </si>
  <si>
    <t xml:space="preserve">Moonshine                                         </t>
  </si>
  <si>
    <t>L-51-195-00</t>
  </si>
  <si>
    <t>Ole Smoky Moonshine Apple Pie</t>
  </si>
  <si>
    <t>10856011004516</t>
  </si>
  <si>
    <t>856011004519</t>
  </si>
  <si>
    <t>L-25-155-00</t>
  </si>
  <si>
    <t>Ole Smoky Moonshine Charred</t>
  </si>
  <si>
    <t>853915008353</t>
  </si>
  <si>
    <t>10853915008350</t>
  </si>
  <si>
    <t>L-08-697-00</t>
  </si>
  <si>
    <t>Ole Smoky Moonshine Original</t>
  </si>
  <si>
    <t>856011004373</t>
  </si>
  <si>
    <t>10856011004370</t>
  </si>
  <si>
    <t>L-60-045-00</t>
  </si>
  <si>
    <t>Ole Smoky Peanut Butter</t>
  </si>
  <si>
    <t>810088370427</t>
  </si>
  <si>
    <t>10810088370424</t>
  </si>
  <si>
    <t>L-60-044-00</t>
  </si>
  <si>
    <t>Ole Smoky Salty Caramel</t>
  </si>
  <si>
    <t>810088370380</t>
  </si>
  <si>
    <t>10810088370387</t>
  </si>
  <si>
    <t>L-05-779-00</t>
  </si>
  <si>
    <t>Olifant Jong Vierkant</t>
  </si>
  <si>
    <t>5410293750073</t>
  </si>
  <si>
    <t>750070</t>
  </si>
  <si>
    <t>L-10-113-00</t>
  </si>
  <si>
    <t>O'live Gin</t>
  </si>
  <si>
    <t>5430001672015</t>
  </si>
  <si>
    <t>L-13-992-00</t>
  </si>
  <si>
    <t>Olmeca Altos Plata</t>
  </si>
  <si>
    <t>080432106037</t>
  </si>
  <si>
    <t>30080432106038</t>
  </si>
  <si>
    <t>L-05-780-00</t>
  </si>
  <si>
    <t>Olmeca Altos Reposado</t>
  </si>
  <si>
    <t>080432105528</t>
  </si>
  <si>
    <t>30080432105529</t>
  </si>
  <si>
    <t>L-55-847-00</t>
  </si>
  <si>
    <t>Olmeca Blanco</t>
  </si>
  <si>
    <t>080432115251</t>
  </si>
  <si>
    <t>10080432115999</t>
  </si>
  <si>
    <t>L-57-882-00</t>
  </si>
  <si>
    <t>Olmeca Gold</t>
  </si>
  <si>
    <t>080432115305</t>
  </si>
  <si>
    <t>10080432116002</t>
  </si>
  <si>
    <t>L-08-607-00</t>
  </si>
  <si>
    <t>One Key Gin</t>
  </si>
  <si>
    <t>8606001831654</t>
  </si>
  <si>
    <t>18606001831651</t>
  </si>
  <si>
    <t>L-52-326-00</t>
  </si>
  <si>
    <t>Opal Nera Sambuca NRF</t>
  </si>
  <si>
    <t>8003405090906</t>
  </si>
  <si>
    <t>08003405170905</t>
  </si>
  <si>
    <t>L-17-538-00</t>
  </si>
  <si>
    <t>Opihr Giftset + Highball Glas</t>
  </si>
  <si>
    <t>5010296005912</t>
  </si>
  <si>
    <t>05010296005929</t>
  </si>
  <si>
    <t>L-59-620-00</t>
  </si>
  <si>
    <t>Opihr Gin Mixed Flavoured Mini Set (3x5CL)</t>
  </si>
  <si>
    <t>5010296009392</t>
  </si>
  <si>
    <t>05010296009842</t>
  </si>
  <si>
    <t>L-09-672-00</t>
  </si>
  <si>
    <t>Opihr Oriental Spiced London Dry Gin</t>
  </si>
  <si>
    <t>5010296001020</t>
  </si>
  <si>
    <t>05010296000887</t>
  </si>
  <si>
    <t>L-09-673-00</t>
  </si>
  <si>
    <t>5010296002270</t>
  </si>
  <si>
    <t>05010296002287</t>
  </si>
  <si>
    <t>L-53-841-00</t>
  </si>
  <si>
    <t>Opkickertje</t>
  </si>
  <si>
    <t>8710631121617</t>
  </si>
  <si>
    <t>8710631621612</t>
  </si>
  <si>
    <t>L-58-887-00</t>
  </si>
  <si>
    <t>Opkickertje PET</t>
  </si>
  <si>
    <t>8710631122003</t>
  </si>
  <si>
    <t>8710631922566</t>
  </si>
  <si>
    <t>L-09-686-00</t>
  </si>
  <si>
    <t>Opthimus 15 Years + GB</t>
  </si>
  <si>
    <t>7466871102237</t>
  </si>
  <si>
    <t>17466871</t>
  </si>
  <si>
    <t>L-51-789-00</t>
  </si>
  <si>
    <t>Opthimus 15 Years Porto + GB</t>
  </si>
  <si>
    <t>7466871101063</t>
  </si>
  <si>
    <t>17466871102272</t>
  </si>
  <si>
    <t>L-09-687-00</t>
  </si>
  <si>
    <t>Opthimus 18 Years + GB</t>
  </si>
  <si>
    <t>7466871102244</t>
  </si>
  <si>
    <t>17466871102241</t>
  </si>
  <si>
    <t>L-09-688-00</t>
  </si>
  <si>
    <t>Opthimus 21 Years + GB</t>
  </si>
  <si>
    <t>7466871102251</t>
  </si>
  <si>
    <t>17466871102258</t>
  </si>
  <si>
    <t>L-09-689-00</t>
  </si>
  <si>
    <t>Opthimus 25 Years + GB</t>
  </si>
  <si>
    <t>7466871102268</t>
  </si>
  <si>
    <t>17466871102302</t>
  </si>
  <si>
    <t>L-17-546-00</t>
  </si>
  <si>
    <t>Opthimus 25 Years Malt Cask Finish + GB</t>
  </si>
  <si>
    <t>7466871100516</t>
  </si>
  <si>
    <t>17466871102234</t>
  </si>
  <si>
    <t>L-59-318-00</t>
  </si>
  <si>
    <t>Opthimus 25 Years Oporto + GB</t>
  </si>
  <si>
    <t>7466871100523</t>
  </si>
  <si>
    <t>17466871102319</t>
  </si>
  <si>
    <t>L-09-676-00</t>
  </si>
  <si>
    <t>Optimum Blanco</t>
  </si>
  <si>
    <t>8712436107810</t>
  </si>
  <si>
    <t>8712436127818</t>
  </si>
  <si>
    <t>L-58-537-00</t>
  </si>
  <si>
    <t>Oranje knaller PET</t>
  </si>
  <si>
    <t>8719322641250</t>
  </si>
  <si>
    <t>8719322646279</t>
  </si>
  <si>
    <t>L-58-543-00</t>
  </si>
  <si>
    <t>Oranje Knaller PET</t>
  </si>
  <si>
    <t>8719322646286</t>
  </si>
  <si>
    <t>HUNGARY</t>
  </si>
  <si>
    <t>L-58-115-00</t>
  </si>
  <si>
    <t>Osborne Brandy 103</t>
  </si>
  <si>
    <t>8410337055086</t>
  </si>
  <si>
    <t>L-05-278-00</t>
  </si>
  <si>
    <t>Osborne Magno Solera Reserva</t>
  </si>
  <si>
    <t>8410337001083</t>
  </si>
  <si>
    <t>18410337001080</t>
  </si>
  <si>
    <t>L-18-187-00</t>
  </si>
  <si>
    <t>Osborne Pedro Ximenez 1827</t>
  </si>
  <si>
    <t>8410337014038</t>
  </si>
  <si>
    <t>28410337014032</t>
  </si>
  <si>
    <t>L-11-779-00</t>
  </si>
  <si>
    <t>Osborne Sherry Fino Pale Dry</t>
  </si>
  <si>
    <t>8410337047036</t>
  </si>
  <si>
    <t>8410337047203</t>
  </si>
  <si>
    <t>L-11-778-00</t>
  </si>
  <si>
    <t>Osborne Sherry Medium</t>
  </si>
  <si>
    <t>8410337046039</t>
  </si>
  <si>
    <t>8410337046206</t>
  </si>
  <si>
    <t>L-52-558-00</t>
  </si>
  <si>
    <t>Osborne Veterano NRF</t>
  </si>
  <si>
    <t>8410337031028</t>
  </si>
  <si>
    <t>28410337031022</t>
  </si>
  <si>
    <t>L-03-881-00</t>
  </si>
  <si>
    <t>Oslo Gin</t>
  </si>
  <si>
    <t>7024975623883</t>
  </si>
  <si>
    <t>7024975623890</t>
  </si>
  <si>
    <t>L-01-303-00</t>
  </si>
  <si>
    <t>Outerspace Alien Head Chrome Edition</t>
  </si>
  <si>
    <t>3760175132070</t>
  </si>
  <si>
    <t>3760175132186</t>
  </si>
  <si>
    <t>L-09-690-00</t>
  </si>
  <si>
    <t>Outerspace Vodka</t>
  </si>
  <si>
    <t>085316852918</t>
  </si>
  <si>
    <t>10085316852915</t>
  </si>
  <si>
    <t>L-05-795-00</t>
  </si>
  <si>
    <t>Ouzo 12</t>
  </si>
  <si>
    <t xml:space="preserve">Ouzo                                              </t>
  </si>
  <si>
    <t>5201003110702</t>
  </si>
  <si>
    <t>5201003160707</t>
  </si>
  <si>
    <t>L-05-796-00</t>
  </si>
  <si>
    <t>L-05-798-00</t>
  </si>
  <si>
    <t>5201003111006</t>
  </si>
  <si>
    <t>5201003121005</t>
  </si>
  <si>
    <t>L-57-761-00</t>
  </si>
  <si>
    <t>Ouzo 7</t>
  </si>
  <si>
    <t>5201320001042</t>
  </si>
  <si>
    <t>L-05-800-00</t>
  </si>
  <si>
    <t>Ouzo 7 + GB</t>
  </si>
  <si>
    <t>5201320001028</t>
  </si>
  <si>
    <t>5201320011096</t>
  </si>
  <si>
    <t>L-14-014-00</t>
  </si>
  <si>
    <t>Ouzo Plomari</t>
  </si>
  <si>
    <t>5202413007019</t>
  </si>
  <si>
    <t>5202413000522</t>
  </si>
  <si>
    <t>L-17-548-00</t>
  </si>
  <si>
    <t>Oxley London Dry Gin</t>
  </si>
  <si>
    <t>7640175740467</t>
  </si>
  <si>
    <t>7640175740450</t>
  </si>
  <si>
    <t>L-00-059-00</t>
  </si>
  <si>
    <t>Pacific Ricard</t>
  </si>
  <si>
    <t>3163937310004</t>
  </si>
  <si>
    <t>13163937310001</t>
  </si>
  <si>
    <t>L-06-840-00</t>
  </si>
  <si>
    <t>Paddy Old Irish</t>
  </si>
  <si>
    <t>1210000100771</t>
  </si>
  <si>
    <t>11210000100785</t>
  </si>
  <si>
    <t>L-06-841-00</t>
  </si>
  <si>
    <t>1210000100818</t>
  </si>
  <si>
    <t>11210000100815</t>
  </si>
  <si>
    <t>L-25-361-00</t>
  </si>
  <si>
    <t>Padre Azul Anejo</t>
  </si>
  <si>
    <t>9120066430816</t>
  </si>
  <si>
    <t>9120066430908</t>
  </si>
  <si>
    <t>L-25-362-00</t>
  </si>
  <si>
    <t>Padre Azul Blanco</t>
  </si>
  <si>
    <t>9120066430793</t>
  </si>
  <si>
    <t>9120066430885</t>
  </si>
  <si>
    <t>L-25-363-00</t>
  </si>
  <si>
    <t>Padre Azul Reposado</t>
  </si>
  <si>
    <t>9120066430809</t>
  </si>
  <si>
    <t>9120066430892</t>
  </si>
  <si>
    <t>L-59-046-00</t>
  </si>
  <si>
    <t>Pallavicini Cesanese Lazio Rubillo 2020</t>
  </si>
  <si>
    <t>8008672750249</t>
  </si>
  <si>
    <t>8008672051247</t>
  </si>
  <si>
    <t>L-59-043-00</t>
  </si>
  <si>
    <t>Pallavicini Frascati Poggio Verde 2019</t>
  </si>
  <si>
    <t>8008672750089</t>
  </si>
  <si>
    <t>8008672051087</t>
  </si>
  <si>
    <t>L-59-047-00</t>
  </si>
  <si>
    <t>Pallavicini Lazio Cesanese Amarasco 2017</t>
  </si>
  <si>
    <t>8008672750522</t>
  </si>
  <si>
    <t>8008672051520</t>
  </si>
  <si>
    <t>L-13-338-00</t>
  </si>
  <si>
    <t>Pallini Limoncello</t>
  </si>
  <si>
    <t>8005713352646</t>
  </si>
  <si>
    <t>8005713645410</t>
  </si>
  <si>
    <t>L-59-247-00</t>
  </si>
  <si>
    <t>Palo Cortado + GB</t>
  </si>
  <si>
    <t>8436530484102</t>
  </si>
  <si>
    <t>L-23-338-00</t>
  </si>
  <si>
    <t>Pampelle Ruby L'Apéro</t>
  </si>
  <si>
    <t>9349454001609</t>
  </si>
  <si>
    <t>19349454001606</t>
  </si>
  <si>
    <t>L-09-744-00</t>
  </si>
  <si>
    <t>Pampero Anejo Especial</t>
  </si>
  <si>
    <t>8028286000240</t>
  </si>
  <si>
    <t>8028286000257</t>
  </si>
  <si>
    <t>L-09-745-00</t>
  </si>
  <si>
    <t>8028286000264</t>
  </si>
  <si>
    <t>8028286000271</t>
  </si>
  <si>
    <t>L-17-551-00</t>
  </si>
  <si>
    <t>Pampero Anejo Seleccion 1938</t>
  </si>
  <si>
    <t>8028286000301</t>
  </si>
  <si>
    <t>08028286000318</t>
  </si>
  <si>
    <t>L-17-552-00</t>
  </si>
  <si>
    <t>Pampero Aniversario + Leather Bag</t>
  </si>
  <si>
    <t>8028286000325</t>
  </si>
  <si>
    <t>08028286000332</t>
  </si>
  <si>
    <t>L-09-748-00</t>
  </si>
  <si>
    <t>Pampero Blanco</t>
  </si>
  <si>
    <t>8028286000202</t>
  </si>
  <si>
    <t>8028286000219</t>
  </si>
  <si>
    <t>L-09-749-00</t>
  </si>
  <si>
    <t>8028286000226</t>
  </si>
  <si>
    <t>8028286000233</t>
  </si>
  <si>
    <t>L-54-336-00</t>
  </si>
  <si>
    <t>Panda Gin</t>
  </si>
  <si>
    <t>5425020010108</t>
  </si>
  <si>
    <t>5413216100320</t>
  </si>
  <si>
    <t>L-03-677-00</t>
  </si>
  <si>
    <t>5413216100306</t>
  </si>
  <si>
    <t>5413216100405</t>
  </si>
  <si>
    <t>L-60-995-00</t>
  </si>
  <si>
    <t>Panda Gin Black Box + 2 Glasses</t>
  </si>
  <si>
    <t>5413214000899</t>
  </si>
  <si>
    <t>5413214000905</t>
  </si>
  <si>
    <t>L-61-065-00</t>
  </si>
  <si>
    <t>Panda Gin Limited Edition Halloween</t>
  </si>
  <si>
    <t>5413214000837</t>
  </si>
  <si>
    <t>5413214000936</t>
  </si>
  <si>
    <t>L-59-166-00</t>
  </si>
  <si>
    <t>Paniza Fábula Garnacha Tinto 2020</t>
  </si>
  <si>
    <t>8410451010855</t>
  </si>
  <si>
    <t>L-05-810-00</t>
  </si>
  <si>
    <t>Parade Vieux</t>
  </si>
  <si>
    <t>8710415910611</t>
  </si>
  <si>
    <t>08710415019390</t>
  </si>
  <si>
    <t>L-05-811-00</t>
  </si>
  <si>
    <t>8710415910604</t>
  </si>
  <si>
    <t>8716000023551</t>
  </si>
  <si>
    <t>8693357384323</t>
  </si>
  <si>
    <t>L-56-553-00</t>
  </si>
  <si>
    <t>Pasabahce Monte Carlo Champagne Flute 22,5cl</t>
  </si>
  <si>
    <t>L-00-270-00</t>
  </si>
  <si>
    <t>Pasion Blue</t>
  </si>
  <si>
    <t>8437008952147</t>
  </si>
  <si>
    <t>1000000001198</t>
  </si>
  <si>
    <t>L-05-019-00</t>
  </si>
  <si>
    <t>Passoa The Passion Drink</t>
  </si>
  <si>
    <t>3035540001740</t>
  </si>
  <si>
    <t>3035540001757</t>
  </si>
  <si>
    <t>L-05-021-00</t>
  </si>
  <si>
    <t>3035540001825</t>
  </si>
  <si>
    <t>3035540001832</t>
  </si>
  <si>
    <t>L-05-829-00</t>
  </si>
  <si>
    <t>Pastis 51</t>
  </si>
  <si>
    <t>3047100097643</t>
  </si>
  <si>
    <t>3047100140585</t>
  </si>
  <si>
    <t>L-25-058-00</t>
  </si>
  <si>
    <t>3047100000247</t>
  </si>
  <si>
    <t>03047100140585</t>
  </si>
  <si>
    <t>L-05-831-00</t>
  </si>
  <si>
    <t>3047100000230</t>
  </si>
  <si>
    <t>3047100100213</t>
  </si>
  <si>
    <t>L-05-832-00</t>
  </si>
  <si>
    <t>3047100097209</t>
  </si>
  <si>
    <t>03047100100190</t>
  </si>
  <si>
    <t>L-00-643-00</t>
  </si>
  <si>
    <t>Pastis Bastidon</t>
  </si>
  <si>
    <t>3014400012164</t>
  </si>
  <si>
    <t>010301440351215910319116</t>
  </si>
  <si>
    <t>L-05-833-00</t>
  </si>
  <si>
    <t>Patron Anejo + GB</t>
  </si>
  <si>
    <t>721733000715</t>
  </si>
  <si>
    <t>7217330050794</t>
  </si>
  <si>
    <t>L-60-051-00</t>
  </si>
  <si>
    <t>Patron El Cielo Prestige Silver + GB</t>
  </si>
  <si>
    <t>721733005956</t>
  </si>
  <si>
    <t>07217330059568</t>
  </si>
  <si>
    <t>L-14-024-00</t>
  </si>
  <si>
    <t>Patron Gran Piedra + GB</t>
  </si>
  <si>
    <t>721733001903</t>
  </si>
  <si>
    <t>10721733001900</t>
  </si>
  <si>
    <t>L-14-031-00</t>
  </si>
  <si>
    <t>Patron Reposado + GB</t>
  </si>
  <si>
    <t>721733000722</t>
  </si>
  <si>
    <t>7217330051166</t>
  </si>
  <si>
    <t>L-54-652-00</t>
  </si>
  <si>
    <t>Patron Silver</t>
  </si>
  <si>
    <t>721733000234</t>
  </si>
  <si>
    <t>20721733000238</t>
  </si>
  <si>
    <t>L-05-850-00</t>
  </si>
  <si>
    <t>Patron Silver + GB</t>
  </si>
  <si>
    <t>721733000739</t>
  </si>
  <si>
    <t>07217330051470</t>
  </si>
  <si>
    <t>L-56-320-00</t>
  </si>
  <si>
    <t>Patron Silver DF-Label + GB</t>
  </si>
  <si>
    <t>721733002634</t>
  </si>
  <si>
    <t>721733502639</t>
  </si>
  <si>
    <t>L-24-044-00</t>
  </si>
  <si>
    <t>7217330051470</t>
  </si>
  <si>
    <t>L-02-808-00</t>
  </si>
  <si>
    <t>Paul John Bold + GB</t>
  </si>
  <si>
    <t>8904014800712</t>
  </si>
  <si>
    <t>8904014800729</t>
  </si>
  <si>
    <t>L-03-602-00</t>
  </si>
  <si>
    <t>Paul John Brilliance + GB</t>
  </si>
  <si>
    <t>8904014800699</t>
  </si>
  <si>
    <t>8904014800705</t>
  </si>
  <si>
    <t>L-53-562-00</t>
  </si>
  <si>
    <t>Paul John Indian Single Malt Nirvana + GB</t>
  </si>
  <si>
    <t>8904014802730</t>
  </si>
  <si>
    <t>8904014802846</t>
  </si>
  <si>
    <t>L-54-073-00</t>
  </si>
  <si>
    <t>Paul John Select Classic + GB</t>
  </si>
  <si>
    <t>8904014800798</t>
  </si>
  <si>
    <t>8904014800804</t>
  </si>
  <si>
    <t>L-21-219-00</t>
  </si>
  <si>
    <t>Peaky Blinder Black Spiced Rum</t>
  </si>
  <si>
    <t>5011166056836</t>
  </si>
  <si>
    <t>05011166039907</t>
  </si>
  <si>
    <t>L-51-356-00</t>
  </si>
  <si>
    <t>Peat's Beast 30 Years + GB</t>
  </si>
  <si>
    <t>5060414942513</t>
  </si>
  <si>
    <t>5060414942520</t>
  </si>
  <si>
    <t>L-08-367-00</t>
  </si>
  <si>
    <t>Peat's Beast Cask Strength + GB</t>
  </si>
  <si>
    <t>5060088798539</t>
  </si>
  <si>
    <t>25060088798533</t>
  </si>
  <si>
    <t>L-15-784-00</t>
  </si>
  <si>
    <t>Peat's Beast PX Sherry Wood Finish + GB</t>
  </si>
  <si>
    <t>5060399681926</t>
  </si>
  <si>
    <t>25060399681920</t>
  </si>
  <si>
    <t>L-15-785-00</t>
  </si>
  <si>
    <t>Peat's Beast Single Malt Unchillfiltered + GB</t>
  </si>
  <si>
    <t>4006498619805</t>
  </si>
  <si>
    <t>40064986198128</t>
  </si>
  <si>
    <t>L-04-267-00</t>
  </si>
  <si>
    <t>Pedro Domecq Fino Dry</t>
  </si>
  <si>
    <t>8410023094108</t>
  </si>
  <si>
    <t>8410023094726</t>
  </si>
  <si>
    <t>L-17-960-00</t>
  </si>
  <si>
    <t>Pedro Domecq Manzanilla</t>
  </si>
  <si>
    <t>8410023094146</t>
  </si>
  <si>
    <t>18410023094143</t>
  </si>
  <si>
    <t>L-04-268-00</t>
  </si>
  <si>
    <t>Pedro Domecq Medium Dry</t>
  </si>
  <si>
    <t>8410023094122</t>
  </si>
  <si>
    <t>8410023094672</t>
  </si>
  <si>
    <t>L-59-279-00</t>
  </si>
  <si>
    <t>Pegoes De fonte Do Nico Tinto VR Peninsula De Setubal 2018</t>
  </si>
  <si>
    <t>5603016000221</t>
  </si>
  <si>
    <t>15603016002390</t>
  </si>
  <si>
    <t>L-58-996-00</t>
  </si>
  <si>
    <t>Pegoes De fonte Do Nico Tinto VR Peninsula De Setubal 2019</t>
  </si>
  <si>
    <t>5603016002393</t>
  </si>
  <si>
    <t>15603016000228</t>
  </si>
  <si>
    <t>L-12-838-00</t>
  </si>
  <si>
    <t>Pellegrino Marsala Fine</t>
  </si>
  <si>
    <t>8004445110708</t>
  </si>
  <si>
    <t>8004445110616</t>
  </si>
  <si>
    <t>L-59-689-00</t>
  </si>
  <si>
    <t>Pennypacker Bourbon</t>
  </si>
  <si>
    <t>4062400155700</t>
  </si>
  <si>
    <t>4062400216210</t>
  </si>
  <si>
    <t>L-08-644-00</t>
  </si>
  <si>
    <t>Pepesza Vodka - Tommy Gun</t>
  </si>
  <si>
    <t>5901617008593</t>
  </si>
  <si>
    <t>L-05-823-00</t>
  </si>
  <si>
    <t>Pere Magloire Fine</t>
  </si>
  <si>
    <t>3181250060406</t>
  </si>
  <si>
    <t>03181256060400</t>
  </si>
  <si>
    <t>L-05-824-00</t>
  </si>
  <si>
    <t>Pere Magloire VSOP</t>
  </si>
  <si>
    <t>3181250067405</t>
  </si>
  <si>
    <t>3181256067409</t>
  </si>
  <si>
    <t>L-14-061-00</t>
  </si>
  <si>
    <t>Pere Magloire XO + GB</t>
  </si>
  <si>
    <t>3181250113119</t>
  </si>
  <si>
    <t>03181256113113</t>
  </si>
  <si>
    <t>L-05-812-00</t>
  </si>
  <si>
    <t>Pernod</t>
  </si>
  <si>
    <t>3047100090316</t>
  </si>
  <si>
    <t>3047100290310</t>
  </si>
  <si>
    <t>L-05-814-00</t>
  </si>
  <si>
    <t>3047100090309</t>
  </si>
  <si>
    <t>3047100290334</t>
  </si>
  <si>
    <t>L-24-973-00</t>
  </si>
  <si>
    <t>Pernod 68 Absinthe</t>
  </si>
  <si>
    <t>3047100052161</t>
  </si>
  <si>
    <t>3047101047494</t>
  </si>
  <si>
    <t>Peroni Nastro Azurro</t>
  </si>
  <si>
    <t>L-11-019-00</t>
  </si>
  <si>
    <t>Peroni Red</t>
  </si>
  <si>
    <t>80067955</t>
  </si>
  <si>
    <t>08008440101051</t>
  </si>
  <si>
    <t>L-58-066-00</t>
  </si>
  <si>
    <t>Perrier Jouet Belle Epoque Brut 2014</t>
  </si>
  <si>
    <t>3113880104212</t>
  </si>
  <si>
    <t>13113886104213</t>
  </si>
  <si>
    <t>L-50-602-00</t>
  </si>
  <si>
    <t>Perrier Jouet Grand Brut</t>
  </si>
  <si>
    <t>3113880105110</t>
  </si>
  <si>
    <t>13113886105111</t>
  </si>
  <si>
    <t>L-56-222-00</t>
  </si>
  <si>
    <t>Petrus Boonekamp Bitter Miniature</t>
  </si>
  <si>
    <t>87364262</t>
  </si>
  <si>
    <t>87202991884334</t>
  </si>
  <si>
    <t>L-00-892-00</t>
  </si>
  <si>
    <t>Peychaud's Bitter</t>
  </si>
  <si>
    <t>088004190187</t>
  </si>
  <si>
    <t>10088004190184</t>
  </si>
  <si>
    <t>L-57-043-00</t>
  </si>
  <si>
    <t>Philipponnat Royal Reserve Brut</t>
  </si>
  <si>
    <t>3760347081311</t>
  </si>
  <si>
    <t>L-09-694-00</t>
  </si>
  <si>
    <t>Pickering's Gin</t>
  </si>
  <si>
    <t>5060399690003</t>
  </si>
  <si>
    <t>05060399690010</t>
  </si>
  <si>
    <t>L-55-259-00</t>
  </si>
  <si>
    <t>Pickering's Gin Scottish Botanicals</t>
  </si>
  <si>
    <t>5060399690997</t>
  </si>
  <si>
    <t>15060399690994</t>
  </si>
  <si>
    <t>L-53-436-00</t>
  </si>
  <si>
    <t>5060399690775</t>
  </si>
  <si>
    <t>15060399690772</t>
  </si>
  <si>
    <t>L-17-561-00</t>
  </si>
  <si>
    <t>Pickering's Navy Strength Gin</t>
  </si>
  <si>
    <t>5060399690027</t>
  </si>
  <si>
    <t>05060399690034</t>
  </si>
  <si>
    <t>L-53-439-00</t>
  </si>
  <si>
    <t>Pickering's Original 1947</t>
  </si>
  <si>
    <t>5060399690072</t>
  </si>
  <si>
    <t>5060399690089</t>
  </si>
  <si>
    <t>L-23-176-00</t>
  </si>
  <si>
    <t>Pickering's Sloe Gin</t>
  </si>
  <si>
    <t>5060399690553</t>
  </si>
  <si>
    <t>03996905</t>
  </si>
  <si>
    <t>L-05-169-00</t>
  </si>
  <si>
    <t>Picon Amer</t>
  </si>
  <si>
    <t>5010103234993</t>
  </si>
  <si>
    <t>5010103235006</t>
  </si>
  <si>
    <t>L-05-171-00</t>
  </si>
  <si>
    <t>Picon Biere</t>
  </si>
  <si>
    <t>5010103931502</t>
  </si>
  <si>
    <t>5010103908399</t>
  </si>
  <si>
    <t>L-53-433-00</t>
  </si>
  <si>
    <t>Picon Club A L'Orange</t>
  </si>
  <si>
    <t>5010103931519</t>
  </si>
  <si>
    <t>05010103908412</t>
  </si>
  <si>
    <t>L-52-205-00</t>
  </si>
  <si>
    <t>Pierre Ferrand Curacao</t>
  </si>
  <si>
    <t>3460410528858</t>
  </si>
  <si>
    <t>43460410528856</t>
  </si>
  <si>
    <t>L-15-802-00</t>
  </si>
  <si>
    <t>Pig's Nose + GB</t>
  </si>
  <si>
    <t>5011311090999</t>
  </si>
  <si>
    <t>05011311150990</t>
  </si>
  <si>
    <t>L-25-178-00</t>
  </si>
  <si>
    <t>Pimento Spicy Ginger Beer</t>
  </si>
  <si>
    <t>3244851000421</t>
  </si>
  <si>
    <t>3244859003486</t>
  </si>
  <si>
    <t>L-05-008-00</t>
  </si>
  <si>
    <t>Pimm's No.1</t>
  </si>
  <si>
    <t>5010262070043</t>
  </si>
  <si>
    <t>5010262700094</t>
  </si>
  <si>
    <t>L-05-010-00</t>
  </si>
  <si>
    <t>5010262100030</t>
  </si>
  <si>
    <t>05010262700131</t>
  </si>
  <si>
    <t>L-55-879-00</t>
  </si>
  <si>
    <t>5010262701961</t>
  </si>
  <si>
    <t>05010262700193</t>
  </si>
  <si>
    <t>L-58-797-00</t>
  </si>
  <si>
    <t>Pinaq Blue</t>
  </si>
  <si>
    <t>673143615051</t>
  </si>
  <si>
    <t>673143615068</t>
  </si>
  <si>
    <t>L-25-262-00</t>
  </si>
  <si>
    <t>611851664466</t>
  </si>
  <si>
    <t>2050000794742</t>
  </si>
  <si>
    <t>L-51-383-00</t>
  </si>
  <si>
    <t>Pinaq Colada</t>
  </si>
  <si>
    <t>713091944480</t>
  </si>
  <si>
    <t>697478402872</t>
  </si>
  <si>
    <t>L-50-357-00</t>
  </si>
  <si>
    <t>713091944473</t>
  </si>
  <si>
    <t>10713091944470</t>
  </si>
  <si>
    <t>L-51-384-00</t>
  </si>
  <si>
    <t>Pinaq Gold</t>
  </si>
  <si>
    <t>713091944466</t>
  </si>
  <si>
    <t>697478402858</t>
  </si>
  <si>
    <t>L-50-358-00</t>
  </si>
  <si>
    <t>051497057275</t>
  </si>
  <si>
    <t>10713091244463</t>
  </si>
  <si>
    <t>L-51-431-00</t>
  </si>
  <si>
    <t>Pinaq Orange</t>
  </si>
  <si>
    <t>742521151051</t>
  </si>
  <si>
    <t>10742521151058</t>
  </si>
  <si>
    <t>L-51-398-00</t>
  </si>
  <si>
    <t>Pinaq Rose</t>
  </si>
  <si>
    <t>713091944503</t>
  </si>
  <si>
    <t>697478402865</t>
  </si>
  <si>
    <t>L-50-359-00</t>
  </si>
  <si>
    <t>713091944497</t>
  </si>
  <si>
    <t>10713091944494</t>
  </si>
  <si>
    <t>L-18-188-00</t>
  </si>
  <si>
    <t>Pineau Hardy Coq d'Or Blanc</t>
  </si>
  <si>
    <t>3104052010158</t>
  </si>
  <si>
    <t>13104052010155</t>
  </si>
  <si>
    <t>L-18-189-00</t>
  </si>
  <si>
    <t>Pineau Hardy Coq d'Or Rose</t>
  </si>
  <si>
    <t>3104052110049</t>
  </si>
  <si>
    <t>184103370010</t>
  </si>
  <si>
    <t>L-09-711-00</t>
  </si>
  <si>
    <t>Pink 47</t>
  </si>
  <si>
    <t>5011995000802</t>
  </si>
  <si>
    <t>5011995000994</t>
  </si>
  <si>
    <t>L-17-566-00</t>
  </si>
  <si>
    <t>Pink Royal</t>
  </si>
  <si>
    <t>5011995002752</t>
  </si>
  <si>
    <t>5011995002998</t>
  </si>
  <si>
    <t>L-04-474-00</t>
  </si>
  <si>
    <t>Piper Heidsieck Brut</t>
  </si>
  <si>
    <t>3018334100003</t>
  </si>
  <si>
    <t>3018333005132</t>
  </si>
  <si>
    <t>L-18-193-00</t>
  </si>
  <si>
    <t>Piper Heidsieck Brut Lipstick Edition + GB</t>
  </si>
  <si>
    <t>3018333006917</t>
  </si>
  <si>
    <t>3018333007211</t>
  </si>
  <si>
    <t>L-25-807-00</t>
  </si>
  <si>
    <t>Piper Heidsieck Cuvee Brut</t>
  </si>
  <si>
    <t>3018333005804</t>
  </si>
  <si>
    <t>L-57-302-00</t>
  </si>
  <si>
    <t>Piper Heidsieck Summer Limited Edition + GB</t>
  </si>
  <si>
    <t>3018333012734</t>
  </si>
  <si>
    <t>L-17-573-00</t>
  </si>
  <si>
    <t>Pirate’s Grog 5 Years</t>
  </si>
  <si>
    <t>5573063218231</t>
  </si>
  <si>
    <t>643380164582</t>
  </si>
  <si>
    <t>L-51-350-00</t>
  </si>
  <si>
    <t>Pirate's Grog Honey Spiced Rum</t>
  </si>
  <si>
    <t>7427135986208</t>
  </si>
  <si>
    <t>7427135986307</t>
  </si>
  <si>
    <t>L-51-349-00</t>
  </si>
  <si>
    <t>Pirate's Grog Pineapple Spiced Rum</t>
  </si>
  <si>
    <t>7427135986215</t>
  </si>
  <si>
    <t>7427135986314</t>
  </si>
  <si>
    <t>L-05-001-00</t>
  </si>
  <si>
    <t>Pisang Ambon</t>
  </si>
  <si>
    <t>8716000968869</t>
  </si>
  <si>
    <t>8716000118752</t>
  </si>
  <si>
    <t>L-05-003-00</t>
  </si>
  <si>
    <t>8716000968876</t>
  </si>
  <si>
    <t>08716000118769</t>
  </si>
  <si>
    <t>L-05-807-00</t>
  </si>
  <si>
    <t>Pisco Capel Especial</t>
  </si>
  <si>
    <t>7802110002591</t>
  </si>
  <si>
    <t>27802110002595</t>
  </si>
  <si>
    <t>L-02-573-00</t>
  </si>
  <si>
    <t>Pisco Capel Sour Con Limon</t>
  </si>
  <si>
    <t>7802110001143</t>
  </si>
  <si>
    <t>17802110001140</t>
  </si>
  <si>
    <t>L-05-817-00</t>
  </si>
  <si>
    <t>Pitu Cachaca Aguardiente</t>
  </si>
  <si>
    <t>4000269003428</t>
  </si>
  <si>
    <t>4000269003435</t>
  </si>
  <si>
    <t>L-05-819-00</t>
  </si>
  <si>
    <t>4000269003442</t>
  </si>
  <si>
    <t>4000269003459</t>
  </si>
  <si>
    <t>L-17-589-00</t>
  </si>
  <si>
    <t>Plantation 3 Stars</t>
  </si>
  <si>
    <t>3460410529053</t>
  </si>
  <si>
    <t>43460410529051</t>
  </si>
  <si>
    <t>L-52-056-00</t>
  </si>
  <si>
    <t>Plantation 5 Years</t>
  </si>
  <si>
    <t>3460410527868</t>
  </si>
  <si>
    <t>43460410527866</t>
  </si>
  <si>
    <t>3460410531292</t>
  </si>
  <si>
    <t>43460410531290</t>
  </si>
  <si>
    <t>L-17-600-00</t>
  </si>
  <si>
    <t>Plantation Gran Anejo Guatamala &amp; Belize + GB</t>
  </si>
  <si>
    <t>695521151944</t>
  </si>
  <si>
    <t>43460410529907</t>
  </si>
  <si>
    <t>L-17-598-00</t>
  </si>
  <si>
    <t>3460410529909</t>
  </si>
  <si>
    <t>L-09-730-00</t>
  </si>
  <si>
    <t>Plantation Grande Reserve</t>
  </si>
  <si>
    <t>3460410521729</t>
  </si>
  <si>
    <t>43460410521727</t>
  </si>
  <si>
    <t>L-22-421-00</t>
  </si>
  <si>
    <t>Plantation Isle Of Fiji</t>
  </si>
  <si>
    <t>FIJI</t>
  </si>
  <si>
    <t>3460410531650</t>
  </si>
  <si>
    <t>43460410531764</t>
  </si>
  <si>
    <t>L-09-737-00</t>
  </si>
  <si>
    <t>Plantation Original Dark</t>
  </si>
  <si>
    <t>3460410524423</t>
  </si>
  <si>
    <t>64811H090919</t>
  </si>
  <si>
    <t>L-09-736-00</t>
  </si>
  <si>
    <t>Plantation Overproof O.F.T.D.</t>
  </si>
  <si>
    <t>3460410530493</t>
  </si>
  <si>
    <t>43460410530491</t>
  </si>
  <si>
    <t>L-09-739-00</t>
  </si>
  <si>
    <t>Plantation Pineapple</t>
  </si>
  <si>
    <t>3460410529862</t>
  </si>
  <si>
    <t>43460410529860</t>
  </si>
  <si>
    <t>L-61-188-00</t>
  </si>
  <si>
    <t>Plantation Sealander</t>
  </si>
  <si>
    <t>3460410537799</t>
  </si>
  <si>
    <t>43460410537919</t>
  </si>
  <si>
    <t>L-57-007-00</t>
  </si>
  <si>
    <t>Plantation Stiggins Fancy Smoky Formula + GB</t>
  </si>
  <si>
    <t>3460410533241</t>
  </si>
  <si>
    <t>L-09-743-00</t>
  </si>
  <si>
    <t>Plantation Xaymaca Special Dry</t>
  </si>
  <si>
    <t>3460410530981</t>
  </si>
  <si>
    <t>43460410530989</t>
  </si>
  <si>
    <t>L-57-407-00</t>
  </si>
  <si>
    <t>Plantation XO 20Th Anniversary + 2 Glasses</t>
  </si>
  <si>
    <t>3460410533524</t>
  </si>
  <si>
    <t>43460410528719</t>
  </si>
  <si>
    <t>L-09-721-00</t>
  </si>
  <si>
    <t>Plantation XO 20Th Anniversary + GB</t>
  </si>
  <si>
    <t>3460410528025</t>
  </si>
  <si>
    <t>43460410528023</t>
  </si>
  <si>
    <t>L-05-858-00</t>
  </si>
  <si>
    <t>Plantiac Vieux</t>
  </si>
  <si>
    <t>8711114280050</t>
  </si>
  <si>
    <t>8711114580051</t>
  </si>
  <si>
    <t>L-15-806-00</t>
  </si>
  <si>
    <t>Platte Valley Corn 3 years</t>
  </si>
  <si>
    <t>085592121746</t>
  </si>
  <si>
    <t>2018903500051</t>
  </si>
  <si>
    <t>L-09-716-00</t>
  </si>
  <si>
    <t>Plymouth Navy Strength</t>
  </si>
  <si>
    <t>5000299608050</t>
  </si>
  <si>
    <t>5000299608074</t>
  </si>
  <si>
    <t>L-24-974-00</t>
  </si>
  <si>
    <t>Pol Roger Brut Reserve + GB</t>
  </si>
  <si>
    <t>3260923082003</t>
  </si>
  <si>
    <t>3260923012000</t>
  </si>
  <si>
    <t>L-02-588-00</t>
  </si>
  <si>
    <t>Polar Limes Erdbeer</t>
  </si>
  <si>
    <t>4038600098925</t>
  </si>
  <si>
    <t>4038600098932</t>
  </si>
  <si>
    <t>L-59-453-00</t>
  </si>
  <si>
    <t>Poliakov Vodka</t>
  </si>
  <si>
    <t>3147697511505</t>
  </si>
  <si>
    <t>3147697510607</t>
  </si>
  <si>
    <t>L-01-310-00</t>
  </si>
  <si>
    <t>3147690061007</t>
  </si>
  <si>
    <t>03147691247363</t>
  </si>
  <si>
    <t>L-09-691-00</t>
  </si>
  <si>
    <t>3147690059004</t>
  </si>
  <si>
    <t>314769218127</t>
  </si>
  <si>
    <t>L-54-808-00</t>
  </si>
  <si>
    <t>3147699105160</t>
  </si>
  <si>
    <t>010314769116157799090410227805</t>
  </si>
  <si>
    <t>L-60-232-00</t>
  </si>
  <si>
    <t>Pomada Xoriguer Gin &amp; Lemonade PET</t>
  </si>
  <si>
    <t>8411038051520</t>
  </si>
  <si>
    <t>8411038951530</t>
  </si>
  <si>
    <t>L-54-282-00</t>
  </si>
  <si>
    <t>Pommery Brut Rose</t>
  </si>
  <si>
    <t>3352370002052</t>
  </si>
  <si>
    <t>3352370025976</t>
  </si>
  <si>
    <t>L-24-059-00</t>
  </si>
  <si>
    <t>Pommery Brut Royal</t>
  </si>
  <si>
    <t>3352370002823</t>
  </si>
  <si>
    <t>3352370003745</t>
  </si>
  <si>
    <t>L-04-476-00</t>
  </si>
  <si>
    <t>3352370002830</t>
  </si>
  <si>
    <t>3352370003752</t>
  </si>
  <si>
    <t>L-52-493-00</t>
  </si>
  <si>
    <t>Ponche Caballero NRF</t>
  </si>
  <si>
    <t>8410863022125</t>
  </si>
  <si>
    <t>8410863022156</t>
  </si>
  <si>
    <t>L-19-276-00</t>
  </si>
  <si>
    <t>Ponche Caribe Cream</t>
  </si>
  <si>
    <t>625543309733</t>
  </si>
  <si>
    <t>00000012345678</t>
  </si>
  <si>
    <t>L-19-277-00</t>
  </si>
  <si>
    <t>Ponche Caribe Pistachio</t>
  </si>
  <si>
    <t>625543320110</t>
  </si>
  <si>
    <t>025543501265</t>
  </si>
  <si>
    <t>L-05-014-00</t>
  </si>
  <si>
    <t>Ponche Kuba</t>
  </si>
  <si>
    <t>9501007301509</t>
  </si>
  <si>
    <t>L-57-019-00</t>
  </si>
  <si>
    <t>Pongo Rum Punch Pineapple &amp; Lime</t>
  </si>
  <si>
    <t>3770011869138</t>
  </si>
  <si>
    <t>L-15-808-00</t>
  </si>
  <si>
    <t>Port Askaig 8 Years + GB</t>
  </si>
  <si>
    <t>5060188982098</t>
  </si>
  <si>
    <t>5060532805233</t>
  </si>
  <si>
    <t>L-53-112-00</t>
  </si>
  <si>
    <t>Porter's Modern Classic</t>
  </si>
  <si>
    <t>797776476893</t>
  </si>
  <si>
    <t>10797776082923</t>
  </si>
  <si>
    <t>L-53-109-00</t>
  </si>
  <si>
    <t>Porter's Orchard</t>
  </si>
  <si>
    <t>5060732920033</t>
  </si>
  <si>
    <t>15060732920030</t>
  </si>
  <si>
    <t>L-52-364-00</t>
  </si>
  <si>
    <t>Portofino Dry Gin</t>
  </si>
  <si>
    <t>7640171980058</t>
  </si>
  <si>
    <t>0167640171980050</t>
  </si>
  <si>
    <t>L-53-942-00</t>
  </si>
  <si>
    <t>Poseidon Dry Gin</t>
  </si>
  <si>
    <t>8710631121273</t>
  </si>
  <si>
    <t>L-01-138-00</t>
  </si>
  <si>
    <t>8710631120276</t>
  </si>
  <si>
    <t>8710631620318</t>
  </si>
  <si>
    <t>L-16-737-00</t>
  </si>
  <si>
    <t>Pott Rum 54</t>
  </si>
  <si>
    <t>4003310012455</t>
  </si>
  <si>
    <t>4003310012448</t>
  </si>
  <si>
    <t>L-09-774-00</t>
  </si>
  <si>
    <t>Pravda</t>
  </si>
  <si>
    <t>5908234674125</t>
  </si>
  <si>
    <t>5908234674910</t>
  </si>
  <si>
    <t>L-59-128-00</t>
  </si>
  <si>
    <t>5908234674132</t>
  </si>
  <si>
    <t>5908234674934</t>
  </si>
  <si>
    <t>L-18-769-00</t>
  </si>
  <si>
    <t>5908234674194</t>
  </si>
  <si>
    <t>5908234674941</t>
  </si>
  <si>
    <t>L-18-771-00</t>
  </si>
  <si>
    <t>Pravda Cherry</t>
  </si>
  <si>
    <t>5901811521010</t>
  </si>
  <si>
    <t>5901811521379</t>
  </si>
  <si>
    <t>L-18-773-00</t>
  </si>
  <si>
    <t>Pravda Coconut</t>
  </si>
  <si>
    <t>5901811521034</t>
  </si>
  <si>
    <t>5901811521331</t>
  </si>
  <si>
    <t>L-18-775-00</t>
  </si>
  <si>
    <t>Pravda Orange</t>
  </si>
  <si>
    <t>5901811521041</t>
  </si>
  <si>
    <t>5901811521348</t>
  </si>
  <si>
    <t>L-18-776-00</t>
  </si>
  <si>
    <t>Pravda Peach</t>
  </si>
  <si>
    <t>5901811521058</t>
  </si>
  <si>
    <t>5901811521362</t>
  </si>
  <si>
    <t>L-09-505-00</t>
  </si>
  <si>
    <t>Precious Vodka + GB</t>
  </si>
  <si>
    <t>BULGARIA</t>
  </si>
  <si>
    <t>3800009406882</t>
  </si>
  <si>
    <t>3800009416881</t>
  </si>
  <si>
    <t>L-17-651-00</t>
  </si>
  <si>
    <t>Precious Vodka Mini</t>
  </si>
  <si>
    <t>3800009416911</t>
  </si>
  <si>
    <t>3800009406912</t>
  </si>
  <si>
    <t>L-55-643-00</t>
  </si>
  <si>
    <t>Presidente Marti 15 Years + GB</t>
  </si>
  <si>
    <t>7466871102428</t>
  </si>
  <si>
    <t>17466871102425</t>
  </si>
  <si>
    <t>L-55-644-00</t>
  </si>
  <si>
    <t>Presidente Marti 19 Years Solera + GB</t>
  </si>
  <si>
    <t>7466871102435</t>
  </si>
  <si>
    <t>17466871102432</t>
  </si>
  <si>
    <t>L-09-697-00</t>
  </si>
  <si>
    <t>Presidente Marti 23 Years + GB</t>
  </si>
  <si>
    <t>7466871101711</t>
  </si>
  <si>
    <t>17466871101718</t>
  </si>
  <si>
    <t>L-53-292-00</t>
  </si>
  <si>
    <t>Presidente Marti Gran Anejo</t>
  </si>
  <si>
    <t>7466871102411</t>
  </si>
  <si>
    <t>L-15-817-00</t>
  </si>
  <si>
    <t>Proper No. Twelve Irish Whiskey</t>
  </si>
  <si>
    <t>811538019576</t>
  </si>
  <si>
    <t>10811538019573</t>
  </si>
  <si>
    <t>L-24-882-00</t>
  </si>
  <si>
    <t>5391533970072</t>
  </si>
  <si>
    <t>05391533970089</t>
  </si>
  <si>
    <t>L-58-969-00</t>
  </si>
  <si>
    <t>Puerto de Indias Black Gin</t>
  </si>
  <si>
    <t>8437004142757</t>
  </si>
  <si>
    <t>68437004142759</t>
  </si>
  <si>
    <t>L-10-032-00</t>
  </si>
  <si>
    <t>Puerto De Indias Gin Strawberry</t>
  </si>
  <si>
    <t>8437004142115</t>
  </si>
  <si>
    <t>68437004142117</t>
  </si>
  <si>
    <t>L-24-365-00</t>
  </si>
  <si>
    <t>8437004142733</t>
  </si>
  <si>
    <t>6843700414255</t>
  </si>
  <si>
    <t>L-04-250-00</t>
  </si>
  <si>
    <t>Punt E Mes</t>
  </si>
  <si>
    <t>8001710100129</t>
  </si>
  <si>
    <t>8004400071938</t>
  </si>
  <si>
    <t>L-58-591-00</t>
  </si>
  <si>
    <t>Pure Divine</t>
  </si>
  <si>
    <t>3263280123914</t>
  </si>
  <si>
    <t>3263281757750</t>
  </si>
  <si>
    <t>L-09-755-00</t>
  </si>
  <si>
    <t>Puschkin Black Berries</t>
  </si>
  <si>
    <t>4008669023527</t>
  </si>
  <si>
    <t>4008669123524</t>
  </si>
  <si>
    <t>L-09-757-00</t>
  </si>
  <si>
    <t>4008669023015</t>
  </si>
  <si>
    <t>4008669123012</t>
  </si>
  <si>
    <t>L-09-758-00</t>
  </si>
  <si>
    <t>Puschkin Nuts &amp; Nougat</t>
  </si>
  <si>
    <t>4008669013009</t>
  </si>
  <si>
    <t>4008669130027</t>
  </si>
  <si>
    <t>L-59-306-00</t>
  </si>
  <si>
    <t>Puschkin Passion Fruit</t>
  </si>
  <si>
    <t>4008669142020</t>
  </si>
  <si>
    <t>4008669420203</t>
  </si>
  <si>
    <t>L-09-760-00</t>
  </si>
  <si>
    <t>Puschkin Red</t>
  </si>
  <si>
    <t>4008669021523</t>
  </si>
  <si>
    <t>4008669121520</t>
  </si>
  <si>
    <t>L-09-762-00</t>
  </si>
  <si>
    <t>4008669021615</t>
  </si>
  <si>
    <t>4008669121612</t>
  </si>
  <si>
    <t>L-09-763-00</t>
  </si>
  <si>
    <t>Puschkin Time Warp</t>
  </si>
  <si>
    <t>4008669025521</t>
  </si>
  <si>
    <t>4008669125528</t>
  </si>
  <si>
    <t>L-09-765-00</t>
  </si>
  <si>
    <t>Puschkin Vodka</t>
  </si>
  <si>
    <t>4008669016024</t>
  </si>
  <si>
    <t>4008669516074</t>
  </si>
  <si>
    <t>L-09-766-00</t>
  </si>
  <si>
    <t>4008669016697</t>
  </si>
  <si>
    <t>4008669516647</t>
  </si>
  <si>
    <t>L-17-670-00</t>
  </si>
  <si>
    <t>Puschkin Water Melon</t>
  </si>
  <si>
    <t>4008669390209</t>
  </si>
  <si>
    <t>4008669239027</t>
  </si>
  <si>
    <t>L-09-767-00</t>
  </si>
  <si>
    <t>Puschkin Whipped Cream</t>
  </si>
  <si>
    <t>4008669027549</t>
  </si>
  <si>
    <t>4008669127546</t>
  </si>
  <si>
    <t>L-24-598-00</t>
  </si>
  <si>
    <t>Pusser's 15 Years + GB</t>
  </si>
  <si>
    <t>088320053371</t>
  </si>
  <si>
    <t>L-59-948-00</t>
  </si>
  <si>
    <t>Pusser's Coronation Reserve British Navy Rum Limited Edition</t>
  </si>
  <si>
    <t>5060577610199</t>
  </si>
  <si>
    <t>15060577610196</t>
  </si>
  <si>
    <t>L-60-789-00</t>
  </si>
  <si>
    <t>Pusser's Gunpowder Proof Spiced</t>
  </si>
  <si>
    <t>5060927540015</t>
  </si>
  <si>
    <t>15060577610134</t>
  </si>
  <si>
    <t>L-10-059-00</t>
  </si>
  <si>
    <t>Pusser's Navy Rum Gunpowder Proof</t>
  </si>
  <si>
    <t>088320005110</t>
  </si>
  <si>
    <t>10088320005117</t>
  </si>
  <si>
    <t>L-11-182-00</t>
  </si>
  <si>
    <t>Pusser's Navy Rum Original Admiralty Rum</t>
  </si>
  <si>
    <t>088320005400</t>
  </si>
  <si>
    <t>10088320005407</t>
  </si>
  <si>
    <t>L-51-742-00</t>
  </si>
  <si>
    <t>Pusser's Rum Select Aged 151</t>
  </si>
  <si>
    <t>088320005134</t>
  </si>
  <si>
    <t>L-16-740-00</t>
  </si>
  <si>
    <t>Pyrat XO</t>
  </si>
  <si>
    <t>721733100088</t>
  </si>
  <si>
    <t>30721733100089</t>
  </si>
  <si>
    <t>L-16-733-00</t>
  </si>
  <si>
    <t>Quorhum 30 Anniversario + GB</t>
  </si>
  <si>
    <t>7466871100042</t>
  </si>
  <si>
    <t>L-58-492-00</t>
  </si>
  <si>
    <t>R.L. Seale's 10 Years</t>
  </si>
  <si>
    <t>08754905</t>
  </si>
  <si>
    <t>10087000005492</t>
  </si>
  <si>
    <t>L-53-898-00</t>
  </si>
  <si>
    <t>Raki Tekirdag Gold NRF</t>
  </si>
  <si>
    <t>8697530212588</t>
  </si>
  <si>
    <t>08697530212571</t>
  </si>
  <si>
    <t>L-05-870-00</t>
  </si>
  <si>
    <t>8697530204675</t>
  </si>
  <si>
    <t>08697530204798</t>
  </si>
  <si>
    <t>8697530213738</t>
  </si>
  <si>
    <t>L-52-944-00</t>
  </si>
  <si>
    <t>Raki Tekirdag No.10 NRF</t>
  </si>
  <si>
    <t>08697530213745</t>
  </si>
  <si>
    <t>L-02-692-00</t>
  </si>
  <si>
    <t>Raki Tekirdag NRF</t>
  </si>
  <si>
    <t>8697530200066</t>
  </si>
  <si>
    <t>8697530206730</t>
  </si>
  <si>
    <t>L-52-454-00</t>
  </si>
  <si>
    <t>8697530201582</t>
  </si>
  <si>
    <t>08697530202916</t>
  </si>
  <si>
    <t>L-02-665-00</t>
  </si>
  <si>
    <t>Raki Tekirdag Trakya Serisi NRF</t>
  </si>
  <si>
    <t>8697530209465</t>
  </si>
  <si>
    <t>8697530209618</t>
  </si>
  <si>
    <t>L-21-291-00</t>
  </si>
  <si>
    <t>Raki Yeni Ala NRF</t>
  </si>
  <si>
    <t>8697530212557</t>
  </si>
  <si>
    <t>8697530212564</t>
  </si>
  <si>
    <t>L-52-943-00</t>
  </si>
  <si>
    <t>8697530211239</t>
  </si>
  <si>
    <t>08697530211246</t>
  </si>
  <si>
    <t>L-52-327-00</t>
  </si>
  <si>
    <t>Raki Yeni NRF</t>
  </si>
  <si>
    <t>8697530200103</t>
  </si>
  <si>
    <t>08697530201605</t>
  </si>
  <si>
    <t>L-52-040-00</t>
  </si>
  <si>
    <t>8697530200226</t>
  </si>
  <si>
    <t>08697530200264</t>
  </si>
  <si>
    <t>L-21-292-00</t>
  </si>
  <si>
    <t>Raki Yeni Seri NRF</t>
  </si>
  <si>
    <t>8697530209441</t>
  </si>
  <si>
    <t>8697530210539</t>
  </si>
  <si>
    <t>L-05-163-00</t>
  </si>
  <si>
    <t>Ramazzotti Amaro</t>
  </si>
  <si>
    <t>8006550301040</t>
  </si>
  <si>
    <t>8006550301644</t>
  </si>
  <si>
    <t>L-02-611-00</t>
  </si>
  <si>
    <t>8006550302016</t>
  </si>
  <si>
    <t>8006550302573</t>
  </si>
  <si>
    <t>L-50-623-00</t>
  </si>
  <si>
    <t>Ramazzotti Crema</t>
  </si>
  <si>
    <t>4005971394406</t>
  </si>
  <si>
    <t>4005971394413</t>
  </si>
  <si>
    <t>L-02-618-00</t>
  </si>
  <si>
    <t>Ramazzotti Sambuca</t>
  </si>
  <si>
    <t>8006550317089</t>
  </si>
  <si>
    <t>8006550317607</t>
  </si>
  <si>
    <t>L-50-980-00</t>
  </si>
  <si>
    <t>Rammstein Gin</t>
  </si>
  <si>
    <t>5712718003208</t>
  </si>
  <si>
    <t>5712718003215</t>
  </si>
  <si>
    <t>L-55-616-00</t>
  </si>
  <si>
    <t>Rammstein Gin Navy Strength</t>
  </si>
  <si>
    <t>5712718003222</t>
  </si>
  <si>
    <t>5712718003239</t>
  </si>
  <si>
    <t>L-57-511-00</t>
  </si>
  <si>
    <t>Rammstein Pink Gin Edition 2</t>
  </si>
  <si>
    <t>5712718006940</t>
  </si>
  <si>
    <t>L-08-622-00</t>
  </si>
  <si>
    <t>Rammstein Rum + GB</t>
  </si>
  <si>
    <t>5712718000764</t>
  </si>
  <si>
    <t>5712718000788</t>
  </si>
  <si>
    <t>L-55-622-00</t>
  </si>
  <si>
    <t>5712718002409</t>
  </si>
  <si>
    <t>5712718003253</t>
  </si>
  <si>
    <t>L-57-010-00</t>
  </si>
  <si>
    <t>Rammstein Rum French Ex-Sauternes Cask Finish + GB</t>
  </si>
  <si>
    <t>5712718006384</t>
  </si>
  <si>
    <t>5712718006391</t>
  </si>
  <si>
    <t>L-58-640-00</t>
  </si>
  <si>
    <t>Rammstein Rum Port Cask Edition + GB</t>
  </si>
  <si>
    <t>5712718007299</t>
  </si>
  <si>
    <t>5712718007305</t>
  </si>
  <si>
    <t>L-55-617-00</t>
  </si>
  <si>
    <t>Rammstein Sloe Gin 1st Edition</t>
  </si>
  <si>
    <t>5712718004687</t>
  </si>
  <si>
    <t>5712718004267</t>
  </si>
  <si>
    <t>L-05-105-00</t>
  </si>
  <si>
    <t>Rammstein Tequila</t>
  </si>
  <si>
    <t>4250699800009</t>
  </si>
  <si>
    <t>4250699800030</t>
  </si>
  <si>
    <t>L-55-618-00</t>
  </si>
  <si>
    <t>Rammstein Vodka</t>
  </si>
  <si>
    <t>5712718004359</t>
  </si>
  <si>
    <t>5712718004366</t>
  </si>
  <si>
    <t>L-53-066-00</t>
  </si>
  <si>
    <t>Rammstein Vodka Feuer &amp; Wasser Red</t>
  </si>
  <si>
    <t>4250699810510</t>
  </si>
  <si>
    <t>4250699810527</t>
  </si>
  <si>
    <t>L-53-064-00</t>
  </si>
  <si>
    <t>Rammstein Vodka Feuer &amp; Wasser White</t>
  </si>
  <si>
    <t>L-55-619-00</t>
  </si>
  <si>
    <t>Rammstein Whiskey</t>
  </si>
  <si>
    <t>5712718004373</t>
  </si>
  <si>
    <t>5712718004380</t>
  </si>
  <si>
    <t>L-04-062-00</t>
  </si>
  <si>
    <t>Rammsteiner Pilsner</t>
  </si>
  <si>
    <t>4250699824494</t>
  </si>
  <si>
    <t>4250699824913</t>
  </si>
  <si>
    <t>L-21-301-00</t>
  </si>
  <si>
    <t>Raven</t>
  </si>
  <si>
    <t>5060479940066</t>
  </si>
  <si>
    <t>15060479940063</t>
  </si>
  <si>
    <t>L-51-332-00</t>
  </si>
  <si>
    <t>Rebel Yell Small Batch Reserve</t>
  </si>
  <si>
    <t>088352130996</t>
  </si>
  <si>
    <t>10088352130993</t>
  </si>
  <si>
    <t>L-12-542-00</t>
  </si>
  <si>
    <t>Red Bull Bottle</t>
  </si>
  <si>
    <t>90162947</t>
  </si>
  <si>
    <t>9002490100094</t>
  </si>
  <si>
    <t>L-57-037-00</t>
  </si>
  <si>
    <t>Red Cask 12 Years Mannochmore + GB</t>
  </si>
  <si>
    <t>L-06-857-00</t>
  </si>
  <si>
    <t>Redbreast 12 Years + GB</t>
  </si>
  <si>
    <t>5011007008345</t>
  </si>
  <si>
    <t>5011007016333</t>
  </si>
  <si>
    <t>L-06-871-00</t>
  </si>
  <si>
    <t>Redbreast 15 Years + GB</t>
  </si>
  <si>
    <t>5011007019518</t>
  </si>
  <si>
    <t>5011007019532</t>
  </si>
  <si>
    <t>L-06-873-00</t>
  </si>
  <si>
    <t>Redbreast 21 Years + GB</t>
  </si>
  <si>
    <t>5011007024970</t>
  </si>
  <si>
    <t>05011007024987</t>
  </si>
  <si>
    <t>L-25-122-00</t>
  </si>
  <si>
    <t>Redbreast Lustau Edition + GB</t>
  </si>
  <si>
    <t>5011007015787</t>
  </si>
  <si>
    <t>5011007015794</t>
  </si>
  <si>
    <t>L-11-247-00</t>
  </si>
  <si>
    <t>Relicario Peated Finish + GB</t>
  </si>
  <si>
    <t>8438001407757</t>
  </si>
  <si>
    <t>18438001407754</t>
  </si>
  <si>
    <t>L-09-852-00</t>
  </si>
  <si>
    <t>Relicario Superior + GB</t>
  </si>
  <si>
    <t>8438001405883</t>
  </si>
  <si>
    <t>18438001405880</t>
  </si>
  <si>
    <t>L-21-314-00</t>
  </si>
  <si>
    <t>Relicario Supremo + GB</t>
  </si>
  <si>
    <t>8438001406620</t>
  </si>
  <si>
    <t>L-05-882-00</t>
  </si>
  <si>
    <t>Remy Martin 1738 Accord Royal + GB</t>
  </si>
  <si>
    <t>3024480001781</t>
  </si>
  <si>
    <t>3024480010271</t>
  </si>
  <si>
    <t>L-53-891-00</t>
  </si>
  <si>
    <t>Remy Martin Louis XIII + GB</t>
  </si>
  <si>
    <t>3024480002191</t>
  </si>
  <si>
    <t>13024480007452</t>
  </si>
  <si>
    <t>L-59-547-00</t>
  </si>
  <si>
    <t>Remy Martin VSOP</t>
  </si>
  <si>
    <t>3024482270109</t>
  </si>
  <si>
    <t>13024480006875</t>
  </si>
  <si>
    <t>L-52-256-00</t>
  </si>
  <si>
    <t>13024482270601</t>
  </si>
  <si>
    <t>L-55-833-00</t>
  </si>
  <si>
    <t>3024482295102</t>
  </si>
  <si>
    <t>13024480007230</t>
  </si>
  <si>
    <t>L-05-902-00</t>
  </si>
  <si>
    <t>Remy Martin VSOP + GB</t>
  </si>
  <si>
    <t>3024482295126</t>
  </si>
  <si>
    <t>13024482295420</t>
  </si>
  <si>
    <t>3024480004522</t>
  </si>
  <si>
    <t>13024480004796</t>
  </si>
  <si>
    <t>L-05-908-00</t>
  </si>
  <si>
    <t>Remy Martin XO + GB</t>
  </si>
  <si>
    <t>L-05-912-00</t>
  </si>
  <si>
    <t>13024480004581</t>
  </si>
  <si>
    <t>L-60-903-00</t>
  </si>
  <si>
    <t>Remy Martin XO Limited Edition + GB</t>
  </si>
  <si>
    <t>L-05-859-00</t>
  </si>
  <si>
    <t>Ricard</t>
  </si>
  <si>
    <t>3163937011000</t>
  </si>
  <si>
    <t>23163937011004</t>
  </si>
  <si>
    <t>L-05-862-00</t>
  </si>
  <si>
    <t>3163937010003</t>
  </si>
  <si>
    <t>33163937010004</t>
  </si>
  <si>
    <t>L-05-863-00</t>
  </si>
  <si>
    <t>L-52-483-00</t>
  </si>
  <si>
    <t>Ridgemont 1792 Bourbon Small Batch</t>
  </si>
  <si>
    <t>080660001203</t>
  </si>
  <si>
    <t>20080660001207</t>
  </si>
  <si>
    <t>L-59-050-00</t>
  </si>
  <si>
    <t>Ridolfi  Chianti Rochetto 2020</t>
  </si>
  <si>
    <t>8388766425773</t>
  </si>
  <si>
    <t>80330285523564</t>
  </si>
  <si>
    <t>L-59-051-00</t>
  </si>
  <si>
    <t>Ridolfi  Rosso di Montalcino 2019</t>
  </si>
  <si>
    <t>8033028556268</t>
  </si>
  <si>
    <t>80330285524684</t>
  </si>
  <si>
    <t>L-59-049-00</t>
  </si>
  <si>
    <t>Ridolfi Brunello di Montalcino 2015</t>
  </si>
  <si>
    <t>8033028552468</t>
  </si>
  <si>
    <t>8033028556244</t>
  </si>
  <si>
    <t>LATVIA</t>
  </si>
  <si>
    <t>L-23-657-00</t>
  </si>
  <si>
    <t>Riga Black Balsam Classic</t>
  </si>
  <si>
    <t>4750021101281</t>
  </si>
  <si>
    <t>4750021101205</t>
  </si>
  <si>
    <t>L-23-676-00</t>
  </si>
  <si>
    <t>Riga Black Balsam Currant</t>
  </si>
  <si>
    <t>4750021537288</t>
  </si>
  <si>
    <t>4750021537271</t>
  </si>
  <si>
    <t>L-51-496-00</t>
  </si>
  <si>
    <t>Rittenhouse Straight Rye 100 Proof</t>
  </si>
  <si>
    <t>096749702756</t>
  </si>
  <si>
    <t>20096749702743</t>
  </si>
  <si>
    <t>L-09-474-00</t>
  </si>
  <si>
    <t>Roberto Cavalli</t>
  </si>
  <si>
    <t>8003405002558</t>
  </si>
  <si>
    <t>08003405117702</t>
  </si>
  <si>
    <t>L-17-680-00</t>
  </si>
  <si>
    <t>Roberto Cavalli Black Edition</t>
  </si>
  <si>
    <t>8003405006082</t>
  </si>
  <si>
    <t>08003405116088</t>
  </si>
  <si>
    <t>L-17-678-00</t>
  </si>
  <si>
    <t>Roberto Cavalli Gold Edition</t>
  </si>
  <si>
    <t>8003405006204</t>
  </si>
  <si>
    <t>8003405116200</t>
  </si>
  <si>
    <t>L-00-818-00</t>
  </si>
  <si>
    <t>Rochenac VS</t>
  </si>
  <si>
    <t>3104051216445</t>
  </si>
  <si>
    <t>L-00-817-00</t>
  </si>
  <si>
    <t>Rochenac VSOP</t>
  </si>
  <si>
    <t>3104051226192</t>
  </si>
  <si>
    <t>L-05-034-00</t>
  </si>
  <si>
    <t>Rocketshot</t>
  </si>
  <si>
    <t>8714432170102</t>
  </si>
  <si>
    <t>8714432170119</t>
  </si>
  <si>
    <t>L-57-433-00</t>
  </si>
  <si>
    <t>Rocketshot Orange Star</t>
  </si>
  <si>
    <t>8714432171895</t>
  </si>
  <si>
    <t>8714432171901</t>
  </si>
  <si>
    <t>L-05-032-00</t>
  </si>
  <si>
    <t>Rocketshot Pink</t>
  </si>
  <si>
    <t>8714432171727</t>
  </si>
  <si>
    <t>8714432171734</t>
  </si>
  <si>
    <t>L-05-033-00</t>
  </si>
  <si>
    <t>Rocketshot Sour</t>
  </si>
  <si>
    <t>8714432171208</t>
  </si>
  <si>
    <t>8714432171192</t>
  </si>
  <si>
    <t>L-57-573-00</t>
  </si>
  <si>
    <t>Rockstar Both Barrels Cask Strength Malt Whisky</t>
  </si>
  <si>
    <t>5060630900083</t>
  </si>
  <si>
    <t>15060630900080</t>
  </si>
  <si>
    <t>L-18-987-00</t>
  </si>
  <si>
    <t>Rodnik Classic</t>
  </si>
  <si>
    <t>8414771859514</t>
  </si>
  <si>
    <t>18414771859511</t>
  </si>
  <si>
    <t>L-06-876-00</t>
  </si>
  <si>
    <t>Roe &amp; Co</t>
  </si>
  <si>
    <t>5010103940184</t>
  </si>
  <si>
    <t>5010103940191</t>
  </si>
  <si>
    <t>L-02-861-00</t>
  </si>
  <si>
    <t>Ron Arehucas Carta Oro</t>
  </si>
  <si>
    <t>8410382001038</t>
  </si>
  <si>
    <t>38410382001039</t>
  </si>
  <si>
    <t>L-02-862-00</t>
  </si>
  <si>
    <t>8410382001014</t>
  </si>
  <si>
    <t>38410382001015</t>
  </si>
  <si>
    <t>L-60-961-00</t>
  </si>
  <si>
    <t>Ron Arehucas Carta Oro NRF</t>
  </si>
  <si>
    <t>L-18-695-00</t>
  </si>
  <si>
    <t>Ron Malteco 10 Years + GB</t>
  </si>
  <si>
    <t>8009366297156</t>
  </si>
  <si>
    <t>8009366990125</t>
  </si>
  <si>
    <t>L-25-425-00</t>
  </si>
  <si>
    <t>Ron Malteco 11 Years + GB</t>
  </si>
  <si>
    <t>8009366300573</t>
  </si>
  <si>
    <t>L-17-718-00</t>
  </si>
  <si>
    <t>Ron Malteco 15 Years + GB</t>
  </si>
  <si>
    <t>8009366297255</t>
  </si>
  <si>
    <t>8009366990132</t>
  </si>
  <si>
    <t>L-18-697-00</t>
  </si>
  <si>
    <t>Ron Malteco 25 Years + GB</t>
  </si>
  <si>
    <t>8009366300085</t>
  </si>
  <si>
    <t>8009366991061</t>
  </si>
  <si>
    <t>L-53-269-00</t>
  </si>
  <si>
    <t>Ron Miel Artemi NRF</t>
  </si>
  <si>
    <t>8411748000856</t>
  </si>
  <si>
    <t>28411748000850</t>
  </si>
  <si>
    <t>8410382001359</t>
  </si>
  <si>
    <t>38410382001350</t>
  </si>
  <si>
    <t>L-54-687-00</t>
  </si>
  <si>
    <t>Ron Miel Indias NRF</t>
  </si>
  <si>
    <t>8411748000641</t>
  </si>
  <si>
    <t>8411748000924</t>
  </si>
  <si>
    <t>Ron Miel Tobacco</t>
  </si>
  <si>
    <t>L-57-751-00</t>
  </si>
  <si>
    <t>8414037933064</t>
  </si>
  <si>
    <t>18414037004075</t>
  </si>
  <si>
    <t>L-55-649-00</t>
  </si>
  <si>
    <t>Ron Miel Tobacco NRF</t>
  </si>
  <si>
    <t>8414037215344</t>
  </si>
  <si>
    <t>28414037215348</t>
  </si>
  <si>
    <t>L-11-789-00</t>
  </si>
  <si>
    <t>Ron Millonario XO Reserva Special + GB</t>
  </si>
  <si>
    <t>8033749400086</t>
  </si>
  <si>
    <t>8033749400093</t>
  </si>
  <si>
    <t>L-23-677-00</t>
  </si>
  <si>
    <t>Ron Piet 10 Years</t>
  </si>
  <si>
    <t>4280001759602</t>
  </si>
  <si>
    <t>4280001759619</t>
  </si>
  <si>
    <t>L-56-279-00</t>
  </si>
  <si>
    <t>Rooster Rojo Reposado</t>
  </si>
  <si>
    <t>7503023613217</t>
  </si>
  <si>
    <t>17503023613214</t>
  </si>
  <si>
    <t>L-56-751-00</t>
  </si>
  <si>
    <t>Rosativo Aperitif</t>
  </si>
  <si>
    <t>4270003203401</t>
  </si>
  <si>
    <t>4270003203418</t>
  </si>
  <si>
    <t>L-56-224-00</t>
  </si>
  <si>
    <t>7640171035475</t>
  </si>
  <si>
    <t>07640171035246</t>
  </si>
  <si>
    <t>L-54-942-00</t>
  </si>
  <si>
    <t>Royal Brackla 18 Years + GB</t>
  </si>
  <si>
    <t>7640171035604</t>
  </si>
  <si>
    <t>07640171034447</t>
  </si>
  <si>
    <t>L-03-545-00</t>
  </si>
  <si>
    <t>Royal Lochnagar 12 Years + GB</t>
  </si>
  <si>
    <t>5000281004686</t>
  </si>
  <si>
    <t>500028100524</t>
  </si>
  <si>
    <t>L-54-910-00</t>
  </si>
  <si>
    <t>Rubis Blanc</t>
  </si>
  <si>
    <t>7104387742997</t>
  </si>
  <si>
    <t>L-04-511-00</t>
  </si>
  <si>
    <t>Ruinart Blanc De Blancs</t>
  </si>
  <si>
    <t>3185370303405</t>
  </si>
  <si>
    <t>3185370569627</t>
  </si>
  <si>
    <t>3185370712009</t>
  </si>
  <si>
    <t>3185370694800</t>
  </si>
  <si>
    <t>L-51-126-00</t>
  </si>
  <si>
    <t>Ruinart Blanc de Blancs Second Skin</t>
  </si>
  <si>
    <t>L-56-750-00</t>
  </si>
  <si>
    <t>Ruinart Brut</t>
  </si>
  <si>
    <t>3185370283905</t>
  </si>
  <si>
    <t>3185370569016</t>
  </si>
  <si>
    <t>L-59-349-00</t>
  </si>
  <si>
    <t>3185370288610</t>
  </si>
  <si>
    <t>3185370761236</t>
  </si>
  <si>
    <t>L-04-522-00</t>
  </si>
  <si>
    <t>Ruinart Rose</t>
  </si>
  <si>
    <t>3185370303320</t>
  </si>
  <si>
    <t>3185370688687</t>
  </si>
  <si>
    <t>L-51-185-00</t>
  </si>
  <si>
    <t>Ruinart Rose Second Skin</t>
  </si>
  <si>
    <t>3185370712016</t>
  </si>
  <si>
    <t>3185370695302</t>
  </si>
  <si>
    <t>L-61-012-00</t>
  </si>
  <si>
    <t>Rum Calendar 24 Days Of Rum Blue Edition +2 Glasses</t>
  </si>
  <si>
    <t>5712718007824</t>
  </si>
  <si>
    <t>5712718007831</t>
  </si>
  <si>
    <t>L-58-310-00</t>
  </si>
  <si>
    <t>Rum Calendar 24 Days Of Rum Green Edition + 2 Glasses</t>
  </si>
  <si>
    <t>5712718006780</t>
  </si>
  <si>
    <t>5712718006803</t>
  </si>
  <si>
    <t>L-09-847-00</t>
  </si>
  <si>
    <t>Rumbullion!</t>
  </si>
  <si>
    <t>5052598008666</t>
  </si>
  <si>
    <t>5052598041366</t>
  </si>
  <si>
    <t>L-05-031-00</t>
  </si>
  <si>
    <t>Rumchata</t>
  </si>
  <si>
    <t>4260240370332</t>
  </si>
  <si>
    <t>4002547172840</t>
  </si>
  <si>
    <t>L-01-136-00</t>
  </si>
  <si>
    <t>Rumquila</t>
  </si>
  <si>
    <t>823586000116</t>
  </si>
  <si>
    <t>10823586000113</t>
  </si>
  <si>
    <t>L-52-129-00</t>
  </si>
  <si>
    <t>Rushkinoff Caramel</t>
  </si>
  <si>
    <t>8414037932562</t>
  </si>
  <si>
    <t>18414037932569</t>
  </si>
  <si>
    <t>L-56-135-00</t>
  </si>
  <si>
    <t>Rushkinoff Caramel NRF</t>
  </si>
  <si>
    <t>8414037932494</t>
  </si>
  <si>
    <t>18414037932491</t>
  </si>
  <si>
    <t>L-56-128-00</t>
  </si>
  <si>
    <t>8414037925267</t>
  </si>
  <si>
    <t>28414037925261</t>
  </si>
  <si>
    <t>L-56-126-00</t>
  </si>
  <si>
    <t>Rushkinoff Vodka Strawberry NRF</t>
  </si>
  <si>
    <t>8414037925304</t>
  </si>
  <si>
    <t>18414037925301</t>
  </si>
  <si>
    <t>L-57-700-00</t>
  </si>
  <si>
    <t>Rutte Dutch Dry Gin</t>
  </si>
  <si>
    <t>8710625013706</t>
  </si>
  <si>
    <t>L-05-864-00</t>
  </si>
  <si>
    <t>Rutte Jonge Jenever</t>
  </si>
  <si>
    <t>8718215750826</t>
  </si>
  <si>
    <t>8718215750833</t>
  </si>
  <si>
    <t>L-21-358-00</t>
  </si>
  <si>
    <t>Rutte Koornwijn Stenen Kruik</t>
  </si>
  <si>
    <t>8718215750482</t>
  </si>
  <si>
    <t>08718215750475</t>
  </si>
  <si>
    <t>L-05-866-00</t>
  </si>
  <si>
    <t>Rutte Oude Jenever</t>
  </si>
  <si>
    <t>8718215750840</t>
  </si>
  <si>
    <t>08718215750857</t>
  </si>
  <si>
    <t>L-51-746-00</t>
  </si>
  <si>
    <t>Ryoma Japanese Rum + GB</t>
  </si>
  <si>
    <t>4989501114569</t>
  </si>
  <si>
    <t>14989501114566</t>
  </si>
  <si>
    <t>L-59-786-00</t>
  </si>
  <si>
    <t>Sacle</t>
  </si>
  <si>
    <t>8004499813051</t>
  </si>
  <si>
    <t>8710631623029</t>
  </si>
  <si>
    <t>L-05-035-00</t>
  </si>
  <si>
    <t>Safari</t>
  </si>
  <si>
    <t>8711300776244</t>
  </si>
  <si>
    <t>8711300776565</t>
  </si>
  <si>
    <t>L-05-036-00</t>
  </si>
  <si>
    <t>8711300776220</t>
  </si>
  <si>
    <t>8711300776329</t>
  </si>
  <si>
    <t>L-05-925-00</t>
  </si>
  <si>
    <t>Sagatiba Pura Cachaca</t>
  </si>
  <si>
    <t>7896010000092</t>
  </si>
  <si>
    <t>17896010000051</t>
  </si>
  <si>
    <t>L-52-902-00</t>
  </si>
  <si>
    <t>Saigon Baigur Dry Gin</t>
  </si>
  <si>
    <t>VIETNAM</t>
  </si>
  <si>
    <t>8936188540033</t>
  </si>
  <si>
    <t>8936188540057</t>
  </si>
  <si>
    <t>L-17-744-00</t>
  </si>
  <si>
    <t>Sailor Jerry Spiced</t>
  </si>
  <si>
    <t>5010327405223</t>
  </si>
  <si>
    <t>05010327405063</t>
  </si>
  <si>
    <t>L-59-368-00</t>
  </si>
  <si>
    <t>Saint Dominique Rose Centifolia 2021</t>
  </si>
  <si>
    <t>3760123030045</t>
  </si>
  <si>
    <t>L-59-824-00</t>
  </si>
  <si>
    <t>Saint Donger Chardonnay 2022</t>
  </si>
  <si>
    <t>3352260288801</t>
  </si>
  <si>
    <t>3352260288818</t>
  </si>
  <si>
    <t>L-59-825-00</t>
  </si>
  <si>
    <t>Saint Donger Merlot 2022</t>
  </si>
  <si>
    <t>3352260288702</t>
  </si>
  <si>
    <t>3352260288719</t>
  </si>
  <si>
    <t>L-53-329-00</t>
  </si>
  <si>
    <t>Saint James Rhum Agricole Blanc</t>
  </si>
  <si>
    <t>3255537513043</t>
  </si>
  <si>
    <t>03147691129836</t>
  </si>
  <si>
    <t>L-59-676-00</t>
  </si>
  <si>
    <t>Saint James Rhum Agricole Paille Ambré de Martinique AOP</t>
  </si>
  <si>
    <t>3147699102701</t>
  </si>
  <si>
    <t>010314769113719099075310231305</t>
  </si>
  <si>
    <t>L-53-325-00</t>
  </si>
  <si>
    <t>Saint James Royal Agricole Ambre</t>
  </si>
  <si>
    <t>3255537503075</t>
  </si>
  <si>
    <t>03147691129898</t>
  </si>
  <si>
    <t>L-24-367-00</t>
  </si>
  <si>
    <t>Sake Gekkeikan</t>
  </si>
  <si>
    <t>4901030525005</t>
  </si>
  <si>
    <t>14901030525002</t>
  </si>
  <si>
    <t>L-24-368-00</t>
  </si>
  <si>
    <t>4901030524008</t>
  </si>
  <si>
    <t>14901030524005</t>
  </si>
  <si>
    <t>L-51-353-00</t>
  </si>
  <si>
    <t>Sake Shirayuki + GB</t>
  </si>
  <si>
    <t>3180294004001</t>
  </si>
  <si>
    <t>23180294004005</t>
  </si>
  <si>
    <t>L-25-298-00</t>
  </si>
  <si>
    <t>Salitos Tequila Flavoured</t>
  </si>
  <si>
    <t>4025127014002</t>
  </si>
  <si>
    <t>4025127014484</t>
  </si>
  <si>
    <t>Salmari Premium Salmiak Liquor</t>
  </si>
  <si>
    <t>L-58-916-00</t>
  </si>
  <si>
    <t>7061282273844</t>
  </si>
  <si>
    <t>7863123594596</t>
  </si>
  <si>
    <t>L-54-879-00</t>
  </si>
  <si>
    <t>7061286972262</t>
  </si>
  <si>
    <t>7061286010285</t>
  </si>
  <si>
    <t>L-00-550-00</t>
  </si>
  <si>
    <t>7081457235859</t>
  </si>
  <si>
    <t>7112038342595</t>
  </si>
  <si>
    <t>L-58-917-00</t>
  </si>
  <si>
    <t>7863123575069</t>
  </si>
  <si>
    <t>L-21-372-00</t>
  </si>
  <si>
    <t>Sambuca Bianca</t>
  </si>
  <si>
    <t>8009885000534</t>
  </si>
  <si>
    <t>8009885002347</t>
  </si>
  <si>
    <t>L-21-373-00</t>
  </si>
  <si>
    <t>Sambuca Cafe</t>
  </si>
  <si>
    <t>8009885000527</t>
  </si>
  <si>
    <t>10000080421013</t>
  </si>
  <si>
    <t>L-13-733-00</t>
  </si>
  <si>
    <t>Sambuca Morena</t>
  </si>
  <si>
    <t>3014400199582</t>
  </si>
  <si>
    <t>010301440330478510305217</t>
  </si>
  <si>
    <t>L-24-992-00</t>
  </si>
  <si>
    <t>Samuel Gelston’s Single Pot Still Bourbon Cask</t>
  </si>
  <si>
    <t>5011166062158</t>
  </si>
  <si>
    <t>5011166046905</t>
  </si>
  <si>
    <t>L-24-993-00</t>
  </si>
  <si>
    <t>Samuel Gelston’s Single Pot Still Pinot Noir Cask + GB</t>
  </si>
  <si>
    <t>5011166063230</t>
  </si>
  <si>
    <t>5011166048497</t>
  </si>
  <si>
    <t>L-01-006-00</t>
  </si>
  <si>
    <t>Samuel Gelston's Single Malt</t>
  </si>
  <si>
    <t>5011166063308</t>
  </si>
  <si>
    <t>5011166048565</t>
  </si>
  <si>
    <t>L-02-332-00</t>
  </si>
  <si>
    <t>San Cosme Mezcal Blanco</t>
  </si>
  <si>
    <t>7503016693004</t>
  </si>
  <si>
    <t>L-59-141-00</t>
  </si>
  <si>
    <t>San Felice Brunello di Montalcino Riserva Campogiovanni 2015</t>
  </si>
  <si>
    <t>709067102107</t>
  </si>
  <si>
    <t>700906707849920158</t>
  </si>
  <si>
    <t>L-59-140-00</t>
  </si>
  <si>
    <t>San Felice Campogiovanni Brunello Di Montalcino 2017</t>
  </si>
  <si>
    <t>709067101100</t>
  </si>
  <si>
    <t>700906708110921349</t>
  </si>
  <si>
    <t>L-59-142-00</t>
  </si>
  <si>
    <t>San Felice Campogiovanni Rosso Di Montalcino 2020</t>
  </si>
  <si>
    <t>709067104101</t>
  </si>
  <si>
    <t>70090670822982129B</t>
  </si>
  <si>
    <t>L-59-568-00</t>
  </si>
  <si>
    <t>San Felice Chianti Clas. Riser. 'Il Grigio' Magnum + GB 2020</t>
  </si>
  <si>
    <t>096711013</t>
  </si>
  <si>
    <t>700906708443822265</t>
  </si>
  <si>
    <t>L-57-283-00</t>
  </si>
  <si>
    <t>709067107096</t>
  </si>
  <si>
    <t>700906708143722132</t>
  </si>
  <si>
    <t>L-59-132-00</t>
  </si>
  <si>
    <t>709067111109</t>
  </si>
  <si>
    <t>700906708361522279</t>
  </si>
  <si>
    <t>L-57-282-00</t>
  </si>
  <si>
    <t>San felice Chianti Classico Riserva 2019 'IL Grigio'</t>
  </si>
  <si>
    <t>709067110096</t>
  </si>
  <si>
    <t>700906708134521354</t>
  </si>
  <si>
    <t>L-59-134-00</t>
  </si>
  <si>
    <t>San Felice Poggio Rosso Chianti Classico Gran Selezione 2016</t>
  </si>
  <si>
    <t>709067112106</t>
  </si>
  <si>
    <t>700906707622820044</t>
  </si>
  <si>
    <t>L-59-144-00</t>
  </si>
  <si>
    <t>San Felice Rosso Bell'Aja 2020</t>
  </si>
  <si>
    <t>709067115107</t>
  </si>
  <si>
    <t>700906708226722096</t>
  </si>
  <si>
    <t>L-59-436-00</t>
  </si>
  <si>
    <t>700906708376922348</t>
  </si>
  <si>
    <t>L-59-143-00</t>
  </si>
  <si>
    <t>San Felice Rosso Superiore Bell'Aja 2019</t>
  </si>
  <si>
    <t>709067116104</t>
  </si>
  <si>
    <t>700906708052221216</t>
  </si>
  <si>
    <t>L-59-139-00</t>
  </si>
  <si>
    <t>San Felice Rosso Toscane Perolla 2019</t>
  </si>
  <si>
    <t>709067420096</t>
  </si>
  <si>
    <t>700906707880222151</t>
  </si>
  <si>
    <t>L-59-136-00</t>
  </si>
  <si>
    <t>709067122105</t>
  </si>
  <si>
    <t>70090670838372300B</t>
  </si>
  <si>
    <t>L-59-138-00</t>
  </si>
  <si>
    <t>San Felice Vermentino di Toscane Perolla</t>
  </si>
  <si>
    <t>709067131107</t>
  </si>
  <si>
    <t>70090670846293060B</t>
  </si>
  <si>
    <t>L-59-287-00</t>
  </si>
  <si>
    <t>San Leon Manzanilla Reserva</t>
  </si>
  <si>
    <t>8411879000442</t>
  </si>
  <si>
    <t>38411879000443</t>
  </si>
  <si>
    <t>L-57-596-00</t>
  </si>
  <si>
    <t>San Lino Ron De Cuba Dark</t>
  </si>
  <si>
    <t>3257150411010</t>
  </si>
  <si>
    <t>L-10-208-00</t>
  </si>
  <si>
    <t>San Miguel Pilsener</t>
  </si>
  <si>
    <t>8410655000416</t>
  </si>
  <si>
    <t>8410655000485</t>
  </si>
  <si>
    <t>L-59-757-00</t>
  </si>
  <si>
    <t>San Pablo 12 Years</t>
  </si>
  <si>
    <t>8720299415966</t>
  </si>
  <si>
    <t>8720648562273</t>
  </si>
  <si>
    <t>L-57-376-00</t>
  </si>
  <si>
    <t>San Pablo 15 years</t>
  </si>
  <si>
    <t>8720299415973</t>
  </si>
  <si>
    <t>L-59-758-00</t>
  </si>
  <si>
    <t>San Pablo 8 Years</t>
  </si>
  <si>
    <t>8720299415928</t>
  </si>
  <si>
    <t>L-59-655-00</t>
  </si>
  <si>
    <t>San Pablo Patria Gold</t>
  </si>
  <si>
    <t>8720299415997</t>
  </si>
  <si>
    <t>8719327565209</t>
  </si>
  <si>
    <t>L-59-652-00</t>
  </si>
  <si>
    <t>San Pablo Patria White</t>
  </si>
  <si>
    <t>8720299415980</t>
  </si>
  <si>
    <t>L-25-303-00</t>
  </si>
  <si>
    <t>San Pellegrino Aqua Minerale</t>
  </si>
  <si>
    <t>8002270000225</t>
  </si>
  <si>
    <t>8002270041068</t>
  </si>
  <si>
    <t>L-04-176-00</t>
  </si>
  <si>
    <t>8002270000232</t>
  </si>
  <si>
    <t>8002270023590</t>
  </si>
  <si>
    <t>L-56-249-00</t>
  </si>
  <si>
    <t>San Pellegrino Naturali Aranciata</t>
  </si>
  <si>
    <t>8002270406812</t>
  </si>
  <si>
    <t>8002270396823</t>
  </si>
  <si>
    <t>L-56-250-00</t>
  </si>
  <si>
    <t>San Pellegrino Naturali Aranciata Rossa</t>
  </si>
  <si>
    <t>8002270426834</t>
  </si>
  <si>
    <t>8002270396830</t>
  </si>
  <si>
    <t>L-56-247-00</t>
  </si>
  <si>
    <t>San Pellegrino Naturali Ginger Beer</t>
  </si>
  <si>
    <t>8002270516672</t>
  </si>
  <si>
    <t>8002270516665</t>
  </si>
  <si>
    <t>L-56-248-00</t>
  </si>
  <si>
    <t>San Pellegrino Naturali Limonata</t>
  </si>
  <si>
    <t>8002270416828</t>
  </si>
  <si>
    <t>8002270416811</t>
  </si>
  <si>
    <t>L-57-400-00</t>
  </si>
  <si>
    <t>San Pellegrino Tonica Citrus</t>
  </si>
  <si>
    <t>8002270206672</t>
  </si>
  <si>
    <t>8002270196676</t>
  </si>
  <si>
    <t>L-25-308-00</t>
  </si>
  <si>
    <t>San Pellegrino Tonica Di Rovere Oak</t>
  </si>
  <si>
    <t>8002270606632</t>
  </si>
  <si>
    <t>8002270606625</t>
  </si>
  <si>
    <t>L-04-542-00</t>
  </si>
  <si>
    <t>Sandeman Fine Tawny Porto</t>
  </si>
  <si>
    <t>5601083640104</t>
  </si>
  <si>
    <t>35601083640105</t>
  </si>
  <si>
    <t>L-04-543-00</t>
  </si>
  <si>
    <t>Sandeman Fine White Porto</t>
  </si>
  <si>
    <t>5601083641101</t>
  </si>
  <si>
    <t>601083641102</t>
  </si>
  <si>
    <t>L-12-968-00</t>
  </si>
  <si>
    <t>Sandeman Fino Sherry</t>
  </si>
  <si>
    <t>8421150646108</t>
  </si>
  <si>
    <t>8421150646115</t>
  </si>
  <si>
    <t>L-12-970-00</t>
  </si>
  <si>
    <t>Sandeman Medium Dry Sherry</t>
  </si>
  <si>
    <t>8421150645101</t>
  </si>
  <si>
    <t>87000900370</t>
  </si>
  <si>
    <t>L-04-538-00</t>
  </si>
  <si>
    <t>Sandeman Medium Sweet Sherry</t>
  </si>
  <si>
    <t>8421150647105</t>
  </si>
  <si>
    <t>8421150647112</t>
  </si>
  <si>
    <t>L-04-523-00</t>
  </si>
  <si>
    <t>Sangria Don Simon</t>
  </si>
  <si>
    <t>8410261151625</t>
  </si>
  <si>
    <t>8410261151670</t>
  </si>
  <si>
    <t>L-52-417-00</t>
  </si>
  <si>
    <t>Santa Maria Al Monte Amaretto NRF</t>
  </si>
  <si>
    <t>8004499708135</t>
  </si>
  <si>
    <t>08004499070813</t>
  </si>
  <si>
    <t>L-52-418-00</t>
  </si>
  <si>
    <t>Santa Maria Al Monte Limoncino NRF</t>
  </si>
  <si>
    <t>8004499078023</t>
  </si>
  <si>
    <t>80044990780234</t>
  </si>
  <si>
    <t>L-59-204-00</t>
  </si>
  <si>
    <t>Santa Maria Alghero DOC Cagnulari 2021</t>
  </si>
  <si>
    <t>8001487006020</t>
  </si>
  <si>
    <t>8001487006693</t>
  </si>
  <si>
    <t>L-59-273-00</t>
  </si>
  <si>
    <t>Santa Maria La Palma  Monica Di Sardegna Zeniosu DOC 2021</t>
  </si>
  <si>
    <t>8001487005092</t>
  </si>
  <si>
    <t>8001487001193</t>
  </si>
  <si>
    <t>L-59-883-00</t>
  </si>
  <si>
    <t>Santa Maria La Palma Aragosta Spumante brut</t>
  </si>
  <si>
    <t>8001487006068</t>
  </si>
  <si>
    <t>8001487006075</t>
  </si>
  <si>
    <t>8001487008819</t>
  </si>
  <si>
    <t>L-59-097-00</t>
  </si>
  <si>
    <t>Santa Maria La Palma Cagnulari Riserva 'Reconta' 2018</t>
  </si>
  <si>
    <t>8001487009014</t>
  </si>
  <si>
    <t>L-59-885-00</t>
  </si>
  <si>
    <t>Santa Maria La Palma Le Bombarde Canonnau 2021</t>
  </si>
  <si>
    <t>8001487001148</t>
  </si>
  <si>
    <t>8001487009090</t>
  </si>
  <si>
    <t>L-60-009-00</t>
  </si>
  <si>
    <t>Santa Maria La Palma Rafia Vermentino 2022</t>
  </si>
  <si>
    <t>L-58-982-00</t>
  </si>
  <si>
    <t>Santa Maria La Palma Redit Cannonau Di Sardegna 2017</t>
  </si>
  <si>
    <t>8001487006006</t>
  </si>
  <si>
    <t>L-59-099-00</t>
  </si>
  <si>
    <t>Santa Maria La Palma Redit Cannonau Di Sardegna 2018</t>
  </si>
  <si>
    <t>L-59-203-00</t>
  </si>
  <si>
    <t>Santa Maria La Palma Vermentino Akenta Cuvee 71 2022</t>
  </si>
  <si>
    <t>8001487009250</t>
  </si>
  <si>
    <t>8001487009267</t>
  </si>
  <si>
    <t>L-59-823-00</t>
  </si>
  <si>
    <t>Santa Maria La Palma Vermentino Aragosta 2022</t>
  </si>
  <si>
    <t>8001487001100</t>
  </si>
  <si>
    <t>8001487061104</t>
  </si>
  <si>
    <t>L-58-984-00</t>
  </si>
  <si>
    <t>Santa Maria La Palma Vermentino Spumante Akenta 2022</t>
  </si>
  <si>
    <t>8001487005085</t>
  </si>
  <si>
    <t>8001487033330</t>
  </si>
  <si>
    <t>L-17-747-00</t>
  </si>
  <si>
    <t>Santa Teresa 1796 Solera Rum + GB</t>
  </si>
  <si>
    <t>7591156404819</t>
  </si>
  <si>
    <t>17591156404816</t>
  </si>
  <si>
    <t>L-00-557-00</t>
  </si>
  <si>
    <t>Santocci Limoncello</t>
  </si>
  <si>
    <t>8718836350016</t>
  </si>
  <si>
    <t>8718836350023</t>
  </si>
  <si>
    <t>L-56-362-00</t>
  </si>
  <si>
    <t>Sao Pedro Das Aguias 10 Years Tawny Carafe + GB</t>
  </si>
  <si>
    <t>5601144560518</t>
  </si>
  <si>
    <t>010560114456052510L2221091</t>
  </si>
  <si>
    <t>L-56-363-00</t>
  </si>
  <si>
    <t>Sao Pedro Das Aguias 20 Years Tawny Carafe + GB</t>
  </si>
  <si>
    <t>5601144566121</t>
  </si>
  <si>
    <t>05601144566138</t>
  </si>
  <si>
    <t>L-56-359-00</t>
  </si>
  <si>
    <t>Sao Pedro Das Aguias Blanc Port</t>
  </si>
  <si>
    <t>5601144560402</t>
  </si>
  <si>
    <t>5601144560419</t>
  </si>
  <si>
    <t>L-56-361-00</t>
  </si>
  <si>
    <t>Sao Pedro Das Aguias Ruby Port</t>
  </si>
  <si>
    <t>5601144560105</t>
  </si>
  <si>
    <t>05601144560112</t>
  </si>
  <si>
    <t>L-56-360-00</t>
  </si>
  <si>
    <t>Sao Pedro Das Aguias Tawny Special Reserve Carafe</t>
  </si>
  <si>
    <t>5601144399316</t>
  </si>
  <si>
    <t>05601144399354</t>
  </si>
  <si>
    <t>L-25-297-00</t>
  </si>
  <si>
    <t>Saper Vodka (3X20Cl Grenade Bottles)</t>
  </si>
  <si>
    <t>5901617014280</t>
  </si>
  <si>
    <t>5901617014501</t>
  </si>
  <si>
    <t>L-58-994-00</t>
  </si>
  <si>
    <t>Savini Rondineto Montepulciano d'Abruzzo 2021</t>
  </si>
  <si>
    <t>8024526000063</t>
  </si>
  <si>
    <t>L-58-995-00</t>
  </si>
  <si>
    <t>Savini Rondineto Pinot Grigio d’Abruzzo 2021</t>
  </si>
  <si>
    <t>8024526000155</t>
  </si>
  <si>
    <t>L-00-564-00</t>
  </si>
  <si>
    <t>Sayah Spekkoeklikeur</t>
  </si>
  <si>
    <t>8710631318918</t>
  </si>
  <si>
    <t>8710631918910</t>
  </si>
  <si>
    <t>L-08-426-00</t>
  </si>
  <si>
    <t>Scapa Skiren + GB</t>
  </si>
  <si>
    <t>5000299607091</t>
  </si>
  <si>
    <t>5000299607084</t>
  </si>
  <si>
    <t>L-50-496-00</t>
  </si>
  <si>
    <t>Scapa The Orcadian Glansa + GB</t>
  </si>
  <si>
    <t>5000299607176</t>
  </si>
  <si>
    <t>05000299607183</t>
  </si>
  <si>
    <t>L-03-934-00</t>
  </si>
  <si>
    <t>Scapegrace Classic</t>
  </si>
  <si>
    <t>9421903387233</t>
  </si>
  <si>
    <t>09421903387271</t>
  </si>
  <si>
    <t>L-22-357-00</t>
  </si>
  <si>
    <t>Scapegrace Dry Gin Black</t>
  </si>
  <si>
    <t>9421903387660</t>
  </si>
  <si>
    <t>L-51-805-00</t>
  </si>
  <si>
    <t>Scavi &amp; Ray Hugo</t>
  </si>
  <si>
    <t>4025127041794</t>
  </si>
  <si>
    <t>L-54-105-00</t>
  </si>
  <si>
    <t>4025127041800</t>
  </si>
  <si>
    <t>4025127041558</t>
  </si>
  <si>
    <t>L-12-940-00</t>
  </si>
  <si>
    <t>Scavi &amp; Ray Prosecco Picollo</t>
  </si>
  <si>
    <t>4025127041961</t>
  </si>
  <si>
    <t>4025127041305</t>
  </si>
  <si>
    <t>L-13-488-00</t>
  </si>
  <si>
    <t>Scharlachberg Meisterspirituose</t>
  </si>
  <si>
    <t>4061800081206</t>
  </si>
  <si>
    <t>4061800080124</t>
  </si>
  <si>
    <t>L-05-929-00</t>
  </si>
  <si>
    <t>Schelvispekel</t>
  </si>
  <si>
    <t>8711931110011</t>
  </si>
  <si>
    <t>8711931110066</t>
  </si>
  <si>
    <t>L-05-762-00</t>
  </si>
  <si>
    <t>Schipperbitter</t>
  </si>
  <si>
    <t>8710625002014</t>
  </si>
  <si>
    <t>8710625302015</t>
  </si>
  <si>
    <t>Schrobbeler</t>
  </si>
  <si>
    <t>L-21-385-00</t>
  </si>
  <si>
    <t>87295504</t>
  </si>
  <si>
    <t>8714163000358</t>
  </si>
  <si>
    <t>L-51-094-00</t>
  </si>
  <si>
    <t>87295511</t>
  </si>
  <si>
    <t>8714163000709</t>
  </si>
  <si>
    <t>L-05-923-00</t>
  </si>
  <si>
    <t>87295528</t>
  </si>
  <si>
    <t>8714163001003</t>
  </si>
  <si>
    <t>L-60-897-00</t>
  </si>
  <si>
    <t>Seagrams VO</t>
  </si>
  <si>
    <t>088004036164</t>
  </si>
  <si>
    <t>10088004037335</t>
  </si>
  <si>
    <t>L-53-110-00</t>
  </si>
  <si>
    <t>Seagram's VO</t>
  </si>
  <si>
    <t>088004037215</t>
  </si>
  <si>
    <t>10088004037212</t>
  </si>
  <si>
    <t>L-06-898-00</t>
  </si>
  <si>
    <t>087000007369</t>
  </si>
  <si>
    <t>00082000773467</t>
  </si>
  <si>
    <t>L-13-167-00</t>
  </si>
  <si>
    <t>Seaman's Shot</t>
  </si>
  <si>
    <t>4004752231503</t>
  </si>
  <si>
    <t>4004752531504</t>
  </si>
  <si>
    <t>L-57-277-00</t>
  </si>
  <si>
    <t>Seedlip Garden 108</t>
  </si>
  <si>
    <t>5000289933858</t>
  </si>
  <si>
    <t>05000289933889</t>
  </si>
  <si>
    <t>L-56-718-00</t>
  </si>
  <si>
    <t>Seedlip Grove 42 Non-Alcoholic</t>
  </si>
  <si>
    <t>5000289933919</t>
  </si>
  <si>
    <t>03000289933940</t>
  </si>
  <si>
    <t>L-57-194-00</t>
  </si>
  <si>
    <t>Seedlip Spice 94</t>
  </si>
  <si>
    <t>5000289933971</t>
  </si>
  <si>
    <t>L-17-755-00</t>
  </si>
  <si>
    <t>5600267173032</t>
  </si>
  <si>
    <t>56002671730322</t>
  </si>
  <si>
    <t>L-21-401-00</t>
  </si>
  <si>
    <t>Sheep Dip Islay Blended Malt</t>
  </si>
  <si>
    <t>5060232070528</t>
  </si>
  <si>
    <t>5060232070535</t>
  </si>
  <si>
    <t>L-22-928-00</t>
  </si>
  <si>
    <t>Sheridan's Double</t>
  </si>
  <si>
    <t>5011013500703</t>
  </si>
  <si>
    <t>5011013500598</t>
  </si>
  <si>
    <t>L-05-045-00</t>
  </si>
  <si>
    <t>5011013500680</t>
  </si>
  <si>
    <t>05011013500697</t>
  </si>
  <si>
    <t>L-05-047-00</t>
  </si>
  <si>
    <t>5011013500604</t>
  </si>
  <si>
    <t>5011013500611</t>
  </si>
  <si>
    <t>L-21-409-00</t>
  </si>
  <si>
    <t>Shinobu 15 Years + GB</t>
  </si>
  <si>
    <t>4520971500126</t>
  </si>
  <si>
    <t>14520971500123</t>
  </si>
  <si>
    <t>Shinobu Pure Malt + GB</t>
  </si>
  <si>
    <t>4520971500010</t>
  </si>
  <si>
    <t>L-21-413-00</t>
  </si>
  <si>
    <t>14520971500017</t>
  </si>
  <si>
    <t>L-60-810-00</t>
  </si>
  <si>
    <t>Sierra Blanco</t>
  </si>
  <si>
    <t>4062400160308</t>
  </si>
  <si>
    <t>4062400221412</t>
  </si>
  <si>
    <t>L-61-046-00</t>
  </si>
  <si>
    <t>Sierra Blanco PET</t>
  </si>
  <si>
    <t>4062400159906</t>
  </si>
  <si>
    <t>4062400223416</t>
  </si>
  <si>
    <t>Sierra Reposado</t>
  </si>
  <si>
    <t>L-59-539-00</t>
  </si>
  <si>
    <t>4062400543101</t>
  </si>
  <si>
    <t>4062400543118</t>
  </si>
  <si>
    <t>4062400157803</t>
  </si>
  <si>
    <t>4062400217811</t>
  </si>
  <si>
    <t>L-60-727-00</t>
  </si>
  <si>
    <t>Sierra Reposado DF Label</t>
  </si>
  <si>
    <t>Sierra Silver</t>
  </si>
  <si>
    <t>L-14-142-00</t>
  </si>
  <si>
    <t>4062400542678</t>
  </si>
  <si>
    <t>4062400542685</t>
  </si>
  <si>
    <t>L-59-538-00</t>
  </si>
  <si>
    <t>4062400542104</t>
  </si>
  <si>
    <t>4062400542111</t>
  </si>
  <si>
    <t>L-60-726-00</t>
  </si>
  <si>
    <t>Sierra Silver DF Label</t>
  </si>
  <si>
    <t>4062400157704</t>
  </si>
  <si>
    <t>4062400217712</t>
  </si>
  <si>
    <t>L-52-201-00</t>
  </si>
  <si>
    <t>Silent Pool Gin</t>
  </si>
  <si>
    <t>5060411480209</t>
  </si>
  <si>
    <t>05060411480216</t>
  </si>
  <si>
    <t>L-09-876-00</t>
  </si>
  <si>
    <t>5060411480001</t>
  </si>
  <si>
    <t>5060411480049</t>
  </si>
  <si>
    <t>L-24-370-00</t>
  </si>
  <si>
    <t>Silent Pool Rare Citrus Gin</t>
  </si>
  <si>
    <t>5060411480612</t>
  </si>
  <si>
    <t>L-51-328-00</t>
  </si>
  <si>
    <t>Sipsmith Lemon Drizzle</t>
  </si>
  <si>
    <t>5060204341953</t>
  </si>
  <si>
    <t>05060204341946</t>
  </si>
  <si>
    <t>L-09-959-00</t>
  </si>
  <si>
    <t>Sipsmith London Dry Gin</t>
  </si>
  <si>
    <t>5060204340000</t>
  </si>
  <si>
    <t>5060204340048</t>
  </si>
  <si>
    <t>L-51-329-00</t>
  </si>
  <si>
    <t>Sipsmith Sloe Gin</t>
  </si>
  <si>
    <t>5060204340062</t>
  </si>
  <si>
    <t>05060204340079</t>
  </si>
  <si>
    <t>L-09-968-00</t>
  </si>
  <si>
    <t>Sir Edmond Bourbon Vanilla Infused Gin</t>
  </si>
  <si>
    <t>8710631119614</t>
  </si>
  <si>
    <t>8710631619619</t>
  </si>
  <si>
    <t>Sir Edmond Bourbon Vanilla Infused Gin + 2 Copa Glasses</t>
  </si>
  <si>
    <t>L-61-068-00</t>
  </si>
  <si>
    <t>Sir Edmond Gin &amp; Fever-Tree Indian Tonic + 2 Glasses</t>
  </si>
  <si>
    <t>L-03-376-00</t>
  </si>
  <si>
    <t>Sir Edward's</t>
  </si>
  <si>
    <t>3012992421005</t>
  </si>
  <si>
    <t>03012998329633</t>
  </si>
  <si>
    <t>L-24-612-00</t>
  </si>
  <si>
    <t>Sir James 101 Gin Tonic</t>
  </si>
  <si>
    <t>8717953274793</t>
  </si>
  <si>
    <t>18717953274790</t>
  </si>
  <si>
    <t>L-58-696-00</t>
  </si>
  <si>
    <t>Sir James 101 Mocktails Gift Pack</t>
  </si>
  <si>
    <t>8719327468449</t>
  </si>
  <si>
    <t>18719327468446</t>
  </si>
  <si>
    <t>L-24-613-00</t>
  </si>
  <si>
    <t>Sir James 101 Mojito</t>
  </si>
  <si>
    <t>8717953274786</t>
  </si>
  <si>
    <t>18717953274783</t>
  </si>
  <si>
    <t>L-54-560-00</t>
  </si>
  <si>
    <t>Sir James 101 Pink Gin Tonic</t>
  </si>
  <si>
    <t>8719327468548</t>
  </si>
  <si>
    <t>18719327468545</t>
  </si>
  <si>
    <t>L-25-021-00</t>
  </si>
  <si>
    <t>Sir James 101 Spritz</t>
  </si>
  <si>
    <t>8717953274762</t>
  </si>
  <si>
    <t>18717953274769</t>
  </si>
  <si>
    <t>L-54-107-00</t>
  </si>
  <si>
    <t>Six Dogs Blue + GB</t>
  </si>
  <si>
    <t>6009900311920</t>
  </si>
  <si>
    <t>6009900311937</t>
  </si>
  <si>
    <t>L-54-109-00</t>
  </si>
  <si>
    <t>Six Dogs Honey Lime + GB</t>
  </si>
  <si>
    <t>6009900517117</t>
  </si>
  <si>
    <t>6009900517124</t>
  </si>
  <si>
    <t>L-54-106-00</t>
  </si>
  <si>
    <t>Six Dogs Karoo + GB</t>
  </si>
  <si>
    <t>6009900311906</t>
  </si>
  <si>
    <t>6009900311913</t>
  </si>
  <si>
    <t>L-54-108-00</t>
  </si>
  <si>
    <t>Six Dogs Pinotage Stained + GB</t>
  </si>
  <si>
    <t>6009900311999</t>
  </si>
  <si>
    <t>6009900517100</t>
  </si>
  <si>
    <t>L-17-763-00</t>
  </si>
  <si>
    <t>Skully Oriental Citrus</t>
  </si>
  <si>
    <t>8717953248718</t>
  </si>
  <si>
    <t>8717953248763</t>
  </si>
  <si>
    <t>L-09-899-00</t>
  </si>
  <si>
    <t>Skyy Vodka</t>
  </si>
  <si>
    <t>8000040007009</t>
  </si>
  <si>
    <t>08000040067003</t>
  </si>
  <si>
    <t>L-09-901-00</t>
  </si>
  <si>
    <t>8000040001007</t>
  </si>
  <si>
    <t>8000040061001</t>
  </si>
  <si>
    <t>L-50-232-00</t>
  </si>
  <si>
    <t>Slayer Reign In Blood Cabernet Sauvignon 2019</t>
  </si>
  <si>
    <t>4044551037388</t>
  </si>
  <si>
    <t>4044551037395</t>
  </si>
  <si>
    <t>L-54-546-00</t>
  </si>
  <si>
    <t>Slipknot No. 9 Iowa Anniversary Whiskey</t>
  </si>
  <si>
    <t>798190214610</t>
  </si>
  <si>
    <t>L-58-501-00</t>
  </si>
  <si>
    <t>Slipknot No.9 Iowa Whiskey - Red Wine Cask Small Batch</t>
  </si>
  <si>
    <t>859824001959</t>
  </si>
  <si>
    <t>10850029721113</t>
  </si>
  <si>
    <t>L-03-432-00</t>
  </si>
  <si>
    <t>Slipknot No.9 Whiskey</t>
  </si>
  <si>
    <t>798190149615</t>
  </si>
  <si>
    <t>L-09-909-00</t>
  </si>
  <si>
    <t>Smirnoff Blue</t>
  </si>
  <si>
    <t>5410316501675</t>
  </si>
  <si>
    <t>05410316520911</t>
  </si>
  <si>
    <t>L-09-914-00</t>
  </si>
  <si>
    <t>Smirnoff Ice</t>
  </si>
  <si>
    <t>5410316983730</t>
  </si>
  <si>
    <t>5410316983747</t>
  </si>
  <si>
    <t>L-52-251-00</t>
  </si>
  <si>
    <t>5410316983693</t>
  </si>
  <si>
    <t>5410316983709</t>
  </si>
  <si>
    <t>L-60-219-00</t>
  </si>
  <si>
    <t>Smirnoff Mango &amp; Passionfruit</t>
  </si>
  <si>
    <t>5410316967419</t>
  </si>
  <si>
    <t>5410316967426</t>
  </si>
  <si>
    <t>L-58-335-00</t>
  </si>
  <si>
    <t>Smirnoff Raspberry Crush</t>
  </si>
  <si>
    <t>5410316967396</t>
  </si>
  <si>
    <t>05410316967402</t>
  </si>
  <si>
    <t>L-52-109-00</t>
  </si>
  <si>
    <t>Smirnoff Red</t>
  </si>
  <si>
    <t>5410316233446</t>
  </si>
  <si>
    <t>05410316044332</t>
  </si>
  <si>
    <t>L-52-289-00</t>
  </si>
  <si>
    <t>5410316671286</t>
  </si>
  <si>
    <t>05410316471688</t>
  </si>
  <si>
    <t>L-09-926-00</t>
  </si>
  <si>
    <t>5410316072014</t>
  </si>
  <si>
    <t>5410316986946</t>
  </si>
  <si>
    <t>L-09-928-00</t>
  </si>
  <si>
    <t>5410316671118</t>
  </si>
  <si>
    <t>5410316296564</t>
  </si>
  <si>
    <t>L-24-099-00</t>
  </si>
  <si>
    <t>5410316442930</t>
  </si>
  <si>
    <t>5410316301862</t>
  </si>
  <si>
    <t>L-25-523-00</t>
  </si>
  <si>
    <t>5011013404278</t>
  </si>
  <si>
    <t>05410316044257</t>
  </si>
  <si>
    <t>L-17-796-00</t>
  </si>
  <si>
    <t>Smirnoff Red + Pump</t>
  </si>
  <si>
    <t>5410316070690</t>
  </si>
  <si>
    <t>05410316902311</t>
  </si>
  <si>
    <t>L-25-278-00</t>
  </si>
  <si>
    <t>Smirnoff Red PET</t>
  </si>
  <si>
    <t>5410316986489</t>
  </si>
  <si>
    <t>5410316985215</t>
  </si>
  <si>
    <t>L-59-438-00</t>
  </si>
  <si>
    <t>L-58-296-00</t>
  </si>
  <si>
    <t>L-59-345-00</t>
  </si>
  <si>
    <t>054103</t>
  </si>
  <si>
    <t>L-09-871-00</t>
  </si>
  <si>
    <t>Smith &amp; Cross Traditional Jamaica</t>
  </si>
  <si>
    <t>5021692500963</t>
  </si>
  <si>
    <t>05021692500987</t>
  </si>
  <si>
    <t>5010852038712</t>
  </si>
  <si>
    <t>L-08-444-00</t>
  </si>
  <si>
    <t>Smokehead Islay Single Malt + GB</t>
  </si>
  <si>
    <t>5010852038699</t>
  </si>
  <si>
    <t>05010852038705</t>
  </si>
  <si>
    <t>L-58-521-00</t>
  </si>
  <si>
    <t>5010852050967</t>
  </si>
  <si>
    <t>05010852050974</t>
  </si>
  <si>
    <t>L-60-760-00</t>
  </si>
  <si>
    <t>Smokehead Twisted Stout + GB</t>
  </si>
  <si>
    <t>5010852051438</t>
  </si>
  <si>
    <t>05010852053111</t>
  </si>
  <si>
    <t>L-57-025-00</t>
  </si>
  <si>
    <t>5010852047172</t>
  </si>
  <si>
    <t>L-24-558-00</t>
  </si>
  <si>
    <t>Snow Globe Orange &amp; Gingerbread + GB</t>
  </si>
  <si>
    <t>5060246882131</t>
  </si>
  <si>
    <t>5060246882209</t>
  </si>
  <si>
    <t>L-54-685-00</t>
  </si>
  <si>
    <t>Soberano Brandy NRF</t>
  </si>
  <si>
    <t>8410023022095</t>
  </si>
  <si>
    <t>8410023812221</t>
  </si>
  <si>
    <t>L-56-256-00</t>
  </si>
  <si>
    <t>8410023021968</t>
  </si>
  <si>
    <t>08410023021999</t>
  </si>
  <si>
    <t>L-10-107-00</t>
  </si>
  <si>
    <t>Sobieski Premium</t>
  </si>
  <si>
    <t>4770053221757</t>
  </si>
  <si>
    <t>4770053236904</t>
  </si>
  <si>
    <t>L-23-253-00</t>
  </si>
  <si>
    <t>4770053222228</t>
  </si>
  <si>
    <t>4770053238786</t>
  </si>
  <si>
    <t>L-11-096-00</t>
  </si>
  <si>
    <t>Sobieski Superior</t>
  </si>
  <si>
    <t>4770053222358</t>
  </si>
  <si>
    <t>4770053238793</t>
  </si>
  <si>
    <t>L-51-644-00</t>
  </si>
  <si>
    <t>Sobieski Superior NRF</t>
  </si>
  <si>
    <t>4770053222211</t>
  </si>
  <si>
    <t>L-53-632-00</t>
  </si>
  <si>
    <t>Sol Mexican Beer</t>
  </si>
  <si>
    <t>8712000037109</t>
  </si>
  <si>
    <t>7501049933616</t>
  </si>
  <si>
    <t>L-21-434-00</t>
  </si>
  <si>
    <t>Sonnema Berenburg</t>
  </si>
  <si>
    <t>8710631036492</t>
  </si>
  <si>
    <t>08710631936495</t>
  </si>
  <si>
    <t>L-21-431-00</t>
  </si>
  <si>
    <t>8710631036423</t>
  </si>
  <si>
    <t>8710631936426</t>
  </si>
  <si>
    <t>L-05-927-00</t>
  </si>
  <si>
    <t>8710631036416</t>
  </si>
  <si>
    <t>8710631636418</t>
  </si>
  <si>
    <t>Sonnema Berenburg &amp; Cola</t>
  </si>
  <si>
    <t>L-51-445-00</t>
  </si>
  <si>
    <t>8710631137021</t>
  </si>
  <si>
    <t>08710631737023</t>
  </si>
  <si>
    <t>L-53-165-00</t>
  </si>
  <si>
    <t>Sonnema Berenburg &amp; Sinas</t>
  </si>
  <si>
    <t>8710631018511</t>
  </si>
  <si>
    <t>8710631818517</t>
  </si>
  <si>
    <t>L-24-182-00</t>
  </si>
  <si>
    <t>Sonnema Berenburg Bag In Box</t>
  </si>
  <si>
    <t>8710631036546</t>
  </si>
  <si>
    <t>8710631136543</t>
  </si>
  <si>
    <t>L-21-441-00</t>
  </si>
  <si>
    <t>Sonnema Berenburg Zakflacon</t>
  </si>
  <si>
    <t>8710631036478</t>
  </si>
  <si>
    <t>8710631936471</t>
  </si>
  <si>
    <t>L-24-786-00</t>
  </si>
  <si>
    <t>Soplica Cherry in Chocolate</t>
  </si>
  <si>
    <t>5900471006165</t>
  </si>
  <si>
    <t>35900471006166</t>
  </si>
  <si>
    <t>L-51-414-00</t>
  </si>
  <si>
    <t>Soplica Cytryna Malina 'Citroen-Framboos'</t>
  </si>
  <si>
    <t>5900471006592</t>
  </si>
  <si>
    <t>35900471006593</t>
  </si>
  <si>
    <t>L-51-447-00</t>
  </si>
  <si>
    <t>Soplica Cytryna Mieta 'Citroen-Mint'</t>
  </si>
  <si>
    <t>5900471006585</t>
  </si>
  <si>
    <t>35900471006586</t>
  </si>
  <si>
    <t>L-56-006-00</t>
  </si>
  <si>
    <t>Soplica Cytryna Miodu ‘Citroen-Honing’</t>
  </si>
  <si>
    <t>59090052</t>
  </si>
  <si>
    <t>5900471000255</t>
  </si>
  <si>
    <t>L-25-414-00</t>
  </si>
  <si>
    <t>5900471006448</t>
  </si>
  <si>
    <t>35900471006449</t>
  </si>
  <si>
    <t>L-51-448-00</t>
  </si>
  <si>
    <t>Soplica Cytryna Pigwa ‘Citroen-Kweepeer’</t>
  </si>
  <si>
    <t>5900471006578</t>
  </si>
  <si>
    <t>35900471006579</t>
  </si>
  <si>
    <t>L-24-788-00</t>
  </si>
  <si>
    <t>Soplica Hazelnut in Chocola</t>
  </si>
  <si>
    <t>5900471006127</t>
  </si>
  <si>
    <t>35900471006128</t>
  </si>
  <si>
    <t>L-55-334-00</t>
  </si>
  <si>
    <t>Soplica Kawowa 'Coffee'</t>
  </si>
  <si>
    <t>5900471007261</t>
  </si>
  <si>
    <t>35900471007262</t>
  </si>
  <si>
    <t>L-60-199-00</t>
  </si>
  <si>
    <t>Soplica Lemon &amp; Orange</t>
  </si>
  <si>
    <t>5900471010599</t>
  </si>
  <si>
    <t>35900471010590</t>
  </si>
  <si>
    <t>L-56-001-00</t>
  </si>
  <si>
    <t>Soplica Malinowa 'Framboos'</t>
  </si>
  <si>
    <t>59090182</t>
  </si>
  <si>
    <t>5900471007063</t>
  </si>
  <si>
    <t>L-51-450-00</t>
  </si>
  <si>
    <t>5900471006547</t>
  </si>
  <si>
    <t>35900471006487</t>
  </si>
  <si>
    <t>L-60-198-00</t>
  </si>
  <si>
    <t>Soplica Mango &amp; Passionfruit</t>
  </si>
  <si>
    <t>5900471010544</t>
  </si>
  <si>
    <t>35900471010545</t>
  </si>
  <si>
    <t>L-56-005-00</t>
  </si>
  <si>
    <t>Soplica Mirabelkowa 'Mirabel'</t>
  </si>
  <si>
    <t>59090137</t>
  </si>
  <si>
    <t>5900471006851</t>
  </si>
  <si>
    <t>L-51-417-00</t>
  </si>
  <si>
    <t>5900471006493</t>
  </si>
  <si>
    <t>35900471006494</t>
  </si>
  <si>
    <t>L-51-418-00</t>
  </si>
  <si>
    <t>Soplica Orzech Laskowy ‘Hazelnoot’</t>
  </si>
  <si>
    <t>5900471006530</t>
  </si>
  <si>
    <t>35900471006531</t>
  </si>
  <si>
    <t>L-56-004-00</t>
  </si>
  <si>
    <t>Soplica Orzech Laskowy 'Hazelnoot'</t>
  </si>
  <si>
    <t>59090175</t>
  </si>
  <si>
    <t>5900471006899</t>
  </si>
  <si>
    <t>L-56-009-00</t>
  </si>
  <si>
    <t>Soplica Pigwowa  'Kweepeer'</t>
  </si>
  <si>
    <t>59090151</t>
  </si>
  <si>
    <t>5900471006875</t>
  </si>
  <si>
    <t>L-25-504-00</t>
  </si>
  <si>
    <t>Soplica Pigwowa ‘Kweepeer’</t>
  </si>
  <si>
    <t>5900471006516</t>
  </si>
  <si>
    <t>35900471006517</t>
  </si>
  <si>
    <t>L-56-003-00</t>
  </si>
  <si>
    <t>Soplica Sliwkowa ‘Pruim’</t>
  </si>
  <si>
    <t>59090205</t>
  </si>
  <si>
    <t>5900471006929</t>
  </si>
  <si>
    <t>L-51-452-00</t>
  </si>
  <si>
    <t>5900471006561</t>
  </si>
  <si>
    <t>35900471006562</t>
  </si>
  <si>
    <t>L-59-862-00</t>
  </si>
  <si>
    <t>Soplica Staropolska Original</t>
  </si>
  <si>
    <t>5900471001764</t>
  </si>
  <si>
    <t>15900471001761</t>
  </si>
  <si>
    <t>L-56-010-00</t>
  </si>
  <si>
    <t>Soplica Szlachetna</t>
  </si>
  <si>
    <t>59034476</t>
  </si>
  <si>
    <t>L-01-078-00</t>
  </si>
  <si>
    <t>5900471025319</t>
  </si>
  <si>
    <t>5900471035318</t>
  </si>
  <si>
    <t>L-56-002-00</t>
  </si>
  <si>
    <t>Soplica Truskawkowa 'Aardbei'</t>
  </si>
  <si>
    <t>59090120</t>
  </si>
  <si>
    <t>5900471006844</t>
  </si>
  <si>
    <t>L-51-419-00</t>
  </si>
  <si>
    <t>5900471006486</t>
  </si>
  <si>
    <t>L-60-197-00</t>
  </si>
  <si>
    <t>Soplica Watermelon &amp; Mint</t>
  </si>
  <si>
    <t>5900471010490</t>
  </si>
  <si>
    <t>35900471010491</t>
  </si>
  <si>
    <t>L-55-955-00</t>
  </si>
  <si>
    <t>Soplica Wisniowa 'Cherry'</t>
  </si>
  <si>
    <t>59090168</t>
  </si>
  <si>
    <t>5900471006882</t>
  </si>
  <si>
    <t>L-25-415-00</t>
  </si>
  <si>
    <t>Soplica Wisniowa 'Kersen'</t>
  </si>
  <si>
    <t>5900471006523</t>
  </si>
  <si>
    <t>35900471006524</t>
  </si>
  <si>
    <t>L-05-049-00</t>
  </si>
  <si>
    <t>Sourz Apple</t>
  </si>
  <si>
    <t>5010196091886</t>
  </si>
  <si>
    <t>5010196990110</t>
  </si>
  <si>
    <t>L-05-050-00</t>
  </si>
  <si>
    <t>Sourz Blackcurrant</t>
  </si>
  <si>
    <t>5060045581457</t>
  </si>
  <si>
    <t>5060045581464</t>
  </si>
  <si>
    <t>L-05-053-00</t>
  </si>
  <si>
    <t>Sourz Mango</t>
  </si>
  <si>
    <t>5060045583024</t>
  </si>
  <si>
    <t>5060045583031</t>
  </si>
  <si>
    <t>L-05-055-00</t>
  </si>
  <si>
    <t>Sourz Passion Fruit</t>
  </si>
  <si>
    <t>5010696004171</t>
  </si>
  <si>
    <t>05010696004188</t>
  </si>
  <si>
    <t>L-05-059-00</t>
  </si>
  <si>
    <t>Sourz Raspberry</t>
  </si>
  <si>
    <t>5060045582447</t>
  </si>
  <si>
    <t>5060045582454</t>
  </si>
  <si>
    <t>L-05-061-00</t>
  </si>
  <si>
    <t>Sourz Red Berry</t>
  </si>
  <si>
    <t>5060045581129</t>
  </si>
  <si>
    <t>5060045581136</t>
  </si>
  <si>
    <t>L-21-449-00</t>
  </si>
  <si>
    <t>Southern Comfort</t>
  </si>
  <si>
    <t>1210000100498</t>
  </si>
  <si>
    <t>5099873115008</t>
  </si>
  <si>
    <t>L-50-231-00</t>
  </si>
  <si>
    <t>1210000100511</t>
  </si>
  <si>
    <t>11210000100211</t>
  </si>
  <si>
    <t>L-06-890-00</t>
  </si>
  <si>
    <t>1210000100443</t>
  </si>
  <si>
    <t>L-06-894-00</t>
  </si>
  <si>
    <t>1210000100504</t>
  </si>
  <si>
    <t>11210000100259</t>
  </si>
  <si>
    <t>L-24-083-00</t>
  </si>
  <si>
    <t>1210000100436</t>
  </si>
  <si>
    <t>11210000100198</t>
  </si>
  <si>
    <t>L-00-844-00</t>
  </si>
  <si>
    <t>Specht Kirschwasser</t>
  </si>
  <si>
    <t>4061800101201</t>
  </si>
  <si>
    <t>4061800002126</t>
  </si>
  <si>
    <t>L-00-834-00</t>
  </si>
  <si>
    <t>Specht Slivovitz</t>
  </si>
  <si>
    <t>4061800104202</t>
  </si>
  <si>
    <t>4061800002621</t>
  </si>
  <si>
    <t>L-00-843-00</t>
  </si>
  <si>
    <t>Specht Williams Birne</t>
  </si>
  <si>
    <t>4061800103205</t>
  </si>
  <si>
    <t>4061800002324</t>
  </si>
  <si>
    <t>L-57-547-00</t>
  </si>
  <si>
    <t>Speckie</t>
  </si>
  <si>
    <t>8710631122362</t>
  </si>
  <si>
    <t>8710631622367</t>
  </si>
  <si>
    <t>L-58-888-00</t>
  </si>
  <si>
    <t>Speckie PET</t>
  </si>
  <si>
    <t>8710631122812</t>
  </si>
  <si>
    <t>8710631922818</t>
  </si>
  <si>
    <t>L-23-354-00</t>
  </si>
  <si>
    <t>Spey Trutina + GB</t>
  </si>
  <si>
    <t>5022069011525</t>
  </si>
  <si>
    <t>L-08-452-00</t>
  </si>
  <si>
    <t>Speyburn 10 Years + GB</t>
  </si>
  <si>
    <t>5010509021067</t>
  </si>
  <si>
    <t>05010509021661</t>
  </si>
  <si>
    <t>L-21-455-00</t>
  </si>
  <si>
    <t>5010509881272</t>
  </si>
  <si>
    <t>010509802949</t>
  </si>
  <si>
    <t>L-15-891-00</t>
  </si>
  <si>
    <t>Speyburn 15 Years + GB</t>
  </si>
  <si>
    <t>5010509881173</t>
  </si>
  <si>
    <t>05010509802857</t>
  </si>
  <si>
    <t>L-15-895-00</t>
  </si>
  <si>
    <t>Speyburn 18 Years + GB</t>
  </si>
  <si>
    <t>5010509881470</t>
  </si>
  <si>
    <t>05010509803564</t>
  </si>
  <si>
    <t>L-08-456-00</t>
  </si>
  <si>
    <t>Speyburn Bradan Orach + GB</t>
  </si>
  <si>
    <t>5010509021944</t>
  </si>
  <si>
    <t>05010509802864</t>
  </si>
  <si>
    <t>L-15-902-00</t>
  </si>
  <si>
    <t>Speyburn Hopkins Reserve + GB</t>
  </si>
  <si>
    <t>5010509881289</t>
  </si>
  <si>
    <t>05010509802956</t>
  </si>
  <si>
    <t>L-57-955-00</t>
  </si>
  <si>
    <t>Spirited Union Honey</t>
  </si>
  <si>
    <t>8720387101832</t>
  </si>
  <si>
    <t>8720387101825</t>
  </si>
  <si>
    <t>L-18-325-00</t>
  </si>
  <si>
    <t>Spirited Union Lemon &amp; Leaf</t>
  </si>
  <si>
    <t>8720299046344</t>
  </si>
  <si>
    <t>8720299046351</t>
  </si>
  <si>
    <t>L-52-071-00</t>
  </si>
  <si>
    <t>Spirited Union Organic Coconut</t>
  </si>
  <si>
    <t>8720299046368</t>
  </si>
  <si>
    <t>8720299046375</t>
  </si>
  <si>
    <t>L-52-073-00</t>
  </si>
  <si>
    <t>Spirited Union Pink Grapefruit &amp; Rose</t>
  </si>
  <si>
    <t>8720299046399</t>
  </si>
  <si>
    <t>8719327296707</t>
  </si>
  <si>
    <t>L-52-072-00</t>
  </si>
  <si>
    <t>Spirited Union Queen Pineapple &amp; Spice</t>
  </si>
  <si>
    <t>8719327296608</t>
  </si>
  <si>
    <t>8720299046382</t>
  </si>
  <si>
    <t>L-58-475-00</t>
  </si>
  <si>
    <t>Spirited Union Queen Pineapple + GB</t>
  </si>
  <si>
    <t>8720828384008</t>
  </si>
  <si>
    <t>L-58-474-00</t>
  </si>
  <si>
    <t>Spirited Union Queen Pineapple + Glass</t>
  </si>
  <si>
    <t>8720387101948</t>
  </si>
  <si>
    <t>8720387101467</t>
  </si>
  <si>
    <t>L-24-373-00</t>
  </si>
  <si>
    <t>Spirited Union Spice &amp; Sea Salt</t>
  </si>
  <si>
    <t>8720299046320</t>
  </si>
  <si>
    <t>8720299046337</t>
  </si>
  <si>
    <t>L-19-165-00</t>
  </si>
  <si>
    <t>St Germain Elderflower</t>
  </si>
  <si>
    <t>5014271796185</t>
  </si>
  <si>
    <t>5014271796406</t>
  </si>
  <si>
    <t>L-04-859-00</t>
  </si>
  <si>
    <t>5014271796161</t>
  </si>
  <si>
    <t>5014271796178</t>
  </si>
  <si>
    <t>L-54-087-00</t>
  </si>
  <si>
    <t>St.Remy VSOP</t>
  </si>
  <si>
    <t>3161420000203</t>
  </si>
  <si>
    <t>3161420002153</t>
  </si>
  <si>
    <t>L-21-479-00</t>
  </si>
  <si>
    <t>St.Remy XO + GB</t>
  </si>
  <si>
    <t>3161420002467</t>
  </si>
  <si>
    <t>03161420002603</t>
  </si>
  <si>
    <t>L-59-147-00</t>
  </si>
  <si>
    <t>Steffen WT Riesling Spätlese Rheinhessen 2022</t>
  </si>
  <si>
    <t>4015717238215</t>
  </si>
  <si>
    <t>4015717238062</t>
  </si>
  <si>
    <t>Stock 84</t>
  </si>
  <si>
    <t>L-59-619-00</t>
  </si>
  <si>
    <t>Stonegaze Black Raspberry Vodka</t>
  </si>
  <si>
    <t>5060551680521</t>
  </si>
  <si>
    <t>5060551680538</t>
  </si>
  <si>
    <t>L-53-138-00</t>
  </si>
  <si>
    <t>Stonegaze Rhubarb &amp; Raspberry Gin</t>
  </si>
  <si>
    <t>5060551680408</t>
  </si>
  <si>
    <t>5060551680415</t>
  </si>
  <si>
    <t>L-53-139-00</t>
  </si>
  <si>
    <t>Stonegaze Sourberry Rum</t>
  </si>
  <si>
    <t>5060551680422</t>
  </si>
  <si>
    <t>5060551680439</t>
  </si>
  <si>
    <t>L-51-649-00</t>
  </si>
  <si>
    <t>Stork Club Smoky Rye</t>
  </si>
  <si>
    <t>4260407230448</t>
  </si>
  <si>
    <t>L-21-493-00</t>
  </si>
  <si>
    <t>Strathmill 12 Years - Flora &amp; Fauna</t>
  </si>
  <si>
    <t>5000281016115</t>
  </si>
  <si>
    <t>5000281066769</t>
  </si>
  <si>
    <t>L-51-846-00</t>
  </si>
  <si>
    <t>Strega Amaretto Liqueur</t>
  </si>
  <si>
    <t>8009265376068</t>
  </si>
  <si>
    <t>9001700090361</t>
  </si>
  <si>
    <t>L-51-845-00</t>
  </si>
  <si>
    <t>Strega Limoncello Liqueur</t>
  </si>
  <si>
    <t>8009265337410</t>
  </si>
  <si>
    <t>08009265003391</t>
  </si>
  <si>
    <t>L-05-064-00</t>
  </si>
  <si>
    <t>Strega Liquore</t>
  </si>
  <si>
    <t>8009265010108</t>
  </si>
  <si>
    <t>08009265000079</t>
  </si>
  <si>
    <t>L-51-843-00</t>
  </si>
  <si>
    <t>Strega Sambuca Liqueur</t>
  </si>
  <si>
    <t>8009265026475</t>
  </si>
  <si>
    <t>L-11-223-00</t>
  </si>
  <si>
    <t>Stroh 38</t>
  </si>
  <si>
    <t>9001700090453</t>
  </si>
  <si>
    <t>9001700890459</t>
  </si>
  <si>
    <t>L-11-225-00</t>
  </si>
  <si>
    <t>Stroh 40</t>
  </si>
  <si>
    <t>9001700000612</t>
  </si>
  <si>
    <t>9001700800618</t>
  </si>
  <si>
    <t>L-11-227-00</t>
  </si>
  <si>
    <t>Stroh 60</t>
  </si>
  <si>
    <t>9001700000216</t>
  </si>
  <si>
    <t>9001700800212</t>
  </si>
  <si>
    <t>L-09-886-00</t>
  </si>
  <si>
    <t>9001700000209</t>
  </si>
  <si>
    <t>9001700800205</t>
  </si>
  <si>
    <t>L-11-213-00</t>
  </si>
  <si>
    <t>Stroh 80</t>
  </si>
  <si>
    <t>9001700000056</t>
  </si>
  <si>
    <t>9001700800052</t>
  </si>
  <si>
    <t>L-24-100-00</t>
  </si>
  <si>
    <t>L-09-887-00</t>
  </si>
  <si>
    <t>9001700000032</t>
  </si>
  <si>
    <t>L-09-889-00</t>
  </si>
  <si>
    <t>9001700000025</t>
  </si>
  <si>
    <t>9001700800021</t>
  </si>
  <si>
    <t>L-09-890-00</t>
  </si>
  <si>
    <t>9001700000018</t>
  </si>
  <si>
    <t>9001700800014</t>
  </si>
  <si>
    <t>L-13-183-00</t>
  </si>
  <si>
    <t>Stroh Jagertee</t>
  </si>
  <si>
    <t>9001700090620</t>
  </si>
  <si>
    <t>9001700890626</t>
  </si>
  <si>
    <t>L-13-184-00</t>
  </si>
  <si>
    <t>9001700090408</t>
  </si>
  <si>
    <t>9001700890404</t>
  </si>
  <si>
    <t>L-05-063-00</t>
  </si>
  <si>
    <t>Stroh Obst Schnaps</t>
  </si>
  <si>
    <t>9001700008519</t>
  </si>
  <si>
    <t>9001700808515</t>
  </si>
  <si>
    <t>L-00-555-00</t>
  </si>
  <si>
    <t>Stroopwafel Likeur</t>
  </si>
  <si>
    <t>8719992940189</t>
  </si>
  <si>
    <t>8719992940202</t>
  </si>
  <si>
    <t>L-58-864-00</t>
  </si>
  <si>
    <t>Strykk Not Aperitivo</t>
  </si>
  <si>
    <t>5060595360328</t>
  </si>
  <si>
    <t>5060595360335</t>
  </si>
  <si>
    <t>L-53-291-00</t>
  </si>
  <si>
    <t>Strykk Not Gin</t>
  </si>
  <si>
    <t>5060595360007</t>
  </si>
  <si>
    <t>060595360021</t>
  </si>
  <si>
    <t>L-53-290-00</t>
  </si>
  <si>
    <t>Strykk Not Rum</t>
  </si>
  <si>
    <t>5060595360014</t>
  </si>
  <si>
    <t>05060595360038</t>
  </si>
  <si>
    <t>L-53-761-00</t>
  </si>
  <si>
    <t>Strykk Not Vanilla Vodka</t>
  </si>
  <si>
    <t>5060595360236</t>
  </si>
  <si>
    <t>05060595360243</t>
  </si>
  <si>
    <t>L-53-279-00</t>
  </si>
  <si>
    <t>Strykk Not Vodka</t>
  </si>
  <si>
    <t>5060595360045</t>
  </si>
  <si>
    <t>05060595360052</t>
  </si>
  <si>
    <t>L-21-501-00</t>
  </si>
  <si>
    <t>Suntory Haku Vodka</t>
  </si>
  <si>
    <t>4901777284920</t>
  </si>
  <si>
    <t>04901777284937</t>
  </si>
  <si>
    <t>L-17-684-00</t>
  </si>
  <si>
    <t>Suntory Roku Gin</t>
  </si>
  <si>
    <t>4901777305359</t>
  </si>
  <si>
    <t>04901777305366</t>
  </si>
  <si>
    <t>L-60-892-00</t>
  </si>
  <si>
    <t>080686976257</t>
  </si>
  <si>
    <t>10080686976254</t>
  </si>
  <si>
    <t>L-06-398-00</t>
  </si>
  <si>
    <t>Suntory The Chita + GB</t>
  </si>
  <si>
    <t>4901777286177</t>
  </si>
  <si>
    <t>4901777286184</t>
  </si>
  <si>
    <t>L-06-401-00</t>
  </si>
  <si>
    <t>Suntory Toki</t>
  </si>
  <si>
    <t>4901777303553</t>
  </si>
  <si>
    <t>04901777303560</t>
  </si>
  <si>
    <t>L-57-109-00</t>
  </si>
  <si>
    <t>Suntory World Whisky Ao</t>
  </si>
  <si>
    <t>4901777356825</t>
  </si>
  <si>
    <t>04901777356832</t>
  </si>
  <si>
    <t>L-13-327-00</t>
  </si>
  <si>
    <t>Suze Liqueur De Gentiane</t>
  </si>
  <si>
    <t>3047101881463</t>
  </si>
  <si>
    <t>13047101881460</t>
  </si>
  <si>
    <t>L-02-286-00</t>
  </si>
  <si>
    <t>3047100055421</t>
  </si>
  <si>
    <t>3047101098144</t>
  </si>
  <si>
    <t>L-57-269-00</t>
  </si>
  <si>
    <t>'t Gilliske</t>
  </si>
  <si>
    <t>8719327600115</t>
  </si>
  <si>
    <t>8719327600139</t>
  </si>
  <si>
    <t>L-13-322-00</t>
  </si>
  <si>
    <t>Tabu Classic</t>
  </si>
  <si>
    <t>42061588</t>
  </si>
  <si>
    <t>4076700204525</t>
  </si>
  <si>
    <t>L-13-323-00</t>
  </si>
  <si>
    <t>4076700104504</t>
  </si>
  <si>
    <t>4076700204501</t>
  </si>
  <si>
    <t>L-13-324-00</t>
  </si>
  <si>
    <t>Tabu Strong</t>
  </si>
  <si>
    <t>4076700104580</t>
  </si>
  <si>
    <t>4076700204587</t>
  </si>
  <si>
    <t>L-56-826-00</t>
  </si>
  <si>
    <t>Tails Cocktails Gin Gimlet</t>
  </si>
  <si>
    <t>7610113017586</t>
  </si>
  <si>
    <t>07610113017579</t>
  </si>
  <si>
    <t>L-56-436-00</t>
  </si>
  <si>
    <t>Tails Cocktails Passion Fruit Martini</t>
  </si>
  <si>
    <t>7610113017333</t>
  </si>
  <si>
    <t>07610113017326</t>
  </si>
  <si>
    <t>L-59-943-00</t>
  </si>
  <si>
    <t>Tails Cocktails Raspberrry Cosmopolitan</t>
  </si>
  <si>
    <t>7610113021927</t>
  </si>
  <si>
    <t>7610113021910</t>
  </si>
  <si>
    <t>L-56-435-00</t>
  </si>
  <si>
    <t>Tails Cocktails Rum Daiquiri</t>
  </si>
  <si>
    <t>7610113017609</t>
  </si>
  <si>
    <t>07610113017593</t>
  </si>
  <si>
    <t>L-56-825-00</t>
  </si>
  <si>
    <t>Tails Cocktails Whiskey Sour</t>
  </si>
  <si>
    <t>7610113017562</t>
  </si>
  <si>
    <t>7610113017555</t>
  </si>
  <si>
    <t>L-12-984-00</t>
  </si>
  <si>
    <t>Taittinger Brut Magnum</t>
  </si>
  <si>
    <t>3016570001139</t>
  </si>
  <si>
    <t>03016570031136</t>
  </si>
  <si>
    <t>L-04-554-00</t>
  </si>
  <si>
    <t>Taittinger Brut Reserve</t>
  </si>
  <si>
    <t>3016570001030</t>
  </si>
  <si>
    <t>3016570022325</t>
  </si>
  <si>
    <t>L-59-433-00</t>
  </si>
  <si>
    <t>Taittinger Comte De Champagne 2012</t>
  </si>
  <si>
    <t>L-55-005-00</t>
  </si>
  <si>
    <t>Taittinger Nocturne Sec Blanc + GB</t>
  </si>
  <si>
    <t>3016570000361</t>
  </si>
  <si>
    <t>03016570001771</t>
  </si>
  <si>
    <t>L-55-570-00</t>
  </si>
  <si>
    <t>Taittinger Prelude Grand Cru + GB</t>
  </si>
  <si>
    <t>3016570005021</t>
  </si>
  <si>
    <t>3016570007506</t>
  </si>
  <si>
    <t>L-52-841-00</t>
  </si>
  <si>
    <t>Taittinger Rose Brut + GB</t>
  </si>
  <si>
    <t>3016570002716</t>
  </si>
  <si>
    <t>3016570014436</t>
  </si>
  <si>
    <t>L-59-978-00</t>
  </si>
  <si>
    <t>Takamaka Dark Spiced</t>
  </si>
  <si>
    <t>SEYCHELLES</t>
  </si>
  <si>
    <t>6091319490174</t>
  </si>
  <si>
    <t>06091319490174</t>
  </si>
  <si>
    <t>L-52-120-00</t>
  </si>
  <si>
    <t>Talisker 10 Years + GB</t>
  </si>
  <si>
    <t>5000281015767</t>
  </si>
  <si>
    <t>5000281015521</t>
  </si>
  <si>
    <t>L-08-465-00</t>
  </si>
  <si>
    <t>5000281005416</t>
  </si>
  <si>
    <t>5000281005522</t>
  </si>
  <si>
    <t>L-08-489-00</t>
  </si>
  <si>
    <t>Talisker Dark Storm + GB</t>
  </si>
  <si>
    <t>5000281033631</t>
  </si>
  <si>
    <t>5000281033624</t>
  </si>
  <si>
    <t>L-58-576-00</t>
  </si>
  <si>
    <t>Talisker Distillers Edition + GB</t>
  </si>
  <si>
    <t>5000281072128</t>
  </si>
  <si>
    <t>5000281072135</t>
  </si>
  <si>
    <t>L-60-053-00</t>
  </si>
  <si>
    <t>Talisker Parley Wilder Seas</t>
  </si>
  <si>
    <t>5000281073255</t>
  </si>
  <si>
    <t>5000281073262</t>
  </si>
  <si>
    <t>L-08-493-00</t>
  </si>
  <si>
    <t>Talisker Port Ruighe + GB</t>
  </si>
  <si>
    <t>5000281033143</t>
  </si>
  <si>
    <t>05000281033136</t>
  </si>
  <si>
    <t>L-08-497-00</t>
  </si>
  <si>
    <t>Talisker Skye + GB</t>
  </si>
  <si>
    <t>5000281038094</t>
  </si>
  <si>
    <t>L-08-498-00</t>
  </si>
  <si>
    <t>Talisker Storm + GB</t>
  </si>
  <si>
    <t>5000281032733</t>
  </si>
  <si>
    <t>5000281032740</t>
  </si>
  <si>
    <t>L-57-815-00</t>
  </si>
  <si>
    <t>Talisker Surge + GB</t>
  </si>
  <si>
    <t>5000281071572</t>
  </si>
  <si>
    <t>05000281071596</t>
  </si>
  <si>
    <t>L-50-531-00</t>
  </si>
  <si>
    <t>Tamdhu 12 Years + GB</t>
  </si>
  <si>
    <t>5010852036688</t>
  </si>
  <si>
    <t>05010852038231</t>
  </si>
  <si>
    <t>L-15-987-00</t>
  </si>
  <si>
    <t>Tamdhu 15 Years Sherry Cask + GB</t>
  </si>
  <si>
    <t>5010852040661</t>
  </si>
  <si>
    <t>05010852040678</t>
  </si>
  <si>
    <t>L-56-659-00</t>
  </si>
  <si>
    <t>Tamdhu 18 Years + GB</t>
  </si>
  <si>
    <t>5010852048858</t>
  </si>
  <si>
    <t>05010852048865</t>
  </si>
  <si>
    <t>L-57-908-00</t>
  </si>
  <si>
    <t>Tamdhu Batch Strength No. 7 + GB</t>
  </si>
  <si>
    <t>5010852050301</t>
  </si>
  <si>
    <t>05010852050318</t>
  </si>
  <si>
    <t>L-14-256-00</t>
  </si>
  <si>
    <t>Tamnavulin Double Cask + GB</t>
  </si>
  <si>
    <t>5013967011557</t>
  </si>
  <si>
    <t>05013967011564</t>
  </si>
  <si>
    <t>L-56-467-00</t>
  </si>
  <si>
    <t>Tamnavulin Oloroso Cask + GB</t>
  </si>
  <si>
    <t>5013967018693</t>
  </si>
  <si>
    <t>5013967018686</t>
  </si>
  <si>
    <t>L-58-186-00</t>
  </si>
  <si>
    <t>Tamnavulin Red Wine finish French Cabernet Sauvignon + GB</t>
  </si>
  <si>
    <t>5013967016620</t>
  </si>
  <si>
    <t>05013967016651</t>
  </si>
  <si>
    <t>L-58-187-00</t>
  </si>
  <si>
    <t>Tamnavulin Red Wine Finish German Pinot Noir + GB</t>
  </si>
  <si>
    <t>5013967016606</t>
  </si>
  <si>
    <t>05013967016637</t>
  </si>
  <si>
    <t>L-21-535-00</t>
  </si>
  <si>
    <t>Tamnavulin Sherry Cask Edition + GB</t>
  </si>
  <si>
    <t>5013967015401</t>
  </si>
  <si>
    <t>05013967015418</t>
  </si>
  <si>
    <t>L-08-545-00</t>
  </si>
  <si>
    <t>Tamnavulin Tempranillo Cask + GB</t>
  </si>
  <si>
    <t>5013967013759</t>
  </si>
  <si>
    <t>05013967013766</t>
  </si>
  <si>
    <t>L-52-115-00</t>
  </si>
  <si>
    <t>Tan Dowr Sea Salt Vodka</t>
  </si>
  <si>
    <t>716053204639</t>
  </si>
  <si>
    <t>05026743013362</t>
  </si>
  <si>
    <t>L-50-746-00</t>
  </si>
  <si>
    <t>Tanduay Gold</t>
  </si>
  <si>
    <t>4800220606756</t>
  </si>
  <si>
    <t>14800220606753</t>
  </si>
  <si>
    <t>L-24-600-00</t>
  </si>
  <si>
    <t>Tanduay Silver</t>
  </si>
  <si>
    <t>4800220605759</t>
  </si>
  <si>
    <t>14800220605756</t>
  </si>
  <si>
    <t>L-59-912-00</t>
  </si>
  <si>
    <t>Tanglin Singapore Gin</t>
  </si>
  <si>
    <t>SINGAPORE</t>
  </si>
  <si>
    <t>8881300080204</t>
  </si>
  <si>
    <t>888130008204</t>
  </si>
  <si>
    <t>L-59-913-00</t>
  </si>
  <si>
    <t>Tanglin Triple Tangerine Orange Likeur</t>
  </si>
  <si>
    <t>8881300080341</t>
  </si>
  <si>
    <t>8881300080358</t>
  </si>
  <si>
    <t>L-54-998-00</t>
  </si>
  <si>
    <t>Tanqueray 0,0% Alcohol Free</t>
  </si>
  <si>
    <t>5000291025510</t>
  </si>
  <si>
    <t>05000291025527</t>
  </si>
  <si>
    <t>L-51-118-00</t>
  </si>
  <si>
    <t>Tanqueray Blackcurrant Royale Gin</t>
  </si>
  <si>
    <t>5000291025824</t>
  </si>
  <si>
    <t>05000291025817</t>
  </si>
  <si>
    <t>L-09-991-00</t>
  </si>
  <si>
    <t>Tanqueray Flor de Sevilla</t>
  </si>
  <si>
    <t>5000291023462</t>
  </si>
  <si>
    <t>5000291023479</t>
  </si>
  <si>
    <t>L-09-992-00</t>
  </si>
  <si>
    <t>5000291023660</t>
  </si>
  <si>
    <t>5000291023677</t>
  </si>
  <si>
    <t>L-09-997-00</t>
  </si>
  <si>
    <t>Tanqueray Gin</t>
  </si>
  <si>
    <t>5000291021963</t>
  </si>
  <si>
    <t>5000291022120</t>
  </si>
  <si>
    <t>L-10-001-00</t>
  </si>
  <si>
    <t>5000281015248</t>
  </si>
  <si>
    <t>5000281015279</t>
  </si>
  <si>
    <t>L-10-004-00</t>
  </si>
  <si>
    <t>5000291020805</t>
  </si>
  <si>
    <t>000291021147</t>
  </si>
  <si>
    <t>L-10-003-00</t>
  </si>
  <si>
    <t>5000291021857</t>
  </si>
  <si>
    <t>5000291021918</t>
  </si>
  <si>
    <t>Tanqueray Gin PET</t>
  </si>
  <si>
    <t>L-25-245-00</t>
  </si>
  <si>
    <t>088110110017</t>
  </si>
  <si>
    <t>5000291020133</t>
  </si>
  <si>
    <t>L-17-809-00</t>
  </si>
  <si>
    <t>Tanqueray Malacca</t>
  </si>
  <si>
    <t>5000291023417</t>
  </si>
  <si>
    <t>5000291023424</t>
  </si>
  <si>
    <t>L-53-300-00</t>
  </si>
  <si>
    <t>Tanqueray Rangpur</t>
  </si>
  <si>
    <t>5000291025930</t>
  </si>
  <si>
    <t>5000291025947</t>
  </si>
  <si>
    <t>L-10-009-00</t>
  </si>
  <si>
    <t>5000291022663</t>
  </si>
  <si>
    <t>291022670</t>
  </si>
  <si>
    <t>L-10-011-00</t>
  </si>
  <si>
    <t>Tanqueray Ten</t>
  </si>
  <si>
    <t>5000281020761</t>
  </si>
  <si>
    <t>5000291025220</t>
  </si>
  <si>
    <t>L-10-013-00</t>
  </si>
  <si>
    <t>5000281016689</t>
  </si>
  <si>
    <t>5000281016696</t>
  </si>
  <si>
    <t>L-51-773-00</t>
  </si>
  <si>
    <t>Tanqueray Ten Grapefruit &amp; Rosemary</t>
  </si>
  <si>
    <t>5000291025176</t>
  </si>
  <si>
    <t>5000291025183</t>
  </si>
  <si>
    <t>L-21-545-00</t>
  </si>
  <si>
    <t>Tarsier Oriental Pink Gin</t>
  </si>
  <si>
    <t>5060643180014</t>
  </si>
  <si>
    <t>15060643180011</t>
  </si>
  <si>
    <t>L-58-064-00</t>
  </si>
  <si>
    <t>Tasting Box - Gin Specials</t>
  </si>
  <si>
    <t>8719324231411</t>
  </si>
  <si>
    <t>L-58-063-00</t>
  </si>
  <si>
    <t>Tasting Box - Grappa</t>
  </si>
  <si>
    <t>8719324231206</t>
  </si>
  <si>
    <t>L-58-062-00</t>
  </si>
  <si>
    <t>Tasting Box - Whisky Starters</t>
  </si>
  <si>
    <t>8719324231534</t>
  </si>
  <si>
    <t>L-56-818-00</t>
  </si>
  <si>
    <t>Taylor's 10 Years Port Tawny + GB</t>
  </si>
  <si>
    <t>5013626111284</t>
  </si>
  <si>
    <t>05013626000465</t>
  </si>
  <si>
    <t>L-05-881-00</t>
  </si>
  <si>
    <t>Taylors Velvet Falernum</t>
  </si>
  <si>
    <t>724803000721</t>
  </si>
  <si>
    <t>248030018606</t>
  </si>
  <si>
    <t>L-06-920-00</t>
  </si>
  <si>
    <t>Teacher's</t>
  </si>
  <si>
    <t>5010093259006</t>
  </si>
  <si>
    <t>05010093291044</t>
  </si>
  <si>
    <t>L-51-945-00</t>
  </si>
  <si>
    <t>Teaninich 10 Years - Flora &amp; Fauna</t>
  </si>
  <si>
    <t>5000281024400</t>
  </si>
  <si>
    <t>5000281066783</t>
  </si>
  <si>
    <t>L-56-432-00</t>
  </si>
  <si>
    <t>Tecan Reposado Tequila</t>
  </si>
  <si>
    <t>8720299309104</t>
  </si>
  <si>
    <t>8720299309111</t>
  </si>
  <si>
    <t>L-53-736-00</t>
  </si>
  <si>
    <t>5391523277976</t>
  </si>
  <si>
    <t>05391523277976</t>
  </si>
  <si>
    <t>L-60-783-00</t>
  </si>
  <si>
    <t>Teeling 15 Years Single Grain + GB</t>
  </si>
  <si>
    <t>5391523279970</t>
  </si>
  <si>
    <t>53915232799870</t>
  </si>
  <si>
    <t>L-23-679-00</t>
  </si>
  <si>
    <t>Teeling Blackpitts Peated Whisky + GB</t>
  </si>
  <si>
    <t>5391523276535</t>
  </si>
  <si>
    <t>05391523276542</t>
  </si>
  <si>
    <t>L-60-690-00</t>
  </si>
  <si>
    <t>Teeling IPA Dot Brewery Cask + GB</t>
  </si>
  <si>
    <t>5391523279819</t>
  </si>
  <si>
    <t>05391523279826</t>
  </si>
  <si>
    <t>L-06-942-00</t>
  </si>
  <si>
    <t>Teeling Single Grain + GB</t>
  </si>
  <si>
    <t>5391523270175</t>
  </si>
  <si>
    <t>53915232702207</t>
  </si>
  <si>
    <t>L-06-944-00</t>
  </si>
  <si>
    <t>Teeling Single Malt + GB</t>
  </si>
  <si>
    <t>5391523270304</t>
  </si>
  <si>
    <t>53915232703006</t>
  </si>
  <si>
    <t>L-50-617-00</t>
  </si>
  <si>
    <t>Teeling Single Pot Still + GB</t>
  </si>
  <si>
    <t>5391523270533</t>
  </si>
  <si>
    <t>53915232170540</t>
  </si>
  <si>
    <t>L-06-948-00</t>
  </si>
  <si>
    <t>Teeling Small Batch</t>
  </si>
  <si>
    <t>5391523270021</t>
  </si>
  <si>
    <t>53915232700203</t>
  </si>
  <si>
    <t>L-60-689-00</t>
  </si>
  <si>
    <t>Teeling Sommelier Selection Douro Old Vines + GB</t>
  </si>
  <si>
    <t>5391523278911</t>
  </si>
  <si>
    <t>05391523278959</t>
  </si>
  <si>
    <t>L-15-994-00</t>
  </si>
  <si>
    <t>Teeling Stout Cask Finish + GB</t>
  </si>
  <si>
    <t>5391523270694</t>
  </si>
  <si>
    <t>5391523275248</t>
  </si>
  <si>
    <t>L-51-091-00</t>
  </si>
  <si>
    <t>Teeling Trinity Giftset</t>
  </si>
  <si>
    <t>5391523270458</t>
  </si>
  <si>
    <t>05391523275088</t>
  </si>
  <si>
    <t>L-00-566-00</t>
  </si>
  <si>
    <t>Teichenne Crema de Fresa con Tequila</t>
  </si>
  <si>
    <t>8413425014910</t>
  </si>
  <si>
    <t>184134250149</t>
  </si>
  <si>
    <t>Tenjaku Blended</t>
  </si>
  <si>
    <t>4582410703284</t>
  </si>
  <si>
    <t>L-06-950-00</t>
  </si>
  <si>
    <t>4582410703291</t>
  </si>
  <si>
    <t>L-60-808-00</t>
  </si>
  <si>
    <t>Tenjaku Gin</t>
  </si>
  <si>
    <t>4582410704533</t>
  </si>
  <si>
    <t>4582410704588</t>
  </si>
  <si>
    <t>L-60-447-00</t>
  </si>
  <si>
    <t>Tenjaku Pure Malt Whisky + GB</t>
  </si>
  <si>
    <t>4582410708449</t>
  </si>
  <si>
    <t>4582410708470</t>
  </si>
  <si>
    <t>L-60-791-00</t>
  </si>
  <si>
    <t>Tenuta Maccan Pinot Grigio delle Venezie 2022</t>
  </si>
  <si>
    <t>8034013470477</t>
  </si>
  <si>
    <t>L-59-121-00</t>
  </si>
  <si>
    <t>Tenuta Scuotto Aglianico IGP Campania 2021</t>
  </si>
  <si>
    <t>8057018560240</t>
  </si>
  <si>
    <t>L-59-117-00</t>
  </si>
  <si>
    <t>Tenuta Scuotto Falanghina 2021</t>
  </si>
  <si>
    <t>8057018560370</t>
  </si>
  <si>
    <t>8057018560325</t>
  </si>
  <si>
    <t>L-60-206-00</t>
  </si>
  <si>
    <t>Tenuta Scuotto Falanghina 2022</t>
  </si>
  <si>
    <t>8057018560776</t>
  </si>
  <si>
    <t>8057018560745</t>
  </si>
  <si>
    <t>L-60-205-00</t>
  </si>
  <si>
    <t>Tenuta Scuotto Fiano di Avellino 2022</t>
  </si>
  <si>
    <t>L-59-120-00</t>
  </si>
  <si>
    <t>Tenuta Scuotto Fiano 'Oi Ni' IGP Campania 2019</t>
  </si>
  <si>
    <t>8057018560899</t>
  </si>
  <si>
    <t>8057018560905</t>
  </si>
  <si>
    <t>L-59-119-00</t>
  </si>
  <si>
    <t>Tenuta Scuotto Greco di Tufo 2021</t>
  </si>
  <si>
    <t>8057018560608</t>
  </si>
  <si>
    <t>8057018560578</t>
  </si>
  <si>
    <t>L-59-122-00</t>
  </si>
  <si>
    <t>Tenuta Scuotto REDO Aglianico 2020</t>
  </si>
  <si>
    <t>L-21-945-00</t>
  </si>
  <si>
    <t>Tequila Rose Strawberry Cream</t>
  </si>
  <si>
    <t>085592140358</t>
  </si>
  <si>
    <t>85592140457</t>
  </si>
  <si>
    <t>L-56-335-00</t>
  </si>
  <si>
    <t>Terre Di Moro Pecorino 2021</t>
  </si>
  <si>
    <t>8024526001640</t>
  </si>
  <si>
    <t>8024526001718</t>
  </si>
  <si>
    <t>L-09-302-00</t>
  </si>
  <si>
    <t>The Botanist Islay Dry Gin</t>
  </si>
  <si>
    <t>5055807400596</t>
  </si>
  <si>
    <t>5055807400602</t>
  </si>
  <si>
    <t>L-09-304-00</t>
  </si>
  <si>
    <t>5055807401883</t>
  </si>
  <si>
    <t>05055807409346</t>
  </si>
  <si>
    <t>L-21-563-00</t>
  </si>
  <si>
    <t>The Braemble Gin Liqueur</t>
  </si>
  <si>
    <t>5060434130358</t>
  </si>
  <si>
    <t>L-53-517-00</t>
  </si>
  <si>
    <t>The Broody Hen 10 Years</t>
  </si>
  <si>
    <t>5060399691208</t>
  </si>
  <si>
    <t>15060399691205</t>
  </si>
  <si>
    <t>L-56-814-00</t>
  </si>
  <si>
    <t>The Broody Hen Blended Scotch Whisky</t>
  </si>
  <si>
    <t>5060399691130</t>
  </si>
  <si>
    <t>15060399691137</t>
  </si>
  <si>
    <t>L-56-632-00</t>
  </si>
  <si>
    <t>The Copper In The Clouds Flowerbomb Dry Gin</t>
  </si>
  <si>
    <t>5060555320065</t>
  </si>
  <si>
    <t>L-56-630-00</t>
  </si>
  <si>
    <t>The Copper In The Clouds Hertfordshire Dry Gin</t>
  </si>
  <si>
    <t>5060555320126</t>
  </si>
  <si>
    <t>L-56-628-00</t>
  </si>
  <si>
    <t>The Copper In The Clouds Lychee &amp; Rasberry</t>
  </si>
  <si>
    <t>5060555320201</t>
  </si>
  <si>
    <t>L-59-672-00</t>
  </si>
  <si>
    <t>The Copper In The Clouds Mango &amp; Black Pepper</t>
  </si>
  <si>
    <t>5060555320140</t>
  </si>
  <si>
    <t>L-59-673-00</t>
  </si>
  <si>
    <t>The Copper In The Clouds Marmalade</t>
  </si>
  <si>
    <t>5060555320096</t>
  </si>
  <si>
    <t>L-56-631-00</t>
  </si>
  <si>
    <t>L-59-675-00</t>
  </si>
  <si>
    <t>5060555320317</t>
  </si>
  <si>
    <t>L-20-077-00</t>
  </si>
  <si>
    <t>The Dalmore 12 Years + GB</t>
  </si>
  <si>
    <t>5010196111010</t>
  </si>
  <si>
    <t>5010196911016</t>
  </si>
  <si>
    <t>L-52-267-00</t>
  </si>
  <si>
    <t>The Dalmore 12 Years Sherry Cask + GB</t>
  </si>
  <si>
    <t>5013967016354</t>
  </si>
  <si>
    <t>05013967016361</t>
  </si>
  <si>
    <t>L-20-079-00</t>
  </si>
  <si>
    <t>The Dalmore 15 Years + GB</t>
  </si>
  <si>
    <t>5013967005006</t>
  </si>
  <si>
    <t>5013967005013</t>
  </si>
  <si>
    <t>5013967019324</t>
  </si>
  <si>
    <t>05013967019331</t>
  </si>
  <si>
    <t>L-60-735-00</t>
  </si>
  <si>
    <t>The Dalmore 18 Years 2023 Edition + GB</t>
  </si>
  <si>
    <t>L-59-641-00</t>
  </si>
  <si>
    <t>The Dalmore 2003 Vintage + GB</t>
  </si>
  <si>
    <t>5013967019195</t>
  </si>
  <si>
    <t>05013967019201</t>
  </si>
  <si>
    <t>L-07-532-00</t>
  </si>
  <si>
    <t>The Dalmore 21 Years + GB</t>
  </si>
  <si>
    <t>5013967018228</t>
  </si>
  <si>
    <t>05013967010482</t>
  </si>
  <si>
    <t>L-16-014-00</t>
  </si>
  <si>
    <t>The Dalmore 25 Years + GB</t>
  </si>
  <si>
    <t>5013967009653</t>
  </si>
  <si>
    <t>501397009653</t>
  </si>
  <si>
    <t>L-57-820-00</t>
  </si>
  <si>
    <t>The Dalmore 30 Years 2022 Edition + GB</t>
  </si>
  <si>
    <t>5013967018938</t>
  </si>
  <si>
    <t>L-16-025-00</t>
  </si>
  <si>
    <t>The Dalmore Cigar Malt + GB</t>
  </si>
  <si>
    <t>5013967008427</t>
  </si>
  <si>
    <t>05013967008434</t>
  </si>
  <si>
    <t>L-50-041-00</t>
  </si>
  <si>
    <t>5013967008861</t>
  </si>
  <si>
    <t>05013967008878</t>
  </si>
  <si>
    <t>L-23-607-00</t>
  </si>
  <si>
    <t>05013967018198</t>
  </si>
  <si>
    <t>L-20-090-00</t>
  </si>
  <si>
    <t>The Dalmore King Alexander III + GB</t>
  </si>
  <si>
    <t>5013967017054</t>
  </si>
  <si>
    <t>05013967017061</t>
  </si>
  <si>
    <t>L-20-092-00</t>
  </si>
  <si>
    <t>The Dalmore Port Wood Reserve + GB</t>
  </si>
  <si>
    <t>5013967013445</t>
  </si>
  <si>
    <t>05013967013452</t>
  </si>
  <si>
    <t>L-50-152-00</t>
  </si>
  <si>
    <t>The Dalmore Quartet + GB</t>
  </si>
  <si>
    <t>5013967016293</t>
  </si>
  <si>
    <t>05013967016309</t>
  </si>
  <si>
    <t>5013967016279</t>
  </si>
  <si>
    <t>L-59-981-00</t>
  </si>
  <si>
    <t>The Deacon Blended Whisky</t>
  </si>
  <si>
    <t>813497003047</t>
  </si>
  <si>
    <t>50813497003042</t>
  </si>
  <si>
    <t>L-58-346-00</t>
  </si>
  <si>
    <t>The Deveron 10 Years + GB</t>
  </si>
  <si>
    <t>5010752000826</t>
  </si>
  <si>
    <t>07640171037349</t>
  </si>
  <si>
    <t>L-07-560-00</t>
  </si>
  <si>
    <t>The Deveron 12 Years + GB</t>
  </si>
  <si>
    <t>5010752001342</t>
  </si>
  <si>
    <t>L-10-050-00</t>
  </si>
  <si>
    <t>The Duke Gin</t>
  </si>
  <si>
    <t>4260166960013</t>
  </si>
  <si>
    <t>4260166960143</t>
  </si>
  <si>
    <t>L-17-835-00</t>
  </si>
  <si>
    <t>The Duppy Share</t>
  </si>
  <si>
    <t>5060397380005</t>
  </si>
  <si>
    <t>15060397380002</t>
  </si>
  <si>
    <t>L-21-567-00</t>
  </si>
  <si>
    <t>The Duppy Share Spiced</t>
  </si>
  <si>
    <t>5060397380210</t>
  </si>
  <si>
    <t>15060397380217</t>
  </si>
  <si>
    <t>L-56-274-00</t>
  </si>
  <si>
    <t>The Duppy Share White</t>
  </si>
  <si>
    <t>5060397380296</t>
  </si>
  <si>
    <t>15060397380293</t>
  </si>
  <si>
    <t>L-56-273-00</t>
  </si>
  <si>
    <t>The Duppy Share XO</t>
  </si>
  <si>
    <t>5060397380302</t>
  </si>
  <si>
    <t>15060397380309</t>
  </si>
  <si>
    <t>L-58-146-00</t>
  </si>
  <si>
    <t>The Gin Box by World Class Gin (10x50ml)</t>
  </si>
  <si>
    <t>5712718003413</t>
  </si>
  <si>
    <t>5712718004175</t>
  </si>
  <si>
    <t>L-21-571-00</t>
  </si>
  <si>
    <t>The Glendronach 10 Years Forgue + GB</t>
  </si>
  <si>
    <t>5060399686761</t>
  </si>
  <si>
    <t>25060399686765</t>
  </si>
  <si>
    <t>L-07-648-00</t>
  </si>
  <si>
    <t>The Glendronach 12 Years + GB</t>
  </si>
  <si>
    <t>5060088791646</t>
  </si>
  <si>
    <t>25060088791640</t>
  </si>
  <si>
    <t>L-16-066-00</t>
  </si>
  <si>
    <t>The Glendronach 15 Years Revival + GB</t>
  </si>
  <si>
    <t>5060399687287</t>
  </si>
  <si>
    <t>25060399687281</t>
  </si>
  <si>
    <t>L-56-083-00</t>
  </si>
  <si>
    <t>The Glendronach Cask Strength Batch 10 + GB</t>
  </si>
  <si>
    <t>5060716142956</t>
  </si>
  <si>
    <t>25060716142950</t>
  </si>
  <si>
    <t>L-50-688-00</t>
  </si>
  <si>
    <t>The Glendronach Port Wood + GB</t>
  </si>
  <si>
    <t>5060399687195</t>
  </si>
  <si>
    <t>25060399687199</t>
  </si>
  <si>
    <t>L-50-689-00</t>
  </si>
  <si>
    <t>The Glendronach Traditionally Peated + GB</t>
  </si>
  <si>
    <t>5060399689199</t>
  </si>
  <si>
    <t>25060399689193</t>
  </si>
  <si>
    <t>L-25-072-00</t>
  </si>
  <si>
    <t>080432402825</t>
  </si>
  <si>
    <t>4011900725111</t>
  </si>
  <si>
    <t>L-61-033-00</t>
  </si>
  <si>
    <t>The Glenlivet 12 Years Double Oak</t>
  </si>
  <si>
    <t>05000299213889</t>
  </si>
  <si>
    <t>L-07-889-00</t>
  </si>
  <si>
    <t>The Glenlivet 12 Years Double Oak + GB</t>
  </si>
  <si>
    <t>4005971767156</t>
  </si>
  <si>
    <t>L-54-378-00</t>
  </si>
  <si>
    <t>The Glenlivet 13 Years First Fill American Oak + GB</t>
  </si>
  <si>
    <t>5000299633281</t>
  </si>
  <si>
    <t>05000299633298</t>
  </si>
  <si>
    <t>L-07-900-00</t>
  </si>
  <si>
    <t>The Glenlivet 15 Years French Oak + GB</t>
  </si>
  <si>
    <t>5000299295021</t>
  </si>
  <si>
    <t>05000299295038</t>
  </si>
  <si>
    <t>L-50-225-00</t>
  </si>
  <si>
    <t>The Glenlivet 18 Years + GB</t>
  </si>
  <si>
    <t>5000299278246</t>
  </si>
  <si>
    <t>05000299278253</t>
  </si>
  <si>
    <t>L-21-607-00</t>
  </si>
  <si>
    <t>The Glenlivet 18 Years Batch Reserve + GB</t>
  </si>
  <si>
    <t>080432403105</t>
  </si>
  <si>
    <t>200930063500180</t>
  </si>
  <si>
    <t>L-07-923-00</t>
  </si>
  <si>
    <t>The Glenlivet Captains Reserve + GB</t>
  </si>
  <si>
    <t>5000299621158</t>
  </si>
  <si>
    <t>05000299621165</t>
  </si>
  <si>
    <t>L-51-354-00</t>
  </si>
  <si>
    <t>The Glenlivet Caribbean Reserve + GB</t>
  </si>
  <si>
    <t>5000299627471</t>
  </si>
  <si>
    <t>5000299627488</t>
  </si>
  <si>
    <t>L-25-232-00</t>
  </si>
  <si>
    <t>The Glenlivet Founder's Reserve</t>
  </si>
  <si>
    <t>5000299609989</t>
  </si>
  <si>
    <t>05000299295212</t>
  </si>
  <si>
    <t>The Glenlivet Founder's Reserve + GB</t>
  </si>
  <si>
    <t>L-07-932-00</t>
  </si>
  <si>
    <t>5000299609347</t>
  </si>
  <si>
    <t>05000299609873</t>
  </si>
  <si>
    <t>L-07-933-00</t>
  </si>
  <si>
    <t>000299609323</t>
  </si>
  <si>
    <t>L-07-864-00</t>
  </si>
  <si>
    <t>The Glenrothes 12 Years + GB</t>
  </si>
  <si>
    <t>5010314306830</t>
  </si>
  <si>
    <t>05010314205935</t>
  </si>
  <si>
    <t>L-22-612-00</t>
  </si>
  <si>
    <t>The Glenrothes Whisky Maker's Cut + GB</t>
  </si>
  <si>
    <t>5010314306847</t>
  </si>
  <si>
    <t>05010314205942</t>
  </si>
  <si>
    <t>L-08-120-00</t>
  </si>
  <si>
    <t>The Irishman 12 Years + GB</t>
  </si>
  <si>
    <t>5099811906071</t>
  </si>
  <si>
    <t>5099811906088</t>
  </si>
  <si>
    <t>5099811905654</t>
  </si>
  <si>
    <t>5099811905661</t>
  </si>
  <si>
    <t>L-57-224-00</t>
  </si>
  <si>
    <t>The Irishman Marsala Cask Finish + GB</t>
  </si>
  <si>
    <t>5099811906408</t>
  </si>
  <si>
    <t>L-08-124-00</t>
  </si>
  <si>
    <t>The Irishman Single Malt + GB</t>
  </si>
  <si>
    <t>5099811905692</t>
  </si>
  <si>
    <t>5099811905708</t>
  </si>
  <si>
    <t>L-59-622-00</t>
  </si>
  <si>
    <t>The Irishman The Harvest</t>
  </si>
  <si>
    <t>L-16-190-00</t>
  </si>
  <si>
    <t>The Kurayoshi 12 Years Malt Whisky + GB</t>
  </si>
  <si>
    <t>4954621000993</t>
  </si>
  <si>
    <t>4954621001624</t>
  </si>
  <si>
    <t>L-53-343-00</t>
  </si>
  <si>
    <t>The London No. 1</t>
  </si>
  <si>
    <t>8410023023719</t>
  </si>
  <si>
    <t>08410023023702</t>
  </si>
  <si>
    <t>The London No.1</t>
  </si>
  <si>
    <t>L-24-908-00</t>
  </si>
  <si>
    <t>8410023094399</t>
  </si>
  <si>
    <t>L-56-069-00</t>
  </si>
  <si>
    <t>The London No.1 Copa Glass</t>
  </si>
  <si>
    <t>L-18-673-00</t>
  </si>
  <si>
    <t>The London No.1 Gin Sherry Cask</t>
  </si>
  <si>
    <t>8410023095570</t>
  </si>
  <si>
    <t>8410023095587</t>
  </si>
  <si>
    <t>L-16-199-00</t>
  </si>
  <si>
    <t>The Macallan 12 Years Double Cask + GB</t>
  </si>
  <si>
    <t>5010314302863</t>
  </si>
  <si>
    <t>05010314203214</t>
  </si>
  <si>
    <t>L-08-231-00</t>
  </si>
  <si>
    <t>The Macallan 12 Years Sherry Oak + GB</t>
  </si>
  <si>
    <t>5010314017408</t>
  </si>
  <si>
    <t>05010314017996</t>
  </si>
  <si>
    <t>L-08-232-00</t>
  </si>
  <si>
    <t>The Macallan 12 Years Triple Cask + GB</t>
  </si>
  <si>
    <t>5010314048907</t>
  </si>
  <si>
    <t>05010314041090</t>
  </si>
  <si>
    <t>L-22-706-00</t>
  </si>
  <si>
    <t>The Macallan 15 Years Double Cask + GB</t>
  </si>
  <si>
    <t>5010314308469</t>
  </si>
  <si>
    <t>05010314207700</t>
  </si>
  <si>
    <t>L-50-185-00</t>
  </si>
  <si>
    <t>5010314309862</t>
  </si>
  <si>
    <t>05010314209254</t>
  </si>
  <si>
    <t>L-60-896-00</t>
  </si>
  <si>
    <t>The Macallan 18 Years Double Cask 2023 Release + GB</t>
  </si>
  <si>
    <t>L-16-207-00</t>
  </si>
  <si>
    <t>5010719187003</t>
  </si>
  <si>
    <t>05010719187065</t>
  </si>
  <si>
    <t>L-60-628-00</t>
  </si>
  <si>
    <t>The Macallan 18 Years Sherry Oak Annual release 2023  + GB</t>
  </si>
  <si>
    <t>5010314003807</t>
  </si>
  <si>
    <t>05010314206031</t>
  </si>
  <si>
    <t>L-61-024-00</t>
  </si>
  <si>
    <t>The Macallan 25 Years Sherry Oak 2023 Release + Wooden GB</t>
  </si>
  <si>
    <t>L-60-627-00</t>
  </si>
  <si>
    <t>The Macallan 30 Years Double Cask Annual release 2023 + GB</t>
  </si>
  <si>
    <t>L-58-312-00</t>
  </si>
  <si>
    <t>The Macallan 30 Years Vintage 1991 Private Bourbon Cask + GB</t>
  </si>
  <si>
    <t>0769503932248</t>
  </si>
  <si>
    <t>L-58-639-00</t>
  </si>
  <si>
    <t>5010314311971</t>
  </si>
  <si>
    <t>The Macallan Classic Cut Limited Edition 2022 + GB</t>
  </si>
  <si>
    <t>5010314311872</t>
  </si>
  <si>
    <t>L-58-392-00</t>
  </si>
  <si>
    <t>05010314210977</t>
  </si>
  <si>
    <t>L-61-027-00</t>
  </si>
  <si>
    <t>The Macallan Classic Cut Limited Edition 2023 + GB</t>
  </si>
  <si>
    <t>5010314313029</t>
  </si>
  <si>
    <t>05010314212049</t>
  </si>
  <si>
    <t>L-08-260-00</t>
  </si>
  <si>
    <t>The Macallan Enigma + GB</t>
  </si>
  <si>
    <t>5010314305130</t>
  </si>
  <si>
    <t>05010314204242</t>
  </si>
  <si>
    <t>L-58-747-00</t>
  </si>
  <si>
    <t>The Macallan Harmony Inspired By Intense Arabica + GB</t>
  </si>
  <si>
    <t>5010314312114</t>
  </si>
  <si>
    <t>05010314211226</t>
  </si>
  <si>
    <t>L-60-631-00</t>
  </si>
  <si>
    <t>The Macallan M black Annual release 2023 + GB</t>
  </si>
  <si>
    <t>5010314310936</t>
  </si>
  <si>
    <t>05010314210168</t>
  </si>
  <si>
    <t>5010314301712</t>
  </si>
  <si>
    <t>05010314207984</t>
  </si>
  <si>
    <t>L-60-175-00</t>
  </si>
  <si>
    <t>The Macallan Rare Cask 2023  + GB</t>
  </si>
  <si>
    <t>L-51-200-00</t>
  </si>
  <si>
    <t>The Mosel Distillers Alte Haselnuss</t>
  </si>
  <si>
    <t>4260270195578</t>
  </si>
  <si>
    <t>4260270196032</t>
  </si>
  <si>
    <t>L-51-204-00</t>
  </si>
  <si>
    <t>The Mosel Distillers Marille Royal</t>
  </si>
  <si>
    <t>4260270195530</t>
  </si>
  <si>
    <t>426027195998</t>
  </si>
  <si>
    <t>L-51-201-00</t>
  </si>
  <si>
    <t>The Mosel Distillers Schönberger Zwetschge</t>
  </si>
  <si>
    <t>4260270195561</t>
  </si>
  <si>
    <t>4260270196025</t>
  </si>
  <si>
    <t>L-61-151-00</t>
  </si>
  <si>
    <t>The Naked Malt</t>
  </si>
  <si>
    <t>5010314304904</t>
  </si>
  <si>
    <t>05010314204082</t>
  </si>
  <si>
    <t>L-06-301-00</t>
  </si>
  <si>
    <t>5010314204082</t>
  </si>
  <si>
    <t>The Naked Malt Lighten Up + GB</t>
  </si>
  <si>
    <t>8710833009010</t>
  </si>
  <si>
    <t>8710833009027</t>
  </si>
  <si>
    <t>L-59-562-00</t>
  </si>
  <si>
    <t>L-50-929-00</t>
  </si>
  <si>
    <t>The Observatory 20 Years + GB</t>
  </si>
  <si>
    <t>7640171033228</t>
  </si>
  <si>
    <t>07640171032832</t>
  </si>
  <si>
    <t>L-55-463-00</t>
  </si>
  <si>
    <t>The Pogues Cinnamon</t>
  </si>
  <si>
    <t>5011166067948</t>
  </si>
  <si>
    <t>05011166074670</t>
  </si>
  <si>
    <t>L-55-046-00</t>
  </si>
  <si>
    <t>The Pogues Irish Whisky</t>
  </si>
  <si>
    <t>5391524711929</t>
  </si>
  <si>
    <t>05391524712025</t>
  </si>
  <si>
    <t>L-06-028-00</t>
  </si>
  <si>
    <t>5011166055709</t>
  </si>
  <si>
    <t>5391524711721</t>
  </si>
  <si>
    <t>L-19-337-00</t>
  </si>
  <si>
    <t>The Pogues Single Malt</t>
  </si>
  <si>
    <t>5011166059745</t>
  </si>
  <si>
    <t>05011166043874</t>
  </si>
  <si>
    <t>L-58-105-00</t>
  </si>
  <si>
    <t>5712718004311</t>
  </si>
  <si>
    <t>5712718004328</t>
  </si>
  <si>
    <t>L-58-563-00</t>
  </si>
  <si>
    <t>5712718004335</t>
  </si>
  <si>
    <t>5712718004342</t>
  </si>
  <si>
    <t>L-21-675-00</t>
  </si>
  <si>
    <t>The Sexton</t>
  </si>
  <si>
    <t>5391533970003</t>
  </si>
  <si>
    <t>05391533970010</t>
  </si>
  <si>
    <t>L-08-439-00</t>
  </si>
  <si>
    <t>The Singleton of Dufftown 12 Years</t>
  </si>
  <si>
    <t>5000281021621</t>
  </si>
  <si>
    <t>L-59-241-00</t>
  </si>
  <si>
    <t>The Singleton Of Dufftown 12 Years + GB</t>
  </si>
  <si>
    <t>05000281050188</t>
  </si>
  <si>
    <t>L-52-766-00</t>
  </si>
  <si>
    <t>The Singleton Of Dufftown 15 Years</t>
  </si>
  <si>
    <t>5000281026626</t>
  </si>
  <si>
    <t>5000281026619</t>
  </si>
  <si>
    <t>L-16-292-00</t>
  </si>
  <si>
    <t>The Singleton of Dufftown 15 Years + GB</t>
  </si>
  <si>
    <t>5000281050225</t>
  </si>
  <si>
    <t>L-08-433-00</t>
  </si>
  <si>
    <t>The Singleton Of Dufftown 18 Years + GB</t>
  </si>
  <si>
    <t>5000281028620</t>
  </si>
  <si>
    <t>05000281035222</t>
  </si>
  <si>
    <t>L-56-376-00</t>
  </si>
  <si>
    <t>The Singleton Of Dufftown 21 Years + GB</t>
  </si>
  <si>
    <t>5000281043784</t>
  </si>
  <si>
    <t>05000281065922</t>
  </si>
  <si>
    <t>L-53-768-00</t>
  </si>
  <si>
    <t>The Singleton Of Glendullan 19 Years Special Release 21 +GB</t>
  </si>
  <si>
    <t>5000281067285</t>
  </si>
  <si>
    <t>05000281067315</t>
  </si>
  <si>
    <t>L-56-347-00</t>
  </si>
  <si>
    <t>The Six Isles Batch Strength</t>
  </si>
  <si>
    <t>5010852046335</t>
  </si>
  <si>
    <t>05010852046342</t>
  </si>
  <si>
    <t>L-56-346-00</t>
  </si>
  <si>
    <t>The Six Isles Rum Cask Finish + GB</t>
  </si>
  <si>
    <t>5010852048483</t>
  </si>
  <si>
    <t>05010852048674</t>
  </si>
  <si>
    <t>L-56-013-00</t>
  </si>
  <si>
    <t>The Six Isles Voyager + GB</t>
  </si>
  <si>
    <t>05010852046328</t>
  </si>
  <si>
    <t>5010852046311</t>
  </si>
  <si>
    <t>L-56-380-00</t>
  </si>
  <si>
    <t>The Wild Geese Irish Honey</t>
  </si>
  <si>
    <t>813548005006</t>
  </si>
  <si>
    <t>00813548005013</t>
  </si>
  <si>
    <t>L-07-027-00</t>
  </si>
  <si>
    <t>The Yamazaki 12 Years + GB</t>
  </si>
  <si>
    <t>4901777020313</t>
  </si>
  <si>
    <t>24901777020317</t>
  </si>
  <si>
    <t>L-07-025-00</t>
  </si>
  <si>
    <t>The Yamazaki Distiller's Reserve + GB</t>
  </si>
  <si>
    <t>4901777254800</t>
  </si>
  <si>
    <t>24901777254804</t>
  </si>
  <si>
    <t>L-57-649-00</t>
  </si>
  <si>
    <t>Thomas Henry Botanical Tonic</t>
  </si>
  <si>
    <t>4260310559568</t>
  </si>
  <si>
    <t>4260310559575</t>
  </si>
  <si>
    <t>L-57-652-00</t>
  </si>
  <si>
    <t>Thomas Henry Ginger Beer</t>
  </si>
  <si>
    <t>4260310557663</t>
  </si>
  <si>
    <t>4260310557700</t>
  </si>
  <si>
    <t>L-60-835-00</t>
  </si>
  <si>
    <t>Thomas Henry Pink Grapefruit</t>
  </si>
  <si>
    <t>4251760801970</t>
  </si>
  <si>
    <t>4251760802014</t>
  </si>
  <si>
    <t>L-04-181-00</t>
  </si>
  <si>
    <t>Thomas Henry Tonic</t>
  </si>
  <si>
    <t>4260310550299</t>
  </si>
  <si>
    <t>4260310550077</t>
  </si>
  <si>
    <t>L-57-653-00</t>
  </si>
  <si>
    <t>Thomas Henry Tonic Water</t>
  </si>
  <si>
    <t>4260310557656</t>
  </si>
  <si>
    <t>4260310557694</t>
  </si>
  <si>
    <t>L-21-689-00</t>
  </si>
  <si>
    <t>Three Scottish Brothers 20 Years</t>
  </si>
  <si>
    <t>7640171033273</t>
  </si>
  <si>
    <t>07640171033266</t>
  </si>
  <si>
    <t>L-10-020-00</t>
  </si>
  <si>
    <t>Three Sixty</t>
  </si>
  <si>
    <t>4007675040146</t>
  </si>
  <si>
    <t>4007675440137</t>
  </si>
  <si>
    <t>L-55-542-00</t>
  </si>
  <si>
    <t>Thunder Really Pink Gin</t>
  </si>
  <si>
    <t>5060091760240</t>
  </si>
  <si>
    <t>060091760257</t>
  </si>
  <si>
    <t>L-55-541-00</t>
  </si>
  <si>
    <t>Thunder Rhubarb &amp; Ginger Vodka</t>
  </si>
  <si>
    <t>5060091760189</t>
  </si>
  <si>
    <t>05060091760172</t>
  </si>
  <si>
    <t>L-19-292-00</t>
  </si>
  <si>
    <t>Tia Maria</t>
  </si>
  <si>
    <t>5012523231989</t>
  </si>
  <si>
    <t>08001110830565</t>
  </si>
  <si>
    <t>L-24-071-00</t>
  </si>
  <si>
    <t>5012523233129</t>
  </si>
  <si>
    <t>08001110812189</t>
  </si>
  <si>
    <t>L-05-073-00</t>
  </si>
  <si>
    <t>5012523231965</t>
  </si>
  <si>
    <t>8001110830398</t>
  </si>
  <si>
    <t>L-05-075-00</t>
  </si>
  <si>
    <t>5012523231972</t>
  </si>
  <si>
    <t>8001110830381</t>
  </si>
  <si>
    <t>L-13-319-00</t>
  </si>
  <si>
    <t>8001110151752</t>
  </si>
  <si>
    <t>08001110831159</t>
  </si>
  <si>
    <t>L-55-762-00</t>
  </si>
  <si>
    <t>Tio Diablillo NRF</t>
  </si>
  <si>
    <t>8414037933149</t>
  </si>
  <si>
    <t>18414037933146</t>
  </si>
  <si>
    <t>L-04-558-00</t>
  </si>
  <si>
    <t>Tio Pepe</t>
  </si>
  <si>
    <t>8410023000031</t>
  </si>
  <si>
    <t>L-04-561-00</t>
  </si>
  <si>
    <t>8410023000048</t>
  </si>
  <si>
    <t>8410023810043</t>
  </si>
  <si>
    <t>L-59-916-00</t>
  </si>
  <si>
    <t>Tiscaz Tequila Blanco</t>
  </si>
  <si>
    <t>3147699112199</t>
  </si>
  <si>
    <t>03147691233168</t>
  </si>
  <si>
    <t>L-00-847-00</t>
  </si>
  <si>
    <t>Tiscaz Tequila Gold</t>
  </si>
  <si>
    <t>3147699115473</t>
  </si>
  <si>
    <t>03147691257027</t>
  </si>
  <si>
    <t>L-08-583-00</t>
  </si>
  <si>
    <t>Tito's Vodka</t>
  </si>
  <si>
    <t>619947000112</t>
  </si>
  <si>
    <t>10619947000119</t>
  </si>
  <si>
    <t>L-08-585-00</t>
  </si>
  <si>
    <t>619947000013</t>
  </si>
  <si>
    <t>10619947000010</t>
  </si>
  <si>
    <t>L-14-277-00</t>
  </si>
  <si>
    <t>Tobermory 12 Years + GB</t>
  </si>
  <si>
    <t>5029704219612</t>
  </si>
  <si>
    <t>05029704705184</t>
  </si>
  <si>
    <t>L-06-927-00</t>
  </si>
  <si>
    <t>Togouchi 15 Years + GB</t>
  </si>
  <si>
    <t>4901903064150</t>
  </si>
  <si>
    <t>14901903064157</t>
  </si>
  <si>
    <t>L-21-695-00</t>
  </si>
  <si>
    <t>Togouchi Blended Premium + GB</t>
  </si>
  <si>
    <t>4901903064105</t>
  </si>
  <si>
    <t>14901903064102</t>
  </si>
  <si>
    <t>L-16-346-00</t>
  </si>
  <si>
    <t>Togouchi Kiwami + GB</t>
  </si>
  <si>
    <t>4901903064099</t>
  </si>
  <si>
    <t>14901903064096</t>
  </si>
  <si>
    <t>L-08-516-00</t>
  </si>
  <si>
    <t>Tomatin 12 Years + GB</t>
  </si>
  <si>
    <t>5018481100213</t>
  </si>
  <si>
    <t>5018481150003</t>
  </si>
  <si>
    <t>L-08-517-00</t>
  </si>
  <si>
    <t>5018481025622</t>
  </si>
  <si>
    <t>5018481025639</t>
  </si>
  <si>
    <t>L-16-356-00</t>
  </si>
  <si>
    <t>Tomatin 14 Years Portwood + GB</t>
  </si>
  <si>
    <t>5018481023345</t>
  </si>
  <si>
    <t>05018481023352</t>
  </si>
  <si>
    <t>L-08-521-00</t>
  </si>
  <si>
    <t>Tomatin 18 Years + GB</t>
  </si>
  <si>
    <t>5018481110212</t>
  </si>
  <si>
    <t>05018481150010</t>
  </si>
  <si>
    <t>L-16-365-00</t>
  </si>
  <si>
    <t>Tomatin 8 Years + GB</t>
  </si>
  <si>
    <t>5018481025608</t>
  </si>
  <si>
    <t>05018481025615</t>
  </si>
  <si>
    <t>L-08-527-00</t>
  </si>
  <si>
    <t>Tomatin Cask Strength + GB</t>
  </si>
  <si>
    <t>5018481023796</t>
  </si>
  <si>
    <t>05018481023802</t>
  </si>
  <si>
    <t>L-21-708-00</t>
  </si>
  <si>
    <t>Tomatin Cu Bocan Signature Limited + GB</t>
  </si>
  <si>
    <t>5018481100237</t>
  </si>
  <si>
    <t>5018481022119</t>
  </si>
  <si>
    <t>L-08-535-00</t>
  </si>
  <si>
    <t>Tomatin Legacy + GB</t>
  </si>
  <si>
    <t>5018481022003</t>
  </si>
  <si>
    <t>5018481022010</t>
  </si>
  <si>
    <t>L-08-502-00</t>
  </si>
  <si>
    <t>Tomintoul 10 Years + GB</t>
  </si>
  <si>
    <t>5021349701019</t>
  </si>
  <si>
    <t>05021349420101</t>
  </si>
  <si>
    <t>L-55-954-00</t>
  </si>
  <si>
    <t>Tomintoul 12 Years Oloroso + GB</t>
  </si>
  <si>
    <t>5021349710080</t>
  </si>
  <si>
    <t>05021349430087</t>
  </si>
  <si>
    <t>L-60-434-00</t>
  </si>
  <si>
    <t>Tomintoul 21 Years + GB</t>
  </si>
  <si>
    <t>5021349701453</t>
  </si>
  <si>
    <t>05021349281450</t>
  </si>
  <si>
    <t>L-52-373-00</t>
  </si>
  <si>
    <t>Tomintoul 25 Years + GB</t>
  </si>
  <si>
    <t>5021349702320</t>
  </si>
  <si>
    <t>5021349282327</t>
  </si>
  <si>
    <t>L-55-658-00</t>
  </si>
  <si>
    <t>Tomintoul Speyside Glenlivet Peaty + GB</t>
  </si>
  <si>
    <t>5021349700098</t>
  </si>
  <si>
    <t>05021349420903</t>
  </si>
  <si>
    <t>L-16-405-00</t>
  </si>
  <si>
    <t>Tomintoul Tlath + GB</t>
  </si>
  <si>
    <t>5021349702894</t>
  </si>
  <si>
    <t>05021349422891</t>
  </si>
  <si>
    <t>L-54-452-00</t>
  </si>
  <si>
    <t>Torabhaig Legacy 2 Allt Gleann + GB</t>
  </si>
  <si>
    <t>5060033848012</t>
  </si>
  <si>
    <t>15060033848019</t>
  </si>
  <si>
    <t>L-05-966-00</t>
  </si>
  <si>
    <t>Torres 10 Years</t>
  </si>
  <si>
    <t>8410113000125</t>
  </si>
  <si>
    <t>28410113000129</t>
  </si>
  <si>
    <t>L-13-495-00</t>
  </si>
  <si>
    <t>Torres 15 Years + GB</t>
  </si>
  <si>
    <t>8410113008541</t>
  </si>
  <si>
    <t>28410113007838</t>
  </si>
  <si>
    <t>L-05-970-00</t>
  </si>
  <si>
    <t>Torres 20 Years + GB</t>
  </si>
  <si>
    <t>8410113007520</t>
  </si>
  <si>
    <t>8410113697523</t>
  </si>
  <si>
    <t>L-05-971-00</t>
  </si>
  <si>
    <t>Torres 30 Years + GB</t>
  </si>
  <si>
    <t>8410113000156</t>
  </si>
  <si>
    <t>L-55-165-00</t>
  </si>
  <si>
    <t>Torres 5 Years NRF</t>
  </si>
  <si>
    <t>8410113000026</t>
  </si>
  <si>
    <t>28410113000020</t>
  </si>
  <si>
    <t>L-24-977-00</t>
  </si>
  <si>
    <t>Torres De Casta Rosada</t>
  </si>
  <si>
    <t>8410113002051</t>
  </si>
  <si>
    <t>L-53-993-00</t>
  </si>
  <si>
    <t>Torres Vina Sol</t>
  </si>
  <si>
    <t>8410113001146</t>
  </si>
  <si>
    <t>8410113691149</t>
  </si>
  <si>
    <t>L-59-424-00</t>
  </si>
  <si>
    <t>Toso Festoso Asti Spumante</t>
  </si>
  <si>
    <t>8002915000412</t>
  </si>
  <si>
    <t>8002915600018</t>
  </si>
  <si>
    <t>L-59-423-00</t>
  </si>
  <si>
    <t>Toso Vanitoso Brachetto</t>
  </si>
  <si>
    <t>8002915000245</t>
  </si>
  <si>
    <t>8002915600032</t>
  </si>
  <si>
    <t>L-00-575-00</t>
  </si>
  <si>
    <t>Tribelle Triple Sec</t>
  </si>
  <si>
    <t>8710631004057</t>
  </si>
  <si>
    <t>8710631604059</t>
  </si>
  <si>
    <t>L-53-286-00</t>
  </si>
  <si>
    <t>Trojka Green</t>
  </si>
  <si>
    <t>SWITZERLAND</t>
  </si>
  <si>
    <t>7617700991144</t>
  </si>
  <si>
    <t>7617700982104</t>
  </si>
  <si>
    <t>L-11-114-00</t>
  </si>
  <si>
    <t>Trojka Orange Vodka Liqueur</t>
  </si>
  <si>
    <t>7617700591696</t>
  </si>
  <si>
    <t>7617700991601</t>
  </si>
  <si>
    <t>L-50-534-00</t>
  </si>
  <si>
    <t>Trojka Pink</t>
  </si>
  <si>
    <t>7617700974109</t>
  </si>
  <si>
    <t>7617700958802</t>
  </si>
  <si>
    <t>L-24-892-00</t>
  </si>
  <si>
    <t>7617700591870</t>
  </si>
  <si>
    <t>L-22-297-00</t>
  </si>
  <si>
    <t>Trooper IPA</t>
  </si>
  <si>
    <t>5015759005065</t>
  </si>
  <si>
    <t>05015759084725</t>
  </si>
  <si>
    <t>L-03-984-00</t>
  </si>
  <si>
    <t>Trooper Iron Maiden</t>
  </si>
  <si>
    <t>5015759004723</t>
  </si>
  <si>
    <t>05015759240732</t>
  </si>
  <si>
    <t>L-03-981-00</t>
  </si>
  <si>
    <t>5015759000725</t>
  </si>
  <si>
    <t>05015759080710</t>
  </si>
  <si>
    <t>L-59-818-00</t>
  </si>
  <si>
    <t>Tropez Amour de Rose</t>
  </si>
  <si>
    <t>3760004441816</t>
  </si>
  <si>
    <t>3760004441823</t>
  </si>
  <si>
    <t>L-59-816-00</t>
  </si>
  <si>
    <t>Tropez Crazy Blanc</t>
  </si>
  <si>
    <t>3760004440345</t>
  </si>
  <si>
    <t>3760004440352</t>
  </si>
  <si>
    <t>L-59-814-00</t>
  </si>
  <si>
    <t>Tropez Crazy Rose</t>
  </si>
  <si>
    <t>3760004440024</t>
  </si>
  <si>
    <t>3760004440192</t>
  </si>
  <si>
    <t>L-59-815-00</t>
  </si>
  <si>
    <t>Tropez Crazy Rose Magnum</t>
  </si>
  <si>
    <t>3760004440598</t>
  </si>
  <si>
    <t>3760004440611</t>
  </si>
  <si>
    <t>L-59-819-00</t>
  </si>
  <si>
    <t>Tropez Rose 2022</t>
  </si>
  <si>
    <t>3760004441496</t>
  </si>
  <si>
    <t>3760004441502</t>
  </si>
  <si>
    <t>L-59-817-00</t>
  </si>
  <si>
    <t>Tropez Sand Rose</t>
  </si>
  <si>
    <t>3760004441250</t>
  </si>
  <si>
    <t>3760004441267</t>
  </si>
  <si>
    <t>L-59-820-00</t>
  </si>
  <si>
    <t>Tropez Sublime Rose 2022</t>
  </si>
  <si>
    <t>3760004440864</t>
  </si>
  <si>
    <t>3760004440895</t>
  </si>
  <si>
    <t>L-59-821-00</t>
  </si>
  <si>
    <t>Tropez White Rose 2022</t>
  </si>
  <si>
    <t>3760004440178</t>
  </si>
  <si>
    <t>3760004440185</t>
  </si>
  <si>
    <t>L-57-863-00</t>
  </si>
  <si>
    <t>Tubi 60</t>
  </si>
  <si>
    <t>ISRAEL</t>
  </si>
  <si>
    <t>7290016133127</t>
  </si>
  <si>
    <t>17290016133124</t>
  </si>
  <si>
    <t>Tullamore Dew</t>
  </si>
  <si>
    <t>5011026108033</t>
  </si>
  <si>
    <t>L-06-914-00</t>
  </si>
  <si>
    <t>05011026108323</t>
  </si>
  <si>
    <t>L-06-916-00</t>
  </si>
  <si>
    <t>5011026108019</t>
  </si>
  <si>
    <t>5011026108361</t>
  </si>
  <si>
    <t>L-06-907-00</t>
  </si>
  <si>
    <t>Tullamore Dew 12 Years + GB</t>
  </si>
  <si>
    <t>5011026108163</t>
  </si>
  <si>
    <t>050110261089</t>
  </si>
  <si>
    <t>L-06-908-00</t>
  </si>
  <si>
    <t>Tullamore Dew 14 Years + GB</t>
  </si>
  <si>
    <t>5391516892070</t>
  </si>
  <si>
    <t>4008958501026</t>
  </si>
  <si>
    <t>L-59-542-00</t>
  </si>
  <si>
    <t>Tullamore Dew XO Caribbean Rum Cask Finish</t>
  </si>
  <si>
    <t>5010327655635</t>
  </si>
  <si>
    <t>05010327655116</t>
  </si>
  <si>
    <t>L-16-416-00</t>
  </si>
  <si>
    <t>L-22-730-00</t>
  </si>
  <si>
    <t>Tullibardine 15 Years + GB</t>
  </si>
  <si>
    <t>5060074863579</t>
  </si>
  <si>
    <t>5060074863586</t>
  </si>
  <si>
    <t>L-14-265-00</t>
  </si>
  <si>
    <t>Tullibardine Burgundy 228 + GB</t>
  </si>
  <si>
    <t>5060074861261</t>
  </si>
  <si>
    <t>05060074861278</t>
  </si>
  <si>
    <t>L-53-857-00</t>
  </si>
  <si>
    <t>5060074861308</t>
  </si>
  <si>
    <t>05060074861315</t>
  </si>
  <si>
    <t>L-14-273-00</t>
  </si>
  <si>
    <t>Tullibardine Sherry Finish + GB</t>
  </si>
  <si>
    <t>5060074861285</t>
  </si>
  <si>
    <t>L-08-544-00</t>
  </si>
  <si>
    <t>Tullibardine Sovereign + GB</t>
  </si>
  <si>
    <t>5060074861247</t>
  </si>
  <si>
    <t>05060074861254</t>
  </si>
  <si>
    <t>L-60-951-00</t>
  </si>
  <si>
    <t>Tullibardine Tasting Collection Set</t>
  </si>
  <si>
    <t>5060074863647</t>
  </si>
  <si>
    <t>5060074864019</t>
  </si>
  <si>
    <t>L-56-351-00</t>
  </si>
  <si>
    <t>Tullibardine The Murray Cask Strength + GB</t>
  </si>
  <si>
    <t>5060074864101</t>
  </si>
  <si>
    <t>5060074864118</t>
  </si>
  <si>
    <t>L-60-905-00</t>
  </si>
  <si>
    <t>Tullibardine The Murray Double Wood + GB</t>
  </si>
  <si>
    <t>5060074863760</t>
  </si>
  <si>
    <t>5060074863869</t>
  </si>
  <si>
    <t>L-60-906-00</t>
  </si>
  <si>
    <t>Tullibardine The Murray Triple Port + GB</t>
  </si>
  <si>
    <t>5060074864262</t>
  </si>
  <si>
    <t>5060074863326</t>
  </si>
  <si>
    <t>L-16-425-00</t>
  </si>
  <si>
    <t>Tyrconnell Irish Malt</t>
  </si>
  <si>
    <t>5099357091422</t>
  </si>
  <si>
    <t>5099357091514</t>
  </si>
  <si>
    <t>L-21-738-00</t>
  </si>
  <si>
    <t>Tyrconnell Irish Malt + GB</t>
  </si>
  <si>
    <t>05099357091439</t>
  </si>
  <si>
    <t>L-51-363-00</t>
  </si>
  <si>
    <t>Ukiyo Japanese Blossom Gin</t>
  </si>
  <si>
    <t>5060434133151</t>
  </si>
  <si>
    <t>5060434133199</t>
  </si>
  <si>
    <t>L-51-364-00</t>
  </si>
  <si>
    <t>Ukiyo Japanese Rice Vodka</t>
  </si>
  <si>
    <t>5060434133182</t>
  </si>
  <si>
    <t>5060434133229</t>
  </si>
  <si>
    <t>L-51-365-00</t>
  </si>
  <si>
    <t>Ukiyo Yuzu Citrus Gin</t>
  </si>
  <si>
    <t>5060434133168</t>
  </si>
  <si>
    <t>5060434133205</t>
  </si>
  <si>
    <t>L-65-681-00</t>
  </si>
  <si>
    <t>Ultimate AOP Rose 2022</t>
  </si>
  <si>
    <t>3760033596679</t>
  </si>
  <si>
    <t>L-59-953-00</t>
  </si>
  <si>
    <t>Underberg</t>
  </si>
  <si>
    <t>40341002</t>
  </si>
  <si>
    <t>40341439</t>
  </si>
  <si>
    <t>L-25-284-00</t>
  </si>
  <si>
    <t>034100009188</t>
  </si>
  <si>
    <t>L-10-026-00</t>
  </si>
  <si>
    <t>Ungava Gin</t>
  </si>
  <si>
    <t>854745000104</t>
  </si>
  <si>
    <t>4745000101</t>
  </si>
  <si>
    <t>L-11-185-00</t>
  </si>
  <si>
    <t>Unicorn Tears Raspberry Gin</t>
  </si>
  <si>
    <t>5060564620316</t>
  </si>
  <si>
    <t>08004499001083</t>
  </si>
  <si>
    <t>L-21-742-00</t>
  </si>
  <si>
    <t>Unicum Zwack</t>
  </si>
  <si>
    <t>5995099191515</t>
  </si>
  <si>
    <t>0125995099515131104230411010</t>
  </si>
  <si>
    <t>L-05-981-00</t>
  </si>
  <si>
    <t>5995099191720</t>
  </si>
  <si>
    <t>0125995099515148104230419020</t>
  </si>
  <si>
    <t>L-21-741-00</t>
  </si>
  <si>
    <t>5995099191911</t>
  </si>
  <si>
    <t>01259950995</t>
  </si>
  <si>
    <t>L-59-271-00</t>
  </si>
  <si>
    <t>Unicum Zwack Riserva + GB</t>
  </si>
  <si>
    <t>5995099442204</t>
  </si>
  <si>
    <t>0135995099525144106230306010</t>
  </si>
  <si>
    <t>L-53-637-00</t>
  </si>
  <si>
    <t>5995099435480</t>
  </si>
  <si>
    <t>L-22-293-00</t>
  </si>
  <si>
    <t>Unicum Zwack Szilva</t>
  </si>
  <si>
    <t>5995099522197</t>
  </si>
  <si>
    <t>25995099522191</t>
  </si>
  <si>
    <t>L-10-062-00</t>
  </si>
  <si>
    <t>Ursus Roter Vodka</t>
  </si>
  <si>
    <t>5000281020297</t>
  </si>
  <si>
    <t>5000281020518</t>
  </si>
  <si>
    <t>L-10-065-00</t>
  </si>
  <si>
    <t>5000281020303</t>
  </si>
  <si>
    <t>5000281020327</t>
  </si>
  <si>
    <t>L-12-399-00</t>
  </si>
  <si>
    <t>V2C Classic Dutch Dry Gin</t>
  </si>
  <si>
    <t>8718868273000</t>
  </si>
  <si>
    <t>8718868273017</t>
  </si>
  <si>
    <t>L-12-397-00</t>
  </si>
  <si>
    <t>V2C Orange Dutch Dry Gin</t>
  </si>
  <si>
    <t>8718868273024</t>
  </si>
  <si>
    <t>8718868273031</t>
  </si>
  <si>
    <t>L-05-982-00</t>
  </si>
  <si>
    <t>Vaccari Sambuca</t>
  </si>
  <si>
    <t>8716000966445</t>
  </si>
  <si>
    <t>8716000099136</t>
  </si>
  <si>
    <t>L-53-320-00</t>
  </si>
  <si>
    <t>Van Gogh Acai Blueberry</t>
  </si>
  <si>
    <t>633824151179</t>
  </si>
  <si>
    <t>60633824151171</t>
  </si>
  <si>
    <t>L-53-322-00</t>
  </si>
  <si>
    <t>Van Gogh Classic</t>
  </si>
  <si>
    <t>633824151049</t>
  </si>
  <si>
    <t>60633824151041</t>
  </si>
  <si>
    <t>L-53-321-00</t>
  </si>
  <si>
    <t>Van Gogh Double Espresso</t>
  </si>
  <si>
    <t>633824151155</t>
  </si>
  <si>
    <t>60633824151157</t>
  </si>
  <si>
    <t>L-53-319-00</t>
  </si>
  <si>
    <t>Van Gogh Melon</t>
  </si>
  <si>
    <t>633824151124</t>
  </si>
  <si>
    <t>60633824151126</t>
  </si>
  <si>
    <t>L-56-511-00</t>
  </si>
  <si>
    <t>Van Gogh Pineapple</t>
  </si>
  <si>
    <t>633824151117</t>
  </si>
  <si>
    <t>60633824151119</t>
  </si>
  <si>
    <t>L-59-903-00</t>
  </si>
  <si>
    <t>Van Hunks Cap Classique Brut Sparkling Wine 2019</t>
  </si>
  <si>
    <t>5060780230030</t>
  </si>
  <si>
    <t>05060780230054</t>
  </si>
  <si>
    <t>L-59-904-00</t>
  </si>
  <si>
    <t>Van Hunks Cap Classique Rose Sparkling Wine 2019</t>
  </si>
  <si>
    <t>5060780230047</t>
  </si>
  <si>
    <t>05060780230061</t>
  </si>
  <si>
    <t>L-18-948-00</t>
  </si>
  <si>
    <t>Van Wees Hemel Op Aarde</t>
  </si>
  <si>
    <t>8714682001447</t>
  </si>
  <si>
    <t>8714682002758</t>
  </si>
  <si>
    <t>L-18-940-00</t>
  </si>
  <si>
    <t>Vana Tallinn</t>
  </si>
  <si>
    <t>4740050002543</t>
  </si>
  <si>
    <t>483569077100</t>
  </si>
  <si>
    <t>L-06-960-00</t>
  </si>
  <si>
    <t>Vat 69</t>
  </si>
  <si>
    <t>5000292261115</t>
  </si>
  <si>
    <t>5000292261108</t>
  </si>
  <si>
    <t>L-06-963-00</t>
  </si>
  <si>
    <t>5000292262716</t>
  </si>
  <si>
    <t>5000292262709</t>
  </si>
  <si>
    <t>L-05-988-00</t>
  </si>
  <si>
    <t>Vecchia Romagna - Etichetta Nera</t>
  </si>
  <si>
    <t>8000060100247</t>
  </si>
  <si>
    <t>8000060000073</t>
  </si>
  <si>
    <t>L-12-390-00</t>
  </si>
  <si>
    <t>8000060113049</t>
  </si>
  <si>
    <t>8000060113056</t>
  </si>
  <si>
    <t>L-60-399-00</t>
  </si>
  <si>
    <t>Vecchia Romagna Riserva Tre Botti</t>
  </si>
  <si>
    <t>8000330126090</t>
  </si>
  <si>
    <t>08000330513043</t>
  </si>
  <si>
    <t>L-58-221-00</t>
  </si>
  <si>
    <t>Vecchio Amaro Del Capo + Glasses</t>
  </si>
  <si>
    <t>8004499170017</t>
  </si>
  <si>
    <t>80044991700170</t>
  </si>
  <si>
    <t>L-05-081-00</t>
  </si>
  <si>
    <t>Vecchio Amaro Del Capo NRF</t>
  </si>
  <si>
    <t>8004499750011</t>
  </si>
  <si>
    <t>8004499001083</t>
  </si>
  <si>
    <t>L-56-153-00</t>
  </si>
  <si>
    <t>Vecchio Amaro del Capo Red Hot Edition NRF</t>
  </si>
  <si>
    <t>8004499701693</t>
  </si>
  <si>
    <t>80044997016930</t>
  </si>
  <si>
    <t>L-05-984-00</t>
  </si>
  <si>
    <t>Velho Barreiro Cachaca</t>
  </si>
  <si>
    <t>7896050200377</t>
  </si>
  <si>
    <t>27896050200371</t>
  </si>
  <si>
    <t>L-12-376-00</t>
  </si>
  <si>
    <t>7896050200025</t>
  </si>
  <si>
    <t>27896050200029</t>
  </si>
  <si>
    <t>L-00-600-00</t>
  </si>
  <si>
    <t>Venezia Amaretto</t>
  </si>
  <si>
    <t>80282464</t>
  </si>
  <si>
    <t>18009885000005</t>
  </si>
  <si>
    <t>L-50-763-00</t>
  </si>
  <si>
    <t>Veuve Amiot Brut</t>
  </si>
  <si>
    <t>3438931002669</t>
  </si>
  <si>
    <t>3438935002863</t>
  </si>
  <si>
    <t>L-50-762-00</t>
  </si>
  <si>
    <t>Veuve Amiot Brut Rose</t>
  </si>
  <si>
    <t>3438931016871</t>
  </si>
  <si>
    <t>3438935018826</t>
  </si>
  <si>
    <t>L-04-563-00</t>
  </si>
  <si>
    <t>Veuve Amiot Demi Sec</t>
  </si>
  <si>
    <t>3438931002676</t>
  </si>
  <si>
    <t>3438935001606</t>
  </si>
  <si>
    <t>L-04-572-00</t>
  </si>
  <si>
    <t>Veuve Clicquot Brut</t>
  </si>
  <si>
    <t>3049610004104</t>
  </si>
  <si>
    <t>3049614033810</t>
  </si>
  <si>
    <t>L-53-058-00</t>
  </si>
  <si>
    <t>3049610004500</t>
  </si>
  <si>
    <t>L-24-934-00</t>
  </si>
  <si>
    <t>3049610004203</t>
  </si>
  <si>
    <t>3049614069437</t>
  </si>
  <si>
    <t>L-58-434-00</t>
  </si>
  <si>
    <t>Veuve Clicquot Brut + GB</t>
  </si>
  <si>
    <t>3049614214790</t>
  </si>
  <si>
    <t>3049614215209</t>
  </si>
  <si>
    <t>L-04-577-00</t>
  </si>
  <si>
    <t>Veuve Clicquot Demi Sec</t>
  </si>
  <si>
    <t>3049610000106</t>
  </si>
  <si>
    <t>3049614037238</t>
  </si>
  <si>
    <t>L-04-582-00</t>
  </si>
  <si>
    <t>Veuve Clicquot Rich</t>
  </si>
  <si>
    <t>3049614152337</t>
  </si>
  <si>
    <t>3049614153747</t>
  </si>
  <si>
    <t>L-04-581-00</t>
  </si>
  <si>
    <t>Veuve Clicquot Rich Rose</t>
  </si>
  <si>
    <t>3049614164811</t>
  </si>
  <si>
    <t>3049614164828</t>
  </si>
  <si>
    <t>L-13-023-00</t>
  </si>
  <si>
    <t>Veuve Clicquot Rose</t>
  </si>
  <si>
    <t>3049614003417</t>
  </si>
  <si>
    <t>3049614036651</t>
  </si>
  <si>
    <t>L-59-730-00</t>
  </si>
  <si>
    <t>3049614218040</t>
  </si>
  <si>
    <t>3049614218392</t>
  </si>
  <si>
    <t>L-13-028-00</t>
  </si>
  <si>
    <t>Veuve Clicquot Vintage 2012 + GB</t>
  </si>
  <si>
    <t>3049614187360</t>
  </si>
  <si>
    <t>3049614187612</t>
  </si>
  <si>
    <t>L-55-694-00</t>
  </si>
  <si>
    <t>Victoria Regina 30 Years Sherry Olorosso V.O.R.S. + GB</t>
  </si>
  <si>
    <t>8410051101502</t>
  </si>
  <si>
    <t>L-55-693-00</t>
  </si>
  <si>
    <t>Vieja Solera 30 Years Sherry Pedro Ximenez V.O.R.S. + GB</t>
  </si>
  <si>
    <t>8410051102509</t>
  </si>
  <si>
    <t>L-23-358-00</t>
  </si>
  <si>
    <t>Villa Massa Amaretto</t>
  </si>
  <si>
    <t>8033413430814</t>
  </si>
  <si>
    <t>18033413430828</t>
  </si>
  <si>
    <t>Villa Massa Limoncello</t>
  </si>
  <si>
    <t>L-18-936-00</t>
  </si>
  <si>
    <t>8033413430555</t>
  </si>
  <si>
    <t>3413430569</t>
  </si>
  <si>
    <t>L-05-086-00</t>
  </si>
  <si>
    <t>8033413430036</t>
  </si>
  <si>
    <t>00085917112169</t>
  </si>
  <si>
    <t>L-50-440-00</t>
  </si>
  <si>
    <t>8033413430166</t>
  </si>
  <si>
    <t>180334134302</t>
  </si>
  <si>
    <t>L-54-626-00</t>
  </si>
  <si>
    <t>Vinaria din Vale Feteasca Negra Motive 2018</t>
  </si>
  <si>
    <t>4841346000424</t>
  </si>
  <si>
    <t>14841346000421</t>
  </si>
  <si>
    <t>L-08-673-00</t>
  </si>
  <si>
    <t>Vodquila</t>
  </si>
  <si>
    <t>823586000031</t>
  </si>
  <si>
    <t>10823586000038</t>
  </si>
  <si>
    <t>L-58-657-00</t>
  </si>
  <si>
    <t>Volbeat Seal The Deal</t>
  </si>
  <si>
    <t>5701706062334</t>
  </si>
  <si>
    <t>5701706062341</t>
  </si>
  <si>
    <t>Volcan De Mi Cristalino</t>
  </si>
  <si>
    <t>L-60-374-00</t>
  </si>
  <si>
    <t>Volcan De Mi Tierra Blanco</t>
  </si>
  <si>
    <t>7503023842396</t>
  </si>
  <si>
    <t>L-52-835-00</t>
  </si>
  <si>
    <t>7503023842082</t>
  </si>
  <si>
    <t>7503023842129</t>
  </si>
  <si>
    <t>L-18-945-00</t>
  </si>
  <si>
    <t>Warninks Advocaat Dun</t>
  </si>
  <si>
    <t>8710521102139</t>
  </si>
  <si>
    <t>08710521102115</t>
  </si>
  <si>
    <t>L-18-941-00</t>
  </si>
  <si>
    <t>Warninks Knijpfles</t>
  </si>
  <si>
    <t>8713427190002</t>
  </si>
  <si>
    <t>8710625390012</t>
  </si>
  <si>
    <t>L-18-942-00</t>
  </si>
  <si>
    <t>Warninks Scharrelaartje</t>
  </si>
  <si>
    <t>8710521936307</t>
  </si>
  <si>
    <t>8710521936314</t>
  </si>
  <si>
    <t>L-18-943-00</t>
  </si>
  <si>
    <t>8710521263427</t>
  </si>
  <si>
    <t>8710521263410</t>
  </si>
  <si>
    <t>L-05-621-00</t>
  </si>
  <si>
    <t>Weduwe Joustra Beerenburg</t>
  </si>
  <si>
    <t>8711209170211</t>
  </si>
  <si>
    <t>8711209970217</t>
  </si>
  <si>
    <t>L-05-624-00</t>
  </si>
  <si>
    <t>Weduwe Joustra Beerenburg Extra</t>
  </si>
  <si>
    <t>8711209170518</t>
  </si>
  <si>
    <t>8711209970514</t>
  </si>
  <si>
    <t>L-08-631-00</t>
  </si>
  <si>
    <t>Wenneker Elderflower Dry Gin</t>
  </si>
  <si>
    <t>8710194011974</t>
  </si>
  <si>
    <t>8710194111971</t>
  </si>
  <si>
    <t>L-21-796-00</t>
  </si>
  <si>
    <t>Wenneker Oude Proever</t>
  </si>
  <si>
    <t>8710194010915</t>
  </si>
  <si>
    <t>8710194110943</t>
  </si>
  <si>
    <t>L-53-739-00</t>
  </si>
  <si>
    <t>West Cork Sherry Cask Single Malt</t>
  </si>
  <si>
    <t>5391524714371</t>
  </si>
  <si>
    <t>5391524714494</t>
  </si>
  <si>
    <t>L-50-618-00</t>
  </si>
  <si>
    <t>West Cork Virgin Oak Cask Finished</t>
  </si>
  <si>
    <t>5391524714395</t>
  </si>
  <si>
    <t>5391524714517</t>
  </si>
  <si>
    <t>L-06-977-00</t>
  </si>
  <si>
    <t>White Horse</t>
  </si>
  <si>
    <t>5000265001335</t>
  </si>
  <si>
    <t>5000265100212</t>
  </si>
  <si>
    <t>L-53-577-00</t>
  </si>
  <si>
    <t>Whitley Neill Aloe &amp; Cucumber</t>
  </si>
  <si>
    <t>5011166057888</t>
  </si>
  <si>
    <t>011166041405</t>
  </si>
  <si>
    <t>L-60-701-00</t>
  </si>
  <si>
    <t>Whitley Neill Black Cherry Gin</t>
  </si>
  <si>
    <t>5011166069140</t>
  </si>
  <si>
    <t>05011166076148</t>
  </si>
  <si>
    <t>L-10-119-00</t>
  </si>
  <si>
    <t>Whitley Neill Blackberry</t>
  </si>
  <si>
    <t>5011166058106</t>
  </si>
  <si>
    <t>011166041641</t>
  </si>
  <si>
    <t>L-10-120-00</t>
  </si>
  <si>
    <t>Whitley Neill Blood Orange Gin</t>
  </si>
  <si>
    <t>5011166057093</t>
  </si>
  <si>
    <t>05011166040507</t>
  </si>
  <si>
    <t>L-55-010-00</t>
  </si>
  <si>
    <t>Whitley Neill Connoisseur's Cut</t>
  </si>
  <si>
    <t>5011166064077</t>
  </si>
  <si>
    <t>05011166070368</t>
  </si>
  <si>
    <t>L-12-367-00</t>
  </si>
  <si>
    <t>Whitley Neill Original</t>
  </si>
  <si>
    <t>5011166052845</t>
  </si>
  <si>
    <t>5011166033653</t>
  </si>
  <si>
    <t>L-60-700-00</t>
  </si>
  <si>
    <t>Whitley Neill Pineapple</t>
  </si>
  <si>
    <t>5011166068662</t>
  </si>
  <si>
    <t>05011166075677</t>
  </si>
  <si>
    <t>L-10-123-00</t>
  </si>
  <si>
    <t>Whitley Neill Quince</t>
  </si>
  <si>
    <t>5011166054795</t>
  </si>
  <si>
    <t>05011166036173</t>
  </si>
  <si>
    <t>Whitley Neill Raspberry</t>
  </si>
  <si>
    <t>Whitley Neill Rhubarb &amp; Ginger Gin</t>
  </si>
  <si>
    <t>L-21-811-00</t>
  </si>
  <si>
    <t>Whyte &amp; Mackay</t>
  </si>
  <si>
    <t>5010196065047</t>
  </si>
  <si>
    <t>L-21-812-00</t>
  </si>
  <si>
    <t>Wikinger MET Hanf</t>
  </si>
  <si>
    <t>4004752229838</t>
  </si>
  <si>
    <t>L-07-011-00</t>
  </si>
  <si>
    <t>Wild Turkey 101 Proof</t>
  </si>
  <si>
    <t>8000040500036</t>
  </si>
  <si>
    <t>8000040500043</t>
  </si>
  <si>
    <t>L-07-012-00</t>
  </si>
  <si>
    <t>28000040500030</t>
  </si>
  <si>
    <t>L-07-016-00</t>
  </si>
  <si>
    <t>Wild Turkey 81 Proof</t>
  </si>
  <si>
    <t>8000040500012</t>
  </si>
  <si>
    <t>8000040500166</t>
  </si>
  <si>
    <t>L-12-357-00</t>
  </si>
  <si>
    <t>721059841009</t>
  </si>
  <si>
    <t>10721059841006</t>
  </si>
  <si>
    <t>L-07-017-00</t>
  </si>
  <si>
    <t>Wild Turkey American Honey</t>
  </si>
  <si>
    <t>8000040500241</t>
  </si>
  <si>
    <t>L-21-816-00</t>
  </si>
  <si>
    <t>Wild Turkey Longbranch</t>
  </si>
  <si>
    <t>721059002899</t>
  </si>
  <si>
    <t>10721059002896</t>
  </si>
  <si>
    <t>L-21-820-00</t>
  </si>
  <si>
    <t>Willem's Wermoed Dutch Dry</t>
  </si>
  <si>
    <t>8710631219420</t>
  </si>
  <si>
    <t>8710631619428</t>
  </si>
  <si>
    <t>L-03-462-00</t>
  </si>
  <si>
    <t>Willett Family Estate 4 Years Rye Whisky</t>
  </si>
  <si>
    <t>680203720174</t>
  </si>
  <si>
    <t>06802030401802</t>
  </si>
  <si>
    <t>L-60-194-00</t>
  </si>
  <si>
    <t>Willett Family Estate Rye Whisky</t>
  </si>
  <si>
    <t>10680203040187</t>
  </si>
  <si>
    <t>L-03-459-00</t>
  </si>
  <si>
    <t>Willett Pot Still Reserve</t>
  </si>
  <si>
    <t>680203719352</t>
  </si>
  <si>
    <t>206802037193</t>
  </si>
  <si>
    <t>L-06-968-00</t>
  </si>
  <si>
    <t>680203119350</t>
  </si>
  <si>
    <t>20680203119354</t>
  </si>
  <si>
    <t>L-03-463-00</t>
  </si>
  <si>
    <t>Willett Pure Kentucky XO Small Batch</t>
  </si>
  <si>
    <t>680203050066</t>
  </si>
  <si>
    <t>680203050073</t>
  </si>
  <si>
    <t>L-06-983-00</t>
  </si>
  <si>
    <t>William Lawson's</t>
  </si>
  <si>
    <t>5010752000307</t>
  </si>
  <si>
    <t>5010752001380</t>
  </si>
  <si>
    <t>L-06-987-00</t>
  </si>
  <si>
    <t>5010752000345</t>
  </si>
  <si>
    <t>L-60-685-00</t>
  </si>
  <si>
    <t>William Peel Blended Scotch Whisky</t>
  </si>
  <si>
    <t>3107872005908</t>
  </si>
  <si>
    <t>L-59-964-00</t>
  </si>
  <si>
    <t>3107872005700</t>
  </si>
  <si>
    <t>63107872005702</t>
  </si>
  <si>
    <t>L-25-915-00</t>
  </si>
  <si>
    <t>3107872000507</t>
  </si>
  <si>
    <t>0103107870061876200010L755235</t>
  </si>
  <si>
    <t>L-05-991-00</t>
  </si>
  <si>
    <t>Wkd Blue</t>
  </si>
  <si>
    <t>5024993729682</t>
  </si>
  <si>
    <t>05024993859396</t>
  </si>
  <si>
    <t>L-21-840-00</t>
  </si>
  <si>
    <t>Wkd Vodka Blue</t>
  </si>
  <si>
    <t>5024993729729</t>
  </si>
  <si>
    <t>05024993859327</t>
  </si>
  <si>
    <t>L-08-552-00</t>
  </si>
  <si>
    <t>Wolfburn Aurora + GB</t>
  </si>
  <si>
    <t>634158496363</t>
  </si>
  <si>
    <t>10634158579582</t>
  </si>
  <si>
    <t>L-12-326-00</t>
  </si>
  <si>
    <t>Wolfburn Langskip + GB</t>
  </si>
  <si>
    <t>634158496400</t>
  </si>
  <si>
    <t>10634158579643</t>
  </si>
  <si>
    <t>L-12-324-00</t>
  </si>
  <si>
    <t>Wolfburn Morven Lightly Peated + GB</t>
  </si>
  <si>
    <t>634158496370</t>
  </si>
  <si>
    <t>10634158</t>
  </si>
  <si>
    <t>L-08-553-00</t>
  </si>
  <si>
    <t>Wolfburn Northland + GB</t>
  </si>
  <si>
    <t>634158496349</t>
  </si>
  <si>
    <t>L-59-290-00</t>
  </si>
  <si>
    <t>Wolfburn Small Batch 458 + GB</t>
  </si>
  <si>
    <t>634158997211</t>
  </si>
  <si>
    <t>10745110104442</t>
  </si>
  <si>
    <t>L-12-320-00</t>
  </si>
  <si>
    <t>Woodford Reserve</t>
  </si>
  <si>
    <t>5099873025871</t>
  </si>
  <si>
    <t>05099873108628</t>
  </si>
  <si>
    <t>L-07-001-00</t>
  </si>
  <si>
    <t>509987310</t>
  </si>
  <si>
    <t>L-52-536-00</t>
  </si>
  <si>
    <t>5099873014769</t>
  </si>
  <si>
    <t>15099873114763</t>
  </si>
  <si>
    <t>L-12-312-00</t>
  </si>
  <si>
    <t>Woodford Reserve Double Oaked + GB</t>
  </si>
  <si>
    <t>5099873008522</t>
  </si>
  <si>
    <t>05099873124581</t>
  </si>
  <si>
    <t>L-07-004-00</t>
  </si>
  <si>
    <t>Woodford Reserve RYE</t>
  </si>
  <si>
    <t>5099873009505</t>
  </si>
  <si>
    <t>15099873109509</t>
  </si>
  <si>
    <t>L-52-618-00</t>
  </si>
  <si>
    <t>Woodford Reserve Wheat + GB</t>
  </si>
  <si>
    <t>5099873014974</t>
  </si>
  <si>
    <t>05099873120798</t>
  </si>
  <si>
    <t>L-55-829-00</t>
  </si>
  <si>
    <t>Wooly's Coffee Liqueur</t>
  </si>
  <si>
    <t>5060551680316</t>
  </si>
  <si>
    <t>L-53-601-00</t>
  </si>
  <si>
    <t>World Favourite Whiskies (4x5cl bottles)</t>
  </si>
  <si>
    <t>8710582723953</t>
  </si>
  <si>
    <t>08710582279306</t>
  </si>
  <si>
    <t>L-56-103-00</t>
  </si>
  <si>
    <t>Worthy Park Single Estate Reserve + GB</t>
  </si>
  <si>
    <t>894108001317</t>
  </si>
  <si>
    <t>00894108001317</t>
  </si>
  <si>
    <t>L-50-076-00</t>
  </si>
  <si>
    <t>Wray &amp; Nephew White Overproof Rum NRF</t>
  </si>
  <si>
    <t>5024576010008</t>
  </si>
  <si>
    <t>5024576011005</t>
  </si>
  <si>
    <t>L-54-501-00</t>
  </si>
  <si>
    <t>Writers Tears</t>
  </si>
  <si>
    <t>5099811905739</t>
  </si>
  <si>
    <t>5099811905746</t>
  </si>
  <si>
    <t>L-60-790-00</t>
  </si>
  <si>
    <t>Writers Tears Single Pot Still + GB</t>
  </si>
  <si>
    <t>5099811090862</t>
  </si>
  <si>
    <t>05099811090879</t>
  </si>
  <si>
    <t>L-10-135-00</t>
  </si>
  <si>
    <t>Wyborowa Vodka</t>
  </si>
  <si>
    <t>5900685006197</t>
  </si>
  <si>
    <t>5900685009327</t>
  </si>
  <si>
    <t>L-10-137-00</t>
  </si>
  <si>
    <t>5900685005725</t>
  </si>
  <si>
    <t>5900685005749</t>
  </si>
  <si>
    <t>L-51-679-00</t>
  </si>
  <si>
    <t>Xante Cognac &amp; Pear</t>
  </si>
  <si>
    <t>6412703120147</t>
  </si>
  <si>
    <t>16412703120144</t>
  </si>
  <si>
    <t>L-16-687-00</t>
  </si>
  <si>
    <t>Xellent Edelweiss Gin</t>
  </si>
  <si>
    <t>7617700460008</t>
  </si>
  <si>
    <t>7617700900207</t>
  </si>
  <si>
    <t>L-10-140-00</t>
  </si>
  <si>
    <t>Xoriguer Mahon Gin</t>
  </si>
  <si>
    <t>8411038010015</t>
  </si>
  <si>
    <t>8411038910049</t>
  </si>
  <si>
    <t>L-59-405-00</t>
  </si>
  <si>
    <t>Xoriguer Mahon Gin Canet</t>
  </si>
  <si>
    <t>8411038010114</t>
  </si>
  <si>
    <t>8411038910117</t>
  </si>
  <si>
    <t>L-59-414-00</t>
  </si>
  <si>
    <t>Xoriguer Mahon Gin Miniature</t>
  </si>
  <si>
    <t>8411038010404</t>
  </si>
  <si>
    <t>8411038910407</t>
  </si>
  <si>
    <t>L-02-688-00</t>
  </si>
  <si>
    <t>Xuxu Strawberry Vodka</t>
  </si>
  <si>
    <t>4000269001356</t>
  </si>
  <si>
    <t>4000269001349</t>
  </si>
  <si>
    <t>L-57-757-00</t>
  </si>
  <si>
    <t>Yamazaki Limited Edition 2021 + GB</t>
  </si>
  <si>
    <t>4901777359772</t>
  </si>
  <si>
    <t>Yamazakura Blended + GB</t>
  </si>
  <si>
    <t>L-07-041-00</t>
  </si>
  <si>
    <t>4973373500247</t>
  </si>
  <si>
    <t>14973379500282</t>
  </si>
  <si>
    <t>L-21-851-00</t>
  </si>
  <si>
    <t>Yellow Spot 12 Years + GB</t>
  </si>
  <si>
    <t>5011007024475</t>
  </si>
  <si>
    <t>50110070244</t>
  </si>
  <si>
    <t>L-55-723-00</t>
  </si>
  <si>
    <t>Ypioca Cachaca Reserva Carvalho Ouro NRF</t>
  </si>
  <si>
    <t>7896383700759</t>
  </si>
  <si>
    <t>27896383700753</t>
  </si>
  <si>
    <t>L-59-297-00</t>
  </si>
  <si>
    <t>Yuste Manzanilla 'La Kika' + GB</t>
  </si>
  <si>
    <t>8437012433021</t>
  </si>
  <si>
    <t>18437012433028</t>
  </si>
  <si>
    <t>L-59-184-00</t>
  </si>
  <si>
    <t>Yzaguirre Blanco</t>
  </si>
  <si>
    <t>8425327100141</t>
  </si>
  <si>
    <t>38425327100142</t>
  </si>
  <si>
    <t>L-59-189-00</t>
  </si>
  <si>
    <t>Yzaguirre Blanco Extra Dry Reserva</t>
  </si>
  <si>
    <t>8425327101544</t>
  </si>
  <si>
    <t>38425327100128</t>
  </si>
  <si>
    <t>L-59-187-00</t>
  </si>
  <si>
    <t>Yzaguirre Blanco Reserva</t>
  </si>
  <si>
    <t>8425327100202</t>
  </si>
  <si>
    <t>38425327100289</t>
  </si>
  <si>
    <t>L-59-188-00</t>
  </si>
  <si>
    <t>Yzaguirre Seleccion 1884</t>
  </si>
  <si>
    <t>8425327100608</t>
  </si>
  <si>
    <t>38428327100609</t>
  </si>
  <si>
    <t>L-59-185-00</t>
  </si>
  <si>
    <t>Yzaguirre Vermouth Rojo</t>
  </si>
  <si>
    <t>8425327100127</t>
  </si>
  <si>
    <t>L-03-024-00</t>
  </si>
  <si>
    <t>Zacapa 23 Centenario Gran Reserva + GB</t>
  </si>
  <si>
    <t>7401005008580</t>
  </si>
  <si>
    <t>4003922011099</t>
  </si>
  <si>
    <t>L-57-238-00</t>
  </si>
  <si>
    <t>Zacapa 23 Years Centenario</t>
  </si>
  <si>
    <t>7401005013416</t>
  </si>
  <si>
    <t>21698216</t>
  </si>
  <si>
    <t>L-03-025-00</t>
  </si>
  <si>
    <t>Zacapa 23 Years Centenario Gran Reserva + GB</t>
  </si>
  <si>
    <t>7401005008603</t>
  </si>
  <si>
    <t>77401005008602</t>
  </si>
  <si>
    <t>L-03-027-00</t>
  </si>
  <si>
    <t>Zacapa Edicion Negra + GB</t>
  </si>
  <si>
    <t>7401005008634</t>
  </si>
  <si>
    <t>77401005008633</t>
  </si>
  <si>
    <t>L-18-902-00</t>
  </si>
  <si>
    <t>7401005008962</t>
  </si>
  <si>
    <t>77401005008961</t>
  </si>
  <si>
    <t>L-11-094-00</t>
  </si>
  <si>
    <t>Zacapa Edition Negra + GB</t>
  </si>
  <si>
    <t>L-58-581-00</t>
  </si>
  <si>
    <t>Zacapa La Armonia Heavenly Cask + GB</t>
  </si>
  <si>
    <t>7406341000014</t>
  </si>
  <si>
    <t>17406341000011</t>
  </si>
  <si>
    <t>L-11-092-00</t>
  </si>
  <si>
    <t>Zacapa Royal Solera Gran Reserve Especial + GB</t>
  </si>
  <si>
    <t>7401005009754</t>
  </si>
  <si>
    <t>17401005009751</t>
  </si>
  <si>
    <t>L-10-178-00</t>
  </si>
  <si>
    <t>Zacapa XO + GB</t>
  </si>
  <si>
    <t>7401005008610</t>
  </si>
  <si>
    <t>L-05-102-00</t>
  </si>
  <si>
    <t>Zedda Piras Mirto Rosso</t>
  </si>
  <si>
    <t>8003788001018</t>
  </si>
  <si>
    <t>8003788000974</t>
  </si>
  <si>
    <t>L-59-375-00</t>
  </si>
  <si>
    <t>Zlatogor Vodka AK 47 Black + GB</t>
  </si>
  <si>
    <t>4820139476936</t>
  </si>
  <si>
    <t>L-52-122-00</t>
  </si>
  <si>
    <t>4820139473249</t>
  </si>
  <si>
    <t>L-60-019-00</t>
  </si>
  <si>
    <t>L-01-392-00</t>
  </si>
  <si>
    <t>Zoladkowa Gorzka De Luxe</t>
  </si>
  <si>
    <t>5902573004261</t>
  </si>
  <si>
    <t>5902573502835</t>
  </si>
  <si>
    <t>L-01-391-00</t>
  </si>
  <si>
    <t>5902573004278</t>
  </si>
  <si>
    <t>5902573503085</t>
  </si>
  <si>
    <t>L-59-683-00</t>
  </si>
  <si>
    <t>Zoladkowa Gorzka Lemon Mint</t>
  </si>
  <si>
    <t>5902573008658</t>
  </si>
  <si>
    <t>5902573508042</t>
  </si>
  <si>
    <t>L-01-389-00</t>
  </si>
  <si>
    <t>Zoladkowa Gorzka Mint</t>
  </si>
  <si>
    <t>5902573008313</t>
  </si>
  <si>
    <t>5902573507625</t>
  </si>
  <si>
    <t>L-21-931-00</t>
  </si>
  <si>
    <t>Zoladkowa Gorzka Traditional Flavoured</t>
  </si>
  <si>
    <t>5902573008306</t>
  </si>
  <si>
    <t>5902573507618</t>
  </si>
  <si>
    <t>L-01-393-00</t>
  </si>
  <si>
    <t>5902573008344</t>
  </si>
  <si>
    <t>5902573507830</t>
  </si>
  <si>
    <t>L-18-906-00</t>
  </si>
  <si>
    <t>Zubrowka Biala</t>
  </si>
  <si>
    <t>5900343001892</t>
  </si>
  <si>
    <t>5900343001908</t>
  </si>
  <si>
    <t>L-22-723-00</t>
  </si>
  <si>
    <t>5900343010146</t>
  </si>
  <si>
    <t>4062400175319</t>
  </si>
  <si>
    <t>L-10-185-00</t>
  </si>
  <si>
    <t>Zubrowka Bison Grass</t>
  </si>
  <si>
    <t>5900343003513</t>
  </si>
  <si>
    <t>65900343003515</t>
  </si>
  <si>
    <t>L-10-188-00</t>
  </si>
  <si>
    <t>5900343003537</t>
  </si>
  <si>
    <t>65900343003539</t>
  </si>
  <si>
    <t>L-18-916-00</t>
  </si>
  <si>
    <t>Zubrowka Czarna ‘Black’</t>
  </si>
  <si>
    <t>5900343010047</t>
  </si>
  <si>
    <t>900343010043</t>
  </si>
  <si>
    <t>L-21-866-00</t>
  </si>
  <si>
    <t>Zuidam 1 Jaar Genever</t>
  </si>
  <si>
    <t>8713947002366</t>
  </si>
  <si>
    <t>8713947062360</t>
  </si>
  <si>
    <t>L-21-867-00</t>
  </si>
  <si>
    <t>8713947002359</t>
  </si>
  <si>
    <t>8713947062353</t>
  </si>
  <si>
    <t>L-21-870-00</t>
  </si>
  <si>
    <t>Zuidam 1 Jaar Korenwijn</t>
  </si>
  <si>
    <t>8713947002267</t>
  </si>
  <si>
    <t>8713947062261</t>
  </si>
  <si>
    <t>L-21-869-00</t>
  </si>
  <si>
    <t>8713947002250</t>
  </si>
  <si>
    <t>8713947062254</t>
  </si>
  <si>
    <t>L-21-877-00</t>
  </si>
  <si>
    <t>Zuidam 3 Jaar Genever</t>
  </si>
  <si>
    <t>8713947002311</t>
  </si>
  <si>
    <t>8713947062315</t>
  </si>
  <si>
    <t>L-21-878-00</t>
  </si>
  <si>
    <t>8713947002304</t>
  </si>
  <si>
    <t>8713947062308</t>
  </si>
  <si>
    <t>L-21-882-00</t>
  </si>
  <si>
    <t>Zuidam 5 Jaar Genever</t>
  </si>
  <si>
    <t>8713947002410</t>
  </si>
  <si>
    <t>8713947062414</t>
  </si>
  <si>
    <t>L-21-884-00</t>
  </si>
  <si>
    <t>8713947002397</t>
  </si>
  <si>
    <t>8713947062391</t>
  </si>
  <si>
    <t>L-21-886-00</t>
  </si>
  <si>
    <t>Zuidam 5 Jaar Korenwijn</t>
  </si>
  <si>
    <t>8713947002281</t>
  </si>
  <si>
    <t>8713947062285</t>
  </si>
  <si>
    <t>L-21-885-00</t>
  </si>
  <si>
    <t>8713947002274</t>
  </si>
  <si>
    <t>8713947062278</t>
  </si>
  <si>
    <t>L-51-345-00</t>
  </si>
  <si>
    <t>Zuidam Amandel Speculaas</t>
  </si>
  <si>
    <t>8713947061455</t>
  </si>
  <si>
    <t>8713947001451</t>
  </si>
  <si>
    <t>L-05-089-00</t>
  </si>
  <si>
    <t>Zuidam Amaretto</t>
  </si>
  <si>
    <t>8713947075681</t>
  </si>
  <si>
    <t>8713947675683</t>
  </si>
  <si>
    <t>L-05-093-00</t>
  </si>
  <si>
    <t>Zuidam Chocolat</t>
  </si>
  <si>
    <t>8713947075278</t>
  </si>
  <si>
    <t>8713947675270</t>
  </si>
  <si>
    <t>L-19-316-00</t>
  </si>
  <si>
    <t>Zuidam Creme De Cafe</t>
  </si>
  <si>
    <t>8713947075100</t>
  </si>
  <si>
    <t>8713947675102</t>
  </si>
  <si>
    <t>L-11-077-00</t>
  </si>
  <si>
    <t>Zuidam Dutch Courage</t>
  </si>
  <si>
    <t>8713947990014</t>
  </si>
  <si>
    <t>8713947996016</t>
  </si>
  <si>
    <t>L-10-180-00</t>
  </si>
  <si>
    <t>Zuidam Dutch Courage Aged Dry Gin</t>
  </si>
  <si>
    <t>8713947794063</t>
  </si>
  <si>
    <t>8713947996061</t>
  </si>
  <si>
    <t>L-11-086-00</t>
  </si>
  <si>
    <t>Zuidam Dutch Courage Dry Gin</t>
  </si>
  <si>
    <t>8713947990045</t>
  </si>
  <si>
    <t>8713947996047</t>
  </si>
  <si>
    <t>L-11-075-00</t>
  </si>
  <si>
    <t>Zuidam Dutch Courage Old Tom's Gin</t>
  </si>
  <si>
    <t>8713947794087</t>
  </si>
  <si>
    <t>8713947996085</t>
  </si>
  <si>
    <t>L-05-095-00</t>
  </si>
  <si>
    <t>Zuidam Framboise</t>
  </si>
  <si>
    <t>8713947750519</t>
  </si>
  <si>
    <t>8713947675058</t>
  </si>
  <si>
    <t>L-53-000-00</t>
  </si>
  <si>
    <t>Zuidam Honing Whisky</t>
  </si>
  <si>
    <t>8713947001239</t>
  </si>
  <si>
    <t>8713947061233</t>
  </si>
  <si>
    <t>L-19-320-00</t>
  </si>
  <si>
    <t>Zuidam Inspiration</t>
  </si>
  <si>
    <t>8713947009525</t>
  </si>
  <si>
    <t>8713947069529</t>
  </si>
  <si>
    <t>L-05-997-00</t>
  </si>
  <si>
    <t>Zuidam Jonge Graanjenever</t>
  </si>
  <si>
    <t>8713947002212</t>
  </si>
  <si>
    <t>8713947062216</t>
  </si>
  <si>
    <t>L-05-999-00</t>
  </si>
  <si>
    <t>8713947002205</t>
  </si>
  <si>
    <t>8713947062209</t>
  </si>
  <si>
    <t>L-05-096-00</t>
  </si>
  <si>
    <t>Zuidam Kaneel</t>
  </si>
  <si>
    <t>8713947751318</t>
  </si>
  <si>
    <t>8713947675133</t>
  </si>
  <si>
    <t>L-19-330-00</t>
  </si>
  <si>
    <t>Zuidam Orange A Base De Cognac</t>
  </si>
  <si>
    <t>8713947075094</t>
  </si>
  <si>
    <t>8713947675096</t>
  </si>
  <si>
    <t>L-58-208-00</t>
  </si>
  <si>
    <t>Zuidam Oranje Kopstoot</t>
  </si>
  <si>
    <t>8713947003066</t>
  </si>
  <si>
    <t>8713947063060</t>
  </si>
  <si>
    <t>L-21-890-00</t>
  </si>
  <si>
    <t>Zuidam Oude Genever</t>
  </si>
  <si>
    <t>8713947002090</t>
  </si>
  <si>
    <t>8713947062094</t>
  </si>
  <si>
    <t>L-21-891-00</t>
  </si>
  <si>
    <t>8713947002038</t>
  </si>
  <si>
    <t>8713947062032</t>
  </si>
  <si>
    <t>L-05-097-00</t>
  </si>
  <si>
    <t>Zuidam Poire William</t>
  </si>
  <si>
    <t>8713947075063</t>
  </si>
  <si>
    <t>8713947675065</t>
  </si>
  <si>
    <t>L-21-895-00</t>
  </si>
  <si>
    <t>Zuidam Rogge Jenever</t>
  </si>
  <si>
    <t>8713947002229</t>
  </si>
  <si>
    <t>8713947062223</t>
  </si>
  <si>
    <t>L-05-098-00</t>
  </si>
  <si>
    <t>Zuidam Speculaas</t>
  </si>
  <si>
    <t>8713947752513</t>
  </si>
  <si>
    <t>8713947675256</t>
  </si>
  <si>
    <t>L-21-897-00</t>
  </si>
  <si>
    <t>Zuidam Spelt Genever</t>
  </si>
  <si>
    <t>8713947770470</t>
  </si>
  <si>
    <t>8713947776472</t>
  </si>
  <si>
    <t>L-55-594-00</t>
  </si>
  <si>
    <t>Zure Mattie</t>
  </si>
  <si>
    <t>8719322640918</t>
  </si>
  <si>
    <t>8719322645944</t>
  </si>
  <si>
    <t>L-05-101-00</t>
  </si>
  <si>
    <t>Zwarte Kip Advocaat</t>
  </si>
  <si>
    <t>8716000964632</t>
  </si>
  <si>
    <t>8716000074881</t>
  </si>
  <si>
    <t>L-55-627-00</t>
  </si>
  <si>
    <t>Zytnia Poolse Graanwodka</t>
  </si>
  <si>
    <t>5900398003926</t>
  </si>
  <si>
    <t>5900398003964</t>
  </si>
  <si>
    <t>L-01-404-00</t>
  </si>
  <si>
    <t>5900398003933</t>
  </si>
  <si>
    <t>5900398003988</t>
  </si>
  <si>
    <t>L-01-406-00</t>
  </si>
  <si>
    <t>5900398003940</t>
  </si>
  <si>
    <t>5900398004008</t>
  </si>
  <si>
    <t>L-01-403-00</t>
  </si>
  <si>
    <t>5900398003957</t>
  </si>
  <si>
    <t>5900398004015</t>
  </si>
  <si>
    <t>Tequila</t>
  </si>
  <si>
    <t>Flavored Vodka</t>
  </si>
  <si>
    <t>Vodka</t>
  </si>
  <si>
    <t>Whisky Liqueur</t>
  </si>
  <si>
    <t>Dark &amp; Gold Rum</t>
  </si>
  <si>
    <t>Single Malt Whisky</t>
  </si>
  <si>
    <t>Gin</t>
  </si>
  <si>
    <t>Whisky Giftsets</t>
  </si>
  <si>
    <t>Other Liqueurs</t>
  </si>
  <si>
    <t>Cachaca</t>
  </si>
  <si>
    <t>Blended Whisky</t>
  </si>
  <si>
    <t>Grain Whisky</t>
  </si>
  <si>
    <t>Gin Giftsets</t>
  </si>
  <si>
    <t>Fruit Liqueurs</t>
  </si>
  <si>
    <t>Cream Liqueurs</t>
  </si>
  <si>
    <t>Liqueur Giftsets</t>
  </si>
  <si>
    <t>Bitter Liqueurs</t>
  </si>
  <si>
    <t>Cognac</t>
  </si>
  <si>
    <t>Bourbon &amp; Rye Whiskey</t>
  </si>
  <si>
    <t>Brandy</t>
  </si>
  <si>
    <t>White Rum</t>
  </si>
  <si>
    <t>Flavoured Rum</t>
  </si>
  <si>
    <t>Rum Giftsets</t>
  </si>
  <si>
    <t>Blended Malt Whisky</t>
  </si>
  <si>
    <t>Gin Liqueurs</t>
  </si>
  <si>
    <t>Armagnac</t>
  </si>
  <si>
    <t>Calvados</t>
  </si>
  <si>
    <t>Mezcal</t>
  </si>
  <si>
    <t>Pisco</t>
  </si>
  <si>
    <t>Pot Still Whiskey</t>
  </si>
  <si>
    <t>RECORD COUNTER</t>
  </si>
  <si>
    <t>Descrizione</t>
  </si>
  <si>
    <t>Price/bt</t>
  </si>
  <si>
    <t>Categoria</t>
  </si>
  <si>
    <t>Prezzo 
Enoteche</t>
  </si>
  <si>
    <t>Prezzo 
Grossisti</t>
  </si>
  <si>
    <t>AGGIUNGERE UN ROUNDING SPECIALE PER ARROTONDARE I PREZZI A 0.95 O 0.45</t>
  </si>
  <si>
    <t xml:space="preserve"> =IF(AND(A2-INT(A2)&gt;=0,A2-INT(A2)&lt;0.5),INT(A2)+0.45,IF(AND(A2-INT(A2)&gt;=0.5,A2-INT(A2)&lt;1),INT(A2)+0.95,A2))</t>
  </si>
  <si>
    <t>Prodotti lista cecilia</t>
  </si>
  <si>
    <t>Nomi referenze corrette</t>
  </si>
  <si>
    <t>absolut assortite</t>
  </si>
  <si>
    <t>absolut blue</t>
  </si>
  <si>
    <t>bacardi c. Blanca</t>
  </si>
  <si>
    <t>bacardi c. negra</t>
  </si>
  <si>
    <t>bacardi c. oro</t>
  </si>
  <si>
    <t>bailey's normale</t>
  </si>
  <si>
    <t>ballantine's finest</t>
  </si>
  <si>
    <t>beefeter gin</t>
  </si>
  <si>
    <t>belvedere</t>
  </si>
  <si>
    <t>bombay sapphire</t>
  </si>
  <si>
    <t>bumbu</t>
  </si>
  <si>
    <t>cachaca 51</t>
  </si>
  <si>
    <t>cellini</t>
  </si>
  <si>
    <t>courvoisier</t>
  </si>
  <si>
    <t>De Kuyper</t>
  </si>
  <si>
    <t>eristoff</t>
  </si>
  <si>
    <t>famous grouse</t>
  </si>
  <si>
    <t>finlandia</t>
  </si>
  <si>
    <t>four roses</t>
  </si>
  <si>
    <t>frangelico</t>
  </si>
  <si>
    <t>glen livet 15y</t>
  </si>
  <si>
    <t>glen livet capt reserve</t>
  </si>
  <si>
    <t>glen livet found reserve</t>
  </si>
  <si>
    <t>grey goose</t>
  </si>
  <si>
    <t>havana club aneyo</t>
  </si>
  <si>
    <t>hendrick's</t>
  </si>
  <si>
    <t>iganov</t>
  </si>
  <si>
    <t>J&amp;B 100cl</t>
  </si>
  <si>
    <t>J&amp;B 70cl</t>
  </si>
  <si>
    <t>jack daniel's black label</t>
  </si>
  <si>
    <t>jameson</t>
  </si>
  <si>
    <t>jameson blackbar</t>
  </si>
  <si>
    <t>jameson caskmates IPA</t>
  </si>
  <si>
    <t>johnny walker black laber</t>
  </si>
  <si>
    <t>johnny walker red laber</t>
  </si>
  <si>
    <t>jose cuervo especial reposado</t>
  </si>
  <si>
    <t>jose cuervo especial silver</t>
  </si>
  <si>
    <t>Maitre pierre calvados</t>
  </si>
  <si>
    <t>malfy gin normale</t>
  </si>
  <si>
    <t>malfy gin rosa</t>
  </si>
  <si>
    <t>malibu</t>
  </si>
  <si>
    <t>martell vs</t>
  </si>
  <si>
    <t>martell vsop</t>
  </si>
  <si>
    <t>martell xo</t>
  </si>
  <si>
    <t>mom</t>
  </si>
  <si>
    <t>monkey 47 50cl</t>
  </si>
  <si>
    <t>negrita</t>
  </si>
  <si>
    <t>pampero anejo</t>
  </si>
  <si>
    <t>pampero blanco</t>
  </si>
  <si>
    <t>pampero especial</t>
  </si>
  <si>
    <t>pampero tutti</t>
  </si>
  <si>
    <t>poliakov</t>
  </si>
  <si>
    <t>pravda</t>
  </si>
  <si>
    <t>skyy</t>
  </si>
  <si>
    <t>smirnoff red</t>
  </si>
  <si>
    <t>sobiesky</t>
  </si>
  <si>
    <t>stock 84</t>
  </si>
  <si>
    <t>Tanqueray</t>
  </si>
  <si>
    <t>Vecchia romagna</t>
  </si>
  <si>
    <t>wyborowa</t>
  </si>
  <si>
    <t>ARMAGNAC &amp; CALVADOS</t>
  </si>
  <si>
    <t>BRANDY</t>
  </si>
  <si>
    <t>COGNAC</t>
  </si>
  <si>
    <t>GIN</t>
  </si>
  <si>
    <t>MEZCAL</t>
  </si>
  <si>
    <t>PISCO &amp; CACHACA</t>
  </si>
  <si>
    <t>Rum</t>
  </si>
  <si>
    <t>RUM</t>
  </si>
  <si>
    <t>TEQUILA</t>
  </si>
  <si>
    <t>VODKA</t>
  </si>
  <si>
    <t>WHISKY</t>
  </si>
  <si>
    <t>Vodka Giftsets</t>
  </si>
  <si>
    <t xml:space="preserve">Whisky Giftsets </t>
  </si>
  <si>
    <t>Tennessee Whiskey</t>
  </si>
  <si>
    <t>L-11-674-00</t>
  </si>
  <si>
    <t>Abuelo XV FC Napoleon + GB</t>
  </si>
  <si>
    <t>L-11-878-00</t>
  </si>
  <si>
    <t>Angostura 1787 Super Premium + GB</t>
  </si>
  <si>
    <t>L-61-354-00</t>
  </si>
  <si>
    <t>Botran No. 15 Reserva Especial + GB</t>
  </si>
  <si>
    <t>L-59-350-00</t>
  </si>
  <si>
    <t>Bumbu Original In Tube</t>
  </si>
  <si>
    <t>Coruba Non Plus Ultra</t>
  </si>
  <si>
    <t>L-24-028-00</t>
  </si>
  <si>
    <t>L-61-797-00</t>
  </si>
  <si>
    <t>Don Papa 7 Years  Single Island + GB</t>
  </si>
  <si>
    <t>L-61-428-00</t>
  </si>
  <si>
    <t>Don Papa 7 Years Eternal Spring In Sugarlandia + GB</t>
  </si>
  <si>
    <t>L-57-540-00</t>
  </si>
  <si>
    <t>Dos Maderas Px 5+5 + GB</t>
  </si>
  <si>
    <t>L-57-484-00</t>
  </si>
  <si>
    <t>Duppy Share Aged Rum</t>
  </si>
  <si>
    <t>L-53-579-00</t>
  </si>
  <si>
    <t>El Dorado 8 Years Dark Rum</t>
  </si>
  <si>
    <t>L-54-602-00</t>
  </si>
  <si>
    <t>Kraken Black Spiced Unknown Deep #02 Blue Edition 2021</t>
  </si>
  <si>
    <t>L-09-626-00</t>
  </si>
  <si>
    <t>Matusalem 15 Years Gran Reserva</t>
  </si>
  <si>
    <t>L-61-169-00</t>
  </si>
  <si>
    <t>Matusalem 15 Years Gran Reserva Special Edition Fuenmayor</t>
  </si>
  <si>
    <t>L-09-775-00</t>
  </si>
  <si>
    <t>Quorhum 12 Years + GB</t>
  </si>
  <si>
    <t>L-09-776-00</t>
  </si>
  <si>
    <t>Quorhum 15 Years + GB</t>
  </si>
  <si>
    <t>L-09-777-00</t>
  </si>
  <si>
    <t>Quorhum 23 Years + GB</t>
  </si>
  <si>
    <t>L-61-578-00</t>
  </si>
  <si>
    <t>Ron Millonario 15 Years Reserva</t>
  </si>
  <si>
    <t>L-57-930-00</t>
  </si>
  <si>
    <t>Spytail Barrel Finish</t>
  </si>
  <si>
    <t>L-51-554-00</t>
  </si>
  <si>
    <t>Spytail Black Ginger</t>
  </si>
  <si>
    <t>L-54-984-00</t>
  </si>
  <si>
    <t>Tanduay Double + GB</t>
  </si>
  <si>
    <t>L-55-823-00</t>
  </si>
  <si>
    <t>The Demon's Share 3 Years</t>
  </si>
  <si>
    <t>L-03-976-00</t>
  </si>
  <si>
    <t>Zaya Gran Reserva + GB</t>
  </si>
  <si>
    <t>L-61-914-00</t>
  </si>
  <si>
    <t>Balvenie 12 Years Doublewood + 2 Glasses</t>
  </si>
  <si>
    <t>L-61-912-00</t>
  </si>
  <si>
    <t>Balvenie 14 Years Caribbean Cask + 2 Glasses</t>
  </si>
  <si>
    <t>L-57-251-00</t>
  </si>
  <si>
    <t>Bushmills 16 Years + GB</t>
  </si>
  <si>
    <t>L-58-358-00</t>
  </si>
  <si>
    <t>Glenfiddich 18 Years Small Batch + Flask</t>
  </si>
  <si>
    <t>L-61-400-00</t>
  </si>
  <si>
    <t>Jura 14 Years American Rye Cask + GB</t>
  </si>
  <si>
    <t>L-05-633-00</t>
  </si>
  <si>
    <t>Kavalan Single Malt + GB</t>
  </si>
  <si>
    <t>L-58-188-00</t>
  </si>
  <si>
    <t>Tamnavulin Red Wine Finish No 2 Spanish Grenache + GB</t>
  </si>
  <si>
    <t>L-50-720-00</t>
  </si>
  <si>
    <t>L-60-965-00</t>
  </si>
  <si>
    <t>L-08-740-00</t>
  </si>
  <si>
    <t>L-61-187-00</t>
  </si>
  <si>
    <t>Adiccion Mezcal + GB</t>
  </si>
  <si>
    <t>L-61-186-00</t>
  </si>
  <si>
    <t>Adiccion Tequila Anejo + GB</t>
  </si>
  <si>
    <t>L-61-185-00</t>
  </si>
  <si>
    <t>Adiccion Tequila Reposado + GB</t>
  </si>
  <si>
    <t>L-12-111-00</t>
  </si>
  <si>
    <t>Auchentoshan American Oak</t>
  </si>
  <si>
    <t>L-06-042-00</t>
  </si>
  <si>
    <t>Ballantine's 21 Years + GB</t>
  </si>
  <si>
    <t>L-61-230-00</t>
  </si>
  <si>
    <t>L-60-389-00</t>
  </si>
  <si>
    <t>Blood Monkey Gin Original</t>
  </si>
  <si>
    <t>L-61-203-00</t>
  </si>
  <si>
    <t>Born Irish 80 Proof</t>
  </si>
  <si>
    <t>L-02-924-00</t>
  </si>
  <si>
    <t>L-61-446-00</t>
  </si>
  <si>
    <t>Brunswick Aces Diamonds</t>
  </si>
  <si>
    <t>L-60-756-00</t>
  </si>
  <si>
    <t>L-61-583-00</t>
  </si>
  <si>
    <t>Cenote Green Orange</t>
  </si>
  <si>
    <t>L-61-558-00</t>
  </si>
  <si>
    <t>Chivas Regal 13 Years Extra Bourbon Cask + GB</t>
  </si>
  <si>
    <t>L-53-913-00</t>
  </si>
  <si>
    <t>Chivas Regal 13 Years Extra Tequila Cask + GB</t>
  </si>
  <si>
    <t>L-61-754-00</t>
  </si>
  <si>
    <t>Chivas Regal 15 Years XV + GB</t>
  </si>
  <si>
    <t>L-60-962-00</t>
  </si>
  <si>
    <t>Chivas Regal 21 Years Richard Quinn Orange Roses + GB</t>
  </si>
  <si>
    <t>L-60-963-00</t>
  </si>
  <si>
    <t>Chivas Regal 21 Years Royal Salute Richard Quinn Daisy + GB</t>
  </si>
  <si>
    <t>L-60-852-00</t>
  </si>
  <si>
    <t>Chopin Potato Vodka + GB</t>
  </si>
  <si>
    <t>L-61-353-00</t>
  </si>
  <si>
    <t>Chopin Rye Vodka + GB</t>
  </si>
  <si>
    <t>L-61-355-00</t>
  </si>
  <si>
    <t>Chopin Wheat Vodka + GB</t>
  </si>
  <si>
    <t>L-61-868-00</t>
  </si>
  <si>
    <t>Clan Campbell</t>
  </si>
  <si>
    <t>L-61-416-00</t>
  </si>
  <si>
    <t>Davidoff XO Prestige Extra Old Cognac + GB</t>
  </si>
  <si>
    <t>L-57-118-00</t>
  </si>
  <si>
    <t>Dead Man's Fingers Reposado</t>
  </si>
  <si>
    <t>L-05-470-00</t>
  </si>
  <si>
    <t>L-60-812-00</t>
  </si>
  <si>
    <t>Hardy VS + GB</t>
  </si>
  <si>
    <t>L-60-811-00</t>
  </si>
  <si>
    <t>Hardy VSOP + GB</t>
  </si>
  <si>
    <t>L-61-635-00</t>
  </si>
  <si>
    <t>Havn Gin</t>
  </si>
  <si>
    <t>L-61-389-00</t>
  </si>
  <si>
    <t>Hennessy VSOP</t>
  </si>
  <si>
    <t>L-61-429-00</t>
  </si>
  <si>
    <t>Jack Daniel's + 2 Glasses 2023 Edition</t>
  </si>
  <si>
    <t>L-57-039-00</t>
  </si>
  <si>
    <t>Jameson Caskmates IPA + GB</t>
  </si>
  <si>
    <t>L-06-428-00</t>
  </si>
  <si>
    <t>Jameson Crested Ten</t>
  </si>
  <si>
    <t>John Powers Gold Label</t>
  </si>
  <si>
    <t>Johnnie Walker Black Label Sherry Finish + GB</t>
  </si>
  <si>
    <t>L-59-919-00</t>
  </si>
  <si>
    <t>L-58-899-00</t>
  </si>
  <si>
    <t>Komos Reposado Rosa</t>
  </si>
  <si>
    <t>L-57-707-00</t>
  </si>
  <si>
    <t>Martin Miller's Winterful Limited Edition</t>
  </si>
  <si>
    <t>L-58-029-00</t>
  </si>
  <si>
    <t>Menard Sel. Des Domaines + GB</t>
  </si>
  <si>
    <t>L-56-096-00</t>
  </si>
  <si>
    <t>L-61-489-00</t>
  </si>
  <si>
    <t>Metaxa 12*</t>
  </si>
  <si>
    <t>L-24-972-00</t>
  </si>
  <si>
    <t>L-61-899-00</t>
  </si>
  <si>
    <t>L-10-029-00</t>
  </si>
  <si>
    <t>Puerto De Indias Classic</t>
  </si>
  <si>
    <t>L-61-448-00</t>
  </si>
  <si>
    <t>Rammstein Schwartz Gin</t>
  </si>
  <si>
    <t>L-55-509-00</t>
  </si>
  <si>
    <t>Ron Malteco 25 Years + 2 Glasses</t>
  </si>
  <si>
    <t>L-52-731-00</t>
  </si>
  <si>
    <t>Strega Liquore + Jigger</t>
  </si>
  <si>
    <t>L-61-226-00</t>
  </si>
  <si>
    <t>Tecan Blanco Tequila</t>
  </si>
  <si>
    <t>L-53-158-00</t>
  </si>
  <si>
    <t>The Busker Triple Cask</t>
  </si>
  <si>
    <t>L-58-333-00</t>
  </si>
  <si>
    <t>The Singleton 12 Years + 2 Glasses</t>
  </si>
  <si>
    <t>L-56-878-00</t>
  </si>
  <si>
    <t>Togouchi Pure Malt + GB</t>
  </si>
  <si>
    <t>L-50-845-00</t>
  </si>
  <si>
    <t>U'luvka Vodka</t>
  </si>
  <si>
    <t>L-60-005-00</t>
  </si>
  <si>
    <t>L-56-107-00</t>
  </si>
  <si>
    <t>Volcan De Mi Tierra Reposado</t>
  </si>
  <si>
    <t>L-07-040-00</t>
  </si>
  <si>
    <t>L-58-530-00</t>
  </si>
  <si>
    <t>Zacapa 23 Years Centenario Grand Reserva + Coasters</t>
  </si>
  <si>
    <t>L-61-511-00</t>
  </si>
  <si>
    <t>Ballantines Finest AC/DC Edition</t>
  </si>
  <si>
    <t>Brockmans Intensely Smooth Gin</t>
  </si>
  <si>
    <t>L-51-901-00</t>
  </si>
  <si>
    <t>Chivas Regal 13 Years Extra American Rye Cask + GB</t>
  </si>
  <si>
    <t>L-20-662-00</t>
  </si>
  <si>
    <t>Jura 12 Years + 2 glasses</t>
  </si>
  <si>
    <t>L-05-625-00</t>
  </si>
  <si>
    <t>Kavalan Concertmaster Sherry Cask Finish + GB</t>
  </si>
  <si>
    <t>L-62-051-00</t>
  </si>
  <si>
    <t>L-62-057-00</t>
  </si>
  <si>
    <t>Cointreau Noir</t>
  </si>
  <si>
    <t>L-62-058-00</t>
  </si>
  <si>
    <t>The Demon's Share 6 Years + GB</t>
  </si>
  <si>
    <t>L-62-013-00</t>
  </si>
  <si>
    <t>Worthy Park Select</t>
  </si>
  <si>
    <t>L-62-052-00</t>
  </si>
  <si>
    <t>L-61-968-00</t>
  </si>
  <si>
    <t>Kraken Black Spiced Rum + Candle</t>
  </si>
  <si>
    <t>L-08-903-00</t>
  </si>
  <si>
    <t>Bacardi Gran Reserva Limitada + GB</t>
  </si>
  <si>
    <t>L-61-231-00</t>
  </si>
  <si>
    <t>L-06-120-00</t>
  </si>
  <si>
    <t>L-61-350-00</t>
  </si>
  <si>
    <t>L-61-640-00</t>
  </si>
  <si>
    <t>Chivas Regal 13 Years Rum Cask + GB</t>
  </si>
  <si>
    <t>L-17-186-00</t>
  </si>
  <si>
    <t>Flor de Cana 18 Years + GB</t>
  </si>
  <si>
    <t>L-06-439-00</t>
  </si>
  <si>
    <t>Jameson Triple Triple</t>
  </si>
  <si>
    <t>L-60-863-00</t>
  </si>
  <si>
    <t>L-16-646-00</t>
  </si>
  <si>
    <t>L-61-616-00</t>
  </si>
  <si>
    <t>Remy Martin 1738 Accord Royal</t>
  </si>
  <si>
    <t>L-50-622-00</t>
  </si>
  <si>
    <t>The Dalmore The Trio + GB</t>
  </si>
  <si>
    <t>L-10-171-00</t>
  </si>
  <si>
    <t>Zacapa 12 Years Ambar</t>
  </si>
  <si>
    <t>L-61-195-00</t>
  </si>
  <si>
    <t>Adiccion Tequila Anejo Magnum</t>
  </si>
  <si>
    <t>L-61-196-00</t>
  </si>
  <si>
    <t>Adiccion Tequila Reposado Magnum</t>
  </si>
  <si>
    <t>L-62-086-00</t>
  </si>
  <si>
    <t>Akashi Meisei Deluxe Sherry Cask + GB</t>
  </si>
  <si>
    <t>L-18-616-00</t>
  </si>
  <si>
    <t>Himbrimi London Dry Gin Winterbird Edition</t>
  </si>
  <si>
    <t>L-17-362-00</t>
  </si>
  <si>
    <t>Himbrimi Old Tom Gin</t>
  </si>
  <si>
    <t>L-17-645-00</t>
  </si>
  <si>
    <t>Poppies Gin + GB</t>
  </si>
  <si>
    <t>Sharish Blue Gin</t>
  </si>
  <si>
    <t>L-61-531-00</t>
  </si>
  <si>
    <t>L-06-163-00</t>
  </si>
  <si>
    <t>L-61-533-00</t>
  </si>
  <si>
    <t>Dewar's 8 Years Caribbean Smooth + GB</t>
  </si>
  <si>
    <t>L-51-861-00</t>
  </si>
  <si>
    <t>Dr. Squid Gin</t>
  </si>
  <si>
    <t>L-06-315-00</t>
  </si>
  <si>
    <t>L-05-539-00</t>
  </si>
  <si>
    <t>L-59-878-00</t>
  </si>
  <si>
    <t>Hennessy VSOP + GB</t>
  </si>
  <si>
    <t>L-62-074-00</t>
  </si>
  <si>
    <t>L-61-643-00</t>
  </si>
  <si>
    <t>L-06-593-00</t>
  </si>
  <si>
    <t>L-26-609-00</t>
  </si>
  <si>
    <t>L-15-623-00</t>
  </si>
  <si>
    <t>Loch Lomond Reserve</t>
  </si>
  <si>
    <t>L-13-889-00</t>
  </si>
  <si>
    <t>L-51-351-00</t>
  </si>
  <si>
    <t>L-17-743-00</t>
  </si>
  <si>
    <t>L-06-984-00</t>
  </si>
  <si>
    <t>L-11-493-00</t>
  </si>
  <si>
    <t>Aberlour 12 Years Double Cask</t>
  </si>
  <si>
    <t>Aman Tequila Anejo Cristalino + GB</t>
  </si>
  <si>
    <t>L-07-403-00</t>
  </si>
  <si>
    <t>Balvenie 21 Years PortWood + GB</t>
  </si>
  <si>
    <t>L-52-200-00</t>
  </si>
  <si>
    <t>L-58-552-00</t>
  </si>
  <si>
    <t>Frapin Extra + GB</t>
  </si>
  <si>
    <t>L-58-545-00</t>
  </si>
  <si>
    <t>Glenfiddich 15 Years Solera + 2 Glasses</t>
  </si>
  <si>
    <t>L-17-300-00</t>
  </si>
  <si>
    <t>Grey Goose Mini</t>
  </si>
  <si>
    <t>L-60-425-00</t>
  </si>
  <si>
    <t>L-50-960-00</t>
  </si>
  <si>
    <t>L-54-724-00</t>
  </si>
  <si>
    <t>Johnnie Walker Blue CN NY ED. 2022 Year Of The Tiger + GB</t>
  </si>
  <si>
    <t>L-62-017-00</t>
  </si>
  <si>
    <t>L-05-894-00</t>
  </si>
  <si>
    <t>L-61-948-00</t>
  </si>
  <si>
    <t>Ron Millonario 15 Years</t>
  </si>
  <si>
    <t>L-18-816-00</t>
  </si>
  <si>
    <t>L-51-085-00</t>
  </si>
  <si>
    <t>L-61-951-00</t>
  </si>
  <si>
    <t>Zacapa XO + 2 Glasses</t>
  </si>
  <si>
    <t>L-61-632-00</t>
  </si>
  <si>
    <t>Appleton Estate 12 Years + 2 Glasses</t>
  </si>
  <si>
    <t>L-54-341-00</t>
  </si>
  <si>
    <t>Balvenie 25 Years Rare Marriages +GB</t>
  </si>
  <si>
    <t>L-61-363-00</t>
  </si>
  <si>
    <t>Bowmore 29 Years Timeless Series + GB</t>
  </si>
  <si>
    <t>L-61-949-00</t>
  </si>
  <si>
    <t>Bushmills 25 Years + GB</t>
  </si>
  <si>
    <t>L-53-834-00</t>
  </si>
  <si>
    <t>Emporia Dry Gin</t>
  </si>
  <si>
    <t>L-57-408-00</t>
  </si>
  <si>
    <t>Engine Pure Organic Gin Giftset</t>
  </si>
  <si>
    <t>L-58-550-00</t>
  </si>
  <si>
    <t>Frapin Multimilesime 1989-1991-1993 + GB</t>
  </si>
  <si>
    <t>L-61-083-00</t>
  </si>
  <si>
    <t>Johnnie Walker Blue Label Elusive Umami + GB</t>
  </si>
  <si>
    <t>L-62-092-00</t>
  </si>
  <si>
    <t>Le Tribute Mezcal</t>
  </si>
  <si>
    <t>L-61-827-00</t>
  </si>
  <si>
    <t>L-61-828-00</t>
  </si>
  <si>
    <t>L-61-833-00</t>
  </si>
  <si>
    <t>L-59-829-00</t>
  </si>
  <si>
    <t>Mom Royal Smoothness + Balloon Glass</t>
  </si>
  <si>
    <t>L-62-091-00</t>
  </si>
  <si>
    <t>Nomad Outland Whisky Single Malt Triple Distilled</t>
  </si>
  <si>
    <t>L-58-980-00</t>
  </si>
  <si>
    <t>The Botanist Dry Gin + Glass</t>
  </si>
  <si>
    <t>Woodford Reserve Baccarat Edition + GB</t>
  </si>
  <si>
    <t>L-58-985-00</t>
  </si>
  <si>
    <t>L-53-888-00</t>
  </si>
  <si>
    <t>L-61-963-00</t>
  </si>
  <si>
    <t>L-61-679-00</t>
  </si>
  <si>
    <t>L-53-961-00</t>
  </si>
  <si>
    <t>Brugal Anejo Superior NRF</t>
  </si>
  <si>
    <t>L-61-376-00</t>
  </si>
  <si>
    <t>Dimple 15 Years</t>
  </si>
  <si>
    <t>L-60-364-00</t>
  </si>
  <si>
    <t>L-50-940-00</t>
  </si>
  <si>
    <t>Fundador Pedro Domecq</t>
  </si>
  <si>
    <t>L-57-710-00</t>
  </si>
  <si>
    <t>Glenfiddich Perpetual Collection Vat 2  + GB</t>
  </si>
  <si>
    <t>L-61-886-00</t>
  </si>
  <si>
    <t>Mermaid Spiced Rum Mini</t>
  </si>
  <si>
    <t>L-21-411-00</t>
  </si>
  <si>
    <t>Shinobu Blended + GB</t>
  </si>
  <si>
    <t>L-60-927-00</t>
  </si>
  <si>
    <t>Sierra Reposado PET</t>
  </si>
  <si>
    <t>L-58-343-00</t>
  </si>
  <si>
    <t>Tenjaku Pure Malt Whiskey + GB</t>
  </si>
  <si>
    <t>L-05-076-00</t>
  </si>
  <si>
    <t>L-60-967-00</t>
  </si>
  <si>
    <t>Dolin Chamberyzette</t>
  </si>
  <si>
    <t>L-50-789-00</t>
  </si>
  <si>
    <t>Eagle Rare 10 Years Single Barrel</t>
  </si>
  <si>
    <t>L-55-036-00</t>
  </si>
  <si>
    <t>L-62-073-00</t>
  </si>
  <si>
    <t>Gouden Carolus Black Canvas Series + GB</t>
  </si>
  <si>
    <t>L-62-071-00</t>
  </si>
  <si>
    <t>Gouden Carolus Black Canvas Series Pride + GB</t>
  </si>
  <si>
    <t>L-62-072-00</t>
  </si>
  <si>
    <t>Gouden Carolus Black Canvas Series Trust + GB</t>
  </si>
  <si>
    <t>L-25-012-00</t>
  </si>
  <si>
    <t>Monkey 47 Distiller's Cut 2020 + GB</t>
  </si>
  <si>
    <t>L-61-989-00</t>
  </si>
  <si>
    <t>Mozart Chocolate Coffee</t>
  </si>
  <si>
    <t>L-62-012-00</t>
  </si>
  <si>
    <t>The Rum Box Blue By World Class Rum</t>
  </si>
  <si>
    <t>The Rum Box Red By World Class Rum</t>
  </si>
  <si>
    <t>L-19-730-00</t>
  </si>
  <si>
    <t>Bitter Truth Elixer</t>
  </si>
  <si>
    <t>L-25-636-00</t>
  </si>
  <si>
    <t>Bottega Liqueur Espresso</t>
  </si>
  <si>
    <t>L-61-001-00</t>
  </si>
  <si>
    <t>L-09-316-00</t>
  </si>
  <si>
    <t>Gin Sul</t>
  </si>
  <si>
    <t>L-61-386-00</t>
  </si>
  <si>
    <t>L-61-426-00</t>
  </si>
  <si>
    <t>Koreman's Orangecello</t>
  </si>
  <si>
    <t>L-51-665-00</t>
  </si>
  <si>
    <t>The Artisan London Dry</t>
  </si>
  <si>
    <t>L-60-046-00</t>
  </si>
  <si>
    <t>The Illusionist Dry Gin New</t>
  </si>
  <si>
    <t>The Rum Box Turquoise By World Class Rum</t>
  </si>
  <si>
    <t>L-04-621-00</t>
  </si>
  <si>
    <t>L-07-177-00</t>
  </si>
  <si>
    <t>Auchentoshan Blood Oak + Tin GB</t>
  </si>
  <si>
    <t>L-59-703-00</t>
  </si>
  <si>
    <t>Berentzen Doppelkorn DF Label</t>
  </si>
  <si>
    <t>L-01-187-00</t>
  </si>
  <si>
    <t>Bombay Sapphire Star Of Bombay</t>
  </si>
  <si>
    <t>L-62-089-00</t>
  </si>
  <si>
    <t>Bruichladdich 10 Years Port Charlotte Heavily Peated</t>
  </si>
  <si>
    <t>L-56-657-00</t>
  </si>
  <si>
    <t>Bushmills 10 Years Sherry Cask + GB</t>
  </si>
  <si>
    <t>L-61-420-00</t>
  </si>
  <si>
    <t>L-15-003-00</t>
  </si>
  <si>
    <t>Glen Scotia Campbeltown 1832 + GB</t>
  </si>
  <si>
    <t>L-61-831-00</t>
  </si>
  <si>
    <t>L-53-013-00</t>
  </si>
  <si>
    <t>Marie Brizard Anisette</t>
  </si>
  <si>
    <t>L-20-095-00</t>
  </si>
  <si>
    <t>The Dalmore The Quartet + GB</t>
  </si>
  <si>
    <t>L-61-760-00</t>
  </si>
  <si>
    <t>L-61-589-00</t>
  </si>
  <si>
    <t>Woodford Reserve Holiday Edition</t>
  </si>
  <si>
    <t>L-62-015-00</t>
  </si>
  <si>
    <t>Worthy Park 109</t>
  </si>
  <si>
    <t>L-61-967-00</t>
  </si>
  <si>
    <t>Benromach Peat Smoke 2012/2022 + GB</t>
  </si>
  <si>
    <t>L-62-045-00</t>
  </si>
  <si>
    <t>Four Roses Small Batch Limited Edition 2023</t>
  </si>
  <si>
    <t>L-61-983-00</t>
  </si>
  <si>
    <t>Port Askaig Cask Strength Small Batch 1 2023 Release</t>
  </si>
  <si>
    <t>L-61-955-00</t>
  </si>
  <si>
    <t>The Six Isles Batch Strength + GB</t>
  </si>
  <si>
    <t>L-62-016-00</t>
  </si>
  <si>
    <t>L-61-515-00</t>
  </si>
  <si>
    <t>Ballantines Finest Queen Edition</t>
  </si>
  <si>
    <t>L-50-438-00</t>
  </si>
  <si>
    <t>L-18-456-00</t>
  </si>
  <si>
    <t>Ciroc Summer Watermelon</t>
  </si>
  <si>
    <t>GlenAllachie Cuvee Cask Finish 2022 + GB</t>
  </si>
  <si>
    <t>L-61-398-00</t>
  </si>
  <si>
    <t>Jack Daniel's Apple + Highball Glass</t>
  </si>
  <si>
    <t>L-61-089-00</t>
  </si>
  <si>
    <t>Proper No. Twelve Irish Apple Whiskey</t>
  </si>
  <si>
    <t>Royal Brackla 12 Years Sherry Cask Finish Oloroso  + GB</t>
  </si>
  <si>
    <t>L-61-668-00</t>
  </si>
  <si>
    <t>Absolut Pears</t>
  </si>
  <si>
    <t>Amrut Cask Strength + Tin GB</t>
  </si>
  <si>
    <t>L-61-407-00</t>
  </si>
  <si>
    <t>Amrut Peated Cask Strength + Tin GB</t>
  </si>
  <si>
    <t>L-11-894-00</t>
  </si>
  <si>
    <t>Angostura White Reserva 3 Years</t>
  </si>
  <si>
    <t>L-07-152-00</t>
  </si>
  <si>
    <t>L-25-612-00</t>
  </si>
  <si>
    <t>Autentico Nativo Overproof</t>
  </si>
  <si>
    <t>L-61-408-00</t>
  </si>
  <si>
    <t>Bacardi Reserva Ocho Rye Cask</t>
  </si>
  <si>
    <t>L-61-839-00</t>
  </si>
  <si>
    <t>Balcones Texas Rum Pot Distilled</t>
  </si>
  <si>
    <t>L-61-406-00</t>
  </si>
  <si>
    <t>Barcelo Imperial Onyx + 2 Glasses</t>
  </si>
  <si>
    <t>L-53-421-00</t>
  </si>
  <si>
    <t>Bladnoch Vinaya + GB</t>
  </si>
  <si>
    <t>L-54-395-00</t>
  </si>
  <si>
    <t>Blanton's Gold Edition + GB</t>
  </si>
  <si>
    <t>L-61-847-00</t>
  </si>
  <si>
    <t>Blanton's Straight From The Barrel + GB</t>
  </si>
  <si>
    <t>L-61-844-00</t>
  </si>
  <si>
    <t>L-60-039-00</t>
  </si>
  <si>
    <t>L-56-624-00</t>
  </si>
  <si>
    <t>Bols Blueberry</t>
  </si>
  <si>
    <t>L-57-885-00</t>
  </si>
  <si>
    <t>Breiz'Ile Caramel Au Beurre Sale</t>
  </si>
  <si>
    <t>L-57-884-00</t>
  </si>
  <si>
    <t>Breiz'Ile Gingembre &amp; Menthe Glaciale</t>
  </si>
  <si>
    <t>L-61-659-00</t>
  </si>
  <si>
    <t>Brugal Visionaria Edition 1 + GB</t>
  </si>
  <si>
    <t>L-61-582-00</t>
  </si>
  <si>
    <t>Bruichladdich Classic Laddie</t>
  </si>
  <si>
    <t>L-60-755-00</t>
  </si>
  <si>
    <t>Brunswick Aces Diamonds Sapiir</t>
  </si>
  <si>
    <t>L-54-353-00</t>
  </si>
  <si>
    <t>Bulleit 10 Years Lunch Box</t>
  </si>
  <si>
    <t>L-61-699-00</t>
  </si>
  <si>
    <t>Bushmills Cognac Cask + GB</t>
  </si>
  <si>
    <t>L-61-698-00</t>
  </si>
  <si>
    <t>Bushmills Jupille Cask + GB</t>
  </si>
  <si>
    <t>L-61-705-00</t>
  </si>
  <si>
    <t>Citadelle Rouge</t>
  </si>
  <si>
    <t>L-61-064-00</t>
  </si>
  <si>
    <t>De Kuyper Coconut Sirup</t>
  </si>
  <si>
    <t>L-61-165-00</t>
  </si>
  <si>
    <t>Dead Man's Fingers Lime</t>
  </si>
  <si>
    <t>Eagle Rare 10 Years</t>
  </si>
  <si>
    <t>L-61-709-00</t>
  </si>
  <si>
    <t>El Libertad 5 Years Freedom</t>
  </si>
  <si>
    <t>L-61-708-00</t>
  </si>
  <si>
    <t>El Libertad Peppermint</t>
  </si>
  <si>
    <t>L-51-462-00</t>
  </si>
  <si>
    <t>Four Pillars Modern Australian Gin</t>
  </si>
  <si>
    <t>L-17-197-00</t>
  </si>
  <si>
    <t>Four Pillars Spiced Negroni</t>
  </si>
  <si>
    <t>L-61-904-00</t>
  </si>
  <si>
    <t>Four Roses Small Batch + 2 Glasses</t>
  </si>
  <si>
    <t>L-61-435-00</t>
  </si>
  <si>
    <t>Ginarte Frida Kahlo</t>
  </si>
  <si>
    <t>Glenglassaugh 12 Years + GB</t>
  </si>
  <si>
    <t>L-60-880-00</t>
  </si>
  <si>
    <t>Glenglassaugh Portsoy + GB</t>
  </si>
  <si>
    <t>Glenglassaugh Sandend + GB</t>
  </si>
  <si>
    <t>L-61-073-00</t>
  </si>
  <si>
    <t>Glenkinchie 27 Years Special Release 2023 + GB</t>
  </si>
  <si>
    <t>L-61-782-00</t>
  </si>
  <si>
    <t>Gozio Amaretto + Glass</t>
  </si>
  <si>
    <t>L-59-242-00</t>
  </si>
  <si>
    <t>Greenalls Original Paper Bottle London Dry Gin</t>
  </si>
  <si>
    <t>L-09-407-00</t>
  </si>
  <si>
    <t>L-61-634-00</t>
  </si>
  <si>
    <t>Isfjord Premium Arctic Rum</t>
  </si>
  <si>
    <t>L-61-702-00</t>
  </si>
  <si>
    <t>Jack Daniel's Honey + Alarm Clock</t>
  </si>
  <si>
    <t>L-61-360-00</t>
  </si>
  <si>
    <t>Jagermeister Limited Edition Giftpack</t>
  </si>
  <si>
    <t>L-53-589-00</t>
  </si>
  <si>
    <t>Jura 18 Years + GB</t>
  </si>
  <si>
    <t>L-61-916-00</t>
  </si>
  <si>
    <t>Kavalan Oloroso Sherry Cask + GB</t>
  </si>
  <si>
    <t>L-55-421-00</t>
  </si>
  <si>
    <t>Kavalan Solist Ex Bourbon Cask + GB</t>
  </si>
  <si>
    <t>L-54-318-00</t>
  </si>
  <si>
    <t>Labourdonnais Original Rum + GB</t>
  </si>
  <si>
    <t>L-61-624-00</t>
  </si>
  <si>
    <t>Lagg Corriecravie + GB</t>
  </si>
  <si>
    <t>L-61-541-00</t>
  </si>
  <si>
    <t>Laphroaig 34 Years The Ian Hunter Story Book 5 + GB</t>
  </si>
  <si>
    <t>L-61-524-00</t>
  </si>
  <si>
    <t>Laphroaig Elements 1.0 + GB</t>
  </si>
  <si>
    <t>L-61-361-00</t>
  </si>
  <si>
    <t>Licor 43 + 1 Glass</t>
  </si>
  <si>
    <t>L-04-929-00</t>
  </si>
  <si>
    <t>Licor 43 Baristo</t>
  </si>
  <si>
    <t>L-52-495-00</t>
  </si>
  <si>
    <t>L-51-656-00</t>
  </si>
  <si>
    <t>Licor Beirao D'Honra + Glass</t>
  </si>
  <si>
    <t>L-61-883-00</t>
  </si>
  <si>
    <t>Love Bermuda Paget Gin + GB</t>
  </si>
  <si>
    <t>L-61-884-00</t>
  </si>
  <si>
    <t>Love Bermuda Warwick Gin + GB</t>
  </si>
  <si>
    <t>L-25-754-00</t>
  </si>
  <si>
    <t>Luftbremzer Gin</t>
  </si>
  <si>
    <t>L-61-769-00</t>
  </si>
  <si>
    <t>Mackmyra DNA + GB</t>
  </si>
  <si>
    <t>L-61-221-00</t>
  </si>
  <si>
    <t>Mackmyra Identitet + GB</t>
  </si>
  <si>
    <t>L-61-597-00</t>
  </si>
  <si>
    <t>L-24-034-00</t>
  </si>
  <si>
    <t>L-17-457-00</t>
  </si>
  <si>
    <t>Martin Miller's Westbourne Strength</t>
  </si>
  <si>
    <t>L-61-822-00</t>
  </si>
  <si>
    <t>Metaxa 5* Greek Orange</t>
  </si>
  <si>
    <t>L-61-208-00</t>
  </si>
  <si>
    <t>Opkickertje Orange</t>
  </si>
  <si>
    <t>L-61-756-00</t>
  </si>
  <si>
    <t>Proclamation Irish Whiskey + 2 Glasses</t>
  </si>
  <si>
    <t>L-14-091-00</t>
  </si>
  <si>
    <t>Raki Yeni + 2 Glasses</t>
  </si>
  <si>
    <t>L-25-834-00</t>
  </si>
  <si>
    <t>Reynolds Brother London Dry Gin</t>
  </si>
  <si>
    <t>L-54-871-00</t>
  </si>
  <si>
    <t>Rooster Rojo Blanco</t>
  </si>
  <si>
    <t>L-15-855-00</t>
  </si>
  <si>
    <t>Sazerac Rye</t>
  </si>
  <si>
    <t>L-61-841-00</t>
  </si>
  <si>
    <t>Scarabus Batch Strength + GB</t>
  </si>
  <si>
    <t>L-25-848-00</t>
  </si>
  <si>
    <t>Sharuska Vodka Orange</t>
  </si>
  <si>
    <t>L-25-847-00</t>
  </si>
  <si>
    <t>Sharuska Vodka Strawberry</t>
  </si>
  <si>
    <t>L-60-439-00</t>
  </si>
  <si>
    <t>Skellig Six18 Gin</t>
  </si>
  <si>
    <t>Teeling 13 Years Single Grain + GB</t>
  </si>
  <si>
    <t>L-61-892-00</t>
  </si>
  <si>
    <t>The Demon's Share 12 Years + GB</t>
  </si>
  <si>
    <t>L-21-590-00</t>
  </si>
  <si>
    <t>The Glendronach Cask Strength - Batch 8 + GB</t>
  </si>
  <si>
    <t>L-59-861-00</t>
  </si>
  <si>
    <t>The Glendronach Cask Strength Batch 12 + GB</t>
  </si>
  <si>
    <t>L-51-125-00</t>
  </si>
  <si>
    <t>The Glendronach Cask Strength Batch 9 + GB</t>
  </si>
  <si>
    <t>L-61-413-00</t>
  </si>
  <si>
    <t>The Macallan Harmony Amber Meadow + GB</t>
  </si>
  <si>
    <t>L-61-415-00</t>
  </si>
  <si>
    <t>The Macallan James Bond 60th Anniversary Decade I + GB</t>
  </si>
  <si>
    <t>Tia Maria Cold Brew + 2 Glasses</t>
  </si>
  <si>
    <t>L-60-391-00</t>
  </si>
  <si>
    <t>Two Shores Rum Amarone Finish</t>
  </si>
  <si>
    <t>L-55-020-00</t>
  </si>
  <si>
    <t>Uncle Nearest 1884 Small Batch</t>
  </si>
  <si>
    <t>L-05-084-00</t>
  </si>
  <si>
    <t>Villa Massa Limoncello + 2 Glasses</t>
  </si>
  <si>
    <t>L-11-167-00</t>
  </si>
  <si>
    <t>Vording's Gin</t>
  </si>
  <si>
    <t>L-51-787-00</t>
  </si>
  <si>
    <t>Waterford Hook Head 1.1 + GB</t>
  </si>
  <si>
    <t>L-61-703-00</t>
  </si>
  <si>
    <t>L-07-015-00</t>
  </si>
  <si>
    <t>Amrut Indian Single Malt + Tin GB</t>
  </si>
  <si>
    <t>L-61-441-00</t>
  </si>
  <si>
    <t>AnCnoc Peatheart + GB</t>
  </si>
  <si>
    <t>L-14-692-00</t>
  </si>
  <si>
    <t>Balblair 18 Years + GB</t>
  </si>
  <si>
    <t>L-61-381-00</t>
  </si>
  <si>
    <t>Benromach Air Dried + GB</t>
  </si>
  <si>
    <t>L-61-382-00</t>
  </si>
  <si>
    <t>Benromach Kiln Dried + GB</t>
  </si>
  <si>
    <t>L-61-697-00</t>
  </si>
  <si>
    <t>Caisteal Chamuis 12 Years Sherry Malt Whisky + GB</t>
  </si>
  <si>
    <t>L-61-696-00</t>
  </si>
  <si>
    <t>Caisteal Chamuis Bourbon Blended Malt Whisky + GB</t>
  </si>
  <si>
    <t>L-50-027-00</t>
  </si>
  <si>
    <t>Finlaggan Red Wine Cask Matured + GB</t>
  </si>
  <si>
    <t>L-58-870-00</t>
  </si>
  <si>
    <t>Fortaleza Blanco Still Strength</t>
  </si>
  <si>
    <t>L-61-523-00</t>
  </si>
  <si>
    <t>Glenmorangie A Tale Of Tokyo</t>
  </si>
  <si>
    <t>L-15-184-00</t>
  </si>
  <si>
    <t>Highland Park 18 Years Dark Viking Pride + GB</t>
  </si>
  <si>
    <t>L-05-630-00</t>
  </si>
  <si>
    <t>Kavalan King Car Conductor + GB</t>
  </si>
  <si>
    <t>L-61-623-00</t>
  </si>
  <si>
    <t>Lagg Kilmory + GB</t>
  </si>
  <si>
    <t>L-68-846-00</t>
  </si>
  <si>
    <t>Old Pulteney Coastal Series Pineau Des Charentes + GB</t>
  </si>
  <si>
    <t>L-61-440-00</t>
  </si>
  <si>
    <t>L-08-356-00</t>
  </si>
  <si>
    <t>Old Pulteney Huddart + GB</t>
  </si>
  <si>
    <t>L-61-351-00</t>
  </si>
  <si>
    <t>Rammstein Rum Cognac Cask Edition</t>
  </si>
  <si>
    <t>L-57-978-00</t>
  </si>
  <si>
    <t>Scarabus 10 Years Islay Single Malt + GB</t>
  </si>
  <si>
    <t>L-50-691-00</t>
  </si>
  <si>
    <t>Scarabus Islay Single Malt + GB</t>
  </si>
  <si>
    <t>L-61-202-00</t>
  </si>
  <si>
    <t>Abuelo XII Three Angels + GB</t>
  </si>
  <si>
    <t>Amuerte Coca Leaf Gin Black Edition</t>
  </si>
  <si>
    <t>L-61-218-00</t>
  </si>
  <si>
    <t>Amuerte Coca Leaf Gin White Edition</t>
  </si>
  <si>
    <t>L-55-605-00</t>
  </si>
  <si>
    <t>Antiquary 15 Years + GB</t>
  </si>
  <si>
    <t>L-08-785-00</t>
  </si>
  <si>
    <t>Appleton Estate 21 Years + GB</t>
  </si>
  <si>
    <t>Appleton Estate 8 Years Reserve Blend</t>
  </si>
  <si>
    <t>L-59-811-00</t>
  </si>
  <si>
    <t>Compass Box The Story Of The Spaniard</t>
  </si>
  <si>
    <t>L-61-431-00</t>
  </si>
  <si>
    <t>Knockando 18 Years + 2 Glasses</t>
  </si>
  <si>
    <t>L-61-882-00</t>
  </si>
  <si>
    <t>Love Bermuda Sea Venture Rum</t>
  </si>
  <si>
    <t>L-61-595-00</t>
  </si>
  <si>
    <t>Onikishi Blended Whisky + GB</t>
  </si>
  <si>
    <t>L-61-393-00</t>
  </si>
  <si>
    <t>The Wild Geese Rare Irish Whiskey</t>
  </si>
  <si>
    <t>L-60-390-00</t>
  </si>
  <si>
    <t>Two Shores Rum Single Malt Finish</t>
  </si>
  <si>
    <t>L-61-522-00</t>
  </si>
  <si>
    <t>Zacapa Edicion Negra + 2 Glasses</t>
  </si>
  <si>
    <t>L-57-716-00</t>
  </si>
  <si>
    <t>Aberfeldy 18 Years Bolgheri Tuscan Cask Finish + GB</t>
  </si>
  <si>
    <t>L-61-725-00</t>
  </si>
  <si>
    <t>Caol Ila Distillers Edition 2023 + GB</t>
  </si>
  <si>
    <t>L-50-022-00</t>
  </si>
  <si>
    <t>Glenfiddich 14 Years Bourbon Barrel Reserve + GB</t>
  </si>
  <si>
    <t>Kirker &amp; Greer 16 Years Single Malt</t>
  </si>
  <si>
    <t>L-56-787-00</t>
  </si>
  <si>
    <t>L-15-760-00</t>
  </si>
  <si>
    <t>L-61-832-00</t>
  </si>
  <si>
    <t>Smokehead Islay Single Malt + Tin GB</t>
  </si>
  <si>
    <t>Smokehead Terminado Tequila Cask Finish + GB</t>
  </si>
  <si>
    <t>The Macallan 18 Years Sherry Oak Release 2022 + GB</t>
  </si>
  <si>
    <t>The Macallan A Night On Earth 2022 + GB</t>
  </si>
  <si>
    <t>L-61-998-00</t>
  </si>
  <si>
    <t>The Macallan A Night On Earth III The Journey 2023 + GB</t>
  </si>
  <si>
    <t>L-21-683-00</t>
  </si>
  <si>
    <t>The Wild Geese Single Malt + GB</t>
  </si>
  <si>
    <t>Tullibardine 225 Sauternes Cask Finish + GB</t>
  </si>
  <si>
    <t>litre</t>
  </si>
  <si>
    <t xml:space="preserve">litre   </t>
  </si>
  <si>
    <t>L-60-771-00</t>
  </si>
  <si>
    <t>Abasolo Mexican Corn</t>
  </si>
  <si>
    <t>7503027709220</t>
  </si>
  <si>
    <t>17503027709227</t>
  </si>
  <si>
    <t>7640171039343</t>
  </si>
  <si>
    <t>07640171039336</t>
  </si>
  <si>
    <t>3047100243774</t>
  </si>
  <si>
    <t>05000299298060</t>
  </si>
  <si>
    <t xml:space="preserve">piece   </t>
  </si>
  <si>
    <t>7312040070701</t>
  </si>
  <si>
    <t>7312040079681</t>
  </si>
  <si>
    <t>Absolut Apeach</t>
  </si>
  <si>
    <t>7312040350193</t>
  </si>
  <si>
    <t>27312040350197</t>
  </si>
  <si>
    <t>7312040350254</t>
  </si>
  <si>
    <t>7 451101 210189</t>
  </si>
  <si>
    <t>7451101211070</t>
  </si>
  <si>
    <t>7451101211087</t>
  </si>
  <si>
    <t>7451101210523</t>
  </si>
  <si>
    <t>7 451101 21053 0</t>
  </si>
  <si>
    <t>3701420696626</t>
  </si>
  <si>
    <t>3701420696695</t>
  </si>
  <si>
    <t>L-61-649-00</t>
  </si>
  <si>
    <t>Adiccion Tequila Anejo</t>
  </si>
  <si>
    <t>3701420689260</t>
  </si>
  <si>
    <t>3701420689277</t>
  </si>
  <si>
    <t>3701420693601</t>
  </si>
  <si>
    <t>3701420689284</t>
  </si>
  <si>
    <t>3701420690518</t>
  </si>
  <si>
    <t>L-61-648-00</t>
  </si>
  <si>
    <t>Adiccion Tequila Reposado</t>
  </si>
  <si>
    <t>3701420692963</t>
  </si>
  <si>
    <t>3701420679216</t>
  </si>
  <si>
    <t>3701420689482</t>
  </si>
  <si>
    <t>3701420660153</t>
  </si>
  <si>
    <t>3701420689499</t>
  </si>
  <si>
    <t>L-61-557-00</t>
  </si>
  <si>
    <t>Advent Whisky Calendar Tour of Scotland 2nd Edition</t>
  </si>
  <si>
    <t>5060877190285</t>
  </si>
  <si>
    <t>L-60-014-00</t>
  </si>
  <si>
    <t>3333442221137</t>
  </si>
  <si>
    <t>3333442223131</t>
  </si>
  <si>
    <t>4969265772908</t>
  </si>
  <si>
    <t>14969265572901</t>
  </si>
  <si>
    <t>L-19-945-00</t>
  </si>
  <si>
    <t>Akashi White Oak Blended</t>
  </si>
  <si>
    <t>4969265503304</t>
  </si>
  <si>
    <t>17503038185133</t>
  </si>
  <si>
    <t>6001108105295</t>
  </si>
  <si>
    <t>Amrut Peated + Tin GB</t>
  </si>
  <si>
    <t>8901193002531</t>
  </si>
  <si>
    <t>8901193006027</t>
  </si>
  <si>
    <t>5407010420043</t>
  </si>
  <si>
    <t>5407010420098</t>
  </si>
  <si>
    <t>5010509883368</t>
  </si>
  <si>
    <t>05010509805384</t>
  </si>
  <si>
    <t>L-61-596-00</t>
  </si>
  <si>
    <t>Ancnoc Sherry Peated + GB</t>
  </si>
  <si>
    <t>5010509883375</t>
  </si>
  <si>
    <t>05010509805391</t>
  </si>
  <si>
    <t>L-01-987-00</t>
  </si>
  <si>
    <t>Andalö Original</t>
  </si>
  <si>
    <t>4004752200202</t>
  </si>
  <si>
    <t>4004752800204</t>
  </si>
  <si>
    <t>075496332218</t>
  </si>
  <si>
    <t>100754963321</t>
  </si>
  <si>
    <t>10075496331966</t>
  </si>
  <si>
    <t>075496332201</t>
  </si>
  <si>
    <t>10075496332093</t>
  </si>
  <si>
    <t>Antica Sambuca Black NRF</t>
  </si>
  <si>
    <t>5018481101265</t>
  </si>
  <si>
    <t>05018481101272</t>
  </si>
  <si>
    <t>3068682393008</t>
  </si>
  <si>
    <t>03068682395033</t>
  </si>
  <si>
    <t>5024576007008</t>
  </si>
  <si>
    <t>024576007107</t>
  </si>
  <si>
    <t>L-61-517-00</t>
  </si>
  <si>
    <t>Ardbeg 13 Years Anthology The Harpy’s Tale</t>
  </si>
  <si>
    <t>5010494983654</t>
  </si>
  <si>
    <t>5010494983579</t>
  </si>
  <si>
    <t>L-61-011-00</t>
  </si>
  <si>
    <t>Ardbeg 13 Years Anthology The Harpy’s Tale + GB</t>
  </si>
  <si>
    <t>5010494983562</t>
  </si>
  <si>
    <t>5010494938326</t>
  </si>
  <si>
    <t>5010494952940</t>
  </si>
  <si>
    <t>L-50-590-00</t>
  </si>
  <si>
    <t>37660350600035</t>
  </si>
  <si>
    <t>3760350600493</t>
  </si>
  <si>
    <t>L-61-627-00</t>
  </si>
  <si>
    <t>Arran 13 Years Private Cask Special Release No.1 + GB</t>
  </si>
  <si>
    <t>5060044488207</t>
  </si>
  <si>
    <t>05060044488214</t>
  </si>
  <si>
    <t>L-61-735-00</t>
  </si>
  <si>
    <t>Arran 17 Years  + GB</t>
  </si>
  <si>
    <t>5060044487446</t>
  </si>
  <si>
    <t>05060044487453</t>
  </si>
  <si>
    <t>L-61-840-00</t>
  </si>
  <si>
    <t>Arran Machrie Moor 10 Years + GB</t>
  </si>
  <si>
    <t>5060044484742</t>
  </si>
  <si>
    <t>L-61-626-00</t>
  </si>
  <si>
    <t>Arran Signature Series Edition 1 + Bag</t>
  </si>
  <si>
    <t>5060044487415</t>
  </si>
  <si>
    <t>05060044487422</t>
  </si>
  <si>
    <t>L-62-030-00</t>
  </si>
  <si>
    <t>Astoria Velere Prosecco DOC Rose Millesimato 2022</t>
  </si>
  <si>
    <t>5060926500430</t>
  </si>
  <si>
    <t>L-61-834-00</t>
  </si>
  <si>
    <t>Au Vodka Cosmic Berries</t>
  </si>
  <si>
    <t>5060926500591</t>
  </si>
  <si>
    <t>5060926500669</t>
  </si>
  <si>
    <t>L-23-404-00</t>
  </si>
  <si>
    <t>Au Vodka Fruit Punch</t>
  </si>
  <si>
    <t>5051175738170</t>
  </si>
  <si>
    <t>5051175738187</t>
  </si>
  <si>
    <t>L-61-689-00</t>
  </si>
  <si>
    <t>Au Vodka Miniatures Set</t>
  </si>
  <si>
    <t>5060926500010</t>
  </si>
  <si>
    <t>5060926501321</t>
  </si>
  <si>
    <t>5051175738620</t>
  </si>
  <si>
    <t>05010496101629</t>
  </si>
  <si>
    <t>5010496005439</t>
  </si>
  <si>
    <t>15010496105815</t>
  </si>
  <si>
    <t>7451105850893</t>
  </si>
  <si>
    <t>5010677406369</t>
  </si>
  <si>
    <t>5010677406376</t>
  </si>
  <si>
    <t>7610113022993</t>
  </si>
  <si>
    <t>07610113023051</t>
  </si>
  <si>
    <t>05011013935123</t>
  </si>
  <si>
    <t>L-13-111-00</t>
  </si>
  <si>
    <t>Bailoni Marillenlikör</t>
  </si>
  <si>
    <t>9001525011008</t>
  </si>
  <si>
    <t>5010509881852</t>
  </si>
  <si>
    <t>05010509803618</t>
  </si>
  <si>
    <t>5060542510370</t>
  </si>
  <si>
    <t>L-58-942-00</t>
  </si>
  <si>
    <t>Ballantine's 12 Years</t>
  </si>
  <si>
    <t>5010106110225</t>
  </si>
  <si>
    <t>5010106110393</t>
  </si>
  <si>
    <t>5010106014967</t>
  </si>
  <si>
    <t>5000299629413</t>
  </si>
  <si>
    <t>5000299629444</t>
  </si>
  <si>
    <t>5000299629383</t>
  </si>
  <si>
    <t>05000299629444</t>
  </si>
  <si>
    <t>3500870067501</t>
  </si>
  <si>
    <t>13500879067509</t>
  </si>
  <si>
    <t>5010327604008</t>
  </si>
  <si>
    <t>05010327625119</t>
  </si>
  <si>
    <t>5010327515892</t>
  </si>
  <si>
    <t>05010327515908</t>
  </si>
  <si>
    <t>7461323129329</t>
  </si>
  <si>
    <t>17461323129326</t>
  </si>
  <si>
    <t>7461323129060</t>
  </si>
  <si>
    <t>47461323129068</t>
  </si>
  <si>
    <t>MONTENEGRO</t>
  </si>
  <si>
    <t>3890000781309</t>
  </si>
  <si>
    <t>13890000781306</t>
  </si>
  <si>
    <t>3890000781446</t>
  </si>
  <si>
    <t>13890000781443</t>
  </si>
  <si>
    <t>3890000781019</t>
  </si>
  <si>
    <t>13890000781016</t>
  </si>
  <si>
    <t>3890000781095</t>
  </si>
  <si>
    <t>13890000781092</t>
  </si>
  <si>
    <t>L-62-053-00</t>
  </si>
  <si>
    <t>Beluga Noble + Tumbler Glass</t>
  </si>
  <si>
    <t>3890000781545</t>
  </si>
  <si>
    <t>13890000781542</t>
  </si>
  <si>
    <t>L-62-054-00</t>
  </si>
  <si>
    <t>Beluga Transatlantic Racing + Sunglasses</t>
  </si>
  <si>
    <t>3890000781569</t>
  </si>
  <si>
    <t>13890000781566</t>
  </si>
  <si>
    <t>5020613094710</t>
  </si>
  <si>
    <t>25020613094714</t>
  </si>
  <si>
    <t>5020613094734</t>
  </si>
  <si>
    <t>20520613094738</t>
  </si>
  <si>
    <t>5020613082694</t>
  </si>
  <si>
    <t>05020613082700</t>
  </si>
  <si>
    <t>4041500068011</t>
  </si>
  <si>
    <t>4041500168315</t>
  </si>
  <si>
    <t>Türkiye</t>
  </si>
  <si>
    <t>4260167660127</t>
  </si>
  <si>
    <t>4260167660653</t>
  </si>
  <si>
    <t>096749003358</t>
  </si>
  <si>
    <t>10096749003355</t>
  </si>
  <si>
    <t>851370006655</t>
  </si>
  <si>
    <t>10851370006652</t>
  </si>
  <si>
    <t>080244009274</t>
  </si>
  <si>
    <t>49046703043998</t>
  </si>
  <si>
    <t>080244002015</t>
  </si>
  <si>
    <t>5391524713800</t>
  </si>
  <si>
    <t>05391524713817</t>
  </si>
  <si>
    <t>L-61-529-00</t>
  </si>
  <si>
    <t>Bloom Passionfruit &amp; Vanilla Blossom Gin</t>
  </si>
  <si>
    <t>5010296013399</t>
  </si>
  <si>
    <t>05010296013382</t>
  </si>
  <si>
    <t>L-51-074-00</t>
  </si>
  <si>
    <t>Bobby's Schiedam Dry Gin Mini</t>
  </si>
  <si>
    <t>8710631319038</t>
  </si>
  <si>
    <t>8710631719036</t>
  </si>
  <si>
    <t>L-52-836-00</t>
  </si>
  <si>
    <t>3052853075947</t>
  </si>
  <si>
    <t>8716000966728</t>
  </si>
  <si>
    <t>08716000101303</t>
  </si>
  <si>
    <t>L-54-975-00</t>
  </si>
  <si>
    <t>Bols The Very Old Fashioned</t>
  </si>
  <si>
    <t>8716000970190</t>
  </si>
  <si>
    <t>08716000155566</t>
  </si>
  <si>
    <t>L-59-650-00</t>
  </si>
  <si>
    <t>Bombay Sapphire Gin &amp; Tonic Deposit</t>
  </si>
  <si>
    <t>7640175744618</t>
  </si>
  <si>
    <t>07640175744601</t>
  </si>
  <si>
    <t>5010677360098</t>
  </si>
  <si>
    <t>05010677360104</t>
  </si>
  <si>
    <t>5060434135285</t>
  </si>
  <si>
    <t>05060434133663</t>
  </si>
  <si>
    <t>7406293000063</t>
  </si>
  <si>
    <t>17406293000060</t>
  </si>
  <si>
    <t>8005829984809</t>
  </si>
  <si>
    <t>L-58-734-00</t>
  </si>
  <si>
    <t>8005829981020</t>
  </si>
  <si>
    <t>0108005829224806</t>
  </si>
  <si>
    <t>L-25-641-00</t>
  </si>
  <si>
    <t>Bottega Prosecco Spumante Accademia Blu</t>
  </si>
  <si>
    <t>8005829982959</t>
  </si>
  <si>
    <t>3252560900840</t>
  </si>
  <si>
    <t>3252560903117</t>
  </si>
  <si>
    <t>L-61-848-00</t>
  </si>
  <si>
    <t>Boutique-y Retro Gin Fridge</t>
  </si>
  <si>
    <t>5052598189549</t>
  </si>
  <si>
    <t>5052598189556</t>
  </si>
  <si>
    <t>5010496000168</t>
  </si>
  <si>
    <t>15010496000165</t>
  </si>
  <si>
    <t>3760127533030</t>
  </si>
  <si>
    <t>3760127533023</t>
  </si>
  <si>
    <t>L-60-423-00</t>
  </si>
  <si>
    <t>Brothers Cider Raspberry</t>
  </si>
  <si>
    <t>5027342005567</t>
  </si>
  <si>
    <t>05027342005581</t>
  </si>
  <si>
    <t>17460855200350</t>
  </si>
  <si>
    <t>L-61-590-00</t>
  </si>
  <si>
    <t>7460855236116</t>
  </si>
  <si>
    <t>17460855236212</t>
  </si>
  <si>
    <t>7460855236413</t>
  </si>
  <si>
    <t>5055807410045</t>
  </si>
  <si>
    <t>5055807416948</t>
  </si>
  <si>
    <t>850040075274</t>
  </si>
  <si>
    <t>9354085001225</t>
  </si>
  <si>
    <t>9354085001065</t>
  </si>
  <si>
    <t>850040075137</t>
  </si>
  <si>
    <t>9354085001027</t>
  </si>
  <si>
    <t>850040075021</t>
  </si>
  <si>
    <t>L-57-874-00</t>
  </si>
  <si>
    <t>850040075151</t>
  </si>
  <si>
    <t>L-61-445-00</t>
  </si>
  <si>
    <t>850040075144</t>
  </si>
  <si>
    <t>05000281067667</t>
  </si>
  <si>
    <t>082000765578</t>
  </si>
  <si>
    <t>4399901729643</t>
  </si>
  <si>
    <t>5055966830050</t>
  </si>
  <si>
    <t>15055966830057</t>
  </si>
  <si>
    <t>5055966820150</t>
  </si>
  <si>
    <t>L-06-106-00</t>
  </si>
  <si>
    <t>Bushmills Black Bush + GB</t>
  </si>
  <si>
    <t>15055966810134</t>
  </si>
  <si>
    <t>5055966830524</t>
  </si>
  <si>
    <t>5055966830340</t>
  </si>
  <si>
    <t>L-59-207-00</t>
  </si>
  <si>
    <t>L-61-917-00</t>
  </si>
  <si>
    <t>8032727266591</t>
  </si>
  <si>
    <t>5060033847008</t>
  </si>
  <si>
    <t>15060033847005</t>
  </si>
  <si>
    <t>L-53-609-00</t>
  </si>
  <si>
    <t>Camus VS + GB</t>
  </si>
  <si>
    <t>3028130077751</t>
  </si>
  <si>
    <t>3028132060300</t>
  </si>
  <si>
    <t>L-61-016-00</t>
  </si>
  <si>
    <t>3148592007780</t>
  </si>
  <si>
    <t>3148592007797</t>
  </si>
  <si>
    <t>5000281072111</t>
  </si>
  <si>
    <t>L-18-469-00</t>
  </si>
  <si>
    <t>Captain Morgan Spiced + Pump</t>
  </si>
  <si>
    <t>L-61-453-00</t>
  </si>
  <si>
    <t>Captain Morgan Spiced Gold 0.0%</t>
  </si>
  <si>
    <t>5000281070742</t>
  </si>
  <si>
    <t>05000281070759</t>
  </si>
  <si>
    <t>L-61-520-00</t>
  </si>
  <si>
    <t>Cardhu Amber Rock + 2 Glasses</t>
  </si>
  <si>
    <t>5000267194851</t>
  </si>
  <si>
    <t>05000267194868</t>
  </si>
  <si>
    <t>L-60-871-00</t>
  </si>
  <si>
    <t>Castelnuovo Merlot-Corvina 'Natura' 2022</t>
  </si>
  <si>
    <t>8003373412809</t>
  </si>
  <si>
    <t>18003373412806</t>
  </si>
  <si>
    <t>7503023613415</t>
  </si>
  <si>
    <t>17503023613412</t>
  </si>
  <si>
    <t>Chispas Apasionante DO Carinena 2022</t>
  </si>
  <si>
    <t>05000299601341</t>
  </si>
  <si>
    <t>L-51-241-00</t>
  </si>
  <si>
    <t>10080432400439</t>
  </si>
  <si>
    <t>5000299626276</t>
  </si>
  <si>
    <t>5000299626283</t>
  </si>
  <si>
    <t>5000299626993</t>
  </si>
  <si>
    <t>05000299635001</t>
  </si>
  <si>
    <t>5000299626214</t>
  </si>
  <si>
    <t>5000299626221</t>
  </si>
  <si>
    <t>5000299622162</t>
  </si>
  <si>
    <t>5000299637142</t>
  </si>
  <si>
    <t>05000299637173</t>
  </si>
  <si>
    <t>5000299637159</t>
  </si>
  <si>
    <t>05000299637180</t>
  </si>
  <si>
    <t>L-61-508-00</t>
  </si>
  <si>
    <t>Chopin Blended Limited Edition</t>
  </si>
  <si>
    <t>5900640053471</t>
  </si>
  <si>
    <t>5900640038836</t>
  </si>
  <si>
    <t>5900640052481</t>
  </si>
  <si>
    <t>5900640051767</t>
  </si>
  <si>
    <t>5900640052573</t>
  </si>
  <si>
    <t>5900640038065</t>
  </si>
  <si>
    <t>8437002649258</t>
  </si>
  <si>
    <t>L-60-969-00</t>
  </si>
  <si>
    <t>Choza DO Rioja Rosado 2022</t>
  </si>
  <si>
    <t>8437002649289</t>
  </si>
  <si>
    <t>L-59-145-00</t>
  </si>
  <si>
    <t>Cielo WT  Pinot Grigio Rose 'Blush' 2021</t>
  </si>
  <si>
    <t>8008900005431</t>
  </si>
  <si>
    <t>8008900230123</t>
  </si>
  <si>
    <t>5010103943574</t>
  </si>
  <si>
    <t>05010103943581</t>
  </si>
  <si>
    <t>3460410535115</t>
  </si>
  <si>
    <t>43460410535236</t>
  </si>
  <si>
    <t>3163937632007</t>
  </si>
  <si>
    <t>L-06-214-00</t>
  </si>
  <si>
    <t>05010327903989</t>
  </si>
  <si>
    <t>Clement Rhum Canne Bleue</t>
  </si>
  <si>
    <t>3035540006394</t>
  </si>
  <si>
    <t>03035540007889</t>
  </si>
  <si>
    <t>L-24-960-00</t>
  </si>
  <si>
    <t>03035540006592</t>
  </si>
  <si>
    <t>L-59-935-00</t>
  </si>
  <si>
    <t>Coppi Guiscardo Falanghina 2022</t>
  </si>
  <si>
    <t>Coquerel VS</t>
  </si>
  <si>
    <t>L-61-507-00</t>
  </si>
  <si>
    <t>Corte Dei Rovi</t>
  </si>
  <si>
    <t>8006870010837</t>
  </si>
  <si>
    <t>8006870060702</t>
  </si>
  <si>
    <t>L-60-656-00</t>
  </si>
  <si>
    <t>Crodino Biondo</t>
  </si>
  <si>
    <t>8000040720380</t>
  </si>
  <si>
    <t>8000040720397</t>
  </si>
  <si>
    <t>627040411452</t>
  </si>
  <si>
    <t>40627040412488</t>
  </si>
  <si>
    <t>L-17-099-00</t>
  </si>
  <si>
    <t>627040411940</t>
  </si>
  <si>
    <t>30627040411941</t>
  </si>
  <si>
    <t>L-09-093-00</t>
  </si>
  <si>
    <t>Crystal Head + 4 Shotglasses</t>
  </si>
  <si>
    <t>627040411636</t>
  </si>
  <si>
    <t>80627040411632</t>
  </si>
  <si>
    <t>L-60-882-00</t>
  </si>
  <si>
    <t>Cuatro Rayas Cuarenta Vendimias Cuvee 2021</t>
  </si>
  <si>
    <t>8414219000393</t>
  </si>
  <si>
    <t>18414219000390</t>
  </si>
  <si>
    <t>L-60-881-00</t>
  </si>
  <si>
    <t>Cuatro Rayas Cuarenta Vendimias Verdejo 2022</t>
  </si>
  <si>
    <t>8414219000188</t>
  </si>
  <si>
    <t>18414219000185</t>
  </si>
  <si>
    <t>3760107312266</t>
  </si>
  <si>
    <t>8710625001253</t>
  </si>
  <si>
    <t>08710625401251</t>
  </si>
  <si>
    <t>5011166062981</t>
  </si>
  <si>
    <t>05011166048022</t>
  </si>
  <si>
    <t>L-62-060-00</t>
  </si>
  <si>
    <t>Dead Man's Fingers Passion Fruit</t>
  </si>
  <si>
    <t>5011166063612</t>
  </si>
  <si>
    <t>05011166048930</t>
  </si>
  <si>
    <t>5011166067665</t>
  </si>
  <si>
    <t>3663777001334</t>
  </si>
  <si>
    <t>07640171033723</t>
  </si>
  <si>
    <t>L-60-173-00</t>
  </si>
  <si>
    <t>Dik &amp; Schil Limoncello</t>
  </si>
  <si>
    <t>8720892158406</t>
  </si>
  <si>
    <t>5000281072845</t>
  </si>
  <si>
    <t>5000281072678</t>
  </si>
  <si>
    <t>L-61-379-00</t>
  </si>
  <si>
    <t>8001110550029</t>
  </si>
  <si>
    <t>08001110550029</t>
  </si>
  <si>
    <t>3376370108965</t>
  </si>
  <si>
    <t>23376370108969</t>
  </si>
  <si>
    <t>3274510004651</t>
  </si>
  <si>
    <t>13274510004658</t>
  </si>
  <si>
    <t>L-58-768-00</t>
  </si>
  <si>
    <t>Dom Perignon Brut Vintage 2012</t>
  </si>
  <si>
    <t>3185370761076</t>
  </si>
  <si>
    <t>3185370761366</t>
  </si>
  <si>
    <t>L-61-402-00</t>
  </si>
  <si>
    <t>3185370774007</t>
  </si>
  <si>
    <t>3185370774205</t>
  </si>
  <si>
    <t>L-61-385-00</t>
  </si>
  <si>
    <t>Dom Perignon Rose Vintage 2009</t>
  </si>
  <si>
    <t>3185370758250</t>
  </si>
  <si>
    <t>3185370759059</t>
  </si>
  <si>
    <t>L-61-405-00</t>
  </si>
  <si>
    <t>Dom Ruinart Blanc De Blancs Extra Brut 2010 + Second Skin</t>
  </si>
  <si>
    <t>3185370729915</t>
  </si>
  <si>
    <t>3185370730072</t>
  </si>
  <si>
    <t>4806538770042</t>
  </si>
  <si>
    <t>24809015167767</t>
  </si>
  <si>
    <t>4806538770011</t>
  </si>
  <si>
    <t>L-61-585-00</t>
  </si>
  <si>
    <t>Don Papa Baroko + Glass</t>
  </si>
  <si>
    <t>4809015157527</t>
  </si>
  <si>
    <t>24809015157521</t>
  </si>
  <si>
    <t>8410028000814</t>
  </si>
  <si>
    <t>8410028000975</t>
  </si>
  <si>
    <t>604565220349</t>
  </si>
  <si>
    <t>10088004038974</t>
  </si>
  <si>
    <t>088004021344</t>
  </si>
  <si>
    <t>8715151080703</t>
  </si>
  <si>
    <t>8715151680705</t>
  </si>
  <si>
    <t>3770011869664</t>
  </si>
  <si>
    <t>3770011869701</t>
  </si>
  <si>
    <t>10096749000064</t>
  </si>
  <si>
    <t>8004499051705</t>
  </si>
  <si>
    <t>80044990517052</t>
  </si>
  <si>
    <t>2107550444</t>
  </si>
  <si>
    <t>8718819839002</t>
  </si>
  <si>
    <t>3011938005514</t>
  </si>
  <si>
    <t>7610113005798</t>
  </si>
  <si>
    <t>L-61-387-00</t>
  </si>
  <si>
    <t>Esporao  Reserva Branco Bio 2022</t>
  </si>
  <si>
    <t>L-59-015-00</t>
  </si>
  <si>
    <t>Esporao Monte Velho Red 2021</t>
  </si>
  <si>
    <t>5601989001412</t>
  </si>
  <si>
    <t>L-59-014-00</t>
  </si>
  <si>
    <t>Esporao Monte Velho White 2022</t>
  </si>
  <si>
    <t>5601989001566</t>
  </si>
  <si>
    <t>15601989001563</t>
  </si>
  <si>
    <t>L-54-953-00</t>
  </si>
  <si>
    <t>5010314020002</t>
  </si>
  <si>
    <t>5010314202408</t>
  </si>
  <si>
    <t>L-54-805-00</t>
  </si>
  <si>
    <t>5010314350000</t>
  </si>
  <si>
    <t>010327263502</t>
  </si>
  <si>
    <t>L-59-580-00</t>
  </si>
  <si>
    <t>Fever-Tree Sparkling Grapefruit</t>
  </si>
  <si>
    <t>5060108453196</t>
  </si>
  <si>
    <t>05060108455145</t>
  </si>
  <si>
    <t>5024720322001</t>
  </si>
  <si>
    <t>05024720323008</t>
  </si>
  <si>
    <t>26412700021021</t>
  </si>
  <si>
    <t>4062400309004</t>
  </si>
  <si>
    <t>4062400309011</t>
  </si>
  <si>
    <t>7431008108345</t>
  </si>
  <si>
    <t>17431008108342</t>
  </si>
  <si>
    <t>7502221969225</t>
  </si>
  <si>
    <t>7502221969232</t>
  </si>
  <si>
    <t>9349749000515</t>
  </si>
  <si>
    <t>9349749000317</t>
  </si>
  <si>
    <t>9349749000171</t>
  </si>
  <si>
    <t>9349749000263</t>
  </si>
  <si>
    <t>798190221731</t>
  </si>
  <si>
    <t>1240000014815</t>
  </si>
  <si>
    <t>10860007585309</t>
  </si>
  <si>
    <t>3275855518704</t>
  </si>
  <si>
    <t>32758555103705</t>
  </si>
  <si>
    <t>3305488913703</t>
  </si>
  <si>
    <t>33054888913035</t>
  </si>
  <si>
    <t>L-58-858-00</t>
  </si>
  <si>
    <t>Freixenet Carta Nevada Rosado</t>
  </si>
  <si>
    <t>8410036001124</t>
  </si>
  <si>
    <t>8410036101121</t>
  </si>
  <si>
    <t>8410162100043</t>
  </si>
  <si>
    <t>4260372980010</t>
  </si>
  <si>
    <t>4260372980027</t>
  </si>
  <si>
    <t>8003405008789</t>
  </si>
  <si>
    <t>L-03-521-00</t>
  </si>
  <si>
    <t>Glen Breton 10 Years Single Malt + GB</t>
  </si>
  <si>
    <t>817411001034</t>
  </si>
  <si>
    <t>10817411001031</t>
  </si>
  <si>
    <t>05060116368024</t>
  </si>
  <si>
    <t>5016840371618</t>
  </si>
  <si>
    <t>05016840871729</t>
  </si>
  <si>
    <t>5010327324333</t>
  </si>
  <si>
    <t>010327324340</t>
  </si>
  <si>
    <t>3500870067389</t>
  </si>
  <si>
    <t>13500879067387</t>
  </si>
  <si>
    <t>5010327316284</t>
  </si>
  <si>
    <t>05010327316291</t>
  </si>
  <si>
    <t>5010327323510</t>
  </si>
  <si>
    <t>05010327323527</t>
  </si>
  <si>
    <t>5060716144189</t>
  </si>
  <si>
    <t>25060716144190</t>
  </si>
  <si>
    <t>5000281073804</t>
  </si>
  <si>
    <t>05000281073811</t>
  </si>
  <si>
    <t>5010494985498</t>
  </si>
  <si>
    <t>5010494986853</t>
  </si>
  <si>
    <t>L-60-699-00</t>
  </si>
  <si>
    <t>05000289112215</t>
  </si>
  <si>
    <t>L-57-380-00</t>
  </si>
  <si>
    <t>5000289021203</t>
  </si>
  <si>
    <t>5000289021227</t>
  </si>
  <si>
    <t>L-61-579-00</t>
  </si>
  <si>
    <t>Gosset Grande Reserve Brut + GB</t>
  </si>
  <si>
    <t>3353212012314</t>
  </si>
  <si>
    <t>3353212012321</t>
  </si>
  <si>
    <t>5425006247559</t>
  </si>
  <si>
    <t>5425006247597</t>
  </si>
  <si>
    <t>5425006247542</t>
  </si>
  <si>
    <t>5425006247580</t>
  </si>
  <si>
    <t>5425006247009</t>
  </si>
  <si>
    <t>5425006247016</t>
  </si>
  <si>
    <t>8594005025004</t>
  </si>
  <si>
    <t>8594005025011</t>
  </si>
  <si>
    <t>L-24-998-00</t>
  </si>
  <si>
    <t>Graham's 20 Years Tawny + GB</t>
  </si>
  <si>
    <t>5010867410329</t>
  </si>
  <si>
    <t>L-25-003-00</t>
  </si>
  <si>
    <t>Graham's Six Grapes Reserve</t>
  </si>
  <si>
    <t>5010867400245</t>
  </si>
  <si>
    <t>5010867400436</t>
  </si>
  <si>
    <t>3018300019889</t>
  </si>
  <si>
    <t>L-20-488-00</t>
  </si>
  <si>
    <t>Grant's NRF</t>
  </si>
  <si>
    <t>05010327215396</t>
  </si>
  <si>
    <t>5010296013504</t>
  </si>
  <si>
    <t>5010296013498</t>
  </si>
  <si>
    <t>5010677850452</t>
  </si>
  <si>
    <t>L-53-089-00</t>
  </si>
  <si>
    <t>Hankey Bannister NRF</t>
  </si>
  <si>
    <t>05010509415293</t>
  </si>
  <si>
    <t>3104051116394</t>
  </si>
  <si>
    <t>13104051116537</t>
  </si>
  <si>
    <t>3104051711223</t>
  </si>
  <si>
    <t>13104051711220</t>
  </si>
  <si>
    <t>8501110089654</t>
  </si>
  <si>
    <t>48501110089652</t>
  </si>
  <si>
    <t>8501110089982</t>
  </si>
  <si>
    <t>28501110089986</t>
  </si>
  <si>
    <t>5430000311014</t>
  </si>
  <si>
    <t>05010327755502</t>
  </si>
  <si>
    <t>L-61-454-00</t>
  </si>
  <si>
    <t>3245996201223</t>
  </si>
  <si>
    <t>3245995960015</t>
  </si>
  <si>
    <t>3245995960022</t>
  </si>
  <si>
    <t>L-61-957-00</t>
  </si>
  <si>
    <t>Hennessy VS Golden Bottle</t>
  </si>
  <si>
    <t>3245990202004</t>
  </si>
  <si>
    <t>3245990202028</t>
  </si>
  <si>
    <t>3245999491805</t>
  </si>
  <si>
    <t>3245990213925</t>
  </si>
  <si>
    <t>3245999586617</t>
  </si>
  <si>
    <t>3245999698525</t>
  </si>
  <si>
    <t>L-61-458-00</t>
  </si>
  <si>
    <t>Highland Park 10 Years Viking Scars + 2 Glasses</t>
  </si>
  <si>
    <t>5010314307387</t>
  </si>
  <si>
    <t>05010314206567</t>
  </si>
  <si>
    <t>5010314306427</t>
  </si>
  <si>
    <t>Hijos De Villa Tequila Blanco Pist.+2 Glasses</t>
  </si>
  <si>
    <t>Hijos De Villa Tequila Rep. Pist.+ 2 Glasses</t>
  </si>
  <si>
    <t>ICELAND</t>
  </si>
  <si>
    <t>602573824566</t>
  </si>
  <si>
    <t>602573587515</t>
  </si>
  <si>
    <t>761780837612</t>
  </si>
  <si>
    <t>711583140617</t>
  </si>
  <si>
    <t>5030748200085</t>
  </si>
  <si>
    <t>L-56-117-00</t>
  </si>
  <si>
    <t>Ice Ball Mold (Whisky Ice Ball Maker)</t>
  </si>
  <si>
    <t>GREENLAND</t>
  </si>
  <si>
    <t>5704815600176</t>
  </si>
  <si>
    <t>082184083598</t>
  </si>
  <si>
    <t>15099873107253</t>
  </si>
  <si>
    <t>5099873221747</t>
  </si>
  <si>
    <t>15099873121747</t>
  </si>
  <si>
    <t>8595682600409</t>
  </si>
  <si>
    <t>8595682600416</t>
  </si>
  <si>
    <t>L-16-453-00</t>
  </si>
  <si>
    <t>Jack Daniel's Master Distiller No.6 + GB</t>
  </si>
  <si>
    <t>5099873011997</t>
  </si>
  <si>
    <t>15099873111991</t>
  </si>
  <si>
    <t>L-61-450-00</t>
  </si>
  <si>
    <t>Jack Daniel's McLaren X JD Limited Edition 2023 + GB</t>
  </si>
  <si>
    <t>5099873026038</t>
  </si>
  <si>
    <t>15099873126032</t>
  </si>
  <si>
    <t>L-51-714-00</t>
  </si>
  <si>
    <t>Jack Daniel's Twin Pack (2x1L)</t>
  </si>
  <si>
    <t>5099873245255</t>
  </si>
  <si>
    <t>05099873145258</t>
  </si>
  <si>
    <t>L-59-773-00</t>
  </si>
  <si>
    <t>40677019</t>
  </si>
  <si>
    <t>4067700015846</t>
  </si>
  <si>
    <t>L-25-290-00</t>
  </si>
  <si>
    <t>L-50-246-00</t>
  </si>
  <si>
    <t>4067700014559</t>
  </si>
  <si>
    <t>L-61-537-00</t>
  </si>
  <si>
    <t>4067700014528</t>
  </si>
  <si>
    <t>4067700016461</t>
  </si>
  <si>
    <t>L-57-233-00</t>
  </si>
  <si>
    <t>Jagermeister + Banderol</t>
  </si>
  <si>
    <t>4067700014009</t>
  </si>
  <si>
    <t>L-58-923-00</t>
  </si>
  <si>
    <t>Jagermeister Disco Lamp</t>
  </si>
  <si>
    <t>8710833008693</t>
  </si>
  <si>
    <t>8710833009331</t>
  </si>
  <si>
    <t>8710833009348</t>
  </si>
  <si>
    <t>L-13-419-00</t>
  </si>
  <si>
    <t>Jagermeister Mini</t>
  </si>
  <si>
    <t>4067700041043</t>
  </si>
  <si>
    <t>L-61-771-00</t>
  </si>
  <si>
    <t>Jagermeister Spice Cinnamon &amp; Vanilla Blend</t>
  </si>
  <si>
    <t>4067700009876</t>
  </si>
  <si>
    <t>4067700009937</t>
  </si>
  <si>
    <t>05011007025977</t>
  </si>
  <si>
    <t>011007003579</t>
  </si>
  <si>
    <t>L-61-701-00</t>
  </si>
  <si>
    <t>Jameson Tripack  (3x20cl)</t>
  </si>
  <si>
    <t>5011007023300</t>
  </si>
  <si>
    <t>05011007023317</t>
  </si>
  <si>
    <t>5011007022778</t>
  </si>
  <si>
    <t>05011007022785</t>
  </si>
  <si>
    <t>5010278100789</t>
  </si>
  <si>
    <t>10080686000331</t>
  </si>
  <si>
    <t>080686000266</t>
  </si>
  <si>
    <t>10080686000287</t>
  </si>
  <si>
    <t>10080686000270</t>
  </si>
  <si>
    <t>L-24-124-00</t>
  </si>
  <si>
    <t>5060045582126</t>
  </si>
  <si>
    <t>L-54-997-00</t>
  </si>
  <si>
    <t>Jim Beam NRF</t>
  </si>
  <si>
    <t>Jinro Soju Chamisul Original</t>
  </si>
  <si>
    <t>L-60-909-00</t>
  </si>
  <si>
    <t>L-61-031-00</t>
  </si>
  <si>
    <t>Jinro Soju Peach</t>
  </si>
  <si>
    <t>8801048179169</t>
  </si>
  <si>
    <t>8801048179176</t>
  </si>
  <si>
    <t>L-61-030-00</t>
  </si>
  <si>
    <t>8801048179121</t>
  </si>
  <si>
    <t>8801048179138</t>
  </si>
  <si>
    <t>L-61-028-00</t>
  </si>
  <si>
    <t>8801048179145</t>
  </si>
  <si>
    <t>8801048179152</t>
  </si>
  <si>
    <t>L-62-021-00</t>
  </si>
  <si>
    <t>8436599480206</t>
  </si>
  <si>
    <t>L-61-631-00</t>
  </si>
  <si>
    <t>Johnnie Walker Black Label Limited Edition + 2 Glasses</t>
  </si>
  <si>
    <t>5000267186603</t>
  </si>
  <si>
    <t>5000267186610</t>
  </si>
  <si>
    <t>5000267185699</t>
  </si>
  <si>
    <t>05000267185705</t>
  </si>
  <si>
    <t>L-61-082-00</t>
  </si>
  <si>
    <t>Johnnie Walker Blue Label CNY Year Of The Wood Dragon + GB</t>
  </si>
  <si>
    <t>5000267195360</t>
  </si>
  <si>
    <t>05000267195407</t>
  </si>
  <si>
    <t>5000267192864</t>
  </si>
  <si>
    <t>5000267192895</t>
  </si>
  <si>
    <t>5013967014565</t>
  </si>
  <si>
    <t>05013967014688</t>
  </si>
  <si>
    <t>5010103800266</t>
  </si>
  <si>
    <t>4710085233786</t>
  </si>
  <si>
    <t>4710085235803</t>
  </si>
  <si>
    <t>4710085214747</t>
  </si>
  <si>
    <t>14710085214744</t>
  </si>
  <si>
    <t>4710085208647</t>
  </si>
  <si>
    <t>4710085208432</t>
  </si>
  <si>
    <t>4710085208425</t>
  </si>
  <si>
    <t>18711566013005</t>
  </si>
  <si>
    <t>5010103802291</t>
  </si>
  <si>
    <t>5010103802284</t>
  </si>
  <si>
    <t>5010103947114</t>
  </si>
  <si>
    <t>5010103947121</t>
  </si>
  <si>
    <t>4262398470117</t>
  </si>
  <si>
    <t>4262398470148</t>
  </si>
  <si>
    <t>860001753448</t>
  </si>
  <si>
    <t>20860001753442</t>
  </si>
  <si>
    <t>L-61-425-00</t>
  </si>
  <si>
    <t>Koreman's Limoncello</t>
  </si>
  <si>
    <t>8719326649801</t>
  </si>
  <si>
    <t>8721008157078</t>
  </si>
  <si>
    <t>8721008157016</t>
  </si>
  <si>
    <t>8721008157085</t>
  </si>
  <si>
    <t>L-17-410-00</t>
  </si>
  <si>
    <t>Kraken Black Spiced Rum Giftset + GB</t>
  </si>
  <si>
    <t>010314769130912299094210L2110</t>
  </si>
  <si>
    <t>6091307500083</t>
  </si>
  <si>
    <t>L-26-349-00</t>
  </si>
  <si>
    <t>Lagavulin 16 Years</t>
  </si>
  <si>
    <t>5060044487194</t>
  </si>
  <si>
    <t>05060040</t>
  </si>
  <si>
    <t>5060044487170</t>
  </si>
  <si>
    <t>05060044487187</t>
  </si>
  <si>
    <t>L-61-712-00</t>
  </si>
  <si>
    <t>Lamborghini Brut Pinot-Chardonnay Ice</t>
  </si>
  <si>
    <t>8032738622232</t>
  </si>
  <si>
    <t>18032738622239</t>
  </si>
  <si>
    <t>L-61-879-00</t>
  </si>
  <si>
    <t>Lamborghini Luxe Rosso Umbria IGT 2016</t>
  </si>
  <si>
    <t>5010019000057</t>
  </si>
  <si>
    <t>5010019000484</t>
  </si>
  <si>
    <t>15010019000511</t>
  </si>
  <si>
    <t>L-12-721-00</t>
  </si>
  <si>
    <t>Laurent Perrier Demi Sec Harmony + GB</t>
  </si>
  <si>
    <t>084878156007</t>
  </si>
  <si>
    <t>3258430036183</t>
  </si>
  <si>
    <t>L-04-338-00</t>
  </si>
  <si>
    <t>Laurent Perrier Rose + GB</t>
  </si>
  <si>
    <t>084878680007</t>
  </si>
  <si>
    <t>3258430044348</t>
  </si>
  <si>
    <t>Le Monde Friulano 2021</t>
  </si>
  <si>
    <t>8034013471054</t>
  </si>
  <si>
    <t>8411640010250</t>
  </si>
  <si>
    <t>18411640010257</t>
  </si>
  <si>
    <t>18500000</t>
  </si>
  <si>
    <t>8710833009263</t>
  </si>
  <si>
    <t>8710833009270</t>
  </si>
  <si>
    <t>L-59-370-00</t>
  </si>
  <si>
    <t>Licor 43 + 2 Glasses</t>
  </si>
  <si>
    <t>8410221902182</t>
  </si>
  <si>
    <t>48410221902050</t>
  </si>
  <si>
    <t>8410221902069</t>
  </si>
  <si>
    <t>28410221902063</t>
  </si>
  <si>
    <t>28410221110154</t>
  </si>
  <si>
    <t>5602042201701</t>
  </si>
  <si>
    <t>65602042201703</t>
  </si>
  <si>
    <t>5016840031222</t>
  </si>
  <si>
    <t>016840031215</t>
  </si>
  <si>
    <t>L-08-185-00</t>
  </si>
  <si>
    <t>Loch Lomond Single Malt + GB</t>
  </si>
  <si>
    <t>5016840033219</t>
  </si>
  <si>
    <t>05016840033202</t>
  </si>
  <si>
    <t>L-61-179-00</t>
  </si>
  <si>
    <t>Louis Roederer Brut Collection 244</t>
  </si>
  <si>
    <t>3114080404454</t>
  </si>
  <si>
    <t>3114086404458</t>
  </si>
  <si>
    <t>L-61-244-00</t>
  </si>
  <si>
    <t>Louis Roederer Brut Collection 244 + GB</t>
  </si>
  <si>
    <t>L-62-064-00</t>
  </si>
  <si>
    <t>Louis Roederer Collection 244 + GB</t>
  </si>
  <si>
    <t>734599414459</t>
  </si>
  <si>
    <t>3114086414457</t>
  </si>
  <si>
    <t>L-61-411-00</t>
  </si>
  <si>
    <t>Louis Roederer Cristal Brut 2015 + GB</t>
  </si>
  <si>
    <t>3114080721551</t>
  </si>
  <si>
    <t>3114080781555</t>
  </si>
  <si>
    <t>Louis Roederer Cristal Rose 2013 + GB</t>
  </si>
  <si>
    <t>L-61-768-00</t>
  </si>
  <si>
    <t>Louis Roederer Cristal Rose 2014 + GB</t>
  </si>
  <si>
    <t>3114080821459</t>
  </si>
  <si>
    <t>3114080851456</t>
  </si>
  <si>
    <t>L-61-414-00</t>
  </si>
  <si>
    <t>Louis Roederer Rose 2016 + GB</t>
  </si>
  <si>
    <t>734599611650</t>
  </si>
  <si>
    <t>3114080671658</t>
  </si>
  <si>
    <t>843664099801</t>
  </si>
  <si>
    <t>843664099818</t>
  </si>
  <si>
    <t>L-62-019-00</t>
  </si>
  <si>
    <t>Love Bermuda The Story Of Our Gift Book Gin Miniatures</t>
  </si>
  <si>
    <t>848374059732</t>
  </si>
  <si>
    <t>L-62-078-00</t>
  </si>
  <si>
    <t>Love Bermuda The Story Of Our Giftbook</t>
  </si>
  <si>
    <t>848374059589</t>
  </si>
  <si>
    <t>3857500071408</t>
  </si>
  <si>
    <t>L-61-674-00</t>
  </si>
  <si>
    <t>Lunae Colli di Luni Rosso DOC 2021 "Auxo"</t>
  </si>
  <si>
    <t>8032523503081</t>
  </si>
  <si>
    <t>8032523509021</t>
  </si>
  <si>
    <t>L-61-677-00</t>
  </si>
  <si>
    <t>Lunae Colli di Luni Vermentino DOC 2022 "Etichetta Nera"</t>
  </si>
  <si>
    <t>8032523503104</t>
  </si>
  <si>
    <t>8032523509045</t>
  </si>
  <si>
    <t>L-61-660-00</t>
  </si>
  <si>
    <t>Lunae Colli Di Luni Vermentino DOC 2022 Etichetta Grigia</t>
  </si>
  <si>
    <t>8032523503074</t>
  </si>
  <si>
    <t>8032523509014</t>
  </si>
  <si>
    <t>L-61-675-00</t>
  </si>
  <si>
    <t>Lunae Liguria di Levante Bianco IGT  2022 "LaBianca"</t>
  </si>
  <si>
    <t>8032523503302</t>
  </si>
  <si>
    <t>8032523509342</t>
  </si>
  <si>
    <t>L-61-676-00</t>
  </si>
  <si>
    <t>Lunae Liguria di Levante Rosso IGT  2022 "Circvs''</t>
  </si>
  <si>
    <t>L-52-239-00</t>
  </si>
  <si>
    <t>Luxardo The Original Maraschino Cherries</t>
  </si>
  <si>
    <t xml:space="preserve">gr      </t>
  </si>
  <si>
    <t>8000353007901</t>
  </si>
  <si>
    <t>18000353001579</t>
  </si>
  <si>
    <t>Lysholm Linie Akvavit</t>
  </si>
  <si>
    <t>011354710222062110LMBR193C33</t>
  </si>
  <si>
    <t>7350029668440</t>
  </si>
  <si>
    <t>37350029668441</t>
  </si>
  <si>
    <t>7350029667269</t>
  </si>
  <si>
    <t>7350029668983</t>
  </si>
  <si>
    <t>37350029668984</t>
  </si>
  <si>
    <t>L-18-172-00</t>
  </si>
  <si>
    <t>5391516871389</t>
  </si>
  <si>
    <t>5391516871396</t>
  </si>
  <si>
    <t>5000299296141</t>
  </si>
  <si>
    <t>05000299296790</t>
  </si>
  <si>
    <t>5000299296103</t>
  </si>
  <si>
    <t>05000299296752</t>
  </si>
  <si>
    <t>L-61-227-00</t>
  </si>
  <si>
    <t>Malfy Gin Mini</t>
  </si>
  <si>
    <t>5000299296165</t>
  </si>
  <si>
    <t>05000299296813</t>
  </si>
  <si>
    <t>5010284100018</t>
  </si>
  <si>
    <t>5010284151027</t>
  </si>
  <si>
    <t>L-61-434-00</t>
  </si>
  <si>
    <t>Mamont Vodka + 2 Shotglasses</t>
  </si>
  <si>
    <t>4602726004605</t>
  </si>
  <si>
    <t>50600338414118</t>
  </si>
  <si>
    <t>3041311026584</t>
  </si>
  <si>
    <t>L-59-661-00</t>
  </si>
  <si>
    <t>Marrone Langhe Arneis "Tre Fies" Doc Langhe 2020</t>
  </si>
  <si>
    <t>L-61-855-00</t>
  </si>
  <si>
    <t>Marrone San Carlo 2015</t>
  </si>
  <si>
    <t>L-57-743-00</t>
  </si>
  <si>
    <t>Martell Cordon Bleu</t>
  </si>
  <si>
    <t>3219820000368</t>
  </si>
  <si>
    <t>13219820000365</t>
  </si>
  <si>
    <t>698929000562</t>
  </si>
  <si>
    <t>698929000838</t>
  </si>
  <si>
    <t>11066094010055</t>
  </si>
  <si>
    <t>20766094010052</t>
  </si>
  <si>
    <t>3285090617049</t>
  </si>
  <si>
    <t>L-61-897-00</t>
  </si>
  <si>
    <t>Mermaid All Spirits Trio Set Miniature</t>
  </si>
  <si>
    <t>5060508970507</t>
  </si>
  <si>
    <t>5060508970446</t>
  </si>
  <si>
    <t>5202795150280</t>
  </si>
  <si>
    <t>5202795160777</t>
  </si>
  <si>
    <t>L-62-031-00</t>
  </si>
  <si>
    <t>35202795130146</t>
  </si>
  <si>
    <t>L-13-927-00</t>
  </si>
  <si>
    <t>L-06-747-00</t>
  </si>
  <si>
    <t>Midleton Barry Crockett Legacy + GB</t>
  </si>
  <si>
    <t>5011007024109</t>
  </si>
  <si>
    <t>05011007024116</t>
  </si>
  <si>
    <t>L-61-555-00</t>
  </si>
  <si>
    <t>Moet &amp; Chandon Brut EOY 2023 + GB</t>
  </si>
  <si>
    <t>3185370768143</t>
  </si>
  <si>
    <t>3185370768167</t>
  </si>
  <si>
    <t>L-61-346-00</t>
  </si>
  <si>
    <t>3185370729960</t>
  </si>
  <si>
    <t>3185370770603</t>
  </si>
  <si>
    <t>L-61-536-00</t>
  </si>
  <si>
    <t>3185370763957</t>
  </si>
  <si>
    <t>3185370770627</t>
  </si>
  <si>
    <t>L-58-476-00</t>
  </si>
  <si>
    <t>Moet &amp; Chandon Brut Imperial + Wooden GB</t>
  </si>
  <si>
    <t>3185370419052</t>
  </si>
  <si>
    <t>L-24-171-00</t>
  </si>
  <si>
    <t>Moet &amp; Chandon Brut Imperial Golden Light up</t>
  </si>
  <si>
    <t>3185370635629</t>
  </si>
  <si>
    <t>03185370650974</t>
  </si>
  <si>
    <t>L-12-788-00</t>
  </si>
  <si>
    <t>Moet &amp; Chandon Brut Imperial Magnum + GB</t>
  </si>
  <si>
    <t>3185370031124</t>
  </si>
  <si>
    <t>3185370418390</t>
  </si>
  <si>
    <t>L-56-328-00</t>
  </si>
  <si>
    <t>3185370010679</t>
  </si>
  <si>
    <t>3185370439920</t>
  </si>
  <si>
    <t>L-04-439-00</t>
  </si>
  <si>
    <t>Moet &amp; Chandon Nectar Imperial + GB</t>
  </si>
  <si>
    <t>3185370068441</t>
  </si>
  <si>
    <t>3185370396513</t>
  </si>
  <si>
    <t>3185370552988</t>
  </si>
  <si>
    <t>L-25-786-00</t>
  </si>
  <si>
    <t>Moletto Tomato Gin</t>
  </si>
  <si>
    <t>8017279939629</t>
  </si>
  <si>
    <t>L-61-504-00</t>
  </si>
  <si>
    <t>Molinari Sambuca Extra NRF + Glass</t>
  </si>
  <si>
    <t>8002095971069</t>
  </si>
  <si>
    <t>8410023094955</t>
  </si>
  <si>
    <t>18410023094952</t>
  </si>
  <si>
    <t>L-52-405-00</t>
  </si>
  <si>
    <t>3052910013134</t>
  </si>
  <si>
    <t>3052910613136</t>
  </si>
  <si>
    <t>L-57-454-00</t>
  </si>
  <si>
    <t>3052910056353</t>
  </si>
  <si>
    <t>3052910656355</t>
  </si>
  <si>
    <t>L-52-316-00</t>
  </si>
  <si>
    <t>3052910006907</t>
  </si>
  <si>
    <t>L-52-318-00</t>
  </si>
  <si>
    <t>3052910007645</t>
  </si>
  <si>
    <t>3052910607647</t>
  </si>
  <si>
    <t>L-52-407-00</t>
  </si>
  <si>
    <t>3052910056476</t>
  </si>
  <si>
    <t>3052910656478</t>
  </si>
  <si>
    <t>L-58-822-00</t>
  </si>
  <si>
    <t>3052910056254</t>
  </si>
  <si>
    <t>3052910656256</t>
  </si>
  <si>
    <t>L-25-047-00</t>
  </si>
  <si>
    <t>3052910055325</t>
  </si>
  <si>
    <t>L-56-725-00</t>
  </si>
  <si>
    <t>3052910058319</t>
  </si>
  <si>
    <t>L-58-816-00</t>
  </si>
  <si>
    <t>Monin Mangue</t>
  </si>
  <si>
    <t>3052910055226</t>
  </si>
  <si>
    <t>3052910655228</t>
  </si>
  <si>
    <t>L-58-821-00</t>
  </si>
  <si>
    <t>Monin Peach</t>
  </si>
  <si>
    <t>3052911423215</t>
  </si>
  <si>
    <t>13052911423212</t>
  </si>
  <si>
    <t>L-61-850-00</t>
  </si>
  <si>
    <t>3052910056278</t>
  </si>
  <si>
    <t>L-57-458-00</t>
  </si>
  <si>
    <t>Monin Rohrzucker</t>
  </si>
  <si>
    <t>3052910056384</t>
  </si>
  <si>
    <t>3052910656386</t>
  </si>
  <si>
    <t>L-61-851-00</t>
  </si>
  <si>
    <t>3052910056261</t>
  </si>
  <si>
    <t>L-52-317-00</t>
  </si>
  <si>
    <t>3052910056469</t>
  </si>
  <si>
    <t>4260218310452</t>
  </si>
  <si>
    <t>L-61-392-00</t>
  </si>
  <si>
    <t>Motorhead Road Crew Cans</t>
  </si>
  <si>
    <t>5031061002981</t>
  </si>
  <si>
    <t>05031061002998</t>
  </si>
  <si>
    <t>9013100011563</t>
  </si>
  <si>
    <t>9013100514668</t>
  </si>
  <si>
    <t>L-61-219-00</t>
  </si>
  <si>
    <t>Mozart Coconut Chocolate</t>
  </si>
  <si>
    <t>9013100006200</t>
  </si>
  <si>
    <t>9013100513265</t>
  </si>
  <si>
    <t>L-62-014-00</t>
  </si>
  <si>
    <t>Myers Rum Original Dark</t>
  </si>
  <si>
    <t>088004039103</t>
  </si>
  <si>
    <t>10088004039100</t>
  </si>
  <si>
    <t>L-55-722-00</t>
  </si>
  <si>
    <t>Nicolas Feuillatte Reserve Exclusive Brut + GB</t>
  </si>
  <si>
    <t>088586003899</t>
  </si>
  <si>
    <t>3282946018012</t>
  </si>
  <si>
    <t>L-61-580-00</t>
  </si>
  <si>
    <t>Nicosia Vulka Etna Bianco 2017</t>
  </si>
  <si>
    <t>Nicosia Zibibbo</t>
  </si>
  <si>
    <t>4904230054177</t>
  </si>
  <si>
    <t>8410023002264</t>
  </si>
  <si>
    <t>18410023002261</t>
  </si>
  <si>
    <t>L-61-367-00</t>
  </si>
  <si>
    <t>Nona Ginger</t>
  </si>
  <si>
    <t>5430001512205</t>
  </si>
  <si>
    <t>5430001512229</t>
  </si>
  <si>
    <t>L-58-383-00</t>
  </si>
  <si>
    <t>Nona Spritz</t>
  </si>
  <si>
    <t>5430001512106</t>
  </si>
  <si>
    <t>5430001512120</t>
  </si>
  <si>
    <t>L-13-980-00</t>
  </si>
  <si>
    <t>Nonino Grappa Lo Chardonnay + GB</t>
  </si>
  <si>
    <t>80104193</t>
  </si>
  <si>
    <t>8002092005712</t>
  </si>
  <si>
    <t>L-54-384-00</t>
  </si>
  <si>
    <t>Nonino Prosecco Barrique + GB</t>
  </si>
  <si>
    <t>8002092013892</t>
  </si>
  <si>
    <t>08002092013939</t>
  </si>
  <si>
    <t>8435449500057</t>
  </si>
  <si>
    <t>68435449500059</t>
  </si>
  <si>
    <t>Ojo de Tigre Mezcal Espadin / Tobala Joven</t>
  </si>
  <si>
    <t>Ojo de Tigre Mezcal Espadin / Tobala Reposado</t>
  </si>
  <si>
    <t>5010509882989</t>
  </si>
  <si>
    <t>05010509805049</t>
  </si>
  <si>
    <t>5010509883320</t>
  </si>
  <si>
    <t>05010509805452</t>
  </si>
  <si>
    <t>5010509883412</t>
  </si>
  <si>
    <t>05010509805438</t>
  </si>
  <si>
    <t>5010509881692</t>
  </si>
  <si>
    <t>05010509803397</t>
  </si>
  <si>
    <t>766008993354</t>
  </si>
  <si>
    <t>00793420176652</t>
  </si>
  <si>
    <t>8710631123512</t>
  </si>
  <si>
    <t>8710631123406</t>
  </si>
  <si>
    <t>L-61-629-00</t>
  </si>
  <si>
    <t>8005713352691</t>
  </si>
  <si>
    <t>08005713644512</t>
  </si>
  <si>
    <t>L-61-097-00</t>
  </si>
  <si>
    <t>8005713352660</t>
  </si>
  <si>
    <t>L-61-516-00</t>
  </si>
  <si>
    <t>Pallini Limoncello + Glass</t>
  </si>
  <si>
    <t>08005713645564</t>
  </si>
  <si>
    <t>L-57-664-00</t>
  </si>
  <si>
    <t>80067986</t>
  </si>
  <si>
    <t>08008440112255</t>
  </si>
  <si>
    <t>L-54-284-00</t>
  </si>
  <si>
    <t>Pink 47 Gin Baubles (3x5Cl)</t>
  </si>
  <si>
    <t>5011995002974</t>
  </si>
  <si>
    <t>5011995003216</t>
  </si>
  <si>
    <t>L-55-300-00</t>
  </si>
  <si>
    <t>Piper Heidsieck Brut Parfum Edition + GB</t>
  </si>
  <si>
    <t>3018333009178</t>
  </si>
  <si>
    <t>3018333009642</t>
  </si>
  <si>
    <t>L-61-985-00</t>
  </si>
  <si>
    <t>3018334500001</t>
  </si>
  <si>
    <t>L-54-628-00</t>
  </si>
  <si>
    <t>Piper Heidsieck Cuvee Brut + 2 Glasses</t>
  </si>
  <si>
    <t>3018333001639</t>
  </si>
  <si>
    <t>3018333010051</t>
  </si>
  <si>
    <t>L-61-773-00</t>
  </si>
  <si>
    <t>Piper Heidsieck Cuvee Rose + 2 Glasses</t>
  </si>
  <si>
    <t>3018333012031</t>
  </si>
  <si>
    <t>3018333012154</t>
  </si>
  <si>
    <t>L-17-594-00</t>
  </si>
  <si>
    <t>Plantation Experience Box 6x0,10L + GB</t>
  </si>
  <si>
    <t>L-61-706-00</t>
  </si>
  <si>
    <t>Plantation XO 20Th Anniversary</t>
  </si>
  <si>
    <t>3460410533517</t>
  </si>
  <si>
    <t>43460410533638</t>
  </si>
  <si>
    <t>L-61-527-00</t>
  </si>
  <si>
    <t>3147699102671</t>
  </si>
  <si>
    <t>010314769113681099145310327503</t>
  </si>
  <si>
    <t>L-21-251-00</t>
  </si>
  <si>
    <t>3147699109380</t>
  </si>
  <si>
    <t>01314769121119799154510236334</t>
  </si>
  <si>
    <t>29501007301503</t>
  </si>
  <si>
    <t>5411018006048</t>
  </si>
  <si>
    <t>5411018344003</t>
  </si>
  <si>
    <t>5060880924853</t>
  </si>
  <si>
    <t>5391534150763</t>
  </si>
  <si>
    <t>5391533970195</t>
  </si>
  <si>
    <t>05391533970218</t>
  </si>
  <si>
    <t>8437004142122</t>
  </si>
  <si>
    <t>68437004142124</t>
  </si>
  <si>
    <t>L-61-902-00</t>
  </si>
  <si>
    <t>Puerto De Indias Gin Strawberry &amp; Love Valentine's Day</t>
  </si>
  <si>
    <t>7466871100073</t>
  </si>
  <si>
    <t>17466871100070</t>
  </si>
  <si>
    <t>7466871100028</t>
  </si>
  <si>
    <t>17466871100025</t>
  </si>
  <si>
    <t>7466871100035</t>
  </si>
  <si>
    <t>17466871100049</t>
  </si>
  <si>
    <t>8697530214001</t>
  </si>
  <si>
    <t>08697530211178</t>
  </si>
  <si>
    <t>5712718007626</t>
  </si>
  <si>
    <t>5712718007756</t>
  </si>
  <si>
    <t>5712718007763</t>
  </si>
  <si>
    <t>L-60-167-00</t>
  </si>
  <si>
    <t>Rammstein Stout BA</t>
  </si>
  <si>
    <t>5712718005493</t>
  </si>
  <si>
    <t>5712718005509</t>
  </si>
  <si>
    <t>3024480009206</t>
  </si>
  <si>
    <t>1302448001</t>
  </si>
  <si>
    <t>3024484370197</t>
  </si>
  <si>
    <t>8414476999812</t>
  </si>
  <si>
    <t>18414476999819</t>
  </si>
  <si>
    <t>L-05-860-00</t>
  </si>
  <si>
    <t>13163937011007</t>
  </si>
  <si>
    <t>8009366300757</t>
  </si>
  <si>
    <t>8009366992440</t>
  </si>
  <si>
    <t>CANARY ISLANDS</t>
  </si>
  <si>
    <t>L-52-966-00</t>
  </si>
  <si>
    <t>Ron Miel Guanche Arehucas NRF</t>
  </si>
  <si>
    <t>8033749408532</t>
  </si>
  <si>
    <t>8033749408556</t>
  </si>
  <si>
    <t>8033749408549</t>
  </si>
  <si>
    <t>7503023613200</t>
  </si>
  <si>
    <t>17503023613207</t>
  </si>
  <si>
    <t>L-61-072-00</t>
  </si>
  <si>
    <t>Rum Calendar 24 Days Of Rum Red Edition + Glasses</t>
  </si>
  <si>
    <t>5712718004397</t>
  </si>
  <si>
    <t>5010327453019</t>
  </si>
  <si>
    <t>5010327653532</t>
  </si>
  <si>
    <t>San Felice Chianti Classico DOCG 2020</t>
  </si>
  <si>
    <t>San Felice Chianti Classico GranSelezione DOCG Il Grigio2019</t>
  </si>
  <si>
    <t>L-61-378-00</t>
  </si>
  <si>
    <t>San Felice Chianti Classico Riserva DOCG Il Grigio 2019</t>
  </si>
  <si>
    <t>709067110171</t>
  </si>
  <si>
    <t>L-61-369-00</t>
  </si>
  <si>
    <t>San Felice Chianti Classico Riserva DOCG Il Grigio 2020</t>
  </si>
  <si>
    <t>San Felice Rosso di Montalcino DOC Campogiovanni 2021</t>
  </si>
  <si>
    <t>San Felice Vigorello Toscane IGT 2019</t>
  </si>
  <si>
    <t>L-59-740-00</t>
  </si>
  <si>
    <t>8720648562068</t>
  </si>
  <si>
    <t>L-59-705-00</t>
  </si>
  <si>
    <t>8720648562051</t>
  </si>
  <si>
    <t>8720648562303</t>
  </si>
  <si>
    <t>L-04-540-00</t>
  </si>
  <si>
    <t>Sandeman Fine Ruby Porto</t>
  </si>
  <si>
    <t>5601083001585</t>
  </si>
  <si>
    <t>5601083000397</t>
  </si>
  <si>
    <t>L-61-865-00</t>
  </si>
  <si>
    <t>Santa Maria La Palma Aragosta Rosato DOC Alghero 2023</t>
  </si>
  <si>
    <t>8001487006549</t>
  </si>
  <si>
    <t>8001487007898</t>
  </si>
  <si>
    <t>L-60-008-00</t>
  </si>
  <si>
    <t>Santa Maria La Palma Aragosta Rose DOC Alghero 2022</t>
  </si>
  <si>
    <t>L-59-884-00</t>
  </si>
  <si>
    <t>Santa Maria La Palma Aragosta Spumante Rose brut</t>
  </si>
  <si>
    <t>8001487002503</t>
  </si>
  <si>
    <t>8001487002510</t>
  </si>
  <si>
    <t>L-61-870-00</t>
  </si>
  <si>
    <t>Santa Maria La Palma Cagnulari IGT Bombarde 2022</t>
  </si>
  <si>
    <t>L-61-866-00</t>
  </si>
  <si>
    <t>Santa Maria La Palma Cagnulari Selezione Alghero DOC 2022</t>
  </si>
  <si>
    <t>L-61-864-00</t>
  </si>
  <si>
    <t>Santa Maria La Palma Cannonau di Sardegna DOC Timbenia 2021</t>
  </si>
  <si>
    <t>8001487007997</t>
  </si>
  <si>
    <t>8001487009953</t>
  </si>
  <si>
    <t>8001487061142</t>
  </si>
  <si>
    <t>L-61-863-00</t>
  </si>
  <si>
    <t>Santa Maria La Palma Passito Soffio di Sole + GB</t>
  </si>
  <si>
    <t>8001487007706</t>
  </si>
  <si>
    <t>L-63-097-00</t>
  </si>
  <si>
    <t>Sao Pedro Das Aguias Ruby Porto LBV 2017</t>
  </si>
  <si>
    <t>5601144860939</t>
  </si>
  <si>
    <t>05601144860946</t>
  </si>
  <si>
    <t>1210000100733</t>
  </si>
  <si>
    <t>5060354273661</t>
  </si>
  <si>
    <t>5060354273678</t>
  </si>
  <si>
    <t>5060354267301</t>
  </si>
  <si>
    <t>L-53-552-00</t>
  </si>
  <si>
    <t>Shankys Whip Black Irish Whisky Liqueur</t>
  </si>
  <si>
    <t>810035510104</t>
  </si>
  <si>
    <t>10810035510101</t>
  </si>
  <si>
    <t>8414476140726</t>
  </si>
  <si>
    <t>8414476140719</t>
  </si>
  <si>
    <t>18414476140716</t>
  </si>
  <si>
    <t>4520971500034</t>
  </si>
  <si>
    <t>14520971500031</t>
  </si>
  <si>
    <t>4062400160001</t>
  </si>
  <si>
    <t>4062400223515</t>
  </si>
  <si>
    <t>L-60-025-00</t>
  </si>
  <si>
    <t>Sir Edmond Bourbon Infused Gin + GB</t>
  </si>
  <si>
    <t>8710631219611</t>
  </si>
  <si>
    <t>L-60-419-00</t>
  </si>
  <si>
    <t>8710631422189</t>
  </si>
  <si>
    <t>8710631522186</t>
  </si>
  <si>
    <t>5391536650001</t>
  </si>
  <si>
    <t>05391536650025</t>
  </si>
  <si>
    <t>L-53-631-00</t>
  </si>
  <si>
    <t>Smirnoff ice</t>
  </si>
  <si>
    <t>5410316983600</t>
  </si>
  <si>
    <t>5410316902311</t>
  </si>
  <si>
    <t>5010852050905</t>
  </si>
  <si>
    <t>05010852052138</t>
  </si>
  <si>
    <t>L-61-975-00</t>
  </si>
  <si>
    <t>L-55-077-00</t>
  </si>
  <si>
    <t>8410023029025</t>
  </si>
  <si>
    <t>8410023029018</t>
  </si>
  <si>
    <t>L-62-056-00</t>
  </si>
  <si>
    <t>Sourz Watermelon</t>
  </si>
  <si>
    <t>8410854525406</t>
  </si>
  <si>
    <t>08410854525413</t>
  </si>
  <si>
    <t>853222006523</t>
  </si>
  <si>
    <t>10853222006520</t>
  </si>
  <si>
    <t>853222006059</t>
  </si>
  <si>
    <t>10853222006056</t>
  </si>
  <si>
    <t>80220718</t>
  </si>
  <si>
    <t>08009265000734</t>
  </si>
  <si>
    <t>L-12-982-00</t>
  </si>
  <si>
    <t>Taittinger Brut Reserve + GB</t>
  </si>
  <si>
    <t>3016570001054</t>
  </si>
  <si>
    <t>3016570007087</t>
  </si>
  <si>
    <t>L-04-551-00</t>
  </si>
  <si>
    <t>L-62-070-00</t>
  </si>
  <si>
    <t>3016570000675</t>
  </si>
  <si>
    <t>L-61-519-00</t>
  </si>
  <si>
    <t>Talisker 10 Years + 2 Glasses</t>
  </si>
  <si>
    <t>5000281074184</t>
  </si>
  <si>
    <t>5000281074191</t>
  </si>
  <si>
    <t>5000281046747</t>
  </si>
  <si>
    <t>5013967016613</t>
  </si>
  <si>
    <t>5013967016644</t>
  </si>
  <si>
    <t>4800220619756</t>
  </si>
  <si>
    <t>14800220619753</t>
  </si>
  <si>
    <t>L-02-609-00</t>
  </si>
  <si>
    <t>Taylor's 10 Years Port Tawny</t>
  </si>
  <si>
    <t>5013626111321</t>
  </si>
  <si>
    <t>8720299309128</t>
  </si>
  <si>
    <t>8720299309173</t>
  </si>
  <si>
    <t>14582410708453</t>
  </si>
  <si>
    <t>L-60-902-00</t>
  </si>
  <si>
    <t>Tenuta Scuotto Fiano 'Oi Ni' IGP Campania 2020</t>
  </si>
  <si>
    <t>L-60-901-00</t>
  </si>
  <si>
    <t>Tenuta Scuotto Taurasi 2019</t>
  </si>
  <si>
    <t>8057018560486</t>
  </si>
  <si>
    <t>8057018560424</t>
  </si>
  <si>
    <t>745760434602</t>
  </si>
  <si>
    <t>5055807416344</t>
  </si>
  <si>
    <t>5055807416351</t>
  </si>
  <si>
    <t>L-54-448-00</t>
  </si>
  <si>
    <t>The Busker Triopack (3x20CL)</t>
  </si>
  <si>
    <t>8001110696017</t>
  </si>
  <si>
    <t>08001110960248</t>
  </si>
  <si>
    <t>8001110596034</t>
  </si>
  <si>
    <t>8001110960019</t>
  </si>
  <si>
    <t>The Copper In The Clouds Miniature Giftset</t>
  </si>
  <si>
    <t>5013967005044</t>
  </si>
  <si>
    <t>5013967005051</t>
  </si>
  <si>
    <t>5013967016286</t>
  </si>
  <si>
    <t>8009366980508</t>
  </si>
  <si>
    <t>8009366992495</t>
  </si>
  <si>
    <t>8009366980515</t>
  </si>
  <si>
    <t>8009366992518</t>
  </si>
  <si>
    <t>8009366980379</t>
  </si>
  <si>
    <t>8009366992372</t>
  </si>
  <si>
    <t>7640171038032</t>
  </si>
  <si>
    <t>07640171038049</t>
  </si>
  <si>
    <t>07640171037523</t>
  </si>
  <si>
    <t>L-61-729-00</t>
  </si>
  <si>
    <t>The Gardener Gin by Brad Pitt</t>
  </si>
  <si>
    <t>3296184018703</t>
  </si>
  <si>
    <t>3296181026381</t>
  </si>
  <si>
    <t>5060399688604</t>
  </si>
  <si>
    <t>25060399688608</t>
  </si>
  <si>
    <t>5060716144141</t>
  </si>
  <si>
    <t>25060716144145</t>
  </si>
  <si>
    <t>5060716141317</t>
  </si>
  <si>
    <t>20080432402829</t>
  </si>
  <si>
    <t>4260642250010</t>
  </si>
  <si>
    <t>The Macallan 18 Years Double Cask 2022 Release + GB</t>
  </si>
  <si>
    <t>05010314210472</t>
  </si>
  <si>
    <t>5010314312749</t>
  </si>
  <si>
    <t>05010314211806</t>
  </si>
  <si>
    <t>5010314313395</t>
  </si>
  <si>
    <t>05010314212322</t>
  </si>
  <si>
    <t>5010314312381</t>
  </si>
  <si>
    <t>L-61-417-00</t>
  </si>
  <si>
    <t>The Macallan James Bond 60th Anniversary Decade II + GB</t>
  </si>
  <si>
    <t>5010314312473</t>
  </si>
  <si>
    <t>L-61-418-00</t>
  </si>
  <si>
    <t>The Macallan James Bond 60th Anniversary Decade III + GB</t>
  </si>
  <si>
    <t>5010314312480</t>
  </si>
  <si>
    <t>L-61-509-00</t>
  </si>
  <si>
    <t>The Pogues Streams of Whiskey</t>
  </si>
  <si>
    <t>5011166080862</t>
  </si>
  <si>
    <t>5712718006957</t>
  </si>
  <si>
    <t>5712718008494</t>
  </si>
  <si>
    <t>5000281070711</t>
  </si>
  <si>
    <t>5000281070728</t>
  </si>
  <si>
    <t>5000281022413</t>
  </si>
  <si>
    <t>813548000698</t>
  </si>
  <si>
    <t>00813548001688</t>
  </si>
  <si>
    <t>813548001367</t>
  </si>
  <si>
    <t>00813548001701</t>
  </si>
  <si>
    <t>5012523231958</t>
  </si>
  <si>
    <t>08001110812158</t>
  </si>
  <si>
    <t>8410023810036</t>
  </si>
  <si>
    <t>L-61-528-00</t>
  </si>
  <si>
    <t>619947000037</t>
  </si>
  <si>
    <t>4901903064532</t>
  </si>
  <si>
    <t>14901903064539</t>
  </si>
  <si>
    <t>8410113690159</t>
  </si>
  <si>
    <t>L-60-225-00</t>
  </si>
  <si>
    <t>3760004440369</t>
  </si>
  <si>
    <t>3760004440376</t>
  </si>
  <si>
    <t>5060074861292</t>
  </si>
  <si>
    <t>L-13-314-00</t>
  </si>
  <si>
    <t>Tunel Hierbas Mezcladas</t>
  </si>
  <si>
    <t>8414037104075</t>
  </si>
  <si>
    <t>18414037104072</t>
  </si>
  <si>
    <t>5392000226616</t>
  </si>
  <si>
    <t>5392000226654</t>
  </si>
  <si>
    <t>5392000226609</t>
  </si>
  <si>
    <t>5392000226647</t>
  </si>
  <si>
    <t>3760033596686</t>
  </si>
  <si>
    <t>5060103020003</t>
  </si>
  <si>
    <t>15060103020024</t>
  </si>
  <si>
    <t>L-22-294-00</t>
  </si>
  <si>
    <t>Uncle Nearest 1856</t>
  </si>
  <si>
    <t>040232299896</t>
  </si>
  <si>
    <t>10040232299893</t>
  </si>
  <si>
    <t>040232609053</t>
  </si>
  <si>
    <t>10040232609050</t>
  </si>
  <si>
    <t>L-61-667-00</t>
  </si>
  <si>
    <t>4034100089081</t>
  </si>
  <si>
    <t>4034100099080</t>
  </si>
  <si>
    <t>L-25-285-00</t>
  </si>
  <si>
    <t>4034100029087</t>
  </si>
  <si>
    <t>L-58-279-00</t>
  </si>
  <si>
    <t>40341187</t>
  </si>
  <si>
    <t>4034100000185</t>
  </si>
  <si>
    <t>L-61-603-00</t>
  </si>
  <si>
    <t>Unicum Zwack PET</t>
  </si>
  <si>
    <t>59946755</t>
  </si>
  <si>
    <t>0145995099524106108230825010</t>
  </si>
  <si>
    <t>L-61-918-00</t>
  </si>
  <si>
    <t>3049614222245</t>
  </si>
  <si>
    <t>010304961403415210LABSNAO21026</t>
  </si>
  <si>
    <t>L-61-843-00</t>
  </si>
  <si>
    <t>Veuve Clicquot Rose + GB</t>
  </si>
  <si>
    <t>3049614227189</t>
  </si>
  <si>
    <t>3049614227196</t>
  </si>
  <si>
    <t>8033413430050</t>
  </si>
  <si>
    <t>18033413430408</t>
  </si>
  <si>
    <t>L-25-901-00</t>
  </si>
  <si>
    <t>Vita Dulcis Advent Calendar Gin Classic</t>
  </si>
  <si>
    <t>4251212227204</t>
  </si>
  <si>
    <t>L-61-547-00</t>
  </si>
  <si>
    <t>Vita Dulcis Advent Calendar Gin Premium</t>
  </si>
  <si>
    <t>4251212227211</t>
  </si>
  <si>
    <t>L-55-976-00</t>
  </si>
  <si>
    <t>Vita Dulcis Advent Calendar Premium Rum</t>
  </si>
  <si>
    <t>4251212231973</t>
  </si>
  <si>
    <t>L-55-977-00</t>
  </si>
  <si>
    <t>Vita Dulcis Advent Calendar Rum Classic</t>
  </si>
  <si>
    <t>4251212231966</t>
  </si>
  <si>
    <t>L-61-544-00</t>
  </si>
  <si>
    <t>Vita Dulcis Advent Calendar Rum Premium</t>
  </si>
  <si>
    <t>4251212227198</t>
  </si>
  <si>
    <t>L-25-905-00</t>
  </si>
  <si>
    <t>Vita Dulcis Advent Calendar Whisky Classic</t>
  </si>
  <si>
    <t>4251212227143</t>
  </si>
  <si>
    <t>L-59-991-00</t>
  </si>
  <si>
    <t>Vita Dulcis Advent Calendar Whisky International</t>
  </si>
  <si>
    <t>4251212231935</t>
  </si>
  <si>
    <t>4251212227167</t>
  </si>
  <si>
    <t>L-56-047-00</t>
  </si>
  <si>
    <t>Vita Dulcis Advent Calendar Whisky Irish</t>
  </si>
  <si>
    <t>4251212231904</t>
  </si>
  <si>
    <t>L-61-543-00</t>
  </si>
  <si>
    <t>Vita Dulcis Advent Calendar Whisky Japan</t>
  </si>
  <si>
    <t>4251212231423</t>
  </si>
  <si>
    <t>L-58-733-00</t>
  </si>
  <si>
    <t>Vita Dulcis Tasting Box Rum Special Taste</t>
  </si>
  <si>
    <t>4251212224166</t>
  </si>
  <si>
    <t>L-58-732-00</t>
  </si>
  <si>
    <t>Vita Dulcis Tasting Box Whisky Fruity &amp; Delicious</t>
  </si>
  <si>
    <t>4251212224074</t>
  </si>
  <si>
    <t>L-58-731-00</t>
  </si>
  <si>
    <t>Vita Dulcis Tasting Box Whisky Japan Edition 1</t>
  </si>
  <si>
    <t>4251212224128</t>
  </si>
  <si>
    <t>L-58-727-00</t>
  </si>
  <si>
    <t>Vita Dulcis Tasting Box World Class Gin Edition 1</t>
  </si>
  <si>
    <t>4251212224203</t>
  </si>
  <si>
    <t>7503023842419</t>
  </si>
  <si>
    <t>010750302384242610025K22029621</t>
  </si>
  <si>
    <t>750302384222</t>
  </si>
  <si>
    <t>7503023842204</t>
  </si>
  <si>
    <t>8717953183903</t>
  </si>
  <si>
    <t>8717953183910</t>
  </si>
  <si>
    <t>5391536630843</t>
  </si>
  <si>
    <t>5391536630850</t>
  </si>
  <si>
    <t>5011166081111</t>
  </si>
  <si>
    <t>05011166078388</t>
  </si>
  <si>
    <t>5011166081128</t>
  </si>
  <si>
    <t>05011166078395</t>
  </si>
  <si>
    <t>010196965040</t>
  </si>
  <si>
    <t>8000040500098</t>
  </si>
  <si>
    <t>8000040500265</t>
  </si>
  <si>
    <t>05010752001045</t>
  </si>
  <si>
    <t>03107870063900</t>
  </si>
  <si>
    <t>L-61-778-00</t>
  </si>
  <si>
    <t>5024993732637</t>
  </si>
  <si>
    <t>081128022280</t>
  </si>
  <si>
    <t>10081128122284</t>
  </si>
  <si>
    <t>081128001032</t>
  </si>
  <si>
    <t>10081128101968</t>
  </si>
  <si>
    <t>894108001690</t>
  </si>
  <si>
    <t>00894108001683</t>
  </si>
  <si>
    <t>894108001669</t>
  </si>
  <si>
    <t>00894108001669</t>
  </si>
  <si>
    <t>4973373500285</t>
  </si>
  <si>
    <t>349733735002</t>
  </si>
  <si>
    <t>7401005010590</t>
  </si>
  <si>
    <t>77401005010599</t>
  </si>
  <si>
    <t>5010103946773</t>
  </si>
  <si>
    <t>05010103946780</t>
  </si>
  <si>
    <t>5010103947206</t>
  </si>
  <si>
    <t>5010103947213</t>
  </si>
  <si>
    <t>5010103947190</t>
  </si>
  <si>
    <t>7740100500</t>
  </si>
  <si>
    <t>720815950597</t>
  </si>
  <si>
    <t>40720815950595</t>
  </si>
  <si>
    <t>LIQUORI MISTI</t>
  </si>
  <si>
    <t>POWER QUERY</t>
  </si>
  <si>
    <t>Aggiornare la fonte della query con la nuova offerlist di Anker</t>
  </si>
  <si>
    <t>EXCEL FRONT-END</t>
  </si>
  <si>
    <t>Copiare il foglio contenente la nuova offerlist di Anker in questo file sostituendo la scheda "Anker"</t>
  </si>
  <si>
    <t>A questo punto si avrà:</t>
  </si>
  <si>
    <t xml:space="preserve">  il foglio "Anker" aggiornato e pronto per inserire le bottiglie da ordinare ed effettuare il bulk order sul sito web di Anker</t>
  </si>
  <si>
    <t>il foglio listone con i dati ripuliti e utilizzabili della nuova offerlist</t>
  </si>
  <si>
    <t>EXCEL AUTOMATION</t>
  </si>
  <si>
    <t>Andare sullo sheet listone e seguire la mini guida</t>
  </si>
  <si>
    <t>Gin Capri</t>
  </si>
  <si>
    <t>(togliere tutti tranne il litro)</t>
  </si>
  <si>
    <t>chivas regal 12</t>
  </si>
  <si>
    <t>aberlour 12</t>
  </si>
  <si>
    <t>ballantine's 12</t>
  </si>
  <si>
    <t>glen livet 18</t>
  </si>
  <si>
    <t>havana club 3</t>
  </si>
  <si>
    <t>havana club 7</t>
  </si>
  <si>
    <t>Laphroaig 10</t>
  </si>
  <si>
    <t>(lasciare gli assortiti)</t>
  </si>
  <si>
    <t>gordon's</t>
  </si>
  <si>
    <t>grants</t>
  </si>
  <si>
    <t>70 e 100</t>
  </si>
  <si>
    <t>Prezzo</t>
  </si>
  <si>
    <t>BT/CS</t>
  </si>
  <si>
    <t>Lt.</t>
  </si>
  <si>
    <t>% Vol.</t>
  </si>
  <si>
    <t>Quantità</t>
  </si>
  <si>
    <t>Lt</t>
  </si>
  <si>
    <t>SKU ANKER</t>
  </si>
  <si>
    <t>DA COMPILARE</t>
  </si>
  <si>
    <t>FORMULE AUTOMATICHE</t>
  </si>
  <si>
    <t>descrizione</t>
  </si>
  <si>
    <t>cartoni</t>
  </si>
  <si>
    <t>btl price</t>
  </si>
  <si>
    <t>total</t>
  </si>
  <si>
    <t>Total Bottles</t>
  </si>
  <si>
    <t>Nome Cliente</t>
  </si>
  <si>
    <t>Tipo Cliente</t>
  </si>
  <si>
    <t>total bts</t>
  </si>
  <si>
    <t>CODICE PRODOTTO</t>
  </si>
  <si>
    <t>PREZZO UNITARIO</t>
  </si>
  <si>
    <t>SCONTO</t>
  </si>
  <si>
    <t>CONTRASSEGNO DI STATO</t>
  </si>
  <si>
    <t>ACCISA</t>
  </si>
  <si>
    <t>DESCRIZIONE PRODOTTO</t>
  </si>
  <si>
    <t>UM</t>
  </si>
  <si>
    <t>QUANTITA'</t>
  </si>
  <si>
    <t>IMPORTO</t>
  </si>
  <si>
    <t>IVA</t>
  </si>
  <si>
    <t>BT/CRT</t>
  </si>
  <si>
    <t>CL</t>
  </si>
  <si>
    <t>% VOL.</t>
  </si>
  <si>
    <t>BT</t>
  </si>
  <si>
    <t>069</t>
  </si>
  <si>
    <t>SCONTO 2 % PER PAGAMENTO ANTICIPATO</t>
  </si>
  <si>
    <t>INCOTERMS : DAP VS. DEPOSITO GALAZZANO</t>
  </si>
  <si>
    <t>CONTRASSEGNO STATO</t>
  </si>
  <si>
    <t>TOTALE SCONTI</t>
  </si>
  <si>
    <t>TOTALE SPESE</t>
  </si>
  <si>
    <t>TOTALE MERCE</t>
  </si>
  <si>
    <t>RIFERIMENTI DI LEGGE</t>
  </si>
  <si>
    <t>COD. IVA</t>
  </si>
  <si>
    <t>IMPONIBILE</t>
  </si>
  <si>
    <t>% IVA</t>
  </si>
  <si>
    <t>TOTALE IMPONIBILE</t>
  </si>
  <si>
    <t>TOTALE IVA</t>
  </si>
  <si>
    <t>TOTALE FATTURA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</si>
  <si>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</si>
  <si>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</si>
  <si>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</si>
  <si>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</si>
  <si>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</si>
  <si>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</si>
  <si>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</si>
  <si>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ARTICOLO</t>
  </si>
  <si>
    <t>DESCRIZIONE</t>
  </si>
  <si>
    <t>LIMONCINO 0,50 30gr GRAP.DECOR</t>
  </si>
  <si>
    <t>GENEPY COPPO  70cl.30gr.</t>
  </si>
  <si>
    <t>ALCOOL COPPO 1/1 95 gr.</t>
  </si>
  <si>
    <t>PASTIS 48 1/1 45gr********</t>
  </si>
  <si>
    <t>PASTIS 48 1,5 45gr.********</t>
  </si>
  <si>
    <t>PASTIS 45 1/1 45gr</t>
  </si>
  <si>
    <t>PASTIS 45 1,5 45gr</t>
  </si>
  <si>
    <t>PASTIS 45 2/1 45gr.</t>
  </si>
  <si>
    <t>LEMONDORO 0,500 24 gr.</t>
  </si>
  <si>
    <t>LEMONDORO 0,500 30 gr.</t>
  </si>
  <si>
    <t>LEMONDORO 1 LT  30gr.</t>
  </si>
  <si>
    <t>LEMONDORO 1,5    30gr.</t>
  </si>
  <si>
    <t>ESTRATTI ***LIQUORI ASSORTITI</t>
  </si>
  <si>
    <t>LEMONDORO 1 LT. 24 gr</t>
  </si>
  <si>
    <t>AMARETTO COPPO 70cl.28gr.</t>
  </si>
  <si>
    <t>LEMONDORO*** 2 LT  30 gr</t>
  </si>
  <si>
    <t>SAMBUCA  COPPO 70cl. 40gr.</t>
  </si>
  <si>
    <t>LEMONDORO 2 LT. 24 gr.</t>
  </si>
  <si>
    <t>LIMONCINO 0,50 30gr VIOLINO</t>
  </si>
  <si>
    <t>PASTIS TONIN 1 LT 45 gr.</t>
  </si>
  <si>
    <t>PASTIS TONIN 1,5   45 gr.</t>
  </si>
  <si>
    <t>OLD LABEL 2/1 40gr.</t>
  </si>
  <si>
    <t>PASTIS TONIN 2 LT 45 gr</t>
  </si>
  <si>
    <t>MANDARINELLO 1/1 30gr</t>
  </si>
  <si>
    <t>MARASCHINO  COPPO 70/30 ******</t>
  </si>
  <si>
    <t>MIGNONETTES PASTIS/ANISETTE</t>
  </si>
  <si>
    <t>RED OAK W.1/1 40 gr.</t>
  </si>
  <si>
    <t>RED OAK W.1,5 40 gr.</t>
  </si>
  <si>
    <t>OLD KING GIN  1/1  43gr.</t>
  </si>
  <si>
    <t>MINSKAYA VODKA  1/1  40gr.</t>
  </si>
  <si>
    <t>LIMONCINO 0,50 30gr.MANDOL.DEC</t>
  </si>
  <si>
    <t>LIMONCINO 0,50 30gr MAIORCA DE</t>
  </si>
  <si>
    <t>LIMONCINO 0,50 30gr.GRAPPOLO</t>
  </si>
  <si>
    <t>LIMONCINO 0,50 30gr SAX</t>
  </si>
  <si>
    <t>LIMONCINO 0,50 30gr LUNA</t>
  </si>
  <si>
    <t>MANDARINO 0,50 30gr SAX</t>
  </si>
  <si>
    <t>MANDARINO**0,50 30gr MANDOL</t>
  </si>
  <si>
    <t>MANDARINO**0,50 30gr GRAPPOL</t>
  </si>
  <si>
    <t>MANDARINO**0,50 30gr VIOLINO</t>
  </si>
  <si>
    <t>MANDARINO 0,50 30gr LUNA</t>
  </si>
  <si>
    <t>MANDARINELLO**** 0,50 30gr</t>
  </si>
  <si>
    <t>LIMONCINO 0,50 24gr LUNA</t>
  </si>
  <si>
    <t>MANDARINELLO 0,50 25gr</t>
  </si>
  <si>
    <t>L.LAGOUTE MURE 70cl.15g.</t>
  </si>
  <si>
    <t>L.LAGOUTE MIRTILLE70cl.15g.</t>
  </si>
  <si>
    <t>LEMONDORO 0,70 24gr</t>
  </si>
  <si>
    <t>L.LAGOUTE MARC BOURGOGNE 70/43</t>
  </si>
  <si>
    <t>L.LAGOUTE LEJAY CASSIS 0,70/20</t>
  </si>
  <si>
    <t>L.LAGOUTE CR CASSIS  70/15</t>
  </si>
  <si>
    <t>L.LAGOUTE GUIGNOLET K. 1/1  16</t>
  </si>
  <si>
    <t>L.LAGOUTE CR CASSIS 1/1  15</t>
  </si>
  <si>
    <t>L.LAGOUTE CR.BANANA 70cl.25g.</t>
  </si>
  <si>
    <t>L.LAGOUTE CR.FRAMBOISE 0,70/15</t>
  </si>
  <si>
    <t>L.LAGOUTE TRIPLE SEC 0,70/40</t>
  </si>
  <si>
    <t>L.LAGOUTE CR FRAISE 70cl.15gr.</t>
  </si>
  <si>
    <t>L.LAGOUTE CR CACAO  70cl.25gr</t>
  </si>
  <si>
    <t>L.LAGOUTE KIR ROYAL PREST.75</t>
  </si>
  <si>
    <t>BRANDY BARDINET NAP.VSOP70/36</t>
  </si>
  <si>
    <t>CANADOU SCIROPPO DI CANNA 0,70</t>
  </si>
  <si>
    <t>MANZANA/LUNA VERDE BARDIN 0,70</t>
  </si>
  <si>
    <t>LAZENAY BRANDY 70cl.38g.******</t>
  </si>
  <si>
    <t>COURCEL COGNAC 70cl.40g.</t>
  </si>
  <si>
    <t>BRANDY BARDINET NAP.70/40*****</t>
  </si>
  <si>
    <t>BERTELL COGNAC  70 40 gr*****</t>
  </si>
  <si>
    <t>MUSCAT DE GRECE 0,75    15 gr.</t>
  </si>
  <si>
    <t>GUIGNOLET ROYA 1/1 15gr</t>
  </si>
  <si>
    <t>LIMONCELLO 1,5 25 gr</t>
  </si>
  <si>
    <t>LIMONCELLO 2 LT 28gr</t>
  </si>
  <si>
    <t>ANIS GRAS 1/1 45gr</t>
  </si>
  <si>
    <t>ARMAGNAC MAZIERE 70cl40gr</t>
  </si>
  <si>
    <t>L.LAGOUTE CURACAO BLEU0,70/25</t>
  </si>
  <si>
    <t>OLD LABEL*** W.1,5   40gr.</t>
  </si>
  <si>
    <t>OLD LABEL*** W.0,70 40gr.</t>
  </si>
  <si>
    <t>OLD LABEL W.2/1 40gr.</t>
  </si>
  <si>
    <t>GIN OLDMAN 70cl.40gr.</t>
  </si>
  <si>
    <t>GIN OLDMAN 2/1  40gr.</t>
  </si>
  <si>
    <t>ARMAGNAC ST.VIVANT V.S. 0,70</t>
  </si>
  <si>
    <t>ARMAGNAC ST.VIVANT V.S.O.P.</t>
  </si>
  <si>
    <t>ARMAGNAC VSOP BB MARTINE 0,50</t>
  </si>
  <si>
    <t>ARMAGNAC ST.VIVANT NAPOLEON</t>
  </si>
  <si>
    <t>ARMAGNAC ST.VIVANT X.O. 0,70</t>
  </si>
  <si>
    <t>L.LAGOUTECASSIS TUTTI K6.70/17</t>
  </si>
  <si>
    <t>L.LAGOUTE CR PECHE  0,70  15</t>
  </si>
  <si>
    <t>L.LAGOUTE CR APRICOT 70cl. 15</t>
  </si>
  <si>
    <t>AMARETTO COPPO**SAX 0,50 28gr</t>
  </si>
  <si>
    <t>AMARETTO COPPO MANDOL.0,50/28</t>
  </si>
  <si>
    <t>AMARETTO COPPO** VIOL. 0,50 28</t>
  </si>
  <si>
    <t>AMARETTO COPPO LUNA 0,50 28r</t>
  </si>
  <si>
    <t>PASTIS 48 2/1 45gr.</t>
  </si>
  <si>
    <t>CALVADOS SYLVAIN V.S.70cl.40g.</t>
  </si>
  <si>
    <t>CALVADOS*** SYLVAIN VSOP 70/4O</t>
  </si>
  <si>
    <t>AMARO DEL CAPO 0,70/35</t>
  </si>
  <si>
    <t>AMARO DEL CAPO 1/1 35</t>
  </si>
  <si>
    <t>ROYER HUTIN CASSIS 0,70/16</t>
  </si>
  <si>
    <t>ROYER HUTIN CASSIS 1LT/16 gr</t>
  </si>
  <si>
    <t>ACQ.MIN.VALLE STURA MIA 1/2 LT</t>
  </si>
  <si>
    <t>ACQ.MIN.S.BERNARDO *** 1 LT.</t>
  </si>
  <si>
    <t>ACQ.MIN.S.BENEDETTO 1/2 LT</t>
  </si>
  <si>
    <t>ACQ.MIN.S.ANNA 1,5</t>
  </si>
  <si>
    <t>ACQ.MIN.S.PELLEGRINO 1/2 LT</t>
  </si>
  <si>
    <t>ACQ.MIN.S.BERNARDO 1,5 LT.</t>
  </si>
  <si>
    <t>ACQ.MIN.FIUGGI 1 LT.</t>
  </si>
  <si>
    <t>ACQ.MIN.S.VITTORIA 0,500 LT</t>
  </si>
  <si>
    <t>ACQ.MIN.S.VITTORIA 1,5 LT.</t>
  </si>
  <si>
    <t>FEVER THREE ASS 0,200</t>
  </si>
  <si>
    <t>ACQ.MIN.DANONE VITASNELLA 1,5</t>
  </si>
  <si>
    <t>ACQ.MIN.S.ANNA 1/2</t>
  </si>
  <si>
    <t>ACQ.MIN.MONVISO 1/2 LT</t>
  </si>
  <si>
    <t>ACQ.MIN.S.BERNARDO 1/2 LT</t>
  </si>
  <si>
    <t>POWERED 0,50 ASS.</t>
  </si>
  <si>
    <t>GATORADE/ACQ.VITAMIN/MONSTER ENERGY DRINKS</t>
  </si>
  <si>
    <t>COCA COLA  2 LT</t>
  </si>
  <si>
    <t>BIRRA AMSTEL  0,33 BOTT</t>
  </si>
  <si>
    <t>BIRRA AMSTEL  0,50 CAN</t>
  </si>
  <si>
    <t>BIRRA AMSTEL LIGHT 35,5 BOT</t>
  </si>
  <si>
    <t>BIRRA AMSTEL LIGHT 33 CAN</t>
  </si>
  <si>
    <t>BIRRA CORONA 35,5cl</t>
  </si>
  <si>
    <t>ACQ.MIN.S.PELLEGRINO 0,75</t>
  </si>
  <si>
    <t>BIRRA ASS FUSTI 6 LT</t>
  </si>
  <si>
    <t>BIRRA PERONI  33cl</t>
  </si>
  <si>
    <t>COCA COLA BAR/VETRO.0,33</t>
  </si>
  <si>
    <t>FANTA BAR/VETRO 0,33</t>
  </si>
  <si>
    <t>SPRITE BAR/VETRO 0,33</t>
  </si>
  <si>
    <t>COCA COLA/FANTA SPRITE 0,500</t>
  </si>
  <si>
    <t>BIBITE ASSORT LATTINA</t>
  </si>
  <si>
    <t>SUPERMAN ENERGY DRINK LATT</t>
  </si>
  <si>
    <t>SCHWEPPES 0,18 CL-TASSONI</t>
  </si>
  <si>
    <t>RED BULL 1/4</t>
  </si>
  <si>
    <t>SUCCHI ASS.700/750</t>
  </si>
  <si>
    <t>SUCCHI ASS 33 CL</t>
  </si>
  <si>
    <t>CAMPARI SODA VAP</t>
  </si>
  <si>
    <t>BIRRA BALADIN ASS 0,33</t>
  </si>
  <si>
    <t>BIRRA BALADIN ASS 1,5</t>
  </si>
  <si>
    <t>BIRRA BUDWEISER 33 BOTTLES</t>
  </si>
  <si>
    <t>BIRRA CORONA 33 cl</t>
  </si>
  <si>
    <t>BIRRA LA CHOUFFE 33cl BOTT</t>
  </si>
  <si>
    <t>BIRRA ASS 2/3 VAP. 66 cl</t>
  </si>
  <si>
    <t>BIRRA BECK'S/PORETTI 2/3</t>
  </si>
  <si>
    <t>BIRRA ASS 500</t>
  </si>
  <si>
    <t>BIRRA TUBORG LATT/BOTT 33cl</t>
  </si>
  <si>
    <t>BIRRA AMSTEL  0,33 CAN</t>
  </si>
  <si>
    <t>BIRRA BEKS 27,5 BOTTLES</t>
  </si>
  <si>
    <t>BIRRA HK.2/3   66 cl. VETRO</t>
  </si>
  <si>
    <t>BIRRA HK.1/3 BAR/BT 33 cl.</t>
  </si>
  <si>
    <t>BIRRA INDIEROCK ASSORT 33</t>
  </si>
  <si>
    <t>BIRRA STELLA ARTOIS 33 CANS</t>
  </si>
  <si>
    <t>BIRRA CERES 33 cl</t>
  </si>
  <si>
    <t>BIRRA CERES 50 cl</t>
  </si>
  <si>
    <t>BIRRA MORETTI  33 cl</t>
  </si>
  <si>
    <t>BIRRA HOEGAARDEN EHITE 33 BOT</t>
  </si>
  <si>
    <t>BIRRA 1/3 ASSORT</t>
  </si>
  <si>
    <t>BIRRA MORETTI 2/3 VAP 66 VETRO</t>
  </si>
  <si>
    <t>BIRRA TIGER 33 CANS</t>
  </si>
  <si>
    <t>BIRRA LEFFE BLONDE 33 BOTTLES</t>
  </si>
  <si>
    <t>COCA COLA 1,5</t>
  </si>
  <si>
    <t>FANTA 1,5</t>
  </si>
  <si>
    <t>SPRITE 1,5</t>
  </si>
  <si>
    <t>COCA COLA 1,75</t>
  </si>
  <si>
    <t>ESTATHE' FERRERO 1,5/1,75 BT.</t>
  </si>
  <si>
    <t>ESTATHE' FERRERO  0,400</t>
  </si>
  <si>
    <t>ESTATHE' FERRERO TRIPACK BICCH</t>
  </si>
  <si>
    <t>ESTATHE' FERRERO LATT/BICC 33</t>
  </si>
  <si>
    <t>BIBITE ASSORTITE 0,75- 1 LT</t>
  </si>
  <si>
    <t>BIBITE ASSORTITE 0,40/0,50</t>
  </si>
  <si>
    <t>BIBITE ASSORTITE 1,5</t>
  </si>
  <si>
    <t>BIBITE ASS 0,275 / 0,33 cl</t>
  </si>
  <si>
    <t>CRODINO  10  cl.</t>
  </si>
  <si>
    <t>CRODINO TWIST ASS. 17,5 cl</t>
  </si>
  <si>
    <t>SUCCHI 500/600</t>
  </si>
  <si>
    <t>SUCCHI 1,5</t>
  </si>
  <si>
    <t>SUCCHI/TE 3x200</t>
  </si>
  <si>
    <t>SUCCHI 1/1</t>
  </si>
  <si>
    <t>BIRRA BALADIN ASS 0,75</t>
  </si>
  <si>
    <t>SUCCHI 200/250</t>
  </si>
  <si>
    <t>SUCCHI ASS. 6 X 125</t>
  </si>
  <si>
    <t>AUCHROISK 10Y 70/43</t>
  </si>
  <si>
    <t>ARRAN PORTWOOD FINISH 70/50</t>
  </si>
  <si>
    <t>ABERLOUR 15Y 1/1 40 DOUBL.CASK</t>
  </si>
  <si>
    <t>BENRINNES 15Y 0,70/43</t>
  </si>
  <si>
    <t>BLAIR ATHOL 12Y 0,70/43</t>
  </si>
  <si>
    <t>BOTANIST DRY GIN 0,70/46</t>
  </si>
  <si>
    <t>BRUICHLADDICH 21Y 0,70/49,7</t>
  </si>
  <si>
    <t>ABERLOUR 10Y 70/43</t>
  </si>
  <si>
    <t>BITTER S.PELL.20 cl .GUSTI ASS</t>
  </si>
  <si>
    <t>BITTER S.PELL  10 cl.</t>
  </si>
  <si>
    <t>APEROL SODA/SPRITZ</t>
  </si>
  <si>
    <t>BLACKBOTTLE 0,70/40</t>
  </si>
  <si>
    <t>ABSOLUT GLIMMER 1/1 40</t>
  </si>
  <si>
    <t>AN CNOC 12Y 1/1 40</t>
  </si>
  <si>
    <t>AALBORG AQUAVIT 1/1 45</t>
  </si>
  <si>
    <t>BLACKBOTTLE 1/1 40</t>
  </si>
  <si>
    <t>JIM BEAM RED STAG 0,70/40</t>
  </si>
  <si>
    <t>J.WALKER 18Y PLATINUM 1/1 40</t>
  </si>
  <si>
    <t>TALISKER 0,20/49,53 TRIPLEPACK</t>
  </si>
  <si>
    <t>CHIVAS REGAL 2LT/40</t>
  </si>
  <si>
    <t>GLEN CADAM 10Y 1LT/46</t>
  </si>
  <si>
    <t>TOBERMORY 15Y 0,70/46,3</t>
  </si>
  <si>
    <t>RAKI CHIRAG 0,70/45</t>
  </si>
  <si>
    <t>ARACK 70/45</t>
  </si>
  <si>
    <t>WILLIAM PEEL 1 LT 40</t>
  </si>
  <si>
    <t>WILLIAM PEEL 2 LT 40</t>
  </si>
  <si>
    <t>DILMOOR CR.WHISKY BEAUTIF.70</t>
  </si>
  <si>
    <t>WILLIAM PEEL 1,5  40</t>
  </si>
  <si>
    <t>AMARETTO AMANDE 0,70/25</t>
  </si>
  <si>
    <t>CHAMP.ARMAND DE BRIGNAC BRUT</t>
  </si>
  <si>
    <t>BACARDI DRAGONBERRY 0,70/32 RAZZ</t>
  </si>
  <si>
    <t>AUCHENTOSHAN HEARTW. 1/1 43</t>
  </si>
  <si>
    <t>BOWMORE GOLD REEF 1/1 43</t>
  </si>
  <si>
    <t>BULLEIT 1/1 45</t>
  </si>
  <si>
    <t>BUSHMILL'S IRISH HONEY 0,70 35</t>
  </si>
  <si>
    <t>KINGS CREST 18Y70/40</t>
  </si>
  <si>
    <t>PAMPERO ANIVERSARIO 1/1 40</t>
  </si>
  <si>
    <t>WHITE HORSE GOLD ED.1/1 43</t>
  </si>
  <si>
    <t>JIM BEAM MAPLE 0,70/35</t>
  </si>
  <si>
    <t>GLEN LIVET 19Y 0,70/57,7</t>
  </si>
  <si>
    <t>CIROC VODKA GUSTI ASS 70/37,5</t>
  </si>
  <si>
    <t>MANDARIN NAPOLEON 1/1 38</t>
  </si>
  <si>
    <t>COLOMBIAN AGED GIN 0,70/43</t>
  </si>
  <si>
    <t>FIFTY POUNDS GIN 70/43,5</t>
  </si>
  <si>
    <t>ISAWA BLENDED 0,50/40</t>
  </si>
  <si>
    <t>ELEPHANT GIN 0,50/45</t>
  </si>
  <si>
    <t>BOE SUP.GIN 0,70/47</t>
  </si>
  <si>
    <t>BIERCEE GIN 70/44</t>
  </si>
  <si>
    <t>FREIXENET C. ROSADO BRUT 0,75</t>
  </si>
  <si>
    <t>MARIE BRIZARD WAT.MELON 70/17</t>
  </si>
  <si>
    <t>JACK DANIEL'S WINTERJACK 70/15</t>
  </si>
  <si>
    <t>AUCHENTOSHAN AMERIC.OAK70/40</t>
  </si>
  <si>
    <t>AULTMORE 12Y 70/46</t>
  </si>
  <si>
    <t>BULLDOG GIN EXTRA BOLD 1/1 47</t>
  </si>
  <si>
    <t>CAOL ILA 18Y 0,70/43</t>
  </si>
  <si>
    <t>CRAIGELLACHIE 13Y  0,70/46</t>
  </si>
  <si>
    <t>GLEN ROTHES ELDERS RES.70/43</t>
  </si>
  <si>
    <t>GLEN ROTHES MANSE RES.0,70/43</t>
  </si>
  <si>
    <t>GLEN ROTHES MINIST.RES.070/43</t>
  </si>
  <si>
    <t>GLEN ROTHES OLDEST RES.0,70/43</t>
  </si>
  <si>
    <t>HIGHLAND PARK DARK 0,70/46,8</t>
  </si>
  <si>
    <t>INCHMURRIN 12Y 0,75/46</t>
  </si>
  <si>
    <t>CHAMP.ROEREDER ROSE' 0,75</t>
  </si>
  <si>
    <t>MACALLAN SIENNA 0,70/43</t>
  </si>
  <si>
    <t>TALISKER 30Y 0,70/45,8</t>
  </si>
  <si>
    <t>TANQUERAY RANGPUR 1,75/41,3</t>
  </si>
  <si>
    <t>DICTADOR 12Y 0,70/40</t>
  </si>
  <si>
    <t>MARE GIN 0,70/42,7</t>
  </si>
  <si>
    <t>BOULARD CALVA GR.SOLAGE 70/40</t>
  </si>
  <si>
    <t>CHAMP.TAITTINGER ROSE' 0,75</t>
  </si>
  <si>
    <t>TANQUERAY OLD TOM 1/1 47,3</t>
  </si>
  <si>
    <t>MOMBASA GIN 0,70/41,5</t>
  </si>
  <si>
    <t>BRUGAL ANEJO 0,70/38</t>
  </si>
  <si>
    <t>BEN ROLAND 5 Y 0,70/40</t>
  </si>
  <si>
    <t>BOLS ZEER OUDE JENEVER 1LT 35</t>
  </si>
  <si>
    <t>CRUZAN ESTATE SING BARR 70/40</t>
  </si>
  <si>
    <t>BOLS JONGE JENEVER 1LT 35gr</t>
  </si>
  <si>
    <t>BEEFEATER GIN 1/1 45gr</t>
  </si>
  <si>
    <t>BALLANTINES 3 LT 40gr</t>
  </si>
  <si>
    <t>ANGOSTURA 1919 RHUM 0,70/40</t>
  </si>
  <si>
    <t>ABSOLUT 0,70/40</t>
  </si>
  <si>
    <t>AN CNOC 12Y 1/1 43</t>
  </si>
  <si>
    <t>ABERLOUR 16Y 0,70/43 doublecas</t>
  </si>
  <si>
    <t>AALBORG AQUAVIT 1/1 42</t>
  </si>
  <si>
    <t>AUCHENTOSHAN 12Y 0,70/40</t>
  </si>
  <si>
    <t>ARRAN SAUTERNES 0,70/56,1</t>
  </si>
  <si>
    <t>ARRAN LEPANTO 70/59</t>
  </si>
  <si>
    <t>ARRAN 10Y 070/46</t>
  </si>
  <si>
    <t>AN CNOC 12Y 70/40</t>
  </si>
  <si>
    <t>AUCHENTOSHAN 10Y 0,70/40</t>
  </si>
  <si>
    <t>ANTIQUARY 12Y 70/40</t>
  </si>
  <si>
    <t>AUCHENTOSHAN 12Y 1/1 43</t>
  </si>
  <si>
    <t>ABERLOUR 10Y 70/40</t>
  </si>
  <si>
    <t>ABERLOUR 10Y 1/1 43</t>
  </si>
  <si>
    <t>ABERLOUR A'BUNADH 0,70/&gt;60</t>
  </si>
  <si>
    <t>ARDBEG 10Y 1/1 46 gr</t>
  </si>
  <si>
    <t>AALBORG AQUAVIT  70/42</t>
  </si>
  <si>
    <t>ALPESTRE 70cl.44 gr.</t>
  </si>
  <si>
    <t>ABERLOUR 12Y 0,70/43</t>
  </si>
  <si>
    <t>AURUM G.O.LIQ.70cl.40gr.</t>
  </si>
  <si>
    <t>AMARETTO SARONNO 0,70 28g.</t>
  </si>
  <si>
    <t>AMARETTO SARONNO 1/1 28gr.</t>
  </si>
  <si>
    <t>AMARETTO SARONNO 1,5 28g</t>
  </si>
  <si>
    <t>AMARO AVERNA 0,70 29gr.</t>
  </si>
  <si>
    <t>AMARO AVERNA 1/1  29gr.</t>
  </si>
  <si>
    <t>AMARO SAN SIMONE 0,70/26</t>
  </si>
  <si>
    <t>AMARO 18 ISOLABELLA 70c.20,9gr</t>
  </si>
  <si>
    <t>AVEZE 1/1 16gr.</t>
  </si>
  <si>
    <t>ARTIC RED/ICE 0,70</t>
  </si>
  <si>
    <t>ANGOSTURA  20 cl</t>
  </si>
  <si>
    <t>ARDBEG 10Y 0,70/46</t>
  </si>
  <si>
    <t>ANGOSTURA  10 cl.</t>
  </si>
  <si>
    <t>ARTIC VODKA FRUTTA 0,70/25</t>
  </si>
  <si>
    <t>AMARO LUCANO 0,70 28gr</t>
  </si>
  <si>
    <t>AMARO LUCANO 1/1 28g.</t>
  </si>
  <si>
    <t>ABSINTHE 1/1 70 gr (POLINI)</t>
  </si>
  <si>
    <t>ABERLOUR 15Y 0,70/43</t>
  </si>
  <si>
    <t>AUCHENTOSHAN THREE W.0,70/43</t>
  </si>
  <si>
    <t>AN CNOC 16Y 70/46</t>
  </si>
  <si>
    <t>ARDBEG UIGEADAIL 0,70/54,2</t>
  </si>
  <si>
    <t>ABERLOUR 15Y 0,70/40 SHERRY</t>
  </si>
  <si>
    <t>ABSOLUT*VAN/RASP/PEAR/RUB 1/1</t>
  </si>
  <si>
    <t>ACHINO SCIROPPI 0,75</t>
  </si>
  <si>
    <t>ACHINO SCIROPPI 2 LT</t>
  </si>
  <si>
    <t>ABSOLUT RED 1 LT  50</t>
  </si>
  <si>
    <t>ABSOLUT 1/1  40</t>
  </si>
  <si>
    <t>ABSOLUT AROMATIZ. ASS 1L</t>
  </si>
  <si>
    <t>ABSOLUT*PEPPAR/PEACH 1/1</t>
  </si>
  <si>
    <t>ABSOLUT AROMATIZ. ASS 70/38/40</t>
  </si>
  <si>
    <t>APEROL BARBIERI 1/1 11g.</t>
  </si>
  <si>
    <t>AMBASSADEUR 1/1 16 gr.</t>
  </si>
  <si>
    <t>ARDMORE HIGLAND MALT 1/1 46</t>
  </si>
  <si>
    <t>ABSOLUT 0,50/40</t>
  </si>
  <si>
    <t>ARDBEG BLASDA 0,70/40</t>
  </si>
  <si>
    <t>ARDBEG AIRIGH NAM BEIST 70/46</t>
  </si>
  <si>
    <t>AUCHENTOSHAN SELECT 1/1 40</t>
  </si>
  <si>
    <t>ARNAUD KIRSH 0,70/40</t>
  </si>
  <si>
    <t>ARDMORE HIGLAND MALT 70/46</t>
  </si>
  <si>
    <t>ANIMA NERA MARZADRO 0,70/21</t>
  </si>
  <si>
    <t>ARNAUD MIRABELLE 0,70/40</t>
  </si>
  <si>
    <t>ARNAUD WILLIAM  70/40 ********</t>
  </si>
  <si>
    <t>ARNAUD QUETSCH 0,70/40</t>
  </si>
  <si>
    <t>ARNAUD FRAMBOISE 0,70/40</t>
  </si>
  <si>
    <t>AUCHENTOSHAN 12Y 1/1 40</t>
  </si>
  <si>
    <t>ARTIC VODKA FRUTTA ASS 1/1 25g</t>
  </si>
  <si>
    <t>ARDBEG CORRYVRECKAN 0,70/57,01</t>
  </si>
  <si>
    <t>BRANCA FERNET MENTA 1/1 28gr</t>
  </si>
  <si>
    <t>BUSHMILL'S 400th ANNIV 0,70/46</t>
  </si>
  <si>
    <t>BELLS SP RESERVE 1,5/40</t>
  </si>
  <si>
    <t>BOWMORE 18Y 0,70/43</t>
  </si>
  <si>
    <t>BUNNAHABHAIN DARACH 1/1 46,3</t>
  </si>
  <si>
    <t>BRUICHLADDICH 21Y 0,70/46</t>
  </si>
  <si>
    <t>BLACKWOOD GIN 0,70/40</t>
  </si>
  <si>
    <t>BENNACHIE 17Y 70/40</t>
  </si>
  <si>
    <t>BRUICHLADD.WAVES/ROCKS70/46</t>
  </si>
  <si>
    <t>BRUICHLADDICH 2001 0,70/46</t>
  </si>
  <si>
    <t>BRUICHLADDICH 17Y 0,70/46</t>
  </si>
  <si>
    <t>BRUICHLADDICH 16Y 0,70/46</t>
  </si>
  <si>
    <t>BRUICHLADDICH 14Y 0,70/46</t>
  </si>
  <si>
    <t>BOWMORE 0,20 48,2 gr</t>
  </si>
  <si>
    <t>BOWMORE CASKSTRENGHT 1L 56</t>
  </si>
  <si>
    <t>BELVEDERE VODKA 1/1 40</t>
  </si>
  <si>
    <t>BARROGILL NORTH HIGL.0,70/40</t>
  </si>
  <si>
    <t>BUSHMILL'S MALT 10Y 0,75/40</t>
  </si>
  <si>
    <t>BUNNAHABHAIN 12Y 1/1 43</t>
  </si>
  <si>
    <t>BENRIACH HEART SPEYSI 0,70/40</t>
  </si>
  <si>
    <t>BENRIACH 12Y 0,70/43</t>
  </si>
  <si>
    <t>BENNACHIE 21Y 70/40</t>
  </si>
  <si>
    <t>BALBLAIR 1997 0,70/43</t>
  </si>
  <si>
    <t>BUNDABERG RHUM 0,70/57,7</t>
  </si>
  <si>
    <t>BLANTON'S SILVER EDITION 70/49</t>
  </si>
  <si>
    <t>BLANTON'S SPEC.RES.GREEN 70/40</t>
  </si>
  <si>
    <t>BLACK BUSH 1/1 40gr</t>
  </si>
  <si>
    <t>BUSHMILL'S MALT 10Y 1/1 40 gr</t>
  </si>
  <si>
    <t>BLANTON'S STRAIGHT 70/65,3</t>
  </si>
  <si>
    <t>BLANTON'S GOLD S.BARR 70/51,5</t>
  </si>
  <si>
    <t>BLANTON'S ORIG.S.BARR. 70/46,5</t>
  </si>
  <si>
    <t>BLACK &amp; WHITE 12Y 1/1</t>
  </si>
  <si>
    <t>BRUICHLADDICH 12Y 0,70/46</t>
  </si>
  <si>
    <t>BLANTON'S SILVER EDITION 75/49</t>
  </si>
  <si>
    <t>BUNNAHABHAIN 12Y 0,70/40</t>
  </si>
  <si>
    <t>BENRIACH 10Y 0,70/46 SMOKY TEN</t>
  </si>
  <si>
    <t>BRUICHLADDICH 10Y 0,70/46</t>
  </si>
  <si>
    <t>BRUICHLADDICH 15Y 0,70/46</t>
  </si>
  <si>
    <t>BOOKERS BOURBON W.0,70/63,2</t>
  </si>
  <si>
    <t>BALLANTINES 1,5 40 gr.</t>
  </si>
  <si>
    <t>BALLANTINES 1 LT.43 gr.</t>
  </si>
  <si>
    <t>BALLANTINES 21Y 70/43</t>
  </si>
  <si>
    <t>BLACK &amp; WHITE 1/1 40</t>
  </si>
  <si>
    <t>BLACK &amp; WHITE 1/1 43</t>
  </si>
  <si>
    <t>BUNDABERG RHUM 0,70/37</t>
  </si>
  <si>
    <t>BALLANTINES 0,70 40gr.</t>
  </si>
  <si>
    <t>BALLANTINES 1 LT 40 gr</t>
  </si>
  <si>
    <t>BALLANTINES 3 LT 43gr</t>
  </si>
  <si>
    <t>BALLANTINES GOLD SEAL 70/40</t>
  </si>
  <si>
    <t>BALLANTINES 17Y  0,75 43gr.</t>
  </si>
  <si>
    <t>BALLANTINES 30Y 0,70 43gr.</t>
  </si>
  <si>
    <t>BALLANTINES 2 LT. 43</t>
  </si>
  <si>
    <t>BALLANTINES 12Y MALT 0,70/40</t>
  </si>
  <si>
    <t>BLACK &amp; WHITE 0,70/40</t>
  </si>
  <si>
    <t>BALLANTINES 2 LT. 40</t>
  </si>
  <si>
    <t>BALVENIE 10Y 0,70/40</t>
  </si>
  <si>
    <t>BUSHMILL'S MALT 10Y 0,70/40</t>
  </si>
  <si>
    <t>BALVENIE 15Y 0,70/47,8</t>
  </si>
  <si>
    <t>BLACK BUSH 0,70/40</t>
  </si>
  <si>
    <t>BALVENIE 12Y 0,70/40</t>
  </si>
  <si>
    <t>BOUKHA BOKOBSA 0,50  37,5</t>
  </si>
  <si>
    <t>BOUKHA BOKOBSA 1/1  37,5</t>
  </si>
  <si>
    <t>BORGHETTI CAFFE' SPORT 0,70/25</t>
  </si>
  <si>
    <t>BAILEYS IRISH CREAM 0,70 17g</t>
  </si>
  <si>
    <t>BALVENIE 10Y 1/1 43</t>
  </si>
  <si>
    <t>BACARDI BREEZER 0,275</t>
  </si>
  <si>
    <t>BAILEYS IRISH CREAM 1/1  17g.</t>
  </si>
  <si>
    <t>BATIDA DE  COCO 70cl.16gr.</t>
  </si>
  <si>
    <t>BOUKHA BOKOBSA 0,70 BLACK PRES</t>
  </si>
  <si>
    <t>BALLANTINES GOLD SEAL 75/43</t>
  </si>
  <si>
    <t>BIANCO SARTI 1 LT 28 gr</t>
  </si>
  <si>
    <t>BOWMORE 12Y 0,35 /40</t>
  </si>
  <si>
    <t>BACARDI CARTA BLANCA 1/1 37,5</t>
  </si>
  <si>
    <t>BATIDA DE  COCO 1/1 16 gr</t>
  </si>
  <si>
    <t>BALVENIE 12Y 1/1 43</t>
  </si>
  <si>
    <t>BEEFEATER GIN 1/1 40gr</t>
  </si>
  <si>
    <t>BUSHMILL'S 16Y THREEWOOD70/40</t>
  </si>
  <si>
    <t>BRANCA FERNET 0,70 39</t>
  </si>
  <si>
    <t>BRANCA FERNET MENTA 70 32 ****</t>
  </si>
  <si>
    <t>BRANCA FERNET 1/1 39</t>
  </si>
  <si>
    <t>BRAULIO AMARO 70cl.</t>
  </si>
  <si>
    <t>BENEDECTINE 0,70/40</t>
  </si>
  <si>
    <t>BACARDI GOLD 1/1 40</t>
  </si>
  <si>
    <t>BACARDI RHUM 8Y 70/40%</t>
  </si>
  <si>
    <t>BEEFEATER GIN BLU  1/1 47g</t>
  </si>
  <si>
    <t>BARBANCOURT BIANCO 0,70 40</t>
  </si>
  <si>
    <t>BALBLAIR 16Y 0,70/40</t>
  </si>
  <si>
    <t>BACARDI CARTA BLANCA 1/1 40</t>
  </si>
  <si>
    <t>BACARDI GOLD/BLACK 1/1 37,5</t>
  </si>
  <si>
    <t>BACARDI LIMON 1/1 35</t>
  </si>
  <si>
    <t>BARBANCOURT 3 ST. 4Y 0,70/43</t>
  </si>
  <si>
    <t>BARBANCOURT 5 ST. 8Y 0,70/43</t>
  </si>
  <si>
    <t>BELLAVISTA BRUT (ALMA) 75cl.</t>
  </si>
  <si>
    <t>BOMBAY SAPPHIRE GIN 0,70/40</t>
  </si>
  <si>
    <t>BEEFEATER CROWN JEWEL 1/1 50</t>
  </si>
  <si>
    <t>BENNACHIE 10Y 70/40</t>
  </si>
  <si>
    <t>BOSFORD GIN 1/1 37,5</t>
  </si>
  <si>
    <t>FRANGELICO 0,70/20</t>
  </si>
  <si>
    <t>BARBIERI BITTER 1/1</t>
  </si>
  <si>
    <t>BARBIERI PUNCH ASS.1/1</t>
  </si>
  <si>
    <t>BENROMACH******* MALT 19Y.70</t>
  </si>
  <si>
    <t>BYRRH APERITIVO 1/1 17g.</t>
  </si>
  <si>
    <t>BACARDI RESERVA 0,70cl. 40gr.</t>
  </si>
  <si>
    <t>BACARDI RESERVA 1/1 40 gr</t>
  </si>
  <si>
    <t>CACHACA BARREIRO SILVER 1LT/39</t>
  </si>
  <si>
    <t>BOWMORE SURF 1 LT 40</t>
  </si>
  <si>
    <t>BISQUIT*** COGNAC VSOP 0,70/40</t>
  </si>
  <si>
    <t>BISQUIT COGNAC 0,70/40</t>
  </si>
  <si>
    <t>BISQUIT COGNAC 1/1 40gr.</t>
  </si>
  <si>
    <t>BERLUCCHI**0,75</t>
  </si>
  <si>
    <t>BERLUCCHI 61 ROSE' 0,75 franci</t>
  </si>
  <si>
    <t>BOMBAY SAPPHIRE GIN 1lt 40gr</t>
  </si>
  <si>
    <t>BELLS 12Y 70/40</t>
  </si>
  <si>
    <t>BALLY RHUM 0,70/45 PYRAMIDE</t>
  </si>
  <si>
    <t>BACARDI RHUM 8Y 1 LT 40</t>
  </si>
  <si>
    <t>BULLEIT 70/40</t>
  </si>
  <si>
    <t>BUNDABERG N.3 RHUM 0,70/43</t>
  </si>
  <si>
    <t>BELLS DECANTER 70/40</t>
  </si>
  <si>
    <t>BACARDI SPICED 1 LT 43</t>
  </si>
  <si>
    <t>BACARDI CARTA BLANCA 1,5 40</t>
  </si>
  <si>
    <t>BACARDI GOLD 0,70/37,5</t>
  </si>
  <si>
    <t>BELLS 0,70/40</t>
  </si>
  <si>
    <t>BOWMORE 15Y 1 LT 43 MARINER</t>
  </si>
  <si>
    <t>BOWMORE 12Y 1/1 40  ENIGMA</t>
  </si>
  <si>
    <t>BORGHETTI CAFFE' SPORT 1/1 25</t>
  </si>
  <si>
    <t>BOWMORE CASKSTRENGTH 70/40</t>
  </si>
  <si>
    <t>BOWMORE 15Y DARKEST 0,70/43 SHERRY WOOD</t>
  </si>
  <si>
    <t>BOWMORE 12Y 0,70/40</t>
  </si>
  <si>
    <t>BOWMORE 17Y 0,70/43</t>
  </si>
  <si>
    <t>BOWMORE 21Y 0,70/51,5</t>
  </si>
  <si>
    <t>BOWMORE 8Y  0,70/40</t>
  </si>
  <si>
    <t>CARLOS I BRANDY  1 LT/38</t>
  </si>
  <si>
    <t>CHABOT ARMAGNAC VSOP 0,70/40</t>
  </si>
  <si>
    <t>CHABOT ARMAGNAC  X.O.  0,70/40</t>
  </si>
  <si>
    <t>CAMUS VSOP 0,70/40</t>
  </si>
  <si>
    <t>CAOL ILA 12Y 0,70/43</t>
  </si>
  <si>
    <t>CAOL ILA 25Y 0,70/58,4</t>
  </si>
  <si>
    <t>CHIVAS REVOLVE 17Y 0,50/40</t>
  </si>
  <si>
    <t>CHIVAS REGAL 4,5/40</t>
  </si>
  <si>
    <t>CAOL ILA 1/1 43</t>
  </si>
  <si>
    <t>CHIVAS REGAL 18Y 0,70/40</t>
  </si>
  <si>
    <t>CAOL ILA 8Y 0,70/59,3</t>
  </si>
  <si>
    <t>CLAN CAMPBELL 1/1 40g.</t>
  </si>
  <si>
    <t>CLAYMORE W.BLEND.1/1 40gr.</t>
  </si>
  <si>
    <t>CARDHU 12Y 70/40</t>
  </si>
  <si>
    <t>CUTTY SARK 0,70/40</t>
  </si>
  <si>
    <t>CLAN CAMPBELL 2/1 40 gr</t>
  </si>
  <si>
    <t>CARDHU SPEC.CASK RES. 0,70/40</t>
  </si>
  <si>
    <t>CANADIAN CLUB  0,70 40g.</t>
  </si>
  <si>
    <t>CROWN ROYAL 0,70/40</t>
  </si>
  <si>
    <t>CHIVAS REGAL 0,70/40</t>
  </si>
  <si>
    <t>CHIVAS REGAL 1/1   40g.</t>
  </si>
  <si>
    <t>CHIVAS ROYAL SALUT 21Y 0,70/40</t>
  </si>
  <si>
    <t>CHIVAS REGAL 18Y 0,75/40</t>
  </si>
  <si>
    <t>COINTREAU 1/1 40gr.</t>
  </si>
  <si>
    <t>CUTTY SARK 1/1 40</t>
  </si>
  <si>
    <t>CAMUS NAP RARE OLD 0,70/40</t>
  </si>
  <si>
    <t>CLAN CAMPBELL 1,5 40 gr.</t>
  </si>
  <si>
    <t>CLYNELISH 0,70/46</t>
  </si>
  <si>
    <t>CRAGGANMORE 12Y 0,70 40g</t>
  </si>
  <si>
    <t>CANADIAN CLUB  1/1 40g.</t>
  </si>
  <si>
    <t>CAMUS X.O. 0,70/40</t>
  </si>
  <si>
    <t>CANADIAN CLASSIC 1/1 40 gr.</t>
  </si>
  <si>
    <t>COINTREAU 0,70 40gr.</t>
  </si>
  <si>
    <t>COINTREAU 1,5  40gr.</t>
  </si>
  <si>
    <t>CHARTREUSE VERDE 0,70/55</t>
  </si>
  <si>
    <t>CHARTREUSE GIALLA 0,70/40</t>
  </si>
  <si>
    <t>CRISTAL ANIS CACHER 1/1 45g.</t>
  </si>
  <si>
    <t>CRISTAL ANIS 1/1 45g</t>
  </si>
  <si>
    <t>CAROLANS 1/1 17</t>
  </si>
  <si>
    <t>CHIVAS REGAL 1,5/40.</t>
  </si>
  <si>
    <t>CLAERYN JONGE JENEVER 1/1 35</t>
  </si>
  <si>
    <t>CLAN CAMPBELL 4,5  40gr</t>
  </si>
  <si>
    <t>CYNAR 1/1  16,5 gr.</t>
  </si>
  <si>
    <t>CUSENIER CACAO 0,70/20</t>
  </si>
  <si>
    <t>CLAN CAMPBELL 8Y  0,70/40</t>
  </si>
  <si>
    <t>CASANIS 1/1 45gr</t>
  </si>
  <si>
    <t>CASANIS 1,5 45gr</t>
  </si>
  <si>
    <t>CAPT.MORGAN SPICED 75/37,5</t>
  </si>
  <si>
    <t>CHARTREUSE VERDE 1/1</t>
  </si>
  <si>
    <t>COURVOISIER VS 1 LT/40</t>
  </si>
  <si>
    <t>COURVOISIER X.O.  0,70/40</t>
  </si>
  <si>
    <t>COURVOISIER NAPOLEON 0,70 40g.</t>
  </si>
  <si>
    <t>COURVOISIER VSOP 0,70/40</t>
  </si>
  <si>
    <t>CAPT.MORGAN SP.GOLD 1/1 35</t>
  </si>
  <si>
    <t>CAPT.MORGAN DARK 0,70/40</t>
  </si>
  <si>
    <t>COURVOISIER VS 0,70 40g</t>
  </si>
  <si>
    <t>COURVOISIER VSOP 1/1 40</t>
  </si>
  <si>
    <t>CARLOS I BRANDY 0,70/40</t>
  </si>
  <si>
    <t>CARLOS IMPERIAL XO 0,70/40</t>
  </si>
  <si>
    <t>CRUZ PORTO 1 LT.  19 gr.</t>
  </si>
  <si>
    <t>CUSENIER CASSIS 0,70/16</t>
  </si>
  <si>
    <t>CRAGGANMORE 10Y SPEC.0,70/60,1</t>
  </si>
  <si>
    <t>CRUZ PORTO RISERVA 0,75</t>
  </si>
  <si>
    <t>CRUZ PORTO 0,75   19 gr.</t>
  </si>
  <si>
    <t>CRUZ PORTO 10Y 0,75</t>
  </si>
  <si>
    <t>CROWN ROYAL 0,75/40</t>
  </si>
  <si>
    <t>CARPANO PUNT E MES 1/1</t>
  </si>
  <si>
    <t>CARPANO VTH B/R 1/1</t>
  </si>
  <si>
    <t>CINZANO P.CHARD/ROSE' 1,5</t>
  </si>
  <si>
    <t>COURRIERE BRANDY NAPOL.0,70</t>
  </si>
  <si>
    <t>CROWN ROYAL 1/1 40</t>
  </si>
  <si>
    <t>CHIVAS REGAL 18Y 1/1  40</t>
  </si>
  <si>
    <t>CAOL ILA 8Y 0,70/64,9</t>
  </si>
  <si>
    <t>CLYNELISH 14Y 0,70/46</t>
  </si>
  <si>
    <t>CAMUS V.S.0,70/40</t>
  </si>
  <si>
    <t>CAMUS SERAPHIN X.O. 0,75/40</t>
  </si>
  <si>
    <t>CAMPARI BITTER  1/1   25 gr</t>
  </si>
  <si>
    <t>CAP CORSE 1 LT 14 gr.</t>
  </si>
  <si>
    <t>CINZANO VTH ROSSO  1/1</t>
  </si>
  <si>
    <t>CINZANO VTH BIANCO 1/1</t>
  </si>
  <si>
    <t>CINZANO VTH ROSSO 1,5</t>
  </si>
  <si>
    <t>CARPENE' MALVOLTI PROSECCO</t>
  </si>
  <si>
    <t>CINZANO ASTI GR.CUVEE SPUM 75</t>
  </si>
  <si>
    <t>CINZANO PROSECCO 0,75</t>
  </si>
  <si>
    <t>CINZANO VTH DRY 1/1</t>
  </si>
  <si>
    <t>CINZANO VTH BIANCO 1,5</t>
  </si>
  <si>
    <t>CUSENIER*** CURAC.TRIPLESEC 50</t>
  </si>
  <si>
    <t>CHIVAS REGAL 0,75/40</t>
  </si>
  <si>
    <t>CHIVAS REVOLVE 1801 0,75/40</t>
  </si>
  <si>
    <t>CINZANO GR.CUVEE'ROSE'0,75</t>
  </si>
  <si>
    <t>CONVALMORE 28Y 0,70/57,9</t>
  </si>
  <si>
    <t>CHAMP.DOM PERIGNON ROSE'GB.</t>
  </si>
  <si>
    <t>CHAMP.MUMM C.ROUGE 0,75 ROSE'</t>
  </si>
  <si>
    <t>CHAMP.DOM PERIGNON 0,75</t>
  </si>
  <si>
    <t>CHAMP.VEUVE CLIQUOT 75 cl</t>
  </si>
  <si>
    <t>CHAMP.MOET CHANDON 75cl</t>
  </si>
  <si>
    <t>CHAMP.MOET CHANDON 375 cl.</t>
  </si>
  <si>
    <t>CHAMP.MOET CHANDON 1,5 lt.</t>
  </si>
  <si>
    <t>CHAMP.MOET CHANDON 200cl</t>
  </si>
  <si>
    <t>CHAMP.VEUVE CLIQUOT GR.DAME</t>
  </si>
  <si>
    <t>CHAMP.MOET CHANDON ROSE 75cl</t>
  </si>
  <si>
    <t>CHIVAS REGAL 25Y 0,70/40</t>
  </si>
  <si>
    <t>CHAMP.VEUVE CLIQUOT ROSE'0,75</t>
  </si>
  <si>
    <t>CHAMP.MUMM C.ROUGE 0,75</t>
  </si>
  <si>
    <t>CHAMP.PIPER HEIDSIEK 0,75</t>
  </si>
  <si>
    <t>CHAMP.LANSON  0,75</t>
  </si>
  <si>
    <t>CHAMP.TAITTINGER PRESTIGE</t>
  </si>
  <si>
    <t>CHAMP.POMMERY 0,75</t>
  </si>
  <si>
    <t>CHAMP.LAUR.PERRIER CUVEE 0,75</t>
  </si>
  <si>
    <t>CHAMP.CRISTAL  0,75</t>
  </si>
  <si>
    <t>CHAMP.MUMM MILLESIMATO 0,75</t>
  </si>
  <si>
    <t>COCKBURNS TAWNY 1 LT</t>
  </si>
  <si>
    <t>CRUZ ***PORTO VINTAGE 0,75</t>
  </si>
  <si>
    <t>CRUZ***PORTO LBV 0,75</t>
  </si>
  <si>
    <t>CARDINAL MENDOZA  0,70/40</t>
  </si>
  <si>
    <t>DUNHILL 070/43</t>
  </si>
  <si>
    <t>DIMPLE 15Y 1/1 43</t>
  </si>
  <si>
    <t>DIMPLE 12Y 0,70/40</t>
  </si>
  <si>
    <t>DIMPLE 15Y 0,70/40</t>
  </si>
  <si>
    <t>DALWHINNIE DOUBLE MATUR 70/43</t>
  </si>
  <si>
    <t>DALWHINNIE 15Y 70/43</t>
  </si>
  <si>
    <t>DE VALCOURT BRANDY 0,75/40</t>
  </si>
  <si>
    <t>DIESUS 0,75 18g.</t>
  </si>
  <si>
    <t>DUVAL PASTIS 1/1 45 gr</t>
  </si>
  <si>
    <t>DUVAL PASTIS 1,5 45 gr.</t>
  </si>
  <si>
    <t>DRAMBUIE 0,70/40</t>
  </si>
  <si>
    <t>DILLON RHUM BIANCO 1/1 55gr</t>
  </si>
  <si>
    <t>DUVAL PASTIS 2 LT 45gr</t>
  </si>
  <si>
    <t>DUVAL PASTIS  0,500 45 gr</t>
  </si>
  <si>
    <t>DRAMBUIE 1/1 40</t>
  </si>
  <si>
    <t>DIPLOMATICO ANEJO 7Y 0,70/40</t>
  </si>
  <si>
    <t>DIPLOMATICO RESERVA 8Y 0,70/40</t>
  </si>
  <si>
    <t>DIPLOMATICO RESERVA12Y 0,70/40</t>
  </si>
  <si>
    <t>DEKUYPER APRICOT BRANDY 0,70</t>
  </si>
  <si>
    <t>DEKUYPER TRIPLE SEC 0,70/40</t>
  </si>
  <si>
    <t>DEKUYPER CURACAO 0,70/24</t>
  </si>
  <si>
    <t>DEKUYPER PEACHTREE 0,70/24</t>
  </si>
  <si>
    <t>DANZKA VODKA 1 LT 40</t>
  </si>
  <si>
    <t>DANZKA VODKA 1 LT 50</t>
  </si>
  <si>
    <t>DOOLEYS TOFFEE LIQUEUR 0,70/17</t>
  </si>
  <si>
    <t>DUBONNETH VTH 1/1</t>
  </si>
  <si>
    <t>DALWHINNIE 15Y 1/1 43</t>
  </si>
  <si>
    <t>DRY SACK 0,75</t>
  </si>
  <si>
    <t>DALMORE 15Y 0,70/40</t>
  </si>
  <si>
    <t>DALMORE 12Y 0,70/40</t>
  </si>
  <si>
    <t>DALMORE 12Y 1/1 43</t>
  </si>
  <si>
    <t>DALMORE 15Y 1/1 40</t>
  </si>
  <si>
    <t>DALMORE 12Y 1/1 40</t>
  </si>
  <si>
    <t>DEKUYPER MENTA 0,70/24</t>
  </si>
  <si>
    <t>DEKUYPER CHERRY BRANDY 0,70</t>
  </si>
  <si>
    <t>DEKUYPER FRESA 0,70/23</t>
  </si>
  <si>
    <t>DALMORE 18Y 0,70/43</t>
  </si>
  <si>
    <t>DOLFI FRAISE DE BOIS 0,70/20</t>
  </si>
  <si>
    <t>DALWHINNIE DB.MAT.DIST  1/1 43</t>
  </si>
  <si>
    <t>CILENTANE LIQ.LIQUIRIZIA 0,70</t>
  </si>
  <si>
    <t>CILENTANE LIQ.NOCINO 0,70/30</t>
  </si>
  <si>
    <t>CILENTANE LIQ.MELONE/MAND/FRAG PISTACC</t>
  </si>
  <si>
    <t>CILENTANE CREME FRUTTA ASSORT</t>
  </si>
  <si>
    <t>CHASE SMOKED VODKA 0,70/40</t>
  </si>
  <si>
    <t>CHASE POTATO VODKA 0,70/40</t>
  </si>
  <si>
    <t>CHASE NAKED VODKA 0,70/42</t>
  </si>
  <si>
    <t>ERISTOFF VODKA 1/1 37,5</t>
  </si>
  <si>
    <t>EAGLE RARE 10 Y 0,70/45</t>
  </si>
  <si>
    <t>BEEFEATER GIN 0,70/40</t>
  </si>
  <si>
    <t>FAMOUS GROUSE B.CASK 0,50/40</t>
  </si>
  <si>
    <t>GLEN SPEY 12Y 70/43</t>
  </si>
  <si>
    <t>BALLANTINES 17Y  0,70 43gr</t>
  </si>
  <si>
    <t>DAILUAINE 16Y 0,70/43</t>
  </si>
  <si>
    <t>FREIXENET C. NEVADA 0,75</t>
  </si>
  <si>
    <t>EL DORADO 15Y 70/43</t>
  </si>
  <si>
    <t>EL DORADO DARK/GOLD 0,70/37,5</t>
  </si>
  <si>
    <t>EL DORADO 12Y 70/40</t>
  </si>
  <si>
    <t>EDRADOUR 10Y 70/40</t>
  </si>
  <si>
    <t>EVAN WILLIAMS 0,70/43</t>
  </si>
  <si>
    <t>EVAN WILLIAMS BLACK 1LT 43</t>
  </si>
  <si>
    <t>EDRADOUR BAROLOCASK 0,50/57,1</t>
  </si>
  <si>
    <t>EDRADOUR 12Y CALEDONIA 0,70/46</t>
  </si>
  <si>
    <t>EZRA BROOKS GREEN 0,75/40</t>
  </si>
  <si>
    <t>JEWEL OF RUSSIA 0,70/40</t>
  </si>
  <si>
    <t>CHAMP.VEUVE CLIQUOT 0,375</t>
  </si>
  <si>
    <t>BENRIACH 20Y 0,70/43</t>
  </si>
  <si>
    <t>CLYNELISH 12Y 0,70/46</t>
  </si>
  <si>
    <t>CLYNELISH DB.MATUR.0,70/46</t>
  </si>
  <si>
    <t>CHAMP.KRUG 0,75</t>
  </si>
  <si>
    <t>CHAMP.KRUG ROSE' 0,75</t>
  </si>
  <si>
    <t>BUFFALO TRACE 0,70/40</t>
  </si>
  <si>
    <t>TANQUERAY RANGPUR 1LT/41,3</t>
  </si>
  <si>
    <t>CIROC VODKA 0,70/40</t>
  </si>
  <si>
    <t>GORDON'S GIN 0,20/43</t>
  </si>
  <si>
    <t>J.WALKER DOUBLE BLACK 0,70/40</t>
  </si>
  <si>
    <t>FINLAGGAN 70/40</t>
  </si>
  <si>
    <t>BRUICHLADD.ORGANIC MVINT.70/46</t>
  </si>
  <si>
    <t>BELLS SPEC.RES.SIGNATURE 70/40</t>
  </si>
  <si>
    <t>ALCOOL  0,50/95</t>
  </si>
  <si>
    <t>ALCOOL  1/1 95</t>
  </si>
  <si>
    <t>ALCOOL  2/1 95</t>
  </si>
  <si>
    <t>BELVEDERE VODKA INTENSE 1/1 50</t>
  </si>
  <si>
    <t>BENCHMARK 0,70/40</t>
  </si>
  <si>
    <t>CROWN ROYAL BLACK 1/1 45</t>
  </si>
  <si>
    <t>GLEN CADAM 14Y 0,70/46</t>
  </si>
  <si>
    <t>MARTIN MILLER STRENGTH 70/45,2</t>
  </si>
  <si>
    <t>DALMORE TWEED/SPEY DREAM 70/40</t>
  </si>
  <si>
    <t>FABBRI SCIROPPO ANICE/SAMBUCO</t>
  </si>
  <si>
    <t>FABBRI LATTE MANDORLA 3X200</t>
  </si>
  <si>
    <t>FAMOUS GROUSE 0,75/43 12Y GOLD</t>
  </si>
  <si>
    <t>FAMOUS GROUSE 0,75/40</t>
  </si>
  <si>
    <t>FAMOUS GROUSE ISLAY CASK 70/40</t>
  </si>
  <si>
    <t>FAMOUS GROUSE 0,70/40</t>
  </si>
  <si>
    <t>FAMOUS GROUSE 12Y 1/1 43</t>
  </si>
  <si>
    <t>FAMOUS GROUSE 1,5 40</t>
  </si>
  <si>
    <t>FAMOUS GROUSE 1/1 40</t>
  </si>
  <si>
    <t>FAMOUS GROUSE 4,5/40</t>
  </si>
  <si>
    <t>FAMOUS GROUSE 12Y 70/40</t>
  </si>
  <si>
    <t>FOUR ROSES S.BARREL 0,70/43</t>
  </si>
  <si>
    <t>FOUR ROSES 1/1  40</t>
  </si>
  <si>
    <t>BERMUDEZ ANNIVERS.12Y 70/40</t>
  </si>
  <si>
    <t>FERROCHINA BISLERI 0,70/21</t>
  </si>
  <si>
    <t>FORDMAN W.BLENDED 1 LT 40gr</t>
  </si>
  <si>
    <t>FAMOUS GROUSE 2/1 40</t>
  </si>
  <si>
    <t>FOUR ROSES 0,70/40</t>
  </si>
  <si>
    <t>FUNDADOR BRANDY 70/38</t>
  </si>
  <si>
    <t>FOUR ROSES S.BARREL 0,70/50</t>
  </si>
  <si>
    <t>FAITTERCAIRN FIOR 0,70/42</t>
  </si>
  <si>
    <t>FORMIDABLE J.BLACK/RED 70/40</t>
  </si>
  <si>
    <t>FOUR ROSES SMALL BATCH 70/45</t>
  </si>
  <si>
    <t>FABBRI AMARENA 1 KG.GARNISH</t>
  </si>
  <si>
    <t>FABBRI AMARENE OPAL.0,600</t>
  </si>
  <si>
    <t>FABBRI CILIEGIE/UVA/ CHOC0,200 MINIEURO</t>
  </si>
  <si>
    <t>FABBRI LATTE MANDORLA BRIK 1LT</t>
  </si>
  <si>
    <t>FABBRI SCIROPPO LAT. MANDORLA</t>
  </si>
  <si>
    <t>FABBRI** AMARENE MAXIOPAL.1,2</t>
  </si>
  <si>
    <t>FABBRI AMARENE KG.0,400</t>
  </si>
  <si>
    <t>FABBRI FRAGOLE OPAL 0,600</t>
  </si>
  <si>
    <t>FABBRI SCIROPPO AMARENA/LIMONE</t>
  </si>
  <si>
    <t>FABBRI SCIROPPO ORZATA/CEDRATA</t>
  </si>
  <si>
    <t>FABBRI SCIROPPO MENTA/COCCO</t>
  </si>
  <si>
    <t>FABBRI CILIEGIE** VULCANO 0,37</t>
  </si>
  <si>
    <t>FABBRI AMARENA KG 1,25  LATTA</t>
  </si>
  <si>
    <t>BAILEYS CHOCO 0,500/15,7</t>
  </si>
  <si>
    <t>DIPLOMATICO WHITE RES.0,70/40</t>
  </si>
  <si>
    <t>TEQ.PATRON REPOSADO 70/40</t>
  </si>
  <si>
    <t>TEQ.PATRON SILVER 70/40</t>
  </si>
  <si>
    <t>TEQ.PATRON ANEJO 70/40</t>
  </si>
  <si>
    <t>DIPLOMATICO AMBASSADOR 70/47</t>
  </si>
  <si>
    <t>FABBRI SCIROPPO CHINOTTO</t>
  </si>
  <si>
    <t>FABBRI SCIROPPO LAMPONE</t>
  </si>
  <si>
    <t>FABBRI SCIROPPO FRAG/TAMARINDO</t>
  </si>
  <si>
    <t>BENRIACH 12Y 0,70/46 SMOKY TWE</t>
  </si>
  <si>
    <t>BENRIACH 17Y 0,70/46</t>
  </si>
  <si>
    <t>BENRIACH 17Y 0,70/50</t>
  </si>
  <si>
    <t>CENTENARIO GR.RESERV 25Y 70/40</t>
  </si>
  <si>
    <t>DAVIDOFF  XO 0,70/40</t>
  </si>
  <si>
    <t>DEWARS WHITE LABEL 1LT 40</t>
  </si>
  <si>
    <t>J.WALKER RED 0,20/40</t>
  </si>
  <si>
    <t>CACIQUE ANEJO 70/40</t>
  </si>
  <si>
    <t>CENTENARIO G.LEGADO 12Y 70/40</t>
  </si>
  <si>
    <t>J.WALKER 18Y PLATINUM  70/40</t>
  </si>
  <si>
    <t>BAILIE NICOL JARVIE 0,70/40</t>
  </si>
  <si>
    <t>CRYSTAL HEAD VODKA 70/40</t>
  </si>
  <si>
    <t>CRYSTAL HEAD 3 LT/40</t>
  </si>
  <si>
    <t>CRYSTAL HEAD 1,75/40</t>
  </si>
  <si>
    <t>CRYSTAL HEAD CONF.SHAKE/DRINK</t>
  </si>
  <si>
    <t>GOLD GIN 999,9 070/40</t>
  </si>
  <si>
    <t>SILENT POOL GIN 0,70/43</t>
  </si>
  <si>
    <t>BROCKMANS GIN 0,70/40</t>
  </si>
  <si>
    <t>OPAL NERA 0,70/30</t>
  </si>
  <si>
    <t>FABBRI AMARENA GEL KG.3,2</t>
  </si>
  <si>
    <t>FABBRI MIXIBAR SCIROPPI KG.1,3</t>
  </si>
  <si>
    <t>FLOR DE CANA BLACK 5Y 70/40</t>
  </si>
  <si>
    <t>FABBRI SCIROPPO GRANATINA/ROSA</t>
  </si>
  <si>
    <t>FLOR DE CANA CENTEN 12Y 70/40</t>
  </si>
  <si>
    <t>FLOR DE CANA GR.RES.7Y 70/40</t>
  </si>
  <si>
    <t>GRAPPA CAFFO LIQURIZ 0,50 IANN</t>
  </si>
  <si>
    <t>FERNET TONIC 0,70/40</t>
  </si>
  <si>
    <t>FERRARI PERLE' 0,750</t>
  </si>
  <si>
    <t>FERRARI BRUT 0,75</t>
  </si>
  <si>
    <t>GLEN FIDDICH 21Y 0,70/43,2</t>
  </si>
  <si>
    <t>GLEN CADAM 15Y 1LT/40</t>
  </si>
  <si>
    <t>GLEN GARIOCH 12Y 70/48</t>
  </si>
  <si>
    <t>GLEN KINCHIE DB.MATUR 1/1 43</t>
  </si>
  <si>
    <t>FLORIO CREMOVO 0,75 CL</t>
  </si>
  <si>
    <t>GLEN KINCHIE DBMAT. 0,70/43</t>
  </si>
  <si>
    <t>FLORIO SECCA/VECCHIA 75 CL</t>
  </si>
  <si>
    <t>GLAYVA 1/1 35</t>
  </si>
  <si>
    <t>GLEN LOSSIE 10Y 70/43</t>
  </si>
  <si>
    <t>GLEN FARCLAS 17Y 70/43</t>
  </si>
  <si>
    <t>FINLANDIA VODKA  1/1 40gr.</t>
  </si>
  <si>
    <t>FINLANDIA VODKA  0,70/40</t>
  </si>
  <si>
    <t>GLEN SCOTIA 12Y 0,70/40</t>
  </si>
  <si>
    <t>GLEN FIDDICH 30Y 0,70/40</t>
  </si>
  <si>
    <t>GLEN MORANGIE CELLAR 13 1/1 43</t>
  </si>
  <si>
    <t>GLEN MORANGIE WOOD 1/1 43</t>
  </si>
  <si>
    <t>GLEN DRONACH 12Y 0,70/43</t>
  </si>
  <si>
    <t>GLEN TURNER 1/1 40 gr</t>
  </si>
  <si>
    <t>GLEN TURNER 18Y 0,70/40</t>
  </si>
  <si>
    <t>GLEN GOYNE 10Y 0,70/40</t>
  </si>
  <si>
    <t>GLEN GARIOCH 12Y 1LT/43</t>
  </si>
  <si>
    <t>GRANT'S 0,70 40 gr</t>
  </si>
  <si>
    <t>GLEN GOYNE 10Y 1/1 40</t>
  </si>
  <si>
    <t>GLEN KEITH  10Y 0,70 43 gr</t>
  </si>
  <si>
    <t>GLEN ROTHES SELECT RES.0,70/43</t>
  </si>
  <si>
    <t>GLEN KINCHIE 10Y 0,70/43</t>
  </si>
  <si>
    <t>GLEN DRONACH 15Y 0,70/46</t>
  </si>
  <si>
    <t>GLEN MORANGIE 10Y 0,70/40</t>
  </si>
  <si>
    <t>GRANT'S 1,5 40g.</t>
  </si>
  <si>
    <t>GLEN FIDDICH 18Y 0,70/40</t>
  </si>
  <si>
    <t>GLEN FIDDICH 15Y 0,70/40</t>
  </si>
  <si>
    <t>GRANT'S 1/1 40g.</t>
  </si>
  <si>
    <t>GLEN FIDDICH 12Y 1/1 43</t>
  </si>
  <si>
    <t>GLEN FARCLAS 12Y 1/1 43</t>
  </si>
  <si>
    <t>GLEN FARCLAS 10Y 70/40</t>
  </si>
  <si>
    <t>GLEN GARIOCH 15Y 70/43</t>
  </si>
  <si>
    <t>GLEN FIDDICH LIQUEUR 0,50/40</t>
  </si>
  <si>
    <t>GLEN MORANGIE WOOD 0,70/43</t>
  </si>
  <si>
    <t>GLEN MORANGIE 10Y 1/1 40</t>
  </si>
  <si>
    <t>GLEN TURNER 12Y 0,70/40</t>
  </si>
  <si>
    <t>GLEN TURNER  8Y 0,70/40 CANIST</t>
  </si>
  <si>
    <t>GLEN FIDDICH 12Y 0,70/40</t>
  </si>
  <si>
    <t>GLEN LIVET 12Y 0,70/40</t>
  </si>
  <si>
    <t>GLEN GRANT 5Y 1/1 40</t>
  </si>
  <si>
    <t>GLEN LIVET 18Y 0,70/43</t>
  </si>
  <si>
    <t>GLEN GRANT 5Y 0,70/40</t>
  </si>
  <si>
    <t>GRAND MARNIER ROSSO 1/1 40 gr</t>
  </si>
  <si>
    <t>GRAND MARNIER ROSSO 0,70/40</t>
  </si>
  <si>
    <t>GRAND MARNIER JAUNE 0,70/40</t>
  </si>
  <si>
    <t>GALACAFFE' 0,70/30gr</t>
  </si>
  <si>
    <t>GLEN LIVET 15Y 0,70/40</t>
  </si>
  <si>
    <t>GET 27 VERT   1/1  21 gr</t>
  </si>
  <si>
    <t>GLEN MORANGIE 18Y 0,70/43</t>
  </si>
  <si>
    <t>GLEN LIVET 16Y 1/1 48 NADURRA</t>
  </si>
  <si>
    <t>GALLIANO LIQUORE 0,70/42,3</t>
  </si>
  <si>
    <t>GALLIANO SAMBUCA 0,70/38gr</t>
  </si>
  <si>
    <t>GLEN LIVET 15Y 1/1 43</t>
  </si>
  <si>
    <t>GLEN GRANT 10Y 0,70/40</t>
  </si>
  <si>
    <t>GLEN LIVET 21Y 0,70/43 CASK ST</t>
  </si>
  <si>
    <t>GIBSON GIN 1/1 37,5</t>
  </si>
  <si>
    <t>GORDON'S DRY GIN 1/1 40gr.</t>
  </si>
  <si>
    <t>GET 31 BIANCO 1/1   24gr.</t>
  </si>
  <si>
    <t>GILBEYS GIN 1/1 37,5 gr.</t>
  </si>
  <si>
    <t>GLEN ORD 25Y 0,70/58,3</t>
  </si>
  <si>
    <t>GLEN DRONACH 12Y 1/1 40</t>
  </si>
  <si>
    <t>GLEN DEVERON 10Y 70/40</t>
  </si>
  <si>
    <t>GRAPPA NONINO VUISINAR 0,70/41</t>
  </si>
  <si>
    <t>GRAPPA NONINO FRIULANA 0,70/43</t>
  </si>
  <si>
    <t>GRAPPA NONINO MOSCATO 0,70/41</t>
  </si>
  <si>
    <t>GRAPPA JULIA 70 38/40</t>
  </si>
  <si>
    <t>GRAPPA MARZADRO ASS 0,500/40</t>
  </si>
  <si>
    <t>GRAPPA FIOR DI VITE 0,70/40</t>
  </si>
  <si>
    <t>GRAPPA PIAVE 0,70/40</t>
  </si>
  <si>
    <t>GRAPPA POLINI CHARDONN 1/1 40</t>
  </si>
  <si>
    <t>GRAPPA POLINI CHARDONN 2/1 40</t>
  </si>
  <si>
    <t>GRAPPA NARDINI BIANCA 1/1 50gr</t>
  </si>
  <si>
    <t>GRAPPA NARDINI RUTA 1/1 43</t>
  </si>
  <si>
    <t>GRAPPA NARDINI RISER/ORO 50gr.</t>
  </si>
  <si>
    <t>GRAPPA NONINO FRAGOLINO 0,70</t>
  </si>
  <si>
    <t>GRAPPA NONINO VENDEMMIA 0,70</t>
  </si>
  <si>
    <t>GRAPPA RUFFINO DUCALE 0,50/43</t>
  </si>
  <si>
    <t>GRAPPA NONINO VENDEM RIS BARRQ</t>
  </si>
  <si>
    <t>GRAPPA NONINO OPTIMA 0,70/41</t>
  </si>
  <si>
    <t>GRAPPA NONINO TRAD.1LT 50/41</t>
  </si>
  <si>
    <t>GRAPPA NONINO SAUVIGNON/PROSEC</t>
  </si>
  <si>
    <t>GRAPPA POLI MIELE 50/35</t>
  </si>
  <si>
    <t>GRAPPA POLINI MIELE 0,50/35</t>
  </si>
  <si>
    <t>GRAPPA NONINO RUTA 0,70/43</t>
  </si>
  <si>
    <t>GRAPPA NO.MALV/REF/VIT UVA BCA</t>
  </si>
  <si>
    <t>GRAPPA NONINO TOK/CHARD/MERLOT</t>
  </si>
  <si>
    <t>GLEN ELGIN 12Y 0,70/43</t>
  </si>
  <si>
    <t>GLEN GARIOCH 15Y 1LT/43</t>
  </si>
  <si>
    <t>GLEN FIDDICH 15Y 0,70/51 CASK</t>
  </si>
  <si>
    <t>GLEN MORAY  8Y 0,70/40</t>
  </si>
  <si>
    <t>GLEN MORANGIE NECT/LASAN/Q.RUB LT.1 46GR</t>
  </si>
  <si>
    <t>GLEN MORAY 16Y 0,70/40</t>
  </si>
  <si>
    <t>GLEN MORAY 1984 0,70/40</t>
  </si>
  <si>
    <t>GANCIA AMERICANO 1/1</t>
  </si>
  <si>
    <t>GANCIA PINOT DI PINOT 75 CL</t>
  </si>
  <si>
    <t>GANCIA ASTI 75 CL</t>
  </si>
  <si>
    <t>GANCIA BLANC DE BLANC 0,75</t>
  </si>
  <si>
    <t>GANCIA***PROSECCO 0,75</t>
  </si>
  <si>
    <t>GANCIA ASTI MAGNUM 1,5</t>
  </si>
  <si>
    <t>GLEN GOYNE 14Y 1/1 40</t>
  </si>
  <si>
    <t>GLEN GOYNE 10Y 1/1 43</t>
  </si>
  <si>
    <t>GANCIA VERMOUTH  ASS. 1lt.</t>
  </si>
  <si>
    <t>GRAPPA CARP.MALVOLTI B.CA 0,70</t>
  </si>
  <si>
    <t>GRAPPA CARP.MALV.VECCHIA/RIS</t>
  </si>
  <si>
    <t>GR.ANDREADAPONTE PROSECCO 0,7</t>
  </si>
  <si>
    <t>GR.ANDREADAPONTE UVE BIANCHE</t>
  </si>
  <si>
    <t>GLEN GOYNE 17Y 0,70/43</t>
  </si>
  <si>
    <t>GLEN LIVET 18Y 1/1 43</t>
  </si>
  <si>
    <t>GLEN MORANGIE 0,70/46</t>
  </si>
  <si>
    <t>GRAND PECHER 0,70/20 GR</t>
  </si>
  <si>
    <t>GENEPY***DI SUSA BURDIN</t>
  </si>
  <si>
    <t>GLEN TURRET 10Y 0,70/40</t>
  </si>
  <si>
    <t>GLEN LIVET 12Y 1/1 40</t>
  </si>
  <si>
    <t>GLEN GOYNE 21Y 70/43</t>
  </si>
  <si>
    <t>GLEN CADAM 15Y 0,70/40</t>
  </si>
  <si>
    <t>GLEN ROTHES ROBUR RES. 1/1 40</t>
  </si>
  <si>
    <t>GLEN KINCHIE 12Y 1/1 43</t>
  </si>
  <si>
    <t>GRANT'S 1/1 43gr</t>
  </si>
  <si>
    <t>GARLABAN V.MARC PROV 70/43</t>
  </si>
  <si>
    <t>GARLABAN GR.RESERVE 70/*******</t>
  </si>
  <si>
    <t>GLEN DULLAN 12Y 0,70/43</t>
  </si>
  <si>
    <t>GORDON'S SLOE GIN 70/26 liqu</t>
  </si>
  <si>
    <t>GORDON'S DRY GIN 0,70/40</t>
  </si>
  <si>
    <t>GLEN MORAY 12Y 0,70/40</t>
  </si>
  <si>
    <t>GLEN DRONACH 18Y 0,70/46</t>
  </si>
  <si>
    <t>GLEN FIDDICH 12Y 1/1 40</t>
  </si>
  <si>
    <t>HUCKLEBERRY***** BOURB.0,70/40</t>
  </si>
  <si>
    <t>KILBEGGAN 0,70/40</t>
  </si>
  <si>
    <t>HENDRICKS GIN 0,70/41,4 maestr</t>
  </si>
  <si>
    <t>HIGHLAND PARK 12Y 0,70/40 VIKING</t>
  </si>
  <si>
    <t>HENNESSY XO 70/40</t>
  </si>
  <si>
    <t>HENNESSY VS 0,70/40</t>
  </si>
  <si>
    <t>HENNESSY VSOP PRIVILEGE 70/40</t>
  </si>
  <si>
    <t>HARVEY'S BRISTOL  1 LT</t>
  </si>
  <si>
    <t>HIGHLAND PARK 18Y 0,70/43</t>
  </si>
  <si>
    <t>HARVEY'S AMONTILLADO 1 LT</t>
  </si>
  <si>
    <t>HEATHER CREAM 1/1 17</t>
  </si>
  <si>
    <t>HEERING CHERRY LIQUEUR 70/24</t>
  </si>
  <si>
    <t>HERITER GUYOT*SCIROPPI ASS 1 L</t>
  </si>
  <si>
    <t>HERITER GUYOT CASSIS 0,70/15</t>
  </si>
  <si>
    <t>HIBIKY 17Y JAP.WHISKY 0,70/43</t>
  </si>
  <si>
    <t>HAVANA RHUM ANEJO RISER,70/40</t>
  </si>
  <si>
    <t>HAVANA RHUM 7Y 0,70 40gr.</t>
  </si>
  <si>
    <t>HAVANA RHUM 3Y 0,70/40</t>
  </si>
  <si>
    <t>HIS EMINENCE DE LA FORCE******</t>
  </si>
  <si>
    <t>HAVANA RHUM BLANCO 1/1 37,50</t>
  </si>
  <si>
    <t>HAVANA RHUM 3Y 1/1  40gr</t>
  </si>
  <si>
    <t>HAVANA RHUM ESPECIAL 1/1  40gr</t>
  </si>
  <si>
    <t>HAVANA CLUB BARREL PR 1LT/45</t>
  </si>
  <si>
    <t>HIGHLAND PARK 25Y 70/48,01</t>
  </si>
  <si>
    <t>IRISH MIST 0,70/35</t>
  </si>
  <si>
    <t>INCHGOWER 14Y 70/43</t>
  </si>
  <si>
    <t>INCHMURRIN 12Y 0,70/40</t>
  </si>
  <si>
    <t>HAKUSHU 12Y 0,70/43,0</t>
  </si>
  <si>
    <t>HAKUSHU 18Y 0,70/43,5</t>
  </si>
  <si>
    <t>HENNESSY VS 1LT 40</t>
  </si>
  <si>
    <t>IRISH MIST 1LT 35</t>
  </si>
  <si>
    <t>HAIG GOLD LABEL 1/1 43</t>
  </si>
  <si>
    <t>HAVANA RHUM ESPECIAL 0,70/40</t>
  </si>
  <si>
    <t>HIGHLAND PARK VINTAGE 1LT/40</t>
  </si>
  <si>
    <t>HIGHLAND PARK VINTAGE 0,70/40</t>
  </si>
  <si>
    <t>HAVANA RHUM 7Y ANEJO 1/1 40</t>
  </si>
  <si>
    <t>HINE H BY HINE VSOP 1/1 40</t>
  </si>
  <si>
    <t>ISLE OF JURA BARR/VINT 70/56,5</t>
  </si>
  <si>
    <t>JACK DANIEL'S ANNIV/BIRTH70/40</t>
  </si>
  <si>
    <t>KILKERRAN 0,70/46</t>
  </si>
  <si>
    <t>KNOCKANDO 15Y RICH.MATUR 70/43</t>
  </si>
  <si>
    <t>HENNESSY PARADIS 0,70/40</t>
  </si>
  <si>
    <t>HENNESSY RICHARD 0,70/40</t>
  </si>
  <si>
    <t>GREY GOOSE VODKA 70/40</t>
  </si>
  <si>
    <t>GREY GOOSE VODKA 1,5/40</t>
  </si>
  <si>
    <t>GREY GOOSE VODKA 3LT/40</t>
  </si>
  <si>
    <t>GLEN MORANGIE 25Y 0,70/43</t>
  </si>
  <si>
    <t>GLEN MORANGIE NEC/SAU/LAS70/46 QUINTA RUBAN</t>
  </si>
  <si>
    <t>GORDON'S DRY GIN 1/1 37,5gr</t>
  </si>
  <si>
    <t>HAZELBURN 12Y 0,70/46</t>
  </si>
  <si>
    <t>ABERLOUR 10Y 1/1 40</t>
  </si>
  <si>
    <t>JACK DANIEL'S HONEY 0,70/35</t>
  </si>
  <si>
    <t>CAPT.MORGAN SP.GOLD 0,70/35</t>
  </si>
  <si>
    <t>BUSHMILL'S 400th ANNIV.0,75/43</t>
  </si>
  <si>
    <t>LAPHROAIG TRIPLE WOOD 70/48</t>
  </si>
  <si>
    <t>CRUZ PORTO VINTAGE 2001 LBV 75</t>
  </si>
  <si>
    <t>GREY GOOSE VODKA 1/1 40</t>
  </si>
  <si>
    <t>JACK DANIEL'S MAST DIST.1LT 43</t>
  </si>
  <si>
    <t>BACARDI MOJITO/PINAC0,70/14,9</t>
  </si>
  <si>
    <t>GORDON'S CRIS CUCUMB 0,70/37,5</t>
  </si>
  <si>
    <t>KEGLEVICH VODKA FRUTTA 1LT</t>
  </si>
  <si>
    <t>CHAMP.RUINART BLANC DE BLANC</t>
  </si>
  <si>
    <t>CHAMP.MOET CHANDON NECTAR 75</t>
  </si>
  <si>
    <t>FAMOUS GROUSE SNOW 70/40</t>
  </si>
  <si>
    <t>J &amp; B 12Y 0,70  40gr</t>
  </si>
  <si>
    <t>ISLAY MIST 12Y 1/1 40</t>
  </si>
  <si>
    <t>ISLAY MIST 17Y 1/1 40</t>
  </si>
  <si>
    <t>CHAMP.MOET ICE IMPERIAL 0,75</t>
  </si>
  <si>
    <t>J.WALKER BLU K.GEORGE V 70/43</t>
  </si>
  <si>
    <t>TANQUERAY STER. VODKA 1/1 40</t>
  </si>
  <si>
    <t>FILLIERS DRY GIN 0,50/46</t>
  </si>
  <si>
    <t>J.WALKER GOLD RESERVE 1/1 40</t>
  </si>
  <si>
    <t>TANQUERAY RANGPUR 0,70/41,3</t>
  </si>
  <si>
    <t>BEEFEATER 24  0,70/45</t>
  </si>
  <si>
    <t>HASWELL LONDON  GIN 0,70/47</t>
  </si>
  <si>
    <t>ISH LONDON DRY GIN 0,70/41</t>
  </si>
  <si>
    <t>MASCARO GIN 0,70/40</t>
  </si>
  <si>
    <t>RUSSIAN STANDARD 3 LT 40</t>
  </si>
  <si>
    <t>CHASE GIN 0,70/40</t>
  </si>
  <si>
    <t>CIROC VODKA  1/1 40</t>
  </si>
  <si>
    <t>JIM BEAM CHOISE 70/40</t>
  </si>
  <si>
    <t>JIM BEAM RYE 0,70/40</t>
  </si>
  <si>
    <t>JIM BEAM 7Y 70/45 DIST SERIES</t>
  </si>
  <si>
    <t>JIM BEAM 8Y 1/1 43 BLACK</t>
  </si>
  <si>
    <t>JAMESON GOLD 0,70/40</t>
  </si>
  <si>
    <t>JIM BEAM RED STAG 1/1 40</t>
  </si>
  <si>
    <t>JACK DANIEL'S 3 LT/40</t>
  </si>
  <si>
    <t>J.WALKER BLACK 12Y 1/1 40</t>
  </si>
  <si>
    <t>J.WALKER BLACK 12Y 0,75/43</t>
  </si>
  <si>
    <t>J &amp; B  1/1  43gr</t>
  </si>
  <si>
    <t>J.WALKER RED 1/1 43gr</t>
  </si>
  <si>
    <t>J.WALKER BLACK 12Y 1/1 43</t>
  </si>
  <si>
    <t>J.WALKER BLACK 12Y 1,5/43</t>
  </si>
  <si>
    <t>J.WALKER BLACK 12Y 4,5/43</t>
  </si>
  <si>
    <t>J.WALKER BLU 70/40</t>
  </si>
  <si>
    <t>J.WALKER*** 18Y GOLD  70/40</t>
  </si>
  <si>
    <t>J.WALKER 15Y GREEN 70/43</t>
  </si>
  <si>
    <t>J.WALKER RED 4,5 40gr</t>
  </si>
  <si>
    <t>J.WALKER BLACK 12Y 2LT 40</t>
  </si>
  <si>
    <t>J.WALKER SWING 0,70/43</t>
  </si>
  <si>
    <t>J.WALKER BLACK 12Y 0,70/40</t>
  </si>
  <si>
    <t>J.WALKER RED 0,70 40g.</t>
  </si>
  <si>
    <t>J.WALKER RED 1/1 40gr.</t>
  </si>
  <si>
    <t>J.WALKER RED 2/1 40gr.</t>
  </si>
  <si>
    <t>J &amp; B  0,70 40gr.</t>
  </si>
  <si>
    <t>J &amp; B  1/1  40gr.</t>
  </si>
  <si>
    <t>J &amp; B  1,5  40gr.</t>
  </si>
  <si>
    <t>JAMESON 1/1 40</t>
  </si>
  <si>
    <t>JAMESON 12Y 1/1 40gr</t>
  </si>
  <si>
    <t>JAMESON 0,70 40</t>
  </si>
  <si>
    <t>JACK DANIEL'S BARREL 0,70/45</t>
  </si>
  <si>
    <t>JACK DANIEL'S 1,5   40 gr.</t>
  </si>
  <si>
    <t>JACK DANIEL'S 0,70  40gr.</t>
  </si>
  <si>
    <t>JACK DANIEL'S GENTLEMAN 70/40</t>
  </si>
  <si>
    <t>JAMESON 12Y 70c.40gr.</t>
  </si>
  <si>
    <t>KNOCKANDO 12Y 0,70 43</t>
  </si>
  <si>
    <t>JIM BEAM 1/1 40 gr.</t>
  </si>
  <si>
    <t>JACK DANIEL'S 1/1   40 gr</t>
  </si>
  <si>
    <t>JACK DANIEL'S GOLDMETAL 1,5/45</t>
  </si>
  <si>
    <t>JACK DANIEL'S GENTLEMAN 1/1 40</t>
  </si>
  <si>
    <t>JACK DANIEL'S SCEN.LYNCHB.1L43</t>
  </si>
  <si>
    <t>JAGERMEISTER 1 lt  35 gr</t>
  </si>
  <si>
    <t>J.WALKER 15Y GREEN 1/1 43 gr.</t>
  </si>
  <si>
    <t>JACK DANIEL'S GOLDMETAL 1LT 43</t>
  </si>
  <si>
    <t>KNOCKANDO 18Y 0,70/43</t>
  </si>
  <si>
    <t>KING'S LEGEND 1/1 43gr</t>
  </si>
  <si>
    <t>KAUFFMAN HARD/SOFT 70/40</t>
  </si>
  <si>
    <t>KNOCKANDO 21Y MAST.RES. 70/43</t>
  </si>
  <si>
    <t>ILLYQUORE 0,70/28</t>
  </si>
  <si>
    <t>KAHLUA 0,70/20gr</t>
  </si>
  <si>
    <t>KAHLUA 1/1  16gr.</t>
  </si>
  <si>
    <t>ISLE OF JURA 16Y 0,70/40</t>
  </si>
  <si>
    <t>ISLE OF JURA 10Y 0,70/40</t>
  </si>
  <si>
    <t>ISLE OF JURA 21Y 0,70/40</t>
  </si>
  <si>
    <t>ISLE OF JURA 10Y 1/1 40</t>
  </si>
  <si>
    <t>ISLE OF JURA 18Y 0,70/40</t>
  </si>
  <si>
    <t>ISLE OF JURA SUPERSTIT.70/43</t>
  </si>
  <si>
    <t>ISLE OF JURA 16Y 1/1 40 DURACH</t>
  </si>
  <si>
    <t>JANOT PASTIS BLU 0,70/45</t>
  </si>
  <si>
    <t>JANOT PASTIS 1 LT. 45 gr.</t>
  </si>
  <si>
    <t>JANOT PASTIS 1,5   45 gr.</t>
  </si>
  <si>
    <t>JANOT PASTIS 3lt.45gr.JEROBOAM</t>
  </si>
  <si>
    <t>JANOT PASTIS 2lt. 45gr</t>
  </si>
  <si>
    <t>JANOT PASTIS BIO 0,70/45******</t>
  </si>
  <si>
    <t>ISLE OF JURA SUPERSTIT.1/1 43</t>
  </si>
  <si>
    <t>JANOT WILLIAM 0,70/44********</t>
  </si>
  <si>
    <t>JANOT PASTIS CITR/ORAN 0,7****</t>
  </si>
  <si>
    <t>KNAPPOGUE CASTLE 0,70/40</t>
  </si>
  <si>
    <t>LICOR 43 0,70/31</t>
  </si>
  <si>
    <t>JOHN BARR BLACK 70/40</t>
  </si>
  <si>
    <t>ISLE OF JURA PROPHECY 0,70/46</t>
  </si>
  <si>
    <t>ISLE OF JURA 10Y 0,75/43</t>
  </si>
  <si>
    <t>KRUPNICK VODKA 0,70/40</t>
  </si>
  <si>
    <t>J &amp; B 15Y 1/1 40gr</t>
  </si>
  <si>
    <t>JACK DANIEL'S SILVER SELE70/50</t>
  </si>
  <si>
    <t>JIM BEAM SIGNATURE 1/1 44,5</t>
  </si>
  <si>
    <t>JAMESON 18Y 0,70/40</t>
  </si>
  <si>
    <t>JIM BEAM DEVIL'S CUT 0,70/45</t>
  </si>
  <si>
    <t>JACK DANIEL'S WHITERAB.0,70/43</t>
  </si>
  <si>
    <t>JIM BEAM HONEY 0,70/35</t>
  </si>
  <si>
    <t>JACK&amp;COLA 0,275/6</t>
  </si>
  <si>
    <t>CACHACA 51 1LT 40</t>
  </si>
  <si>
    <t>HAVANA RHUM BLANCO 0,70 37,5</t>
  </si>
  <si>
    <t>BORDIGA GENEPY 0,70/38</t>
  </si>
  <si>
    <t>ABERLOUR 15Y 70/43 CASK RES.</t>
  </si>
  <si>
    <t>AUCHENTOSHAN SPRINGW.1/1 40</t>
  </si>
  <si>
    <t>CARDHU 15Y 70/40</t>
  </si>
  <si>
    <t>HIGHLAND PARK PREMIER CH.70/40</t>
  </si>
  <si>
    <t>MAYFAIR LONDON DRY GIN 70/40</t>
  </si>
  <si>
    <t>PARFAIT AMOUR 0,70/25</t>
  </si>
  <si>
    <t>VILLAMASSA LIMONCELLO 1/1 30</t>
  </si>
  <si>
    <t>VILLAMASSA CR.LIMONC.0,70/17</t>
  </si>
  <si>
    <t>BULLDOG GIN 0,70/40</t>
  </si>
  <si>
    <t>HIBIKY HARMONY 0,70/43</t>
  </si>
  <si>
    <t>CRYSTAL HEAD 50TH ROLL.S 70/40</t>
  </si>
  <si>
    <t>GENEPY VERTOSAN 0,70/35</t>
  </si>
  <si>
    <t>GRANT'S 2 LT 40gr</t>
  </si>
  <si>
    <t>JACK DANIEL'S SINATRA 1/1 45</t>
  </si>
  <si>
    <t>GLEN LIVET 25Y  0,70/43</t>
  </si>
  <si>
    <t>PINKY VODKA 0,70/40</t>
  </si>
  <si>
    <t>TOGOUCHI 12Y 0,70/40</t>
  </si>
  <si>
    <t>ISLE OF JURA 12Y 0,70/46</t>
  </si>
  <si>
    <t>BACARDI LIMON 1/1 32</t>
  </si>
  <si>
    <t>SEVEN TIKI 0,70/40</t>
  </si>
  <si>
    <t>FLOR DE CANA CENTEN 18Y 70/40</t>
  </si>
  <si>
    <t>BOTANIST DRY GIN 1/1 46</t>
  </si>
  <si>
    <t>PIMMS BLACKBERRY&amp;ELDEFL.1LT 20</t>
  </si>
  <si>
    <t>SINGLETON 12Y 70/40</t>
  </si>
  <si>
    <t>TYRCONELL 1/1 40</t>
  </si>
  <si>
    <t>WRAY &amp; NEPHEW'S 70/63</t>
  </si>
  <si>
    <t>GLEN MORAY CLASSIC 0,70/40</t>
  </si>
  <si>
    <t>LONGROW 10Y 100 PROOF 0,70/57</t>
  </si>
  <si>
    <t>LONGROW 10Y C V 0,70/46</t>
  </si>
  <si>
    <t>LITTLEMILL 12Y 0,70/40</t>
  </si>
  <si>
    <t>LEDAIG 10Y 0,70/43</t>
  </si>
  <si>
    <t>LONGMORN 16Y 0,70/48</t>
  </si>
  <si>
    <t>LONGMORN 15Y 1/1  45 gr</t>
  </si>
  <si>
    <t>LAPHROAIG 10Y 1/1 43 gr</t>
  </si>
  <si>
    <t>LONGMORN 15Y 0,70 45 gr.</t>
  </si>
  <si>
    <t>LONG JOHN 1/1 40 gr.</t>
  </si>
  <si>
    <t>LONG JOHN 1,5 40 gr</t>
  </si>
  <si>
    <t>LONG JOHN 0,70/40</t>
  </si>
  <si>
    <t>LAPHROAIG 15Y 0,70/43</t>
  </si>
  <si>
    <t>LAPHROAIG 10Y 0,70/40</t>
  </si>
  <si>
    <t>LINKWOOD 12Y 0,70/43</t>
  </si>
  <si>
    <t>LAPHROAIG QUARTER CASK 0,70/48</t>
  </si>
  <si>
    <t>LABEL 5 1,5 40 gr.</t>
  </si>
  <si>
    <t>LABEL 5 1/1 40 gr</t>
  </si>
  <si>
    <t>LAGAVULLIN 16Y 0,70/43</t>
  </si>
  <si>
    <t>LABEL 5 12Y 0,70 40gr</t>
  </si>
  <si>
    <t>LAPHROAIG 10Y CASKSTR.70/58,3</t>
  </si>
  <si>
    <t>LABEL 5 2/1 40 gr</t>
  </si>
  <si>
    <t>LONG JOHN 2/1 40 gr</t>
  </si>
  <si>
    <t>LARIOS BRANDY 0,70/40</t>
  </si>
  <si>
    <t>LARIOS GIN 1/1  37,5 gr</t>
  </si>
  <si>
    <t>ROYAL LOCHNAGAR 12Y 0,70/40</t>
  </si>
  <si>
    <t>LUIS FELIPE BRANDY 0,70/40</t>
  </si>
  <si>
    <t>LAPHROAIG 15Y 0,75/43</t>
  </si>
  <si>
    <t>LAMESINTHE 0,70 45 GR.</t>
  </si>
  <si>
    <t>LUXARDO SAMBUCA DEI CESARI0,70</t>
  </si>
  <si>
    <t>LUXARDO PASSIONE NERA 0,70</t>
  </si>
  <si>
    <t>LANCUT VODKA 0,50  38 gr.</t>
  </si>
  <si>
    <t>LOU GARAGAI  0,70/45</t>
  </si>
  <si>
    <t>LAPHROAIG QUARTER CASK 1/1 48</t>
  </si>
  <si>
    <t>LAGAVULLIN DB.MAT.DIST 70/43</t>
  </si>
  <si>
    <t>LOCHAN ORA 70/35</t>
  </si>
  <si>
    <t>LAPHROAIG 10Y 0,35/40</t>
  </si>
  <si>
    <t>LAPHROAIG 10Y 1/1 40</t>
  </si>
  <si>
    <t>LAPHROAIG TRIPLE WOOD 1LT 48</t>
  </si>
  <si>
    <t>LAMBS NAVY RHUM 1/1 40</t>
  </si>
  <si>
    <t>LAPHROAIG 25Y 70/40</t>
  </si>
  <si>
    <t>LOGAN DE LUXE 12Y 1/1 40</t>
  </si>
  <si>
    <t>LEGENDARIO 7Y 0,70/34</t>
  </si>
  <si>
    <t>LILIBEO MARSALA ASS. 1/1</t>
  </si>
  <si>
    <t>LA MAUNY RHUM DORE' 1/1 40</t>
  </si>
  <si>
    <t>LA MAUNY RHUM**7Y 0,70/45</t>
  </si>
  <si>
    <t>LA MAUNY RHUM 3Y 0,70/45</t>
  </si>
  <si>
    <t>LA MAUNY RHUM BLANC 1 LT/50</t>
  </si>
  <si>
    <t>LA MAUNY RHUM**BLANC 0,70/50</t>
  </si>
  <si>
    <t>LONGROW 14Y 70/46</t>
  </si>
  <si>
    <t>LONGROW  7Y 0,70/55,8</t>
  </si>
  <si>
    <t>LEGENDARIO ANEJO 0,70/40</t>
  </si>
  <si>
    <t>LAPHROAIG 18Y 0,70/48</t>
  </si>
  <si>
    <t>LONDON DRY GIN N.3 0,70/46</t>
  </si>
  <si>
    <t>LEDAIG 10Y 0,70/46,3</t>
  </si>
  <si>
    <t>LABEL 5 18Y 0,70/40</t>
  </si>
  <si>
    <t>REDBREAST 15Y 0,70/46</t>
  </si>
  <si>
    <t>SPRINGBANK 18Y 0,70/46</t>
  </si>
  <si>
    <t>STOLICHNAYA VODKA 0,70/40</t>
  </si>
  <si>
    <t>CHAMP.VEUVE CLIQUOT ROSE VINTA</t>
  </si>
  <si>
    <t>BANKES GIN 1/1 40</t>
  </si>
  <si>
    <t>CAMPARI ORANGE PASSION</t>
  </si>
  <si>
    <t>MONKEY 47 GIN 0,50/47</t>
  </si>
  <si>
    <t>BOTANIC GIN 0,70/40</t>
  </si>
  <si>
    <t>PINK 47 GIN 0,70/47</t>
  </si>
  <si>
    <t>AKASHI WHITE 50/40</t>
  </si>
  <si>
    <t>BRUICHLADDICH SCOT.BARL 70/50</t>
  </si>
  <si>
    <t>BRUICHLADDICH SCOT.BARL 1/1 50 ORGANIC</t>
  </si>
  <si>
    <t>J &amp; B 3 LT.43</t>
  </si>
  <si>
    <t>PORT CHARLOTTE SCOT.BARL70/50</t>
  </si>
  <si>
    <t>REAL MACKENZIE 70/40</t>
  </si>
  <si>
    <t>SHERIDAN'S 0,50/15,5</t>
  </si>
  <si>
    <t>LAPHROAIG QA CASK 1/1 40</t>
  </si>
  <si>
    <t>MARTINI CHINA 0,70  25</t>
  </si>
  <si>
    <t>J.WALKER GOLD RESERVE 70/40</t>
  </si>
  <si>
    <t>SINGLETON SUNRAY 70/40</t>
  </si>
  <si>
    <t>BOWMORE BLACK ROCK 1/1 40</t>
  </si>
  <si>
    <t>BUSHMILL'S 400th ANNIV.0,75/46</t>
  </si>
  <si>
    <t>GATTA BRUT FRANCIACORTA ,075</t>
  </si>
  <si>
    <t>RONER WILLIAMS 70/40</t>
  </si>
  <si>
    <t>RONER WILLIAMS CON PERA 70/38</t>
  </si>
  <si>
    <t>RONER SLIVOVITZ 70/40</t>
  </si>
  <si>
    <t>MIDDLETON VERY RARE 0,70/40</t>
  </si>
  <si>
    <t>MANNOCHMORE 12Y 0,70/43</t>
  </si>
  <si>
    <t>TEQ.ESPINOZA 0,70/35</t>
  </si>
  <si>
    <t>ISLAY MIST 17Y 0,70/40</t>
  </si>
  <si>
    <t>HAVANA CLUB SEL.MAESTROS 70/45</t>
  </si>
  <si>
    <t>TALISKER PORT RUIGHE 0,70/45,8</t>
  </si>
  <si>
    <t>MATUSALEM RHUM 10Y 70/40 CLASS</t>
  </si>
  <si>
    <t>MATUSALEM RHUM PLATINO 0,70/40</t>
  </si>
  <si>
    <t>MATUSALEM RHUM 15Y G.RIS70/40</t>
  </si>
  <si>
    <t>GRAPPA FINE BOURGOGNE CONTI</t>
  </si>
  <si>
    <t>MATUSALEM RHUM  7Y 70/40</t>
  </si>
  <si>
    <t>MATUSALEM RHUM  5Y 70/40</t>
  </si>
  <si>
    <t>MACALLAN   1851 0,70/41,3</t>
  </si>
  <si>
    <t>MEZCAL CON GUSANO 0,70/38</t>
  </si>
  <si>
    <t>FICI MARSALA RISERVA 0,75</t>
  </si>
  <si>
    <t>FICI VERMOUTH  1/1</t>
  </si>
  <si>
    <t>FICI CREMOVO 2/1</t>
  </si>
  <si>
    <t>FICI VERMOUTH  2/1</t>
  </si>
  <si>
    <t>FICI VINO AROM.ASS 2/1</t>
  </si>
  <si>
    <t>FICI VINI LIQUOR ASS.</t>
  </si>
  <si>
    <t>FICI SECCA 2/1</t>
  </si>
  <si>
    <t>FICI SECCA 1/1</t>
  </si>
  <si>
    <t>FICI VINO AROM.ASS 1/1</t>
  </si>
  <si>
    <t>FICI CREMOVO 1/1</t>
  </si>
  <si>
    <t>FICI MARSALA SUPER. 75</t>
  </si>
  <si>
    <t>MACALLAN 18Y 0,75/43</t>
  </si>
  <si>
    <t>MACALLAN  7Y 1LT/40</t>
  </si>
  <si>
    <t>MAKERS MARK 1/1 45</t>
  </si>
  <si>
    <t>MACALLAN 10Y 0,70/40</t>
  </si>
  <si>
    <t>MACALLAN 15Y 0,70/43</t>
  </si>
  <si>
    <t>MACALLAN 12Y DOUBLE CASK 70/40</t>
  </si>
  <si>
    <t>MACALLAN 10Y 1/1 58,4</t>
  </si>
  <si>
    <t>MACALLAN 18Y 0,70/43</t>
  </si>
  <si>
    <t>MACALLAN 12Y 1/1 40gr E SELECT OACK</t>
  </si>
  <si>
    <t>MACALLAN TRAVEL RANGE 0,50/40</t>
  </si>
  <si>
    <t>MACALLAN 16Y 0,70/46</t>
  </si>
  <si>
    <t>MACALLAN 17Y 0,70/46</t>
  </si>
  <si>
    <t>MONTENEGRO AMARO 1/1 23gr</t>
  </si>
  <si>
    <t>MELLOW CORN 0,70/50</t>
  </si>
  <si>
    <t>METAXA GRANDE FINE 70/40</t>
  </si>
  <si>
    <t>MADEIRA  CRUZ 75cl. 17g.</t>
  </si>
  <si>
    <t>MIDORI LIQUORE MELON 0,50/20</t>
  </si>
  <si>
    <t>MALAGA CRUZ  75cl.15g.</t>
  </si>
  <si>
    <t>MARIE BRIZARD 0,70 25g.</t>
  </si>
  <si>
    <t>MOLINARI SAMBUCA CAFFE' 0,70/3</t>
  </si>
  <si>
    <t>MARIE BRIZARD 1/1 25gr</t>
  </si>
  <si>
    <t>MARIE BRIZARD CR.APRIC 70/20,5</t>
  </si>
  <si>
    <t>MANDARIN NAPOLEON 0,70/38</t>
  </si>
  <si>
    <t>MACALLAN  8Y 0,70/40</t>
  </si>
  <si>
    <t>MOLINARI SAMBUCA 0,70 42g.</t>
  </si>
  <si>
    <t>MALIBU' 1/1 21 gr</t>
  </si>
  <si>
    <t>MALIBU' 0,70/21</t>
  </si>
  <si>
    <t>MANDARINETTO ISOLAB. 70/28</t>
  </si>
  <si>
    <t>METAXA BRANDY 5 STELLE 70/38</t>
  </si>
  <si>
    <t>METAXA BRANDY 7 STELLE 70/40</t>
  </si>
  <si>
    <t>MOSKOVSKAYA 1/1 37,5</t>
  </si>
  <si>
    <t>METAXA BRANDY 3 STELLE 70/38</t>
  </si>
  <si>
    <t>MARTELL EXTRA 0,70/40</t>
  </si>
  <si>
    <t>MARTELL XO 0,70/40</t>
  </si>
  <si>
    <t>MARTELL ODYS 0,70/40</t>
  </si>
  <si>
    <t>MARTELL NAPOLEON 0,70 40</t>
  </si>
  <si>
    <t>MARTELL V.S. 0,70 40g.</t>
  </si>
  <si>
    <t>MARTELL VSOP  0,70/40</t>
  </si>
  <si>
    <t>MIRTO DI SARDEGNA ROSSO 70/32</t>
  </si>
  <si>
    <t>MIDORI LIQUORE MELON 1/1 20</t>
  </si>
  <si>
    <t>MARTELL V.S. 1/1 40gr</t>
  </si>
  <si>
    <t>MAGALES PORTO  1/1  19 gr.</t>
  </si>
  <si>
    <t>MIDORI LIQUORE MELON 0,70/20</t>
  </si>
  <si>
    <t>MARTINI MOSCATO D'ASTI BLU 75</t>
  </si>
  <si>
    <t>MARTINI BITTER 1/1</t>
  </si>
  <si>
    <t>MARTINI GOLD 0,70/18</t>
  </si>
  <si>
    <t>MARTINI VTH ROSSO 1/1</t>
  </si>
  <si>
    <t>MARTINI VTH BIANCO 1/1</t>
  </si>
  <si>
    <t>MARTINI VTH DRY 1/1</t>
  </si>
  <si>
    <t>MARTINI VTH ROSATO  1/1</t>
  </si>
  <si>
    <t>MARTINI ***CHINA 0,70  31g.</t>
  </si>
  <si>
    <t>MOSKOVSKAYA 1/1 38</t>
  </si>
  <si>
    <t>MARTINI ASTI SPUMANTE 75 CL</t>
  </si>
  <si>
    <t>MARTINI CHINA 1 LT  31gr.</t>
  </si>
  <si>
    <t>MARTINI ***MAGICI ISTANTI 75</t>
  </si>
  <si>
    <t>MARTINI SODA 10 cl 8 gr</t>
  </si>
  <si>
    <t>OLD NICK PLANTEUR 70 CL 16 GR.</t>
  </si>
  <si>
    <t>MAKERS MARK RED 0,70/45</t>
  </si>
  <si>
    <t>MARTINI VTH ROSSO 1,5</t>
  </si>
  <si>
    <t>MARTINI VTH BIANCO 1,5</t>
  </si>
  <si>
    <t>MARTINI RIESLING BLU 0,75</t>
  </si>
  <si>
    <t>MARTINI PROSECCO BLU 0,75</t>
  </si>
  <si>
    <t>MALECON 25Y 0,70/40</t>
  </si>
  <si>
    <t>MARTELL CORDON BLEU 0,70/40</t>
  </si>
  <si>
    <t>MOLINARI SAMBUCA 1/1 40gr</t>
  </si>
  <si>
    <t>MARTELL VSOP 1 LT 40</t>
  </si>
  <si>
    <t>MOUNT GAY EXTRA OLD 1/1 43</t>
  </si>
  <si>
    <t>MOUNT GAY ECLIPSE 0,70/40</t>
  </si>
  <si>
    <t>MARTIN MILLER GIN 0,70/40</t>
  </si>
  <si>
    <t>MOUNT GAY ECLIPSE SCURO1/1 40g</t>
  </si>
  <si>
    <t>MOUNT GAY ECLIPSE BIANC 1/1 40</t>
  </si>
  <si>
    <t>MYER'S RHUM ORIG DARK 1/1 40</t>
  </si>
  <si>
    <t>MYER'S RHUM 0,75/40</t>
  </si>
  <si>
    <t>MYER'S RHUM 0,70/40</t>
  </si>
  <si>
    <t>METAXA GR OLYMPIC RES 70/40</t>
  </si>
  <si>
    <t>MOZART GOLD 0,50/17</t>
  </si>
  <si>
    <t>MAC CROWN W.0,70/40</t>
  </si>
  <si>
    <t>MACALLAN 35Y 1968 0,70/40,2</t>
  </si>
  <si>
    <t>MACALLAN 35Y 1969 0,70/45,4</t>
  </si>
  <si>
    <t>MACALLAN   1988 0,70/40</t>
  </si>
  <si>
    <t>MACALLAN   1996 0,70/40</t>
  </si>
  <si>
    <t>MACALLAN 25Y 0,70/43</t>
  </si>
  <si>
    <t>MACALLAN MAKER'S ED.1/1 42,8</t>
  </si>
  <si>
    <t>MACALLAN 21Y 0,70/43</t>
  </si>
  <si>
    <t>MORTLACH 16Y 70/43</t>
  </si>
  <si>
    <t>MACALLAN   2002 SPEYMALT 70/43</t>
  </si>
  <si>
    <t>MARTINEZ SUPERIORE RISERVA</t>
  </si>
  <si>
    <t>BACARDI CARTA BLANCA 0,70 37,5</t>
  </si>
  <si>
    <t>MARTINI ROYAL ASSORT 0,75</t>
  </si>
  <si>
    <t>CHAMP.CRISTAL ROSE' 0,75</t>
  </si>
  <si>
    <t>RAMOS PINTO RUBY PORTO 0,75</t>
  </si>
  <si>
    <t>RAMOS PINTO WHITE PORTO 0,75</t>
  </si>
  <si>
    <t>GRAHAM PORTO LBV 0,75</t>
  </si>
  <si>
    <t>FABBRI SCIROPPO COLA/PAPAYA</t>
  </si>
  <si>
    <t>PAMPERO BIANCO 1/1 37,5</t>
  </si>
  <si>
    <t>STRATHISLA 12Y 0,70/40</t>
  </si>
  <si>
    <t>GLEN FARCLAS 105 CASK 1/1 60</t>
  </si>
  <si>
    <t>GLEN GOYNE 15Y 0,70/43</t>
  </si>
  <si>
    <t>TEQ.*****CUERVO 1/1 40</t>
  </si>
  <si>
    <t>MACALLAN ESTATE RES. 70/45,7</t>
  </si>
  <si>
    <t>LAPHROAIG CUAN MOR 0,70/48</t>
  </si>
  <si>
    <t>NEGA FULO CACHACA 1/1  43</t>
  </si>
  <si>
    <t>LAPHROAIG PX CASK 1LT 48</t>
  </si>
  <si>
    <t>NEGRITA RHUM 2 LT 37,5 BIANCO</t>
  </si>
  <si>
    <t>NEGRITA RHUM 1/1 37,5   SCURO</t>
  </si>
  <si>
    <t>NEGRITA RHUM 1/1 40**    SCURO</t>
  </si>
  <si>
    <t>NEGRITA RHUM 1/1 37,5   BIANCO</t>
  </si>
  <si>
    <t>NOILLY PRAT DRY   1/1 18g.</t>
  </si>
  <si>
    <t>NONINO QUINTESSENTIA 0,70/35</t>
  </si>
  <si>
    <t>NIKKA FROM THE BARREL 0,50/51,</t>
  </si>
  <si>
    <t>CAPTAIN GIN 1/1 40</t>
  </si>
  <si>
    <t>PRISKAIA VODKA 1/1 40</t>
  </si>
  <si>
    <t>THOMAS JEFFERSON 1/1 40</t>
  </si>
  <si>
    <t>RIVER QUEEN 1/1 40</t>
  </si>
  <si>
    <t>MAITRE PIERRE WILLIAM 70/40</t>
  </si>
  <si>
    <t>MAITRE PIERRE MIRABELLE 70/40</t>
  </si>
  <si>
    <t>MAITRE PIERRE QUETSCHE 70/40</t>
  </si>
  <si>
    <t>MAITRE PIERRE KIRSH 70/40</t>
  </si>
  <si>
    <t>MAITRE PIERRE FRAMBOISE 70/40</t>
  </si>
  <si>
    <t>MAITRE PIERRE PRUNE 70/42</t>
  </si>
  <si>
    <t>CALVADOS PERE PREAUX 70/40</t>
  </si>
  <si>
    <t>LAPHROAIG SELECT 0,70/40</t>
  </si>
  <si>
    <t>DICTADOR 20Y 0,70/40</t>
  </si>
  <si>
    <t>BROKER'S GIN 0,70/40</t>
  </si>
  <si>
    <t>YAMAZAKI DIST.RESERVE0,70/43</t>
  </si>
  <si>
    <t>LICOR 43  1/1 31</t>
  </si>
  <si>
    <t>FLOR DE CANA GR.RES.7Y 1/1 40</t>
  </si>
  <si>
    <t>ST GERMAIN 0,70/20</t>
  </si>
  <si>
    <t>RONER APRICO' 70/40</t>
  </si>
  <si>
    <t>RONER GEIST DI NOCCIOLE 70/38</t>
  </si>
  <si>
    <t>RONER OBSTLER 1LT 38</t>
  </si>
  <si>
    <t>RONER GRAPPA PINO MUGO 50/38</t>
  </si>
  <si>
    <t>RONER GRAPPA RUTA 50/38</t>
  </si>
  <si>
    <t>RONER GRAPPA ASPERULA 50/38</t>
  </si>
  <si>
    <t>RONER BOMBARDINO 70/18</t>
  </si>
  <si>
    <t>RONER CHOKITO 70/18</t>
  </si>
  <si>
    <t>RONER GRAPPA GEWURZT.RIS 70</t>
  </si>
  <si>
    <t>RONER GRAPPA LAGREIN RIS,70/42</t>
  </si>
  <si>
    <t>RONER GRAPPA CABERNET RIS 70/4</t>
  </si>
  <si>
    <t>RONER GRAPPA PINOT RIS 70/42</t>
  </si>
  <si>
    <t>RONER CHOKITO 1/1 18</t>
  </si>
  <si>
    <t>OLD RAJ GIN 0,70/46</t>
  </si>
  <si>
    <t>OCTOMORE 3/152  0,70/59</t>
  </si>
  <si>
    <t>OLD OVERHOLT RYE 1/1 40</t>
  </si>
  <si>
    <t>OBAN 14Y 0,20/43</t>
  </si>
  <si>
    <t>FETTERCAIRN 0,70/42</t>
  </si>
  <si>
    <t>FETTERCAIRN 12Y 1 LT 40</t>
  </si>
  <si>
    <t>OBAN D.MATURED 1/1 43</t>
  </si>
  <si>
    <t>OBAN 14Y 0,70 43</t>
  </si>
  <si>
    <t>OBAN D.MATURED 0,70/43</t>
  </si>
  <si>
    <t>OLD BUSHMILLS W.0,70 40gr*****</t>
  </si>
  <si>
    <t>BUSHMILL'S ORIGINAL 1/1 40 TRIPLE DISTILLED</t>
  </si>
  <si>
    <t>TULLIBARDINE SAUTERNES 70/43 BURGUNDY/SHERRY</t>
  </si>
  <si>
    <t>OLD MULL 1/1 40</t>
  </si>
  <si>
    <t>OLD VIRGINIA 1/1 40 GR.*******</t>
  </si>
  <si>
    <t>OLD VIRGINIA 0,70/40</t>
  </si>
  <si>
    <t>OLD PARR 12Y 1/1 43</t>
  </si>
  <si>
    <t>OLD PARR 18Y SUPERIOR  0,75/43</t>
  </si>
  <si>
    <t>OUZO TSANTALI 0,70  38gr.</t>
  </si>
  <si>
    <t>OLD GRAN DAD 0,70/43</t>
  </si>
  <si>
    <t>OLD PULTENEY 12Y 1/1 43</t>
  </si>
  <si>
    <t>OLD PULTENEY 12Y 0,70/40</t>
  </si>
  <si>
    <t>OLD CROW 1/1 40</t>
  </si>
  <si>
    <t>OLD PULTENEY 21Y 0,70/46</t>
  </si>
  <si>
    <t>OCTOMORE 0,70/62,5</t>
  </si>
  <si>
    <t>OFFLEY PORTO 1/1</t>
  </si>
  <si>
    <t>OLD PULTENEY 12Y 1/1 40</t>
  </si>
  <si>
    <t>OLD NICK COCO PUNCH 0,70 16 GR</t>
  </si>
  <si>
    <t>OLD NICK VODKA ORANGE 70/16***</t>
  </si>
  <si>
    <t>OLD NICK GIN FIZZ 70 CL  16 GR</t>
  </si>
  <si>
    <t>OLD NICK PINA COLADA 70 CL 16G</t>
  </si>
  <si>
    <t>OLD NICK DAIQUIRI 70 CL  16GR</t>
  </si>
  <si>
    <t>OLD NICK SANGUINELLA 70CL 16G</t>
  </si>
  <si>
    <t>PUSSERS RHUM 0,70/54,5</t>
  </si>
  <si>
    <t>PUSSERS 15Y RHUM 0,70/40</t>
  </si>
  <si>
    <t>PUSSERS RHUM 0,70/42</t>
  </si>
  <si>
    <t>OLD NICK MOJITO 0,70/16</t>
  </si>
  <si>
    <t>OLD NICK RHUM BLANC 1/1 40gr</t>
  </si>
  <si>
    <t>ABERLOUR 12Y 70/48</t>
  </si>
  <si>
    <t>CHAMP.ARMAND DE BRIGNAC GOLD</t>
  </si>
  <si>
    <t>BENRIACH 15Y 0,70/46 PEDRO X.</t>
  </si>
  <si>
    <t>BUCHANAN DE LUXE 12Y 1/1 40</t>
  </si>
  <si>
    <t>BULLEIT RYE 1/1 45</t>
  </si>
  <si>
    <t>ABSOLUT SVEA 0,70/40</t>
  </si>
  <si>
    <t>GLEN SCOTIA 21Y 0,70/46</t>
  </si>
  <si>
    <t>GLEN FARCLAS 18Y 1/1 43</t>
  </si>
  <si>
    <t>GLEN FIDDICH 18Y 1/1 40</t>
  </si>
  <si>
    <t>GLEN FIDDICH CASK 1/1 40</t>
  </si>
  <si>
    <t>GLEN GLASSAUGH EVOL.0,70/50</t>
  </si>
  <si>
    <t>GLEN GLASSAUGH REVIVAL 0,70/46</t>
  </si>
  <si>
    <t>INCHMURRIN 12Y 0,70/46</t>
  </si>
  <si>
    <t>INCHMURRIN 15Y 0,70/46</t>
  </si>
  <si>
    <t>INCHMURRIN 18Y 0,70/46</t>
  </si>
  <si>
    <t>INCHMURRIN 21Y 0,70/46</t>
  </si>
  <si>
    <t>JACK DANIEL'S MAST DIST.70/43</t>
  </si>
  <si>
    <t>TEANINICH 10Y 70/43</t>
  </si>
  <si>
    <t>TEQ.SAUZA 3GENER.PLATA0,70/38</t>
  </si>
  <si>
    <t>PAMPERO ESPECIAL 1 LT 40 GR</t>
  </si>
  <si>
    <t>PIMM'S N.1 CUP 1 LT 25</t>
  </si>
  <si>
    <t>PIMM'S  0,70/25</t>
  </si>
  <si>
    <t>PYRAT XO RESERVE 70/40</t>
  </si>
  <si>
    <t>PAMPERO SELECCION 0,70</t>
  </si>
  <si>
    <t>PAMPERO RHUM WHITE 0,70/40</t>
  </si>
  <si>
    <t>PAMPERO ANNIVERSARIO 0,70/40</t>
  </si>
  <si>
    <t>PAMPERO RHUM GOLD ESPEC.0,70</t>
  </si>
  <si>
    <t>PASSOA 1/1  17 gr</t>
  </si>
  <si>
    <t>FAMOUS/BLACK GROUSE 0,70/40</t>
  </si>
  <si>
    <t>PERNOD** 0,70 40 GR.</t>
  </si>
  <si>
    <t>PETRUS LIQUORE 0,70/45</t>
  </si>
  <si>
    <t>PISANG AMBON 1/1 20</t>
  </si>
  <si>
    <t>PASTIS 51 1/1 45gr.</t>
  </si>
  <si>
    <t>PASTIS 51 1,5 45gr.</t>
  </si>
  <si>
    <t>PASTIS 51 4,5 LT.</t>
  </si>
  <si>
    <t>PERNOD 1/1  40 GR.</t>
  </si>
  <si>
    <t>PASTIS 51 2/1 45gr.</t>
  </si>
  <si>
    <t>PHENIX ANIS 1/1  45 GR.</t>
  </si>
  <si>
    <t>PLYMOUTH GIN NAVY STR. 70/57</t>
  </si>
  <si>
    <t>BULLDOG GIN 1/1 40</t>
  </si>
  <si>
    <t>PELLEGRINO PASSITO DI PANT.75</t>
  </si>
  <si>
    <t>PELLEGRINO MOSCATO PANT.75</t>
  </si>
  <si>
    <t>PASTIS 51 0,70 45</t>
  </si>
  <si>
    <t>PLYMOUTH GIN 0,70 41,2</t>
  </si>
  <si>
    <t>PLYMOUTH GIN 1/1  41,2 gr</t>
  </si>
  <si>
    <t>PUB 27 CARAIB COCO 0,70/24</t>
  </si>
  <si>
    <t>PERLINO VTH R/B 1 LT</t>
  </si>
  <si>
    <t>PERLINO VTH R/B 2 LT</t>
  </si>
  <si>
    <t>PERLINO MARSALA ASS 2 LT</t>
  </si>
  <si>
    <t>PERLINO*** MARSALA ASS 1 LT</t>
  </si>
  <si>
    <t>PHILIP BOURG.CR CASSIS 0,70/20</t>
  </si>
  <si>
    <t>PHILIP BOURG.FRAMBOISE 70/18</t>
  </si>
  <si>
    <t>MOZART GOLD 0,70/17</t>
  </si>
  <si>
    <t>G VINE FLORAISON 1/1 40</t>
  </si>
  <si>
    <t>PASTIS LE MERIDIONAL 1/1 45gr.</t>
  </si>
  <si>
    <t>PASTIS LE MERIDIONAL 1,5 45gr.</t>
  </si>
  <si>
    <t>GLEN LIVET MAST.DIST.RES.1/140</t>
  </si>
  <si>
    <t>PASTIS LE MERIDIONAL 2 LT 45gr</t>
  </si>
  <si>
    <t>PADDY 1/1 40</t>
  </si>
  <si>
    <t>100 PIPERS 1/1 40 GR</t>
  </si>
  <si>
    <t>HENDRICKS GIN 1/1 44</t>
  </si>
  <si>
    <t>CACHACA 51 0,70/40</t>
  </si>
  <si>
    <t>POWER'S 1/1 40</t>
  </si>
  <si>
    <t>POWER'S 0,70 40 gr.</t>
  </si>
  <si>
    <t>POLIAKOV VODKA ASS 70/37,5****</t>
  </si>
  <si>
    <t>POLIAKOV VODKA 1/1  37,5gr</t>
  </si>
  <si>
    <t>POLIAKOV** LIQUORI ASS.0,70/18</t>
  </si>
  <si>
    <t>POLIAKOV VODKA 1,5 37,5gr</t>
  </si>
  <si>
    <t>PORT CHARLOTTE 7  70/61</t>
  </si>
  <si>
    <t>PORT CHARLOTTE 8  70/60,5</t>
  </si>
  <si>
    <t>PORT CHARLOTTE TURAS 70/46</t>
  </si>
  <si>
    <t>POLIAKOV VODKA 2 LT 37,5</t>
  </si>
  <si>
    <t>BOWMORE 100degree  1LT 57,1</t>
  </si>
  <si>
    <t>CAORUNN GIN 1/1 41,8</t>
  </si>
  <si>
    <t>DRAMBUIE 15Y 1LT 43</t>
  </si>
  <si>
    <t>GLEN FARCLAS 15Y 0,70/46</t>
  </si>
  <si>
    <t>GLEN FARCLAS 25Y 0,70/43</t>
  </si>
  <si>
    <t>GRAND MARNIER J.TRIPLESEC 1/1</t>
  </si>
  <si>
    <t>ISLAY MIST PEATED RES.1/1 40</t>
  </si>
  <si>
    <t>ISLE OF JURA BOUTQ.BARR.70/54</t>
  </si>
  <si>
    <t>JACK DANIEL'S GENTLEMAN 70/43</t>
  </si>
  <si>
    <t>MACALLAN AMBER 0,70/40</t>
  </si>
  <si>
    <t>SMIRNOFF RED 0,20/40</t>
  </si>
  <si>
    <t>TALISKER STORM  70/45,8</t>
  </si>
  <si>
    <t>WILD TURKEY 81 70/40,5</t>
  </si>
  <si>
    <t>DIPLOMATICO ANEJO 4Y 70/40</t>
  </si>
  <si>
    <t>PICON BIERE 1/1 18</t>
  </si>
  <si>
    <t>BELUGA 1LT 40</t>
  </si>
  <si>
    <t>TEQ.SIERRA GOLD REPOSA 70/38</t>
  </si>
  <si>
    <t>BOTANICAL'S GIN 0,70/42,5</t>
  </si>
  <si>
    <t>BEEFEATER GIN 0,500/40</t>
  </si>
  <si>
    <t>J &amp; B 3 LT 40</t>
  </si>
  <si>
    <t>KILBEGGAN 1/1 40</t>
  </si>
  <si>
    <t>MACALLAN RUBY 0,70/43</t>
  </si>
  <si>
    <t>SPEYBURN 10Y 1/1 40</t>
  </si>
  <si>
    <t>GLEN FIDDICH 14Y OAK 0,70/40</t>
  </si>
  <si>
    <t>MARASCHINO DILMOOR 0,70/24</t>
  </si>
  <si>
    <t>WYBOROWA 1/1 37,5</t>
  </si>
  <si>
    <t>DIPLOMATICO RUM LIQOR 0,70/35</t>
  </si>
  <si>
    <t>AN CNOC PETER ARKLE 1/1 46</t>
  </si>
  <si>
    <t>LONGROW PEATED 0,70/46</t>
  </si>
  <si>
    <t>OLD PULTENEY I.FORTUNA 1/1 46</t>
  </si>
  <si>
    <t>TULLIBARDINE 20Y 0,70/43</t>
  </si>
  <si>
    <t>SMIRNOFF TWIST 1/1 37,5 BLUEBERRY,LIME</t>
  </si>
  <si>
    <t>TULLIBARDINE SOVEREIGN 0,70/43</t>
  </si>
  <si>
    <t>ONE KEY GIN 0,70/40</t>
  </si>
  <si>
    <t>GERANIUM GIN 70/44</t>
  </si>
  <si>
    <t>DEATH'S DOOR GIN 0,70/47</t>
  </si>
  <si>
    <t>PICON AMER 1/1 21</t>
  </si>
  <si>
    <t>PICON ORANGE 1/1 18</t>
  </si>
  <si>
    <t>POPPIES KRUIT GIN 0,50/40</t>
  </si>
  <si>
    <t>BELUGA ALLURE 0,70/40</t>
  </si>
  <si>
    <t>STOLICHNAYA CARAM/RAZB 70/37,5</t>
  </si>
  <si>
    <t>APPLETON ESTATE RHUM 21Y 70/43</t>
  </si>
  <si>
    <t>KALASHNIKOV VODKA ARMY 70/40</t>
  </si>
  <si>
    <t>AUCHENTOSHAN 14Y CP RES.70/46</t>
  </si>
  <si>
    <t>BENRIACH 25Y 0,70/46,8</t>
  </si>
  <si>
    <t>CARDHU 18Y 70/40</t>
  </si>
  <si>
    <t>CARDHU 21Y 70/54,2</t>
  </si>
  <si>
    <t>RUSSIAN STANDARD 1/1 40</t>
  </si>
  <si>
    <t>RUSSIAN STANDARD 0,70/40</t>
  </si>
  <si>
    <t>RAMAZZOTTI APERITIVO 1/1</t>
  </si>
  <si>
    <t>REDBREAST 12Y 0,70/40</t>
  </si>
  <si>
    <t>ROYAL LOCHNAGAR DIST ED.70/40</t>
  </si>
  <si>
    <t>ROYAL CANADIAN 70/40</t>
  </si>
  <si>
    <t>ROYAL LOCHNAGAR DIST.ED 1/1 40</t>
  </si>
  <si>
    <t>DALWHINNIE 15Y 0,20/43</t>
  </si>
  <si>
    <t>GLEN FIDDICH 19Y 70/40 WINECAS DISCOVERY</t>
  </si>
  <si>
    <t>RAMAZZOTTI AMARO 0,70 30 gr.</t>
  </si>
  <si>
    <t>JACK DANIEL'S HONEY 1/1 35</t>
  </si>
  <si>
    <t>RAMAZZOTTI AMARO 1/1  30 gr.</t>
  </si>
  <si>
    <t>RICARD 0,70 45gr.</t>
  </si>
  <si>
    <t>RICARD 1/1 45 gr.</t>
  </si>
  <si>
    <t>RICARD 1,5 45 gr.</t>
  </si>
  <si>
    <t>RICARD 2 LT. 45gr.</t>
  </si>
  <si>
    <t>RICARD 0,20 45gr</t>
  </si>
  <si>
    <t>RICARD 4,5 LITRI</t>
  </si>
  <si>
    <t>JIM BEAM HONEY 1/1 35</t>
  </si>
  <si>
    <t>ROMANA SAMBUCA 1/1 42</t>
  </si>
  <si>
    <t>HIGHLAND PARK EINAR 1/1 40</t>
  </si>
  <si>
    <t>HIGHLAND PARK HARALD 0,70/40</t>
  </si>
  <si>
    <t>HIGHLAND PARK SIGURD 0,70/43</t>
  </si>
  <si>
    <t>LOCH LOMOND BLACK 18Y 70/43</t>
  </si>
  <si>
    <t>REMY MARTIN V.S. 0,70</t>
  </si>
  <si>
    <t>REMY MARTIN EXTRA OLD 0,70/40</t>
  </si>
  <si>
    <t>REMY MARTIN LOUIS XIII 0,70/40</t>
  </si>
  <si>
    <t>REMY MARTIN EXTRA PERFECTION</t>
  </si>
  <si>
    <t>REMY MARTIN X.O.  0,70/40</t>
  </si>
  <si>
    <t>REMY MARTIN VSOP 0,70/40</t>
  </si>
  <si>
    <t>REMY MARTIN X.O. 1,5/40</t>
  </si>
  <si>
    <t>REMY MARTIN VSOP 1,5</t>
  </si>
  <si>
    <t>REMY MARTIN NAPOLEON 0,70/40</t>
  </si>
  <si>
    <t>MACALLAN MAKER'S ED.0,70/42,8</t>
  </si>
  <si>
    <t>OLD PULTENEY NOSS HEAD 1/1 46</t>
  </si>
  <si>
    <t>OLD PULTENEY PENT.SKERR.1/1 46</t>
  </si>
  <si>
    <t>TALISKER STORM 1/1 45,8</t>
  </si>
  <si>
    <t>ROSSO ANTICO 0,75</t>
  </si>
  <si>
    <t>ROSSO ANTICO  1/1  15 gr</t>
  </si>
  <si>
    <t>J &amp; B HONEY 0,70/35</t>
  </si>
  <si>
    <t>RICCADONNA VTH BIANCO 1/1</t>
  </si>
  <si>
    <t>RICCADONNA ASTI 0,75</t>
  </si>
  <si>
    <t>RICCADONNA VTH ROSSO 1/1</t>
  </si>
  <si>
    <t>RICCADONNA BLANC DE BLANC 75</t>
  </si>
  <si>
    <t>RICCADONNA PINOT CHARDONNAY</t>
  </si>
  <si>
    <t>RICCADONNA PRESIDENT 0,75</t>
  </si>
  <si>
    <t>RICCADONNA PROSECCO 0,75</t>
  </si>
  <si>
    <t>OLMECA GOLD REPOSADO 70/38</t>
  </si>
  <si>
    <t>ARACK 1 lt. 45gr.</t>
  </si>
  <si>
    <t>TULLIBARDINE 1993 70/40</t>
  </si>
  <si>
    <t>ROYAL LOCHNAGAR SEL.RES.70/43</t>
  </si>
  <si>
    <t>CINZANO LIMETTO 1/1 14,4gr</t>
  </si>
  <si>
    <t>WYBOROWA 0,70/37,5</t>
  </si>
  <si>
    <t>PRADO PASTIS 1 LT 45gr</t>
  </si>
  <si>
    <t>PRADO PASTIS 1,5 45gr</t>
  </si>
  <si>
    <t>PRADO PASTIS 2 LT 45gr</t>
  </si>
  <si>
    <t>GLEN FARCLAS 105 CASK 0,70/60</t>
  </si>
  <si>
    <t>GLEN FARCLAS 21Y 0,70/43</t>
  </si>
  <si>
    <t>GLEN FARCLAS 30Y 0,70/43</t>
  </si>
  <si>
    <t>GLEN FARCLAS 40Y 0,70/46</t>
  </si>
  <si>
    <t>HAVANA RHUM 15Y 0,70/40</t>
  </si>
  <si>
    <t>POLINI GOCCIA NERA LIQ 0,70/25</t>
  </si>
  <si>
    <t>CHASTELAR COGNAC 0,70/40</t>
  </si>
  <si>
    <t>ASSUMPCAO MADERE 1 lt 17gr</t>
  </si>
  <si>
    <t>ALCOFRUIT 1lt  40 gr</t>
  </si>
  <si>
    <t>HUNTING LODGE 1 lt 40gr</t>
  </si>
  <si>
    <t>HUNTING LODGE 1,5  40gr</t>
  </si>
  <si>
    <t>HUNTING LODGE 2 lt  40 gr</t>
  </si>
  <si>
    <t>SIBONA LIQ.CAMOMILLA 0,500 32</t>
  </si>
  <si>
    <t>SIBONA LIQ.CAMOMILLA 0,70 32</t>
  </si>
  <si>
    <t>SIBONA GRAPPE ASS 50/42/40</t>
  </si>
  <si>
    <t>SIBONA GRAPPE X.O 50/44</t>
  </si>
  <si>
    <t>SPRINGBANK CHAIRMANS VAT70/46</t>
  </si>
  <si>
    <t>SAILOR JERRY RHUM 0,70/40</t>
  </si>
  <si>
    <t>SPRINGBANK 12Y 0,70/58,5</t>
  </si>
  <si>
    <t>SPEYBURN BRADAN ORACH 1LT/40</t>
  </si>
  <si>
    <t>SPEYBURN 10Y 1 LT 43</t>
  </si>
  <si>
    <t>SPEYSIDE 12Y 0,70/40</t>
  </si>
  <si>
    <t>SPRINGBANK 15Y 0,70/46</t>
  </si>
  <si>
    <t>SPRINGBANK 10Y 0,70/57 100 PRO</t>
  </si>
  <si>
    <t>SPEYBURN 10Y 70/40</t>
  </si>
  <si>
    <t>SANTA TERESA CLARO 1/1 40</t>
  </si>
  <si>
    <t>SANTA TERESA G.RESERVA 0,70/40</t>
  </si>
  <si>
    <t>SANTA TERESA SELECTO 0,70/40</t>
  </si>
  <si>
    <t>SANTA TERESA 1796 0,70/40</t>
  </si>
  <si>
    <t>SANTA TERESA G.RESERVA 1/1</t>
  </si>
  <si>
    <t>SCAPA 14Y 1/1 40</t>
  </si>
  <si>
    <t>STRATHISLA 12Y 1/1 43 gr</t>
  </si>
  <si>
    <t>SCAPA 14Y 0,70/40</t>
  </si>
  <si>
    <t>STRATHISLA 12Y 0,70/43</t>
  </si>
  <si>
    <t>SOUTHERN COMFORT 1/1 35 gr.</t>
  </si>
  <si>
    <t>SOUTHERN COMFORT 0,70/35</t>
  </si>
  <si>
    <t>SCHLICHTE STEINHAEGER 0,70</t>
  </si>
  <si>
    <t>SEAGRAMS V.O. 0,70/40</t>
  </si>
  <si>
    <t>STROH "80" ORIGINAL 1/1 80°</t>
  </si>
  <si>
    <t>SUZE 1,5  15 gr.</t>
  </si>
  <si>
    <t>SPRINGBANK 10Y 0,70/46</t>
  </si>
  <si>
    <t>SEAGRAM SEVEN CROWN 0,75/40</t>
  </si>
  <si>
    <t>SIR EDWARD'S 1 LT. 40 gr</t>
  </si>
  <si>
    <t>SUZE 1/1 15 gr.</t>
  </si>
  <si>
    <t>SAFARI LIQ. 1/1 20gr</t>
  </si>
  <si>
    <t>SIR EDWARD'S 2,5 LT. 40 gr</t>
  </si>
  <si>
    <t>SIR EDWARD'S 2 LT. 40 gr</t>
  </si>
  <si>
    <t>KEGLEV.STOCK VODKA ASS.0,70/18</t>
  </si>
  <si>
    <t>STOCK 84 BRANDY 1 LT  38gr</t>
  </si>
  <si>
    <t>SIR EDWARD'S 4,5 LT. 40 gr</t>
  </si>
  <si>
    <t>ABERLOUR 16Y 0,70/40</t>
  </si>
  <si>
    <t>STREGA ALBERTI 0,70/40</t>
  </si>
  <si>
    <t>STREGA ALBERTI 1/1  40gr.</t>
  </si>
  <si>
    <t>SANGRIA 1,5</t>
  </si>
  <si>
    <t>STOCK 84 BRANDY  0,70/36</t>
  </si>
  <si>
    <t>SEGUIN GRAND IMPER.NAPOL.70/40</t>
  </si>
  <si>
    <t>SE SI BON SIMON WH.CREAM 0,70</t>
  </si>
  <si>
    <t>SEAWYNDE RHUM 0,70/46</t>
  </si>
  <si>
    <t>STILL SCIROPPI ASS 1LT/1,3 KG</t>
  </si>
  <si>
    <t>STILL SCIROPPI ASS 2 KG</t>
  </si>
  <si>
    <t>SEAGRAMS V.O. 0,75/40</t>
  </si>
  <si>
    <t>STILL SCIROPPI  0,75 cl</t>
  </si>
  <si>
    <t>SMIRNOFF RED 3 LT/40</t>
  </si>
  <si>
    <t>SHERIDAN'S 0,70  15,5</t>
  </si>
  <si>
    <t>SUPER ANIS 1/1 45 GR.</t>
  </si>
  <si>
    <t>SMIRNOFF NORSK 0,70/37,5</t>
  </si>
  <si>
    <t>SIR EDWARD'S 1 LT***12Y 40 gr</t>
  </si>
  <si>
    <t>SHERIDAN'S 1/1  15,5</t>
  </si>
  <si>
    <t>ST JAMES RHUM PAILLE 0,70/40</t>
  </si>
  <si>
    <t>ST JAMES RHUM AMBRE'1/1 45****</t>
  </si>
  <si>
    <t>ST JAMES RHUM BLANC 1/1 40</t>
  </si>
  <si>
    <t>SOHO  0,70/21</t>
  </si>
  <si>
    <t>STOLICHNAYA VODKA 1 LT.40gr.</t>
  </si>
  <si>
    <t>SMIRNOFF RED 0,70/37,5</t>
  </si>
  <si>
    <t>SMIRNOFF RED 1/1  37,5gr.</t>
  </si>
  <si>
    <t>SMIRNOFF ICE 275 CL.</t>
  </si>
  <si>
    <t>SMIRNOFF BLACK 0,70/40</t>
  </si>
  <si>
    <t>SANDEMAN PORTO 0,75/19,5</t>
  </si>
  <si>
    <t>SANDEMAN FOUNDERS 0,75</t>
  </si>
  <si>
    <t>SANDEMAN PORTO L B V 0,75/20</t>
  </si>
  <si>
    <t>SANDEMAN PORTO 1/1 19 gr</t>
  </si>
  <si>
    <t>SMIRNOFF RED 0,75/40</t>
  </si>
  <si>
    <t>ST.RAPHAEL R/B 1/1 14gr.</t>
  </si>
  <si>
    <t>SEAGRAMS V.O. 1LT/40</t>
  </si>
  <si>
    <t>ST JAMES RHUM BLANC 0,70/40</t>
  </si>
  <si>
    <t>ST JAMES VIEUX ETUI 0,70/42</t>
  </si>
  <si>
    <t>SE SI BON GRAPPA VINACCIA 0,70</t>
  </si>
  <si>
    <t>SE SI BON GRAPPA TRENTINA 0,70</t>
  </si>
  <si>
    <t>SE SI BON *GR.BAROLINA 0,70/40</t>
  </si>
  <si>
    <t>SE SI BON* GR.CHARDONNAY 50/40</t>
  </si>
  <si>
    <t>SMIRNOFF RED 0,20/37,5</t>
  </si>
  <si>
    <t>SANTIAGO CUBA ANEJO 12Y 70/40</t>
  </si>
  <si>
    <t>SMIRNOFF RED 3 LT/37,5</t>
  </si>
  <si>
    <t>ST JAMES RHUM PAILLE 1/1 40</t>
  </si>
  <si>
    <t>TEQ.PATRON PLATINUM 70/40</t>
  </si>
  <si>
    <t>ABERLOUR 12Y 70/40 DOUBLE CASK</t>
  </si>
  <si>
    <t>CHAMBORD 0,50/16,5</t>
  </si>
  <si>
    <t>SMIRNOFF GOLD CINNAM 1/1 40</t>
  </si>
  <si>
    <t>BROKER'S GIN 0,70/47</t>
  </si>
  <si>
    <t>SUPER ANIS 2 LT 45 gr</t>
  </si>
  <si>
    <t>SIR EDWARD'S 1,5 40gr</t>
  </si>
  <si>
    <t>MALIBU' SUNSHINE 0,70/21</t>
  </si>
  <si>
    <t>MALIBU' 0,70/18</t>
  </si>
  <si>
    <t>BEEFEATER BURROUGHS 0,70/43</t>
  </si>
  <si>
    <t>CHAMP.NICOLAS FEUILLATE 0,75</t>
  </si>
  <si>
    <t>TEQ.SAUZA 3GENERAT.ANEJO 70/38</t>
  </si>
  <si>
    <t>BENRIACH 15Y 0,70/46 DARK RHUM</t>
  </si>
  <si>
    <t>BENRIACH CURIOSITAS 10Y 70/46</t>
  </si>
  <si>
    <t>TOSO MARSALA SECCA 1 LT</t>
  </si>
  <si>
    <t>TULLIBARDINE SAUTER.FINIS70/46</t>
  </si>
  <si>
    <t>TALISKER 18Y 1/1 45,8</t>
  </si>
  <si>
    <t>TOBERMORY 10Y 0,70/46,3</t>
  </si>
  <si>
    <t>TOMATIN 18Y 70/46</t>
  </si>
  <si>
    <t>TALISKER 57 DEGREE 0,70/57</t>
  </si>
  <si>
    <t>TALISKER DB.MAT.DIST. 1LT 45,8</t>
  </si>
  <si>
    <t>TALISKER 10Y 1LT 45,8</t>
  </si>
  <si>
    <t>TALISKER 10Y 0,20/45,8</t>
  </si>
  <si>
    <t>TULLAMORE DEW KRUG 0,70/40</t>
  </si>
  <si>
    <t>TALISKER 57 DEGREES 1/1 57</t>
  </si>
  <si>
    <t>TALISKER DB.MAT.DIST. 70/45,8</t>
  </si>
  <si>
    <t>TALISKER 20Y 0,70/58,8</t>
  </si>
  <si>
    <t>TALISKER 25Y SP REL 0,70/57,8</t>
  </si>
  <si>
    <t>TALISKER 18Y 0,70 45,8</t>
  </si>
  <si>
    <t>CACHACA TATUZINHO  1/1 39</t>
  </si>
  <si>
    <t>TULLIBARDINE 0,70/40</t>
  </si>
  <si>
    <t>TOMATIN 12Y 70/40</t>
  </si>
  <si>
    <t>TULLAMORE DEW 12Y 1/1 43 gr.</t>
  </si>
  <si>
    <t>TAMNAVULIN 29Y 0,70/45</t>
  </si>
  <si>
    <t>TAMNAVULIN 12Y 0,70/40</t>
  </si>
  <si>
    <t>TALISKER 10Y 0,70 45,8</t>
  </si>
  <si>
    <t>TAMDHU 0,70/40</t>
  </si>
  <si>
    <t>TEACHERS 1/1  40gr.</t>
  </si>
  <si>
    <t>TEACHERS 1,5  40 gr</t>
  </si>
  <si>
    <t>TEACHERS 2/1  40gr.</t>
  </si>
  <si>
    <t>TOMINTOUL 10Y 70/40</t>
  </si>
  <si>
    <t>TULLAMORE DEW 70/40</t>
  </si>
  <si>
    <t>TORMORE 12Y 0,70/40</t>
  </si>
  <si>
    <t>TORMORE 12Y 1/1 40</t>
  </si>
  <si>
    <t>TOSCHI MARRON GLACES RHUM</t>
  </si>
  <si>
    <t>TOSCHI ALBICOC.-ANANAS-PERE</t>
  </si>
  <si>
    <t>TOSCHI UVA REG/PRUGNE/PESCHE</t>
  </si>
  <si>
    <t>TOSCHI CILIEG.SPIRI./MAND CINE</t>
  </si>
  <si>
    <t>TOSCHI CILIEGIE COCKTAIL 630</t>
  </si>
  <si>
    <t>TOSCHI SCIR.LATTE MAND.  0,740</t>
  </si>
  <si>
    <t>TOSCHI FRAGOLI'  0,700/24</t>
  </si>
  <si>
    <t>TOSCHI KIRSH 0,70/40</t>
  </si>
  <si>
    <t>TOSCHI WILLIAM'S 0,70/40</t>
  </si>
  <si>
    <t>TOSCHI AMARENE FRUT.400gr LATT</t>
  </si>
  <si>
    <t>TOSCHI CLEMENT/UVETTA/LAMPON</t>
  </si>
  <si>
    <t>TAMDHU 25Y 0,70/43</t>
  </si>
  <si>
    <t>TAMDHU 18Y 0,70/43</t>
  </si>
  <si>
    <t>TEACHERS 0,70/40gr</t>
  </si>
  <si>
    <t>TEQ.SIERRA 1/1 38</t>
  </si>
  <si>
    <t>TEQ.CUERVO ESP/CLS/SL/ GD70/38</t>
  </si>
  <si>
    <t>TEQ.SAUZA COMMEMOR. 70/40</t>
  </si>
  <si>
    <t>TIA MARIA 0,70/26,5</t>
  </si>
  <si>
    <t>TIO PEPE FINO 0,75/15</t>
  </si>
  <si>
    <t>TANQUERAY 0,75  47,3gr</t>
  </si>
  <si>
    <t>TIA LUSSO**** LIQUORE 0,70/17</t>
  </si>
  <si>
    <t>TIA MARIA 0,70/20 gr</t>
  </si>
  <si>
    <t>TROIS RIVIERES BLANC 1/1 55</t>
  </si>
  <si>
    <t>TANQUERAY TEN 0,70 47,3</t>
  </si>
  <si>
    <t>TIA MARIA 1/1  20 gr</t>
  </si>
  <si>
    <t>TEQ.SAUZA BIANCA SILVE 1 LT/38</t>
  </si>
  <si>
    <t>TEQ.SAUZA 0,70/38</t>
  </si>
  <si>
    <t>TANQUERAY TEN 1/1 47,3</t>
  </si>
  <si>
    <t>TOSCHI MIRTILLI' 0,700/24</t>
  </si>
  <si>
    <t>TEQ.CUERVO RES. FAMILLA 70/38</t>
  </si>
  <si>
    <t>*TEQ.CUERVO1800 ANEJO 70/38</t>
  </si>
  <si>
    <t>TOSCHI CILIEGIE 500 OROLOGIO</t>
  </si>
  <si>
    <t>TEQ.DON JULIO BIANCO 70/38</t>
  </si>
  <si>
    <t>CONTI ELSA PROSECCO DOC 0,75</t>
  </si>
  <si>
    <t>TANQUERAY 1/1 43,1</t>
  </si>
  <si>
    <t>TANQUERAY 0,70 43,1</t>
  </si>
  <si>
    <t>ABSOLUT ELYX  70/40</t>
  </si>
  <si>
    <t>TOSO PROSECCO DOC COLLIO</t>
  </si>
  <si>
    <t>TEQ.SAUZA BIANCA SILVE 1 LT/40</t>
  </si>
  <si>
    <t>TEQ.SAUZA GOLD 1 LT/40</t>
  </si>
  <si>
    <t>TEQ.TEZCAL BLANCO 0,70/35</t>
  </si>
  <si>
    <t>TEQ.TEZCAL REPOSADO 0,70/35</t>
  </si>
  <si>
    <t>TOSO*** CAMOLI B/R 1/1</t>
  </si>
  <si>
    <t>TEQ.CUERVO ESP/CLS/SL/RP 1l.38</t>
  </si>
  <si>
    <t>TOSO BARBARESCO 0,75</t>
  </si>
  <si>
    <t>TOSO DOLCETTO MONFERRATO 1,5</t>
  </si>
  <si>
    <t>TOSO AMERICANO 1/1</t>
  </si>
  <si>
    <t>TOSO MARSALA MANDORLA 1/1</t>
  </si>
  <si>
    <t>TOSO ASTI 0,75</t>
  </si>
  <si>
    <t>TOSO FRAGOLINO 0,75</t>
  </si>
  <si>
    <t>TOSO BRACHETTO</t>
  </si>
  <si>
    <t>TOSO PROSECCO SPUMANTE *******</t>
  </si>
  <si>
    <t>TOSO ORANGE APERITIVO 1/1</t>
  </si>
  <si>
    <t>TOSO VTH 1/1  R/B</t>
  </si>
  <si>
    <t>TOSO VTH 2/1</t>
  </si>
  <si>
    <t>TOSO BAROLO 0,75</t>
  </si>
  <si>
    <t>VERSINTHE 0,70/45</t>
  </si>
  <si>
    <t>VERSINTE COFFRET</t>
  </si>
  <si>
    <t>VERSINTHE LA BLANCHE 0,50/55</t>
  </si>
  <si>
    <t>TOSO BARBERA 0,75</t>
  </si>
  <si>
    <t>TOSO DOLCETTO 0,75</t>
  </si>
  <si>
    <t>UNICUM AMARO 0,70/40</t>
  </si>
  <si>
    <t>USQUAEBACH 15Y 0,70/43</t>
  </si>
  <si>
    <t>VALENTIN MEYER FRAMBOISE ***70</t>
  </si>
  <si>
    <t>VALENTIN MEYER WILLIAM ******</t>
  </si>
  <si>
    <t>VALENTIN MEYER MIRABELLE 70***</t>
  </si>
  <si>
    <t>VALENTIN MEYER QUETSCH 70*****</t>
  </si>
  <si>
    <t>VALENTIN MEYER KIRSCH 70 *****</t>
  </si>
  <si>
    <t>TOSO BARBERA 1,5</t>
  </si>
  <si>
    <t>TOSO LACRIMA SANCTI 1/1</t>
  </si>
  <si>
    <t>TOSO MOSCATO  0,75 ***********</t>
  </si>
  <si>
    <t>TULLAMORE DEW 1/1 40</t>
  </si>
  <si>
    <t>TOSCHI AMARENA LATTA 2,75 kg</t>
  </si>
  <si>
    <t>TOSCHI SCIROPPI ASS.3KG</t>
  </si>
  <si>
    <t>NIKKA MIYAGIKYO 0,50/43</t>
  </si>
  <si>
    <t>TOKINOKA 0,50/40</t>
  </si>
  <si>
    <t>PICON CITRON 1/1  18</t>
  </si>
  <si>
    <t>STAR OF BOMBAY 0,70/47,5</t>
  </si>
  <si>
    <t>FLOR DE CANA CENTEN 25Y 70/40</t>
  </si>
  <si>
    <t>CHAMP.BILLECART ROSE</t>
  </si>
  <si>
    <t>VAT 69 W.1/1 40g.</t>
  </si>
  <si>
    <t>VAT 69 0,70/43</t>
  </si>
  <si>
    <t>VAT 69 0,70/40</t>
  </si>
  <si>
    <t>ARDMORE LEGACY 0,70/40</t>
  </si>
  <si>
    <t>WHITLEY NEILL DRY GIN 0,70/43- 47</t>
  </si>
  <si>
    <t>WINCHESTER W. 1LT/40</t>
  </si>
  <si>
    <t>WINCHESTER W. 1,5/40</t>
  </si>
  <si>
    <t>RUFFINO PROSECCO 0,75</t>
  </si>
  <si>
    <t>INCHMURRIN 15Y 0,75/46</t>
  </si>
  <si>
    <t>WILD TURKEY 101 1/1 50,5</t>
  </si>
  <si>
    <t>WHITE HORSE 1/1  40</t>
  </si>
  <si>
    <t>WHITE HORSE 12Y.70cl.40gr.</t>
  </si>
  <si>
    <t>WHITE HORSE 1,5  40 gr.</t>
  </si>
  <si>
    <t>WHITE HORSE 0,70/40</t>
  </si>
  <si>
    <t>WILLIAM LAWSON 1/1  40gr.</t>
  </si>
  <si>
    <t>WILLIAM LAWSON 0,70/40</t>
  </si>
  <si>
    <t>WILD TURKEY 12Y 70/50,5</t>
  </si>
  <si>
    <t>WILD TURKEY RYE 70/50,5</t>
  </si>
  <si>
    <t>WILD TURKEY RARE BREED 70/54,2</t>
  </si>
  <si>
    <t>WILD TURKEY 1/1 40 gr.</t>
  </si>
  <si>
    <t>VERVEINE VERDE  PAGES 70c.55gr</t>
  </si>
  <si>
    <t>VERVEINE GIALLA PAGES 70c.40gr</t>
  </si>
  <si>
    <t>WILD TURKEY 101 70/50,5</t>
  </si>
  <si>
    <t>VACCARI SAMBUCA 0,70/38</t>
  </si>
  <si>
    <t>VOV 0,70   17,8 gr.</t>
  </si>
  <si>
    <t>VALDANIS PASTIS 1,5/45</t>
  </si>
  <si>
    <t>YAMAZAKI 10Y JAP MALT 0,70/40</t>
  </si>
  <si>
    <t>YPIOCA CACHACA PRATA 0,70/39</t>
  </si>
  <si>
    <t>VARADERO 7Y 70/38</t>
  </si>
  <si>
    <t>YAMAZAKI 18Y JAP MALT 0,70/43</t>
  </si>
  <si>
    <t>VOV 1/1 17,8 gr</t>
  </si>
  <si>
    <t>VECC.ROM.ET.NERA 1,5 38gr.</t>
  </si>
  <si>
    <t>*TEQ.CUERVO1800 REPOSADO 70/38</t>
  </si>
  <si>
    <t>SEAGRAM SEVEN CROWN 0,70/40</t>
  </si>
  <si>
    <t>VECC.ROM.ET.NERA 1 lt 40gr</t>
  </si>
  <si>
    <t>VARADERO 5Y 0,70/38</t>
  </si>
  <si>
    <t>WOODFORD RESERVE 0,70/43,2</t>
  </si>
  <si>
    <t>ZACAPA 30Y ANNIVERS  0,70/40</t>
  </si>
  <si>
    <t>ZUCCA RABARBARO 0,70</t>
  </si>
  <si>
    <t>ZACAPA 15Y CENTENARIO  70/40</t>
  </si>
  <si>
    <t>WYBOROWA 1/1 40g.</t>
  </si>
  <si>
    <t>WYBOROWA 0,70/40</t>
  </si>
  <si>
    <t>WHITE MACKAY SP.RESERVE 70/40</t>
  </si>
  <si>
    <t>CAPT.MORGAN SP.BLACK 70/40</t>
  </si>
  <si>
    <t>ZUBROWKA VODKA 1 LT/40</t>
  </si>
  <si>
    <t>WOODFORD RESERVE 0,70/45,2</t>
  </si>
  <si>
    <t>WHITE MACKAY 21Y 0,70/43</t>
  </si>
  <si>
    <t>WHITE MACKAY 2 LT 43GR</t>
  </si>
  <si>
    <t>WHITE MACKAY 12Y 1LT  43</t>
  </si>
  <si>
    <t>WHITE MACKAY 18Y 0,70/40</t>
  </si>
  <si>
    <t>WHITE MACKAY 13Y 1/1 40</t>
  </si>
  <si>
    <t>WHITE MACKAY SP RESERVE 75/40</t>
  </si>
  <si>
    <t>WHITE MACKAY 4,5LT 40</t>
  </si>
  <si>
    <t>WHITE MACKAY 19Y 0,70/40</t>
  </si>
  <si>
    <t>WHITE MACKAY SP RESER  1/1 40</t>
  </si>
  <si>
    <t>GAJAUDO ROSSESE SUPER/ARCAGNA LUVAIRA</t>
  </si>
  <si>
    <t>YAMAZAKI 12Y JAP MALT 0,70/43</t>
  </si>
  <si>
    <t>GAJAUDO PIGATO 0,75</t>
  </si>
  <si>
    <t>GAJAUDO ROSSESE 0,75</t>
  </si>
  <si>
    <t>GAJAUDO VERMENTINO 0,75</t>
  </si>
  <si>
    <t>XELLENT VODKA 0,70/40</t>
  </si>
  <si>
    <t>ZUCCA RABARBARO 1/1 16 gr.</t>
  </si>
  <si>
    <t>ZACAPA 23Y CENTENARIO  0,70/40</t>
  </si>
  <si>
    <t>ZUBROWKA VODKA 0,70  40gr</t>
  </si>
  <si>
    <t>VANIGLIA 1 LT.</t>
  </si>
  <si>
    <t>ZACAPA 23Y CENTENARIO  1/1 40</t>
  </si>
  <si>
    <t>ZACAPA 15Y CENTENARIO  1/1 40</t>
  </si>
  <si>
    <t>ZACAPA CENTENARIO XO 0,70/40</t>
  </si>
  <si>
    <t>BOLLA MERLOT 0,75</t>
  </si>
  <si>
    <t>BOLLA CABERNET SAUVIGNON 0,75</t>
  </si>
  <si>
    <t>BOLLA SOAVE 0,75</t>
  </si>
  <si>
    <t>BOLLA BARDOLINO 0,75</t>
  </si>
  <si>
    <t>BOLLA BARDOLINO CHIARETTO 75</t>
  </si>
  <si>
    <t>BOLLA VALPOLICELLA  0,75</t>
  </si>
  <si>
    <t>S.MARGHERITA SAUVIGNON 0,75</t>
  </si>
  <si>
    <t>S.MARGHERITA PIN.GRIGIO 0,75</t>
  </si>
  <si>
    <t>S.MARGHERITA CHARDONNAY 0,75</t>
  </si>
  <si>
    <t>S.MARGHERITA MULLER 0,75</t>
  </si>
  <si>
    <t>S.MARGHERITA MERLOT 0,75</t>
  </si>
  <si>
    <t>S.MARGHERITA CABERNET 0,75</t>
  </si>
  <si>
    <t>S.MARGHERITA RIESLING 0,75</t>
  </si>
  <si>
    <t>S.MARGHERITA REFOSCO 0,75</t>
  </si>
  <si>
    <t>ANTINORI MARCHESE ANTIN. RIS.</t>
  </si>
  <si>
    <t>ANTINORI S.CRISTINA ROSSO 0,75</t>
  </si>
  <si>
    <t>ANTINORI PEPPOLI 0,75</t>
  </si>
  <si>
    <t>ANTINORI VILLA ROSSOCHIANTI 75</t>
  </si>
  <si>
    <t>ANTINORI VILLA BIANCO 0,75 cl</t>
  </si>
  <si>
    <t>ANTINORI TIGNANELLO  0,75</t>
  </si>
  <si>
    <t>ANTINORI VILLA RISERVA 0,375</t>
  </si>
  <si>
    <t>ANTINORI DOLCETTO PRUNOTTO</t>
  </si>
  <si>
    <t>ANTINORI ORVIETO CAMPOGR. 75</t>
  </si>
  <si>
    <t>ANTINORI CIPRES.ROSATO 0,75</t>
  </si>
  <si>
    <t>ANTINORI BARBARESCO 0,750 PRUNOTTO</t>
  </si>
  <si>
    <t>ANTINORI BAROLO 0,750 PRUNOTTO</t>
  </si>
  <si>
    <t>S.MARGHERITA MARZEMINO 0,75</t>
  </si>
  <si>
    <t>S.MARGHERITA TOCAI 0,75</t>
  </si>
  <si>
    <t>S.MARGHERITA VERSATO 0,75</t>
  </si>
  <si>
    <t>BOLLA SOAVE 0,375</t>
  </si>
  <si>
    <t>S.MARGHERITA MALBECH 0,75</t>
  </si>
  <si>
    <t>BOLLA AMARONE RHETICO 0,75</t>
  </si>
  <si>
    <t>S.MARGHERITA LAUDATO 0,75</t>
  </si>
  <si>
    <t>ANTINORI**BARBARESCO 1,5</t>
  </si>
  <si>
    <t>ANTINORI VILLA BIANCO 0,375 cl</t>
  </si>
  <si>
    <t>ANTINORI S.CRISTINA 0,375</t>
  </si>
  <si>
    <t>ANTINORI BADIA PASSIGN ROSSO</t>
  </si>
  <si>
    <t>ANTINORI BARBERA D'ALBA 75cl. PRUNOTTO</t>
  </si>
  <si>
    <t>ANTINORI**ROERO ARNEIS 75cl.</t>
  </si>
  <si>
    <t>ANTINORI SABAZIO ROSSO MONTEP.</t>
  </si>
  <si>
    <t>ANTINORI NOBILE MONTEPULCIANO LA BRACCESCA</t>
  </si>
  <si>
    <t>ANTINORI ORVIETO CAMPOG 0,375</t>
  </si>
  <si>
    <t>ANTINORI**BAROLO 1,5</t>
  </si>
  <si>
    <t>ANTINORI**BARBERA 1,5</t>
  </si>
  <si>
    <t>ANTINORI**BRUN.MONT.PIAN VIGN</t>
  </si>
  <si>
    <t>ANTINORI SOLAIA 0,75</t>
  </si>
  <si>
    <t>FAZI***BATTAGLIA VERDICCHIO</t>
  </si>
  <si>
    <t>CASTELGR.CHIANTI CLASSICO 0,75 NERO</t>
  </si>
  <si>
    <t>CASTELGR.CHIANTI CLASSICO 2/1</t>
  </si>
  <si>
    <t>CASTELGR.PONTORMO CHIANTI 75. FS/BT</t>
  </si>
  <si>
    <t>CASTELGR.PONTORMO CHIANTI 2 LT</t>
  </si>
  <si>
    <t>FONT*.PAPA C.ROMANI 2/1 R/ROSE</t>
  </si>
  <si>
    <t>TERRUZZI PEPERINO 0,75</t>
  </si>
  <si>
    <t>TERRUZZI SARPINELLO 0,75</t>
  </si>
  <si>
    <t>TERRUZZI CHIANTI DOCG 0,75</t>
  </si>
  <si>
    <t>FONT*.PAPA ORVIETO 1,5</t>
  </si>
  <si>
    <t>FONT*.PAPA C.ROMANI 1,5 R/ROSE</t>
  </si>
  <si>
    <t>TERRUZZI VERNACCIA S GIMIGN.</t>
  </si>
  <si>
    <t>SERRISTORI VIN SANTO 0,75</t>
  </si>
  <si>
    <t>BIGI/FONTANACAND.ORVIETO 75</t>
  </si>
  <si>
    <t>BIGI/FONTANACAND.FRASCATI 75</t>
  </si>
  <si>
    <t>FONT*.PAPA C.ROMANI 1,5 BIANCO</t>
  </si>
  <si>
    <t>FONT*.PAPA C.ROMANI 1/1 R/ROSE</t>
  </si>
  <si>
    <t>FONT*.PAPA C.ROMANI 1/1 BIANCO</t>
  </si>
  <si>
    <t>AMBASCIATORI LAMBR.GRASP.CASTV</t>
  </si>
  <si>
    <t>CELLA LAMBRUSCO ROSSO 0,75</t>
  </si>
  <si>
    <t>RIUNITE LAMBRUSCO ROSATO 75</t>
  </si>
  <si>
    <t>BOLLA CUSTOZA 0,75</t>
  </si>
  <si>
    <t>FONT*.PAPA FRASCATI 1,5</t>
  </si>
  <si>
    <t>CANTELE NEGROAMARO 0,75</t>
  </si>
  <si>
    <t>CANTELE PRIMITIVO 0,75</t>
  </si>
  <si>
    <t>CANTELE SALICE SALENTO 0,75</t>
  </si>
  <si>
    <t>S.MARGHERITA PROS.TORRESE 0,75</t>
  </si>
  <si>
    <t>SANTI AMARONE VALPOLICELLA</t>
  </si>
  <si>
    <t>SANTI BARD.CHIARETTO L'INFINI</t>
  </si>
  <si>
    <t>FOSS MARAI VALDOB.E.DRY PROS</t>
  </si>
  <si>
    <t>FELLUGA L PINOT GRIGIO 0,75</t>
  </si>
  <si>
    <t>FELLUGA L SAUVIGNON 0,75</t>
  </si>
  <si>
    <t>FELLUGA L REFOSCO P.ROSSO</t>
  </si>
  <si>
    <t>FOSS MARAI ROOS BRUT ROSE'</t>
  </si>
  <si>
    <t>GRETO FATE MORELLINO 0,75</t>
  </si>
  <si>
    <t>TRAMIN MORIZ PINOT BIANCO 0,75</t>
  </si>
  <si>
    <t>TRAMIN PINOT GRIGIO 0,75</t>
  </si>
  <si>
    <t>TRAMIN CHARDONNAY 0,75</t>
  </si>
  <si>
    <t>TRAMIN SAUVIGNON 0,75</t>
  </si>
  <si>
    <t>TRAMINER GEWURZTRAMINER 0,75</t>
  </si>
  <si>
    <t>TRAMIN LAGREIN  0,75</t>
  </si>
  <si>
    <t>TRAMIN CABERNET SAUVIGNON</t>
  </si>
  <si>
    <t>FOSS MARAI CUVEE' SURF .BRUT</t>
  </si>
  <si>
    <t>FOSS MARAI VALDOB.MAGNUM E.DRY</t>
  </si>
  <si>
    <t>ANTINORI CIPRES.ROSATO 375CL</t>
  </si>
  <si>
    <t>S.MARGHERITA PROSECCO 52 1,5</t>
  </si>
  <si>
    <t>S.MARGHERITA SPUM.ROSATO 75</t>
  </si>
  <si>
    <t>GAJA BAROLO DAGROMIS 0,75</t>
  </si>
  <si>
    <t>BOLLA VALPOLICELLA  0,375</t>
  </si>
  <si>
    <t>RAPITALA' NADIR SYRAH SICILIA</t>
  </si>
  <si>
    <t>TORTI BARBERA 0,75</t>
  </si>
  <si>
    <t>TORTI BONARDA 0,75</t>
  </si>
  <si>
    <t>TORTI PINOT NERO 0,70</t>
  </si>
  <si>
    <t>TERRE SVEVI AGLIANICO MANFREDI R/B</t>
  </si>
  <si>
    <t>RAPITALA' HUGONIS SICILIA 0,75</t>
  </si>
  <si>
    <t>GAJA BARBARESCO 0,75</t>
  </si>
  <si>
    <t>GAJA SITO MORESCO LANGHE 0,75</t>
  </si>
  <si>
    <t>GAJA CREMES LANGHE 0,75</t>
  </si>
  <si>
    <t>GAJA SPERSS LANGHE NEBBIOLO</t>
  </si>
  <si>
    <t>MONACI PRIMITIVI SALENTO  0,75</t>
  </si>
  <si>
    <t>MONACI KREOS NEGROAMARO</t>
  </si>
  <si>
    <t>RAPITALA' NERO D'AVOLA C.REALE</t>
  </si>
  <si>
    <t>GRAPPA GAJA  ASS.0,500/45</t>
  </si>
  <si>
    <t>VILLA BELVEDERE AMARONE 0,75</t>
  </si>
  <si>
    <t>ANTINORI DOLCETTO MOSESCO 75</t>
  </si>
  <si>
    <t>ANTINORI NEBBIOLO 0,75 PRUNOTT OCCHETTI</t>
  </si>
  <si>
    <t>ANTINORI GRIGNOLINO 75</t>
  </si>
  <si>
    <t>GAJA CAMARCANDA PROMIS 0,75</t>
  </si>
  <si>
    <t>TOMBACCO SPRITZ 0,75</t>
  </si>
  <si>
    <t>ANTINORI VILLA  LT.1,5</t>
  </si>
  <si>
    <t>ANTINORI VILLA  LT.3</t>
  </si>
  <si>
    <t>ANTINORI GUADO AL TASSO ROSSO</t>
  </si>
  <si>
    <t>PLANETA SANTA CECILIA 0,75</t>
  </si>
  <si>
    <t>PLANETA SYRAH 0,75</t>
  </si>
  <si>
    <t>PLANETA BURDESE 0,75</t>
  </si>
  <si>
    <t>PLANETA MERLOT 0,75</t>
  </si>
  <si>
    <t>PLANETA COMETA 0,75</t>
  </si>
  <si>
    <t>PLANETA CHARDONNAY 0,75</t>
  </si>
  <si>
    <t>SERAFINO BARBARESCO 1,5</t>
  </si>
  <si>
    <t>SERAFINO BARBARESCO 0,75</t>
  </si>
  <si>
    <t>SERAFINO BARBERA 0,75 ASTI, ALBA, MONFERRATO</t>
  </si>
  <si>
    <t>SERAFINO BAROLO 0,75</t>
  </si>
  <si>
    <t>SERAFINO BRACCHETTO 0,75</t>
  </si>
  <si>
    <t>SERAFINO DOLCETTO 0,75</t>
  </si>
  <si>
    <t>SERAFINO BRUT RISERVA MT CHARM</t>
  </si>
  <si>
    <t>SERAFINO BRUT MTD CLASS MILLES</t>
  </si>
  <si>
    <t>SERAFINO GRIGNOLINO 0,75</t>
  </si>
  <si>
    <t>URCIUOLO FALANGHINA 0,75</t>
  </si>
  <si>
    <t>SERAFINO NEBBIOLO 0,75</t>
  </si>
  <si>
    <t>SERAFINO ROERO ARNEIS BIAN 75</t>
  </si>
  <si>
    <t>URCIUOLO AGLIANICO 0,75</t>
  </si>
  <si>
    <t>URCIUOLO GREGO DI TUFO 0,75</t>
  </si>
  <si>
    <t>GIACOBAZ LAMBR.CASTELV/GASPAR.</t>
  </si>
  <si>
    <t>SERAFINO BAROLO 1,5</t>
  </si>
  <si>
    <t>GIACOBAZZI LAMBRUSCO 0,75</t>
  </si>
  <si>
    <t>GIACOBAZZI LAMBRUSCO 1,5</t>
  </si>
  <si>
    <t>GIACOBAZZI LAMBR.SORBARA 0,75</t>
  </si>
  <si>
    <t>CERETTO BARBARESCO 0,75</t>
  </si>
  <si>
    <t>CERETTO BAROLO 0,75</t>
  </si>
  <si>
    <t>CERETTO ARNEIS BLANGE' 0,75</t>
  </si>
  <si>
    <t>CERETTO MOSCATO 0,75</t>
  </si>
  <si>
    <t>CAVICCHIOLI PIGNOLETTO  BRUT</t>
  </si>
  <si>
    <t>KUPELWIESER GEWURZTRAMINER</t>
  </si>
  <si>
    <t>KUPELWIESER LAGREIN 0,75</t>
  </si>
  <si>
    <t>KUPELWIERES MULLER 0,75</t>
  </si>
  <si>
    <t>CAPRAIA CHIANTI CLASSICO 0,75</t>
  </si>
  <si>
    <t>CAPRAIA CHIANTI CLASSICO RISER</t>
  </si>
  <si>
    <t>SERAFINO GAVI 0,75</t>
  </si>
  <si>
    <t>MAIXEI ROSSESE 0,75</t>
  </si>
  <si>
    <t>MAIXEI VERMENTINO  0,75</t>
  </si>
  <si>
    <t>LE FRACCE V.RAJNA ROSSO 75</t>
  </si>
  <si>
    <t>COL.COLLI SOAVE 0,75</t>
  </si>
  <si>
    <t>COL.COLLI VALPOLICELLA 0,75</t>
  </si>
  <si>
    <t>MAIXEI PIGATO 0,75</t>
  </si>
  <si>
    <t>COL.COLLI CHARDONNAY 0,75</t>
  </si>
  <si>
    <t>COL.COLLI CABERNET 0,75</t>
  </si>
  <si>
    <t>COL.COLLI MERLOT 0,75</t>
  </si>
  <si>
    <t>LE FRACCE BARBERA GARBOSO 75</t>
  </si>
  <si>
    <t>LE FRACCE RIESLING BRUT P.MOUS</t>
  </si>
  <si>
    <t>COL.COLLI BIANCO/ROSSO 0,75</t>
  </si>
  <si>
    <t>LE FRACCE BONARDA RUBIOSA 75</t>
  </si>
  <si>
    <t>LE FRACCE V.RAJNA PINOT GR/NER</t>
  </si>
  <si>
    <t>COL.COLLI BARDOLINO 75 cl</t>
  </si>
  <si>
    <t>RUGGERI GIALL'ORO VALDOB.0,75</t>
  </si>
  <si>
    <t>RUGGERI QUARTESE VALDOB.0,75</t>
  </si>
  <si>
    <t>RUGGERI S.STEFANO VALDOB.0,75</t>
  </si>
  <si>
    <t>RUGGERI GIUSTINO VALDOB.0,75</t>
  </si>
  <si>
    <t>RUGGERI ROSE' DI PINOT</t>
  </si>
  <si>
    <t>COL D'ORCIA ROSSO MONTALCINO</t>
  </si>
  <si>
    <t>COL D'ORCIA CHIANTI GINEPRONE</t>
  </si>
  <si>
    <t>COL D'ORCIA BRUNELLO MONTALCIN</t>
  </si>
  <si>
    <t>POLENZA 5TERRE SCIACCH.0,375</t>
  </si>
  <si>
    <t>CLASSICA ROSSO AVIGNONESI ***</t>
  </si>
  <si>
    <t>CLASSICA AVIGNONESI R.MONTEPUL</t>
  </si>
  <si>
    <t>CLASSICA AVIGNONESI NOBILE MON</t>
  </si>
  <si>
    <t>CLASSICA AVIGNONESI NOBILE 1,5</t>
  </si>
  <si>
    <t>CLASSICA LI VELI PRIMITIVO 0,7</t>
  </si>
  <si>
    <t>CLASSICA LI VELI SALENTO 0,75</t>
  </si>
  <si>
    <t>CLASSICA AIA VECCHIA MORELLINO</t>
  </si>
  <si>
    <t>CLASSICA LI VELI PASSAM.NEGRAM</t>
  </si>
  <si>
    <t>FEIPU MASSARETI PIGATO 75 CL</t>
  </si>
  <si>
    <t>KAMANCINE' ROSSESE 0,75</t>
  </si>
  <si>
    <t>POLENZA 5 TERRE CLASSICO ,75</t>
  </si>
  <si>
    <t>CA' DI FRARA BONARDA 0,75</t>
  </si>
  <si>
    <t>POLENZA TUASSO 0,75</t>
  </si>
  <si>
    <t>MANDRAROSSA GRECANICO 0,75</t>
  </si>
  <si>
    <t>MANDRAROSSA CHARDONNAY 0,75</t>
  </si>
  <si>
    <t>MANDRAROSSA NERO D'AVOLA 0,75</t>
  </si>
  <si>
    <t>MANDRAROSSA SYRAH 0,75</t>
  </si>
  <si>
    <t>SOLANDIA GRILLO CHARD.0,75</t>
  </si>
  <si>
    <t>SOLANDIA SHIRAZ N.D'AVOLA 0,75</t>
  </si>
  <si>
    <t>SOLANDIA BIANCO DELLE VENEZIE</t>
  </si>
  <si>
    <t>SOLANDIA ROSATO SALENTO 0,75</t>
  </si>
  <si>
    <t>MAGISTRAVINI ROSATO</t>
  </si>
  <si>
    <t>MAGISTRAVINI UVE DI TROIA</t>
  </si>
  <si>
    <t>MAGISTRAVINI NEGROAMARO</t>
  </si>
  <si>
    <t>MAGISTRAVINI PRIMITIVO MANDURI</t>
  </si>
  <si>
    <t>RAMOINO ROSSESE 0,75</t>
  </si>
  <si>
    <t>RAMOINO PIGATO 0,75</t>
  </si>
  <si>
    <t>RAMOINO VERMENTINO 0,75</t>
  </si>
  <si>
    <t>MELINI CHIANTI GRANAIO  0,75</t>
  </si>
  <si>
    <t>MELINI SELVANELLA CHIANTI RIS</t>
  </si>
  <si>
    <t>MAGISTRAVINI SALICE SALENTINO</t>
  </si>
  <si>
    <t>MATEUS ROSE'/BIANCO 0,75</t>
  </si>
  <si>
    <t>LANCER'S  75 CL</t>
  </si>
  <si>
    <t>VOLPE PASINI CHARDONNAY 0,75</t>
  </si>
  <si>
    <t>VOLPE PASINI REFOSCO 0,75</t>
  </si>
  <si>
    <t>MASCHIO SAUVIGNON 0,75</t>
  </si>
  <si>
    <t>MASCHIO PROSECCHINO CL 20</t>
  </si>
  <si>
    <t>MASCHIO PINOT ROSA 0,75</t>
  </si>
  <si>
    <t>MASCHIO VERDUZZO 0,75</t>
  </si>
  <si>
    <t>MASCHIO CHARDONNAY 0,75</t>
  </si>
  <si>
    <t>VOLPE PASINI SAUVIGNON DOC 0,7</t>
  </si>
  <si>
    <t>VOLPE PASINI SAUV.ZUC DI VOLPE</t>
  </si>
  <si>
    <t>MASCHIO PINOT 0,75</t>
  </si>
  <si>
    <t>MAGISTRAVINI CHARDONNAY ,75</t>
  </si>
  <si>
    <t>ICARIO NOBILE MONTEPULCIANO 75</t>
  </si>
  <si>
    <t>ICARIO ROSSO MONTEPULC.0,75</t>
  </si>
  <si>
    <t>PIO CESARE BAROLO  0,75</t>
  </si>
  <si>
    <t>PIO CESARE BARBARESCO 0,75</t>
  </si>
  <si>
    <t>PIO CESARE GAVI 0,75</t>
  </si>
  <si>
    <t>PIO CESARE BARBERA D'ALBA 75</t>
  </si>
  <si>
    <t>PIO CESARE DOLCETTO 0,75</t>
  </si>
  <si>
    <t>PIO CESARE NEBBIOLO D'ALBA 75</t>
  </si>
  <si>
    <t>PIO CESARE GRIGNOLINO 0,75</t>
  </si>
  <si>
    <t>PIO CESARE MOSCATO D'ASTI 75</t>
  </si>
  <si>
    <t>PIO CESARE ARNEIS ROERO 0,75</t>
  </si>
  <si>
    <t>PIO CESARE FREISA 0,75</t>
  </si>
  <si>
    <t>CAMPAGNOLA AMARONE VALP.</t>
  </si>
  <si>
    <t>CAMPAGNOLA RIPASSO VALPOL.</t>
  </si>
  <si>
    <t>BUSHMILL'S IRISH HONEY 1/1 35</t>
  </si>
  <si>
    <t>HAIG GOLD LABEL 1/1 40</t>
  </si>
  <si>
    <t>MACALLAN GOLD 0,70/40</t>
  </si>
  <si>
    <t>J.WALKER BLACK 12Y 0,20/43</t>
  </si>
  <si>
    <t>ISLE OF JURA TURAS MARA 1/1 42</t>
  </si>
  <si>
    <t>RAKI YENI 0,70/45</t>
  </si>
  <si>
    <t>URCIUOLO FIANO DI AVELLINO</t>
  </si>
  <si>
    <t>SERAFINO BRUT ALTA LANGA ZERO</t>
  </si>
  <si>
    <t>SERAFINO BRUT ALTA LANGA M.CLA</t>
  </si>
  <si>
    <t>SERAFINO BARBERA BACAJE 0,75</t>
  </si>
  <si>
    <t>SERAFINO BARBERA SUPER.PARDONE</t>
  </si>
  <si>
    <t>SERAFINO ROERO PASIUNA' ROSSO</t>
  </si>
  <si>
    <t>RUFFINO LA SOLATIA CHARDONNAY</t>
  </si>
  <si>
    <t>RUFFINO SANTEDAME CHIANT 0,375</t>
  </si>
  <si>
    <t>RUFFINO SANTEDAME CHIANTI 0,75</t>
  </si>
  <si>
    <t>RUFFINO MODUS TOSCANA 0,75</t>
  </si>
  <si>
    <t>CAVICCHIOLI LAMBRUSCO SORBARA CONTESSA MATILDE</t>
  </si>
  <si>
    <t>RUFFINO CHIANTI ROSSO  75</t>
  </si>
  <si>
    <t>RUFFINO AZIANO CLASS.0,75</t>
  </si>
  <si>
    <t>RUFFINO** GRAN SIGILLO TOSCANA</t>
  </si>
  <si>
    <t>RUFFINO CHIANTI ROSSO 0,375</t>
  </si>
  <si>
    <t>RUFFINO SANTEDAME ROMITORIO</t>
  </si>
  <si>
    <t>RUFFINO LODOLA ROSSO MONTEPUL</t>
  </si>
  <si>
    <t>RUFFINO ORVIETO 0,75</t>
  </si>
  <si>
    <t>RUFFINO LODOLA NOBILE MONTEPUL</t>
  </si>
  <si>
    <t>RUFFINO RIS.DUCALE 0,75</t>
  </si>
  <si>
    <t>RUFFINO GALESTRO 0,75</t>
  </si>
  <si>
    <t>RUFFINO BRUNELLO MONTALCINO GREPPONE MAZZI</t>
  </si>
  <si>
    <t>RUFFINO***LIBAIO CHARDON.0,37</t>
  </si>
  <si>
    <t>RUFFINO LIBAIO CHARDON.0,75</t>
  </si>
  <si>
    <t>RUFFINO LODOLA NOB MONT.375</t>
  </si>
  <si>
    <t>LAMBERTI VALP/BARD/CHIAR/SOAVE</t>
  </si>
  <si>
    <t>LAMBERTI PRESECCO ROSE 0,75</t>
  </si>
  <si>
    <t>TURA' VINI ASSORTITI</t>
  </si>
  <si>
    <t>PODERI DOGLIANI DOLCETTO 0,75</t>
  </si>
  <si>
    <t>PODERI NEBBIOLO 0,75</t>
  </si>
  <si>
    <t>PODERI BARBERA D'ALBA 0,75</t>
  </si>
  <si>
    <t>PODERI ROSATO 0,75</t>
  </si>
  <si>
    <t>PODERI ARNEIS 0,75</t>
  </si>
  <si>
    <t>J.WALKER DOUBLE BLACK 1/1 40</t>
  </si>
  <si>
    <t>OLD PARR 12Y 1/1 40</t>
  </si>
  <si>
    <t>SEAGRAMS GIN 70/40</t>
  </si>
  <si>
    <t>SINGLETON 18Y 70/40</t>
  </si>
  <si>
    <t>BELLUSSI ROSSO DI MONTALCINO</t>
  </si>
  <si>
    <t>BELLUSSI BRUNELLO MONTALCINO</t>
  </si>
  <si>
    <t>BELLUSSI BELCANTO DI CARTIZZE</t>
  </si>
  <si>
    <t>BELLUSSI PROSECCO BRUT EX.DRY</t>
  </si>
  <si>
    <t>BELLUSSI PROSECCO EX.DRY 1,5</t>
  </si>
  <si>
    <t>BELLUSSI BELCANTO ROSE' 0,75</t>
  </si>
  <si>
    <t>BELLS 1/1 40</t>
  </si>
  <si>
    <t>PERE MAGLOIRE CALVADOS 1/1 40</t>
  </si>
  <si>
    <t>KRAKEN BLACK SPICED 70/40</t>
  </si>
  <si>
    <t>FEUDI S.GREGORIO RUBRATO 0,75</t>
  </si>
  <si>
    <t>FEUDI S.GREGORIO CUTIZZI GR.TU</t>
  </si>
  <si>
    <t>FEUDI S.GREGORIO FIANO AVELLIN</t>
  </si>
  <si>
    <t>FEUDI S.GREGORIO FALANGHINA</t>
  </si>
  <si>
    <t>RUFFINO CHIANTI SUP ROS FS 1/1</t>
  </si>
  <si>
    <t>RUGGERI GIALL'ORO VALDOB.1,5</t>
  </si>
  <si>
    <t>RUGGERI S.STEFANO VOLDOB. 1,5</t>
  </si>
  <si>
    <t>RUGGERI GIUSTINO VALDOB.1,5</t>
  </si>
  <si>
    <t>PENNA DOLCETTO 0,75</t>
  </si>
  <si>
    <t>PENNA BARBERA 0,75</t>
  </si>
  <si>
    <t>PENNA ARNEIS 0,75</t>
  </si>
  <si>
    <t>PENNA NEBBIOLO 0,75</t>
  </si>
  <si>
    <t>PENNA MOSCATO D'ASTI 0,75</t>
  </si>
  <si>
    <t>COSTA CATTERINA BAROLO 0,75</t>
  </si>
  <si>
    <t>COSTA CATTERINA BARBERA 0,75</t>
  </si>
  <si>
    <t>COSTA CATTERINA NEBBIOLO 0,75</t>
  </si>
  <si>
    <t>COSTA CATTERINA DOLCETTO ,75</t>
  </si>
  <si>
    <t>COSTA CATTERINA ROERO 0,75</t>
  </si>
  <si>
    <t>COSTA CATTERINA MOSCATO ASTI</t>
  </si>
  <si>
    <t>RUGGERI GIALL'ORO VALDOB.3 LT</t>
  </si>
  <si>
    <t>RUGGERI GIALL'ORO VALDOB.6LT</t>
  </si>
  <si>
    <t>S.MARGHERITA PROSECCO 52 0,75</t>
  </si>
  <si>
    <t>PODERI PRIMOASSOLO 0,75</t>
  </si>
  <si>
    <t>CERETTO DOLCETTO 0,75 ROSSANA</t>
  </si>
  <si>
    <t>CERETTO ARENIS BLANGE' 1,5</t>
  </si>
  <si>
    <t>CERETTO BAROLO CHINATO 0,500</t>
  </si>
  <si>
    <t>AGUACANA CAIPIRINHA 0,70/16</t>
  </si>
  <si>
    <t>AGUACANA CACHACA 0,70/37,5</t>
  </si>
  <si>
    <t>ABERLOUR 18Y 0,70/43</t>
  </si>
  <si>
    <t>MAGISTRAVINI PRIMITIVO SALENTO</t>
  </si>
  <si>
    <t>CANT.VALDADIGE PINOT GRIGIO</t>
  </si>
  <si>
    <t>CANT.VALDADIGE MULLER THURGAU</t>
  </si>
  <si>
    <t>CANT.VALDADIGE TRAMINER VINO</t>
  </si>
  <si>
    <t>CANT.VALDADIGE TEROLDEGO</t>
  </si>
  <si>
    <t>CANT.VALDADIGE ENANTIO</t>
  </si>
  <si>
    <t>CANT.VALDADIGE GEWURZTRAMINER SPUMANTE</t>
  </si>
  <si>
    <t>SAGATIBA PURA 0,70/38</t>
  </si>
  <si>
    <t>APEROL BARBIERI 3LT 11gr</t>
  </si>
  <si>
    <t>CONTRI CORTE VIOLA BRUT 0,75</t>
  </si>
  <si>
    <t>MAGISTRAVINI BENEV.FALANGHINA</t>
  </si>
  <si>
    <t>LUPI** DOLCEACQUA 0,75</t>
  </si>
  <si>
    <t>LUPI** ORMEASCO 0,75</t>
  </si>
  <si>
    <t>LIBRANDI CIRO' RISERVA SANFELI</t>
  </si>
  <si>
    <t>LIBRANDI CIRO' ROSSO 0,75</t>
  </si>
  <si>
    <t>CANTERINO 0,75</t>
  </si>
  <si>
    <t>CANTERINO 1,5</t>
  </si>
  <si>
    <t>ABERLOUR 18Y 0,70/40</t>
  </si>
  <si>
    <t>SERAFINO PROSECCO 0,75</t>
  </si>
  <si>
    <t>J.WALKER XR 21Y 70/40</t>
  </si>
  <si>
    <t>LOCH LOMOND BLUE 70/40</t>
  </si>
  <si>
    <t>LOCH LOMOND GREEN 70/46</t>
  </si>
  <si>
    <t>TOMINTOUL 12Y 70/40</t>
  </si>
  <si>
    <t>TOMINTOUL 16Y 70/40</t>
  </si>
  <si>
    <t>WOODFORD RESERVE 1/1 43,2</t>
  </si>
  <si>
    <t>HAYMAN'S OLD TOM GIN 70/41,4</t>
  </si>
  <si>
    <t>PAPAVER GIN 70/40</t>
  </si>
  <si>
    <t>PERE MAGLOIRE CALVADOS 70/40</t>
  </si>
  <si>
    <t>SAFARI LIQ. 70/20</t>
  </si>
  <si>
    <t>TIO PEPE FINO 1/1 15</t>
  </si>
  <si>
    <t>BELGIAN 1836 GIN ORGANIC 70/43</t>
  </si>
  <si>
    <t>CHAMP.POL ROGER 0,75</t>
  </si>
  <si>
    <t>BISQUIT XO GOLD ROSE 1/1 40</t>
  </si>
  <si>
    <t>SALAPARUTA ZIGHIDI' V.LIQ 0,50</t>
  </si>
  <si>
    <t>SALAPARUTA PASSITO PANTEL.0,50</t>
  </si>
  <si>
    <t>SALAPARUTA CALANICA N.AVO-MERL</t>
  </si>
  <si>
    <t>SALAPARUTA PASSO D.MULE 0,75</t>
  </si>
  <si>
    <t>SALAPARUTA CORVO ROSSO 0,375</t>
  </si>
  <si>
    <t>SALAPARUTA CORVO B.CO 0,375</t>
  </si>
  <si>
    <t>SALAPAR.CORVO 75 BIANC/GLICINE</t>
  </si>
  <si>
    <t>SALAPAR.CORVO 75  ROSSO/ROSE'</t>
  </si>
  <si>
    <t>SALAPARUTA GRECALE MOSCATO</t>
  </si>
  <si>
    <t>SALAPARUTA DUCA ENRICO 0,75</t>
  </si>
  <si>
    <t>SALVADORI CHIANTI 0,500</t>
  </si>
  <si>
    <t>SALVADORI CHIANTI 0,75</t>
  </si>
  <si>
    <t>SALVADORI CHIANTI 1 LT</t>
  </si>
  <si>
    <t>SALVADORI CHIANTI 2 LT.</t>
  </si>
  <si>
    <t>SALVADORI** TOSC.BIANCO/ROS 75</t>
  </si>
  <si>
    <t>SALVADORI** MONTEPULC.D'ABRUZ</t>
  </si>
  <si>
    <t>SALVADORI CHIANTI CLASSICO 75</t>
  </si>
  <si>
    <t>SAN MICHELE CABERNET 75CL</t>
  </si>
  <si>
    <t>SAN MICHELE CHARDONNAY 0,75</t>
  </si>
  <si>
    <t>SAN MICHELE PINOT GRIGIO 0,75</t>
  </si>
  <si>
    <t>SAN MICHELE MULLER THURGAU 75</t>
  </si>
  <si>
    <t>SAN MICHELE GEWURZTRAMINER 75 ST VALENTIN</t>
  </si>
  <si>
    <t>SAN MICHELE LAGREIN RISERVA 75 ROSATO</t>
  </si>
  <si>
    <t>SAN MICHELE SAUVIGNON 0,75</t>
  </si>
  <si>
    <t>SAN MICHELE SCHIAVA  75 CL</t>
  </si>
  <si>
    <t>SAN MICHELE PINOT NERO ST.VALE RISERVA</t>
  </si>
  <si>
    <t>JIM BEAM SIGN.CRAFT 12Y 1/1 43</t>
  </si>
  <si>
    <t>AFTERSHOCK RED 0,50/30</t>
  </si>
  <si>
    <t>ABERLOUR 12Y SHERRYCAS 1/1 40</t>
  </si>
  <si>
    <t>AN CNOC BLACK HILL RES.1/1 46</t>
  </si>
  <si>
    <t>BUSHMILL'S ORIGINAL 0,20/40</t>
  </si>
  <si>
    <t>GLEN FIDDICH 125th ANNIV 70/43</t>
  </si>
  <si>
    <t>GLEN FIDDICH VINT.CASK 70/40</t>
  </si>
  <si>
    <t>CANT.CIABOT ASTI SPUMANTE</t>
  </si>
  <si>
    <t>CANT.CIABOT BARBERA 0,75</t>
  </si>
  <si>
    <t>CANT.CIABOT DOLCETTO 0,75</t>
  </si>
  <si>
    <t>CANT.CIABOT NEBBIOLO 0,75</t>
  </si>
  <si>
    <t>CANT.CIABOT GRIGNOLINO 0,75</t>
  </si>
  <si>
    <t>GLEN GLASSAUGH TORFA 0,70/50</t>
  </si>
  <si>
    <t>BOWMORE SMALL BATCH 70/40</t>
  </si>
  <si>
    <t>GLEN ROTHES 1995  0,70/43</t>
  </si>
  <si>
    <t>GLEN ROTHES 1998  0,70/43</t>
  </si>
  <si>
    <t>GLEN TURRET PEATED 0,70/40</t>
  </si>
  <si>
    <t>GORDON'S GIN 0,70/37,5</t>
  </si>
  <si>
    <t>SHERIDAN'S BERRIES 0,50/15,5</t>
  </si>
  <si>
    <t>OBAN LITTLE BAY 1/1 43</t>
  </si>
  <si>
    <t>TALISKER 25Y 0,70/45,8</t>
  </si>
  <si>
    <t>GREAT GLEN 3Y 70/40</t>
  </si>
  <si>
    <t>MATEUS 1/1</t>
  </si>
  <si>
    <t>J &amp; B 0,200/40 FLASK</t>
  </si>
  <si>
    <t>DON PAPA RHUM 0,70/40</t>
  </si>
  <si>
    <t>MAGISTRAVINI GRECO DI TUFO 75</t>
  </si>
  <si>
    <t>MAGISTRAVINI FIANO di AVELLINO</t>
  </si>
  <si>
    <t>MIXER PER COCKTAIL ASSORT 1/1</t>
  </si>
  <si>
    <t>MIXER PER COCKTAIL ASSORT 0,75</t>
  </si>
  <si>
    <t>LONDON DRY GIN N.1 4,5   47gr</t>
  </si>
  <si>
    <t>LONDON DRY GIN N.1 0,70  47gr</t>
  </si>
  <si>
    <t>PORTOBELLO ROAD 171 GIN 70/42</t>
  </si>
  <si>
    <t>TARQUIN'S GIN 0,70/42</t>
  </si>
  <si>
    <t>VII HILLS GIN 0,70/43</t>
  </si>
  <si>
    <t>DICTADOR XO PERP/INSOL 70/40</t>
  </si>
  <si>
    <t>MONTENEGRO AMARO 0,70/23</t>
  </si>
  <si>
    <t>CHAMP.VEUVE CLIQUOT RICH 0,75</t>
  </si>
  <si>
    <t>CHAMP.CANARD DUCHENE 0,75 CUVEE LEONIE</t>
  </si>
  <si>
    <t>NORDES GIN 0,70/40</t>
  </si>
  <si>
    <t>SIPSMITH LONDON  GIN 70/41,6</t>
  </si>
  <si>
    <t>GRAND MARNIER ALEXANDRE 70/40</t>
  </si>
  <si>
    <t>CENTERBE 0,50/70 nazzari</t>
  </si>
  <si>
    <t>GAJA CAMARCANDA MAGARI 0,75</t>
  </si>
  <si>
    <t>JACK DANIEL'S SINAT.CENT.1/1 5</t>
  </si>
  <si>
    <t>RUGGERI VECCHIE VITI PROSECCO</t>
  </si>
  <si>
    <t>TORRACCIA GATTINARA (francoli)</t>
  </si>
  <si>
    <t>NIKKA COFFEY GRAIN 0,70/45</t>
  </si>
  <si>
    <t>NIKKA COFFEY MALT 0,70/45</t>
  </si>
  <si>
    <t>NIKKA VATTED 0,50/43 BL/WH/RED</t>
  </si>
  <si>
    <t>TAKETSURU 0,70/43</t>
  </si>
  <si>
    <t>CONNEMARA PEATED 70/40</t>
  </si>
  <si>
    <t>DEANSTON 12Y 70/46,3</t>
  </si>
  <si>
    <t>GOSLING'S RHUM 70/40</t>
  </si>
  <si>
    <t>LOCKE'S 8Y 70/40</t>
  </si>
  <si>
    <t>ABERLOUR A'BUNADH 0,70/59,7</t>
  </si>
  <si>
    <t>CRYSTAL HEAD AURORA 0,70/40</t>
  </si>
  <si>
    <t>TALISKER SKYE 0,70/45,8</t>
  </si>
  <si>
    <t>PELLEGRINO MARSALA SECCA 1 LT</t>
  </si>
  <si>
    <t>PELLEGRINO MARSALA RUBINO 0,75</t>
  </si>
  <si>
    <t>PELLEGR MINEO MANDORLA 0,75</t>
  </si>
  <si>
    <t>GREEN HARK VODKA 1/1  38</t>
  </si>
  <si>
    <t>YPIOCA CAHACA 0,70  38</t>
  </si>
  <si>
    <t>TEQ.ESPOLON REPOSADO 70/40</t>
  </si>
  <si>
    <t>BARCELO ANEJO RHUM 0,70 37,5</t>
  </si>
  <si>
    <t>BORSCI SAN MARZANO 0,70/38</t>
  </si>
  <si>
    <t>ZITNIA VODKA 1/1  40</t>
  </si>
  <si>
    <t>OUZO TSANTALI 1/1  40gr</t>
  </si>
  <si>
    <t>BOTRAN ANEJO   8Y 70/40</t>
  </si>
  <si>
    <t>GRAPPA SERAFINO NEBIOLO 70/40</t>
  </si>
  <si>
    <t>PELLEGRINO ZIBIBBO 75</t>
  </si>
  <si>
    <t>VILLAMASSA LIMONCELLO 0,70/30</t>
  </si>
  <si>
    <t>CARDHU 12Y 1/1 40</t>
  </si>
  <si>
    <t>OCTOMORE 5Y SC.BARLEY 70/59,5</t>
  </si>
  <si>
    <t>TANQUERAY BLOOMSBURY 1/1 47,3</t>
  </si>
  <si>
    <t>SAILOR JERRY RHUM 1/1 46</t>
  </si>
  <si>
    <t>GLEN DRONACH 8Y 70/46 HIELAN</t>
  </si>
  <si>
    <t>GLEN FARCLAS 70/46 PASSI/TEAM</t>
  </si>
  <si>
    <t>GLEN MORANGIE DORNOCH 70/43</t>
  </si>
  <si>
    <t>GLEN MORANGIE DUTHAC 1LT/43</t>
  </si>
  <si>
    <t>DEANSTON VIRGIN OAK 70/46,3</t>
  </si>
  <si>
    <t>CAOL ILA MOCH 0,70/43</t>
  </si>
  <si>
    <t>HENDRICKS GIN 0,70/44</t>
  </si>
  <si>
    <t>MARTINEZ SUPERIORE 0,75</t>
  </si>
  <si>
    <t>CAMPARI BITTER 3lt 25gr</t>
  </si>
  <si>
    <t>SKYY VODKA 3lt 40gr</t>
  </si>
  <si>
    <t>OLD SMUG(old smuggler) 70/40</t>
  </si>
  <si>
    <t>WALCH BEYOND THE CLOUDS</t>
  </si>
  <si>
    <t>WALCH GEWUERZTR.CONCERTO</t>
  </si>
  <si>
    <t>MIRTO DI SARDEGNA BIANCO 70/30</t>
  </si>
  <si>
    <t>RONCO DEL GELSO PINOT GRIGIO</t>
  </si>
  <si>
    <t>LILLET ROUGE/ROSE 0,75</t>
  </si>
  <si>
    <t>RONCO DEL GELSO SAUVIGNON</t>
  </si>
  <si>
    <t>RONCO DEL GELSO CHARDONNAY</t>
  </si>
  <si>
    <t>RONCO DEL GELSO MALVASIA</t>
  </si>
  <si>
    <t>FONTANACOTA ORMEASCO</t>
  </si>
  <si>
    <t>FONTANACOTA ROSSESE</t>
  </si>
  <si>
    <t>TORNATORE ROSSESE</t>
  </si>
  <si>
    <t>GIRLAN PINOT BIANCO</t>
  </si>
  <si>
    <t>GIRLAN CHARDONNAY</t>
  </si>
  <si>
    <t>GIRLAN PINOT GRIGIO</t>
  </si>
  <si>
    <t>GIRLAN MULLER THURGAU</t>
  </si>
  <si>
    <t>GIRLAN GEWURTZTRAMINER</t>
  </si>
  <si>
    <t>GIRLAN 448 VIGNETI DOLOMITI</t>
  </si>
  <si>
    <t>WALCH MERLOT 0,75</t>
  </si>
  <si>
    <t>C.SOC.CANELLI BRACCHETTO 0,75</t>
  </si>
  <si>
    <t>C.SOC.CANELLI ASTI SPUM.0,75</t>
  </si>
  <si>
    <t>C.SOC.CANELLI BARBERA 0,75</t>
  </si>
  <si>
    <t>C.SOC.CANELLI DOLCETTO 0,75</t>
  </si>
  <si>
    <t>C.SOC.CANELLI BARBERA 1,5</t>
  </si>
  <si>
    <t>TERRUZZI PEPERINO 3 LT</t>
  </si>
  <si>
    <t>FELLUGA L SHARIS 0,75</t>
  </si>
  <si>
    <t>DONNAFUGATA MILLEUNANOTTE</t>
  </si>
  <si>
    <t>PLANETA SEGRETA B/R</t>
  </si>
  <si>
    <t>SELLA &amp; MOSCA ROSATO ALGHERO</t>
  </si>
  <si>
    <t>CAIAROSSA TOSCANA</t>
  </si>
  <si>
    <t>GR.BONOLLO AMARONE BARR 70/42</t>
  </si>
  <si>
    <t>NINO FRANCO PROSECCO RUSTICO MEREGALLI</t>
  </si>
  <si>
    <t>SANDEMAN PORTO 10Y 0,75</t>
  </si>
  <si>
    <t>SPORTOLETTI ASSISI</t>
  </si>
  <si>
    <t>SPORTOLETTI VILLA FIDELIA 75</t>
  </si>
  <si>
    <t>GORGHI TONDI NERO D'AVOLA 75</t>
  </si>
  <si>
    <t>PELLEGRINO PASSITO DUCA ,50 CASTELMONTE</t>
  </si>
  <si>
    <t>JERMANN PINOT GRIGIO 75</t>
  </si>
  <si>
    <t>JERMANN RIBOLLA GIALLA 75</t>
  </si>
  <si>
    <t>JERMANN CHARDONNAY 75</t>
  </si>
  <si>
    <t>JERMANN VINTAGE TUNINA 75</t>
  </si>
  <si>
    <t>JERMANN WERE DREAMS 75</t>
  </si>
  <si>
    <t>DALWHINNIE WINTERS GOLD 70/43</t>
  </si>
  <si>
    <t>GLEN FIDDICH 19Y 70/40 BOURBON CASK DISCOVERY</t>
  </si>
  <si>
    <t>BRERO CHARDONNAY  0,75</t>
  </si>
  <si>
    <t>BRERO ARNEIS BIANCO 0,75</t>
  </si>
  <si>
    <t>BRERO DOLCETTO D'ALBA 0,75</t>
  </si>
  <si>
    <t>BRERO BARBERA D'ASTI 0,75</t>
  </si>
  <si>
    <t>BRERO BARBERA PIEMONTE 0,75</t>
  </si>
  <si>
    <t>BRERO DOLCETTO MONFERRATO 75</t>
  </si>
  <si>
    <t>BRERO BARBARESCO 0,75</t>
  </si>
  <si>
    <t>TERRE BIANCHE BARBARESCO ,75</t>
  </si>
  <si>
    <t>TERRE BIANCHE BAROLO ,75</t>
  </si>
  <si>
    <t>TERRE BIANCHE DOLCETTO 0,75</t>
  </si>
  <si>
    <t>GLEN FIDDICH 19Y 70/40 MADERA CASK DISCOVERY</t>
  </si>
  <si>
    <t>TEQ.PATRON XO CAFE 70/35</t>
  </si>
  <si>
    <t>BELUGA TRANSATLANTIC 70/40</t>
  </si>
  <si>
    <t>DALMORE CIGAR MALT 1/1 44</t>
  </si>
  <si>
    <t>PROHIBIDO RON 12Y 70/40</t>
  </si>
  <si>
    <t>NIKKA 30Y APPLE BRANDY 70/43</t>
  </si>
  <si>
    <t>NIKKA BLACK 0,50/43</t>
  </si>
  <si>
    <t>S.MARGHERITA TRAMINER 0,75</t>
  </si>
  <si>
    <t>CACHACA PITU 0,70/40</t>
  </si>
  <si>
    <t>GRAPPA POLI CLEOPATRA 0,70/40</t>
  </si>
  <si>
    <t>TERRE BAROLO GRIGNOLINO 0,75</t>
  </si>
  <si>
    <t>TERRE BAROLO DOLCETTO 1,5</t>
  </si>
  <si>
    <t>TERRE BAROLO BARBERA 1,5</t>
  </si>
  <si>
    <t>TERRE BAROLO NEBBIOLO 75 RONDI</t>
  </si>
  <si>
    <t>TERRE BAROLO BARBERA 75 RONDIN</t>
  </si>
  <si>
    <t>TERRE BAROLO DOLCETTO 75 RONDI</t>
  </si>
  <si>
    <t>TERRE BAROLO DOLCETTO 0,75</t>
  </si>
  <si>
    <t>TERRE BAROLO BARBERA 0,75</t>
  </si>
  <si>
    <t>TERRE BAROLO ROERO ARNEIS ,75</t>
  </si>
  <si>
    <t>TERRE BAROLO BARBARESCO 0,75</t>
  </si>
  <si>
    <t>TERRE BAROLO LANGHE FAVORITA</t>
  </si>
  <si>
    <t>TERRE BAROLO BAROLO 0,75</t>
  </si>
  <si>
    <t>GRAPPA POLI ASS 3 LT/40</t>
  </si>
  <si>
    <t>LIBERATION RHUM 0,70/45</t>
  </si>
  <si>
    <t>LUXARDO MARASCHINO 0,70/32</t>
  </si>
  <si>
    <t>LA MAUNY ELEVE BOIS 1LT/40</t>
  </si>
  <si>
    <t>MASSUCCO GRIGNOLINO</t>
  </si>
  <si>
    <t>MASSUCCO NEBBIOLO</t>
  </si>
  <si>
    <t>MASSUCCO BARBERA</t>
  </si>
  <si>
    <t>MASSUCCO DOLCETT0</t>
  </si>
  <si>
    <t>MASSUCCO FAVORITA</t>
  </si>
  <si>
    <t>MASSUCCO ARNEIS</t>
  </si>
  <si>
    <t>MASSUCCO BARBERA 1,5</t>
  </si>
  <si>
    <t>MASSUCCO DOLCETTO 1,5</t>
  </si>
  <si>
    <t>SERAFINO MOSCATO D'ASTI BLACK</t>
  </si>
  <si>
    <t>ARBRE DU VOYAGER 0,70/45</t>
  </si>
  <si>
    <t>TAGGIASCO ROSSESE 0,75</t>
  </si>
  <si>
    <t>DEKUYPER LICHEE 70/20</t>
  </si>
  <si>
    <t>ST JAMES RHUM AMBRE' 1/1 40</t>
  </si>
  <si>
    <t>CONTADI BRUT 0,75</t>
  </si>
  <si>
    <t>GORDON'S GIN 1,5  40</t>
  </si>
  <si>
    <t>ANTINORI IL BRUCIATO 0,75</t>
  </si>
  <si>
    <t>ANTINORI ROSSO MONTALCINO 75 PIAN DELLE VIGNE</t>
  </si>
  <si>
    <t>TOSCHI CILIEGIE COCKTAIL 410</t>
  </si>
  <si>
    <t>FABBRI SORBETTO 500</t>
  </si>
  <si>
    <t>GET 27 0,70 21 gr</t>
  </si>
  <si>
    <t>JERMANN CAPO MARTINO</t>
  </si>
  <si>
    <t>FONTANAFREDDA NEBBIOLO 75</t>
  </si>
  <si>
    <t>FONTANAFREDDA BAROLO 75</t>
  </si>
  <si>
    <t>SELLA &amp; MOSCA VERMENT.CALAREAL</t>
  </si>
  <si>
    <t>VILLAMASSA CR.LIMONC.0,50/17</t>
  </si>
  <si>
    <t>NIKKA BLENDED 0,70/40</t>
  </si>
  <si>
    <t>FUNDADOR BRANDY 70/36</t>
  </si>
  <si>
    <t>BALVENIE 16Y TRIPLECASCK 70/40</t>
  </si>
  <si>
    <t>APPLETON 12Y 70/43</t>
  </si>
  <si>
    <t>GLEN MORANGIE LAS/SHER 70/43</t>
  </si>
  <si>
    <t>J.WALKER SWING 0,75/40</t>
  </si>
  <si>
    <t>J.WALKER XR 21Y 1/1 40</t>
  </si>
  <si>
    <t>PORT CHARLOTTE PC12 70/58,7</t>
  </si>
  <si>
    <t>ZACAPA CENTENARIO RESER 70/45</t>
  </si>
  <si>
    <t>LILLET BLANC 0,75</t>
  </si>
  <si>
    <t>FONTODI CHIANTI  CLASS 0,75</t>
  </si>
  <si>
    <t>FONTODI CHIANTI RISERVA 0,75</t>
  </si>
  <si>
    <t>POLIZIANO ROSSO MONTEPULCIANO</t>
  </si>
  <si>
    <t>POLIZIANO NOBILE MONTEPUCIANO</t>
  </si>
  <si>
    <t>CONTADI BRUT  ROSE'</t>
  </si>
  <si>
    <t>BELLAVISTA SATIN</t>
  </si>
  <si>
    <t>BELLAVISTA**MILLESIMATO 0,75</t>
  </si>
  <si>
    <t>BELLAVISTA*ROSE' 0,75</t>
  </si>
  <si>
    <t>BELLAVISTA BRUT (ALMA) 1,5</t>
  </si>
  <si>
    <t>OLIVELLA TEN. LACRIMA B/R 0,75</t>
  </si>
  <si>
    <t>CAPICHERA VIGN'ANGENA 0,75</t>
  </si>
  <si>
    <t>ANTINORI CERVARO  SALA 0,75</t>
  </si>
  <si>
    <t>TRINCEA ROCCESE ,75</t>
  </si>
  <si>
    <t>CASTELLO DI AMA APPARITA 0,75</t>
  </si>
  <si>
    <t>MEREGALLI GALARDI TERRA LAVORO</t>
  </si>
  <si>
    <t>TORRE ROSAZZA PICOLIT 0,75</t>
  </si>
  <si>
    <t>ARGENTIERA***0,75 nazzari</t>
  </si>
  <si>
    <t>S.FELICE BRUNELLO CAMPOGIOVANN</t>
  </si>
  <si>
    <t>REGALEALI CHARDONNAY TASCA ALM</t>
  </si>
  <si>
    <t>BRAIDA BRICCO UCCELLONE 0,75</t>
  </si>
  <si>
    <t>RIVETTI BARBARESCO STRADERI</t>
  </si>
  <si>
    <t>CONTERNO BAROLO ROMIRASCO</t>
  </si>
  <si>
    <t>MEREGALLI ARGIOLAS TURRIGA</t>
  </si>
  <si>
    <t>CAST.RAMPOLLA VIGNA D'ALCEO</t>
  </si>
  <si>
    <t>FONTODI FLACCIANELLO 0,75</t>
  </si>
  <si>
    <t>RICASOLI CASTELLO BROLIO</t>
  </si>
  <si>
    <t>PARETO NOZZOLE 0,75</t>
  </si>
  <si>
    <t>BOWMORE TEMPEST 10Y 0,70/54,9</t>
  </si>
  <si>
    <t>LAPHROIG BRODIR PORTW 0,70/48</t>
  </si>
  <si>
    <t>RUGGERI QUARTESE VALDOB.1,5</t>
  </si>
  <si>
    <t>BELUGA CELEBRATION GOLD 70/40</t>
  </si>
  <si>
    <t>GREY GOOSE VX 1LT 40</t>
  </si>
  <si>
    <t>TEQ.SIERRA SILVER 70/38</t>
  </si>
  <si>
    <t>ARDMORE TRADIT.PEATED 1/1 46</t>
  </si>
  <si>
    <t>BUNNAHABHAIN CEOBANACH 70/46,3</t>
  </si>
  <si>
    <t>BUNNAHABHAIN EIR.GREINE 1/1 46</t>
  </si>
  <si>
    <t>GRILLO TERRE DI SICILIA 75</t>
  </si>
  <si>
    <t>BUNNAHABHAIN TOITEACH 70/46</t>
  </si>
  <si>
    <t>JACK DANIEL'S GOLDBARREL 70/40</t>
  </si>
  <si>
    <t>JACK DANIEL'S FIRE 0,70/35</t>
  </si>
  <si>
    <t>JACK DANIEL'S BARREL PRF 70/50</t>
  </si>
  <si>
    <t>SCAPA SKIREN ORCADIA 70/40</t>
  </si>
  <si>
    <t>BELLAVISTA PAS OPERE 0,75</t>
  </si>
  <si>
    <t>BELLAVISTA TEATRO SCALA 0,75</t>
  </si>
  <si>
    <t>ORNELLAIA SERRE NUOVE 0,75</t>
  </si>
  <si>
    <t>ORNELLAIA BOLGHERI 0,75</t>
  </si>
  <si>
    <t>ORNELLAIA LE VOLTE 0,75</t>
  </si>
  <si>
    <t>MEREGALLI SANGUIDO SASSICAIA BOLGHERI</t>
  </si>
  <si>
    <t>MEREGALLI SANGUIDO GUIDALB 75</t>
  </si>
  <si>
    <t>MEREGALLI SANGUIDO DIFESE 0,75 BOLGHERI</t>
  </si>
  <si>
    <t>MEREGALLI AGRIPUNICA BARRUA</t>
  </si>
  <si>
    <t>ORNELLAIA MASSETO 0,75</t>
  </si>
  <si>
    <t>CHARRETTE RUM 1/1 40</t>
  </si>
  <si>
    <t>CAPT.MORGAN 1,5 35</t>
  </si>
  <si>
    <t>JINZU GIN 0,70  41,3</t>
  </si>
  <si>
    <t>RYOMA 7Y 70/40</t>
  </si>
  <si>
    <t>SAFFRON GIN 70/40 BOUDIER</t>
  </si>
  <si>
    <t>CINQUE TERRE DOC 0,75</t>
  </si>
  <si>
    <t>TEQ.SIERRA REPOSADO 1/1 38</t>
  </si>
  <si>
    <t>SIX SAINTS RUM 70/41,7</t>
  </si>
  <si>
    <t>TANN'S GIN 70/40</t>
  </si>
  <si>
    <t>TROIS RIVIERES BLANC 70/40</t>
  </si>
  <si>
    <t>BERKELEY SQUARE  70/46</t>
  </si>
  <si>
    <t>CONNEMARA PEATED 22Y 70/46</t>
  </si>
  <si>
    <t>GLEN ROTHES VINTAGE RES 70/40</t>
  </si>
  <si>
    <t>GREENALL'S LONDON GIN 70/37,5</t>
  </si>
  <si>
    <t>KILCHOMAN SANAIG 70/46</t>
  </si>
  <si>
    <t>STRATISHLA 12Y 1/1 40</t>
  </si>
  <si>
    <t>THOMAS DAKIN GIN 70/42</t>
  </si>
  <si>
    <t>BELVEDERE VODKA 1,75/40</t>
  </si>
  <si>
    <t>BICERIN 0,70/15</t>
  </si>
  <si>
    <t>G VINE FLORAISON 0,70/40</t>
  </si>
  <si>
    <t>SINGLETON SPEY CASCADE 70/40</t>
  </si>
  <si>
    <t>GLEN LIVET FOUNDER.RIS 70/40</t>
  </si>
  <si>
    <t>BELVEDERE UNFILTERED 0,70/40</t>
  </si>
  <si>
    <t>AMBASCIATORI TREBBIANO 0,75</t>
  </si>
  <si>
    <t>WILD TURKEY RARE BREED 70/56,4</t>
  </si>
  <si>
    <t>PIO CESARE OLTRE LANGHE 0,75</t>
  </si>
  <si>
    <t>AMBASCIATORI LAMBRUSCO EMILIA</t>
  </si>
  <si>
    <t>KILCHOMAN MACHIR BAY 70/46</t>
  </si>
  <si>
    <t>SAMBUCA AURELIA DILMOOR 70/38 CASTELLI</t>
  </si>
  <si>
    <t>ANTINORI BRUNELLO MONT.0,75 PIAN DELLE VIGNE</t>
  </si>
  <si>
    <t>MAGISTRAVINI IRPINIA AGLIANICO</t>
  </si>
  <si>
    <t>CHIVAS REGAL EXTRA 13Y 0,70 40</t>
  </si>
  <si>
    <t>BEACH HOUSE RHUM 70/40</t>
  </si>
  <si>
    <t>ISLE OF JURA 21Y 0,70/44</t>
  </si>
  <si>
    <t>TOMATIN LEGACY 1/1 43</t>
  </si>
  <si>
    <t>FRESCOB.ALIE' ROSE' 75</t>
  </si>
  <si>
    <t>FRESCOB.AMMIRAGL VERM.MASSOV</t>
  </si>
  <si>
    <t>FRESCOB.AMMIRAGLIA SYRAH</t>
  </si>
  <si>
    <t>FRESCOB.MORMORETO</t>
  </si>
  <si>
    <t>FRESCOB.RIPE CONVENTO BRUNELL</t>
  </si>
  <si>
    <t>LOCH LOMOND 14Y 0,35/46</t>
  </si>
  <si>
    <t>TALISKER NEIST POINT 0,70/45,8</t>
  </si>
  <si>
    <t>GREY GOOSE DUCASSE 70/40</t>
  </si>
  <si>
    <t>GREY GOOSE EXPLOR. PACK 70/40</t>
  </si>
  <si>
    <t>GREY GOOSE AROMAT 0,70  40</t>
  </si>
  <si>
    <t>NIKKA ALL MALT 70/40</t>
  </si>
  <si>
    <t>TOGOUCHI PREMIUM 70/40</t>
  </si>
  <si>
    <t>ZACAPA EDICION NEGRA 1/1 43</t>
  </si>
  <si>
    <t>FABBRI SCIROPPO LIME</t>
  </si>
  <si>
    <t>FABBRI SCIROPPO ARANCIA</t>
  </si>
  <si>
    <t>FABBRI SCIROPPO LIQUIRIZIA</t>
  </si>
  <si>
    <t>FABBRI SCIROPPO MIRTILLO</t>
  </si>
  <si>
    <t>FABBRI SCIROPPO LEMONKIWI</t>
  </si>
  <si>
    <t>DALMORE DOMINIUM 0,70/43</t>
  </si>
  <si>
    <t>DALMORE LUCEO 0,70/40</t>
  </si>
  <si>
    <t>DALMORE REGALIS 1/1 40</t>
  </si>
  <si>
    <t>CRYSTAL HEAD CONF 5 MIGNON</t>
  </si>
  <si>
    <t>GRAPPA FRANCOLI ASS 0,70/42,5</t>
  </si>
  <si>
    <t>HIBIKY HARMONY MAST SEL.70/43</t>
  </si>
  <si>
    <t>PADDY 0,70/40</t>
  </si>
  <si>
    <t>GLEN FIDDICH IPA ***0,70/43</t>
  </si>
  <si>
    <t>OCTOMORE 0,70 58,5</t>
  </si>
  <si>
    <t>POLIZIANO ASINONE 75</t>
  </si>
  <si>
    <t>MASI COSTASERA AMARONE 0,75</t>
  </si>
  <si>
    <t>LA TUNELLA VALMASIA 0,75</t>
  </si>
  <si>
    <t>PLANETA PLUMBAGO ROSSO 0,75</t>
  </si>
  <si>
    <t>POLIZIANO LE STANZE 75</t>
  </si>
  <si>
    <t>CONTADI BRUT 1,5</t>
  </si>
  <si>
    <t>CONTADI BRUT 3 LT</t>
  </si>
  <si>
    <t>ISOLE E OLENA CEPPARELLO 0,75</t>
  </si>
  <si>
    <t>ANTINORI CONT'UGO 0,75</t>
  </si>
  <si>
    <t>CLASSICA AVIGN DESID. 75 MERL</t>
  </si>
  <si>
    <t>TEN. GREPPO BIONDI SANTI 75</t>
  </si>
  <si>
    <t>COLLEMASSARI GRATTAMACCO BOLGHERI SUPERIORE</t>
  </si>
  <si>
    <t>GRAPPA POLI RUTA 0,50/40</t>
  </si>
  <si>
    <t>GRAPPA VILLA VARDA 70/40</t>
  </si>
  <si>
    <t>GRAPPA NONINO FRAGOL 0,50/45</t>
  </si>
  <si>
    <t>GRAPPA I TAROCCHI 0,50/40</t>
  </si>
  <si>
    <t>SINGLETON 15Y 70/40</t>
  </si>
  <si>
    <t>LOCH LOMOND 12Y 70/48</t>
  </si>
  <si>
    <t>BELUGA 0,70 40</t>
  </si>
  <si>
    <t>BELUGA 3LT 40</t>
  </si>
  <si>
    <t>OCTOMORE IS.BARLEY 0,70 64 gr</t>
  </si>
  <si>
    <t>TEQ.PATRON XO CAFE 70/30</t>
  </si>
  <si>
    <t>KALASHNIKOV 1/1 40 + 2 BOMBA</t>
  </si>
  <si>
    <t>ARDBEG 10Y 0,70/46 + 2 MIGNON</t>
  </si>
  <si>
    <t>GALLIANO LIQUORE 0,50/42,3</t>
  </si>
  <si>
    <t>SIR EDWARD'S SMOKY 1/1 40</t>
  </si>
  <si>
    <t>TOMATIN 12Y 70/43</t>
  </si>
  <si>
    <t>FASSATI SALARCO 0,75</t>
  </si>
  <si>
    <t>FASSATI GERSEMI 0,75</t>
  </si>
  <si>
    <t>FASSATI SELCIAIA 0,75</t>
  </si>
  <si>
    <t>FASSATI TORRE AL FANTE 0,75</t>
  </si>
  <si>
    <t>FIRRIATO ALTAVILLA SIRAH</t>
  </si>
  <si>
    <t>FIRRIATO CHIARAMONTE CHARDONNA</t>
  </si>
  <si>
    <t>FIRRIATO CHIARAMONTE NEROAVOLA</t>
  </si>
  <si>
    <t>FIRRIATO S.AGOSTINO BAGLIO B/R</t>
  </si>
  <si>
    <t>FIRRIATO JASMIN ZIBIBBO</t>
  </si>
  <si>
    <t>FIRRIATO SABBIE DELL'ETNA B/R ROSATO</t>
  </si>
  <si>
    <t>FIRRIATO CAELES CATARRATO</t>
  </si>
  <si>
    <t>FIRRIATO CAELES NERO D'AVOLA</t>
  </si>
  <si>
    <t>FIRRIATO CAMELOT MERLOT</t>
  </si>
  <si>
    <t>FRESCOB.NIPOZZANO RISERVA</t>
  </si>
  <si>
    <t>FRESCOB.CASTELGIOC.RISERVA</t>
  </si>
  <si>
    <t>FRESCOB.CASTELGIOC BRUNELLO</t>
  </si>
  <si>
    <t>FRESCOB.*VINSANTO 75cl.</t>
  </si>
  <si>
    <t>FRESCOB.CAMPOaiSASSI ROSSO 75c</t>
  </si>
  <si>
    <t>FRESCOB.POMINO   75 cl</t>
  </si>
  <si>
    <t>FRESCOB.LA VITE LUCENTE 0,75</t>
  </si>
  <si>
    <t>FRESCOB.REMOLE R/B/ROSE</t>
  </si>
  <si>
    <t>FRESCOB.MONTESODI 0,75</t>
  </si>
  <si>
    <t>FRESCOB.LAMAIONE 75</t>
  </si>
  <si>
    <t>FRESCOB.CHIANTI CASTIGLIONI 75</t>
  </si>
  <si>
    <t>FRESCOB.LUCE DELLA VITE 0,75</t>
  </si>
  <si>
    <t>FRESCOB.MORELLINO S.MARIA 0,75</t>
  </si>
  <si>
    <t>FRESCOB.ATTEMS PINOT GRIGI</t>
  </si>
  <si>
    <t>FRESCOB.ATTEMS CHARDONNAY</t>
  </si>
  <si>
    <t>FRESCOB.ATTEMS SAUVIGNON</t>
  </si>
  <si>
    <t>FRESCOB.ATTEMS RIBOLLA GIALLA</t>
  </si>
  <si>
    <t>FRESCOB.ATTEMS FRIULANO</t>
  </si>
  <si>
    <t>FIRRIATO HARMONIUM NERO AVOLA</t>
  </si>
  <si>
    <t>FIRRIATO RIBECA PERRICONE</t>
  </si>
  <si>
    <t>FIRRIATO CAVANERA SCORCIAVACCA</t>
  </si>
  <si>
    <t>FIRRIATO CAVANERA COTURNIE</t>
  </si>
  <si>
    <t>GENAGRICOLA FRIULANO 0,75</t>
  </si>
  <si>
    <t>GENAGRICOLA SAUVIGNON  0,75</t>
  </si>
  <si>
    <t>GENAGRICOLA PINOT GRIGIO 0,75</t>
  </si>
  <si>
    <t>GENAGRICOLA PINOT BIANCO 0,75</t>
  </si>
  <si>
    <t>ERDINGER BIRRA 0,50</t>
  </si>
  <si>
    <t>FATT.BARBI BRUNELLO MONTALCINO</t>
  </si>
  <si>
    <t>FATT.BARBI BRUNELLO MONT.RISER</t>
  </si>
  <si>
    <t>FATT.BARBI MORELLINO SCANSANO</t>
  </si>
  <si>
    <t>FATT.BARBI ROSSO MONTALCINO</t>
  </si>
  <si>
    <t>FATT.BARBI BRUSCO DEI BARBI</t>
  </si>
  <si>
    <t>FONTANACOTA VERMENTINO</t>
  </si>
  <si>
    <t>FONTANACOTA PIGATO</t>
  </si>
  <si>
    <t>FONTANACOTA SCIAC-TRA'</t>
  </si>
  <si>
    <t>GAJA BRUNELLO SUGARILLE</t>
  </si>
  <si>
    <t>LA SCOLCA GAVI BIANCA 0,75 CL</t>
  </si>
  <si>
    <t>RAPITALA' ROSATO</t>
  </si>
  <si>
    <t>BERTANI AMARONE 2013</t>
  </si>
  <si>
    <t>BENRIACH 10Y 0,70/43</t>
  </si>
  <si>
    <t>GLEN GOYNE 12Y 70/43</t>
  </si>
  <si>
    <t>HAZELBURN 10Y 70/46</t>
  </si>
  <si>
    <t>SHEEP DIP 0,70/40</t>
  </si>
  <si>
    <t>SMOKEHEAD SINGLE MALT 0,70/43</t>
  </si>
  <si>
    <t>TOMATIN 14Y 70/46</t>
  </si>
  <si>
    <t>TOMATIN CU BOCAN 1/1 46</t>
  </si>
  <si>
    <t>TOMATIN LEGACY 0,70/43</t>
  </si>
  <si>
    <t>BATHTUB GIN 70/43,3</t>
  </si>
  <si>
    <t>BOTANIC GIN 0,70/45</t>
  </si>
  <si>
    <t>BRUGAL 1888 70/40</t>
  </si>
  <si>
    <t>CLEMENT 10Y RHUM 0,70/42</t>
  </si>
  <si>
    <t>CLEMENT SHRUBB ORANG 70/40</t>
  </si>
  <si>
    <t>CLEMENT XO 0,70/42</t>
  </si>
  <si>
    <t>DIPLOMATICO VINTAGE  70/43</t>
  </si>
  <si>
    <t>LAGAVULLIN 8Y 0,70/48</t>
  </si>
  <si>
    <t>OPTHIMUS 18Y 70/38</t>
  </si>
  <si>
    <t>OXLEY GIN 1/1 47</t>
  </si>
  <si>
    <t>SKORPPIO VODKA 0,70/37,5</t>
  </si>
  <si>
    <t>TOGOUCHI 18Y 0,70/43,8</t>
  </si>
  <si>
    <t>STRATHMILL  0,70/43</t>
  </si>
  <si>
    <t>WALCH CHARDONNAY 0,75</t>
  </si>
  <si>
    <t>WALCH PINOT GRIGIO 0,75</t>
  </si>
  <si>
    <t>WALCH GEWUERZTRAMINER 0,75</t>
  </si>
  <si>
    <t>WALCH SAUVIGNON 0,75</t>
  </si>
  <si>
    <t>WALCH MULLER THURGAU 0,75</t>
  </si>
  <si>
    <t>WALCH PINOT NERO 0,75</t>
  </si>
  <si>
    <t>WALCH SCHIAVA 0,75</t>
  </si>
  <si>
    <t>WALCH BRONNER MITTERBERG 0,75</t>
  </si>
  <si>
    <t>WALCH EWA BIANCO 0,75</t>
  </si>
  <si>
    <t>ZONIN PROSECCO 0,75</t>
  </si>
  <si>
    <t>RAMAZZOTTI SAMBUCA  0,70/38</t>
  </si>
  <si>
    <t>TROIS RIVIERES AMBRE 70/40</t>
  </si>
  <si>
    <t>OTARD XO 70/40</t>
  </si>
  <si>
    <t>CASTELGR.CHIANTI 0,75 norm ros</t>
  </si>
  <si>
    <t>CASTELGR.CLEMENTE VII RISERVA</t>
  </si>
  <si>
    <t>CASTELGR.NOBILE MONTEPULCIANO</t>
  </si>
  <si>
    <t>CASTELGR.CHIANTI CLAS. 1 LT FS</t>
  </si>
  <si>
    <t>CASTELGR.CLEMENTE VII 0,75</t>
  </si>
  <si>
    <t>CASTELGR.LAMOLE 0,75</t>
  </si>
  <si>
    <t>CASTELGR.CHIANTI RISERVA 0,75</t>
  </si>
  <si>
    <t>CASTELGR.PANZANO 0,75</t>
  </si>
  <si>
    <t>CASTELGR.VIN SANTO 0,75</t>
  </si>
  <si>
    <t>CASTELGR.NOVELLO 0,75</t>
  </si>
  <si>
    <t>CASTELGR**RICCI BRUNELLO MONT</t>
  </si>
  <si>
    <t>CASTELGR**RICCIROSSO MONTALC</t>
  </si>
  <si>
    <t>CASTELGR.MORELLINO SCANSANO</t>
  </si>
  <si>
    <t>LA COLOMBARA LAMBRUSCO 0,75</t>
  </si>
  <si>
    <t>CHAMP.VEUVE CLIQUOT DEMI-SEC</t>
  </si>
  <si>
    <t>CHAMP.DOM PERIGNON P2</t>
  </si>
  <si>
    <t>BOULARD CUVEE VINCENT 70/40</t>
  </si>
  <si>
    <t>CANTINA SOAVE PINOT GRIGIO 75</t>
  </si>
  <si>
    <t>CANTINA SOAVE CHARDONNAY 75</t>
  </si>
  <si>
    <t>CANTINA SOAVE SAUVIGNON 75</t>
  </si>
  <si>
    <t>CANTINA SOAVE MERLOT 0,75</t>
  </si>
  <si>
    <t>CANTINA SOAVE PINOT NERO 0,75</t>
  </si>
  <si>
    <t>CANTINA SOAVE CABERNET</t>
  </si>
  <si>
    <t>CANTINA SOAVE B/R/ROSA VENETO</t>
  </si>
  <si>
    <t>CANTINA SOAVE PROSECCO VENETO</t>
  </si>
  <si>
    <t>CANTINA SOAVE FRIZZANTE</t>
  </si>
  <si>
    <t>CANTINA SOAVE BIANCO MTDCLASS</t>
  </si>
  <si>
    <t>CANTINA SOAVE MTD CARMAT MAXIM</t>
  </si>
  <si>
    <t>CANTINA SOAVE ASTI DOLCE MAXIM</t>
  </si>
  <si>
    <t>CANTINA SOAVE MULLER MAXIM</t>
  </si>
  <si>
    <t>CANTINA SOAVE PROSECCO B MAXI.</t>
  </si>
  <si>
    <t>CANTINA SOAVE ROSE' DRY MAXIM</t>
  </si>
  <si>
    <t>CANTINA SOAVE RECIOTO/SOAVE</t>
  </si>
  <si>
    <t>CANTINA SOAVE SOAVE</t>
  </si>
  <si>
    <t>CANTINA SOAVE AROMATICO MAXIM</t>
  </si>
  <si>
    <t>CANTINA SOAVE VALPOLICELLA</t>
  </si>
  <si>
    <t>CANTINA SOAVE BARDOLINO 0,75</t>
  </si>
  <si>
    <t>CANTINA SOAVE BIANCO CUSTOZA</t>
  </si>
  <si>
    <t>CANTINA SOAVE AMARONE</t>
  </si>
  <si>
    <t>CANTINA SOAVE GRAPPA ASSORT.</t>
  </si>
  <si>
    <t>MATUSALEM RHUM 23Y 70/40</t>
  </si>
  <si>
    <t>LOUIS LATOUR CHARDONNAY 0,75</t>
  </si>
  <si>
    <t>LOUIS LATOUR BOURGOGNE 0,75</t>
  </si>
  <si>
    <t>LOUIS LATOUR PINOT NOIR 0,75</t>
  </si>
  <si>
    <t>GLEN FIDDICH 15Y 1/1 51</t>
  </si>
  <si>
    <t>BUFFALO TRACE 0,70/45</t>
  </si>
  <si>
    <t>BULLEIT 70/45</t>
  </si>
  <si>
    <t>CHAMP.BOLLINGER ROSE' 0,75</t>
  </si>
  <si>
    <t>BLACKWOOD GIN 0,70/60</t>
  </si>
  <si>
    <t>BUNNAHABHAIN 18Y 70/46,3</t>
  </si>
  <si>
    <t>CACIQUE ANEJO 70/37,5</t>
  </si>
  <si>
    <t>CAMERON BRIG 70/40</t>
  </si>
  <si>
    <t>GLEN DRONACH 21Y 70/48</t>
  </si>
  <si>
    <t>HIGHLAND PARK SVEIN 1LT/40</t>
  </si>
  <si>
    <t>JIM BEAM SIGNATURE 70/43</t>
  </si>
  <si>
    <t>CHAMP.VEUVE CLIQUOT 3LT JEROB</t>
  </si>
  <si>
    <t>RABINO MOSCATO S. VITTORIA</t>
  </si>
  <si>
    <t>CYNAR 0,70 16,5gr</t>
  </si>
  <si>
    <t>ZONIN AMARONE</t>
  </si>
  <si>
    <t>OUZO 12    1/1 40</t>
  </si>
  <si>
    <t>ZONIN BRACHETTO POGGIO</t>
  </si>
  <si>
    <t>ZONIN VALPOLICELLA RIPASSO</t>
  </si>
  <si>
    <t>TROIS RIVIERES BLANC 1/1 50</t>
  </si>
  <si>
    <t>COMP.VINO INSOGLIOCINGHIALE 75</t>
  </si>
  <si>
    <t>MEREGALLI C.ZECCA SALICE SALEN RISERVA</t>
  </si>
  <si>
    <t>PLANETA TEREBINTO GRILLO</t>
  </si>
  <si>
    <t>PLANETA NOCERA</t>
  </si>
  <si>
    <t>PLANETA OLIO EXTRA VERG.0,500</t>
  </si>
  <si>
    <t>BELLAVISTA BRUT 3 LT</t>
  </si>
  <si>
    <t>RONCHI DI MANZ. ROSAZZO/BIANCO ELLEGRI</t>
  </si>
  <si>
    <t>CAIAROSSA PERGOLAIA</t>
  </si>
  <si>
    <t>PELLEGRINO SECCA 0,50</t>
  </si>
  <si>
    <t>PELLEGRINO SUP.DOLCE 75</t>
  </si>
  <si>
    <t>POLAR VODKA ASS 0,70/20</t>
  </si>
  <si>
    <t>ARMAGNAC LAUVIA 15Y 70/40</t>
  </si>
  <si>
    <t>BERTANI VALPOLICELLA VALPANTEN</t>
  </si>
  <si>
    <t>PELLEGRINO LIQUOROSI 1/1</t>
  </si>
  <si>
    <t>SANTI SOLANE VALP. RIPASSO</t>
  </si>
  <si>
    <t>SIBONA GRAPPA NEBIOLO 70/40</t>
  </si>
  <si>
    <t>POLINI BITTER 1LT 21</t>
  </si>
  <si>
    <t>OCUMORE RHUM 70/40</t>
  </si>
  <si>
    <t>TOSO PROSECCO 0,20 X 3</t>
  </si>
  <si>
    <t>PELLEGR MINEO OVO 1/1</t>
  </si>
  <si>
    <t>HAUNER MALVASIA 0,375</t>
  </si>
  <si>
    <t>HIGHLAND PEARL 70/40</t>
  </si>
  <si>
    <t>LA HUATANA TRIPLE SEC  1LT 36</t>
  </si>
  <si>
    <t>MAGISTRAVINI ANIMA DI PRIMITIV</t>
  </si>
  <si>
    <t>POLINI CREMA LIMONCELLO 70/17</t>
  </si>
  <si>
    <t>YPIOCA CACHACA 1LT 39</t>
  </si>
  <si>
    <t>MELINI VIN SANTO ,75</t>
  </si>
  <si>
    <t>KARUKERA RUM 0,70/42</t>
  </si>
  <si>
    <t>PORT ASKAIG 100 PROOF 70/57,1</t>
  </si>
  <si>
    <t>BENVENUTO NOCINO 0,50/34</t>
  </si>
  <si>
    <t>FOURSQUARE RUM 0,70/56</t>
  </si>
  <si>
    <t>GRAPPA MASI AMARONE 0,50/50</t>
  </si>
  <si>
    <t>ARCANE 12Y RUM XTR ARO 0,70/40</t>
  </si>
  <si>
    <t>MADERAS RUM 0,70/40</t>
  </si>
  <si>
    <t>HEAVEN HILL 1LT 40</t>
  </si>
  <si>
    <t>BASIL HAYDENS 1LT 40</t>
  </si>
  <si>
    <t>CLAIRIN SAJOUS 0,70/55,9</t>
  </si>
  <si>
    <t>REMEMBER RUM ASSORT 0,70/45</t>
  </si>
  <si>
    <t>PRESIDENT MARTI 23Y RUM 70/40</t>
  </si>
  <si>
    <t>PRESIDENT MARTI 15Y RUM 70/40</t>
  </si>
  <si>
    <t>GRAPPA FILU FERRU 70/42 ZEDDA</t>
  </si>
  <si>
    <t>POLINI VITTONE AMARETTO 70/25</t>
  </si>
  <si>
    <t>ABSINTHE XENTA/KERMAN 0,70/70</t>
  </si>
  <si>
    <t>ABSINTHE ETERNUM 0,70/75 POLIN</t>
  </si>
  <si>
    <t>BORGHETTI SAMBUCA 0,70/38</t>
  </si>
  <si>
    <t>EXQUISITO RUM 70/40</t>
  </si>
  <si>
    <t>JACK DANIEL'S 0,35  40</t>
  </si>
  <si>
    <t>JACK DANIEL'S 0,20  40 FLASCH</t>
  </si>
  <si>
    <t>JACK DANIEL'S APPLE CIDAR 0,33</t>
  </si>
  <si>
    <t>LINE AQUAVIT 0,70/41,5</t>
  </si>
  <si>
    <t>DIPLOMATICO MANTUANO 12Y 70/40</t>
  </si>
  <si>
    <t>SIBONA SIGARI 40 ML./40gr</t>
  </si>
  <si>
    <t>J.WALKER BLU 1/1 40</t>
  </si>
  <si>
    <t>BUNNAHABHAIN CRUACH M.1/1 50</t>
  </si>
  <si>
    <t>BUNNAHABHAIN 12Y 0,70/46,3</t>
  </si>
  <si>
    <t>BALVENIE 17Y PEAT.CASK 70/48,7</t>
  </si>
  <si>
    <t>CINZANO VTH ROSE' 1/1</t>
  </si>
  <si>
    <t>J.WALKER 18Y GOLD 1 LT 40</t>
  </si>
  <si>
    <t>J.WALKER 15Y GREEN 0,20/43</t>
  </si>
  <si>
    <t>J.WALKER 18Y GOLD 0,20/40</t>
  </si>
  <si>
    <t>J.WALKER BLU 0,20/43</t>
  </si>
  <si>
    <t>BENRIACH 16Y 0,70/43</t>
  </si>
  <si>
    <t>BUSHMILL'S ORIGINAL 70/40 TRIPLE DISTILLED</t>
  </si>
  <si>
    <t>BOWMORE LEGEND 70/40</t>
  </si>
  <si>
    <t>BRUICHLADDICH LINKS 1LT 46</t>
  </si>
  <si>
    <t>BARCELO IMPERIAL 0,70/40</t>
  </si>
  <si>
    <t>BUNNAHABHAIN 25Y 0,70/43</t>
  </si>
  <si>
    <t>SMIRNOFF BLACK 1/1 40</t>
  </si>
  <si>
    <t>ZWACK UNICUM 0,70/40</t>
  </si>
  <si>
    <t>GLEN MORANGIE 15 Y 0,70/46</t>
  </si>
  <si>
    <t>CRAGGANMORE DB.MATUR.1/1 40</t>
  </si>
  <si>
    <t>GLEN MORANGIE SIGNET 0,70/46</t>
  </si>
  <si>
    <t>CASSANO LIMONCELLO 1 LT/30</t>
  </si>
  <si>
    <t>USQUAEBACH RESERVE...0,75/43</t>
  </si>
  <si>
    <t>CANADIAN CLUB... 0,75/40</t>
  </si>
  <si>
    <t>SMIRNOFF BLU 0,50/50</t>
  </si>
  <si>
    <t>TANQUERAY VODKA.... 0,75/40</t>
  </si>
  <si>
    <t>BACARDI...0,75/40</t>
  </si>
  <si>
    <t>BOMBAY...0,75/47</t>
  </si>
  <si>
    <t>TEQ.CUERVO ESP.   0,75/40</t>
  </si>
  <si>
    <t>BOWMORE DARKEST 0,75/43</t>
  </si>
  <si>
    <t>BOWMORE 17Y 0,75/43</t>
  </si>
  <si>
    <t>BOMBARDINO 1 LT 17gr</t>
  </si>
  <si>
    <t>BOMBAY SAPPHIRE GIN 1lt/47gr</t>
  </si>
  <si>
    <t>BALVENIE 15Y 0,75/47,8</t>
  </si>
  <si>
    <t>GLEN FIDDICH.......15Y 0,75/43</t>
  </si>
  <si>
    <t>GLEN FIDDICH 18Y 0,75/43</t>
  </si>
  <si>
    <t>BALBLAIR 10Y 70/40</t>
  </si>
  <si>
    <t>BALLANTRUAN 70/50</t>
  </si>
  <si>
    <t>BRANCA STRAVECCHIO 1lt BRANDY</t>
  </si>
  <si>
    <t>CAPT.MORGAN 1/1 40</t>
  </si>
  <si>
    <t>GALLIANO LIQUORE 1 LT 30</t>
  </si>
  <si>
    <t>SMIRNOFF BLU 1LT 50</t>
  </si>
  <si>
    <t>CARLOS I BRANDY 0,70/38</t>
  </si>
  <si>
    <t>GLEN FIDDICH 18Y 1/1 43</t>
  </si>
  <si>
    <t>BALVENIE 21Y 0,70/40</t>
  </si>
  <si>
    <t>GRANT'S SPEC. STRENGHT 1/1 50</t>
  </si>
  <si>
    <t>J.WALKER BLACK 12Y 70/40 ANNIV</t>
  </si>
  <si>
    <t>J.WALKER SWING 0,75/43</t>
  </si>
  <si>
    <t>J.WALKER 15Y GREEN 0,75/43</t>
  </si>
  <si>
    <t>COURVOISIER VSOP 0,200/40</t>
  </si>
  <si>
    <t>CAOL ILA DB.MATURED 0,70/43</t>
  </si>
  <si>
    <t>CAOL ILA CASK STRENGHT 70/59</t>
  </si>
  <si>
    <t>CAOL ILA 12Y 0,20/43</t>
  </si>
  <si>
    <t>CRAGGANMORE 12Y 0,200/40</t>
  </si>
  <si>
    <t>GLEN KINCHIE 12Y 0,20/43</t>
  </si>
  <si>
    <t>HENNESSY VSOP PRIVILEGE 50/40</t>
  </si>
  <si>
    <t>LAGAVULLIN 16Y 0,20/43</t>
  </si>
  <si>
    <t>CAOL ILA 12Y 1/1 43</t>
  </si>
  <si>
    <t>CRAGGANMORE DB MATURED 70/40</t>
  </si>
  <si>
    <t>LAGAVULLIN 12Y CASK ST.70/56,4</t>
  </si>
  <si>
    <t>CHIVAS REGAL 1/1   43 gr</t>
  </si>
  <si>
    <t>CITADELLE GIN 0,70 44gr</t>
  </si>
  <si>
    <t>CAOL ILA DB MATURED 1/1 43</t>
  </si>
  <si>
    <t>SIBONA ARMONIA DI LANGA 70/40</t>
  </si>
  <si>
    <t>SCAPA 16Y 0,70/40</t>
  </si>
  <si>
    <t>SINGLETON 15Y 1/1  40</t>
  </si>
  <si>
    <t>CACIQUE 500 RHUM 0,70/40</t>
  </si>
  <si>
    <t>J.WALKER BLU 75/43</t>
  </si>
  <si>
    <t>J.WALKER 18Y GOLD  75/40</t>
  </si>
  <si>
    <t>CRAGGANMORE 12Y 1/1 40</t>
  </si>
  <si>
    <t>LAGAVULLIN DB.MAT.DIST. 1/1 43</t>
  </si>
  <si>
    <t>CAOL ILA 18Y 0,20/43</t>
  </si>
  <si>
    <t>CAOL ILA CASK STRENGHT 0,20/60</t>
  </si>
  <si>
    <t>J &amp; B  0,75 40gr</t>
  </si>
  <si>
    <t>KNOB CREEK 9Y SM. BATCH70/50</t>
  </si>
  <si>
    <t>BUCHANAN DE LUXE 12Y 1/1 43</t>
  </si>
  <si>
    <t>CAOL ILA 25Y 0,70/43</t>
  </si>
  <si>
    <t>BOWMORE 25Y 0,70/43</t>
  </si>
  <si>
    <t>WINDSOR 21Y 0,50/40</t>
  </si>
  <si>
    <t>BAILEYS IRISH CREAM 0,350 17g</t>
  </si>
  <si>
    <t>BENRINNES 23Y SP.REL 0,70/58,8</t>
  </si>
  <si>
    <t>GLEN GOYNE 17Y 1/1 40</t>
  </si>
  <si>
    <t>GLEN FIDDICH 21Y 0,70/40</t>
  </si>
  <si>
    <t>SINGLETON 12Y 1/1 40</t>
  </si>
  <si>
    <t>BALVENIE 14Y GOLD CASK 0,70/47</t>
  </si>
  <si>
    <t>BRUICHLADDICH 15Y 0,70/54</t>
  </si>
  <si>
    <t>CU DHUB BLACK S.MALT 0,70/40</t>
  </si>
  <si>
    <t>J.WALKER BLU 1/1 43</t>
  </si>
  <si>
    <t>GLEN LIVET 15Y 1/1 40</t>
  </si>
  <si>
    <t>GLEN GARIOCH 8Y 70/40</t>
  </si>
  <si>
    <t>GLEN FIDDICH 15Y 1/1 43 SOLERA</t>
  </si>
  <si>
    <t>GLEN MORANGIE ASTAR 1/1 57,1</t>
  </si>
  <si>
    <t>BALLANTINES 12Y 1/1 40</t>
  </si>
  <si>
    <t>BUSHMILL'S 21Y 0,70/40</t>
  </si>
  <si>
    <t>GLAYVA 0,70/35</t>
  </si>
  <si>
    <t>J.WALKER BLACK 12Y 1,5/40</t>
  </si>
  <si>
    <t>J.WALKER SWING 0,70/40</t>
  </si>
  <si>
    <t>BARBIERI PUNCH 0,70 35gr</t>
  </si>
  <si>
    <t>SIBONA CASSETTO (1BOTT+2 BICC)</t>
  </si>
  <si>
    <t>BALVENIE 21Y 0,70/47,6</t>
  </si>
  <si>
    <t>BUNNAHABHAIN 18Y 1/1 43</t>
  </si>
  <si>
    <t>GLEN GARIOCH 12Y 1LT/48</t>
  </si>
  <si>
    <t>CHAMP.PERRIER JOUET  0,75</t>
  </si>
  <si>
    <t>CHAMP.LAUR.PERRIER ROSE</t>
  </si>
  <si>
    <t>FREIXENET C. NEGRO BRUT 0,75</t>
  </si>
  <si>
    <t>CHAMP.*****MOET CHAND.PREM.CRU</t>
  </si>
  <si>
    <t>CHAMP.BOLLINGER ANNE'1999</t>
  </si>
  <si>
    <t>CHAMP.VEUVE CLIQUOT 1,5</t>
  </si>
  <si>
    <t>CHAMP.****VEUVE CLIQUOT 3 LT</t>
  </si>
  <si>
    <t>CHAMP.*****MUMM CORD.ROUGE 1,5</t>
  </si>
  <si>
    <t>CHAMP.DOM PERIGNON 1,5</t>
  </si>
  <si>
    <t>CHAMP.BOLLINGER SPEC CUVEE</t>
  </si>
  <si>
    <t>CHAMP.ROEDERER 0,75</t>
  </si>
  <si>
    <t>BRUICHLADDICH 18Y 0,70/46</t>
  </si>
  <si>
    <t>BRANCA STRAVECCHIO RISERVA 70</t>
  </si>
  <si>
    <t>BRUICHLADDICH 15Y 0,50/50</t>
  </si>
  <si>
    <t>CUSUMANO NOA' 0,75</t>
  </si>
  <si>
    <t>CUSUMANO SAGANA 0,75</t>
  </si>
  <si>
    <t>DONNAFUGATA LA FUGA CHARDONNAY</t>
  </si>
  <si>
    <t>DONNAFUGATA ANGHELI 0,75</t>
  </si>
  <si>
    <t>DONNAFUGATA LIGHEA BIANCO 0,75</t>
  </si>
  <si>
    <t>T.GRAZIE** ROSSO MONTALCINO</t>
  </si>
  <si>
    <t>SELCIAIA** ROSSO MONTEPULC</t>
  </si>
  <si>
    <t>DONNAFUGATA ANTHILIA</t>
  </si>
  <si>
    <t>DONNAFUGATA CHIARANDA'</t>
  </si>
  <si>
    <t>DONNAFUGATA SEDARA</t>
  </si>
  <si>
    <t>S.ANASTASIA** NERO D'AVOLA</t>
  </si>
  <si>
    <t>ACCAD**SOLE SHIRAZ NERO D'AV</t>
  </si>
  <si>
    <t>ACCAD**SOLE SHIRAZ CABERNET</t>
  </si>
  <si>
    <t>GLEN KINCHIE 12Y 0,70/43</t>
  </si>
  <si>
    <t>S.AGOSTINO**** ROSSO FIRRIATO</t>
  </si>
  <si>
    <t>MONKEY SHOULDER 0,70/40</t>
  </si>
  <si>
    <t>TULLAMORE DEW 12Y 0,70/40</t>
  </si>
  <si>
    <t>SOLOPE** PRIMITIVO DI MANDURIA</t>
  </si>
  <si>
    <t>CLYNELISH 14Y 0,20/46</t>
  </si>
  <si>
    <t>VILLA SPARINA*GAVI DI GAVI 0,7</t>
  </si>
  <si>
    <t>ROSATO**** DELLE VENEZIE</t>
  </si>
  <si>
    <t>ALTE ROCCHE**BIANCHE BAROLO</t>
  </si>
  <si>
    <t>SARTORI** AMARONE 0,75</t>
  </si>
  <si>
    <t>DUE TIGLI ***TREBBIANO 0,75</t>
  </si>
  <si>
    <t>CANTALUPI** SALICE RISERVA 75</t>
  </si>
  <si>
    <t>T.GRAZIE** BRUNELLO DI MONTALC</t>
  </si>
  <si>
    <t>S.CATERINA** SAUVIGNON COLLIO</t>
  </si>
  <si>
    <t>SELLA &amp; MOSCA VERMENTINO SARDO LA CALA</t>
  </si>
  <si>
    <t>MORELLINO** DI SCANSANO</t>
  </si>
  <si>
    <t>CUSUMANO BENUARA 0,75</t>
  </si>
  <si>
    <t>DONNAFUGATA TANCREDI</t>
  </si>
  <si>
    <t>LUNGAROTTI RUBESCO</t>
  </si>
  <si>
    <t>SELLA &amp; MOSCA TERRERARE 75 CL</t>
  </si>
  <si>
    <t>SELLA &amp; MOSCA CANNONAU 75 CL</t>
  </si>
  <si>
    <t>SELLA &amp; MOSCA CAPOCACCIA 75 CL</t>
  </si>
  <si>
    <t>SELLA &amp; MOSCA TORBATO 0,75</t>
  </si>
  <si>
    <t>CUSUMANO NERO D'AVOLA 0,75</t>
  </si>
  <si>
    <t>CUSUMANO SYRAH 0,75</t>
  </si>
  <si>
    <t>SELLA &amp; MOSCA TORBATO 1,5</t>
  </si>
  <si>
    <t>SELLA &amp; MOSCA TERREBIANCHECUVE</t>
  </si>
  <si>
    <t>ROCCA*MACIE CHIANTI VERNAI.</t>
  </si>
  <si>
    <t>CAVIT ROSE'*TERRE FREDDE 0,75</t>
  </si>
  <si>
    <t>CALDIROLA** MERLOT 0,75</t>
  </si>
  <si>
    <t>FRIULVINI**MERLOT 0,75</t>
  </si>
  <si>
    <t>TOMBACCO** CABERNET 2 LT</t>
  </si>
  <si>
    <t>TOMBACCO*SEREN. BARDOLINO 0,75</t>
  </si>
  <si>
    <t>BANFI BRUNELLO MONTALCINO</t>
  </si>
  <si>
    <t>UGOLFORTE*BRUNELLO MONTALCINO</t>
  </si>
  <si>
    <t>CIAMPOLETO* ROSSO MONTALCINO</t>
  </si>
  <si>
    <t>GLEN DRONACH 12Y 1/1 43</t>
  </si>
  <si>
    <t>DONNAFUGATA SUR SUR GRILLO</t>
  </si>
  <si>
    <t>CUSUMANO SHAMARIS 0,75</t>
  </si>
  <si>
    <t>TOSO MARSALA OVO  1/1 GRANDOVO</t>
  </si>
  <si>
    <t>JAGERMEISTER 70 35</t>
  </si>
  <si>
    <t>COLLEMASSARI GRATTAMACCO BOLGHERI ROSSO</t>
  </si>
  <si>
    <t>WILD TURKEY RYE 70/40,5</t>
  </si>
  <si>
    <t>SKYY VODKA 1/1 40</t>
  </si>
  <si>
    <t>SKYY VODKA AROMAT.ASS.0,70/21</t>
  </si>
  <si>
    <t>ZONIN CHARDONNAY CABOLANI</t>
  </si>
  <si>
    <t>ZONIN PINOT BIANCO CABOLANI</t>
  </si>
  <si>
    <t>ZONIN SAUVIGNON FRIULANO CABOLANI</t>
  </si>
  <si>
    <t>ZONIN FRIULANO FRIULANO CABOLA</t>
  </si>
  <si>
    <t>ZONIN MERLOT  CABOLANI</t>
  </si>
  <si>
    <t>ZONIN CABERNET CABOLANI</t>
  </si>
  <si>
    <t>ZONIN REFOSCO FRIULANO CABOLAN</t>
  </si>
  <si>
    <t>ZONIN BONARDA TEN. BOSCO</t>
  </si>
  <si>
    <t>ZONIN MOSCATO D'ASTI POGGIO</t>
  </si>
  <si>
    <t>ZONIN ROSAMARO ALTEMURA</t>
  </si>
  <si>
    <t>ZONIN SALIENTE FALANGHINA SPUM ALTEMURA</t>
  </si>
  <si>
    <t>ZONIN PRIMITIVO MANDU.ALTEMURA</t>
  </si>
  <si>
    <t>ZONIN FIANO SALENTO ALTEMURA</t>
  </si>
  <si>
    <t>ZONIN FALANGHINA SALENTO ALTEM</t>
  </si>
  <si>
    <t>ZONIN NEGRAMARO ALTEMURA</t>
  </si>
  <si>
    <t>ZONIN AGLIANICO ALTEMURA</t>
  </si>
  <si>
    <t>ZONIN INSOLIA   FEUDO BUTERA</t>
  </si>
  <si>
    <t>ZONIN NERO D'AVOLA BUTERA</t>
  </si>
  <si>
    <t>ZONIN MERLOT SICILIA P.BUTERA</t>
  </si>
  <si>
    <t>ZONIN SYRAH  FEUDO BUTERA</t>
  </si>
  <si>
    <t>ZONIN CABERNET SAUV SICILIA P.BUTERA</t>
  </si>
  <si>
    <t>ZONIN PROSECCHINI 0,200</t>
  </si>
  <si>
    <t>ZONIN CHARDONNAY SICIL. BUTERA</t>
  </si>
  <si>
    <t>FATT.BARBI VERMENTINO</t>
  </si>
  <si>
    <t>CASTELGR.VERMENTINO</t>
  </si>
  <si>
    <t>CUSUMANO JALE'</t>
  </si>
  <si>
    <t>CUSUMANO ANGIMBE'</t>
  </si>
  <si>
    <t>CUSUMANO CUBI</t>
  </si>
  <si>
    <t>CUSUMANO INSOLIA</t>
  </si>
  <si>
    <t>FRESCOB.MORELLINO PIETRAREGIA</t>
  </si>
  <si>
    <t>CAMPAGNOLA BARDOLINO</t>
  </si>
  <si>
    <t>CAMPAGNOLA BARDOLINO CHIARETTO</t>
  </si>
  <si>
    <t>CAMPAGNOLA VALPOLICELLA</t>
  </si>
  <si>
    <t>CAMPAGNOLA RECIOTO</t>
  </si>
  <si>
    <t>CAMPAGNOLA CHARDONNAY</t>
  </si>
  <si>
    <t>ANTINORI BRAMITO CHARDONNAY</t>
  </si>
  <si>
    <t>ANTINORI CONTE DELLA VIPERA</t>
  </si>
  <si>
    <t>ANTINORI S.GIOVANNI DELLA SALA ORVIETO</t>
  </si>
  <si>
    <t>ANTINORI MUFFATO 75</t>
  </si>
  <si>
    <t>ANTINORI VERMENTINO BOLGHERI</t>
  </si>
  <si>
    <t>ANTINORI SCALABRONE BOLGHERI ROSATO</t>
  </si>
  <si>
    <t>ANTINORI VIVIA LE MORTELLE</t>
  </si>
  <si>
    <t>ANTINORI BOTROSECCO LE MORTELL CABERNET</t>
  </si>
  <si>
    <t>ANTINORI ACHELO LA BRACCESCA SIRAH</t>
  </si>
  <si>
    <t>ANTINORI S.CRISTINA ROSE GIARD</t>
  </si>
  <si>
    <t>ANTINORI TORCICODA TORMARESCA PRIMITIVO</t>
  </si>
  <si>
    <t>ANTINORI MAIME NEGRAMARO TORMARESCA</t>
  </si>
  <si>
    <t>ANTINORI PIETRABIANCA CHARDONN TORMARESCA</t>
  </si>
  <si>
    <t>ANTINORI NEPRICA PRIMITIVO TORMARESCA</t>
  </si>
  <si>
    <t>ANTINORI TORMARESCA CHARDONN</t>
  </si>
  <si>
    <t>ANTINORI CALAFURIA NEGRAMARO</t>
  </si>
  <si>
    <t>ANTINORI ROYCELLO FIANO TORMAR</t>
  </si>
  <si>
    <t>ANTINORI FICHIMORI TORMARESCA</t>
  </si>
  <si>
    <t>ANTINORI BAROLO BUSSIA PRUNOTT</t>
  </si>
  <si>
    <t>ANTINORI BARBARESCO BRIC TUROT PRUNOTTO</t>
  </si>
  <si>
    <t>ANTINORI BARBERA ASTI SUP. COSTAMIOLE PRUNOTTO</t>
  </si>
  <si>
    <t>ANTINORI BARBERA ALBA P.ROMUAL PRUNOTTO</t>
  </si>
  <si>
    <t>DEKUYPER CASSIS 70/15</t>
  </si>
  <si>
    <t>ANTINORI GRANADIE' LANGHE ROSA PRUNOTTO</t>
  </si>
  <si>
    <t>ANTINORI BARBERA ASTI FIULOT PRUNOTTO</t>
  </si>
  <si>
    <t>ANTINORI MOSCATO D'ASTI PRUNOTTO</t>
  </si>
  <si>
    <t>ANTINORI CUVEE' ROYALE</t>
  </si>
  <si>
    <t>ANTINORI BLANC DE BLANC</t>
  </si>
  <si>
    <t>ANTINORI FRANCIACORTA ROSE' MARCHESE ANTINORI</t>
  </si>
  <si>
    <t>CAMPAGNOLA VALPOLICELLA LEBINE</t>
  </si>
  <si>
    <t>CALDI ROSSESE</t>
  </si>
  <si>
    <t>JERMANN SAUVIGNON</t>
  </si>
  <si>
    <t>JERMANN PINOT NERO RED ANGEL</t>
  </si>
  <si>
    <t>JERMANN PIGNACOLUSSE</t>
  </si>
  <si>
    <t>FALESCO EST!EST!EST! POGGIO</t>
  </si>
  <si>
    <t>FALESCO EST!EST!EST! LE POGGER</t>
  </si>
  <si>
    <t>COTARELLA ROSSO MONTIANO (EX FALESCO)</t>
  </si>
  <si>
    <t>FALESCO GRECHETTO VITIANO</t>
  </si>
  <si>
    <t>FALESCO ROSSO CABERNET VITIANO</t>
  </si>
  <si>
    <t>FALESCO VERMENTINO VITIANO</t>
  </si>
  <si>
    <t>FALESCO ROSSO LE POGGERE</t>
  </si>
  <si>
    <t>FALESCO CHARDONNAY TELLUS</t>
  </si>
  <si>
    <t>FALESCO SYRAH ROSSO  TELLUS</t>
  </si>
  <si>
    <t>FALESCO SYRAH ROSATO TELLUS</t>
  </si>
  <si>
    <t>TASCA REGALEALI BCO/ROSE LEROS</t>
  </si>
  <si>
    <t>TASCA REGALEALI NERO D'AVOLA</t>
  </si>
  <si>
    <t>TASCA GUARNACCIO PERRICONE</t>
  </si>
  <si>
    <t>TASCA GERUNDIO GRECANICO</t>
  </si>
  <si>
    <t>TASCA CYGNUS</t>
  </si>
  <si>
    <t>TASCA LEONE D'ALMERITA BLEND</t>
  </si>
  <si>
    <t>TASCA NOZZE D'ORO  BIANCO</t>
  </si>
  <si>
    <t>TASCA GRILLO CAVALLO FATE</t>
  </si>
  <si>
    <t>CONTINI VERM. SARD.PARIGLIA</t>
  </si>
  <si>
    <t>CONTINI VERM. GALLURA ELIBARIA</t>
  </si>
  <si>
    <t>CONTINI CANNONAU TONAGHE</t>
  </si>
  <si>
    <t>CONTINI CANNONAU MAMAIOA</t>
  </si>
  <si>
    <t>CONTINI ROSATO NIEDDERA V.TIRS</t>
  </si>
  <si>
    <t>ENRICO DARIO PIGATO 75</t>
  </si>
  <si>
    <t>ENRICO DARIO VERMENTINO 75</t>
  </si>
  <si>
    <t>ENRICO DARIO PIGATO 0,375</t>
  </si>
  <si>
    <t>ENRICO DARIO VERMENTINO 0,375</t>
  </si>
  <si>
    <t>GINESTRAIA BRANGERO  PIGATO</t>
  </si>
  <si>
    <t>GINESTRAIA BR PIGATO V.MAESTRA</t>
  </si>
  <si>
    <t>GINESTR BRANG PIGATO MARIGE</t>
  </si>
  <si>
    <t>GINESTRAIA BRANGERO VERMENTINO</t>
  </si>
  <si>
    <t>GINESTRAIA BRANGERO ROSSESE</t>
  </si>
  <si>
    <t>ZONIN VERNACCIA M. OLIVETO</t>
  </si>
  <si>
    <t>ZONIN ROSATO SALENTO ALTEMURA</t>
  </si>
  <si>
    <t>PLANETA FRAPPATO</t>
  </si>
  <si>
    <t>PLANETA ALASTRO</t>
  </si>
  <si>
    <t>MONTEROSSA FRANC.I CUVEE</t>
  </si>
  <si>
    <t>MONTEROSSA FRANC.FLAMINGO RS</t>
  </si>
  <si>
    <t>MONTEROSSA FRANC.COUPE' NATURE</t>
  </si>
  <si>
    <t>MONTEROSSA CABOCHON</t>
  </si>
  <si>
    <t>GIACOSA BAROLO 0,75</t>
  </si>
  <si>
    <t>GIACOSA DOLCETTO</t>
  </si>
  <si>
    <t>GIACOSA NEBBIOLO</t>
  </si>
  <si>
    <t>GIACOSA ROERO ARNEIS</t>
  </si>
  <si>
    <t>GAJA SAUVIGNON YALUMBA</t>
  </si>
  <si>
    <t>PLANETA ETNA B/R</t>
  </si>
  <si>
    <t>GAJA SHIRAZ YALUMBA</t>
  </si>
  <si>
    <t>GAJA CHARDONNAY YALUMBA</t>
  </si>
  <si>
    <t>GAJA CAMARCANDA VISTAMARE 75</t>
  </si>
  <si>
    <t>GAJA SAUVIGNON GAMLA</t>
  </si>
  <si>
    <t>GAJA PINOT NOIR GAMLA</t>
  </si>
  <si>
    <t>GAJA MUSCADET LA GR VIELLES</t>
  </si>
  <si>
    <t>GAJA BRUNELLO PIEVE RESTIT.75</t>
  </si>
  <si>
    <t>GAJA BRUNELLO PIEVE RESTIT 1,5</t>
  </si>
  <si>
    <t>GAJA CHABLIS JADOT</t>
  </si>
  <si>
    <t>GAJA SAUVIGNON LAPOSTOLLE</t>
  </si>
  <si>
    <t>ANFOSSO SCIACAU</t>
  </si>
  <si>
    <t>ANFOSSO ROSSESE FULAVIN</t>
  </si>
  <si>
    <t>ANFOSSO ROSSESE SUPERIORE</t>
  </si>
  <si>
    <t>ANFOSSO ROSSESE SUPER.0,375</t>
  </si>
  <si>
    <t>FIRRIATO CAELES GRILLO</t>
  </si>
  <si>
    <t>FIRRIATO L'ECRU PASSITO 0,50</t>
  </si>
  <si>
    <t>FIRRIATO QUATER VITIS BIANCO</t>
  </si>
  <si>
    <t>FIRRIATO QUATER VITIS ROSSO</t>
  </si>
  <si>
    <t>FIRRIATO ALTAVILLA CABERN SAUV</t>
  </si>
  <si>
    <t>VEDRENNE GUIGNOLET  K 1/1 16°</t>
  </si>
  <si>
    <t>BOLS TRIPLE SEC 0,70/38</t>
  </si>
  <si>
    <t>GLEN ROTHES BOURB.CASK 70/40</t>
  </si>
  <si>
    <t>AMARULA CREAM 1LT 17</t>
  </si>
  <si>
    <t>BARCELO IMPERIAL 0,70/38</t>
  </si>
  <si>
    <t>BLUECOAT GIN 0,70/47</t>
  </si>
  <si>
    <t>BOODLE'S GIN 0,70/40</t>
  </si>
  <si>
    <t>GOLD OF MAURITIUS DARK 70/40</t>
  </si>
  <si>
    <t>HAPPY GIN 70/40</t>
  </si>
  <si>
    <t>LA MAUNY RHUM BLANC AGR 70/40</t>
  </si>
  <si>
    <t>MACARONESIAN GIN 70/40</t>
  </si>
  <si>
    <t>MARE GIN 1LT 42,7</t>
  </si>
  <si>
    <t>NIKKA MIYAGIKYO 0,70/45</t>
  </si>
  <si>
    <t>ONLY GIN 0,70/43</t>
  </si>
  <si>
    <t>TEQ.PATRON CITRONGE 0,70/35</t>
  </si>
  <si>
    <t>TEQ.PATRON SILVER CL.0,35/40</t>
  </si>
  <si>
    <t>PORT OF DRAGON DRY GIN 70/40 BLU</t>
  </si>
  <si>
    <t>TEQ.DON JULIO ANEJO 70/38</t>
  </si>
  <si>
    <t>DIMPLE GOLDEN SELECTION 70/40</t>
  </si>
  <si>
    <t>CHAMP.DOM PERIGNON LUMIN 75</t>
  </si>
  <si>
    <t>MEREGALLI SPERI VALPOLICELLA</t>
  </si>
  <si>
    <t>MEREGALLI SPERI VALPOL.RIPASSO</t>
  </si>
  <si>
    <t>MEREGALLI SPERI AMARONE</t>
  </si>
  <si>
    <t>MEREGALLI MACULAN BIDIBI</t>
  </si>
  <si>
    <t>MEREGALLI MACULAN MARZEMINO CORNOROTTO</t>
  </si>
  <si>
    <t>MEREGALLI MACULAN PINO&amp;TOI</t>
  </si>
  <si>
    <t>MEREGALLI MACULAN PINOT NERO</t>
  </si>
  <si>
    <t>MEREGALLI MACULAN VESPAIOLO</t>
  </si>
  <si>
    <t>MEREGALLI BASTIANICH FRIULANO</t>
  </si>
  <si>
    <t>MEREGALLI BASTIANICH PIN. GRIG</t>
  </si>
  <si>
    <t>MEREGALLI BASTIANICH RIBOLLA G</t>
  </si>
  <si>
    <t>MEREGALLI BASTIANICH SCHIPPETT</t>
  </si>
  <si>
    <t>MEREGALLI BASTIANICH REFOSCO</t>
  </si>
  <si>
    <t>MEREGALLI RINALDINI IL MIOROSA</t>
  </si>
  <si>
    <t>MEREGALLI RINALDINI LAMBRUSCO AMAB/ROSE'</t>
  </si>
  <si>
    <t>MEREGALLI RINALDINI OROM SPUM</t>
  </si>
  <si>
    <t>MEREGALLI SANGUIDO DIFESE 1,5</t>
  </si>
  <si>
    <t>MEREGALLI SANGUIDO GUIDALB.1,5</t>
  </si>
  <si>
    <t>MEREGALLI FERTUNA PACTIO</t>
  </si>
  <si>
    <t>MEREGALLI DIMAJO AGLIANICO</t>
  </si>
  <si>
    <t>MEREGALLI DIMAJO FALANGHINA</t>
  </si>
  <si>
    <t>MEREGALLI DIMAJO GRECO</t>
  </si>
  <si>
    <t>MEREGALLI DIMAJO RAMITELLO</t>
  </si>
  <si>
    <t>MEREGALLI C.ZECCA CHARDONNAY CANTALUPI</t>
  </si>
  <si>
    <t>MEREGALLI C.ZECCA NEGRAMARO CANTALUPI</t>
  </si>
  <si>
    <t>MEREGALLI C.ZECCA PRIMITIVO CANTALUPI</t>
  </si>
  <si>
    <t>MEREGALLI C.ZECCA ROSATO CANTALUPI</t>
  </si>
  <si>
    <t>MEREGALLI ARGIOLAS COSTAMOLINO</t>
  </si>
  <si>
    <t>MEREGALLI ARGIOLAS CANNONAU</t>
  </si>
  <si>
    <t>MEREGALLI ARGIOLAS IS BIANCO</t>
  </si>
  <si>
    <t>MEREGALLI ARGIOLAS KOREM</t>
  </si>
  <si>
    <t>MEREGALLI ARGIOLAS ROSATO</t>
  </si>
  <si>
    <t>MEREGALLI COPPOLA CABERNET</t>
  </si>
  <si>
    <t>MEREGALLI COPPOLA CHARDONNAY</t>
  </si>
  <si>
    <t>MEREGALLI COPPOLA ZINFANDEL</t>
  </si>
  <si>
    <t>PLANETA ROSE'</t>
  </si>
  <si>
    <t>TOSO BONARDA FIOCCO DI UVA</t>
  </si>
  <si>
    <t>TOSO RAFFAELLO BCO/ROSE'</t>
  </si>
  <si>
    <t>TOSO ROXE'</t>
  </si>
  <si>
    <t>TOSO MOSCATO D'ASTI FIOCCO</t>
  </si>
  <si>
    <t>ZONIN SASSEO PRIMIT ALTEMURA</t>
  </si>
  <si>
    <t>GIACOSA BARBERA</t>
  </si>
  <si>
    <t>LOMBARDINI LAMBRUSCO CAMPANONE</t>
  </si>
  <si>
    <t>OFFLEY PORTO VINTAGE 0,75</t>
  </si>
  <si>
    <t>CORINO BAROLO</t>
  </si>
  <si>
    <t>FRESCOB.POGGIO ALL'ORO BRUNELL</t>
  </si>
  <si>
    <t>JERMANN PINOT BIANCO</t>
  </si>
  <si>
    <t>JERMANN TRAMINER</t>
  </si>
  <si>
    <t>POLI AIRONE ROSSO APERITIVO</t>
  </si>
  <si>
    <t>GRAPPA POLI PREMIERE/PAUILLAC 70/46</t>
  </si>
  <si>
    <t>GRAPPA POLI PO 70/40 AROMAT/ELEGANTE/MORBIDA/SECCA</t>
  </si>
  <si>
    <t>GRAPPA POLI SARPA 70/40</t>
  </si>
  <si>
    <t>GRAPPA POLI SARPA ORO 70/40</t>
  </si>
  <si>
    <t>GRAPPA POLI UVA VIVA 70/40 ITALIANA/AMERICANA</t>
  </si>
  <si>
    <t>GRAPPA POLI SASSICAIA 0,500</t>
  </si>
  <si>
    <t>GRAPPA POLI BARRIQUE 70/55</t>
  </si>
  <si>
    <t>GRAPPA POLI BASSANO 24K 70/40</t>
  </si>
  <si>
    <t>GRAPPA POLI BASSANO 70/40</t>
  </si>
  <si>
    <t>GRAPPA POLI CONFEZ.RAME N.1</t>
  </si>
  <si>
    <t>GRAPPA POLI CONFEZ.RAME N.2</t>
  </si>
  <si>
    <t>GRAPPA POLI CONFEZ.RAME N.3</t>
  </si>
  <si>
    <t>GRAPPA POLI MAXI TUBO RAME</t>
  </si>
  <si>
    <t>POLI BRANDY ITALIANO 70/40</t>
  </si>
  <si>
    <t>ABYSSAL VODKA 70/40</t>
  </si>
  <si>
    <t>PICON ORANGE 0,70/18</t>
  </si>
  <si>
    <t>SIBONA SET OLD CELLAR X 3BT</t>
  </si>
  <si>
    <t>SIBONA SET OLD TAVERN-BAR X 3</t>
  </si>
  <si>
    <t>SIBONA CONF MOMENTI PREZIOSI 2BT E 1 SIG</t>
  </si>
  <si>
    <t>SIBONA POKER</t>
  </si>
  <si>
    <t>SIBONA COFAN.SELEZ.GR.RISERVA</t>
  </si>
  <si>
    <t>LIMONCELLO CR.SCOGLIERA 70/17</t>
  </si>
  <si>
    <t>MIONETTO VALD.SUP.LUX CARTIZZ</t>
  </si>
  <si>
    <t>MIONETTO PROSECCO AVANTGARDE BRUT- EXTRA DRY</t>
  </si>
  <si>
    <t>MIONETTO EXTRA DRY BIO</t>
  </si>
  <si>
    <t>MIONETTO VIVO B/ORO/ROSE/NERO GENERATION</t>
  </si>
  <si>
    <t>VILLA SPARINA GAVI</t>
  </si>
  <si>
    <t>VILLA SPARINA MONTEJ B/R/ROSE</t>
  </si>
  <si>
    <t>VILLA SPARINA BARBERA</t>
  </si>
  <si>
    <t>CILENTANE ABSINTHE 0,50/60</t>
  </si>
  <si>
    <t>CILENTANE LIQ.FINOCCHIETTO</t>
  </si>
  <si>
    <t>MEREGALLI MACULAN COSTADOLIO</t>
  </si>
  <si>
    <t>MEREGALLI FERTUNA PLATO</t>
  </si>
  <si>
    <t>MEREGALLI FERTUNA VERMENTINO</t>
  </si>
  <si>
    <t>MEREGALLI ALTAVISTA CABERN-SAU</t>
  </si>
  <si>
    <t>MEREGALLI ALTAVISTA MALBEC CL</t>
  </si>
  <si>
    <t>MEREGALLI ALTAVISTA MALBEC PRE</t>
  </si>
  <si>
    <t>MEREGALLI ALTAVISTA TORRONTES RISERVA</t>
  </si>
  <si>
    <t>FELLUGA L VERTIGO</t>
  </si>
  <si>
    <t>FELLUGA L NUARE'</t>
  </si>
  <si>
    <t>FELLUGA L CHARDONNAY</t>
  </si>
  <si>
    <t>FELLUGA L ILLIVIO</t>
  </si>
  <si>
    <t>BIGI MONTEPULCIANO D'ABRUZZO</t>
  </si>
  <si>
    <t>BIGI VIPRA B/ROSA</t>
  </si>
  <si>
    <t>MELINI VERMENTINO</t>
  </si>
  <si>
    <t>FERRARI GIULIO FERRARI</t>
  </si>
  <si>
    <t>ANTINORI BLANC DE BLANC 1,5</t>
  </si>
  <si>
    <t>ANTINORI FRANCIACORTA ROSE 1,5</t>
  </si>
  <si>
    <t>KING OF SOHO GIN 0,70/42</t>
  </si>
  <si>
    <t>U LUVKA 0,70/40</t>
  </si>
  <si>
    <t>UNGAVA GIN 1LT 43,1</t>
  </si>
  <si>
    <t>NIKKA YOICHI 0,70/45</t>
  </si>
  <si>
    <t>PUSCHKIN BLACK SUN 0,70/16,5</t>
  </si>
  <si>
    <t>PUSCHKIN GREEN 0,70/17,5</t>
  </si>
  <si>
    <t>PUSCHKIN PINK STAR 0,70/16,8</t>
  </si>
  <si>
    <t>PUSCHKIN RED SKY 0,70/17,5</t>
  </si>
  <si>
    <t>PORT OF DRAGON PURE GIN 70/40 BIANCO</t>
  </si>
  <si>
    <t>JACK DANIEL'S BARREL RYE 70/45</t>
  </si>
  <si>
    <t>RELICARIO 0,70/40</t>
  </si>
  <si>
    <t>REMY MARTIN CELLAR MAST.1lt 40</t>
  </si>
  <si>
    <t>ROBERTO CAVALLI 0,70/40</t>
  </si>
  <si>
    <t>RUSSIAN STANDARD 0,50/40</t>
  </si>
  <si>
    <t>ANTINORI DONNA CORA SATEN</t>
  </si>
  <si>
    <t>BELLAVISTA SATIN MAGNUM</t>
  </si>
  <si>
    <t>SALAPARUTA AMBAR LIQUOR 0,70</t>
  </si>
  <si>
    <t>SALAPARUTA STAR GRILL/MULLER</t>
  </si>
  <si>
    <t>ANTINORI S.GIOCONDO NOVELLO</t>
  </si>
  <si>
    <t>SALAPARUTA STAR INSOL/CHARDO.</t>
  </si>
  <si>
    <t>SALAPARUTA LAVICO B/R</t>
  </si>
  <si>
    <t>SALAPARUTA SCIARANERA</t>
  </si>
  <si>
    <t>SALAPARUTA CALANICA GRIL-VIOGN</t>
  </si>
  <si>
    <t>SIBONA AMARO 0,50 28</t>
  </si>
  <si>
    <t>SIBONA GRAPPA BOTTI ASS 50/44</t>
  </si>
  <si>
    <t>CA DEI FRATI FRATI LUGANA</t>
  </si>
  <si>
    <t>CA DEI FRATI PRATTO</t>
  </si>
  <si>
    <t>CA DEI FRATI ROSA DEI FRATI</t>
  </si>
  <si>
    <t>CA DEI FRATI AMARONE del cero</t>
  </si>
  <si>
    <t>CA DEI FRATI RONCHEDONE</t>
  </si>
  <si>
    <t>CONTADI BRUT SALMANAZAR 9 LT</t>
  </si>
  <si>
    <t>CONTADI BRUT MATHUSALEM 6 LT</t>
  </si>
  <si>
    <t>CONTADI BRUT  ROSE 1,5</t>
  </si>
  <si>
    <t>TOSO TOCCASANA DI T.NEGRAMARO</t>
  </si>
  <si>
    <t>TOSO STANLEY BAY SAUVIGNON</t>
  </si>
  <si>
    <t>TOSO EXCELSIOR MERLOT ROBERTSO</t>
  </si>
  <si>
    <t>TOSO EXCELSIOR SHIRAZ</t>
  </si>
  <si>
    <t>TOSO SOUTHERN RIVER CHARDONNAY</t>
  </si>
  <si>
    <t>TOSO ANCIANO TEMPRANILLO</t>
  </si>
  <si>
    <t>TOSO CHATEAU VIRCOULON BORDEAU</t>
  </si>
  <si>
    <t>GLEN GOYNE 18Y 70/43</t>
  </si>
  <si>
    <t>ISLE OF JURA 18Y 0,70/42</t>
  </si>
  <si>
    <t>KENTUKY VINTAGE 70/45</t>
  </si>
  <si>
    <t>CHAMP.MUMM C.ROUGE 3 LT</t>
  </si>
  <si>
    <t>OLD BARDSTOWN ESTATE 70/50,5</t>
  </si>
  <si>
    <t>CORRALEJO REPOS/BLANC 70/38</t>
  </si>
  <si>
    <t>BOLS GOLDSTRIKE 0,500/50</t>
  </si>
  <si>
    <t>HERRADURA ANEJO/REPOSA 70/40</t>
  </si>
  <si>
    <t>HINE ANTIQUE XOGR.CRU 70/40</t>
  </si>
  <si>
    <t>KAH TEQUILA BL/ANEJO 70/40</t>
  </si>
  <si>
    <t>MARE GIN 1,75/42,7</t>
  </si>
  <si>
    <t>MEUKOW VSOP 1/1 40</t>
  </si>
  <si>
    <t>MEUKOW XO 70/40</t>
  </si>
  <si>
    <t>PISCO CAPEL RESERV. MOAI 70/40</t>
  </si>
  <si>
    <t>RUMBUILLION  70/42,6 ABLEFORTH</t>
  </si>
  <si>
    <t>ZACCAGNINI MONTEP.TRALCETTO</t>
  </si>
  <si>
    <t>SEA GIN 70/40</t>
  </si>
  <si>
    <t>SHACK RHUM GOLD 70/40</t>
  </si>
  <si>
    <t>XUXU VODKA FRAISE 0,70/15</t>
  </si>
  <si>
    <t>JAMESON CASK MATES 1/1 40 IPA</t>
  </si>
  <si>
    <t>DIPLOMATICO PLANAS WHITE 70/47</t>
  </si>
  <si>
    <t>PROHIBIDO RON 15Y 70/40</t>
  </si>
  <si>
    <t>LEPANTO 0,70/36</t>
  </si>
  <si>
    <t>MARE GIN 0,100 CL. 42,7</t>
  </si>
  <si>
    <t>MAGISTRAVINI AMURE</t>
  </si>
  <si>
    <t>RUGGERI PROSECCO SPAG TREVISO</t>
  </si>
  <si>
    <t>RUGGERI VALDOBBIAD.SUP.CARTIZZ</t>
  </si>
  <si>
    <t>APPLETON ESTATE JOY 70/45</t>
  </si>
  <si>
    <t>DEKUYPER MELON 70/24</t>
  </si>
  <si>
    <t>JACK DANIEL'S RED DOG 70/43</t>
  </si>
  <si>
    <t>SIBONA CONF GALLERIA (1BT+2BIC</t>
  </si>
  <si>
    <t>SIBONA POKER DUO</t>
  </si>
  <si>
    <t>SIBONA VALIGETTA (3 BOTT)</t>
  </si>
  <si>
    <t>SIBONA GRAPPE ASS  1,5/42</t>
  </si>
  <si>
    <t>SIBONA PORTABOTTIGLIE 4 BOT</t>
  </si>
  <si>
    <t>BOLS BANANES 0,70/17</t>
  </si>
  <si>
    <t>BOLS CURACAO BLEU 0,70/21</t>
  </si>
  <si>
    <t>CIROC VODKA 3LT 40gr</t>
  </si>
  <si>
    <t>COPPER HEAD BLACK 50/42</t>
  </si>
  <si>
    <t>MAGELLAN GIN 0,70/41,3</t>
  </si>
  <si>
    <t>PASSOA 0,70  17gr</t>
  </si>
  <si>
    <t>PLANTATION BARBADOS 5Y 70/40</t>
  </si>
  <si>
    <t>RON DE JEREMY SPICED 0,70/38</t>
  </si>
  <si>
    <t>SAKE HAKUSHIKA GINJO 0,50/14,7</t>
  </si>
  <si>
    <t>LONDON DRY GIN N.1 1/1 47</t>
  </si>
  <si>
    <t>OLD VIRGINIA 12Y 0,70/43</t>
  </si>
  <si>
    <t>TOGOUCHI KIWAMI  70/40</t>
  </si>
  <si>
    <t>GORDON'S PINK/LEMO GIN 70/37,5</t>
  </si>
  <si>
    <t>J.M.RHUM TRES VIEUX XO  70/45</t>
  </si>
  <si>
    <t>J.M.RHUM VIEUX AGRICOLE 70/43 VSOP</t>
  </si>
  <si>
    <t>CIROC SUMMER COLADA 70/37,5</t>
  </si>
  <si>
    <t>TEQ.DON JULIO 1942 70/38</t>
  </si>
  <si>
    <t>COURVOISIER EMPEROR 70/40</t>
  </si>
  <si>
    <t>COURVOISIER VS 0,50/40</t>
  </si>
  <si>
    <t>FAMOUS GROUSE MELLGOLD 1LT/40</t>
  </si>
  <si>
    <t>FAMOUS GROUSE SMOKYBL.1LT 40</t>
  </si>
  <si>
    <t>FAMOUS GROUSE SNOW 1LT 40</t>
  </si>
  <si>
    <t>FAMOUS GROUSE 16Y 70/40</t>
  </si>
  <si>
    <t>GLEN FIDDICH MASTER EDIT.70/43</t>
  </si>
  <si>
    <t>OLD PULTENEY DUNNETHEAD 1LT/46</t>
  </si>
  <si>
    <t>RONER WILHELMINE GRAN CRU</t>
  </si>
  <si>
    <t>TEQ.DON JULIO REPOSADO 70/38</t>
  </si>
  <si>
    <t>BRANCA FERNET MENTA 0,70 28gr</t>
  </si>
  <si>
    <t>GLEN LIVET 16Y 70/63,1 NADURRA</t>
  </si>
  <si>
    <t>*TEQ.CUERVO1800 SILVER 0,70/38</t>
  </si>
  <si>
    <t>BOWMORE 10Y 1/1 40</t>
  </si>
  <si>
    <t>J.WALKER RED RYE FINISH 70/40</t>
  </si>
  <si>
    <t>GRAND MARNIER ROSSO 0,35/40</t>
  </si>
  <si>
    <t>COINTREAU 0,35/40</t>
  </si>
  <si>
    <t>TOSCHI MELA VERDE  0,500/21</t>
  </si>
  <si>
    <t>TOSCHI FRAGOLI' CREAM 0,500/17</t>
  </si>
  <si>
    <t>FARNETELLA CHIANTI</t>
  </si>
  <si>
    <t>SORIA MOSCATO CASC. SANTUARIO</t>
  </si>
  <si>
    <t>SORIA BARBERA CASC SANTUARIO</t>
  </si>
  <si>
    <t>SANTI PROSECCO VALDOBBIADENE</t>
  </si>
  <si>
    <t>LAMBERTI PROSECCO</t>
  </si>
  <si>
    <t>MONACI AIACE SALICE SALENTINO</t>
  </si>
  <si>
    <t>POLINI MYSPRITZ 1/1 11 gr</t>
  </si>
  <si>
    <t>OLD CROW 70/40</t>
  </si>
  <si>
    <t>LIMONCINO AMALFI SAMMARC 70/30</t>
  </si>
  <si>
    <t>LIMONCELLO CAPRI 1/1 32</t>
  </si>
  <si>
    <t>LIMONCELLO PIEMME 1/1 32</t>
  </si>
  <si>
    <t>RIUNITE LAMBRUSCO BELLE RIVE</t>
  </si>
  <si>
    <t>GRAPPA RIONDA BOSSO 0,500</t>
  </si>
  <si>
    <t>POLINI VITTONE MARASCH.0,50/24</t>
  </si>
  <si>
    <t>DON ZOLIO CHERRY 0,75</t>
  </si>
  <si>
    <t>NIKKA SUPER RARE 70/43</t>
  </si>
  <si>
    <t>NIKKA BLACK 8Y 70/40</t>
  </si>
  <si>
    <t>POLINI ISEO LIQUORI ASS 70/20</t>
  </si>
  <si>
    <t>KILCHOMAN ISLAY 7 ED. 70/50</t>
  </si>
  <si>
    <t>PISCO CAPEL 0,70/35</t>
  </si>
  <si>
    <t>NIKKA YOICHI 0,50/43</t>
  </si>
  <si>
    <t>ARRAN 14Y 70/46</t>
  </si>
  <si>
    <t>ARRAN 18Y 70/46</t>
  </si>
  <si>
    <t>ARRAN THE BOLTHY 70/53,8</t>
  </si>
  <si>
    <t>GLEN GOYNE CASK 0,70/59,1</t>
  </si>
  <si>
    <t>LOCH LOMOND 12Y 70/46</t>
  </si>
  <si>
    <t>BISHOP GIN 70/40,7</t>
  </si>
  <si>
    <t>OBAN LITTLE BAY 0,70/43</t>
  </si>
  <si>
    <t>THE CHITA SUNTORY 70/43</t>
  </si>
  <si>
    <t>OPHIR ORIENT.SPICED  70/42.5</t>
  </si>
  <si>
    <t>CAORUNN GIN 0,70 41,8</t>
  </si>
  <si>
    <t>AKORI GIN 70/42</t>
  </si>
  <si>
    <t>OTARD VSOP 70/40</t>
  </si>
  <si>
    <t>BUMBU RUM 70/35</t>
  </si>
  <si>
    <t>DARNLEY'S VIEW GIN 70/40</t>
  </si>
  <si>
    <t>DEADHEAD 6Y 70/40</t>
  </si>
  <si>
    <t>EL DORADO  8Y 70/40</t>
  </si>
  <si>
    <t>FIREMAN 70/30</t>
  </si>
  <si>
    <t>GASTRO GIN 70/45</t>
  </si>
  <si>
    <t>GENEROUS GIN 70/44</t>
  </si>
  <si>
    <t>KAKUBIN SUNTORY 70/40</t>
  </si>
  <si>
    <t>LAZY DODO ESTATE RUM 70/40</t>
  </si>
  <si>
    <t>KIRIN FUJI SANROKU 70/50</t>
  </si>
  <si>
    <t>KRAKEN BLACK SPICED 1/1 47</t>
  </si>
  <si>
    <t>MALECON 18Y 0,70/40</t>
  </si>
  <si>
    <t>MALIBU' BLACK 1/1 35</t>
  </si>
  <si>
    <t>NAGA RUM 70/40</t>
  </si>
  <si>
    <t>OPHIR ORIENT.SPIC.GIN 1/1 42,5</t>
  </si>
  <si>
    <t>YAMAZAKURA 0,70/40</t>
  </si>
  <si>
    <t>PISANG AMBON 70/17</t>
  </si>
  <si>
    <t>PISANG AMBON 1/1 17</t>
  </si>
  <si>
    <t>UNGAVA GIN 70/43,10</t>
  </si>
  <si>
    <t>A.H.RIISE NON PL.ULTRA 70/42</t>
  </si>
  <si>
    <t>STROH 70/40</t>
  </si>
  <si>
    <t>ADLER BERLIN DRY GIN 70/42</t>
  </si>
  <si>
    <t>ANGOSTURA 1824 70/40</t>
  </si>
  <si>
    <t>COINTREAU NOIR 70/40</t>
  </si>
  <si>
    <t>OPTHIMUS 25Y 70/38</t>
  </si>
  <si>
    <t>SAINT JAMES RESERVA 70/43</t>
  </si>
  <si>
    <t>PLANTATION BARBADOS  70/42,8</t>
  </si>
  <si>
    <t>PLANTATION GUATEMALA ANE 70/42</t>
  </si>
  <si>
    <t>PLANTATION GUYANA 2005 70/45</t>
  </si>
  <si>
    <t>PLANTATION OFTD OVERPR 70/69</t>
  </si>
  <si>
    <t>PLANTATION PANAMA 2004 70/41,6</t>
  </si>
  <si>
    <t>PLANTATION TRINIDAD  70/42</t>
  </si>
  <si>
    <t>GLEN FIDDICH PROJECT XX70/47</t>
  </si>
  <si>
    <t>WILD TURKEY HONEY 70/35,5</t>
  </si>
  <si>
    <t>ABUELO RUM 12Y 70/40</t>
  </si>
  <si>
    <t>DAMIOSEAU RUM XO 70/42</t>
  </si>
  <si>
    <t>PALM BEACH COCONUT 1/1 20</t>
  </si>
  <si>
    <t>HARVEY'S SHERRY 0,70/17,5</t>
  </si>
  <si>
    <t>TAYLOR PORTO 0,75</t>
  </si>
  <si>
    <t>AMARULA 0,70/17</t>
  </si>
  <si>
    <t>ZAYA RUM 12Y 70/40</t>
  </si>
  <si>
    <t>BRAULIO AMARO 1LT 21</t>
  </si>
  <si>
    <t>CENTERBE 0,70/72 nazzari</t>
  </si>
  <si>
    <t>POLINI VITTONE SAMBUCA 70/40</t>
  </si>
  <si>
    <t>POLINI VITTONE ALCHERMES 70/21</t>
  </si>
  <si>
    <t>GLEN FOREST 1,5 40</t>
  </si>
  <si>
    <t>GLEN FOREST 1LT 40</t>
  </si>
  <si>
    <t>RUSSIAN STAND.PLATINUM 1/1 40</t>
  </si>
  <si>
    <t>BARCELO RUM BIANCO 70/40</t>
  </si>
  <si>
    <t>POLINI BRANDY 70/38</t>
  </si>
  <si>
    <t>MARZOCCHI FIASCO 2 LT</t>
  </si>
  <si>
    <t>MARZOCCHI FIASCO 0,75</t>
  </si>
  <si>
    <t>ROMANA BLACK SAMBUCA 70/38</t>
  </si>
  <si>
    <t>RIVIERE DU MAT RUM XO 70/42</t>
  </si>
  <si>
    <t>GENEPY VALVERDE 70/38</t>
  </si>
  <si>
    <t>GRAPPA VALVERDE ASSORT 70/40</t>
  </si>
  <si>
    <t>LA TUNELLA LA LINDA 0,75</t>
  </si>
  <si>
    <t>GRAPPA CASTELMONTE PASS.0,50</t>
  </si>
  <si>
    <t>MAGISTRAVINI ANIMA DI NEGRAMAR</t>
  </si>
  <si>
    <t>GR.BERTA** 3 SOLI 70/44 nazzar</t>
  </si>
  <si>
    <t>GR.BERTA RIS FONDATORE 70</t>
  </si>
  <si>
    <t>GR.BERTA 20Y - DILIDIA 0,7</t>
  </si>
  <si>
    <t>POLINI TEQUILA ACAPULCO 70/38</t>
  </si>
  <si>
    <t>ORNELLAIA ORNUS V.LIQUOR.0,375</t>
  </si>
  <si>
    <t>GRAPPA ORNELLAIA RIS ELIGO 500</t>
  </si>
  <si>
    <t>GRAPPA DOMENICIS SECOLO 0,50/6</t>
  </si>
  <si>
    <t>GRAPPA DOMENICIS ST.NERA 50/50</t>
  </si>
  <si>
    <t>GR.BERTA ELISI 1/1 43</t>
  </si>
  <si>
    <t>ARMAGNAC SEMPE' 70/40</t>
  </si>
  <si>
    <t>WOOD OLD NAVY RUM 1/1 57</t>
  </si>
  <si>
    <t>LICOR BEIRAO 70/22</t>
  </si>
  <si>
    <t>PREMIUM 2NITE 1/1 40</t>
  </si>
  <si>
    <t>GRAPPA BONAVENT.PRIME UVE ,35 BARRIQUE</t>
  </si>
  <si>
    <t>GRAPPA BONAVENT.PRIMEUVE ,70 BARRIQUE 903</t>
  </si>
  <si>
    <t>GRAPPA MARZADRO 18LUNE 70/41</t>
  </si>
  <si>
    <t>RAU MIRTO 70/30</t>
  </si>
  <si>
    <t>FOURSQUARE RUM 2013 70/64</t>
  </si>
  <si>
    <t>FORSYTHSWD RUM 70/57,8</t>
  </si>
  <si>
    <t>HAMPDEN RUM 2010 70/68,5</t>
  </si>
  <si>
    <t>GRAPPA CESCHIA RAMANDOLO 70/55</t>
  </si>
  <si>
    <t>PUNTA CANA RUM 70/38</t>
  </si>
  <si>
    <t>CABANA RUM 1/1 38</t>
  </si>
  <si>
    <t>DALMORE VALOUR 1LT 40</t>
  </si>
  <si>
    <t>HIGHLAND PARK 12Y 1/1 40</t>
  </si>
  <si>
    <t>MOON SHINE HARLEY DAVID.70/51,</t>
  </si>
  <si>
    <t>GLEN FOREST 70/41</t>
  </si>
  <si>
    <t>SCALLYWAG 70/46</t>
  </si>
  <si>
    <t>EL DORADO VERSAILLES '02 70/63</t>
  </si>
  <si>
    <t>EL DORADO ENMORE'93  70/56,5</t>
  </si>
  <si>
    <t>EL DORADO ENMORE'96  70/57,2</t>
  </si>
  <si>
    <t>EL DORADO PORT MOURANT '99</t>
  </si>
  <si>
    <t>EL DORADO PORT MOURANT '97</t>
  </si>
  <si>
    <t>RAPITALA' CHARDONNAY</t>
  </si>
  <si>
    <t>MONDORO ASTI 75 CL</t>
  </si>
  <si>
    <t>TEQ.ESPOLON BLANCO 70/40</t>
  </si>
  <si>
    <t>AURA COLLI PIACEN MALVASIA ,75</t>
  </si>
  <si>
    <t>SAILOR'S WHISKY PREZZO 1,5/40</t>
  </si>
  <si>
    <t>POLINI GIN LONDON 2/1 37,5</t>
  </si>
  <si>
    <t>POLINI ANICE 70/40</t>
  </si>
  <si>
    <t>RUSKOVA VODKA 70/37,5</t>
  </si>
  <si>
    <t>RUSKOVA VODKA 1/1 37,5</t>
  </si>
  <si>
    <t>RUSKOVA VODKA 2LT 37,5</t>
  </si>
  <si>
    <t>PACTO NAVIO RUM 70/40</t>
  </si>
  <si>
    <t>BALZAC COGNAC VSOP 70/40</t>
  </si>
  <si>
    <t>ANGOSTURA RUM PREMIUM 70/40</t>
  </si>
  <si>
    <t>TEQ.CASCO VEJO 70/38</t>
  </si>
  <si>
    <t>HEERING CHERRY 1/1 24</t>
  </si>
  <si>
    <t>GRAPPA CANDOLINI ASSORT</t>
  </si>
  <si>
    <t>CHOPIN VODKA 1LT 40</t>
  </si>
  <si>
    <t>CALVADOS MORIN NORMAL 70/40</t>
  </si>
  <si>
    <t>CALVADOS MORIN EXTRA/10Y 70/40</t>
  </si>
  <si>
    <t>GLEN GRANT 18Y 70/43</t>
  </si>
  <si>
    <t>BOWMORE 12Y 1/1 43</t>
  </si>
  <si>
    <t>PANAREA GIN 70/44</t>
  </si>
  <si>
    <t>ARRAN CASK STRENGHT 70/50</t>
  </si>
  <si>
    <t>BIG PEAT 70/46</t>
  </si>
  <si>
    <t>J.WALKER BLACK 12Y 0,35/40</t>
  </si>
  <si>
    <t>TORBOLI TORCIGLIONI/MITRA</t>
  </si>
  <si>
    <t>DETTLING KIRCH ASSORT</t>
  </si>
  <si>
    <t>GRAN DUCA D'ALBA 70/40</t>
  </si>
  <si>
    <t>BOWMORE DARKEST 0,70/43</t>
  </si>
  <si>
    <t>PORT CHARLOTTE 2007 70/57,8</t>
  </si>
  <si>
    <t>LAMBERTI AMARONE</t>
  </si>
  <si>
    <t>LA TUNELLA FRIULANO</t>
  </si>
  <si>
    <t>ARMAGNAC DESPALET  70/40</t>
  </si>
  <si>
    <t>LA TUNELLA RIBOLLA GIALLA</t>
  </si>
  <si>
    <t>LA TUNELLA CHARDONNAY</t>
  </si>
  <si>
    <t>LA TUNELLA BIANCO SESTO</t>
  </si>
  <si>
    <t>CACHACA ARA TROPICAL 1/1 40</t>
  </si>
  <si>
    <t>LIMONCINO AKROPOLIS KOSHER 70</t>
  </si>
  <si>
    <t>BOLLA SOAVE LE TUFFAIE</t>
  </si>
  <si>
    <t>MASI RECIOTTO</t>
  </si>
  <si>
    <t>ACETO BALSAMICO 0,50  MASI</t>
  </si>
  <si>
    <t>GRAPPA ANTINORI TIGNANELLO 0.5</t>
  </si>
  <si>
    <t>GUYANA RUM 70/45</t>
  </si>
  <si>
    <t>CANASTA CREAM SHERRY 0,75</t>
  </si>
  <si>
    <t>KRESSMAN SAUTERNES</t>
  </si>
  <si>
    <t>PASTIS/ANIS BERGER 1/1 45</t>
  </si>
  <si>
    <t>GRAPPA POLI EVA KOSHER 70/40</t>
  </si>
  <si>
    <t>PASTIS MARSEILLAIS 1/1 45</t>
  </si>
  <si>
    <t>PASTIS BARDOUIN 0,70/45</t>
  </si>
  <si>
    <t>PASTIS BARDOUIN 1,5 45</t>
  </si>
  <si>
    <t>CHARRETTE RUM 1/1 49</t>
  </si>
  <si>
    <t>TENNIS ANIS 1/1 45</t>
  </si>
  <si>
    <t>OLD TAYLOR 70/40</t>
  </si>
  <si>
    <t>PURITY VODKA 70/44</t>
  </si>
  <si>
    <t>PASTIS MARSEILLAIS 2LT 45</t>
  </si>
  <si>
    <t>PASTIS MARSEILLAIS 1,5 45</t>
  </si>
  <si>
    <t>ABSINTHE LA FEE  70/45</t>
  </si>
  <si>
    <t>MARTINI VTH DRY 1,5</t>
  </si>
  <si>
    <t>PASTIS 45D  1/1 45</t>
  </si>
  <si>
    <t>G27 ANCHISI 1/1</t>
  </si>
  <si>
    <t>RIUNITE LAMBRUSCO  RIGHI</t>
  </si>
  <si>
    <t>FABBRI BABA RHUM 0,400</t>
  </si>
  <si>
    <t>FELLUGA L RIBOLLA GIALLA</t>
  </si>
  <si>
    <t>ABERFELDY 12Y 70/40</t>
  </si>
  <si>
    <t>NEMU PIGATO</t>
  </si>
  <si>
    <t>LA RASINA BRUNELLO</t>
  </si>
  <si>
    <t>CHAMP.CRISTAL 1,5</t>
  </si>
  <si>
    <t>SELLA &amp; MOSCA MEDEUS</t>
  </si>
  <si>
    <t>TASCA ROSSO DEL  CONTE</t>
  </si>
  <si>
    <t>RUFFINO CABREO IL BORGO</t>
  </si>
  <si>
    <t>VAJRA BAROLO</t>
  </si>
  <si>
    <t>ALLEGRINI AMARONE</t>
  </si>
  <si>
    <t>SELLA &amp; MOSCA ANGHELU RUYU 75</t>
  </si>
  <si>
    <t>MELINI VIN SANTO 0,50</t>
  </si>
  <si>
    <t>NEGRI SFURSAT 5 STELLE</t>
  </si>
  <si>
    <t>NEGRI SFURSAT VALTELLINA</t>
  </si>
  <si>
    <t>LONGMORN 70/40</t>
  </si>
  <si>
    <t>S.FELICE BOLGHERI BELL'AIA</t>
  </si>
  <si>
    <t>S.FELICE ROSATO TOSCANA</t>
  </si>
  <si>
    <t>S.FELICE ROSSO DI MONTALCINO</t>
  </si>
  <si>
    <t>CA DEI FRATI BROLETTINO</t>
  </si>
  <si>
    <t>CINQUE TERRE PERGOLE SPARSE</t>
  </si>
  <si>
    <t>CINQUE TERRE COSTA DA POSA</t>
  </si>
  <si>
    <t>CINQUE TERRE COSTA DE CAMPU</t>
  </si>
  <si>
    <t>FRATTINA PROSECCO</t>
  </si>
  <si>
    <t>MACALLAN QUEST 70/40</t>
  </si>
  <si>
    <t>A.H.RIISE 1888 GOLD MET 70/40</t>
  </si>
  <si>
    <t>PLANTATION BARBADOS 20TH 70/40 X.O.</t>
  </si>
  <si>
    <t>PLANTATION BARBADOS  70/40 GRAND RESERVE</t>
  </si>
  <si>
    <t>PLANTATION JAMAICA 70/42</t>
  </si>
  <si>
    <t>ADMIRAL**RODNEY 70/40</t>
  </si>
  <si>
    <t>ARDBEG AN OA 70/46,6</t>
  </si>
  <si>
    <t>PRESIDENT MARTI 19Y RUM 70/40</t>
  </si>
  <si>
    <t>ZACAPA EDICION NEGRA 70/43</t>
  </si>
  <si>
    <t>DONNAFUGATA DAMARINO</t>
  </si>
  <si>
    <t>DONNAFUGATA PRIO CATARRATO LUCIDO</t>
  </si>
  <si>
    <t>FIRRIATO CALAVENTANA ALCAMO</t>
  </si>
  <si>
    <t>DONNAFUGATA LUMERA</t>
  </si>
  <si>
    <t>DONNAFUGATA SHERAZADE</t>
  </si>
  <si>
    <t>DONNAFUGATA BELL'ASSAI</t>
  </si>
  <si>
    <t>DONNAFUGATA FLORAMUNDI</t>
  </si>
  <si>
    <t>FIRRIATO FAVINIA LA MUCIARA</t>
  </si>
  <si>
    <t>FIRRIATO FAVINIA LE SCIABICHE</t>
  </si>
  <si>
    <t>ORNELLAIA POGGIO ALLE GAZZE</t>
  </si>
  <si>
    <t>CHAMP.JAQUESSON</t>
  </si>
  <si>
    <t>POLINI MYSPRITZ 27,5 cl</t>
  </si>
  <si>
    <t>POLINI MYSPRITZ 0,75</t>
  </si>
  <si>
    <t>POLINI ALCOOL 1/1 96</t>
  </si>
  <si>
    <t>POLINI GREANLEND TRIPLE SEC 1L</t>
  </si>
  <si>
    <t>POLINI VITTONE VTH 1/1 B/R</t>
  </si>
  <si>
    <t>POLINI TEQUILA BANDIDO GOLD 70</t>
  </si>
  <si>
    <t>POLINI TEQUILA BANDI SILVER 70</t>
  </si>
  <si>
    <t>MOUTAI 0,50/53</t>
  </si>
  <si>
    <t>MARTELL L'OR</t>
  </si>
  <si>
    <t>MARTELL CHANTELOUP 70/40</t>
  </si>
  <si>
    <t>MARTELL CREATION 70/40</t>
  </si>
  <si>
    <t>SIBONA GRAPPE RIS SPEC 70/44</t>
  </si>
  <si>
    <t>SIBONA LIQ.CAFFE'&amp;CACAO 50/20</t>
  </si>
  <si>
    <t>SIBONA PIRAMIDE 1bt+2 bic</t>
  </si>
  <si>
    <t>WILLIAM LAWSON 1,5 40</t>
  </si>
  <si>
    <t>BARCELO BLANCO 1/1  37,5</t>
  </si>
  <si>
    <t>FRESCOB.NIPOZZANO RISERVA ORO</t>
  </si>
  <si>
    <t>FRESCOB.LEONIA BRUT</t>
  </si>
  <si>
    <t>FRESCOB.TERREMORE CABERNET</t>
  </si>
  <si>
    <t>TASCA CAUBERNET SAUVIGNON</t>
  </si>
  <si>
    <t>TASCA LAMURI NERO D'AVOLA</t>
  </si>
  <si>
    <t>TASCA DIAMANTE PASSITO 0,50</t>
  </si>
  <si>
    <t>TASCA GHIAIA NERA 0,75</t>
  </si>
  <si>
    <t>TASCA DIDYME MALVASIA 0,75</t>
  </si>
  <si>
    <t>TASCA BUONORA BIANCO ETNA</t>
  </si>
  <si>
    <t>TASCA OLIO EVO 0,50</t>
  </si>
  <si>
    <t>SANTERO SPUMANTI ASS.0,75</t>
  </si>
  <si>
    <t>SANTERO CALAVERA/EX.DRY 1,5 MAGNUM 958</t>
  </si>
  <si>
    <t>SANTERO ASTI SECCO 1,5</t>
  </si>
  <si>
    <t>SANTERO PROSECCO 1,5</t>
  </si>
  <si>
    <t>SANTERO GOLD VILLA JOLANDA 1,5</t>
  </si>
  <si>
    <t>DAMRAK GIN 0,70/41,8</t>
  </si>
  <si>
    <t>TORMORE 14Y 0,70/43</t>
  </si>
  <si>
    <t>JAMESON CASK MATES 70/40 IPA</t>
  </si>
  <si>
    <t>GAJA ROSSJ BASS LANGHE BIANCO</t>
  </si>
  <si>
    <t>GAJA GAJA&amp;REY LANGHE BIANCO</t>
  </si>
  <si>
    <t>GAJA ALTENI BRASSICA BIANCO</t>
  </si>
  <si>
    <t>GAJA SORI'BARBARESCO SANLORENZ</t>
  </si>
  <si>
    <t>GAJA SORI'BARBARESCO TILDIN</t>
  </si>
  <si>
    <t>GAJA SORI'COSTARUSSI BARBARES</t>
  </si>
  <si>
    <t>SARACCO PINOT NERO 0,75</t>
  </si>
  <si>
    <t>SANTERO BABY 0,200</t>
  </si>
  <si>
    <t>GRAPPA POLI LIQUIRIZIA 50/40</t>
  </si>
  <si>
    <t>GRAPPA POLI MARIA BIOLOG 70/40</t>
  </si>
  <si>
    <t>POLI ELISIR CAMOMILLA 70/30</t>
  </si>
  <si>
    <t>NEGRI INFERNO VALTELLINA</t>
  </si>
  <si>
    <t>PLANETA MAMERTINO</t>
  </si>
  <si>
    <t>PLANETA PASSITO NOTO 0,500</t>
  </si>
  <si>
    <t>ANTINORI PINOT NERO DELLA SALA</t>
  </si>
  <si>
    <t>GIORGI SANGUE DI GIUDA</t>
  </si>
  <si>
    <t>GIORGI FUSION ROSE' SPUMANTE</t>
  </si>
  <si>
    <t>GIORGI BANDITO RIESLING</t>
  </si>
  <si>
    <t>GIORGI CRUDO DI PINOT  B/ROSE</t>
  </si>
  <si>
    <t>GIORGI BUTTAFUOCO</t>
  </si>
  <si>
    <t>GIORGI CRUASE' MILLESIM</t>
  </si>
  <si>
    <t>GIORGI CHARDONNAY IL COPPO</t>
  </si>
  <si>
    <t>OLIVELLA FALANGHINA</t>
  </si>
  <si>
    <t>JAMESON CRESTED TEN 70/40</t>
  </si>
  <si>
    <t>CONTERNO BAROLO ALDO CONTERNO</t>
  </si>
  <si>
    <t>SOLARIS VERMENTINO</t>
  </si>
  <si>
    <t>BIONDI SANTI BRUNELLO MONTALCI</t>
  </si>
  <si>
    <t>TASCA CHARDONNAY</t>
  </si>
  <si>
    <t>SANDRONE' BAROLO</t>
  </si>
  <si>
    <t>SANTERO PROSECCO 0,75</t>
  </si>
  <si>
    <t>BELLAVISTA VITTORIO MORETTI</t>
  </si>
  <si>
    <t>BELLAVISTA NECTAR</t>
  </si>
  <si>
    <t>TOSCHI SCIROPPO ANICE</t>
  </si>
  <si>
    <t>TOSCHI SCIROPPO ORZATA</t>
  </si>
  <si>
    <t>TOSCHI NOCINO 70/40</t>
  </si>
  <si>
    <t>TOSCHI VODKA 1/1 38 BSH</t>
  </si>
  <si>
    <t>TOSCHI GIN 1/1 38 BSH</t>
  </si>
  <si>
    <t>TOSCHI AMARENA ANFORETTA 510</t>
  </si>
  <si>
    <t>TOSCHI AMARENA ANFORETTA 250</t>
  </si>
  <si>
    <t>TOSCHI AMARENA LATTA 1 KG</t>
  </si>
  <si>
    <t>FRESCOB.LA VITE LUCENTE 1,5</t>
  </si>
  <si>
    <t>FRESCOB.LUCE BRUNELLO 0,75</t>
  </si>
  <si>
    <t>FRESCOB.CASTELGIOC.BRUNEL 1,5</t>
  </si>
  <si>
    <t>FRESCOB.CASTELGIOC.BRUNELL 3LT</t>
  </si>
  <si>
    <t>FRESCOB.CASTELGIOC.BRUNELL 5LT</t>
  </si>
  <si>
    <t>FRESCOB.LUX 0,75</t>
  </si>
  <si>
    <t>FRESCOB.CONF.LUCEDELLAVITE AL151802S001</t>
  </si>
  <si>
    <t>FRESCOB.CONF.LAVITELUCENTE AL221801S001</t>
  </si>
  <si>
    <t>FRESCOB.CONF.SCRIGNOVITEeBRUNE YW011802C001</t>
  </si>
  <si>
    <t>FRESCOB.CONF.CAST.NIPOZZ. LUX YB022004C001 2MONTESO-2NIP RI</t>
  </si>
  <si>
    <t>FRESCOB.CONF.ALIE'.ATMOSFERE YR012001S001 BOT + 2 CALICI</t>
  </si>
  <si>
    <t>FRESCOB.CONF.CASTIGL.CHIANTI YG012302C001 2CAST+2BICC</t>
  </si>
  <si>
    <t>FRESCOB.CONF.PIANREMOLEeCAST XG012002C002 1CAST+1SANREMOLE</t>
  </si>
  <si>
    <t>FRESCOB.CONF.PIANREMOLEeCASTIG XL011803C001</t>
  </si>
  <si>
    <t>FRESCOB.CONF.SPECIALE NIPOZZAN YL012302C001 2NIPOZ RIS 2BICC</t>
  </si>
  <si>
    <t>FRESCOB.NIPOZZANO VECCHIE VITI</t>
  </si>
  <si>
    <t>PASTIS ALFRED MAUNIER 70/45</t>
  </si>
  <si>
    <t>WILLIAMS ELEGANT GIN 70/48</t>
  </si>
  <si>
    <t>HAMPDEN ESTATE 70/46</t>
  </si>
  <si>
    <t>HAMPDEN ESTATE OVERPRO.70/60</t>
  </si>
  <si>
    <t>ORNELLAIA BOLGHERI 1,5</t>
  </si>
  <si>
    <t>ORNELLAIA OLIO EXTR.VERG0,500</t>
  </si>
  <si>
    <t>PIROVANO NOVELLO</t>
  </si>
  <si>
    <t>CA DEL BOSCO CUVE'PRESTIGE 75</t>
  </si>
  <si>
    <t>ABUELO RUM 7Y 70/40</t>
  </si>
  <si>
    <t>ARARAT AKHTAMAR 10Y 70/40 BRANDY</t>
  </si>
  <si>
    <t>ARCANE BL CANE CRUSH 70/43,8</t>
  </si>
  <si>
    <t>ARCANE DELICATISSIME  70/41</t>
  </si>
  <si>
    <t>BARCELO IMPER.30ANNIV.70/43</t>
  </si>
  <si>
    <t>BELUGA 0,500/40</t>
  </si>
  <si>
    <t>BOTH'S OLT TOM GIN 70/47</t>
  </si>
  <si>
    <t>BOTRAN 12Y SIST.SOLERA 70/40</t>
  </si>
  <si>
    <t>GAJA BAROLO CONTEISA</t>
  </si>
  <si>
    <t>CANTERBURY GIN 70/40</t>
  </si>
  <si>
    <t>CENTENARIO ANEJO 7Y 70/40</t>
  </si>
  <si>
    <t>CHAIRMAN'S RESERVE SPIC.70/40</t>
  </si>
  <si>
    <t>CHURCHILL'S BARREL 0,50/37,5</t>
  </si>
  <si>
    <t>CITADELLE GIN 1/1 44</t>
  </si>
  <si>
    <t>CITADELLE GIN RESERVE 70/45,2</t>
  </si>
  <si>
    <t>DAMOISEAU BLANC 70/50</t>
  </si>
  <si>
    <t>DAMOISEAU VIEUX 70/42</t>
  </si>
  <si>
    <t>DEPAZ BLANC 70/50</t>
  </si>
  <si>
    <t>DON PAPA RHUM 0,200/40</t>
  </si>
  <si>
    <t>EL JIMADOR BLANCO/REPOS 70/38</t>
  </si>
  <si>
    <t>ELEPHANT GIN 0,50/52</t>
  </si>
  <si>
    <t>ELEPHANT SLOE GIN 0,50/35</t>
  </si>
  <si>
    <t>FLOR DE CANA CENTEN 12Y 1/1 40</t>
  </si>
  <si>
    <t>FLOR DE CANA CENTEN 18Y1/1 40</t>
  </si>
  <si>
    <t>FOREST GIN ANNO XV 0,50/57</t>
  </si>
  <si>
    <t>FOREST GIN VALENTINE 0,50/45</t>
  </si>
  <si>
    <t>HERNO GIN 0,50/40,5</t>
  </si>
  <si>
    <t>LA MAUNY ANANAS 70/25</t>
  </si>
  <si>
    <t>LEGEND OF KREMLIN 70/40</t>
  </si>
  <si>
    <t>MEDELLIN ANEJO 12Y70/37,5</t>
  </si>
  <si>
    <t>CHAMP.MOET CHANDON LUMINEU</t>
  </si>
  <si>
    <t>MONKEY 47 GIN 0,50/29</t>
  </si>
  <si>
    <t>MOSKOVSKAYA 1/1 40</t>
  </si>
  <si>
    <t>NORDES GIN 1/1 40</t>
  </si>
  <si>
    <t>OPTHIMUS 21Y 70/38</t>
  </si>
  <si>
    <t>OPTHIMUS 25Y 70/43</t>
  </si>
  <si>
    <t>ROBERTO CAVALLI BL/GLD 1/1 40</t>
  </si>
  <si>
    <t>SIPSMITH SLOE GIN 50/29</t>
  </si>
  <si>
    <t>STROH 70/80</t>
  </si>
  <si>
    <t>KURAYOSHI 8Y 70/43</t>
  </si>
  <si>
    <t>TORRES 20Y 0,70/40</t>
  </si>
  <si>
    <t>A.H.RIISE BLACK NAVY 70/40</t>
  </si>
  <si>
    <t>A.H.RIISE FROGMAN 70/58</t>
  </si>
  <si>
    <t>A.H.RIISE XO RESERVE  70/40</t>
  </si>
  <si>
    <t>EMPEROR RUM SHERRYCASK70/40</t>
  </si>
  <si>
    <t>GIN DEL PROF.CROCODILE 70/45</t>
  </si>
  <si>
    <t>GIN DEL PROF.MADAME 70/42,9</t>
  </si>
  <si>
    <t>PLANTATION PERU' 2004 70/43,5</t>
  </si>
  <si>
    <t>PLANTATION PINEAPPLE 70/40</t>
  </si>
  <si>
    <t>XANTE' PEAR&amp;COGNAC 50/38</t>
  </si>
  <si>
    <t>YUSHAN MALT 70/40</t>
  </si>
  <si>
    <t>AKASHI RED 50/40</t>
  </si>
  <si>
    <t>CLEMENT VSOP 70/40</t>
  </si>
  <si>
    <t>DAMOISEAU 10Y 70/42</t>
  </si>
  <si>
    <t>DIPLOMATICO DIST COLLEC 70/47 N1-N2-N3 SINGLE BATCH</t>
  </si>
  <si>
    <t>J.M.GOLD ELEVE SOUSBOIS 70/50</t>
  </si>
  <si>
    <t>J.M.SHRUBB 70/35</t>
  </si>
  <si>
    <t>MEUKOW EXTRA 70/40</t>
  </si>
  <si>
    <t>NIKKA COFFEY GIN 70/47</t>
  </si>
  <si>
    <t>TEQ.ROCA PATRON ANEJO 70/44</t>
  </si>
  <si>
    <t>TEQ.ROCA PATRON REPOS. 70/42</t>
  </si>
  <si>
    <t>TEQ.ROCA PATRON SILVER 70/45</t>
  </si>
  <si>
    <t>ZACAPA RHUM ROYAL 70/45</t>
  </si>
  <si>
    <t>ZUBROWKA BIALA RYE 70/40</t>
  </si>
  <si>
    <t>TEQ.ROSE 50/15</t>
  </si>
  <si>
    <t>TANQUERAY FLOR SEVILLA 70/41,3</t>
  </si>
  <si>
    <t>TANQUERAY LOVAGE 1/1 47,3</t>
  </si>
  <si>
    <t>TEQ.SAUZA GOLD 1 LT 38</t>
  </si>
  <si>
    <t>AKASHI MEISEI 50/40</t>
  </si>
  <si>
    <t>HAMPDEN LFCH 70/60,5</t>
  </si>
  <si>
    <t>FOURSQUARE DESTINO 70/61</t>
  </si>
  <si>
    <t>SCALLYWAG 70/54,1</t>
  </si>
  <si>
    <t>ROCK OYSTER 18Y 70/46,8</t>
  </si>
  <si>
    <t>OLD BALLANTRUAN 10Y 70/50</t>
  </si>
  <si>
    <t>OLD BALLANTRUAN 70/50</t>
  </si>
  <si>
    <t>LEDAIG 18Y 70/46,3</t>
  </si>
  <si>
    <t>INCHMOAN 12Y 70/46</t>
  </si>
  <si>
    <t>RIOT BRUT BIANCO/ROSE</t>
  </si>
  <si>
    <t>MONTEROSSA FRANC.SANSEVE SATEN</t>
  </si>
  <si>
    <t>MONTEROSSA FRANC.I CUVEE 1,5</t>
  </si>
  <si>
    <t>MONTEROSSA FRANC.I CUVEE 3 LT</t>
  </si>
  <si>
    <t>DONNAFUGATA CHIARANDA'  1,5</t>
  </si>
  <si>
    <t>DONNAFUGATA TANCREDI  1,5</t>
  </si>
  <si>
    <t>DONNAFUGATA SUL VULCANO 0,75</t>
  </si>
  <si>
    <t>DONNAFUGATA BEN RYE' PASSITO ML. 0,375</t>
  </si>
  <si>
    <t>DONNAFUGATA CONF.INSEGUENDO 3 BOTT GABRI/FLORAMUNDI/SULVUL</t>
  </si>
  <si>
    <t>CAMPAGNOLA RIPASSO VALPOL 1,5</t>
  </si>
  <si>
    <t>CAMPAGNOLA AMARONE VALP. 1,5</t>
  </si>
  <si>
    <t>GLEN CADAM ORIGIN 1825 0,70 40</t>
  </si>
  <si>
    <t>ANTINORI BADIA PASSIGNANO 1,5</t>
  </si>
  <si>
    <t>ANTINORI NEBBIOLO OCCHETTI 1,5</t>
  </si>
  <si>
    <t>ANTINORI BAROLO 1,5</t>
  </si>
  <si>
    <t>ANTINORI TIGNANELLO 1,5</t>
  </si>
  <si>
    <t>ANTINORI MARCHESE RISERVA 1,5</t>
  </si>
  <si>
    <t>GLEN MORANGIE TARLOGAN 70/43</t>
  </si>
  <si>
    <t>ANGOSTURA GOLD RUM 5Y 70/40</t>
  </si>
  <si>
    <t>DONNAFUGATA CONF.ESPR,VITTOR 2 BT BELLASSAI/FLORAMUNDI</t>
  </si>
  <si>
    <t>GLEN TURRET PEATED 70/43</t>
  </si>
  <si>
    <t>JOHN LEE BOURBON 70/40</t>
  </si>
  <si>
    <t>BALLANTINES 15Y 70/40 GL.BURGIE/MILTON/GL.TAUCHERS</t>
  </si>
  <si>
    <t>ABERLOUR 18Y 0,50/43</t>
  </si>
  <si>
    <t>RUGGERI GIALL'ORO VALDOB,375</t>
  </si>
  <si>
    <t>BELUGA 1,5/40</t>
  </si>
  <si>
    <t>BELUGA 6LT 40</t>
  </si>
  <si>
    <t>AMUERTE GIN 70/43</t>
  </si>
  <si>
    <t>TALISKER 8Y SPEAKEASY 70/59,4</t>
  </si>
  <si>
    <t>MOLETTO GIN 70/43</t>
  </si>
  <si>
    <t>SIR EDWARD'S 12Y 0,70/40</t>
  </si>
  <si>
    <t>CHIVAS REGAL 15Y 0,70/40</t>
  </si>
  <si>
    <t>GRAPPA POLI DUE BARILI 70/40</t>
  </si>
  <si>
    <t>LE VIEUX LABBE'10Y 70/43</t>
  </si>
  <si>
    <t>NIKKA COFFEY VODKA 70/40</t>
  </si>
  <si>
    <t>ITALICUS ROSOLIO 70/20</t>
  </si>
  <si>
    <t>RUFFINO MODUS TOSCANA 1,5</t>
  </si>
  <si>
    <t>SIBONA CONF S BARBERA +1 BICC</t>
  </si>
  <si>
    <t>NEGRITA RHUM ANEJO 1/1 37,5</t>
  </si>
  <si>
    <t>ANTINORI IL BRUCIATO 1,5</t>
  </si>
  <si>
    <t>CA DEI FRATI AMARONE 1,5</t>
  </si>
  <si>
    <t>MONTENEGRO AMARO 1,5  23gr</t>
  </si>
  <si>
    <t>EXTRA VIRGIN 0,50/44 TAGGIASCO</t>
  </si>
  <si>
    <t>COLLEMASSARI GRATTAMACCO BOLGHERI SUPER ALBERELLO</t>
  </si>
  <si>
    <t>FATT.BARBI GRAPPA DI BRUNELLO</t>
  </si>
  <si>
    <t>CA DEL BOSCO CUVE'PRESTIGE 1,5</t>
  </si>
  <si>
    <t>FRESCOB.ALTARI VIN SANTO</t>
  </si>
  <si>
    <t>MONTEROSSA CABOCHON DOPPIO 0</t>
  </si>
  <si>
    <t>MONTEROSSA FRANC.P.R. BLANC</t>
  </si>
  <si>
    <t>AN CNOC 18Y 70/46</t>
  </si>
  <si>
    <t>AN CNOC 24Y 70/46</t>
  </si>
  <si>
    <t>ARDMORE 20Y 70/49,3</t>
  </si>
  <si>
    <t>ARDMORE TRADITIONAL 1/1 40</t>
  </si>
  <si>
    <t>GLEN MORAY 15Y 70/40</t>
  </si>
  <si>
    <t>LAPHROAIG 25Y 70/48,9</t>
  </si>
  <si>
    <t>AMRUT TWO INDIES RUM 70/42,8</t>
  </si>
  <si>
    <t>AUSTRIAN EMPIRENAVY RES.70/40</t>
  </si>
  <si>
    <t>BASIL HAYDENS SMALLBATCH 70/4</t>
  </si>
  <si>
    <t>BATHTUB GIN OLD TOM 50/42,4</t>
  </si>
  <si>
    <t>BLIND TIGER PIPER CUBEBA 50/47</t>
  </si>
  <si>
    <t>BROOKLYN GIN 70/40</t>
  </si>
  <si>
    <t>BUFFEL GIN BLACK/GOLD 70/40</t>
  </si>
  <si>
    <t>COMPAGNIE INDES JAM 5Y 70/43</t>
  </si>
  <si>
    <t>COMPAGNIE INDES TRICORNE 70/43</t>
  </si>
  <si>
    <t>COMPAGNIE INDES LATINO 5Y70/40</t>
  </si>
  <si>
    <t>COPPER HEAD GIBSON 50/40</t>
  </si>
  <si>
    <t>CORUBA 12Y CIGAR RUM 70/40</t>
  </si>
  <si>
    <t>CUBANEY ELIXIR DE RUM 70/30</t>
  </si>
  <si>
    <t>CUBANEY ELIXIR DE CARIBE 70/34</t>
  </si>
  <si>
    <t>DAVID GIN 70/40</t>
  </si>
  <si>
    <t>DON RHON GR.RIS.12Y 70/37,5</t>
  </si>
  <si>
    <t>DZAMA 3Y 70/52</t>
  </si>
  <si>
    <t>EARLY TIMES OLD RESERVE 70/40</t>
  </si>
  <si>
    <t>EIKO JAPANESE VODKA 70/40</t>
  </si>
  <si>
    <t>FILLIERS GIN 28 PINK 50/37,5</t>
  </si>
  <si>
    <t>FILLIERS PINE BLOS.GIN 50/42,6</t>
  </si>
  <si>
    <t>FUCKOFF VODKA 70/40</t>
  </si>
  <si>
    <t>FUJIKAI 10Y 50/43</t>
  </si>
  <si>
    <t>FUJIMI JAPANESE WH. 70/40</t>
  </si>
  <si>
    <t>GHOST VODKA SKULL  70/40</t>
  </si>
  <si>
    <t>GLEN DALOUGH 7Y 70/46</t>
  </si>
  <si>
    <t>GLEN DALOUGH DB.BARREL 70/42</t>
  </si>
  <si>
    <t>HERNO NAVY STRENGHT GIN 50/57</t>
  </si>
  <si>
    <t>HERNO OLD TOM GIN 50/43</t>
  </si>
  <si>
    <t>JAMESON BL.BARREL 70/40</t>
  </si>
  <si>
    <t>KINOBI GIN 70/45,7</t>
  </si>
  <si>
    <t>MOMBASA STRAWBERRY 70/37,5</t>
  </si>
  <si>
    <t>MOMBASA COLONEL'S RES.70/43,5</t>
  </si>
  <si>
    <t>PLATTE VALLEY 3Y 70/40 STRAIGHT CORN</t>
  </si>
  <si>
    <t>QUIET MAN 8Y 70/40</t>
  </si>
  <si>
    <t>QUIET MAN SUPERIOR 70/40</t>
  </si>
  <si>
    <t>ROKU GIN 70/43</t>
  </si>
  <si>
    <t>ROYAL DRAGON SUP.WATERM.70/40</t>
  </si>
  <si>
    <t>SIPSMITH VJOP GIN 70/57,7</t>
  </si>
  <si>
    <t>SKIN GIN ANTHRACIT 50/42</t>
  </si>
  <si>
    <t>TEELING BRABAZON N2 70/49,5</t>
  </si>
  <si>
    <t>THREE SIXTY 70/37,5</t>
  </si>
  <si>
    <t>UPPERCUT GIN 70/49,6</t>
  </si>
  <si>
    <t>ULTIMAT 70/40</t>
  </si>
  <si>
    <t>TULLAMORE CASK FINISH 50/40</t>
  </si>
  <si>
    <t>TULLAMORE 14Y 70/41,3</t>
  </si>
  <si>
    <t>SABATINI GIN 70/41,3</t>
  </si>
  <si>
    <t>XGIN EDITION"ANIMAL"50/44</t>
  </si>
  <si>
    <t>DDAY GIN 70/44</t>
  </si>
  <si>
    <t>FIRRIATO OLIO 0,500</t>
  </si>
  <si>
    <t>DICTADOR 100AMBER 70/40</t>
  </si>
  <si>
    <t>MEREGALLI MATTIOLI YLICE</t>
  </si>
  <si>
    <t>MEREGALLI SANGUIDO SASSICA 1,5</t>
  </si>
  <si>
    <t>ZABOV MOCCIA 1/1 15gr</t>
  </si>
  <si>
    <t>SANTERO SPUMANTI ASS  3LT</t>
  </si>
  <si>
    <t>CARONI 90 PROOF    70/51,4</t>
  </si>
  <si>
    <t>AALBORG AQUAVIT 1/1 40</t>
  </si>
  <si>
    <t>OLE SMOKY ASSORT 50/20</t>
  </si>
  <si>
    <t>OLE SMOKY STRAWB 50/32,5</t>
  </si>
  <si>
    <t>OLE SMOKY ORIG/W.LIGHTN50/50</t>
  </si>
  <si>
    <t>OLE SMOKY CHERRIES 50/50</t>
  </si>
  <si>
    <t>OLE SMOKY CINNAMON 50/40</t>
  </si>
  <si>
    <t>OLE SMOKY BLU FLAME 50/64</t>
  </si>
  <si>
    <t>TEQ.PADRE AZUL BIANCO 70/38</t>
  </si>
  <si>
    <t>TEQ.PADRE AZUL REPOSADO 70/38</t>
  </si>
  <si>
    <t>OLE SMOKY H.DAVIDSON 50/51,5</t>
  </si>
  <si>
    <t>UMANI RONCHI CASALDISERRA VERDICCHIO</t>
  </si>
  <si>
    <t>UMANI RONCHI LACRIMA MORRO FONTE DEL RE</t>
  </si>
  <si>
    <t>UMANI RONCHI CENTOVIE ROSATO</t>
  </si>
  <si>
    <t>UMANI RONCHI MONTEPULC.MONTIPA</t>
  </si>
  <si>
    <t>TEELING SMALL BATCH 70/46</t>
  </si>
  <si>
    <t>EMPEROR RUM HERITAGE 70/40</t>
  </si>
  <si>
    <t>BITTER BARMAN 1/1 25</t>
  </si>
  <si>
    <t>CHUCHERIA ABEJA ASS 70/2</t>
  </si>
  <si>
    <t>ARRAN AMAR/SAUT.FINISH 70/50</t>
  </si>
  <si>
    <t>AUCHENTOSHAN 21Y 70/43</t>
  </si>
  <si>
    <t>AUCHENTOSHAN BARTENDERS 70/47</t>
  </si>
  <si>
    <t>AUCHENTOSHAN BARTENDERS 70/50</t>
  </si>
  <si>
    <t>BUNNAHABHAIN CLADACH 1/1 50</t>
  </si>
  <si>
    <t>GLEN ROTHES 10Y 70/40</t>
  </si>
  <si>
    <t>GLEN ROTHES PTD CASK RES.70/40</t>
  </si>
  <si>
    <t>HIGHLAND PARK 10Y 70/46</t>
  </si>
  <si>
    <t>HIGHLAND PARK FULLVOLUME 70/47</t>
  </si>
  <si>
    <t>KNOB CREEK RYE 70/50</t>
  </si>
  <si>
    <t>LAPHROAIG 1815 70/48</t>
  </si>
  <si>
    <t>LAPHROAIG LORE 70/48</t>
  </si>
  <si>
    <t>MACALLAN LUMINA 70/41,3</t>
  </si>
  <si>
    <t>ANGOSTURA DARK RUM 7Y 70/40</t>
  </si>
  <si>
    <t>ARCANE FLAMBOYANCE 70/40</t>
  </si>
  <si>
    <t>BULLEIT 10Y 70/45,6</t>
  </si>
  <si>
    <t>BUSHMILL'S RED 70/40</t>
  </si>
  <si>
    <t>TOKINOKA BLACK 0,50/50</t>
  </si>
  <si>
    <t>JACK DANIEL'S 1905 LEGACY70/43</t>
  </si>
  <si>
    <t>JACK DANIEL'S BOTTLBOND 1/1 50</t>
  </si>
  <si>
    <t>JACK DANIEL'S GENTLEMAN 1/1 43 PATEK PHILIPPE</t>
  </si>
  <si>
    <t>JACK DANIEL'S BARREL STRENGHT 70/64,5</t>
  </si>
  <si>
    <t>JACK DANIEL'S STRAIGHT RYE 70/45</t>
  </si>
  <si>
    <t>JACK DANIEL'S STRAIGHT RYE 1/1 45</t>
  </si>
  <si>
    <t>JAMESON ROUND 1/1 40</t>
  </si>
  <si>
    <t>NIKKA 12Y 70/43</t>
  </si>
  <si>
    <t>TOGOUCHI 15Y 70/43,8</t>
  </si>
  <si>
    <t>TOGOUCHI 9Y 70/40</t>
  </si>
  <si>
    <t>TOKI  SUNTORY 70/43</t>
  </si>
  <si>
    <t>GIORGI PINOT NERO MONTEROSO</t>
  </si>
  <si>
    <t>BUFFEL GIN 70/40</t>
  </si>
  <si>
    <t>ZACAPA 12Y AMBAR 1/1 40SOLERA</t>
  </si>
  <si>
    <t>WILD TURKEY 81 1/1 40,5</t>
  </si>
  <si>
    <t>WILD TURKEY RYE 1/1 50,5</t>
  </si>
  <si>
    <t>COTARELLA MERLOT SODALE (EX FALESCO)</t>
  </si>
  <si>
    <t>MAIXEI ROSATO</t>
  </si>
  <si>
    <t>MEREGALLI MACULAN CABERNET</t>
  </si>
  <si>
    <t>MEREGALLI MACULAN CHARD/SAUV</t>
  </si>
  <si>
    <t>MEREGALLI DIESEL NERO/ROSSO</t>
  </si>
  <si>
    <t>MEREGALLI RINALDINI M'ORO</t>
  </si>
  <si>
    <t>MEREGALLI FERTUNA DROPPELLO</t>
  </si>
  <si>
    <t>MEREGALLI FERTUNA LODAI</t>
  </si>
  <si>
    <t>MEREGALLI CIACCI BRUNE PIANROS</t>
  </si>
  <si>
    <t>MEREGALLI ROCCAFABBRI ROSSO MONTEFALCO</t>
  </si>
  <si>
    <t>MEREGALLI ROCCAFABBRI SAGRANTI</t>
  </si>
  <si>
    <t>MEREGALLI VALENTINA PECORINO</t>
  </si>
  <si>
    <t>MEREGALLI VALENTINA MONTEPULC</t>
  </si>
  <si>
    <t>MEREGALLI VALENTINA TREBBIANO</t>
  </si>
  <si>
    <t>MEREGALLI C.ZECCA LUNA</t>
  </si>
  <si>
    <t>MEREGALLI AGRIPUNICA MONTESSU</t>
  </si>
  <si>
    <t>MEREGALLI AGRIPUNICA SAMAS</t>
  </si>
  <si>
    <t>MEREGALLI ARGIOLAS MERI'</t>
  </si>
  <si>
    <t>MEREGALLI ARGIOLAS S'ELEGAS</t>
  </si>
  <si>
    <t>MEREGALLI COPPOLA SAUVIGNON</t>
  </si>
  <si>
    <t>PELLEGRINO TARENI CHARDONNAY</t>
  </si>
  <si>
    <t>PELLEGRINO TARENI NERO D'AVOLA</t>
  </si>
  <si>
    <t>PELLEGRINO TARENI SYRAH</t>
  </si>
  <si>
    <t>PELLEGR MINEO OVO 75</t>
  </si>
  <si>
    <t>ANTINORI TIGNANELLO  0,375</t>
  </si>
  <si>
    <t>MEREGALLI CIACCI PICCOLOMINI ROSSO MONTALCINO</t>
  </si>
  <si>
    <t>TOSCHI GUARNITURE ASS 1K</t>
  </si>
  <si>
    <t>MEREGALLI ARGIOLAS IS SOLINAS ROSSO</t>
  </si>
  <si>
    <t>NARDINI TAGLIATELLA LIQ 1/1 35</t>
  </si>
  <si>
    <t>DONNAFUGATA FRAGORE ETNA</t>
  </si>
  <si>
    <t>CAMPAGNOLA SOAVE</t>
  </si>
  <si>
    <t>CAMPAGNOLA AMARORE RISERVA</t>
  </si>
  <si>
    <t>WALCH GEWUERZTR.KASTELAZ</t>
  </si>
  <si>
    <t>SANTERO DILE' ROSSO</t>
  </si>
  <si>
    <t>FELLUGA L TERRE ALTE ROSAZZO</t>
  </si>
  <si>
    <t>FELLUGA L SOSSO ROSSO</t>
  </si>
  <si>
    <t>VALDO PROSECCO</t>
  </si>
  <si>
    <t>CARPANO VTH VECCHIA FORMULA</t>
  </si>
  <si>
    <t>FABBRI AGAVE/GUM NERO</t>
  </si>
  <si>
    <t>FABBRI MARENDRY 70/21</t>
  </si>
  <si>
    <t>FABBRI AMARENE OPAL 0,230</t>
  </si>
  <si>
    <t>FABBRI BABA RHUM 1,9</t>
  </si>
  <si>
    <t>FABBRI CILIEGIE DENOCC.1,6</t>
  </si>
  <si>
    <t>CA DEI FRATI FRATI LUGANA 1,5</t>
  </si>
  <si>
    <t>MONACI CORIBRANTE SYRAH MALVAS</t>
  </si>
  <si>
    <t>SOHO 0,70/15</t>
  </si>
  <si>
    <t>DALWHINNIE G.TRONES 70/43</t>
  </si>
  <si>
    <t>CARDHU G.TRONES 70/40</t>
  </si>
  <si>
    <t>LAGAVULLIN 9Y G.TRONES 70/46</t>
  </si>
  <si>
    <t>OBAN G.TRONES 70/43</t>
  </si>
  <si>
    <t>TALISKER G. TRONES 70/45,8</t>
  </si>
  <si>
    <t>CLYNELISH G. TRONES 70/51,2</t>
  </si>
  <si>
    <t>ROYAL LOCHNAGAR G.TRONES 70/40</t>
  </si>
  <si>
    <t>SINGLETON G.TRONES 70/40</t>
  </si>
  <si>
    <t>LA PIEVE CHIANTI RISERVA</t>
  </si>
  <si>
    <t>LA PIEVE CHIANTI SUPERIORE</t>
  </si>
  <si>
    <t>LA PIEVE CHIANTI DOC BIO</t>
  </si>
  <si>
    <t>LA PIEVE BOLGHERI ROSSO</t>
  </si>
  <si>
    <t>LA PIEVE ROSSO TOSCANA CABERNE T - SANGIOVESE</t>
  </si>
  <si>
    <t>FOURSQUARE PATRIMONIO 70/58</t>
  </si>
  <si>
    <t>SIBONA CONF MEDITAZIONE 2BT+2B</t>
  </si>
  <si>
    <t>SIBONA CONF MINIGRAD.3BT 20cl</t>
  </si>
  <si>
    <t>LA SCOLCA RUGRE' SPUMANTE</t>
  </si>
  <si>
    <t>ZONIN BARDOLINO</t>
  </si>
  <si>
    <t>LA SCOLCA GAVI NERA gavideigav</t>
  </si>
  <si>
    <t>ALESSANDRI MICHELE PIGATO</t>
  </si>
  <si>
    <t>ALESSANDRI MICHELE VERMENTINO</t>
  </si>
  <si>
    <t>CAPANNELLE SANGIOV/MERLOT5050</t>
  </si>
  <si>
    <t>CAPANNELLE SOLARE</t>
  </si>
  <si>
    <t>CAPANNELLE CHIANTI CL RISERVA</t>
  </si>
  <si>
    <t>ALESSANDRIA DOLCETTO</t>
  </si>
  <si>
    <t>ALESSANDRIA BARBERA</t>
  </si>
  <si>
    <t>ALESSANDRIA BARBERA VITTORIA</t>
  </si>
  <si>
    <t>ALESSANDRIA LANGHE NEBBIOLO</t>
  </si>
  <si>
    <t>ALESSANDRIA BAROLO</t>
  </si>
  <si>
    <t>ALESSANDRIA BAROLO S.GIOVANNI</t>
  </si>
  <si>
    <t>DONNAFUGATA KABIR 0,375</t>
  </si>
  <si>
    <t>GR.DONNAFUGATA BENRIE' ,500/42</t>
  </si>
  <si>
    <t>GR.DONNAFUGATA MILLE1NOTTE</t>
  </si>
  <si>
    <t>TROIS RIVIERE TRIPLE MIL.70/42</t>
  </si>
  <si>
    <t>ZOUTE GR.PRIX GIN 0,50/40</t>
  </si>
  <si>
    <t>ABERFELDY 16Y 70/40</t>
  </si>
  <si>
    <t>ADNAMS S.MALT 70/40</t>
  </si>
  <si>
    <t>AKASHI 50/46</t>
  </si>
  <si>
    <t>AMRUT CASK STRENGHT 70/61,8</t>
  </si>
  <si>
    <t>AMRUT FUSION 70/50</t>
  </si>
  <si>
    <t>AMRUT RAJ IGALA 70/40</t>
  </si>
  <si>
    <t>ANTIQUARY 21Y 70/43</t>
  </si>
  <si>
    <t>ARMORIK BREIZH 70/42</t>
  </si>
  <si>
    <t>ARMORIK CLASSIC 70/46</t>
  </si>
  <si>
    <t>ARMORIK SHERRY FINISH 70/40</t>
  </si>
  <si>
    <t>BALBLAIR VINTAGE 70/46</t>
  </si>
  <si>
    <t>BALLECHIN 10Y 70/46</t>
  </si>
  <si>
    <t>BELVEDERE 3 LT 40</t>
  </si>
  <si>
    <t>BENROMACH 15Y 70/43</t>
  </si>
  <si>
    <t>BENROMACH WOOD SASSIC.70/45</t>
  </si>
  <si>
    <t>BRUGAL ANEJO 1/1 38</t>
  </si>
  <si>
    <t>ARMAGNAC DEMANDIS 70/40</t>
  </si>
  <si>
    <t>CAPT.MORGAN SP.GOLD 3LT 35</t>
  </si>
  <si>
    <t>CARLOS III 1/1 36</t>
  </si>
  <si>
    <t>CIROC VODKA 6LT 40</t>
  </si>
  <si>
    <t>CITADELLE GIN OLD TOM 0,50/46</t>
  </si>
  <si>
    <t>COMPASS ST.GLASGOW 70/43</t>
  </si>
  <si>
    <t>COMPASS STREET ARTIST 70/43</t>
  </si>
  <si>
    <t>COMPASS THE SPANIARD 70/43</t>
  </si>
  <si>
    <t>CUTTY SARK PROHIBITION 70/50</t>
  </si>
  <si>
    <t>DALMORE 10Y VINTAGE 70/46</t>
  </si>
  <si>
    <t>DAMOISEAU VSOP 70/42</t>
  </si>
  <si>
    <t>ETSU JAPANESE GIN 70/43</t>
  </si>
  <si>
    <t>GLEN BRETON 10Y 70/43</t>
  </si>
  <si>
    <t>GLEN BRETON 12Y 70/40</t>
  </si>
  <si>
    <t>GLEN DALOUGH 13Y 70/46</t>
  </si>
  <si>
    <t>GLEN MORANGIE VINT.1989 70/43</t>
  </si>
  <si>
    <t>BOLS GOLDSTRIKE  0,500/40</t>
  </si>
  <si>
    <t>J.WALKER RED 3LT 40</t>
  </si>
  <si>
    <t>KAVALAN CLASSIC 0,500/40</t>
  </si>
  <si>
    <t>KAVALAN PORT CASK FINISH 70/40 DISTILLERY SELECT</t>
  </si>
  <si>
    <t>KAVALAN EX-BOURB.OAK 70/46</t>
  </si>
  <si>
    <t>KAVALAN KING CAR 70/46</t>
  </si>
  <si>
    <t>KAVALAN PODIUM 70/46</t>
  </si>
  <si>
    <t>KAVALAN SINGLE MALT 70/40</t>
  </si>
  <si>
    <t>KRAKEN BLACK SPICED 1/1 40</t>
  </si>
  <si>
    <t>PLANTATION FIJI 2009 70/44,8</t>
  </si>
  <si>
    <t>RUTHEFORD 12Y CRICHON 70/40</t>
  </si>
  <si>
    <t>SACRED GIN 70/40</t>
  </si>
  <si>
    <t>SEXTON SINGLE MALT 70/40</t>
  </si>
  <si>
    <t>SIKKIM BILBERRY PR.GIN 70/40</t>
  </si>
  <si>
    <t>SMOKEHEAD ROCK ED.II 1LT 46.6</t>
  </si>
  <si>
    <t>DAMILANO CHARDONNAY</t>
  </si>
  <si>
    <t>DAMILANO BAROLO LE 5 VIGNE</t>
  </si>
  <si>
    <t>DAMILANO BAROLO CANNUBI</t>
  </si>
  <si>
    <t>DAMILANO BAROLO CANNUBI RISERV</t>
  </si>
  <si>
    <t>BENROMACH 10Y 70/43</t>
  </si>
  <si>
    <t>CARDHU 15Y 70/43</t>
  </si>
  <si>
    <t>BELVEDERE 6 LT 40</t>
  </si>
  <si>
    <t>BUMBU XO 70/40</t>
  </si>
  <si>
    <t>CANNABIS SATIVA GIN 70/40</t>
  </si>
  <si>
    <t>COSA NOSTRA TOMMY GUN 70/40</t>
  </si>
  <si>
    <t>DEADHEAD CASK AGED RUM 70/40</t>
  </si>
  <si>
    <t>DEADHEAD CHOCOLATE RUM 70/35</t>
  </si>
  <si>
    <t>EUPHORIA CANNABIS VODK 0,50/38</t>
  </si>
  <si>
    <t>EUPHORIA COCAINE VODKA 70/40</t>
  </si>
  <si>
    <t>FINLAGGAN CASK STRENGTH 70/58</t>
  </si>
  <si>
    <t>FUNKY PUMP GIN 50/45</t>
  </si>
  <si>
    <t>HANAMI GIN 70/43</t>
  </si>
  <si>
    <t>HIMBRIMI OLD TOM GIN 50/40</t>
  </si>
  <si>
    <t>MALFY GIN  70/41</t>
  </si>
  <si>
    <t>MULATA 15Y RUM 70/38</t>
  </si>
  <si>
    <t>MULATA  7Y RUM 70/38</t>
  </si>
  <si>
    <t>PEAT'S BEAST 70/46</t>
  </si>
  <si>
    <t>RON DE JEREMY RESERVA 70/40</t>
  </si>
  <si>
    <t>STROH 38   1LT 38</t>
  </si>
  <si>
    <t>MORTLACH 12Y 70/43,4</t>
  </si>
  <si>
    <t>HAYMAN'S GIN 70/47</t>
  </si>
  <si>
    <t>ABERLOUR CASG ANNAMH 70/48</t>
  </si>
  <si>
    <t>OXLEY GIN 70/47</t>
  </si>
  <si>
    <t>HIGHLAND PARK 15Y 70/45,2</t>
  </si>
  <si>
    <t>BOTRAN ANEJO 15Y 70/40</t>
  </si>
  <si>
    <t>BOWMORE VINTAGE ED. 70/47,8</t>
  </si>
  <si>
    <t>BRUICHLADDICH 26Y 0,70/48</t>
  </si>
  <si>
    <t>BUNNAHABHAIN 30Y 0,70/42,6</t>
  </si>
  <si>
    <t>BELSAZAR VTH 0,75</t>
  </si>
  <si>
    <t>BULLEIT RYE 70/45</t>
  </si>
  <si>
    <t>CARDHU AMBER ROCK 70/40</t>
  </si>
  <si>
    <t>ISLE OF JURA PROPHECY 1/1 46</t>
  </si>
  <si>
    <t>BELVEDERE NIGHT SABER 70/40</t>
  </si>
  <si>
    <t>BELVEDERE GRAPEFR/blacbr 70/40</t>
  </si>
  <si>
    <t>BRUGAL XV 70/38</t>
  </si>
  <si>
    <t>OCTOMORE 10Y 70/56,9</t>
  </si>
  <si>
    <t>OCTOMORE 7.3  70/63</t>
  </si>
  <si>
    <t>OCTOMORE 9.1  70/59,1</t>
  </si>
  <si>
    <t>CARLOS PRIMERO 70/40</t>
  </si>
  <si>
    <t>DON PAPA MASSKARA 70/40</t>
  </si>
  <si>
    <t>ISLE OF JURA DESTINY 70/44</t>
  </si>
  <si>
    <t>ISLE OF JURA THESOUND 1/1 42,5</t>
  </si>
  <si>
    <t>J.WALKER BLU CHINESE ED.70/40</t>
  </si>
  <si>
    <t>J.WALKER SEL.CASK RYE 10Y70/46</t>
  </si>
  <si>
    <t>KRAKEN CERAMIC/UNKNOW 70/40</t>
  </si>
  <si>
    <t>SMOKEHEAD EXTRA RARE 1/1 40</t>
  </si>
  <si>
    <t>TANQUERAY MALACCA 1/1 41,3</t>
  </si>
  <si>
    <t>GLEN LIVET CAPT.RESERVE 70/40</t>
  </si>
  <si>
    <t>JIM BEAM APPLE 1/1 35</t>
  </si>
  <si>
    <t>VL92 GIN 1/1 41,7</t>
  </si>
  <si>
    <t>BUNNAHABHAIN STIUIRDAIR70/46,3</t>
  </si>
  <si>
    <t>MACALLAN TERRA 70/43,8</t>
  </si>
  <si>
    <t>ABERLOUR TRIPLE CASK 70/40</t>
  </si>
  <si>
    <t>BOWMORE VAULTS 1 REL. 70/51,5</t>
  </si>
  <si>
    <t>BRUICHLADDICH 8Y LADDIE 70/50</t>
  </si>
  <si>
    <t>PORT CHARLOTTE 10Y ISLBAR70/50</t>
  </si>
  <si>
    <t>BUNNAHABHAIN MOINE 70/46,3</t>
  </si>
  <si>
    <t>CANADIAN CLUB 12Y 1/1 40 BATCH</t>
  </si>
  <si>
    <t>CHIVAS REGAL MIZUNARA 70/40</t>
  </si>
  <si>
    <t>CHIVAS REGAL ULTIS 70/40</t>
  </si>
  <si>
    <t>CIROC MOSCHINO LIMITED 70/40</t>
  </si>
  <si>
    <t>GRAND MARNIER NUIT PARIS 70/40</t>
  </si>
  <si>
    <t>HIGHLAND PARK SPIR.BEAR 1/1 40</t>
  </si>
  <si>
    <t>J.WALKER GAME OF TRONES 70/40,</t>
  </si>
  <si>
    <t>MACALLAN ENIGMA 70/44,9</t>
  </si>
  <si>
    <t>MACALLAN RARE CASK BLACK 70/48</t>
  </si>
  <si>
    <t>METAXA OUZO 70/38</t>
  </si>
  <si>
    <t>PAUL JOHN 40/46</t>
  </si>
  <si>
    <t>PEAT'S CASK STRENGHT 70/52,1</t>
  </si>
  <si>
    <t>PERE MAGLOIRE VSOP 70/40</t>
  </si>
  <si>
    <t>CALDARO QUINTESSENZ KALTERERSEE</t>
  </si>
  <si>
    <t>CALDARO LAGREIN</t>
  </si>
  <si>
    <t>CALDARO SALTNER PINOT NERO</t>
  </si>
  <si>
    <t>CALDARO VIAL PINOT BIANCO</t>
  </si>
  <si>
    <t>CALDARO SOLI PINOT GRIGIO/BIAN</t>
  </si>
  <si>
    <t>CALDARO CAMPANER GEWURZTRAMINE</t>
  </si>
  <si>
    <t>CALDARO MULLER THURGAU</t>
  </si>
  <si>
    <t>CALDARO SOLOS A.ADIGE BIANCO</t>
  </si>
  <si>
    <t>BALVENIE 12Y 0,70/43</t>
  </si>
  <si>
    <t>RUSSIAN STAND.PLATINUM 70/40</t>
  </si>
  <si>
    <t>SMIRNOFF GOLD 1/1 37,5</t>
  </si>
  <si>
    <t>TAMNAVULIN 70/40</t>
  </si>
  <si>
    <t>ABERLOUR WHITE OAK 70/40</t>
  </si>
  <si>
    <t>ISLE OF JURA 30Y 70/44</t>
  </si>
  <si>
    <t>ISLE OF JURA JOURNEY 70/40</t>
  </si>
  <si>
    <t>ISLE OF JURA SEVEN WOOD 70/42</t>
  </si>
  <si>
    <t>ISLE OF JURA TASTIVAL 70/51</t>
  </si>
  <si>
    <t>ISLE OF JURA THE LOCH 70/44,5</t>
  </si>
  <si>
    <t>ISLE OF JURA THE PAPS 70/45,6</t>
  </si>
  <si>
    <t>ISLE OF JURA THE ROAD 1/1 43,6</t>
  </si>
  <si>
    <t>BIBI SOFFOCONE DI VINCIGLIATA</t>
  </si>
  <si>
    <t>BIBI BUGIA TOSCANA</t>
  </si>
  <si>
    <t>BIBI SCOPETO TOSCANA</t>
  </si>
  <si>
    <t>BIBI LE CICALE DI VINCIGLIATA</t>
  </si>
  <si>
    <t>BIBI CASAMATTA B/R</t>
  </si>
  <si>
    <t>BIBI TESTAMATTA TOSCANA</t>
  </si>
  <si>
    <t>DREAMY ASSORT</t>
  </si>
  <si>
    <t>IL DOGE SCIROPPI ASSORTITI</t>
  </si>
  <si>
    <t>CA DEL BOSCO CORTE LUPO BIANCO</t>
  </si>
  <si>
    <t>CA DEL BOSCO CORTE LUPO ROSSO</t>
  </si>
  <si>
    <t>BELLAVISTA (ALMA) NON DOSATO</t>
  </si>
  <si>
    <t>DACASTELLO PROSECCO</t>
  </si>
  <si>
    <t>ISLE OF JURA 12Y 0,70/40</t>
  </si>
  <si>
    <t>SOBIESKI VODKA 1/1 37,5</t>
  </si>
  <si>
    <t>SOBIESKI VODKA 1,5 37,5</t>
  </si>
  <si>
    <t>PLANETA CHARDONNAY 1,5</t>
  </si>
  <si>
    <t>PLANETA CONTRODANZA 0,75</t>
  </si>
  <si>
    <t>FRESCOB.OLIO EXV LAUDEMIO ,500</t>
  </si>
  <si>
    <t>FIRRIATO ALTAVILLA GRILLO</t>
  </si>
  <si>
    <t>FELLUGA L ROSATO GIULIA</t>
  </si>
  <si>
    <t>DON PAPA RHUM 4,5/40</t>
  </si>
  <si>
    <t>DON PAPA RHUM 10Y 70/43</t>
  </si>
  <si>
    <t>ROCCA DI MONTEMASSI GIN 0,50/4</t>
  </si>
  <si>
    <t>ZONIN NEGRAMARO ROSATO ZINZULA</t>
  </si>
  <si>
    <t>POWER'S 12Y 70/46</t>
  </si>
  <si>
    <t>POWER'S SIGNATURE 70/46</t>
  </si>
  <si>
    <t>BALVENIE 12Y SING BARR 70/47,8</t>
  </si>
  <si>
    <t>BALVENIE 14Y CARIBE CASK 70/43</t>
  </si>
  <si>
    <t>FRENCH VODKA 70/40</t>
  </si>
  <si>
    <t>CHARTREUSE GIALLA 0,70/43</t>
  </si>
  <si>
    <t>LEONARDI LAMBRUSCO</t>
  </si>
  <si>
    <t>DACASTELLO PINOT GRIGIO INZOLI</t>
  </si>
  <si>
    <t>DONNAFUGATA MILLEUNANOTTE 1,5</t>
  </si>
  <si>
    <t>DONNAFUGATA OLIO ,500 MILLEANN</t>
  </si>
  <si>
    <t>MIONETTO SPRITZ 0,75</t>
  </si>
  <si>
    <t>COPPO BAROLO</t>
  </si>
  <si>
    <t>COPPO BARBERA CAMP DU ROUSS</t>
  </si>
  <si>
    <t>COPPO BARBERA L'AVVOCATA</t>
  </si>
  <si>
    <t>COPPO GAVI LA ROCCA</t>
  </si>
  <si>
    <t>COPPO MOSCATO ASTI MONCALVINA</t>
  </si>
  <si>
    <t>COPPO CHARDONNAY COSTEBIANCHE</t>
  </si>
  <si>
    <t>MACALLAN RARE CASK 70/43</t>
  </si>
  <si>
    <t>MACALLAN QUEST 1/1 40</t>
  </si>
  <si>
    <t>MACALLAN N.6 DECANTER 70/43</t>
  </si>
  <si>
    <t>HIGHLAND PARK 12Y 0,75/43</t>
  </si>
  <si>
    <t>MACALLAN MAGNUM PHOTOS 70/43,7</t>
  </si>
  <si>
    <t>FRESCOB.CONF.AV/AT/TMverm/aliE XO012003S001</t>
  </si>
  <si>
    <t>FRESCOB.CHIANTI PERANO CLASS</t>
  </si>
  <si>
    <t>ORNELLAIA SERRE NUOVE 1,5</t>
  </si>
  <si>
    <t>ORNELLAIA LE VOLTE 1,5</t>
  </si>
  <si>
    <t>ORNELLAIA MASSETTINO</t>
  </si>
  <si>
    <t>FRESCOB.CHIANTI PERANO RISERVA</t>
  </si>
  <si>
    <t>BELUGA HUNTING BERRY 70/38</t>
  </si>
  <si>
    <t>EUPHORIA CANNABIS GIN 0,50/40</t>
  </si>
  <si>
    <t>FIRESTARTER VODKA 70/40</t>
  </si>
  <si>
    <t>CHAMP.MOET CHANDON 3LT JEROBOI</t>
  </si>
  <si>
    <t>CHAMP.MOET CHANDON 6LT MATHUSA</t>
  </si>
  <si>
    <t>GRAPPA MAROLO BAROLO 70/50</t>
  </si>
  <si>
    <t>GRAPPA MAROLO BRUNELLO 70/44</t>
  </si>
  <si>
    <t>GRAPPA MAROLO BUSSIANELLA 70/4</t>
  </si>
  <si>
    <t>GRAPPA MAROLO GEWUERTR.70/42</t>
  </si>
  <si>
    <t>GRAPPA MAROLO AMARONE 70/45</t>
  </si>
  <si>
    <t>GRAPPA MAROLO MOSCATO 50/42</t>
  </si>
  <si>
    <t>GRAPPA MAROLO BAROLO 50/42 RICCIO</t>
  </si>
  <si>
    <t>GRAPPA MAROLO BAROLO 50/42 MOON</t>
  </si>
  <si>
    <t>GRAPPA MAROLO BARBARESCO 50/42</t>
  </si>
  <si>
    <t>GRAPPA MAROLO BAROLO 50/42 FOROB</t>
  </si>
  <si>
    <t>GRAPPA MAROLO BAROLO 50/40 PREMIUM LEGNO</t>
  </si>
  <si>
    <t>GRAPPA MAROLO BAROLO '08 70/42</t>
  </si>
  <si>
    <t>GRAPPA MAROLO BAROLO LT/42 FRIELEGNO</t>
  </si>
  <si>
    <t>MAROLO ULRICH AMARO 70/32</t>
  </si>
  <si>
    <t>ANTINORI ROSSO MONTALCINO 1,5 PIAN DELLE VIGNE</t>
  </si>
  <si>
    <t>DONNAFUGATA CONF.DONNAFUGATA 2 BT FLORAMUNDI</t>
  </si>
  <si>
    <t>DONNAFUGATA CONF.MEDITERRANEO 3 BT PRIO/LIGHEA/SHERAZADE</t>
  </si>
  <si>
    <t>DONNAFUGATA CONF.NUOVE ESPRES 2 BT SUL VULCANO</t>
  </si>
  <si>
    <t>DONNAFUGATA CONF.CHIARANDA 3 BOTTCHIARANDA</t>
  </si>
  <si>
    <t>DONNAFUGATA CONF.TANCREDI 3 BOT TANCREDI</t>
  </si>
  <si>
    <t>DONNAFUGATA CONF.1000 GRAN  B 3 BOTT MILLE E UNA NOTTE.</t>
  </si>
  <si>
    <t>DONNAFUGATA CONF.1000 GRAN  D 3 BT MILLEUNA NOTTE</t>
  </si>
  <si>
    <t>DONNAFUGATA CONF.PANTELLERIA 2 BT LIGHEA/KABIR</t>
  </si>
  <si>
    <t>SANTA SOFIA AMARONE</t>
  </si>
  <si>
    <t>SANTA SOFIA BARDOLINO</t>
  </si>
  <si>
    <t>SANTA SOFIA LUGANA</t>
  </si>
  <si>
    <t>SANTA SOFIA MERLOT CORVINA</t>
  </si>
  <si>
    <t>SANTA SOFIA SOAVE</t>
  </si>
  <si>
    <t>SANTA SOFIA VALP.RIP.SUP</t>
  </si>
  <si>
    <t>SANTA SOFIA VALP CL MONTEGRADE</t>
  </si>
  <si>
    <t>FRESCOB.CONF.TENUTA PERANO YP012003C001 2PERANO+1 RIS</t>
  </si>
  <si>
    <t>FRESCOB.NIPOZZANO RISERVA 1,5</t>
  </si>
  <si>
    <t>LA MAUNY BANANE 70/30</t>
  </si>
  <si>
    <t>CHAMP.MUMM C.ROUGE 1,5</t>
  </si>
  <si>
    <t>DALMORE CIGAR MALT 70/44</t>
  </si>
  <si>
    <t>JACK DANIEL'S FIRE 1/1 35</t>
  </si>
  <si>
    <t>KILCHOMAN LOCH GORM  70/46</t>
  </si>
  <si>
    <t>CHAMP.RUINART "R" 0,75</t>
  </si>
  <si>
    <t>SPEYBURN BRADAN ORACH 70/40</t>
  </si>
  <si>
    <t>SIBONA CONF VASSOIO 2bt+4bicc</t>
  </si>
  <si>
    <t>SIBONA CONF BOX IN TAVOLA</t>
  </si>
  <si>
    <t>SIBONA STRISCE E CASSETTI</t>
  </si>
  <si>
    <t>SIBONA DISTILLTO BIRRA 50/38</t>
  </si>
  <si>
    <t>MEREGALLI CIACCI BRUNELLO</t>
  </si>
  <si>
    <t>MEREGALLI RINALDINI LAMB VECCH MORO</t>
  </si>
  <si>
    <t>BRAIDA LA MONELLA BARBERA</t>
  </si>
  <si>
    <t>BRAIDA MONTEBRUNA BARBERA</t>
  </si>
  <si>
    <t>BRAIDA LIMONTE GRIGNOLINO</t>
  </si>
  <si>
    <t>GRAPPA BRAIDA BRICCO UCCELLO</t>
  </si>
  <si>
    <t>CHAMP.PAUL GOERG</t>
  </si>
  <si>
    <t>BRUICHLADDICH ISL.BARLEY 70/50 ROCKSIDE FARM 2007-2010</t>
  </si>
  <si>
    <t>CONNEMARA PEATED 12Y 70/40</t>
  </si>
  <si>
    <t>CARDHU GOLD RESERVE 70/40</t>
  </si>
  <si>
    <t>CHAMP.ARMAND DE BRIGNAC BLdeBL</t>
  </si>
  <si>
    <t>BELUGA CELEBRATION 1/1 40</t>
  </si>
  <si>
    <t>ISLAY MIST PEATED RES 70/40</t>
  </si>
  <si>
    <t>J.M.VINTAGE 2005 70/43,8</t>
  </si>
  <si>
    <t>J.M.VINTAGE 2006 70/43,4</t>
  </si>
  <si>
    <t>J.M.VINTAGE 2007 70/42,9</t>
  </si>
  <si>
    <t>LOCH LOMOND SIGNATURE 70/40</t>
  </si>
  <si>
    <t>MACALLAN OSCURO 70/46,5</t>
  </si>
  <si>
    <t>ILEACH ISLAY MALT 70/40</t>
  </si>
  <si>
    <t>CONTADI PINOT NERO FRANCIACORT</t>
  </si>
  <si>
    <t>PERLINO MARSALA SECCA  1/1</t>
  </si>
  <si>
    <t>PERLINO MARSALA MANDORLA 1/1</t>
  </si>
  <si>
    <t>PERLINO MARSALA OVO  1/1</t>
  </si>
  <si>
    <t>AKASHI 5Y SHERRY 50/50</t>
  </si>
  <si>
    <t>VINOSIA FIANO DI AVELLINO</t>
  </si>
  <si>
    <t>VINOSIA GRECO DI TUFO</t>
  </si>
  <si>
    <t>VINOSIA FONTANA LOGGIA FALANGHINA</t>
  </si>
  <si>
    <t>CA DEL BOSCO CUVE'PRESTIGE 3 L</t>
  </si>
  <si>
    <t>CA DEL BOSCO VINTAGE COLLECT</t>
  </si>
  <si>
    <t>CA DEL BOSCO M.ZANELLA SEBINO</t>
  </si>
  <si>
    <t>CA DEL BOSCO PINERO</t>
  </si>
  <si>
    <t>CA DEL BOSCO CARMENERO</t>
  </si>
  <si>
    <t>CA DEL BOSCO IL MERLOT</t>
  </si>
  <si>
    <t>EUPHORIA COCAINE VODKA 50/40</t>
  </si>
  <si>
    <t>PLANETA CONF.LEGNO FLOREALI 1ALASTRO-1TEREBINTO-1PLUMBAGO</t>
  </si>
  <si>
    <t>PLANETA CONF.LEGNO SELEZIONE 1ALASTRO-1CERASUOLO-1PLUMBAGO</t>
  </si>
  <si>
    <t>PLANETA CONF.LEGNO I SOLARI 1COMETA-1CHARD-1SYRAH</t>
  </si>
  <si>
    <t>PLANETA CONF.LEGNO CECILIA 2BICCH-1S,CACILIA 1,5</t>
  </si>
  <si>
    <t>PLANETA CONF.LEGNO 4BT+2B+CAVA 1PLUM-1MAMER-1DORILLI-2 CERASU</t>
  </si>
  <si>
    <t>PLANETA CONF.LEGNO 2 SEGRETA 1 SEGRETA R - 1 SEGRETA B</t>
  </si>
  <si>
    <t>PLANETA CONF.LEGNO 3 SEGRETA 1SEGR R-1SEGRB-1 SEGR ROSE</t>
  </si>
  <si>
    <t>PLANETA SYRAH 12 LT LEGNO</t>
  </si>
  <si>
    <t>PLANETA SYRAH 9 LT LEGNO</t>
  </si>
  <si>
    <t>CECI LAMBRUSCO OTELLO</t>
  </si>
  <si>
    <t>CAPANNELLE CHIANTI CL.RIS.1,5</t>
  </si>
  <si>
    <t>CAPANNELLE ROSATO TOSCANO</t>
  </si>
  <si>
    <t>PODERI PRIMASSOLO CHINATO ,500</t>
  </si>
  <si>
    <t>LONG POND TECA 12Y 0,70/63</t>
  </si>
  <si>
    <t>BAILEYS COOFFE/CARAML  70/17</t>
  </si>
  <si>
    <t>FRESCOB.ALIE' ROSE' 1,5</t>
  </si>
  <si>
    <t>GRAPPA FRESCOB.CASTELGIOCONDO</t>
  </si>
  <si>
    <t>FRESCOB.LUCE BRUNELLO 1,5</t>
  </si>
  <si>
    <t>ANTINORI CERVARO  SALA 1,5</t>
  </si>
  <si>
    <t>GR.BONOLLO AMARONE RIS.VINTAGE</t>
  </si>
  <si>
    <t>PRINCESSA ADMIRAL RODNEY 70/40 ***</t>
  </si>
  <si>
    <t>BONOLLO AMARO OF 0,70/30</t>
  </si>
  <si>
    <t>GR.BONOLLO PROSECCO 70/40</t>
  </si>
  <si>
    <t>GR.BONOLLO RUTA 70/40</t>
  </si>
  <si>
    <t>GR.BONOLLO PRIMIT/AVOLA 70/40</t>
  </si>
  <si>
    <t>CLEMENT VANILLE INTENSE 50/41</t>
  </si>
  <si>
    <t>CLEMENT AGRICOLE BLEU 0,70/50</t>
  </si>
  <si>
    <t>ABSINTHE LA FEE BOHEMIAN 70/70</t>
  </si>
  <si>
    <t>VILLAMASSA MANDARINO 50/30</t>
  </si>
  <si>
    <t>VILLAMASSA BASILICO  50/30</t>
  </si>
  <si>
    <t>DONAJI ENSEMBLE 70/46</t>
  </si>
  <si>
    <t>VALLOMBROSA CONGREG.GIN 70/47</t>
  </si>
  <si>
    <t>TEQ.MILAGRO SILVER BAR.RES70/4</t>
  </si>
  <si>
    <t>TEQ.MILAGRO REPOS.BAR.RES 70/4</t>
  </si>
  <si>
    <t>TEQ.MILAGRO ANEJO BAR.RES.70/4</t>
  </si>
  <si>
    <t>POLINI ANICE 1/1 40</t>
  </si>
  <si>
    <t>TOSO GAMONDI BITTER 1/1 25</t>
  </si>
  <si>
    <t>TOSO GAMONDI SAMBUCA 1/1 40</t>
  </si>
  <si>
    <t>TOSO GAMONDI APERITIVO E FIOR DI SAMBUCO</t>
  </si>
  <si>
    <t>TOSO RHUM PAPITO 15Y 70/38</t>
  </si>
  <si>
    <t>TOSO RHUM PAPITO 21Y 70/38</t>
  </si>
  <si>
    <t>GRAPPA NERONEVE TOSO 100cl/40</t>
  </si>
  <si>
    <t>PIO CESARE BAROLO CHINATO 0,75</t>
  </si>
  <si>
    <t>PIO CESARE NEBBIOLO 1,5</t>
  </si>
  <si>
    <t>PIO CESARE BARBERA 1,5</t>
  </si>
  <si>
    <t>ANTINORI BRUNELLO MONT. 1,5 PIAN DELLE VIGNE</t>
  </si>
  <si>
    <t>TOSO BRUT MILLESIMATO</t>
  </si>
  <si>
    <t>BIRRA 2 SORELLE 33CL ASS</t>
  </si>
  <si>
    <t>S.RITA ROSSO VALTELLINA</t>
  </si>
  <si>
    <t>ANSELMET TORRETTE SUPERIEUR</t>
  </si>
  <si>
    <t>ANSELMET PINOT NOIR</t>
  </si>
  <si>
    <t>DELAMAIN COGNAC XO 70/40</t>
  </si>
  <si>
    <t>ST.ESPRIT COTES DU RHONE</t>
  </si>
  <si>
    <t>LADOUCETTE POUILLY FUME</t>
  </si>
  <si>
    <t>COMTE LAFOND BLANC SANCERRE</t>
  </si>
  <si>
    <t>GOSLING'S BLACK SEAL 1LT 40</t>
  </si>
  <si>
    <t>GOSLING'S GINGER BEER 33cl</t>
  </si>
  <si>
    <t>BBRUDD WHISKY ISLAY 70/44,2</t>
  </si>
  <si>
    <t>BBRUDD WHISKY SHERRY 70/44,22</t>
  </si>
  <si>
    <t>MEZCAL DOBA-JEY 70/44</t>
  </si>
  <si>
    <t>MEZCAL PECHUGA 70/48</t>
  </si>
  <si>
    <t>POLI GIN MARCONI 46 70/46</t>
  </si>
  <si>
    <t>PIU CINQUE GIN 70/47</t>
  </si>
  <si>
    <t>COLLESI GIN 70/42,8</t>
  </si>
  <si>
    <t>GRAPPA ALEXANDER MOSC/PROS 70/38</t>
  </si>
  <si>
    <t>GRAPPA ALEXANDER UVA 70/38</t>
  </si>
  <si>
    <t>GRAPPA ALEXANDER EXQ.PREMIUM 70/38</t>
  </si>
  <si>
    <t>GRAPPA ALEXANDER EXQ.LANG/PROS 70/38</t>
  </si>
  <si>
    <t>GRAPPA ALEXANDER 300 ML /38</t>
  </si>
  <si>
    <t>MORTLACH 15Y 70/46</t>
  </si>
  <si>
    <t>GLEN SCOTIA 25Y 70/48,8</t>
  </si>
  <si>
    <t>HIGHLAND PARK VALKNUT 70/46,8</t>
  </si>
  <si>
    <t>HIGHLAND PARK VALKYRIE 70/45,9</t>
  </si>
  <si>
    <t>LAGAVULLIN 12Y SP REL. 70/57,8</t>
  </si>
  <si>
    <t>J.WALKER BLACK 12Y 3LT 40</t>
  </si>
  <si>
    <t>ABSINTHE GREEN SENAUX 0,70/70</t>
  </si>
  <si>
    <t>AC/DC THUNDERST.TEQ.BLN 70/40</t>
  </si>
  <si>
    <t>AC/DC THUNDERST.TEQ.REPO 70/40</t>
  </si>
  <si>
    <t>AVIATION GIN 70/42</t>
  </si>
  <si>
    <t>BOUKMAN RHUM 70/45</t>
  </si>
  <si>
    <t>CANNABIS SATIVA LIQUOR 70/14,5</t>
  </si>
  <si>
    <t>DEBOWA MILITARY 70/40</t>
  </si>
  <si>
    <t>ELIJAH CRAIG SMALL BATCH 70/47</t>
  </si>
  <si>
    <t>EUPHORIA 80 ABSINTHE 0,50/80</t>
  </si>
  <si>
    <t>HENDRICKS GIN 1,75/44</t>
  </si>
  <si>
    <t>HIMBRIMI GIN WINTERBIRD 0,50/4</t>
  </si>
  <si>
    <t>JEFFERSONS RESERVE 70/45,1</t>
  </si>
  <si>
    <t>BOWMORE 15Y GOLD ELEGAN 1/43</t>
  </si>
  <si>
    <t>TEQ.LA HORA AZUL BLANCO 70/40</t>
  </si>
  <si>
    <t>TEQ.LA HORA AZUL REPOS 70/40</t>
  </si>
  <si>
    <t>MACALLAN N.5 70/48,5</t>
  </si>
  <si>
    <t>MARTIN MILLER 9 MOONS 0,35/40</t>
  </si>
  <si>
    <t>MIL GIN 70/42</t>
  </si>
  <si>
    <t>MOTORHEAD VODKA 70/40</t>
  </si>
  <si>
    <t>NEPTUNE GOLD 70/40</t>
  </si>
  <si>
    <t>OUTERSPACE VODKA CHROME70/40</t>
  </si>
  <si>
    <t>OUTERSPACE VODKA 70/40</t>
  </si>
  <si>
    <t>PHOENIX TEARS SPICED 0,50/40</t>
  </si>
  <si>
    <t>DEMONIO DE LOS ANDES 70/40</t>
  </si>
  <si>
    <t>RON DE JEREMY HEDGEHOG 70/43 GIN</t>
  </si>
  <si>
    <t>RON DE JEREMY XO 70/40</t>
  </si>
  <si>
    <t>RUMBUILLION 15Y 0,50/46,2</t>
  </si>
  <si>
    <t>RUMQUILA 70/40</t>
  </si>
  <si>
    <t>TEELING SINGLE MALT 70/46</t>
  </si>
  <si>
    <t>BATHTUB GIN NAVY STR.70/57</t>
  </si>
  <si>
    <t>BOTAFOGO RHUM CARRIBE 70/40</t>
  </si>
  <si>
    <t>BOUCAN D'ENFER RHUM 0,70/50</t>
  </si>
  <si>
    <t>GIN'CA SMALL BATCH GIN 70/40</t>
  </si>
  <si>
    <t>GLEN FIDDICH 23Y GR.CRU 70/40</t>
  </si>
  <si>
    <t>GLEN FIDDICH FIRE &amp; CANE 70/43</t>
  </si>
  <si>
    <t>HENDRICKS ORBIUM GIN 70/43,4</t>
  </si>
  <si>
    <t>HIGH WEST CAMPFIRE 70/46</t>
  </si>
  <si>
    <t>ISFJORD ARTIC GIN 70/44</t>
  </si>
  <si>
    <t>JEFFERSONS 70/41,2</t>
  </si>
  <si>
    <t>KIYOMI OKINAWA RHUM 70/40</t>
  </si>
  <si>
    <t>LONGUETEAU 70/62</t>
  </si>
  <si>
    <t>MARS KASEI 70/40</t>
  </si>
  <si>
    <t>PLANTATION 3 STARS 1/1 41,2</t>
  </si>
  <si>
    <t>PRECIOUS JEWELS 70/40</t>
  </si>
  <si>
    <t>SAKE OMACHI-MAI 0,72/15,5</t>
  </si>
  <si>
    <t>TANQUERAY FLOR SEVILLA 1/1 41,</t>
  </si>
  <si>
    <t>RICASOLI BROLIO CHIANTI</t>
  </si>
  <si>
    <t>RICASOLI BROLIO CHIANTI RISERV</t>
  </si>
  <si>
    <t>RICASOLI CASALFERRO ROSSO</t>
  </si>
  <si>
    <t>GRAPPA RICASOLI CAST.BROLIO 0,500/43</t>
  </si>
  <si>
    <t>GRAPPA RICASOLI CASALFERRO 500 45 GR</t>
  </si>
  <si>
    <t>PLANTATION ORIGINAL DARK 70/40</t>
  </si>
  <si>
    <t>HENNESSY JAMES 1/1 40</t>
  </si>
  <si>
    <t>BOULARD CALVADOS VSOP 70/40</t>
  </si>
  <si>
    <t>VTH DEL PROFESSORE B.0,75 CLAS</t>
  </si>
  <si>
    <t>VTH DEL PROFESSORE R.0,75</t>
  </si>
  <si>
    <t>TYRCONELL 15Y 70/46</t>
  </si>
  <si>
    <t>SINGLETON MASTER DIST 70/40</t>
  </si>
  <si>
    <t>GINESTRAIA ROSATO ROSEDELMARE</t>
  </si>
  <si>
    <t>RUFFINO AQUA DI VENUS ROSATO SYRAH</t>
  </si>
  <si>
    <t>SANTA SOFIA VALP.RIP.SUP 1,5</t>
  </si>
  <si>
    <t>MONTEROSSA FRANC.SALVADECK</t>
  </si>
  <si>
    <t>FELLUGA L MERLOT</t>
  </si>
  <si>
    <t>FELLUGA L SHARIS  1,5</t>
  </si>
  <si>
    <t>FELLUGA L VERTIGO 1,5</t>
  </si>
  <si>
    <t>CA DEL BOSCO CUVE' PREST ROSE</t>
  </si>
  <si>
    <t>DONNAFUGATA SUL VULCANO 1,5</t>
  </si>
  <si>
    <t>MONTEROSSA FRANC.SALVAD.1,5</t>
  </si>
  <si>
    <t>PIO CESARE PIODILEI CHARDONN</t>
  </si>
  <si>
    <t>ZONIN AMARANTO SANGIOVESE</t>
  </si>
  <si>
    <t>ZONIN LUMINOSO</t>
  </si>
  <si>
    <t>ZONIN PINK</t>
  </si>
  <si>
    <t>FIRRIATO HARMONIUM 1,5</t>
  </si>
  <si>
    <t>FRESCOB.CHIANTI PERANO  RIALZI GRAN SELEZIONE</t>
  </si>
  <si>
    <t>MONACI HEOS FIANO MOSCATELLO</t>
  </si>
  <si>
    <t>CONTADI BRUT DUCATI</t>
  </si>
  <si>
    <t>UMANI RONCHI TREBB.MONTIPAGAN</t>
  </si>
  <si>
    <t>UMANI RONCHI PECORINO VELLODOR</t>
  </si>
  <si>
    <t>DONNAFUGATA ROSA DOLCEGABBANA</t>
  </si>
  <si>
    <t>WALCH LAGREIN ROSSO</t>
  </si>
  <si>
    <t>CHAMP.CLOE MARIE KOTTAKIS</t>
  </si>
  <si>
    <t>GRILLO ROSSESE</t>
  </si>
  <si>
    <t>GRILLO ROSSESE SUP</t>
  </si>
  <si>
    <t>VILLAPARADISETTO MONYMUSK13Y 0,70/68,5</t>
  </si>
  <si>
    <t>VILLAPARADISETTO PRIVATEER 70</t>
  </si>
  <si>
    <t>VILLAPARADISETTO CHAMAREL 70</t>
  </si>
  <si>
    <t>BLACKTOT CARRIBEA RHUM 70/46,2</t>
  </si>
  <si>
    <t>CLAIRIN CASIMIR 22 MOIS 70/49,</t>
  </si>
  <si>
    <t>CLAIRIN VAVAL 22 MOIS 70</t>
  </si>
  <si>
    <t>CLAIRIN LEROCHER 27 MOIS 70/47</t>
  </si>
  <si>
    <t>COMPASS BOX MHYTS&amp;LEGEND70/46</t>
  </si>
  <si>
    <t>BELLAVISTA MERAVIGLIOSO 1,5</t>
  </si>
  <si>
    <t>BELLAVISTA VIGNE (UCCELLANDA CONVENTO)</t>
  </si>
  <si>
    <t>CHAMP.VEUVE PELLETIER</t>
  </si>
  <si>
    <t>ZALOWKA ASSORT 70/21</t>
  </si>
  <si>
    <t>PURE LEMON 1 LT</t>
  </si>
  <si>
    <t>SOFT LIME JUICE 1 LT</t>
  </si>
  <si>
    <t>BURTI SPUMANTE ROSATO</t>
  </si>
  <si>
    <t>PELLEGRINI BISSON SPUM.ABISSI</t>
  </si>
  <si>
    <t>BORTOLOMIOL BANDAROSSA PROSECC</t>
  </si>
  <si>
    <t>BORTOLOMIOL IUS NAT.PROSECCO</t>
  </si>
  <si>
    <t>BORTOLOMIOL FILANDA ROSE BRUT</t>
  </si>
  <si>
    <t>BORTOLOMIOL AUDAX PROSECCO SUP</t>
  </si>
  <si>
    <t>BORTOLOMIOL SENIOR  PROSECCO</t>
  </si>
  <si>
    <t>MONACI SIMERA CHARD SALENTO</t>
  </si>
  <si>
    <t>FORMENTINI RIBOLLA GIALLA</t>
  </si>
  <si>
    <t>NEGRI ALPI RETICHE BIANCO</t>
  </si>
  <si>
    <t>CARPANO BITTER 1/1 25</t>
  </si>
  <si>
    <t>BBRUDD WHISKY SPYSIDE 70/44,2</t>
  </si>
  <si>
    <t>BBRUDD WHISKY PEATED 70/44,2</t>
  </si>
  <si>
    <t>BBRUDD GIN 70/40,6</t>
  </si>
  <si>
    <t>JEFFERSONS OCEAN 70/45</t>
  </si>
  <si>
    <t>MEREGALLI CHANSON CHABLIS</t>
  </si>
  <si>
    <t>MEREGALLI ARGIOLAS CARDANERA</t>
  </si>
  <si>
    <t>MEREGALLI CHANSON BRG CHARDONN</t>
  </si>
  <si>
    <t>MEREGALLI CHANSON BRG PINOT N</t>
  </si>
  <si>
    <t>MEREGALLI CHANSON PULIGNY MONTRACHET</t>
  </si>
  <si>
    <t>MEREGALLI BRANDOLINI REFOSCO</t>
  </si>
  <si>
    <t>MEREGALLI BRANDOLINI CABERNET</t>
  </si>
  <si>
    <t>MEREGALLI BRANDOLINI PINOT GRI</t>
  </si>
  <si>
    <t>MEREGALLI BRANDOLINI PINOT GR RAMATO</t>
  </si>
  <si>
    <t>MEREGALLI BRANDOLINI SAUVIGNON</t>
  </si>
  <si>
    <t>RUFFINO AQUA DI VENUS 1,5</t>
  </si>
  <si>
    <t>ANTINORI "A" ROSATO</t>
  </si>
  <si>
    <t>ANSELMET CHARDONNAY BARRIQUE</t>
  </si>
  <si>
    <t>ANSELMET CHARDONNAY</t>
  </si>
  <si>
    <t>JERMANN SAUVIGNON 1,5</t>
  </si>
  <si>
    <t>GRAPPA MAROLO MOSCATO 70/42</t>
  </si>
  <si>
    <t>APEROL 0,70/15</t>
  </si>
  <si>
    <t>FIREBALL 0,70/33</t>
  </si>
  <si>
    <t>ABSINTHE LA FEE  70/68</t>
  </si>
  <si>
    <t>LA CHOUFFE COFFEE 70/20</t>
  </si>
  <si>
    <t>CARLOS III 70/36</t>
  </si>
  <si>
    <t>FUNDADOR BRANDY 1/1 36</t>
  </si>
  <si>
    <t>PIG'S NOSE 70/40</t>
  </si>
  <si>
    <t>PEAKY IRISH WHISKY 70/40</t>
  </si>
  <si>
    <t>PROPER WHISKY 70/40</t>
  </si>
  <si>
    <t>FRYSK HYNDER 70/40</t>
  </si>
  <si>
    <t>ADAMUS GIN 70/44,4</t>
  </si>
  <si>
    <t>CAPT.MORGAN GINGERB 0,50/30</t>
  </si>
  <si>
    <t>CAPT.MORGAN GUSTI ASS 70/25</t>
  </si>
  <si>
    <t>DEBOWA OAK 1/1 40</t>
  </si>
  <si>
    <t>PICO MACCARIO BARB LAVIGNO.75</t>
  </si>
  <si>
    <t>PICO MACCARIO VIOGNIER ESTROSA</t>
  </si>
  <si>
    <t>PICO MACCARIO MOSCATO</t>
  </si>
  <si>
    <t>PICO MACCARIO*BARBERA 3ROVER</t>
  </si>
  <si>
    <t>GLEN ALLACHIE 12Y 70/46</t>
  </si>
  <si>
    <t>GLEN ALLACHIE 15Y 70/46</t>
  </si>
  <si>
    <t>HIGHLAND PARK 14YLOYALTY WOLF 1/1 42,3</t>
  </si>
  <si>
    <t>OLD PULTENEY 12Y 75/43</t>
  </si>
  <si>
    <t>GLEN ALLACHIE 18Y 70/46</t>
  </si>
  <si>
    <t>HIGHLAND PARK 16Y WINGS EAGLE 70/44,5</t>
  </si>
  <si>
    <t>J.WALKER BLACK 12Y 1/1 42</t>
  </si>
  <si>
    <t>PENDERYN WALES RED FLAG 70/41</t>
  </si>
  <si>
    <t>SOLO WILD GIN 70/40</t>
  </si>
  <si>
    <t>ISLE OF HARRIS 70/45</t>
  </si>
  <si>
    <t>AMAZZONI GIN 70/42</t>
  </si>
  <si>
    <t>KYRO GIN 0,50/46,3</t>
  </si>
  <si>
    <t>SIEGFRIED WONDERLEAF 0,50 ANALCOLICO</t>
  </si>
  <si>
    <t>HERENCIA DE SANCHEZ 70/42</t>
  </si>
  <si>
    <t>PICO MACCARIO BARBERA LAVI.1,5</t>
  </si>
  <si>
    <t>PICO MACCARIO MONFERRATO 1,5</t>
  </si>
  <si>
    <t>PICO MACCARIO*BARBERA 3ROV 1,5</t>
  </si>
  <si>
    <t>TC THREE CENT ASSORTITI 20 CL</t>
  </si>
  <si>
    <t>POLINI ALCOOL 2LT 96</t>
  </si>
  <si>
    <t>CA DEL BOSCO CLEMENTI 0,75 ZER</t>
  </si>
  <si>
    <t>COLLESI GIN SAAZ 70/42,5</t>
  </si>
  <si>
    <t>COLLESI GIN BARREL 70/42,8</t>
  </si>
  <si>
    <t>ACCADEMIA PROSECCO RAINBOW</t>
  </si>
  <si>
    <t>ACCADEMIA PROSECCO NERO</t>
  </si>
  <si>
    <t>BAILEYS VANILLA CINNAMN 1/1 17</t>
  </si>
  <si>
    <t>BAILEYS ORANGE TRUFFLE 70/17</t>
  </si>
  <si>
    <t>BAILEYS ALMANDE 70/13</t>
  </si>
  <si>
    <t>CHAMP.MOET CHANDON NIR ROSE</t>
  </si>
  <si>
    <t>JAMESON BOLD 1/1 40</t>
  </si>
  <si>
    <t>TEQ.TISCAZ BL/GOLD 70/35</t>
  </si>
  <si>
    <t>PIRATE GROG 70/37,5</t>
  </si>
  <si>
    <t>PEAKY GIN 70/40</t>
  </si>
  <si>
    <t>SMIRNOFF GOLD 70/37,5</t>
  </si>
  <si>
    <t>SCAPEGRACE GIN  70/42,2</t>
  </si>
  <si>
    <t>UNICORN GIN 0,50/40</t>
  </si>
  <si>
    <t>BAILEYS STRAWBERRIES 70/17</t>
  </si>
  <si>
    <t>MOM ROYAL SMOOTHNESS 70/39,5</t>
  </si>
  <si>
    <t>BUSHMILL'S STEAMSHIP 1 LT 40 BOURBCASK</t>
  </si>
  <si>
    <t>BUSHMILL'S STEAMSHIP 1/1 40 SHERRYCASK</t>
  </si>
  <si>
    <t>JACK DANIEL'S APPLE 0,70/35</t>
  </si>
  <si>
    <t>AUCHENTOSHAN 18Y 70/43</t>
  </si>
  <si>
    <t>ABSOLUT EXTRA 70/35</t>
  </si>
  <si>
    <t>ABSOLUT 0,35/40</t>
  </si>
  <si>
    <t>FLOR DE CANA SPRESSO 70/30</t>
  </si>
  <si>
    <t>DEAD MAN'S FINGERS RHU 70/37,5</t>
  </si>
  <si>
    <t>KNUT HANSEN GIN 0,50/42</t>
  </si>
  <si>
    <t>HERMIT DUTCH  GIN 0,50/43</t>
  </si>
  <si>
    <t>LONDON N.1 SHERRYCASK 70/43</t>
  </si>
  <si>
    <t>BELVEDERE 0,20/40</t>
  </si>
  <si>
    <t>1866 GRAN RISERVA 70/40</t>
  </si>
  <si>
    <t>ARARAT VASPURAKAN 15Y 70/40</t>
  </si>
  <si>
    <t>AUGUST 17th 3Y 70/40</t>
  </si>
  <si>
    <t>BALBLAIR 15Y 70/46</t>
  </si>
  <si>
    <t>OTARD VS 70/40</t>
  </si>
  <si>
    <t>ABSOLUT 4,5/40</t>
  </si>
  <si>
    <t>CAPT.MORGAN SP.GOLD 0,200/35</t>
  </si>
  <si>
    <t>CIROC 0,200/40</t>
  </si>
  <si>
    <t>CONTREBANDE 0,70/42</t>
  </si>
  <si>
    <t>EL MACHO RHUM 0,500/40</t>
  </si>
  <si>
    <t>GINRAW 0,70/42,3</t>
  </si>
  <si>
    <t>GLEN CADAM 10Y 70/46</t>
  </si>
  <si>
    <t>GAJA CAMARCANDA VISTAMARE 1,5</t>
  </si>
  <si>
    <t>CAMUS ILE DE RE FINE 70/40</t>
  </si>
  <si>
    <t>DRUMSHANBO GIN ,500/43</t>
  </si>
  <si>
    <t>HAVANA RHUM 3Y 3LT 40</t>
  </si>
  <si>
    <t>JAGERMEISTER  0,200/35</t>
  </si>
  <si>
    <t>JAGERMEISTER  0,500/35</t>
  </si>
  <si>
    <t>JAGERMEISTER  1,75/35</t>
  </si>
  <si>
    <t>KINOBI SEI GIN 70/54,5</t>
  </si>
  <si>
    <t>MACKMYRA BRUKS 70/41,4</t>
  </si>
  <si>
    <t>MARAMA 70/40</t>
  </si>
  <si>
    <t>CAPT.MORGAN WHITE 70/37,5</t>
  </si>
  <si>
    <t>DEAD MAN'S FINGERS SPC 70/37,5</t>
  </si>
  <si>
    <t>DEAD MAN'S FINGERS COC 70/37,5</t>
  </si>
  <si>
    <t>DEAD MAN'S FINGERS COF 70/37,5</t>
  </si>
  <si>
    <t>DEAD MAN'S FINGERS HEM 70/40</t>
  </si>
  <si>
    <t>EXQUISITO 1985 70/40</t>
  </si>
  <si>
    <t>EXQUISITO 1995 70/40</t>
  </si>
  <si>
    <t>HIGHLAND PARK DRAGON 70/43,1</t>
  </si>
  <si>
    <t>JACK DANIEL'S HONEY 0,50/35</t>
  </si>
  <si>
    <t>JACK DANIEL'S 0,50/40</t>
  </si>
  <si>
    <t>LEGENDARIO GR RIS.15Y 70/40</t>
  </si>
  <si>
    <t>MIRACIELO SP RHUM 70/38</t>
  </si>
  <si>
    <t>OLD ST.ANDREW 10Y BARREL 70/40</t>
  </si>
  <si>
    <t>OLD ST.ANDREW CLUBHOUSE 70/40</t>
  </si>
  <si>
    <t>PENDERYN SHERRYWOOD 70/46</t>
  </si>
  <si>
    <t>PICKERING'S GIN 70/42</t>
  </si>
  <si>
    <t>PICON AMER 0,70 21</t>
  </si>
  <si>
    <t>JUNGLA RON 70/40</t>
  </si>
  <si>
    <t>MAYA RON 8Y 70/40</t>
  </si>
  <si>
    <t>TEQ.RUDO ANEJO 70/35</t>
  </si>
  <si>
    <t>TEQ.ROSE 70/15</t>
  </si>
  <si>
    <t>TEQ.RUDO BLANCO 70/35</t>
  </si>
  <si>
    <t>TEQ.RUDO REPOSADO 70/35</t>
  </si>
  <si>
    <t>SAKUARO GIN 70/47</t>
  </si>
  <si>
    <t>TIMOROUS 18Y BEASTIE 70/46,8</t>
  </si>
  <si>
    <t>WHITLEY NEILL DRY GIN 1 LT 43</t>
  </si>
  <si>
    <t>WILD TIGER RUM 70/38</t>
  </si>
  <si>
    <t>WOLFBURN AURORA 70/46</t>
  </si>
  <si>
    <t>WOLFBURN LANGSKIP  70/58</t>
  </si>
  <si>
    <t>WOLFBURN MORVEN 70/46</t>
  </si>
  <si>
    <t>MONSIEUR GIN 70/40</t>
  </si>
  <si>
    <t>DOORLY'S XO 70/40</t>
  </si>
  <si>
    <t>PENDERYN MYTH  70/41</t>
  </si>
  <si>
    <t>HIGHLAND***PARK VIKING70/40</t>
  </si>
  <si>
    <t>ILLUSIONIST GIN 0,500/45</t>
  </si>
  <si>
    <t>LOST DISTILLERY AUCHNGIE 70/46</t>
  </si>
  <si>
    <t>LOST DISTILLERY GERSTON 70/46</t>
  </si>
  <si>
    <t>PLANTATION BARBADOS 7Y 70/48,2</t>
  </si>
  <si>
    <t>METAXA BRANDY 12 STELLE 70/40</t>
  </si>
  <si>
    <t>GIN DEL PROFESSORE MONS 70/43,</t>
  </si>
  <si>
    <t>TIMOROUS  BEASTIE 70/46,8</t>
  </si>
  <si>
    <t>DILMOOR LIQUIRIZIA 0,50/25</t>
  </si>
  <si>
    <t>CHAMP.PERRIER JOUET BELLEEPOQ ROSE</t>
  </si>
  <si>
    <t>CHAMP.PERRIER JOUET BELLEEPOQ BLANC DE BLANC</t>
  </si>
  <si>
    <t>CHAMP.PERRIER JOUET BELLEEPOQ</t>
  </si>
  <si>
    <t>ENGINE 0,50/42</t>
  </si>
  <si>
    <t>OCHO BLANCOLAS AGUILAS0,50/40</t>
  </si>
  <si>
    <t>HENDRICKS MID SUMM.SOLS70/43</t>
  </si>
  <si>
    <t>MONYMUSK  EMB  9Y 70/62</t>
  </si>
  <si>
    <t>SANTERO MIX   BITTER</t>
  </si>
  <si>
    <t>KINOTOU  OLD TOM GIN 701/47,4</t>
  </si>
  <si>
    <t>ANTIN.CONF.2 BOTT MS011220001 1 CSSAMAGGI-1 ROSE</t>
  </si>
  <si>
    <t>ANTIN.CONF.SPUM.MS07NV010001 1 SPUM 1,5 + CALICI</t>
  </si>
  <si>
    <t>ANTIN.CONF.CHIANTI AN120030001 1PEPPOLI+1VILLA R.+1VILLA RIS</t>
  </si>
  <si>
    <t>ANTIN.CONF.2 BOTT AN0423020001 1PEPPOLI+1VILLA ROSSO</t>
  </si>
  <si>
    <t>ANTIN.CONF.3 BOTT SC012303001 1MAESTRELLE+1CHIANTI+1CAMPOG</t>
  </si>
  <si>
    <t>ANTIN.CONF.3 BOTT PR0219030001 1DOLCETTO+1FIULOT+1MOMPERTO</t>
  </si>
  <si>
    <t>ANTIN.CONF.3 BOTT TR0120030001 1PRIMIT+1CABERNET+1NEGRAMARO</t>
  </si>
  <si>
    <t>ANTIN.CONF.6 BOTT TR0619060001 1PRIMIT+2CABERNET+2NEGRAMARO</t>
  </si>
  <si>
    <t>ANTIN.CONF.BELLE PJ15NV060003 1 BELLE EPOQUE+ 2 FLUTES</t>
  </si>
  <si>
    <t>CHAMP.PAUL GOERG CON TARTUFO</t>
  </si>
  <si>
    <t>CLES DES ARMAGNAC 70/40</t>
  </si>
  <si>
    <t>EMPLOYEES VIJAI RANMARINE70/64</t>
  </si>
  <si>
    <t>EMPLOYEES GANESHB BUJU 70/67</t>
  </si>
  <si>
    <t>EMPLOYEES NITA HOGAN 70/65,2</t>
  </si>
  <si>
    <t>GRILLO PIGATO</t>
  </si>
  <si>
    <t>CALDARO ALTO ADIGE CHARDONNAY</t>
  </si>
  <si>
    <t>FELLUGA L ABBAZIA ROSAZZO</t>
  </si>
  <si>
    <t>PORTOFINO GIN 50/43</t>
  </si>
  <si>
    <t>DROUIN GIN 70/42</t>
  </si>
  <si>
    <t>SKINOS MASTHIA 70/30</t>
  </si>
  <si>
    <t>BORTOLOMIOL FILANDA ROSE 1,5</t>
  </si>
  <si>
    <t>BORTOLOMIOL SENIOR 1,5</t>
  </si>
  <si>
    <t>BORTOLOMIOL BANDAROSA 3 LT</t>
  </si>
  <si>
    <t>POLINI VITTONE SAMBUCA 70/38</t>
  </si>
  <si>
    <t>RUFFINO RIS.DUCALE date specia</t>
  </si>
  <si>
    <t>CALDARO ALTO ADIGE GEWURZTRAMI</t>
  </si>
  <si>
    <t>CALDARO ALTO ADIGE PINOT GRIGI</t>
  </si>
  <si>
    <t>MILLONARIO RON 10Y 70/40</t>
  </si>
  <si>
    <t>STROH 70/60</t>
  </si>
  <si>
    <t>MA GIN 0,70</t>
  </si>
  <si>
    <t>ZONIN MOSCATO VENETO</t>
  </si>
  <si>
    <t>EL DORADO 21Y 70/43</t>
  </si>
  <si>
    <t>VELIER ROYAL NAVY 70/57,18</t>
  </si>
  <si>
    <t>HABITATION 70/59 LAST WARD</t>
  </si>
  <si>
    <t>CAMBRIDGE 70/62,5</t>
  </si>
  <si>
    <t>ZUBROWKA BISON GRASS 1/1 37,5</t>
  </si>
  <si>
    <t>ZONIN GRILLO SICILIA</t>
  </si>
  <si>
    <t>CASANOVA VERMENTINO</t>
  </si>
  <si>
    <t>POLI ELISIR SAMBUCA 70/40</t>
  </si>
  <si>
    <t>ALKKEMIST GIN 70/40</t>
  </si>
  <si>
    <t>CONTERNO BAROLO MONFORTINO</t>
  </si>
  <si>
    <t>CONTERNO BAROLO FRANCIA</t>
  </si>
  <si>
    <t>CONTERNO BARBERA FRANCIA</t>
  </si>
  <si>
    <t>ANTINORI GUADO AL TASSO 1,5</t>
  </si>
  <si>
    <t>ANTIN.CONF.2 BOTT MS03NV020001 1 CUVEEROYAL-1ANTIN ROSE</t>
  </si>
  <si>
    <t>ANTIN.CONF.MS05NV020001 2BT+GL 1GLACE-1CUVEE ROYAL-1ANTROSE</t>
  </si>
  <si>
    <t>ANTIN.CONF.3 BT AN1721030001 1BRUC-1VERM-1SCALAB</t>
  </si>
  <si>
    <t>ANTIN.CONF.3 BT AN0222030001 1PEPP-1VILLA R-1S.CRIST</t>
  </si>
  <si>
    <t>DONNAFUGATA CONF.GATTOPARDO 4BT ANGHELI-TANCREDI-MILL-SEDA</t>
  </si>
  <si>
    <t>DONNAFUGATA CONF.SICILIADABERE 4BT- FLORAM-VULCANO-BENRYE-</t>
  </si>
  <si>
    <t>DONNAFUGATA CONF.CITYBAG 2BT SUL VULCANO ETNA</t>
  </si>
  <si>
    <t>DONNAFUGATA CONF.TWINSET 2BT SURSUR-SHERASADE</t>
  </si>
  <si>
    <t>DONNAFUGATA ETNA CONTR MARCHES</t>
  </si>
  <si>
    <t>PICO MACCARIO NIZZA 3ROVERI 75</t>
  </si>
  <si>
    <t>PICO MACCARIO NIZZA 3ROVER 1,5</t>
  </si>
  <si>
    <t>PICO MACCARIO NIZZA 3ROVERI 3L</t>
  </si>
  <si>
    <t>PICO MACCARIO PIEM.ROSATO</t>
  </si>
  <si>
    <t>ANTIN.CONF.3 BT AN0321030001 1VILLA R-1VILLA RIS-1 PINOT</t>
  </si>
  <si>
    <t>FRESCOB.CONF.PORTACALICI NIPOZ XI12003C001</t>
  </si>
  <si>
    <t>FRESCOB.CONF.LEONIA YS012101S002</t>
  </si>
  <si>
    <t>FRESCOB.CONF.NIPOZZANO+POMINO XF012302C001</t>
  </si>
  <si>
    <t>SIBONA CONF LANTERNA</t>
  </si>
  <si>
    <t>SIBONA CONF VALIG MSC BBR ARN 3 BOTT</t>
  </si>
  <si>
    <t>SIBONA CONF LEGNO 6 CIGARS</t>
  </si>
  <si>
    <t>S.FELICE TOSCANA VIGORELLO 75</t>
  </si>
  <si>
    <t>MATUSALEM INSOLUTO 70/40</t>
  </si>
  <si>
    <t>SIBONA CONF XO 1BT GRAPPA XO + 2 BICCH</t>
  </si>
  <si>
    <t>BEEFEATER PINK 0,70/37,5</t>
  </si>
  <si>
    <t>SAINT JAMES SINGLECASK 70/42,7 1997</t>
  </si>
  <si>
    <t>SAINT JAMES SINGLECASK 70/42,9 1999</t>
  </si>
  <si>
    <t>CLAIRIN CASIMIR 6recolte 70/53</t>
  </si>
  <si>
    <t>CLAIRIN VAVAL 6recolte 70/50,4</t>
  </si>
  <si>
    <t>CLAIRIN ANSEYN COMMUNAL 70/49,</t>
  </si>
  <si>
    <t>DEPAZ VSOP 70/45</t>
  </si>
  <si>
    <t>DEPAZ HORSE D'AGE FINISH 70/45</t>
  </si>
  <si>
    <t>DEPAZ CUVEE PRESTIGE XO 70/45</t>
  </si>
  <si>
    <t>KARUKERA BLACK ALLIGATOR 1-45</t>
  </si>
  <si>
    <t>KARUKERA 2011 SHERRYCASK 70/54</t>
  </si>
  <si>
    <t>KARUKERA SELECTCASK 70/45</t>
  </si>
  <si>
    <t>CHAMP.BILLECART** BRUT 75</t>
  </si>
  <si>
    <t>CHAMP.BILLECART JEROBOAM 3 LT</t>
  </si>
  <si>
    <t>CHAMP.BILLECART MAGNUM  1,5</t>
  </si>
  <si>
    <t>DROUIN SIDRE DEMI-SEC</t>
  </si>
  <si>
    <t>CHAMP.BILLECART BLANC DE BLANC</t>
  </si>
  <si>
    <t>SEGURA VIUDAS HEREDAD RES</t>
  </si>
  <si>
    <t>AMARA LIQ.ARANCE 50/30</t>
  </si>
  <si>
    <t>FRESCOB.CONF.PORTACALICI FRESC XM012003C001</t>
  </si>
  <si>
    <t>FRESCOB.CONF.APPARTENENZA YO022001S001  OLI E PIATTINI</t>
  </si>
  <si>
    <t>MOLINARI SAMBUCA 1/1 42gr</t>
  </si>
  <si>
    <t>GOSLING'S 151 RUM  70/75,5</t>
  </si>
  <si>
    <t>OCHO BLANCO ,50/40</t>
  </si>
  <si>
    <t>GIRVAN PATENT PROOF STRENGH 70/57,1</t>
  </si>
  <si>
    <t>ORNELLAIA BIANCO TOSCANO</t>
  </si>
  <si>
    <t>AVIVA PROSECCO</t>
  </si>
  <si>
    <t>LOCH LOMOND SINGLEGRAIN 70/46</t>
  </si>
  <si>
    <t>RIVETTI ARNEIS BRICCODORO</t>
  </si>
  <si>
    <t>RIVETTI DOLCETTO ALBA</t>
  </si>
  <si>
    <t>RIVETTI BARBERA ROSSOMARA</t>
  </si>
  <si>
    <t>RIVETTI MOSCATO D'ASTI</t>
  </si>
  <si>
    <t>RIVETTI BARBARESCO BRIC MICCA</t>
  </si>
  <si>
    <t>RIVETTI BARBERA ALABARDA 1,5</t>
  </si>
  <si>
    <t>DONNAFUGATA DEA VULCANO ETNA</t>
  </si>
  <si>
    <t>BRAIDA AI SUMA BARBERA</t>
  </si>
  <si>
    <t>BRAIDA IL BACIALE' MONFERRATO</t>
  </si>
  <si>
    <t>BRAIDA MONTEBRUNA BARBERA 1,5</t>
  </si>
  <si>
    <t>CA DEL BOSCO CLEMENTI ROSE 75</t>
  </si>
  <si>
    <t>APPLETON ESTATE HEARTS 70/63</t>
  </si>
  <si>
    <t>ZACCAGNINI MONEPUL.CHRONIC</t>
  </si>
  <si>
    <t>PELLEGRINO TARENI FRAPPATO</t>
  </si>
  <si>
    <t>DROUIN AOC SELECTION 70/40 CALVADOS</t>
  </si>
  <si>
    <t>CONTADI ZERO 0,75</t>
  </si>
  <si>
    <t>FERRARI PERLE' ZERO</t>
  </si>
  <si>
    <t>FERRARI PERLE' NERO</t>
  </si>
  <si>
    <t>FERRARI MAXIMUM BLANC DE BLANC</t>
  </si>
  <si>
    <t>FERRARI MAXIMUM ROSE'</t>
  </si>
  <si>
    <t>ANSELMET**TORRETE SUPER.</t>
  </si>
  <si>
    <t>FIRRIATO SIGNUM ETNA</t>
  </si>
  <si>
    <t>FIRRIATO GAUDENSIUS 1,5</t>
  </si>
  <si>
    <t>CHAMP.RUINART ROSE'</t>
  </si>
  <si>
    <t>MEREGALLI LA FITE CARRUADES</t>
  </si>
  <si>
    <t>MEREGALLI LA FITE ROTSCHILD</t>
  </si>
  <si>
    <t>FRESCOB.CHIANTI CASTIGLION 1,5</t>
  </si>
  <si>
    <t>FRESCOB.LEONIA 1,5</t>
  </si>
  <si>
    <t>PODERI SAUVIGNON</t>
  </si>
  <si>
    <t>CLEMENT RHUM SASSICAIA ,50/44</t>
  </si>
  <si>
    <t>ARUNDA BRUT</t>
  </si>
  <si>
    <t>CHASE GIN GUSTI ASS 70/40</t>
  </si>
  <si>
    <t>PICO MACCARIO BARBERA EPICO 75</t>
  </si>
  <si>
    <t>PICO MACCARIO BARBERA EPIC 1,5</t>
  </si>
  <si>
    <t>PICO MACCARIO GAVI 75</t>
  </si>
  <si>
    <t>RIVETTI BAROLO 75</t>
  </si>
  <si>
    <t>WALCH PINOT NERO LUDWIG</t>
  </si>
  <si>
    <t>CONTADI SATEN 75</t>
  </si>
  <si>
    <t>NERVI GATTINARA 75 CONTERNO</t>
  </si>
  <si>
    <t>NERVI GATTINARA MOLSINO 75 CONTERNO</t>
  </si>
  <si>
    <t>NERVI GATTINARA VALFERANA 75 CONTERNO</t>
  </si>
  <si>
    <t>LUNGAROTTI TORREGIANO PINO</t>
  </si>
  <si>
    <t>LUNGAROTTI TORREGIANO 75</t>
  </si>
  <si>
    <t>LUNGAROTTI RUBESCO RISERVA</t>
  </si>
  <si>
    <t>PODERI FAVORITA</t>
  </si>
  <si>
    <t>LUNGAROTTI AURENTE CHARDONN</t>
  </si>
  <si>
    <t>LUNGAROTTI SAN GIORGIO</t>
  </si>
  <si>
    <t>LUNGAROTTI MONTEFALCO RIS</t>
  </si>
  <si>
    <t>LUNGAROTTI MONTEFALCO SAGRANT</t>
  </si>
  <si>
    <t>LUNGAROTTI UMBRIA GRECHETTO BIANCO</t>
  </si>
  <si>
    <t>LUNGAROTTI TREBBIANO SPOLETINO</t>
  </si>
  <si>
    <t>CAVICCHIOLI LAMBRUSCO 1928</t>
  </si>
  <si>
    <t>CA DEL BOSCO VINTAGE COLLECTIO ZERO</t>
  </si>
  <si>
    <t>CA DEL BOSCO VINTAGE COLLECTIO ZERO NOIR</t>
  </si>
  <si>
    <t>CA DEL BOSCO CUVE' PRESTIGE EDIZIONE 30/31/32</t>
  </si>
  <si>
    <t>CA DEL BOSCO CUVE' PRESTIGE EDIZIONE 33/34</t>
  </si>
  <si>
    <t>GAJA DARMAGI LANGHE 0,75</t>
  </si>
  <si>
    <t>GAJA SPERSS BAROLO 1,5</t>
  </si>
  <si>
    <t>GAJA BARBARESCO 1,5</t>
  </si>
  <si>
    <t>GAJA CAMARCANDA BOLGHERI 0,75</t>
  </si>
  <si>
    <t>DONNAFUGATA VIGNA DI GABRI</t>
  </si>
  <si>
    <t>CHAMP.BARON DE ROTHSCHILD 1,5</t>
  </si>
  <si>
    <t>DONNAFUGATA DEA VULCANO 1,5</t>
  </si>
  <si>
    <t>DONNAFUGATA BELL'ASSAI 1,5</t>
  </si>
  <si>
    <t>RUGGERI PROSECCO ARGEO ROSE</t>
  </si>
  <si>
    <t>BORTOLOMIOL RISERVA GOVERNATOR</t>
  </si>
  <si>
    <t>MEREGALLI CIACCI 385 TOSCANA</t>
  </si>
  <si>
    <t>GIPI ALCOOL 2 LT ST ROCH</t>
  </si>
  <si>
    <t>GIPI ALCOOL 1 LT ST ROCH</t>
  </si>
  <si>
    <t>GIPI AMARO AVERNA 3LT</t>
  </si>
  <si>
    <t>GIPI DON BAIRO AMARO 75/18</t>
  </si>
  <si>
    <t>GIPI ZUCCA RABARBARO 0,70</t>
  </si>
  <si>
    <t>GIPI RADIS AMARO 0,70/32</t>
  </si>
  <si>
    <t>GIPI ROSATI AMARO 70/30</t>
  </si>
  <si>
    <t>GIPI UNICUM 1LT</t>
  </si>
  <si>
    <t>GIPI BERGER PASTIS/ANIS 1LT 45</t>
  </si>
  <si>
    <t>GIPI BERGER PASTIS 1,5 45</t>
  </si>
  <si>
    <t>GIPI CHARLES PASTIS 1LT 45</t>
  </si>
  <si>
    <t>GIPI CHARLES PASTIS 1,5 45</t>
  </si>
  <si>
    <t>GIPI CHARLES PASTIS 2LT 45</t>
  </si>
  <si>
    <t>GIPI EPERON PASTIS 1LT 45</t>
  </si>
  <si>
    <t>GIPI RASET PASTIS 1,5 45</t>
  </si>
  <si>
    <t>GIPI RASET PASTIS 2LT 45</t>
  </si>
  <si>
    <t>GIPI SELECT 1 LT</t>
  </si>
  <si>
    <t>GIPI MARSEILLES PASTIS 1,5</t>
  </si>
  <si>
    <t>GIPI MARSEILLES PASTIS 2 LT</t>
  </si>
  <si>
    <t>GIPI BOLS APRICOT BRANDY 0,70/</t>
  </si>
  <si>
    <t>GIPI NAPOLEON GOURM.BRANDY 70</t>
  </si>
  <si>
    <t>GIPI VECCHIA ROM NERA 0,70/38</t>
  </si>
  <si>
    <t>GIPI DUPONT IMPERIAL 70/40</t>
  </si>
  <si>
    <t>GIPI REMY MARTIN GR CRU 70/40</t>
  </si>
  <si>
    <t>GIPI EBO LEBO 70/36</t>
  </si>
  <si>
    <t>GIPI JAEGERMEISTER 1,5</t>
  </si>
  <si>
    <t>GIPI MONTENEGRO 70/23</t>
  </si>
  <si>
    <t>GIPI MONTENEGRO 1,5</t>
  </si>
  <si>
    <t>GIPI BOSSO GRAPPA 0,50 FREISA/ BONARDA ARNEIS</t>
  </si>
  <si>
    <t>GIPI BOSSO GRAPPA MONFERR 70</t>
  </si>
  <si>
    <t>GIPI BOSSO GRAPPA MONFERR 1,5</t>
  </si>
  <si>
    <t>GIPI BOSSO GRAPPA INVECCH.1,5</t>
  </si>
  <si>
    <t>GIPI BOSSO GRAPPA MOSCATO 1,5</t>
  </si>
  <si>
    <t>GIPI GRAPPA BIANCA SELEZ 50</t>
  </si>
  <si>
    <t>GIPI GRAPPA LA VALLEE 70/40</t>
  </si>
  <si>
    <t>GIPI LEVI GRAPPA 50 CHARDONNAY ERBALUCE GAMAY</t>
  </si>
  <si>
    <t>GIPI LEVI GRAPPA 50 FUMIN GUGLIEMO LEVI</t>
  </si>
  <si>
    <t>GIPI LEVI GRAPPA 50 PASSITO NEBIOLO MULLER MOSCATO</t>
  </si>
  <si>
    <t>GIPI LEVI GRAPPA 50 PINOT ARVI TORRETTE FONDATORE</t>
  </si>
  <si>
    <t>GIPI MANGILLI GRAPPA PESCA 50</t>
  </si>
  <si>
    <t>GIPI ST ROCH PERA WILLIAM 70</t>
  </si>
  <si>
    <t>GIPI TOR.DIST.LEMONCELLO 70</t>
  </si>
  <si>
    <t>GIPI TOR.DIST LEMONITALY 2LT</t>
  </si>
  <si>
    <t>GIPI VOV 1LT</t>
  </si>
  <si>
    <t>GIPI ABSINTHE OXIGENEE 70/55</t>
  </si>
  <si>
    <t>GIPI ABSINTHE PERE KERMANN'S</t>
  </si>
  <si>
    <t>GIPI ABSINTHE RODNIK'S 70/70</t>
  </si>
  <si>
    <t>GIPI**ABSINTHE S.MAUDIT 1LT/70</t>
  </si>
  <si>
    <t>GIPI ALKERMES 70/21</t>
  </si>
  <si>
    <t>GIPI AMARETTO IL NS DOLCE 70</t>
  </si>
  <si>
    <t>GIPI*TOR DIST AMARETTO ITAL 70</t>
  </si>
  <si>
    <t>GIPI ST ROCH AMARETTO 70/28</t>
  </si>
  <si>
    <t>GIPI ST ROCH GENEPY  ARTEMIS50</t>
  </si>
  <si>
    <t>GIPI BACIO DI TORINO 50/28</t>
  </si>
  <si>
    <t>GIPI BOLS BANANA 70  17 GR</t>
  </si>
  <si>
    <t>GIPI BOLS BLUE 70</t>
  </si>
  <si>
    <t>GIPI BOLS CACAO 70</t>
  </si>
  <si>
    <t>GIPI BOLS CASSIS 70</t>
  </si>
  <si>
    <t>GIPI BOLS TRIPLE SEC 70</t>
  </si>
  <si>
    <t>GIPI BOMBARDINO 70/24</t>
  </si>
  <si>
    <t>GIPI CODA DEL DIAVOLO 70/70</t>
  </si>
  <si>
    <t>GIPI CAROLANS 70/40</t>
  </si>
  <si>
    <t>GIPI CHAMBORD ROYAL 70/16,5</t>
  </si>
  <si>
    <t>GIPI CHOCOPY 70/18</t>
  </si>
  <si>
    <t>GIPI SAMBADA CACHACA 70/39</t>
  </si>
  <si>
    <t>GIPI DEKUYPER CACAO 70/24</t>
  </si>
  <si>
    <t>GIPI FURORE DI PRUSSIA 70/70</t>
  </si>
  <si>
    <t>GIPI GALLIANO LIQUORE 50/30</t>
  </si>
  <si>
    <t>GIPI OTTOZ GENEPY 70/36</t>
  </si>
  <si>
    <t>GIPI VALLEE' GENEPY 70/36</t>
  </si>
  <si>
    <t>GIPI GOLDMASSER 50/40</t>
  </si>
  <si>
    <t>GIPI GREEN CREAM 70/24</t>
  </si>
  <si>
    <t>GIPI LEVI INFUSO MELA MARTIN S</t>
  </si>
  <si>
    <t>GIPI LEVI INFUSO GENEPY 50/38</t>
  </si>
  <si>
    <t>GIPI LATTE DI SUOCERA 70/75</t>
  </si>
  <si>
    <t>GIPI LATTE SUOCERA MIGNON 20</t>
  </si>
  <si>
    <t>GIPI TOR.DIST.LIQ. MIRTILLI 50</t>
  </si>
  <si>
    <t>GIPI LITCHAO 70/20</t>
  </si>
  <si>
    <t>GIPI RUM SEVEN TIKI 70</t>
  </si>
  <si>
    <t>GIPI OFFLEY PORTO 75</t>
  </si>
  <si>
    <t>GIPI PITTER PORTO 1LT</t>
  </si>
  <si>
    <t>GIPI TOSO MARSALA AROMAT 1LT</t>
  </si>
  <si>
    <t>GIPI MENTA GLACIALE 0,50/28</t>
  </si>
  <si>
    <t>GIPI OPAL NERA 0,70/40</t>
  </si>
  <si>
    <t>GIPI VERGNANO PRUGNA 1 LT 35</t>
  </si>
  <si>
    <t>GIPI PUNCH MANDARINO 70/35</t>
  </si>
  <si>
    <t>GIPI PUNCH RHUM 1L./32</t>
  </si>
  <si>
    <t>GIPI AVERNA  SAMBUCA ANICE 1LT</t>
  </si>
  <si>
    <t>GIPI MOLINARI SAMBUCA 1,5/40</t>
  </si>
  <si>
    <t>GIPI ROMANA SAMBUCA 1LT/40</t>
  </si>
  <si>
    <t>GIPI TALEA CR.AMARETTO 0,70/17</t>
  </si>
  <si>
    <t>GIPI TIA LUSSO 1 LT</t>
  </si>
  <si>
    <t>GIPI VEDRENNE LIQ.PRUGNA 0,70</t>
  </si>
  <si>
    <t>GIPI OTTOZ VERY AMARO 1LT</t>
  </si>
  <si>
    <t>GIPI CAPETTA OVO 2LT</t>
  </si>
  <si>
    <t>GIPI GIAROLA OVO 2 LT</t>
  </si>
  <si>
    <t>GIPI**PERLINO MARSALA ASS 2 LT</t>
  </si>
  <si>
    <t>GIPI PERLINO MARSALA ASS 1 LT</t>
  </si>
  <si>
    <t>GIPI BACARDI 5Y 70/40</t>
  </si>
  <si>
    <t>GIPI BARCELO' 70</t>
  </si>
  <si>
    <t>GIPI NEGRITA BLACK 2LT/37,5</t>
  </si>
  <si>
    <t>GIPI CANEY RHUM 0,70</t>
  </si>
  <si>
    <t>GIPI HAVANA CLUB 15Y 0,70</t>
  </si>
  <si>
    <t>GIPI HAVANA ANEJO BLANCO 70/37</t>
  </si>
  <si>
    <t>GIPI VIUDA DE ROMERO TEQUILA 7</t>
  </si>
  <si>
    <t>GIPI CAPETTA VTH B/R 1 LT</t>
  </si>
  <si>
    <t>GIPI CAPETTA VTH B/R 2 LT</t>
  </si>
  <si>
    <t>GIPI GIAROLA VTH R/B 2 LT</t>
  </si>
  <si>
    <t>GIPI MARTINI R/B 3 LT</t>
  </si>
  <si>
    <t>GIPI STOCK VTH 1 LT</t>
  </si>
  <si>
    <t>GIPI PRESIDENT RESERVE 1,5</t>
  </si>
  <si>
    <t>GIPI GRANT'S 4,5</t>
  </si>
  <si>
    <t>GIPI OLD LAND 2 LT</t>
  </si>
  <si>
    <t>GIPI***AMARONE 0,75</t>
  </si>
  <si>
    <t>GIPI ARNEIS ARNEIS 0,75</t>
  </si>
  <si>
    <t>GIPI CAPETTA ASTI 0,70</t>
  </si>
  <si>
    <t>GIPI BARBARESCO 0,75</t>
  </si>
  <si>
    <t>GIPI BARBERA 0,75</t>
  </si>
  <si>
    <t>GIPI BAROLO CHINATO 0,75</t>
  </si>
  <si>
    <t>GIPI BAROLO 0,75</t>
  </si>
  <si>
    <t>GIPI BONARDA AMABILE/SECCA 75</t>
  </si>
  <si>
    <t>GIPI BRUNELLO 0,75</t>
  </si>
  <si>
    <t>GIPI CERASUOLO 0,75</t>
  </si>
  <si>
    <t>GIPI CHARDONNAY 0,75</t>
  </si>
  <si>
    <t>GIPI CHIANTI RUFINA 0,75</t>
  </si>
  <si>
    <t>GIPI CHIANTI FIASCO 1,5</t>
  </si>
  <si>
    <t>GIPI DAMA 5 LT  R/B</t>
  </si>
  <si>
    <t>GIPI DOLCETTO 0,75</t>
  </si>
  <si>
    <t>GIPI ERBALUCE</t>
  </si>
  <si>
    <t>GIPI FRAGOLINO 0,75</t>
  </si>
  <si>
    <t>GIPI FREISA 0,75</t>
  </si>
  <si>
    <t>GIPI GRIGNOLINO ,75</t>
  </si>
  <si>
    <t>GIPI MONTEPULCIANO 0,75</t>
  </si>
  <si>
    <t>GIPI MONTEPULCIANO CAGIOLO 75</t>
  </si>
  <si>
    <t>GIPI CHIARLE MOSCATO 0,75</t>
  </si>
  <si>
    <t>GIPI MOSCATO D'ASTI 0,75</t>
  </si>
  <si>
    <t>GIPI NEBBIOLO 75</t>
  </si>
  <si>
    <t>GIPI NERO D'AVOLA 0,75 VINO</t>
  </si>
  <si>
    <t>GIPI PINOT BIANCO 0,75</t>
  </si>
  <si>
    <t>GIPI PINOT GRIGIO 0,75</t>
  </si>
  <si>
    <t>GIPI PINOT ROSA 0,75</t>
  </si>
  <si>
    <t>GIPI GHELLER PROSECCO 0,75</t>
  </si>
  <si>
    <t>GIPI SANGIOVESE 1,5 LT</t>
  </si>
  <si>
    <t>GIPI SYRAH 0,75</t>
  </si>
  <si>
    <t>GIPI TAVERNELLO R/B 0,75</t>
  </si>
  <si>
    <t>GIPI TREBBIANO 1,5</t>
  </si>
  <si>
    <t>GIPI TREBBIANO D'ABRUZZO 75</t>
  </si>
  <si>
    <t>GIPI BELOW 42 0,70</t>
  </si>
  <si>
    <t>GIPI GREY GOOSE 0,70</t>
  </si>
  <si>
    <t>GIPI HERBAL VODKA 1LT 40</t>
  </si>
  <si>
    <t>GIPI KZARINA 2 LT 40 GR</t>
  </si>
  <si>
    <t>GIPI LIVINSKA 1,5 LT</t>
  </si>
  <si>
    <t>GIPI SKY VODKA 1 LT</t>
  </si>
  <si>
    <t>GIPI WISENT VODKA 1 LT</t>
  </si>
  <si>
    <t>GIPI WIBOROWA 2 LT</t>
  </si>
  <si>
    <t>GIPI ZAREVICH ASS 1 LT  20GR</t>
  </si>
  <si>
    <t>GIPI BLACK &amp; WHITE 0,70</t>
  </si>
  <si>
    <t>GIPI GLEN SCANLAN 1,5</t>
  </si>
  <si>
    <t>GIPI GREAT SON 5Y 2 LT</t>
  </si>
  <si>
    <t>GIPI MACKINLAY 5Y 0,70  40GR</t>
  </si>
  <si>
    <t>GIPI OLDMOOR 0,70</t>
  </si>
  <si>
    <t>GIPI OLDMOOR 1,5</t>
  </si>
  <si>
    <t>GIPI SIR PITTERSON 1 LT</t>
  </si>
  <si>
    <t>GIPI WILLIAM LAWSON 2 LT</t>
  </si>
  <si>
    <t>GIPI WILLIAM LAWSON 4,5 LT</t>
  </si>
  <si>
    <t>GIPI WILLIAM PEEL 1,5</t>
  </si>
  <si>
    <t>GIPI WILLIAM PEEL 2 LT</t>
  </si>
  <si>
    <t>GIPI***CINZANO VTH 1,5  R/B</t>
  </si>
  <si>
    <t>GIPI DEALP FRUTTABELLA ALCOL 1</t>
  </si>
  <si>
    <t>GIPI DEALP ALCOOL 1/1  95GR</t>
  </si>
  <si>
    <t>GIPI MARSEILLES PASTIS 1/1</t>
  </si>
  <si>
    <t>GIPI LOND GIN 1 LT  40GR</t>
  </si>
  <si>
    <t>GIPI OXFORD GIN 2 LT</t>
  </si>
  <si>
    <t>GIPI AGLIANICO GRAPPA</t>
  </si>
  <si>
    <t>GIPI MASCHIO BONAVENTURA GR</t>
  </si>
  <si>
    <t>GIPI CESCHIA DI RAMANDOLO GRAP</t>
  </si>
  <si>
    <t>GIPI CIRO' GRAPPA  50CL 40GR</t>
  </si>
  <si>
    <t>GIPI ST ROCH GRAPPA  FRAMBOISE</t>
  </si>
  <si>
    <t>GIPI BROTTO GRAPPE ASS PROSECCO/PINOT/CABERNET</t>
  </si>
  <si>
    <t>GIPI VILLA DE VARDA GRAPPA ASS</t>
  </si>
  <si>
    <t>GIPI LUCANO GRAPPA ASS PRIMITIVO/NEGROAMARO</t>
  </si>
  <si>
    <t>GIPI BOSSO GRAPPA ARNEIS 0,50</t>
  </si>
  <si>
    <t>GIPI LUGANO GRECO DI TUFO GRAP</t>
  </si>
  <si>
    <t>GIPI LA CORTE FRANCIACORTE GRA</t>
  </si>
  <si>
    <t>GIPI GRAPPA KIRSH    70CL 30GR</t>
  </si>
  <si>
    <t>GIPI BOSSO GRAPPA INVECCH.0,70</t>
  </si>
  <si>
    <t>GIPI MANGILLI SATURNO GRAPPA</t>
  </si>
  <si>
    <t>GIPI MANGILLI TERMOMETRO GRAPP</t>
  </si>
  <si>
    <t>GIPI MANGILLI AEREO GRAPPA</t>
  </si>
  <si>
    <t>GIPI GRAPPA RIBES  0,70  28 GR</t>
  </si>
  <si>
    <t>GIPI CASSANO GRAPPA MELA 0,50</t>
  </si>
  <si>
    <t>GIPI QUAGLIA GRAPPA STORICA</t>
  </si>
  <si>
    <t>GIPI PIAVE GRAPPA 1,5</t>
  </si>
  <si>
    <t>GIPI PROD BARBARESCO GRAPPA</t>
  </si>
  <si>
    <t>GIPI NERO D'AVOLA GRAPPA</t>
  </si>
  <si>
    <t>GIPI PODERE BECCACCIA GRAPPA</t>
  </si>
  <si>
    <t>GIPI RANZINI GRAPPE DIPINTE</t>
  </si>
  <si>
    <t>GIPI RANZINI GRAPPE NORMALI</t>
  </si>
  <si>
    <t>GIPI CORREALE LIMONCELLO LT 1</t>
  </si>
  <si>
    <t>GIPI FRANCIACORTA LIMONCELLO</t>
  </si>
  <si>
    <t>GIPI VALLE FRANCESCANA LIMONC</t>
  </si>
  <si>
    <t>GIPI AMARETTO ITALIANO 0,70</t>
  </si>
  <si>
    <t>GIPI ASSENZIO ST MAUDIT LT1 70</t>
  </si>
  <si>
    <t>GIPI ELISIR PIETRO BORDIGA</t>
  </si>
  <si>
    <t>GIPI RANZINI LIQU LIQUIRIZIA</t>
  </si>
  <si>
    <t>GIPI DILMOR OLD CREAM 0,70  17</t>
  </si>
  <si>
    <t>GIPI GRANGER GENEPY 0,70/40</t>
  </si>
  <si>
    <t>GIPI RATTO GENEPY 0,50</t>
  </si>
  <si>
    <t>GIPI CASTELVECCHIO LIQUORE</t>
  </si>
  <si>
    <t>GIPI GIAROLA OVO 1 LT</t>
  </si>
  <si>
    <t>GIPI GRAPPERIA ALI'  FIORE 0,4</t>
  </si>
  <si>
    <t>GIPI GRAPP.ALI LIQ.+2BICCH.</t>
  </si>
  <si>
    <t>GIPI GRAPPERIA ALI'  SCARPA</t>
  </si>
  <si>
    <t>GIPI GIAROLA MANDORLA 2 LT</t>
  </si>
  <si>
    <t>GIPI GRAN TON MARSALA MAND 1LT</t>
  </si>
  <si>
    <t>GIPI FILIPPETTI OVO 2 LT</t>
  </si>
  <si>
    <t>GIPI MIGNON VENDITA 2,50 euro</t>
  </si>
  <si>
    <t>GIPI MIGNON VENDITA 3,5 euro</t>
  </si>
  <si>
    <t>GIPI OFFLEY PORTO VINTAGE</t>
  </si>
  <si>
    <t>GIPI CARAVEL RHUM 0,70</t>
  </si>
  <si>
    <t>GIPI SANTA TERESA CLARO 0,70</t>
  </si>
  <si>
    <t>GIPI TOSTI MOSCATO 0,75</t>
  </si>
  <si>
    <t>GIPI NICOLAS FEUILATTE BRUT</t>
  </si>
  <si>
    <t>GIPI MIONETTO PROSECCO DRY/BRU</t>
  </si>
  <si>
    <t>GIPI MIONETTO LEGATURA</t>
  </si>
  <si>
    <t>GIPI LA PIEVE PROSECCO</t>
  </si>
  <si>
    <t>GIPI GIAROLA VTH  R/B 1 LT</t>
  </si>
  <si>
    <t>GIPI GRAN TON VTH R/B 1 LT</t>
  </si>
  <si>
    <t>GIPI ALLA POSTA VINI ASSORTITI</t>
  </si>
  <si>
    <t>GIPI ALOIS LAGEDER MERLOT</t>
  </si>
  <si>
    <t>GIPI BIONDI SANTI AMARONE</t>
  </si>
  <si>
    <t>GIPI CORTEGIONA AMARONE</t>
  </si>
  <si>
    <t>GIPI DOGLIANI  DOLCETTO</t>
  </si>
  <si>
    <t>GIPI AQUILAE CABERNET/CHARDONN</t>
  </si>
  <si>
    <t>GIPI ATTIMI PIAVE MERLOT</t>
  </si>
  <si>
    <t>GIPI MARENGO BARBERA/GRIGNOLIN</t>
  </si>
  <si>
    <t>GIPI*****MARENGO GRIGNOLINO</t>
  </si>
  <si>
    <t>GIPI MARENGO RUCHE'</t>
  </si>
  <si>
    <t>GIPI CARLOTTA VALSUSA</t>
  </si>
  <si>
    <t>GIPI ROCCA DEL LUPO</t>
  </si>
  <si>
    <t>GIPI STOCCO MERLOT/LA PLANURE</t>
  </si>
  <si>
    <t>GIPI MICELI LIGORIO GRECANICO</t>
  </si>
  <si>
    <t>GIPI BARBERA D'ASTI CHINATO</t>
  </si>
  <si>
    <t>GIPI BERSANO DOLCETTO</t>
  </si>
  <si>
    <t>GIPI BIGI VIPRA BIANCA</t>
  </si>
  <si>
    <t>GIPI BIONDI SANTI BRUNELLO</t>
  </si>
  <si>
    <t>GIPI BIONDI SANTI TENUTA GREPP</t>
  </si>
  <si>
    <t>GIPI BOLLINA GAVI</t>
  </si>
  <si>
    <t>GIPI BRANCI FORTI NERO D'AVOLA</t>
  </si>
  <si>
    <t>GIPI BRANCI FORTI ROSATO</t>
  </si>
  <si>
    <t>GIPI BRANCI FORTI ROSSO</t>
  </si>
  <si>
    <t>GIPI BRICCO UCCELLONE BARBERA</t>
  </si>
  <si>
    <t>GIPI POGGI GALVI BRUNELLO MONT</t>
  </si>
  <si>
    <t>GIPI CANT PROD VALD  PROSECCO</t>
  </si>
  <si>
    <t>GIPI BRAIDA GRIGNOLINO</t>
  </si>
  <si>
    <t>GIPI CLAVESANA  VINI ASSORT</t>
  </si>
  <si>
    <t>GIPI CANT VERMENT.ABBAIA</t>
  </si>
  <si>
    <t>GIPI CANT VERMENT TAHORA ROSE'</t>
  </si>
  <si>
    <t>GIPI CANT VERMENT CANNOANU</t>
  </si>
  <si>
    <t>GIPI BRONI BONARDA 1,5</t>
  </si>
  <si>
    <t>GIPI CANT VERMENT NORD EST</t>
  </si>
  <si>
    <t>GIPI****CANT VERMENT ROSE'</t>
  </si>
  <si>
    <t>GIPI TERRE ARAG AGLIANICO</t>
  </si>
  <si>
    <t>GIPI TERRE ARAG FALANGHINA</t>
  </si>
  <si>
    <t>GIPI TERRE ARAG MONTEPULCIANO</t>
  </si>
  <si>
    <t>GIPI CAST MOMACI NEGROAMARO</t>
  </si>
  <si>
    <t>GIPI CAST MOMACI PRIMITIVO</t>
  </si>
  <si>
    <t>GIPI MELINI CHIANTI SAN LORENZ</t>
  </si>
  <si>
    <t>GIPI FASOLIO VINI ASSORT</t>
  </si>
  <si>
    <t>GIPI CLARA FIORI PROSECCO</t>
  </si>
  <si>
    <t>GIPI COLLAMENO VINI ASS</t>
  </si>
  <si>
    <t>GIPI CONTERNO BAROLO CICALA</t>
  </si>
  <si>
    <t>GIPI CONTERNO BAROL0</t>
  </si>
  <si>
    <t>GIPI CONTERNO NEBBIOLO</t>
  </si>
  <si>
    <t>GIPI CONTERNO QUARTETTO LANGHE</t>
  </si>
  <si>
    <t>GIPI ALTARE BAROLO</t>
  </si>
  <si>
    <t>GIPI FAVORITA</t>
  </si>
  <si>
    <t>GIPI***TERRE DEL SOLE INSOLIA</t>
  </si>
  <si>
    <t>GIPI MORELLINO DI SCANSANO</t>
  </si>
  <si>
    <t>GIPI FEUDI SGREGTRIGAIO/L.CRIS</t>
  </si>
  <si>
    <t>GIPI FEUDOSOLE CATARATTO/INSOL</t>
  </si>
  <si>
    <t>GIPI FUNTANALIRAS VERMENT GALL</t>
  </si>
  <si>
    <t>GIPI CARNEVALE FREISA/BARBERA</t>
  </si>
  <si>
    <t>GIPI GOTTO D'ORO MARINO/ROSATO</t>
  </si>
  <si>
    <t>GIPI IL TRALCIO ROSSO</t>
  </si>
  <si>
    <t>GIPI BRUCIATA BOSIO MOSCATO</t>
  </si>
  <si>
    <t>GIPI LACRIMA CRISTI</t>
  </si>
  <si>
    <t>GIPI****LE RONDINI DOLCETTO</t>
  </si>
  <si>
    <t>GIPI***LE RONDINI NEBBIOLO</t>
  </si>
  <si>
    <t>GIPI VIGNE DEL GALLO BARBERA</t>
  </si>
  <si>
    <t>GIPI LIGORIO ROSSO</t>
  </si>
  <si>
    <t>GIPI MANSUPELLO PINOT ROSE'/BI</t>
  </si>
  <si>
    <t>GIPI MANSUPELLO BARBERA</t>
  </si>
  <si>
    <t>GIPI MANSUPELLO SAUVIGNON</t>
  </si>
  <si>
    <t>GIPI MANSUPELLO CHARDONNAY</t>
  </si>
  <si>
    <t>GIPI MANSUPELLO RIESLING</t>
  </si>
  <si>
    <t>GIPI MANSUPELLO BONARDA</t>
  </si>
  <si>
    <t>GIPI MARCH BAROLO BARBAR CREIA</t>
  </si>
  <si>
    <t>GIPI MARCH BAROLO BAROLO</t>
  </si>
  <si>
    <t>GIPI MARCH BAROLO BAROLO BRICC</t>
  </si>
  <si>
    <t>GIPI MARCH BAROLO GRIGNOLINO</t>
  </si>
  <si>
    <t>GIPI MASSUCCO VARI VINI PIEMON</t>
  </si>
  <si>
    <t>GIPI***MASSUCCO DOLCETTO</t>
  </si>
  <si>
    <t>GIPI***MASSUCCO GRIGNOLINO</t>
  </si>
  <si>
    <t>GIPI****MASSUCCO LANGHE ARNEIS</t>
  </si>
  <si>
    <t>GIPI**MASSUCCO LANGHE FAVORITA</t>
  </si>
  <si>
    <t>GIPI***MASSUCCO NEBBIOLO</t>
  </si>
  <si>
    <t>GIPI CAPRA CORTESE/DOLCETTO</t>
  </si>
  <si>
    <t>GIPI MIONETTO CARTIZZE</t>
  </si>
  <si>
    <t>GIPI MIONETTO BRONESE</t>
  </si>
  <si>
    <t>GIPI MURI GRIES BLAUBRIGUNDER</t>
  </si>
  <si>
    <t>GIPI ODDERO BARBERA/DOLCETTO</t>
  </si>
  <si>
    <t>GIPI ODDERO BAROLO</t>
  </si>
  <si>
    <t>GIPI***ODDERO DOLCETTO</t>
  </si>
  <si>
    <t>GIPI OGNISSOLE PRIMITIVO MANDU</t>
  </si>
  <si>
    <t>GIPI OLTREPOPAVESE SANGUE GIUD</t>
  </si>
  <si>
    <t>GIPI PINEROLESE BONARDA</t>
  </si>
  <si>
    <t>GIPI PINEROLESE FREISA</t>
  </si>
  <si>
    <t>GIPI PINEROLESE ROSSO</t>
  </si>
  <si>
    <t>GIPI POGGIO GALVI MORELLINO SC</t>
  </si>
  <si>
    <t>GIPI POGGIO GALVI ROSSO MONTAL</t>
  </si>
  <si>
    <t>GIPI RAPITALA SIRAH</t>
  </si>
  <si>
    <t>GIPI RUFFINO ROSATELLO</t>
  </si>
  <si>
    <t>GIPI SALOSSO IL TRALCIO</t>
  </si>
  <si>
    <t>GIPI**STOCCO LA PLANURE BIANCA</t>
  </si>
  <si>
    <t>GIPI TANIT</t>
  </si>
  <si>
    <t>GIPI TERRE DA VINO ROERO ARNEI</t>
  </si>
  <si>
    <t>GIPI TERRE BAROLO BARBARESCO</t>
  </si>
  <si>
    <t>GIPI TERRE BAROLO BAROLO CHINA</t>
  </si>
  <si>
    <t>GIPI TERREBAROLO/ROND DOLCETTO</t>
  </si>
  <si>
    <t>GIPI TERREBAROLO/RONDI NEBIOLO</t>
  </si>
  <si>
    <t>GIPI TORRESELLA VINI ASSORT</t>
  </si>
  <si>
    <t>GIPI VALLERO BONARDA</t>
  </si>
  <si>
    <t>GIPI BERTANI VALPOLICELLA</t>
  </si>
  <si>
    <t>GIPI VIGI UMBRIA</t>
  </si>
  <si>
    <t>GIPI VILLA MAGGI BONARDA</t>
  </si>
  <si>
    <t>GIPI SANGUE DI GIUDA</t>
  </si>
  <si>
    <t>GIPI BRONESE BONARDA</t>
  </si>
  <si>
    <t>GIPI ZONIN FRIZZANTINO</t>
  </si>
  <si>
    <t>GIPI CTAHOAPT VODKA 1/1  40GR</t>
  </si>
  <si>
    <t>GIPI KEGLEVICH VODKA ASS 1LT</t>
  </si>
  <si>
    <t>GIPI PRIDE OF ISLAY/LOWLAND/ STRATOSHERY</t>
  </si>
  <si>
    <t>GIPI BAISIN CIOCCOLARO 70 15GR</t>
  </si>
  <si>
    <t>ANTINORI PINOT BIANCO MONTELOR</t>
  </si>
  <si>
    <t>MEREGALLI SANGUIDO GUIDALB 375</t>
  </si>
  <si>
    <t>ARUNDA BRUT CUVEE MARIANNA</t>
  </si>
  <si>
    <t>MEREGALLI GALARDI TERRAdi ROSS</t>
  </si>
  <si>
    <t>ARUNDA BRUT NATURE ZERO</t>
  </si>
  <si>
    <t>ARARAT AKHTAMAR 10Y 50/40</t>
  </si>
  <si>
    <t>CHAMP.DOM PERIGNON LUMIN.1,5</t>
  </si>
  <si>
    <t>HENNESSY VS 0,20/40</t>
  </si>
  <si>
    <t>MEUKOW VS 70/40</t>
  </si>
  <si>
    <t>MEUKOW VSOP 0,70 40</t>
  </si>
  <si>
    <t>MEUKOW VSOP RED EDITION 70/40</t>
  </si>
  <si>
    <t>BOMBAY BRAMBLE 70/37,5</t>
  </si>
  <si>
    <t>ZUIDAM DUTCH COUR.GIN 70/44,5</t>
  </si>
  <si>
    <t>ZUIDAM DUTCH COUR.AGED 70/44</t>
  </si>
  <si>
    <t>FERDINAND'S SAAR GIN  0,50/44</t>
  </si>
  <si>
    <t>FLEMINGO TEARS GIN 0,50/40</t>
  </si>
  <si>
    <t>FOUR PILLARS GIN 70/41,8</t>
  </si>
  <si>
    <t>GORDON'S GIN 0,20/37,5</t>
  </si>
  <si>
    <t>HARAHORN SMALL BATCH 0,50/46</t>
  </si>
  <si>
    <t>HENDRICKS GIN 0,20/44</t>
  </si>
  <si>
    <t>OPHIR ORIENT.SPICED GIN 70/40</t>
  </si>
  <si>
    <t>SHARIS GIN BLU 0,50/40</t>
  </si>
  <si>
    <t>BAILEYS ESPRESSO CREAM 1/1 17</t>
  </si>
  <si>
    <t>BAILEYS IRISH CREAM 0,20/17</t>
  </si>
  <si>
    <t>BAILEYS RED VELVET 0,70/17</t>
  </si>
  <si>
    <t>AMARETTO SARONNO 0,20 28g.</t>
  </si>
  <si>
    <t>AMARETTO SARONNO VELV.0,70 17</t>
  </si>
  <si>
    <t>BACARDI CARTA BLANCA 0,20 37,5</t>
  </si>
  <si>
    <t>BACARDI CARTA BLANCA 3LT 37,5</t>
  </si>
  <si>
    <t>BUMBU RUM 70/40</t>
  </si>
  <si>
    <t>CENTENARIO ED LIMIT.30Y 70/40</t>
  </si>
  <si>
    <t>PEAKY RUM 70/40</t>
  </si>
  <si>
    <t>ERISTOFF 0,20/37,5</t>
  </si>
  <si>
    <t>EUPHORIA CANNABIS VODK 0,20/38</t>
  </si>
  <si>
    <t>EUPHORIA COCAINE VODKA 0,20/40</t>
  </si>
  <si>
    <t>GREY GOOSE VODKA 0,20/40</t>
  </si>
  <si>
    <t>NEFT WHITE/BLACK BARREL 70/40</t>
  </si>
  <si>
    <t>POGUES SINGLE MALT 70/40</t>
  </si>
  <si>
    <t>POGUES IRISH WHISKY 70/40</t>
  </si>
  <si>
    <t>FAMOUS GROUSE 0,20/40</t>
  </si>
  <si>
    <t>FINLAGGAN EILAN MOR 70/46</t>
  </si>
  <si>
    <t>GOSLING'S BLACK SEAL 0,70 40</t>
  </si>
  <si>
    <t>COQUERELL FINE  70/40</t>
  </si>
  <si>
    <t>ARTISAN GIN 0,50/44</t>
  </si>
  <si>
    <t>MILLONARIO RES.ESP.15Y 70/40</t>
  </si>
  <si>
    <t>MILLONARIO XO RES.ESP.70/40</t>
  </si>
  <si>
    <t>PROHIBIDO RON SILVER  70/40</t>
  </si>
  <si>
    <t>BALLANTINES 0,20 40gr.</t>
  </si>
  <si>
    <t>CHAMP.PIPER HEIDSIECK 0,200</t>
  </si>
  <si>
    <t>ARDBEG 5Y  WEE BEASTIE 70/47,4</t>
  </si>
  <si>
    <t>RON DE JEREMY XXXO 27Y 70/43</t>
  </si>
  <si>
    <t>BACARDI OAKHEART 0,70/35</t>
  </si>
  <si>
    <t>BACARDI OAKHEART 1LT 35</t>
  </si>
  <si>
    <t>LAGAVULLIN 10Y 70/43</t>
  </si>
  <si>
    <t>MEREGALLI ROTHSCHILD BORDEAUX</t>
  </si>
  <si>
    <t>CARLO ALBERTO VTH B/R 1/1</t>
  </si>
  <si>
    <t>CARLO ALBERTO VTH RISERVA 75</t>
  </si>
  <si>
    <t>JEFFERSON AMARO 70/30</t>
  </si>
  <si>
    <t>JEFFERSON AMARO 1,5/30</t>
  </si>
  <si>
    <t>ROGER BITTER AMARO 70/25</t>
  </si>
  <si>
    <t>BOKER VODKA CORN 1/1 40</t>
  </si>
  <si>
    <t>MADAME MILU LIQ.ERBE 70/45</t>
  </si>
  <si>
    <t>GIL GIN 70/43</t>
  </si>
  <si>
    <t>GIL GIN  TORBATO 50/43</t>
  </si>
  <si>
    <t>CANAIMA GIL SMALL BATCH 70/47</t>
  </si>
  <si>
    <t>PRINCIPE APOSTOLES GIN 70/40,5</t>
  </si>
  <si>
    <t>ABRACADABRA  LIQUIRIZ.,50/25</t>
  </si>
  <si>
    <t>MANDRAGOLA AMARO  0,50/45</t>
  </si>
  <si>
    <t>ELETRIC BITTER 0,100/60</t>
  </si>
  <si>
    <t>ZONIN CABERNET SAUVIGNON RIS DOS ALMAS</t>
  </si>
  <si>
    <t>FRESCOB.CHIANTI CASTIGLIONI375</t>
  </si>
  <si>
    <t>HIGH WEST DOUBLE RYE 70/46</t>
  </si>
  <si>
    <t>BRAIDA RE DI FIORI RIESLING</t>
  </si>
  <si>
    <t>ARBRE GIN 70/41</t>
  </si>
  <si>
    <t>TRIBUTE GIN 70/43</t>
  </si>
  <si>
    <t>MOZART CHOCOLATE 0,50/15</t>
  </si>
  <si>
    <t>DON PAPA BAROKO 70/40</t>
  </si>
  <si>
    <t>CRYSTAL HEAD ONYX 70/40</t>
  </si>
  <si>
    <t>RAKI TEKIRDAG 70/45</t>
  </si>
  <si>
    <t>WILD TURKEY RARE BREED 70/58,4</t>
  </si>
  <si>
    <t>CLONTARF TRINITY 0,20/40</t>
  </si>
  <si>
    <t>CLONTARF 70/40</t>
  </si>
  <si>
    <t>MACALLAN 12Y SHERRY OAK 70/40</t>
  </si>
  <si>
    <t>CHAMP.LAUR.PERRIER ,375</t>
  </si>
  <si>
    <t>UMANI RONCHI PASSERINA VIGOR</t>
  </si>
  <si>
    <t>NIKKA DAYS 70/40</t>
  </si>
  <si>
    <t>ANTINORI CERVARO  SALA 375</t>
  </si>
  <si>
    <t>COPPO VSQ BRUT LUIGI COPPO</t>
  </si>
  <si>
    <t>COPPO VSQ RISERVA  BRUT</t>
  </si>
  <si>
    <t>COPPO VSQ BRUT PIERO COPPO</t>
  </si>
  <si>
    <t>PICO MACCARIO BARB LAVIGNO.375</t>
  </si>
  <si>
    <t>CHAMP.LAUR.PERRIER ULTRA BRUT</t>
  </si>
  <si>
    <t>PICO MACCARIO MONFERRATO VITA</t>
  </si>
  <si>
    <t>CHAMP.LAUR.PERRIER GR SIECLE</t>
  </si>
  <si>
    <t>AMARO DEL CAPO RISERVA 70/37,5</t>
  </si>
  <si>
    <t>AMARO DEL CAPO HOT EDIT.70/35</t>
  </si>
  <si>
    <t>GRAPPA CAFFO ASSORT.0,50/42</t>
  </si>
  <si>
    <t>EMPORIA GIN 70/45</t>
  </si>
  <si>
    <t>FERROCHINA BISLERI 0,50/21</t>
  </si>
  <si>
    <t>PALADIN BONOMI CUVEE 22 BRUT</t>
  </si>
  <si>
    <t>PALADIN BONOMI CRUPERDU BRUT</t>
  </si>
  <si>
    <t>PALADIN BONOMI DOSAGE ZERO</t>
  </si>
  <si>
    <t>PALADIN BONOMI SATEN BRUT</t>
  </si>
  <si>
    <t>FEUDI S.GREGORIO LACRYMA CRIST</t>
  </si>
  <si>
    <t>PICO MACCARIO PIEM.ROSATO BRUT</t>
  </si>
  <si>
    <t>PIO CESARE SAUVIGNON LANGHE</t>
  </si>
  <si>
    <t>COPPO POMOROSSO</t>
  </si>
  <si>
    <t>RUPES AMARO 70/28</t>
  </si>
  <si>
    <t>LA SCOLCA D'ANTAN  BIANCO</t>
  </si>
  <si>
    <t>LA SCOLCA GAVI DEI GAVI 1,5 NERA</t>
  </si>
  <si>
    <t>AERSTONE 10Y 70/40</t>
  </si>
  <si>
    <t>TIARE RIBOLLA GIALLA 0,75</t>
  </si>
  <si>
    <t>TIARE MALVASIA 0,75</t>
  </si>
  <si>
    <t>TIARE FRIULANO 0,75</t>
  </si>
  <si>
    <t>TIARE SAUVIGNON 0,75</t>
  </si>
  <si>
    <t>TIARE PINOT GRIGIO 0,75</t>
  </si>
  <si>
    <t>TIARE SAUVIGNON EMPIRE 0,75</t>
  </si>
  <si>
    <t>TIARE CABERNET 0,75</t>
  </si>
  <si>
    <t>TIARE PINOT NERO 0,75</t>
  </si>
  <si>
    <t>TIARE SPUMANTE REMAUV 1,5</t>
  </si>
  <si>
    <t>RIVETTI BARBERA ALABARDA  5LT</t>
  </si>
  <si>
    <t>PIERO GIN 70/42</t>
  </si>
  <si>
    <t>CANT.VALDADIGE TRENTO CELEBRER</t>
  </si>
  <si>
    <t>PALADIN BONOMI ROSE'FRANCIAC</t>
  </si>
  <si>
    <t>MONSUPELLO PINOT NERO NATURE</t>
  </si>
  <si>
    <t>MONSUPELLO PINOT NERO MILLESIM</t>
  </si>
  <si>
    <t>MONSUPELLO CHARDON.BLANCdeBL</t>
  </si>
  <si>
    <t>MONSUPELLO CALCABABIO BONARDA</t>
  </si>
  <si>
    <t>MONSUPELLO TANGOWINE CABE.SAUV</t>
  </si>
  <si>
    <t>MONSUPELLO GREAT RUBY ROSSO</t>
  </si>
  <si>
    <t>MONACI PETRALUCE VERDUZZO</t>
  </si>
  <si>
    <t>NEGRI MAZER VALTELL.</t>
  </si>
  <si>
    <t>TERRE SVEVI AGLIANICO VULTURE LIMITED EDITION</t>
  </si>
  <si>
    <t>TERRE SVEVI AGLIANICO*VULTURE ROSSO</t>
  </si>
  <si>
    <t>TERRE SVEVI BASILICAT MANFREDI BIANCO</t>
  </si>
  <si>
    <t>CHAMP.TAITTINGER RESERVE</t>
  </si>
  <si>
    <t>CHAMP.GOSSET 0,75</t>
  </si>
  <si>
    <t>POSSA ROSE' D'AMOUR</t>
  </si>
  <si>
    <t>POSSA BIANCO CINQUETERRE</t>
  </si>
  <si>
    <t>DONNAFUGATA SEDARA 0,375</t>
  </si>
  <si>
    <t>LIBRANDI CIRO' BIANCO 0,75</t>
  </si>
  <si>
    <t>BIONDI SANTI ROSSO DI MONTALCI</t>
  </si>
  <si>
    <t>DONNAFUGATA ANTHILIA ,375</t>
  </si>
  <si>
    <t>DONNAFUGATA SHERAZADE ,375</t>
  </si>
  <si>
    <t>DONNAFUGATA SUR SUR GRIL.,375</t>
  </si>
  <si>
    <t>PELLEGRINI BISSON ABISSI ROSE</t>
  </si>
  <si>
    <t>PELLEGRINI ROCCAPESTA MORELLIN</t>
  </si>
  <si>
    <t>ZACCAGNINI MONTEP.TRALC.1,5</t>
  </si>
  <si>
    <t>ZACCAGNINI ABRUZZO PECORINO</t>
  </si>
  <si>
    <t>ZACCAGNINI ROSATO CHIETI TRALCETTO</t>
  </si>
  <si>
    <t>SCAPEGRACE BLACKGIN  70/41,6</t>
  </si>
  <si>
    <t>PRINCIPUM GIN 70/43</t>
  </si>
  <si>
    <t>FERRARI MAXIMUM DEMI SEC</t>
  </si>
  <si>
    <t>FERRARI ZIGGURAT BIO</t>
  </si>
  <si>
    <t>CUBICAL GIN 70/37,5</t>
  </si>
  <si>
    <t>HAPUSA HIMALAYAN GIN 70/43</t>
  </si>
  <si>
    <t>RON DOS MADERAS 70/40</t>
  </si>
  <si>
    <t>EXPLORER RUM AUSTRALIA 70/43</t>
  </si>
  <si>
    <t>EXPLORER RUM BELIZE/TRIN /DOMI</t>
  </si>
  <si>
    <t>POLI GIN MARCONI 42 70/42 MEDITERRANEO</t>
  </si>
  <si>
    <t>ROCHENAC VSOP 70/40</t>
  </si>
  <si>
    <t>HENDRICKS GIN AMAZONIA 1/1 43,</t>
  </si>
  <si>
    <t>CHATEAU DU BREUIL VSOP 70/40</t>
  </si>
  <si>
    <t>KISS BLACK DIAMOND RUM ,50/40</t>
  </si>
  <si>
    <t>KISS DETROIT ROCK RUM 0,70/45</t>
  </si>
  <si>
    <t>MOTORHEAD RUM 70/40</t>
  </si>
  <si>
    <t>PLANTATION XAYMACA   70/43</t>
  </si>
  <si>
    <t>CIROC VODKA GUSTI ASS 1lt/37,5</t>
  </si>
  <si>
    <t>MENARD VSOP 70/40</t>
  </si>
  <si>
    <t>CALVADOS MAITRE PIERRE 70/40</t>
  </si>
  <si>
    <t>PICO MACCARIO BARBARESCO</t>
  </si>
  <si>
    <t>PICO MACCARIO BAROLO</t>
  </si>
  <si>
    <t>PICO MACCARIO PIEM.ROSATO ROSAEST</t>
  </si>
  <si>
    <t>ARMAGNAC DUCASTAING 70/40</t>
  </si>
  <si>
    <t>FERRARI RISERVA LUNELLI VINO</t>
  </si>
  <si>
    <t>LUNGAROTTI UMBRIA ROSSO BIO</t>
  </si>
  <si>
    <t>LUNGAROTTI TRESPO TREBBIANO</t>
  </si>
  <si>
    <t>LUNGAROTTI SANGIOVESE</t>
  </si>
  <si>
    <t>LE ALTANE PROSECCO</t>
  </si>
  <si>
    <t>MEREGALLI SANGUIDO DIFESE 375</t>
  </si>
  <si>
    <t>ANTINORI POGGIO ALLE NANE</t>
  </si>
  <si>
    <t>ANTINORI NEPRICA CABERNET</t>
  </si>
  <si>
    <t>ANTINORI NEPRICA NEGROAMARO</t>
  </si>
  <si>
    <t>ORNELLAIA LE VOLTE 3 LT</t>
  </si>
  <si>
    <t>ORNELLAIA BOLGHERI 0,375</t>
  </si>
  <si>
    <t>DAL FORNO AMARONE 0,75</t>
  </si>
  <si>
    <t>DAL FORNO VALPOLICELLA SUP</t>
  </si>
  <si>
    <t>TOSO SPUMANTE BIANCO MORRA</t>
  </si>
  <si>
    <t>VALHHALLA LIQUORE 0,50/35</t>
  </si>
  <si>
    <t>VECCHIO MAGAZ.DOGAN.INTERV.0,5</t>
  </si>
  <si>
    <t>BLANCARDI ROSMARINUS ROSSESE</t>
  </si>
  <si>
    <t>PICO MACCARIO BAROLO SERRALUNG</t>
  </si>
  <si>
    <t>PICO MACCARIO BAROLO CANNUBI</t>
  </si>
  <si>
    <t>TURCO GRANACCIA</t>
  </si>
  <si>
    <t>TURCO ROSSO COLLINE SAVONESI</t>
  </si>
  <si>
    <t>TURCO ROSATO COLLINE SAVONESI</t>
  </si>
  <si>
    <t>AMARO DEL CAPO 3LT  35</t>
  </si>
  <si>
    <t>FEUDI S.GREGORIO PATRIMO</t>
  </si>
  <si>
    <t>FEUDI S.GREGORIO TAURASI</t>
  </si>
  <si>
    <t>FEUDI S.GREGORIO TEODOSIO BIO</t>
  </si>
  <si>
    <t>FEUDI S.GREGORIO BOLGHERIC.COM</t>
  </si>
  <si>
    <t>FEUDI S.GREGORIO STUPORE</t>
  </si>
  <si>
    <t>FEUDI S.GREGORIO ROMANICO TROI</t>
  </si>
  <si>
    <t>FEUDI S.GREGORIO CABERN.SAUVIG</t>
  </si>
  <si>
    <t>S.FELICE CHIANTI IL GRIGIO</t>
  </si>
  <si>
    <t>JANNEAU ARMAGNAC VSOP 70/40</t>
  </si>
  <si>
    <t>FRAPIN COGNAC VSOP 70/40</t>
  </si>
  <si>
    <t>GORDON'S GIN GREEN 0,70/37,5</t>
  </si>
  <si>
    <t>RUSSKAYA 70/40</t>
  </si>
  <si>
    <t>ZUBROWKA BISON GRASS 0,70 37,5</t>
  </si>
  <si>
    <t>GRANT'S 4,5   43</t>
  </si>
  <si>
    <t>OCTOMORE 70/56,9</t>
  </si>
  <si>
    <t>DEANSTON 18Y 70/46,3</t>
  </si>
  <si>
    <t>ROYAL BRAKLA 12Y 70/40</t>
  </si>
  <si>
    <t>OSBORNE MAGNO 1/1 36</t>
  </si>
  <si>
    <t>TORRES 10Y 1/1 38</t>
  </si>
  <si>
    <t>BOULARD CALVADOS XO 70/40</t>
  </si>
  <si>
    <t>SIKKIM FRAISE/PRIVE 70/40</t>
  </si>
  <si>
    <t>PELLEGRINI AMARO EROICO MEDITE</t>
  </si>
  <si>
    <t>PELLEGRINI MARINA COPPI</t>
  </si>
  <si>
    <t>SAN MICHELE APPIUS BIANCO 75</t>
  </si>
  <si>
    <t>SAN MICHELE PINOT NERO 1,5</t>
  </si>
  <si>
    <t>VIETTI LANGHE FREISA</t>
  </si>
  <si>
    <t>VIETTI BARBERA TRE VIGNE</t>
  </si>
  <si>
    <t>VIETTI LANGHE BIANCO PERBACCO</t>
  </si>
  <si>
    <t>VIETTI DOLCETTO TREVIGNE</t>
  </si>
  <si>
    <t>VIETTI NEBBIOLO PERBACCO</t>
  </si>
  <si>
    <t>VIETTI BAROLO CASTIGLIONE</t>
  </si>
  <si>
    <t>GINESTR BRANG SPUM MARTINOTTI</t>
  </si>
  <si>
    <t>ROLETTO ERBALUCE ECCELLENZA</t>
  </si>
  <si>
    <t>ROLETTO ERBALUCEMET CLASSICO</t>
  </si>
  <si>
    <t>ROLETTO ERBALUCE DOCG</t>
  </si>
  <si>
    <t>ROLETTO PASSITO DI CALUSO 0,37</t>
  </si>
  <si>
    <t>ROLETTO GRAN CUVEE</t>
  </si>
  <si>
    <t>BANFI POGGIO ALL ORO</t>
  </si>
  <si>
    <t>BANFI ROSSO DI MONTALCINO</t>
  </si>
  <si>
    <t>BANFI ROSSO DI MONTALCINO 1,5 ANCHE POGGIO ALLE MURA</t>
  </si>
  <si>
    <t>BANFI LA PETTEGOLA VERMENTINO</t>
  </si>
  <si>
    <t>BANFI BRUT</t>
  </si>
  <si>
    <t>BANFI BRUT TENER</t>
  </si>
  <si>
    <t>BANFI CHIANTI COLLI SENESI TRAVERSA DEI MONTI</t>
  </si>
  <si>
    <t>BANFI LA LUS</t>
  </si>
  <si>
    <t>BANFI COST</t>
  </si>
  <si>
    <t>BANFI POGGIO ALLE MURA BRUNELL</t>
  </si>
  <si>
    <t>CORMONS PIGNOLO</t>
  </si>
  <si>
    <t>CORMONS SCHIOPPETTINO</t>
  </si>
  <si>
    <t>CORMONS COLLIO FRIULANO</t>
  </si>
  <si>
    <t>CORMONS MALVASIA HARMO</t>
  </si>
  <si>
    <t>CORMONS RIBOLLA GIALLA SPUMANT</t>
  </si>
  <si>
    <t>CORMONS COLLIO MERLOT</t>
  </si>
  <si>
    <t>TEQ.LA REVANCHA 0,70/35</t>
  </si>
  <si>
    <t>SANTERO 4 OTTOBRE CHAMPEN.</t>
  </si>
  <si>
    <t>FRESCOB.POMINO   1,5</t>
  </si>
  <si>
    <t>GRAPPA FRESCOB.DI LUCE 0,50</t>
  </si>
  <si>
    <t>CASCINA ULIVI SEMPLICEMENTE</t>
  </si>
  <si>
    <t>POSSA ER GIANCU</t>
  </si>
  <si>
    <t>CHIARLO LA COURT NIZZA RISERVA</t>
  </si>
  <si>
    <t>FORADORI LAZER</t>
  </si>
  <si>
    <t>POSSA U NEIGRU</t>
  </si>
  <si>
    <t>POSSA SCIACCHETRA 0,375</t>
  </si>
  <si>
    <t>PEPE PECORINO</t>
  </si>
  <si>
    <t>PEPE MONTEPULCIANO</t>
  </si>
  <si>
    <t>JEFFERIES BRUTAL</t>
  </si>
  <si>
    <t>OCCHIPINTI B/R</t>
  </si>
  <si>
    <t>CHIARLO BAROLO CEREQUIO</t>
  </si>
  <si>
    <t>CHIARLO BAROLO CANNUBI</t>
  </si>
  <si>
    <t>CHIARLO BARBARESCO FASET</t>
  </si>
  <si>
    <t>CHIARLO CIPRESSI NIZZA</t>
  </si>
  <si>
    <t>CHIARLO ROVERETO GAVI</t>
  </si>
  <si>
    <t>CHIARLO LANGHE NEBBIOLO</t>
  </si>
  <si>
    <t>CHIARLO BARBERA ASTI LE ORME</t>
  </si>
  <si>
    <t>CHIARLO DOLCETTO LE COSTE</t>
  </si>
  <si>
    <t>CHIARLO MOSCATO ASTI</t>
  </si>
  <si>
    <t>CHIARLO BAROLO</t>
  </si>
  <si>
    <t>CHIARLO ROERO ARNEIS</t>
  </si>
  <si>
    <t>BIG PEAT 12Y 70/46</t>
  </si>
  <si>
    <t>CHIARLO CIPRESSI NIZZA 1,5</t>
  </si>
  <si>
    <t>DONNAFUGATA SPUMANTE BIANCO</t>
  </si>
  <si>
    <t>DONNAFUGATA SPUMANTE ROSE</t>
  </si>
  <si>
    <t>DONNAFUGATA SPUMANTE ED LIMIT</t>
  </si>
  <si>
    <t>BORDIGA VTH B/R</t>
  </si>
  <si>
    <t>PIO CESARE BAROLO ORNATO</t>
  </si>
  <si>
    <t>ESPRIT GASSIER ROSE 75</t>
  </si>
  <si>
    <t>COMP.VINO OCCHIONE 75</t>
  </si>
  <si>
    <t>COMP.VINO PINO DI BISERNO 75</t>
  </si>
  <si>
    <t>COMP.VINO BISERNO 75</t>
  </si>
  <si>
    <t>COMP.VINO SOF 75</t>
  </si>
  <si>
    <t>COMP.VINO BISERNO 1,5</t>
  </si>
  <si>
    <t>COMP.VINO INSOGLIOCINGHIALE1,5</t>
  </si>
  <si>
    <t>DILMOOR CR.WHISKY GOLDMILL.70</t>
  </si>
  <si>
    <t>POSSAMAI MILLESIMATO PROSECCO</t>
  </si>
  <si>
    <t>POSSAMAI MILLESIMATO 75</t>
  </si>
  <si>
    <t>CHAMP.GOBILLARD 0,75</t>
  </si>
  <si>
    <t>CHAMP.MOET ICE IMPERIAL ROSE</t>
  </si>
  <si>
    <t>CHAMP.BARON DE ROTHSC.BLBL.1,5</t>
  </si>
  <si>
    <t>HENNESSY VSOP 1LT 40</t>
  </si>
  <si>
    <t>HENNESSY XO 1LT 40</t>
  </si>
  <si>
    <t>BITTER DEL PROFESSORE 0,70</t>
  </si>
  <si>
    <t>GENEROUS GIN ORGANIC 70/44</t>
  </si>
  <si>
    <t>GAGLIARDO FALLEGRO LANGHE 75</t>
  </si>
  <si>
    <t>GAGLIARDO FALLEGRO LANGHE 1,5</t>
  </si>
  <si>
    <t>GAGLIARDO ROERO ARNEIS 75</t>
  </si>
  <si>
    <t>GAGLIARDO FALLEGRO LANGHE 3LT</t>
  </si>
  <si>
    <t>GAGLIARDO NEBBIOLO DABATIE 75</t>
  </si>
  <si>
    <t>GAGLIARDO BAROLO LAMORRA 75</t>
  </si>
  <si>
    <t>GAGLIARDO BAROLO  75</t>
  </si>
  <si>
    <t>GAGLIARDO BARBERA ROSINA 75</t>
  </si>
  <si>
    <t>GAGLIARDO NIZZA FAVA 75</t>
  </si>
  <si>
    <t>GAGLIARDO GRIGNOLINO GIASSA 75</t>
  </si>
  <si>
    <t>GAGLIARDO DOLCETTO PAULIN 75</t>
  </si>
  <si>
    <t>GAGLIARDO CASSA EXPERIENCE</t>
  </si>
  <si>
    <t>DAMILANO BARBERA LA BLU</t>
  </si>
  <si>
    <t>DAMILANO DOLCETTO</t>
  </si>
  <si>
    <t>SAVANNA HERR WHITE 70/62,5</t>
  </si>
  <si>
    <t>WORTHY PARK 70/59</t>
  </si>
  <si>
    <t>NIKKA TAILORED 70/43</t>
  </si>
  <si>
    <t>HERRADURA BLANCO 70/40</t>
  </si>
  <si>
    <t>HAMPDEN ESTATE LROCK 70/47</t>
  </si>
  <si>
    <t>FIRE RHUM 70/63</t>
  </si>
  <si>
    <t>HOFSTAETTER GEWURZTRAMINER</t>
  </si>
  <si>
    <t>HOFSTAETTER MECZAN PINOT NERO</t>
  </si>
  <si>
    <t>HOFSTAETTER DE VITE</t>
  </si>
  <si>
    <t>HOFSTAETTER SCHIAVA KOLBENHOF</t>
  </si>
  <si>
    <t>HOFSTAETTER DR FISHER RIESLING</t>
  </si>
  <si>
    <t>DAMILANO ARNEIS BIANCO</t>
  </si>
  <si>
    <t>DAMILANO NEBBIOLO</t>
  </si>
  <si>
    <t>DAMILANO ROSATO</t>
  </si>
  <si>
    <t>CORVEZZO ASOLO PROSECCO</t>
  </si>
  <si>
    <t>CORVEZZO PROSECCO BIO MILLES FAMILY</t>
  </si>
  <si>
    <t>CORVEZZO PROSECCO ROSE'</t>
  </si>
  <si>
    <t>CORVEZZO PROSECCO DEMI-SEC</t>
  </si>
  <si>
    <t>CORVEZZO CASANOVA ROSE 1,5</t>
  </si>
  <si>
    <t>DONNAFUGATA SPUMANTE BCO 1,5</t>
  </si>
  <si>
    <t>NEISSON BLANC 70/55</t>
  </si>
  <si>
    <t>NEISSON PROFIL 107  70/53,8</t>
  </si>
  <si>
    <t>NEISSON PROFIL 105 70/54,2</t>
  </si>
  <si>
    <t>MHOBA 70/64,7</t>
  </si>
  <si>
    <t>FELLUGA M.MONGRIS PINOT GRIGIO</t>
  </si>
  <si>
    <t>FELLUGA M.SAUVIGNON</t>
  </si>
  <si>
    <t>FELLUGA M.CHARDONNAY</t>
  </si>
  <si>
    <t>FELLUGA M.VARNERI MERLOT</t>
  </si>
  <si>
    <t>FELLUGA M.CABERNET SAUVIGNON</t>
  </si>
  <si>
    <t>FELLUGA M.AMANI FRIULANO</t>
  </si>
  <si>
    <t>FELLUGA M.REFOSCO</t>
  </si>
  <si>
    <t>FELLUGA M.MOSCATO ROSA</t>
  </si>
  <si>
    <t>ANTINORI MATAROCCHIO</t>
  </si>
  <si>
    <t>TERRE BIANCHE VERMENTINO</t>
  </si>
  <si>
    <t>TERRE BIANCHE PIGATO</t>
  </si>
  <si>
    <t>TERRE BIANCHE ROSSESE</t>
  </si>
  <si>
    <t>CANONICA CERRETTO CHIANTI RISE</t>
  </si>
  <si>
    <t>CANONICA CERRETTO CHIANTI</t>
  </si>
  <si>
    <t>CHAMP.IRROY</t>
  </si>
  <si>
    <t>BORTOLOMIOL SUAVIS PRS DEMISEC</t>
  </si>
  <si>
    <t>VILLA SCHINOSA MOSCATO DI TRAN</t>
  </si>
  <si>
    <t>VILLA SCHINOSA NERO DI TROIA</t>
  </si>
  <si>
    <t>VILLA SCHINOSA ROSSO LAGHIGLIO</t>
  </si>
  <si>
    <t>VILLA SCHINOSA ROSATO P.GALITT</t>
  </si>
  <si>
    <t>VILLA SCHINOSA BIANCO P.VADO</t>
  </si>
  <si>
    <t>GRAPPA POLI MIRTILLO 50/28</t>
  </si>
  <si>
    <t>CUBICAL GIN  PREMIUM 70/40</t>
  </si>
  <si>
    <t>CUBICAL GIN ULTR PREMIUM 70/45</t>
  </si>
  <si>
    <t>FORADORI TEROLDEGO</t>
  </si>
  <si>
    <t>CALAFATA MAJULINA</t>
  </si>
  <si>
    <t>BERA RONCO MATTO</t>
  </si>
  <si>
    <t>BERA RONCO ROSA ANCESTRALE</t>
  </si>
  <si>
    <t>COTAR SPUMANTE BELA</t>
  </si>
  <si>
    <t>IMMICH BATTERIEBERG RIESLING</t>
  </si>
  <si>
    <t>PELLEGRINO TARENI VIOGNIER</t>
  </si>
  <si>
    <t>PELLEGRINO TARENI INZOLIA</t>
  </si>
  <si>
    <t>PELLEGRINO MALVASIA 75</t>
  </si>
  <si>
    <t>ELEPHANT NAVY STRENGHT 500/57</t>
  </si>
  <si>
    <t>MR THREE &amp; BROS FALERNUM ,500</t>
  </si>
  <si>
    <t>MONTENIDOLI VERNACCIA</t>
  </si>
  <si>
    <t>MONTENIDOLI CARATO VERNACCIA</t>
  </si>
  <si>
    <t>MONTENIDOLI CANAIUOLO ROSATO</t>
  </si>
  <si>
    <t>TAMDHU 12Y 1/1 40</t>
  </si>
  <si>
    <t>BEEFEATER BLOOD ORANGE 70/37,5</t>
  </si>
  <si>
    <t>BLOOM GIN ASSORT 70/40</t>
  </si>
  <si>
    <t>BOMBAY SAPPHIRE GIN 0,50/43</t>
  </si>
  <si>
    <t>SAINT.PIERRE CHABLIS</t>
  </si>
  <si>
    <t>EDIMBURGH GIN 0,70/43</t>
  </si>
  <si>
    <t>GOODMAN GIN  0,70/44</t>
  </si>
  <si>
    <t>JUNE ROYAL GIN ASS 0,70/37,5</t>
  </si>
  <si>
    <t>MARYLEBONE  GIN 0,70/50,2</t>
  </si>
  <si>
    <t>ABUELO RUM 7Y 70/37,5</t>
  </si>
  <si>
    <t>DON Q 151 RUM 0,70/75,5</t>
  </si>
  <si>
    <t>DOORLY'S 12Y 70/43/40</t>
  </si>
  <si>
    <t>DOORLY'S  5Y 70/40</t>
  </si>
  <si>
    <t>EL LIBERTAD  0,70/40</t>
  </si>
  <si>
    <t>LEGENDARIO RONSSE PUNCH 70/32</t>
  </si>
  <si>
    <t>PLANTATION FIJI 70/40</t>
  </si>
  <si>
    <t>CHAMP.BARON DE ROTHS.EXTRABRUT</t>
  </si>
  <si>
    <t>PRAVDA ASSOR 0,70/37,5 VODKA</t>
  </si>
  <si>
    <t>ARDBEG BLAAACK  0,70/46</t>
  </si>
  <si>
    <t>DOORLY'S 14Y 70/48</t>
  </si>
  <si>
    <t>ARARAT 5Y 70/40</t>
  </si>
  <si>
    <t>NOBUSHI 70/40</t>
  </si>
  <si>
    <t>FRAPIN CRU DE COGNAC 70/40</t>
  </si>
  <si>
    <t>TALISKER SKYE 1 LT 45,8</t>
  </si>
  <si>
    <t>APEROL 1/1 15</t>
  </si>
  <si>
    <t>PIO CESARE L'ALTRO CHARDONN</t>
  </si>
  <si>
    <t>PIO CESARE ROSATO ROSY</t>
  </si>
  <si>
    <t>TERRE DI BALBIA LIGREZZA</t>
  </si>
  <si>
    <t>TERRE DI BALBIA FERVORE</t>
  </si>
  <si>
    <t>TERRE DI BALBIA BLANDUS MERLOT</t>
  </si>
  <si>
    <t>CITADELLE GIN 0,70/41,5 JARDIN D'ETE</t>
  </si>
  <si>
    <t>FIRRIATO GAUDENSIUS ,75</t>
  </si>
  <si>
    <t>NONINO QUINTESSENTIA 2LT/35</t>
  </si>
  <si>
    <t>GRAPPA NONINO ANT.CUVEE 70/43</t>
  </si>
  <si>
    <t>GRAPPA NONINO RISERVA 24Y 70/4</t>
  </si>
  <si>
    <t>CALDARO STERN SAUVIGNON</t>
  </si>
  <si>
    <t>HAYMAN'S  SLOE GIN 70/26</t>
  </si>
  <si>
    <t>FEUDI S.GREGORIO PRIMITIVO</t>
  </si>
  <si>
    <t>FEUDI S.GREGORIO ALBABLU VERM</t>
  </si>
  <si>
    <t>FEUDI S.GREGORIO VISIONE ROSAT CAMPANIA</t>
  </si>
  <si>
    <t>LUNGAROTTI PINOT GRIGIO</t>
  </si>
  <si>
    <t>LUNGAROTTI VINSANTO DTORGIAN</t>
  </si>
  <si>
    <t>GRAPPA NONINO RISERVA 8Y 70/43</t>
  </si>
  <si>
    <t>CALDARO QUINTESSENZ 1,5 KALTERERSEE</t>
  </si>
  <si>
    <t>AMAZZONI RIO NEGRO 70/51</t>
  </si>
  <si>
    <t>BLUECOAT ELDERFLOWER 0,70/47</t>
  </si>
  <si>
    <t>COLOMBO GIN 70/43,1</t>
  </si>
  <si>
    <t>VOTANIKON GIN 70/40</t>
  </si>
  <si>
    <t>JBERRY DRY GIN 1/1 40</t>
  </si>
  <si>
    <t>CROSS KEYS 70/41 GIN</t>
  </si>
  <si>
    <t>BORDIGA GIN OCCITAN 70/42</t>
  </si>
  <si>
    <t>AGRICANTO 0,7025</t>
  </si>
  <si>
    <t>BEGASTI CINQUE TERRE</t>
  </si>
  <si>
    <t>CORTE S.ALDA CA FIUI VALPOLICE</t>
  </si>
  <si>
    <t>ADALIA VALPOLICELLA RIPASSO</t>
  </si>
  <si>
    <t>VALLE DEL SOLE PASSERINA</t>
  </si>
  <si>
    <t>VALLE DEL SOLE PICENO ROSSO</t>
  </si>
  <si>
    <t>VALLE DEL SOLE OFFIDA PECORINO</t>
  </si>
  <si>
    <t>MAROTTI ALBIANO VERDICCHIO</t>
  </si>
  <si>
    <t>MAROTTI SALMARIANO VERDICCHIO</t>
  </si>
  <si>
    <t>MAROTTI RUBICO LACRIMA MORRO</t>
  </si>
  <si>
    <t>BINDELLA FOSSOLUPAIO ROSSO</t>
  </si>
  <si>
    <t>BINDELLA NOBILE DI MONTEPULCIA</t>
  </si>
  <si>
    <t>SETRIOLO CHIANTI CLASSICO</t>
  </si>
  <si>
    <t>SETRIOLO CHIANTI CLASS RISERVA</t>
  </si>
  <si>
    <t>MONTEVERTINE MONTEVERTINE</t>
  </si>
  <si>
    <t>MONTEVERTINE LE PERGOLE TORTE</t>
  </si>
  <si>
    <t>COSTAMAGNA LUMASSINA</t>
  </si>
  <si>
    <t>ADALIA VALPOLICELLA LAUTE</t>
  </si>
  <si>
    <t>MEREGALLI FERTUNA MESSIIO</t>
  </si>
  <si>
    <t>MEREGALLI BOSCARELLI PRUGNOLO ROSSO MONTEPULCIANO</t>
  </si>
  <si>
    <t>MEREGALLI BOSCARELLI NOBILE MONTEPULCIANO</t>
  </si>
  <si>
    <t>VIETTI ROERO ARNEIS</t>
  </si>
  <si>
    <t>ABUELO ANEJO 70/40</t>
  </si>
  <si>
    <t>MACCHIA GIN 0,70/45</t>
  </si>
  <si>
    <t>GIN DEL PROFESSORE FIGHTBEAR 70/43 LONDON</t>
  </si>
  <si>
    <t>HENDRICKS GIN LUNAR 0,70/43,4</t>
  </si>
  <si>
    <t>HIGHLAND JOURNEY 1LT 46,2</t>
  </si>
  <si>
    <t>ISLAY GOLD 10Y 70/40</t>
  </si>
  <si>
    <t>ISLAY JOURNEY 1/1 46</t>
  </si>
  <si>
    <t>J.WALKER BLACK 12Y 0,70/42</t>
  </si>
  <si>
    <t>GRAPPA FRESCOB.RUFINA NIPOZZAN</t>
  </si>
  <si>
    <t>FRESCOB.POMINO PINOT NERO</t>
  </si>
  <si>
    <t>ANTINORI IL BRUCIATO 3 LT</t>
  </si>
  <si>
    <t>SALA PROSECCO ROSE</t>
  </si>
  <si>
    <t>J.WALKER BLOND 0,70/40</t>
  </si>
  <si>
    <t>KILBEGGAN POT STILL  0,70/43</t>
  </si>
  <si>
    <t>TULLAMORE DEW XO RUM 70/43</t>
  </si>
  <si>
    <t>BRUGAL BIANCO 1/1 40</t>
  </si>
  <si>
    <t>SIBONA VERMOUTH 0,75</t>
  </si>
  <si>
    <t>ST.REMY VSOP 70/36</t>
  </si>
  <si>
    <t>MERMAID GIN 0,70/42</t>
  </si>
  <si>
    <t>UKIYO BLOSSOM/CITRUS GIN 70/40</t>
  </si>
  <si>
    <t>BUMBU CREAM 0,70/15</t>
  </si>
  <si>
    <t>CASAMIGOS REPOSADO 70/40</t>
  </si>
  <si>
    <t>HIJOS DELAVILLA TEQ. 0,20/40</t>
  </si>
  <si>
    <t>ABSOLUT KURANT 70/40</t>
  </si>
  <si>
    <t>LONG POND WHITE  0,70/62,5</t>
  </si>
  <si>
    <t>MONIN PUREE FRUIT ASS 100 CL</t>
  </si>
  <si>
    <t>SGRAPPA 70/43</t>
  </si>
  <si>
    <t>MACALLAN ESTATE RES. 70/43</t>
  </si>
  <si>
    <t>ST.NICHOLA'S  ABBEY 5Y 70/60</t>
  </si>
  <si>
    <t>ST.NICHOLA'S  ABBEY 12Y 70/40</t>
  </si>
  <si>
    <t>ST.NICHOLA'S  ABBEY 18Y 70/40</t>
  </si>
  <si>
    <t>SMOKEHEAD BOMB  MALT 0,70/48</t>
  </si>
  <si>
    <t>GLEN LIVET 18Y  BATCH 0,70/40</t>
  </si>
  <si>
    <t>AKASHI TOJI 70/40</t>
  </si>
  <si>
    <t>RAKI YENI ALA  70/47</t>
  </si>
  <si>
    <t>RAKI YENI SERI  70/45</t>
  </si>
  <si>
    <t>EUPHORIA ABSINTHE 0,50/70</t>
  </si>
  <si>
    <t>FOURSQUARE PLENIPOTENZ 70/60</t>
  </si>
  <si>
    <t>MONACI KREOS NEGROAMARO1,5</t>
  </si>
  <si>
    <t>GRAN DUCA D'ALBA  XO 70/40</t>
  </si>
  <si>
    <t>DIPLOMATICO N.3 POT STIL 70/47</t>
  </si>
  <si>
    <t>EL LIBERTAD 8Y  0,70/41,8</t>
  </si>
  <si>
    <t>SMIRNOFF VANILLA  70/37,5</t>
  </si>
  <si>
    <t>QUINTARELLI BIANCO SECCO</t>
  </si>
  <si>
    <t>QUINTARELLI AMARONE</t>
  </si>
  <si>
    <t>QUINTARELLI ROSSO DEL BEPI</t>
  </si>
  <si>
    <t>QUINTARELLI ALZERO CABERNET</t>
  </si>
  <si>
    <t>MONKEY 47 BARRELL CUT 0,50/47</t>
  </si>
  <si>
    <t>GINARTE GIN FRIDAKAHLO 70/43,5 LIFE OF AN ICON</t>
  </si>
  <si>
    <t>MAJOR DRY GIN 70/42</t>
  </si>
  <si>
    <t>MAJOR  GIN 70/47</t>
  </si>
  <si>
    <t>ACQUE VERDI GIN 1/1 43</t>
  </si>
  <si>
    <t>B4H FIORI SAMBUCO 70/20</t>
  </si>
  <si>
    <t>VINOSIA ORUS PRIMITIVO</t>
  </si>
  <si>
    <t>ZACAPA 23Y LA DAMA HEAV0,70/40</t>
  </si>
  <si>
    <t>GRANDET DRY WHITE WINE 75</t>
  </si>
  <si>
    <t>GRANDET SWEET RED WINE 75</t>
  </si>
  <si>
    <t>GRANDET SWEET WHITE WINE 75</t>
  </si>
  <si>
    <t>GRANDET RED WINE MERLOT 75</t>
  </si>
  <si>
    <t>GRANDET RED WINE CABER/SAUV 75</t>
  </si>
  <si>
    <t>GRANDET WHITE WINE CHARDON 75</t>
  </si>
  <si>
    <t>TORRES PAZO DA BRUXAS 75</t>
  </si>
  <si>
    <t>TORRES SANGRE TORO RESER 75</t>
  </si>
  <si>
    <t>TORRES SANGRE TORO ORIGINAL</t>
  </si>
  <si>
    <t>TORRES GRAN CORONA RED 75</t>
  </si>
  <si>
    <t>TORRES FAMILIA PURGATORI</t>
  </si>
  <si>
    <t>TORRES ALTOS IBERICO CRIANZA</t>
  </si>
  <si>
    <t>TORRES LA CARBONERA -PISADAS</t>
  </si>
  <si>
    <t>TORRES SELECCION TORRES CELEST</t>
  </si>
  <si>
    <t>TORRES S.DIGNA CABER.SAUV.RSVA</t>
  </si>
  <si>
    <t>TORRES S.VALENTIN PARELLADA 75</t>
  </si>
  <si>
    <t>TORRES MARIMAR PINOT N.MARGARI</t>
  </si>
  <si>
    <t>TORRES MARIMAR CHARDON.MIGUEL</t>
  </si>
  <si>
    <t>ZONIN VELLUTO APPAS ROSSO 75</t>
  </si>
  <si>
    <t>ZONIN SOAVE CLASSICO 75</t>
  </si>
  <si>
    <t>ZONIN PINOT GRIGIO  FRIULI</t>
  </si>
  <si>
    <t>ZONIN VALPOLICELLA CLASSICO 75</t>
  </si>
  <si>
    <t>ZONIN PROSECCO ROSE MILL  0,75</t>
  </si>
  <si>
    <t>ZONIN PROSECCO 1,5</t>
  </si>
  <si>
    <t>ZONIN PROSECCO PRESTIGE 1821</t>
  </si>
  <si>
    <t>ZONIN PROSECCO DEMISEC ICE 75</t>
  </si>
  <si>
    <t>ZONIN PROSECCO BIO ORGAN 0,75</t>
  </si>
  <si>
    <t>ZONIN ASTI  0,75</t>
  </si>
  <si>
    <t>ZONIN SPUM GRAN CUVEE 0,75</t>
  </si>
  <si>
    <t>ZONIN MERLOT VENTI TERRE 0,75</t>
  </si>
  <si>
    <t>ZONIN CABERNET VENTI TERRE</t>
  </si>
  <si>
    <t>BASANOTTO LIQUORE 70/25</t>
  </si>
  <si>
    <t>RIVETTI ROSATO</t>
  </si>
  <si>
    <t>SAN MICHELE GEWURZTRAMINER</t>
  </si>
  <si>
    <t>SAN MICHELE MOSCATO GIALLO</t>
  </si>
  <si>
    <t>PELLEGRINI FALKENSTEIN RIESLIN</t>
  </si>
  <si>
    <t>LUNGAROTTI TORREGIANO PINO1,5</t>
  </si>
  <si>
    <t>ANTINORI S.CRISTINA 1,5 MAESTR</t>
  </si>
  <si>
    <t>DILMOOR CURACAO HURRICANE 70</t>
  </si>
  <si>
    <t>BUFFALO TRACE 1LT 45</t>
  </si>
  <si>
    <t>BOMBAY SAPPHIRE GIN 0,70/42</t>
  </si>
  <si>
    <t>CHIVAS REGAL 13Y 0,70/40 AMERICAN RYE</t>
  </si>
  <si>
    <t>CHIVAS REGAL 13Y 0,70/40 OLOROSO SHERRY</t>
  </si>
  <si>
    <t>GLEN SCOTIA HARBOUR 0,70/40</t>
  </si>
  <si>
    <t>GLEN FARCLAS HERITAGE 70/40</t>
  </si>
  <si>
    <t>SINGLETON DUFFTOWN TAIF 70/40</t>
  </si>
  <si>
    <t>SCAPEGRACE GOLD GIN  70/57</t>
  </si>
  <si>
    <t>DONNAFUGATA ISOLAN DOLCEGABBA</t>
  </si>
  <si>
    <t>DONNAFUGATA CUORLAV DOLCEGABBA</t>
  </si>
  <si>
    <t>GR.BERTA PAOLO COF 70/43</t>
  </si>
  <si>
    <t>GR.BERTA MAGIA COF 70/43</t>
  </si>
  <si>
    <t>GR.BERTA TRE SOLI COF 70/43</t>
  </si>
  <si>
    <t>GR.BERTA BRIC GAIAN COF 70/43</t>
  </si>
  <si>
    <t>GR.BERTA CASALOTTO COF 70/43</t>
  </si>
  <si>
    <t>GR.BERTA ASSORT 20 CL/40 GR</t>
  </si>
  <si>
    <t>GR.BERTA VALDAVI 70/40</t>
  </si>
  <si>
    <t>GR.BERTA NIBBIO 70/40</t>
  </si>
  <si>
    <t>GR.BERTA GIULIA INVECCH 70/40</t>
  </si>
  <si>
    <t>GR.BERTA SANTANTONE INV 70/40</t>
  </si>
  <si>
    <t>GR.BERTA L ANGELO INVEC 70/40</t>
  </si>
  <si>
    <t>GR.BERTA UNICA 0,50/43</t>
  </si>
  <si>
    <t>GR.BERTA VILLAPRATO AST 1LT 40</t>
  </si>
  <si>
    <t>GR.BERTA MONTEACUTO LATT 70/42</t>
  </si>
  <si>
    <t>GR.BERTA OLTRE IL VALLO 70/43</t>
  </si>
  <si>
    <t>BERTA LIQUORE LIQUIRIZIA 70/25 DI NERO</t>
  </si>
  <si>
    <t>BERTA AMARETTO 70/28</t>
  </si>
  <si>
    <t>BASSETERRE 1995 70/58,2</t>
  </si>
  <si>
    <t>BRUGAL SIGLO DE ORO 70/40</t>
  </si>
  <si>
    <t>BIELLE VIEUX 0,50/42</t>
  </si>
  <si>
    <t>BIELLE AGRICOLE VIEUX 70/57,3</t>
  </si>
  <si>
    <t>MONIN LIQUORI ASSORT 70/20</t>
  </si>
  <si>
    <t>VALE ROYAL 2006 70/62,5</t>
  </si>
  <si>
    <t>MONYMUSK  EMB 14Y 70/69,7</t>
  </si>
  <si>
    <t>MONYMUSK  EMB COFANETTO 2 BT</t>
  </si>
  <si>
    <t>EL DORADO COLLEC ALBION 70/60,</t>
  </si>
  <si>
    <t>CORVEZZO MOSCATO SPUMANTE</t>
  </si>
  <si>
    <t>CORMONS COLLIO CABERNET</t>
  </si>
  <si>
    <t>CORMONS COLLIO PINOT NERO</t>
  </si>
  <si>
    <t>CAMBRIDGE TRUFFLE GIN 70/42</t>
  </si>
  <si>
    <t>BREWDOG LONEWOLF GIN 70/40</t>
  </si>
  <si>
    <t>BREWDOG LONEWOLF GIN ASS 70/40</t>
  </si>
  <si>
    <t>GRETCHEN GIN  70/44</t>
  </si>
  <si>
    <t>SYLVIUS GIN 70/45</t>
  </si>
  <si>
    <t>QUAGLIA LIQ. ZAFFERANO 70/30</t>
  </si>
  <si>
    <t>BERTA ROSOLIO 70/25</t>
  </si>
  <si>
    <t>HOFSTAETTER GEWURZTRAMINER KOLBENHOFFER</t>
  </si>
  <si>
    <t>CANONICA CERRETTO SANDIAVOLO</t>
  </si>
  <si>
    <t>FRANCHETTI ROSSO TOSCANA CUPOL</t>
  </si>
  <si>
    <t>CHAMP.IRROY ROSE</t>
  </si>
  <si>
    <t>ACROBATE GIN 70/44</t>
  </si>
  <si>
    <t>VIETTI MOSCATO ASTI</t>
  </si>
  <si>
    <t>FRANCHETTI PASSOROSSO ETNA</t>
  </si>
  <si>
    <t>FRANCHETTI PASSOBIANCO T.SICIL</t>
  </si>
  <si>
    <t>HOFSTAETTER CHARDONNAY</t>
  </si>
  <si>
    <t>HOFSTAETTER MULLER THURGAU</t>
  </si>
  <si>
    <t>BOMBARDINO 0,70/19</t>
  </si>
  <si>
    <t>GARDEN SWIFT DRY GIN 50/47</t>
  </si>
  <si>
    <t>NATION RUM ENMORE 12Y,50/57,6</t>
  </si>
  <si>
    <t>VECC.ROM.ET.NERA 1 lt 38gr</t>
  </si>
  <si>
    <t>GENEROUS GIN PURPLE 70/44</t>
  </si>
  <si>
    <t>DAMOISEAU XO AGED 70/42</t>
  </si>
  <si>
    <t>DAMOISEAU VUX CONCORDIA70/40</t>
  </si>
  <si>
    <t>DAMOISEAU MILLES. 70/66,9</t>
  </si>
  <si>
    <t>TWIN FIN RUM 70/38</t>
  </si>
  <si>
    <t>ANSELMET LA TOUCHE ROUGE</t>
  </si>
  <si>
    <t>NATION RUM CARONI 23Y,50/55,4</t>
  </si>
  <si>
    <t>NATION RUM VERSAILLES 30Y,50/5</t>
  </si>
  <si>
    <t>MILLONARIO RON 10Y CINQU 70/50</t>
  </si>
  <si>
    <t>CHATEAU DU BREUIL 70/40</t>
  </si>
  <si>
    <t>CHATEAU DU BREUIL 8Y 70/40</t>
  </si>
  <si>
    <t>XORIGUER MAHON GIN 70/38</t>
  </si>
  <si>
    <t>LAPHROAIG FOUR OAK  1LT 40</t>
  </si>
  <si>
    <t>GLEN SCALAN 4,5/40</t>
  </si>
  <si>
    <t>AKORI CHERRY BLOSSOM 70/40</t>
  </si>
  <si>
    <t>BOBBY'S GIN 70/42</t>
  </si>
  <si>
    <t>FIRESTARTER GIN 70/40</t>
  </si>
  <si>
    <t>TANQUERAY BLKCURRANT 0,70/41,3</t>
  </si>
  <si>
    <t>1800 ANEJO 70/38</t>
  </si>
  <si>
    <t>ZLATOGOR VODKA BLACK 70/40 AK47</t>
  </si>
  <si>
    <t>ZLATOGOR VODKA GOLD 70/40 AK47</t>
  </si>
  <si>
    <t>AKASHI BLUE 70/40</t>
  </si>
  <si>
    <t>ABSINTHE ABYSSE  70/60</t>
  </si>
  <si>
    <t>1800 TEQ BLANCO/SILVER 70/38</t>
  </si>
  <si>
    <t>1800 REPOSADO  70/38</t>
  </si>
  <si>
    <t>KIRKER &amp; GREER SHAMROCK 70/43</t>
  </si>
  <si>
    <t>BOWSAW BOURBON 70/43</t>
  </si>
  <si>
    <t>PAILLARD EXTRA BRUT 75</t>
  </si>
  <si>
    <t>PAILLARD EXTRA BRUT ROSE 75</t>
  </si>
  <si>
    <t>PAILLARD EXTRA BRUT BLANCDEBLA</t>
  </si>
  <si>
    <t>PIO CESARE BAROLO COM.SERRAALB</t>
  </si>
  <si>
    <t>BANFI BOLGHERI ROSSO ASKA</t>
  </si>
  <si>
    <t>BANFI BRUNELLO MARRUCHETO 75</t>
  </si>
  <si>
    <t>BANFI BRUNELLO MARRUCHETO 1,5</t>
  </si>
  <si>
    <t>BANFI CONF 3 BT VL 38921</t>
  </si>
  <si>
    <t>BANFI CONF 3 BT VL 301921</t>
  </si>
  <si>
    <t>BANFI CONF 3 BT VM 20L21</t>
  </si>
  <si>
    <t>BANFI CONF 3 BT VL 301621</t>
  </si>
  <si>
    <t>NEROLI GIN 70/46</t>
  </si>
  <si>
    <t>BEENLEIGH 15Y 70/59</t>
  </si>
  <si>
    <t>BEENLEIGH 5Y 70/59</t>
  </si>
  <si>
    <t>ANSELMET NIX NIVIS</t>
  </si>
  <si>
    <t>ANSELMET PINOT GRIGIO</t>
  </si>
  <si>
    <t>POLI VTH  GRAN BASSANO R/B 75</t>
  </si>
  <si>
    <t>DON CALICHE 70/40</t>
  </si>
  <si>
    <t>FOURSQUARE SPICY 70/37,5</t>
  </si>
  <si>
    <t>CED LIQUORI C/FRUTTA ASS 70/32</t>
  </si>
  <si>
    <t>BANFI CONF 3 BT VL 301721</t>
  </si>
  <si>
    <t>BANFI CONF 2 BT VL 29621</t>
  </si>
  <si>
    <t>CONTERNO BAROLO ARIONE</t>
  </si>
  <si>
    <t>SKYY VODKA 0,70 40</t>
  </si>
  <si>
    <t>TASCA LEONE D'ALMERITA 1,5</t>
  </si>
  <si>
    <t>TASCA CHARDONNAY 1,5</t>
  </si>
  <si>
    <t>TASCA SALLIER MADAMAROSE' 1,5</t>
  </si>
  <si>
    <t>TASCA SALLIER LA MONACA</t>
  </si>
  <si>
    <t>ORSOGNA PASSERINA</t>
  </si>
  <si>
    <t>ORSOGNA PECORINO</t>
  </si>
  <si>
    <t>ORSOGNA TRABBIANO ABRUZZO</t>
  </si>
  <si>
    <t>ORSOGNA CHARDONNAY SAUVIGNON</t>
  </si>
  <si>
    <t>ORSOGNA PRIMITIVO</t>
  </si>
  <si>
    <t>ORSOGNA MONTEPULCIANO ABRUZZO</t>
  </si>
  <si>
    <t>ORSOGNA NERO AVOLA</t>
  </si>
  <si>
    <t>NORMINDIA 70/41,4</t>
  </si>
  <si>
    <t>PUERTO INDIAS CLASSIC 70/37,5</t>
  </si>
  <si>
    <t>PUERTO INDIAS STRAWBE 70/37,5</t>
  </si>
  <si>
    <t>CORRALEJO TEQ.ANEJO 70/38</t>
  </si>
  <si>
    <t>NEMIROFF ORIGINAL 1/1 40</t>
  </si>
  <si>
    <t>MOM GIN ASS 70/37,5</t>
  </si>
  <si>
    <t>BLOOM GIN 1/1  40</t>
  </si>
  <si>
    <t>FRESCOB.AUREA 1,5</t>
  </si>
  <si>
    <t>JACK DANIEL'S 1905 LEGACY1L/43</t>
  </si>
  <si>
    <t>TORRES 10Y 0,70 38</t>
  </si>
  <si>
    <t>BOMBAY SAPPHIRE GIN 1lt 41gr</t>
  </si>
  <si>
    <t>CONDE DE OSBORNE GR.RES.70/40,</t>
  </si>
  <si>
    <t>CENTENARIO FUNDACI. 20Y 70/40</t>
  </si>
  <si>
    <t>GLEN DRONACH PEATED 70/48</t>
  </si>
  <si>
    <t>MACALLAN 12Y TRIPLE CASK 70/40</t>
  </si>
  <si>
    <t>RUFFINO BOOM BOOM SYRAH</t>
  </si>
  <si>
    <t>RUFFINO EVE CHARDONNAY</t>
  </si>
  <si>
    <t>RUFFINO KUNG FU  RIESLING 1,5</t>
  </si>
  <si>
    <t>RUFFINO RIS.DUCALE 1,5</t>
  </si>
  <si>
    <t>RUFFINO RIS.DUCALE ORO grselez</t>
  </si>
  <si>
    <t>RUFFINO MODUS TOSCANA PRIMO</t>
  </si>
  <si>
    <t>RUFFINO MONDAVI MALBEC 0,75</t>
  </si>
  <si>
    <t>RUFFINO MORELLINO ROSSO MARTE</t>
  </si>
  <si>
    <t>GRAPPA RUFFINO BOLGHERI 70/42</t>
  </si>
  <si>
    <t>GRAPPA RUFFINO BRUNELLO 70/42</t>
  </si>
  <si>
    <t>COMPASS BOX PEAT MONST.70/46</t>
  </si>
  <si>
    <t>CLAIRIN SAJOUS 7recolte70/56,5</t>
  </si>
  <si>
    <t>GR.BONOLLO LIGNEUM PROS/MOSC 70/42</t>
  </si>
  <si>
    <t>GR.BONOLLO LIGNEUM MIELE 70/40</t>
  </si>
  <si>
    <t>GR.BONOLLO CUVEE GR RES.70/42</t>
  </si>
  <si>
    <t>GR.BONOLLO BOHEMIA CESARE50/43</t>
  </si>
  <si>
    <t>GR.BONOLLO CONF CASQUES 2x,100</t>
  </si>
  <si>
    <t>GR.BONOLLO CONF DADI</t>
  </si>
  <si>
    <t>GR.BONOLLO DIAMANTE 70/42</t>
  </si>
  <si>
    <t>GR.BONOLLO ALBERO 3 LT/42</t>
  </si>
  <si>
    <t>GR.BONOLLO MAXI OF 4LT/42</t>
  </si>
  <si>
    <t>BONOLLO LIQUORE LIQUIRICE70/24</t>
  </si>
  <si>
    <t>BONOLLO DORANGE 70/40</t>
  </si>
  <si>
    <t>BONOLLO MIRTILLO 70/30</t>
  </si>
  <si>
    <t>BERTANI CATULLO VALPOL RIPASSO</t>
  </si>
  <si>
    <t>BERTANI SOAVE</t>
  </si>
  <si>
    <t>BERTANI ROSSO SECCO</t>
  </si>
  <si>
    <t>BERTANI RECIOTO</t>
  </si>
  <si>
    <t>BERTANI VERDICCHIO CAST.JESI</t>
  </si>
  <si>
    <t>FELLINE PMD PRIMITOVO MANDU</t>
  </si>
  <si>
    <t>FELLINE SUM SALENTO</t>
  </si>
  <si>
    <t>FELLINE PIETRALUNA NEGR</t>
  </si>
  <si>
    <t>FELLINE DUNICO</t>
  </si>
  <si>
    <t>BONOLLO CONF CHOCOTASTE 1 SIGARO+1 MIGNON 5 CL</t>
  </si>
  <si>
    <t>QUAGLIA LIQ.BERGAMOTTO 70/35</t>
  </si>
  <si>
    <t>QUAGLIA LIQ. CHINOTTO 70/35</t>
  </si>
  <si>
    <t>QUAGLIA LIQ. SAMBUCO 70/20</t>
  </si>
  <si>
    <t>EXTRA VIRGIN 0,70/44 TAGGIASCO</t>
  </si>
  <si>
    <t>ANTIN.CONF.3 BOTT PR0422030001 2 BARB+1 BANSELLA</t>
  </si>
  <si>
    <t>ANTIN.CONF.3 BOTT TR0521030001 1CHARD+1PRIM+1NEGRAM</t>
  </si>
  <si>
    <t>ANTIN.CONF.3 BT AN0121030001 1PEPP+1VILLA RIS+1VILLA</t>
  </si>
  <si>
    <t>SCHIOPETTO RIBOLLA GIALLA</t>
  </si>
  <si>
    <t>SCHIOPETTO MALVASIA</t>
  </si>
  <si>
    <t>SCHIOPETTO PINOT BIANCO</t>
  </si>
  <si>
    <t>SCHIOPETTO VENEZIA GIULIA 1,5</t>
  </si>
  <si>
    <t>BARCELO PLATINUM 0,70 40</t>
  </si>
  <si>
    <t>PICO MACCARIO GAVI 1,5</t>
  </si>
  <si>
    <t>PICO MACCARIO PIEM.ROSATO BRU 1.5</t>
  </si>
  <si>
    <t>PICO MACCARIO BARBARESCO 1,5</t>
  </si>
  <si>
    <t>PICO MACCARIO CONF 3 BOTT BARBERA+VIOGNIER+ROSATO</t>
  </si>
  <si>
    <t>PICO MACCARIO CONF 2 BOTT+GREM</t>
  </si>
  <si>
    <t>FERRARI PERLE' BIANCO</t>
  </si>
  <si>
    <t>FERRARI PERLE' ROSE'</t>
  </si>
  <si>
    <t>FERRARI PIETRAGRANDE</t>
  </si>
  <si>
    <t>DILMOOR CR.LIMONC.CARDEA50/17</t>
  </si>
  <si>
    <t>CHAMP.BILLECART NATURE</t>
  </si>
  <si>
    <t>CHAMP.BILLECART RESERVE</t>
  </si>
  <si>
    <t>CHAMP.DELAMOTTE ROSE</t>
  </si>
  <si>
    <t>CHAMP.DELAMOTTE 1,5</t>
  </si>
  <si>
    <t>CHAMP.DELAMOTTE</t>
  </si>
  <si>
    <t>CHAMP.DELAMOTTE BLANCdeBLANC</t>
  </si>
  <si>
    <t>OH MY GIN ZUSY 0,500/45</t>
  </si>
  <si>
    <t>EL BRUJO RUM 70/40</t>
  </si>
  <si>
    <t>ZAKA RUM GOLD MARTINIQUE 70/42</t>
  </si>
  <si>
    <t>BELLAVISTA BRUT (ALMA) ROSE</t>
  </si>
  <si>
    <t>TEQ.PATRON REPOSADO 1/1 40</t>
  </si>
  <si>
    <t>CHAMP.MOET CHANDON GR.VINTAGE</t>
  </si>
  <si>
    <t>HENNESSY XXO 1LT 40</t>
  </si>
  <si>
    <t>CHAMP.GOBILLARD BLANCdeBLANC</t>
  </si>
  <si>
    <t>CHAMP.GOBILLARD VINTAGE 0,75</t>
  </si>
  <si>
    <t>CHAMP.GOBILLARD ROSE 0,75</t>
  </si>
  <si>
    <t>SCHIOPETTO FRIULANO</t>
  </si>
  <si>
    <t>SCHIOPETTO PINOT GRIGIO</t>
  </si>
  <si>
    <t>SCHIOPETTO RIVAROSSA</t>
  </si>
  <si>
    <t>ANTINORI SOLAIA 1,5</t>
  </si>
  <si>
    <t>ANTINORI BARBARESCO 1,5 PRUNOTTO</t>
  </si>
  <si>
    <t>ANTINORI VINSANTO ,375</t>
  </si>
  <si>
    <t>ANTINORI NEPRICA PRIMITIVO 1,5</t>
  </si>
  <si>
    <t>OPUS ONE VAPA VALLEY ROUGE</t>
  </si>
  <si>
    <t>FABRIZII LIMONC.S.STEFANO 70/3</t>
  </si>
  <si>
    <t>NOMAD OUTLAND W. 70/41,3</t>
  </si>
  <si>
    <t>OSBORNE PEDRO XIMENEZ ,75/17</t>
  </si>
  <si>
    <t>DRUMSHANBO GIN ,70/43</t>
  </si>
  <si>
    <t>PIXIE TEARS GIN 0,50/40</t>
  </si>
  <si>
    <t>MERMAID PINK  GIN 0,70/38</t>
  </si>
  <si>
    <t>TANQUERAY TEN GRAPEFR 1/1 45,3</t>
  </si>
  <si>
    <t>HAVANA RHUM VERDE 0,70 35gr.</t>
  </si>
  <si>
    <t>GLEN GARIOCH 17Y 70/50,8</t>
  </si>
  <si>
    <t>JACK DANIEL'S TRAVELS  0,50/53</t>
  </si>
  <si>
    <t>FABRIZII GIN RUSAGNI 70/35</t>
  </si>
  <si>
    <t>FABRIZII AMARO 70/35</t>
  </si>
  <si>
    <t>PEAKY CREAM LIQUOR  70/17</t>
  </si>
  <si>
    <t>ABSINTHE CZECH FAIRY 0,70/70</t>
  </si>
  <si>
    <t>GREY GOOSE AROMAT 1LT  40</t>
  </si>
  <si>
    <t>GREY GOOSE VODKA 1,5/40 LUMIN</t>
  </si>
  <si>
    <t>BOWMORE N. 1  0,70/40</t>
  </si>
  <si>
    <t>GLEN MORANGIE 14Y ELEMEN.1L43</t>
  </si>
  <si>
    <t>GLEN MORANGIE 16Y TRIBUT.1L43</t>
  </si>
  <si>
    <t>JOHN POWER W. 70/40</t>
  </si>
  <si>
    <t>GAJA SPERSS BAROLO 75</t>
  </si>
  <si>
    <t>ELEPHANT GIN ORANGE 0,50/40</t>
  </si>
  <si>
    <t>PIERO GIN 70/42 PERSONALIZABIL</t>
  </si>
  <si>
    <t>LEDAIG 12 0,70/43</t>
  </si>
  <si>
    <t>CAOL ILA 13Y 0,70/43</t>
  </si>
  <si>
    <t>AULTMORE 10Y 70/43</t>
  </si>
  <si>
    <t>MILTONDUFF 10Y 70/43</t>
  </si>
  <si>
    <t>TOMATIN 2009 DISCOVERY  70/43</t>
  </si>
  <si>
    <t>POLI W. SEGRETARIO STATO 70/43</t>
  </si>
  <si>
    <t>DIPLOMATICO SELECC FAMIL70/43</t>
  </si>
  <si>
    <t>GENEVER OTENBA GIN 0,500/40</t>
  </si>
  <si>
    <t>CHAMP.PIPER HEIDSIEK ESSENTIEL</t>
  </si>
  <si>
    <t>CHAMP.PIPER HEIDSIEK ESSENTIEL BLANC DE BLANC</t>
  </si>
  <si>
    <t>CHAMP.PIPER HEIDSIEK ROSE</t>
  </si>
  <si>
    <t>CHAMP.BARON DE ROTHSCHILD</t>
  </si>
  <si>
    <t>GRAPPA LF LIMOUSIN 70/42,5</t>
  </si>
  <si>
    <t>GRAPPA LF LIMOUSIN 2 LT /42,5</t>
  </si>
  <si>
    <t>CHAMP.PIPER HEIDSIEK VINTAGE</t>
  </si>
  <si>
    <t>COCA BUTON 0,70/36,5</t>
  </si>
  <si>
    <t>CHAMP.LAUR.PERRIER ROSE BUTTER</t>
  </si>
  <si>
    <t>CHAMP.LAUR.PERRIER BLANCdeBLAN</t>
  </si>
  <si>
    <t>CHAMP.LAUR.PERRIER MILLESIMEE</t>
  </si>
  <si>
    <t>FRESCOB.CONF.NIPOZZANO RISERVA NI751803C001 3 BT</t>
  </si>
  <si>
    <t>GENEPY DEALP VALLE SUSA 70/35</t>
  </si>
  <si>
    <t>DEALP GIN BOTANIQUE ALPINE70/4</t>
  </si>
  <si>
    <t>GRAPPA DEALP ASS.FIASCH.0,100</t>
  </si>
  <si>
    <t>BERLUCCHI 61 0,75  extra brut</t>
  </si>
  <si>
    <t>BERLUCCHI 61 1,5  extra brut</t>
  </si>
  <si>
    <t>BERLUCCHI RUIT HORA BOLGHERI CACCIA AL PIANO BOLGHERI</t>
  </si>
  <si>
    <t>BERLUCCHI GROTTAIA VERMENTINO</t>
  </si>
  <si>
    <t>BERLUCCHI GROTTAIA ROSSO</t>
  </si>
  <si>
    <t>GUALTIERI PIGATO</t>
  </si>
  <si>
    <t>GUALTIERI VERMENTINO</t>
  </si>
  <si>
    <t>RUFFINO VELVET DEVIL MERLOT</t>
  </si>
  <si>
    <t>PIERO GIN CONFEZIONE 70/42</t>
  </si>
  <si>
    <t>GR.BONOLLO ALBERO C/CIOCCOLATO</t>
  </si>
  <si>
    <t>GR.BONOLLO ANNI D'ORO 0,35/42</t>
  </si>
  <si>
    <t>GR.BONOLLO SET UVA 35/40</t>
  </si>
  <si>
    <t>GR.BONOLLO TULIPANO CL 5/40</t>
  </si>
  <si>
    <t>GR.BONOLLO ELEFANTE 0,500/40</t>
  </si>
  <si>
    <t>GR.BONOLLO TIMONE 0,500/40</t>
  </si>
  <si>
    <t>GR.BONOLLO COCCODR 0,200/40</t>
  </si>
  <si>
    <t>GR.BONOLLO VIOLINO 0,200/40</t>
  </si>
  <si>
    <t>GR.BONOLLO EMOZIONE 0,200/40</t>
  </si>
  <si>
    <t>GR.BONOLLO DOPPIETTA 0,500/42</t>
  </si>
  <si>
    <t>GR.BONOLLO DAMA PEDINE 70/40</t>
  </si>
  <si>
    <t>SANTERO GLAM 0,75</t>
  </si>
  <si>
    <t>CHAMP.LEROY BLANC DE NOIRS</t>
  </si>
  <si>
    <t>ZONIN VERNACCIA GENTILESCA SUP</t>
  </si>
  <si>
    <t>CHAMP.BARON DE ROTHSCHILD ROSE</t>
  </si>
  <si>
    <t>CHAMP.BARON DE ROTHSC.BLdeBL.</t>
  </si>
  <si>
    <t>CHAMP.THIENOT MILLESIME</t>
  </si>
  <si>
    <t>CHAMP.THIENOT BRUT</t>
  </si>
  <si>
    <t>CHAMP.PASCAL DOQUET</t>
  </si>
  <si>
    <t>BEENLEIGH BARREL AGED 70/40</t>
  </si>
  <si>
    <t>WORTHY PARK ESTATE 70/45</t>
  </si>
  <si>
    <t>GLEN ROTHES 13Y 70/46,6</t>
  </si>
  <si>
    <t>STAUNING CURIOUS 0,50/43</t>
  </si>
  <si>
    <t>STAUNING BASTARD 70/46,3</t>
  </si>
  <si>
    <t>MONTE ALBAN 70/40</t>
  </si>
  <si>
    <t>LOS DANZANTES ESPADIN 70/40</t>
  </si>
  <si>
    <t>HIGHLAND PARK CASK STRE70/63,3</t>
  </si>
  <si>
    <t>BALVENIE 14Y WEEKofPEAT70/48,3</t>
  </si>
  <si>
    <t>KRANEBET BOTANIC 70/40</t>
  </si>
  <si>
    <t>KRANEBET BOTANIC CONFEZ SPEC</t>
  </si>
  <si>
    <t>LIBERATION RHUM INTEGR 0,70/58</t>
  </si>
  <si>
    <t>VIEUX SAJOUS 4Y 70/56,7</t>
  </si>
  <si>
    <t>SELECT 1/1 17,5</t>
  </si>
  <si>
    <t>MONACI CHARA' TERRA D'OTRANTO</t>
  </si>
  <si>
    <t>GRAPPA NARDINI RISERVA 1,5</t>
  </si>
  <si>
    <t>LIMONCELLO PIEMME 0,70 32</t>
  </si>
  <si>
    <t>LIMONCELLO PIEMME 0,50 32</t>
  </si>
  <si>
    <t>CHIARLO BAROLO CEREQUIO 1,5</t>
  </si>
  <si>
    <t>BLACK TEARS RUM  70/40</t>
  </si>
  <si>
    <t>TOMINTOUL 14Y 70/46</t>
  </si>
  <si>
    <t>VENTO GIN 050/43</t>
  </si>
  <si>
    <t>SAKE MATSU JUNMAI 0,75/65</t>
  </si>
  <si>
    <t>CARDHU 14Y 70/55,5</t>
  </si>
  <si>
    <t>LAGAVULLIN 12Y 70/56,5 COLLEZ.</t>
  </si>
  <si>
    <t>LAGAVULLIN 26Y 70/44,2</t>
  </si>
  <si>
    <t>MORTLACH 13Y 70/55,9</t>
  </si>
  <si>
    <t>OBAN 12Y 0,70 56,2</t>
  </si>
  <si>
    <t>ROYAL LOCHNAGAR 16Y 70/57,5</t>
  </si>
  <si>
    <t>TALISKER 8Y COLLEZ 70/59,7</t>
  </si>
  <si>
    <t>SINGLETON 19Y 70/54,6</t>
  </si>
  <si>
    <t>MANNOCHMORE 10Y 0,70/56 2008</t>
  </si>
  <si>
    <t>MEZCAL AMORES VERDE 70/42</t>
  </si>
  <si>
    <t>MARTIN MILLER WINTERFU 0,70/40</t>
  </si>
  <si>
    <t>DOORLY'S XO 70/43</t>
  </si>
  <si>
    <t>SEALE'S RUM 10Y 70/46</t>
  </si>
  <si>
    <t>TULLIBARDINE 15Y 0,70/43</t>
  </si>
  <si>
    <t>TULLIBARDINE 25Y 0,70/43</t>
  </si>
  <si>
    <t>GLEN TAUCHERS 10Y 70/46</t>
  </si>
  <si>
    <t>HATOZAKI KAIKYO BLEND 70/46</t>
  </si>
  <si>
    <t>BANFI BRUNELLO MONTALCINO 1,5</t>
  </si>
  <si>
    <t>BANFI POGGIO ALLE MURA ROSSO</t>
  </si>
  <si>
    <t>RUFFINO IL DUCALE 0,75</t>
  </si>
  <si>
    <t>RUFFINO ROSATELLO VENETO 0,75</t>
  </si>
  <si>
    <t>GAGLIARDO BARBERA SUP MADAMA</t>
  </si>
  <si>
    <t>BENRIACH BIRNIE MOSS PTD,70/48</t>
  </si>
  <si>
    <t>KURAYOSHI 12Y 70/43</t>
  </si>
  <si>
    <t>KARLSBADER BECHEROVKA 70/38</t>
  </si>
  <si>
    <t>ABERFELDY 12Y 1 LT 40</t>
  </si>
  <si>
    <t>ABERFELDY 21Y 70/40</t>
  </si>
  <si>
    <t>BENRIACH 24Y marsala 0,70/51,8</t>
  </si>
  <si>
    <t>PORT CHARLOTTE 2010  70/55,1</t>
  </si>
  <si>
    <t>BELVEDERE LAKE BARTEZEK 70/40</t>
  </si>
  <si>
    <t>PANDA GIN 50/40</t>
  </si>
  <si>
    <t>SMOKEHEAD HIGT VOLTAGE 0,70/58</t>
  </si>
  <si>
    <t>SPEYBURN 15Y 70/46</t>
  </si>
  <si>
    <t>SPEYBURN 18Y 70/46</t>
  </si>
  <si>
    <t>TOMATIN 21Y 70/46</t>
  </si>
  <si>
    <t>DALMORE THE QUARTET 1/1 41,5</t>
  </si>
  <si>
    <t>ISLE OF JURA REDWINE CAS 70/40</t>
  </si>
  <si>
    <t>ISLE OF JURA WINTER ED. 70/40</t>
  </si>
  <si>
    <t>GLEN LIVET 12Y LIC.DREAM 70/48</t>
  </si>
  <si>
    <t>J.WALKER BLU GHOST PIT 70/43,8</t>
  </si>
  <si>
    <t>DIPLOMATICO N.2 BARBET 70/47</t>
  </si>
  <si>
    <t>EMPEROR VODKA  70/40</t>
  </si>
  <si>
    <t>TEQ.PADRE AZUL ANEJO 70/40</t>
  </si>
  <si>
    <t>GLEN MORANGIE 12Y ACCORD.1L43</t>
  </si>
  <si>
    <t>PIO CESARE BAROLO MOSCONI 0,75</t>
  </si>
  <si>
    <t>FLORIO OXYDIA ZIBIBBO 75</t>
  </si>
  <si>
    <t>MARE GIN CAPRI 0,70/42,7</t>
  </si>
  <si>
    <t>MARE GIN CAPRI 1LT 42,7</t>
  </si>
  <si>
    <t>KURAYOSHI  70/43</t>
  </si>
  <si>
    <t>BELLAVISTA ALMATERRA</t>
  </si>
  <si>
    <t>BRAIDA BRICCO BIGOTTA BARBERA</t>
  </si>
  <si>
    <t>NEGRI SASSELLA VALTELL SUP</t>
  </si>
  <si>
    <t>NEGRI GRUMELLO VALTELLINA</t>
  </si>
  <si>
    <t>NEGRI GIUEN ROSSO</t>
  </si>
  <si>
    <t>ANTINORI CALAFURIA SALEN ROSE</t>
  </si>
  <si>
    <t>ANTINORI CALAFURIA SALENTO 1,5</t>
  </si>
  <si>
    <t>ANTINORI CARRUBO PRIMITIVO</t>
  </si>
  <si>
    <t>ANTINORI CARRUBO PRIMITIVO 1,5</t>
  </si>
  <si>
    <t>GAJA DOMAINE ILE PROVENCE ROSE</t>
  </si>
  <si>
    <t>MEUKOW ARIMA 70/40</t>
  </si>
  <si>
    <t>MEUKOW VSOP COPPER  70/40</t>
  </si>
  <si>
    <t>SILENT POOL GIN ROSE 0,70/43</t>
  </si>
  <si>
    <t>BELVEDERE HERITAGE 70/40</t>
  </si>
  <si>
    <t>BELVEDERE SMOG. FOREST 70/40</t>
  </si>
  <si>
    <t>ABUELO RUM 12Y TWO OAKS70/40</t>
  </si>
  <si>
    <t>GLEN FIDDICH 26Y COURN 70/43,8</t>
  </si>
  <si>
    <t>CAOL ILA 12Y DIST.EDIT.70/43</t>
  </si>
  <si>
    <t>GLEN KINCHIE 12Y DIST.ED.70/43</t>
  </si>
  <si>
    <t>OBAN DIST. EDITION 0,70 43</t>
  </si>
  <si>
    <t>KINOBI GIN K 46 70/46</t>
  </si>
  <si>
    <t>BLACKWELL RHUM 70/40</t>
  </si>
  <si>
    <t>HARDY LEGEND 70/40</t>
  </si>
  <si>
    <t>HARDY XO RARE 70/40</t>
  </si>
  <si>
    <t>HEAVEN'S DOOR BOURBON 70/42</t>
  </si>
  <si>
    <t>QUORUM 12Y 70/40</t>
  </si>
  <si>
    <t>QUORUM 15Y 70/40</t>
  </si>
  <si>
    <t>RON MIEL TOBACCO 1/1 22</t>
  </si>
  <si>
    <t>ROYAL BRAKLA 16Y 70/40</t>
  </si>
  <si>
    <t>SOBERANO BRANDY 70/36</t>
  </si>
  <si>
    <t>TAISTEAL BLENDED 70/40</t>
  </si>
  <si>
    <t>TAISTEAL SINGLE GRAIN 70/40</t>
  </si>
  <si>
    <t>TAISTEAL SINGLE MALT 70/40</t>
  </si>
  <si>
    <t>GLEN LIVET 13Y 0,70/40</t>
  </si>
  <si>
    <t>ANDRE RENARD  VS  70/40</t>
  </si>
  <si>
    <t>ANDRE RENARD  XO  70/40</t>
  </si>
  <si>
    <t>CLASE AZUL PLATA 70/40</t>
  </si>
  <si>
    <t>AU VODKA ASS.70/35,2</t>
  </si>
  <si>
    <t>CLASE AZUL REPOSADO 70/40</t>
  </si>
  <si>
    <t>GOYARD MARC DE CHAMP. 70/40</t>
  </si>
  <si>
    <t>GLEN DRONACH PORTWOOD 70/46</t>
  </si>
  <si>
    <t>GLEN DRONACH CASK BATC70/59,4</t>
  </si>
  <si>
    <t>KIRK&amp;SWEENEY RESERVA 70/40</t>
  </si>
  <si>
    <t>TOMATIN CU BOCAN 0,70 46</t>
  </si>
  <si>
    <t>NEGA FULO CACHACA 0,70 41,5</t>
  </si>
  <si>
    <t>GLEN FARCLAS 8Y 70/40</t>
  </si>
  <si>
    <t>MALTECO RON 15Y 70/40</t>
  </si>
  <si>
    <t>BELLUSSI MOSCATO DOLCE TRATTEN</t>
  </si>
  <si>
    <t>BELLUSSI BLANC DE NOIR</t>
  </si>
  <si>
    <t>BELLUSSI PROSECCO DOC ROSE'</t>
  </si>
  <si>
    <t>BELLUSSI BLANC DE NOIR 1,5</t>
  </si>
  <si>
    <t>BELLUSSI PROSECCO DOC ROSE'1,5</t>
  </si>
  <si>
    <t>CALDARO VIAL PINOT BIANCO 1,5</t>
  </si>
  <si>
    <t>GLEN TURRET TRIPLE WOOD,70/44</t>
  </si>
  <si>
    <t>GLEN TURRET 12Y 0,70/46</t>
  </si>
  <si>
    <t>GLEN TURRET 15Y 0,70/53</t>
  </si>
  <si>
    <t>GLEN TURRET 10Y  PEATSMOK70/50</t>
  </si>
  <si>
    <t>GLASGOW PEATED 0,50/46</t>
  </si>
  <si>
    <t>CHIARLO BARBARESCO REYNA</t>
  </si>
  <si>
    <t>HAVANA RHUM 7Y 3LT 40</t>
  </si>
  <si>
    <t>RAMO D'ORO 70/28</t>
  </si>
  <si>
    <t>APROSIO ROSSESE</t>
  </si>
  <si>
    <t>JACK DANIEL'S 70/40GUITAR/JBOX</t>
  </si>
  <si>
    <t>BELLIA MALBECH</t>
  </si>
  <si>
    <t>BELLIA CARMENERE</t>
  </si>
  <si>
    <t>BELLIA PINOT GRIGIO ROSATO</t>
  </si>
  <si>
    <t>BELLIA REFOSCO</t>
  </si>
  <si>
    <t>BELVEDERE  0,70/40</t>
  </si>
  <si>
    <t>RUSSIAN STANDARD GOLD 1/1 40</t>
  </si>
  <si>
    <t>OFFLEY PORTO ROSE 0,75</t>
  </si>
  <si>
    <t>OFFLEY PORTO B/R 0,75</t>
  </si>
  <si>
    <t>GLEN LIVET 12Y DOUBLEOAK70/40</t>
  </si>
  <si>
    <t>PRINC.CORLEONE NERKE GOLD</t>
  </si>
  <si>
    <t>PRINC.CORLEONE NERO AVOLA BIO</t>
  </si>
  <si>
    <t>PRINC.CORLEONE NERO AV.QUERCUS</t>
  </si>
  <si>
    <t>PRINC.CORLEONE SYRAH RIDENTE</t>
  </si>
  <si>
    <t>CENTENARIO 9Y 70/40</t>
  </si>
  <si>
    <t>DALMORE TRIO 1/1 40</t>
  </si>
  <si>
    <t>RUSSIAN STANDARD GOLD 0,70 40</t>
  </si>
  <si>
    <t>ABUELO RUM 12Y 70/37,5</t>
  </si>
  <si>
    <t>MONTERUCCO SANGUE DI GIUDA</t>
  </si>
  <si>
    <t>MONTERUCCO BUTTAFUOCO</t>
  </si>
  <si>
    <t>MONTERUCCO PINOT NERO</t>
  </si>
  <si>
    <t>MONTERUCCO BONARDA</t>
  </si>
  <si>
    <t>CHAMP.BILLECART CUVEE FRANCOIS</t>
  </si>
  <si>
    <t>CHAMP.BILLECART CUVEE ELISABET</t>
  </si>
  <si>
    <t>CHAMP.BILLECART SOUS BOIS</t>
  </si>
  <si>
    <t>BERLUCCHI 61 ROSE' 1,5 francia</t>
  </si>
  <si>
    <t>BERLUCCHI 61 SATEN 0,75 franci</t>
  </si>
  <si>
    <t>BERLUCCHI 61 NATURE MILL. 0,75</t>
  </si>
  <si>
    <t>BERLUCCHI 61 NATURE MILL. ROSE</t>
  </si>
  <si>
    <t>BERLUCCHI 61 NATURE BLdeBLANC</t>
  </si>
  <si>
    <t>BERLUCCHI PAL.LANA</t>
  </si>
  <si>
    <t>PAPALIN JAMAICA 7Y 70/57,18</t>
  </si>
  <si>
    <t>PAPALIN JAMAICA 7Y 70/47</t>
  </si>
  <si>
    <t>CASTELLO DI AMA CHIANTI CLASS</t>
  </si>
  <si>
    <t>CASTELLO DI AMA IL CHIUSO PINO</t>
  </si>
  <si>
    <t>CASTELLO DI AMA MONTEBUONI</t>
  </si>
  <si>
    <t>CARONI CASK STRENGHT  70/51,5</t>
  </si>
  <si>
    <t>LEVIATHAN 70/46</t>
  </si>
  <si>
    <t>BOULET DE CANON 70/46</t>
  </si>
  <si>
    <t>GENEROUS GIN AZUR 70/40</t>
  </si>
  <si>
    <t>SANTERO SPRITZ 1 LT</t>
  </si>
  <si>
    <t>SMOKEHEAD REBEL 0,70/46</t>
  </si>
  <si>
    <t>NATION RUM METICHO 70/40</t>
  </si>
  <si>
    <t>NATION RUM PANAMA 18Y 70/40</t>
  </si>
  <si>
    <t>TERRE BIANCHE DOLCEACQUA T.BIA</t>
  </si>
  <si>
    <t>CERETTO BARBARESCO BERNADOT</t>
  </si>
  <si>
    <t>CERETTO BAROLO BRUNATE 0,75</t>
  </si>
  <si>
    <t>CERETTO NEBBIOLO BERNARDINA</t>
  </si>
  <si>
    <t>CERETTO MONSORDO BIANCO 0,75</t>
  </si>
  <si>
    <t>CERETTO MONSORDO ROSSO 0,75</t>
  </si>
  <si>
    <t>CERETTO MONSORDO ROSSO 1,5</t>
  </si>
  <si>
    <t>CERETTO BARBERA PIANA 0,75</t>
  </si>
  <si>
    <t>ARGENTIERA BOLGHERI SUPERIORE</t>
  </si>
  <si>
    <t>ARGENTIERA VILLA DONORATICO</t>
  </si>
  <si>
    <t>ARGENTIERA POGGIO AI GINEPRI</t>
  </si>
  <si>
    <t>GRAPPA PETRA DIST VINACCE70/43</t>
  </si>
  <si>
    <t>PETRA HEBO ROSSO TOSCANA</t>
  </si>
  <si>
    <t>PETRA PETRA TOSCANA ROSSO</t>
  </si>
  <si>
    <t>PETRA QUERCEGOBBE</t>
  </si>
  <si>
    <t>MASI CAMPOFIORIN ROSSO</t>
  </si>
  <si>
    <t>MASI BONACOSTA VALPOLICELLA</t>
  </si>
  <si>
    <t>MASI VAIO ARMARON AMARONE</t>
  </si>
  <si>
    <t>MASI LEVARIE SOAVE</t>
  </si>
  <si>
    <t>LONDON DRY GIN N.1 0,70  43gr</t>
  </si>
  <si>
    <t>FETTERCAIRN 12Y 0,70 40</t>
  </si>
  <si>
    <t>KOVAL BOURBON 0,50/47</t>
  </si>
  <si>
    <t>BOTRAN ANEJO 18Y 70/40</t>
  </si>
  <si>
    <t>ST JAMES SERIE MAGNUM 70/45 15</t>
  </si>
  <si>
    <t>OUZO 7  1/1  40gr</t>
  </si>
  <si>
    <t>JODHPUR SPICY 70/43</t>
  </si>
  <si>
    <t>CRAFTER'S GIN 70/43</t>
  </si>
  <si>
    <t>ABERLOUR 10Y FOREST RES.70/40</t>
  </si>
  <si>
    <t>RICASOLI FEUDO DELLA TRAPPOLA</t>
  </si>
  <si>
    <t>RICASOLI ALBIA ROSE'</t>
  </si>
  <si>
    <t>CHAMP.HENRIOT SOUVERAIN</t>
  </si>
  <si>
    <t>KILCHOMAN SMALL BATCH 70/47,2</t>
  </si>
  <si>
    <t>COMP.VINO INSOGLIOCINGHIALE3lt</t>
  </si>
  <si>
    <t>NATURAE GIN FRUCTETUM 70/43</t>
  </si>
  <si>
    <t>CA DEL BOSCO VINTAGE COLLECT SATEN</t>
  </si>
  <si>
    <t>HAMPDEN ESTATE PAGOS 70/52</t>
  </si>
  <si>
    <t>GIACOSA BARBERESCO</t>
  </si>
  <si>
    <t>GIACOSA BAROLO FALLETTO RISERV ROCCHE</t>
  </si>
  <si>
    <t>BERLUCCHI ZILIANI DOSAGE ZERO</t>
  </si>
  <si>
    <t>CALDARO QUINTESSENZ MOSCATO 0.375</t>
  </si>
  <si>
    <t>CALDARO CARNED KERNER</t>
  </si>
  <si>
    <t>ARARAT 20Y 70/40</t>
  </si>
  <si>
    <t>CHOPIN VODKA 70/40</t>
  </si>
  <si>
    <t>TENJAKU BLENDED 70/40</t>
  </si>
  <si>
    <t>TORRES 15Y 0,70/40</t>
  </si>
  <si>
    <t>DEKUYPER PEACHTREE 1LT 20</t>
  </si>
  <si>
    <t>GLEN GRANT 12Y 70/43</t>
  </si>
  <si>
    <t>VIETTI COLLI TORTONESI TIMORAS</t>
  </si>
  <si>
    <t>ANTIQUARY 15Y 70/43</t>
  </si>
  <si>
    <t>JIM BEAM APPLE 0,70 32,5</t>
  </si>
  <si>
    <t>MARTIN MILLER SUMMERFU 0,70/40</t>
  </si>
  <si>
    <t>NATION RUM DEMERARA SOL.70/40</t>
  </si>
  <si>
    <t>NATION RUM PANAMA 10Y 70/40</t>
  </si>
  <si>
    <t>NATION RUM PERUANO 8Y 70/42</t>
  </si>
  <si>
    <t>NATION RUM GUATEMALA 70/40</t>
  </si>
  <si>
    <t>NATION RUM BARBADOS 8Y 70/40</t>
  </si>
  <si>
    <t>NATION RUM JAMAICA 5Y 70/50</t>
  </si>
  <si>
    <t>BELLAVISTA VITTORIO MORETT 1,5</t>
  </si>
  <si>
    <t>CONTADI BLANC 0,75</t>
  </si>
  <si>
    <t>GRAPPA MAROLO BARBARESCO 70/44</t>
  </si>
  <si>
    <t>BUSHMILL'S AMERICAN OAK 70/40</t>
  </si>
  <si>
    <t>JHON B.STETSON 70/42</t>
  </si>
  <si>
    <t>TAMNAVULIN SHERRY CASK70/40</t>
  </si>
  <si>
    <t>DOORLY'S  3Y  HS 70/40</t>
  </si>
  <si>
    <t>CHAMP.CHARL.HEIDSIEK 0,75</t>
  </si>
  <si>
    <t>CHAMP.CHARL.HEIDSIEK ROSE'</t>
  </si>
  <si>
    <t>CHAMP.CHARL.HEIDSIEK BLdeBL</t>
  </si>
  <si>
    <t>CHARL.HEIDSIEK AMBONNAY ROUGE</t>
  </si>
  <si>
    <t>BANFI CUM LAUDE</t>
  </si>
  <si>
    <t>BANFI FONTANELLE</t>
  </si>
  <si>
    <t>BANFI MOSCADELLO FLORUS</t>
  </si>
  <si>
    <t>BANFI BEL NERO</t>
  </si>
  <si>
    <t>BANFI LA PETTEGOLINA ,375</t>
  </si>
  <si>
    <t>BANFI LE RIME ,375</t>
  </si>
  <si>
    <t>BANFI COL DI SASSO</t>
  </si>
  <si>
    <t>MEREGALLI DIMAJO TINTILIA</t>
  </si>
  <si>
    <t>MEREGALLI DIMAJO DONLUIGI RIS</t>
  </si>
  <si>
    <t>CHAMP.AYALA BRUT</t>
  </si>
  <si>
    <t>CHAMP.AYALA BRUT NATURE</t>
  </si>
  <si>
    <t>J.M.RHUM FUMEE VOLCANIQ. 70/49</t>
  </si>
  <si>
    <t>J.M.RHUM JARDIN FRUITE 70/42</t>
  </si>
  <si>
    <t>J.M.RHUM EPICE CREOLE 70/46</t>
  </si>
  <si>
    <t>J.M.RHUM BLANC 1/1 50</t>
  </si>
  <si>
    <t>GRAHAM PORTO WHITE 0,75</t>
  </si>
  <si>
    <t>PRINCES ABBES RIESLING</t>
  </si>
  <si>
    <t>CHAMP.BOLLINGER LAGRAND ANNE</t>
  </si>
  <si>
    <t>CHAMP.LEROY BRUT</t>
  </si>
  <si>
    <t>PELLEGRINI GRACI ETNA B/R</t>
  </si>
  <si>
    <t>PELLEGRINI BREUER RIESLING</t>
  </si>
  <si>
    <t>PELLEGRINI DESANCTIS ABELOT FRASCATI</t>
  </si>
  <si>
    <t>PELLEGRINI RAUMLAND BRUT NATUR</t>
  </si>
  <si>
    <t>PELLEGRINI CASEALTE CATARRATO</t>
  </si>
  <si>
    <t>TERLAN PINOT BIANCO</t>
  </si>
  <si>
    <t>TERLAN PINOT NERO</t>
  </si>
  <si>
    <t>TERLAN PINOT GRIGIO</t>
  </si>
  <si>
    <t>TERLAN CHARDONNAY</t>
  </si>
  <si>
    <t>TERLAN CHARDONNAY KREUTH</t>
  </si>
  <si>
    <t>TERLAN SANTAMADDALENA</t>
  </si>
  <si>
    <t>TERLAN LAGREIN</t>
  </si>
  <si>
    <t>TERLAN TERLANER</t>
  </si>
  <si>
    <t>TERLAN TERLANER RIS.NUOVADOMUS</t>
  </si>
  <si>
    <t>TERLAN CHAMPAGNER BLdeBLmille</t>
  </si>
  <si>
    <t>TERLAN CHAMPAGNER BLdeBL cru</t>
  </si>
  <si>
    <t>TERLAN SAUVIGNON WINKI</t>
  </si>
  <si>
    <t>KINOBI KINOTEA GIN 70/45,1</t>
  </si>
  <si>
    <t>BLACK COW PURE MILK VODKA70/40</t>
  </si>
  <si>
    <t>FOUR PILLARS GIN BLOODY70/37,8</t>
  </si>
  <si>
    <t>HENDRICKS GIN NEPTUN 0,70/43,4</t>
  </si>
  <si>
    <t>SIR EDMOND GIN 70/40</t>
  </si>
  <si>
    <t>BY OTT VINO PROVENCE ROSE'</t>
  </si>
  <si>
    <t>RAMOINO SERRO DEI BECCHI</t>
  </si>
  <si>
    <t>MONDIANESE ONIRO RUCHE</t>
  </si>
  <si>
    <t>MONDIANESE BARBERA LA BELLA</t>
  </si>
  <si>
    <t>MASI FRESCOMASI ROSSO</t>
  </si>
  <si>
    <t>MASI FRESCOMASI BIANCO</t>
  </si>
  <si>
    <t>MASI POSSESSIONI SAUVIGNON</t>
  </si>
  <si>
    <t>MASI CONTE FEDERICO BRUT 1,5</t>
  </si>
  <si>
    <t>MARCH.BAROLO BARBERA PEIRAGAL</t>
  </si>
  <si>
    <t>MARCH.BAROLO BAROLO SARMASSA</t>
  </si>
  <si>
    <t>MARCH.BAROLO BAROLO COSTE ROSE</t>
  </si>
  <si>
    <t>MARCH.BAROLO NEBBIOLO MICHET</t>
  </si>
  <si>
    <t>MARCH.BAROLO DOLCETTO MADONNA</t>
  </si>
  <si>
    <t>MARCH.BAROLO LANGHE BRIC AMEL BIANCO</t>
  </si>
  <si>
    <t>MARCH.BAROLO BAROLO CHINATO,50</t>
  </si>
  <si>
    <t>MARCH.BAROLO BRUT RES.GR.CRU</t>
  </si>
  <si>
    <t>MASI LUNATIO</t>
  </si>
  <si>
    <t>RUFFINO ALAUDA TOSCANA ROSSO</t>
  </si>
  <si>
    <t>AGRICOLESELVI CHIANTI 75 PAGLI ROCCAMURA</t>
  </si>
  <si>
    <t>AGRICOLESELVI CHIANTI 1,5 PAGL ROCCAMURA</t>
  </si>
  <si>
    <t>CHAMP.MINIERE INFLUENCE</t>
  </si>
  <si>
    <t>CHAMP.MINIERE BLANC ABSOLU</t>
  </si>
  <si>
    <t>CHAMP.PASCAL FLUENCE</t>
  </si>
  <si>
    <t>CHAMP.PERTOIS LES 4 TERROIRS</t>
  </si>
  <si>
    <t>CHAMP.PERTOIS ROSE BLANC</t>
  </si>
  <si>
    <t>CHAMP.PHILIPPONNAT ROYALE</t>
  </si>
  <si>
    <t>CHAMP.CHIQUET BLANCdeBLANC</t>
  </si>
  <si>
    <t>CHAMP.CHIQUET INSOLENT</t>
  </si>
  <si>
    <t>MISTRAL GIN 0,500/40</t>
  </si>
  <si>
    <t>BORSCI MISTRA ANICE 1/1 45</t>
  </si>
  <si>
    <t>FRESCOB.ALIE' ROSE' 3 LT</t>
  </si>
  <si>
    <t>LESKAJA VODKA 70/25</t>
  </si>
  <si>
    <t>J.WALKER 18Y ULTIMATE 70/40</t>
  </si>
  <si>
    <t>HERNO GIN JUNIPER 0,50/47</t>
  </si>
  <si>
    <t>PIEMME GIN COSTIERA 70/43</t>
  </si>
  <si>
    <t>ABERLOUR 14Y 70/40</t>
  </si>
  <si>
    <t>RIONDO SPRITZ COCKTAIL 75</t>
  </si>
  <si>
    <t>DAMILANO BAROLO CHINATO</t>
  </si>
  <si>
    <t>DAMILANO BAROLO LE LISTE</t>
  </si>
  <si>
    <t>DAMILANO BAROLO CEREQUIO</t>
  </si>
  <si>
    <t>DREAM CREATIVE BLEND 0,50/48,8</t>
  </si>
  <si>
    <t>BRUXO MEZCAL N.2 PECHUGA 70/46</t>
  </si>
  <si>
    <t>BRUXO MEZCAL N.1 ESPADIN 70/46</t>
  </si>
  <si>
    <t>BRUXO MEZCAL N.5 TOBALA 70/46</t>
  </si>
  <si>
    <t>TIO PEPE EN RAMA 0,75/15</t>
  </si>
  <si>
    <t>GLEN FIDDICH 30Y 0,70/43</t>
  </si>
  <si>
    <t>COMPASS BOX ORCHARD HOU.70/46</t>
  </si>
  <si>
    <t>VILLAMASSA AMARETTO 70/30</t>
  </si>
  <si>
    <t>BORDIGA GIN PREM.SMOKE 70/42</t>
  </si>
  <si>
    <t>MACALLAN ANIGHT ON EARTH 70/4</t>
  </si>
  <si>
    <t>FIREBALL 1LT 33</t>
  </si>
  <si>
    <t>TOSO GAMONDI VTH 1 LT</t>
  </si>
  <si>
    <t>BAILEYS BIRTHDAY CAKE 0,70/17</t>
  </si>
  <si>
    <t>ZALOWKA ASSORT 1LT/21</t>
  </si>
  <si>
    <t>GR.BONOLLO TRUCK 0,50/42</t>
  </si>
  <si>
    <t>GR.BONOLLO OROSCOPO ASS</t>
  </si>
  <si>
    <t>GR.BONOLLO VELA 0,50/40</t>
  </si>
  <si>
    <t>BONOLLO GIN BALLOR AST 70/40</t>
  </si>
  <si>
    <t>SOVVERSIVA MEDARDO</t>
  </si>
  <si>
    <t>SOVVERSIVA MONPIGAT</t>
  </si>
  <si>
    <t>SOVVERSIVA ASPIDE</t>
  </si>
  <si>
    <t>BAILEYS COLADA  0,70/17</t>
  </si>
  <si>
    <t>ZACAPA 23Y EL ALMA HEAV0,70/40</t>
  </si>
  <si>
    <t>JACK DANIEL'S 0,70  43gr</t>
  </si>
  <si>
    <t>HIGHLAND PARK 12Y  0,70/41,59 VIKING HONOUR</t>
  </si>
  <si>
    <t>AMARETTO SARONNO 0,70 28g. TRUSSARDI + 6 MIGNON</t>
  </si>
  <si>
    <t>CHAMP.ROEDERER COLLECT.242</t>
  </si>
  <si>
    <t>CHAMP.VEUVE CLIQUOT RESERVE</t>
  </si>
  <si>
    <t>CHAMP.MOET CHANDON RES.IMPERIA</t>
  </si>
  <si>
    <t>SIBONA CIVICO 10 VTH 0,75</t>
  </si>
  <si>
    <t>CHAMP.ORBAN RESERVE V.VIGNES</t>
  </si>
  <si>
    <t>PELLEGRINI POUILLON GR.VALEE</t>
  </si>
  <si>
    <t>CHAMP.INTUITION</t>
  </si>
  <si>
    <t>BENROMACH PEAT SMOKE 70/46</t>
  </si>
  <si>
    <t>BLACKBOTTLE 10Y  0,70/40</t>
  </si>
  <si>
    <t>FINLAGGAN PEATY ISLAY 70/40</t>
  </si>
  <si>
    <t>SCAPA GLANSA 0,70/40</t>
  </si>
  <si>
    <t>TERLAN SAUVIGNON QUARZ</t>
  </si>
  <si>
    <t>LE VIEUX LABBE'20TH 70/58,9 ANNIVERSARY</t>
  </si>
  <si>
    <t>UMANI RONCHI SERRANO ROSSO CON</t>
  </si>
  <si>
    <t>HANBURY GIN 0,50/42</t>
  </si>
  <si>
    <t>QUAGLIA LIQ.VIOLA/LAMPON 70/20</t>
  </si>
  <si>
    <t>QUAGLIA LIQ. NOCCIOLA 70/25</t>
  </si>
  <si>
    <t>VILLA UGO GIN 1/1 40,4</t>
  </si>
  <si>
    <t>CICALUS BETRTRAND 0,75 GHILARD</t>
  </si>
  <si>
    <t>GRIS BLANC BETRTRAND  GHILARD</t>
  </si>
  <si>
    <t>SAUTERNS SICHEL 0,375 GHILARD</t>
  </si>
  <si>
    <t>CHAMP.GOSSET ROSE 0,75</t>
  </si>
  <si>
    <t>GAJA DOMAINE MOREY MEURSAULT</t>
  </si>
  <si>
    <t>GAJA DOMAINE FERRET POUILLY</t>
  </si>
  <si>
    <t>GAJA ALAIN PULIGNY MONTRACHET</t>
  </si>
  <si>
    <t>GAJA SAUTERNES PIADA</t>
  </si>
  <si>
    <t>GAJA MIRAVAL PREVENCE ROSE</t>
  </si>
  <si>
    <t>GAJA JOLIVET SANCERRE BLANC</t>
  </si>
  <si>
    <t>GAJA CHATEAU LYNCH BAGES</t>
  </si>
  <si>
    <t>GAJA CHATEAU LATOUR</t>
  </si>
  <si>
    <t>GAJA CHATEAU CHEVAL BLANC</t>
  </si>
  <si>
    <t>MEREGALLI CHANSON CHASSAGNE MONTRACHET</t>
  </si>
  <si>
    <t>MEREGALLI CHANSON MEURSAULT</t>
  </si>
  <si>
    <t>BELOW VODKA 70/40</t>
  </si>
  <si>
    <t>BUSNEL CALVADOS 70/40</t>
  </si>
  <si>
    <t>CHATEAU DU BREUIL 20Y XO 70/41</t>
  </si>
  <si>
    <t>OPTHIMUS 15Y 70/38</t>
  </si>
  <si>
    <t>ROCHENAC VS 70/40</t>
  </si>
  <si>
    <t>RON MIEL GUANCHE AREUCHA 70 20</t>
  </si>
  <si>
    <t>SLIPKNOT N.9 WHISKY 70/45</t>
  </si>
  <si>
    <t>ARRAN ROBERT BURNS 070/43</t>
  </si>
  <si>
    <t>ASBACH URALT 1/1 36</t>
  </si>
  <si>
    <t>MALTECO RON 20Y 70/40</t>
  </si>
  <si>
    <t>OSBORNE VETERANO 1/1 30</t>
  </si>
  <si>
    <t>PERE MAGLOIRE XO 70/40</t>
  </si>
  <si>
    <t>WOLFBURN SMALL BATCH 70/46</t>
  </si>
  <si>
    <t>LOST DISTILLERY DALARUAN 70/43</t>
  </si>
  <si>
    <t>LOST DISTILLERY LOSSIT 70/46 ARCHIVIST COLLECTION</t>
  </si>
  <si>
    <t>LOST DISTILLERY LOSSIT 70/43</t>
  </si>
  <si>
    <t>LOST DISTILLERY STRATHED 70/43</t>
  </si>
  <si>
    <t>LOST DISTILLERY TOWIEMOR 70/43</t>
  </si>
  <si>
    <t>BANFI FONTANELLE S.ANTIMO</t>
  </si>
  <si>
    <t>CHAMP.DEUTZ</t>
  </si>
  <si>
    <t>FEUDI S.GREGORIO GRECO DI TUFO</t>
  </si>
  <si>
    <t>CAMPARI BITTER  0,70   25 gr</t>
  </si>
  <si>
    <t>ARCHERS PEACH 70/18</t>
  </si>
  <si>
    <t>GLEN FIDDICH 12Y 0,20/40</t>
  </si>
  <si>
    <t>GLEN FIDDICH IPA 0,70/43</t>
  </si>
  <si>
    <t>GLEN FIDDICH**MASTERED 70/43</t>
  </si>
  <si>
    <t>GLEN LIVET 12Y DOUBLEOAK1L/40</t>
  </si>
  <si>
    <t>SAN MICHELE RIESLING</t>
  </si>
  <si>
    <t>HAUT PIERRE CHATEAU DU PAPE</t>
  </si>
  <si>
    <t>ALBERT PIC PETIT CHABLIS</t>
  </si>
  <si>
    <t>ALBERT PIC CHABLIS ST.PIERRE</t>
  </si>
  <si>
    <t>BARON DE L  BIANCO</t>
  </si>
  <si>
    <t>LEPANTO   O.V./ P.X. 0,70/36</t>
  </si>
  <si>
    <t>SAN MICHELE PINOT NERO  TWC RISERVA SPEC</t>
  </si>
  <si>
    <t>SAN MICHELE SAUVIGNON DOC COLLECTION</t>
  </si>
  <si>
    <t>CHAMP.DEUTZ 1,5</t>
  </si>
  <si>
    <t>CHAMP.DEUTZ 3LT JEROBOAM</t>
  </si>
  <si>
    <t>CHAMP.ARMAND DE BRIGNAC GOLD 1,5 MAGNUM</t>
  </si>
  <si>
    <t>CHAMP.KRUG 1,5 MAGNUM</t>
  </si>
  <si>
    <t>CHAMP.LANSON 1,5 MAGNUM</t>
  </si>
  <si>
    <t>CHAMP.LAUR.PERRIER CUVEE 1,5</t>
  </si>
  <si>
    <t>CHAMP.ROEREDER ROSE' 1,5</t>
  </si>
  <si>
    <t>CHAMP.ROEDERER COLLECT.242 MAGNUM 1,5</t>
  </si>
  <si>
    <t>CHAMP.MOET CHANDON ROSE 1,5</t>
  </si>
  <si>
    <t>CHAMP.MOET CHANDON GR.VINTAGE MAGNUM 1,5</t>
  </si>
  <si>
    <t>CHAMP.PERRIER JOUET BELLEEPOQ MAGNUM 1,5</t>
  </si>
  <si>
    <t>CHAMP.PERRIER JOUET  3LT JEROB</t>
  </si>
  <si>
    <t>CHAMP.AYALA BRUT ROSE</t>
  </si>
  <si>
    <t>CANNABIS SATIVA RUM 70/37,5</t>
  </si>
  <si>
    <t>CAZADORES REPOSADO 70/40</t>
  </si>
  <si>
    <t>CRYSTAL BALL GIN 70/37,5</t>
  </si>
  <si>
    <t>GLORY OF SILENCE GIN 0,50/40</t>
  </si>
  <si>
    <t>ICELANDIC VODKA 70/40</t>
  </si>
  <si>
    <t>MAURITIUS DODO RUM 70/40</t>
  </si>
  <si>
    <t>NOSIO LE CAPANNE CHIANTI</t>
  </si>
  <si>
    <t>NOSIO CAST FIRMIAN PINOT GRIGI ROSE</t>
  </si>
  <si>
    <t>NOSIO FEUDO ARANCIO TINCHITE GRILLO BIANCO</t>
  </si>
  <si>
    <t>NOSIO FEUDO ARANCIO TINCHITE ROSE TERRE SICILIANE</t>
  </si>
  <si>
    <t>POLINI GRANDOVO GRANTON 1/1</t>
  </si>
  <si>
    <t>CHAMP.POMMERY ROSE' 0,75</t>
  </si>
  <si>
    <t>CHAMP.LAUR.PERRIER CUVEE ,200</t>
  </si>
  <si>
    <t>CHAMP.PIPER HEIDSIECK 3 LT</t>
  </si>
  <si>
    <t>CHAMP.VEUVE CLIQUOT ROSE'1,5</t>
  </si>
  <si>
    <t>CHAMP.VEUVE CLIQUOT ST.PETERSB 1.5</t>
  </si>
  <si>
    <t>CHAMP.VEUVE CLIQUOT ST.PETERSB 0.75</t>
  </si>
  <si>
    <t>CHAMP.DOM PERIGNON P3</t>
  </si>
  <si>
    <t>TERLAN PINOT BIANCO VORBERG</t>
  </si>
  <si>
    <t>HENRY NORMAN GIN 1/1 38</t>
  </si>
  <si>
    <t>EXCELLENCE PREM.VODKA 1/1 38</t>
  </si>
  <si>
    <t>4 WHITE SPIRITS 1/1 30</t>
  </si>
  <si>
    <t>ZONIN VALPOLICELLA RIPASSO 1,5</t>
  </si>
  <si>
    <t>ZONIN AMARONE 1,5</t>
  </si>
  <si>
    <t>CHAMP.LANSON ROSE  0,75</t>
  </si>
  <si>
    <t>CHAMP.VEUVE CLIQUOT EXTRA OLD</t>
  </si>
  <si>
    <t>CHAMP.ARMAND DE BRIGNAC demise</t>
  </si>
  <si>
    <t>CHAMP.MUMM CORDON GRAND 0,75</t>
  </si>
  <si>
    <t>CHAMP.ARMAND DE BRIGNAC ROSE</t>
  </si>
  <si>
    <t>CHAMP**.LAUR.PERRIER ,75</t>
  </si>
  <si>
    <t>ZONIN MERLOT FRIULI I CLASSICI</t>
  </si>
  <si>
    <t>ZONIN CABERNET FRIULI I CLASSI</t>
  </si>
  <si>
    <t>ZONIN PINOT BIANCO FRIULI</t>
  </si>
  <si>
    <t>ZONIN CHARDONNAY FRIULI CLASSI</t>
  </si>
  <si>
    <t>ZONIN BARDOLINO VENTI TERRE</t>
  </si>
  <si>
    <t>ZONIN SOAVE VENTI TERRE</t>
  </si>
  <si>
    <t>CHAMP.VEUVE CLIQUOT VINTAGE</t>
  </si>
  <si>
    <t>POWER MELON LIQU.MOUD 70/20</t>
  </si>
  <si>
    <t>CHAMP.POUILLON GRAND VALLEE</t>
  </si>
  <si>
    <t>CHAMP.GUIBORAT TETHYS</t>
  </si>
  <si>
    <t>CHAMP.GUIBORAT PRISME</t>
  </si>
  <si>
    <t>CHAMP.VEUVE CLIQUOT RICH ROSE</t>
  </si>
  <si>
    <t>CRYSTAL HEAD ALEXANDER AR70/40</t>
  </si>
  <si>
    <t>J.WALKER GAME OF TRONES 70/41, WHITE WALKER</t>
  </si>
  <si>
    <t>MEUKOW VS BLACK PANTER 70/40</t>
  </si>
  <si>
    <t>OLD ST.ANDREW 5Y CASK  70/40</t>
  </si>
  <si>
    <t>CHAMP.HEIDSIEK &amp; CO. MONOPOLE BLUE TOP</t>
  </si>
  <si>
    <t>CHAMP.POMMERY BLUE SKY 0,75</t>
  </si>
  <si>
    <t>CHAMP.POMMERY 0,20</t>
  </si>
  <si>
    <t>CHAMP.TAITTINGER FOLLIES MARQU</t>
  </si>
  <si>
    <t>ANTINORI S.CRISTINA 75 MAESTRE</t>
  </si>
  <si>
    <t>MONTIFAUD  VSOP 70/40</t>
  </si>
  <si>
    <t>MALTECO RON 10Y 70/40</t>
  </si>
  <si>
    <t>INAMA BRADISSIMO CABERNET</t>
  </si>
  <si>
    <t>INAMA BRADISSIMO CABERNET 1,5</t>
  </si>
  <si>
    <t>INAMA CARMINIUM CARMENERE 75</t>
  </si>
  <si>
    <t>INAMA CARMENERE PIU</t>
  </si>
  <si>
    <t>INAMA CARMENERE PIU 1,5</t>
  </si>
  <si>
    <t>INAMA SAUVIGNON VULCAIA</t>
  </si>
  <si>
    <t>INAMA SAUVIGNON FUME VULCAIA</t>
  </si>
  <si>
    <t>INAMA CHARDONNAY</t>
  </si>
  <si>
    <t>CHAMP.DEUTZ ROSE</t>
  </si>
  <si>
    <t>MASSOLINO BAROLO</t>
  </si>
  <si>
    <t>MASSOLINO NEBBIOLO</t>
  </si>
  <si>
    <t>MASSOLINO BARBERA</t>
  </si>
  <si>
    <t>MASSOLINO DOLCETTO</t>
  </si>
  <si>
    <t>MASSOLINO BARBARESCO</t>
  </si>
  <si>
    <t>MASSOLINO CHARDONNAY</t>
  </si>
  <si>
    <t>MASSOLINO BAROLO VIGNA RIONDA RISERVA</t>
  </si>
  <si>
    <t>CONTINI VERNACCIA ORISTANO</t>
  </si>
  <si>
    <t>CONTINI GIGANTI THARROS</t>
  </si>
  <si>
    <t>CONTINI GIGANTI B.ISOLA NURAGH VERNACCIA VERMENTINO</t>
  </si>
  <si>
    <t>PLANETA CARRICANTE BIANCO</t>
  </si>
  <si>
    <t>PLANETA CARRICANTE ROSSO 1,5</t>
  </si>
  <si>
    <t>PLANETA CONTRODANZA 1,5</t>
  </si>
  <si>
    <t>PLANETA DIDACUS CHARDONNAY</t>
  </si>
  <si>
    <t>FRANZ HAAS LEPUS PINOT BIANCO</t>
  </si>
  <si>
    <t>FRANZ HAAS GEWURZTRAMINER</t>
  </si>
  <si>
    <t>FRANZ HAAS PETIT MANSENG</t>
  </si>
  <si>
    <t>FRANZ HAAS SOFI SCHIAVA</t>
  </si>
  <si>
    <t>FRANZ HAAS PINOT NERO</t>
  </si>
  <si>
    <t>SONG CAI VIETNAM GIN 70/45</t>
  </si>
  <si>
    <t>JAISALMER INDIAN  GIN 70/43</t>
  </si>
  <si>
    <t>GRAPPA CONTINI VERNACCIA 70/40</t>
  </si>
  <si>
    <t>VINOSIA EREMO  PRIMITIVO</t>
  </si>
  <si>
    <t>NEISSON BLANC 1/1 50</t>
  </si>
  <si>
    <t>AMARA LIQ.ARANCE SPEC RED50/30</t>
  </si>
  <si>
    <t>GRAPPA PLANETA ERUZIONE ,50/43</t>
  </si>
  <si>
    <t>SARACCO MOSCATO</t>
  </si>
  <si>
    <t>SANTA SOFIA VALPOLICELLA CLASS</t>
  </si>
  <si>
    <t>GR.BERTA ELISI 0,50 43</t>
  </si>
  <si>
    <t>GR.BERTA MONPRA INV. 70/40</t>
  </si>
  <si>
    <t>GR.BERTA ROCCANIVO COF  70/43</t>
  </si>
  <si>
    <t>RON MIEL INDIAS 70/20</t>
  </si>
  <si>
    <t>GLEN MORAY PEATED 0,70/40</t>
  </si>
  <si>
    <t>GR.BERTA RONDENA AMAR RIS 70/4</t>
  </si>
  <si>
    <t>FERRARI GIULIO FERRARI ROSE</t>
  </si>
  <si>
    <t>LIMONCELLO CAPRI 1/1 30</t>
  </si>
  <si>
    <t>MAROLO LIQUORE MIELE 0,50/35</t>
  </si>
  <si>
    <t>GRAPPA MAROLO NEBBIOLO 70/44</t>
  </si>
  <si>
    <t>GRAPPA MAROLO BARBERA 70/40</t>
  </si>
  <si>
    <t>GRAPPA MAROLO PELAVERGA 0,50/4</t>
  </si>
  <si>
    <t>GRAPPA MAROLO BAROLO 12Y 70/50</t>
  </si>
  <si>
    <t>NATION RUM PORT MOURANT 70/59</t>
  </si>
  <si>
    <t>NATION RUM VERSAILLES 0,70/59</t>
  </si>
  <si>
    <t>DONNAFUGATA FLORAMUNDI 1,5</t>
  </si>
  <si>
    <t>SIBONA GRAPPE RIS SPEC 50/44 SPEZIATA</t>
  </si>
  <si>
    <t>SIBONA CONF PRIMO PIANO</t>
  </si>
  <si>
    <t>FORESTI PIGATO</t>
  </si>
  <si>
    <t>FORESTI VERMENTINO</t>
  </si>
  <si>
    <t>FORESTI DOLCEACQUA ROSSESE</t>
  </si>
  <si>
    <t>BARBARASA GIN 0,50/43</t>
  </si>
  <si>
    <t>LA BIOCA NEBBIOLO STERMA'</t>
  </si>
  <si>
    <t>LA BIOCA NEBBIOLO ANFORA</t>
  </si>
  <si>
    <t>LA BIOCA BARBARESCO RONCHI</t>
  </si>
  <si>
    <t>LA BIOCA BAROLO ACULEI</t>
  </si>
  <si>
    <t>LA BIOCA BAROLO RAVERA</t>
  </si>
  <si>
    <t>LA BIOCA BAROLO BUSSIA</t>
  </si>
  <si>
    <t>LA BIOCA BARBERA D'ALBA ZABALD</t>
  </si>
  <si>
    <t>KILCHOMAN MEZCAL FINISH 70/54,</t>
  </si>
  <si>
    <t>KILCHOMAN BEIJA FLOR 70/59</t>
  </si>
  <si>
    <t>BIMBER APOGEE XII 70/46,3</t>
  </si>
  <si>
    <t>POWERSCOURT FERCULLENS 70/46</t>
  </si>
  <si>
    <t>BERTA DINERO LIQ. 70/25</t>
  </si>
  <si>
    <t>TOMMASI AMARONE SELETTI</t>
  </si>
  <si>
    <t>TOMMASI VALPOLICELLA</t>
  </si>
  <si>
    <t>TOMMASI VALPOLICELLA 0,375</t>
  </si>
  <si>
    <t>TOMMASI VALPOLIC.RIPASSO</t>
  </si>
  <si>
    <t>TOMMASI VALPOLIC. RIPASSO 1,5</t>
  </si>
  <si>
    <t>TOMMASI AMARONE TOMMASI</t>
  </si>
  <si>
    <t>TOMMASI AMARONE TOMMASI 0,375</t>
  </si>
  <si>
    <t>TOMMASI AMARONE CA FLORIAN</t>
  </si>
  <si>
    <t>TOMMASI ROSATO LE FORNACI</t>
  </si>
  <si>
    <t>TOMMASI VULCANICO PATERNOST</t>
  </si>
  <si>
    <t>TOMMASI BARILLIOT PETERNOSTE AGLIANICO</t>
  </si>
  <si>
    <t>TOMMASI PRIMITIVO SORANI</t>
  </si>
  <si>
    <t>TOMMASI AMARONE RISER DEBIURIS</t>
  </si>
  <si>
    <t>SAN LEONARDO S.LEONARDO</t>
  </si>
  <si>
    <t>SAN LEONARDO RIESLING</t>
  </si>
  <si>
    <t>SAN LEONARDO TERRE S.LEONARDO</t>
  </si>
  <si>
    <t>GRAPPA S.LEONARDO BIANCA 50/</t>
  </si>
  <si>
    <t>GRAPPA S.LEONARDO STRAV 50/</t>
  </si>
  <si>
    <t>S.FELICE CHIANTI IL GRIGIO 1,5</t>
  </si>
  <si>
    <t>TBWC SPEYSIDE BATCH 6Y 0,50/49</t>
  </si>
  <si>
    <t>TBWC WHITE PEACK 2Y 0,50/50</t>
  </si>
  <si>
    <t>TBWC JURA 20Y 0,50/48,2</t>
  </si>
  <si>
    <t>TBWC CUTLER&amp;STUBBS 0,50/44,1</t>
  </si>
  <si>
    <t>RUFFINO AQUA DI VENUS SPUM ROS</t>
  </si>
  <si>
    <t>TBGC RETRO GIN FRIDGE (8 mign)</t>
  </si>
  <si>
    <t>HATOZAKI BLEND  70/40</t>
  </si>
  <si>
    <t>KAIKYO EST GIN  70/42</t>
  </si>
  <si>
    <t>RUFFINO CONF.RIS.DUCALE 1BT RIS.DUC+1 RISERVA ORO</t>
  </si>
  <si>
    <t>RUFFINO CONF.ROSSO DI MARTE 1BT BOLGHERI + 1 MORELLINO</t>
  </si>
  <si>
    <t>LORENZON RIBOLLA  VASSALLI</t>
  </si>
  <si>
    <t>COMPAGNIE INDES FLORIDA  70/44</t>
  </si>
  <si>
    <t>BIRDS GIN 0,50/42</t>
  </si>
  <si>
    <t>VITORIA REGIA GIN ASS 70/38-44</t>
  </si>
  <si>
    <t>DORAGROSSA MENTA PANCALIERI</t>
  </si>
  <si>
    <t>BOBBY'S GIN PINANG  70/42</t>
  </si>
  <si>
    <t>BOBBY'S GIN GENEVER 70/38</t>
  </si>
  <si>
    <t>PIKESVILLE RYE 70/50</t>
  </si>
  <si>
    <t>SHANKY'S IRISH WHISKY LIQ 70</t>
  </si>
  <si>
    <t>CHAMP.POMMERY 0,375</t>
  </si>
  <si>
    <t>CHAMP.PIPER HEIDSIEK RIVIERA DEMI SEC</t>
  </si>
  <si>
    <t>FRESCOB.CONF.MOMENTI ROSE 1BOTT+2 FLUTE</t>
  </si>
  <si>
    <t>FRESCOB.TENUTA CALIMAIA</t>
  </si>
  <si>
    <t>FRESCOB.TENUTA PERANO 1,5</t>
  </si>
  <si>
    <t>FRESCOB.MORMORETO 1,5</t>
  </si>
  <si>
    <t>HAIG CLUB CLUBMAN 0,70 40</t>
  </si>
  <si>
    <t>POWER'S GOLD LABEL 0,70 43,2</t>
  </si>
  <si>
    <t>BANFI CONF 2 BT+DEC VL9022</t>
  </si>
  <si>
    <t>BANFI CONF 3 BT VL 301622</t>
  </si>
  <si>
    <t>BANFI CONF 2 BT JW 6022 PASTA</t>
  </si>
  <si>
    <t>BANFI CONF 3 BT VL 38922</t>
  </si>
  <si>
    <t>BANFI CONF 3 BT VV 3022</t>
  </si>
  <si>
    <t>BANFI CONF 1 GRAPPA GL 1022</t>
  </si>
  <si>
    <t>BANFI CONF DAMA VN 20222</t>
  </si>
  <si>
    <t>BANFI CONF 2 BT VF 2022</t>
  </si>
  <si>
    <t>ANTIN.CONF.2 BOTT SC0423020001 S.CRIST+ GIARDINO</t>
  </si>
  <si>
    <t>ANTIN.CONF.2 BOTT MA0722020001 PIANVIGNE + FERROVIA</t>
  </si>
  <si>
    <t>ANTINORI ROSSO MONTALCINO 3LT</t>
  </si>
  <si>
    <t>ANTINORI CONTE DELLA VIPERA 1,</t>
  </si>
  <si>
    <t>ANTIN.CONF.4 BT AN3422040001 VILLA RIS+VILLA R/B+PINOT</t>
  </si>
  <si>
    <t>ANTIN.CONF.3 BOTT SC032303001 CAMPOGR+SCRIS+GIARDI</t>
  </si>
  <si>
    <t>ANTINORI DONNA CORA SATEN 1,5</t>
  </si>
  <si>
    <t>TOMMASI DE BURIS AMARONE RISER</t>
  </si>
  <si>
    <t>CANNINGN GIN PREMIUM 70</t>
  </si>
  <si>
    <t>TYRCONELL 0,70 43</t>
  </si>
  <si>
    <t>RUFFINO CONF LATTA TRILOGIA MODUS-RIS DUC-LODOLA</t>
  </si>
  <si>
    <t>MONKEY SHOULDER SMOKY 70/40</t>
  </si>
  <si>
    <t>GET 27 VERT   1/1  17,9 gr</t>
  </si>
  <si>
    <t>CHIARLO BARBARESCO ASILI</t>
  </si>
  <si>
    <t>LOUIS TETE BEAUJOLAIS</t>
  </si>
  <si>
    <t>CANEROCK RUM 70/40</t>
  </si>
  <si>
    <t>BOND STREET GIN 1/1 40</t>
  </si>
  <si>
    <t>KINGSYAAD BLOOD DEVIL ED 70/40</t>
  </si>
  <si>
    <t>GIOCONDO CAFFE LIQ 70/23</t>
  </si>
  <si>
    <t>FRESCOB.CONF.HERITAGE 1 VECCHIEVITI+1OLIO LAUDEMIO</t>
  </si>
  <si>
    <t>ARMORIK DOUBLE MATUR. 70/46</t>
  </si>
  <si>
    <t>BOTRAN COBRE 70/45</t>
  </si>
  <si>
    <t>CLAUDE CHANTELIER VSOP 70/40</t>
  </si>
  <si>
    <t>DEANSTON CASK MATURED 70/40</t>
  </si>
  <si>
    <t>FALLEN ANGEL CERAMIC 70/40,6 O 41,3</t>
  </si>
  <si>
    <t>HPNOTIC LIQUOR 70/17</t>
  </si>
  <si>
    <t>JANNEAU ARMAGNAC XO 70/40</t>
  </si>
  <si>
    <t>ISLE OF JURA 18Y 0,70/44</t>
  </si>
  <si>
    <t>CACHACA LEBLON 0,70/40</t>
  </si>
  <si>
    <t>MONTIFAUD  NAPOLEON  70/40</t>
  </si>
  <si>
    <t>NUCANO ESPADIN JOVEN 70/45</t>
  </si>
  <si>
    <t>NUCANO ESPADIN REPOSADO70/40</t>
  </si>
  <si>
    <t>PORT ASKAIG 8Y 70/45,8</t>
  </si>
  <si>
    <t>TITO'S VODKA 1/1 40</t>
  </si>
  <si>
    <t>YELLOWSTONESTRAIGHT PRO70/46,5</t>
  </si>
  <si>
    <t>TERLAN MERLOT RIS SIEBENEICH</t>
  </si>
  <si>
    <t>GLEN CADAM RIS ANDALUS 70/46 OLOROSO</t>
  </si>
  <si>
    <t>TAMNAVULIN DOUBLE CASK70/40</t>
  </si>
  <si>
    <t>GLEN ROTHES 12Y 70/40</t>
  </si>
  <si>
    <t>LANE GIN 1751 CLEMENTINE 70/40</t>
  </si>
  <si>
    <t>LANE GIN 1751 LONDON DRY 70/40</t>
  </si>
  <si>
    <t>LANE GIN 1751 STRENGHT 70/47</t>
  </si>
  <si>
    <t>LANE GIN 1751 OLD TOM 70/40</t>
  </si>
  <si>
    <t>LANE GIN 1751 VICT.PINK 70/40</t>
  </si>
  <si>
    <t>LANE GIN 1751 WATERM/CUC 70/40</t>
  </si>
  <si>
    <t>BARZOTTO LIQ 70/30</t>
  </si>
  <si>
    <t>SIBONA GRAPPA RIS 15Y  50/44</t>
  </si>
  <si>
    <t>MASSOLINO BAROLO 1,5</t>
  </si>
  <si>
    <t>ZONIN HONEYDEW MELON</t>
  </si>
  <si>
    <t>ZONIN BLUEBERRY</t>
  </si>
  <si>
    <t>ZONIN PEACH MOSCATO</t>
  </si>
  <si>
    <t>ZONIN SWEET RED</t>
  </si>
  <si>
    <t>ZONIN ROSE</t>
  </si>
  <si>
    <t>CAMPARI BITTER  0,75   28,5 gr</t>
  </si>
  <si>
    <t>J.WALKER BLU 75/40</t>
  </si>
  <si>
    <t>KAHLUA 0,75/16gr</t>
  </si>
  <si>
    <t>TRIBELLE TRIPLE SEC 0,70/35</t>
  </si>
  <si>
    <t>MOLINARI SAMBUCA EXTRA 0,70 40</t>
  </si>
  <si>
    <t>JACK DANIEL'S BARREL 0,35/45</t>
  </si>
  <si>
    <t>BALLANTINES 0,75 40gr.</t>
  </si>
  <si>
    <t>AMARULA CREAM 0,75/17</t>
  </si>
  <si>
    <t>CHIVAS 0,75/43</t>
  </si>
  <si>
    <t>CECI LAMBRUSCO ROSE OTELLO</t>
  </si>
  <si>
    <t>RIVETTI BARBARESCO BRICCONEIVE</t>
  </si>
  <si>
    <t>RIVETTI NEBBIOLO LANGHE</t>
  </si>
  <si>
    <t>ABBONA DOGLIANI PAPA CELSO</t>
  </si>
  <si>
    <t>ABBONA LANGHE BIANCO CINERINO</t>
  </si>
  <si>
    <t>ABBONA LANGHE NEBBIOLO</t>
  </si>
  <si>
    <t>ABBONA BARBERA RINALDI</t>
  </si>
  <si>
    <t>ABBONA BAROLO</t>
  </si>
  <si>
    <t>ABBONA BARBARESCO</t>
  </si>
  <si>
    <t>ABBONA ROERO ARNEIS</t>
  </si>
  <si>
    <t>PELLEGRINO ZIBIBBO 0,50</t>
  </si>
  <si>
    <t>PELLEGRINO MOSCATO PANT.0,50</t>
  </si>
  <si>
    <t>AMAZZONI MANIUARA 70/38</t>
  </si>
  <si>
    <t>AMRUT INDIAN SINGLEMALT 70/46</t>
  </si>
  <si>
    <t>BAILEYS SALTED CARAMEL 1/1 17</t>
  </si>
  <si>
    <t>BONPLAND XO 0,50/40</t>
  </si>
  <si>
    <t>BOWSAW BOURBON 70/40</t>
  </si>
  <si>
    <t>FOUR PILLARS SPIC NEGR 70/43,8</t>
  </si>
  <si>
    <t>GLEN SCOTIA 1832 CAMPBELL 1/46</t>
  </si>
  <si>
    <t>GREEN TREE ABSINTH 0,70/70</t>
  </si>
  <si>
    <t>KAVALAN GIN 70/40</t>
  </si>
  <si>
    <t>KING OF SOHO VARIORUM 0,70/37,</t>
  </si>
  <si>
    <t>MATUSALEM RHUM 15Y 1LT/40</t>
  </si>
  <si>
    <t>MOUNT GAY XO TRIPLESEC 0,70/43</t>
  </si>
  <si>
    <t>MOZART PUMPKING CREAM 0,50/17</t>
  </si>
  <si>
    <t>OPHIR GIN ARABIAN EDIT 70/43</t>
  </si>
  <si>
    <t>RAKI YENI 1LT/45</t>
  </si>
  <si>
    <t>REMY MARTIN 1738 ROYAL 0,70/40</t>
  </si>
  <si>
    <t>SPYTAIL BARREL FINISH 70/40</t>
  </si>
  <si>
    <t>STEAMPUNK OLD TOM 0,50/40</t>
  </si>
  <si>
    <t>YAMAZAKURA 0,50/40</t>
  </si>
  <si>
    <t>AALBORG AQUAVIT  70/45</t>
  </si>
  <si>
    <t>GAJA IDDA ETNA ROSSO</t>
  </si>
  <si>
    <t>GAJA IDDA SICILIA BIANCO</t>
  </si>
  <si>
    <t>KONIK'S TAIL VODKA 70/40</t>
  </si>
  <si>
    <t>ZAKA RUM TRINIDAD/MAURIT 70/42</t>
  </si>
  <si>
    <t>MARSURET PROSECCO ROSE</t>
  </si>
  <si>
    <t>MARSURET PROSECCO SOLLER</t>
  </si>
  <si>
    <t>MARSURET PROSECCO SOLLER 1,5</t>
  </si>
  <si>
    <t>DAMOISEAU  VO 3Y 70/42</t>
  </si>
  <si>
    <t>TARQUIN'S GIN PINK 0,70/42</t>
  </si>
  <si>
    <t>FONTODI PINOT NERO CASE VIA</t>
  </si>
  <si>
    <t>ANTINORI S.CRISTINA VERMENTINO</t>
  </si>
  <si>
    <t>FRANZ HAAS SAUVIGNON AL.ADIGE</t>
  </si>
  <si>
    <t>MARCH.BAROLO NEBBIOL BRIC AMEL</t>
  </si>
  <si>
    <t>INAMA CARMINIUM CARMENERE 1,5</t>
  </si>
  <si>
    <t>INAMA FOSCARINO SOAVE</t>
  </si>
  <si>
    <t>AKORI YUZU 70/40</t>
  </si>
  <si>
    <t>AALBORG JUBILEUM  70/40</t>
  </si>
  <si>
    <t>ARDBEG AN OA 1 LT/46,6</t>
  </si>
  <si>
    <t>BARON SPICED RUM 70/40</t>
  </si>
  <si>
    <t>PIET RON 10Y 0,50/40</t>
  </si>
  <si>
    <t>SIX SAINTS RUM FINISHI 70/41,7</t>
  </si>
  <si>
    <t>TURQUOISE BAY RUM 70/40</t>
  </si>
  <si>
    <t>WEST CORK BOURBON CASK 70/40</t>
  </si>
  <si>
    <t>FRESCOB.CONF.VERTICALE BRUNELL 3 BT</t>
  </si>
  <si>
    <t>INAMA FOSCARINO SOAVE1,5</t>
  </si>
  <si>
    <t>CAFFO LIQUORICE 0,50/27</t>
  </si>
  <si>
    <t>CAFFO NOCINO MONTE PORO 50/35</t>
  </si>
  <si>
    <t>TARQUIN'S GIN BLAKBERR 0,70/38</t>
  </si>
  <si>
    <t>DREAM CREATIVE BLEND 0,50/47,3</t>
  </si>
  <si>
    <t>MEUKOW DE LUXE 70/40</t>
  </si>
  <si>
    <t>TALISKER SURGE  70/45,8</t>
  </si>
  <si>
    <t>RAKI YENI USTALARIN 0,70/45,5 KARISMI</t>
  </si>
  <si>
    <t>CAPANNELLE CHIANTI CL GR SELEZ</t>
  </si>
  <si>
    <t>BANFI COL DI SASSO 0,375</t>
  </si>
  <si>
    <t>BANFI BOLGHERI ROSSO ASKA 1,5</t>
  </si>
  <si>
    <t>SANTERO SPRITZ 0,75 readytodr</t>
  </si>
  <si>
    <t>RIVETTI LANGHE BIANCO</t>
  </si>
  <si>
    <t>PICO MACCARIO GR.TOKAJ HARVEST 0.5</t>
  </si>
  <si>
    <t>PICO MACCARIO GR.TOKAJ PUTTONY 0.5</t>
  </si>
  <si>
    <t>DEPAZ VIEUX PLANTATION 70/45</t>
  </si>
  <si>
    <t>CLAIRIN LEROCHER 8 racc70/47,5</t>
  </si>
  <si>
    <t>CLAIRIN SONSON 8 racc 70/51,1</t>
  </si>
  <si>
    <t>PROVIDENCE AGED 3Y 70/52</t>
  </si>
  <si>
    <t>CLARENDELLE ROUGE</t>
  </si>
  <si>
    <t>CLARENDELLE MEDOC ROUGE</t>
  </si>
  <si>
    <t>CLARENDELLE ST EMILION ROUGE</t>
  </si>
  <si>
    <t>CLARENDELLE BLANC</t>
  </si>
  <si>
    <t>CLARENDELLE ROSE</t>
  </si>
  <si>
    <t>CLARENDELLE AMBERWINE BLANC</t>
  </si>
  <si>
    <t>RONDELLI ROSSESE</t>
  </si>
  <si>
    <t>DONATA BIANCHI PIGATO</t>
  </si>
  <si>
    <t>DONATA BIANCHI VERMENTINO</t>
  </si>
  <si>
    <t>POLINI CREMA PIST/CIOCC/MELONE 0,50/17</t>
  </si>
  <si>
    <t>VINOSIA C.TI UTTIERI PRIMITIVO</t>
  </si>
  <si>
    <t>VINOSIA C.TI UTTIERI NEGRAMARO</t>
  </si>
  <si>
    <t>TERRE BIANCHE BRICCO ARCAGNA</t>
  </si>
  <si>
    <t>SCAPEGRACE CHORUS MALT 70/46</t>
  </si>
  <si>
    <t>CENTRAL OTAGO GIN 70/40,8</t>
  </si>
  <si>
    <t>HAWKE'S BAY GIN 70/40,8</t>
  </si>
  <si>
    <t>CLEMENT AGRICOLE BLANC 0,70/40</t>
  </si>
  <si>
    <t>ROTHSCHILD MOUTON 75</t>
  </si>
  <si>
    <t>ROTHSCHILD PETIT  MOUTON 75</t>
  </si>
  <si>
    <t>DE LATOUR LE FORTS 75</t>
  </si>
  <si>
    <t>TULLIBARDINE500 SHERRYCS 70/43</t>
  </si>
  <si>
    <t>QUAGLIA LIQ.ROSA 70/25</t>
  </si>
  <si>
    <t>AGUARDIENTE SAN AZUCAR 70/29</t>
  </si>
  <si>
    <t>BENRIACH 21Y 0,70/46</t>
  </si>
  <si>
    <t>CIROC VODKA  1,75 40</t>
  </si>
  <si>
    <t>ENGINE 0,70/42</t>
  </si>
  <si>
    <t>ETSU PACIFIC OCEAN GIN 70/45</t>
  </si>
  <si>
    <t>OPTHIMUS 15Y 70/43</t>
  </si>
  <si>
    <t>DUPPY SHARE AGED 70/40</t>
  </si>
  <si>
    <t>DUPPY SHARE SPICED 70/37,5</t>
  </si>
  <si>
    <t>PLANTATION OFTD OVERPR 1LT/69</t>
  </si>
  <si>
    <t>SAN LINO RON DE CUBA 70/40</t>
  </si>
  <si>
    <t>TOMATIN 8Y 1/1 40</t>
  </si>
  <si>
    <t>XELLENT GIN 0,70/40</t>
  </si>
  <si>
    <t>LAKES GIN 70/46</t>
  </si>
  <si>
    <t>FABBRI GIN AMARENA 70/41</t>
  </si>
  <si>
    <t>BROKEN BONES GIN LONDON 50/43</t>
  </si>
  <si>
    <t>BROKEN BONES GIN NAVI STRENGHT 0,50/57</t>
  </si>
  <si>
    <t>BROKEN BONES GIN DRAGON 50/45</t>
  </si>
  <si>
    <t>BROKEN BONES GIN OLDTOM 50/43</t>
  </si>
  <si>
    <t>BOTANICAL'S GIN PETER IN FLORE 0,50/43</t>
  </si>
  <si>
    <t>BELFIORE ETNA TONIC ASS ,200</t>
  </si>
  <si>
    <t>BELFIORE AMARO 0,70/30</t>
  </si>
  <si>
    <t>BUTLER PORTO 20Y</t>
  </si>
  <si>
    <t>BUTLER PORTO 10Y</t>
  </si>
  <si>
    <t>RAW CASK RED SNAKE 0,70/62,2</t>
  </si>
  <si>
    <t>RAW CASK CAOL ILA 9Y 0,70/59,3</t>
  </si>
  <si>
    <t>RAW CASKGLENDULLAN 10Y 70/62,2</t>
  </si>
  <si>
    <t>RAW CASK CLAREND.JAMAI.70/65,8</t>
  </si>
  <si>
    <t>RAW CASK TRINIDAD 11Y 70/66,4</t>
  </si>
  <si>
    <t>RAW CASK GUYANA DIAMOND 9Y 0,70/55,7</t>
  </si>
  <si>
    <t>RAW CASK BARBADOS 70/61,9</t>
  </si>
  <si>
    <t>VARADERO 3Y 70/38</t>
  </si>
  <si>
    <t>TEQ.CLANDESTINA BLANCO 70/38</t>
  </si>
  <si>
    <t>MEZCAL YULIA 70/40</t>
  </si>
  <si>
    <t>HAZELBURN 12Y 0,70/49,9 SHERRY</t>
  </si>
  <si>
    <t>FOURSQUARE 2010 70/60</t>
  </si>
  <si>
    <t>TORABHAIG ALLT GLEANN 70/46</t>
  </si>
  <si>
    <t>TULLIBARDINE MURRAY  0,70/46</t>
  </si>
  <si>
    <t>RAMOINO VERMENTINO 0,375</t>
  </si>
  <si>
    <t>RAMOINO PIGATO 0,375</t>
  </si>
  <si>
    <t>FABBRI MARENDRY 1 LT 21</t>
  </si>
  <si>
    <t>GENEPY DEL PIEMONTE BOSSO 70/3</t>
  </si>
  <si>
    <t>LAMBAY SMALL BATCH 70/40</t>
  </si>
  <si>
    <t>BAREKSTEN ABSINT 50/60</t>
  </si>
  <si>
    <t>BAREKSTEN BOTANICAL GIN 70/46</t>
  </si>
  <si>
    <t>ARDBEG ARDCORE ULTIMAT 0,70/46</t>
  </si>
  <si>
    <t>ARRAN BARREL RESERVE 070/43</t>
  </si>
  <si>
    <t>BELVEDERE HERITAGE 1 LT 40</t>
  </si>
  <si>
    <t>BENRIACH 12Y 0,70/46 CASK MATU</t>
  </si>
  <si>
    <t>ETSU GIN AROM.70/43 ORANGE/DOUBLE YUZU</t>
  </si>
  <si>
    <t>FINLAGGAN CASK MATURED 70/46</t>
  </si>
  <si>
    <t>GLEN MORANGIE TALE FOREST70/46</t>
  </si>
  <si>
    <t>SMOKEHEAD W.RUM RIOT 0,70/43</t>
  </si>
  <si>
    <t>MACALLAN 30Y 0,70/47,9 BOURB.C</t>
  </si>
  <si>
    <t>MACALLAN HARMONY ARABICA 70/44</t>
  </si>
  <si>
    <t>TOGOUCHI PURE MALT  70/40</t>
  </si>
  <si>
    <t>TOGOUCHI SINGLE MALT 70/43</t>
  </si>
  <si>
    <t>YUNTAKU AMARO DI GOYA 70/25</t>
  </si>
  <si>
    <t>BOUKHA BOKOBSA 0,70/37,5</t>
  </si>
  <si>
    <t>BOTRAN N.8  70/40</t>
  </si>
  <si>
    <t>BRAULIO AMARO RISERVA  70/24,7</t>
  </si>
  <si>
    <t>LIQ LIQUORE LIQUIRIZIA 0,70/26</t>
  </si>
  <si>
    <t>MONTEVERRO monteverro</t>
  </si>
  <si>
    <t>MONTEVERRO TINATA</t>
  </si>
  <si>
    <t>MONTEVERRO VERRUZZO</t>
  </si>
  <si>
    <t>MONTEVERRO VERMENTINO</t>
  </si>
  <si>
    <t>MONTEVERRO TERRA DI MONTEVERRO</t>
  </si>
  <si>
    <t>CAPICHERA BIANCO</t>
  </si>
  <si>
    <t>CAPICHERA LIANTI ROSSO</t>
  </si>
  <si>
    <t>FOSS MARAI ULTRA BRUT</t>
  </si>
  <si>
    <t>FERRARI MAXIMUM BLANC DE BLANC 1.5</t>
  </si>
  <si>
    <t>FERRARI MAXIMUM BLANC DE BLANC 3 LT</t>
  </si>
  <si>
    <t>MASSA PICCOLO DERTHONA</t>
  </si>
  <si>
    <t>CUOMO FIORDUVA FURORE</t>
  </si>
  <si>
    <t>CUOMO COSTA D'AMALFI R/B</t>
  </si>
  <si>
    <t>PISTUS ETNA ROSSO</t>
  </si>
  <si>
    <t>MONYMUSK  SPEC RES 10Y 70/40</t>
  </si>
  <si>
    <t>MONYMUSK  CLASS GOLD 5Y 70/40</t>
  </si>
  <si>
    <t>ANTINORI VILLA RISERVA 0,75</t>
  </si>
  <si>
    <t>TASCA FRAPPATO</t>
  </si>
  <si>
    <t>PELLEGRINI PETROGNANO MEME CHIANTI</t>
  </si>
  <si>
    <t>PELLEGRINI PETROGNANO RISERVA CHIANTI</t>
  </si>
  <si>
    <t>PELLEGRINI QUINTODECIMO EXULTE FIANO AVELLINO</t>
  </si>
  <si>
    <t>PELLEGRINI QUINTODECIMO GIALLO D'ARLES</t>
  </si>
  <si>
    <t>PELLEGRINI QUINTODECIMO V.CAMP</t>
  </si>
  <si>
    <t>BALADIN GIN 0,70/40</t>
  </si>
  <si>
    <t>PETRA HEBO ROSSO TOSCANA 1,5</t>
  </si>
  <si>
    <t>PETRA COLLA  FICO SYRAH</t>
  </si>
  <si>
    <t>HERRADURA BLANCO plata 70/40</t>
  </si>
  <si>
    <t>BELLAVISTA BRUT (ALMA) ROSE CAPPELLIERA 1 BT+2 CALICI</t>
  </si>
  <si>
    <t>RIVETTI BARBERA ALABARDA ,75</t>
  </si>
  <si>
    <t>FACCOLI FRANCIACORTA BRUT</t>
  </si>
  <si>
    <t>FACCOLI FRANCIACORTA ROSE</t>
  </si>
  <si>
    <t>FACCOLI FRANCIACORTA MILLESIMA</t>
  </si>
  <si>
    <t>DONNAFUGATA CONTESA DEI VENTI</t>
  </si>
  <si>
    <t>ABERFELDY 18Y  CASKFINISH70/43</t>
  </si>
  <si>
    <t>ABSINTHE MR.JEKYLL  70/55</t>
  </si>
  <si>
    <t>ABSOLUT 1,75  40</t>
  </si>
  <si>
    <t>TEQ.AGAVITA BLANCO 70/38</t>
  </si>
  <si>
    <t>AMARULA ASS 0,70/15,5</t>
  </si>
  <si>
    <t>ARDMORE 12Y PORTWOOD 0,70/46</t>
  </si>
  <si>
    <t>BENRIACH 22Y tripledist70/46,8</t>
  </si>
  <si>
    <t>BIG MOUTH WHISKY 0,50/41,2</t>
  </si>
  <si>
    <t>BLACK BULL 12Y 0,70/50</t>
  </si>
  <si>
    <t>BLACK BULL 21Y 0,70/50</t>
  </si>
  <si>
    <t>BLACK BULL 8Y 0,70/50</t>
  </si>
  <si>
    <t>OCTOMORE 13.1  70/59,2</t>
  </si>
  <si>
    <t>BUTTERFLY CANNON ASS 0,50/40</t>
  </si>
  <si>
    <t>CANNABIS SATIVA VODKA 70/37,5</t>
  </si>
  <si>
    <t>JIM BEAM BLACK 70/43</t>
  </si>
  <si>
    <t>MARTELL COHIBA 70/43</t>
  </si>
  <si>
    <t>MEUKOW WILD BERRY 70/30</t>
  </si>
  <si>
    <t>OLD PULTENEY 15Y 0,70/46</t>
  </si>
  <si>
    <t>OLD PULTENEY 18Y 0,70/46</t>
  </si>
  <si>
    <t>KURAYOSHI RABBIT 70/43</t>
  </si>
  <si>
    <t>ANGOSTURA TAMBOO SPICE 70/40</t>
  </si>
  <si>
    <t>SAVOIA AMERICANO ROSSO 50/18,6</t>
  </si>
  <si>
    <t>SAKE JUNMAI 0,72/14,5</t>
  </si>
  <si>
    <t>FONTANAFREDDA ALTA LANGA BRUT</t>
  </si>
  <si>
    <t>APIUM LONDON GIN 70/40</t>
  </si>
  <si>
    <t>LINDT LIQUORE GIANDUIA 0,500</t>
  </si>
  <si>
    <t>TEQ.PADRE AZUL BIANCO 70/40</t>
  </si>
  <si>
    <t>TEQ.PADRE AZUL REPOSADO 70/40</t>
  </si>
  <si>
    <t>PEAKY BOURBON 70/40</t>
  </si>
  <si>
    <t>DON PAPA RYE CASK 0,70/45</t>
  </si>
  <si>
    <t>DOUGLAS LAING'S EPICUR. 70/46,</t>
  </si>
  <si>
    <t>EL DORADO  5Y 70/40</t>
  </si>
  <si>
    <t>FETTERCAIRN 16Y 0,70/46,4 3rel</t>
  </si>
  <si>
    <t>FETTERCAIRN 18Y 0,70/46,8</t>
  </si>
  <si>
    <t>GLEN CADAM 13Y 0,70/46</t>
  </si>
  <si>
    <t>GLEN GOYNE 25Y 70/48 WOODEN</t>
  </si>
  <si>
    <t>PRAVDA  0,70/40 VODKA</t>
  </si>
  <si>
    <t>STORK CLUB LIQ.WHISK.SOUR 70/2</t>
  </si>
  <si>
    <t>STORK CLUB ROSE RYE 70/18</t>
  </si>
  <si>
    <t>GLEN FIDDICH PERPETUAL  1/1 40</t>
  </si>
  <si>
    <t>HENDRICKS GIN FLORAD 0,70/43,4</t>
  </si>
  <si>
    <t>ERISTOFF RED 0,70/18</t>
  </si>
  <si>
    <t>MASI CAMPOLONGO AMARONE 0,75</t>
  </si>
  <si>
    <t>MASI MAZZANO AMARONE 0,75</t>
  </si>
  <si>
    <t>SAN MICHELE PINOT BIANCO 1,5</t>
  </si>
  <si>
    <t>SAN MICHELE PINOT BIANCO 75</t>
  </si>
  <si>
    <t>S.FELICE TOSCANA VIGORELLO 1,5</t>
  </si>
  <si>
    <t>S.FELICE BRUNELLO QUERCIONE</t>
  </si>
  <si>
    <t>DILMOOR TRIPLESEC 0,70/38 (METRO)</t>
  </si>
  <si>
    <t>PEPE TREBBIANO D'ABRUZZO</t>
  </si>
  <si>
    <t>ANTIQUARY FINEST 70/40</t>
  </si>
  <si>
    <t>CASAMIGOS ANEJO 70/40</t>
  </si>
  <si>
    <t>TEQ.SAN LUIS GOLD/BLANCO 70/35</t>
  </si>
  <si>
    <t>SAN MICHELE SCHIAVA 1,5</t>
  </si>
  <si>
    <t>SCAPEGRACE FORTITUDE MAL 70/46</t>
  </si>
  <si>
    <t>SCAPEGRACE FORTUNA MALT 70/46</t>
  </si>
  <si>
    <t>MEREGALLI LAROCHE PETIT CHABLI</t>
  </si>
  <si>
    <t>PLANETA DIDACUS ROSSO</t>
  </si>
  <si>
    <t>GIACOSA BAROLO FALLETTO ROCCHE</t>
  </si>
  <si>
    <t>GIACOSA BAROLO FALLETTO</t>
  </si>
  <si>
    <t>CONTI D'ARCO TRENTO DOC</t>
  </si>
  <si>
    <t>ZYME HARLEQUIN 75</t>
  </si>
  <si>
    <t>ZYME VALPOLICELLA REVERIE 75</t>
  </si>
  <si>
    <t>ZYME VALPOLICELLA CLASSICO SUP</t>
  </si>
  <si>
    <t>ZYME AMARONE CLASS 75</t>
  </si>
  <si>
    <t>ZYME OSELETA VERONESE</t>
  </si>
  <si>
    <t>ZYME KAIROS VENETO ROSSO</t>
  </si>
  <si>
    <t>FELLUGA L FRIULANO</t>
  </si>
  <si>
    <t>SAN LEONARDO VETTE S.LEONARDO</t>
  </si>
  <si>
    <t>ORNELLAIA CASSA COLLEZIONE 3BT</t>
  </si>
  <si>
    <t>MURAGNI PIGATO</t>
  </si>
  <si>
    <t>MURAGNI ROSSESE</t>
  </si>
  <si>
    <t>CAPEZZANA VILLA DI CAPEZZANA</t>
  </si>
  <si>
    <t>CAPEZZANA GHIAIE DELLA FURBA</t>
  </si>
  <si>
    <t>CAPEZZANA BARCO REALE</t>
  </si>
  <si>
    <t>CAPEZZANA CHARDONNAY</t>
  </si>
  <si>
    <t>SARZI AMADE GUTTURNIO TERRE TOSA</t>
  </si>
  <si>
    <t>SARZI AMADE LUNA SELVATICA CABERNET SAUVIGNON</t>
  </si>
  <si>
    <t>SARZI AMADE OMBRASENZOMBRA SAUVIGNON</t>
  </si>
  <si>
    <t>SARZI AMADE NAMBROT COSTA TOSC</t>
  </si>
  <si>
    <t>SARZI AMADE ROSSO IL GHIZZANO</t>
  </si>
  <si>
    <t>AMARA LIQ.ARANCE 70/30</t>
  </si>
  <si>
    <t>CLASE AZUL ANEJO 70/40</t>
  </si>
  <si>
    <t>CLASE AZUL GOLD 70/40</t>
  </si>
  <si>
    <t>GINARTE GIN UMAN 70/43,5</t>
  </si>
  <si>
    <t>GINARTE GIN MELOGRANO 70/43,5</t>
  </si>
  <si>
    <t>ERISTOFF PINK 0,70/18</t>
  </si>
  <si>
    <t>CAMATTI AMARO 70/20</t>
  </si>
  <si>
    <t>BENRIACH 1/1 46  QUARTER CASK</t>
  </si>
  <si>
    <t>JIM BEAM 0,70 40 gr.</t>
  </si>
  <si>
    <t>UMANI RONCHI CENTOVIE PECORINO</t>
  </si>
  <si>
    <t>FIORENTE ELDERFLOWER LIQ.70/20</t>
  </si>
  <si>
    <t>CONDESA GIN CLASICA 70/43</t>
  </si>
  <si>
    <t>BRANCAIA IL BIANCO</t>
  </si>
  <si>
    <t>GREY GOOSE VODKA 6LT/40</t>
  </si>
  <si>
    <t>BRANCAIA TRE</t>
  </si>
  <si>
    <t>BRANCAIA CHIANTI CLASSICO</t>
  </si>
  <si>
    <t>BRANCAIA CHIANTI CLASSICO RISE</t>
  </si>
  <si>
    <t>BRANCAIA IL BLU</t>
  </si>
  <si>
    <t>BRANCAIA ILATRAIA</t>
  </si>
  <si>
    <t>DILMOOR TRIPLESEC HURRICANE 70</t>
  </si>
  <si>
    <t>ANTINORI CALAFURIA SALENTO 3LT</t>
  </si>
  <si>
    <t>FLORIO SUPERIORE D/S 0,75 CL</t>
  </si>
  <si>
    <t>RUMP@BLIC 70/43 duca salaparut</t>
  </si>
  <si>
    <t>SALAPARUTA CALANICA CHARDONNAY</t>
  </si>
  <si>
    <t>SALAPARUTA CALANICA FRAPPATO</t>
  </si>
  <si>
    <t>SALAPARUTA BIANCA  VALGUARNER</t>
  </si>
  <si>
    <t>SALAPARUTA BRUNELLO CAPARZO</t>
  </si>
  <si>
    <t>ANTINORI MUFFATO 0,500</t>
  </si>
  <si>
    <t>SANTERO BRACHETTO ACQUI</t>
  </si>
  <si>
    <t>SANTERO CHARDONNAY HAND DIOS</t>
  </si>
  <si>
    <t>1800 CRISTALINO ANEJO  70/35</t>
  </si>
  <si>
    <t>CHATEAU D'ESCLANS WHISPERING ANGEL ROSE 75</t>
  </si>
  <si>
    <t>ORNELLAIA ESSENZA BOLGHERI 75 SUPERIORE</t>
  </si>
  <si>
    <t>FRESCOB.BENEFIZIO</t>
  </si>
  <si>
    <t>PENFOLDS BIN 407 CABERNET SAUV</t>
  </si>
  <si>
    <t>PENFOLDS BIN 95 CABERNET SAUV SHIRAZ GRANGE</t>
  </si>
  <si>
    <t>TOTTORI MATSUI WHISKY 70/43</t>
  </si>
  <si>
    <t>TORO CENTUCA 70/38</t>
  </si>
  <si>
    <t>TORO AMARO 70/27</t>
  </si>
  <si>
    <t>TORO LIMONCELLO 70/30</t>
  </si>
  <si>
    <t>TORO GRAPPA MONTEPULC.70/38</t>
  </si>
  <si>
    <t>TORO CENTERBA 1972 70/70</t>
  </si>
  <si>
    <t>TORO CENTERBA 70/70</t>
  </si>
  <si>
    <t>TORO CENTERBA 50/70</t>
  </si>
  <si>
    <t>TORO CENTERBA ESPRIT 70/40</t>
  </si>
  <si>
    <t>RUGGERI LADALTEMPO BRUT 75</t>
  </si>
  <si>
    <t>ABBONA BARBERA CASARET</t>
  </si>
  <si>
    <t>FRANZ HAAS MERLOT</t>
  </si>
  <si>
    <t>FRANZ HAAS PINOT N. SCHWEIZER</t>
  </si>
  <si>
    <t>FRANZ HAAS MOSCATO ROSA 0,5</t>
  </si>
  <si>
    <t>DON PAPA SHERRY CASK 70/45</t>
  </si>
  <si>
    <t>BARBANCOURT 15Y 0,70/43</t>
  </si>
  <si>
    <t>MILLONARIO KUYTCHI 70/40</t>
  </si>
  <si>
    <t>PALLINI LIMONCELLO 0,50/26</t>
  </si>
  <si>
    <t>DEL MAGUEY MEZCAL VIDA 70/42</t>
  </si>
  <si>
    <t>MINCHINOTTO 70/25</t>
  </si>
  <si>
    <t>POLI GIN MARCONI 44 70/44 agru</t>
  </si>
  <si>
    <t>TEELING BLACKPITTS PEATE 70/46</t>
  </si>
  <si>
    <t>MEREGALLI FERTUNA OLIO XV ,500</t>
  </si>
  <si>
    <t>CLAIRIN VAVAL 8recolte 70/53,5</t>
  </si>
  <si>
    <t>CLAIRIN SAJOUS 9recolte70/53,5</t>
  </si>
  <si>
    <t>SMOKEHEAD TEQUILA CASK 70/43</t>
  </si>
  <si>
    <t>MATTHEW FIREPLACE W. 70/46.6</t>
  </si>
  <si>
    <t>NOBUSHI SINGLE GRAIN 70/43</t>
  </si>
  <si>
    <t>GRAPPA MAROLO ARNEIS 70/42</t>
  </si>
  <si>
    <t>GRAPPA MAROLO DOLCETTO 70/44</t>
  </si>
  <si>
    <t>GRAPPA MAROLO PIGATO 70/42</t>
  </si>
  <si>
    <t>GRAPPA MAROLO VERMEN. 70/42</t>
  </si>
  <si>
    <t>HOFSTAETTER CABERNET 0,75</t>
  </si>
  <si>
    <t>GAJA TORRE ORIA BRUT</t>
  </si>
  <si>
    <t>GAJA CH. NICOLLE CHABLIS ASPER</t>
  </si>
  <si>
    <t>STRUCCHI VERMOUTH B/R 0,75</t>
  </si>
  <si>
    <t>STRUCCHI BITTER 70/27</t>
  </si>
  <si>
    <t>COLLEMASSARI MONTECUCCO ROSSO RISERVA</t>
  </si>
  <si>
    <t>25ZERO14 GIN BOTANIC 70/43</t>
  </si>
  <si>
    <t>25ZERO14 GIN NAVY STR 50/57</t>
  </si>
  <si>
    <t>PETRA ALTO SANGIOVESE</t>
  </si>
  <si>
    <t>PETRA POTENTI CAB SAUVIGNON</t>
  </si>
  <si>
    <t>HATOZAKI PURE MALT 70/46 WHIS</t>
  </si>
  <si>
    <t>FOURSQUARE TOUCHSTONE 70/61</t>
  </si>
  <si>
    <t>KILCHOMAN FINO 2023 70/50</t>
  </si>
  <si>
    <t>KILCHOMAN COGNAC 70/50</t>
  </si>
  <si>
    <t>ARMORIK YEUN ELEZ JOBIC 70/46</t>
  </si>
  <si>
    <t>BIMBER GIN HONG PAO 0,50/51,8</t>
  </si>
  <si>
    <t>PETER IN FLORENCE GIN BOT 0,50/43</t>
  </si>
  <si>
    <t>PETER IN FLORENCE GIN NAVY ST 0,50/57,7</t>
  </si>
  <si>
    <t>MONTECRISTO RUM ANEJO SUP 70/37,5</t>
  </si>
  <si>
    <t>DELORD ARMAGNAC VSOP 70/40</t>
  </si>
  <si>
    <t>GRAPPA TIMORASSO DERTHONA 0,50/45</t>
  </si>
  <si>
    <t>SPIRITO SARDO FICO IND 0,50/28</t>
  </si>
  <si>
    <t>DOGLIOTTI VERMOUTH B/R 70CL</t>
  </si>
  <si>
    <t>SILVA REIS PORTO</t>
  </si>
  <si>
    <t>PICCOLO DERTHONA</t>
  </si>
  <si>
    <t>VITOVSKA CARSO</t>
  </si>
  <si>
    <t>SIBONA MA E CO' GIN 70/32</t>
  </si>
  <si>
    <t>TERLAN PINOT NERO MONTICOL RIS</t>
  </si>
  <si>
    <t>TOSCHI GUARNITURA/MYTOPP 200G</t>
  </si>
  <si>
    <t>CLASSICA CANTALORO ROSSO</t>
  </si>
  <si>
    <t>CLASSICA AVIGNONESI 50&amp;50</t>
  </si>
  <si>
    <t>NIRASCA VERMENTINO</t>
  </si>
  <si>
    <t>NIRASCA PIGATO</t>
  </si>
  <si>
    <t>NIRASCA SCIACTRA' ORMEASCO</t>
  </si>
  <si>
    <t>VIETTI BARBERA TRE VIGNE 1,5L</t>
  </si>
  <si>
    <t>FABBRI LEMONBAR 70G POLVERE</t>
  </si>
  <si>
    <t>FABBRI ZENZERO 600G OPALINE</t>
  </si>
  <si>
    <t>FABBRI ARIA + VELLUTO 800G</t>
  </si>
  <si>
    <t>FRESCOB.CONF.TENUTA PERANO YA012302C001 1 CHIANTI + 1 RIS</t>
  </si>
  <si>
    <t>FRESCOB.CONF.TERREMORE CASTIGLIONE XL012302C001</t>
  </si>
  <si>
    <t>FRESCOB.CONF.NIPOZZANO RIS MONTESODI YB012304C001</t>
  </si>
  <si>
    <t>FRESCOB.CONF.NIP.DAMA YD012303 MONTE. + NIP.RIS + NIP.VEC.VIT</t>
  </si>
  <si>
    <t>ABERLOUR A'BUNADH 0,70/58,9</t>
  </si>
  <si>
    <t>ASBACH URALT 3Y 70/36</t>
  </si>
  <si>
    <t>BARCELO IMPERIAL ONYX 0,70/38</t>
  </si>
  <si>
    <t>BLOSSOM COSTA BLANCA 70/43</t>
  </si>
  <si>
    <t>BOWSAW RYE 70/40</t>
  </si>
  <si>
    <t>BOMBAY CITRON PRESSE 70/37,5</t>
  </si>
  <si>
    <t>FERRARI BRUNO LUNELLI BRUT</t>
  </si>
  <si>
    <t>CAPT.MORGAN WHITE 1/1 37,5</t>
  </si>
  <si>
    <t>CLEMENT SELECT BARREL 70/40</t>
  </si>
  <si>
    <t>COMPASS BOX STORY SPAN. 70/43</t>
  </si>
  <si>
    <t>DEKUYPER PEACHTREE 0,70/20</t>
  </si>
  <si>
    <t>DEBOWA MILITARY 50/40</t>
  </si>
  <si>
    <t>HUCKLEBERRY GIN 0,5/44</t>
  </si>
  <si>
    <t>JIM BEAM HONEY 0,70/32,5</t>
  </si>
  <si>
    <t>JIN JIJI INDIA DRY GIN 70/43</t>
  </si>
  <si>
    <t>LUXARDO CHERRY MORLACCO 70/30</t>
  </si>
  <si>
    <t>MERMAID SPICED RUM 70/40</t>
  </si>
  <si>
    <t>MERMAID ZEST 70/40</t>
  </si>
  <si>
    <t>SIPSMITH LEMON DRIZZLE 70/40,4</t>
  </si>
  <si>
    <t>ST.REMY VSOP 70/40</t>
  </si>
  <si>
    <t>TEELING SINGLE GRAIN 70/46</t>
  </si>
  <si>
    <t>UKIYO RICE VODKA 70/40</t>
  </si>
  <si>
    <t>ZUBROWKA CZARNA BLACK 0,5/40</t>
  </si>
  <si>
    <t>TRAVAGLINI GATTINARA RISERVA</t>
  </si>
  <si>
    <t>AMARA BLOOD OR. BARK 50/30</t>
  </si>
  <si>
    <t>LUNGAROTTI RUBESCO 1,5L CELEBR</t>
  </si>
  <si>
    <t>PIO CESARE IL NEBBIO</t>
  </si>
  <si>
    <t>JACK DANIEL'S APPLE1/1 35</t>
  </si>
  <si>
    <t>BIONDI SANTI BRUNELLO MONTALCI RISERVA</t>
  </si>
  <si>
    <t>BELLAVISTA CONV.S.ANNUNCIATA</t>
  </si>
  <si>
    <t>ANTIN.CONF.2 BOT. AN3523020001 1 VILLAROSSO + 1 VILLABIANCO</t>
  </si>
  <si>
    <t>VISCONTI PIGATO CYCNUS GORLERI</t>
  </si>
  <si>
    <t>VISCONTI VERMENTINO APRICUS GORLERI</t>
  </si>
  <si>
    <t>CORMONS COLLIO PINOT BIANCO</t>
  </si>
  <si>
    <t>CORMONS RIESLING MEDEGIS</t>
  </si>
  <si>
    <t>BROCKMANS ORANGE KISS 70/40</t>
  </si>
  <si>
    <t>CONNEMARA DIST. ED. 7043</t>
  </si>
  <si>
    <t>PLANTATION 3 STARS 0,70 41,2</t>
  </si>
  <si>
    <t>CA DEI FRATI CUVEE FRATI BRUT</t>
  </si>
  <si>
    <t>TOSOLINI UVE MISTE 0,70/40</t>
  </si>
  <si>
    <t>TOSOLINI VITE D'ORO 0,70/40</t>
  </si>
  <si>
    <t>GRAPPA TOSOLINI BAROLO 70/40</t>
  </si>
  <si>
    <t>TOSOLINI AMARO COFANETTO 70/30</t>
  </si>
  <si>
    <t>GRAPPA TOSOLINI AMARONE 70/40</t>
  </si>
  <si>
    <t>GRAPPA TOSOLINI BRUNELLO 70/40</t>
  </si>
  <si>
    <t>GRAPPA TOSOLINI MTECARLO 70/42</t>
  </si>
  <si>
    <t>TOSOLINI LE SFERE 0,20/40 PALLE DI NATALE</t>
  </si>
  <si>
    <t>TOSOLINI ALBERO NATALE 1/1 42</t>
  </si>
  <si>
    <t>TOSOLINI AMARO PREMIUM 70/30</t>
  </si>
  <si>
    <t>TOSOLINI AMARO 70/30</t>
  </si>
  <si>
    <t>GAGLIARDO BARBERA SUP LA MATTA</t>
  </si>
  <si>
    <t>CORMONS RIBOLLA GIALLA VINO</t>
  </si>
  <si>
    <t>MARZADRO SET COCKTAIL NEGRONI</t>
  </si>
  <si>
    <t>ABBONA NEBBIOLO D'ALBA</t>
  </si>
  <si>
    <t>VISCONTI TASSINAIA</t>
  </si>
  <si>
    <t>ORNELLAIA VERTICALE SERRENUOVE 3BT</t>
  </si>
  <si>
    <t>GLEN FIDDICH 12Y OAK 70/40</t>
  </si>
  <si>
    <t>GLEN FIDDICH 14Y 70/43</t>
  </si>
  <si>
    <t>PELLEGRINO MARSALA HORATIO 0.75</t>
  </si>
  <si>
    <t>PELLEGRINO MARSALA ANITA GARIBALDI 0,75</t>
  </si>
  <si>
    <t>MONTEVERRO CHARDONNAY</t>
  </si>
  <si>
    <t>VIEUX SAJOUS 5YO 0,70/57,5</t>
  </si>
  <si>
    <t>PAPALIN HAITI 6Y 0,70/54,1 EX SHERRY CASK</t>
  </si>
  <si>
    <t>DAMILANO BAROLO RAVIOLE</t>
  </si>
  <si>
    <t>DAMILANO BAROLO BRUNATE</t>
  </si>
  <si>
    <t>DAMILANO BARBERA D'ASTI</t>
  </si>
  <si>
    <t>GR. BERTA CAST.ANNUNZ. 70/43</t>
  </si>
  <si>
    <t>SAIGON GIN BAIGUR 70/43</t>
  </si>
  <si>
    <t>FONTODI SYRAH CASE VIA</t>
  </si>
  <si>
    <t>AMARO S.MARIA AL MONTE 70/40</t>
  </si>
  <si>
    <t>BERTANI VERONA ROSATO BERTAROS</t>
  </si>
  <si>
    <t>BERTANI MARCHE B ARKEZIA 0,50</t>
  </si>
  <si>
    <t>BERTANI AMARONE 2007-2010</t>
  </si>
  <si>
    <t>BERTANI AMARONE 2005</t>
  </si>
  <si>
    <t>SIBONA BITTER 20 APERIT 70/26</t>
  </si>
  <si>
    <t>BERLUCCHI MIX 61 CASSA NATURE COBALTE VODKA 70/40</t>
  </si>
  <si>
    <t xml:space="preserve">UNICUM AMARO 1/1 40                </t>
  </si>
  <si>
    <t>totale btls</t>
  </si>
  <si>
    <t>sku geko</t>
  </si>
  <si>
    <t>Trova lo SKU di geko</t>
  </si>
  <si>
    <t>Prodotto</t>
  </si>
  <si>
    <t>Sku Geko</t>
  </si>
  <si>
    <t>bt/cs</t>
  </si>
  <si>
    <t>lt.</t>
  </si>
  <si>
    <t>% vol</t>
  </si>
  <si>
    <t>client</t>
  </si>
  <si>
    <t>Invoice Total</t>
  </si>
  <si>
    <t>Prezzo Ivato</t>
  </si>
  <si>
    <t>Costo Ivato</t>
  </si>
  <si>
    <t>Etichette di riga</t>
  </si>
  <si>
    <t>Totale complessivo</t>
  </si>
  <si>
    <t>sku anker</t>
  </si>
  <si>
    <t>cod. art.</t>
  </si>
  <si>
    <t>Coppo</t>
  </si>
  <si>
    <t>Glen Scanlan Finest Scotch 1,5 Lt.</t>
  </si>
  <si>
    <t>Hennessy VS 0,7 Lt.</t>
  </si>
  <si>
    <t>Jack Daniel's 3 Lt.</t>
  </si>
  <si>
    <t>Jack Daniel's 1,5 Lt.</t>
  </si>
  <si>
    <t>Jack Daniel's 1 Lt.</t>
  </si>
  <si>
    <t>Poliakov Vodka 1,5 Lt.</t>
  </si>
  <si>
    <t>Negozi</t>
  </si>
  <si>
    <t>Amarula Cream 1 Lt.</t>
  </si>
  <si>
    <t>Bacardi Razz 1,5 Lt.</t>
  </si>
  <si>
    <t>Bacardi Spiced 1,5 Lt.</t>
  </si>
  <si>
    <t>Black Tomato Gin 0,5 Lt.</t>
  </si>
  <si>
    <t>Ciroc Vodka 3 Lt.</t>
  </si>
  <si>
    <t>Crystal Head 1,75 Lt.</t>
  </si>
  <si>
    <t>Crystal Head + GB 3 Lt.</t>
  </si>
  <si>
    <t>Debowa Military 0,7 Lt.</t>
  </si>
  <si>
    <t>Ginato Clementino Orange 0,7 Lt.</t>
  </si>
  <si>
    <t>Ginato Pompelmo Pink Grapefruit 0,7 Lt.</t>
  </si>
  <si>
    <t>Glen Scanlan Finest Scotch 4,5 Lt.</t>
  </si>
  <si>
    <t>Glen Talloch 1,5 Lt.</t>
  </si>
  <si>
    <t>Gold Bar 0,7 Lt.</t>
  </si>
  <si>
    <t>Grey Goose 1 Lt.</t>
  </si>
  <si>
    <t>Hennessy VS 1,5 Lt.</t>
  </si>
  <si>
    <t>Jack Daniel's Single Barrel Select 0,7 Lt.</t>
  </si>
  <si>
    <t>Licor 43 1 Lt.</t>
  </si>
  <si>
    <t>Malfy Gin Con Arancia 0,7 Lt.</t>
  </si>
  <si>
    <t>Malfy Gin Con Limone 0,7 Lt.</t>
  </si>
  <si>
    <t>Meukow XO + GB 3 Lt.</t>
  </si>
  <si>
    <t>Nordes Gin 3 Lt.</t>
  </si>
  <si>
    <t>Panda Gin 0,7 Lt.</t>
  </si>
  <si>
    <t>Patron Silver 0,7 Lt.</t>
  </si>
  <si>
    <t>Pinaq Colada 1 Lt.</t>
  </si>
  <si>
    <t>Poliakov Vodka 2 Lt.</t>
  </si>
  <si>
    <t>Poseidon Dry Gin 0,7 Lt.</t>
  </si>
  <si>
    <t>Rammstein Rum + GB 4,5 Lt.</t>
  </si>
  <si>
    <t>Silent Pool Gin 0,7 Lt.</t>
  </si>
  <si>
    <t>The Pogues Irish Whisky 0,7 Lt.</t>
  </si>
  <si>
    <t>ESISTENZA</t>
  </si>
  <si>
    <t>COSTO UNITARIO</t>
  </si>
  <si>
    <t>Stephane</t>
  </si>
  <si>
    <t>Grossista</t>
  </si>
  <si>
    <t>Roberto</t>
  </si>
  <si>
    <t>Giovanni</t>
  </si>
  <si>
    <t>Enoteca</t>
  </si>
  <si>
    <t>not touch</t>
  </si>
  <si>
    <t>sku Geko</t>
  </si>
  <si>
    <t xml:space="preserve">Cartoni </t>
  </si>
  <si>
    <t>BT / CS</t>
  </si>
  <si>
    <t xml:space="preserve">Lt. </t>
  </si>
  <si>
    <t xml:space="preserve">% Vol </t>
  </si>
  <si>
    <t>Tot. Bottles</t>
  </si>
  <si>
    <t>Tot. Amount</t>
  </si>
  <si>
    <t>Conteggio di client</t>
  </si>
  <si>
    <t>Cinzia</t>
  </si>
  <si>
    <t>Lorenzo</t>
  </si>
  <si>
    <t>Davide</t>
  </si>
  <si>
    <t>Luana</t>
  </si>
  <si>
    <t>Marcella</t>
  </si>
  <si>
    <t>Mario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</si>
</sst>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* #,##0.00\ &quot;€&quot;_-;\-* #,##0.00\ &quot;€&quot;_-;_-* &quot;-&quot;??\ &quot;€&quot;_-;_-@_-"/>
    <numFmt numFmtId="164" formatCode="_-&quot;€&quot;\ * #,##0.00_-;\-&quot;€&quot;\ * #,##0.00_-;_-&quot;€&quot;\ * &quot;-&quot;??_-;_-@_-"/>
    <numFmt numFmtId="165" formatCode="_(&quot;€&quot;* #,##0.00_);_(&quot;€&quot;* \(#,##0.00\);_(&quot;€&quot;* &quot;-&quot;??_);_(@_)"/>
    <numFmt numFmtId="166" formatCode="_ &quot;€&quot;\ * #,##0.00_ ;_ &quot;€&quot;\ * \-#,##0.00_ ;_ &quot;€&quot;\ * &quot;-&quot;??_ ;_ @_ "/>
    <numFmt numFmtId="167" formatCode="_ * #,##0.00_ ;_ * \-#,##0.00_ ;_ * &quot;-&quot;??_ ;_ @_ "/>
    <numFmt numFmtId="168" formatCode="0.0"/>
    <numFmt numFmtId="169" formatCode="_-[$€]\ * #,##0.00_-;_-[$€]\ * #,##0.00\-;_-[$€]\ * &quot;-&quot;??_-;_-@_-"/>
    <numFmt numFmtId="170" formatCode="&quot;€&quot;\ #,##0.00"/>
    <numFmt numFmtId="171" formatCode="_(* #,##0_);_(* \(#,##0\);_(* &quot;-&quot;_);_(@_)"/>
    <numFmt numFmtId="172" formatCode="_(* #,##0.00_);_(* \(#,##0.00\);_(* &quot;-&quot;??_);_(@_)"/>
    <numFmt numFmtId="173" formatCode="&quot;€&quot;#,##0.00"/>
    <numFmt numFmtId="174" formatCode="#,##0.00\ &quot;€&quot;"/>
    <numFmt numFmtId="175" formatCode="000000"/>
  </numFmts>
  <fonts count="89" x14ac:knownFonts="1"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sz val="18"/>
      <color theme="3"/>
      <name val="Cambria"/>
      <family val="2"/>
      <scheme val="major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sz val="11"/>
      <color theme="1"/>
      <name val="Arial Nova Light"/>
      <family val="2"/>
    </font>
    <font>
      <sz val="11"/>
      <name val="Arial Nova Light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Arial Nova Light"/>
      <family val="2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b/>
      <sz val="10"/>
      <name val="Calibri"/>
      <family val="2"/>
    </font>
    <font>
      <b/>
      <sz val="8"/>
      <color theme="0"/>
      <name val="Arial Nova Light"/>
      <family val="2"/>
    </font>
    <font>
      <sz val="12"/>
      <color theme="0"/>
      <name val="Calibri"/>
      <family val="2"/>
      <scheme val="minor"/>
    </font>
    <font>
      <sz val="12"/>
      <color theme="0"/>
      <name val="Arial Nova Light"/>
      <family val="2"/>
    </font>
    <font>
      <sz val="9"/>
      <color theme="0"/>
      <name val="Calibri"/>
      <family val="2"/>
      <scheme val="minor"/>
    </font>
    <font>
      <sz val="8"/>
      <color theme="0"/>
      <name val="Arial Nova Light"/>
      <family val="2"/>
    </font>
    <font>
      <i/>
      <sz val="12"/>
      <color theme="0"/>
      <name val="Arial Nova Light"/>
      <family val="2"/>
    </font>
    <font>
      <sz val="8"/>
      <name val="Arial Nova Light"/>
      <family val="2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u/>
      <sz val="10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i/>
      <sz val="8"/>
      <color theme="0"/>
      <name val="Calibri"/>
      <family val="2"/>
      <scheme val="minor"/>
    </font>
    <font>
      <u/>
      <sz val="8"/>
      <color theme="0"/>
      <name val="Arial Nova Light"/>
      <family val="2"/>
    </font>
    <font>
      <b/>
      <sz val="9"/>
      <color theme="0"/>
      <name val="Arial Nova Light"/>
      <family val="2"/>
    </font>
    <font>
      <i/>
      <sz val="9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Arial Nova Light"/>
      <family val="2"/>
    </font>
    <font>
      <b/>
      <i/>
      <sz val="9"/>
      <color theme="0"/>
      <name val="Arial Nova Light"/>
      <family val="2"/>
    </font>
    <font>
      <b/>
      <sz val="10"/>
      <color theme="0"/>
      <name val="Arial Nova Light"/>
      <family val="2"/>
    </font>
    <font>
      <b/>
      <i/>
      <sz val="10"/>
      <color theme="0"/>
      <name val="Arial Nova Light"/>
      <family val="2"/>
    </font>
    <font>
      <b/>
      <sz val="12"/>
      <name val="Arial Nova Light"/>
      <family val="2"/>
    </font>
    <font>
      <sz val="12"/>
      <name val="Arial Nova Light"/>
      <family val="2"/>
    </font>
    <font>
      <sz val="9"/>
      <name val="Calibri"/>
      <family val="2"/>
      <scheme val="minor"/>
    </font>
    <font>
      <i/>
      <sz val="9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2"/>
      <color theme="0"/>
      <name val="Aptos SemiBold"/>
      <family val="2"/>
    </font>
    <font>
      <sz val="11"/>
      <color theme="0" tint="-0.14999847407452621"/>
      <name val="Calibri"/>
      <family val="2"/>
      <scheme val="minor"/>
    </font>
    <font>
      <b/>
      <sz val="16"/>
      <color theme="0" tint="-0.14999847407452621"/>
      <name val="Calibri"/>
      <family val="2"/>
      <scheme val="minor"/>
    </font>
    <font>
      <b/>
      <sz val="36"/>
      <color theme="0" tint="-0.14999847407452621"/>
      <name val="Calibri"/>
      <family val="2"/>
      <scheme val="minor"/>
    </font>
    <font>
      <b/>
      <sz val="18"/>
      <color theme="0"/>
      <name val="Aptos SemiBold"/>
      <family val="2"/>
    </font>
    <font>
      <sz val="11"/>
      <name val="Calibri"/>
      <family val="2"/>
    </font>
    <font>
      <sz val="10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</font>
    <font>
      <b/>
      <sz val="16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2"/>
      <color rgb="FF9A3634"/>
      <name val="Calibri"/>
      <family val="2"/>
    </font>
    <font>
      <sz val="6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0"/>
      <color rgb="FF000000"/>
      <name val="Arial"/>
      <family val="2"/>
    </font>
    <font>
      <b/>
      <sz val="11"/>
      <color theme="1"/>
      <name val="Aptos SemiBold"/>
      <family val="2"/>
    </font>
    <font>
      <sz val="11"/>
      <color theme="6" tint="-0.499984740745262"/>
      <name val="Calibri"/>
      <family val="2"/>
      <scheme val="minor"/>
    </font>
  </fonts>
  <fills count="5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5D9F1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rgb="FFFCD5B4"/>
        <bgColor indexed="64"/>
      </patternFill>
    </fill>
  </fills>
  <borders count="6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350">
    <xf numFmtId="0" fontId="0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4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5" fillId="0" borderId="0">
      <alignment vertical="top"/>
    </xf>
    <xf numFmtId="0" fontId="7" fillId="0" borderId="0" applyNumberFormat="0" applyFill="0" applyBorder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0" fillId="0" borderId="0" applyNumberFormat="0" applyFill="0" applyBorder="0" applyAlignment="0" applyProtection="0"/>
    <xf numFmtId="0" fontId="14" fillId="6" borderId="5" applyNumberFormat="0" applyAlignment="0" applyProtection="0"/>
    <xf numFmtId="0" fontId="15" fillId="7" borderId="6" applyNumberFormat="0" applyAlignment="0" applyProtection="0"/>
    <xf numFmtId="0" fontId="16" fillId="7" borderId="5" applyNumberFormat="0" applyAlignment="0" applyProtection="0"/>
    <xf numFmtId="0" fontId="17" fillId="0" borderId="7" applyNumberFormat="0" applyFill="0" applyAlignment="0" applyProtection="0"/>
    <xf numFmtId="0" fontId="18" fillId="8" borderId="8" applyNumberFormat="0" applyAlignment="0" applyProtection="0"/>
    <xf numFmtId="0" fontId="19" fillId="0" borderId="0" applyNumberFormat="0" applyFill="0" applyBorder="0" applyAlignment="0" applyProtection="0"/>
    <xf numFmtId="0" fontId="6" fillId="9" borderId="9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10" applyNumberFormat="0" applyFill="0" applyAlignment="0" applyProtection="0"/>
    <xf numFmtId="0" fontId="22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22" fillId="13" borderId="0" applyNumberFormat="0" applyBorder="0" applyAlignment="0" applyProtection="0"/>
    <xf numFmtId="0" fontId="22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22" fillId="17" borderId="0" applyNumberFormat="0" applyBorder="0" applyAlignment="0" applyProtection="0"/>
    <xf numFmtId="0" fontId="22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2" fillId="21" borderId="0" applyNumberFormat="0" applyBorder="0" applyAlignment="0" applyProtection="0"/>
    <xf numFmtId="0" fontId="22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2" fillId="33" borderId="0" applyNumberFormat="0" applyBorder="0" applyAlignment="0" applyProtection="0"/>
    <xf numFmtId="0" fontId="1" fillId="0" borderId="0">
      <alignment vertical="top"/>
    </xf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49" fontId="23" fillId="35" borderId="12" applyAlignment="0"/>
    <xf numFmtId="49" fontId="23" fillId="36" borderId="12" applyAlignment="0"/>
    <xf numFmtId="49" fontId="23" fillId="37" borderId="12" applyAlignment="0"/>
    <xf numFmtId="49" fontId="24" fillId="38" borderId="11">
      <alignment horizontal="center" wrapText="1"/>
    </xf>
    <xf numFmtId="49" fontId="24" fillId="39" borderId="11">
      <alignment horizontal="center" wrapText="1"/>
    </xf>
    <xf numFmtId="49" fontId="24" fillId="40" borderId="5">
      <alignment horizontal="center" wrapText="1"/>
    </xf>
    <xf numFmtId="49" fontId="24" fillId="35" borderId="5">
      <alignment horizontal="center" wrapText="1"/>
    </xf>
    <xf numFmtId="49" fontId="23" fillId="35" borderId="12" applyAlignment="0"/>
    <xf numFmtId="49" fontId="23" fillId="41" borderId="13" applyAlignment="0"/>
    <xf numFmtId="49" fontId="23" fillId="0" borderId="0" applyFont="0" applyFill="0" applyBorder="0">
      <alignment wrapText="1"/>
    </xf>
    <xf numFmtId="49" fontId="24" fillId="42" borderId="5">
      <alignment horizontal="center" wrapText="1"/>
    </xf>
    <xf numFmtId="0" fontId="25" fillId="43" borderId="5">
      <alignment horizontal="left" vertical="top"/>
      <protection locked="0"/>
    </xf>
    <xf numFmtId="49" fontId="23" fillId="0" borderId="0">
      <protection locked="0"/>
    </xf>
    <xf numFmtId="49" fontId="23" fillId="34" borderId="11" applyAlignment="0">
      <protection locked="0"/>
    </xf>
    <xf numFmtId="49" fontId="23" fillId="44" borderId="11">
      <protection locked="0"/>
    </xf>
    <xf numFmtId="49" fontId="24" fillId="45" borderId="11">
      <alignment horizontal="center" wrapText="1"/>
    </xf>
    <xf numFmtId="49" fontId="24" fillId="46" borderId="5">
      <alignment horizontal="center" wrapText="1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" fillId="0" borderId="0"/>
    <xf numFmtId="166" fontId="2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49" fontId="23" fillId="0" borderId="0">
      <protection locked="0"/>
    </xf>
    <xf numFmtId="0" fontId="11" fillId="3" borderId="0" applyNumberFormat="0" applyBorder="0" applyAlignment="0">
      <protection locked="0"/>
    </xf>
    <xf numFmtId="49" fontId="23" fillId="34" borderId="11" applyAlignment="0">
      <protection locked="0"/>
    </xf>
    <xf numFmtId="0" fontId="13" fillId="5" borderId="0" applyNumberFormat="0" applyBorder="0" applyAlignment="0">
      <protection locked="0"/>
    </xf>
    <xf numFmtId="0" fontId="6" fillId="0" borderId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0" borderId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167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9" borderId="9" applyNumberFormat="0" applyFont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0" applyNumberFormat="0" applyBorder="0" applyAlignment="0" applyProtection="0"/>
    <xf numFmtId="0" fontId="26" fillId="0" borderId="0" applyNumberFormat="0" applyFill="0" applyBorder="0" applyAlignment="0" applyProtection="0"/>
    <xf numFmtId="0" fontId="5" fillId="0" borderId="0">
      <alignment vertical="top"/>
    </xf>
    <xf numFmtId="0" fontId="1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28" fillId="0" borderId="0">
      <alignment vertical="top"/>
    </xf>
    <xf numFmtId="165" fontId="2" fillId="0" borderId="0" applyFont="0" applyFill="0" applyBorder="0" applyAlignment="0" applyProtection="0"/>
    <xf numFmtId="0" fontId="2" fillId="0" borderId="0"/>
    <xf numFmtId="165" fontId="6" fillId="0" borderId="0" applyFont="0" applyFill="0" applyBorder="0" applyAlignment="0" applyProtection="0"/>
    <xf numFmtId="0" fontId="1" fillId="0" borderId="0">
      <alignment vertical="top"/>
    </xf>
    <xf numFmtId="0" fontId="29" fillId="0" borderId="0">
      <alignment vertical="top"/>
    </xf>
    <xf numFmtId="0" fontId="30" fillId="0" borderId="0"/>
    <xf numFmtId="167" fontId="6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1" fillId="0" borderId="0">
      <alignment vertical="top"/>
    </xf>
    <xf numFmtId="0" fontId="33" fillId="0" borderId="0" applyNumberFormat="0" applyFill="0" applyBorder="0" applyAlignment="0" applyProtection="0"/>
    <xf numFmtId="165" fontId="6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71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49" fontId="69" fillId="52" borderId="1">
      <alignment horizontal="center" vertical="center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3" fillId="34" borderId="18" applyAlignment="0">
      <protection locked="0"/>
    </xf>
    <xf numFmtId="49" fontId="24" fillId="38" borderId="18">
      <alignment horizontal="center" wrapText="1"/>
    </xf>
    <xf numFmtId="49" fontId="24" fillId="39" borderId="18">
      <alignment horizontal="center" wrapText="1"/>
    </xf>
    <xf numFmtId="49" fontId="24" fillId="45" borderId="18">
      <alignment horizontal="center" wrapText="1"/>
    </xf>
    <xf numFmtId="49" fontId="23" fillId="44" borderId="18">
      <protection locked="0"/>
    </xf>
    <xf numFmtId="9" fontId="6" fillId="0" borderId="0" applyFont="0" applyFill="0" applyBorder="0" applyAlignment="0" applyProtection="0"/>
  </cellStyleXfs>
  <cellXfs count="412">
    <xf numFmtId="0" fontId="0" fillId="0" borderId="0" xfId="0"/>
    <xf numFmtId="0" fontId="32" fillId="0" borderId="0" xfId="0" applyFont="1"/>
    <xf numFmtId="1" fontId="31" fillId="0" borderId="0" xfId="0" applyNumberFormat="1" applyFont="1" applyAlignment="1">
      <alignment horizontal="left"/>
    </xf>
    <xf numFmtId="2" fontId="31" fillId="0" borderId="0" xfId="0" applyNumberFormat="1" applyFont="1" applyAlignment="1">
      <alignment horizontal="left"/>
    </xf>
    <xf numFmtId="0" fontId="31" fillId="0" borderId="0" xfId="0" applyFont="1" applyAlignment="1">
      <alignment horizontal="left"/>
    </xf>
    <xf numFmtId="168" fontId="31" fillId="0" borderId="0" xfId="0" applyNumberFormat="1" applyFont="1" applyAlignment="1">
      <alignment horizontal="center"/>
    </xf>
    <xf numFmtId="0" fontId="31" fillId="0" borderId="0" xfId="0" applyFont="1" applyAlignment="1">
      <alignment horizontal="center" vertical="top"/>
    </xf>
    <xf numFmtId="2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center"/>
    </xf>
    <xf numFmtId="170" fontId="32" fillId="0" borderId="0" xfId="0" applyNumberFormat="1" applyFont="1" applyAlignment="1">
      <alignment horizontal="center"/>
    </xf>
    <xf numFmtId="2" fontId="31" fillId="0" borderId="0" xfId="0" applyNumberFormat="1" applyFont="1"/>
    <xf numFmtId="0" fontId="35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left" vertical="center"/>
    </xf>
    <xf numFmtId="2" fontId="34" fillId="0" borderId="0" xfId="0" applyNumberFormat="1" applyFont="1" applyAlignment="1">
      <alignment horizontal="left" vertical="center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left" vertical="top"/>
    </xf>
    <xf numFmtId="1" fontId="38" fillId="0" borderId="0" xfId="0" applyNumberFormat="1" applyFont="1" applyAlignment="1">
      <alignment horizontal="center" vertical="center"/>
    </xf>
    <xf numFmtId="0" fontId="33" fillId="0" borderId="0" xfId="334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right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/>
    </xf>
    <xf numFmtId="0" fontId="42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168" fontId="43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right"/>
    </xf>
    <xf numFmtId="2" fontId="45" fillId="48" borderId="0" xfId="0" applyNumberFormat="1" applyFont="1" applyFill="1" applyAlignment="1">
      <alignment horizontal="right" vertical="top"/>
    </xf>
    <xf numFmtId="2" fontId="45" fillId="48" borderId="0" xfId="0" applyNumberFormat="1" applyFont="1" applyFill="1" applyAlignment="1">
      <alignment horizontal="right"/>
    </xf>
    <xf numFmtId="2" fontId="46" fillId="48" borderId="0" xfId="0" applyNumberFormat="1" applyFont="1" applyFill="1" applyAlignment="1">
      <alignment horizontal="right"/>
    </xf>
    <xf numFmtId="2" fontId="47" fillId="48" borderId="0" xfId="0" applyNumberFormat="1" applyFont="1" applyFill="1" applyAlignment="1">
      <alignment horizontal="right"/>
    </xf>
    <xf numFmtId="2" fontId="48" fillId="48" borderId="0" xfId="0" applyNumberFormat="1" applyFont="1" applyFill="1" applyAlignment="1">
      <alignment horizontal="right"/>
    </xf>
    <xf numFmtId="0" fontId="22" fillId="48" borderId="0" xfId="0" applyFont="1" applyFill="1"/>
    <xf numFmtId="2" fontId="49" fillId="48" borderId="0" xfId="0" applyNumberFormat="1" applyFont="1" applyFill="1" applyAlignment="1">
      <alignment horizontal="right"/>
    </xf>
    <xf numFmtId="2" fontId="50" fillId="48" borderId="0" xfId="0" applyNumberFormat="1" applyFont="1" applyFill="1" applyAlignment="1">
      <alignment horizontal="left" vertical="top"/>
    </xf>
    <xf numFmtId="2" fontId="50" fillId="48" borderId="0" xfId="0" applyNumberFormat="1" applyFont="1" applyFill="1" applyAlignment="1">
      <alignment horizontal="center" vertical="top"/>
    </xf>
    <xf numFmtId="168" fontId="47" fillId="48" borderId="0" xfId="0" applyNumberFormat="1" applyFont="1" applyFill="1" applyAlignment="1">
      <alignment horizontal="left"/>
    </xf>
    <xf numFmtId="0" fontId="0" fillId="48" borderId="0" xfId="0" applyFill="1"/>
    <xf numFmtId="2" fontId="47" fillId="48" borderId="0" xfId="0" applyNumberFormat="1" applyFont="1" applyFill="1" applyAlignment="1">
      <alignment horizontal="left"/>
    </xf>
    <xf numFmtId="2" fontId="44" fillId="48" borderId="0" xfId="0" applyNumberFormat="1" applyFont="1" applyFill="1" applyAlignment="1">
      <alignment horizontal="center"/>
    </xf>
    <xf numFmtId="2" fontId="50" fillId="48" borderId="0" xfId="334" applyNumberFormat="1" applyFont="1" applyFill="1" applyAlignment="1">
      <alignment horizontal="right"/>
    </xf>
    <xf numFmtId="2" fontId="51" fillId="48" borderId="0" xfId="334" applyNumberFormat="1" applyFont="1" applyFill="1" applyAlignment="1">
      <alignment horizontal="right"/>
    </xf>
    <xf numFmtId="168" fontId="47" fillId="48" borderId="0" xfId="0" applyNumberFormat="1" applyFont="1" applyFill="1" applyAlignment="1">
      <alignment horizontal="right"/>
    </xf>
    <xf numFmtId="2" fontId="52" fillId="48" borderId="0" xfId="334" applyNumberFormat="1" applyFont="1" applyFill="1" applyAlignment="1">
      <alignment horizontal="right"/>
    </xf>
    <xf numFmtId="2" fontId="53" fillId="48" borderId="0" xfId="0" applyNumberFormat="1" applyFont="1" applyFill="1" applyAlignment="1">
      <alignment horizontal="center" vertical="top"/>
    </xf>
    <xf numFmtId="2" fontId="54" fillId="48" borderId="0" xfId="0" applyNumberFormat="1" applyFont="1" applyFill="1" applyAlignment="1">
      <alignment horizontal="center" vertical="top"/>
    </xf>
    <xf numFmtId="2" fontId="51" fillId="48" borderId="0" xfId="0" applyNumberFormat="1" applyFont="1" applyFill="1" applyAlignment="1">
      <alignment horizontal="center" vertical="top"/>
    </xf>
    <xf numFmtId="2" fontId="55" fillId="48" borderId="0" xfId="334" applyNumberFormat="1" applyFont="1" applyFill="1" applyAlignment="1">
      <alignment horizontal="left"/>
    </xf>
    <xf numFmtId="0" fontId="45" fillId="48" borderId="0" xfId="0" applyFont="1" applyFill="1" applyAlignment="1">
      <alignment wrapText="1"/>
    </xf>
    <xf numFmtId="168" fontId="45" fillId="48" borderId="0" xfId="0" applyNumberFormat="1" applyFont="1" applyFill="1" applyAlignment="1">
      <alignment horizontal="right"/>
    </xf>
    <xf numFmtId="2" fontId="56" fillId="48" borderId="0" xfId="0" applyNumberFormat="1" applyFont="1" applyFill="1" applyAlignment="1">
      <alignment horizontal="right" vertical="top"/>
    </xf>
    <xf numFmtId="2" fontId="46" fillId="48" borderId="0" xfId="0" applyNumberFormat="1" applyFont="1" applyFill="1" applyAlignment="1">
      <alignment horizontal="center" vertical="top"/>
    </xf>
    <xf numFmtId="2" fontId="57" fillId="48" borderId="0" xfId="0" applyNumberFormat="1" applyFont="1" applyFill="1" applyAlignment="1">
      <alignment horizontal="center" vertical="top"/>
    </xf>
    <xf numFmtId="2" fontId="58" fillId="48" borderId="0" xfId="0" applyNumberFormat="1" applyFont="1" applyFill="1" applyAlignment="1">
      <alignment horizontal="center" vertical="top"/>
    </xf>
    <xf numFmtId="2" fontId="53" fillId="48" borderId="0" xfId="0" applyNumberFormat="1" applyFont="1" applyFill="1" applyAlignment="1">
      <alignment horizontal="left" vertical="top"/>
    </xf>
    <xf numFmtId="0" fontId="59" fillId="48" borderId="0" xfId="0" applyFont="1" applyFill="1" applyAlignment="1">
      <alignment horizontal="center"/>
    </xf>
    <xf numFmtId="2" fontId="45" fillId="48" borderId="0" xfId="0" applyNumberFormat="1" applyFont="1" applyFill="1" applyAlignment="1">
      <alignment horizontal="center"/>
    </xf>
    <xf numFmtId="2" fontId="45" fillId="48" borderId="0" xfId="0" applyNumberFormat="1" applyFont="1" applyFill="1"/>
    <xf numFmtId="2" fontId="56" fillId="48" borderId="0" xfId="0" applyNumberFormat="1" applyFont="1" applyFill="1" applyAlignment="1">
      <alignment horizontal="center" vertical="top"/>
    </xf>
    <xf numFmtId="2" fontId="60" fillId="48" borderId="0" xfId="0" applyNumberFormat="1" applyFont="1" applyFill="1" applyAlignment="1">
      <alignment horizontal="center" vertical="top"/>
    </xf>
    <xf numFmtId="170" fontId="56" fillId="48" borderId="0" xfId="0" applyNumberFormat="1" applyFont="1" applyFill="1" applyAlignment="1">
      <alignment horizontal="center" vertical="top"/>
    </xf>
    <xf numFmtId="170" fontId="60" fillId="48" borderId="0" xfId="0" applyNumberFormat="1" applyFont="1" applyFill="1" applyAlignment="1">
      <alignment horizontal="center" vertical="top"/>
    </xf>
    <xf numFmtId="2" fontId="22" fillId="48" borderId="0" xfId="0" applyNumberFormat="1" applyFont="1" applyFill="1" applyAlignment="1">
      <alignment horizontal="center" vertical="top"/>
    </xf>
    <xf numFmtId="2" fontId="34" fillId="48" borderId="0" xfId="0" applyNumberFormat="1" applyFont="1" applyFill="1" applyAlignment="1">
      <alignment horizontal="center" vertical="top"/>
    </xf>
    <xf numFmtId="2" fontId="18" fillId="48" borderId="0" xfId="0" applyNumberFormat="1" applyFont="1" applyFill="1" applyAlignment="1">
      <alignment horizontal="left" vertical="top"/>
    </xf>
    <xf numFmtId="2" fontId="18" fillId="48" borderId="0" xfId="0" applyNumberFormat="1" applyFont="1" applyFill="1" applyAlignment="1">
      <alignment horizontal="center" vertical="top"/>
    </xf>
    <xf numFmtId="2" fontId="61" fillId="48" borderId="0" xfId="0" applyNumberFormat="1" applyFont="1" applyFill="1" applyAlignment="1">
      <alignment horizontal="right" vertical="top"/>
    </xf>
    <xf numFmtId="2" fontId="61" fillId="48" borderId="0" xfId="0" applyNumberFormat="1" applyFont="1" applyFill="1" applyAlignment="1">
      <alignment horizontal="center" vertical="top"/>
    </xf>
    <xf numFmtId="2" fontId="62" fillId="48" borderId="0" xfId="0" applyNumberFormat="1" applyFont="1" applyFill="1" applyAlignment="1">
      <alignment horizontal="center" vertical="top"/>
    </xf>
    <xf numFmtId="0" fontId="63" fillId="48" borderId="0" xfId="0" applyFont="1" applyFill="1" applyAlignment="1">
      <alignment horizontal="center"/>
    </xf>
    <xf numFmtId="0" fontId="64" fillId="48" borderId="0" xfId="0" applyFont="1" applyFill="1" applyAlignment="1">
      <alignment wrapText="1"/>
    </xf>
    <xf numFmtId="2" fontId="64" fillId="48" borderId="0" xfId="0" applyNumberFormat="1" applyFont="1" applyFill="1" applyAlignment="1">
      <alignment horizontal="center"/>
    </xf>
    <xf numFmtId="2" fontId="64" fillId="48" borderId="0" xfId="0" applyNumberFormat="1" applyFont="1" applyFill="1"/>
    <xf numFmtId="168" fontId="64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right"/>
    </xf>
    <xf numFmtId="168" fontId="65" fillId="48" borderId="0" xfId="0" applyNumberFormat="1" applyFont="1" applyFill="1" applyAlignment="1">
      <alignment horizontal="center"/>
    </xf>
    <xf numFmtId="168" fontId="66" fillId="48" borderId="0" xfId="0" applyNumberFormat="1" applyFont="1" applyFill="1" applyAlignment="1">
      <alignment horizontal="center"/>
    </xf>
    <xf numFmtId="168" fontId="65" fillId="48" borderId="0" xfId="0" applyNumberFormat="1" applyFont="1" applyFill="1" applyAlignment="1">
      <alignment horizontal="left"/>
    </xf>
    <xf numFmtId="2" fontId="65" fillId="48" borderId="0" xfId="0" applyNumberFormat="1" applyFont="1" applyFill="1" applyAlignment="1">
      <alignment horizontal="center"/>
    </xf>
    <xf numFmtId="0" fontId="0" fillId="49" borderId="0" xfId="0" applyFill="1"/>
    <xf numFmtId="0" fontId="36" fillId="2" borderId="1" xfId="0" applyFont="1" applyFill="1" applyBorder="1" applyAlignment="1">
      <alignment horizontal="left" wrapText="1"/>
    </xf>
    <xf numFmtId="0" fontId="37" fillId="2" borderId="1" xfId="0" applyFont="1" applyFill="1" applyBorder="1" applyAlignment="1">
      <alignment horizontal="left"/>
    </xf>
    <xf numFmtId="2" fontId="36" fillId="2" borderId="1" xfId="0" applyNumberFormat="1" applyFont="1" applyFill="1" applyBorder="1" applyAlignment="1">
      <alignment horizontal="left" wrapText="1"/>
    </xf>
    <xf numFmtId="168" fontId="36" fillId="2" borderId="1" xfId="0" applyNumberFormat="1" applyFont="1" applyFill="1" applyBorder="1" applyAlignment="1">
      <alignment horizontal="left" wrapText="1"/>
    </xf>
    <xf numFmtId="2" fontId="36" fillId="2" borderId="1" xfId="0" applyNumberFormat="1" applyFont="1" applyFill="1" applyBorder="1" applyAlignment="1">
      <alignment horizontal="center" wrapText="1"/>
    </xf>
    <xf numFmtId="2" fontId="37" fillId="2" borderId="1" xfId="0" applyNumberFormat="1" applyFont="1" applyFill="1" applyBorder="1" applyAlignment="1">
      <alignment horizontal="center" wrapText="1"/>
    </xf>
    <xf numFmtId="2" fontId="37" fillId="2" borderId="15" xfId="0" applyNumberFormat="1" applyFont="1" applyFill="1" applyBorder="1" applyAlignment="1">
      <alignment horizontal="left" wrapText="1"/>
    </xf>
    <xf numFmtId="170" fontId="37" fillId="2" borderId="1" xfId="0" applyNumberFormat="1" applyFont="1" applyFill="1" applyBorder="1" applyAlignment="1">
      <alignment horizontal="center" wrapText="1"/>
    </xf>
    <xf numFmtId="170" fontId="37" fillId="2" borderId="1" xfId="0" applyNumberFormat="1" applyFont="1" applyFill="1" applyBorder="1" applyAlignment="1">
      <alignment horizontal="left" wrapText="1"/>
    </xf>
    <xf numFmtId="0" fontId="36" fillId="0" borderId="0" xfId="0" applyFont="1"/>
    <xf numFmtId="2" fontId="36" fillId="0" borderId="0" xfId="0" applyNumberFormat="1" applyFont="1"/>
    <xf numFmtId="0" fontId="34" fillId="0" borderId="0" xfId="0" applyFont="1"/>
    <xf numFmtId="0" fontId="34" fillId="0" borderId="0" xfId="334" applyFont="1" applyAlignment="1">
      <alignment horizontal="center" vertical="center"/>
    </xf>
    <xf numFmtId="2" fontId="31" fillId="0" borderId="0" xfId="0" applyNumberFormat="1" applyFont="1" applyAlignment="1">
      <alignment horizontal="center"/>
    </xf>
    <xf numFmtId="170" fontId="32" fillId="0" borderId="0" xfId="0" applyNumberFormat="1" applyFont="1" applyAlignment="1">
      <alignment horizontal="left"/>
    </xf>
    <xf numFmtId="0" fontId="31" fillId="0" borderId="0" xfId="0" applyFont="1"/>
    <xf numFmtId="0" fontId="31" fillId="0" borderId="0" xfId="0" applyFont="1" applyAlignment="1">
      <alignment horizontal="center"/>
    </xf>
    <xf numFmtId="0" fontId="41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16" xfId="335" applyFont="1" applyBorder="1" applyAlignment="1">
      <alignment horizontal="center"/>
    </xf>
    <xf numFmtId="165" fontId="0" fillId="0" borderId="0" xfId="335" applyFont="1" applyAlignment="1">
      <alignment horizontal="center"/>
    </xf>
    <xf numFmtId="165" fontId="0" fillId="0" borderId="0" xfId="335" applyFont="1" applyBorder="1" applyAlignment="1">
      <alignment horizontal="center"/>
    </xf>
    <xf numFmtId="0" fontId="0" fillId="50" borderId="0" xfId="0" applyFill="1"/>
    <xf numFmtId="0" fontId="0" fillId="51" borderId="0" xfId="0" applyFill="1"/>
    <xf numFmtId="0" fontId="41" fillId="0" borderId="0" xfId="0" applyFont="1" applyAlignment="1">
      <alignment horizontal="center" vertical="center" wrapText="1"/>
    </xf>
    <xf numFmtId="0" fontId="0" fillId="53" borderId="0" xfId="0" applyFill="1" applyAlignment="1">
      <alignment horizontal="center" vertical="center"/>
    </xf>
    <xf numFmtId="0" fontId="0" fillId="53" borderId="0" xfId="0" applyFill="1" applyAlignment="1">
      <alignment horizontal="center"/>
    </xf>
    <xf numFmtId="0" fontId="0" fillId="53" borderId="0" xfId="0" applyFill="1"/>
    <xf numFmtId="2" fontId="0" fillId="53" borderId="0" xfId="0" applyNumberFormat="1" applyFill="1" applyAlignment="1">
      <alignment horizontal="center"/>
    </xf>
    <xf numFmtId="0" fontId="21" fillId="53" borderId="0" xfId="0" applyFont="1" applyFill="1"/>
    <xf numFmtId="0" fontId="21" fillId="53" borderId="0" xfId="0" applyFont="1" applyFill="1" applyAlignment="1">
      <alignment horizontal="left"/>
    </xf>
    <xf numFmtId="0" fontId="67" fillId="53" borderId="0" xfId="0" applyFont="1" applyFill="1" applyAlignment="1">
      <alignment vertical="center"/>
    </xf>
    <xf numFmtId="0" fontId="68" fillId="53" borderId="0" xfId="0" applyFont="1" applyFill="1" applyAlignment="1">
      <alignment vertical="center"/>
    </xf>
    <xf numFmtId="0" fontId="0" fillId="53" borderId="0" xfId="0" applyFill="1" applyAlignment="1">
      <alignment horizontal="left"/>
    </xf>
    <xf numFmtId="0" fontId="0" fillId="53" borderId="17" xfId="0" applyFill="1" applyBorder="1" applyAlignment="1">
      <alignment horizontal="center" vertical="center"/>
    </xf>
    <xf numFmtId="0" fontId="0" fillId="53" borderId="17" xfId="0" applyFill="1" applyBorder="1" applyAlignment="1">
      <alignment horizontal="left"/>
    </xf>
    <xf numFmtId="0" fontId="0" fillId="53" borderId="17" xfId="0" applyFill="1" applyBorder="1" applyAlignment="1">
      <alignment horizontal="center"/>
    </xf>
    <xf numFmtId="0" fontId="0" fillId="53" borderId="17" xfId="0" applyFill="1" applyBorder="1"/>
    <xf numFmtId="2" fontId="70" fillId="53" borderId="0" xfId="0" applyNumberFormat="1" applyFont="1" applyFill="1" applyAlignment="1">
      <alignment horizontal="center"/>
    </xf>
    <xf numFmtId="0" fontId="70" fillId="53" borderId="0" xfId="0" applyFont="1" applyFill="1"/>
    <xf numFmtId="0" fontId="70" fillId="5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75" fillId="0" borderId="0" xfId="0" applyFont="1" applyAlignment="1">
      <alignment horizontal="center" vertical="center"/>
    </xf>
    <xf numFmtId="44" fontId="0" fillId="0" borderId="0" xfId="0" applyNumberFormat="1"/>
    <xf numFmtId="0" fontId="39" fillId="0" borderId="0" xfId="0" applyFont="1" applyAlignment="1">
      <alignment horizontal="left" vertical="center"/>
    </xf>
    <xf numFmtId="168" fontId="0" fillId="0" borderId="0" xfId="0" applyNumberFormat="1" applyAlignment="1">
      <alignment horizontal="center"/>
    </xf>
    <xf numFmtId="2" fontId="0" fillId="0" borderId="0" xfId="0" applyNumberFormat="1"/>
    <xf numFmtId="168" fontId="0" fillId="0" borderId="0" xfId="0" applyNumberFormat="1"/>
    <xf numFmtId="0" fontId="0" fillId="0" borderId="21" xfId="0" applyBorder="1"/>
    <xf numFmtId="0" fontId="0" fillId="0" borderId="24" xfId="0" applyBorder="1"/>
    <xf numFmtId="0" fontId="0" fillId="0" borderId="14" xfId="0" applyBorder="1" applyAlignment="1">
      <alignment horizontal="center"/>
    </xf>
    <xf numFmtId="2" fontId="0" fillId="0" borderId="14" xfId="0" applyNumberFormat="1" applyBorder="1" applyAlignment="1">
      <alignment horizontal="center"/>
    </xf>
    <xf numFmtId="168" fontId="0" fillId="0" borderId="14" xfId="0" applyNumberFormat="1" applyBorder="1" applyAlignment="1">
      <alignment horizontal="center"/>
    </xf>
    <xf numFmtId="0" fontId="19" fillId="0" borderId="0" xfId="0" applyFont="1" applyAlignment="1">
      <alignment horizontal="center" vertical="center"/>
    </xf>
    <xf numFmtId="0" fontId="77" fillId="0" borderId="0" xfId="0" applyFont="1"/>
    <xf numFmtId="0" fontId="78" fillId="0" borderId="0" xfId="0" applyFont="1" applyAlignment="1">
      <alignment vertical="center"/>
    </xf>
    <xf numFmtId="0" fontId="79" fillId="0" borderId="19" xfId="0" applyFont="1" applyBorder="1" applyAlignment="1">
      <alignment horizontal="center"/>
    </xf>
    <xf numFmtId="173" fontId="79" fillId="0" borderId="19" xfId="0" applyNumberFormat="1" applyFont="1" applyBorder="1" applyAlignment="1">
      <alignment horizontal="center"/>
    </xf>
    <xf numFmtId="173" fontId="79" fillId="0" borderId="22" xfId="0" applyNumberFormat="1" applyFont="1" applyBorder="1" applyAlignment="1">
      <alignment horizontal="center"/>
    </xf>
    <xf numFmtId="0" fontId="77" fillId="0" borderId="0" xfId="0" applyFont="1" applyAlignment="1">
      <alignment horizontal="left"/>
    </xf>
    <xf numFmtId="0" fontId="77" fillId="0" borderId="0" xfId="0" applyFont="1" applyAlignment="1">
      <alignment horizontal="right"/>
    </xf>
    <xf numFmtId="0" fontId="79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74" fontId="77" fillId="54" borderId="28" xfId="0" applyNumberFormat="1" applyFont="1" applyFill="1" applyBorder="1" applyAlignment="1">
      <alignment horizontal="center" vertical="center"/>
    </xf>
    <xf numFmtId="174" fontId="77" fillId="54" borderId="30" xfId="0" applyNumberFormat="1" applyFont="1" applyFill="1" applyBorder="1" applyAlignment="1">
      <alignment horizontal="center" vertical="center"/>
    </xf>
    <xf numFmtId="174" fontId="77" fillId="54" borderId="33" xfId="0" applyNumberFormat="1" applyFont="1" applyFill="1" applyBorder="1" applyAlignment="1">
      <alignment horizontal="center" vertical="center"/>
    </xf>
    <xf numFmtId="174" fontId="77" fillId="54" borderId="29" xfId="0" applyNumberFormat="1" applyFont="1" applyFill="1" applyBorder="1" applyAlignment="1">
      <alignment horizontal="center" vertical="center"/>
    </xf>
    <xf numFmtId="0" fontId="0" fillId="0" borderId="15" xfId="0" applyBorder="1" applyAlignment="1">
      <alignment vertical="center"/>
    </xf>
    <xf numFmtId="1" fontId="0" fillId="0" borderId="15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1" fontId="34" fillId="47" borderId="43" xfId="0" applyNumberFormat="1" applyFont="1" applyFill="1" applyBorder="1" applyAlignment="1">
      <alignment horizontal="center" vertical="center"/>
    </xf>
    <xf numFmtId="1" fontId="34" fillId="47" borderId="44" xfId="0" applyNumberFormat="1" applyFont="1" applyFill="1" applyBorder="1" applyAlignment="1">
      <alignment horizontal="center" vertical="center"/>
    </xf>
    <xf numFmtId="1" fontId="34" fillId="47" borderId="42" xfId="0" applyNumberFormat="1" applyFont="1" applyFill="1" applyBorder="1" applyAlignment="1">
      <alignment horizontal="center" vertical="center"/>
    </xf>
    <xf numFmtId="0" fontId="2" fillId="55" borderId="0" xfId="336" applyFill="1" applyAlignment="1">
      <alignment vertical="center"/>
    </xf>
    <xf numFmtId="0" fontId="2" fillId="55" borderId="0" xfId="336" applyFill="1" applyAlignment="1">
      <alignment horizontal="left" vertical="center"/>
    </xf>
    <xf numFmtId="0" fontId="2" fillId="55" borderId="41" xfId="336" applyFill="1" applyBorder="1" applyAlignment="1">
      <alignment horizontal="left" vertical="center"/>
    </xf>
    <xf numFmtId="0" fontId="2" fillId="55" borderId="41" xfId="336" applyFill="1" applyBorder="1" applyAlignment="1">
      <alignment vertical="center"/>
    </xf>
    <xf numFmtId="0" fontId="2" fillId="55" borderId="45" xfId="336" applyFill="1" applyBorder="1" applyAlignment="1">
      <alignment vertical="center"/>
    </xf>
    <xf numFmtId="0" fontId="2" fillId="55" borderId="46" xfId="336" applyFill="1" applyBorder="1" applyAlignment="1">
      <alignment vertical="center"/>
    </xf>
    <xf numFmtId="0" fontId="2" fillId="55" borderId="47" xfId="336" applyFill="1" applyBorder="1" applyAlignment="1">
      <alignment horizontal="left" vertical="center"/>
    </xf>
    <xf numFmtId="0" fontId="2" fillId="55" borderId="47" xfId="336" applyFill="1" applyBorder="1" applyAlignment="1">
      <alignment vertical="center"/>
    </xf>
    <xf numFmtId="0" fontId="2" fillId="55" borderId="48" xfId="336" applyFill="1" applyBorder="1" applyAlignment="1">
      <alignment vertical="center"/>
    </xf>
    <xf numFmtId="0" fontId="82" fillId="55" borderId="39" xfId="336" applyFont="1" applyFill="1" applyBorder="1" applyAlignment="1">
      <alignment vertical="center"/>
    </xf>
    <xf numFmtId="0" fontId="82" fillId="55" borderId="39" xfId="336" applyFont="1" applyFill="1" applyBorder="1" applyAlignment="1">
      <alignment horizontal="left" vertical="center"/>
    </xf>
    <xf numFmtId="0" fontId="2" fillId="2" borderId="41" xfId="336" applyFill="1" applyBorder="1" applyAlignment="1">
      <alignment vertical="center"/>
    </xf>
    <xf numFmtId="0" fontId="2" fillId="55" borderId="48" xfId="336" applyFill="1" applyBorder="1" applyAlignment="1">
      <alignment horizontal="center" vertical="center"/>
    </xf>
    <xf numFmtId="0" fontId="2" fillId="55" borderId="37" xfId="336" applyFill="1" applyBorder="1" applyAlignment="1">
      <alignment horizontal="left" vertical="center"/>
    </xf>
    <xf numFmtId="0" fontId="2" fillId="55" borderId="0" xfId="336" applyFill="1" applyAlignment="1">
      <alignment horizontal="center" vertical="center"/>
    </xf>
    <xf numFmtId="0" fontId="2" fillId="2" borderId="47" xfId="336" applyFill="1" applyBorder="1" applyAlignment="1">
      <alignment vertical="center"/>
    </xf>
    <xf numFmtId="0" fontId="83" fillId="55" borderId="39" xfId="336" applyFont="1" applyFill="1" applyBorder="1" applyAlignment="1">
      <alignment vertical="center"/>
    </xf>
    <xf numFmtId="0" fontId="2" fillId="55" borderId="41" xfId="336" applyFill="1" applyBorder="1" applyAlignment="1">
      <alignment horizontal="right" vertical="center"/>
    </xf>
    <xf numFmtId="0" fontId="2" fillId="55" borderId="46" xfId="336" applyFill="1" applyBorder="1" applyAlignment="1">
      <alignment horizontal="center" vertical="center"/>
    </xf>
    <xf numFmtId="0" fontId="2" fillId="55" borderId="38" xfId="336" applyFill="1" applyBorder="1" applyAlignment="1">
      <alignment vertical="center"/>
    </xf>
    <xf numFmtId="0" fontId="82" fillId="55" borderId="46" xfId="336" applyFont="1" applyFill="1" applyBorder="1" applyAlignment="1">
      <alignment horizontal="center" vertical="center"/>
    </xf>
    <xf numFmtId="0" fontId="82" fillId="55" borderId="0" xfId="336" applyFont="1" applyFill="1" applyAlignment="1">
      <alignment horizontal="center" vertical="center"/>
    </xf>
    <xf numFmtId="0" fontId="82" fillId="55" borderId="49" xfId="336" applyFont="1" applyFill="1" applyBorder="1" applyAlignment="1">
      <alignment horizontal="center" vertical="center"/>
    </xf>
    <xf numFmtId="0" fontId="82" fillId="55" borderId="37" xfId="336" applyFont="1" applyFill="1" applyBorder="1" applyAlignment="1">
      <alignment horizontal="center" vertical="center"/>
    </xf>
    <xf numFmtId="0" fontId="82" fillId="55" borderId="47" xfId="336" applyFont="1" applyFill="1" applyBorder="1" applyAlignment="1">
      <alignment horizontal="center" vertical="center"/>
    </xf>
    <xf numFmtId="0" fontId="84" fillId="55" borderId="36" xfId="336" applyFont="1" applyFill="1" applyBorder="1" applyAlignment="1">
      <alignment horizontal="center" vertical="center"/>
    </xf>
    <xf numFmtId="0" fontId="2" fillId="55" borderId="36" xfId="336" applyFill="1" applyBorder="1" applyAlignment="1">
      <alignment vertical="center"/>
    </xf>
    <xf numFmtId="0" fontId="2" fillId="2" borderId="40" xfId="336" applyFill="1" applyBorder="1" applyAlignment="1">
      <alignment horizontal="center" vertical="center"/>
    </xf>
    <xf numFmtId="0" fontId="2" fillId="2" borderId="0" xfId="336" applyFill="1" applyAlignment="1">
      <alignment vertical="center"/>
    </xf>
    <xf numFmtId="0" fontId="2" fillId="2" borderId="0" xfId="336" applyFill="1" applyAlignment="1">
      <alignment horizontal="right" vertical="center"/>
    </xf>
    <xf numFmtId="4" fontId="85" fillId="2" borderId="49" xfId="336" applyNumberFormat="1" applyFont="1" applyFill="1" applyBorder="1" applyAlignment="1">
      <alignment horizontal="center" vertical="center"/>
    </xf>
    <xf numFmtId="1" fontId="2" fillId="2" borderId="38" xfId="337" applyNumberFormat="1" applyFont="1" applyFill="1" applyBorder="1" applyAlignment="1" applyProtection="1">
      <alignment horizontal="center" vertical="center"/>
    </xf>
    <xf numFmtId="164" fontId="2" fillId="2" borderId="49" xfId="337" applyFont="1" applyFill="1" applyBorder="1" applyAlignment="1" applyProtection="1">
      <alignment vertical="center"/>
    </xf>
    <xf numFmtId="2" fontId="2" fillId="2" borderId="49" xfId="336" applyNumberFormat="1" applyFill="1" applyBorder="1" applyAlignment="1">
      <alignment horizontal="left" vertical="center"/>
    </xf>
    <xf numFmtId="0" fontId="2" fillId="2" borderId="49" xfId="336" applyFill="1" applyBorder="1" applyAlignment="1">
      <alignment vertical="center"/>
    </xf>
    <xf numFmtId="164" fontId="2" fillId="2" borderId="49" xfId="337" applyFont="1" applyFill="1" applyBorder="1" applyAlignment="1" applyProtection="1">
      <alignment horizontal="right" vertical="center"/>
    </xf>
    <xf numFmtId="49" fontId="2" fillId="0" borderId="49" xfId="336" applyNumberFormat="1" applyBorder="1" applyAlignment="1">
      <alignment horizontal="center" vertical="center"/>
    </xf>
    <xf numFmtId="49" fontId="2" fillId="2" borderId="25" xfId="336" applyNumberFormat="1" applyFill="1" applyBorder="1" applyAlignment="1">
      <alignment horizontal="center" vertical="center"/>
    </xf>
    <xf numFmtId="168" fontId="2" fillId="55" borderId="0" xfId="336" applyNumberFormat="1" applyFill="1" applyAlignment="1">
      <alignment horizontal="center" vertical="center"/>
    </xf>
    <xf numFmtId="4" fontId="2" fillId="2" borderId="49" xfId="336" applyNumberFormat="1" applyFill="1" applyBorder="1" applyAlignment="1">
      <alignment horizontal="center" vertical="center"/>
    </xf>
    <xf numFmtId="3" fontId="2" fillId="2" borderId="49" xfId="336" applyNumberFormat="1" applyFill="1" applyBorder="1" applyAlignment="1">
      <alignment horizontal="center" vertical="center"/>
    </xf>
    <xf numFmtId="164" fontId="2" fillId="2" borderId="49" xfId="337" applyFont="1" applyFill="1" applyBorder="1" applyAlignment="1" applyProtection="1">
      <alignment horizontal="center" vertical="center"/>
    </xf>
    <xf numFmtId="2" fontId="2" fillId="55" borderId="49" xfId="336" applyNumberFormat="1" applyFill="1" applyBorder="1" applyAlignment="1">
      <alignment horizontal="left" vertical="center"/>
    </xf>
    <xf numFmtId="0" fontId="2" fillId="55" borderId="49" xfId="336" applyFill="1" applyBorder="1" applyAlignment="1">
      <alignment vertical="center"/>
    </xf>
    <xf numFmtId="0" fontId="2" fillId="55" borderId="40" xfId="336" applyFill="1" applyBorder="1" applyAlignment="1">
      <alignment vertical="center"/>
    </xf>
    <xf numFmtId="0" fontId="2" fillId="55" borderId="40" xfId="336" applyFill="1" applyBorder="1" applyAlignment="1">
      <alignment horizontal="center" vertical="center"/>
    </xf>
    <xf numFmtId="0" fontId="29" fillId="2" borderId="40" xfId="336" applyFont="1" applyFill="1" applyBorder="1" applyAlignment="1">
      <alignment horizontal="left" vertical="top"/>
    </xf>
    <xf numFmtId="49" fontId="2" fillId="2" borderId="0" xfId="336" applyNumberFormat="1" applyFill="1" applyAlignment="1">
      <alignment horizontal="center" vertical="center"/>
    </xf>
    <xf numFmtId="49" fontId="2" fillId="55" borderId="49" xfId="336" applyNumberFormat="1" applyFill="1" applyBorder="1" applyAlignment="1">
      <alignment horizontal="center" vertical="center"/>
    </xf>
    <xf numFmtId="0" fontId="86" fillId="2" borderId="40" xfId="336" applyFont="1" applyFill="1" applyBorder="1" applyAlignment="1">
      <alignment horizontal="left" vertical="top"/>
    </xf>
    <xf numFmtId="164" fontId="40" fillId="2" borderId="49" xfId="337" applyFont="1" applyFill="1" applyBorder="1" applyAlignment="1" applyProtection="1">
      <alignment horizontal="right" vertical="center"/>
    </xf>
    <xf numFmtId="0" fontId="2" fillId="2" borderId="40" xfId="336" applyFill="1" applyBorder="1" applyAlignment="1">
      <alignment horizontal="left" vertical="center"/>
    </xf>
    <xf numFmtId="0" fontId="2" fillId="55" borderId="49" xfId="336" applyFill="1" applyBorder="1" applyAlignment="1">
      <alignment horizontal="center" vertical="center"/>
    </xf>
    <xf numFmtId="4" fontId="2" fillId="2" borderId="49" xfId="336" applyNumberFormat="1" applyFill="1" applyBorder="1" applyAlignment="1">
      <alignment vertical="center"/>
    </xf>
    <xf numFmtId="0" fontId="82" fillId="55" borderId="0" xfId="336" applyFont="1" applyFill="1" applyAlignment="1">
      <alignment vertical="center"/>
    </xf>
    <xf numFmtId="0" fontId="40" fillId="55" borderId="40" xfId="336" applyFont="1" applyFill="1" applyBorder="1" applyAlignment="1">
      <alignment vertical="center"/>
    </xf>
    <xf numFmtId="1" fontId="2" fillId="55" borderId="47" xfId="336" applyNumberFormat="1" applyFill="1" applyBorder="1" applyAlignment="1">
      <alignment horizontal="right" vertical="center"/>
    </xf>
    <xf numFmtId="3" fontId="2" fillId="55" borderId="36" xfId="336" applyNumberFormat="1" applyFill="1" applyBorder="1" applyAlignment="1">
      <alignment horizontal="center" vertical="center"/>
    </xf>
    <xf numFmtId="2" fontId="2" fillId="2" borderId="36" xfId="338" applyNumberFormat="1" applyFont="1" applyFill="1" applyBorder="1" applyAlignment="1" applyProtection="1">
      <alignment horizontal="center" vertical="center"/>
    </xf>
    <xf numFmtId="2" fontId="2" fillId="55" borderId="36" xfId="336" applyNumberFormat="1" applyFill="1" applyBorder="1" applyAlignment="1">
      <alignment horizontal="left" vertical="center"/>
    </xf>
    <xf numFmtId="164" fontId="2" fillId="55" borderId="36" xfId="337" applyFont="1" applyFill="1" applyBorder="1" applyAlignment="1" applyProtection="1">
      <alignment horizontal="right" vertical="center"/>
    </xf>
    <xf numFmtId="0" fontId="82" fillId="55" borderId="45" xfId="336" applyFont="1" applyFill="1" applyBorder="1" applyAlignment="1">
      <alignment vertical="center"/>
    </xf>
    <xf numFmtId="0" fontId="82" fillId="55" borderId="45" xfId="336" applyFont="1" applyFill="1" applyBorder="1" applyAlignment="1">
      <alignment horizontal="right" vertical="center"/>
    </xf>
    <xf numFmtId="0" fontId="82" fillId="55" borderId="41" xfId="336" applyFont="1" applyFill="1" applyBorder="1" applyAlignment="1">
      <alignment horizontal="left" vertical="center"/>
    </xf>
    <xf numFmtId="0" fontId="82" fillId="2" borderId="39" xfId="336" applyFont="1" applyFill="1" applyBorder="1" applyAlignment="1">
      <alignment vertical="center"/>
    </xf>
    <xf numFmtId="3" fontId="82" fillId="55" borderId="41" xfId="336" applyNumberFormat="1" applyFont="1" applyFill="1" applyBorder="1" applyAlignment="1">
      <alignment horizontal="left" vertical="center"/>
    </xf>
    <xf numFmtId="3" fontId="82" fillId="55" borderId="45" xfId="336" applyNumberFormat="1" applyFont="1" applyFill="1" applyBorder="1" applyAlignment="1">
      <alignment horizontal="right" vertical="center"/>
    </xf>
    <xf numFmtId="164" fontId="82" fillId="55" borderId="41" xfId="337" applyFont="1" applyFill="1" applyBorder="1" applyAlignment="1">
      <alignment vertical="center"/>
    </xf>
    <xf numFmtId="0" fontId="2" fillId="55" borderId="37" xfId="336" applyFill="1" applyBorder="1" applyAlignment="1">
      <alignment vertical="center"/>
    </xf>
    <xf numFmtId="0" fontId="2" fillId="55" borderId="48" xfId="336" applyFill="1" applyBorder="1" applyAlignment="1">
      <alignment horizontal="right" vertical="center"/>
    </xf>
    <xf numFmtId="0" fontId="2" fillId="2" borderId="37" xfId="336" applyFill="1" applyBorder="1" applyAlignment="1">
      <alignment vertical="center"/>
    </xf>
    <xf numFmtId="3" fontId="2" fillId="55" borderId="47" xfId="336" applyNumberFormat="1" applyFill="1" applyBorder="1" applyAlignment="1">
      <alignment horizontal="left" vertical="center"/>
    </xf>
    <xf numFmtId="4" fontId="2" fillId="55" borderId="48" xfId="336" applyNumberFormat="1" applyFill="1" applyBorder="1" applyAlignment="1">
      <alignment horizontal="right" vertical="center"/>
    </xf>
    <xf numFmtId="0" fontId="82" fillId="55" borderId="38" xfId="336" applyFont="1" applyFill="1" applyBorder="1" applyAlignment="1">
      <alignment vertical="center"/>
    </xf>
    <xf numFmtId="0" fontId="82" fillId="55" borderId="0" xfId="336" applyFont="1" applyFill="1" applyAlignment="1">
      <alignment horizontal="left" vertical="center"/>
    </xf>
    <xf numFmtId="3" fontId="82" fillId="55" borderId="41" xfId="336" applyNumberFormat="1" applyFont="1" applyFill="1" applyBorder="1" applyAlignment="1">
      <alignment horizontal="right" vertical="center"/>
    </xf>
    <xf numFmtId="164" fontId="82" fillId="55" borderId="41" xfId="337" applyFont="1" applyFill="1" applyBorder="1" applyAlignment="1" applyProtection="1">
      <alignment horizontal="right" vertical="center"/>
    </xf>
    <xf numFmtId="0" fontId="2" fillId="55" borderId="40" xfId="336" applyFill="1" applyBorder="1" applyAlignment="1">
      <alignment horizontal="left" vertical="center"/>
    </xf>
    <xf numFmtId="3" fontId="2" fillId="55" borderId="47" xfId="336" applyNumberFormat="1" applyFill="1" applyBorder="1" applyAlignment="1">
      <alignment horizontal="right" vertical="center"/>
    </xf>
    <xf numFmtId="0" fontId="82" fillId="2" borderId="39" xfId="336" applyFont="1" applyFill="1" applyBorder="1" applyAlignment="1">
      <alignment horizontal="left" vertical="center"/>
    </xf>
    <xf numFmtId="164" fontId="2" fillId="55" borderId="41" xfId="337" applyFont="1" applyFill="1" applyBorder="1" applyAlignment="1">
      <alignment vertical="center"/>
    </xf>
    <xf numFmtId="49" fontId="2" fillId="2" borderId="49" xfId="336" applyNumberFormat="1" applyFill="1" applyBorder="1" applyAlignment="1">
      <alignment horizontal="center" vertical="center"/>
    </xf>
    <xf numFmtId="0" fontId="2" fillId="2" borderId="47" xfId="336" applyFill="1" applyBorder="1" applyAlignment="1">
      <alignment horizontal="left" vertical="center"/>
    </xf>
    <xf numFmtId="0" fontId="2" fillId="2" borderId="40" xfId="336" applyFill="1" applyBorder="1" applyAlignment="1">
      <alignment vertical="center"/>
    </xf>
    <xf numFmtId="0" fontId="2" fillId="2" borderId="46" xfId="336" applyFill="1" applyBorder="1" applyAlignment="1">
      <alignment vertical="center"/>
    </xf>
    <xf numFmtId="0" fontId="2" fillId="2" borderId="40" xfId="336" applyFill="1" applyBorder="1" applyAlignment="1">
      <alignment horizontal="right" vertical="center"/>
    </xf>
    <xf numFmtId="0" fontId="2" fillId="2" borderId="0" xfId="336" applyFill="1" applyAlignment="1">
      <alignment horizontal="left" vertical="center"/>
    </xf>
    <xf numFmtId="0" fontId="2" fillId="2" borderId="41" xfId="336" applyFill="1" applyBorder="1" applyAlignment="1">
      <alignment horizontal="left" vertical="center"/>
    </xf>
    <xf numFmtId="164" fontId="2" fillId="2" borderId="41" xfId="337" applyFont="1" applyFill="1" applyBorder="1" applyAlignment="1">
      <alignment vertical="center"/>
    </xf>
    <xf numFmtId="0" fontId="2" fillId="2" borderId="45" xfId="336" applyFill="1" applyBorder="1" applyAlignment="1">
      <alignment vertical="center"/>
    </xf>
    <xf numFmtId="0" fontId="2" fillId="2" borderId="48" xfId="336" applyFill="1" applyBorder="1" applyAlignment="1">
      <alignment vertical="center"/>
    </xf>
    <xf numFmtId="0" fontId="2" fillId="2" borderId="36" xfId="336" applyFill="1" applyBorder="1" applyAlignment="1">
      <alignment vertical="center"/>
    </xf>
    <xf numFmtId="0" fontId="2" fillId="2" borderId="37" xfId="336" applyFill="1" applyBorder="1" applyAlignment="1">
      <alignment horizontal="right" vertical="center"/>
    </xf>
    <xf numFmtId="0" fontId="40" fillId="2" borderId="41" xfId="336" applyFont="1" applyFill="1" applyBorder="1" applyAlignment="1">
      <alignment vertical="center"/>
    </xf>
    <xf numFmtId="0" fontId="40" fillId="2" borderId="0" xfId="336" applyFont="1" applyFill="1"/>
    <xf numFmtId="0" fontId="82" fillId="2" borderId="41" xfId="336" applyFont="1" applyFill="1" applyBorder="1" applyAlignment="1">
      <alignment horizontal="right" vertical="center"/>
    </xf>
    <xf numFmtId="0" fontId="82" fillId="2" borderId="41" xfId="336" applyFont="1" applyFill="1" applyBorder="1" applyAlignment="1">
      <alignment vertical="center"/>
    </xf>
    <xf numFmtId="0" fontId="82" fillId="2" borderId="41" xfId="336" applyFont="1" applyFill="1" applyBorder="1" applyAlignment="1">
      <alignment horizontal="left" vertical="center"/>
    </xf>
    <xf numFmtId="0" fontId="82" fillId="2" borderId="45" xfId="336" applyFont="1" applyFill="1" applyBorder="1" applyAlignment="1">
      <alignment vertical="center"/>
    </xf>
    <xf numFmtId="0" fontId="85" fillId="55" borderId="37" xfId="336" applyFont="1" applyFill="1" applyBorder="1" applyAlignment="1">
      <alignment vertical="center"/>
    </xf>
    <xf numFmtId="0" fontId="85" fillId="55" borderId="47" xfId="336" applyFont="1" applyFill="1" applyBorder="1" applyAlignment="1">
      <alignment vertical="center"/>
    </xf>
    <xf numFmtId="0" fontId="85" fillId="55" borderId="47" xfId="336" applyFont="1" applyFill="1" applyBorder="1" applyAlignment="1">
      <alignment horizontal="right" vertical="center"/>
    </xf>
    <xf numFmtId="0" fontId="85" fillId="55" borderId="47" xfId="336" applyFont="1" applyFill="1" applyBorder="1" applyAlignment="1">
      <alignment horizontal="left" vertical="center"/>
    </xf>
    <xf numFmtId="0" fontId="85" fillId="2" borderId="47" xfId="336" applyFont="1" applyFill="1" applyBorder="1" applyAlignment="1">
      <alignment vertical="center"/>
    </xf>
    <xf numFmtId="0" fontId="85" fillId="55" borderId="48" xfId="336" applyFont="1" applyFill="1" applyBorder="1" applyAlignment="1">
      <alignment vertical="center"/>
    </xf>
    <xf numFmtId="1" fontId="79" fillId="0" borderId="19" xfId="0" applyNumberFormat="1" applyFont="1" applyBorder="1" applyAlignment="1">
      <alignment horizontal="center"/>
    </xf>
    <xf numFmtId="1" fontId="77" fillId="54" borderId="51" xfId="0" applyNumberFormat="1" applyFont="1" applyFill="1" applyBorder="1" applyAlignment="1">
      <alignment horizontal="center" vertical="center"/>
    </xf>
    <xf numFmtId="1" fontId="77" fillId="54" borderId="52" xfId="0" applyNumberFormat="1" applyFont="1" applyFill="1" applyBorder="1" applyAlignment="1">
      <alignment horizontal="center" vertical="center"/>
    </xf>
    <xf numFmtId="1" fontId="77" fillId="54" borderId="35" xfId="0" applyNumberFormat="1" applyFont="1" applyFill="1" applyBorder="1" applyAlignment="1">
      <alignment horizontal="center" vertical="center"/>
    </xf>
    <xf numFmtId="1" fontId="0" fillId="0" borderId="0" xfId="0" applyNumberFormat="1"/>
    <xf numFmtId="0" fontId="79" fillId="0" borderId="53" xfId="0" applyFont="1" applyBorder="1" applyAlignment="1">
      <alignment horizontal="left"/>
    </xf>
    <xf numFmtId="0" fontId="79" fillId="0" borderId="24" xfId="0" applyFont="1" applyBorder="1" applyAlignment="1">
      <alignment horizontal="left"/>
    </xf>
    <xf numFmtId="0" fontId="0" fillId="0" borderId="14" xfId="0" applyBorder="1" applyAlignment="1">
      <alignment horizontal="center" vertical="center"/>
    </xf>
    <xf numFmtId="0" fontId="79" fillId="0" borderId="19" xfId="0" applyFont="1" applyBorder="1" applyAlignment="1">
      <alignment horizontal="center" vertical="center"/>
    </xf>
    <xf numFmtId="175" fontId="2" fillId="2" borderId="40" xfId="336" applyNumberFormat="1" applyFill="1" applyBorder="1" applyAlignment="1">
      <alignment horizontal="center" vertical="center"/>
    </xf>
    <xf numFmtId="0" fontId="2" fillId="2" borderId="25" xfId="336" applyFill="1" applyBorder="1" applyAlignment="1">
      <alignment horizontal="center" vertical="center"/>
    </xf>
    <xf numFmtId="175" fontId="2" fillId="55" borderId="40" xfId="336" applyNumberFormat="1" applyFill="1" applyBorder="1" applyAlignment="1">
      <alignment horizontal="center" vertical="center"/>
    </xf>
    <xf numFmtId="0" fontId="29" fillId="2" borderId="39" xfId="336" applyFont="1" applyFill="1" applyBorder="1" applyAlignment="1">
      <alignment vertical="center"/>
    </xf>
    <xf numFmtId="0" fontId="2" fillId="0" borderId="40" xfId="336" applyBorder="1" applyAlignment="1">
      <alignment vertical="center"/>
    </xf>
    <xf numFmtId="174" fontId="77" fillId="54" borderId="31" xfId="0" applyNumberFormat="1" applyFont="1" applyFill="1" applyBorder="1" applyAlignment="1">
      <alignment horizontal="center" vertical="center"/>
    </xf>
    <xf numFmtId="174" fontId="77" fillId="54" borderId="34" xfId="0" applyNumberFormat="1" applyFont="1" applyFill="1" applyBorder="1" applyAlignment="1">
      <alignment horizontal="center" vertical="center"/>
    </xf>
    <xf numFmtId="168" fontId="2" fillId="2" borderId="0" xfId="336" applyNumberFormat="1" applyFill="1" applyAlignment="1">
      <alignment horizontal="right" vertical="center"/>
    </xf>
    <xf numFmtId="168" fontId="77" fillId="54" borderId="28" xfId="0" applyNumberFormat="1" applyFont="1" applyFill="1" applyBorder="1" applyAlignment="1">
      <alignment horizontal="center" vertical="center"/>
    </xf>
    <xf numFmtId="168" fontId="77" fillId="54" borderId="30" xfId="0" applyNumberFormat="1" applyFont="1" applyFill="1" applyBorder="1" applyAlignment="1">
      <alignment horizontal="center" vertical="center"/>
    </xf>
    <xf numFmtId="168" fontId="77" fillId="54" borderId="33" xfId="0" applyNumberFormat="1" applyFont="1" applyFill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0" borderId="0" xfId="0" applyNumberFormat="1"/>
    <xf numFmtId="2" fontId="0" fillId="0" borderId="0" xfId="0" applyNumberFormat="1" applyAlignment="1">
      <alignment horizontal="left"/>
    </xf>
    <xf numFmtId="165" fontId="6" fillId="0" borderId="0" xfId="335" applyFont="1"/>
    <xf numFmtId="165" fontId="21" fillId="0" borderId="0" xfId="0" applyNumberFormat="1" applyFont="1"/>
    <xf numFmtId="2" fontId="21" fillId="0" borderId="0" xfId="0" applyNumberFormat="1" applyFont="1"/>
    <xf numFmtId="165" fontId="0" fillId="0" borderId="0" xfId="335" applyFont="1"/>
    <xf numFmtId="0" fontId="21" fillId="0" borderId="0" xfId="0" applyFont="1" applyAlignment="1">
      <alignment horizontal="left"/>
    </xf>
    <xf numFmtId="0" fontId="76" fillId="0" borderId="0" xfId="0" applyFont="1" applyAlignment="1">
      <alignment horizontal="center"/>
    </xf>
    <xf numFmtId="17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335" applyFont="1" applyAlignment="1">
      <alignment horizontal="center" vertical="center"/>
    </xf>
    <xf numFmtId="0" fontId="77" fillId="54" borderId="58" xfId="0" applyFont="1" applyFill="1" applyBorder="1" applyAlignment="1">
      <alignment horizontal="center" vertical="center"/>
    </xf>
    <xf numFmtId="0" fontId="77" fillId="54" borderId="59" xfId="0" applyFont="1" applyFill="1" applyBorder="1" applyAlignment="1">
      <alignment horizontal="center" vertical="center"/>
    </xf>
    <xf numFmtId="0" fontId="77" fillId="54" borderId="60" xfId="0" applyFont="1" applyFill="1" applyBorder="1" applyAlignment="1">
      <alignment horizontal="center" vertical="center"/>
    </xf>
    <xf numFmtId="0" fontId="79" fillId="0" borderId="57" xfId="0" applyFont="1" applyBorder="1" applyAlignment="1">
      <alignment horizontal="center"/>
    </xf>
    <xf numFmtId="0" fontId="77" fillId="54" borderId="28" xfId="0" applyFont="1" applyFill="1" applyBorder="1" applyAlignment="1">
      <alignment horizontal="center" vertical="center"/>
    </xf>
    <xf numFmtId="0" fontId="77" fillId="54" borderId="30" xfId="0" applyFont="1" applyFill="1" applyBorder="1" applyAlignment="1">
      <alignment horizontal="center" vertical="center"/>
    </xf>
    <xf numFmtId="0" fontId="77" fillId="54" borderId="33" xfId="0" applyFont="1" applyFill="1" applyBorder="1" applyAlignment="1">
      <alignment horizontal="center" vertical="center"/>
    </xf>
    <xf numFmtId="0" fontId="79" fillId="0" borderId="61" xfId="0" applyFont="1" applyBorder="1" applyAlignment="1">
      <alignment horizontal="center"/>
    </xf>
    <xf numFmtId="2" fontId="77" fillId="54" borderId="28" xfId="0" applyNumberFormat="1" applyFont="1" applyFill="1" applyBorder="1" applyAlignment="1">
      <alignment horizontal="center" vertical="center"/>
    </xf>
    <xf numFmtId="2" fontId="77" fillId="54" borderId="30" xfId="0" applyNumberFormat="1" applyFont="1" applyFill="1" applyBorder="1" applyAlignment="1">
      <alignment horizontal="center" vertical="center"/>
    </xf>
    <xf numFmtId="2" fontId="77" fillId="54" borderId="33" xfId="0" applyNumberFormat="1" applyFont="1" applyFill="1" applyBorder="1" applyAlignment="1">
      <alignment horizontal="center" vertical="center"/>
    </xf>
    <xf numFmtId="0" fontId="79" fillId="0" borderId="27" xfId="0" applyFont="1" applyBorder="1" applyAlignment="1">
      <alignment horizontal="left"/>
    </xf>
    <xf numFmtId="0" fontId="77" fillId="54" borderId="29" xfId="0" applyFont="1" applyFill="1" applyBorder="1" applyAlignment="1">
      <alignment horizontal="right"/>
    </xf>
    <xf numFmtId="0" fontId="79" fillId="0" borderId="32" xfId="0" applyFont="1" applyBorder="1" applyAlignment="1">
      <alignment horizontal="left"/>
    </xf>
    <xf numFmtId="174" fontId="77" fillId="54" borderId="34" xfId="0" applyNumberFormat="1" applyFont="1" applyFill="1" applyBorder="1" applyAlignment="1">
      <alignment horizontal="right"/>
    </xf>
    <xf numFmtId="0" fontId="80" fillId="0" borderId="29" xfId="0" applyFont="1" applyBorder="1" applyAlignment="1">
      <alignment horizontal="left" vertical="center"/>
    </xf>
    <xf numFmtId="0" fontId="80" fillId="0" borderId="34" xfId="0" applyFont="1" applyBorder="1" applyAlignment="1">
      <alignment horizontal="left" vertical="center"/>
    </xf>
    <xf numFmtId="0" fontId="21" fillId="0" borderId="0" xfId="0" applyFont="1"/>
    <xf numFmtId="0" fontId="21" fillId="0" borderId="0" xfId="0" applyFont="1" applyAlignment="1">
      <alignment horizontal="right"/>
    </xf>
    <xf numFmtId="2" fontId="48" fillId="48" borderId="0" xfId="0" applyNumberFormat="1" applyFont="1" applyFill="1" applyAlignment="1">
      <alignment horizontal="center"/>
    </xf>
    <xf numFmtId="0" fontId="19" fillId="0" borderId="0" xfId="0" applyFont="1"/>
    <xf numFmtId="1" fontId="77" fillId="54" borderId="29" xfId="0" applyNumberFormat="1" applyFont="1" applyFill="1" applyBorder="1" applyAlignment="1">
      <alignment horizontal="right"/>
    </xf>
    <xf numFmtId="173" fontId="79" fillId="0" borderId="54" xfId="0" applyNumberFormat="1" applyFont="1" applyBorder="1" applyAlignment="1">
      <alignment horizontal="center"/>
    </xf>
    <xf numFmtId="0" fontId="87" fillId="0" borderId="19" xfId="0" applyFont="1" applyBorder="1" applyAlignment="1">
      <alignment horizontal="center" vertical="center"/>
    </xf>
    <xf numFmtId="0" fontId="87" fillId="0" borderId="20" xfId="0" applyFont="1" applyBorder="1" applyAlignment="1">
      <alignment horizontal="center" vertical="center"/>
    </xf>
    <xf numFmtId="44" fontId="87" fillId="0" borderId="19" xfId="0" applyNumberFormat="1" applyFont="1" applyBorder="1" applyAlignment="1">
      <alignment horizontal="center" vertical="center"/>
    </xf>
    <xf numFmtId="44" fontId="0" fillId="0" borderId="0" xfId="0" applyNumberFormat="1" applyAlignment="1">
      <alignment horizontal="center"/>
    </xf>
    <xf numFmtId="44" fontId="0" fillId="0" borderId="14" xfId="0" applyNumberFormat="1" applyBorder="1" applyAlignment="1">
      <alignment horizontal="center"/>
    </xf>
    <xf numFmtId="44" fontId="87" fillId="0" borderId="62" xfId="0" applyNumberFormat="1" applyFont="1" applyBorder="1" applyAlignment="1">
      <alignment horizontal="center" vertical="center"/>
    </xf>
    <xf numFmtId="44" fontId="0" fillId="0" borderId="63" xfId="0" applyNumberFormat="1" applyBorder="1"/>
    <xf numFmtId="44" fontId="0" fillId="0" borderId="64" xfId="0" applyNumberFormat="1" applyBorder="1"/>
    <xf numFmtId="2" fontId="87" fillId="0" borderId="19" xfId="0" applyNumberFormat="1" applyFont="1" applyBorder="1" applyAlignment="1">
      <alignment horizontal="center" vertical="center"/>
    </xf>
    <xf numFmtId="168" fontId="87" fillId="0" borderId="19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174" fontId="21" fillId="0" borderId="0" xfId="0" applyNumberFormat="1" applyFont="1" applyAlignment="1">
      <alignment horizontal="center" vertical="center"/>
    </xf>
    <xf numFmtId="174" fontId="0" fillId="0" borderId="0" xfId="0" applyNumberFormat="1" applyAlignment="1">
      <alignment horizontal="center"/>
    </xf>
    <xf numFmtId="17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right"/>
    </xf>
    <xf numFmtId="2" fontId="19" fillId="0" borderId="0" xfId="0" applyNumberFormat="1" applyFont="1" applyAlignment="1">
      <alignment horizontal="center"/>
    </xf>
    <xf numFmtId="168" fontId="19" fillId="0" borderId="0" xfId="0" applyNumberFormat="1" applyFont="1" applyAlignment="1">
      <alignment horizontal="center"/>
    </xf>
    <xf numFmtId="165" fontId="21" fillId="0" borderId="0" xfId="335" applyFont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1" fontId="2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1" fontId="19" fillId="0" borderId="0" xfId="0" applyNumberFormat="1" applyFont="1" applyAlignment="1">
      <alignment horizontal="center"/>
    </xf>
    <xf numFmtId="0" fontId="21" fillId="0" borderId="0" xfId="0" applyFont="1" applyAlignment="1">
      <alignment horizontal="left"/>
    </xf>
    <xf numFmtId="0" fontId="32" fillId="49" borderId="14" xfId="0" applyFont="1" applyFill="1" applyBorder="1" applyAlignment="1">
      <alignment horizontal="left"/>
    </xf>
    <xf numFmtId="2" fontId="71" fillId="53" borderId="0" xfId="0" applyNumberFormat="1" applyFont="1" applyFill="1" applyAlignment="1">
      <alignment horizontal="center" vertical="center"/>
    </xf>
    <xf numFmtId="1" fontId="72" fillId="53" borderId="0" xfId="0" applyNumberFormat="1" applyFont="1" applyFill="1" applyAlignment="1">
      <alignment horizontal="center" vertical="center"/>
    </xf>
    <xf numFmtId="49" fontId="73" fillId="52" borderId="20" xfId="341" applyFont="1" applyBorder="1">
      <alignment horizontal="center" vertical="center"/>
    </xf>
    <xf numFmtId="49" fontId="73" fillId="52" borderId="19" xfId="341" applyFont="1" applyBorder="1">
      <alignment horizontal="center" vertical="center"/>
    </xf>
    <xf numFmtId="49" fontId="73" fillId="52" borderId="62" xfId="341" applyFont="1" applyBorder="1">
      <alignment horizontal="center" vertical="center"/>
    </xf>
    <xf numFmtId="0" fontId="76" fillId="0" borderId="0" xfId="0" applyFont="1" applyAlignment="1">
      <alignment horizontal="center"/>
    </xf>
    <xf numFmtId="0" fontId="76" fillId="0" borderId="23" xfId="0" applyFont="1" applyBorder="1" applyAlignment="1">
      <alignment horizontal="center"/>
    </xf>
    <xf numFmtId="0" fontId="0" fillId="56" borderId="14" xfId="0" applyFill="1" applyBorder="1" applyAlignment="1">
      <alignment horizontal="left" vertical="center"/>
    </xf>
    <xf numFmtId="0" fontId="0" fillId="56" borderId="26" xfId="0" applyFill="1" applyBorder="1" applyAlignment="1">
      <alignment horizontal="left" vertical="center"/>
    </xf>
    <xf numFmtId="0" fontId="77" fillId="0" borderId="15" xfId="0" applyFont="1" applyBorder="1" applyAlignment="1">
      <alignment horizontal="left"/>
    </xf>
    <xf numFmtId="0" fontId="77" fillId="0" borderId="50" xfId="0" applyFont="1" applyBorder="1" applyAlignment="1">
      <alignment horizontal="left"/>
    </xf>
    <xf numFmtId="164" fontId="2" fillId="55" borderId="47" xfId="337" applyFont="1" applyFill="1" applyBorder="1" applyAlignment="1" applyProtection="1">
      <alignment horizontal="center" vertical="center"/>
    </xf>
    <xf numFmtId="164" fontId="2" fillId="55" borderId="48" xfId="337" applyFont="1" applyFill="1" applyBorder="1" applyAlignment="1" applyProtection="1">
      <alignment horizontal="center" vertical="center"/>
    </xf>
    <xf numFmtId="0" fontId="76" fillId="0" borderId="55" xfId="0" applyFont="1" applyBorder="1" applyAlignment="1">
      <alignment horizontal="center"/>
    </xf>
    <xf numFmtId="0" fontId="82" fillId="55" borderId="39" xfId="336" applyFont="1" applyFill="1" applyBorder="1" applyAlignment="1">
      <alignment horizontal="center" vertical="center" wrapText="1"/>
    </xf>
    <xf numFmtId="0" fontId="82" fillId="55" borderId="40" xfId="336" applyFont="1" applyFill="1" applyBorder="1" applyAlignment="1">
      <alignment horizontal="center" vertical="center" wrapText="1"/>
    </xf>
    <xf numFmtId="0" fontId="82" fillId="55" borderId="37" xfId="336" applyFont="1" applyFill="1" applyBorder="1" applyAlignment="1">
      <alignment horizontal="center" vertical="center" wrapText="1"/>
    </xf>
    <xf numFmtId="0" fontId="82" fillId="2" borderId="38" xfId="336" applyFont="1" applyFill="1" applyBorder="1" applyAlignment="1">
      <alignment horizontal="center" vertical="center" wrapText="1"/>
    </xf>
    <xf numFmtId="0" fontId="82" fillId="2" borderId="49" xfId="336" applyFont="1" applyFill="1" applyBorder="1" applyAlignment="1">
      <alignment horizontal="center" vertical="center" wrapText="1"/>
    </xf>
    <xf numFmtId="0" fontId="82" fillId="2" borderId="36" xfId="336" applyFont="1" applyFill="1" applyBorder="1" applyAlignment="1">
      <alignment horizontal="center" vertical="center" wrapText="1"/>
    </xf>
    <xf numFmtId="0" fontId="82" fillId="55" borderId="38" xfId="336" applyFont="1" applyFill="1" applyBorder="1" applyAlignment="1">
      <alignment horizontal="center" vertical="center" textRotation="90" wrapText="1"/>
    </xf>
    <xf numFmtId="0" fontId="82" fillId="55" borderId="49" xfId="336" applyFont="1" applyFill="1" applyBorder="1" applyAlignment="1">
      <alignment horizontal="center" vertical="center" textRotation="90" wrapText="1"/>
    </xf>
    <xf numFmtId="0" fontId="82" fillId="55" borderId="36" xfId="336" applyFont="1" applyFill="1" applyBorder="1" applyAlignment="1">
      <alignment horizontal="center" vertical="center" textRotation="90" wrapText="1"/>
    </xf>
    <xf numFmtId="0" fontId="82" fillId="55" borderId="38" xfId="336" applyFont="1" applyFill="1" applyBorder="1" applyAlignment="1">
      <alignment horizontal="center" vertical="center" wrapText="1"/>
    </xf>
    <xf numFmtId="0" fontId="82" fillId="55" borderId="49" xfId="336" applyFont="1" applyFill="1" applyBorder="1" applyAlignment="1">
      <alignment horizontal="center" vertical="center" wrapText="1"/>
    </xf>
    <xf numFmtId="0" fontId="82" fillId="55" borderId="36" xfId="336" applyFont="1" applyFill="1" applyBorder="1" applyAlignment="1">
      <alignment horizontal="center" vertical="center" wrapText="1"/>
    </xf>
    <xf numFmtId="0" fontId="82" fillId="55" borderId="38" xfId="336" applyFont="1" applyFill="1" applyBorder="1" applyAlignment="1">
      <alignment horizontal="center" vertical="center" textRotation="90"/>
    </xf>
    <xf numFmtId="0" fontId="82" fillId="55" borderId="49" xfId="336" applyFont="1" applyFill="1" applyBorder="1" applyAlignment="1">
      <alignment horizontal="center" vertical="center" textRotation="90"/>
    </xf>
    <xf numFmtId="0" fontId="82" fillId="55" borderId="36" xfId="336" applyFont="1" applyFill="1" applyBorder="1" applyAlignment="1">
      <alignment horizontal="center" vertical="center" textRotation="90"/>
    </xf>
    <xf numFmtId="0" fontId="82" fillId="55" borderId="0" xfId="336" applyFont="1" applyFill="1" applyAlignment="1">
      <alignment horizontal="center" vertical="center" wrapText="1"/>
    </xf>
    <xf numFmtId="0" fontId="82" fillId="55" borderId="46" xfId="336" applyFont="1" applyFill="1" applyBorder="1" applyAlignment="1">
      <alignment horizontal="center" vertical="center" wrapText="1"/>
    </xf>
    <xf numFmtId="0" fontId="0" fillId="56" borderId="56" xfId="0" applyFill="1" applyBorder="1" applyAlignment="1">
      <alignment horizontal="left" vertical="center"/>
    </xf>
    <xf numFmtId="0" fontId="85" fillId="2" borderId="37" xfId="336" applyFont="1" applyFill="1" applyBorder="1" applyAlignment="1">
      <alignment horizontal="center" vertical="center"/>
    </xf>
    <xf numFmtId="0" fontId="85" fillId="2" borderId="47" xfId="336" applyFont="1" applyFill="1" applyBorder="1" applyAlignment="1">
      <alignment horizontal="center" vertical="center"/>
    </xf>
    <xf numFmtId="0" fontId="85" fillId="2" borderId="48" xfId="336" applyFont="1" applyFill="1" applyBorder="1" applyAlignment="1">
      <alignment horizontal="center" vertical="center"/>
    </xf>
    <xf numFmtId="0" fontId="85" fillId="55" borderId="41" xfId="336" applyFont="1" applyFill="1" applyBorder="1" applyAlignment="1">
      <alignment horizontal="center" vertical="center"/>
    </xf>
    <xf numFmtId="0" fontId="85" fillId="55" borderId="0" xfId="336" applyFont="1" applyFill="1" applyAlignment="1">
      <alignment horizontal="center" vertical="center"/>
    </xf>
    <xf numFmtId="0" fontId="2" fillId="2" borderId="40" xfId="336" applyFill="1" applyBorder="1" applyAlignment="1">
      <alignment horizontal="center" vertical="center" wrapText="1"/>
    </xf>
    <xf numFmtId="0" fontId="2" fillId="2" borderId="46" xfId="336" applyFill="1" applyBorder="1" applyAlignment="1">
      <alignment horizontal="center" vertical="center" wrapText="1"/>
    </xf>
    <xf numFmtId="164" fontId="2" fillId="2" borderId="40" xfId="337" applyFont="1" applyFill="1" applyBorder="1" applyAlignment="1" applyProtection="1">
      <alignment horizontal="center" vertical="center"/>
    </xf>
    <xf numFmtId="164" fontId="2" fillId="2" borderId="46" xfId="337" applyFont="1" applyFill="1" applyBorder="1" applyAlignment="1" applyProtection="1">
      <alignment horizontal="center" vertical="center"/>
    </xf>
    <xf numFmtId="9" fontId="2" fillId="2" borderId="40" xfId="336" applyNumberFormat="1" applyFill="1" applyBorder="1" applyAlignment="1">
      <alignment horizontal="center" vertical="center"/>
    </xf>
    <xf numFmtId="0" fontId="2" fillId="2" borderId="46" xfId="336" applyFill="1" applyBorder="1" applyAlignment="1">
      <alignment horizontal="center" vertical="center"/>
    </xf>
    <xf numFmtId="164" fontId="2" fillId="2" borderId="47" xfId="337" applyFont="1" applyFill="1" applyBorder="1" applyAlignment="1" applyProtection="1">
      <alignment horizontal="center" vertical="center"/>
    </xf>
    <xf numFmtId="164" fontId="2" fillId="2" borderId="48" xfId="337" applyFont="1" applyFill="1" applyBorder="1" applyAlignment="1" applyProtection="1">
      <alignment horizontal="center" vertical="center"/>
    </xf>
    <xf numFmtId="164" fontId="2" fillId="2" borderId="0" xfId="337" applyFont="1" applyFill="1" applyBorder="1" applyAlignment="1" applyProtection="1">
      <alignment horizontal="center" vertical="center"/>
    </xf>
    <xf numFmtId="0" fontId="85" fillId="2" borderId="39" xfId="336" applyFont="1" applyFill="1" applyBorder="1" applyAlignment="1">
      <alignment horizontal="center" vertical="center"/>
    </xf>
    <xf numFmtId="0" fontId="85" fillId="2" borderId="41" xfId="336" applyFont="1" applyFill="1" applyBorder="1" applyAlignment="1">
      <alignment horizontal="center" vertical="center"/>
    </xf>
    <xf numFmtId="0" fontId="85" fillId="2" borderId="45" xfId="336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pivotButton="1" applyAlignment="1">
      <alignment horizontal="center" vertical="center"/>
    </xf>
    <xf numFmtId="0" fontId="88" fillId="0" borderId="0" xfId="0" pivotButton="1" applyFont="1"/>
    <xf numFmtId="0" fontId="88" fillId="0" borderId="0" xfId="0" applyNumberFormat="1" applyFont="1" applyAlignment="1">
      <alignment horizontal="center" vertical="center"/>
    </xf>
    <xf numFmtId="2" fontId="88" fillId="0" borderId="0" xfId="0" applyNumberFormat="1" applyFont="1" applyAlignment="1">
      <alignment horizontal="center" vertical="center"/>
    </xf>
    <xf numFmtId="2" fontId="0" fillId="0" borderId="0" xfId="349" applyNumberFormat="1" applyFont="1" applyAlignment="1">
      <alignment horizontal="center" vertical="center"/>
    </xf>
    <xf numFmtId="168" fontId="88" fillId="0" borderId="0" xfId="0" applyNumberFormat="1" applyFont="1" applyAlignment="1">
      <alignment horizontal="center" vertical="center"/>
    </xf>
    <xf numFmtId="168" fontId="0" fillId="0" borderId="0" xfId="335" applyNumberFormat="1" applyFont="1" applyAlignment="1">
      <alignment horizontal="center" vertical="center"/>
    </xf>
    <xf numFmtId="175" fontId="0" fillId="0" borderId="0" xfId="0" applyNumberFormat="1" applyAlignment="1">
      <alignment horizontal="left" vertical="center"/>
    </xf>
    <xf numFmtId="175" fontId="88" fillId="0" borderId="0" xfId="0" applyNumberFormat="1" applyFont="1" applyAlignment="1">
      <alignment horizontal="left" vertical="center"/>
    </xf>
    <xf numFmtId="175" fontId="0" fillId="0" borderId="0" xfId="0" pivotButton="1" applyNumberFormat="1" applyAlignment="1">
      <alignment horizontal="center" vertical="center"/>
    </xf>
    <xf numFmtId="175" fontId="0" fillId="0" borderId="0" xfId="0" applyNumberFormat="1" applyAlignment="1">
      <alignment horizontal="center" vertical="center"/>
    </xf>
    <xf numFmtId="175" fontId="0" fillId="0" borderId="0" xfId="0" applyNumberFormat="1" applyAlignment="1">
      <alignment horizontal="center"/>
    </xf>
  </cellXfs>
  <cellStyles count="350">
    <cellStyle name="20% - Accent1 2" xfId="212" xr:uid="{00000000-0005-0000-0000-000000000000}"/>
    <cellStyle name="20% - Accent1 2 2" xfId="257" xr:uid="{00000000-0005-0000-0000-000001000000}"/>
    <cellStyle name="20% - Accent1 3" xfId="228" xr:uid="{00000000-0005-0000-0000-000002000000}"/>
    <cellStyle name="20% - Accent1 4" xfId="169" xr:uid="{00000000-0005-0000-0000-000003000000}"/>
    <cellStyle name="20% - Accent2 2" xfId="214" xr:uid="{00000000-0005-0000-0000-000004000000}"/>
    <cellStyle name="20% - Accent2 2 2" xfId="259" xr:uid="{00000000-0005-0000-0000-000005000000}"/>
    <cellStyle name="20% - Accent2 3" xfId="230" xr:uid="{00000000-0005-0000-0000-000006000000}"/>
    <cellStyle name="20% - Accent2 4" xfId="171" xr:uid="{00000000-0005-0000-0000-000007000000}"/>
    <cellStyle name="20% - Accent3 2" xfId="216" xr:uid="{00000000-0005-0000-0000-000008000000}"/>
    <cellStyle name="20% - Accent3 2 2" xfId="261" xr:uid="{00000000-0005-0000-0000-000009000000}"/>
    <cellStyle name="20% - Accent3 3" xfId="232" xr:uid="{00000000-0005-0000-0000-00000A000000}"/>
    <cellStyle name="20% - Accent3 4" xfId="173" xr:uid="{00000000-0005-0000-0000-00000B000000}"/>
    <cellStyle name="20% - Accent4 2" xfId="218" xr:uid="{00000000-0005-0000-0000-00000C000000}"/>
    <cellStyle name="20% - Accent4 2 2" xfId="263" xr:uid="{00000000-0005-0000-0000-00000D000000}"/>
    <cellStyle name="20% - Accent4 3" xfId="234" xr:uid="{00000000-0005-0000-0000-00000E000000}"/>
    <cellStyle name="20% - Accent4 4" xfId="175" xr:uid="{00000000-0005-0000-0000-00000F000000}"/>
    <cellStyle name="20% - Accent5 2" xfId="220" xr:uid="{00000000-0005-0000-0000-000010000000}"/>
    <cellStyle name="20% - Accent5 2 2" xfId="265" xr:uid="{00000000-0005-0000-0000-000011000000}"/>
    <cellStyle name="20% - Accent5 3" xfId="236" xr:uid="{00000000-0005-0000-0000-000012000000}"/>
    <cellStyle name="20% - Accent5 4" xfId="177" xr:uid="{00000000-0005-0000-0000-000013000000}"/>
    <cellStyle name="20% - Accent6 2" xfId="222" xr:uid="{00000000-0005-0000-0000-000014000000}"/>
    <cellStyle name="20% - Accent6 2 2" xfId="267" xr:uid="{00000000-0005-0000-0000-000015000000}"/>
    <cellStyle name="20% - Accent6 3" xfId="238" xr:uid="{00000000-0005-0000-0000-000016000000}"/>
    <cellStyle name="20% - Accent6 4" xfId="179" xr:uid="{00000000-0005-0000-0000-000017000000}"/>
    <cellStyle name="20% - Colore 1" xfId="63" builtinId="30" customBuiltin="1"/>
    <cellStyle name="20% - Colore 2" xfId="67" builtinId="34" customBuiltin="1"/>
    <cellStyle name="20% - Colore 3" xfId="71" builtinId="38" customBuiltin="1"/>
    <cellStyle name="20% - Colore 4" xfId="75" builtinId="42" customBuiltin="1"/>
    <cellStyle name="20% - Colore 5" xfId="79" builtinId="46" customBuiltin="1"/>
    <cellStyle name="20% - Colore 6" xfId="83" builtinId="50" customBuiltin="1"/>
    <cellStyle name="40% - Accent1 2" xfId="213" xr:uid="{00000000-0005-0000-0000-00001E000000}"/>
    <cellStyle name="40% - Accent1 2 2" xfId="258" xr:uid="{00000000-0005-0000-0000-00001F000000}"/>
    <cellStyle name="40% - Accent1 3" xfId="229" xr:uid="{00000000-0005-0000-0000-000020000000}"/>
    <cellStyle name="40% - Accent1 4" xfId="170" xr:uid="{00000000-0005-0000-0000-000021000000}"/>
    <cellStyle name="40% - Accent2 2" xfId="215" xr:uid="{00000000-0005-0000-0000-000022000000}"/>
    <cellStyle name="40% - Accent2 2 2" xfId="260" xr:uid="{00000000-0005-0000-0000-000023000000}"/>
    <cellStyle name="40% - Accent2 3" xfId="231" xr:uid="{00000000-0005-0000-0000-000024000000}"/>
    <cellStyle name="40% - Accent2 4" xfId="172" xr:uid="{00000000-0005-0000-0000-000025000000}"/>
    <cellStyle name="40% - Accent3 2" xfId="217" xr:uid="{00000000-0005-0000-0000-000026000000}"/>
    <cellStyle name="40% - Accent3 2 2" xfId="262" xr:uid="{00000000-0005-0000-0000-000027000000}"/>
    <cellStyle name="40% - Accent3 3" xfId="233" xr:uid="{00000000-0005-0000-0000-000028000000}"/>
    <cellStyle name="40% - Accent3 4" xfId="174" xr:uid="{00000000-0005-0000-0000-000029000000}"/>
    <cellStyle name="40% - Accent4 2" xfId="219" xr:uid="{00000000-0005-0000-0000-00002A000000}"/>
    <cellStyle name="40% - Accent4 2 2" xfId="264" xr:uid="{00000000-0005-0000-0000-00002B000000}"/>
    <cellStyle name="40% - Accent4 3" xfId="235" xr:uid="{00000000-0005-0000-0000-00002C000000}"/>
    <cellStyle name="40% - Accent4 4" xfId="176" xr:uid="{00000000-0005-0000-0000-00002D000000}"/>
    <cellStyle name="40% - Accent5 2" xfId="221" xr:uid="{00000000-0005-0000-0000-00002E000000}"/>
    <cellStyle name="40% - Accent5 2 2" xfId="266" xr:uid="{00000000-0005-0000-0000-00002F000000}"/>
    <cellStyle name="40% - Accent5 3" xfId="237" xr:uid="{00000000-0005-0000-0000-000030000000}"/>
    <cellStyle name="40% - Accent5 4" xfId="178" xr:uid="{00000000-0005-0000-0000-000031000000}"/>
    <cellStyle name="40% - Accent6 2" xfId="223" xr:uid="{00000000-0005-0000-0000-000032000000}"/>
    <cellStyle name="40% - Accent6 2 2" xfId="268" xr:uid="{00000000-0005-0000-0000-000033000000}"/>
    <cellStyle name="40% - Accent6 3" xfId="239" xr:uid="{00000000-0005-0000-0000-000034000000}"/>
    <cellStyle name="40% - Accent6 4" xfId="180" xr:uid="{00000000-0005-0000-0000-000035000000}"/>
    <cellStyle name="40% - Colore 1" xfId="64" builtinId="31" customBuiltin="1"/>
    <cellStyle name="40% - Colore 2" xfId="68" builtinId="35" customBuiltin="1"/>
    <cellStyle name="40% - Colore 3" xfId="72" builtinId="39" customBuiltin="1"/>
    <cellStyle name="40% - Colore 4" xfId="76" builtinId="43" customBuiltin="1"/>
    <cellStyle name="40% - Colore 5" xfId="80" builtinId="47" customBuiltin="1"/>
    <cellStyle name="40% - Colore 6" xfId="84" builtinId="51" customBuiltin="1"/>
    <cellStyle name="60% - Colore 1" xfId="65" builtinId="32" customBuiltin="1"/>
    <cellStyle name="60% - Colore 2" xfId="69" builtinId="36" customBuiltin="1"/>
    <cellStyle name="60% - Colore 3" xfId="73" builtinId="40" customBuiltin="1"/>
    <cellStyle name="60% - Colore 4" xfId="77" builtinId="44" customBuiltin="1"/>
    <cellStyle name="60% - Colore 5" xfId="81" builtinId="48" customBuiltin="1"/>
    <cellStyle name="60% - Colore 6" xfId="85" builtinId="52" customBuiltin="1"/>
    <cellStyle name="autoPopulatedData" xfId="92" xr:uid="{00000000-0005-0000-0000-000042000000}"/>
    <cellStyle name="Bad 2" xfId="183" xr:uid="{00000000-0005-0000-0000-000043000000}"/>
    <cellStyle name="Bad 2 2" xfId="342" xr:uid="{00000000-0005-0000-0000-000044000000}"/>
    <cellStyle name="Bad 3" xfId="270" xr:uid="{00000000-0005-0000-0000-000045000000}"/>
    <cellStyle name="Bad 4" xfId="89" xr:uid="{00000000-0005-0000-0000-000046000000}"/>
    <cellStyle name="Bad 4 2" xfId="343" xr:uid="{00000000-0005-0000-0000-000047000000}"/>
    <cellStyle name="Bad1" xfId="104" xr:uid="{00000000-0005-0000-0000-000048000000}"/>
    <cellStyle name="Bad1 2" xfId="344" xr:uid="{00000000-0005-0000-0000-000049000000}"/>
    <cellStyle name="Calcolo" xfId="55" builtinId="22" customBuiltin="1"/>
    <cellStyle name="Cella collegata" xfId="56" builtinId="24" customBuiltin="1"/>
    <cellStyle name="Cella da controllare" xfId="57" builtinId="23" customBuiltin="1"/>
    <cellStyle name="Collegamento ipertestuale" xfId="334" builtinId="8"/>
    <cellStyle name="Colore 1" xfId="62" builtinId="29" customBuiltin="1"/>
    <cellStyle name="Colore 2" xfId="66" builtinId="33" customBuiltin="1"/>
    <cellStyle name="Colore 3" xfId="70" builtinId="37" customBuiltin="1"/>
    <cellStyle name="Colore 4" xfId="74" builtinId="41" customBuiltin="1"/>
    <cellStyle name="Colore 5" xfId="78" builtinId="45" customBuiltin="1"/>
    <cellStyle name="Colore 6" xfId="82" builtinId="49" customBuiltin="1"/>
    <cellStyle name="Comma 10" xfId="209" xr:uid="{00000000-0005-0000-0000-000054000000}"/>
    <cellStyle name="Comma 10 2" xfId="254" xr:uid="{00000000-0005-0000-0000-000055000000}"/>
    <cellStyle name="Comma 10 2 2" xfId="329" xr:uid="{00000000-0005-0000-0000-000056000000}"/>
    <cellStyle name="Comma 10 3" xfId="323" xr:uid="{00000000-0005-0000-0000-000057000000}"/>
    <cellStyle name="Comma 11" xfId="225" xr:uid="{00000000-0005-0000-0000-000058000000}"/>
    <cellStyle name="Comma 11 2" xfId="324" xr:uid="{00000000-0005-0000-0000-000059000000}"/>
    <cellStyle name="Comma 12" xfId="109" xr:uid="{00000000-0005-0000-0000-00005A000000}"/>
    <cellStyle name="Comma 12 2" xfId="302" xr:uid="{00000000-0005-0000-0000-00005B000000}"/>
    <cellStyle name="Comma 2" xfId="111" xr:uid="{00000000-0005-0000-0000-00005C000000}"/>
    <cellStyle name="Comma 2 2" xfId="112" xr:uid="{00000000-0005-0000-0000-00005D000000}"/>
    <cellStyle name="Comma 2 2 2" xfId="304" xr:uid="{00000000-0005-0000-0000-00005E000000}"/>
    <cellStyle name="Comma 2 3" xfId="303" xr:uid="{00000000-0005-0000-0000-00005F000000}"/>
    <cellStyle name="Comma 3" xfId="113" xr:uid="{00000000-0005-0000-0000-000060000000}"/>
    <cellStyle name="Comma 3 2" xfId="114" xr:uid="{00000000-0005-0000-0000-000061000000}"/>
    <cellStyle name="Comma 3 2 2" xfId="306" xr:uid="{00000000-0005-0000-0000-000062000000}"/>
    <cellStyle name="Comma 3 3" xfId="305" xr:uid="{00000000-0005-0000-0000-000063000000}"/>
    <cellStyle name="Comma 4" xfId="115" xr:uid="{00000000-0005-0000-0000-000064000000}"/>
    <cellStyle name="Comma 4 2" xfId="116" xr:uid="{00000000-0005-0000-0000-000065000000}"/>
    <cellStyle name="Comma 4 2 2" xfId="308" xr:uid="{00000000-0005-0000-0000-000066000000}"/>
    <cellStyle name="Comma 4 3" xfId="307" xr:uid="{00000000-0005-0000-0000-000067000000}"/>
    <cellStyle name="Comma 5" xfId="117" xr:uid="{00000000-0005-0000-0000-000068000000}"/>
    <cellStyle name="Comma 5 2" xfId="309" xr:uid="{00000000-0005-0000-0000-000069000000}"/>
    <cellStyle name="Comma 6" xfId="197" xr:uid="{00000000-0005-0000-0000-00006A000000}"/>
    <cellStyle name="Comma 6 2" xfId="242" xr:uid="{00000000-0005-0000-0000-00006B000000}"/>
    <cellStyle name="Comma 6 2 2" xfId="325" xr:uid="{00000000-0005-0000-0000-00006C000000}"/>
    <cellStyle name="Comma 6 3" xfId="319" xr:uid="{00000000-0005-0000-0000-00006D000000}"/>
    <cellStyle name="Comma 7" xfId="200" xr:uid="{00000000-0005-0000-0000-00006E000000}"/>
    <cellStyle name="Comma 7 2" xfId="245" xr:uid="{00000000-0005-0000-0000-00006F000000}"/>
    <cellStyle name="Comma 7 2 2" xfId="326" xr:uid="{00000000-0005-0000-0000-000070000000}"/>
    <cellStyle name="Comma 7 3" xfId="320" xr:uid="{00000000-0005-0000-0000-000071000000}"/>
    <cellStyle name="Comma 8" xfId="203" xr:uid="{00000000-0005-0000-0000-000072000000}"/>
    <cellStyle name="Comma 8 2" xfId="248" xr:uid="{00000000-0005-0000-0000-000073000000}"/>
    <cellStyle name="Comma 8 2 2" xfId="327" xr:uid="{00000000-0005-0000-0000-000074000000}"/>
    <cellStyle name="Comma 8 3" xfId="321" xr:uid="{00000000-0005-0000-0000-000075000000}"/>
    <cellStyle name="Comma 9" xfId="206" xr:uid="{00000000-0005-0000-0000-000076000000}"/>
    <cellStyle name="Comma 9 2" xfId="251" xr:uid="{00000000-0005-0000-0000-000077000000}"/>
    <cellStyle name="Comma 9 2 2" xfId="328" xr:uid="{00000000-0005-0000-0000-000078000000}"/>
    <cellStyle name="Comma 9 3" xfId="322" xr:uid="{00000000-0005-0000-0000-000079000000}"/>
    <cellStyle name="Completed" xfId="91" xr:uid="{00000000-0005-0000-0000-00007A000000}"/>
    <cellStyle name="Coppo" xfId="341" xr:uid="{00000000-0005-0000-0000-00007B000000}"/>
    <cellStyle name="Currency 2" xfId="118" xr:uid="{00000000-0005-0000-0000-00007C000000}"/>
    <cellStyle name="Currency 2 2" xfId="119" xr:uid="{00000000-0005-0000-0000-00007D000000}"/>
    <cellStyle name="Currency 2 2 2" xfId="311" xr:uid="{00000000-0005-0000-0000-00007E000000}"/>
    <cellStyle name="Currency 2 3" xfId="310" xr:uid="{00000000-0005-0000-0000-00007F000000}"/>
    <cellStyle name="Currency 3" xfId="120" xr:uid="{00000000-0005-0000-0000-000080000000}"/>
    <cellStyle name="Currency 3 2" xfId="121" xr:uid="{00000000-0005-0000-0000-000081000000}"/>
    <cellStyle name="Currency 3 2 2" xfId="313" xr:uid="{00000000-0005-0000-0000-000082000000}"/>
    <cellStyle name="Currency 3 3" xfId="312" xr:uid="{00000000-0005-0000-0000-000083000000}"/>
    <cellStyle name="Currency 4" xfId="122" xr:uid="{00000000-0005-0000-0000-000084000000}"/>
    <cellStyle name="Currency 4 2" xfId="123" xr:uid="{00000000-0005-0000-0000-000085000000}"/>
    <cellStyle name="Currency 4 2 2" xfId="315" xr:uid="{00000000-0005-0000-0000-000086000000}"/>
    <cellStyle name="Currency 4 3" xfId="314" xr:uid="{00000000-0005-0000-0000-000087000000}"/>
    <cellStyle name="Currency 5" xfId="124" xr:uid="{00000000-0005-0000-0000-000088000000}"/>
    <cellStyle name="Currency 5 2" xfId="316" xr:uid="{00000000-0005-0000-0000-000089000000}"/>
    <cellStyle name="Currency 6" xfId="298" xr:uid="{00000000-0005-0000-0000-00008A000000}"/>
    <cellStyle name="Euro" xfId="125" xr:uid="{00000000-0005-0000-0000-00008B000000}"/>
    <cellStyle name="Euro 2" xfId="126" xr:uid="{00000000-0005-0000-0000-00008C000000}"/>
    <cellStyle name="Euro 3" xfId="296" xr:uid="{00000000-0005-0000-0000-00008D000000}"/>
    <cellStyle name="Existing" xfId="99" xr:uid="{00000000-0005-0000-0000-00008E000000}"/>
    <cellStyle name="Good 2" xfId="182" xr:uid="{00000000-0005-0000-0000-00008F000000}"/>
    <cellStyle name="Good 3" xfId="269" xr:uid="{00000000-0005-0000-0000-000090000000}"/>
    <cellStyle name="Good 4" xfId="88" xr:uid="{00000000-0005-0000-0000-000091000000}"/>
    <cellStyle name="Input" xfId="53" builtinId="20" customBuiltin="1"/>
    <cellStyle name="Komma 2" xfId="127" xr:uid="{00000000-0005-0000-0000-000093000000}"/>
    <cellStyle name="Komma 2 2" xfId="317" xr:uid="{00000000-0005-0000-0000-000094000000}"/>
    <cellStyle name="LineItemError" xfId="102" xr:uid="{00000000-0005-0000-0000-000095000000}"/>
    <cellStyle name="Migliaia [0] 2" xfId="338" xr:uid="{00000000-0005-0000-0000-000096000000}"/>
    <cellStyle name="Migliaia 2" xfId="339" xr:uid="{00000000-0005-0000-0000-000097000000}"/>
    <cellStyle name="Migliaia 3" xfId="340" xr:uid="{00000000-0005-0000-0000-000098000000}"/>
    <cellStyle name="Neutral 2" xfId="184" xr:uid="{00000000-0005-0000-0000-000099000000}"/>
    <cellStyle name="Neutral 3" xfId="271" xr:uid="{00000000-0005-0000-0000-00009A000000}"/>
    <cellStyle name="Neutral 4" xfId="90" xr:uid="{00000000-0005-0000-0000-00009B000000}"/>
    <cellStyle name="Normal 10" xfId="12" xr:uid="{00000000-0005-0000-0000-00009C000000}"/>
    <cellStyle name="Normal 10 2" xfId="21" xr:uid="{00000000-0005-0000-0000-00009D000000}"/>
    <cellStyle name="Normal 10 2 2" xfId="42" xr:uid="{00000000-0005-0000-0000-00009E000000}"/>
    <cellStyle name="Normal 10 2 3" xfId="190" xr:uid="{00000000-0005-0000-0000-00009F000000}"/>
    <cellStyle name="Normal 10 2 4" xfId="188" xr:uid="{00000000-0005-0000-0000-0000A0000000}"/>
    <cellStyle name="Normal 10 2 4 2" xfId="192" xr:uid="{00000000-0005-0000-0000-0000A1000000}"/>
    <cellStyle name="Normal 10 2 5" xfId="186" xr:uid="{00000000-0005-0000-0000-0000A2000000}"/>
    <cellStyle name="Normal 10 3" xfId="22" xr:uid="{00000000-0005-0000-0000-0000A3000000}"/>
    <cellStyle name="Normal 10 4" xfId="34" xr:uid="{00000000-0005-0000-0000-0000A4000000}"/>
    <cellStyle name="Normal 11" xfId="24" xr:uid="{00000000-0005-0000-0000-0000A5000000}"/>
    <cellStyle name="Normal 11 2" xfId="35" xr:uid="{00000000-0005-0000-0000-0000A6000000}"/>
    <cellStyle name="Normal 11 3" xfId="128" xr:uid="{00000000-0005-0000-0000-0000A7000000}"/>
    <cellStyle name="Normal 12" xfId="25" xr:uid="{00000000-0005-0000-0000-0000A8000000}"/>
    <cellStyle name="Normal 12 2" xfId="26" xr:uid="{00000000-0005-0000-0000-0000A9000000}"/>
    <cellStyle name="Normal 12 3" xfId="36" xr:uid="{00000000-0005-0000-0000-0000AA000000}"/>
    <cellStyle name="Normal 12 3 2" xfId="194" xr:uid="{00000000-0005-0000-0000-0000AB000000}"/>
    <cellStyle name="Normal 13" xfId="27" xr:uid="{00000000-0005-0000-0000-0000AC000000}"/>
    <cellStyle name="Normal 13 2" xfId="37" xr:uid="{00000000-0005-0000-0000-0000AD000000}"/>
    <cellStyle name="Normal 13 3" xfId="129" xr:uid="{00000000-0005-0000-0000-0000AE000000}"/>
    <cellStyle name="Normal 14" xfId="28" xr:uid="{00000000-0005-0000-0000-0000AF000000}"/>
    <cellStyle name="Normal 14 2" xfId="38" xr:uid="{00000000-0005-0000-0000-0000B0000000}"/>
    <cellStyle name="Normal 15" xfId="29" xr:uid="{00000000-0005-0000-0000-0000B1000000}"/>
    <cellStyle name="Normal 15 2" xfId="30" xr:uid="{00000000-0005-0000-0000-0000B2000000}"/>
    <cellStyle name="Normal 15 3" xfId="39" xr:uid="{00000000-0005-0000-0000-0000B3000000}"/>
    <cellStyle name="Normal 15 3 2" xfId="195" xr:uid="{00000000-0005-0000-0000-0000B4000000}"/>
    <cellStyle name="Normal 16" xfId="31" xr:uid="{00000000-0005-0000-0000-0000B5000000}"/>
    <cellStyle name="Normal 16 2" xfId="33" xr:uid="{00000000-0005-0000-0000-0000B6000000}"/>
    <cellStyle name="Normal 17" xfId="32" xr:uid="{00000000-0005-0000-0000-0000B7000000}"/>
    <cellStyle name="Normal 17 2" xfId="45" xr:uid="{00000000-0005-0000-0000-0000B8000000}"/>
    <cellStyle name="Normal 17 2 2" xfId="240" xr:uid="{00000000-0005-0000-0000-0000B9000000}"/>
    <cellStyle name="Normal 17 2 3" xfId="277" xr:uid="{00000000-0005-0000-0000-0000BA000000}"/>
    <cellStyle name="Normal 17 3" xfId="44" xr:uid="{00000000-0005-0000-0000-0000BB000000}"/>
    <cellStyle name="Normal 17 4" xfId="185" xr:uid="{00000000-0005-0000-0000-0000BC000000}"/>
    <cellStyle name="Normal 18" xfId="46" xr:uid="{00000000-0005-0000-0000-0000BD000000}"/>
    <cellStyle name="Normal 18 2" xfId="241" xr:uid="{00000000-0005-0000-0000-0000BE000000}"/>
    <cellStyle name="Normal 18 3" xfId="196" xr:uid="{00000000-0005-0000-0000-0000BF000000}"/>
    <cellStyle name="Normal 18 4" xfId="278" xr:uid="{00000000-0005-0000-0000-0000C0000000}"/>
    <cellStyle name="Normal 19" xfId="47" xr:uid="{00000000-0005-0000-0000-0000C1000000}"/>
    <cellStyle name="Normal 19 2" xfId="244" xr:uid="{00000000-0005-0000-0000-0000C2000000}"/>
    <cellStyle name="Normal 19 3" xfId="199" xr:uid="{00000000-0005-0000-0000-0000C3000000}"/>
    <cellStyle name="Normal 19 4" xfId="86" xr:uid="{00000000-0005-0000-0000-0000C4000000}"/>
    <cellStyle name="Normal 19 5" xfId="275" xr:uid="{00000000-0005-0000-0000-0000C5000000}"/>
    <cellStyle name="Normal 19 5 2" xfId="284" xr:uid="{00000000-0005-0000-0000-0000C6000000}"/>
    <cellStyle name="Normal 19 5 2 2" xfId="332" xr:uid="{00000000-0005-0000-0000-0000C7000000}"/>
    <cellStyle name="Normal 19 5 3" xfId="280" xr:uid="{00000000-0005-0000-0000-0000C8000000}"/>
    <cellStyle name="Normal 19 6" xfId="279" xr:uid="{00000000-0005-0000-0000-0000C9000000}"/>
    <cellStyle name="Normal 19 7" xfId="281" xr:uid="{00000000-0005-0000-0000-0000CA000000}"/>
    <cellStyle name="Normal 19 7 2" xfId="330" xr:uid="{00000000-0005-0000-0000-0000CB000000}"/>
    <cellStyle name="Normal 2" xfId="1" xr:uid="{00000000-0005-0000-0000-0000CC000000}"/>
    <cellStyle name="Normal 2 2" xfId="2" xr:uid="{00000000-0005-0000-0000-0000CD000000}"/>
    <cellStyle name="Normal 2 2 2" xfId="13" xr:uid="{00000000-0005-0000-0000-0000CE000000}"/>
    <cellStyle name="Normal 2 2 2 2" xfId="130" xr:uid="{00000000-0005-0000-0000-0000CF000000}"/>
    <cellStyle name="Normal 2 2 2 3" xfId="131" xr:uid="{00000000-0005-0000-0000-0000D0000000}"/>
    <cellStyle name="Normal 2 2 3" xfId="132" xr:uid="{00000000-0005-0000-0000-0000D1000000}"/>
    <cellStyle name="Normal 2 2 4" xfId="133" xr:uid="{00000000-0005-0000-0000-0000D2000000}"/>
    <cellStyle name="Normal 2 2 5" xfId="134" xr:uid="{00000000-0005-0000-0000-0000D3000000}"/>
    <cellStyle name="Normal 2 3" xfId="135" xr:uid="{00000000-0005-0000-0000-0000D4000000}"/>
    <cellStyle name="Normal 2 3 2" xfId="136" xr:uid="{00000000-0005-0000-0000-0000D5000000}"/>
    <cellStyle name="Normal 2 3 3" xfId="137" xr:uid="{00000000-0005-0000-0000-0000D6000000}"/>
    <cellStyle name="Normal 2 4" xfId="138" xr:uid="{00000000-0005-0000-0000-0000D7000000}"/>
    <cellStyle name="Normal 2 5" xfId="139" xr:uid="{00000000-0005-0000-0000-0000D8000000}"/>
    <cellStyle name="Normal 2 6" xfId="140" xr:uid="{00000000-0005-0000-0000-0000D9000000}"/>
    <cellStyle name="Normal 2 7" xfId="300" xr:uid="{00000000-0005-0000-0000-0000DA000000}"/>
    <cellStyle name="Normal 20" xfId="202" xr:uid="{00000000-0005-0000-0000-0000DB000000}"/>
    <cellStyle name="Normal 20 2" xfId="247" xr:uid="{00000000-0005-0000-0000-0000DC000000}"/>
    <cellStyle name="Normal 20 3" xfId="286" xr:uid="{00000000-0005-0000-0000-0000DD000000}"/>
    <cellStyle name="Normal 21" xfId="205" xr:uid="{00000000-0005-0000-0000-0000DE000000}"/>
    <cellStyle name="Normal 21 2" xfId="250" xr:uid="{00000000-0005-0000-0000-0000DF000000}"/>
    <cellStyle name="Normal 21 3" xfId="287" xr:uid="{00000000-0005-0000-0000-0000E0000000}"/>
    <cellStyle name="Normal 22" xfId="181" xr:uid="{00000000-0005-0000-0000-0000E1000000}"/>
    <cellStyle name="Normal 22 2" xfId="288" xr:uid="{00000000-0005-0000-0000-0000E2000000}"/>
    <cellStyle name="Normal 23" xfId="208" xr:uid="{00000000-0005-0000-0000-0000E3000000}"/>
    <cellStyle name="Normal 23 2" xfId="253" xr:uid="{00000000-0005-0000-0000-0000E4000000}"/>
    <cellStyle name="Normal 23 3" xfId="289" xr:uid="{00000000-0005-0000-0000-0000E5000000}"/>
    <cellStyle name="Normal 24" xfId="224" xr:uid="{00000000-0005-0000-0000-0000E6000000}"/>
    <cellStyle name="Normal 24 2" xfId="290" xr:uid="{00000000-0005-0000-0000-0000E7000000}"/>
    <cellStyle name="Normal 25" xfId="273" xr:uid="{00000000-0005-0000-0000-0000E8000000}"/>
    <cellStyle name="Normal 25 2" xfId="274" xr:uid="{00000000-0005-0000-0000-0000E9000000}"/>
    <cellStyle name="Normal 25 3" xfId="276" xr:uid="{00000000-0005-0000-0000-0000EA000000}"/>
    <cellStyle name="Normal 25 3 2" xfId="285" xr:uid="{00000000-0005-0000-0000-0000EB000000}"/>
    <cellStyle name="Normal 25 3 2 2" xfId="333" xr:uid="{00000000-0005-0000-0000-0000EC000000}"/>
    <cellStyle name="Normal 25 3 3" xfId="282" xr:uid="{00000000-0005-0000-0000-0000ED000000}"/>
    <cellStyle name="Normal 25 4" xfId="283" xr:uid="{00000000-0005-0000-0000-0000EE000000}"/>
    <cellStyle name="Normal 25 4 2" xfId="331" xr:uid="{00000000-0005-0000-0000-0000EF000000}"/>
    <cellStyle name="Normal 26" xfId="108" xr:uid="{00000000-0005-0000-0000-0000F0000000}"/>
    <cellStyle name="Normal 26 2" xfId="291" xr:uid="{00000000-0005-0000-0000-0000F1000000}"/>
    <cellStyle name="Normal 27" xfId="87" xr:uid="{00000000-0005-0000-0000-0000F2000000}"/>
    <cellStyle name="Normal 27 2" xfId="292" xr:uid="{00000000-0005-0000-0000-0000F3000000}"/>
    <cellStyle name="Normal 28" xfId="293" xr:uid="{00000000-0005-0000-0000-0000F4000000}"/>
    <cellStyle name="Normal 29" xfId="294" xr:uid="{00000000-0005-0000-0000-0000F5000000}"/>
    <cellStyle name="Normal 3" xfId="3" xr:uid="{00000000-0005-0000-0000-0000F6000000}"/>
    <cellStyle name="Normal 3 2" xfId="14" xr:uid="{00000000-0005-0000-0000-0000F7000000}"/>
    <cellStyle name="Normal 3 2 2" xfId="141" xr:uid="{00000000-0005-0000-0000-0000F8000000}"/>
    <cellStyle name="Normal 3 2 3" xfId="142" xr:uid="{00000000-0005-0000-0000-0000F9000000}"/>
    <cellStyle name="Normal 3 3" xfId="143" xr:uid="{00000000-0005-0000-0000-0000FA000000}"/>
    <cellStyle name="Normal 3 4" xfId="144" xr:uid="{00000000-0005-0000-0000-0000FB000000}"/>
    <cellStyle name="Normal 3 5" xfId="145" xr:uid="{00000000-0005-0000-0000-0000FC000000}"/>
    <cellStyle name="Normal 3 6" xfId="301" xr:uid="{00000000-0005-0000-0000-0000FD000000}"/>
    <cellStyle name="Normal 30" xfId="295" xr:uid="{00000000-0005-0000-0000-0000FE000000}"/>
    <cellStyle name="Normal 30 2" xfId="299" xr:uid="{00000000-0005-0000-0000-0000FF000000}"/>
    <cellStyle name="Normal 4" xfId="4" xr:uid="{00000000-0005-0000-0000-000000010000}"/>
    <cellStyle name="Normal 4 2" xfId="15" xr:uid="{00000000-0005-0000-0000-000001010000}"/>
    <cellStyle name="Normal 4 2 2" xfId="146" xr:uid="{00000000-0005-0000-0000-000002010000}"/>
    <cellStyle name="Normal 4 2 3" xfId="147" xr:uid="{00000000-0005-0000-0000-000003010000}"/>
    <cellStyle name="Normal 4 3" xfId="148" xr:uid="{00000000-0005-0000-0000-000004010000}"/>
    <cellStyle name="Normal 4 4" xfId="149" xr:uid="{00000000-0005-0000-0000-000005010000}"/>
    <cellStyle name="Normal 5" xfId="5" xr:uid="{00000000-0005-0000-0000-000006010000}"/>
    <cellStyle name="Normal 5 2" xfId="16" xr:uid="{00000000-0005-0000-0000-000007010000}"/>
    <cellStyle name="Normal 5 2 2" xfId="150" xr:uid="{00000000-0005-0000-0000-000008010000}"/>
    <cellStyle name="Normal 5 2 3" xfId="151" xr:uid="{00000000-0005-0000-0000-000009010000}"/>
    <cellStyle name="Normal 5 3" xfId="152" xr:uid="{00000000-0005-0000-0000-00000A010000}"/>
    <cellStyle name="Normal 5 4" xfId="153" xr:uid="{00000000-0005-0000-0000-00000B010000}"/>
    <cellStyle name="Normal 6" xfId="6" xr:uid="{00000000-0005-0000-0000-00000C010000}"/>
    <cellStyle name="Normal 6 2" xfId="17" xr:uid="{00000000-0005-0000-0000-00000D010000}"/>
    <cellStyle name="Normal 6 2 2" xfId="154" xr:uid="{00000000-0005-0000-0000-00000E010000}"/>
    <cellStyle name="Normal 6 2 3" xfId="155" xr:uid="{00000000-0005-0000-0000-00000F010000}"/>
    <cellStyle name="Normal 6 3" xfId="156" xr:uid="{00000000-0005-0000-0000-000010010000}"/>
    <cellStyle name="Normal 6 4" xfId="157" xr:uid="{00000000-0005-0000-0000-000011010000}"/>
    <cellStyle name="Normal 7" xfId="7" xr:uid="{00000000-0005-0000-0000-000012010000}"/>
    <cellStyle name="Normal 7 2" xfId="18" xr:uid="{00000000-0005-0000-0000-000013010000}"/>
    <cellStyle name="Normal 7 2 2" xfId="158" xr:uid="{00000000-0005-0000-0000-000014010000}"/>
    <cellStyle name="Normal 7 2 3" xfId="159" xr:uid="{00000000-0005-0000-0000-000015010000}"/>
    <cellStyle name="Normal 7 3" xfId="160" xr:uid="{00000000-0005-0000-0000-000016010000}"/>
    <cellStyle name="Normal 7 4" xfId="161" xr:uid="{00000000-0005-0000-0000-000017010000}"/>
    <cellStyle name="Normal 8" xfId="8" xr:uid="{00000000-0005-0000-0000-000018010000}"/>
    <cellStyle name="Normal 8 2" xfId="9" xr:uid="{00000000-0005-0000-0000-000019010000}"/>
    <cellStyle name="Normal 8 2 2" xfId="162" xr:uid="{00000000-0005-0000-0000-00001A010000}"/>
    <cellStyle name="Normal 8 2 3" xfId="163" xr:uid="{00000000-0005-0000-0000-00001B010000}"/>
    <cellStyle name="Normal 8 3" xfId="164" xr:uid="{00000000-0005-0000-0000-00001C010000}"/>
    <cellStyle name="Normal 8 4" xfId="165" xr:uid="{00000000-0005-0000-0000-00001D010000}"/>
    <cellStyle name="Normal 9" xfId="10" xr:uid="{00000000-0005-0000-0000-00001E010000}"/>
    <cellStyle name="Normal 9 2" xfId="19" xr:uid="{00000000-0005-0000-0000-00001F010000}"/>
    <cellStyle name="Normal 9 2 2" xfId="23" xr:uid="{00000000-0005-0000-0000-000020010000}"/>
    <cellStyle name="Normal 9 2 2 2" xfId="43" xr:uid="{00000000-0005-0000-0000-000021010000}"/>
    <cellStyle name="Normal 9 2 2 3" xfId="191" xr:uid="{00000000-0005-0000-0000-000022010000}"/>
    <cellStyle name="Normal 9 2 2 4" xfId="189" xr:uid="{00000000-0005-0000-0000-000023010000}"/>
    <cellStyle name="Normal 9 2 2 4 2" xfId="193" xr:uid="{00000000-0005-0000-0000-000024010000}"/>
    <cellStyle name="Normal 9 2 2 5" xfId="187" xr:uid="{00000000-0005-0000-0000-000025010000}"/>
    <cellStyle name="Normal 9 2 3" xfId="20" xr:uid="{00000000-0005-0000-0000-000026010000}"/>
    <cellStyle name="Normal 9 2 4" xfId="41" xr:uid="{00000000-0005-0000-0000-000027010000}"/>
    <cellStyle name="Normal 9 3" xfId="11" xr:uid="{00000000-0005-0000-0000-000028010000}"/>
    <cellStyle name="Normal 9 4" xfId="40" xr:uid="{00000000-0005-0000-0000-000029010000}"/>
    <cellStyle name="Normal1" xfId="103" xr:uid="{00000000-0005-0000-0000-00002A010000}"/>
    <cellStyle name="Normale" xfId="0" builtinId="0"/>
    <cellStyle name="Normale 2" xfId="336" xr:uid="{00000000-0005-0000-0000-00002C010000}"/>
    <cellStyle name="Nota" xfId="59" builtinId="10" customBuiltin="1"/>
    <cellStyle name="Note 2" xfId="211" xr:uid="{00000000-0005-0000-0000-00002E010000}"/>
    <cellStyle name="Note 2 2" xfId="256" xr:uid="{00000000-0005-0000-0000-00002F010000}"/>
    <cellStyle name="Note 3" xfId="227" xr:uid="{00000000-0005-0000-0000-000030010000}"/>
    <cellStyle name="Note 4" xfId="168" xr:uid="{00000000-0005-0000-0000-000031010000}"/>
    <cellStyle name="notUpdatable" xfId="93" xr:uid="{00000000-0005-0000-0000-000032010000}"/>
    <cellStyle name="Optional" xfId="94" xr:uid="{00000000-0005-0000-0000-000033010000}"/>
    <cellStyle name="Optional 2" xfId="345" xr:uid="{00000000-0005-0000-0000-000034010000}"/>
    <cellStyle name="Optional2" xfId="95" xr:uid="{00000000-0005-0000-0000-000035010000}"/>
    <cellStyle name="Optional2 2" xfId="346" xr:uid="{00000000-0005-0000-0000-000036010000}"/>
    <cellStyle name="OptionalForCommit" xfId="107" xr:uid="{00000000-0005-0000-0000-000037010000}"/>
    <cellStyle name="Output" xfId="54" builtinId="21" customBuiltin="1"/>
    <cellStyle name="OverridingAllowed" xfId="106" xr:uid="{00000000-0005-0000-0000-000039010000}"/>
    <cellStyle name="OverridingAllowed 2" xfId="347" xr:uid="{00000000-0005-0000-0000-00003A010000}"/>
    <cellStyle name="Percent 2" xfId="198" xr:uid="{00000000-0005-0000-0000-00003B010000}"/>
    <cellStyle name="Percent 2 2" xfId="243" xr:uid="{00000000-0005-0000-0000-00003C010000}"/>
    <cellStyle name="Percent 3" xfId="201" xr:uid="{00000000-0005-0000-0000-00003D010000}"/>
    <cellStyle name="Percent 3 2" xfId="246" xr:uid="{00000000-0005-0000-0000-00003E010000}"/>
    <cellStyle name="Percent 4" xfId="204" xr:uid="{00000000-0005-0000-0000-00003F010000}"/>
    <cellStyle name="Percent 4 2" xfId="249" xr:uid="{00000000-0005-0000-0000-000040010000}"/>
    <cellStyle name="Percent 5" xfId="207" xr:uid="{00000000-0005-0000-0000-000041010000}"/>
    <cellStyle name="Percent 5 2" xfId="252" xr:uid="{00000000-0005-0000-0000-000042010000}"/>
    <cellStyle name="Percent 6" xfId="210" xr:uid="{00000000-0005-0000-0000-000043010000}"/>
    <cellStyle name="Percent 6 2" xfId="255" xr:uid="{00000000-0005-0000-0000-000044010000}"/>
    <cellStyle name="Percent 7" xfId="226" xr:uid="{00000000-0005-0000-0000-000045010000}"/>
    <cellStyle name="Percent 8" xfId="110" xr:uid="{00000000-0005-0000-0000-000046010000}"/>
    <cellStyle name="Percentuale" xfId="349" builtinId="5"/>
    <cellStyle name="Required" xfId="96" xr:uid="{00000000-0005-0000-0000-000048010000}"/>
    <cellStyle name="Required2" xfId="97" xr:uid="{00000000-0005-0000-0000-000049010000}"/>
    <cellStyle name="Sample" xfId="98" xr:uid="{00000000-0005-0000-0000-00004A010000}"/>
    <cellStyle name="SkipRequired" xfId="101" xr:uid="{00000000-0005-0000-0000-00004B010000}"/>
    <cellStyle name="Standaard 2" xfId="166" xr:uid="{00000000-0005-0000-0000-00004C010000}"/>
    <cellStyle name="Standard 4" xfId="297" xr:uid="{00000000-0005-0000-0000-00004D010000}"/>
    <cellStyle name="StringOnly" xfId="100" xr:uid="{00000000-0005-0000-0000-00004E010000}"/>
    <cellStyle name="Testo avviso" xfId="58" builtinId="11" customBuiltin="1"/>
    <cellStyle name="Testo descrittivo" xfId="60" builtinId="53" customBuiltin="1"/>
    <cellStyle name="Title 2" xfId="272" xr:uid="{00000000-0005-0000-0000-000051010000}"/>
    <cellStyle name="Titolo" xfId="48" builtinId="15" customBuiltin="1"/>
    <cellStyle name="Titolo 1" xfId="49" builtinId="16" customBuiltin="1"/>
    <cellStyle name="Titolo 2" xfId="50" builtinId="17" customBuiltin="1"/>
    <cellStyle name="Titolo 3" xfId="51" builtinId="18" customBuiltin="1"/>
    <cellStyle name="Titolo 4" xfId="52" builtinId="19" customBuiltin="1"/>
    <cellStyle name="Totale" xfId="61" builtinId="25" customBuiltin="1"/>
    <cellStyle name="Valuta" xfId="335" builtinId="4"/>
    <cellStyle name="Valuta 2" xfId="167" xr:uid="{00000000-0005-0000-0000-000059010000}"/>
    <cellStyle name="Valuta 2 2" xfId="318" xr:uid="{00000000-0005-0000-0000-00005A010000}"/>
    <cellStyle name="Valuta 3" xfId="337" xr:uid="{00000000-0005-0000-0000-00005B010000}"/>
    <cellStyle name="Warnings" xfId="105" xr:uid="{00000000-0005-0000-0000-00005C010000}"/>
    <cellStyle name="Warnings 2" xfId="348" xr:uid="{00000000-0005-0000-0000-00005D010000}"/>
  </cellStyles>
  <dxfs count="236"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font>
        <color rgb="FFFF0000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65" formatCode="_(&quot;€&quot;* #,##0.00_);_(&quot;€&quot;* \(#,##0.00\);_(&quot;€&quot;* &quot;-&quot;??_);_(@_)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color theme="6" tint="-0.499984740745262"/>
      </font>
    </dxf>
    <dxf>
      <font>
        <color theme="6" tint="-0.499984740745262"/>
      </font>
    </dxf>
    <dxf>
      <font>
        <color theme="6" tint="-0.499984740745262"/>
      </font>
    </dxf>
    <dxf>
      <alignment horizontal="center"/>
    </dxf>
    <dxf>
      <numFmt numFmtId="2" formatCode="0.00"/>
    </dxf>
    <dxf>
      <numFmt numFmtId="168" formatCode="0.0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numFmt numFmtId="175" formatCode="000000"/>
    </dxf>
    <dxf>
      <numFmt numFmtId="175" formatCode="000000"/>
    </dxf>
    <dxf>
      <numFmt numFmtId="175" formatCode="000000"/>
    </dxf>
    <dxf>
      <alignment horizontal="center"/>
    </dxf>
    <dxf>
      <alignment horizontal="center"/>
    </dxf>
    <dxf>
      <alignment vertical="center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C000"/>
        </patternFill>
      </fill>
    </dxf>
    <dxf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C0000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CD5B4"/>
      <color rgb="FFB00800"/>
      <color rgb="FFCCFF99"/>
      <color rgb="FFFF7C80"/>
      <color rgb="FFFFE9D9"/>
      <color rgb="FFCCFFCC"/>
      <color rgb="FF1A2854"/>
      <color rgb="FFFFCCCC"/>
      <color rgb="FFD22300"/>
      <color rgb="FFFF320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sheetMetadata" Target="metadata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2</xdr:row>
      <xdr:rowOff>9525</xdr:rowOff>
    </xdr:from>
    <xdr:to>
      <xdr:col>8</xdr:col>
      <xdr:colOff>317500</xdr:colOff>
      <xdr:row>9</xdr:row>
      <xdr:rowOff>9525</xdr:rowOff>
    </xdr:to>
    <xdr:sp macro="[0]!ankerPreOpON" textlink="">
      <xdr:nvSpPr>
        <xdr:cNvPr id="2" name="preparazioneListoneAnkerBt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6365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PREPARAZIONE</a:t>
          </a:r>
          <a:r>
            <a:rPr lang="it-IT" sz="2400" b="1" baseline="0"/>
            <a:t> LISTONE ANKER</a:t>
          </a:r>
          <a:endParaRPr lang="it-IT" sz="2400" b="1"/>
        </a:p>
      </xdr:txBody>
    </xdr:sp>
    <xdr:clientData/>
  </xdr:twoCellAnchor>
  <xdr:twoCellAnchor>
    <xdr:from>
      <xdr:col>9</xdr:col>
      <xdr:colOff>12700</xdr:colOff>
      <xdr:row>2</xdr:row>
      <xdr:rowOff>9525</xdr:rowOff>
    </xdr:from>
    <xdr:to>
      <xdr:col>15</xdr:col>
      <xdr:colOff>285750</xdr:colOff>
      <xdr:row>9</xdr:row>
      <xdr:rowOff>9525</xdr:rowOff>
    </xdr:to>
    <xdr:sp macro="[0]!ankerOrderManagerON" textlink="">
      <xdr:nvSpPr>
        <xdr:cNvPr id="3" name="gestioneOrdiniBtn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4991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GESTIONE ORDINI</a:t>
          </a:r>
        </a:p>
      </xdr:txBody>
    </xdr:sp>
    <xdr:clientData/>
  </xdr:twoCellAnchor>
  <xdr:twoCellAnchor>
    <xdr:from>
      <xdr:col>9</xdr:col>
      <xdr:colOff>38100</xdr:colOff>
      <xdr:row>10</xdr:row>
      <xdr:rowOff>76200</xdr:rowOff>
    </xdr:from>
    <xdr:to>
      <xdr:col>11</xdr:col>
      <xdr:colOff>558800</xdr:colOff>
      <xdr:row>13</xdr:row>
      <xdr:rowOff>76200</xdr:rowOff>
    </xdr:to>
    <xdr:sp macro="[0]!newSupply" textlink="">
      <xdr:nvSpPr>
        <xdr:cNvPr id="4" name="Rettangolo con angoli arrotondati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524500" y="1917700"/>
          <a:ext cx="17399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Nuova Fornitura</a:t>
          </a:r>
        </a:p>
      </xdr:txBody>
    </xdr:sp>
    <xdr:clientData/>
  </xdr:twoCellAnchor>
  <xdr:twoCellAnchor>
    <xdr:from>
      <xdr:col>12</xdr:col>
      <xdr:colOff>241300</xdr:colOff>
      <xdr:row>10</xdr:row>
      <xdr:rowOff>123825</xdr:rowOff>
    </xdr:from>
    <xdr:to>
      <xdr:col>20</xdr:col>
      <xdr:colOff>374650</xdr:colOff>
      <xdr:row>13</xdr:row>
      <xdr:rowOff>28575</xdr:rowOff>
    </xdr:to>
    <xdr:sp macro="" textlink="">
      <xdr:nvSpPr>
        <xdr:cNvPr id="5" name="testo_CaricaOrdine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7556500" y="1965325"/>
          <a:ext cx="50101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Cancella i dati in "- ordiniFornitura -" relativi al</a:t>
          </a:r>
          <a:r>
            <a:rPr lang="it-IT" sz="1100" baseline="0"/>
            <a:t> precedente ordine Anker. Permette di cominciare a salvare i singoli ordini dei clienti e salvarli nell' "- ordineAggreagato -"</a:t>
          </a:r>
          <a:endParaRPr lang="it-IT" sz="1100"/>
        </a:p>
      </xdr:txBody>
    </xdr:sp>
    <xdr:clientData/>
  </xdr:twoCellAnchor>
  <xdr:twoCellAnchor>
    <xdr:from>
      <xdr:col>9</xdr:col>
      <xdr:colOff>38100</xdr:colOff>
      <xdr:row>17</xdr:row>
      <xdr:rowOff>27516</xdr:rowOff>
    </xdr:from>
    <xdr:to>
      <xdr:col>12</xdr:col>
      <xdr:colOff>285750</xdr:colOff>
      <xdr:row>20</xdr:row>
      <xdr:rowOff>27516</xdr:rowOff>
    </xdr:to>
    <xdr:sp macro="[0]!newClientOrder" textlink="">
      <xdr:nvSpPr>
        <xdr:cNvPr id="6" name="Rettangolo con angoli arrotondati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5524500" y="3158066"/>
          <a:ext cx="207645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 Ordine Cliente</a:t>
          </a:r>
        </a:p>
      </xdr:txBody>
    </xdr:sp>
    <xdr:clientData/>
  </xdr:twoCellAnchor>
  <xdr:twoCellAnchor>
    <xdr:from>
      <xdr:col>12</xdr:col>
      <xdr:colOff>457200</xdr:colOff>
      <xdr:row>17</xdr:row>
      <xdr:rowOff>75141</xdr:rowOff>
    </xdr:from>
    <xdr:to>
      <xdr:col>18</xdr:col>
      <xdr:colOff>590550</xdr:colOff>
      <xdr:row>19</xdr:row>
      <xdr:rowOff>164041</xdr:rowOff>
    </xdr:to>
    <xdr:sp macro="" textlink="">
      <xdr:nvSpPr>
        <xdr:cNvPr id="7" name="testo_nuovoOrd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7772400" y="3205691"/>
          <a:ext cx="3790950" cy="457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Crea un nuovo sheet dove poter inserire un ordine cliente e creare in automatico la proforma.</a:t>
          </a:r>
        </a:p>
      </xdr:txBody>
    </xdr:sp>
    <xdr:clientData/>
  </xdr:twoCellAnchor>
  <xdr:twoCellAnchor>
    <xdr:from>
      <xdr:col>16</xdr:col>
      <xdr:colOff>0</xdr:colOff>
      <xdr:row>20</xdr:row>
      <xdr:rowOff>25400</xdr:rowOff>
    </xdr:from>
    <xdr:to>
      <xdr:col>20</xdr:col>
      <xdr:colOff>552450</xdr:colOff>
      <xdr:row>23</xdr:row>
      <xdr:rowOff>152400</xdr:rowOff>
    </xdr:to>
    <xdr:sp macro="" textlink="">
      <xdr:nvSpPr>
        <xdr:cNvPr id="10" name="Rettangolo con angoli arrotondati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9753600" y="3708400"/>
          <a:ext cx="2990850" cy="679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Chiudi la Fornitura e salva i dati nello storico</a:t>
          </a:r>
        </a:p>
      </xdr:txBody>
    </xdr:sp>
    <xdr:clientData/>
  </xdr:twoCellAnchor>
  <xdr:twoCellAnchor>
    <xdr:from>
      <xdr:col>21</xdr:col>
      <xdr:colOff>76200</xdr:colOff>
      <xdr:row>20</xdr:row>
      <xdr:rowOff>136524</xdr:rowOff>
    </xdr:from>
    <xdr:to>
      <xdr:col>27</xdr:col>
      <xdr:colOff>209550</xdr:colOff>
      <xdr:row>24</xdr:row>
      <xdr:rowOff>57149</xdr:rowOff>
    </xdr:to>
    <xdr:sp macro="" textlink="">
      <xdr:nvSpPr>
        <xdr:cNvPr id="11" name="testo_nuovaFornitur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2877800" y="3819524"/>
          <a:ext cx="3790950" cy="657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/>
            <a:t>Salva i dati aggregati della fornitura in un database. L'operazione ha come fine l'analisi dei dati e incrociare gli SKU</a:t>
          </a:r>
          <a:r>
            <a:rPr lang="it-IT" sz="1100" baseline="0"/>
            <a:t> di Anker con quelli di Coppo</a:t>
          </a:r>
        </a:p>
      </xdr:txBody>
    </xdr:sp>
    <xdr:clientData/>
  </xdr:twoCellAnchor>
  <xdr:twoCellAnchor>
    <xdr:from>
      <xdr:col>15</xdr:col>
      <xdr:colOff>508000</xdr:colOff>
      <xdr:row>2</xdr:row>
      <xdr:rowOff>9525</xdr:rowOff>
    </xdr:from>
    <xdr:to>
      <xdr:col>22</xdr:col>
      <xdr:colOff>171450</xdr:colOff>
      <xdr:row>9</xdr:row>
      <xdr:rowOff>9525</xdr:rowOff>
    </xdr:to>
    <xdr:sp macro="" textlink="">
      <xdr:nvSpPr>
        <xdr:cNvPr id="8" name="preparazioneListoneAnkerBtn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652000" y="377825"/>
          <a:ext cx="3930650" cy="128905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400" b="1"/>
            <a:t>CHIUSURA</a:t>
          </a:r>
          <a:r>
            <a:rPr lang="it-IT" sz="2400" b="1" baseline="0"/>
            <a:t> ORDINE</a:t>
          </a:r>
          <a:endParaRPr lang="it-IT" sz="2400" b="1"/>
        </a:p>
      </xdr:txBody>
    </xdr:sp>
    <xdr:clientData/>
  </xdr:twoCellAnchor>
  <xdr:twoCellAnchor>
    <xdr:from>
      <xdr:col>9</xdr:col>
      <xdr:colOff>38100</xdr:colOff>
      <xdr:row>13</xdr:row>
      <xdr:rowOff>143933</xdr:rowOff>
    </xdr:from>
    <xdr:to>
      <xdr:col>12</xdr:col>
      <xdr:colOff>279400</xdr:colOff>
      <xdr:row>16</xdr:row>
      <xdr:rowOff>143933</xdr:rowOff>
    </xdr:to>
    <xdr:sp macro="[0]!newShopOrder" textlink="">
      <xdr:nvSpPr>
        <xdr:cNvPr id="12" name="Rettangolo con angoli arrotondati 11">
          <a:extLst>
            <a:ext uri="{FF2B5EF4-FFF2-40B4-BE49-F238E27FC236}">
              <a16:creationId xmlns:a16="http://schemas.microsoft.com/office/drawing/2014/main" id="{848DA68F-BE3A-A00D-9022-8BAC6DE903F3}"/>
            </a:ext>
          </a:extLst>
        </xdr:cNvPr>
        <xdr:cNvSpPr/>
      </xdr:nvSpPr>
      <xdr:spPr>
        <a:xfrm>
          <a:off x="5524500" y="2537883"/>
          <a:ext cx="2070100" cy="5524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t-IT" sz="1600" b="1">
              <a:solidFill>
                <a:sysClr val="windowText" lastClr="000000"/>
              </a:solidFill>
            </a:rPr>
            <a:t>Nuovo</a:t>
          </a:r>
          <a:r>
            <a:rPr lang="it-IT" sz="1600" b="1" baseline="0">
              <a:solidFill>
                <a:sysClr val="windowText" lastClr="000000"/>
              </a:solidFill>
            </a:rPr>
            <a:t> Ordine Negozi</a:t>
          </a:r>
          <a:endParaRPr lang="it-IT" sz="16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1840</xdr:colOff>
      <xdr:row>1242</xdr:row>
      <xdr:rowOff>180975</xdr:rowOff>
    </xdr:from>
    <xdr:to>
      <xdr:col>1</xdr:col>
      <xdr:colOff>0</xdr:colOff>
      <xdr:row>1243</xdr:row>
      <xdr:rowOff>174617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857250" y="228761925"/>
          <a:ext cx="0" cy="1777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1</xdr:col>
      <xdr:colOff>1840</xdr:colOff>
      <xdr:row>1512</xdr:row>
      <xdr:rowOff>180975</xdr:rowOff>
    </xdr:from>
    <xdr:to>
      <xdr:col>1</xdr:col>
      <xdr:colOff>0</xdr:colOff>
      <xdr:row>1513</xdr:row>
      <xdr:rowOff>174615</xdr:rowOff>
    </xdr:to>
    <xdr:sp macro="" textlink="">
      <xdr:nvSpPr>
        <xdr:cNvPr id="3" name="TextBox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857250" y="278482425"/>
          <a:ext cx="0" cy="17779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lIns="0" tIns="0" rIns="0" bIns="0" rtlCol="0" anchor="t">
          <a:spAutoFit/>
        </a:bodyPr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nl-NL" sz="1100"/>
        </a:p>
      </xdr:txBody>
    </xdr:sp>
    <xdr:clientData/>
  </xdr:twoCellAnchor>
  <xdr:twoCellAnchor editAs="oneCell">
    <xdr:from>
      <xdr:col>3</xdr:col>
      <xdr:colOff>1962150</xdr:colOff>
      <xdr:row>0</xdr:row>
      <xdr:rowOff>47625</xdr:rowOff>
    </xdr:from>
    <xdr:to>
      <xdr:col>3</xdr:col>
      <xdr:colOff>3487751</xdr:colOff>
      <xdr:row>9</xdr:row>
      <xdr:rowOff>27829</xdr:rowOff>
    </xdr:to>
    <xdr:pic>
      <xdr:nvPicPr>
        <xdr:cNvPr id="4" name="Picture 4" descr="Anker | Bedrijfsinformati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" y="47625"/>
          <a:ext cx="1525601" cy="16375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279400</xdr:colOff>
      <xdr:row>0</xdr:row>
      <xdr:rowOff>95250</xdr:rowOff>
    </xdr:from>
    <xdr:to>
      <xdr:col>22</xdr:col>
      <xdr:colOff>127000</xdr:colOff>
      <xdr:row>8</xdr:row>
      <xdr:rowOff>146050</xdr:rowOff>
    </xdr:to>
    <xdr:sp macro="" textlink="">
      <xdr:nvSpPr>
        <xdr:cNvPr id="2" name="fumettoGuida">
          <a:extLst>
            <a:ext uri="{FF2B5EF4-FFF2-40B4-BE49-F238E27FC236}">
              <a16:creationId xmlns:a16="http://schemas.microsoft.com/office/drawing/2014/main" id="{39A428F1-FDDA-413F-9827-53A6ADDDFB72}"/>
            </a:ext>
          </a:extLst>
        </xdr:cNvPr>
        <xdr:cNvSpPr/>
      </xdr:nvSpPr>
      <xdr:spPr>
        <a:xfrm>
          <a:off x="11684000" y="95250"/>
          <a:ext cx="7607300" cy="1879600"/>
        </a:xfrm>
        <a:prstGeom prst="wedgeRoundRectCallou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it-IT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questo punto è possibile sfruttare le macro per creare il listone: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1 - Importare i dati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Eseguire la pulizia (sino a quando il conteggio dei record non cambia)</a:t>
          </a: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3 - Aggiungere al sheet "listaCecilia" le referenze dei prodotti della lista Cecilia da eliminare</a:t>
          </a:r>
          <a:endParaRPr lang="it-IT" sz="1100">
            <a:effectLst/>
          </a:endParaRPr>
        </a:p>
        <a:p>
          <a:r>
            <a:rPr lang="it-IT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4 - Eseguire la rimozione dei prodotti di Cecilia con il "Cecilia's Clean"</a:t>
          </a:r>
        </a:p>
        <a:p>
          <a:r>
            <a:rPr lang="it-IT" sz="1100" b="1" u="none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5 - Schiacciare su GENERA MODULO ORDINI. Da questo si potranno creare i vari listini per negozio, magazzino clienti enoteche e grossisti</a:t>
          </a:r>
          <a:endParaRPr lang="it-IT" sz="1100" u="none">
            <a:effectLst/>
          </a:endParaRPr>
        </a:p>
        <a:p>
          <a:pPr algn="l"/>
          <a:r>
            <a:rPr lang="it-IT" sz="1100" b="1" u="none">
              <a:effectLst/>
            </a:rPr>
            <a:t>6 - </a:t>
          </a:r>
          <a:r>
            <a:rPr lang="it-IT" sz="1100" b="1" u="sng">
              <a:effectLst/>
            </a:rPr>
            <a:t>CONSIGLIO: eseguire</a:t>
          </a:r>
          <a:r>
            <a:rPr lang="it-IT" sz="1100" b="1" u="sng" baseline="0">
              <a:effectLst/>
            </a:rPr>
            <a:t> un controllo sull'output generato per verificare la presenza di alcuni formati indesiderati. E' raro ma è possibile trovare doppie referenze con stesso formato (soprattutto per i MIGNON e i GROSSI FORMATI)</a:t>
          </a:r>
          <a:endParaRPr lang="it-IT" sz="1050" b="1" u="sng"/>
        </a:p>
      </xdr:txBody>
    </xdr:sp>
    <xdr:clientData/>
  </xdr:twoCellAnchor>
  <xdr:twoCellAnchor>
    <xdr:from>
      <xdr:col>1</xdr:col>
      <xdr:colOff>1630293</xdr:colOff>
      <xdr:row>6</xdr:row>
      <xdr:rowOff>6779</xdr:rowOff>
    </xdr:from>
    <xdr:to>
      <xdr:col>7</xdr:col>
      <xdr:colOff>134693</xdr:colOff>
      <xdr:row>8</xdr:row>
      <xdr:rowOff>107951</xdr:rowOff>
    </xdr:to>
    <xdr:sp macro="[0]!orderModule" textlink="">
      <xdr:nvSpPr>
        <xdr:cNvPr id="3" name="btnGenerateModOrd">
          <a:extLst>
            <a:ext uri="{FF2B5EF4-FFF2-40B4-BE49-F238E27FC236}">
              <a16:creationId xmlns:a16="http://schemas.microsoft.com/office/drawing/2014/main" id="{470F8AAD-7D22-4B5C-8E58-D6F19FE83977}"/>
            </a:ext>
          </a:extLst>
        </xdr:cNvPr>
        <xdr:cNvSpPr/>
      </xdr:nvSpPr>
      <xdr:spPr>
        <a:xfrm>
          <a:off x="2366893" y="1378379"/>
          <a:ext cx="6480000" cy="558372"/>
        </a:xfrm>
        <a:prstGeom prst="roundRect">
          <a:avLst/>
        </a:prstGeom>
        <a:solidFill>
          <a:srgbClr val="C00000"/>
        </a:solidFill>
        <a:ln/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GENERA MODULO</a:t>
          </a:r>
          <a:r>
            <a:rPr lang="en-US" sz="20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ORDINI</a:t>
          </a:r>
          <a:endParaRPr lang="en-US" sz="20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3</xdr:row>
      <xdr:rowOff>23795</xdr:rowOff>
    </xdr:from>
    <xdr:to>
      <xdr:col>1</xdr:col>
      <xdr:colOff>3086100</xdr:colOff>
      <xdr:row>5</xdr:row>
      <xdr:rowOff>7680</xdr:rowOff>
    </xdr:to>
    <xdr:sp macro="[0]!creazioneListone" textlink="">
      <xdr:nvSpPr>
        <xdr:cNvPr id="4" name="btnImportData">
          <a:extLst>
            <a:ext uri="{FF2B5EF4-FFF2-40B4-BE49-F238E27FC236}">
              <a16:creationId xmlns:a16="http://schemas.microsoft.com/office/drawing/2014/main" id="{D52F3168-F151-4C49-9192-925704FDD8D4}"/>
            </a:ext>
          </a:extLst>
        </xdr:cNvPr>
        <xdr:cNvSpPr/>
      </xdr:nvSpPr>
      <xdr:spPr>
        <a:xfrm>
          <a:off x="2366893" y="709595"/>
          <a:ext cx="145580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1 - IMPORT DATI</a:t>
          </a:r>
        </a:p>
      </xdr:txBody>
    </xdr:sp>
    <xdr:clientData/>
  </xdr:twoCellAnchor>
  <xdr:twoCellAnchor>
    <xdr:from>
      <xdr:col>1</xdr:col>
      <xdr:colOff>3251247</xdr:colOff>
      <xdr:row>3</xdr:row>
      <xdr:rowOff>23795</xdr:rowOff>
    </xdr:from>
    <xdr:to>
      <xdr:col>2</xdr:col>
      <xdr:colOff>430802</xdr:colOff>
      <xdr:row>5</xdr:row>
      <xdr:rowOff>7680</xdr:rowOff>
    </xdr:to>
    <xdr:sp macro="[0]!pulisciListone" textlink="">
      <xdr:nvSpPr>
        <xdr:cNvPr id="5" name="btnClean">
          <a:extLst>
            <a:ext uri="{FF2B5EF4-FFF2-40B4-BE49-F238E27FC236}">
              <a16:creationId xmlns:a16="http://schemas.microsoft.com/office/drawing/2014/main" id="{B67A7900-79CF-4A55-8A3D-CE39AD4798B8}"/>
            </a:ext>
          </a:extLst>
        </xdr:cNvPr>
        <xdr:cNvSpPr/>
      </xdr:nvSpPr>
      <xdr:spPr>
        <a:xfrm>
          <a:off x="3987847" y="709595"/>
          <a:ext cx="938755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2 - CLEAN</a:t>
          </a:r>
        </a:p>
      </xdr:txBody>
    </xdr:sp>
    <xdr:clientData/>
  </xdr:twoCellAnchor>
  <xdr:twoCellAnchor>
    <xdr:from>
      <xdr:col>2</xdr:col>
      <xdr:colOff>595949</xdr:colOff>
      <xdr:row>3</xdr:row>
      <xdr:rowOff>23795</xdr:rowOff>
    </xdr:from>
    <xdr:to>
      <xdr:col>5</xdr:col>
      <xdr:colOff>325146</xdr:colOff>
      <xdr:row>5</xdr:row>
      <xdr:rowOff>7680</xdr:rowOff>
    </xdr:to>
    <xdr:sp macro="[0]!ceciliaClean" textlink="">
      <xdr:nvSpPr>
        <xdr:cNvPr id="6" name="btnCeciliaClean">
          <a:extLst>
            <a:ext uri="{FF2B5EF4-FFF2-40B4-BE49-F238E27FC236}">
              <a16:creationId xmlns:a16="http://schemas.microsoft.com/office/drawing/2014/main" id="{DB20D9B8-8137-4315-9546-F06437D5363F}"/>
            </a:ext>
          </a:extLst>
        </xdr:cNvPr>
        <xdr:cNvSpPr/>
      </xdr:nvSpPr>
      <xdr:spPr>
        <a:xfrm>
          <a:off x="5091749" y="709595"/>
          <a:ext cx="1659597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3 -CECILIA'S</a:t>
          </a:r>
          <a:r>
            <a:rPr lang="en-US" sz="1400" b="1" i="0" u="none" strike="noStrike" baseline="0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 CLEAN</a:t>
          </a:r>
          <a:endParaRPr lang="en-US" sz="1400" b="1" i="0" u="none" strike="noStrike">
            <a:solidFill>
              <a:schemeClr val="lt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1630293</xdr:colOff>
      <xdr:row>0</xdr:row>
      <xdr:rowOff>63500</xdr:rowOff>
    </xdr:from>
    <xdr:to>
      <xdr:col>7</xdr:col>
      <xdr:colOff>134693</xdr:colOff>
      <xdr:row>2</xdr:row>
      <xdr:rowOff>47385</xdr:rowOff>
    </xdr:to>
    <xdr:sp macro="" textlink="">
      <xdr:nvSpPr>
        <xdr:cNvPr id="7" name="Title">
          <a:extLst>
            <a:ext uri="{FF2B5EF4-FFF2-40B4-BE49-F238E27FC236}">
              <a16:creationId xmlns:a16="http://schemas.microsoft.com/office/drawing/2014/main" id="{08B5316F-5E4A-4D0A-A1A2-FDA4C9724FBC}"/>
            </a:ext>
          </a:extLst>
        </xdr:cNvPr>
        <xdr:cNvSpPr txBox="1"/>
      </xdr:nvSpPr>
      <xdr:spPr>
        <a:xfrm>
          <a:off x="2366893" y="63500"/>
          <a:ext cx="6480000" cy="441085"/>
        </a:xfrm>
        <a:prstGeom prst="roundRect">
          <a:avLst/>
        </a:prstGeom>
        <a:solidFill>
          <a:schemeClr val="tx2"/>
        </a:solidFill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>
              <a:latin typeface="Arial Rounded MT Bold" panose="020F0704030504030204" pitchFamily="34" charset="0"/>
            </a:rPr>
            <a:t>C O M A N D I</a:t>
          </a:r>
        </a:p>
      </xdr:txBody>
    </xdr:sp>
    <xdr:clientData/>
  </xdr:twoCellAnchor>
  <xdr:twoCellAnchor editAs="oneCell">
    <xdr:from>
      <xdr:col>7</xdr:col>
      <xdr:colOff>371475</xdr:colOff>
      <xdr:row>1</xdr:row>
      <xdr:rowOff>88900</xdr:rowOff>
    </xdr:from>
    <xdr:to>
      <xdr:col>9</xdr:col>
      <xdr:colOff>688975</xdr:colOff>
      <xdr:row>7</xdr:row>
      <xdr:rowOff>95250</xdr:rowOff>
    </xdr:to>
    <xdr:sp macro="" textlink="$J$4">
      <xdr:nvSpPr>
        <xdr:cNvPr id="8" name="pergamenaCounter">
          <a:extLst>
            <a:ext uri="{FF2B5EF4-FFF2-40B4-BE49-F238E27FC236}">
              <a16:creationId xmlns:a16="http://schemas.microsoft.com/office/drawing/2014/main" id="{FA609CE4-A43D-4F24-8966-35D377B93F4A}"/>
            </a:ext>
          </a:extLst>
        </xdr:cNvPr>
        <xdr:cNvSpPr/>
      </xdr:nvSpPr>
      <xdr:spPr>
        <a:xfrm>
          <a:off x="9083675" y="317500"/>
          <a:ext cx="2146300" cy="1377950"/>
        </a:xfrm>
        <a:prstGeom prst="horizontalScroll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109B68-3828-44A2-8F92-73BEE6FBBB8D}" type="TxLink">
            <a:rPr lang="en-US" sz="44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2293</a:t>
          </a:fld>
          <a:endParaRPr lang="it-IT" sz="14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82550</xdr:colOff>
      <xdr:row>0</xdr:row>
      <xdr:rowOff>890</xdr:rowOff>
    </xdr:from>
    <xdr:to>
      <xdr:col>1</xdr:col>
      <xdr:colOff>1660525</xdr:colOff>
      <xdr:row>3</xdr:row>
      <xdr:rowOff>174818</xdr:rowOff>
    </xdr:to>
    <xdr:pic macro="[0]!home">
      <xdr:nvPicPr>
        <xdr:cNvPr id="9" name="logoCoppoListon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29AAC1C7-0A99-49AA-A3E8-F24EFAFD78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890"/>
          <a:ext cx="2314575" cy="859728"/>
        </a:xfrm>
        <a:prstGeom prst="rect">
          <a:avLst/>
        </a:prstGeom>
      </xdr:spPr>
    </xdr:pic>
    <xdr:clientData/>
  </xdr:twoCellAnchor>
  <xdr:twoCellAnchor editAs="oneCell">
    <xdr:from>
      <xdr:col>0</xdr:col>
      <xdr:colOff>82550</xdr:colOff>
      <xdr:row>0</xdr:row>
      <xdr:rowOff>0</xdr:rowOff>
    </xdr:from>
    <xdr:to>
      <xdr:col>1</xdr:col>
      <xdr:colOff>1660525</xdr:colOff>
      <xdr:row>3</xdr:row>
      <xdr:rowOff>173928</xdr:rowOff>
    </xdr:to>
    <xdr:pic>
      <xdr:nvPicPr>
        <xdr:cNvPr id="10" name="logoCoppoHome" descr="Immagine che contiene testo, Carattere, Elementi grafici, logo&#10;&#10;Descrizione generata automaticamente">
          <a:extLst>
            <a:ext uri="{FF2B5EF4-FFF2-40B4-BE49-F238E27FC236}">
              <a16:creationId xmlns:a16="http://schemas.microsoft.com/office/drawing/2014/main" id="{03E8B8A6-5735-42C1-A8B7-64FFCCCBD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" y="0"/>
          <a:ext cx="2314575" cy="859728"/>
        </a:xfrm>
        <a:prstGeom prst="rect">
          <a:avLst/>
        </a:prstGeom>
      </xdr:spPr>
    </xdr:pic>
    <xdr:clientData/>
  </xdr:twoCellAnchor>
  <xdr:twoCellAnchor>
    <xdr:from>
      <xdr:col>5</xdr:col>
      <xdr:colOff>490293</xdr:colOff>
      <xdr:row>3</xdr:row>
      <xdr:rowOff>23795</xdr:rowOff>
    </xdr:from>
    <xdr:to>
      <xdr:col>7</xdr:col>
      <xdr:colOff>134693</xdr:colOff>
      <xdr:row>5</xdr:row>
      <xdr:rowOff>7680</xdr:rowOff>
    </xdr:to>
    <xdr:sp macro="[0]!modDuplicate" textlink="">
      <xdr:nvSpPr>
        <xdr:cNvPr id="11" name="btnCeciliaClean">
          <a:extLst>
            <a:ext uri="{FF2B5EF4-FFF2-40B4-BE49-F238E27FC236}">
              <a16:creationId xmlns:a16="http://schemas.microsoft.com/office/drawing/2014/main" id="{AD194705-D405-4C2D-A00E-3DDC6A034FCB}"/>
            </a:ext>
          </a:extLst>
        </xdr:cNvPr>
        <xdr:cNvSpPr/>
      </xdr:nvSpPr>
      <xdr:spPr>
        <a:xfrm>
          <a:off x="6916493" y="709595"/>
          <a:ext cx="1930400" cy="441085"/>
        </a:xfrm>
        <a:prstGeom prst="roundRect">
          <a:avLst/>
        </a:prstGeom>
        <a:solidFill>
          <a:srgbClr val="0070C0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Calibri" panose="020F0502020204030204" pitchFamily="34" charset="0"/>
              <a:cs typeface="Calibri" panose="020F0502020204030204" pitchFamily="34" charset="0"/>
            </a:rPr>
            <a:t>4 - HANDLE DUPLICATE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1641</xdr:colOff>
      <xdr:row>2</xdr:row>
      <xdr:rowOff>123825</xdr:rowOff>
    </xdr:from>
    <xdr:to>
      <xdr:col>14</xdr:col>
      <xdr:colOff>425446</xdr:colOff>
      <xdr:row>51</xdr:row>
      <xdr:rowOff>82550</xdr:rowOff>
    </xdr:to>
    <xdr:grpSp>
      <xdr:nvGrpSpPr>
        <xdr:cNvPr id="13" name="pulsanti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9717141" y="657225"/>
          <a:ext cx="3630555" cy="9490075"/>
          <a:chOff x="10025116" y="473075"/>
          <a:chExt cx="2001780" cy="4829175"/>
        </a:xfrm>
      </xdr:grpSpPr>
      <xdr:sp macro="[0]!listinoEnoteche" textlink="">
        <xdr:nvSpPr>
          <xdr:cNvPr id="3" name="enoteche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10025881" y="1564661"/>
            <a:ext cx="2000250" cy="10410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ENOTECHE</a:t>
            </a:r>
          </a:p>
        </xdr:txBody>
      </xdr:sp>
      <xdr:sp macro="[0]!listinoGrossisti" textlink="">
        <xdr:nvSpPr>
          <xdr:cNvPr id="4" name="grossisti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0025116" y="2714318"/>
            <a:ext cx="2001780" cy="875913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GROSSISTI</a:t>
            </a:r>
          </a:p>
        </xdr:txBody>
      </xdr:sp>
      <xdr:sp macro="[0]!listinoNegozi" textlink="">
        <xdr:nvSpPr>
          <xdr:cNvPr id="12" name="negozi">
            <a:extLst>
              <a:ext uri="{FF2B5EF4-FFF2-40B4-BE49-F238E27FC236}">
                <a16:creationId xmlns:a16="http://schemas.microsoft.com/office/drawing/2014/main" id="{00000000-0008-0000-0800-00000C000000}"/>
              </a:ext>
            </a:extLst>
          </xdr:cNvPr>
          <xdr:cNvSpPr/>
        </xdr:nvSpPr>
        <xdr:spPr>
          <a:xfrm>
            <a:off x="10039404" y="3698875"/>
            <a:ext cx="1973205" cy="885438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LISTINO </a:t>
            </a:r>
          </a:p>
          <a:p>
            <a:pPr algn="ctr"/>
            <a:r>
              <a:rPr lang="it-IT" sz="1600" b="1"/>
              <a:t>NEGOZI</a:t>
            </a:r>
          </a:p>
        </xdr:txBody>
      </xdr:sp>
      <xdr:sp macro="[0]!listinoMagazzino" textlink="">
        <xdr:nvSpPr>
          <xdr:cNvPr id="2" name="magazzino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>
            <a:off x="10025116" y="473075"/>
            <a:ext cx="2001780" cy="982942"/>
          </a:xfrm>
          <a:prstGeom prst="roundRect">
            <a:avLst/>
          </a:prstGeom>
        </xdr:spPr>
        <xdr:style>
          <a:lnRef idx="2">
            <a:schemeClr val="accent2">
              <a:shade val="15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it-IT" sz="1600" b="1"/>
              <a:t>CREA MODULO ORDINI </a:t>
            </a:r>
          </a:p>
          <a:p>
            <a:pPr algn="ctr"/>
            <a:r>
              <a:rPr lang="it-IT" sz="1600" b="1"/>
              <a:t>MAGAZZINO</a:t>
            </a:r>
          </a:p>
        </xdr:txBody>
      </xdr:sp>
      <xdr:sp macro="" textlink="">
        <xdr:nvSpPr>
          <xdr:cNvPr id="5" name="freccie_spostamento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0415938" y="4739650"/>
            <a:ext cx="1220136" cy="562600"/>
          </a:xfrm>
          <a:prstGeom prst="quad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 fPrintsWithSheet="0"/>
  </xdr:twoCellAnchor>
  <xdr:twoCellAnchor editAs="oneCell">
    <xdr:from>
      <xdr:col>0</xdr:col>
      <xdr:colOff>47625</xdr:colOff>
      <xdr:row>0</xdr:row>
      <xdr:rowOff>28575</xdr:rowOff>
    </xdr:from>
    <xdr:to>
      <xdr:col>4</xdr:col>
      <xdr:colOff>473075</xdr:colOff>
      <xdr:row>4</xdr:row>
      <xdr:rowOff>170365</xdr:rowOff>
    </xdr:to>
    <xdr:pic>
      <xdr:nvPicPr>
        <xdr:cNvPr id="14" name="logo_coppo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28575"/>
          <a:ext cx="5438775" cy="1183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895350</xdr:colOff>
      <xdr:row>0</xdr:row>
      <xdr:rowOff>0</xdr:rowOff>
    </xdr:from>
    <xdr:to>
      <xdr:col>15</xdr:col>
      <xdr:colOff>57150</xdr:colOff>
      <xdr:row>9</xdr:row>
      <xdr:rowOff>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3D39BD86-745A-A408-0B8B-ADB56DC3D843}"/>
            </a:ext>
          </a:extLst>
        </xdr:cNvPr>
        <xdr:cNvSpPr txBox="1"/>
      </xdr:nvSpPr>
      <xdr:spPr>
        <a:xfrm>
          <a:off x="15005050" y="0"/>
          <a:ext cx="2616200" cy="1657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800"/>
            <a:t>AGGIORNARE LA TABELLA PIVOT PER AVERE I DATI AGGIORNATI.</a:t>
          </a:r>
        </a:p>
        <a:p>
          <a:endParaRPr lang="it-IT" sz="1100"/>
        </a:p>
        <a:p>
          <a:r>
            <a:rPr lang="it-IT" sz="1100"/>
            <a:t>- Tasto destro del mouse e AGGIORNA</a:t>
          </a:r>
        </a:p>
        <a:p>
          <a:r>
            <a:rPr lang="it-IT" sz="1100"/>
            <a:t>- Menu ANALISI TAB. PIVOT e</a:t>
          </a:r>
          <a:r>
            <a:rPr lang="it-IT" sz="1100" baseline="0"/>
            <a:t> AGGIORNA</a:t>
          </a:r>
          <a:endParaRPr lang="it-IT" sz="1100"/>
        </a:p>
      </xdr:txBody>
    </xdr:sp>
    <xdr:clientData fPrintsWithSheet="0"/>
  </xdr:twoCellAnchor>
  <xdr:twoCellAnchor editAs="absolute">
    <xdr:from>
      <xdr:col>11</xdr:col>
      <xdr:colOff>895350</xdr:colOff>
      <xdr:row>9</xdr:row>
      <xdr:rowOff>76200</xdr:rowOff>
    </xdr:from>
    <xdr:to>
      <xdr:col>16</xdr:col>
      <xdr:colOff>228600</xdr:colOff>
      <xdr:row>39</xdr:row>
      <xdr:rowOff>57150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descrizione">
              <a:extLst>
                <a:ext uri="{FF2B5EF4-FFF2-40B4-BE49-F238E27FC236}">
                  <a16:creationId xmlns:a16="http://schemas.microsoft.com/office/drawing/2014/main" id="{503FED49-02CA-4CA8-0A11-242207B5CF0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zion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005050" y="1733550"/>
              <a:ext cx="3397250" cy="550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it-IT" sz="1100"/>
                <a:t>Questa forma rappresenta un filtro dei dati. I filtri dei dati sono supportati in Excel 2010 o versione successiva.
Se la forma è stata modificata in una versione precedente di Excel o se la cartella di lavoro è stata salvata in Excel 2003 o versioni precedenti, non è possibile usare il filtro dei dati.</a:t>
              </a:r>
            </a:p>
          </xdr:txBody>
        </xdr:sp>
      </mc:Fallback>
    </mc:AlternateContent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247650</xdr:colOff>
      <xdr:row>0</xdr:row>
      <xdr:rowOff>6350</xdr:rowOff>
    </xdr:from>
    <xdr:to>
      <xdr:col>18</xdr:col>
      <xdr:colOff>25400</xdr:colOff>
      <xdr:row>14</xdr:row>
      <xdr:rowOff>152400</xdr:rowOff>
    </xdr:to>
    <xdr:sp macro="" textlink="">
      <xdr:nvSpPr>
        <xdr:cNvPr id="2" name="alert">
          <a:extLst>
            <a:ext uri="{FF2B5EF4-FFF2-40B4-BE49-F238E27FC236}">
              <a16:creationId xmlns:a16="http://schemas.microsoft.com/office/drawing/2014/main" id="{4D69F1B0-EA0C-186D-ACE8-49263E0F2050}"/>
            </a:ext>
          </a:extLst>
        </xdr:cNvPr>
        <xdr:cNvSpPr txBox="1"/>
      </xdr:nvSpPr>
      <xdr:spPr>
        <a:xfrm>
          <a:off x="12141200" y="6350"/>
          <a:ext cx="4159250" cy="2724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3600" b="1"/>
            <a:t>NON LASCIARE SPAZI TRA LE RIGHE!</a:t>
          </a:r>
        </a:p>
        <a:p>
          <a:pPr algn="ctr"/>
          <a:r>
            <a:rPr lang="it-IT" sz="1600" b="1"/>
            <a:t>Se dovete cancellare una riga, eliminatela o taglia/incollate le altre per coprire la riga mancante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820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00000000-0008-0000-0C00-00000A2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0</xdr:colOff>
      <xdr:row>0</xdr:row>
      <xdr:rowOff>0</xdr:rowOff>
    </xdr:from>
    <xdr:ext cx="4007019" cy="1143"/>
    <xdr:pic>
      <xdr:nvPicPr>
        <xdr:cNvPr id="2" name="Picture 2" descr="Logo Coppo lun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657167" y="2381250"/>
          <a:ext cx="2391833" cy="3704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905B9D88-0161-497C-989C-74B6752703AE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63C197F-7E6B-4034-AB11-EC33B39CAD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261AB1C-40C0-430A-A2D5-62911D201CE1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34C3F8B7-D00B-4D68-940A-FD73C094F44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273CA4D-64DF-465E-9184-EC756F8DA0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371938E-2EC7-4B81-AE45-3FB665B1AE15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30C80514-F14A-446E-9CED-7A7C27E9516D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58762CF2-BB23-4FB3-A371-2BD55AA6E6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AEE291C3-E462-4998-AE44-18643D7A094D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A16F4EB3-3995-4EBD-B3C1-27186A1A6A3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3E5B9868-1E5E-4955-8796-1159530DE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F67CA50-F461-4570-B419-1C61A2C5F503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82F7AD14-0A45-431A-A021-8C77C63D2993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2D940B64-DDEC-484C-B335-769000A80B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805E67E0-8CB4-4F54-BA32-6C145262C5DE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B5A3D9A9-B3BD-447B-9DC3-0F7D227C48B2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812F6B98-DC6F-4CBD-A82C-0FF02DD899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139EB295-095B-4F38-96FA-AE66EB706097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88553AFB-BE42-47A6-A789-5CB1500E64B6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6877D97-C63A-4352-9CAD-A1D292B4A6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CC56187-6773-4661-9AEC-C093D92C9D92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6347CCD4-1A86-452C-9146-095B61D75F74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DE5033B8-77FC-48A4-B066-9975599E71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531AB377-3F30-4EE8-9DE3-DDF5DC4B131D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F0933B9C-61C5-4873-BE04-9F0BB9B1998F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643D12AF-B838-4913-9573-1163E5121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1DAF81C2-1A72-4CFF-BC01-38C7044E4BF6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139700</xdr:colOff>
      <xdr:row>11</xdr:row>
      <xdr:rowOff>158750</xdr:rowOff>
    </xdr:from>
    <xdr:to>
      <xdr:col>12</xdr:col>
      <xdr:colOff>1352549</xdr:colOff>
      <xdr:row>14</xdr:row>
      <xdr:rowOff>31750</xdr:rowOff>
    </xdr:to>
    <xdr:sp macro="" textlink="">
      <xdr:nvSpPr>
        <xdr:cNvPr id="2" name="addToSupplyBtn" hidden="1">
          <a:extLst>
            <a:ext uri="{63B3BB69-23CF-44E3-9099-C40C66FF867C}">
              <a14:compatExt xmlns:a14="http://schemas.microsoft.com/office/drawing/2010/main" spid="_x0000_s8202"/>
            </a:ext>
            <a:ext uri="{FF2B5EF4-FFF2-40B4-BE49-F238E27FC236}">
              <a16:creationId xmlns:a16="http://schemas.microsoft.com/office/drawing/2014/main" id="{9A20B080-97E9-4365-AF19-65D53ED306C8}"/>
            </a:ext>
          </a:extLst>
        </xdr:cNvPr>
        <xdr:cNvSpPr/>
      </xdr:nvSpPr>
      <xdr:spPr bwMode="auto">
        <a:xfrm>
          <a:off x="9925050" y="2273300"/>
          <a:ext cx="2730499" cy="42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15</xdr:col>
      <xdr:colOff>19050</xdr:colOff>
      <xdr:row>0</xdr:row>
      <xdr:rowOff>0</xdr:rowOff>
    </xdr:from>
    <xdr:ext cx="4007019" cy="1143"/>
    <xdr:pic>
      <xdr:nvPicPr>
        <xdr:cNvPr id="3" name="Picture 2" descr="Logo Coppo lungo">
          <a:extLst>
            <a:ext uri="{FF2B5EF4-FFF2-40B4-BE49-F238E27FC236}">
              <a16:creationId xmlns:a16="http://schemas.microsoft.com/office/drawing/2014/main" id="{7711F2F6-8FBA-4EF4-98FA-D46AB7EB37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065250" y="0"/>
          <a:ext cx="4007019" cy="11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11</xdr:col>
      <xdr:colOff>95250</xdr:colOff>
      <xdr:row>12</xdr:row>
      <xdr:rowOff>31750</xdr:rowOff>
    </xdr:from>
    <xdr:to>
      <xdr:col>12</xdr:col>
      <xdr:colOff>1037167</xdr:colOff>
      <xdr:row>14</xdr:row>
      <xdr:rowOff>21167</xdr:rowOff>
    </xdr:to>
    <xdr:sp macro="[0]!addOrderToSupply" textlink="">
      <xdr:nvSpPr>
        <xdr:cNvPr id="4" name="Rettangolo arrotondato 3">
          <a:extLst>
            <a:ext uri="{FF2B5EF4-FFF2-40B4-BE49-F238E27FC236}">
              <a16:creationId xmlns:a16="http://schemas.microsoft.com/office/drawing/2014/main" id="{E14826DC-DE1A-4CF6-8106-01C21A7D624E}"/>
            </a:ext>
          </a:extLst>
        </xdr:cNvPr>
        <xdr:cNvSpPr/>
      </xdr:nvSpPr>
      <xdr:spPr>
        <a:xfrm>
          <a:off x="9880600" y="2330450"/>
          <a:ext cx="2459567" cy="357717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t-IT" sz="1200" b="1"/>
            <a:t>AGGIUNGI</a:t>
          </a:r>
          <a:r>
            <a:rPr lang="it-IT" sz="1200" b="1" baseline="0"/>
            <a:t> ORDINE A FORNITURA</a:t>
          </a:r>
          <a:endParaRPr lang="it-IT" sz="12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47fe6fa1c22f38ec/Coppo1896/application/ankerListPreparation3.1_exc2007.xlsm" TargetMode="External"/><Relationship Id="rId1" Type="http://schemas.openxmlformats.org/officeDocument/2006/relationships/externalLinkPath" Target="/47fe6fa1c22f38ec/Coppo1896/application/ankerListPreparation3.1_exc20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nkerData"/>
      <sheetName val="inventarioGeko"/>
      <sheetName val="GUIDA"/>
      <sheetName val="CONTROL PANEL"/>
      <sheetName val="- Anker -"/>
      <sheetName val="listone"/>
      <sheetName val="listaCecilia"/>
      <sheetName val="listaCategorie"/>
      <sheetName val="moduloOrdine"/>
      <sheetName val="listinoMagazzino"/>
      <sheetName val="- Ordine Aggregato -"/>
      <sheetName val="- ordiniFornitura -"/>
      <sheetName val="- Modulo Cliente -"/>
      <sheetName val="LOMBARDI"/>
      <sheetName val="PROSPERINI"/>
      <sheetName val="BALDACCINI"/>
      <sheetName val="GIULIANELLI"/>
      <sheetName val="DAMARCO"/>
      <sheetName val="CASALONE"/>
      <sheetName val="NEGOZI"/>
      <sheetName val="ankerListPreparation3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ephane Ducci" refreshedDate="45311.455713310184" createdVersion="8" refreshedVersion="8" minRefreshableVersion="3" recordCount="31" xr:uid="{A6A4B28D-45D7-4162-A9BD-4756D51BB0BF}">
  <cacheSource type="worksheet">
    <worksheetSource name="fornituraCompleta"/>
  </cacheSource>
  <cacheFields count="11">
    <cacheField name="cod. art." numFmtId="0">
      <sharedItems containsSemiMixedTypes="0" containsString="0" containsNumber="1" containsInteger="1" minValue="25" maxValue="604" count="28">
        <n v="25"/>
        <n v="33"/>
        <n v="67"/>
        <n v="123"/>
        <n v="122"/>
        <n v="121"/>
        <n v="120"/>
        <n v="211"/>
        <n v="210"/>
        <n v="401"/>
        <n v="402"/>
        <n v="403"/>
        <n v="404"/>
        <n v="501"/>
        <n v="502"/>
        <n v="503"/>
        <n v="601"/>
        <n v="602"/>
        <n v="603"/>
        <n v="604"/>
        <n v="451"/>
        <n v="452"/>
        <n v="453"/>
        <n v="454"/>
        <n v="460"/>
        <n v="461"/>
        <n v="462"/>
        <n v="463"/>
      </sharedItems>
    </cacheField>
    <cacheField name="descrizione" numFmtId="0">
      <sharedItems count="28">
        <s v="1800 Anejo"/>
        <s v="1800 Cristalino Anejo + GB"/>
        <s v="1800 Tequila Silver"/>
        <s v="42 Below Pure Vodka"/>
        <s v="Au Vodka"/>
        <s v="Ciroc Vodka"/>
        <s v="Belvedere Smogory Forest"/>
        <s v="3 Kilos Coconut"/>
        <s v="3 Kilos Gold"/>
        <s v="Aberfeldy 12 Years + GB"/>
        <s v="Aberfeldy 16 Years + GB"/>
        <s v="Aberfeldy 18 Years Bolgheri Tuscan Cask Finish + GB"/>
        <s v="Aberfeldy 21 Years + GB"/>
        <s v="Ardbeg 21 Years Private Single Cask 1565 Oloroso + GB"/>
        <s v="The Macallan 30 Years Vintage 1991 Private Bourbon Cask + GB"/>
        <s v="The Macallan 25 Years Sherry Oak 2023 Release + Wooden GB"/>
        <s v="Bruichladdich 10 Years Port Charlotte Heavily Peated"/>
        <s v="Bruichladdich Classic Laddie"/>
        <s v="Bruichladdich Islay Barley 2013 + Tin GB"/>
        <s v="Bruichladdich Laddie 8 + GB"/>
        <s v="Leblon Cachaca"/>
        <s v="Pitu Cachaca Aguardiente"/>
        <s v="Sagatiba Pura Cachaca"/>
        <s v="Velho Barreiro Cachaca"/>
        <s v="Martin Miller's Dry Gin"/>
        <s v="Martin Miller's Summerful Gin Limited Edition"/>
        <s v="Martin Miller's Westbourne Strength"/>
        <s v="Martin Miller's Winterful Limited Edition"/>
      </sharedItems>
    </cacheField>
    <cacheField name="cartoni" numFmtId="0">
      <sharedItems containsSemiMixedTypes="0" containsString="0" containsNumber="1" containsInteger="1" minValue="1" maxValue="5"/>
    </cacheField>
    <cacheField name="sku anker" numFmtId="0">
      <sharedItems count="28">
        <s v="L-05-289-00"/>
        <s v="L-56-848-00"/>
        <s v="L-05-292-00"/>
        <s v="L-08-803-00"/>
        <s v="L-23-264-00"/>
        <s v="L-25-085-00"/>
        <s v="L-10-080-00"/>
        <s v="L-25-416-00"/>
        <s v="L-08-628-00"/>
        <s v="L-07-110-00"/>
        <s v="L-07-111-00"/>
        <s v="L-57-716-00"/>
        <s v="L-07-117-00"/>
        <s v="L-57-624-00"/>
        <s v="L-58-312-00"/>
        <s v="L-61-024-00"/>
        <s v="L-62-089-00"/>
        <s v="L-61-582-00"/>
        <s v="L-55-353-00"/>
        <s v="L-15-284-00"/>
        <s v="L-05-681-00"/>
        <s v="L-05-819-00"/>
        <s v="L-05-925-00"/>
        <s v="L-12-376-00"/>
        <s v="L-17-459-00"/>
        <s v="L-57-708-00"/>
        <s v="L-17-457-00"/>
        <s v="L-57-707-00"/>
      </sharedItems>
    </cacheField>
    <cacheField name="bt/cs" numFmtId="1">
      <sharedItems containsSemiMixedTypes="0" containsString="0" containsNumber="1" containsInteger="1" minValue="3" maxValue="12"/>
    </cacheField>
    <cacheField name="lt." numFmtId="2">
      <sharedItems containsSemiMixedTypes="0" containsString="0" containsNumber="1" minValue="0.7" maxValue="1"/>
    </cacheField>
    <cacheField name="% vol" numFmtId="168">
      <sharedItems containsSemiMixedTypes="0" containsString="0" containsNumber="1" minValue="30" maxValue="51"/>
    </cacheField>
    <cacheField name="btl price" numFmtId="174">
      <sharedItems containsSemiMixedTypes="0" containsString="0" containsNumber="1" minValue="10.950000000000001" maxValue="2480.15"/>
    </cacheField>
    <cacheField name="total bts" numFmtId="1">
      <sharedItems containsSemiMixedTypes="0" containsString="0" containsNumber="1" containsInteger="1" minValue="6" maxValue="30"/>
    </cacheField>
    <cacheField name="total" numFmtId="174">
      <sharedItems containsSemiMixedTypes="0" containsString="0" containsNumber="1" minValue="142.80000000000001" maxValue="29761.800000000003"/>
    </cacheField>
    <cacheField name="client" numFmtId="0">
      <sharedItems/>
    </cacheField>
  </cacheFields>
  <extLst>
    <ext xmlns:x14="http://schemas.microsoft.com/office/spreadsheetml/2009/9/main" uri="{725AE2AE-9491-48be-B2B4-4EB974FC3084}">
      <x14:pivotCacheDefinition pivotCacheId="4868839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x v="0"/>
    <n v="5"/>
    <x v="0"/>
    <n v="6"/>
    <n v="0.7"/>
    <n v="38"/>
    <n v="25.950000000000003"/>
    <n v="30"/>
    <n v="778.50000000000011"/>
    <s v="Stephane"/>
  </r>
  <r>
    <x v="1"/>
    <x v="1"/>
    <n v="2"/>
    <x v="1"/>
    <n v="6"/>
    <n v="0.7"/>
    <n v="35"/>
    <n v="39.150000000000006"/>
    <n v="12"/>
    <n v="469.80000000000007"/>
    <s v="Stephane"/>
  </r>
  <r>
    <x v="2"/>
    <x v="2"/>
    <n v="3"/>
    <x v="2"/>
    <n v="6"/>
    <n v="0.7"/>
    <n v="38"/>
    <n v="21.150000000000002"/>
    <n v="18"/>
    <n v="380.70000000000005"/>
    <s v="Stephane"/>
  </r>
  <r>
    <x v="3"/>
    <x v="3"/>
    <n v="2"/>
    <x v="3"/>
    <n v="6"/>
    <n v="0.7"/>
    <n v="40"/>
    <n v="13.350000000000001"/>
    <n v="12"/>
    <n v="160.20000000000002"/>
    <s v="Roberto"/>
  </r>
  <r>
    <x v="4"/>
    <x v="4"/>
    <n v="2"/>
    <x v="4"/>
    <n v="6"/>
    <n v="0.7"/>
    <n v="40"/>
    <n v="22.5"/>
    <n v="12"/>
    <n v="270"/>
    <s v="Roberto"/>
  </r>
  <r>
    <x v="5"/>
    <x v="5"/>
    <n v="2"/>
    <x v="5"/>
    <n v="12"/>
    <n v="1"/>
    <n v="40"/>
    <n v="29.950000000000003"/>
    <n v="24"/>
    <n v="718.80000000000007"/>
    <s v="Roberto"/>
  </r>
  <r>
    <x v="6"/>
    <x v="6"/>
    <n v="2"/>
    <x v="6"/>
    <n v="6"/>
    <n v="0.7"/>
    <n v="40"/>
    <n v="38.450000000000003"/>
    <n v="12"/>
    <n v="461.40000000000003"/>
    <s v="Roberto"/>
  </r>
  <r>
    <x v="7"/>
    <x v="7"/>
    <n v="3"/>
    <x v="7"/>
    <n v="6"/>
    <n v="1"/>
    <n v="30"/>
    <n v="24.200000000000003"/>
    <n v="18"/>
    <n v="435.6"/>
    <s v="Giovanni"/>
  </r>
  <r>
    <x v="8"/>
    <x v="8"/>
    <n v="3"/>
    <x v="8"/>
    <n v="6"/>
    <n v="1"/>
    <n v="40"/>
    <n v="27.900000000000002"/>
    <n v="18"/>
    <n v="502.20000000000005"/>
    <s v="Giovanni"/>
  </r>
  <r>
    <x v="9"/>
    <x v="9"/>
    <n v="2"/>
    <x v="9"/>
    <n v="6"/>
    <n v="1"/>
    <n v="40"/>
    <n v="40"/>
    <n v="12"/>
    <n v="480"/>
    <s v="Cinzia"/>
  </r>
  <r>
    <x v="10"/>
    <x v="10"/>
    <n v="2"/>
    <x v="10"/>
    <n v="6"/>
    <n v="0.7"/>
    <n v="40"/>
    <n v="53.75"/>
    <n v="12"/>
    <n v="645"/>
    <s v="Cinzia"/>
  </r>
  <r>
    <x v="11"/>
    <x v="11"/>
    <n v="2"/>
    <x v="11"/>
    <n v="6"/>
    <n v="0.7"/>
    <n v="43"/>
    <n v="94.800000000000011"/>
    <n v="12"/>
    <n v="1137.6000000000001"/>
    <s v="Cinzia"/>
  </r>
  <r>
    <x v="12"/>
    <x v="12"/>
    <n v="3"/>
    <x v="12"/>
    <n v="4"/>
    <n v="0.7"/>
    <n v="40"/>
    <n v="137.15"/>
    <n v="12"/>
    <n v="1645.8000000000002"/>
    <s v="Cinzia"/>
  </r>
  <r>
    <x v="13"/>
    <x v="13"/>
    <n v="2"/>
    <x v="13"/>
    <n v="6"/>
    <n v="0.7"/>
    <n v="51"/>
    <n v="1490.8000000000002"/>
    <n v="12"/>
    <n v="17889.600000000002"/>
    <s v="Lorenzo"/>
  </r>
  <r>
    <x v="14"/>
    <x v="14"/>
    <n v="1"/>
    <x v="14"/>
    <n v="6"/>
    <n v="0.7"/>
    <n v="47.9"/>
    <n v="2370.5500000000002"/>
    <n v="6"/>
    <n v="14223.300000000001"/>
    <s v="Lorenzo"/>
  </r>
  <r>
    <x v="15"/>
    <x v="15"/>
    <n v="4"/>
    <x v="15"/>
    <n v="3"/>
    <n v="0.7"/>
    <n v="43"/>
    <n v="2480.15"/>
    <n v="12"/>
    <n v="29761.800000000003"/>
    <s v="Lorenzo"/>
  </r>
  <r>
    <x v="16"/>
    <x v="16"/>
    <n v="2"/>
    <x v="16"/>
    <n v="6"/>
    <n v="1"/>
    <n v="50"/>
    <n v="66.350000000000009"/>
    <n v="12"/>
    <n v="796.2"/>
    <s v="Davide"/>
  </r>
  <r>
    <x v="17"/>
    <x v="17"/>
    <n v="3"/>
    <x v="17"/>
    <n v="6"/>
    <n v="0.7"/>
    <n v="50"/>
    <n v="38.85"/>
    <n v="18"/>
    <n v="699.30000000000007"/>
    <s v="Davide"/>
  </r>
  <r>
    <x v="18"/>
    <x v="18"/>
    <n v="2"/>
    <x v="18"/>
    <n v="6"/>
    <n v="0.7"/>
    <n v="50"/>
    <n v="55.1"/>
    <n v="12"/>
    <n v="661.2"/>
    <s v="Davide"/>
  </r>
  <r>
    <x v="19"/>
    <x v="19"/>
    <n v="3"/>
    <x v="19"/>
    <n v="6"/>
    <n v="0.7"/>
    <n v="50"/>
    <n v="46.150000000000006"/>
    <n v="18"/>
    <n v="830.7"/>
    <s v="Davide"/>
  </r>
  <r>
    <x v="20"/>
    <x v="20"/>
    <n v="3"/>
    <x v="20"/>
    <n v="6"/>
    <n v="0.7"/>
    <n v="40"/>
    <n v="19.200000000000003"/>
    <n v="18"/>
    <n v="345.6"/>
    <s v="Luana"/>
  </r>
  <r>
    <x v="21"/>
    <x v="21"/>
    <n v="2"/>
    <x v="21"/>
    <n v="6"/>
    <n v="1"/>
    <n v="38"/>
    <n v="11.9"/>
    <n v="12"/>
    <n v="142.80000000000001"/>
    <s v="Luana"/>
  </r>
  <r>
    <x v="22"/>
    <x v="22"/>
    <n v="4"/>
    <x v="22"/>
    <n v="6"/>
    <n v="0.7"/>
    <n v="38"/>
    <n v="11.15"/>
    <n v="24"/>
    <n v="267.60000000000002"/>
    <s v="Luana"/>
  </r>
  <r>
    <x v="23"/>
    <x v="23"/>
    <n v="5"/>
    <x v="23"/>
    <n v="6"/>
    <n v="1"/>
    <n v="39"/>
    <n v="10.950000000000001"/>
    <n v="30"/>
    <n v="328.5"/>
    <s v="Luana"/>
  </r>
  <r>
    <x v="24"/>
    <x v="24"/>
    <n v="2"/>
    <x v="24"/>
    <n v="6"/>
    <n v="0.7"/>
    <n v="40"/>
    <n v="18.650000000000002"/>
    <n v="12"/>
    <n v="223.8"/>
    <s v="Marcella"/>
  </r>
  <r>
    <x v="25"/>
    <x v="25"/>
    <n v="2"/>
    <x v="25"/>
    <n v="6"/>
    <n v="0.7"/>
    <n v="40"/>
    <n v="20.85"/>
    <n v="12"/>
    <n v="250.20000000000002"/>
    <s v="Marcella"/>
  </r>
  <r>
    <x v="26"/>
    <x v="26"/>
    <n v="2"/>
    <x v="26"/>
    <n v="6"/>
    <n v="0.7"/>
    <n v="45.2"/>
    <n v="23.8"/>
    <n v="12"/>
    <n v="285.60000000000002"/>
    <s v="Marcella"/>
  </r>
  <r>
    <x v="27"/>
    <x v="27"/>
    <n v="2"/>
    <x v="27"/>
    <n v="6"/>
    <n v="0.7"/>
    <n v="40"/>
    <n v="15.8"/>
    <n v="12"/>
    <n v="189.60000000000002"/>
    <s v="Marcella"/>
  </r>
  <r>
    <x v="0"/>
    <x v="0"/>
    <n v="3"/>
    <x v="0"/>
    <n v="6"/>
    <n v="0.7"/>
    <n v="38"/>
    <n v="26.400000000000002"/>
    <n v="18"/>
    <n v="475.20000000000005"/>
    <s v="Mario"/>
  </r>
  <r>
    <x v="3"/>
    <x v="3"/>
    <n v="3"/>
    <x v="3"/>
    <n v="6"/>
    <n v="0.7"/>
    <n v="40"/>
    <n v="13.600000000000001"/>
    <n v="18"/>
    <n v="244.8"/>
    <s v="Mario"/>
  </r>
  <r>
    <x v="9"/>
    <x v="9"/>
    <n v="3"/>
    <x v="9"/>
    <n v="6"/>
    <n v="1"/>
    <n v="40"/>
    <n v="40"/>
    <n v="18"/>
    <n v="720"/>
    <s v="Mari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751306-5CEA-476E-ABAE-8C0770929DA2}" name="ordineAggregato" cacheId="42" applyNumberFormats="0" applyBorderFormats="0" applyFontFormats="0" applyPatternFormats="0" applyAlignmentFormats="0" applyWidthHeightFormats="1" dataCaption="Valori" updatedVersion="8" minRefreshableVersion="3" showDrill="0" colGrandTotals="0" itemPrintTitles="1" createdVersion="8" indent="0" outline="1" outlineData="1" multipleFieldFilters="0" fieldListSortAscending="1">
  <location ref="A1:J30" firstHeaderRow="0" firstDataRow="1" firstDataCol="3"/>
  <pivotFields count="11">
    <pivotField name="sku Geko" axis="axisRow" showAll="0">
      <items count="29">
        <item x="0"/>
        <item x="1"/>
        <item x="2"/>
        <item x="6"/>
        <item x="5"/>
        <item x="4"/>
        <item x="3"/>
        <item x="8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axis="axisRow" outline="0" showAll="0" defaultSubtotal="0">
      <items count="28">
        <item x="0"/>
        <item x="1"/>
        <item x="2"/>
        <item x="7"/>
        <item x="8"/>
        <item x="3"/>
        <item x="4"/>
        <item x="6"/>
        <item x="5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dataField="1" showAll="0"/>
    <pivotField axis="axisRow" outline="0" showAll="0" defaultSubtotal="0">
      <items count="28">
        <item x="0"/>
        <item x="2"/>
        <item x="8"/>
        <item x="3"/>
        <item x="6"/>
        <item x="4"/>
        <item x="5"/>
        <item x="7"/>
        <item x="1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dataField="1" numFmtId="1" showAll="0"/>
    <pivotField dataField="1" numFmtId="2" showAll="0"/>
    <pivotField dataField="1" numFmtId="168" showAll="0"/>
    <pivotField numFmtId="174" showAll="0"/>
    <pivotField dataField="1" numFmtId="1" showAll="0"/>
    <pivotField dataField="1" numFmtId="174" showAll="0"/>
    <pivotField dataField="1" showAll="0"/>
  </pivotFields>
  <rowFields count="3">
    <field x="1"/>
    <field x="3"/>
    <field x="0"/>
  </rowFields>
  <rowItems count="29">
    <i>
      <x/>
      <x/>
      <x/>
    </i>
    <i>
      <x v="1"/>
      <x v="8"/>
      <x v="1"/>
    </i>
    <i>
      <x v="2"/>
      <x v="1"/>
      <x v="2"/>
    </i>
    <i>
      <x v="3"/>
      <x v="7"/>
      <x v="8"/>
    </i>
    <i>
      <x v="4"/>
      <x v="2"/>
      <x v="7"/>
    </i>
    <i>
      <x v="5"/>
      <x v="3"/>
      <x v="6"/>
    </i>
    <i>
      <x v="6"/>
      <x v="5"/>
      <x v="5"/>
    </i>
    <i>
      <x v="7"/>
      <x v="4"/>
      <x v="3"/>
    </i>
    <i>
      <x v="8"/>
      <x v="6"/>
      <x v="4"/>
    </i>
    <i>
      <x v="9"/>
      <x v="9"/>
      <x v="9"/>
    </i>
    <i>
      <x v="10"/>
      <x v="10"/>
      <x v="10"/>
    </i>
    <i>
      <x v="11"/>
      <x v="11"/>
      <x v="11"/>
    </i>
    <i>
      <x v="12"/>
      <x v="12"/>
      <x v="12"/>
    </i>
    <i>
      <x v="13"/>
      <x v="13"/>
      <x v="13"/>
    </i>
    <i>
      <x v="14"/>
      <x v="14"/>
      <x v="14"/>
    </i>
    <i>
      <x v="15"/>
      <x v="15"/>
      <x v="15"/>
    </i>
    <i>
      <x v="16"/>
      <x v="16"/>
      <x v="16"/>
    </i>
    <i>
      <x v="17"/>
      <x v="17"/>
      <x v="17"/>
    </i>
    <i>
      <x v="18"/>
      <x v="18"/>
      <x v="18"/>
    </i>
    <i>
      <x v="19"/>
      <x v="19"/>
      <x v="19"/>
    </i>
    <i>
      <x v="20"/>
      <x v="20"/>
      <x v="20"/>
    </i>
    <i>
      <x v="21"/>
      <x v="21"/>
      <x v="21"/>
    </i>
    <i>
      <x v="22"/>
      <x v="22"/>
      <x v="22"/>
    </i>
    <i>
      <x v="23"/>
      <x v="23"/>
      <x v="23"/>
    </i>
    <i>
      <x v="24"/>
      <x v="24"/>
      <x v="24"/>
    </i>
    <i>
      <x v="25"/>
      <x v="25"/>
      <x v="25"/>
    </i>
    <i>
      <x v="26"/>
      <x v="26"/>
      <x v="26"/>
    </i>
    <i>
      <x v="27"/>
      <x v="27"/>
      <x v="27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Cartoni " fld="2" baseField="0" baseItem="0"/>
    <dataField name="BT / CS" fld="4" subtotal="max" baseField="0" baseItem="0"/>
    <dataField name="Lt. " fld="5" subtotal="max" baseField="0" baseItem="0" numFmtId="2"/>
    <dataField name="% Vol " fld="6" subtotal="max" baseField="0" baseItem="0" numFmtId="168"/>
    <dataField name="Tot. Bottles" fld="8" baseField="0" baseItem="0"/>
    <dataField name="Tot. Amount" fld="9" baseField="0" baseItem="0" numFmtId="165"/>
    <dataField name="Conteggio di client" fld="10" subtotal="count" baseField="0" baseItem="0"/>
  </dataFields>
  <formats count="48">
    <format dxfId="97">
      <pivotArea outline="0" collapsedLevelsAreSubtotals="1" fieldPosition="0"/>
    </format>
    <format dxfId="9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99">
      <pivotArea outline="0" collapsedLevelsAreSubtotals="1" fieldPosition="0"/>
    </format>
    <format dxfId="100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101">
      <pivotArea outline="0" collapsedLevelsAreSubtotals="1" fieldPosition="0">
        <references count="1">
          <reference field="4294967294" count="1" selected="0">
            <x v="5"/>
          </reference>
        </references>
      </pivotArea>
    </format>
    <format dxfId="102">
      <pivotArea dataOnly="0" labelOnly="1" grandRow="1" outline="0" fieldPosition="0"/>
    </format>
    <format dxfId="103">
      <pivotArea field="0" type="button" dataOnly="0" labelOnly="1" outline="0" axis="axisRow" fieldPosition="2"/>
    </format>
    <format dxfId="104">
      <pivotArea dataOnly="0" labelOnly="1" grandRow="1" outline="0" fieldPosition="0"/>
    </format>
    <format dxfId="105">
      <pivotArea dataOnly="0" labelOnly="1" fieldPosition="0">
        <references count="3">
          <reference field="0" count="1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format>
    <format dxfId="106">
      <pivotArea dataOnly="0" labelOnly="1" fieldPosition="0">
        <references count="3">
          <reference field="0" count="1">
            <x v="1"/>
          </reference>
          <reference field="1" count="1" selected="0">
            <x v="1"/>
          </reference>
          <reference field="3" count="1" selected="0">
            <x v="8"/>
          </reference>
        </references>
      </pivotArea>
    </format>
    <format dxfId="107">
      <pivotArea dataOnly="0" labelOnly="1" fieldPosition="0">
        <references count="3">
          <reference field="0" count="1">
            <x v="2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108">
      <pivotArea dataOnly="0" labelOnly="1" fieldPosition="0">
        <references count="3">
          <reference field="0" count="1">
            <x v="8"/>
          </reference>
          <reference field="1" count="1" selected="0">
            <x v="3"/>
          </reference>
          <reference field="3" count="1" selected="0">
            <x v="7"/>
          </reference>
        </references>
      </pivotArea>
    </format>
    <format dxfId="109">
      <pivotArea dataOnly="0" labelOnly="1" fieldPosition="0">
        <references count="3">
          <reference field="0" count="1">
            <x v="7"/>
          </reference>
          <reference field="1" count="1" selected="0">
            <x v="4"/>
          </reference>
          <reference field="3" count="1" selected="0">
            <x v="2"/>
          </reference>
        </references>
      </pivotArea>
    </format>
    <format dxfId="110">
      <pivotArea dataOnly="0" labelOnly="1" fieldPosition="0">
        <references count="3">
          <reference field="0" count="1">
            <x v="6"/>
          </reference>
          <reference field="1" count="1" selected="0">
            <x v="5"/>
          </reference>
          <reference field="3" count="1" selected="0">
            <x v="3"/>
          </reference>
        </references>
      </pivotArea>
    </format>
    <format dxfId="111">
      <pivotArea dataOnly="0" labelOnly="1" fieldPosition="0">
        <references count="3">
          <reference field="0" count="1">
            <x v="5"/>
          </reference>
          <reference field="1" count="1" selected="0">
            <x v="6"/>
          </reference>
          <reference field="3" count="1" selected="0">
            <x v="5"/>
          </reference>
        </references>
      </pivotArea>
    </format>
    <format dxfId="112">
      <pivotArea dataOnly="0" labelOnly="1" fieldPosition="0">
        <references count="3">
          <reference field="0" count="1">
            <x v="3"/>
          </reference>
          <reference field="1" count="1" selected="0">
            <x v="7"/>
          </reference>
          <reference field="3" count="1" selected="0">
            <x v="4"/>
          </reference>
        </references>
      </pivotArea>
    </format>
    <format dxfId="113">
      <pivotArea dataOnly="0" labelOnly="1" fieldPosition="0">
        <references count="3">
          <reference field="0" count="1">
            <x v="4"/>
          </reference>
          <reference field="1" count="1" selected="0">
            <x v="8"/>
          </reference>
          <reference field="3" count="1" selected="0">
            <x v="6"/>
          </reference>
        </references>
      </pivotArea>
    </format>
    <format dxfId="114">
      <pivotArea field="3" type="button" dataOnly="0" labelOnly="1" outline="0" axis="axisRow" fieldPosition="1"/>
    </format>
    <format dxfId="115">
      <pivotArea field="3" type="button" dataOnly="0" labelOnly="1" outline="0" axis="axisRow" fieldPosition="1"/>
    </format>
    <format dxfId="116">
      <pivotArea field="1" type="button" dataOnly="0" labelOnly="1" outline="0" axis="axisRow" fieldPosition="0"/>
    </format>
    <format dxfId="117">
      <pivotArea dataOnly="0" labelOnly="1" grandRow="1" outline="0" fieldPosition="0"/>
    </format>
    <format dxfId="118">
      <pivotArea field="1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119">
      <pivotArea field="0" type="button" dataOnly="0" labelOnly="1" outline="0" axis="axisRow" fieldPosition="2"/>
    </format>
    <format dxfId="12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22">
      <pivotArea dataOnly="0" labelOnly="1" grandRow="1" outline="0" fieldPosition="0"/>
    </format>
    <format dxfId="123">
      <pivotArea dataOnly="0" labelOnly="1" fieldPosition="0">
        <references count="3">
          <reference field="0" count="1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format>
    <format dxfId="124">
      <pivotArea dataOnly="0" labelOnly="1" fieldPosition="0">
        <references count="3">
          <reference field="0" count="1">
            <x v="1"/>
          </reference>
          <reference field="1" count="1" selected="0">
            <x v="1"/>
          </reference>
          <reference field="3" count="1" selected="0">
            <x v="8"/>
          </reference>
        </references>
      </pivotArea>
    </format>
    <format dxfId="125">
      <pivotArea dataOnly="0" labelOnly="1" fieldPosition="0">
        <references count="3">
          <reference field="0" count="1">
            <x v="2"/>
          </reference>
          <reference field="1" count="1" selected="0">
            <x v="2"/>
          </reference>
          <reference field="3" count="1" selected="0">
            <x v="1"/>
          </reference>
        </references>
      </pivotArea>
    </format>
    <format dxfId="126">
      <pivotArea dataOnly="0" labelOnly="1" fieldPosition="0">
        <references count="3">
          <reference field="0" count="1">
            <x v="8"/>
          </reference>
          <reference field="1" count="1" selected="0">
            <x v="3"/>
          </reference>
          <reference field="3" count="1" selected="0">
            <x v="7"/>
          </reference>
        </references>
      </pivotArea>
    </format>
    <format dxfId="127">
      <pivotArea dataOnly="0" labelOnly="1" fieldPosition="0">
        <references count="3">
          <reference field="0" count="1">
            <x v="7"/>
          </reference>
          <reference field="1" count="1" selected="0">
            <x v="4"/>
          </reference>
          <reference field="3" count="1" selected="0">
            <x v="2"/>
          </reference>
        </references>
      </pivotArea>
    </format>
    <format dxfId="128">
      <pivotArea dataOnly="0" labelOnly="1" fieldPosition="0">
        <references count="3">
          <reference field="0" count="1">
            <x v="6"/>
          </reference>
          <reference field="1" count="1" selected="0">
            <x v="5"/>
          </reference>
          <reference field="3" count="1" selected="0">
            <x v="3"/>
          </reference>
        </references>
      </pivotArea>
    </format>
    <format dxfId="129">
      <pivotArea dataOnly="0" labelOnly="1" fieldPosition="0">
        <references count="3">
          <reference field="0" count="1">
            <x v="5"/>
          </reference>
          <reference field="1" count="1" selected="0">
            <x v="6"/>
          </reference>
          <reference field="3" count="1" selected="0">
            <x v="5"/>
          </reference>
        </references>
      </pivotArea>
    </format>
    <format dxfId="130">
      <pivotArea dataOnly="0" labelOnly="1" fieldPosition="0">
        <references count="3">
          <reference field="0" count="1">
            <x v="3"/>
          </reference>
          <reference field="1" count="1" selected="0">
            <x v="7"/>
          </reference>
          <reference field="3" count="1" selected="0">
            <x v="4"/>
          </reference>
        </references>
      </pivotArea>
    </format>
    <format dxfId="131">
      <pivotArea dataOnly="0" labelOnly="1" fieldPosition="0">
        <references count="3">
          <reference field="0" count="1">
            <x v="4"/>
          </reference>
          <reference field="1" count="1" selected="0">
            <x v="8"/>
          </reference>
          <reference field="3" count="1" selected="0">
            <x v="6"/>
          </reference>
        </references>
      </pivotArea>
    </format>
    <format dxfId="132">
      <pivotArea dataOnly="0" labelOnly="1" fieldPosition="0">
        <references count="3">
          <reference field="0" count="1">
            <x v="9"/>
          </reference>
          <reference field="1" count="1" selected="0">
            <x v="9"/>
          </reference>
          <reference field="3" count="1" selected="0">
            <x v="9"/>
          </reference>
        </references>
      </pivotArea>
    </format>
    <format dxfId="133">
      <pivotArea dataOnly="0" labelOnly="1" fieldPosition="0">
        <references count="3">
          <reference field="0" count="1">
            <x v="10"/>
          </reference>
          <reference field="1" count="1" selected="0">
            <x v="10"/>
          </reference>
          <reference field="3" count="1" selected="0">
            <x v="10"/>
          </reference>
        </references>
      </pivotArea>
    </format>
    <format dxfId="134">
      <pivotArea dataOnly="0" labelOnly="1" fieldPosition="0">
        <references count="3">
          <reference field="0" count="1">
            <x v="11"/>
          </reference>
          <reference field="1" count="1" selected="0">
            <x v="11"/>
          </reference>
          <reference field="3" count="1" selected="0">
            <x v="11"/>
          </reference>
        </references>
      </pivotArea>
    </format>
    <format dxfId="135">
      <pivotArea dataOnly="0" labelOnly="1" fieldPosition="0">
        <references count="3">
          <reference field="0" count="1">
            <x v="12"/>
          </reference>
          <reference field="1" count="1" selected="0">
            <x v="12"/>
          </reference>
          <reference field="3" count="1" selected="0">
            <x v="12"/>
          </reference>
        </references>
      </pivotArea>
    </format>
    <format dxfId="136">
      <pivotArea dataOnly="0" labelOnly="1" fieldPosition="0">
        <references count="3">
          <reference field="0" count="1">
            <x v="13"/>
          </reference>
          <reference field="1" count="1" selected="0">
            <x v="13"/>
          </reference>
          <reference field="3" count="1" selected="0">
            <x v="13"/>
          </reference>
        </references>
      </pivotArea>
    </format>
    <format dxfId="137">
      <pivotArea dataOnly="0" labelOnly="1" fieldPosition="0">
        <references count="3">
          <reference field="0" count="1">
            <x v="14"/>
          </reference>
          <reference field="1" count="1" selected="0">
            <x v="14"/>
          </reference>
          <reference field="3" count="1" selected="0">
            <x v="14"/>
          </reference>
        </references>
      </pivotArea>
    </format>
    <format dxfId="138">
      <pivotArea dataOnly="0" labelOnly="1" fieldPosition="0">
        <references count="3">
          <reference field="0" count="1">
            <x v="15"/>
          </reference>
          <reference field="1" count="1" selected="0">
            <x v="15"/>
          </reference>
          <reference field="3" count="1" selected="0">
            <x v="15"/>
          </reference>
        </references>
      </pivotArea>
    </format>
    <format dxfId="139">
      <pivotArea dataOnly="0" labelOnly="1" grandRow="1" outline="0" fieldPosition="0"/>
    </format>
    <format dxfId="140">
      <pivotArea field="0" type="button" dataOnly="0" labelOnly="1" outline="0" axis="axisRow" fieldPosition="2"/>
    </format>
    <format dxfId="141">
      <pivotArea dataOnly="0" labelOnly="1" fieldPosition="0">
        <references count="1">
          <reference field="0" count="0"/>
        </references>
      </pivotArea>
    </format>
    <format dxfId="142">
      <pivotArea dataOnly="0" labelOnly="1" fieldPosition="0">
        <references count="1">
          <reference field="0" count="0"/>
        </references>
      </pivotArea>
    </format>
    <format dxfId="143">
      <pivotArea dataOnly="0" labelOnly="1" fieldPosition="0">
        <references count="1">
          <reference field="3" count="0"/>
        </references>
      </pivotArea>
    </format>
    <format dxfId="144">
      <pivotArea dataOnly="0" labelOnly="1" fieldPosition="0">
        <references count="1">
          <reference field="3" count="0"/>
        </references>
      </pivotArea>
    </format>
  </formats>
  <pivotTableStyleInfo name="PivotStyleDark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backgroundRefresh="0" connectionId="1" xr16:uid="{00000000-0016-0000-0000-000000000000}" autoFormatId="16" applyNumberFormats="0" applyBorderFormats="0" applyFontFormats="0" applyPatternFormats="0" applyAlignmentFormats="0" applyWidthHeightFormats="0">
  <queryTableRefresh nextId="15">
    <queryTableFields count="7">
      <queryTableField id="1" name="SKU" tableColumnId="1"/>
      <queryTableField id="2" name="Description" tableColumnId="2"/>
      <queryTableField id="3" name="Case size" tableColumnId="3"/>
      <queryTableField id="4" name="size" tableColumnId="4"/>
      <queryTableField id="5" name="alc %" tableColumnId="5"/>
      <queryTableField id="6" name="Price bottle" tableColumnId="6"/>
      <queryTableField id="7" name="Category" tableColumnId="7"/>
    </queryTableFields>
  </queryTableRefresh>
  <extLst>
    <ext xmlns:x15="http://schemas.microsoft.com/office/spreadsheetml/2010/11/main" uri="{883FBD77-0823-4a55-B5E3-86C4891E6966}">
      <x15:queryTable sourceDataName="Query - Anker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00000000-0016-0000-0100-000001000000}" autoFormatId="16" applyNumberFormats="0" applyBorderFormats="0" applyFontFormats="0" applyPatternFormats="0" applyAlignmentFormats="0" applyWidthHeightFormats="0">
  <queryTableRefresh nextId="5">
    <queryTableFields count="4">
      <queryTableField id="1" name="ARTICOLO" tableColumnId="1"/>
      <queryTableField id="2" name="DESCRIZIONE" tableColumnId="2"/>
      <queryTableField id="3" name="ESISTENZA" tableColumnId="3"/>
      <queryTableField id="4" name="COSTO UNITARIO" tableColumnId="4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iltroDati_descrizione" xr10:uid="{F8104E58-7D3F-47A2-B402-CF0D1DAEDBC4}" sourceName="descrizione">
  <pivotTables>
    <pivotTable tabId="226" name="ordineAggregato"/>
  </pivotTables>
  <data>
    <tabular pivotCacheId="486883994">
      <items count="28">
        <i x="0" s="1"/>
        <i x="1" s="1"/>
        <i x="2" s="1"/>
        <i x="7" s="1"/>
        <i x="8" s="1"/>
        <i x="3" s="1"/>
        <i x="9" s="1"/>
        <i x="10" s="1"/>
        <i x="11" s="1"/>
        <i x="12" s="1"/>
        <i x="13" s="1"/>
        <i x="4" s="1"/>
        <i x="6" s="1"/>
        <i x="16" s="1"/>
        <i x="17" s="1"/>
        <i x="18" s="1"/>
        <i x="19" s="1"/>
        <i x="5" s="1"/>
        <i x="20" s="1"/>
        <i x="24" s="1"/>
        <i x="25" s="1"/>
        <i x="26" s="1"/>
        <i x="27" s="1"/>
        <i x="21" s="1"/>
        <i x="22" s="1"/>
        <i x="15" s="1"/>
        <i x="14" s="1"/>
        <i x="2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zione" xr10:uid="{6A48F6EA-E560-471D-B378-E941CA8F1B61}" cache="FiltroDati_descrizione" caption="descrizione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Anker" displayName="Anker" ref="A1:G3130" tableType="queryTable" totalsRowShown="0">
  <autoFilter ref="A1:G3130" xr:uid="{00000000-0009-0000-0100-000003000000}"/>
  <tableColumns count="7">
    <tableColumn id="1" xr3:uid="{00000000-0010-0000-0000-000001000000}" uniqueName="1" name="SKU" queryTableFieldId="1" dataDxfId="235"/>
    <tableColumn id="2" xr3:uid="{00000000-0010-0000-0000-000002000000}" uniqueName="2" name="Description" queryTableFieldId="2" dataDxfId="234"/>
    <tableColumn id="3" xr3:uid="{00000000-0010-0000-0000-000003000000}" uniqueName="3" name="Case size" queryTableFieldId="3" dataDxfId="233"/>
    <tableColumn id="4" xr3:uid="{00000000-0010-0000-0000-000004000000}" uniqueName="4" name="size" queryTableFieldId="4" dataDxfId="232"/>
    <tableColumn id="5" xr3:uid="{00000000-0010-0000-0000-000005000000}" uniqueName="5" name="alc %" queryTableFieldId="5" dataDxfId="231"/>
    <tableColumn id="6" xr3:uid="{00000000-0010-0000-0000-000006000000}" uniqueName="6" name="Price bottle" queryTableFieldId="6"/>
    <tableColumn id="7" xr3:uid="{00000000-0010-0000-0000-000007000000}" uniqueName="7" name="Category" queryTableFieldId="7" dataDxfId="23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entarioGeko" displayName="inventarioGeko" ref="A1:D6987" tableType="queryTable" totalsRowShown="0">
  <autoFilter ref="A1:D6987" xr:uid="{00000000-0009-0000-0100-000001000000}"/>
  <tableColumns count="4">
    <tableColumn id="1" xr3:uid="{00000000-0010-0000-0100-000001000000}" uniqueName="1" name="ARTICOLO" queryTableFieldId="1"/>
    <tableColumn id="2" xr3:uid="{00000000-0010-0000-0100-000002000000}" uniqueName="2" name="DESCRIZIONE" queryTableFieldId="2" dataDxfId="229"/>
    <tableColumn id="3" xr3:uid="{EB7070FB-65A6-4591-BE73-BDC268C4F0CF}" uniqueName="3" name="ESISTENZA" queryTableFieldId="3"/>
    <tableColumn id="4" xr3:uid="{23ECB493-439A-4BB9-8067-F68B10846CB2}" uniqueName="4" name="COSTO UNITARIO" queryTableFieldId="4" dataDxfId="228" dataCellStyle="Valut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square-ws.de/" TargetMode="External"/><Relationship Id="rId1" Type="http://schemas.openxmlformats.org/officeDocument/2006/relationships/hyperlink" Target="https://www.ankeramsterdamspirits.nl/en/registration" TargetMode="External"/><Relationship Id="rId4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H3130"/>
  <sheetViews>
    <sheetView topLeftCell="A756" workbookViewId="0">
      <selection activeCell="B775" sqref="B775"/>
    </sheetView>
  </sheetViews>
  <sheetFormatPr defaultRowHeight="14.5" x14ac:dyDescent="0.35"/>
  <cols>
    <col min="1" max="1" width="11" bestFit="1" customWidth="1"/>
    <col min="2" max="2" width="56" style="29" customWidth="1"/>
    <col min="3" max="3" width="11.26953125" style="23" bestFit="1" customWidth="1"/>
    <col min="4" max="4" width="6.7265625" style="23" bestFit="1" customWidth="1"/>
    <col min="5" max="5" width="7.7265625" style="23" bestFit="1" customWidth="1"/>
    <col min="6" max="6" width="13.54296875" bestFit="1" customWidth="1"/>
    <col min="7" max="7" width="22.54296875" customWidth="1"/>
    <col min="8" max="8" width="19.26953125" bestFit="1" customWidth="1"/>
    <col min="9" max="9" width="14.54296875" bestFit="1" customWidth="1"/>
    <col min="10" max="10" width="20.81640625" customWidth="1"/>
    <col min="11" max="11" width="16.453125" bestFit="1" customWidth="1"/>
    <col min="12" max="12" width="20.1796875" customWidth="1"/>
    <col min="13" max="13" width="15.81640625" bestFit="1" customWidth="1"/>
    <col min="14" max="14" width="7.453125" bestFit="1" customWidth="1"/>
    <col min="15" max="16" width="18.54296875" bestFit="1" customWidth="1"/>
    <col min="17" max="17" width="7.1796875" customWidth="1"/>
    <col min="18" max="18" width="7.1796875" bestFit="1" customWidth="1"/>
  </cols>
  <sheetData>
    <row r="1" spans="1:34" x14ac:dyDescent="0.35">
      <c r="A1" t="s">
        <v>12</v>
      </c>
      <c r="B1" s="29" t="s">
        <v>13</v>
      </c>
      <c r="C1" t="s">
        <v>14</v>
      </c>
      <c r="D1" t="s">
        <v>15</v>
      </c>
      <c r="E1" t="s">
        <v>17</v>
      </c>
      <c r="F1" t="s">
        <v>20</v>
      </c>
      <c r="G1" t="s">
        <v>21</v>
      </c>
    </row>
    <row r="2" spans="1:34" x14ac:dyDescent="0.35">
      <c r="A2" s="21" t="s">
        <v>7489</v>
      </c>
      <c r="B2" s="29" t="s">
        <v>7490</v>
      </c>
      <c r="C2" s="23">
        <v>4</v>
      </c>
      <c r="D2" s="23">
        <v>0.5</v>
      </c>
      <c r="E2" s="23">
        <v>43</v>
      </c>
      <c r="F2">
        <v>17.25</v>
      </c>
      <c r="G2" t="s">
        <v>14146</v>
      </c>
    </row>
    <row r="3" spans="1:34" x14ac:dyDescent="0.35">
      <c r="A3" s="21" t="s">
        <v>12530</v>
      </c>
      <c r="B3" s="29" t="s">
        <v>12527</v>
      </c>
      <c r="C3" s="23">
        <v>12</v>
      </c>
      <c r="D3" s="23">
        <v>1</v>
      </c>
      <c r="E3" s="23">
        <v>41.3</v>
      </c>
      <c r="F3">
        <v>11.75</v>
      </c>
      <c r="G3" t="s">
        <v>14146</v>
      </c>
    </row>
    <row r="4" spans="1:34" x14ac:dyDescent="0.35">
      <c r="A4" s="21" t="s">
        <v>3324</v>
      </c>
      <c r="B4" s="29" t="s">
        <v>3325</v>
      </c>
      <c r="C4" s="23">
        <v>6</v>
      </c>
      <c r="D4" s="23">
        <v>0.75</v>
      </c>
      <c r="E4" s="23">
        <v>14.7</v>
      </c>
      <c r="F4">
        <v>11</v>
      </c>
      <c r="G4" t="s">
        <v>14153</v>
      </c>
    </row>
    <row r="5" spans="1:34" x14ac:dyDescent="0.35">
      <c r="A5" s="21" t="s">
        <v>13757</v>
      </c>
      <c r="B5" s="29" t="s">
        <v>13758</v>
      </c>
      <c r="C5" s="23">
        <v>6</v>
      </c>
      <c r="D5" s="23">
        <v>0.7</v>
      </c>
      <c r="E5" s="23">
        <v>53.5</v>
      </c>
      <c r="F5">
        <v>26.5</v>
      </c>
      <c r="G5" t="s">
        <v>14158</v>
      </c>
    </row>
    <row r="6" spans="1:34" x14ac:dyDescent="0.35">
      <c r="A6" s="21" t="s">
        <v>492</v>
      </c>
      <c r="B6" s="29" t="s">
        <v>493</v>
      </c>
      <c r="C6" s="23">
        <v>6</v>
      </c>
      <c r="D6" s="23">
        <v>0.7</v>
      </c>
      <c r="E6" s="23">
        <v>16</v>
      </c>
      <c r="F6">
        <v>8.9499999999999993</v>
      </c>
      <c r="G6" t="s">
        <v>14141</v>
      </c>
    </row>
    <row r="7" spans="1:34" x14ac:dyDescent="0.35">
      <c r="A7" s="21" t="s">
        <v>9684</v>
      </c>
      <c r="B7" s="29" t="s">
        <v>9685</v>
      </c>
      <c r="C7" s="23">
        <v>6</v>
      </c>
      <c r="D7" s="23">
        <v>0.5</v>
      </c>
      <c r="E7" s="23">
        <v>51.4</v>
      </c>
      <c r="F7">
        <v>24.2</v>
      </c>
      <c r="G7" t="s">
        <v>14163</v>
      </c>
    </row>
    <row r="8" spans="1:34" x14ac:dyDescent="0.35">
      <c r="A8" s="21" t="s">
        <v>8510</v>
      </c>
      <c r="B8" s="29" t="s">
        <v>8511</v>
      </c>
      <c r="C8" s="23">
        <v>4</v>
      </c>
      <c r="D8" s="23">
        <v>1</v>
      </c>
      <c r="E8" s="23">
        <v>40</v>
      </c>
      <c r="F8">
        <v>78</v>
      </c>
      <c r="G8" t="s">
        <v>14142</v>
      </c>
    </row>
    <row r="9" spans="1:34" x14ac:dyDescent="0.35">
      <c r="A9" s="21" t="s">
        <v>5786</v>
      </c>
      <c r="B9" s="29" t="s">
        <v>5787</v>
      </c>
      <c r="C9" s="23">
        <v>6</v>
      </c>
      <c r="D9" s="23">
        <v>0.7</v>
      </c>
      <c r="E9" s="23">
        <v>40</v>
      </c>
      <c r="F9">
        <v>8.75</v>
      </c>
      <c r="G9" t="s">
        <v>14145</v>
      </c>
    </row>
    <row r="10" spans="1:34" x14ac:dyDescent="0.35">
      <c r="A10" s="21" t="s">
        <v>6036</v>
      </c>
      <c r="B10" s="29" t="s">
        <v>6037</v>
      </c>
      <c r="C10" s="23">
        <v>6</v>
      </c>
      <c r="D10" s="23">
        <v>0.7</v>
      </c>
      <c r="E10" s="23">
        <v>43</v>
      </c>
      <c r="F10">
        <v>49.5</v>
      </c>
      <c r="G10" t="s">
        <v>14145</v>
      </c>
    </row>
    <row r="11" spans="1:34" x14ac:dyDescent="0.35">
      <c r="A11" s="21" t="s">
        <v>8025</v>
      </c>
      <c r="B11" s="29" t="s">
        <v>8026</v>
      </c>
      <c r="C11" s="23">
        <v>6</v>
      </c>
      <c r="D11" s="23">
        <v>0.5</v>
      </c>
      <c r="E11" s="23">
        <v>40</v>
      </c>
      <c r="F11">
        <v>21</v>
      </c>
      <c r="G11" t="s">
        <v>14158</v>
      </c>
    </row>
    <row r="12" spans="1:34" x14ac:dyDescent="0.35">
      <c r="A12" s="21" t="s">
        <v>1534</v>
      </c>
      <c r="B12" s="29" t="s">
        <v>1513</v>
      </c>
      <c r="C12" s="23">
        <v>1</v>
      </c>
      <c r="D12" s="23">
        <v>6</v>
      </c>
      <c r="E12" s="23">
        <v>40</v>
      </c>
      <c r="F12">
        <v>207</v>
      </c>
      <c r="G12" t="s">
        <v>14142</v>
      </c>
      <c r="AH12" t="s">
        <v>0</v>
      </c>
    </row>
    <row r="13" spans="1:34" x14ac:dyDescent="0.35">
      <c r="A13" s="21" t="s">
        <v>11838</v>
      </c>
      <c r="B13" s="29" t="s">
        <v>11839</v>
      </c>
      <c r="C13" s="23">
        <v>6</v>
      </c>
      <c r="D13" s="23">
        <v>0.7</v>
      </c>
      <c r="E13" s="23">
        <v>43</v>
      </c>
      <c r="F13">
        <v>24.5</v>
      </c>
      <c r="G13" t="s">
        <v>14146</v>
      </c>
    </row>
    <row r="14" spans="1:34" x14ac:dyDescent="0.35">
      <c r="A14" s="21" t="s">
        <v>14630</v>
      </c>
      <c r="B14" s="29" t="s">
        <v>14631</v>
      </c>
      <c r="C14" s="23">
        <v>6</v>
      </c>
      <c r="D14" s="23">
        <v>0.7</v>
      </c>
      <c r="E14" s="23">
        <v>35</v>
      </c>
      <c r="F14">
        <v>15.25</v>
      </c>
      <c r="G14" t="s">
        <v>14150</v>
      </c>
    </row>
    <row r="15" spans="1:34" x14ac:dyDescent="0.35">
      <c r="A15" s="21" t="s">
        <v>5444</v>
      </c>
      <c r="B15" s="29" t="s">
        <v>5445</v>
      </c>
      <c r="C15" s="23">
        <v>6</v>
      </c>
      <c r="D15" s="23">
        <v>0.7</v>
      </c>
      <c r="E15" s="23">
        <v>40</v>
      </c>
      <c r="F15">
        <v>23.5</v>
      </c>
      <c r="G15" t="s">
        <v>14157</v>
      </c>
    </row>
    <row r="16" spans="1:34" x14ac:dyDescent="0.35">
      <c r="A16" s="21" t="s">
        <v>14686</v>
      </c>
      <c r="B16" s="29" t="s">
        <v>14687</v>
      </c>
      <c r="C16" s="23">
        <v>6</v>
      </c>
      <c r="D16" s="23">
        <v>0.7</v>
      </c>
      <c r="E16" s="23">
        <v>41.8</v>
      </c>
      <c r="F16">
        <v>18.5</v>
      </c>
      <c r="G16" t="s">
        <v>14146</v>
      </c>
    </row>
    <row r="17" spans="1:7" x14ac:dyDescent="0.35">
      <c r="A17" s="21" t="s">
        <v>8680</v>
      </c>
      <c r="B17" s="29" t="s">
        <v>8681</v>
      </c>
      <c r="C17" s="23">
        <v>6</v>
      </c>
      <c r="D17" s="23">
        <v>0.7</v>
      </c>
      <c r="E17" s="23">
        <v>41</v>
      </c>
      <c r="F17">
        <v>12.5</v>
      </c>
      <c r="G17" t="s">
        <v>14146</v>
      </c>
    </row>
    <row r="18" spans="1:7" x14ac:dyDescent="0.35">
      <c r="A18" s="21" t="s">
        <v>1385</v>
      </c>
      <c r="B18" s="29" t="s">
        <v>1386</v>
      </c>
      <c r="C18" s="23">
        <v>6</v>
      </c>
      <c r="D18" s="23">
        <v>0.7</v>
      </c>
      <c r="E18" s="23">
        <v>40</v>
      </c>
      <c r="F18">
        <v>39.5</v>
      </c>
      <c r="G18" t="s">
        <v>14144</v>
      </c>
    </row>
    <row r="19" spans="1:7" x14ac:dyDescent="0.35">
      <c r="A19" s="21" t="s">
        <v>14481</v>
      </c>
      <c r="B19" s="29" t="s">
        <v>13762</v>
      </c>
      <c r="C19" s="23">
        <v>12</v>
      </c>
      <c r="D19" s="23">
        <v>0.7</v>
      </c>
      <c r="E19" s="23">
        <v>40</v>
      </c>
      <c r="F19">
        <v>3.95</v>
      </c>
      <c r="G19" t="s">
        <v>14150</v>
      </c>
    </row>
    <row r="20" spans="1:7" x14ac:dyDescent="0.35">
      <c r="A20" s="21" t="s">
        <v>1013</v>
      </c>
      <c r="B20" s="29" t="s">
        <v>1014</v>
      </c>
      <c r="C20" s="23">
        <v>6</v>
      </c>
      <c r="D20" s="23">
        <v>0.7</v>
      </c>
      <c r="E20" s="23">
        <v>40</v>
      </c>
      <c r="F20">
        <v>15.5</v>
      </c>
      <c r="G20" t="s">
        <v>14145</v>
      </c>
    </row>
    <row r="21" spans="1:7" x14ac:dyDescent="0.35">
      <c r="A21" s="21" t="s">
        <v>12572</v>
      </c>
      <c r="B21" s="29" t="s">
        <v>12573</v>
      </c>
      <c r="C21" s="23">
        <v>6</v>
      </c>
      <c r="D21" s="23">
        <v>0.7</v>
      </c>
      <c r="E21" s="23">
        <v>40</v>
      </c>
      <c r="F21">
        <v>17.850000000000001</v>
      </c>
      <c r="G21" t="s">
        <v>14146</v>
      </c>
    </row>
    <row r="22" spans="1:7" x14ac:dyDescent="0.35">
      <c r="A22" s="21" t="s">
        <v>3566</v>
      </c>
      <c r="B22" s="29" t="s">
        <v>3567</v>
      </c>
      <c r="C22" s="23">
        <v>6</v>
      </c>
      <c r="D22" s="23">
        <v>0.7</v>
      </c>
      <c r="E22" s="23">
        <v>46</v>
      </c>
      <c r="F22">
        <v>24.95</v>
      </c>
      <c r="G22" t="s">
        <v>14163</v>
      </c>
    </row>
    <row r="23" spans="1:7" x14ac:dyDescent="0.35">
      <c r="A23" s="21" t="s">
        <v>14338</v>
      </c>
      <c r="B23" s="29" t="s">
        <v>14339</v>
      </c>
      <c r="C23" s="23">
        <v>6</v>
      </c>
      <c r="D23" s="23">
        <v>0.7</v>
      </c>
      <c r="E23" s="23">
        <v>40</v>
      </c>
      <c r="F23">
        <v>21.38</v>
      </c>
      <c r="G23" t="s">
        <v>14150</v>
      </c>
    </row>
    <row r="24" spans="1:7" x14ac:dyDescent="0.35">
      <c r="A24" s="21" t="s">
        <v>9672</v>
      </c>
      <c r="B24" s="29" t="s">
        <v>9673</v>
      </c>
      <c r="C24" s="23">
        <v>6</v>
      </c>
      <c r="D24" s="23">
        <v>0.7</v>
      </c>
      <c r="E24" s="23">
        <v>40</v>
      </c>
      <c r="F24">
        <v>18.5</v>
      </c>
      <c r="G24" t="s">
        <v>14142</v>
      </c>
    </row>
    <row r="25" spans="1:7" x14ac:dyDescent="0.35">
      <c r="A25" s="21" t="s">
        <v>563</v>
      </c>
      <c r="B25" s="29" t="s">
        <v>564</v>
      </c>
      <c r="C25" s="23">
        <v>96</v>
      </c>
      <c r="D25" s="23">
        <v>0.05</v>
      </c>
      <c r="E25" s="23">
        <v>17</v>
      </c>
      <c r="F25">
        <v>1.35</v>
      </c>
      <c r="G25" t="s">
        <v>14154</v>
      </c>
    </row>
    <row r="26" spans="1:7" x14ac:dyDescent="0.35">
      <c r="A26" s="21" t="s">
        <v>14348</v>
      </c>
      <c r="B26" s="29" t="s">
        <v>14349</v>
      </c>
      <c r="C26" s="23">
        <v>6</v>
      </c>
      <c r="D26" s="23">
        <v>0.7</v>
      </c>
      <c r="E26" s="23">
        <v>40</v>
      </c>
      <c r="F26">
        <v>17</v>
      </c>
      <c r="G26" t="s">
        <v>14142</v>
      </c>
    </row>
    <row r="27" spans="1:7" x14ac:dyDescent="0.35">
      <c r="A27" s="21" t="s">
        <v>5403</v>
      </c>
      <c r="B27" s="29" t="s">
        <v>5404</v>
      </c>
      <c r="C27" s="23">
        <v>6</v>
      </c>
      <c r="D27" s="23">
        <v>0.7</v>
      </c>
      <c r="E27" s="23">
        <v>40</v>
      </c>
      <c r="F27">
        <v>41.5</v>
      </c>
      <c r="G27" t="s">
        <v>14140</v>
      </c>
    </row>
    <row r="28" spans="1:7" x14ac:dyDescent="0.35">
      <c r="A28" s="21" t="s">
        <v>7094</v>
      </c>
      <c r="B28" s="29" t="s">
        <v>7075</v>
      </c>
      <c r="C28" s="23">
        <v>6</v>
      </c>
      <c r="D28" s="23">
        <v>0.7</v>
      </c>
      <c r="E28" s="23">
        <v>40</v>
      </c>
      <c r="F28">
        <v>10.75</v>
      </c>
      <c r="G28" t="s">
        <v>14253</v>
      </c>
    </row>
    <row r="29" spans="1:7" x14ac:dyDescent="0.35">
      <c r="A29" s="21" t="s">
        <v>8266</v>
      </c>
      <c r="B29" s="29" t="s">
        <v>8267</v>
      </c>
      <c r="C29" s="23">
        <v>6</v>
      </c>
      <c r="D29" s="23">
        <v>0.7</v>
      </c>
      <c r="E29" s="23">
        <v>40</v>
      </c>
      <c r="F29">
        <v>3.5</v>
      </c>
      <c r="G29" t="s">
        <v>14153</v>
      </c>
    </row>
    <row r="30" spans="1:7" x14ac:dyDescent="0.35">
      <c r="A30" s="21" t="s">
        <v>14111</v>
      </c>
      <c r="B30" s="29" t="s">
        <v>14112</v>
      </c>
      <c r="C30" s="23">
        <v>6</v>
      </c>
      <c r="D30" s="23">
        <v>0.7</v>
      </c>
      <c r="E30" s="23">
        <v>22</v>
      </c>
      <c r="F30">
        <v>8.15</v>
      </c>
      <c r="G30" t="s">
        <v>14148</v>
      </c>
    </row>
    <row r="31" spans="1:7" x14ac:dyDescent="0.35">
      <c r="A31" s="21" t="s">
        <v>6496</v>
      </c>
      <c r="B31" s="29" t="s">
        <v>6497</v>
      </c>
      <c r="C31" s="23">
        <v>12</v>
      </c>
      <c r="D31" s="23">
        <v>0.7</v>
      </c>
      <c r="E31" s="23">
        <v>40</v>
      </c>
      <c r="F31">
        <v>3.15</v>
      </c>
      <c r="G31" t="s">
        <v>14150</v>
      </c>
    </row>
    <row r="32" spans="1:7" x14ac:dyDescent="0.35">
      <c r="A32" s="21" t="s">
        <v>1648</v>
      </c>
      <c r="B32" s="29" t="s">
        <v>1649</v>
      </c>
      <c r="C32" s="23">
        <v>6</v>
      </c>
      <c r="D32" s="23">
        <v>0.7</v>
      </c>
      <c r="E32" s="23">
        <v>16</v>
      </c>
      <c r="F32">
        <v>3.2</v>
      </c>
      <c r="G32" t="s">
        <v>14153</v>
      </c>
    </row>
    <row r="33" spans="1:7" x14ac:dyDescent="0.35">
      <c r="A33" s="21" t="s">
        <v>1672</v>
      </c>
      <c r="B33" s="29" t="s">
        <v>1673</v>
      </c>
      <c r="C33" s="23">
        <v>6</v>
      </c>
      <c r="D33" s="23">
        <v>0.7</v>
      </c>
      <c r="E33" s="23">
        <v>18</v>
      </c>
      <c r="F33">
        <v>3.7</v>
      </c>
      <c r="G33" t="s">
        <v>14148</v>
      </c>
    </row>
    <row r="34" spans="1:7" x14ac:dyDescent="0.35">
      <c r="A34" s="21" t="s">
        <v>14314</v>
      </c>
      <c r="B34" s="29" t="s">
        <v>236</v>
      </c>
      <c r="C34" s="23">
        <v>6</v>
      </c>
      <c r="D34" s="23">
        <v>0.7</v>
      </c>
      <c r="E34" s="23">
        <v>40</v>
      </c>
      <c r="F34">
        <v>7.4</v>
      </c>
      <c r="G34" t="s">
        <v>14141</v>
      </c>
    </row>
    <row r="35" spans="1:7" x14ac:dyDescent="0.35">
      <c r="A35" s="21" t="s">
        <v>4140</v>
      </c>
      <c r="B35" s="29" t="s">
        <v>4141</v>
      </c>
      <c r="C35" s="23">
        <v>6</v>
      </c>
      <c r="D35" s="23">
        <v>0.7</v>
      </c>
      <c r="E35" s="23">
        <v>40</v>
      </c>
      <c r="F35">
        <v>5.65</v>
      </c>
      <c r="G35" t="s">
        <v>14153</v>
      </c>
    </row>
    <row r="36" spans="1:7" x14ac:dyDescent="0.35">
      <c r="A36" s="21" t="s">
        <v>2397</v>
      </c>
      <c r="B36" s="29" t="s">
        <v>2398</v>
      </c>
      <c r="C36" s="23">
        <v>6</v>
      </c>
      <c r="D36" s="23">
        <v>0.7</v>
      </c>
      <c r="E36" s="23">
        <v>40</v>
      </c>
      <c r="F36">
        <v>18.8</v>
      </c>
      <c r="G36" t="s">
        <v>14146</v>
      </c>
    </row>
    <row r="37" spans="1:7" x14ac:dyDescent="0.35">
      <c r="A37" s="21" t="s">
        <v>11151</v>
      </c>
      <c r="B37" s="29" t="s">
        <v>11152</v>
      </c>
      <c r="C37" s="23">
        <v>6</v>
      </c>
      <c r="D37" s="23">
        <v>0.7</v>
      </c>
      <c r="E37" s="23">
        <v>14</v>
      </c>
      <c r="F37">
        <v>6.15</v>
      </c>
      <c r="G37" t="s">
        <v>14141</v>
      </c>
    </row>
    <row r="38" spans="1:7" x14ac:dyDescent="0.35">
      <c r="A38" s="21" t="s">
        <v>660</v>
      </c>
      <c r="B38" s="29" t="s">
        <v>661</v>
      </c>
      <c r="C38" s="23">
        <v>6</v>
      </c>
      <c r="D38" s="23">
        <v>0.7</v>
      </c>
      <c r="E38" s="23">
        <v>40</v>
      </c>
      <c r="F38">
        <v>34</v>
      </c>
      <c r="G38" t="s">
        <v>14144</v>
      </c>
    </row>
    <row r="39" spans="1:7" x14ac:dyDescent="0.35">
      <c r="A39" s="21" t="s">
        <v>14302</v>
      </c>
      <c r="B39" s="29" t="s">
        <v>14303</v>
      </c>
      <c r="C39" s="23">
        <v>6</v>
      </c>
      <c r="D39" s="23">
        <v>0.7</v>
      </c>
      <c r="E39" s="23">
        <v>40</v>
      </c>
      <c r="F39">
        <v>49.95</v>
      </c>
      <c r="G39" t="s">
        <v>14145</v>
      </c>
    </row>
    <row r="40" spans="1:7" x14ac:dyDescent="0.35">
      <c r="A40" s="21" t="s">
        <v>6947</v>
      </c>
      <c r="B40" s="29" t="s">
        <v>6948</v>
      </c>
      <c r="C40" s="23">
        <v>6</v>
      </c>
      <c r="D40" s="23">
        <v>0.7</v>
      </c>
      <c r="E40" s="23">
        <v>46</v>
      </c>
      <c r="F40">
        <v>19.95</v>
      </c>
      <c r="G40" t="s">
        <v>14163</v>
      </c>
    </row>
    <row r="41" spans="1:7" x14ac:dyDescent="0.35">
      <c r="A41" s="21" t="s">
        <v>14447</v>
      </c>
      <c r="B41" s="29" t="s">
        <v>14448</v>
      </c>
      <c r="C41" s="23">
        <v>6</v>
      </c>
      <c r="D41" s="23">
        <v>1</v>
      </c>
      <c r="E41" s="23">
        <v>40</v>
      </c>
      <c r="F41">
        <v>19</v>
      </c>
      <c r="G41" t="s">
        <v>14144</v>
      </c>
    </row>
    <row r="42" spans="1:7" x14ac:dyDescent="0.35">
      <c r="A42" s="21" t="s">
        <v>792</v>
      </c>
      <c r="B42" s="29" t="s">
        <v>788</v>
      </c>
      <c r="C42" s="23">
        <v>12</v>
      </c>
      <c r="D42" s="23">
        <v>0.7</v>
      </c>
      <c r="E42" s="23">
        <v>40</v>
      </c>
      <c r="F42">
        <v>18</v>
      </c>
      <c r="G42" t="s">
        <v>14159</v>
      </c>
    </row>
    <row r="43" spans="1:7" x14ac:dyDescent="0.35">
      <c r="A43" s="21" t="s">
        <v>13816</v>
      </c>
      <c r="B43" s="29" t="s">
        <v>13817</v>
      </c>
      <c r="C43" s="23">
        <v>6</v>
      </c>
      <c r="D43" s="23">
        <v>0.7</v>
      </c>
      <c r="E43" s="23">
        <v>45.2</v>
      </c>
      <c r="F43">
        <v>22.5</v>
      </c>
      <c r="G43" t="s">
        <v>14158</v>
      </c>
    </row>
    <row r="44" spans="1:7" x14ac:dyDescent="0.35">
      <c r="A44" s="21" t="s">
        <v>6929</v>
      </c>
      <c r="B44" s="29" t="s">
        <v>6930</v>
      </c>
      <c r="C44" s="23">
        <v>6</v>
      </c>
      <c r="D44" s="23">
        <v>0.7</v>
      </c>
      <c r="E44" s="23">
        <v>32</v>
      </c>
      <c r="F44">
        <v>7.2</v>
      </c>
      <c r="G44" t="s">
        <v>14141</v>
      </c>
    </row>
    <row r="45" spans="1:7" x14ac:dyDescent="0.35">
      <c r="A45" s="21" t="s">
        <v>10751</v>
      </c>
      <c r="B45" s="29" t="s">
        <v>10752</v>
      </c>
      <c r="C45" s="23">
        <v>6</v>
      </c>
      <c r="D45" s="23">
        <v>0.7</v>
      </c>
      <c r="E45" s="23">
        <v>40</v>
      </c>
      <c r="F45">
        <v>12.25</v>
      </c>
      <c r="G45" t="s">
        <v>14146</v>
      </c>
    </row>
    <row r="46" spans="1:7" x14ac:dyDescent="0.35">
      <c r="A46" s="21" t="s">
        <v>10985</v>
      </c>
      <c r="B46" s="29" t="s">
        <v>10986</v>
      </c>
      <c r="C46" s="23">
        <v>6</v>
      </c>
      <c r="D46" s="23">
        <v>0.7</v>
      </c>
      <c r="E46" s="23">
        <v>40</v>
      </c>
      <c r="F46">
        <v>21.5</v>
      </c>
      <c r="G46" t="s">
        <v>14144</v>
      </c>
    </row>
    <row r="47" spans="1:7" x14ac:dyDescent="0.35">
      <c r="A47" s="21" t="s">
        <v>3436</v>
      </c>
      <c r="B47" s="29" t="s">
        <v>15207</v>
      </c>
      <c r="C47" s="23">
        <v>6</v>
      </c>
      <c r="D47" s="23">
        <v>0.7</v>
      </c>
      <c r="E47" s="23">
        <v>50</v>
      </c>
      <c r="F47">
        <v>10.5</v>
      </c>
      <c r="G47" t="s">
        <v>14160</v>
      </c>
    </row>
    <row r="48" spans="1:7" x14ac:dyDescent="0.35">
      <c r="A48" s="21" t="s">
        <v>1826</v>
      </c>
      <c r="B48" s="29" t="s">
        <v>1827</v>
      </c>
      <c r="C48" s="23">
        <v>6</v>
      </c>
      <c r="D48" s="23">
        <v>0.7</v>
      </c>
      <c r="E48" s="23">
        <v>35</v>
      </c>
      <c r="F48">
        <v>3.1</v>
      </c>
      <c r="G48" t="s">
        <v>14143</v>
      </c>
    </row>
    <row r="49" spans="1:7" x14ac:dyDescent="0.35">
      <c r="A49" s="21" t="s">
        <v>2389</v>
      </c>
      <c r="B49" s="29" t="s">
        <v>2390</v>
      </c>
      <c r="C49" s="23">
        <v>6</v>
      </c>
      <c r="D49" s="23">
        <v>0.7</v>
      </c>
      <c r="E49" s="23">
        <v>24.7</v>
      </c>
      <c r="F49">
        <v>21.5</v>
      </c>
      <c r="G49" t="s">
        <v>14153</v>
      </c>
    </row>
    <row r="50" spans="1:7" x14ac:dyDescent="0.35">
      <c r="A50" s="21" t="s">
        <v>1325</v>
      </c>
      <c r="B50" s="29" t="s">
        <v>1319</v>
      </c>
      <c r="C50" s="23">
        <v>6</v>
      </c>
      <c r="D50" s="23">
        <v>0.7</v>
      </c>
      <c r="E50" s="23">
        <v>40</v>
      </c>
      <c r="F50">
        <v>7.4</v>
      </c>
      <c r="G50" t="s">
        <v>14150</v>
      </c>
    </row>
    <row r="51" spans="1:7" x14ac:dyDescent="0.35">
      <c r="A51" s="21" t="s">
        <v>11681</v>
      </c>
      <c r="B51" s="29" t="s">
        <v>11682</v>
      </c>
      <c r="C51" s="23">
        <v>6</v>
      </c>
      <c r="D51" s="23">
        <v>1</v>
      </c>
      <c r="E51" s="23">
        <v>35</v>
      </c>
      <c r="F51">
        <v>5.55</v>
      </c>
      <c r="G51" t="s">
        <v>14156</v>
      </c>
    </row>
    <row r="52" spans="1:7" x14ac:dyDescent="0.35">
      <c r="A52" s="21" t="s">
        <v>12957</v>
      </c>
      <c r="B52" s="29" t="s">
        <v>12958</v>
      </c>
      <c r="C52" s="23">
        <v>3</v>
      </c>
      <c r="D52" s="23">
        <v>0.7</v>
      </c>
      <c r="E52" s="23">
        <v>43</v>
      </c>
      <c r="F52">
        <v>2250</v>
      </c>
      <c r="G52" t="s">
        <v>14145</v>
      </c>
    </row>
    <row r="53" spans="1:7" x14ac:dyDescent="0.35">
      <c r="A53" s="21" t="s">
        <v>5648</v>
      </c>
      <c r="B53" s="29" t="s">
        <v>5642</v>
      </c>
      <c r="C53" s="23">
        <v>6</v>
      </c>
      <c r="D53" s="23">
        <v>1</v>
      </c>
      <c r="E53" s="23">
        <v>42.7</v>
      </c>
      <c r="F53">
        <v>23.5</v>
      </c>
      <c r="G53" t="s">
        <v>14146</v>
      </c>
    </row>
    <row r="54" spans="1:7" x14ac:dyDescent="0.35">
      <c r="A54" s="21" t="s">
        <v>2887</v>
      </c>
      <c r="B54" s="29" t="s">
        <v>2888</v>
      </c>
      <c r="C54" s="23">
        <v>6</v>
      </c>
      <c r="D54" s="23">
        <v>0.7</v>
      </c>
      <c r="E54" s="23">
        <v>35</v>
      </c>
      <c r="F54">
        <v>5</v>
      </c>
      <c r="G54" t="s">
        <v>14144</v>
      </c>
    </row>
    <row r="55" spans="1:7" x14ac:dyDescent="0.35">
      <c r="A55" s="21" t="s">
        <v>4575</v>
      </c>
      <c r="B55" s="29" t="s">
        <v>4576</v>
      </c>
      <c r="C55" s="23">
        <v>6</v>
      </c>
      <c r="D55" s="23">
        <v>0.7</v>
      </c>
      <c r="E55" s="23">
        <v>40</v>
      </c>
      <c r="F55">
        <v>19.850000000000001</v>
      </c>
      <c r="G55" t="s">
        <v>14144</v>
      </c>
    </row>
    <row r="56" spans="1:7" x14ac:dyDescent="0.35">
      <c r="A56" s="21" t="s">
        <v>349</v>
      </c>
      <c r="B56" s="29" t="s">
        <v>350</v>
      </c>
      <c r="C56" s="23">
        <v>6</v>
      </c>
      <c r="D56" s="23">
        <v>0.7</v>
      </c>
      <c r="E56" s="23">
        <v>40</v>
      </c>
      <c r="F56">
        <v>26</v>
      </c>
      <c r="G56" t="s">
        <v>14144</v>
      </c>
    </row>
    <row r="57" spans="1:7" x14ac:dyDescent="0.35">
      <c r="A57" s="21" t="s">
        <v>3864</v>
      </c>
      <c r="B57" s="29" t="s">
        <v>3865</v>
      </c>
      <c r="C57" s="23">
        <v>4</v>
      </c>
      <c r="D57" s="23">
        <v>0.7</v>
      </c>
      <c r="E57" s="23">
        <v>40</v>
      </c>
      <c r="F57">
        <v>30.5</v>
      </c>
      <c r="G57" t="s">
        <v>14142</v>
      </c>
    </row>
    <row r="58" spans="1:7" x14ac:dyDescent="0.35">
      <c r="A58" s="21" t="s">
        <v>11282</v>
      </c>
      <c r="B58" s="29" t="s">
        <v>11283</v>
      </c>
      <c r="C58" s="23">
        <v>6</v>
      </c>
      <c r="D58" s="23">
        <v>0.7</v>
      </c>
      <c r="E58" s="23">
        <v>42.6</v>
      </c>
      <c r="F58">
        <v>17.45</v>
      </c>
      <c r="G58" t="s">
        <v>14144</v>
      </c>
    </row>
    <row r="59" spans="1:7" x14ac:dyDescent="0.35">
      <c r="A59" s="21" t="s">
        <v>1283</v>
      </c>
      <c r="B59" s="29" t="s">
        <v>1284</v>
      </c>
      <c r="C59" s="23">
        <v>6</v>
      </c>
      <c r="D59" s="23">
        <v>0.7</v>
      </c>
      <c r="E59" s="23">
        <v>17</v>
      </c>
      <c r="F59">
        <v>11.5</v>
      </c>
      <c r="G59" t="s">
        <v>14154</v>
      </c>
    </row>
    <row r="60" spans="1:7" x14ac:dyDescent="0.35">
      <c r="A60" s="21" t="s">
        <v>5811</v>
      </c>
      <c r="B60" s="29" t="s">
        <v>5802</v>
      </c>
      <c r="C60" s="23">
        <v>12</v>
      </c>
      <c r="D60" s="23">
        <v>1</v>
      </c>
      <c r="E60" s="23">
        <v>40</v>
      </c>
      <c r="F60">
        <v>3.75</v>
      </c>
      <c r="G60" t="s">
        <v>14150</v>
      </c>
    </row>
    <row r="61" spans="1:7" x14ac:dyDescent="0.35">
      <c r="A61" s="21" t="s">
        <v>10304</v>
      </c>
      <c r="B61" s="29" t="s">
        <v>10301</v>
      </c>
      <c r="C61" s="23">
        <v>6</v>
      </c>
      <c r="D61" s="23">
        <v>1</v>
      </c>
      <c r="E61" s="23">
        <v>17</v>
      </c>
      <c r="F61">
        <v>8.15</v>
      </c>
      <c r="G61" t="s">
        <v>14153</v>
      </c>
    </row>
    <row r="62" spans="1:7" x14ac:dyDescent="0.35">
      <c r="A62" s="21" t="s">
        <v>149</v>
      </c>
      <c r="B62" s="29" t="s">
        <v>144</v>
      </c>
      <c r="C62" s="23">
        <v>6</v>
      </c>
      <c r="D62" s="23">
        <v>0.7</v>
      </c>
      <c r="E62" s="23">
        <v>40</v>
      </c>
      <c r="F62">
        <v>22</v>
      </c>
      <c r="G62" t="s">
        <v>14145</v>
      </c>
    </row>
    <row r="63" spans="1:7" x14ac:dyDescent="0.35">
      <c r="A63" s="21" t="s">
        <v>12722</v>
      </c>
      <c r="B63" s="29" t="s">
        <v>12723</v>
      </c>
      <c r="C63" s="23">
        <v>6</v>
      </c>
      <c r="D63" s="23">
        <v>0.7</v>
      </c>
      <c r="E63" s="23">
        <v>40</v>
      </c>
      <c r="F63">
        <v>16.95</v>
      </c>
      <c r="G63" t="s">
        <v>14146</v>
      </c>
    </row>
    <row r="64" spans="1:7" x14ac:dyDescent="0.35">
      <c r="A64" s="21" t="s">
        <v>1563</v>
      </c>
      <c r="B64" s="29" t="s">
        <v>1564</v>
      </c>
      <c r="C64" s="23">
        <v>6</v>
      </c>
      <c r="D64" s="23">
        <v>0.7</v>
      </c>
      <c r="E64" s="23">
        <v>40</v>
      </c>
      <c r="F64">
        <v>30.5</v>
      </c>
      <c r="G64" t="s">
        <v>14142</v>
      </c>
    </row>
    <row r="65" spans="1:7" x14ac:dyDescent="0.35">
      <c r="A65" s="21" t="s">
        <v>10841</v>
      </c>
      <c r="B65" s="29" t="s">
        <v>10842</v>
      </c>
      <c r="C65" s="23">
        <v>6</v>
      </c>
      <c r="D65" s="23">
        <v>1</v>
      </c>
      <c r="E65" s="23">
        <v>37.5</v>
      </c>
      <c r="F65">
        <v>2.95</v>
      </c>
      <c r="G65" t="s">
        <v>14142</v>
      </c>
    </row>
    <row r="66" spans="1:7" x14ac:dyDescent="0.35">
      <c r="A66" s="21" t="s">
        <v>11736</v>
      </c>
      <c r="B66" s="29" t="s">
        <v>11733</v>
      </c>
      <c r="C66" s="23">
        <v>6</v>
      </c>
      <c r="D66" s="23">
        <v>0.7</v>
      </c>
      <c r="E66" s="23">
        <v>15.5</v>
      </c>
      <c r="F66">
        <v>10.7</v>
      </c>
      <c r="G66" t="s">
        <v>14154</v>
      </c>
    </row>
    <row r="67" spans="1:7" x14ac:dyDescent="0.35">
      <c r="A67" s="21" t="s">
        <v>10733</v>
      </c>
      <c r="B67" s="29" t="s">
        <v>10734</v>
      </c>
      <c r="C67" s="23">
        <v>12</v>
      </c>
      <c r="D67" s="23">
        <v>0.7</v>
      </c>
      <c r="E67" s="23">
        <v>10</v>
      </c>
      <c r="F67">
        <v>8.8000000000000007</v>
      </c>
      <c r="G67" t="s">
        <v>14154</v>
      </c>
    </row>
    <row r="68" spans="1:7" x14ac:dyDescent="0.35">
      <c r="A68" s="21" t="s">
        <v>13799</v>
      </c>
      <c r="B68" s="29" t="s">
        <v>13800</v>
      </c>
      <c r="C68" s="23">
        <v>6</v>
      </c>
      <c r="D68" s="23">
        <v>0.7</v>
      </c>
      <c r="E68" s="23">
        <v>46</v>
      </c>
      <c r="F68">
        <v>39.5</v>
      </c>
      <c r="G68" t="s">
        <v>14145</v>
      </c>
    </row>
    <row r="69" spans="1:7" x14ac:dyDescent="0.35">
      <c r="A69" s="21" t="s">
        <v>5827</v>
      </c>
      <c r="B69" s="29" t="s">
        <v>5828</v>
      </c>
      <c r="C69" s="23">
        <v>6</v>
      </c>
      <c r="D69" s="23">
        <v>0.7</v>
      </c>
      <c r="E69" s="23">
        <v>40</v>
      </c>
      <c r="F69">
        <v>15.5</v>
      </c>
      <c r="G69" t="s">
        <v>14145</v>
      </c>
    </row>
    <row r="70" spans="1:7" x14ac:dyDescent="0.35">
      <c r="A70" s="21" t="s">
        <v>7696</v>
      </c>
      <c r="B70" s="29" t="s">
        <v>7697</v>
      </c>
      <c r="C70" s="23">
        <v>6</v>
      </c>
      <c r="D70" s="23">
        <v>0.7</v>
      </c>
      <c r="E70" s="23">
        <v>40</v>
      </c>
      <c r="F70">
        <v>17.75</v>
      </c>
      <c r="G70" t="s">
        <v>14145</v>
      </c>
    </row>
    <row r="71" spans="1:7" x14ac:dyDescent="0.35">
      <c r="A71" s="21" t="s">
        <v>7330</v>
      </c>
      <c r="B71" s="29" t="s">
        <v>7331</v>
      </c>
      <c r="C71" s="23">
        <v>3</v>
      </c>
      <c r="D71" s="23">
        <v>0.7</v>
      </c>
      <c r="E71" s="23">
        <v>46</v>
      </c>
      <c r="F71">
        <v>75</v>
      </c>
      <c r="G71" t="s">
        <v>14150</v>
      </c>
    </row>
    <row r="72" spans="1:7" x14ac:dyDescent="0.35">
      <c r="A72" s="21" t="s">
        <v>5637</v>
      </c>
      <c r="B72" s="29" t="s">
        <v>5638</v>
      </c>
      <c r="C72" s="23">
        <v>6</v>
      </c>
      <c r="D72" s="23">
        <v>0.7</v>
      </c>
      <c r="E72" s="23">
        <v>40</v>
      </c>
      <c r="F72">
        <v>6.55</v>
      </c>
      <c r="G72" t="s">
        <v>14146</v>
      </c>
    </row>
    <row r="73" spans="1:7" x14ac:dyDescent="0.35">
      <c r="A73" s="21" t="s">
        <v>14782</v>
      </c>
      <c r="B73" s="29" t="s">
        <v>14783</v>
      </c>
      <c r="C73" s="23">
        <v>6</v>
      </c>
      <c r="D73" s="23">
        <v>0.7</v>
      </c>
      <c r="E73" s="23">
        <v>44</v>
      </c>
      <c r="F73">
        <v>24.75</v>
      </c>
      <c r="G73" t="s">
        <v>14144</v>
      </c>
    </row>
    <row r="74" spans="1:7" x14ac:dyDescent="0.35">
      <c r="A74" s="21" t="s">
        <v>14856</v>
      </c>
      <c r="B74" s="29" t="s">
        <v>14857</v>
      </c>
      <c r="C74" s="23">
        <v>6</v>
      </c>
      <c r="D74" s="23">
        <v>0.7</v>
      </c>
      <c r="E74" s="23">
        <v>43</v>
      </c>
      <c r="F74">
        <v>36.1</v>
      </c>
      <c r="G74" t="s">
        <v>14145</v>
      </c>
    </row>
    <row r="75" spans="1:7" x14ac:dyDescent="0.35">
      <c r="A75" s="21" t="s">
        <v>10344</v>
      </c>
      <c r="B75" s="29" t="s">
        <v>10345</v>
      </c>
      <c r="C75" s="23">
        <v>6</v>
      </c>
      <c r="D75" s="23">
        <v>0.7</v>
      </c>
      <c r="E75" s="23">
        <v>40</v>
      </c>
      <c r="F75">
        <v>27.5</v>
      </c>
      <c r="G75" t="s">
        <v>14140</v>
      </c>
    </row>
    <row r="76" spans="1:7" x14ac:dyDescent="0.35">
      <c r="A76" s="21" t="s">
        <v>14598</v>
      </c>
      <c r="B76" s="29" t="s">
        <v>14599</v>
      </c>
      <c r="C76" s="23">
        <v>6</v>
      </c>
      <c r="D76" s="23">
        <v>1</v>
      </c>
      <c r="E76" s="23">
        <v>46</v>
      </c>
      <c r="F76">
        <v>22</v>
      </c>
      <c r="G76" t="s">
        <v>14145</v>
      </c>
    </row>
    <row r="77" spans="1:7" x14ac:dyDescent="0.35">
      <c r="A77" s="21" t="s">
        <v>4057</v>
      </c>
      <c r="B77" s="29" t="s">
        <v>4050</v>
      </c>
      <c r="C77" s="23">
        <v>6</v>
      </c>
      <c r="D77" s="23">
        <v>1</v>
      </c>
      <c r="E77" s="23">
        <v>20</v>
      </c>
      <c r="F77">
        <v>6.7</v>
      </c>
      <c r="G77" t="s">
        <v>14148</v>
      </c>
    </row>
    <row r="78" spans="1:7" x14ac:dyDescent="0.35">
      <c r="A78" s="21" t="s">
        <v>11294</v>
      </c>
      <c r="B78" s="29" t="s">
        <v>11295</v>
      </c>
      <c r="C78" s="23">
        <v>6</v>
      </c>
      <c r="D78" s="23">
        <v>1.5</v>
      </c>
      <c r="E78" s="23">
        <v>18</v>
      </c>
      <c r="F78">
        <v>15.45</v>
      </c>
      <c r="G78" t="s">
        <v>14141</v>
      </c>
    </row>
    <row r="79" spans="1:7" x14ac:dyDescent="0.35">
      <c r="A79" s="21" t="s">
        <v>5448</v>
      </c>
      <c r="B79" s="29" t="s">
        <v>5449</v>
      </c>
      <c r="C79" s="23">
        <v>6</v>
      </c>
      <c r="D79" s="23">
        <v>0.7</v>
      </c>
      <c r="E79" s="23">
        <v>40</v>
      </c>
      <c r="F79">
        <v>69.5</v>
      </c>
      <c r="G79" t="s">
        <v>14157</v>
      </c>
    </row>
    <row r="80" spans="1:7" x14ac:dyDescent="0.35">
      <c r="A80" s="21" t="s">
        <v>9078</v>
      </c>
      <c r="B80" s="29" t="s">
        <v>9079</v>
      </c>
      <c r="C80" s="23">
        <v>6</v>
      </c>
      <c r="D80" s="23">
        <v>0.7</v>
      </c>
      <c r="E80" s="23">
        <v>40</v>
      </c>
      <c r="F80">
        <v>18.5</v>
      </c>
      <c r="G80" t="s">
        <v>14146</v>
      </c>
    </row>
    <row r="81" spans="1:7" x14ac:dyDescent="0.35">
      <c r="A81" s="21" t="s">
        <v>2883</v>
      </c>
      <c r="B81" s="29" t="s">
        <v>2884</v>
      </c>
      <c r="C81" s="23">
        <v>6</v>
      </c>
      <c r="D81" s="23">
        <v>0.7</v>
      </c>
      <c r="E81" s="23">
        <v>25</v>
      </c>
      <c r="F81">
        <v>8.9499999999999993</v>
      </c>
      <c r="G81" t="s">
        <v>14161</v>
      </c>
    </row>
    <row r="82" spans="1:7" x14ac:dyDescent="0.35">
      <c r="A82" s="21" t="s">
        <v>2341</v>
      </c>
      <c r="B82" s="29" t="s">
        <v>2342</v>
      </c>
      <c r="C82" s="23">
        <v>6</v>
      </c>
      <c r="D82" s="23">
        <v>0.7</v>
      </c>
      <c r="E82" s="23">
        <v>40</v>
      </c>
      <c r="F82">
        <v>20.95</v>
      </c>
      <c r="G82" t="s">
        <v>14165</v>
      </c>
    </row>
    <row r="83" spans="1:7" x14ac:dyDescent="0.35">
      <c r="A83" s="21" t="s">
        <v>11710</v>
      </c>
      <c r="B83" s="29" t="s">
        <v>11711</v>
      </c>
      <c r="C83" s="23">
        <v>6</v>
      </c>
      <c r="D83" s="23">
        <v>0.7</v>
      </c>
      <c r="E83" s="23">
        <v>30</v>
      </c>
      <c r="F83">
        <v>5.65</v>
      </c>
      <c r="G83" t="s">
        <v>14148</v>
      </c>
    </row>
    <row r="84" spans="1:7" x14ac:dyDescent="0.35">
      <c r="A84" s="21" t="s">
        <v>7055</v>
      </c>
      <c r="B84" s="29" t="s">
        <v>7056</v>
      </c>
      <c r="C84" s="23">
        <v>6</v>
      </c>
      <c r="D84" s="23">
        <v>0.7</v>
      </c>
      <c r="E84" s="23">
        <v>40</v>
      </c>
      <c r="F84">
        <v>12.5</v>
      </c>
      <c r="G84" t="s">
        <v>14148</v>
      </c>
    </row>
    <row r="85" spans="1:7" x14ac:dyDescent="0.35">
      <c r="A85" s="21" t="s">
        <v>9820</v>
      </c>
      <c r="B85" s="29" t="s">
        <v>9821</v>
      </c>
      <c r="C85" s="23">
        <v>6</v>
      </c>
      <c r="D85" s="23">
        <v>0.7</v>
      </c>
      <c r="E85" s="23">
        <v>44.2</v>
      </c>
      <c r="F85">
        <v>38.1</v>
      </c>
      <c r="G85" t="s">
        <v>14167</v>
      </c>
    </row>
    <row r="86" spans="1:7" x14ac:dyDescent="0.35">
      <c r="A86" s="21" t="s">
        <v>7624</v>
      </c>
      <c r="B86" s="29" t="s">
        <v>7625</v>
      </c>
      <c r="C86" s="23">
        <v>6</v>
      </c>
      <c r="D86" s="23">
        <v>0.7</v>
      </c>
      <c r="E86" s="23">
        <v>38</v>
      </c>
      <c r="F86">
        <v>8.25</v>
      </c>
      <c r="G86" t="s">
        <v>14140</v>
      </c>
    </row>
    <row r="87" spans="1:7" x14ac:dyDescent="0.35">
      <c r="A87" s="21" t="s">
        <v>14526</v>
      </c>
      <c r="B87" s="29" t="s">
        <v>8689</v>
      </c>
      <c r="C87" s="23">
        <v>60</v>
      </c>
      <c r="D87" s="23">
        <v>0.05</v>
      </c>
      <c r="E87" s="23">
        <v>41</v>
      </c>
      <c r="F87">
        <v>1.3</v>
      </c>
      <c r="G87" t="s">
        <v>14146</v>
      </c>
    </row>
    <row r="88" spans="1:7" x14ac:dyDescent="0.35">
      <c r="A88" s="21" t="s">
        <v>5774</v>
      </c>
      <c r="B88" s="29" t="s">
        <v>5775</v>
      </c>
      <c r="C88" s="23">
        <v>6</v>
      </c>
      <c r="D88" s="23">
        <v>0.7</v>
      </c>
      <c r="E88" s="23">
        <v>47.2</v>
      </c>
      <c r="F88">
        <v>41.5</v>
      </c>
      <c r="G88" t="s">
        <v>14145</v>
      </c>
    </row>
    <row r="89" spans="1:7" x14ac:dyDescent="0.35">
      <c r="A89" s="21" t="s">
        <v>6933</v>
      </c>
      <c r="B89" s="29" t="s">
        <v>6934</v>
      </c>
      <c r="C89" s="23">
        <v>6</v>
      </c>
      <c r="D89" s="23">
        <v>0.7</v>
      </c>
      <c r="E89" s="23">
        <v>17</v>
      </c>
      <c r="F89">
        <v>12.25</v>
      </c>
      <c r="G89" t="s">
        <v>14141</v>
      </c>
    </row>
    <row r="90" spans="1:7" x14ac:dyDescent="0.35">
      <c r="A90" s="21" t="s">
        <v>6017</v>
      </c>
      <c r="B90" s="29" t="s">
        <v>6018</v>
      </c>
      <c r="C90" s="23">
        <v>6</v>
      </c>
      <c r="D90" s="23">
        <v>0.7</v>
      </c>
      <c r="E90" s="23">
        <v>46</v>
      </c>
      <c r="F90">
        <v>21.5</v>
      </c>
      <c r="G90" t="s">
        <v>14145</v>
      </c>
    </row>
    <row r="91" spans="1:7" x14ac:dyDescent="0.35">
      <c r="A91" s="21" t="s">
        <v>14711</v>
      </c>
      <c r="B91" s="29" t="s">
        <v>14712</v>
      </c>
      <c r="C91" s="23">
        <v>6</v>
      </c>
      <c r="D91" s="23">
        <v>0.7</v>
      </c>
      <c r="E91" s="23">
        <v>44</v>
      </c>
      <c r="F91">
        <v>51</v>
      </c>
      <c r="G91" t="s">
        <v>14145</v>
      </c>
    </row>
    <row r="92" spans="1:7" x14ac:dyDescent="0.35">
      <c r="A92" s="21" t="s">
        <v>11933</v>
      </c>
      <c r="B92" s="29" t="s">
        <v>11934</v>
      </c>
      <c r="C92" s="23">
        <v>6</v>
      </c>
      <c r="D92" s="23">
        <v>0.7</v>
      </c>
      <c r="E92" s="23">
        <v>43</v>
      </c>
      <c r="F92">
        <v>40.25</v>
      </c>
      <c r="G92" t="s">
        <v>14145</v>
      </c>
    </row>
    <row r="93" spans="1:7" x14ac:dyDescent="0.35">
      <c r="A93" s="21" t="s">
        <v>6805</v>
      </c>
      <c r="B93" s="29" t="s">
        <v>6806</v>
      </c>
      <c r="C93" s="23">
        <v>12</v>
      </c>
      <c r="D93" s="23">
        <v>1</v>
      </c>
      <c r="E93" s="23">
        <v>42.3</v>
      </c>
      <c r="F93">
        <v>37.5</v>
      </c>
      <c r="G93" t="s">
        <v>14145</v>
      </c>
    </row>
    <row r="94" spans="1:7" x14ac:dyDescent="0.35">
      <c r="A94" s="21" t="s">
        <v>2832</v>
      </c>
      <c r="B94" s="29" t="s">
        <v>2833</v>
      </c>
      <c r="C94" s="23">
        <v>6</v>
      </c>
      <c r="D94" s="23">
        <v>0.7</v>
      </c>
      <c r="E94" s="23">
        <v>15</v>
      </c>
      <c r="F94">
        <v>10.95</v>
      </c>
      <c r="G94" t="s">
        <v>14154</v>
      </c>
    </row>
    <row r="95" spans="1:7" x14ac:dyDescent="0.35">
      <c r="A95" s="21" t="s">
        <v>5226</v>
      </c>
      <c r="B95" s="29" t="s">
        <v>5227</v>
      </c>
      <c r="C95" s="23">
        <v>12</v>
      </c>
      <c r="D95" s="23">
        <v>0.7</v>
      </c>
      <c r="E95" s="23">
        <v>40</v>
      </c>
      <c r="F95">
        <v>4.5</v>
      </c>
      <c r="G95" t="s">
        <v>14142</v>
      </c>
    </row>
    <row r="96" spans="1:7" x14ac:dyDescent="0.35">
      <c r="A96" s="21" t="s">
        <v>13054</v>
      </c>
      <c r="B96" s="29" t="s">
        <v>13055</v>
      </c>
      <c r="C96" s="23">
        <v>6</v>
      </c>
      <c r="D96" s="23">
        <v>0.7</v>
      </c>
      <c r="E96" s="23">
        <v>40</v>
      </c>
      <c r="F96">
        <v>41.5</v>
      </c>
      <c r="G96" t="s">
        <v>14145</v>
      </c>
    </row>
    <row r="97" spans="1:7" x14ac:dyDescent="0.35">
      <c r="A97" s="21" t="s">
        <v>14439</v>
      </c>
      <c r="B97" s="29" t="s">
        <v>14440</v>
      </c>
      <c r="C97" s="23">
        <v>6</v>
      </c>
      <c r="D97" s="23">
        <v>1</v>
      </c>
      <c r="E97" s="23">
        <v>40</v>
      </c>
      <c r="F97">
        <v>14.5</v>
      </c>
      <c r="G97" t="s">
        <v>14150</v>
      </c>
    </row>
    <row r="98" spans="1:7" x14ac:dyDescent="0.35">
      <c r="A98" s="21" t="s">
        <v>7939</v>
      </c>
      <c r="B98" s="29" t="s">
        <v>7940</v>
      </c>
      <c r="C98" s="23">
        <v>6</v>
      </c>
      <c r="D98" s="23">
        <v>0.5</v>
      </c>
      <c r="E98" s="23">
        <v>15</v>
      </c>
      <c r="F98">
        <v>4.5</v>
      </c>
      <c r="G98" t="s">
        <v>14141</v>
      </c>
    </row>
    <row r="99" spans="1:7" x14ac:dyDescent="0.35">
      <c r="A99" s="21" t="s">
        <v>10897</v>
      </c>
      <c r="B99" s="29" t="s">
        <v>10898</v>
      </c>
      <c r="C99" s="23">
        <v>6</v>
      </c>
      <c r="D99" s="23">
        <v>0.7</v>
      </c>
      <c r="E99" s="23">
        <v>54.5</v>
      </c>
      <c r="F99">
        <v>11.55</v>
      </c>
      <c r="G99" t="s">
        <v>14144</v>
      </c>
    </row>
    <row r="100" spans="1:7" x14ac:dyDescent="0.35">
      <c r="A100" s="21" t="s">
        <v>3799</v>
      </c>
      <c r="B100" s="29" t="s">
        <v>3800</v>
      </c>
      <c r="C100" s="23">
        <v>6</v>
      </c>
      <c r="D100" s="23">
        <v>0.7</v>
      </c>
      <c r="E100" s="23">
        <v>40</v>
      </c>
      <c r="F100">
        <v>16.5</v>
      </c>
      <c r="G100" t="s">
        <v>14157</v>
      </c>
    </row>
    <row r="101" spans="1:7" x14ac:dyDescent="0.35">
      <c r="A101" s="21" t="s">
        <v>10710</v>
      </c>
      <c r="B101" s="29" t="s">
        <v>10711</v>
      </c>
      <c r="C101" s="23">
        <v>12</v>
      </c>
      <c r="D101" s="23">
        <v>0.5</v>
      </c>
      <c r="E101" s="23">
        <v>8</v>
      </c>
      <c r="F101">
        <v>4.95</v>
      </c>
      <c r="G101" t="s">
        <v>14164</v>
      </c>
    </row>
    <row r="102" spans="1:7" x14ac:dyDescent="0.35">
      <c r="A102" s="21" t="s">
        <v>10328</v>
      </c>
      <c r="B102" s="29" t="s">
        <v>10329</v>
      </c>
      <c r="C102" s="23">
        <v>6</v>
      </c>
      <c r="D102" s="23">
        <v>0.7</v>
      </c>
      <c r="E102" s="23">
        <v>40</v>
      </c>
      <c r="F102">
        <v>165</v>
      </c>
      <c r="G102" t="s">
        <v>14140</v>
      </c>
    </row>
    <row r="103" spans="1:7" x14ac:dyDescent="0.35">
      <c r="A103" s="21" t="s">
        <v>6208</v>
      </c>
      <c r="B103" s="29" t="s">
        <v>6209</v>
      </c>
      <c r="C103" s="23">
        <v>6</v>
      </c>
      <c r="D103" s="23">
        <v>0.7</v>
      </c>
      <c r="E103" s="23">
        <v>37.5</v>
      </c>
      <c r="F103">
        <v>4.95</v>
      </c>
      <c r="G103" t="s">
        <v>14146</v>
      </c>
    </row>
    <row r="104" spans="1:7" x14ac:dyDescent="0.35">
      <c r="A104" s="21" t="s">
        <v>14323</v>
      </c>
      <c r="B104" s="29" t="s">
        <v>14324</v>
      </c>
      <c r="C104" s="23">
        <v>6</v>
      </c>
      <c r="D104" s="23">
        <v>0.7</v>
      </c>
      <c r="E104" s="23">
        <v>40</v>
      </c>
      <c r="F104">
        <v>75</v>
      </c>
      <c r="G104" t="s">
        <v>14150</v>
      </c>
    </row>
    <row r="105" spans="1:7" x14ac:dyDescent="0.35">
      <c r="A105" s="21" t="s">
        <v>7768</v>
      </c>
      <c r="B105" s="29" t="s">
        <v>7765</v>
      </c>
      <c r="C105" s="23">
        <v>6</v>
      </c>
      <c r="D105" s="23">
        <v>0.7</v>
      </c>
      <c r="E105" s="23">
        <v>30</v>
      </c>
      <c r="F105">
        <v>4.5</v>
      </c>
      <c r="G105" t="s">
        <v>14156</v>
      </c>
    </row>
    <row r="106" spans="1:7" x14ac:dyDescent="0.35">
      <c r="A106" s="21" t="s">
        <v>5027</v>
      </c>
      <c r="B106" s="29" t="s">
        <v>5024</v>
      </c>
      <c r="C106" s="23">
        <v>12</v>
      </c>
      <c r="D106" s="23">
        <v>1</v>
      </c>
      <c r="E106" s="23">
        <v>40</v>
      </c>
      <c r="F106">
        <v>9.75</v>
      </c>
      <c r="G106" t="s">
        <v>14150</v>
      </c>
    </row>
    <row r="107" spans="1:7" x14ac:dyDescent="0.35">
      <c r="A107" s="21" t="s">
        <v>8241</v>
      </c>
      <c r="B107" s="29" t="s">
        <v>8242</v>
      </c>
      <c r="C107" s="23">
        <v>6</v>
      </c>
      <c r="D107" s="23">
        <v>0.7</v>
      </c>
      <c r="E107" s="23">
        <v>41</v>
      </c>
      <c r="F107">
        <v>9.1999999999999993</v>
      </c>
      <c r="G107" t="s">
        <v>14146</v>
      </c>
    </row>
    <row r="108" spans="1:7" x14ac:dyDescent="0.35">
      <c r="A108" s="21" t="s">
        <v>14738</v>
      </c>
      <c r="B108" s="29" t="s">
        <v>14739</v>
      </c>
      <c r="C108" s="23">
        <v>6</v>
      </c>
      <c r="D108" s="23">
        <v>0.7</v>
      </c>
      <c r="E108" s="23">
        <v>48.6</v>
      </c>
      <c r="F108">
        <v>42.95</v>
      </c>
      <c r="G108" t="s">
        <v>14145</v>
      </c>
    </row>
    <row r="109" spans="1:7" x14ac:dyDescent="0.35">
      <c r="A109" s="21" t="s">
        <v>14540</v>
      </c>
      <c r="B109" s="29" t="s">
        <v>14541</v>
      </c>
      <c r="C109" s="23">
        <v>12</v>
      </c>
      <c r="D109" s="23">
        <v>1</v>
      </c>
      <c r="E109" s="23">
        <v>43</v>
      </c>
      <c r="F109">
        <v>26.15</v>
      </c>
      <c r="G109" t="s">
        <v>14150</v>
      </c>
    </row>
    <row r="110" spans="1:7" x14ac:dyDescent="0.35">
      <c r="A110" s="21" t="s">
        <v>14490</v>
      </c>
      <c r="B110" s="29" t="s">
        <v>14491</v>
      </c>
      <c r="C110" s="23">
        <v>3</v>
      </c>
      <c r="D110" s="23">
        <v>0.7</v>
      </c>
      <c r="E110" s="23">
        <v>40</v>
      </c>
      <c r="F110">
        <v>38.5</v>
      </c>
      <c r="G110" t="s">
        <v>14147</v>
      </c>
    </row>
    <row r="111" spans="1:7" x14ac:dyDescent="0.35">
      <c r="A111" s="21" t="s">
        <v>8245</v>
      </c>
      <c r="B111" s="29" t="s">
        <v>8246</v>
      </c>
      <c r="C111" s="23">
        <v>6</v>
      </c>
      <c r="D111" s="23">
        <v>0.7</v>
      </c>
      <c r="E111" s="23">
        <v>46</v>
      </c>
      <c r="F111">
        <v>26.95</v>
      </c>
      <c r="G111" t="s">
        <v>14158</v>
      </c>
    </row>
    <row r="112" spans="1:7" x14ac:dyDescent="0.35">
      <c r="A112" s="21" t="s">
        <v>12047</v>
      </c>
      <c r="B112" s="29" t="s">
        <v>12048</v>
      </c>
      <c r="C112" s="23">
        <v>15</v>
      </c>
      <c r="D112" s="23">
        <v>0.5</v>
      </c>
      <c r="E112" s="23">
        <v>28</v>
      </c>
      <c r="F112">
        <v>3.9</v>
      </c>
      <c r="G112" t="s">
        <v>14141</v>
      </c>
    </row>
    <row r="113" spans="1:7" x14ac:dyDescent="0.35">
      <c r="A113" s="21" t="s">
        <v>1842</v>
      </c>
      <c r="B113" s="29" t="s">
        <v>1843</v>
      </c>
      <c r="C113" s="23">
        <v>6</v>
      </c>
      <c r="D113" s="23">
        <v>0.7</v>
      </c>
      <c r="E113" s="23">
        <v>40</v>
      </c>
      <c r="F113">
        <v>5.4</v>
      </c>
      <c r="G113" t="s">
        <v>14150</v>
      </c>
    </row>
    <row r="114" spans="1:7" x14ac:dyDescent="0.35">
      <c r="A114" s="21" t="s">
        <v>2412</v>
      </c>
      <c r="B114" s="29" t="s">
        <v>2413</v>
      </c>
      <c r="C114" s="23">
        <v>6</v>
      </c>
      <c r="D114" s="23">
        <v>0.7</v>
      </c>
      <c r="E114" s="23">
        <v>40</v>
      </c>
      <c r="F114">
        <v>16.100000000000001</v>
      </c>
      <c r="G114" t="s">
        <v>14146</v>
      </c>
    </row>
    <row r="115" spans="1:7" x14ac:dyDescent="0.35">
      <c r="A115" s="21" t="s">
        <v>3147</v>
      </c>
      <c r="B115" s="29" t="s">
        <v>3148</v>
      </c>
      <c r="C115" s="23">
        <v>6</v>
      </c>
      <c r="D115" s="23">
        <v>0.5</v>
      </c>
      <c r="E115" s="23">
        <v>16.5</v>
      </c>
      <c r="F115">
        <v>9.9</v>
      </c>
      <c r="G115" t="s">
        <v>14153</v>
      </c>
    </row>
    <row r="116" spans="1:7" x14ac:dyDescent="0.35">
      <c r="A116" s="21" t="s">
        <v>7610</v>
      </c>
      <c r="B116" s="29" t="s">
        <v>7596</v>
      </c>
      <c r="C116" s="23">
        <v>6</v>
      </c>
      <c r="D116" s="23">
        <v>1.5</v>
      </c>
      <c r="E116" s="23">
        <v>40</v>
      </c>
      <c r="F116">
        <v>14.5</v>
      </c>
      <c r="G116" t="s">
        <v>14150</v>
      </c>
    </row>
    <row r="117" spans="1:7" x14ac:dyDescent="0.35">
      <c r="A117" s="21" t="s">
        <v>9340</v>
      </c>
      <c r="B117" s="29" t="s">
        <v>9341</v>
      </c>
      <c r="C117" s="23">
        <v>6</v>
      </c>
      <c r="D117" s="23">
        <v>0.7</v>
      </c>
      <c r="E117" s="23">
        <v>37.5</v>
      </c>
      <c r="F117">
        <v>9.5</v>
      </c>
      <c r="G117" t="s">
        <v>14146</v>
      </c>
    </row>
    <row r="118" spans="1:7" x14ac:dyDescent="0.35">
      <c r="A118" s="21" t="s">
        <v>6052</v>
      </c>
      <c r="B118" s="29" t="s">
        <v>6053</v>
      </c>
      <c r="C118" s="23">
        <v>1</v>
      </c>
      <c r="D118" s="23">
        <v>0.7</v>
      </c>
      <c r="E118" s="23">
        <v>46.8</v>
      </c>
      <c r="F118">
        <v>825</v>
      </c>
      <c r="G118" t="s">
        <v>14145</v>
      </c>
    </row>
    <row r="119" spans="1:7" x14ac:dyDescent="0.35">
      <c r="A119" s="21" t="s">
        <v>2616</v>
      </c>
      <c r="B119" s="29" t="s">
        <v>2617</v>
      </c>
      <c r="C119" s="23">
        <v>6</v>
      </c>
      <c r="D119" s="23">
        <v>0.7</v>
      </c>
      <c r="E119" s="23">
        <v>40</v>
      </c>
      <c r="F119">
        <v>9.25</v>
      </c>
      <c r="G119" t="s">
        <v>14145</v>
      </c>
    </row>
    <row r="120" spans="1:7" x14ac:dyDescent="0.35">
      <c r="A120" s="21" t="s">
        <v>8152</v>
      </c>
      <c r="B120" s="29" t="s">
        <v>8153</v>
      </c>
      <c r="C120" s="23">
        <v>6</v>
      </c>
      <c r="D120" s="23">
        <v>0.7</v>
      </c>
      <c r="E120" s="23">
        <v>48</v>
      </c>
      <c r="F120">
        <v>32.5</v>
      </c>
      <c r="G120" t="s">
        <v>14145</v>
      </c>
    </row>
    <row r="121" spans="1:7" x14ac:dyDescent="0.35">
      <c r="A121" s="21" t="s">
        <v>4416</v>
      </c>
      <c r="B121" s="29" t="s">
        <v>4417</v>
      </c>
      <c r="C121" s="23">
        <v>6</v>
      </c>
      <c r="D121" s="23">
        <v>0.7</v>
      </c>
      <c r="E121" s="23">
        <v>47</v>
      </c>
      <c r="F121">
        <v>36.5</v>
      </c>
      <c r="G121" t="s">
        <v>14144</v>
      </c>
    </row>
    <row r="122" spans="1:7" x14ac:dyDescent="0.35">
      <c r="A122" s="21" t="s">
        <v>14306</v>
      </c>
      <c r="B122" s="29" t="s">
        <v>7693</v>
      </c>
      <c r="C122" s="23">
        <v>6</v>
      </c>
      <c r="D122" s="23">
        <v>0.7</v>
      </c>
      <c r="E122" s="23">
        <v>40</v>
      </c>
      <c r="F122">
        <v>19.5</v>
      </c>
      <c r="G122" t="s">
        <v>14145</v>
      </c>
    </row>
    <row r="123" spans="1:7" x14ac:dyDescent="0.35">
      <c r="A123" s="21" t="s">
        <v>3762</v>
      </c>
      <c r="B123" s="29" t="s">
        <v>3763</v>
      </c>
      <c r="C123" s="23">
        <v>6</v>
      </c>
      <c r="D123" s="23">
        <v>0.7</v>
      </c>
      <c r="E123" s="23">
        <v>38</v>
      </c>
      <c r="F123">
        <v>22</v>
      </c>
      <c r="G123" t="s">
        <v>14140</v>
      </c>
    </row>
    <row r="124" spans="1:7" x14ac:dyDescent="0.35">
      <c r="A124" s="21" t="s">
        <v>13723</v>
      </c>
      <c r="B124" s="29" t="s">
        <v>13720</v>
      </c>
      <c r="C124" s="23">
        <v>12</v>
      </c>
      <c r="D124" s="23">
        <v>0.7</v>
      </c>
      <c r="E124" s="23">
        <v>50.5</v>
      </c>
      <c r="F124">
        <v>12.95</v>
      </c>
      <c r="G124" t="s">
        <v>14158</v>
      </c>
    </row>
    <row r="125" spans="1:7" x14ac:dyDescent="0.35">
      <c r="A125" s="21" t="s">
        <v>1478</v>
      </c>
      <c r="B125" s="29" t="s">
        <v>1479</v>
      </c>
      <c r="C125" s="23">
        <v>6</v>
      </c>
      <c r="D125" s="23">
        <v>0.7</v>
      </c>
      <c r="E125" s="23">
        <v>37.5</v>
      </c>
      <c r="F125">
        <v>6.65</v>
      </c>
      <c r="G125" t="s">
        <v>14146</v>
      </c>
    </row>
    <row r="126" spans="1:7" x14ac:dyDescent="0.35">
      <c r="A126" s="21" t="s">
        <v>3222</v>
      </c>
      <c r="B126" s="29" t="s">
        <v>3223</v>
      </c>
      <c r="C126" s="23">
        <v>6</v>
      </c>
      <c r="D126" s="23">
        <v>0.7</v>
      </c>
      <c r="E126" s="23">
        <v>40</v>
      </c>
      <c r="F126">
        <v>24.9</v>
      </c>
      <c r="G126" t="s">
        <v>14150</v>
      </c>
    </row>
    <row r="127" spans="1:7" x14ac:dyDescent="0.35">
      <c r="A127" s="21" t="s">
        <v>3412</v>
      </c>
      <c r="B127" s="29" t="s">
        <v>3413</v>
      </c>
      <c r="C127" s="23">
        <v>12</v>
      </c>
      <c r="D127" s="23">
        <v>1</v>
      </c>
      <c r="E127" s="23">
        <v>40</v>
      </c>
      <c r="F127">
        <v>3.85</v>
      </c>
      <c r="G127" t="s">
        <v>14150</v>
      </c>
    </row>
    <row r="128" spans="1:7" x14ac:dyDescent="0.35">
      <c r="A128" s="21" t="s">
        <v>10121</v>
      </c>
      <c r="B128" s="29" t="s">
        <v>10122</v>
      </c>
      <c r="C128" s="23">
        <v>6</v>
      </c>
      <c r="D128" s="23">
        <v>0.7</v>
      </c>
      <c r="E128" s="23">
        <v>43</v>
      </c>
      <c r="F128">
        <v>42.9</v>
      </c>
      <c r="G128" t="s">
        <v>14144</v>
      </c>
    </row>
    <row r="129" spans="1:7" x14ac:dyDescent="0.35">
      <c r="A129" s="21" t="s">
        <v>3459</v>
      </c>
      <c r="B129" s="29" t="s">
        <v>3460</v>
      </c>
      <c r="C129" s="23">
        <v>6</v>
      </c>
      <c r="D129" s="23">
        <v>0.7</v>
      </c>
      <c r="E129" s="23">
        <v>40</v>
      </c>
      <c r="F129">
        <v>29.25</v>
      </c>
      <c r="G129" t="s">
        <v>14165</v>
      </c>
    </row>
    <row r="130" spans="1:7" x14ac:dyDescent="0.35">
      <c r="A130" s="21" t="s">
        <v>10800</v>
      </c>
      <c r="B130" s="29" t="s">
        <v>10801</v>
      </c>
      <c r="C130" s="23">
        <v>40</v>
      </c>
      <c r="D130" s="23">
        <v>0.05</v>
      </c>
      <c r="E130" s="23">
        <v>40</v>
      </c>
      <c r="F130">
        <v>2.1</v>
      </c>
      <c r="G130" t="s">
        <v>14142</v>
      </c>
    </row>
    <row r="131" spans="1:7" x14ac:dyDescent="0.35">
      <c r="A131" s="21" t="s">
        <v>2904</v>
      </c>
      <c r="B131" s="29" t="s">
        <v>2901</v>
      </c>
      <c r="C131" s="23">
        <v>4</v>
      </c>
      <c r="D131" s="23">
        <v>3</v>
      </c>
      <c r="E131" s="23">
        <v>35</v>
      </c>
      <c r="F131">
        <v>29.5</v>
      </c>
      <c r="G131" t="s">
        <v>14144</v>
      </c>
    </row>
    <row r="132" spans="1:7" x14ac:dyDescent="0.35">
      <c r="A132" s="21" t="s">
        <v>8736</v>
      </c>
      <c r="B132" s="29" t="s">
        <v>8737</v>
      </c>
      <c r="C132" s="23">
        <v>6</v>
      </c>
      <c r="D132" s="23">
        <v>0.5</v>
      </c>
      <c r="E132" s="23">
        <v>40</v>
      </c>
      <c r="F132">
        <v>11</v>
      </c>
      <c r="G132" t="s">
        <v>14156</v>
      </c>
    </row>
    <row r="133" spans="1:7" x14ac:dyDescent="0.35">
      <c r="A133" s="21" t="s">
        <v>12616</v>
      </c>
      <c r="B133" s="29" t="s">
        <v>12617</v>
      </c>
      <c r="C133" s="23">
        <v>6</v>
      </c>
      <c r="D133" s="23">
        <v>0.7</v>
      </c>
      <c r="E133" s="23">
        <v>46</v>
      </c>
      <c r="F133">
        <v>21.5</v>
      </c>
      <c r="G133" t="s">
        <v>14150</v>
      </c>
    </row>
    <row r="134" spans="1:7" x14ac:dyDescent="0.35">
      <c r="A134" s="21" t="s">
        <v>1470</v>
      </c>
      <c r="B134" s="29" t="s">
        <v>1471</v>
      </c>
      <c r="C134" s="23">
        <v>6</v>
      </c>
      <c r="D134" s="23">
        <v>0.7</v>
      </c>
      <c r="E134" s="23">
        <v>46</v>
      </c>
      <c r="F134">
        <v>35.5</v>
      </c>
      <c r="G134" t="s">
        <v>14145</v>
      </c>
    </row>
    <row r="135" spans="1:7" x14ac:dyDescent="0.35">
      <c r="A135" s="21" t="s">
        <v>2596</v>
      </c>
      <c r="B135" s="29" t="s">
        <v>2597</v>
      </c>
      <c r="C135" s="23">
        <v>6</v>
      </c>
      <c r="D135" s="23">
        <v>0.7</v>
      </c>
      <c r="E135" s="23">
        <v>46.3</v>
      </c>
      <c r="F135">
        <v>21.5</v>
      </c>
      <c r="G135" t="s">
        <v>14145</v>
      </c>
    </row>
    <row r="136" spans="1:7" x14ac:dyDescent="0.35">
      <c r="A136" s="21" t="s">
        <v>2158</v>
      </c>
      <c r="B136" s="29" t="s">
        <v>2159</v>
      </c>
      <c r="C136" s="23">
        <v>6</v>
      </c>
      <c r="D136" s="23">
        <v>0.7</v>
      </c>
      <c r="E136" s="23">
        <v>47</v>
      </c>
      <c r="F136">
        <v>15.85</v>
      </c>
      <c r="G136" t="s">
        <v>14146</v>
      </c>
    </row>
    <row r="137" spans="1:7" x14ac:dyDescent="0.35">
      <c r="A137" s="21" t="s">
        <v>2950</v>
      </c>
      <c r="B137" s="29" t="s">
        <v>2947</v>
      </c>
      <c r="C137" s="23">
        <v>6</v>
      </c>
      <c r="D137" s="23">
        <v>0.7</v>
      </c>
      <c r="E137" s="23">
        <v>55.5</v>
      </c>
      <c r="F137">
        <v>87.5</v>
      </c>
      <c r="G137" t="s">
        <v>14145</v>
      </c>
    </row>
    <row r="138" spans="1:7" x14ac:dyDescent="0.35">
      <c r="A138" s="21" t="s">
        <v>1556</v>
      </c>
      <c r="B138" s="29" t="s">
        <v>1557</v>
      </c>
      <c r="C138" s="23">
        <v>6</v>
      </c>
      <c r="D138" s="23">
        <v>0.7</v>
      </c>
      <c r="E138" s="23">
        <v>40</v>
      </c>
      <c r="F138">
        <v>23.5</v>
      </c>
      <c r="G138" t="s">
        <v>14141</v>
      </c>
    </row>
    <row r="139" spans="1:7" x14ac:dyDescent="0.35">
      <c r="A139" s="21" t="s">
        <v>4873</v>
      </c>
      <c r="B139" s="29" t="s">
        <v>4870</v>
      </c>
      <c r="C139" s="23">
        <v>6</v>
      </c>
      <c r="D139" s="23">
        <v>0.7</v>
      </c>
      <c r="E139" s="23">
        <v>37.5</v>
      </c>
      <c r="F139">
        <v>3.95</v>
      </c>
      <c r="G139" t="s">
        <v>14142</v>
      </c>
    </row>
    <row r="140" spans="1:7" x14ac:dyDescent="0.35">
      <c r="A140" s="21" t="s">
        <v>5531</v>
      </c>
      <c r="B140" s="29" t="s">
        <v>5532</v>
      </c>
      <c r="C140" s="23">
        <v>6</v>
      </c>
      <c r="D140" s="23">
        <v>0.5</v>
      </c>
      <c r="E140" s="23">
        <v>30</v>
      </c>
      <c r="F140">
        <v>6.5</v>
      </c>
      <c r="G140" t="s">
        <v>14148</v>
      </c>
    </row>
    <row r="141" spans="1:7" x14ac:dyDescent="0.35">
      <c r="A141" s="21" t="s">
        <v>14088</v>
      </c>
      <c r="B141" s="29" t="s">
        <v>14089</v>
      </c>
      <c r="C141" s="23">
        <v>6</v>
      </c>
      <c r="D141" s="23">
        <v>0.7</v>
      </c>
      <c r="E141" s="23">
        <v>40</v>
      </c>
      <c r="F141">
        <v>10.45</v>
      </c>
      <c r="G141" t="s">
        <v>14153</v>
      </c>
    </row>
    <row r="142" spans="1:7" x14ac:dyDescent="0.35">
      <c r="A142" s="21" t="s">
        <v>11075</v>
      </c>
      <c r="B142" s="29" t="s">
        <v>11076</v>
      </c>
      <c r="C142" s="23">
        <v>12</v>
      </c>
      <c r="D142" s="23">
        <v>0.7</v>
      </c>
      <c r="E142" s="23">
        <v>40</v>
      </c>
      <c r="F142">
        <v>27</v>
      </c>
      <c r="G142" t="s">
        <v>14157</v>
      </c>
    </row>
    <row r="143" spans="1:7" x14ac:dyDescent="0.35">
      <c r="A143" s="21" t="s">
        <v>1108</v>
      </c>
      <c r="B143" s="29" t="s">
        <v>1093</v>
      </c>
      <c r="C143" s="23">
        <v>6</v>
      </c>
      <c r="D143" s="23">
        <v>1.5</v>
      </c>
      <c r="E143" s="23">
        <v>37.5</v>
      </c>
      <c r="F143">
        <v>10.45</v>
      </c>
      <c r="G143" t="s">
        <v>14160</v>
      </c>
    </row>
    <row r="144" spans="1:7" x14ac:dyDescent="0.35">
      <c r="A144" s="21" t="s">
        <v>4741</v>
      </c>
      <c r="B144" s="29" t="s">
        <v>4742</v>
      </c>
      <c r="C144" s="23">
        <v>6</v>
      </c>
      <c r="D144" s="23">
        <v>0.5</v>
      </c>
      <c r="E144" s="23">
        <v>20</v>
      </c>
      <c r="F144">
        <v>10.5</v>
      </c>
      <c r="G144" t="s">
        <v>14164</v>
      </c>
    </row>
    <row r="145" spans="1:7" x14ac:dyDescent="0.35">
      <c r="A145" s="21" t="s">
        <v>8073</v>
      </c>
      <c r="B145" s="29" t="s">
        <v>8074</v>
      </c>
      <c r="C145" s="23">
        <v>6</v>
      </c>
      <c r="D145" s="23">
        <v>1</v>
      </c>
      <c r="E145" s="23">
        <v>25</v>
      </c>
      <c r="F145">
        <v>6.7</v>
      </c>
      <c r="G145" t="s">
        <v>14153</v>
      </c>
    </row>
    <row r="146" spans="1:7" x14ac:dyDescent="0.35">
      <c r="A146" s="21" t="s">
        <v>10591</v>
      </c>
      <c r="B146" s="29" t="s">
        <v>10592</v>
      </c>
      <c r="C146" s="23">
        <v>6</v>
      </c>
      <c r="D146" s="23">
        <v>0.7</v>
      </c>
      <c r="E146" s="23">
        <v>37.5</v>
      </c>
      <c r="F146">
        <v>10.85</v>
      </c>
      <c r="G146" t="s">
        <v>14161</v>
      </c>
    </row>
    <row r="147" spans="1:7" x14ac:dyDescent="0.35">
      <c r="A147" s="21" t="s">
        <v>10654</v>
      </c>
      <c r="B147" s="29" t="s">
        <v>10655</v>
      </c>
      <c r="C147" s="23">
        <v>6</v>
      </c>
      <c r="D147" s="23">
        <v>0.7</v>
      </c>
      <c r="E147" s="23">
        <v>40</v>
      </c>
      <c r="F147">
        <v>13.55</v>
      </c>
      <c r="G147" t="s">
        <v>14144</v>
      </c>
    </row>
    <row r="148" spans="1:7" x14ac:dyDescent="0.35">
      <c r="A148" s="21" t="s">
        <v>7735</v>
      </c>
      <c r="B148" s="29" t="s">
        <v>7736</v>
      </c>
      <c r="C148" s="23">
        <v>6</v>
      </c>
      <c r="D148" s="23">
        <v>1</v>
      </c>
      <c r="E148" s="23">
        <v>42.5</v>
      </c>
      <c r="F148">
        <v>19.95</v>
      </c>
      <c r="G148" t="s">
        <v>14145</v>
      </c>
    </row>
    <row r="149" spans="1:7" x14ac:dyDescent="0.35">
      <c r="A149" s="21" t="s">
        <v>13621</v>
      </c>
      <c r="B149" s="29" t="s">
        <v>13622</v>
      </c>
      <c r="C149" s="23">
        <v>6</v>
      </c>
      <c r="D149" s="23">
        <v>0.7</v>
      </c>
      <c r="E149" s="23">
        <v>40</v>
      </c>
      <c r="F149">
        <v>13.3</v>
      </c>
      <c r="G149" t="s">
        <v>14142</v>
      </c>
    </row>
    <row r="150" spans="1:7" x14ac:dyDescent="0.35">
      <c r="A150" s="21" t="s">
        <v>1272</v>
      </c>
      <c r="B150" s="29" t="s">
        <v>1273</v>
      </c>
      <c r="C150" s="23">
        <v>80</v>
      </c>
      <c r="D150" s="23">
        <v>0.05</v>
      </c>
      <c r="E150" s="23">
        <v>17</v>
      </c>
      <c r="F150">
        <v>1.04</v>
      </c>
      <c r="G150" t="s">
        <v>14154</v>
      </c>
    </row>
    <row r="151" spans="1:7" x14ac:dyDescent="0.35">
      <c r="A151" s="21" t="s">
        <v>16126</v>
      </c>
      <c r="B151" s="29" t="s">
        <v>16127</v>
      </c>
      <c r="C151" s="23">
        <v>6</v>
      </c>
      <c r="D151" s="23">
        <v>0.7</v>
      </c>
      <c r="E151" s="23">
        <v>50</v>
      </c>
      <c r="F151">
        <v>36.47</v>
      </c>
      <c r="G151" t="s">
        <v>14253</v>
      </c>
    </row>
    <row r="152" spans="1:7" x14ac:dyDescent="0.35">
      <c r="A152" s="21" t="s">
        <v>910</v>
      </c>
      <c r="B152" s="29" t="s">
        <v>911</v>
      </c>
      <c r="C152" s="23">
        <v>6</v>
      </c>
      <c r="D152" s="23">
        <v>0.7</v>
      </c>
      <c r="E152" s="23">
        <v>56.2</v>
      </c>
      <c r="F152">
        <v>30</v>
      </c>
      <c r="G152" t="s">
        <v>14145</v>
      </c>
    </row>
    <row r="153" spans="1:7" x14ac:dyDescent="0.35">
      <c r="A153" s="21" t="s">
        <v>14600</v>
      </c>
      <c r="B153" s="29" t="s">
        <v>5269</v>
      </c>
      <c r="C153" s="23">
        <v>6</v>
      </c>
      <c r="D153" s="23">
        <v>1</v>
      </c>
      <c r="E153" s="23">
        <v>37.5</v>
      </c>
      <c r="F153">
        <v>3.25</v>
      </c>
      <c r="G153" t="s">
        <v>14146</v>
      </c>
    </row>
    <row r="154" spans="1:7" x14ac:dyDescent="0.35">
      <c r="A154" s="21" t="s">
        <v>7891</v>
      </c>
      <c r="B154" s="29" t="s">
        <v>7892</v>
      </c>
      <c r="C154" s="23">
        <v>6</v>
      </c>
      <c r="D154" s="23">
        <v>0.7</v>
      </c>
      <c r="E154" s="23">
        <v>40</v>
      </c>
      <c r="F154">
        <v>12.6</v>
      </c>
      <c r="G154" t="s">
        <v>14142</v>
      </c>
    </row>
    <row r="155" spans="1:7" x14ac:dyDescent="0.35">
      <c r="A155" s="21" t="s">
        <v>11850</v>
      </c>
      <c r="B155" s="29" t="s">
        <v>11851</v>
      </c>
      <c r="C155" s="23">
        <v>6</v>
      </c>
      <c r="D155" s="23">
        <v>0.7</v>
      </c>
      <c r="E155" s="23">
        <v>40</v>
      </c>
      <c r="F155">
        <v>4.5999999999999996</v>
      </c>
      <c r="G155" t="s">
        <v>14142</v>
      </c>
    </row>
    <row r="156" spans="1:7" x14ac:dyDescent="0.35">
      <c r="A156" s="21" t="s">
        <v>12982</v>
      </c>
      <c r="B156" s="29" t="s">
        <v>12983</v>
      </c>
      <c r="C156" s="23">
        <v>1</v>
      </c>
      <c r="D156" s="23">
        <v>0.7</v>
      </c>
      <c r="E156" s="23">
        <v>46</v>
      </c>
      <c r="F156">
        <v>4400</v>
      </c>
      <c r="G156" t="s">
        <v>14145</v>
      </c>
    </row>
    <row r="157" spans="1:7" x14ac:dyDescent="0.35">
      <c r="A157" s="21" t="s">
        <v>4811</v>
      </c>
      <c r="B157" s="29" t="s">
        <v>4812</v>
      </c>
      <c r="C157" s="23">
        <v>6</v>
      </c>
      <c r="D157" s="23">
        <v>0.7</v>
      </c>
      <c r="E157" s="23">
        <v>40</v>
      </c>
      <c r="F157">
        <v>22.5</v>
      </c>
      <c r="G157" t="s">
        <v>14144</v>
      </c>
    </row>
    <row r="158" spans="1:7" x14ac:dyDescent="0.35">
      <c r="A158" s="21" t="s">
        <v>12238</v>
      </c>
      <c r="B158" s="29" t="s">
        <v>12239</v>
      </c>
      <c r="C158" s="23">
        <v>6</v>
      </c>
      <c r="D158" s="23">
        <v>0.7</v>
      </c>
      <c r="E158" s="23">
        <v>38</v>
      </c>
      <c r="F158">
        <v>34</v>
      </c>
      <c r="G158" t="s">
        <v>14164</v>
      </c>
    </row>
    <row r="159" spans="1:7" x14ac:dyDescent="0.35">
      <c r="A159" s="21" t="s">
        <v>1280</v>
      </c>
      <c r="B159" s="29" t="s">
        <v>1277</v>
      </c>
      <c r="C159" s="23">
        <v>12</v>
      </c>
      <c r="D159" s="23">
        <v>1</v>
      </c>
      <c r="E159" s="23">
        <v>17</v>
      </c>
      <c r="F159">
        <v>11.95</v>
      </c>
      <c r="G159" t="s">
        <v>14154</v>
      </c>
    </row>
    <row r="160" spans="1:7" x14ac:dyDescent="0.35">
      <c r="A160" s="21" t="s">
        <v>14406</v>
      </c>
      <c r="B160" s="29" t="s">
        <v>14407</v>
      </c>
      <c r="C160" s="23">
        <v>6</v>
      </c>
      <c r="D160" s="23">
        <v>0.7</v>
      </c>
      <c r="E160" s="23">
        <v>40</v>
      </c>
      <c r="F160">
        <v>38.5</v>
      </c>
      <c r="G160" t="s">
        <v>14140</v>
      </c>
    </row>
    <row r="161" spans="1:7" x14ac:dyDescent="0.35">
      <c r="A161" s="21" t="s">
        <v>1318</v>
      </c>
      <c r="B161" s="29" t="s">
        <v>1319</v>
      </c>
      <c r="C161" s="23">
        <v>120</v>
      </c>
      <c r="D161" s="23">
        <v>0.05</v>
      </c>
      <c r="E161" s="23">
        <v>40</v>
      </c>
      <c r="F161">
        <v>2.15</v>
      </c>
      <c r="G161" t="s">
        <v>14150</v>
      </c>
    </row>
    <row r="162" spans="1:7" x14ac:dyDescent="0.35">
      <c r="A162" s="21" t="s">
        <v>4314</v>
      </c>
      <c r="B162" s="29" t="s">
        <v>4315</v>
      </c>
      <c r="C162" s="23">
        <v>6</v>
      </c>
      <c r="D162" s="23">
        <v>0.7</v>
      </c>
      <c r="E162" s="23">
        <v>40</v>
      </c>
      <c r="F162">
        <v>53</v>
      </c>
      <c r="G162" t="s">
        <v>14145</v>
      </c>
    </row>
    <row r="163" spans="1:7" x14ac:dyDescent="0.35">
      <c r="A163" s="21" t="s">
        <v>1869</v>
      </c>
      <c r="B163" s="29" t="s">
        <v>1870</v>
      </c>
      <c r="C163" s="23">
        <v>6</v>
      </c>
      <c r="D163" s="23">
        <v>0.7</v>
      </c>
      <c r="E163" s="23">
        <v>43</v>
      </c>
      <c r="F163">
        <v>41.5</v>
      </c>
      <c r="G163" t="s">
        <v>14145</v>
      </c>
    </row>
    <row r="164" spans="1:7" x14ac:dyDescent="0.35">
      <c r="A164" s="21" t="s">
        <v>51</v>
      </c>
      <c r="B164" s="29" t="s">
        <v>52</v>
      </c>
      <c r="C164" s="23">
        <v>6</v>
      </c>
      <c r="D164" s="23">
        <v>0.7</v>
      </c>
      <c r="E164" s="23">
        <v>38</v>
      </c>
      <c r="F164">
        <v>16.25</v>
      </c>
      <c r="G164" t="s">
        <v>14140</v>
      </c>
    </row>
    <row r="165" spans="1:7" x14ac:dyDescent="0.35">
      <c r="A165" s="21" t="s">
        <v>12565</v>
      </c>
      <c r="B165" s="29" t="s">
        <v>12562</v>
      </c>
      <c r="C165" s="23">
        <v>12</v>
      </c>
      <c r="D165" s="23">
        <v>1</v>
      </c>
      <c r="E165" s="23">
        <v>47.3</v>
      </c>
      <c r="F165">
        <v>17.25</v>
      </c>
      <c r="G165" t="s">
        <v>14146</v>
      </c>
    </row>
    <row r="166" spans="1:7" x14ac:dyDescent="0.35">
      <c r="A166" s="21" t="s">
        <v>4725</v>
      </c>
      <c r="B166" s="29" t="s">
        <v>4726</v>
      </c>
      <c r="C166" s="23">
        <v>6</v>
      </c>
      <c r="D166" s="23">
        <v>0.7</v>
      </c>
      <c r="E166" s="23">
        <v>40</v>
      </c>
      <c r="F166">
        <v>11.5</v>
      </c>
      <c r="G166" t="s">
        <v>14146</v>
      </c>
    </row>
    <row r="167" spans="1:7" x14ac:dyDescent="0.35">
      <c r="A167" s="21" t="s">
        <v>324</v>
      </c>
      <c r="B167" s="29" t="s">
        <v>303</v>
      </c>
      <c r="C167" s="23">
        <v>6</v>
      </c>
      <c r="D167" s="23">
        <v>1.75</v>
      </c>
      <c r="E167" s="23">
        <v>40</v>
      </c>
      <c r="F167">
        <v>17.5</v>
      </c>
      <c r="G167" t="s">
        <v>14142</v>
      </c>
    </row>
    <row r="168" spans="1:7" x14ac:dyDescent="0.35">
      <c r="A168" s="21" t="s">
        <v>3268</v>
      </c>
      <c r="B168" s="29" t="s">
        <v>3269</v>
      </c>
      <c r="C168" s="23">
        <v>6</v>
      </c>
      <c r="D168" s="23">
        <v>0.7</v>
      </c>
      <c r="E168" s="23">
        <v>40</v>
      </c>
      <c r="F168">
        <v>30</v>
      </c>
      <c r="G168" t="s">
        <v>14150</v>
      </c>
    </row>
    <row r="169" spans="1:7" x14ac:dyDescent="0.35">
      <c r="A169" s="21" t="s">
        <v>6449</v>
      </c>
      <c r="B169" s="29" t="s">
        <v>6450</v>
      </c>
      <c r="C169" s="23">
        <v>6</v>
      </c>
      <c r="D169" s="23">
        <v>1</v>
      </c>
      <c r="E169" s="23">
        <v>30</v>
      </c>
      <c r="F169">
        <v>28.5</v>
      </c>
      <c r="G169" t="s">
        <v>14141</v>
      </c>
    </row>
    <row r="170" spans="1:7" x14ac:dyDescent="0.35">
      <c r="A170" s="21" t="s">
        <v>14492</v>
      </c>
      <c r="B170" s="29" t="s">
        <v>14493</v>
      </c>
      <c r="C170" s="23">
        <v>96</v>
      </c>
      <c r="D170" s="23">
        <v>0.05</v>
      </c>
      <c r="E170" s="23">
        <v>40</v>
      </c>
      <c r="F170">
        <v>2.4</v>
      </c>
      <c r="G170" t="s">
        <v>14142</v>
      </c>
    </row>
    <row r="171" spans="1:7" x14ac:dyDescent="0.35">
      <c r="A171" s="21" t="s">
        <v>13285</v>
      </c>
      <c r="B171" s="29" t="s">
        <v>13286</v>
      </c>
      <c r="C171" s="23">
        <v>6</v>
      </c>
      <c r="D171" s="23">
        <v>0.7</v>
      </c>
      <c r="E171" s="23">
        <v>17</v>
      </c>
      <c r="F171">
        <v>7.65</v>
      </c>
      <c r="G171" t="s">
        <v>14141</v>
      </c>
    </row>
    <row r="172" spans="1:7" x14ac:dyDescent="0.35">
      <c r="A172" s="21" t="s">
        <v>7433</v>
      </c>
      <c r="B172" s="29" t="s">
        <v>7430</v>
      </c>
      <c r="C172" s="23">
        <v>12</v>
      </c>
      <c r="D172" s="23">
        <v>1</v>
      </c>
      <c r="E172" s="23">
        <v>32.5</v>
      </c>
      <c r="F172">
        <v>9.15</v>
      </c>
      <c r="G172" t="s">
        <v>14143</v>
      </c>
    </row>
    <row r="173" spans="1:7" x14ac:dyDescent="0.35">
      <c r="A173" s="21" t="s">
        <v>11290</v>
      </c>
      <c r="B173" s="29" t="s">
        <v>11291</v>
      </c>
      <c r="C173" s="23">
        <v>6</v>
      </c>
      <c r="D173" s="23">
        <v>0.7</v>
      </c>
      <c r="E173" s="23">
        <v>40</v>
      </c>
      <c r="F173">
        <v>13.35</v>
      </c>
      <c r="G173" t="s">
        <v>14144</v>
      </c>
    </row>
    <row r="174" spans="1:7" x14ac:dyDescent="0.35">
      <c r="A174" s="21" t="s">
        <v>6633</v>
      </c>
      <c r="B174" s="29" t="s">
        <v>6634</v>
      </c>
      <c r="C174" s="23">
        <v>6</v>
      </c>
      <c r="D174" s="23">
        <v>0.7</v>
      </c>
      <c r="E174" s="23">
        <v>24</v>
      </c>
      <c r="F174">
        <v>8.75</v>
      </c>
      <c r="G174" t="s">
        <v>14153</v>
      </c>
    </row>
    <row r="175" spans="1:7" x14ac:dyDescent="0.35">
      <c r="A175" s="21" t="s">
        <v>11882</v>
      </c>
      <c r="B175" s="29" t="s">
        <v>11883</v>
      </c>
      <c r="C175" s="23">
        <v>6</v>
      </c>
      <c r="D175" s="23">
        <v>0.7</v>
      </c>
      <c r="E175" s="23">
        <v>25</v>
      </c>
      <c r="F175">
        <v>7.5</v>
      </c>
      <c r="G175" t="s">
        <v>14141</v>
      </c>
    </row>
    <row r="176" spans="1:7" x14ac:dyDescent="0.35">
      <c r="A176" s="21" t="s">
        <v>9170</v>
      </c>
      <c r="B176" s="29" t="s">
        <v>9171</v>
      </c>
      <c r="C176" s="23">
        <v>6</v>
      </c>
      <c r="D176" s="23">
        <v>0.7</v>
      </c>
      <c r="E176" s="23">
        <v>40</v>
      </c>
      <c r="F176">
        <v>58.5</v>
      </c>
      <c r="G176" t="s">
        <v>14157</v>
      </c>
    </row>
    <row r="177" spans="1:7" x14ac:dyDescent="0.35">
      <c r="A177" s="21" t="s">
        <v>14393</v>
      </c>
      <c r="B177" s="29" t="s">
        <v>14394</v>
      </c>
      <c r="C177" s="23">
        <v>6</v>
      </c>
      <c r="D177" s="23">
        <v>0.7</v>
      </c>
      <c r="E177" s="23">
        <v>40</v>
      </c>
      <c r="F177">
        <v>9.5</v>
      </c>
      <c r="G177" t="s">
        <v>14148</v>
      </c>
    </row>
    <row r="178" spans="1:7" x14ac:dyDescent="0.35">
      <c r="A178" s="21" t="s">
        <v>4290</v>
      </c>
      <c r="B178" s="29" t="s">
        <v>4291</v>
      </c>
      <c r="C178" s="23">
        <v>6</v>
      </c>
      <c r="D178" s="23">
        <v>0.7</v>
      </c>
      <c r="E178" s="23">
        <v>40</v>
      </c>
      <c r="F178">
        <v>8.35</v>
      </c>
      <c r="G178" t="s">
        <v>14168</v>
      </c>
    </row>
    <row r="179" spans="1:7" x14ac:dyDescent="0.35">
      <c r="A179" s="21" t="s">
        <v>13691</v>
      </c>
      <c r="B179" s="29" t="s">
        <v>13692</v>
      </c>
      <c r="C179" s="23">
        <v>6</v>
      </c>
      <c r="D179" s="23">
        <v>0.7</v>
      </c>
      <c r="E179" s="23">
        <v>43</v>
      </c>
      <c r="F179">
        <v>9.8000000000000007</v>
      </c>
      <c r="G179" t="s">
        <v>14146</v>
      </c>
    </row>
    <row r="180" spans="1:7" x14ac:dyDescent="0.35">
      <c r="A180" s="21" t="s">
        <v>6508</v>
      </c>
      <c r="B180" s="29" t="s">
        <v>6509</v>
      </c>
      <c r="C180" s="23">
        <v>6</v>
      </c>
      <c r="D180" s="23">
        <v>0.7</v>
      </c>
      <c r="E180" s="23">
        <v>40</v>
      </c>
      <c r="F180">
        <v>25.5</v>
      </c>
      <c r="G180" t="s">
        <v>14157</v>
      </c>
    </row>
    <row r="181" spans="1:7" x14ac:dyDescent="0.35">
      <c r="A181" s="21" t="s">
        <v>6006</v>
      </c>
      <c r="B181" s="29" t="s">
        <v>6007</v>
      </c>
      <c r="C181" s="23">
        <v>6</v>
      </c>
      <c r="D181" s="23">
        <v>0.7</v>
      </c>
      <c r="E181" s="23">
        <v>47</v>
      </c>
      <c r="F181">
        <v>31.95</v>
      </c>
      <c r="G181" t="s">
        <v>14145</v>
      </c>
    </row>
    <row r="182" spans="1:7" x14ac:dyDescent="0.35">
      <c r="A182" s="21" t="s">
        <v>14137</v>
      </c>
      <c r="B182" s="29" t="s">
        <v>14128</v>
      </c>
      <c r="C182" s="23">
        <v>12</v>
      </c>
      <c r="D182" s="23">
        <v>1</v>
      </c>
      <c r="E182" s="23">
        <v>40</v>
      </c>
      <c r="F182">
        <v>3</v>
      </c>
      <c r="G182" t="s">
        <v>14142</v>
      </c>
    </row>
    <row r="183" spans="1:7" x14ac:dyDescent="0.35">
      <c r="A183" s="21" t="s">
        <v>5000</v>
      </c>
      <c r="B183" s="29" t="s">
        <v>5001</v>
      </c>
      <c r="C183" s="23">
        <v>12</v>
      </c>
      <c r="D183" s="23">
        <v>0.05</v>
      </c>
      <c r="E183" s="23">
        <v>41.3</v>
      </c>
      <c r="F183">
        <v>5.95</v>
      </c>
      <c r="G183" t="s">
        <v>14144</v>
      </c>
    </row>
    <row r="184" spans="1:7" x14ac:dyDescent="0.35">
      <c r="A184" s="21" t="s">
        <v>3447</v>
      </c>
      <c r="B184" s="29" t="s">
        <v>3448</v>
      </c>
      <c r="C184" s="23">
        <v>6</v>
      </c>
      <c r="D184" s="23">
        <v>0.7</v>
      </c>
      <c r="E184" s="23">
        <v>42</v>
      </c>
      <c r="F184">
        <v>34</v>
      </c>
      <c r="G184" t="s">
        <v>14144</v>
      </c>
    </row>
    <row r="185" spans="1:7" x14ac:dyDescent="0.35">
      <c r="A185" s="21" t="s">
        <v>9915</v>
      </c>
      <c r="B185" s="29" t="s">
        <v>9916</v>
      </c>
      <c r="C185" s="23">
        <v>6</v>
      </c>
      <c r="D185" s="23">
        <v>0.7</v>
      </c>
      <c r="E185" s="23">
        <v>50</v>
      </c>
      <c r="F185">
        <v>22.5</v>
      </c>
      <c r="G185" t="s">
        <v>14145</v>
      </c>
    </row>
    <row r="186" spans="1:7" x14ac:dyDescent="0.35">
      <c r="A186" s="21" t="s">
        <v>1361</v>
      </c>
      <c r="B186" s="29" t="s">
        <v>1362</v>
      </c>
      <c r="C186" s="23">
        <v>6</v>
      </c>
      <c r="D186" s="23">
        <v>0.7</v>
      </c>
      <c r="E186" s="23">
        <v>47.8</v>
      </c>
      <c r="F186">
        <v>57.5</v>
      </c>
      <c r="G186" t="s">
        <v>14145</v>
      </c>
    </row>
    <row r="187" spans="1:7" x14ac:dyDescent="0.35">
      <c r="A187" s="21" t="s">
        <v>12160</v>
      </c>
      <c r="B187" s="29" t="s">
        <v>12161</v>
      </c>
      <c r="C187" s="23">
        <v>6</v>
      </c>
      <c r="D187" s="23">
        <v>0.7</v>
      </c>
      <c r="E187" s="23">
        <v>40</v>
      </c>
      <c r="F187">
        <v>12.95</v>
      </c>
      <c r="G187" t="s">
        <v>14145</v>
      </c>
    </row>
    <row r="188" spans="1:7" x14ac:dyDescent="0.35">
      <c r="A188" s="21" t="s">
        <v>5316</v>
      </c>
      <c r="B188" s="29" t="s">
        <v>5317</v>
      </c>
      <c r="C188" s="23">
        <v>6</v>
      </c>
      <c r="D188" s="23">
        <v>1</v>
      </c>
      <c r="E188" s="23">
        <v>30</v>
      </c>
      <c r="F188">
        <v>8.35</v>
      </c>
      <c r="G188" t="s">
        <v>14141</v>
      </c>
    </row>
    <row r="189" spans="1:7" x14ac:dyDescent="0.35">
      <c r="A189" s="21" t="s">
        <v>10536</v>
      </c>
      <c r="B189" s="29" t="s">
        <v>10533</v>
      </c>
      <c r="C189" s="23">
        <v>6</v>
      </c>
      <c r="D189" s="23">
        <v>1</v>
      </c>
      <c r="E189" s="23">
        <v>17</v>
      </c>
      <c r="F189">
        <v>21.35</v>
      </c>
      <c r="G189" t="s">
        <v>14153</v>
      </c>
    </row>
    <row r="190" spans="1:7" x14ac:dyDescent="0.35">
      <c r="A190" s="21" t="s">
        <v>11795</v>
      </c>
      <c r="B190" s="29" t="s">
        <v>11796</v>
      </c>
      <c r="C190" s="23">
        <v>6</v>
      </c>
      <c r="D190" s="23">
        <v>0.5</v>
      </c>
      <c r="E190" s="23">
        <v>29</v>
      </c>
      <c r="F190">
        <v>20.5</v>
      </c>
      <c r="G190" t="s">
        <v>14164</v>
      </c>
    </row>
    <row r="191" spans="1:7" x14ac:dyDescent="0.35">
      <c r="A191" s="21" t="s">
        <v>7613</v>
      </c>
      <c r="B191" s="29" t="s">
        <v>7596</v>
      </c>
      <c r="C191" s="23">
        <v>4</v>
      </c>
      <c r="D191" s="23">
        <v>3</v>
      </c>
      <c r="E191" s="23">
        <v>40</v>
      </c>
      <c r="F191">
        <v>33.5</v>
      </c>
      <c r="G191" t="s">
        <v>14150</v>
      </c>
    </row>
    <row r="192" spans="1:7" x14ac:dyDescent="0.35">
      <c r="A192" s="21" t="s">
        <v>15516</v>
      </c>
      <c r="B192" s="29" t="s">
        <v>15517</v>
      </c>
      <c r="C192" s="23">
        <v>6</v>
      </c>
      <c r="D192" s="23">
        <v>0.7</v>
      </c>
      <c r="E192" s="23">
        <v>40</v>
      </c>
      <c r="F192">
        <v>14.5</v>
      </c>
      <c r="G192" t="s">
        <v>14147</v>
      </c>
    </row>
    <row r="193" spans="1:7" x14ac:dyDescent="0.35">
      <c r="A193" s="21" t="s">
        <v>12537</v>
      </c>
      <c r="B193" s="29" t="s">
        <v>12534</v>
      </c>
      <c r="C193" s="23">
        <v>6</v>
      </c>
      <c r="D193" s="23">
        <v>0.7</v>
      </c>
      <c r="E193" s="23">
        <v>43.1</v>
      </c>
      <c r="F193">
        <v>7.55</v>
      </c>
      <c r="G193" t="s">
        <v>14146</v>
      </c>
    </row>
    <row r="194" spans="1:7" x14ac:dyDescent="0.35">
      <c r="A194" s="21" t="s">
        <v>2261</v>
      </c>
      <c r="B194" s="29" t="s">
        <v>2262</v>
      </c>
      <c r="C194" s="23">
        <v>6</v>
      </c>
      <c r="D194" s="23">
        <v>0.7</v>
      </c>
      <c r="E194" s="23">
        <v>14.9</v>
      </c>
      <c r="F194">
        <v>7.95</v>
      </c>
      <c r="G194" t="s">
        <v>14154</v>
      </c>
    </row>
    <row r="195" spans="1:7" x14ac:dyDescent="0.35">
      <c r="A195" s="21" t="s">
        <v>12795</v>
      </c>
      <c r="B195" s="29" t="s">
        <v>12796</v>
      </c>
      <c r="C195" s="23">
        <v>6</v>
      </c>
      <c r="D195" s="23">
        <v>0.7</v>
      </c>
      <c r="E195" s="23">
        <v>40</v>
      </c>
      <c r="F195">
        <v>20.5</v>
      </c>
      <c r="G195" t="s">
        <v>14145</v>
      </c>
    </row>
    <row r="196" spans="1:7" x14ac:dyDescent="0.35">
      <c r="A196" s="21" t="s">
        <v>13476</v>
      </c>
      <c r="B196" s="29" t="s">
        <v>13477</v>
      </c>
      <c r="C196" s="23">
        <v>6</v>
      </c>
      <c r="D196" s="23">
        <v>1</v>
      </c>
      <c r="E196" s="23">
        <v>40</v>
      </c>
      <c r="F196">
        <v>10.9</v>
      </c>
      <c r="G196" t="s">
        <v>14142</v>
      </c>
    </row>
    <row r="197" spans="1:7" x14ac:dyDescent="0.35">
      <c r="A197" s="21" t="s">
        <v>7176</v>
      </c>
      <c r="B197" s="29" t="s">
        <v>7177</v>
      </c>
      <c r="C197" s="23">
        <v>6</v>
      </c>
      <c r="D197" s="23">
        <v>0.7</v>
      </c>
      <c r="E197" s="23">
        <v>43</v>
      </c>
      <c r="F197">
        <v>16.8</v>
      </c>
      <c r="G197" t="s">
        <v>14158</v>
      </c>
    </row>
    <row r="198" spans="1:7" x14ac:dyDescent="0.35">
      <c r="A198" s="21" t="s">
        <v>11943</v>
      </c>
      <c r="B198" s="29" t="s">
        <v>11944</v>
      </c>
      <c r="C198" s="23">
        <v>6</v>
      </c>
      <c r="D198" s="23">
        <v>0.7</v>
      </c>
      <c r="E198" s="23">
        <v>36</v>
      </c>
      <c r="F198">
        <v>3.75</v>
      </c>
      <c r="G198" t="s">
        <v>14159</v>
      </c>
    </row>
    <row r="199" spans="1:7" x14ac:dyDescent="0.35">
      <c r="A199" s="21" t="s">
        <v>9354</v>
      </c>
      <c r="B199" s="29" t="s">
        <v>9352</v>
      </c>
      <c r="C199" s="23">
        <v>6</v>
      </c>
      <c r="D199" s="23">
        <v>0.7</v>
      </c>
      <c r="E199" s="23">
        <v>43.5</v>
      </c>
      <c r="F199">
        <v>17</v>
      </c>
      <c r="G199" t="s">
        <v>14146</v>
      </c>
    </row>
    <row r="200" spans="1:7" x14ac:dyDescent="0.35">
      <c r="A200" s="21" t="s">
        <v>468</v>
      </c>
      <c r="B200" s="29" t="s">
        <v>469</v>
      </c>
      <c r="C200" s="23">
        <v>6</v>
      </c>
      <c r="D200" s="23">
        <v>0.7</v>
      </c>
      <c r="E200" s="23">
        <v>40</v>
      </c>
      <c r="F200">
        <v>13.5</v>
      </c>
      <c r="G200" t="s">
        <v>14146</v>
      </c>
    </row>
    <row r="201" spans="1:7" x14ac:dyDescent="0.35">
      <c r="A201" s="21" t="s">
        <v>13885</v>
      </c>
      <c r="B201" s="29" t="s">
        <v>13886</v>
      </c>
      <c r="C201" s="23">
        <v>3</v>
      </c>
      <c r="D201" s="23">
        <v>0.7</v>
      </c>
      <c r="E201" s="23">
        <v>46</v>
      </c>
      <c r="F201">
        <v>48.5</v>
      </c>
      <c r="G201" t="s">
        <v>14169</v>
      </c>
    </row>
    <row r="202" spans="1:7" x14ac:dyDescent="0.35">
      <c r="A202" s="21" t="s">
        <v>10886</v>
      </c>
      <c r="B202" s="29" t="s">
        <v>10887</v>
      </c>
      <c r="C202" s="23">
        <v>6</v>
      </c>
      <c r="D202" s="23">
        <v>0.7</v>
      </c>
      <c r="E202" s="23">
        <v>40</v>
      </c>
      <c r="F202">
        <v>33.5</v>
      </c>
      <c r="G202" t="s">
        <v>14144</v>
      </c>
    </row>
    <row r="203" spans="1:7" x14ac:dyDescent="0.35">
      <c r="A203" s="21" t="s">
        <v>314</v>
      </c>
      <c r="B203" s="29" t="s">
        <v>303</v>
      </c>
      <c r="C203" s="23">
        <v>12</v>
      </c>
      <c r="D203" s="23">
        <v>0.5</v>
      </c>
      <c r="E203" s="23">
        <v>40</v>
      </c>
      <c r="F203">
        <v>5.5</v>
      </c>
      <c r="G203" t="s">
        <v>14142</v>
      </c>
    </row>
    <row r="204" spans="1:7" x14ac:dyDescent="0.35">
      <c r="A204" s="21" t="s">
        <v>4834</v>
      </c>
      <c r="B204" s="29" t="s">
        <v>4835</v>
      </c>
      <c r="C204" s="23">
        <v>6</v>
      </c>
      <c r="D204" s="23">
        <v>0.7</v>
      </c>
      <c r="E204" s="23">
        <v>37</v>
      </c>
      <c r="F204">
        <v>12.25</v>
      </c>
      <c r="G204" t="s">
        <v>14148</v>
      </c>
    </row>
    <row r="205" spans="1:7" x14ac:dyDescent="0.35">
      <c r="A205" s="21" t="s">
        <v>8658</v>
      </c>
      <c r="B205" s="29" t="s">
        <v>8659</v>
      </c>
      <c r="C205" s="23">
        <v>6</v>
      </c>
      <c r="D205" s="23">
        <v>0.7</v>
      </c>
      <c r="E205" s="23">
        <v>45</v>
      </c>
      <c r="F205">
        <v>13.75</v>
      </c>
      <c r="G205" t="s">
        <v>14158</v>
      </c>
    </row>
    <row r="206" spans="1:7" x14ac:dyDescent="0.35">
      <c r="A206" s="21" t="s">
        <v>4026</v>
      </c>
      <c r="B206" s="29" t="s">
        <v>4027</v>
      </c>
      <c r="C206" s="23">
        <v>6</v>
      </c>
      <c r="D206" s="23">
        <v>0.7</v>
      </c>
      <c r="E206" s="23">
        <v>15</v>
      </c>
      <c r="F206">
        <v>6.6</v>
      </c>
      <c r="G206" t="s">
        <v>14153</v>
      </c>
    </row>
    <row r="207" spans="1:7" x14ac:dyDescent="0.35">
      <c r="A207" s="21" t="s">
        <v>13695</v>
      </c>
      <c r="B207" s="29" t="s">
        <v>13696</v>
      </c>
      <c r="C207" s="23">
        <v>6</v>
      </c>
      <c r="D207" s="23">
        <v>0.7</v>
      </c>
      <c r="E207" s="23">
        <v>47</v>
      </c>
      <c r="F207">
        <v>9.8000000000000007</v>
      </c>
      <c r="G207" t="s">
        <v>14146</v>
      </c>
    </row>
    <row r="208" spans="1:7" x14ac:dyDescent="0.35">
      <c r="A208" s="21" t="s">
        <v>7584</v>
      </c>
      <c r="B208" s="29" t="s">
        <v>7581</v>
      </c>
      <c r="C208" s="23">
        <v>6</v>
      </c>
      <c r="D208" s="23">
        <v>1</v>
      </c>
      <c r="E208" s="23">
        <v>40</v>
      </c>
      <c r="F208">
        <v>34.5</v>
      </c>
      <c r="G208" t="s">
        <v>14150</v>
      </c>
    </row>
    <row r="209" spans="1:7" x14ac:dyDescent="0.35">
      <c r="A209" s="21" t="s">
        <v>12712</v>
      </c>
      <c r="B209" s="29" t="s">
        <v>12713</v>
      </c>
      <c r="C209" s="23">
        <v>6</v>
      </c>
      <c r="D209" s="23">
        <v>0.7</v>
      </c>
      <c r="E209" s="23">
        <v>40</v>
      </c>
      <c r="F209">
        <v>13.95</v>
      </c>
      <c r="G209" t="s">
        <v>14163</v>
      </c>
    </row>
    <row r="210" spans="1:7" x14ac:dyDescent="0.35">
      <c r="A210" s="21" t="s">
        <v>14534</v>
      </c>
      <c r="B210" s="29" t="s">
        <v>236</v>
      </c>
      <c r="C210" s="23">
        <v>12</v>
      </c>
      <c r="D210" s="23">
        <v>1</v>
      </c>
      <c r="E210" s="23">
        <v>38</v>
      </c>
      <c r="F210">
        <v>8.15</v>
      </c>
      <c r="G210" t="s">
        <v>14142</v>
      </c>
    </row>
    <row r="211" spans="1:7" x14ac:dyDescent="0.35">
      <c r="A211" s="21" t="s">
        <v>14543</v>
      </c>
      <c r="B211" s="29" t="s">
        <v>14544</v>
      </c>
      <c r="C211" s="23">
        <v>12</v>
      </c>
      <c r="D211" s="23">
        <v>1</v>
      </c>
      <c r="E211" s="23">
        <v>36</v>
      </c>
      <c r="F211">
        <v>6.65</v>
      </c>
      <c r="G211" t="s">
        <v>14159</v>
      </c>
    </row>
    <row r="212" spans="1:7" x14ac:dyDescent="0.35">
      <c r="A212" s="21" t="s">
        <v>14425</v>
      </c>
      <c r="B212" s="29" t="s">
        <v>14426</v>
      </c>
      <c r="C212" s="23">
        <v>6</v>
      </c>
      <c r="D212" s="23">
        <v>0.7</v>
      </c>
      <c r="E212" s="23">
        <v>40</v>
      </c>
      <c r="F212">
        <v>14.5</v>
      </c>
      <c r="G212" t="s">
        <v>14144</v>
      </c>
    </row>
    <row r="213" spans="1:7" x14ac:dyDescent="0.35">
      <c r="A213" s="21" t="s">
        <v>3408</v>
      </c>
      <c r="B213" s="29" t="s">
        <v>3409</v>
      </c>
      <c r="C213" s="23">
        <v>6</v>
      </c>
      <c r="D213" s="23">
        <v>0.5</v>
      </c>
      <c r="E213" s="23">
        <v>46</v>
      </c>
      <c r="F213">
        <v>13.95</v>
      </c>
      <c r="G213" t="s">
        <v>14146</v>
      </c>
    </row>
    <row r="214" spans="1:7" x14ac:dyDescent="0.35">
      <c r="A214" s="21" t="s">
        <v>2062</v>
      </c>
      <c r="B214" s="29" t="s">
        <v>2063</v>
      </c>
      <c r="C214" s="23">
        <v>6</v>
      </c>
      <c r="D214" s="23">
        <v>0.7</v>
      </c>
      <c r="E214" s="23">
        <v>17</v>
      </c>
      <c r="F214">
        <v>4.45</v>
      </c>
      <c r="G214" t="s">
        <v>14153</v>
      </c>
    </row>
    <row r="215" spans="1:7" x14ac:dyDescent="0.35">
      <c r="A215" s="21" t="s">
        <v>7184</v>
      </c>
      <c r="B215" s="29" t="s">
        <v>7185</v>
      </c>
      <c r="C215" s="23">
        <v>6</v>
      </c>
      <c r="D215" s="23">
        <v>0.7</v>
      </c>
      <c r="E215" s="23">
        <v>62.5</v>
      </c>
      <c r="F215">
        <v>42.5</v>
      </c>
      <c r="G215" t="s">
        <v>14253</v>
      </c>
    </row>
    <row r="216" spans="1:7" x14ac:dyDescent="0.35">
      <c r="A216" s="21" t="s">
        <v>12624</v>
      </c>
      <c r="B216" s="29" t="s">
        <v>12625</v>
      </c>
      <c r="C216" s="23">
        <v>6</v>
      </c>
      <c r="D216" s="23">
        <v>0.7</v>
      </c>
      <c r="E216" s="23">
        <v>46</v>
      </c>
      <c r="F216">
        <v>21.95</v>
      </c>
      <c r="G216" t="s">
        <v>14163</v>
      </c>
    </row>
    <row r="217" spans="1:7" x14ac:dyDescent="0.35">
      <c r="A217" s="21" t="s">
        <v>7954</v>
      </c>
      <c r="B217" s="29" t="s">
        <v>7955</v>
      </c>
      <c r="C217" s="23">
        <v>6</v>
      </c>
      <c r="D217" s="23">
        <v>0.7</v>
      </c>
      <c r="E217" s="23">
        <v>43</v>
      </c>
      <c r="F217">
        <v>28.25</v>
      </c>
      <c r="G217" t="s">
        <v>14145</v>
      </c>
    </row>
    <row r="218" spans="1:7" x14ac:dyDescent="0.35">
      <c r="A218" s="21" t="s">
        <v>10495</v>
      </c>
      <c r="B218" s="29" t="s">
        <v>10496</v>
      </c>
      <c r="C218" s="23">
        <v>6</v>
      </c>
      <c r="D218" s="23">
        <v>1</v>
      </c>
      <c r="E218" s="23">
        <v>18</v>
      </c>
      <c r="F218">
        <v>6.45</v>
      </c>
      <c r="G218" t="s">
        <v>14156</v>
      </c>
    </row>
    <row r="219" spans="1:7" x14ac:dyDescent="0.35">
      <c r="A219" s="21" t="s">
        <v>5058</v>
      </c>
      <c r="B219" s="29" t="s">
        <v>5057</v>
      </c>
      <c r="C219" s="23">
        <v>6</v>
      </c>
      <c r="D219" s="23">
        <v>0.7</v>
      </c>
      <c r="E219" s="23">
        <v>35</v>
      </c>
      <c r="F219">
        <v>8.25</v>
      </c>
      <c r="G219" t="s">
        <v>14156</v>
      </c>
    </row>
    <row r="220" spans="1:7" x14ac:dyDescent="0.35">
      <c r="A220" s="21" t="s">
        <v>4006</v>
      </c>
      <c r="B220" s="29" t="s">
        <v>4007</v>
      </c>
      <c r="C220" s="23">
        <v>6</v>
      </c>
      <c r="D220" s="23">
        <v>0.7</v>
      </c>
      <c r="E220" s="23">
        <v>15</v>
      </c>
      <c r="F220">
        <v>6.5</v>
      </c>
      <c r="G220" t="s">
        <v>14153</v>
      </c>
    </row>
    <row r="221" spans="1:7" x14ac:dyDescent="0.35">
      <c r="A221" s="21" t="s">
        <v>7522</v>
      </c>
      <c r="B221" s="29" t="s">
        <v>7513</v>
      </c>
      <c r="C221" s="23">
        <v>6</v>
      </c>
      <c r="D221" s="23">
        <v>0.7</v>
      </c>
      <c r="E221" s="23">
        <v>40</v>
      </c>
      <c r="F221">
        <v>13.1</v>
      </c>
      <c r="G221" t="s">
        <v>14150</v>
      </c>
    </row>
    <row r="222" spans="1:7" x14ac:dyDescent="0.35">
      <c r="A222" s="21" t="s">
        <v>14636</v>
      </c>
      <c r="B222" s="29" t="s">
        <v>14637</v>
      </c>
      <c r="C222" s="23">
        <v>6</v>
      </c>
      <c r="D222" s="23">
        <v>0.7</v>
      </c>
      <c r="E222" s="23">
        <v>62.8</v>
      </c>
      <c r="F222">
        <v>38.5</v>
      </c>
      <c r="G222" t="s">
        <v>14145</v>
      </c>
    </row>
    <row r="223" spans="1:7" x14ac:dyDescent="0.35">
      <c r="A223" s="21" t="s">
        <v>7971</v>
      </c>
      <c r="B223" s="29" t="s">
        <v>7972</v>
      </c>
      <c r="C223" s="23">
        <v>6</v>
      </c>
      <c r="D223" s="23">
        <v>0.7</v>
      </c>
      <c r="E223" s="23">
        <v>14.7</v>
      </c>
      <c r="F223">
        <v>7</v>
      </c>
      <c r="G223" t="s">
        <v>14148</v>
      </c>
    </row>
    <row r="224" spans="1:7" x14ac:dyDescent="0.35">
      <c r="A224" s="21" t="s">
        <v>14310</v>
      </c>
      <c r="B224" s="29" t="s">
        <v>14311</v>
      </c>
      <c r="C224" s="23">
        <v>6</v>
      </c>
      <c r="D224" s="23">
        <v>0.7</v>
      </c>
      <c r="E224" s="23">
        <v>40</v>
      </c>
      <c r="F224">
        <v>16.95</v>
      </c>
      <c r="G224" t="s">
        <v>14145</v>
      </c>
    </row>
    <row r="225" spans="1:7" x14ac:dyDescent="0.35">
      <c r="A225" s="21" t="s">
        <v>12802</v>
      </c>
      <c r="B225" s="29" t="s">
        <v>12803</v>
      </c>
      <c r="C225" s="23">
        <v>6</v>
      </c>
      <c r="D225" s="23">
        <v>0.7</v>
      </c>
      <c r="E225" s="23">
        <v>40</v>
      </c>
      <c r="F225">
        <v>12.15</v>
      </c>
      <c r="G225" t="s">
        <v>14144</v>
      </c>
    </row>
    <row r="226" spans="1:7" x14ac:dyDescent="0.35">
      <c r="A226" s="21" t="s">
        <v>2718</v>
      </c>
      <c r="B226" s="29" t="s">
        <v>2715</v>
      </c>
      <c r="C226" s="23">
        <v>6</v>
      </c>
      <c r="D226" s="23">
        <v>0.7</v>
      </c>
      <c r="E226" s="23">
        <v>38</v>
      </c>
      <c r="F226">
        <v>4.75</v>
      </c>
      <c r="G226" t="s">
        <v>14149</v>
      </c>
    </row>
    <row r="227" spans="1:7" x14ac:dyDescent="0.35">
      <c r="A227" s="21" t="s">
        <v>14433</v>
      </c>
      <c r="B227" s="29" t="s">
        <v>2640</v>
      </c>
      <c r="C227" s="23">
        <v>6</v>
      </c>
      <c r="D227" s="23">
        <v>1</v>
      </c>
      <c r="E227" s="23">
        <v>40</v>
      </c>
      <c r="F227">
        <v>8.75</v>
      </c>
      <c r="G227" t="s">
        <v>14150</v>
      </c>
    </row>
    <row r="228" spans="1:7" x14ac:dyDescent="0.35">
      <c r="A228" s="21" t="s">
        <v>3240</v>
      </c>
      <c r="B228" s="29" t="s">
        <v>3241</v>
      </c>
      <c r="C228" s="23">
        <v>6</v>
      </c>
      <c r="D228" s="23">
        <v>0.7</v>
      </c>
      <c r="E228" s="23">
        <v>40</v>
      </c>
      <c r="F228">
        <v>125</v>
      </c>
      <c r="G228" t="s">
        <v>14150</v>
      </c>
    </row>
    <row r="229" spans="1:7" x14ac:dyDescent="0.35">
      <c r="A229" s="21" t="s">
        <v>606</v>
      </c>
      <c r="B229" s="29" t="s">
        <v>607</v>
      </c>
      <c r="C229" s="23">
        <v>6</v>
      </c>
      <c r="D229" s="23">
        <v>0.7</v>
      </c>
      <c r="E229" s="23">
        <v>40</v>
      </c>
      <c r="F229">
        <v>20.5</v>
      </c>
      <c r="G229" t="s">
        <v>14145</v>
      </c>
    </row>
    <row r="230" spans="1:7" x14ac:dyDescent="0.35">
      <c r="A230" s="21" t="s">
        <v>11868</v>
      </c>
      <c r="B230" s="29" t="s">
        <v>11869</v>
      </c>
      <c r="C230" s="23">
        <v>6</v>
      </c>
      <c r="D230" s="23">
        <v>0.7</v>
      </c>
      <c r="E230" s="23">
        <v>45</v>
      </c>
      <c r="F230">
        <v>19.5</v>
      </c>
      <c r="G230" t="s">
        <v>14158</v>
      </c>
    </row>
    <row r="231" spans="1:7" x14ac:dyDescent="0.35">
      <c r="A231" s="21" t="s">
        <v>2035</v>
      </c>
      <c r="B231" s="29" t="s">
        <v>2036</v>
      </c>
      <c r="C231" s="23">
        <v>6</v>
      </c>
      <c r="D231" s="23">
        <v>0.7</v>
      </c>
      <c r="E231" s="23">
        <v>17</v>
      </c>
      <c r="F231">
        <v>4.3499999999999996</v>
      </c>
      <c r="G231" t="s">
        <v>14153</v>
      </c>
    </row>
    <row r="232" spans="1:7" x14ac:dyDescent="0.35">
      <c r="A232" s="21" t="s">
        <v>2078</v>
      </c>
      <c r="B232" s="29" t="s">
        <v>2079</v>
      </c>
      <c r="C232" s="23">
        <v>6</v>
      </c>
      <c r="D232" s="23">
        <v>0.7</v>
      </c>
      <c r="E232" s="23">
        <v>24</v>
      </c>
      <c r="F232">
        <v>4.45</v>
      </c>
      <c r="G232" t="s">
        <v>14148</v>
      </c>
    </row>
    <row r="233" spans="1:7" x14ac:dyDescent="0.35">
      <c r="A233" s="21" t="s">
        <v>14487</v>
      </c>
      <c r="B233" s="29" t="s">
        <v>3860</v>
      </c>
      <c r="C233" s="23">
        <v>48</v>
      </c>
      <c r="D233" s="23">
        <v>0.05</v>
      </c>
      <c r="E233" s="23">
        <v>40</v>
      </c>
      <c r="F233">
        <v>3.95</v>
      </c>
      <c r="G233" t="s">
        <v>14142</v>
      </c>
    </row>
    <row r="234" spans="1:7" x14ac:dyDescent="0.35">
      <c r="A234" s="21" t="s">
        <v>996</v>
      </c>
      <c r="B234" s="29" t="s">
        <v>997</v>
      </c>
      <c r="C234" s="23">
        <v>6</v>
      </c>
      <c r="D234" s="23">
        <v>0.7</v>
      </c>
      <c r="E234" s="23">
        <v>35.200000000000003</v>
      </c>
      <c r="F234">
        <v>17.5</v>
      </c>
      <c r="G234" t="s">
        <v>14141</v>
      </c>
    </row>
    <row r="235" spans="1:7" x14ac:dyDescent="0.35">
      <c r="A235" s="21" t="s">
        <v>7723</v>
      </c>
      <c r="B235" s="29" t="s">
        <v>7724</v>
      </c>
      <c r="C235" s="23">
        <v>6</v>
      </c>
      <c r="D235" s="23">
        <v>0.7</v>
      </c>
      <c r="E235" s="23">
        <v>40</v>
      </c>
      <c r="F235">
        <v>16.5</v>
      </c>
      <c r="G235" t="s">
        <v>14145</v>
      </c>
    </row>
    <row r="236" spans="1:7" x14ac:dyDescent="0.35">
      <c r="A236" s="21" t="s">
        <v>11759</v>
      </c>
      <c r="B236" s="29" t="s">
        <v>11758</v>
      </c>
      <c r="C236" s="23">
        <v>6</v>
      </c>
      <c r="D236" s="23">
        <v>0.7</v>
      </c>
      <c r="E236" s="23">
        <v>38</v>
      </c>
      <c r="F236">
        <v>5.75</v>
      </c>
      <c r="G236" t="s">
        <v>14140</v>
      </c>
    </row>
    <row r="237" spans="1:7" x14ac:dyDescent="0.35">
      <c r="A237" s="21" t="s">
        <v>9847</v>
      </c>
      <c r="B237" s="29" t="s">
        <v>9848</v>
      </c>
      <c r="C237" s="23">
        <v>6</v>
      </c>
      <c r="D237" s="23">
        <v>0.7</v>
      </c>
      <c r="E237" s="23">
        <v>43</v>
      </c>
      <c r="F237">
        <v>34</v>
      </c>
      <c r="G237" t="s">
        <v>14145</v>
      </c>
    </row>
    <row r="238" spans="1:7" x14ac:dyDescent="0.35">
      <c r="A238" s="21" t="s">
        <v>8706</v>
      </c>
      <c r="B238" s="29" t="s">
        <v>8697</v>
      </c>
      <c r="C238" s="23">
        <v>6</v>
      </c>
      <c r="D238" s="23">
        <v>1</v>
      </c>
      <c r="E238" s="23">
        <v>21</v>
      </c>
      <c r="F238">
        <v>8.1999999999999993</v>
      </c>
      <c r="G238" t="s">
        <v>14153</v>
      </c>
    </row>
    <row r="239" spans="1:7" x14ac:dyDescent="0.35">
      <c r="A239" s="21" t="s">
        <v>1291</v>
      </c>
      <c r="B239" s="29" t="s">
        <v>1292</v>
      </c>
      <c r="C239" s="23">
        <v>6</v>
      </c>
      <c r="D239" s="23">
        <v>0.7</v>
      </c>
      <c r="E239" s="23">
        <v>46</v>
      </c>
      <c r="F239">
        <v>27</v>
      </c>
      <c r="G239" t="s">
        <v>14145</v>
      </c>
    </row>
    <row r="240" spans="1:7" x14ac:dyDescent="0.35">
      <c r="A240" s="21" t="s">
        <v>12842</v>
      </c>
      <c r="B240" s="29" t="s">
        <v>12843</v>
      </c>
      <c r="C240" s="23">
        <v>6</v>
      </c>
      <c r="D240" s="23">
        <v>0.7</v>
      </c>
      <c r="E240" s="23">
        <v>48</v>
      </c>
      <c r="F240">
        <v>29.75</v>
      </c>
      <c r="G240" t="s">
        <v>14145</v>
      </c>
    </row>
    <row r="241" spans="1:7" x14ac:dyDescent="0.35">
      <c r="A241" s="21" t="s">
        <v>9653</v>
      </c>
      <c r="B241" s="29" t="s">
        <v>9654</v>
      </c>
      <c r="C241" s="23">
        <v>6</v>
      </c>
      <c r="D241" s="23">
        <v>0.7</v>
      </c>
      <c r="E241" s="23">
        <v>47</v>
      </c>
      <c r="F241">
        <v>18.5</v>
      </c>
      <c r="G241" t="s">
        <v>14146</v>
      </c>
    </row>
    <row r="242" spans="1:7" x14ac:dyDescent="0.35">
      <c r="A242" s="21" t="s">
        <v>2656</v>
      </c>
      <c r="B242" s="29" t="s">
        <v>2657</v>
      </c>
      <c r="C242" s="23">
        <v>6</v>
      </c>
      <c r="D242" s="23">
        <v>0.7</v>
      </c>
      <c r="E242" s="23">
        <v>40</v>
      </c>
      <c r="F242">
        <v>42.5</v>
      </c>
      <c r="G242" t="s">
        <v>14145</v>
      </c>
    </row>
    <row r="243" spans="1:7" x14ac:dyDescent="0.35">
      <c r="A243" s="21" t="s">
        <v>4412</v>
      </c>
      <c r="B243" s="29" t="s">
        <v>4413</v>
      </c>
      <c r="C243" s="23">
        <v>6</v>
      </c>
      <c r="D243" s="23">
        <v>0.7</v>
      </c>
      <c r="E243" s="23">
        <v>47</v>
      </c>
      <c r="F243">
        <v>33.5</v>
      </c>
      <c r="G243" t="s">
        <v>14144</v>
      </c>
    </row>
    <row r="244" spans="1:7" x14ac:dyDescent="0.35">
      <c r="A244" s="21" t="s">
        <v>4657</v>
      </c>
      <c r="B244" s="29" t="s">
        <v>4658</v>
      </c>
      <c r="C244" s="23">
        <v>6</v>
      </c>
      <c r="D244" s="23">
        <v>0.7</v>
      </c>
      <c r="E244" s="23">
        <v>43</v>
      </c>
      <c r="F244">
        <v>15.85</v>
      </c>
      <c r="G244" t="s">
        <v>14146</v>
      </c>
    </row>
    <row r="245" spans="1:7" x14ac:dyDescent="0.35">
      <c r="A245" s="21" t="s">
        <v>1088</v>
      </c>
      <c r="B245" s="29" t="s">
        <v>1089</v>
      </c>
      <c r="C245" s="23">
        <v>6</v>
      </c>
      <c r="D245" s="23">
        <v>0.7</v>
      </c>
      <c r="E245" s="23">
        <v>40</v>
      </c>
      <c r="F245">
        <v>10.85</v>
      </c>
      <c r="G245" t="s">
        <v>14144</v>
      </c>
    </row>
    <row r="246" spans="1:7" x14ac:dyDescent="0.35">
      <c r="A246" s="21" t="s">
        <v>6589</v>
      </c>
      <c r="B246" s="29" t="s">
        <v>6590</v>
      </c>
      <c r="C246" s="23">
        <v>6</v>
      </c>
      <c r="D246" s="23">
        <v>0.7</v>
      </c>
      <c r="E246" s="23">
        <v>40</v>
      </c>
      <c r="F246">
        <v>10</v>
      </c>
      <c r="G246" t="s">
        <v>14164</v>
      </c>
    </row>
    <row r="247" spans="1:7" x14ac:dyDescent="0.35">
      <c r="A247" s="21" t="s">
        <v>13991</v>
      </c>
      <c r="B247" s="29" t="s">
        <v>13988</v>
      </c>
      <c r="C247" s="23">
        <v>6</v>
      </c>
      <c r="D247" s="23">
        <v>1</v>
      </c>
      <c r="E247" s="23">
        <v>40</v>
      </c>
      <c r="F247">
        <v>4.8499999999999996</v>
      </c>
      <c r="G247" t="s">
        <v>14142</v>
      </c>
    </row>
    <row r="248" spans="1:7" x14ac:dyDescent="0.35">
      <c r="A248" s="21" t="s">
        <v>14606</v>
      </c>
      <c r="B248" s="29" t="s">
        <v>14607</v>
      </c>
      <c r="C248" s="23">
        <v>6</v>
      </c>
      <c r="D248" s="23">
        <v>1</v>
      </c>
      <c r="E248" s="23">
        <v>41.5</v>
      </c>
      <c r="F248">
        <v>63.5</v>
      </c>
      <c r="G248" t="s">
        <v>14145</v>
      </c>
    </row>
    <row r="249" spans="1:7" x14ac:dyDescent="0.35">
      <c r="A249" s="21" t="s">
        <v>16085</v>
      </c>
      <c r="B249" s="29" t="s">
        <v>16086</v>
      </c>
      <c r="C249" s="23">
        <v>6</v>
      </c>
      <c r="D249" s="23">
        <v>0.7</v>
      </c>
      <c r="E249" s="23">
        <v>43.7</v>
      </c>
      <c r="F249">
        <v>1750</v>
      </c>
      <c r="G249" t="s">
        <v>14145</v>
      </c>
    </row>
    <row r="250" spans="1:7" x14ac:dyDescent="0.35">
      <c r="A250" s="21" t="s">
        <v>9946</v>
      </c>
      <c r="B250" s="29" t="s">
        <v>9947</v>
      </c>
      <c r="C250" s="23">
        <v>9</v>
      </c>
      <c r="D250" s="23">
        <v>1</v>
      </c>
      <c r="E250" s="23">
        <v>42.8</v>
      </c>
      <c r="F250">
        <v>29.5</v>
      </c>
      <c r="G250" t="s">
        <v>14144</v>
      </c>
    </row>
    <row r="251" spans="1:7" x14ac:dyDescent="0.35">
      <c r="A251" s="21" t="s">
        <v>14371</v>
      </c>
      <c r="B251" s="29" t="s">
        <v>14372</v>
      </c>
      <c r="C251" s="23">
        <v>6</v>
      </c>
      <c r="D251" s="23">
        <v>0.7</v>
      </c>
      <c r="E251" s="23">
        <v>40</v>
      </c>
      <c r="F251">
        <v>16.95</v>
      </c>
      <c r="G251" t="s">
        <v>14150</v>
      </c>
    </row>
    <row r="252" spans="1:7" x14ac:dyDescent="0.35">
      <c r="A252" s="21" t="s">
        <v>9998</v>
      </c>
      <c r="B252" s="29" t="s">
        <v>9999</v>
      </c>
      <c r="C252" s="23">
        <v>6</v>
      </c>
      <c r="D252" s="23">
        <v>0.7</v>
      </c>
      <c r="E252" s="23">
        <v>40</v>
      </c>
      <c r="F252">
        <v>10.5</v>
      </c>
      <c r="G252" t="s">
        <v>14144</v>
      </c>
    </row>
    <row r="253" spans="1:7" x14ac:dyDescent="0.35">
      <c r="A253" s="21" t="s">
        <v>10499</v>
      </c>
      <c r="B253" s="29" t="s">
        <v>10500</v>
      </c>
      <c r="C253" s="23">
        <v>6</v>
      </c>
      <c r="D253" s="23">
        <v>1</v>
      </c>
      <c r="E253" s="23">
        <v>18</v>
      </c>
      <c r="F253">
        <v>6.25</v>
      </c>
      <c r="G253" t="s">
        <v>14156</v>
      </c>
    </row>
    <row r="254" spans="1:7" x14ac:dyDescent="0.35">
      <c r="A254" s="21" t="s">
        <v>12897</v>
      </c>
      <c r="B254" s="29" t="s">
        <v>12898</v>
      </c>
      <c r="C254" s="23">
        <v>6</v>
      </c>
      <c r="D254" s="23">
        <v>0.7</v>
      </c>
      <c r="E254" s="23">
        <v>43</v>
      </c>
      <c r="F254">
        <v>39.5</v>
      </c>
      <c r="G254" t="s">
        <v>14145</v>
      </c>
    </row>
    <row r="255" spans="1:7" x14ac:dyDescent="0.35">
      <c r="A255" s="21" t="s">
        <v>4278</v>
      </c>
      <c r="B255" s="29" t="s">
        <v>4279</v>
      </c>
      <c r="C255" s="23">
        <v>6</v>
      </c>
      <c r="D255" s="23">
        <v>0.7</v>
      </c>
      <c r="E255" s="23">
        <v>40</v>
      </c>
      <c r="F255">
        <v>7.85</v>
      </c>
      <c r="G255" t="s">
        <v>14168</v>
      </c>
    </row>
    <row r="256" spans="1:7" x14ac:dyDescent="0.35">
      <c r="A256" s="21" t="s">
        <v>9887</v>
      </c>
      <c r="B256" s="29" t="s">
        <v>9884</v>
      </c>
      <c r="C256" s="23">
        <v>12</v>
      </c>
      <c r="D256" s="23">
        <v>0.7</v>
      </c>
      <c r="E256" s="23">
        <v>40</v>
      </c>
      <c r="F256">
        <v>4.75</v>
      </c>
      <c r="G256" t="s">
        <v>14142</v>
      </c>
    </row>
    <row r="257" spans="1:7" x14ac:dyDescent="0.35">
      <c r="A257" s="21" t="s">
        <v>12354</v>
      </c>
      <c r="B257" s="29" t="s">
        <v>12355</v>
      </c>
      <c r="C257" s="23">
        <v>6</v>
      </c>
      <c r="D257" s="23">
        <v>0.7</v>
      </c>
      <c r="E257" s="23">
        <v>20</v>
      </c>
      <c r="F257">
        <v>6.7</v>
      </c>
      <c r="G257" t="s">
        <v>14148</v>
      </c>
    </row>
    <row r="258" spans="1:7" x14ac:dyDescent="0.35">
      <c r="A258" s="21" t="s">
        <v>1976</v>
      </c>
      <c r="B258" s="29" t="s">
        <v>1977</v>
      </c>
      <c r="C258" s="23">
        <v>6</v>
      </c>
      <c r="D258" s="23">
        <v>0.7</v>
      </c>
      <c r="E258" s="23">
        <v>24</v>
      </c>
      <c r="F258">
        <v>4.55</v>
      </c>
      <c r="G258" t="s">
        <v>14153</v>
      </c>
    </row>
    <row r="259" spans="1:7" x14ac:dyDescent="0.35">
      <c r="A259" s="21" t="s">
        <v>8576</v>
      </c>
      <c r="B259" s="29" t="s">
        <v>8577</v>
      </c>
      <c r="C259" s="23">
        <v>6</v>
      </c>
      <c r="D259" s="23">
        <v>0.7</v>
      </c>
      <c r="E259" s="23">
        <v>32</v>
      </c>
      <c r="F259">
        <v>7.75</v>
      </c>
      <c r="G259" t="s">
        <v>14153</v>
      </c>
    </row>
    <row r="260" spans="1:7" x14ac:dyDescent="0.35">
      <c r="A260" s="21" t="s">
        <v>14730</v>
      </c>
      <c r="B260" s="29" t="s">
        <v>14731</v>
      </c>
      <c r="C260" s="23">
        <v>6</v>
      </c>
      <c r="D260" s="23">
        <v>0.7</v>
      </c>
      <c r="E260" s="23">
        <v>30</v>
      </c>
      <c r="F260">
        <v>12.5</v>
      </c>
      <c r="G260" t="s">
        <v>14155</v>
      </c>
    </row>
    <row r="261" spans="1:7" x14ac:dyDescent="0.35">
      <c r="A261" s="21" t="s">
        <v>14951</v>
      </c>
      <c r="B261" s="29" t="s">
        <v>14952</v>
      </c>
      <c r="C261" s="23">
        <v>6</v>
      </c>
      <c r="D261" s="23">
        <v>0.7</v>
      </c>
      <c r="E261" s="23">
        <v>46</v>
      </c>
      <c r="F261">
        <v>92.5</v>
      </c>
      <c r="G261" t="s">
        <v>14145</v>
      </c>
    </row>
    <row r="262" spans="1:7" x14ac:dyDescent="0.35">
      <c r="A262" s="21" t="s">
        <v>5736</v>
      </c>
      <c r="B262" s="29" t="s">
        <v>5737</v>
      </c>
      <c r="C262" s="23">
        <v>6</v>
      </c>
      <c r="D262" s="23">
        <v>0.7</v>
      </c>
      <c r="E262" s="23">
        <v>48</v>
      </c>
      <c r="F262">
        <v>27.5</v>
      </c>
      <c r="G262" t="s">
        <v>14145</v>
      </c>
    </row>
    <row r="263" spans="1:7" x14ac:dyDescent="0.35">
      <c r="A263" s="21" t="s">
        <v>195</v>
      </c>
      <c r="B263" s="29" t="s">
        <v>196</v>
      </c>
      <c r="C263" s="23">
        <v>6</v>
      </c>
      <c r="D263" s="23">
        <v>0.7</v>
      </c>
      <c r="E263" s="23">
        <v>43</v>
      </c>
      <c r="F263">
        <v>87.5</v>
      </c>
      <c r="G263" t="s">
        <v>14145</v>
      </c>
    </row>
    <row r="264" spans="1:7" x14ac:dyDescent="0.35">
      <c r="A264" s="21" t="s">
        <v>14758</v>
      </c>
      <c r="B264" s="29" t="s">
        <v>14759</v>
      </c>
      <c r="C264" s="23">
        <v>6</v>
      </c>
      <c r="D264" s="23">
        <v>0.7</v>
      </c>
      <c r="E264" s="23">
        <v>45</v>
      </c>
      <c r="F264">
        <v>28.5</v>
      </c>
      <c r="G264" t="s">
        <v>14150</v>
      </c>
    </row>
    <row r="265" spans="1:7" x14ac:dyDescent="0.35">
      <c r="A265" s="21" t="s">
        <v>12129</v>
      </c>
      <c r="B265" s="29" t="s">
        <v>12123</v>
      </c>
      <c r="C265" s="23">
        <v>6</v>
      </c>
      <c r="D265" s="23">
        <v>0.7</v>
      </c>
      <c r="E265" s="23">
        <v>35</v>
      </c>
      <c r="F265">
        <v>4.95</v>
      </c>
      <c r="G265" t="s">
        <v>14143</v>
      </c>
    </row>
    <row r="266" spans="1:7" x14ac:dyDescent="0.35">
      <c r="A266" s="21" t="s">
        <v>2058</v>
      </c>
      <c r="B266" s="29" t="s">
        <v>2059</v>
      </c>
      <c r="C266" s="23">
        <v>6</v>
      </c>
      <c r="D266" s="23">
        <v>0.7</v>
      </c>
      <c r="E266" s="23">
        <v>24</v>
      </c>
      <c r="F266">
        <v>4.45</v>
      </c>
      <c r="G266" t="s">
        <v>14153</v>
      </c>
    </row>
    <row r="267" spans="1:7" x14ac:dyDescent="0.35">
      <c r="A267" s="21" t="s">
        <v>1637</v>
      </c>
      <c r="B267" s="29" t="s">
        <v>1638</v>
      </c>
      <c r="C267" s="23">
        <v>6</v>
      </c>
      <c r="D267" s="23">
        <v>0.7</v>
      </c>
      <c r="E267" s="23">
        <v>15</v>
      </c>
      <c r="F267">
        <v>5</v>
      </c>
      <c r="G267" t="s">
        <v>14154</v>
      </c>
    </row>
    <row r="268" spans="1:7" x14ac:dyDescent="0.35">
      <c r="A268" s="21" t="s">
        <v>8990</v>
      </c>
      <c r="B268" s="29" t="s">
        <v>8991</v>
      </c>
      <c r="C268" s="23">
        <v>6</v>
      </c>
      <c r="D268" s="23">
        <v>0.7</v>
      </c>
      <c r="E268" s="23">
        <v>42</v>
      </c>
      <c r="F268">
        <v>16</v>
      </c>
      <c r="G268" t="s">
        <v>14146</v>
      </c>
    </row>
    <row r="269" spans="1:7" x14ac:dyDescent="0.35">
      <c r="A269" s="21" t="s">
        <v>6767</v>
      </c>
      <c r="B269" s="29" t="s">
        <v>6768</v>
      </c>
      <c r="C269" s="23">
        <v>6</v>
      </c>
      <c r="D269" s="23">
        <v>0.7</v>
      </c>
      <c r="E269" s="23">
        <v>43</v>
      </c>
      <c r="F269">
        <v>78.5</v>
      </c>
      <c r="G269" t="s">
        <v>14150</v>
      </c>
    </row>
    <row r="270" spans="1:7" x14ac:dyDescent="0.35">
      <c r="A270" s="21" t="s">
        <v>5732</v>
      </c>
      <c r="B270" s="29" t="s">
        <v>5733</v>
      </c>
      <c r="C270" s="23">
        <v>6</v>
      </c>
      <c r="D270" s="23">
        <v>0.7</v>
      </c>
      <c r="E270" s="23">
        <v>43</v>
      </c>
      <c r="F270">
        <v>24.5</v>
      </c>
      <c r="G270" t="s">
        <v>14145</v>
      </c>
    </row>
    <row r="271" spans="1:7" x14ac:dyDescent="0.35">
      <c r="A271" s="21" t="s">
        <v>14665</v>
      </c>
      <c r="B271" s="29" t="s">
        <v>14666</v>
      </c>
      <c r="C271" s="23">
        <v>6</v>
      </c>
      <c r="D271" s="23">
        <v>0.7</v>
      </c>
      <c r="E271" s="23">
        <v>50</v>
      </c>
      <c r="F271">
        <v>29.5</v>
      </c>
      <c r="G271" t="s">
        <v>14147</v>
      </c>
    </row>
    <row r="272" spans="1:7" x14ac:dyDescent="0.35">
      <c r="A272" s="21" t="s">
        <v>1519</v>
      </c>
      <c r="B272" s="29" t="s">
        <v>1513</v>
      </c>
      <c r="C272" s="23">
        <v>6</v>
      </c>
      <c r="D272" s="23">
        <v>0.7</v>
      </c>
      <c r="E272" s="23">
        <v>40</v>
      </c>
      <c r="F272">
        <v>22.25</v>
      </c>
      <c r="G272" t="s">
        <v>14142</v>
      </c>
    </row>
    <row r="273" spans="1:7" x14ac:dyDescent="0.35">
      <c r="A273" s="21" t="s">
        <v>8017</v>
      </c>
      <c r="B273" s="29" t="s">
        <v>8018</v>
      </c>
      <c r="C273" s="23">
        <v>6</v>
      </c>
      <c r="D273" s="23">
        <v>0.5</v>
      </c>
      <c r="E273" s="23">
        <v>47</v>
      </c>
      <c r="F273">
        <v>18.899999999999999</v>
      </c>
      <c r="G273" t="s">
        <v>14146</v>
      </c>
    </row>
    <row r="274" spans="1:7" x14ac:dyDescent="0.35">
      <c r="A274" s="21" t="s">
        <v>1040</v>
      </c>
      <c r="B274" s="29" t="s">
        <v>1041</v>
      </c>
      <c r="C274" s="23">
        <v>6</v>
      </c>
      <c r="D274" s="23">
        <v>0.7</v>
      </c>
      <c r="E274" s="23">
        <v>42</v>
      </c>
      <c r="F274">
        <v>13.25</v>
      </c>
      <c r="G274" t="s">
        <v>14146</v>
      </c>
    </row>
    <row r="275" spans="1:7" x14ac:dyDescent="0.35">
      <c r="A275" s="21" t="s">
        <v>1328</v>
      </c>
      <c r="B275" s="29" t="s">
        <v>1319</v>
      </c>
      <c r="C275" s="23">
        <v>12</v>
      </c>
      <c r="D275" s="23">
        <v>1</v>
      </c>
      <c r="E275" s="23">
        <v>40</v>
      </c>
      <c r="F275">
        <v>8.75</v>
      </c>
      <c r="G275" t="s">
        <v>14150</v>
      </c>
    </row>
    <row r="276" spans="1:7" x14ac:dyDescent="0.35">
      <c r="A276" s="21" t="s">
        <v>10268</v>
      </c>
      <c r="B276" s="29" t="s">
        <v>10269</v>
      </c>
      <c r="C276" s="23">
        <v>12</v>
      </c>
      <c r="D276" s="23">
        <v>0.05</v>
      </c>
      <c r="E276" s="23">
        <v>40</v>
      </c>
      <c r="F276">
        <v>4.1500000000000004</v>
      </c>
      <c r="G276" t="s">
        <v>14146</v>
      </c>
    </row>
    <row r="277" spans="1:7" x14ac:dyDescent="0.35">
      <c r="A277" s="21" t="s">
        <v>8594</v>
      </c>
      <c r="B277" s="29" t="s">
        <v>8595</v>
      </c>
      <c r="C277" s="23">
        <v>6</v>
      </c>
      <c r="D277" s="23">
        <v>1</v>
      </c>
      <c r="E277" s="23">
        <v>36</v>
      </c>
      <c r="F277">
        <v>5.55</v>
      </c>
      <c r="G277" t="s">
        <v>14159</v>
      </c>
    </row>
    <row r="278" spans="1:7" x14ac:dyDescent="0.35">
      <c r="A278" s="21" t="s">
        <v>8486</v>
      </c>
      <c r="B278" s="29" t="s">
        <v>8487</v>
      </c>
      <c r="C278" s="23">
        <v>6</v>
      </c>
      <c r="D278" s="23">
        <v>0.7</v>
      </c>
      <c r="E278" s="23">
        <v>45.1</v>
      </c>
      <c r="F278">
        <v>18.149999999999999</v>
      </c>
      <c r="G278" t="s">
        <v>14146</v>
      </c>
    </row>
    <row r="279" spans="1:7" x14ac:dyDescent="0.35">
      <c r="A279" s="21" t="s">
        <v>6002</v>
      </c>
      <c r="B279" s="29" t="s">
        <v>6003</v>
      </c>
      <c r="C279" s="23">
        <v>12</v>
      </c>
      <c r="D279" s="23">
        <v>1</v>
      </c>
      <c r="E279" s="23">
        <v>40</v>
      </c>
      <c r="F279">
        <v>32.5</v>
      </c>
      <c r="G279" t="s">
        <v>14145</v>
      </c>
    </row>
    <row r="280" spans="1:7" x14ac:dyDescent="0.35">
      <c r="A280" s="21" t="s">
        <v>14473</v>
      </c>
      <c r="B280" s="29" t="s">
        <v>7400</v>
      </c>
      <c r="C280" s="23">
        <v>12</v>
      </c>
      <c r="D280" s="23">
        <v>1</v>
      </c>
      <c r="E280" s="23">
        <v>40</v>
      </c>
      <c r="F280">
        <v>8.5</v>
      </c>
      <c r="G280" t="s">
        <v>14158</v>
      </c>
    </row>
    <row r="281" spans="1:7" x14ac:dyDescent="0.35">
      <c r="A281" s="21" t="s">
        <v>3558</v>
      </c>
      <c r="B281" s="29" t="s">
        <v>3559</v>
      </c>
      <c r="C281" s="23">
        <v>6</v>
      </c>
      <c r="D281" s="23">
        <v>0.7</v>
      </c>
      <c r="E281" s="23">
        <v>46</v>
      </c>
      <c r="F281">
        <v>25.25</v>
      </c>
      <c r="G281" t="s">
        <v>14163</v>
      </c>
    </row>
    <row r="282" spans="1:7" x14ac:dyDescent="0.35">
      <c r="A282" s="21" t="s">
        <v>14911</v>
      </c>
      <c r="B282" s="29" t="s">
        <v>14912</v>
      </c>
      <c r="C282" s="23">
        <v>1</v>
      </c>
      <c r="D282" s="23">
        <v>1.2</v>
      </c>
      <c r="E282" s="23">
        <v>45.63</v>
      </c>
      <c r="F282">
        <v>110</v>
      </c>
      <c r="G282" t="s">
        <v>14145</v>
      </c>
    </row>
    <row r="283" spans="1:7" x14ac:dyDescent="0.35">
      <c r="A283" s="21" t="s">
        <v>14748</v>
      </c>
      <c r="B283" s="29" t="s">
        <v>14749</v>
      </c>
      <c r="C283" s="23">
        <v>6</v>
      </c>
      <c r="D283" s="23">
        <v>0.7</v>
      </c>
      <c r="E283" s="23">
        <v>10</v>
      </c>
      <c r="F283">
        <v>7.7</v>
      </c>
      <c r="G283" t="s">
        <v>14148</v>
      </c>
    </row>
    <row r="284" spans="1:7" x14ac:dyDescent="0.35">
      <c r="A284" s="21" t="s">
        <v>13725</v>
      </c>
      <c r="B284" s="29" t="s">
        <v>13726</v>
      </c>
      <c r="C284" s="23">
        <v>12</v>
      </c>
      <c r="D284" s="23">
        <v>0.7</v>
      </c>
      <c r="E284" s="23">
        <v>40.5</v>
      </c>
      <c r="F284">
        <v>7.95</v>
      </c>
      <c r="G284" t="s">
        <v>14158</v>
      </c>
    </row>
    <row r="285" spans="1:7" x14ac:dyDescent="0.35">
      <c r="A285" s="21" t="s">
        <v>6558</v>
      </c>
      <c r="B285" s="29" t="s">
        <v>6555</v>
      </c>
      <c r="C285" s="23">
        <v>6</v>
      </c>
      <c r="D285" s="23">
        <v>1</v>
      </c>
      <c r="E285" s="23">
        <v>40</v>
      </c>
      <c r="F285">
        <v>9.1</v>
      </c>
      <c r="G285" t="s">
        <v>14160</v>
      </c>
    </row>
    <row r="286" spans="1:7" x14ac:dyDescent="0.35">
      <c r="A286" s="21" t="s">
        <v>3242</v>
      </c>
      <c r="B286" s="29" t="s">
        <v>3243</v>
      </c>
      <c r="C286" s="23">
        <v>6</v>
      </c>
      <c r="D286" s="23">
        <v>0.7</v>
      </c>
      <c r="E286" s="23">
        <v>40</v>
      </c>
      <c r="F286">
        <v>150</v>
      </c>
      <c r="G286" t="s">
        <v>14150</v>
      </c>
    </row>
    <row r="287" spans="1:7" x14ac:dyDescent="0.35">
      <c r="A287" s="21" t="s">
        <v>12798</v>
      </c>
      <c r="B287" s="29" t="s">
        <v>12799</v>
      </c>
      <c r="C287" s="23">
        <v>6</v>
      </c>
      <c r="D287" s="23">
        <v>0.7</v>
      </c>
      <c r="E287" s="23">
        <v>45</v>
      </c>
      <c r="F287">
        <v>15.25</v>
      </c>
      <c r="G287" t="s">
        <v>14146</v>
      </c>
    </row>
    <row r="288" spans="1:7" x14ac:dyDescent="0.35">
      <c r="A288" s="21" t="s">
        <v>1332</v>
      </c>
      <c r="B288" s="29" t="s">
        <v>1333</v>
      </c>
      <c r="C288" s="23">
        <v>120</v>
      </c>
      <c r="D288" s="23">
        <v>0.05</v>
      </c>
      <c r="E288" s="23">
        <v>40</v>
      </c>
      <c r="F288">
        <v>2.15</v>
      </c>
      <c r="G288" t="s">
        <v>14150</v>
      </c>
    </row>
    <row r="289" spans="1:7" x14ac:dyDescent="0.35">
      <c r="A289" s="21" t="s">
        <v>2114</v>
      </c>
      <c r="B289" s="29" t="s">
        <v>2115</v>
      </c>
      <c r="C289" s="23">
        <v>6</v>
      </c>
      <c r="D289" s="23">
        <v>0.7</v>
      </c>
      <c r="E289" s="23">
        <v>15</v>
      </c>
      <c r="F289">
        <v>5</v>
      </c>
      <c r="G289" t="s">
        <v>14154</v>
      </c>
    </row>
    <row r="290" spans="1:7" x14ac:dyDescent="0.35">
      <c r="A290" s="21" t="s">
        <v>5023</v>
      </c>
      <c r="B290" s="29" t="s">
        <v>5024</v>
      </c>
      <c r="C290" s="23">
        <v>6</v>
      </c>
      <c r="D290" s="23">
        <v>0.7</v>
      </c>
      <c r="E290" s="23">
        <v>40</v>
      </c>
      <c r="F290">
        <v>7.75</v>
      </c>
      <c r="G290" t="s">
        <v>14150</v>
      </c>
    </row>
    <row r="291" spans="1:7" x14ac:dyDescent="0.35">
      <c r="A291" s="21" t="s">
        <v>13187</v>
      </c>
      <c r="B291" s="29" t="s">
        <v>13184</v>
      </c>
      <c r="C291" s="23">
        <v>6</v>
      </c>
      <c r="D291" s="23">
        <v>1</v>
      </c>
      <c r="E291" s="23">
        <v>43</v>
      </c>
      <c r="F291">
        <v>19.5</v>
      </c>
      <c r="G291" t="s">
        <v>14145</v>
      </c>
    </row>
    <row r="292" spans="1:7" x14ac:dyDescent="0.35">
      <c r="A292" s="21" t="s">
        <v>380</v>
      </c>
      <c r="B292" s="29" t="s">
        <v>381</v>
      </c>
      <c r="C292" s="23">
        <v>6</v>
      </c>
      <c r="D292" s="23">
        <v>0.7</v>
      </c>
      <c r="E292" s="23">
        <v>41.6</v>
      </c>
      <c r="F292">
        <v>45.6</v>
      </c>
      <c r="G292" t="s">
        <v>14146</v>
      </c>
    </row>
    <row r="293" spans="1:7" x14ac:dyDescent="0.35">
      <c r="A293" s="21" t="s">
        <v>4545</v>
      </c>
      <c r="B293" s="29" t="s">
        <v>4546</v>
      </c>
      <c r="C293" s="23">
        <v>6</v>
      </c>
      <c r="D293" s="23">
        <v>0.7</v>
      </c>
      <c r="E293" s="23">
        <v>40</v>
      </c>
      <c r="F293">
        <v>30</v>
      </c>
      <c r="G293" t="s">
        <v>14144</v>
      </c>
    </row>
    <row r="294" spans="1:7" x14ac:dyDescent="0.35">
      <c r="A294" s="21" t="s">
        <v>3254</v>
      </c>
      <c r="B294" s="29" t="s">
        <v>3255</v>
      </c>
      <c r="C294" s="23">
        <v>6</v>
      </c>
      <c r="D294" s="23">
        <v>0.5</v>
      </c>
      <c r="E294" s="23">
        <v>40</v>
      </c>
      <c r="F294">
        <v>335</v>
      </c>
      <c r="G294" t="s">
        <v>14150</v>
      </c>
    </row>
    <row r="295" spans="1:7" x14ac:dyDescent="0.35">
      <c r="A295" s="21" t="s">
        <v>15225</v>
      </c>
      <c r="B295" s="29" t="s">
        <v>3860</v>
      </c>
      <c r="C295" s="23">
        <v>3</v>
      </c>
      <c r="D295" s="23">
        <v>1.75</v>
      </c>
      <c r="E295" s="23">
        <v>40</v>
      </c>
      <c r="F295">
        <v>47.95</v>
      </c>
      <c r="G295" t="s">
        <v>14142</v>
      </c>
    </row>
    <row r="296" spans="1:7" x14ac:dyDescent="0.35">
      <c r="A296" s="21" t="s">
        <v>1071</v>
      </c>
      <c r="B296" s="29" t="s">
        <v>1072</v>
      </c>
      <c r="C296" s="23">
        <v>6</v>
      </c>
      <c r="D296" s="23">
        <v>0.7</v>
      </c>
      <c r="E296" s="23">
        <v>40</v>
      </c>
      <c r="F296">
        <v>8.4</v>
      </c>
      <c r="G296" t="s">
        <v>14144</v>
      </c>
    </row>
    <row r="297" spans="1:7" x14ac:dyDescent="0.35">
      <c r="A297" s="21" t="s">
        <v>4461</v>
      </c>
      <c r="B297" s="29" t="s">
        <v>4462</v>
      </c>
      <c r="C297" s="23">
        <v>6</v>
      </c>
      <c r="D297" s="23">
        <v>0.7</v>
      </c>
      <c r="E297" s="23">
        <v>28</v>
      </c>
      <c r="F297">
        <v>9.5</v>
      </c>
      <c r="G297" t="s">
        <v>14155</v>
      </c>
    </row>
    <row r="298" spans="1:7" x14ac:dyDescent="0.35">
      <c r="A298" s="21" t="s">
        <v>5948</v>
      </c>
      <c r="B298" s="29" t="s">
        <v>5949</v>
      </c>
      <c r="C298" s="23">
        <v>6</v>
      </c>
      <c r="D298" s="23">
        <v>0.7</v>
      </c>
      <c r="E298" s="23">
        <v>40</v>
      </c>
      <c r="F298">
        <v>16.25</v>
      </c>
      <c r="G298" t="s">
        <v>14145</v>
      </c>
    </row>
    <row r="299" spans="1:7" x14ac:dyDescent="0.35">
      <c r="A299" s="21" t="s">
        <v>4982</v>
      </c>
      <c r="B299" s="29" t="s">
        <v>4983</v>
      </c>
      <c r="C299" s="23">
        <v>1</v>
      </c>
      <c r="D299" s="23">
        <v>1.5</v>
      </c>
      <c r="E299" s="23">
        <v>40.6</v>
      </c>
      <c r="F299">
        <v>72.5</v>
      </c>
      <c r="G299" t="s">
        <v>14146</v>
      </c>
    </row>
    <row r="300" spans="1:7" x14ac:dyDescent="0.35">
      <c r="A300" s="21" t="s">
        <v>803</v>
      </c>
      <c r="B300" s="29" t="s">
        <v>804</v>
      </c>
      <c r="C300" s="23">
        <v>12</v>
      </c>
      <c r="D300" s="23">
        <v>0.7</v>
      </c>
      <c r="E300" s="23">
        <v>35</v>
      </c>
      <c r="F300">
        <v>12.55</v>
      </c>
      <c r="G300" t="s">
        <v>14159</v>
      </c>
    </row>
    <row r="301" spans="1:7" x14ac:dyDescent="0.35">
      <c r="A301" s="21" t="s">
        <v>14682</v>
      </c>
      <c r="B301" s="29" t="s">
        <v>14683</v>
      </c>
      <c r="C301" s="23">
        <v>6</v>
      </c>
      <c r="D301" s="23">
        <v>0.7</v>
      </c>
      <c r="E301" s="23">
        <v>41</v>
      </c>
      <c r="F301">
        <v>16.25</v>
      </c>
      <c r="G301" t="s">
        <v>14144</v>
      </c>
    </row>
    <row r="302" spans="1:7" x14ac:dyDescent="0.35">
      <c r="A302" s="21" t="s">
        <v>1306</v>
      </c>
      <c r="B302" s="29" t="s">
        <v>1307</v>
      </c>
      <c r="C302" s="23">
        <v>6</v>
      </c>
      <c r="D302" s="23">
        <v>0.7</v>
      </c>
      <c r="E302" s="23">
        <v>46</v>
      </c>
      <c r="F302">
        <v>22.65</v>
      </c>
      <c r="G302" t="s">
        <v>14158</v>
      </c>
    </row>
    <row r="303" spans="1:7" x14ac:dyDescent="0.35">
      <c r="A303" s="21" t="s">
        <v>14382</v>
      </c>
      <c r="B303" s="29" t="s">
        <v>14381</v>
      </c>
      <c r="C303" s="23">
        <v>6</v>
      </c>
      <c r="D303" s="23">
        <v>0.7</v>
      </c>
      <c r="E303" s="23">
        <v>40</v>
      </c>
      <c r="F303">
        <v>13.5</v>
      </c>
      <c r="G303" t="s">
        <v>14157</v>
      </c>
    </row>
    <row r="304" spans="1:7" x14ac:dyDescent="0.35">
      <c r="A304" s="21" t="s">
        <v>4915</v>
      </c>
      <c r="B304" s="29" t="s">
        <v>4916</v>
      </c>
      <c r="C304" s="23">
        <v>6</v>
      </c>
      <c r="D304" s="23">
        <v>0.7</v>
      </c>
      <c r="E304" s="23">
        <v>43</v>
      </c>
      <c r="F304">
        <v>18.5</v>
      </c>
      <c r="G304" t="s">
        <v>14146</v>
      </c>
    </row>
    <row r="305" spans="1:7" x14ac:dyDescent="0.35">
      <c r="A305" s="21" t="s">
        <v>11834</v>
      </c>
      <c r="B305" s="29" t="s">
        <v>11835</v>
      </c>
      <c r="C305" s="23">
        <v>6</v>
      </c>
      <c r="D305" s="23">
        <v>0.7</v>
      </c>
      <c r="E305" s="23">
        <v>43</v>
      </c>
      <c r="F305">
        <v>22.5</v>
      </c>
      <c r="G305" t="s">
        <v>14146</v>
      </c>
    </row>
    <row r="306" spans="1:7" x14ac:dyDescent="0.35">
      <c r="A306" s="21" t="s">
        <v>76</v>
      </c>
      <c r="B306" s="29" t="s">
        <v>77</v>
      </c>
      <c r="C306" s="23">
        <v>6</v>
      </c>
      <c r="D306" s="23">
        <v>0.7</v>
      </c>
      <c r="E306" s="23">
        <v>38</v>
      </c>
      <c r="F306">
        <v>6.85</v>
      </c>
      <c r="G306" t="s">
        <v>14140</v>
      </c>
    </row>
    <row r="307" spans="1:7" x14ac:dyDescent="0.35">
      <c r="A307" s="21" t="s">
        <v>10275</v>
      </c>
      <c r="B307" s="29" t="s">
        <v>10276</v>
      </c>
      <c r="C307" s="23">
        <v>5</v>
      </c>
      <c r="D307" s="23">
        <v>0.7</v>
      </c>
      <c r="E307" s="23">
        <v>40</v>
      </c>
      <c r="F307">
        <v>32.5</v>
      </c>
      <c r="G307" t="s">
        <v>14152</v>
      </c>
    </row>
    <row r="308" spans="1:7" x14ac:dyDescent="0.35">
      <c r="A308" s="21" t="s">
        <v>1575</v>
      </c>
      <c r="B308" s="29" t="s">
        <v>1576</v>
      </c>
      <c r="C308" s="23">
        <v>6</v>
      </c>
      <c r="D308" s="23">
        <v>0.7</v>
      </c>
      <c r="E308" s="23">
        <v>46</v>
      </c>
      <c r="F308">
        <v>23.2</v>
      </c>
      <c r="G308" t="s">
        <v>14145</v>
      </c>
    </row>
    <row r="309" spans="1:7" x14ac:dyDescent="0.35">
      <c r="A309" s="21" t="s">
        <v>6341</v>
      </c>
      <c r="B309" s="29" t="s">
        <v>6334</v>
      </c>
      <c r="C309" s="23">
        <v>6</v>
      </c>
      <c r="D309" s="23">
        <v>0.7</v>
      </c>
      <c r="E309" s="23">
        <v>40</v>
      </c>
      <c r="F309">
        <v>4.6500000000000004</v>
      </c>
      <c r="G309" t="s">
        <v>14150</v>
      </c>
    </row>
    <row r="310" spans="1:7" x14ac:dyDescent="0.35">
      <c r="A310" s="21" t="s">
        <v>5312</v>
      </c>
      <c r="B310" s="29" t="s">
        <v>5313</v>
      </c>
      <c r="C310" s="23">
        <v>6</v>
      </c>
      <c r="D310" s="23">
        <v>0.7</v>
      </c>
      <c r="E310" s="23">
        <v>16.399999999999999</v>
      </c>
      <c r="F310">
        <v>10.9</v>
      </c>
      <c r="G310" t="s">
        <v>14148</v>
      </c>
    </row>
    <row r="311" spans="1:7" x14ac:dyDescent="0.35">
      <c r="A311" s="21" t="s">
        <v>12342</v>
      </c>
      <c r="B311" s="29" t="s">
        <v>12343</v>
      </c>
      <c r="C311" s="23">
        <v>6</v>
      </c>
      <c r="D311" s="23">
        <v>0.7</v>
      </c>
      <c r="E311" s="23">
        <v>43</v>
      </c>
      <c r="F311">
        <v>29.5</v>
      </c>
      <c r="G311" t="s">
        <v>14150</v>
      </c>
    </row>
    <row r="312" spans="1:7" x14ac:dyDescent="0.35">
      <c r="A312" s="21" t="s">
        <v>8876</v>
      </c>
      <c r="B312" s="29" t="s">
        <v>8877</v>
      </c>
      <c r="C312" s="23">
        <v>6</v>
      </c>
      <c r="D312" s="23">
        <v>0.7</v>
      </c>
      <c r="E312" s="23">
        <v>40</v>
      </c>
      <c r="F312">
        <v>28.75</v>
      </c>
      <c r="G312" t="s">
        <v>14157</v>
      </c>
    </row>
    <row r="313" spans="1:7" x14ac:dyDescent="0.35">
      <c r="A313" s="21" t="s">
        <v>11195</v>
      </c>
      <c r="B313" s="29" t="s">
        <v>11196</v>
      </c>
      <c r="C313" s="23">
        <v>6</v>
      </c>
      <c r="D313" s="23">
        <v>0.7</v>
      </c>
      <c r="E313" s="23">
        <v>40</v>
      </c>
      <c r="F313">
        <v>16.75</v>
      </c>
      <c r="G313" t="s">
        <v>14144</v>
      </c>
    </row>
    <row r="314" spans="1:7" x14ac:dyDescent="0.35">
      <c r="A314" s="21" t="s">
        <v>5009</v>
      </c>
      <c r="B314" s="29" t="s">
        <v>5005</v>
      </c>
      <c r="C314" s="23">
        <v>6</v>
      </c>
      <c r="D314" s="23">
        <v>1</v>
      </c>
      <c r="E314" s="23">
        <v>40</v>
      </c>
      <c r="F314">
        <v>6.95</v>
      </c>
      <c r="G314" t="s">
        <v>14150</v>
      </c>
    </row>
    <row r="315" spans="1:7" x14ac:dyDescent="0.35">
      <c r="A315" s="21" t="s">
        <v>1474</v>
      </c>
      <c r="B315" s="29" t="s">
        <v>1475</v>
      </c>
      <c r="C315" s="23">
        <v>120</v>
      </c>
      <c r="D315" s="23">
        <v>0.05</v>
      </c>
      <c r="E315" s="23">
        <v>40</v>
      </c>
      <c r="F315">
        <v>0.85</v>
      </c>
      <c r="G315" t="s">
        <v>14146</v>
      </c>
    </row>
    <row r="316" spans="1:7" x14ac:dyDescent="0.35">
      <c r="A316" s="21" t="s">
        <v>11767</v>
      </c>
      <c r="B316" s="29" t="s">
        <v>11766</v>
      </c>
      <c r="C316" s="23">
        <v>6</v>
      </c>
      <c r="D316" s="23">
        <v>0.5</v>
      </c>
      <c r="E316" s="23">
        <v>38</v>
      </c>
      <c r="F316">
        <v>5.0999999999999996</v>
      </c>
      <c r="G316" t="s">
        <v>14140</v>
      </c>
    </row>
    <row r="317" spans="1:7" x14ac:dyDescent="0.35">
      <c r="A317" s="21" t="s">
        <v>14033</v>
      </c>
      <c r="B317" s="29" t="s">
        <v>14034</v>
      </c>
      <c r="C317" s="23">
        <v>6</v>
      </c>
      <c r="D317" s="23">
        <v>0.7</v>
      </c>
      <c r="E317" s="23">
        <v>24</v>
      </c>
      <c r="F317">
        <v>9</v>
      </c>
      <c r="G317" t="s">
        <v>14148</v>
      </c>
    </row>
    <row r="318" spans="1:7" x14ac:dyDescent="0.35">
      <c r="A318" s="21" t="s">
        <v>13792</v>
      </c>
      <c r="B318" s="29" t="s">
        <v>13793</v>
      </c>
      <c r="C318" s="23">
        <v>6</v>
      </c>
      <c r="D318" s="23">
        <v>0.7</v>
      </c>
      <c r="E318" s="23">
        <v>46</v>
      </c>
      <c r="F318">
        <v>23</v>
      </c>
      <c r="G318" t="s">
        <v>14145</v>
      </c>
    </row>
    <row r="319" spans="1:7" x14ac:dyDescent="0.35">
      <c r="A319" s="21" t="s">
        <v>5752</v>
      </c>
      <c r="B319" s="29" t="s">
        <v>5753</v>
      </c>
      <c r="C319" s="23">
        <v>6</v>
      </c>
      <c r="D319" s="23">
        <v>0.7</v>
      </c>
      <c r="E319" s="23">
        <v>40</v>
      </c>
      <c r="F319">
        <v>9.15</v>
      </c>
      <c r="G319" t="s">
        <v>14145</v>
      </c>
    </row>
    <row r="320" spans="1:7" x14ac:dyDescent="0.35">
      <c r="A320" s="21" t="s">
        <v>1177</v>
      </c>
      <c r="B320" s="29" t="s">
        <v>1178</v>
      </c>
      <c r="C320" s="23">
        <v>6</v>
      </c>
      <c r="D320" s="23">
        <v>0.7</v>
      </c>
      <c r="E320" s="23">
        <v>14.9</v>
      </c>
      <c r="F320">
        <v>5.6</v>
      </c>
      <c r="G320" t="s">
        <v>14161</v>
      </c>
    </row>
    <row r="321" spans="1:7" x14ac:dyDescent="0.35">
      <c r="A321" s="21" t="s">
        <v>6843</v>
      </c>
      <c r="B321" s="29" t="s">
        <v>6844</v>
      </c>
      <c r="C321" s="23">
        <v>6</v>
      </c>
      <c r="D321" s="23">
        <v>1</v>
      </c>
      <c r="E321" s="23">
        <v>40</v>
      </c>
      <c r="F321">
        <v>22.5</v>
      </c>
      <c r="G321" t="s">
        <v>14157</v>
      </c>
    </row>
    <row r="322" spans="1:7" x14ac:dyDescent="0.35">
      <c r="A322" s="21" t="s">
        <v>14679</v>
      </c>
      <c r="B322" s="29" t="s">
        <v>14680</v>
      </c>
      <c r="C322" s="23">
        <v>6</v>
      </c>
      <c r="D322" s="23">
        <v>0.7</v>
      </c>
      <c r="E322" s="23">
        <v>37.5</v>
      </c>
      <c r="F322">
        <v>9.1</v>
      </c>
      <c r="G322" t="s">
        <v>14161</v>
      </c>
    </row>
    <row r="323" spans="1:7" x14ac:dyDescent="0.35">
      <c r="A323" s="21" t="s">
        <v>5513</v>
      </c>
      <c r="B323" s="29" t="s">
        <v>5514</v>
      </c>
      <c r="C323" s="23">
        <v>6</v>
      </c>
      <c r="D323" s="23">
        <v>0.7</v>
      </c>
      <c r="E323" s="23">
        <v>40</v>
      </c>
      <c r="F323">
        <v>25.5</v>
      </c>
      <c r="G323" t="s">
        <v>14145</v>
      </c>
    </row>
    <row r="324" spans="1:7" x14ac:dyDescent="0.35">
      <c r="A324" s="21" t="s">
        <v>4233</v>
      </c>
      <c r="B324" s="29" t="s">
        <v>4227</v>
      </c>
      <c r="C324" s="23">
        <v>6</v>
      </c>
      <c r="D324" s="23">
        <v>0.7</v>
      </c>
      <c r="E324" s="23">
        <v>40</v>
      </c>
      <c r="F324">
        <v>18</v>
      </c>
      <c r="G324" t="s">
        <v>14142</v>
      </c>
    </row>
    <row r="325" spans="1:7" x14ac:dyDescent="0.35">
      <c r="A325" s="21" t="s">
        <v>6133</v>
      </c>
      <c r="B325" s="29" t="s">
        <v>6134</v>
      </c>
      <c r="C325" s="23">
        <v>6</v>
      </c>
      <c r="D325" s="23">
        <v>0.7</v>
      </c>
      <c r="E325" s="23">
        <v>40</v>
      </c>
      <c r="F325">
        <v>17</v>
      </c>
      <c r="G325" t="s">
        <v>14146</v>
      </c>
    </row>
    <row r="326" spans="1:7" x14ac:dyDescent="0.35">
      <c r="A326" s="21" t="s">
        <v>11188</v>
      </c>
      <c r="B326" s="29" t="s">
        <v>11189</v>
      </c>
      <c r="C326" s="23">
        <v>6</v>
      </c>
      <c r="D326" s="23">
        <v>0.7</v>
      </c>
      <c r="E326" s="23">
        <v>40</v>
      </c>
      <c r="F326">
        <v>10.3</v>
      </c>
      <c r="G326" t="s">
        <v>14144</v>
      </c>
    </row>
    <row r="327" spans="1:7" x14ac:dyDescent="0.35">
      <c r="A327" s="21" t="s">
        <v>7616</v>
      </c>
      <c r="B327" s="29" t="s">
        <v>7617</v>
      </c>
      <c r="C327" s="23">
        <v>192</v>
      </c>
      <c r="D327" s="23">
        <v>0.05</v>
      </c>
      <c r="E327" s="23">
        <v>40</v>
      </c>
      <c r="F327">
        <v>0.88</v>
      </c>
      <c r="G327" t="s">
        <v>14150</v>
      </c>
    </row>
    <row r="328" spans="1:7" x14ac:dyDescent="0.35">
      <c r="A328" s="21" t="s">
        <v>6733</v>
      </c>
      <c r="B328" s="29" t="s">
        <v>6730</v>
      </c>
      <c r="C328" s="23">
        <v>6</v>
      </c>
      <c r="D328" s="23">
        <v>0.7</v>
      </c>
      <c r="E328" s="23">
        <v>40</v>
      </c>
      <c r="F328">
        <v>140</v>
      </c>
      <c r="G328" t="s">
        <v>14157</v>
      </c>
    </row>
    <row r="329" spans="1:7" x14ac:dyDescent="0.35">
      <c r="A329" s="21" t="s">
        <v>472</v>
      </c>
      <c r="B329" s="29" t="s">
        <v>473</v>
      </c>
      <c r="C329" s="23">
        <v>6</v>
      </c>
      <c r="D329" s="23">
        <v>0.7</v>
      </c>
      <c r="E329" s="23">
        <v>42</v>
      </c>
      <c r="F329">
        <v>12.75</v>
      </c>
      <c r="G329" t="s">
        <v>14146</v>
      </c>
    </row>
    <row r="330" spans="1:7" x14ac:dyDescent="0.35">
      <c r="A330" s="21" t="s">
        <v>578</v>
      </c>
      <c r="B330" s="29" t="s">
        <v>579</v>
      </c>
      <c r="C330" s="23">
        <v>6</v>
      </c>
      <c r="D330" s="23">
        <v>0.7</v>
      </c>
      <c r="E330" s="23">
        <v>42</v>
      </c>
      <c r="F330">
        <v>13.5</v>
      </c>
      <c r="G330" t="s">
        <v>14146</v>
      </c>
    </row>
    <row r="331" spans="1:7" x14ac:dyDescent="0.35">
      <c r="A331" s="21" t="s">
        <v>11018</v>
      </c>
      <c r="B331" s="29" t="s">
        <v>11019</v>
      </c>
      <c r="C331" s="23">
        <v>6</v>
      </c>
      <c r="D331" s="23">
        <v>0.7</v>
      </c>
      <c r="E331" s="23">
        <v>43</v>
      </c>
      <c r="F331">
        <v>37.5</v>
      </c>
      <c r="G331" t="s">
        <v>14150</v>
      </c>
    </row>
    <row r="332" spans="1:7" x14ac:dyDescent="0.35">
      <c r="A332" s="21" t="s">
        <v>13250</v>
      </c>
      <c r="B332" s="29" t="s">
        <v>13251</v>
      </c>
      <c r="C332" s="23">
        <v>6</v>
      </c>
      <c r="D332" s="23">
        <v>0.7</v>
      </c>
      <c r="E332" s="23">
        <v>40</v>
      </c>
      <c r="F332">
        <v>23.5</v>
      </c>
      <c r="G332" t="s">
        <v>14159</v>
      </c>
    </row>
    <row r="333" spans="1:7" x14ac:dyDescent="0.35">
      <c r="A333" s="21" t="s">
        <v>12558</v>
      </c>
      <c r="B333" s="29" t="s">
        <v>12555</v>
      </c>
      <c r="C333" s="23">
        <v>12</v>
      </c>
      <c r="D333" s="23">
        <v>1</v>
      </c>
      <c r="E333" s="23">
        <v>41.3</v>
      </c>
      <c r="F333">
        <v>10.25</v>
      </c>
      <c r="G333" t="s">
        <v>14146</v>
      </c>
    </row>
    <row r="334" spans="1:7" x14ac:dyDescent="0.35">
      <c r="A334" s="21" t="s">
        <v>4581</v>
      </c>
      <c r="B334" s="29" t="s">
        <v>4579</v>
      </c>
      <c r="C334" s="23">
        <v>6</v>
      </c>
      <c r="D334" s="23">
        <v>0.7</v>
      </c>
      <c r="E334" s="23">
        <v>45</v>
      </c>
      <c r="F334">
        <v>130</v>
      </c>
      <c r="G334" t="s">
        <v>14144</v>
      </c>
    </row>
    <row r="335" spans="1:7" x14ac:dyDescent="0.35">
      <c r="A335" s="21" t="s">
        <v>10109</v>
      </c>
      <c r="B335" s="29" t="s">
        <v>10110</v>
      </c>
      <c r="C335" s="23">
        <v>6</v>
      </c>
      <c r="D335" s="23">
        <v>0.7</v>
      </c>
      <c r="E335" s="23">
        <v>38</v>
      </c>
      <c r="F335">
        <v>27.95</v>
      </c>
      <c r="G335" t="s">
        <v>14144</v>
      </c>
    </row>
    <row r="336" spans="1:7" x14ac:dyDescent="0.35">
      <c r="A336" s="21" t="s">
        <v>14263</v>
      </c>
      <c r="B336" s="29" t="s">
        <v>4358</v>
      </c>
      <c r="C336" s="23">
        <v>6</v>
      </c>
      <c r="D336" s="23">
        <v>0.7</v>
      </c>
      <c r="E336" s="23">
        <v>40</v>
      </c>
      <c r="F336">
        <v>19.75</v>
      </c>
      <c r="G336" t="s">
        <v>14144</v>
      </c>
    </row>
    <row r="337" spans="1:7" x14ac:dyDescent="0.35">
      <c r="A337" s="21" t="s">
        <v>2969</v>
      </c>
      <c r="B337" s="29" t="s">
        <v>2970</v>
      </c>
      <c r="C337" s="23">
        <v>6</v>
      </c>
      <c r="D337" s="23">
        <v>0.7</v>
      </c>
      <c r="E337" s="23">
        <v>40</v>
      </c>
      <c r="F337">
        <v>13.25</v>
      </c>
      <c r="G337" t="s">
        <v>14159</v>
      </c>
    </row>
    <row r="338" spans="1:7" x14ac:dyDescent="0.35">
      <c r="A338" s="21" t="s">
        <v>2726</v>
      </c>
      <c r="B338" s="29" t="s">
        <v>2727</v>
      </c>
      <c r="C338" s="23">
        <v>6</v>
      </c>
      <c r="D338" s="23">
        <v>0.7</v>
      </c>
      <c r="E338" s="23">
        <v>23</v>
      </c>
      <c r="F338">
        <v>6</v>
      </c>
      <c r="G338" t="s">
        <v>14148</v>
      </c>
    </row>
    <row r="339" spans="1:7" x14ac:dyDescent="0.35">
      <c r="A339" s="21" t="s">
        <v>13371</v>
      </c>
      <c r="B339" s="29" t="s">
        <v>14872</v>
      </c>
      <c r="C339" s="23">
        <v>6</v>
      </c>
      <c r="D339" s="23">
        <v>0.7</v>
      </c>
      <c r="E339" s="23">
        <v>43</v>
      </c>
      <c r="F339">
        <v>19.25</v>
      </c>
      <c r="G339" t="s">
        <v>14145</v>
      </c>
    </row>
    <row r="340" spans="1:7" x14ac:dyDescent="0.35">
      <c r="A340" s="21" t="s">
        <v>6710</v>
      </c>
      <c r="B340" s="29" t="s">
        <v>6702</v>
      </c>
      <c r="C340" s="23">
        <v>12</v>
      </c>
      <c r="D340" s="23">
        <v>0.7</v>
      </c>
      <c r="E340" s="23">
        <v>40</v>
      </c>
      <c r="F340">
        <v>22.9</v>
      </c>
      <c r="G340" t="s">
        <v>14157</v>
      </c>
    </row>
    <row r="341" spans="1:7" x14ac:dyDescent="0.35">
      <c r="A341" s="21" t="s">
        <v>1186</v>
      </c>
      <c r="B341" s="29" t="s">
        <v>1187</v>
      </c>
      <c r="C341" s="23">
        <v>6</v>
      </c>
      <c r="D341" s="23">
        <v>0.7</v>
      </c>
      <c r="E341" s="23">
        <v>32</v>
      </c>
      <c r="F341">
        <v>5.45</v>
      </c>
      <c r="G341" t="s">
        <v>14161</v>
      </c>
    </row>
    <row r="342" spans="1:7" x14ac:dyDescent="0.35">
      <c r="A342" s="21" t="s">
        <v>4223</v>
      </c>
      <c r="B342" s="29" t="s">
        <v>4224</v>
      </c>
      <c r="C342" s="23">
        <v>1</v>
      </c>
      <c r="D342" s="23">
        <v>0.7</v>
      </c>
      <c r="E342" s="23">
        <v>40</v>
      </c>
      <c r="F342">
        <v>32.950000000000003</v>
      </c>
      <c r="G342" t="s">
        <v>14142</v>
      </c>
    </row>
    <row r="343" spans="1:7" x14ac:dyDescent="0.35">
      <c r="A343" s="21" t="s">
        <v>7640</v>
      </c>
      <c r="B343" s="29" t="s">
        <v>7637</v>
      </c>
      <c r="C343" s="23">
        <v>12</v>
      </c>
      <c r="D343" s="23">
        <v>1</v>
      </c>
      <c r="E343" s="23">
        <v>38</v>
      </c>
      <c r="F343">
        <v>9.85</v>
      </c>
      <c r="G343" t="s">
        <v>14140</v>
      </c>
    </row>
    <row r="344" spans="1:7" x14ac:dyDescent="0.35">
      <c r="A344" s="21" t="s">
        <v>9512</v>
      </c>
      <c r="B344" s="29" t="s">
        <v>9513</v>
      </c>
      <c r="C344" s="23">
        <v>6</v>
      </c>
      <c r="D344" s="23">
        <v>0.7</v>
      </c>
      <c r="E344" s="23">
        <v>23</v>
      </c>
      <c r="F344">
        <v>19.5</v>
      </c>
      <c r="G344" t="s">
        <v>14148</v>
      </c>
    </row>
    <row r="345" spans="1:7" x14ac:dyDescent="0.35">
      <c r="A345" s="21" t="s">
        <v>6090</v>
      </c>
      <c r="B345" s="29" t="s">
        <v>6091</v>
      </c>
      <c r="C345" s="23">
        <v>6</v>
      </c>
      <c r="D345" s="23">
        <v>1</v>
      </c>
      <c r="E345" s="23">
        <v>43</v>
      </c>
      <c r="F345">
        <v>35</v>
      </c>
      <c r="G345" t="s">
        <v>14145</v>
      </c>
    </row>
    <row r="346" spans="1:7" x14ac:dyDescent="0.35">
      <c r="A346" s="21" t="s">
        <v>7476</v>
      </c>
      <c r="B346" s="29" t="s">
        <v>7477</v>
      </c>
      <c r="C346" s="23">
        <v>6</v>
      </c>
      <c r="D346" s="23">
        <v>1</v>
      </c>
      <c r="E346" s="23">
        <v>43</v>
      </c>
      <c r="F346">
        <v>13.75</v>
      </c>
      <c r="G346" t="s">
        <v>14146</v>
      </c>
    </row>
    <row r="347" spans="1:7" x14ac:dyDescent="0.35">
      <c r="A347" s="21" t="s">
        <v>7149</v>
      </c>
      <c r="B347" s="29" t="s">
        <v>7150</v>
      </c>
      <c r="C347" s="23">
        <v>6</v>
      </c>
      <c r="D347" s="23">
        <v>0.7</v>
      </c>
      <c r="E347" s="23">
        <v>40</v>
      </c>
      <c r="F347">
        <v>32.5</v>
      </c>
      <c r="G347" t="s">
        <v>14147</v>
      </c>
    </row>
    <row r="348" spans="1:7" x14ac:dyDescent="0.35">
      <c r="A348" s="21" t="s">
        <v>3789</v>
      </c>
      <c r="B348" s="29" t="s">
        <v>14262</v>
      </c>
      <c r="C348" s="23">
        <v>6</v>
      </c>
      <c r="D348" s="23">
        <v>0.7</v>
      </c>
      <c r="E348" s="23">
        <v>40</v>
      </c>
      <c r="F348">
        <v>4.45</v>
      </c>
      <c r="G348" t="s">
        <v>14144</v>
      </c>
    </row>
    <row r="349" spans="1:7" x14ac:dyDescent="0.35">
      <c r="A349" s="21" t="s">
        <v>14383</v>
      </c>
      <c r="B349" s="29" t="s">
        <v>14384</v>
      </c>
      <c r="C349" s="23">
        <v>6</v>
      </c>
      <c r="D349" s="23">
        <v>0.7</v>
      </c>
      <c r="E349" s="23">
        <v>40</v>
      </c>
      <c r="F349">
        <v>16</v>
      </c>
      <c r="G349" t="s">
        <v>14159</v>
      </c>
    </row>
    <row r="350" spans="1:7" x14ac:dyDescent="0.35">
      <c r="A350" s="21" t="s">
        <v>8724</v>
      </c>
      <c r="B350" s="29" t="s">
        <v>8725</v>
      </c>
      <c r="C350" s="23">
        <v>6</v>
      </c>
      <c r="D350" s="23">
        <v>0.7</v>
      </c>
      <c r="E350" s="23">
        <v>21</v>
      </c>
      <c r="F350">
        <v>8.75</v>
      </c>
      <c r="G350" t="s">
        <v>14161</v>
      </c>
    </row>
    <row r="351" spans="1:7" x14ac:dyDescent="0.35">
      <c r="A351" s="21" t="s">
        <v>9800</v>
      </c>
      <c r="B351" s="29" t="s">
        <v>9801</v>
      </c>
      <c r="C351" s="23">
        <v>6</v>
      </c>
      <c r="D351" s="23">
        <v>0.7</v>
      </c>
      <c r="E351" s="23">
        <v>46.4</v>
      </c>
      <c r="F351">
        <v>37.85</v>
      </c>
      <c r="G351" t="s">
        <v>14167</v>
      </c>
    </row>
    <row r="352" spans="1:7" x14ac:dyDescent="0.35">
      <c r="A352" s="21" t="s">
        <v>9562</v>
      </c>
      <c r="B352" s="29" t="s">
        <v>9563</v>
      </c>
      <c r="C352" s="23">
        <v>12</v>
      </c>
      <c r="D352" s="23">
        <v>0.7</v>
      </c>
      <c r="E352" s="23">
        <v>40</v>
      </c>
      <c r="F352">
        <v>17.5</v>
      </c>
      <c r="G352" t="s">
        <v>14142</v>
      </c>
    </row>
    <row r="353" spans="1:7" x14ac:dyDescent="0.35">
      <c r="A353" s="21" t="s">
        <v>6070</v>
      </c>
      <c r="B353" s="29" t="s">
        <v>6071</v>
      </c>
      <c r="C353" s="23">
        <v>6</v>
      </c>
      <c r="D353" s="23">
        <v>0.7</v>
      </c>
      <c r="E353" s="23">
        <v>43</v>
      </c>
      <c r="F353">
        <v>32.25</v>
      </c>
      <c r="G353" t="s">
        <v>14145</v>
      </c>
    </row>
    <row r="354" spans="1:7" x14ac:dyDescent="0.35">
      <c r="A354" s="21" t="s">
        <v>11094</v>
      </c>
      <c r="B354" s="29" t="s">
        <v>11095</v>
      </c>
      <c r="C354" s="23">
        <v>12</v>
      </c>
      <c r="D354" s="23">
        <v>0.7</v>
      </c>
      <c r="E354" s="23">
        <v>40</v>
      </c>
      <c r="F354">
        <v>115</v>
      </c>
      <c r="G354" t="s">
        <v>14157</v>
      </c>
    </row>
    <row r="355" spans="1:7" x14ac:dyDescent="0.35">
      <c r="A355" s="21" t="s">
        <v>4306</v>
      </c>
      <c r="B355" s="29" t="s">
        <v>4307</v>
      </c>
      <c r="C355" s="23">
        <v>6</v>
      </c>
      <c r="D355" s="23">
        <v>0.7</v>
      </c>
      <c r="E355" s="23">
        <v>40</v>
      </c>
      <c r="F355">
        <v>12.5</v>
      </c>
      <c r="G355" t="s">
        <v>14150</v>
      </c>
    </row>
    <row r="356" spans="1:7" x14ac:dyDescent="0.35">
      <c r="A356" s="21" t="s">
        <v>823</v>
      </c>
      <c r="B356" s="29" t="s">
        <v>824</v>
      </c>
      <c r="C356" s="23">
        <v>1</v>
      </c>
      <c r="D356" s="23">
        <v>0.7</v>
      </c>
      <c r="E356" s="23">
        <v>46</v>
      </c>
      <c r="F356">
        <v>875</v>
      </c>
      <c r="G356" t="s">
        <v>14145</v>
      </c>
    </row>
    <row r="357" spans="1:7" x14ac:dyDescent="0.35">
      <c r="A357" s="21" t="s">
        <v>6248</v>
      </c>
      <c r="B357" s="29" t="s">
        <v>6249</v>
      </c>
      <c r="C357" s="23">
        <v>6</v>
      </c>
      <c r="D357" s="23">
        <v>0.7</v>
      </c>
      <c r="E357" s="23">
        <v>14</v>
      </c>
      <c r="F357">
        <v>2.75</v>
      </c>
      <c r="G357" t="s">
        <v>14154</v>
      </c>
    </row>
    <row r="358" spans="1:7" x14ac:dyDescent="0.35">
      <c r="A358" s="21" t="s">
        <v>9360</v>
      </c>
      <c r="B358" s="29" t="s">
        <v>9361</v>
      </c>
      <c r="C358" s="23">
        <v>6</v>
      </c>
      <c r="D358" s="23">
        <v>0.7</v>
      </c>
      <c r="E358" s="23">
        <v>37.5</v>
      </c>
      <c r="F358">
        <v>11.95</v>
      </c>
      <c r="G358" t="s">
        <v>14146</v>
      </c>
    </row>
    <row r="359" spans="1:7" x14ac:dyDescent="0.35">
      <c r="A359" s="21" t="s">
        <v>4255</v>
      </c>
      <c r="B359" s="29" t="s">
        <v>4256</v>
      </c>
      <c r="C359" s="23">
        <v>6</v>
      </c>
      <c r="D359" s="23">
        <v>0.7</v>
      </c>
      <c r="E359" s="23">
        <v>42</v>
      </c>
      <c r="F359">
        <v>22.5</v>
      </c>
      <c r="G359" t="s">
        <v>14167</v>
      </c>
    </row>
    <row r="360" spans="1:7" x14ac:dyDescent="0.35">
      <c r="A360" s="21" t="s">
        <v>6994</v>
      </c>
      <c r="B360" s="29" t="s">
        <v>6995</v>
      </c>
      <c r="C360" s="23">
        <v>6</v>
      </c>
      <c r="D360" s="23">
        <v>0.7</v>
      </c>
      <c r="E360" s="23">
        <v>58</v>
      </c>
      <c r="F360">
        <v>18.5</v>
      </c>
      <c r="G360" t="s">
        <v>14145</v>
      </c>
    </row>
    <row r="361" spans="1:7" x14ac:dyDescent="0.35">
      <c r="A361" s="21" t="s">
        <v>10144</v>
      </c>
      <c r="B361" s="29" t="s">
        <v>10145</v>
      </c>
      <c r="C361" s="23">
        <v>12</v>
      </c>
      <c r="D361" s="23">
        <v>0.7</v>
      </c>
      <c r="E361" s="23">
        <v>36</v>
      </c>
      <c r="F361">
        <v>5.5</v>
      </c>
      <c r="G361" t="s">
        <v>14159</v>
      </c>
    </row>
    <row r="362" spans="1:7" x14ac:dyDescent="0.35">
      <c r="A362" s="21" t="s">
        <v>5441</v>
      </c>
      <c r="B362" s="29" t="s">
        <v>5435</v>
      </c>
      <c r="C362" s="23">
        <v>12</v>
      </c>
      <c r="D362" s="23">
        <v>1</v>
      </c>
      <c r="E362" s="23">
        <v>20</v>
      </c>
      <c r="F362">
        <v>10.85</v>
      </c>
      <c r="G362" t="s">
        <v>14154</v>
      </c>
    </row>
    <row r="363" spans="1:7" x14ac:dyDescent="0.35">
      <c r="A363" s="21" t="s">
        <v>155</v>
      </c>
      <c r="B363" s="29" t="s">
        <v>156</v>
      </c>
      <c r="C363" s="23">
        <v>6</v>
      </c>
      <c r="D363" s="23">
        <v>0.7</v>
      </c>
      <c r="E363" s="23">
        <v>40</v>
      </c>
      <c r="F363">
        <v>21.5</v>
      </c>
      <c r="G363" t="s">
        <v>14145</v>
      </c>
    </row>
    <row r="364" spans="1:7" x14ac:dyDescent="0.35">
      <c r="A364" s="21" t="s">
        <v>5967</v>
      </c>
      <c r="B364" s="29" t="s">
        <v>5968</v>
      </c>
      <c r="C364" s="23">
        <v>6</v>
      </c>
      <c r="D364" s="23">
        <v>0.7</v>
      </c>
      <c r="E364" s="23">
        <v>40</v>
      </c>
      <c r="F364">
        <v>38.5</v>
      </c>
      <c r="G364" t="s">
        <v>14145</v>
      </c>
    </row>
    <row r="365" spans="1:7" x14ac:dyDescent="0.35">
      <c r="A365" s="21" t="s">
        <v>10819</v>
      </c>
      <c r="B365" s="29" t="s">
        <v>10820</v>
      </c>
      <c r="C365" s="23">
        <v>6</v>
      </c>
      <c r="D365" s="23">
        <v>0.7</v>
      </c>
      <c r="E365" s="23">
        <v>40</v>
      </c>
      <c r="F365">
        <v>16.2</v>
      </c>
      <c r="G365" t="s">
        <v>14150</v>
      </c>
    </row>
    <row r="366" spans="1:7" x14ac:dyDescent="0.35">
      <c r="A366" s="21" t="s">
        <v>4680</v>
      </c>
      <c r="B366" s="29" t="s">
        <v>4681</v>
      </c>
      <c r="C366" s="23">
        <v>6</v>
      </c>
      <c r="D366" s="23">
        <v>0.7</v>
      </c>
      <c r="E366" s="23">
        <v>34</v>
      </c>
      <c r="F366">
        <v>7.3</v>
      </c>
      <c r="G366" t="s">
        <v>14148</v>
      </c>
    </row>
    <row r="367" spans="1:7" x14ac:dyDescent="0.35">
      <c r="A367" s="21" t="s">
        <v>500</v>
      </c>
      <c r="B367" s="29" t="s">
        <v>501</v>
      </c>
      <c r="C367" s="23">
        <v>6</v>
      </c>
      <c r="D367" s="23">
        <v>0.5</v>
      </c>
      <c r="E367" s="23">
        <v>38</v>
      </c>
      <c r="F367">
        <v>4</v>
      </c>
      <c r="G367" t="s">
        <v>14153</v>
      </c>
    </row>
    <row r="368" spans="1:7" x14ac:dyDescent="0.35">
      <c r="A368" s="21" t="s">
        <v>11921</v>
      </c>
      <c r="B368" s="29" t="s">
        <v>11922</v>
      </c>
      <c r="C368" s="23">
        <v>6</v>
      </c>
      <c r="D368" s="23">
        <v>0.7</v>
      </c>
      <c r="E368" s="23">
        <v>57</v>
      </c>
      <c r="F368">
        <v>12.5</v>
      </c>
      <c r="G368" t="s">
        <v>14144</v>
      </c>
    </row>
    <row r="369" spans="1:7" x14ac:dyDescent="0.35">
      <c r="A369" s="21" t="s">
        <v>6750</v>
      </c>
      <c r="B369" s="29" t="s">
        <v>6751</v>
      </c>
      <c r="C369" s="23">
        <v>6</v>
      </c>
      <c r="D369" s="23">
        <v>0.5</v>
      </c>
      <c r="E369" s="23">
        <v>43</v>
      </c>
      <c r="F369">
        <v>23.9</v>
      </c>
      <c r="G369" t="s">
        <v>14146</v>
      </c>
    </row>
    <row r="370" spans="1:7" x14ac:dyDescent="0.35">
      <c r="A370" s="21" t="s">
        <v>1463</v>
      </c>
      <c r="B370" s="29" t="s">
        <v>1464</v>
      </c>
      <c r="C370" s="23">
        <v>6</v>
      </c>
      <c r="D370" s="23">
        <v>0.7</v>
      </c>
      <c r="E370" s="23">
        <v>16</v>
      </c>
      <c r="F370">
        <v>4.75</v>
      </c>
      <c r="G370" t="s">
        <v>14153</v>
      </c>
    </row>
    <row r="371" spans="1:7" x14ac:dyDescent="0.35">
      <c r="A371" s="21" t="s">
        <v>1668</v>
      </c>
      <c r="B371" s="29" t="s">
        <v>1669</v>
      </c>
      <c r="C371" s="23">
        <v>6</v>
      </c>
      <c r="D371" s="23">
        <v>0.7</v>
      </c>
      <c r="E371" s="23">
        <v>18</v>
      </c>
      <c r="F371">
        <v>3.78</v>
      </c>
      <c r="G371" t="s">
        <v>14148</v>
      </c>
    </row>
    <row r="372" spans="1:7" x14ac:dyDescent="0.35">
      <c r="A372" s="21" t="s">
        <v>8065</v>
      </c>
      <c r="B372" s="29" t="s">
        <v>8066</v>
      </c>
      <c r="C372" s="23">
        <v>12</v>
      </c>
      <c r="D372" s="23">
        <v>0.5</v>
      </c>
      <c r="E372" s="23">
        <v>38</v>
      </c>
      <c r="F372">
        <v>4.95</v>
      </c>
      <c r="G372" t="s">
        <v>14148</v>
      </c>
    </row>
    <row r="373" spans="1:7" x14ac:dyDescent="0.35">
      <c r="A373" s="21" t="s">
        <v>12806</v>
      </c>
      <c r="B373" s="29" t="s">
        <v>12807</v>
      </c>
      <c r="C373" s="23">
        <v>6</v>
      </c>
      <c r="D373" s="23">
        <v>0.7</v>
      </c>
      <c r="E373" s="23">
        <v>37.5</v>
      </c>
      <c r="F373">
        <v>11.95</v>
      </c>
      <c r="G373" t="s">
        <v>14144</v>
      </c>
    </row>
    <row r="374" spans="1:7" x14ac:dyDescent="0.35">
      <c r="A374" s="21" t="s">
        <v>6465</v>
      </c>
      <c r="B374" s="29" t="s">
        <v>6466</v>
      </c>
      <c r="C374" s="23">
        <v>6</v>
      </c>
      <c r="D374" s="23">
        <v>0.7</v>
      </c>
      <c r="E374" s="23">
        <v>40</v>
      </c>
      <c r="F374">
        <v>16.25</v>
      </c>
      <c r="G374" t="s">
        <v>14146</v>
      </c>
    </row>
    <row r="375" spans="1:7" x14ac:dyDescent="0.35">
      <c r="A375" s="21" t="s">
        <v>10062</v>
      </c>
      <c r="B375" s="29" t="s">
        <v>10063</v>
      </c>
      <c r="C375" s="23">
        <v>6</v>
      </c>
      <c r="D375" s="23">
        <v>0.7</v>
      </c>
      <c r="E375" s="23">
        <v>35</v>
      </c>
      <c r="F375">
        <v>10.9</v>
      </c>
      <c r="G375" t="s">
        <v>14140</v>
      </c>
    </row>
    <row r="376" spans="1:7" x14ac:dyDescent="0.35">
      <c r="A376" s="21" t="s">
        <v>922</v>
      </c>
      <c r="B376" s="29" t="s">
        <v>923</v>
      </c>
      <c r="C376" s="23">
        <v>6</v>
      </c>
      <c r="D376" s="23">
        <v>0.7</v>
      </c>
      <c r="E376" s="23">
        <v>50</v>
      </c>
      <c r="F376">
        <v>27.5</v>
      </c>
      <c r="G376" t="s">
        <v>14145</v>
      </c>
    </row>
    <row r="377" spans="1:7" x14ac:dyDescent="0.35">
      <c r="A377" s="21" t="s">
        <v>14499</v>
      </c>
      <c r="B377" s="29" t="s">
        <v>11072</v>
      </c>
      <c r="C377" s="23">
        <v>3</v>
      </c>
      <c r="D377" s="23">
        <v>0.7</v>
      </c>
      <c r="E377" s="23">
        <v>40</v>
      </c>
      <c r="F377">
        <v>2350</v>
      </c>
      <c r="G377" t="s">
        <v>14157</v>
      </c>
    </row>
    <row r="378" spans="1:7" x14ac:dyDescent="0.35">
      <c r="A378" s="21" t="s">
        <v>1037</v>
      </c>
      <c r="B378" s="29" t="s">
        <v>1034</v>
      </c>
      <c r="C378" s="23">
        <v>6</v>
      </c>
      <c r="D378" s="23">
        <v>1</v>
      </c>
      <c r="E378" s="23">
        <v>29</v>
      </c>
      <c r="F378">
        <v>7.85</v>
      </c>
      <c r="G378" t="s">
        <v>14156</v>
      </c>
    </row>
    <row r="379" spans="1:7" x14ac:dyDescent="0.35">
      <c r="A379" s="21" t="s">
        <v>10681</v>
      </c>
      <c r="B379" s="29" t="s">
        <v>10682</v>
      </c>
      <c r="C379" s="23">
        <v>6</v>
      </c>
      <c r="D379" s="23">
        <v>0.7</v>
      </c>
      <c r="E379" s="23">
        <v>40</v>
      </c>
      <c r="F379">
        <v>14.75</v>
      </c>
      <c r="G379" t="s">
        <v>14158</v>
      </c>
    </row>
    <row r="380" spans="1:7" x14ac:dyDescent="0.35">
      <c r="A380" s="21" t="s">
        <v>6225</v>
      </c>
      <c r="B380" s="29" t="s">
        <v>6226</v>
      </c>
      <c r="C380" s="23">
        <v>6</v>
      </c>
      <c r="D380" s="23">
        <v>0.7</v>
      </c>
      <c r="E380" s="23">
        <v>40</v>
      </c>
      <c r="F380">
        <v>10.65</v>
      </c>
      <c r="G380" t="s">
        <v>14144</v>
      </c>
    </row>
    <row r="381" spans="1:7" x14ac:dyDescent="0.35">
      <c r="A381" s="21" t="s">
        <v>9050</v>
      </c>
      <c r="B381" s="29" t="s">
        <v>9051</v>
      </c>
      <c r="C381" s="23">
        <v>12</v>
      </c>
      <c r="D381" s="23">
        <v>0.05</v>
      </c>
      <c r="E381" s="23">
        <v>42</v>
      </c>
      <c r="F381">
        <v>3.15</v>
      </c>
      <c r="G381" t="s">
        <v>14146</v>
      </c>
    </row>
    <row r="382" spans="1:7" x14ac:dyDescent="0.35">
      <c r="A382" s="21" t="s">
        <v>2278</v>
      </c>
      <c r="B382" s="29" t="s">
        <v>2279</v>
      </c>
      <c r="C382" s="23">
        <v>6</v>
      </c>
      <c r="D382" s="23">
        <v>0.7</v>
      </c>
      <c r="E382" s="23">
        <v>40</v>
      </c>
      <c r="F382">
        <v>23.5</v>
      </c>
      <c r="G382" t="s">
        <v>14144</v>
      </c>
    </row>
    <row r="383" spans="1:7" x14ac:dyDescent="0.35">
      <c r="A383" s="21" t="s">
        <v>13020</v>
      </c>
      <c r="B383" s="29" t="s">
        <v>13021</v>
      </c>
      <c r="C383" s="23">
        <v>12</v>
      </c>
      <c r="D383" s="23">
        <v>0.05</v>
      </c>
      <c r="E383" s="23">
        <v>40</v>
      </c>
      <c r="F383">
        <v>1.6</v>
      </c>
      <c r="G383" t="s">
        <v>14150</v>
      </c>
    </row>
    <row r="384" spans="1:7" x14ac:dyDescent="0.35">
      <c r="A384" s="21" t="s">
        <v>14537</v>
      </c>
      <c r="B384" s="29" t="s">
        <v>2470</v>
      </c>
      <c r="C384" s="23">
        <v>12</v>
      </c>
      <c r="D384" s="23">
        <v>0.7</v>
      </c>
      <c r="E384" s="23">
        <v>38</v>
      </c>
      <c r="F384">
        <v>5.75</v>
      </c>
      <c r="G384" t="s">
        <v>14144</v>
      </c>
    </row>
    <row r="385" spans="1:7" x14ac:dyDescent="0.35">
      <c r="A385" s="21" t="s">
        <v>10769</v>
      </c>
      <c r="B385" s="29" t="s">
        <v>10770</v>
      </c>
      <c r="C385" s="23">
        <v>6</v>
      </c>
      <c r="D385" s="23">
        <v>0.7</v>
      </c>
      <c r="E385" s="23">
        <v>40</v>
      </c>
      <c r="F385">
        <v>7.95</v>
      </c>
      <c r="G385" t="s">
        <v>14142</v>
      </c>
    </row>
    <row r="386" spans="1:7" x14ac:dyDescent="0.35">
      <c r="A386" s="21" t="s">
        <v>7403</v>
      </c>
      <c r="B386" s="29" t="s">
        <v>7400</v>
      </c>
      <c r="C386" s="23">
        <v>6</v>
      </c>
      <c r="D386" s="23">
        <v>1</v>
      </c>
      <c r="E386" s="23">
        <v>40</v>
      </c>
      <c r="F386">
        <v>8.5</v>
      </c>
      <c r="G386" t="s">
        <v>14158</v>
      </c>
    </row>
    <row r="387" spans="1:7" x14ac:dyDescent="0.35">
      <c r="A387" s="21" t="s">
        <v>7530</v>
      </c>
      <c r="B387" s="29" t="s">
        <v>7513</v>
      </c>
      <c r="C387" s="23">
        <v>6</v>
      </c>
      <c r="D387" s="23">
        <v>1.5</v>
      </c>
      <c r="E387" s="23">
        <v>40</v>
      </c>
      <c r="F387">
        <v>38</v>
      </c>
      <c r="G387" t="s">
        <v>14150</v>
      </c>
    </row>
    <row r="388" spans="1:7" x14ac:dyDescent="0.35">
      <c r="A388" s="21" t="s">
        <v>13437</v>
      </c>
      <c r="B388" s="29" t="s">
        <v>13434</v>
      </c>
      <c r="C388" s="23">
        <v>6</v>
      </c>
      <c r="D388" s="23">
        <v>0.7</v>
      </c>
      <c r="E388" s="23">
        <v>40</v>
      </c>
      <c r="F388">
        <v>7.5</v>
      </c>
      <c r="G388" t="s">
        <v>14156</v>
      </c>
    </row>
    <row r="389" spans="1:7" x14ac:dyDescent="0.35">
      <c r="A389" s="21" t="s">
        <v>1346</v>
      </c>
      <c r="B389" s="29" t="s">
        <v>1347</v>
      </c>
      <c r="C389" s="23">
        <v>6</v>
      </c>
      <c r="D389" s="23">
        <v>0.7</v>
      </c>
      <c r="E389" s="23">
        <v>45</v>
      </c>
      <c r="F389">
        <v>38.5</v>
      </c>
      <c r="G389" t="s">
        <v>14144</v>
      </c>
    </row>
    <row r="390" spans="1:7" x14ac:dyDescent="0.35">
      <c r="A390" s="21" t="s">
        <v>1721</v>
      </c>
      <c r="B390" s="29" t="s">
        <v>1722</v>
      </c>
      <c r="C390" s="23">
        <v>12</v>
      </c>
      <c r="D390" s="23">
        <v>0.5</v>
      </c>
      <c r="E390" s="23">
        <v>22</v>
      </c>
      <c r="F390">
        <v>9.5</v>
      </c>
      <c r="G390" t="s">
        <v>14153</v>
      </c>
    </row>
    <row r="391" spans="1:7" x14ac:dyDescent="0.35">
      <c r="A391" s="21" t="s">
        <v>455</v>
      </c>
      <c r="B391" s="29" t="s">
        <v>456</v>
      </c>
      <c r="C391" s="23">
        <v>6</v>
      </c>
      <c r="D391" s="23">
        <v>0.5</v>
      </c>
      <c r="E391" s="23">
        <v>40</v>
      </c>
      <c r="F391">
        <v>16.95</v>
      </c>
      <c r="G391" t="s">
        <v>14150</v>
      </c>
    </row>
    <row r="392" spans="1:7" x14ac:dyDescent="0.35">
      <c r="A392" s="21" t="s">
        <v>5309</v>
      </c>
      <c r="B392" s="29" t="s">
        <v>5306</v>
      </c>
      <c r="C392" s="23">
        <v>6</v>
      </c>
      <c r="D392" s="23">
        <v>1</v>
      </c>
      <c r="E392" s="23">
        <v>40</v>
      </c>
      <c r="F392">
        <v>12.5</v>
      </c>
      <c r="G392" t="s">
        <v>14142</v>
      </c>
    </row>
    <row r="393" spans="1:7" x14ac:dyDescent="0.35">
      <c r="A393" s="21" t="s">
        <v>4955</v>
      </c>
      <c r="B393" s="29" t="s">
        <v>4952</v>
      </c>
      <c r="C393" s="23">
        <v>6</v>
      </c>
      <c r="D393" s="23">
        <v>0.7</v>
      </c>
      <c r="E393" s="23">
        <v>43</v>
      </c>
      <c r="F393">
        <v>8.85</v>
      </c>
      <c r="G393" t="s">
        <v>14158</v>
      </c>
    </row>
    <row r="394" spans="1:7" x14ac:dyDescent="0.35">
      <c r="A394" s="21" t="s">
        <v>12346</v>
      </c>
      <c r="B394" s="29" t="s">
        <v>12347</v>
      </c>
      <c r="C394" s="23">
        <v>6</v>
      </c>
      <c r="D394" s="23">
        <v>0.7</v>
      </c>
      <c r="E394" s="23">
        <v>43</v>
      </c>
      <c r="F394">
        <v>16.149999999999999</v>
      </c>
      <c r="G394" t="s">
        <v>14150</v>
      </c>
    </row>
    <row r="395" spans="1:7" x14ac:dyDescent="0.35">
      <c r="A395" s="21" t="s">
        <v>9824</v>
      </c>
      <c r="B395" s="29" t="s">
        <v>9825</v>
      </c>
      <c r="C395" s="23">
        <v>6</v>
      </c>
      <c r="D395" s="23">
        <v>0.7</v>
      </c>
      <c r="E395" s="23">
        <v>45</v>
      </c>
      <c r="F395">
        <v>24.75</v>
      </c>
      <c r="G395" t="s">
        <v>14167</v>
      </c>
    </row>
    <row r="396" spans="1:7" x14ac:dyDescent="0.35">
      <c r="A396" s="21" t="s">
        <v>10054</v>
      </c>
      <c r="B396" s="29" t="s">
        <v>10055</v>
      </c>
      <c r="C396" s="23">
        <v>6</v>
      </c>
      <c r="D396" s="23">
        <v>0.7</v>
      </c>
      <c r="E396" s="23">
        <v>38</v>
      </c>
      <c r="F396">
        <v>18.75</v>
      </c>
      <c r="G396" t="s">
        <v>14140</v>
      </c>
    </row>
    <row r="397" spans="1:7" x14ac:dyDescent="0.35">
      <c r="A397" s="21" t="s">
        <v>5909</v>
      </c>
      <c r="B397" s="29" t="s">
        <v>5910</v>
      </c>
      <c r="C397" s="23">
        <v>6</v>
      </c>
      <c r="D397" s="23">
        <v>0.7</v>
      </c>
      <c r="E397" s="23">
        <v>46</v>
      </c>
      <c r="F397">
        <v>33</v>
      </c>
      <c r="G397" t="s">
        <v>14145</v>
      </c>
    </row>
    <row r="398" spans="1:7" x14ac:dyDescent="0.35">
      <c r="A398" s="21" t="s">
        <v>15453</v>
      </c>
      <c r="B398" s="29" t="s">
        <v>15454</v>
      </c>
      <c r="C398" s="23">
        <v>12</v>
      </c>
      <c r="D398" s="23">
        <v>1</v>
      </c>
      <c r="E398" s="23">
        <v>40</v>
      </c>
      <c r="F398">
        <v>24.5</v>
      </c>
      <c r="G398" t="s">
        <v>14253</v>
      </c>
    </row>
    <row r="399" spans="1:7" x14ac:dyDescent="0.35">
      <c r="A399" s="21" t="s">
        <v>12206</v>
      </c>
      <c r="B399" s="29" t="s">
        <v>12207</v>
      </c>
      <c r="C399" s="23">
        <v>8</v>
      </c>
      <c r="D399" s="23">
        <v>0.7</v>
      </c>
      <c r="E399" s="23">
        <v>38</v>
      </c>
      <c r="F399">
        <v>13.25</v>
      </c>
      <c r="G399" t="s">
        <v>14162</v>
      </c>
    </row>
    <row r="400" spans="1:7" x14ac:dyDescent="0.35">
      <c r="A400" s="21" t="s">
        <v>14411</v>
      </c>
      <c r="B400" s="29" t="s">
        <v>14412</v>
      </c>
      <c r="C400" s="23">
        <v>6</v>
      </c>
      <c r="D400" s="23">
        <v>0.7</v>
      </c>
      <c r="E400" s="23">
        <v>40</v>
      </c>
      <c r="F400">
        <v>8.25</v>
      </c>
      <c r="G400" t="s">
        <v>14150</v>
      </c>
    </row>
    <row r="401" spans="1:7" x14ac:dyDescent="0.35">
      <c r="A401" s="21" t="s">
        <v>12084</v>
      </c>
      <c r="B401" s="29" t="s">
        <v>12081</v>
      </c>
      <c r="C401" s="23">
        <v>15</v>
      </c>
      <c r="D401" s="23">
        <v>0.5</v>
      </c>
      <c r="E401" s="23">
        <v>28</v>
      </c>
      <c r="F401">
        <v>3.9</v>
      </c>
      <c r="G401" t="s">
        <v>14141</v>
      </c>
    </row>
    <row r="402" spans="1:7" x14ac:dyDescent="0.35">
      <c r="A402" s="21" t="s">
        <v>13862</v>
      </c>
      <c r="B402" s="29" t="s">
        <v>13863</v>
      </c>
      <c r="C402" s="23">
        <v>6</v>
      </c>
      <c r="D402" s="23">
        <v>0.7</v>
      </c>
      <c r="E402" s="23">
        <v>38</v>
      </c>
      <c r="F402">
        <v>7.5</v>
      </c>
      <c r="G402" t="s">
        <v>14146</v>
      </c>
    </row>
    <row r="403" spans="1:7" x14ac:dyDescent="0.35">
      <c r="A403" s="21" t="s">
        <v>3280</v>
      </c>
      <c r="B403" s="29" t="s">
        <v>3281</v>
      </c>
      <c r="C403" s="23">
        <v>6</v>
      </c>
      <c r="D403" s="23">
        <v>0.7</v>
      </c>
      <c r="E403" s="23">
        <v>40</v>
      </c>
      <c r="F403">
        <v>18.5</v>
      </c>
      <c r="G403" t="s">
        <v>14142</v>
      </c>
    </row>
    <row r="404" spans="1:7" x14ac:dyDescent="0.35">
      <c r="A404" s="21" t="s">
        <v>15978</v>
      </c>
      <c r="B404" s="29" t="s">
        <v>15979</v>
      </c>
      <c r="C404" s="23">
        <v>6</v>
      </c>
      <c r="D404" s="23">
        <v>0.7</v>
      </c>
      <c r="E404" s="23">
        <v>33</v>
      </c>
      <c r="F404">
        <v>9.9499999999999993</v>
      </c>
      <c r="G404" t="s">
        <v>14143</v>
      </c>
    </row>
    <row r="405" spans="1:7" x14ac:dyDescent="0.35">
      <c r="A405" s="21" t="s">
        <v>265</v>
      </c>
      <c r="B405" s="29" t="s">
        <v>266</v>
      </c>
      <c r="C405" s="23">
        <v>6</v>
      </c>
      <c r="D405" s="23">
        <v>0.7</v>
      </c>
      <c r="E405" s="23">
        <v>38</v>
      </c>
      <c r="F405">
        <v>6.95</v>
      </c>
      <c r="G405" t="s">
        <v>14141</v>
      </c>
    </row>
    <row r="406" spans="1:7" x14ac:dyDescent="0.35">
      <c r="A406" s="21" t="s">
        <v>5538</v>
      </c>
      <c r="B406" s="29" t="s">
        <v>5539</v>
      </c>
      <c r="C406" s="23">
        <v>6</v>
      </c>
      <c r="D406" s="23">
        <v>0.7</v>
      </c>
      <c r="E406" s="23">
        <v>38</v>
      </c>
      <c r="F406">
        <v>7.5</v>
      </c>
      <c r="G406" t="s">
        <v>14156</v>
      </c>
    </row>
    <row r="407" spans="1:7" x14ac:dyDescent="0.35">
      <c r="A407" s="21" t="s">
        <v>5053</v>
      </c>
      <c r="B407" s="29" t="s">
        <v>5054</v>
      </c>
      <c r="C407" s="23">
        <v>6</v>
      </c>
      <c r="D407" s="23">
        <v>0.7</v>
      </c>
      <c r="E407" s="23">
        <v>43</v>
      </c>
      <c r="F407">
        <v>11.25</v>
      </c>
      <c r="G407" t="s">
        <v>14150</v>
      </c>
    </row>
    <row r="408" spans="1:7" x14ac:dyDescent="0.35">
      <c r="A408" s="21" t="s">
        <v>10414</v>
      </c>
      <c r="B408" s="29" t="s">
        <v>10415</v>
      </c>
      <c r="C408" s="23">
        <v>6</v>
      </c>
      <c r="D408" s="23">
        <v>0.7</v>
      </c>
      <c r="E408" s="23">
        <v>40</v>
      </c>
      <c r="F408">
        <v>4.25</v>
      </c>
      <c r="G408" t="s">
        <v>14158</v>
      </c>
    </row>
    <row r="409" spans="1:7" x14ac:dyDescent="0.35">
      <c r="A409" s="21" t="s">
        <v>1460</v>
      </c>
      <c r="B409" s="29" t="s">
        <v>1457</v>
      </c>
      <c r="C409" s="23">
        <v>6</v>
      </c>
      <c r="D409" s="23">
        <v>0.7</v>
      </c>
      <c r="E409" s="23">
        <v>43.3</v>
      </c>
      <c r="F409">
        <v>16.5</v>
      </c>
      <c r="G409" t="s">
        <v>14146</v>
      </c>
    </row>
    <row r="410" spans="1:7" x14ac:dyDescent="0.35">
      <c r="A410" s="21" t="s">
        <v>5597</v>
      </c>
      <c r="B410" s="29" t="s">
        <v>5598</v>
      </c>
      <c r="C410" s="23">
        <v>6</v>
      </c>
      <c r="D410" s="23">
        <v>0.7</v>
      </c>
      <c r="E410" s="23">
        <v>40</v>
      </c>
      <c r="F410">
        <v>6.25</v>
      </c>
      <c r="G410" t="s">
        <v>14146</v>
      </c>
    </row>
    <row r="411" spans="1:7" x14ac:dyDescent="0.35">
      <c r="A411" s="21" t="s">
        <v>10086</v>
      </c>
      <c r="B411" s="29" t="s">
        <v>10087</v>
      </c>
      <c r="C411" s="23">
        <v>6</v>
      </c>
      <c r="D411" s="23">
        <v>0.7</v>
      </c>
      <c r="E411" s="23">
        <v>42.5</v>
      </c>
      <c r="F411">
        <v>11.45</v>
      </c>
      <c r="G411" t="s">
        <v>14146</v>
      </c>
    </row>
    <row r="412" spans="1:7" x14ac:dyDescent="0.35">
      <c r="A412" s="21" t="s">
        <v>744</v>
      </c>
      <c r="B412" s="29" t="s">
        <v>745</v>
      </c>
      <c r="C412" s="23">
        <v>6</v>
      </c>
      <c r="D412" s="23">
        <v>0.7</v>
      </c>
      <c r="E412" s="23">
        <v>40</v>
      </c>
      <c r="F412">
        <v>4.75</v>
      </c>
      <c r="G412" t="s">
        <v>14150</v>
      </c>
    </row>
    <row r="413" spans="1:7" x14ac:dyDescent="0.35">
      <c r="A413" s="21" t="s">
        <v>8437</v>
      </c>
      <c r="B413" s="29" t="s">
        <v>8438</v>
      </c>
      <c r="C413" s="23">
        <v>6</v>
      </c>
      <c r="D413" s="23">
        <v>0.7</v>
      </c>
      <c r="E413" s="23">
        <v>44</v>
      </c>
      <c r="F413">
        <v>18.5</v>
      </c>
      <c r="G413" t="s">
        <v>14146</v>
      </c>
    </row>
    <row r="414" spans="1:7" x14ac:dyDescent="0.35">
      <c r="A414" s="21" t="s">
        <v>11286</v>
      </c>
      <c r="B414" s="29" t="s">
        <v>11287</v>
      </c>
      <c r="C414" s="23">
        <v>6</v>
      </c>
      <c r="D414" s="23">
        <v>0.7</v>
      </c>
      <c r="E414" s="23">
        <v>15</v>
      </c>
      <c r="F414">
        <v>12.55</v>
      </c>
      <c r="G414" t="s">
        <v>14161</v>
      </c>
    </row>
    <row r="415" spans="1:7" x14ac:dyDescent="0.35">
      <c r="A415" s="21" t="s">
        <v>7819</v>
      </c>
      <c r="B415" s="29" t="s">
        <v>7820</v>
      </c>
      <c r="C415" s="23">
        <v>6</v>
      </c>
      <c r="D415" s="23">
        <v>0.7</v>
      </c>
      <c r="E415" s="23">
        <v>54</v>
      </c>
      <c r="F415">
        <v>92.5</v>
      </c>
      <c r="G415" t="s">
        <v>14145</v>
      </c>
    </row>
    <row r="416" spans="1:7" x14ac:dyDescent="0.35">
      <c r="A416" s="21" t="s">
        <v>14457</v>
      </c>
      <c r="B416" s="29" t="s">
        <v>14458</v>
      </c>
      <c r="C416" s="23">
        <v>6</v>
      </c>
      <c r="D416" s="23">
        <v>0.5</v>
      </c>
      <c r="E416" s="23">
        <v>40</v>
      </c>
      <c r="F416">
        <v>12.5</v>
      </c>
      <c r="G416" t="s">
        <v>14146</v>
      </c>
    </row>
    <row r="417" spans="1:7" x14ac:dyDescent="0.35">
      <c r="A417" s="21" t="s">
        <v>11067</v>
      </c>
      <c r="B417" s="29" t="s">
        <v>11068</v>
      </c>
      <c r="C417" s="23">
        <v>6</v>
      </c>
      <c r="D417" s="23">
        <v>0.7</v>
      </c>
      <c r="E417" s="23">
        <v>40</v>
      </c>
      <c r="F417">
        <v>39.5</v>
      </c>
      <c r="G417" t="s">
        <v>14157</v>
      </c>
    </row>
    <row r="418" spans="1:7" x14ac:dyDescent="0.35">
      <c r="A418" s="21" t="s">
        <v>12636</v>
      </c>
      <c r="B418" s="29" t="s">
        <v>12637</v>
      </c>
      <c r="C418" s="23">
        <v>6</v>
      </c>
      <c r="D418" s="23">
        <v>0.7</v>
      </c>
      <c r="E418" s="23">
        <v>46</v>
      </c>
      <c r="F418">
        <v>21.5</v>
      </c>
      <c r="G418" t="s">
        <v>14150</v>
      </c>
    </row>
    <row r="419" spans="1:7" x14ac:dyDescent="0.35">
      <c r="A419" s="21" t="s">
        <v>4733</v>
      </c>
      <c r="B419" s="29" t="s">
        <v>4734</v>
      </c>
      <c r="C419" s="23">
        <v>6</v>
      </c>
      <c r="D419" s="23">
        <v>0.5</v>
      </c>
      <c r="E419" s="23">
        <v>20</v>
      </c>
      <c r="F419">
        <v>7.75</v>
      </c>
      <c r="G419" t="s">
        <v>14148</v>
      </c>
    </row>
    <row r="420" spans="1:7" x14ac:dyDescent="0.35">
      <c r="A420" s="21" t="s">
        <v>6189</v>
      </c>
      <c r="B420" s="29" t="s">
        <v>6177</v>
      </c>
      <c r="C420" s="23">
        <v>6</v>
      </c>
      <c r="D420" s="23">
        <v>1</v>
      </c>
      <c r="E420" s="23">
        <v>37.5</v>
      </c>
      <c r="F420">
        <v>5.95</v>
      </c>
      <c r="G420" t="s">
        <v>14146</v>
      </c>
    </row>
    <row r="421" spans="1:7" x14ac:dyDescent="0.35">
      <c r="A421" s="21" t="s">
        <v>2742</v>
      </c>
      <c r="B421" s="29" t="s">
        <v>2743</v>
      </c>
      <c r="C421" s="23">
        <v>6</v>
      </c>
      <c r="D421" s="23">
        <v>0.7</v>
      </c>
      <c r="E421" s="23">
        <v>38</v>
      </c>
      <c r="F421">
        <v>4.25</v>
      </c>
      <c r="G421" t="s">
        <v>14144</v>
      </c>
    </row>
    <row r="422" spans="1:7" x14ac:dyDescent="0.35">
      <c r="A422" s="21" t="s">
        <v>7111</v>
      </c>
      <c r="B422" s="29" t="s">
        <v>7112</v>
      </c>
      <c r="C422" s="23">
        <v>6</v>
      </c>
      <c r="D422" s="23">
        <v>0.7</v>
      </c>
      <c r="E422" s="23">
        <v>40</v>
      </c>
      <c r="F422">
        <v>34.5</v>
      </c>
      <c r="G422" t="s">
        <v>14253</v>
      </c>
    </row>
    <row r="423" spans="1:7" x14ac:dyDescent="0.35">
      <c r="A423" s="21" t="s">
        <v>6137</v>
      </c>
      <c r="B423" s="29" t="s">
        <v>6138</v>
      </c>
      <c r="C423" s="23">
        <v>6</v>
      </c>
      <c r="D423" s="23">
        <v>0.7</v>
      </c>
      <c r="E423" s="23">
        <v>40</v>
      </c>
      <c r="F423">
        <v>16.25</v>
      </c>
      <c r="G423" t="s">
        <v>14146</v>
      </c>
    </row>
    <row r="424" spans="1:7" x14ac:dyDescent="0.35">
      <c r="A424" s="21" t="s">
        <v>8692</v>
      </c>
      <c r="B424" s="29" t="s">
        <v>8693</v>
      </c>
      <c r="C424" s="23">
        <v>6</v>
      </c>
      <c r="D424" s="23">
        <v>0.7</v>
      </c>
      <c r="E424" s="23">
        <v>41</v>
      </c>
      <c r="F424">
        <v>12.95</v>
      </c>
      <c r="G424" t="s">
        <v>14146</v>
      </c>
    </row>
    <row r="425" spans="1:7" x14ac:dyDescent="0.35">
      <c r="A425" s="21" t="s">
        <v>4904</v>
      </c>
      <c r="B425" s="29" t="s">
        <v>4905</v>
      </c>
      <c r="C425" s="23">
        <v>6</v>
      </c>
      <c r="D425" s="23">
        <v>0.7</v>
      </c>
      <c r="E425" s="23">
        <v>37.5</v>
      </c>
      <c r="F425">
        <v>3.95</v>
      </c>
      <c r="G425" t="s">
        <v>14160</v>
      </c>
    </row>
    <row r="426" spans="1:7" x14ac:dyDescent="0.35">
      <c r="A426" s="21" t="s">
        <v>14304</v>
      </c>
      <c r="B426" s="29" t="s">
        <v>14305</v>
      </c>
      <c r="C426" s="23">
        <v>6</v>
      </c>
      <c r="D426" s="23">
        <v>0.7</v>
      </c>
      <c r="E426" s="23">
        <v>40</v>
      </c>
      <c r="F426">
        <v>84.5</v>
      </c>
      <c r="G426" t="s">
        <v>14145</v>
      </c>
    </row>
    <row r="427" spans="1:7" x14ac:dyDescent="0.35">
      <c r="A427" s="21" t="s">
        <v>5399</v>
      </c>
      <c r="B427" s="29" t="s">
        <v>5400</v>
      </c>
      <c r="C427" s="23">
        <v>6</v>
      </c>
      <c r="D427" s="23">
        <v>0.7</v>
      </c>
      <c r="E427" s="23">
        <v>40</v>
      </c>
      <c r="F427">
        <v>36.5</v>
      </c>
      <c r="G427" t="s">
        <v>14140</v>
      </c>
    </row>
    <row r="428" spans="1:7" x14ac:dyDescent="0.35">
      <c r="A428" s="21" t="s">
        <v>13851</v>
      </c>
      <c r="B428" s="29" t="s">
        <v>13848</v>
      </c>
      <c r="C428" s="23">
        <v>6</v>
      </c>
      <c r="D428" s="23">
        <v>1</v>
      </c>
      <c r="E428" s="23">
        <v>37.5</v>
      </c>
      <c r="F428">
        <v>5</v>
      </c>
      <c r="G428" t="s">
        <v>14142</v>
      </c>
    </row>
    <row r="429" spans="1:7" x14ac:dyDescent="0.35">
      <c r="A429" s="21" t="s">
        <v>4985</v>
      </c>
      <c r="B429" s="29" t="s">
        <v>4986</v>
      </c>
      <c r="C429" s="23">
        <v>6</v>
      </c>
      <c r="D429" s="23">
        <v>0.7</v>
      </c>
      <c r="E429" s="23">
        <v>40.6</v>
      </c>
      <c r="F429">
        <v>36.5</v>
      </c>
      <c r="G429" t="s">
        <v>14146</v>
      </c>
    </row>
    <row r="430" spans="1:7" x14ac:dyDescent="0.35">
      <c r="A430" s="21" t="s">
        <v>14702</v>
      </c>
      <c r="B430" s="29" t="s">
        <v>14703</v>
      </c>
      <c r="C430" s="23">
        <v>6</v>
      </c>
      <c r="D430" s="23">
        <v>0.7</v>
      </c>
      <c r="E430" s="23">
        <v>37.5</v>
      </c>
      <c r="F430">
        <v>6.95</v>
      </c>
      <c r="G430" t="s">
        <v>14146</v>
      </c>
    </row>
    <row r="431" spans="1:7" x14ac:dyDescent="0.35">
      <c r="A431" s="21" t="s">
        <v>6512</v>
      </c>
      <c r="B431" s="29" t="s">
        <v>6513</v>
      </c>
      <c r="C431" s="23">
        <v>6</v>
      </c>
      <c r="D431" s="23">
        <v>0.7</v>
      </c>
      <c r="E431" s="23">
        <v>40</v>
      </c>
      <c r="F431">
        <v>49</v>
      </c>
      <c r="G431" t="s">
        <v>14157</v>
      </c>
    </row>
    <row r="432" spans="1:7" x14ac:dyDescent="0.35">
      <c r="A432" s="21" t="s">
        <v>2336</v>
      </c>
      <c r="B432" s="29" t="s">
        <v>2337</v>
      </c>
      <c r="C432" s="23">
        <v>6</v>
      </c>
      <c r="D432" s="23">
        <v>0.7</v>
      </c>
      <c r="E432" s="23">
        <v>40</v>
      </c>
      <c r="F432">
        <v>14.75</v>
      </c>
      <c r="G432" t="s">
        <v>14166</v>
      </c>
    </row>
    <row r="433" spans="1:7" x14ac:dyDescent="0.35">
      <c r="A433" s="21" t="s">
        <v>16024</v>
      </c>
      <c r="B433" s="29" t="s">
        <v>16025</v>
      </c>
      <c r="C433" s="23">
        <v>6</v>
      </c>
      <c r="D433" s="23">
        <v>0.7</v>
      </c>
      <c r="E433" s="23">
        <v>45.8</v>
      </c>
      <c r="F433">
        <v>29.9</v>
      </c>
      <c r="G433" t="s">
        <v>14145</v>
      </c>
    </row>
    <row r="434" spans="1:7" x14ac:dyDescent="0.35">
      <c r="A434" s="21" t="s">
        <v>5558</v>
      </c>
      <c r="B434" s="29" t="s">
        <v>5559</v>
      </c>
      <c r="C434" s="23">
        <v>6</v>
      </c>
      <c r="D434" s="23">
        <v>0.7</v>
      </c>
      <c r="E434" s="23">
        <v>44</v>
      </c>
      <c r="F434">
        <v>15.25</v>
      </c>
      <c r="G434" t="s">
        <v>14146</v>
      </c>
    </row>
    <row r="435" spans="1:7" x14ac:dyDescent="0.35">
      <c r="A435" s="21" t="s">
        <v>8052</v>
      </c>
      <c r="B435" s="29" t="s">
        <v>8053</v>
      </c>
      <c r="C435" s="23">
        <v>60</v>
      </c>
      <c r="D435" s="23">
        <v>0.05</v>
      </c>
      <c r="E435" s="23">
        <v>47</v>
      </c>
      <c r="F435">
        <v>2.2999999999999998</v>
      </c>
      <c r="G435" t="s">
        <v>14144</v>
      </c>
    </row>
    <row r="436" spans="1:7" x14ac:dyDescent="0.35">
      <c r="A436" s="21" t="s">
        <v>8156</v>
      </c>
      <c r="B436" s="29" t="s">
        <v>8157</v>
      </c>
      <c r="C436" s="23">
        <v>6</v>
      </c>
      <c r="D436" s="23">
        <v>0.7</v>
      </c>
      <c r="E436" s="23">
        <v>43</v>
      </c>
      <c r="F436">
        <v>77.849999999999994</v>
      </c>
      <c r="G436" t="s">
        <v>14145</v>
      </c>
    </row>
    <row r="437" spans="1:7" x14ac:dyDescent="0.35">
      <c r="A437" s="21" t="s">
        <v>2530</v>
      </c>
      <c r="B437" s="29" t="s">
        <v>2531</v>
      </c>
      <c r="C437" s="23">
        <v>6</v>
      </c>
      <c r="D437" s="23">
        <v>0.7</v>
      </c>
      <c r="E437" s="23">
        <v>40</v>
      </c>
      <c r="F437">
        <v>11.1</v>
      </c>
      <c r="G437" t="s">
        <v>14158</v>
      </c>
    </row>
    <row r="438" spans="1:7" x14ac:dyDescent="0.35">
      <c r="A438" s="21" t="s">
        <v>6058</v>
      </c>
      <c r="B438" s="29" t="s">
        <v>6059</v>
      </c>
      <c r="C438" s="23">
        <v>6</v>
      </c>
      <c r="D438" s="23">
        <v>0.7</v>
      </c>
      <c r="E438" s="23">
        <v>48</v>
      </c>
      <c r="F438">
        <v>43</v>
      </c>
      <c r="G438" t="s">
        <v>14145</v>
      </c>
    </row>
    <row r="439" spans="1:7" x14ac:dyDescent="0.35">
      <c r="A439" s="21" t="s">
        <v>6114</v>
      </c>
      <c r="B439" s="29" t="s">
        <v>6115</v>
      </c>
      <c r="C439" s="23">
        <v>6</v>
      </c>
      <c r="D439" s="23">
        <v>0.7</v>
      </c>
      <c r="E439" s="23">
        <v>43</v>
      </c>
      <c r="F439">
        <v>69.5</v>
      </c>
      <c r="G439" t="s">
        <v>14145</v>
      </c>
    </row>
    <row r="440" spans="1:7" x14ac:dyDescent="0.35">
      <c r="A440" s="21" t="s">
        <v>1587</v>
      </c>
      <c r="B440" s="29" t="s">
        <v>1588</v>
      </c>
      <c r="C440" s="23">
        <v>6</v>
      </c>
      <c r="D440" s="23">
        <v>0.7</v>
      </c>
      <c r="E440" s="23">
        <v>46</v>
      </c>
      <c r="F440">
        <v>115</v>
      </c>
      <c r="G440" t="s">
        <v>14145</v>
      </c>
    </row>
    <row r="441" spans="1:7" x14ac:dyDescent="0.35">
      <c r="A441" s="21" t="s">
        <v>14817</v>
      </c>
      <c r="B441" s="29" t="s">
        <v>14818</v>
      </c>
      <c r="C441" s="23">
        <v>6</v>
      </c>
      <c r="D441" s="23">
        <v>0.7</v>
      </c>
      <c r="E441" s="23">
        <v>46</v>
      </c>
      <c r="F441">
        <v>24.9</v>
      </c>
      <c r="G441" t="s">
        <v>14145</v>
      </c>
    </row>
    <row r="442" spans="1:7" x14ac:dyDescent="0.35">
      <c r="A442" s="21" t="s">
        <v>14514</v>
      </c>
      <c r="B442" s="29" t="s">
        <v>14515</v>
      </c>
      <c r="C442" s="23">
        <v>2</v>
      </c>
      <c r="D442" s="23">
        <v>0.7</v>
      </c>
      <c r="E442" s="23">
        <v>45</v>
      </c>
      <c r="F442">
        <v>19.649999999999999</v>
      </c>
      <c r="G442" t="s">
        <v>14146</v>
      </c>
    </row>
    <row r="443" spans="1:7" x14ac:dyDescent="0.35">
      <c r="A443" s="21" t="s">
        <v>5074</v>
      </c>
      <c r="B443" s="29" t="s">
        <v>5071</v>
      </c>
      <c r="C443" s="23">
        <v>6</v>
      </c>
      <c r="D443" s="23">
        <v>1</v>
      </c>
      <c r="E443" s="23">
        <v>28</v>
      </c>
      <c r="F443">
        <v>8.65</v>
      </c>
      <c r="G443" t="s">
        <v>14156</v>
      </c>
    </row>
    <row r="444" spans="1:7" x14ac:dyDescent="0.35">
      <c r="A444" s="21" t="s">
        <v>14669</v>
      </c>
      <c r="B444" s="29" t="s">
        <v>14670</v>
      </c>
      <c r="C444" s="23">
        <v>6</v>
      </c>
      <c r="D444" s="23">
        <v>0.7</v>
      </c>
      <c r="E444" s="23">
        <v>45.6</v>
      </c>
      <c r="F444">
        <v>21.5</v>
      </c>
      <c r="G444" t="s">
        <v>14147</v>
      </c>
    </row>
    <row r="445" spans="1:7" x14ac:dyDescent="0.35">
      <c r="A445" s="21" t="s">
        <v>12950</v>
      </c>
      <c r="B445" s="29" t="s">
        <v>14866</v>
      </c>
      <c r="C445" s="23">
        <v>6</v>
      </c>
      <c r="D445" s="23">
        <v>0.7</v>
      </c>
      <c r="E445" s="23">
        <v>43</v>
      </c>
      <c r="F445">
        <v>380</v>
      </c>
      <c r="G445" t="s">
        <v>14145</v>
      </c>
    </row>
    <row r="446" spans="1:7" x14ac:dyDescent="0.35">
      <c r="A446" s="21" t="s">
        <v>3070</v>
      </c>
      <c r="B446" s="29" t="s">
        <v>3071</v>
      </c>
      <c r="C446" s="23">
        <v>6</v>
      </c>
      <c r="D446" s="23">
        <v>0.7</v>
      </c>
      <c r="E446" s="23">
        <v>40</v>
      </c>
      <c r="F446">
        <v>11.25</v>
      </c>
      <c r="G446" t="s">
        <v>14140</v>
      </c>
    </row>
    <row r="447" spans="1:7" x14ac:dyDescent="0.35">
      <c r="A447" s="21" t="s">
        <v>1806</v>
      </c>
      <c r="B447" s="29" t="s">
        <v>1807</v>
      </c>
      <c r="C447" s="23">
        <v>6</v>
      </c>
      <c r="D447" s="23">
        <v>0.7</v>
      </c>
      <c r="E447" s="23">
        <v>50</v>
      </c>
      <c r="F447">
        <v>7.25</v>
      </c>
      <c r="G447" t="s">
        <v>14150</v>
      </c>
    </row>
    <row r="448" spans="1:7" x14ac:dyDescent="0.35">
      <c r="A448" s="21" t="s">
        <v>3738</v>
      </c>
      <c r="B448" s="29" t="s">
        <v>15214</v>
      </c>
      <c r="C448" s="23">
        <v>6</v>
      </c>
      <c r="D448" s="23">
        <v>0.7</v>
      </c>
      <c r="E448" s="23">
        <v>40</v>
      </c>
      <c r="F448">
        <v>6.5</v>
      </c>
      <c r="G448" t="s">
        <v>14166</v>
      </c>
    </row>
    <row r="449" spans="1:7" x14ac:dyDescent="0.35">
      <c r="A449" s="21" t="s">
        <v>414</v>
      </c>
      <c r="B449" s="29" t="s">
        <v>415</v>
      </c>
      <c r="C449" s="23">
        <v>12</v>
      </c>
      <c r="D449" s="23">
        <v>0.7</v>
      </c>
      <c r="E449" s="23">
        <v>29</v>
      </c>
      <c r="F449">
        <v>9.9499999999999993</v>
      </c>
      <c r="G449" t="s">
        <v>14149</v>
      </c>
    </row>
    <row r="450" spans="1:7" x14ac:dyDescent="0.35">
      <c r="A450" s="21" t="s">
        <v>9961</v>
      </c>
      <c r="B450" s="29" t="s">
        <v>9962</v>
      </c>
      <c r="C450" s="23">
        <v>6</v>
      </c>
      <c r="D450" s="23">
        <v>0.7</v>
      </c>
      <c r="E450" s="23">
        <v>40</v>
      </c>
      <c r="F450">
        <v>17.75</v>
      </c>
      <c r="G450" t="s">
        <v>14145</v>
      </c>
    </row>
    <row r="451" spans="1:7" x14ac:dyDescent="0.35">
      <c r="A451" s="21" t="s">
        <v>2891</v>
      </c>
      <c r="B451" s="29" t="s">
        <v>2888</v>
      </c>
      <c r="C451" s="23">
        <v>12</v>
      </c>
      <c r="D451" s="23">
        <v>1</v>
      </c>
      <c r="E451" s="23">
        <v>35</v>
      </c>
      <c r="F451">
        <v>6.5</v>
      </c>
      <c r="G451" t="s">
        <v>14144</v>
      </c>
    </row>
    <row r="452" spans="1:7" x14ac:dyDescent="0.35">
      <c r="A452" s="21" t="s">
        <v>3573</v>
      </c>
      <c r="B452" s="29" t="s">
        <v>3574</v>
      </c>
      <c r="C452" s="23">
        <v>6</v>
      </c>
      <c r="D452" s="23">
        <v>0.7</v>
      </c>
      <c r="E452" s="23">
        <v>46</v>
      </c>
      <c r="F452">
        <v>26</v>
      </c>
      <c r="G452" t="s">
        <v>14163</v>
      </c>
    </row>
    <row r="453" spans="1:7" x14ac:dyDescent="0.35">
      <c r="A453" s="21" t="s">
        <v>14504</v>
      </c>
      <c r="B453" s="29" t="s">
        <v>14505</v>
      </c>
      <c r="C453" s="23">
        <v>3</v>
      </c>
      <c r="D453" s="23">
        <v>0.7</v>
      </c>
      <c r="E453" s="23">
        <v>40</v>
      </c>
      <c r="F453">
        <v>89.5</v>
      </c>
      <c r="G453" t="s">
        <v>14162</v>
      </c>
    </row>
    <row r="454" spans="1:7" x14ac:dyDescent="0.35">
      <c r="A454" s="21" t="s">
        <v>3874</v>
      </c>
      <c r="B454" s="29" t="s">
        <v>3869</v>
      </c>
      <c r="C454" s="23">
        <v>2</v>
      </c>
      <c r="D454" s="23">
        <v>3</v>
      </c>
      <c r="E454" s="23">
        <v>40</v>
      </c>
      <c r="F454">
        <v>142.5</v>
      </c>
      <c r="G454" t="s">
        <v>14142</v>
      </c>
    </row>
    <row r="455" spans="1:7" x14ac:dyDescent="0.35">
      <c r="A455" s="21" t="s">
        <v>12612</v>
      </c>
      <c r="B455" s="29" t="s">
        <v>12613</v>
      </c>
      <c r="C455" s="23">
        <v>6</v>
      </c>
      <c r="D455" s="23">
        <v>0.7</v>
      </c>
      <c r="E455" s="23">
        <v>46</v>
      </c>
      <c r="F455">
        <v>21.5</v>
      </c>
      <c r="G455" t="s">
        <v>14145</v>
      </c>
    </row>
    <row r="456" spans="1:7" x14ac:dyDescent="0.35">
      <c r="A456" s="21" t="s">
        <v>4369</v>
      </c>
      <c r="B456" s="29" t="s">
        <v>4370</v>
      </c>
      <c r="C456" s="23">
        <v>6</v>
      </c>
      <c r="D456" s="23">
        <v>0.7</v>
      </c>
      <c r="E456" s="23">
        <v>40</v>
      </c>
      <c r="F456">
        <v>31</v>
      </c>
      <c r="G456" t="s">
        <v>14144</v>
      </c>
    </row>
    <row r="457" spans="1:7" x14ac:dyDescent="0.35">
      <c r="A457" s="21" t="s">
        <v>7704</v>
      </c>
      <c r="B457" s="29" t="s">
        <v>14307</v>
      </c>
      <c r="C457" s="23">
        <v>6</v>
      </c>
      <c r="D457" s="23">
        <v>0.7</v>
      </c>
      <c r="E457" s="23">
        <v>40</v>
      </c>
      <c r="F457">
        <v>29.65</v>
      </c>
      <c r="G457" t="s">
        <v>14145</v>
      </c>
    </row>
    <row r="458" spans="1:7" x14ac:dyDescent="0.35">
      <c r="A458" s="21" t="s">
        <v>4342</v>
      </c>
      <c r="B458" s="29" t="s">
        <v>4343</v>
      </c>
      <c r="C458" s="23">
        <v>6</v>
      </c>
      <c r="D458" s="23">
        <v>0.7</v>
      </c>
      <c r="E458" s="23">
        <v>40</v>
      </c>
      <c r="F458">
        <v>9.5</v>
      </c>
      <c r="G458" t="s">
        <v>14150</v>
      </c>
    </row>
    <row r="459" spans="1:7" x14ac:dyDescent="0.35">
      <c r="A459" s="21" t="s">
        <v>13179</v>
      </c>
      <c r="B459" s="29" t="s">
        <v>13180</v>
      </c>
      <c r="C459" s="23">
        <v>6</v>
      </c>
      <c r="D459" s="23">
        <v>0.7</v>
      </c>
      <c r="E459" s="23">
        <v>40</v>
      </c>
      <c r="F459">
        <v>23.5</v>
      </c>
      <c r="G459" t="s">
        <v>14163</v>
      </c>
    </row>
    <row r="460" spans="1:7" x14ac:dyDescent="0.35">
      <c r="A460" s="21" t="s">
        <v>4010</v>
      </c>
      <c r="B460" s="29" t="s">
        <v>4011</v>
      </c>
      <c r="C460" s="23">
        <v>6</v>
      </c>
      <c r="D460" s="23">
        <v>0.7</v>
      </c>
      <c r="E460" s="23">
        <v>15</v>
      </c>
      <c r="F460">
        <v>6.65</v>
      </c>
      <c r="G460" t="s">
        <v>14148</v>
      </c>
    </row>
    <row r="461" spans="1:7" x14ac:dyDescent="0.35">
      <c r="A461" s="21" t="s">
        <v>4518</v>
      </c>
      <c r="B461" s="29" t="s">
        <v>4519</v>
      </c>
      <c r="C461" s="23">
        <v>6</v>
      </c>
      <c r="D461" s="23">
        <v>0.7</v>
      </c>
      <c r="E461" s="23">
        <v>38</v>
      </c>
      <c r="F461">
        <v>129</v>
      </c>
      <c r="G461" t="s">
        <v>14140</v>
      </c>
    </row>
    <row r="462" spans="1:7" x14ac:dyDescent="0.35">
      <c r="A462" s="21" t="s">
        <v>9196</v>
      </c>
      <c r="B462" s="29" t="s">
        <v>9193</v>
      </c>
      <c r="C462" s="23">
        <v>12</v>
      </c>
      <c r="D462" s="23">
        <v>1</v>
      </c>
      <c r="E462" s="23">
        <v>20</v>
      </c>
      <c r="F462">
        <v>13.2</v>
      </c>
      <c r="G462" t="s">
        <v>14153</v>
      </c>
    </row>
    <row r="463" spans="1:7" x14ac:dyDescent="0.35">
      <c r="A463" s="21" t="s">
        <v>14828</v>
      </c>
      <c r="B463" s="29" t="s">
        <v>14829</v>
      </c>
      <c r="C463" s="23">
        <v>6</v>
      </c>
      <c r="D463" s="23">
        <v>0.7</v>
      </c>
      <c r="E463" s="23">
        <v>46</v>
      </c>
      <c r="F463">
        <v>17.5</v>
      </c>
      <c r="G463" t="s">
        <v>14145</v>
      </c>
    </row>
    <row r="464" spans="1:7" x14ac:dyDescent="0.35">
      <c r="A464" s="21" t="s">
        <v>14325</v>
      </c>
      <c r="B464" s="29" t="s">
        <v>1511</v>
      </c>
      <c r="C464" s="23">
        <v>6</v>
      </c>
      <c r="D464" s="23">
        <v>0.7</v>
      </c>
      <c r="E464" s="23">
        <v>40</v>
      </c>
      <c r="F464">
        <v>19.5</v>
      </c>
      <c r="G464" t="s">
        <v>14142</v>
      </c>
    </row>
    <row r="465" spans="1:7" x14ac:dyDescent="0.35">
      <c r="A465" s="21" t="s">
        <v>13480</v>
      </c>
      <c r="B465" s="29" t="s">
        <v>13481</v>
      </c>
      <c r="C465" s="23">
        <v>6</v>
      </c>
      <c r="D465" s="23">
        <v>1</v>
      </c>
      <c r="E465" s="23">
        <v>35</v>
      </c>
      <c r="F465">
        <v>11.7</v>
      </c>
      <c r="G465" t="s">
        <v>14141</v>
      </c>
    </row>
    <row r="466" spans="1:7" x14ac:dyDescent="0.35">
      <c r="A466" s="21" t="s">
        <v>7164</v>
      </c>
      <c r="B466" s="29" t="s">
        <v>7165</v>
      </c>
      <c r="C466" s="23">
        <v>6</v>
      </c>
      <c r="D466" s="23">
        <v>0.7</v>
      </c>
      <c r="E466" s="23">
        <v>43</v>
      </c>
      <c r="F466">
        <v>13.25</v>
      </c>
      <c r="G466" t="s">
        <v>14253</v>
      </c>
    </row>
    <row r="467" spans="1:7" x14ac:dyDescent="0.35">
      <c r="A467" s="21" t="s">
        <v>3529</v>
      </c>
      <c r="B467" s="29" t="s">
        <v>3530</v>
      </c>
      <c r="C467" s="23">
        <v>6</v>
      </c>
      <c r="D467" s="23">
        <v>0.7</v>
      </c>
      <c r="E467" s="23">
        <v>40</v>
      </c>
      <c r="F467">
        <v>18.5</v>
      </c>
      <c r="G467" t="s">
        <v>14144</v>
      </c>
    </row>
    <row r="468" spans="1:7" x14ac:dyDescent="0.35">
      <c r="A468" s="21" t="s">
        <v>1247</v>
      </c>
      <c r="B468" s="29" t="s">
        <v>1248</v>
      </c>
      <c r="C468" s="23">
        <v>6</v>
      </c>
      <c r="D468" s="23">
        <v>0.7</v>
      </c>
      <c r="E468" s="23">
        <v>17</v>
      </c>
      <c r="F468">
        <v>8.4499999999999993</v>
      </c>
      <c r="G468" t="s">
        <v>14154</v>
      </c>
    </row>
    <row r="469" spans="1:7" x14ac:dyDescent="0.35">
      <c r="A469" s="21" t="s">
        <v>13538</v>
      </c>
      <c r="B469" s="29" t="s">
        <v>13539</v>
      </c>
      <c r="C469" s="23">
        <v>6</v>
      </c>
      <c r="D469" s="23">
        <v>0.7</v>
      </c>
      <c r="E469" s="23">
        <v>39</v>
      </c>
      <c r="F469">
        <v>3.4</v>
      </c>
      <c r="G469" t="s">
        <v>14149</v>
      </c>
    </row>
    <row r="470" spans="1:7" x14ac:dyDescent="0.35">
      <c r="A470" s="21" t="s">
        <v>4428</v>
      </c>
      <c r="B470" s="29" t="s">
        <v>4429</v>
      </c>
      <c r="C470" s="23">
        <v>6</v>
      </c>
      <c r="D470" s="23">
        <v>0.7</v>
      </c>
      <c r="E470" s="23">
        <v>40</v>
      </c>
      <c r="F470">
        <v>20.25</v>
      </c>
      <c r="G470" t="s">
        <v>14144</v>
      </c>
    </row>
    <row r="471" spans="1:7" x14ac:dyDescent="0.35">
      <c r="A471" s="21" t="s">
        <v>13761</v>
      </c>
      <c r="B471" s="29" t="s">
        <v>13762</v>
      </c>
      <c r="C471" s="23">
        <v>6</v>
      </c>
      <c r="D471" s="23">
        <v>0.7</v>
      </c>
      <c r="E471" s="23">
        <v>40</v>
      </c>
      <c r="F471">
        <v>3.95</v>
      </c>
      <c r="G471" t="s">
        <v>14150</v>
      </c>
    </row>
    <row r="472" spans="1:7" x14ac:dyDescent="0.35">
      <c r="A472" s="21" t="s">
        <v>4996</v>
      </c>
      <c r="B472" s="29" t="s">
        <v>4997</v>
      </c>
      <c r="C472" s="23">
        <v>6</v>
      </c>
      <c r="D472" s="23">
        <v>0.7</v>
      </c>
      <c r="E472" s="23">
        <v>41.3</v>
      </c>
      <c r="F472">
        <v>35.5</v>
      </c>
      <c r="G472" t="s">
        <v>14144</v>
      </c>
    </row>
    <row r="473" spans="1:7" x14ac:dyDescent="0.35">
      <c r="A473" s="21" t="s">
        <v>5089</v>
      </c>
      <c r="B473" s="29" t="s">
        <v>5090</v>
      </c>
      <c r="C473" s="23">
        <v>6</v>
      </c>
      <c r="D473" s="23">
        <v>0.7</v>
      </c>
      <c r="E473" s="23">
        <v>46.8</v>
      </c>
      <c r="F473">
        <v>125</v>
      </c>
      <c r="G473" t="s">
        <v>14145</v>
      </c>
    </row>
    <row r="474" spans="1:7" x14ac:dyDescent="0.35">
      <c r="A474" s="21" t="s">
        <v>14743</v>
      </c>
      <c r="B474" s="29" t="s">
        <v>8697</v>
      </c>
      <c r="C474" s="23">
        <v>6</v>
      </c>
      <c r="D474" s="23">
        <v>0.7</v>
      </c>
      <c r="E474" s="23">
        <v>21</v>
      </c>
      <c r="F474">
        <v>8.5</v>
      </c>
      <c r="G474" t="s">
        <v>14153</v>
      </c>
    </row>
    <row r="475" spans="1:7" x14ac:dyDescent="0.35">
      <c r="A475" s="21" t="s">
        <v>2480</v>
      </c>
      <c r="B475" s="29" t="s">
        <v>2481</v>
      </c>
      <c r="C475" s="23">
        <v>6</v>
      </c>
      <c r="D475" s="23">
        <v>0.7</v>
      </c>
      <c r="E475" s="23">
        <v>50</v>
      </c>
      <c r="F475">
        <v>36</v>
      </c>
      <c r="G475" t="s">
        <v>14145</v>
      </c>
    </row>
    <row r="476" spans="1:7" x14ac:dyDescent="0.35">
      <c r="A476" s="21" t="s">
        <v>14437</v>
      </c>
      <c r="B476" s="29" t="s">
        <v>14438</v>
      </c>
      <c r="C476" s="23">
        <v>6</v>
      </c>
      <c r="D476" s="23">
        <v>1</v>
      </c>
      <c r="E476" s="23">
        <v>40</v>
      </c>
      <c r="F476">
        <v>23.5</v>
      </c>
      <c r="G476" t="s">
        <v>14144</v>
      </c>
    </row>
    <row r="477" spans="1:7" x14ac:dyDescent="0.35">
      <c r="A477" s="21" t="s">
        <v>5574</v>
      </c>
      <c r="B477" s="29" t="s">
        <v>5575</v>
      </c>
      <c r="C477" s="23">
        <v>6</v>
      </c>
      <c r="D477" s="23">
        <v>0.7</v>
      </c>
      <c r="E477" s="23">
        <v>17.899999999999999</v>
      </c>
      <c r="F477">
        <v>8.15</v>
      </c>
      <c r="G477" t="s">
        <v>14148</v>
      </c>
    </row>
    <row r="478" spans="1:7" x14ac:dyDescent="0.35">
      <c r="A478" s="21" t="s">
        <v>13522</v>
      </c>
      <c r="B478" s="29" t="s">
        <v>13523</v>
      </c>
      <c r="C478" s="23">
        <v>6</v>
      </c>
      <c r="D478" s="23">
        <v>0.7</v>
      </c>
      <c r="E478" s="23">
        <v>40.799999999999997</v>
      </c>
      <c r="F478">
        <v>16.95</v>
      </c>
      <c r="G478" t="s">
        <v>14159</v>
      </c>
    </row>
    <row r="479" spans="1:7" x14ac:dyDescent="0.35">
      <c r="A479" s="21" t="s">
        <v>7538</v>
      </c>
      <c r="B479" s="29" t="s">
        <v>7539</v>
      </c>
      <c r="C479" s="23">
        <v>192</v>
      </c>
      <c r="D479" s="23">
        <v>0.05</v>
      </c>
      <c r="E479" s="23">
        <v>40</v>
      </c>
      <c r="F479">
        <v>1.45</v>
      </c>
      <c r="G479" t="s">
        <v>14150</v>
      </c>
    </row>
    <row r="480" spans="1:7" x14ac:dyDescent="0.35">
      <c r="A480" s="21" t="s">
        <v>9762</v>
      </c>
      <c r="B480" s="29" t="s">
        <v>9763</v>
      </c>
      <c r="C480" s="23">
        <v>48</v>
      </c>
      <c r="D480" s="23">
        <v>0.05</v>
      </c>
      <c r="E480" s="23">
        <v>41.3</v>
      </c>
      <c r="F480">
        <v>2.75</v>
      </c>
      <c r="G480" t="s">
        <v>14150</v>
      </c>
    </row>
    <row r="481" spans="1:7" x14ac:dyDescent="0.35">
      <c r="A481" s="21" t="s">
        <v>397</v>
      </c>
      <c r="B481" s="29" t="s">
        <v>398</v>
      </c>
      <c r="C481" s="23">
        <v>6</v>
      </c>
      <c r="D481" s="23">
        <v>0.7</v>
      </c>
      <c r="E481" s="23">
        <v>30</v>
      </c>
      <c r="F481">
        <v>8.5</v>
      </c>
      <c r="G481" t="s">
        <v>14148</v>
      </c>
    </row>
    <row r="482" spans="1:7" x14ac:dyDescent="0.35">
      <c r="A482" s="21" t="s">
        <v>519</v>
      </c>
      <c r="B482" s="29" t="s">
        <v>520</v>
      </c>
      <c r="C482" s="23">
        <v>4</v>
      </c>
      <c r="D482" s="23">
        <v>0.7</v>
      </c>
      <c r="E482" s="23">
        <v>40</v>
      </c>
      <c r="F482">
        <v>91.95</v>
      </c>
      <c r="G482" t="s">
        <v>14140</v>
      </c>
    </row>
    <row r="483" spans="1:7" x14ac:dyDescent="0.35">
      <c r="A483" s="21" t="s">
        <v>4002</v>
      </c>
      <c r="B483" s="29" t="s">
        <v>4003</v>
      </c>
      <c r="C483" s="23">
        <v>6</v>
      </c>
      <c r="D483" s="23">
        <v>0.7</v>
      </c>
      <c r="E483" s="23">
        <v>20</v>
      </c>
      <c r="F483">
        <v>6.25</v>
      </c>
      <c r="G483" t="s">
        <v>14153</v>
      </c>
    </row>
    <row r="484" spans="1:7" x14ac:dyDescent="0.35">
      <c r="A484" s="21" t="s">
        <v>5609</v>
      </c>
      <c r="B484" s="29" t="s">
        <v>5610</v>
      </c>
      <c r="C484" s="23">
        <v>6</v>
      </c>
      <c r="D484" s="23">
        <v>0.7</v>
      </c>
      <c r="E484" s="23">
        <v>47</v>
      </c>
      <c r="F484">
        <v>6.95</v>
      </c>
      <c r="G484" t="s">
        <v>14146</v>
      </c>
    </row>
    <row r="485" spans="1:7" x14ac:dyDescent="0.35">
      <c r="A485" s="21" t="s">
        <v>1129</v>
      </c>
      <c r="B485" s="29" t="s">
        <v>1126</v>
      </c>
      <c r="C485" s="23">
        <v>12</v>
      </c>
      <c r="D485" s="23">
        <v>1</v>
      </c>
      <c r="E485" s="23">
        <v>40</v>
      </c>
      <c r="F485">
        <v>7.3</v>
      </c>
      <c r="G485" t="s">
        <v>14144</v>
      </c>
    </row>
    <row r="486" spans="1:7" x14ac:dyDescent="0.35">
      <c r="A486" s="21" t="s">
        <v>3963</v>
      </c>
      <c r="B486" s="29" t="s">
        <v>3964</v>
      </c>
      <c r="C486" s="23">
        <v>12</v>
      </c>
      <c r="D486" s="23">
        <v>1</v>
      </c>
      <c r="E486" s="23">
        <v>40</v>
      </c>
      <c r="F486">
        <v>31.5</v>
      </c>
      <c r="G486" t="s">
        <v>14157</v>
      </c>
    </row>
    <row r="487" spans="1:7" x14ac:dyDescent="0.35">
      <c r="A487" s="21" t="s">
        <v>4661</v>
      </c>
      <c r="B487" s="29" t="s">
        <v>4662</v>
      </c>
      <c r="C487" s="23">
        <v>6</v>
      </c>
      <c r="D487" s="23">
        <v>0.7</v>
      </c>
      <c r="E487" s="23">
        <v>43</v>
      </c>
      <c r="F487">
        <v>18.2</v>
      </c>
      <c r="G487" t="s">
        <v>14146</v>
      </c>
    </row>
    <row r="488" spans="1:7" x14ac:dyDescent="0.35">
      <c r="A488" s="21" t="s">
        <v>2182</v>
      </c>
      <c r="B488" s="29" t="s">
        <v>2183</v>
      </c>
      <c r="C488" s="23">
        <v>6</v>
      </c>
      <c r="D488" s="23">
        <v>0.5</v>
      </c>
      <c r="E488" s="23">
        <v>40</v>
      </c>
      <c r="F488">
        <v>10</v>
      </c>
      <c r="G488" t="s">
        <v>14160</v>
      </c>
    </row>
    <row r="489" spans="1:7" x14ac:dyDescent="0.35">
      <c r="A489" s="21" t="s">
        <v>13136</v>
      </c>
      <c r="B489" s="29" t="s">
        <v>13127</v>
      </c>
      <c r="C489" s="23">
        <v>6</v>
      </c>
      <c r="D489" s="23">
        <v>1</v>
      </c>
      <c r="E489" s="23">
        <v>20</v>
      </c>
      <c r="F489">
        <v>10.15</v>
      </c>
      <c r="G489" t="s">
        <v>14154</v>
      </c>
    </row>
    <row r="490" spans="1:7" x14ac:dyDescent="0.35">
      <c r="A490" s="21" t="s">
        <v>12791</v>
      </c>
      <c r="B490" s="29" t="s">
        <v>12792</v>
      </c>
      <c r="C490" s="23">
        <v>6</v>
      </c>
      <c r="D490" s="23">
        <v>0.7</v>
      </c>
      <c r="E490" s="23">
        <v>40</v>
      </c>
      <c r="F490">
        <v>14.5</v>
      </c>
      <c r="G490" t="s">
        <v>14145</v>
      </c>
    </row>
    <row r="491" spans="1:7" x14ac:dyDescent="0.35">
      <c r="A491" s="21" t="s">
        <v>9472</v>
      </c>
      <c r="B491" s="29" t="s">
        <v>9473</v>
      </c>
      <c r="C491" s="23">
        <v>6</v>
      </c>
      <c r="D491" s="23">
        <v>0.7</v>
      </c>
      <c r="E491" s="23">
        <v>40</v>
      </c>
      <c r="F491">
        <v>9.25</v>
      </c>
      <c r="G491" t="s">
        <v>14144</v>
      </c>
    </row>
    <row r="492" spans="1:7" x14ac:dyDescent="0.35">
      <c r="A492" s="21" t="s">
        <v>13006</v>
      </c>
      <c r="B492" s="29" t="s">
        <v>13003</v>
      </c>
      <c r="C492" s="23">
        <v>6</v>
      </c>
      <c r="D492" s="23">
        <v>0.7</v>
      </c>
      <c r="E492" s="23">
        <v>40</v>
      </c>
      <c r="F492">
        <v>12.75</v>
      </c>
      <c r="G492" t="s">
        <v>14150</v>
      </c>
    </row>
    <row r="493" spans="1:7" x14ac:dyDescent="0.35">
      <c r="A493" s="21" t="s">
        <v>7070</v>
      </c>
      <c r="B493" s="29" t="s">
        <v>7071</v>
      </c>
      <c r="C493" s="23">
        <v>6</v>
      </c>
      <c r="D493" s="23">
        <v>0.7</v>
      </c>
      <c r="E493" s="23">
        <v>40</v>
      </c>
      <c r="F493">
        <v>19.5</v>
      </c>
      <c r="G493" t="s">
        <v>14253</v>
      </c>
    </row>
    <row r="494" spans="1:7" x14ac:dyDescent="0.35">
      <c r="A494" s="21" t="s">
        <v>1314</v>
      </c>
      <c r="B494" s="29" t="s">
        <v>1315</v>
      </c>
      <c r="C494" s="23">
        <v>6</v>
      </c>
      <c r="D494" s="23">
        <v>0.7</v>
      </c>
      <c r="E494" s="23">
        <v>40</v>
      </c>
      <c r="F494">
        <v>42.5</v>
      </c>
      <c r="G494" t="s">
        <v>14150</v>
      </c>
    </row>
    <row r="495" spans="1:7" x14ac:dyDescent="0.35">
      <c r="A495" s="21" t="s">
        <v>2082</v>
      </c>
      <c r="B495" s="29" t="s">
        <v>2083</v>
      </c>
      <c r="C495" s="23">
        <v>6</v>
      </c>
      <c r="D495" s="23">
        <v>0.7</v>
      </c>
      <c r="E495" s="23">
        <v>17</v>
      </c>
      <c r="F495">
        <v>4.45</v>
      </c>
      <c r="G495" t="s">
        <v>14153</v>
      </c>
    </row>
    <row r="496" spans="1:7" x14ac:dyDescent="0.35">
      <c r="A496" s="21" t="s">
        <v>2756</v>
      </c>
      <c r="B496" s="29" t="s">
        <v>2757</v>
      </c>
      <c r="C496" s="23">
        <v>6</v>
      </c>
      <c r="D496" s="23">
        <v>0.7</v>
      </c>
      <c r="E496" s="23">
        <v>40</v>
      </c>
      <c r="F496">
        <v>7.85</v>
      </c>
      <c r="G496" t="s">
        <v>14140</v>
      </c>
    </row>
    <row r="497" spans="1:7" x14ac:dyDescent="0.35">
      <c r="A497" s="21" t="s">
        <v>914</v>
      </c>
      <c r="B497" s="29" t="s">
        <v>915</v>
      </c>
      <c r="C497" s="23">
        <v>6</v>
      </c>
      <c r="D497" s="23">
        <v>0.7</v>
      </c>
      <c r="E497" s="23">
        <v>43</v>
      </c>
      <c r="F497">
        <v>14.5</v>
      </c>
      <c r="G497" t="s">
        <v>14145</v>
      </c>
    </row>
    <row r="498" spans="1:7" x14ac:dyDescent="0.35">
      <c r="A498" s="21" t="s">
        <v>7508</v>
      </c>
      <c r="B498" s="29" t="s">
        <v>7509</v>
      </c>
      <c r="C498" s="23">
        <v>6</v>
      </c>
      <c r="D498" s="23">
        <v>0.7</v>
      </c>
      <c r="E498" s="23">
        <v>40</v>
      </c>
      <c r="F498">
        <v>47.75</v>
      </c>
      <c r="G498" t="s">
        <v>14150</v>
      </c>
    </row>
    <row r="499" spans="1:7" x14ac:dyDescent="0.35">
      <c r="A499" s="21" t="s">
        <v>15457</v>
      </c>
      <c r="B499" s="29" t="s">
        <v>15458</v>
      </c>
      <c r="C499" s="23">
        <v>6</v>
      </c>
      <c r="D499" s="23">
        <v>2</v>
      </c>
      <c r="E499" s="23">
        <v>40</v>
      </c>
      <c r="F499">
        <v>27</v>
      </c>
      <c r="G499" t="s">
        <v>14253</v>
      </c>
    </row>
    <row r="500" spans="1:7" x14ac:dyDescent="0.35">
      <c r="A500" s="21" t="s">
        <v>9792</v>
      </c>
      <c r="B500" s="29" t="s">
        <v>9793</v>
      </c>
      <c r="C500" s="23">
        <v>6</v>
      </c>
      <c r="D500" s="23">
        <v>0.7</v>
      </c>
      <c r="E500" s="23">
        <v>47.3</v>
      </c>
      <c r="F500">
        <v>40.75</v>
      </c>
      <c r="G500" t="s">
        <v>14167</v>
      </c>
    </row>
    <row r="501" spans="1:7" x14ac:dyDescent="0.35">
      <c r="A501" s="21" t="s">
        <v>13016</v>
      </c>
      <c r="B501" s="29" t="s">
        <v>13017</v>
      </c>
      <c r="C501" s="23">
        <v>6</v>
      </c>
      <c r="D501" s="23">
        <v>0.7</v>
      </c>
      <c r="E501" s="23">
        <v>35</v>
      </c>
      <c r="F501">
        <v>9.5</v>
      </c>
      <c r="G501" t="s">
        <v>14143</v>
      </c>
    </row>
    <row r="502" spans="1:7" x14ac:dyDescent="0.35">
      <c r="A502" s="21" t="s">
        <v>10246</v>
      </c>
      <c r="B502" s="29" t="s">
        <v>10247</v>
      </c>
      <c r="C502" s="23">
        <v>6</v>
      </c>
      <c r="D502" s="23">
        <v>0.7</v>
      </c>
      <c r="E502" s="23">
        <v>40</v>
      </c>
      <c r="F502">
        <v>5.35</v>
      </c>
      <c r="G502" t="s">
        <v>14144</v>
      </c>
    </row>
    <row r="503" spans="1:7" x14ac:dyDescent="0.35">
      <c r="A503" s="21" t="s">
        <v>82</v>
      </c>
      <c r="B503" s="29" t="s">
        <v>83</v>
      </c>
      <c r="C503" s="23">
        <v>6</v>
      </c>
      <c r="D503" s="23">
        <v>0.7</v>
      </c>
      <c r="E503" s="23">
        <v>40</v>
      </c>
      <c r="F503">
        <v>7.65</v>
      </c>
      <c r="G503" t="s">
        <v>14142</v>
      </c>
    </row>
    <row r="504" spans="1:7" x14ac:dyDescent="0.35">
      <c r="A504" s="21" t="s">
        <v>8672</v>
      </c>
      <c r="B504" s="29" t="s">
        <v>8673</v>
      </c>
      <c r="C504" s="23">
        <v>6</v>
      </c>
      <c r="D504" s="23">
        <v>0.7</v>
      </c>
      <c r="E504" s="23">
        <v>47</v>
      </c>
      <c r="F504">
        <v>26.15</v>
      </c>
      <c r="G504" t="s">
        <v>14158</v>
      </c>
    </row>
    <row r="505" spans="1:7" x14ac:dyDescent="0.35">
      <c r="A505" s="21" t="s">
        <v>14445</v>
      </c>
      <c r="B505" s="29" t="s">
        <v>14446</v>
      </c>
      <c r="C505" s="23">
        <v>6</v>
      </c>
      <c r="D505" s="23">
        <v>1</v>
      </c>
      <c r="E505" s="23">
        <v>40</v>
      </c>
      <c r="F505">
        <v>47.5</v>
      </c>
      <c r="G505" t="s">
        <v>14145</v>
      </c>
    </row>
    <row r="506" spans="1:7" x14ac:dyDescent="0.35">
      <c r="A506" s="21" t="s">
        <v>2584</v>
      </c>
      <c r="B506" s="29" t="s">
        <v>2585</v>
      </c>
      <c r="C506" s="23">
        <v>6</v>
      </c>
      <c r="D506" s="23">
        <v>0.7</v>
      </c>
      <c r="E506" s="23">
        <v>46.3</v>
      </c>
      <c r="F506">
        <v>33.5</v>
      </c>
      <c r="G506" t="s">
        <v>14145</v>
      </c>
    </row>
    <row r="507" spans="1:7" x14ac:dyDescent="0.35">
      <c r="A507" s="21" t="s">
        <v>9018</v>
      </c>
      <c r="B507" s="29" t="s">
        <v>9019</v>
      </c>
      <c r="C507" s="23">
        <v>3</v>
      </c>
      <c r="D507" s="23">
        <v>0.7</v>
      </c>
      <c r="E507" s="23">
        <v>40</v>
      </c>
      <c r="F507">
        <v>28.75</v>
      </c>
      <c r="G507" t="s">
        <v>14144</v>
      </c>
    </row>
    <row r="508" spans="1:7" x14ac:dyDescent="0.35">
      <c r="A508" s="21" t="s">
        <v>6605</v>
      </c>
      <c r="B508" s="29" t="s">
        <v>6606</v>
      </c>
      <c r="C508" s="23">
        <v>12</v>
      </c>
      <c r="D508" s="23">
        <v>1</v>
      </c>
      <c r="E508" s="23">
        <v>40</v>
      </c>
      <c r="F508">
        <v>6.35</v>
      </c>
      <c r="G508" t="s">
        <v>14158</v>
      </c>
    </row>
    <row r="509" spans="1:7" x14ac:dyDescent="0.35">
      <c r="A509" s="21" t="s">
        <v>2405</v>
      </c>
      <c r="B509" s="29" t="s">
        <v>14413</v>
      </c>
      <c r="C509" s="23">
        <v>6</v>
      </c>
      <c r="D509" s="23">
        <v>0.7</v>
      </c>
      <c r="E509" s="23">
        <v>40</v>
      </c>
      <c r="F509">
        <v>15.25</v>
      </c>
      <c r="G509" t="s">
        <v>14146</v>
      </c>
    </row>
    <row r="510" spans="1:7" x14ac:dyDescent="0.35">
      <c r="A510" s="21" t="s">
        <v>8160</v>
      </c>
      <c r="B510" s="29" t="s">
        <v>8161</v>
      </c>
      <c r="C510" s="23">
        <v>6</v>
      </c>
      <c r="D510" s="23">
        <v>0.7</v>
      </c>
      <c r="E510" s="23">
        <v>38</v>
      </c>
      <c r="F510">
        <v>23.25</v>
      </c>
      <c r="G510" t="s">
        <v>14140</v>
      </c>
    </row>
    <row r="511" spans="1:7" x14ac:dyDescent="0.35">
      <c r="A511" s="21" t="s">
        <v>6194</v>
      </c>
      <c r="B511" s="29" t="s">
        <v>6195</v>
      </c>
      <c r="C511" s="23">
        <v>192</v>
      </c>
      <c r="D511" s="23">
        <v>0.05</v>
      </c>
      <c r="E511" s="23">
        <v>37.5</v>
      </c>
      <c r="F511">
        <v>0.65</v>
      </c>
      <c r="G511" t="s">
        <v>14146</v>
      </c>
    </row>
    <row r="512" spans="1:7" x14ac:dyDescent="0.35">
      <c r="A512" s="21" t="s">
        <v>9919</v>
      </c>
      <c r="B512" s="29" t="s">
        <v>9920</v>
      </c>
      <c r="C512" s="23">
        <v>6</v>
      </c>
      <c r="D512" s="23">
        <v>0.7</v>
      </c>
      <c r="E512" s="23">
        <v>50</v>
      </c>
      <c r="F512">
        <v>28.5</v>
      </c>
      <c r="G512" t="s">
        <v>14145</v>
      </c>
    </row>
    <row r="513" spans="1:7" x14ac:dyDescent="0.35">
      <c r="A513" s="21" t="s">
        <v>11397</v>
      </c>
      <c r="B513" s="29" t="s">
        <v>11390</v>
      </c>
      <c r="C513" s="23">
        <v>6</v>
      </c>
      <c r="D513" s="23">
        <v>0.7</v>
      </c>
      <c r="E513" s="23">
        <v>25</v>
      </c>
      <c r="F513">
        <v>8.5</v>
      </c>
      <c r="G513" t="s">
        <v>14148</v>
      </c>
    </row>
    <row r="514" spans="1:7" x14ac:dyDescent="0.35">
      <c r="A514" s="21" t="s">
        <v>7410</v>
      </c>
      <c r="B514" s="29" t="s">
        <v>7407</v>
      </c>
      <c r="C514" s="23">
        <v>12</v>
      </c>
      <c r="D514" s="23">
        <v>1</v>
      </c>
      <c r="E514" s="23">
        <v>32.5</v>
      </c>
      <c r="F514">
        <v>9.15</v>
      </c>
      <c r="G514" t="s">
        <v>14143</v>
      </c>
    </row>
    <row r="515" spans="1:7" x14ac:dyDescent="0.35">
      <c r="A515" s="21" t="s">
        <v>9211</v>
      </c>
      <c r="B515" s="29" t="s">
        <v>9212</v>
      </c>
      <c r="C515" s="23">
        <v>6</v>
      </c>
      <c r="D515" s="23">
        <v>0.7</v>
      </c>
      <c r="E515" s="23">
        <v>46</v>
      </c>
      <c r="F515">
        <v>46</v>
      </c>
      <c r="G515" t="s">
        <v>14145</v>
      </c>
    </row>
    <row r="516" spans="1:7" x14ac:dyDescent="0.35">
      <c r="A516" s="21" t="s">
        <v>2401</v>
      </c>
      <c r="B516" s="29" t="s">
        <v>2402</v>
      </c>
      <c r="C516" s="23">
        <v>6</v>
      </c>
      <c r="D516" s="23">
        <v>0.7</v>
      </c>
      <c r="E516" s="23">
        <v>57</v>
      </c>
      <c r="F516">
        <v>8.5</v>
      </c>
      <c r="G516" t="s">
        <v>14146</v>
      </c>
    </row>
    <row r="517" spans="1:7" x14ac:dyDescent="0.35">
      <c r="A517" s="21" t="s">
        <v>2424</v>
      </c>
      <c r="B517" s="29" t="s">
        <v>2425</v>
      </c>
      <c r="C517" s="23">
        <v>6</v>
      </c>
      <c r="D517" s="23">
        <v>0.7</v>
      </c>
      <c r="E517" s="23">
        <v>40</v>
      </c>
      <c r="F517">
        <v>21.5</v>
      </c>
      <c r="G517" t="s">
        <v>14146</v>
      </c>
    </row>
    <row r="518" spans="1:7" x14ac:dyDescent="0.35">
      <c r="A518" s="21" t="s">
        <v>14811</v>
      </c>
      <c r="B518" s="29" t="s">
        <v>14812</v>
      </c>
      <c r="C518" s="23">
        <v>6</v>
      </c>
      <c r="D518" s="23">
        <v>0.7</v>
      </c>
      <c r="E518" s="23">
        <v>46</v>
      </c>
      <c r="F518">
        <v>54</v>
      </c>
      <c r="G518" t="s">
        <v>14145</v>
      </c>
    </row>
    <row r="519" spans="1:7" x14ac:dyDescent="0.35">
      <c r="A519" s="21" t="s">
        <v>1741</v>
      </c>
      <c r="B519" s="29" t="s">
        <v>1742</v>
      </c>
      <c r="C519" s="23">
        <v>12</v>
      </c>
      <c r="D519" s="23">
        <v>0.5</v>
      </c>
      <c r="E519" s="23">
        <v>18</v>
      </c>
      <c r="F519">
        <v>11.45</v>
      </c>
      <c r="G519" t="s">
        <v>14156</v>
      </c>
    </row>
    <row r="520" spans="1:7" x14ac:dyDescent="0.35">
      <c r="A520" s="21" t="s">
        <v>5902</v>
      </c>
      <c r="B520" s="29" t="s">
        <v>14627</v>
      </c>
      <c r="C520" s="23">
        <v>6</v>
      </c>
      <c r="D520" s="23">
        <v>0.7</v>
      </c>
      <c r="E520" s="23">
        <v>48</v>
      </c>
      <c r="F520">
        <v>35</v>
      </c>
      <c r="G520" t="s">
        <v>14145</v>
      </c>
    </row>
    <row r="521" spans="1:7" x14ac:dyDescent="0.35">
      <c r="A521" s="21" t="s">
        <v>2141</v>
      </c>
      <c r="B521" s="29" t="s">
        <v>2138</v>
      </c>
      <c r="C521" s="23">
        <v>6</v>
      </c>
      <c r="D521" s="23">
        <v>0.5</v>
      </c>
      <c r="E521" s="23">
        <v>40</v>
      </c>
      <c r="F521">
        <v>7.95</v>
      </c>
      <c r="G521" t="s">
        <v>14146</v>
      </c>
    </row>
    <row r="522" spans="1:7" x14ac:dyDescent="0.35">
      <c r="A522" s="21" t="s">
        <v>4949</v>
      </c>
      <c r="B522" s="29" t="s">
        <v>4946</v>
      </c>
      <c r="C522" s="23">
        <v>9</v>
      </c>
      <c r="D522" s="23">
        <v>0.5</v>
      </c>
      <c r="E522" s="23">
        <v>40</v>
      </c>
      <c r="F522">
        <v>14.45</v>
      </c>
      <c r="G522" t="s">
        <v>14142</v>
      </c>
    </row>
    <row r="523" spans="1:7" x14ac:dyDescent="0.35">
      <c r="A523" s="21" t="s">
        <v>8880</v>
      </c>
      <c r="B523" s="29" t="s">
        <v>8881</v>
      </c>
      <c r="C523" s="23">
        <v>3</v>
      </c>
      <c r="D523" s="23">
        <v>0.7</v>
      </c>
      <c r="E523" s="23">
        <v>40</v>
      </c>
      <c r="F523">
        <v>110</v>
      </c>
      <c r="G523" t="s">
        <v>14157</v>
      </c>
    </row>
    <row r="524" spans="1:7" x14ac:dyDescent="0.35">
      <c r="A524" s="21" t="s">
        <v>9479</v>
      </c>
      <c r="B524" s="29" t="s">
        <v>9480</v>
      </c>
      <c r="C524" s="23">
        <v>6</v>
      </c>
      <c r="D524" s="23">
        <v>0.7</v>
      </c>
      <c r="E524" s="23">
        <v>43</v>
      </c>
      <c r="F524">
        <v>23.75</v>
      </c>
      <c r="G524" t="s">
        <v>14144</v>
      </c>
    </row>
    <row r="525" spans="1:7" x14ac:dyDescent="0.35">
      <c r="A525" s="21" t="s">
        <v>10257</v>
      </c>
      <c r="B525" s="29" t="s">
        <v>10258</v>
      </c>
      <c r="C525" s="23">
        <v>6</v>
      </c>
      <c r="D525" s="23">
        <v>0.7</v>
      </c>
      <c r="E525" s="23">
        <v>40</v>
      </c>
      <c r="F525">
        <v>13.15</v>
      </c>
      <c r="G525" t="s">
        <v>14144</v>
      </c>
    </row>
    <row r="526" spans="1:7" x14ac:dyDescent="0.35">
      <c r="A526" s="21" t="s">
        <v>7099</v>
      </c>
      <c r="B526" s="29" t="s">
        <v>7075</v>
      </c>
      <c r="C526" s="23">
        <v>6</v>
      </c>
      <c r="D526" s="23">
        <v>1</v>
      </c>
      <c r="E526" s="23">
        <v>40</v>
      </c>
      <c r="F526">
        <v>13.75</v>
      </c>
      <c r="G526" t="s">
        <v>14253</v>
      </c>
    </row>
    <row r="527" spans="1:7" x14ac:dyDescent="0.35">
      <c r="A527" s="21" t="s">
        <v>3185</v>
      </c>
      <c r="B527" s="29" t="s">
        <v>3186</v>
      </c>
      <c r="C527" s="23">
        <v>6</v>
      </c>
      <c r="D527" s="23">
        <v>0.7</v>
      </c>
      <c r="E527" s="23">
        <v>41</v>
      </c>
      <c r="F527">
        <v>46</v>
      </c>
      <c r="G527" t="s">
        <v>14165</v>
      </c>
    </row>
    <row r="528" spans="1:7" x14ac:dyDescent="0.35">
      <c r="A528" s="21" t="s">
        <v>12183</v>
      </c>
      <c r="B528" s="29" t="s">
        <v>12184</v>
      </c>
      <c r="C528" s="23">
        <v>6</v>
      </c>
      <c r="D528" s="23">
        <v>0.7</v>
      </c>
      <c r="E528" s="23">
        <v>30</v>
      </c>
      <c r="F528">
        <v>12.25</v>
      </c>
      <c r="G528" t="s">
        <v>14161</v>
      </c>
    </row>
    <row r="529" spans="1:7" x14ac:dyDescent="0.35">
      <c r="A529" s="21" t="s">
        <v>14807</v>
      </c>
      <c r="B529" s="29" t="s">
        <v>14808</v>
      </c>
      <c r="C529" s="23">
        <v>6</v>
      </c>
      <c r="D529" s="23">
        <v>0.7</v>
      </c>
      <c r="E529" s="23">
        <v>46</v>
      </c>
      <c r="F529">
        <v>23.5</v>
      </c>
      <c r="G529" t="s">
        <v>14145</v>
      </c>
    </row>
    <row r="530" spans="1:7" x14ac:dyDescent="0.35">
      <c r="A530" s="21" t="s">
        <v>1896</v>
      </c>
      <c r="B530" s="29" t="s">
        <v>1897</v>
      </c>
      <c r="C530" s="23">
        <v>6</v>
      </c>
      <c r="D530" s="23">
        <v>0.7</v>
      </c>
      <c r="E530" s="23">
        <v>43</v>
      </c>
      <c r="F530">
        <v>8.25</v>
      </c>
      <c r="G530" t="s">
        <v>14146</v>
      </c>
    </row>
    <row r="531" spans="1:7" x14ac:dyDescent="0.35">
      <c r="A531" s="21" t="s">
        <v>7553</v>
      </c>
      <c r="B531" s="29" t="s">
        <v>7550</v>
      </c>
      <c r="C531" s="23">
        <v>6</v>
      </c>
      <c r="D531" s="23">
        <v>1</v>
      </c>
      <c r="E531" s="23">
        <v>40</v>
      </c>
      <c r="F531">
        <v>155</v>
      </c>
      <c r="G531" t="s">
        <v>14150</v>
      </c>
    </row>
    <row r="532" spans="1:7" x14ac:dyDescent="0.35">
      <c r="A532" s="21" t="s">
        <v>875</v>
      </c>
      <c r="B532" s="29" t="s">
        <v>876</v>
      </c>
      <c r="C532" s="23">
        <v>6</v>
      </c>
      <c r="D532" s="23">
        <v>0.7</v>
      </c>
      <c r="E532" s="23">
        <v>46</v>
      </c>
      <c r="F532">
        <v>18.5</v>
      </c>
      <c r="G532" t="s">
        <v>14145</v>
      </c>
    </row>
    <row r="533" spans="1:7" x14ac:dyDescent="0.35">
      <c r="A533" s="21" t="s">
        <v>12660</v>
      </c>
      <c r="B533" s="29" t="s">
        <v>12661</v>
      </c>
      <c r="C533" s="23">
        <v>6</v>
      </c>
      <c r="D533" s="23">
        <v>0.7</v>
      </c>
      <c r="E533" s="23">
        <v>43</v>
      </c>
      <c r="F533">
        <v>14.5</v>
      </c>
      <c r="G533" t="s">
        <v>14145</v>
      </c>
    </row>
    <row r="534" spans="1:7" x14ac:dyDescent="0.35">
      <c r="A534" s="21" t="s">
        <v>13024</v>
      </c>
      <c r="B534" s="29" t="s">
        <v>13021</v>
      </c>
      <c r="C534" s="23">
        <v>6</v>
      </c>
      <c r="D534" s="23">
        <v>0.7</v>
      </c>
      <c r="E534" s="23">
        <v>40</v>
      </c>
      <c r="F534">
        <v>9.4499999999999993</v>
      </c>
      <c r="G534" t="s">
        <v>14150</v>
      </c>
    </row>
    <row r="535" spans="1:7" x14ac:dyDescent="0.35">
      <c r="A535" s="21" t="s">
        <v>7180</v>
      </c>
      <c r="B535" s="29" t="s">
        <v>7181</v>
      </c>
      <c r="C535" s="23">
        <v>6</v>
      </c>
      <c r="D535" s="23">
        <v>1</v>
      </c>
      <c r="E535" s="23">
        <v>45</v>
      </c>
      <c r="F535">
        <v>84.25</v>
      </c>
      <c r="G535" t="s">
        <v>14253</v>
      </c>
    </row>
    <row r="536" spans="1:7" x14ac:dyDescent="0.35">
      <c r="A536" s="21" t="s">
        <v>14296</v>
      </c>
      <c r="B536" s="29" t="s">
        <v>14297</v>
      </c>
      <c r="C536" s="23">
        <v>6</v>
      </c>
      <c r="D536" s="23">
        <v>0.7</v>
      </c>
      <c r="E536" s="23">
        <v>40</v>
      </c>
      <c r="F536">
        <v>27.5</v>
      </c>
      <c r="G536" t="s">
        <v>14144</v>
      </c>
    </row>
    <row r="537" spans="1:7" x14ac:dyDescent="0.35">
      <c r="A537" s="21" t="s">
        <v>12593</v>
      </c>
      <c r="B537" s="29" t="s">
        <v>12594</v>
      </c>
      <c r="C537" s="23">
        <v>6</v>
      </c>
      <c r="D537" s="23">
        <v>0.7</v>
      </c>
      <c r="E537" s="23">
        <v>40</v>
      </c>
      <c r="F537">
        <v>4.75</v>
      </c>
      <c r="G537" t="s">
        <v>14150</v>
      </c>
    </row>
    <row r="538" spans="1:7" x14ac:dyDescent="0.35">
      <c r="A538" s="21" t="s">
        <v>8021</v>
      </c>
      <c r="B538" s="29" t="s">
        <v>8022</v>
      </c>
      <c r="C538" s="23">
        <v>6</v>
      </c>
      <c r="D538" s="23">
        <v>0.5</v>
      </c>
      <c r="E538" s="23">
        <v>47</v>
      </c>
      <c r="F538">
        <v>21</v>
      </c>
      <c r="G538" t="s">
        <v>14158</v>
      </c>
    </row>
    <row r="539" spans="1:7" x14ac:dyDescent="0.35">
      <c r="A539" s="21" t="s">
        <v>10022</v>
      </c>
      <c r="B539" s="29" t="s">
        <v>10023</v>
      </c>
      <c r="C539" s="23">
        <v>6</v>
      </c>
      <c r="D539" s="23">
        <v>0.7</v>
      </c>
      <c r="E539" s="23">
        <v>40</v>
      </c>
      <c r="F539">
        <v>8.9499999999999993</v>
      </c>
      <c r="G539" t="s">
        <v>14150</v>
      </c>
    </row>
    <row r="540" spans="1:7" x14ac:dyDescent="0.35">
      <c r="A540" s="21" t="s">
        <v>245</v>
      </c>
      <c r="B540" s="29" t="s">
        <v>246</v>
      </c>
      <c r="C540" s="23">
        <v>6</v>
      </c>
      <c r="D540" s="23">
        <v>0.7</v>
      </c>
      <c r="E540" s="23">
        <v>42.3</v>
      </c>
      <c r="F540">
        <v>25.5</v>
      </c>
      <c r="G540" t="s">
        <v>14142</v>
      </c>
    </row>
    <row r="541" spans="1:7" x14ac:dyDescent="0.35">
      <c r="A541" s="21" t="s">
        <v>3067</v>
      </c>
      <c r="B541" s="29" t="s">
        <v>3068</v>
      </c>
      <c r="C541" s="23">
        <v>6</v>
      </c>
      <c r="D541" s="23">
        <v>0.7</v>
      </c>
      <c r="E541" s="23">
        <v>35</v>
      </c>
      <c r="F541">
        <v>2.8</v>
      </c>
      <c r="G541" t="s">
        <v>14144</v>
      </c>
    </row>
    <row r="542" spans="1:7" x14ac:dyDescent="0.35">
      <c r="A542" s="21" t="s">
        <v>11203</v>
      </c>
      <c r="B542" s="29" t="s">
        <v>11204</v>
      </c>
      <c r="C542" s="23">
        <v>6</v>
      </c>
      <c r="D542" s="23">
        <v>0.7</v>
      </c>
      <c r="E542" s="23">
        <v>20</v>
      </c>
      <c r="F542">
        <v>6.95</v>
      </c>
      <c r="G542" t="s">
        <v>14161</v>
      </c>
    </row>
    <row r="543" spans="1:7" x14ac:dyDescent="0.35">
      <c r="A543" s="21" t="s">
        <v>12830</v>
      </c>
      <c r="B543" s="29" t="s">
        <v>12831</v>
      </c>
      <c r="C543" s="23">
        <v>6</v>
      </c>
      <c r="D543" s="23">
        <v>0.7</v>
      </c>
      <c r="E543" s="23">
        <v>46</v>
      </c>
      <c r="F543">
        <v>58</v>
      </c>
      <c r="G543" t="s">
        <v>14145</v>
      </c>
    </row>
    <row r="544" spans="1:7" x14ac:dyDescent="0.35">
      <c r="A544" s="21" t="s">
        <v>14395</v>
      </c>
      <c r="B544" s="29" t="s">
        <v>14396</v>
      </c>
      <c r="C544" s="23">
        <v>6</v>
      </c>
      <c r="D544" s="23">
        <v>0.7</v>
      </c>
      <c r="E544" s="23">
        <v>40</v>
      </c>
      <c r="F544">
        <v>21.5</v>
      </c>
      <c r="G544" t="s">
        <v>14140</v>
      </c>
    </row>
    <row r="545" spans="1:7" x14ac:dyDescent="0.35">
      <c r="A545" s="21" t="s">
        <v>2997</v>
      </c>
      <c r="B545" s="29" t="s">
        <v>2998</v>
      </c>
      <c r="C545" s="23">
        <v>3</v>
      </c>
      <c r="D545" s="23">
        <v>0.7</v>
      </c>
      <c r="E545" s="23">
        <v>40</v>
      </c>
      <c r="F545">
        <v>138.5</v>
      </c>
      <c r="G545" t="s">
        <v>14140</v>
      </c>
    </row>
    <row r="546" spans="1:7" x14ac:dyDescent="0.35">
      <c r="A546" s="21" t="s">
        <v>1452</v>
      </c>
      <c r="B546" s="29" t="s">
        <v>1453</v>
      </c>
      <c r="C546" s="23">
        <v>6</v>
      </c>
      <c r="D546" s="23">
        <v>0.7</v>
      </c>
      <c r="E546" s="23">
        <v>40</v>
      </c>
      <c r="F546">
        <v>28.5</v>
      </c>
      <c r="G546" t="s">
        <v>14158</v>
      </c>
    </row>
    <row r="547" spans="1:7" x14ac:dyDescent="0.35">
      <c r="A547" s="21" t="s">
        <v>14502</v>
      </c>
      <c r="B547" s="29" t="s">
        <v>11891</v>
      </c>
      <c r="C547" s="23">
        <v>4</v>
      </c>
      <c r="D547" s="23">
        <v>3</v>
      </c>
      <c r="E547" s="23">
        <v>40</v>
      </c>
      <c r="F547">
        <v>19.5</v>
      </c>
      <c r="G547" t="s">
        <v>14142</v>
      </c>
    </row>
    <row r="548" spans="1:7" x14ac:dyDescent="0.35">
      <c r="A548" s="21" t="s">
        <v>11732</v>
      </c>
      <c r="B548" s="29" t="s">
        <v>11733</v>
      </c>
      <c r="C548" s="23">
        <v>6</v>
      </c>
      <c r="D548" s="23">
        <v>0.5</v>
      </c>
      <c r="E548" s="23">
        <v>15.5</v>
      </c>
      <c r="F548">
        <v>7.65</v>
      </c>
      <c r="G548" t="s">
        <v>14154</v>
      </c>
    </row>
    <row r="549" spans="1:7" x14ac:dyDescent="0.35">
      <c r="A549" s="21" t="s">
        <v>938</v>
      </c>
      <c r="B549" s="29" t="s">
        <v>939</v>
      </c>
      <c r="C549" s="23">
        <v>3</v>
      </c>
      <c r="D549" s="23">
        <v>0.7</v>
      </c>
      <c r="E549" s="23">
        <v>40</v>
      </c>
      <c r="F549">
        <v>9.35</v>
      </c>
      <c r="G549" t="s">
        <v>14159</v>
      </c>
    </row>
    <row r="550" spans="1:7" x14ac:dyDescent="0.35">
      <c r="A550" s="21" t="s">
        <v>5235</v>
      </c>
      <c r="B550" s="29" t="s">
        <v>5236</v>
      </c>
      <c r="C550" s="23">
        <v>12</v>
      </c>
      <c r="D550" s="23">
        <v>1</v>
      </c>
      <c r="E550" s="23">
        <v>37.5</v>
      </c>
      <c r="F550">
        <v>7.6</v>
      </c>
      <c r="G550" t="s">
        <v>14141</v>
      </c>
    </row>
    <row r="551" spans="1:7" x14ac:dyDescent="0.35">
      <c r="A551" s="21" t="s">
        <v>8321</v>
      </c>
      <c r="B551" s="29" t="s">
        <v>8322</v>
      </c>
      <c r="C551" s="23">
        <v>6</v>
      </c>
      <c r="D551" s="23">
        <v>0.7</v>
      </c>
      <c r="E551" s="23">
        <v>40</v>
      </c>
      <c r="F551">
        <v>12.65</v>
      </c>
      <c r="G551" t="s">
        <v>14149</v>
      </c>
    </row>
    <row r="552" spans="1:7" x14ac:dyDescent="0.35">
      <c r="A552" s="21" t="s">
        <v>9855</v>
      </c>
      <c r="B552" s="29" t="s">
        <v>9856</v>
      </c>
      <c r="C552" s="23">
        <v>6</v>
      </c>
      <c r="D552" s="23">
        <v>0.5</v>
      </c>
      <c r="E552" s="23">
        <v>40</v>
      </c>
      <c r="F552">
        <v>16.75</v>
      </c>
      <c r="G552" t="s">
        <v>14140</v>
      </c>
    </row>
    <row r="553" spans="1:7" x14ac:dyDescent="0.35">
      <c r="A553" s="21" t="s">
        <v>13924</v>
      </c>
      <c r="B553" s="29" t="s">
        <v>13925</v>
      </c>
      <c r="C553" s="23">
        <v>6</v>
      </c>
      <c r="D553" s="23">
        <v>1</v>
      </c>
      <c r="E553" s="23">
        <v>40</v>
      </c>
      <c r="F553">
        <v>40.5</v>
      </c>
      <c r="G553" t="s">
        <v>14144</v>
      </c>
    </row>
    <row r="554" spans="1:7" x14ac:dyDescent="0.35">
      <c r="A554" s="21" t="s">
        <v>1235</v>
      </c>
      <c r="B554" s="29" t="s">
        <v>1236</v>
      </c>
      <c r="C554" s="23">
        <v>6</v>
      </c>
      <c r="D554" s="23">
        <v>0.5</v>
      </c>
      <c r="E554" s="23">
        <v>15.7</v>
      </c>
      <c r="F554">
        <v>8.65</v>
      </c>
      <c r="G554" t="s">
        <v>14154</v>
      </c>
    </row>
    <row r="555" spans="1:7" x14ac:dyDescent="0.35">
      <c r="A555" s="21" t="s">
        <v>9923</v>
      </c>
      <c r="B555" s="29" t="s">
        <v>9924</v>
      </c>
      <c r="C555" s="23">
        <v>6</v>
      </c>
      <c r="D555" s="23">
        <v>0.7</v>
      </c>
      <c r="E555" s="23">
        <v>50</v>
      </c>
      <c r="F555">
        <v>53.5</v>
      </c>
      <c r="G555" t="s">
        <v>14145</v>
      </c>
    </row>
    <row r="556" spans="1:7" x14ac:dyDescent="0.35">
      <c r="A556" s="21" t="s">
        <v>4968</v>
      </c>
      <c r="B556" s="29" t="s">
        <v>4969</v>
      </c>
      <c r="C556" s="23">
        <v>6</v>
      </c>
      <c r="D556" s="23">
        <v>0.7</v>
      </c>
      <c r="E556" s="23">
        <v>40</v>
      </c>
      <c r="F556">
        <v>9.5</v>
      </c>
      <c r="G556" t="s">
        <v>14158</v>
      </c>
    </row>
    <row r="557" spans="1:7" x14ac:dyDescent="0.35">
      <c r="A557" s="21" t="s">
        <v>8858</v>
      </c>
      <c r="B557" s="29" t="s">
        <v>8859</v>
      </c>
      <c r="C557" s="23">
        <v>6</v>
      </c>
      <c r="D557" s="23">
        <v>0.7</v>
      </c>
      <c r="E557" s="23">
        <v>40</v>
      </c>
      <c r="F557">
        <v>46.65</v>
      </c>
      <c r="G557" t="s">
        <v>14157</v>
      </c>
    </row>
    <row r="558" spans="1:7" x14ac:dyDescent="0.35">
      <c r="A558" s="21" t="s">
        <v>15395</v>
      </c>
      <c r="B558" s="29" t="s">
        <v>15396</v>
      </c>
      <c r="C558" s="23">
        <v>12</v>
      </c>
      <c r="D558" s="23">
        <v>0.7</v>
      </c>
      <c r="E558" s="23">
        <v>40</v>
      </c>
      <c r="F558">
        <v>4.8499999999999996</v>
      </c>
      <c r="G558" t="s">
        <v>14150</v>
      </c>
    </row>
    <row r="559" spans="1:7" x14ac:dyDescent="0.35">
      <c r="A559" s="21" t="s">
        <v>3432</v>
      </c>
      <c r="B559" s="29" t="s">
        <v>3433</v>
      </c>
      <c r="C559" s="23">
        <v>6</v>
      </c>
      <c r="D559" s="23">
        <v>0.7</v>
      </c>
      <c r="E559" s="23">
        <v>40</v>
      </c>
      <c r="F559">
        <v>12.25</v>
      </c>
      <c r="G559" t="s">
        <v>14153</v>
      </c>
    </row>
    <row r="560" spans="1:7" x14ac:dyDescent="0.35">
      <c r="A560" s="21" t="s">
        <v>7863</v>
      </c>
      <c r="B560" s="29" t="s">
        <v>7864</v>
      </c>
      <c r="C560" s="23">
        <v>6</v>
      </c>
      <c r="D560" s="23">
        <v>0.7</v>
      </c>
      <c r="E560" s="23">
        <v>40</v>
      </c>
      <c r="F560">
        <v>11.15</v>
      </c>
      <c r="G560" t="s">
        <v>14141</v>
      </c>
    </row>
    <row r="561" spans="1:7" x14ac:dyDescent="0.35">
      <c r="A561" s="21" t="s">
        <v>13408</v>
      </c>
      <c r="B561" s="29" t="s">
        <v>13409</v>
      </c>
      <c r="C561" s="23">
        <v>6</v>
      </c>
      <c r="D561" s="23">
        <v>0.7</v>
      </c>
      <c r="E561" s="23">
        <v>40</v>
      </c>
      <c r="F561">
        <v>17.55</v>
      </c>
      <c r="G561" t="s">
        <v>14142</v>
      </c>
    </row>
    <row r="562" spans="1:7" x14ac:dyDescent="0.35">
      <c r="A562" s="21" t="s">
        <v>10755</v>
      </c>
      <c r="B562" s="29" t="s">
        <v>10756</v>
      </c>
      <c r="C562" s="23">
        <v>6</v>
      </c>
      <c r="D562" s="23">
        <v>0.5</v>
      </c>
      <c r="E562" s="23">
        <v>43</v>
      </c>
      <c r="F562">
        <v>24.5</v>
      </c>
      <c r="G562" t="s">
        <v>14146</v>
      </c>
    </row>
    <row r="563" spans="1:7" x14ac:dyDescent="0.35">
      <c r="A563" s="21" t="s">
        <v>11302</v>
      </c>
      <c r="B563" s="29" t="s">
        <v>11299</v>
      </c>
      <c r="C563" s="23">
        <v>6</v>
      </c>
      <c r="D563" s="23">
        <v>1</v>
      </c>
      <c r="E563" s="23">
        <v>18</v>
      </c>
      <c r="F563">
        <v>7.75</v>
      </c>
      <c r="G563" t="s">
        <v>14141</v>
      </c>
    </row>
    <row r="564" spans="1:7" x14ac:dyDescent="0.35">
      <c r="A564" s="21" t="s">
        <v>10610</v>
      </c>
      <c r="B564" s="29" t="s">
        <v>10611</v>
      </c>
      <c r="C564" s="23">
        <v>12</v>
      </c>
      <c r="D564" s="23">
        <v>0.7</v>
      </c>
      <c r="E564" s="23">
        <v>14</v>
      </c>
      <c r="F564">
        <v>5.45</v>
      </c>
      <c r="G564" t="s">
        <v>14168</v>
      </c>
    </row>
    <row r="565" spans="1:7" x14ac:dyDescent="0.35">
      <c r="A565" s="21" t="s">
        <v>1173</v>
      </c>
      <c r="B565" s="29" t="s">
        <v>1174</v>
      </c>
      <c r="C565" s="23">
        <v>6</v>
      </c>
      <c r="D565" s="23">
        <v>0.7</v>
      </c>
      <c r="E565" s="23">
        <v>32</v>
      </c>
      <c r="F565">
        <v>5.75</v>
      </c>
      <c r="G565" t="s">
        <v>14161</v>
      </c>
    </row>
    <row r="566" spans="1:7" x14ac:dyDescent="0.35">
      <c r="A566" s="21" t="s">
        <v>14625</v>
      </c>
      <c r="B566" s="29" t="s">
        <v>14626</v>
      </c>
      <c r="C566" s="23">
        <v>6</v>
      </c>
      <c r="D566" s="23">
        <v>0.7</v>
      </c>
      <c r="E566" s="23">
        <v>37.5</v>
      </c>
      <c r="F566">
        <v>14.5</v>
      </c>
      <c r="G566" t="s">
        <v>14141</v>
      </c>
    </row>
    <row r="567" spans="1:7" x14ac:dyDescent="0.35">
      <c r="A567" s="21" t="s">
        <v>13175</v>
      </c>
      <c r="B567" s="29" t="s">
        <v>13176</v>
      </c>
      <c r="C567" s="23">
        <v>6</v>
      </c>
      <c r="D567" s="23">
        <v>0.7</v>
      </c>
      <c r="E567" s="23">
        <v>40</v>
      </c>
      <c r="F567">
        <v>21.65</v>
      </c>
      <c r="G567" t="s">
        <v>14150</v>
      </c>
    </row>
    <row r="568" spans="1:7" x14ac:dyDescent="0.35">
      <c r="A568" s="21" t="s">
        <v>4562</v>
      </c>
      <c r="B568" s="29" t="s">
        <v>4563</v>
      </c>
      <c r="C568" s="23">
        <v>6</v>
      </c>
      <c r="D568" s="23">
        <v>0.7</v>
      </c>
      <c r="E568" s="23">
        <v>40</v>
      </c>
      <c r="F568">
        <v>26.95</v>
      </c>
      <c r="G568" t="s">
        <v>14144</v>
      </c>
    </row>
    <row r="569" spans="1:7" x14ac:dyDescent="0.35">
      <c r="A569" s="21" t="s">
        <v>4815</v>
      </c>
      <c r="B569" s="29" t="s">
        <v>4816</v>
      </c>
      <c r="C569" s="23">
        <v>6</v>
      </c>
      <c r="D569" s="23">
        <v>0.7</v>
      </c>
      <c r="E569" s="23">
        <v>47</v>
      </c>
      <c r="F569">
        <v>19.5</v>
      </c>
      <c r="G569" t="s">
        <v>14158</v>
      </c>
    </row>
    <row r="570" spans="1:7" x14ac:dyDescent="0.35">
      <c r="A570" s="21" t="s">
        <v>2534</v>
      </c>
      <c r="B570" s="29" t="s">
        <v>2531</v>
      </c>
      <c r="C570" s="23">
        <v>12</v>
      </c>
      <c r="D570" s="23">
        <v>1</v>
      </c>
      <c r="E570" s="23">
        <v>45</v>
      </c>
      <c r="F570">
        <v>13.75</v>
      </c>
      <c r="G570" t="s">
        <v>14158</v>
      </c>
    </row>
    <row r="571" spans="1:7" x14ac:dyDescent="0.35">
      <c r="A571" s="21" t="s">
        <v>10261</v>
      </c>
      <c r="B571" s="29" t="s">
        <v>10262</v>
      </c>
      <c r="C571" s="23">
        <v>6</v>
      </c>
      <c r="D571" s="23">
        <v>0.7</v>
      </c>
      <c r="E571" s="23">
        <v>37.5</v>
      </c>
      <c r="F571">
        <v>5.5</v>
      </c>
      <c r="G571" t="s">
        <v>14160</v>
      </c>
    </row>
    <row r="572" spans="1:7" x14ac:dyDescent="0.35">
      <c r="A572" s="21" t="s">
        <v>4388</v>
      </c>
      <c r="B572" s="29" t="s">
        <v>4389</v>
      </c>
      <c r="C572" s="23">
        <v>6</v>
      </c>
      <c r="D572" s="23">
        <v>0.5</v>
      </c>
      <c r="E572" s="23">
        <v>20</v>
      </c>
      <c r="F572">
        <v>10.8</v>
      </c>
      <c r="G572" t="s">
        <v>14148</v>
      </c>
    </row>
    <row r="573" spans="1:7" x14ac:dyDescent="0.35">
      <c r="A573" s="21" t="s">
        <v>14317</v>
      </c>
      <c r="B573" s="29" t="s">
        <v>14318</v>
      </c>
      <c r="C573" s="23">
        <v>6</v>
      </c>
      <c r="D573" s="23">
        <v>0.7</v>
      </c>
      <c r="E573" s="23">
        <v>40</v>
      </c>
      <c r="F573">
        <v>119</v>
      </c>
      <c r="G573" t="s">
        <v>14140</v>
      </c>
    </row>
    <row r="574" spans="1:7" x14ac:dyDescent="0.35">
      <c r="A574" s="21" t="s">
        <v>1058</v>
      </c>
      <c r="B574" s="29" t="s">
        <v>1059</v>
      </c>
      <c r="C574" s="23">
        <v>6</v>
      </c>
      <c r="D574" s="23">
        <v>0.7</v>
      </c>
      <c r="E574" s="23">
        <v>40</v>
      </c>
      <c r="F574">
        <v>20.95</v>
      </c>
      <c r="G574" t="s">
        <v>14144</v>
      </c>
    </row>
    <row r="575" spans="1:7" x14ac:dyDescent="0.35">
      <c r="A575" s="21" t="s">
        <v>14608</v>
      </c>
      <c r="B575" s="29" t="s">
        <v>13804</v>
      </c>
      <c r="C575" s="23">
        <v>6</v>
      </c>
      <c r="D575" s="23">
        <v>1</v>
      </c>
      <c r="E575" s="23">
        <v>45.2</v>
      </c>
      <c r="F575">
        <v>27.5</v>
      </c>
      <c r="G575" t="s">
        <v>14158</v>
      </c>
    </row>
    <row r="576" spans="1:7" x14ac:dyDescent="0.35">
      <c r="A576" s="21" t="s">
        <v>11961</v>
      </c>
      <c r="B576" s="29" t="s">
        <v>11962</v>
      </c>
      <c r="C576" s="23">
        <v>12</v>
      </c>
      <c r="D576" s="23">
        <v>0.7</v>
      </c>
      <c r="E576" s="23">
        <v>40</v>
      </c>
      <c r="F576">
        <v>1.95</v>
      </c>
      <c r="G576" t="s">
        <v>14142</v>
      </c>
    </row>
    <row r="577" spans="1:7" x14ac:dyDescent="0.35">
      <c r="A577" s="21" t="s">
        <v>7497</v>
      </c>
      <c r="B577" s="29" t="s">
        <v>7498</v>
      </c>
      <c r="C577" s="23">
        <v>3</v>
      </c>
      <c r="D577" s="23">
        <v>0.7</v>
      </c>
      <c r="E577" s="23">
        <v>46</v>
      </c>
      <c r="F577">
        <v>39.5</v>
      </c>
      <c r="G577" t="s">
        <v>14145</v>
      </c>
    </row>
    <row r="578" spans="1:7" x14ac:dyDescent="0.35">
      <c r="A578" s="21" t="s">
        <v>10631</v>
      </c>
      <c r="B578" s="29" t="s">
        <v>10632</v>
      </c>
      <c r="C578" s="23">
        <v>6</v>
      </c>
      <c r="D578" s="23">
        <v>0.7</v>
      </c>
      <c r="E578" s="23">
        <v>42</v>
      </c>
      <c r="F578">
        <v>13.2</v>
      </c>
      <c r="G578" t="s">
        <v>14144</v>
      </c>
    </row>
    <row r="579" spans="1:7" x14ac:dyDescent="0.35">
      <c r="A579" s="21" t="s">
        <v>1432</v>
      </c>
      <c r="B579" s="29" t="s">
        <v>1433</v>
      </c>
      <c r="C579" s="23">
        <v>6</v>
      </c>
      <c r="D579" s="23">
        <v>0.7</v>
      </c>
      <c r="E579" s="23">
        <v>38</v>
      </c>
      <c r="F579">
        <v>19.5</v>
      </c>
      <c r="G579" t="s">
        <v>14144</v>
      </c>
    </row>
    <row r="580" spans="1:7" x14ac:dyDescent="0.35">
      <c r="A580" s="21" t="s">
        <v>9505</v>
      </c>
      <c r="B580" s="29" t="s">
        <v>9502</v>
      </c>
      <c r="C580" s="23">
        <v>6</v>
      </c>
      <c r="D580" s="23">
        <v>0.7</v>
      </c>
      <c r="E580" s="23">
        <v>15</v>
      </c>
      <c r="F580">
        <v>8.25</v>
      </c>
      <c r="G580" t="s">
        <v>14154</v>
      </c>
    </row>
    <row r="581" spans="1:7" x14ac:dyDescent="0.35">
      <c r="A581" s="21" t="s">
        <v>13338</v>
      </c>
      <c r="B581" s="29" t="s">
        <v>13339</v>
      </c>
      <c r="C581" s="23">
        <v>12</v>
      </c>
      <c r="D581" s="23">
        <v>0.7</v>
      </c>
      <c r="E581" s="23">
        <v>40</v>
      </c>
      <c r="F581">
        <v>18.149999999999999</v>
      </c>
      <c r="G581" t="s">
        <v>14148</v>
      </c>
    </row>
    <row r="582" spans="1:7" x14ac:dyDescent="0.35">
      <c r="A582" s="21" t="s">
        <v>9583</v>
      </c>
      <c r="B582" s="29" t="s">
        <v>9579</v>
      </c>
      <c r="C582" s="23">
        <v>12</v>
      </c>
      <c r="D582" s="23">
        <v>1</v>
      </c>
      <c r="E582" s="23">
        <v>40</v>
      </c>
      <c r="F582">
        <v>7.4</v>
      </c>
      <c r="G582" t="s">
        <v>14142</v>
      </c>
    </row>
    <row r="583" spans="1:7" x14ac:dyDescent="0.35">
      <c r="A583" s="21" t="s">
        <v>2817</v>
      </c>
      <c r="B583" s="29" t="s">
        <v>2818</v>
      </c>
      <c r="C583" s="23">
        <v>3</v>
      </c>
      <c r="D583" s="23">
        <v>0.7</v>
      </c>
      <c r="E583" s="23">
        <v>40</v>
      </c>
      <c r="F583">
        <v>15.25</v>
      </c>
      <c r="G583" t="s">
        <v>14152</v>
      </c>
    </row>
    <row r="584" spans="1:7" x14ac:dyDescent="0.35">
      <c r="A584" s="21" t="s">
        <v>3562</v>
      </c>
      <c r="B584" s="29" t="s">
        <v>3563</v>
      </c>
      <c r="C584" s="23">
        <v>6</v>
      </c>
      <c r="D584" s="23">
        <v>0.7</v>
      </c>
      <c r="E584" s="23">
        <v>46</v>
      </c>
      <c r="F584">
        <v>24.95</v>
      </c>
      <c r="G584" t="s">
        <v>14163</v>
      </c>
    </row>
    <row r="585" spans="1:7" x14ac:dyDescent="0.35">
      <c r="A585" s="21" t="s">
        <v>10164</v>
      </c>
      <c r="B585" s="29" t="s">
        <v>10165</v>
      </c>
      <c r="C585" s="23">
        <v>6</v>
      </c>
      <c r="D585" s="23">
        <v>0.5</v>
      </c>
      <c r="E585" s="23">
        <v>45.8</v>
      </c>
      <c r="F585">
        <v>14.5</v>
      </c>
      <c r="G585" t="s">
        <v>14146</v>
      </c>
    </row>
    <row r="586" spans="1:7" x14ac:dyDescent="0.35">
      <c r="A586" s="21" t="s">
        <v>8337</v>
      </c>
      <c r="B586" s="29" t="s">
        <v>8338</v>
      </c>
      <c r="C586" s="23">
        <v>6</v>
      </c>
      <c r="D586" s="23">
        <v>0.7</v>
      </c>
      <c r="E586" s="23">
        <v>34</v>
      </c>
      <c r="F586">
        <v>8.99</v>
      </c>
      <c r="G586" t="s">
        <v>14144</v>
      </c>
    </row>
    <row r="587" spans="1:7" x14ac:dyDescent="0.35">
      <c r="A587" s="21" t="s">
        <v>3285</v>
      </c>
      <c r="B587" s="29" t="s">
        <v>3286</v>
      </c>
      <c r="C587" s="23">
        <v>6</v>
      </c>
      <c r="D587" s="23">
        <v>0.7</v>
      </c>
      <c r="E587" s="23">
        <v>40</v>
      </c>
      <c r="F587">
        <v>17</v>
      </c>
      <c r="G587" t="s">
        <v>14142</v>
      </c>
    </row>
    <row r="588" spans="1:7" x14ac:dyDescent="0.35">
      <c r="A588" s="21" t="s">
        <v>2322</v>
      </c>
      <c r="B588" s="29" t="s">
        <v>2323</v>
      </c>
      <c r="C588" s="23">
        <v>6</v>
      </c>
      <c r="D588" s="23">
        <v>0.7</v>
      </c>
      <c r="E588" s="23">
        <v>40</v>
      </c>
      <c r="F588">
        <v>12.65</v>
      </c>
      <c r="G588" t="s">
        <v>14146</v>
      </c>
    </row>
    <row r="589" spans="1:7" x14ac:dyDescent="0.35">
      <c r="A589" s="21" t="s">
        <v>6472</v>
      </c>
      <c r="B589" s="29" t="s">
        <v>6473</v>
      </c>
      <c r="C589" s="23">
        <v>6</v>
      </c>
      <c r="D589" s="23">
        <v>0.7</v>
      </c>
      <c r="E589" s="23">
        <v>45</v>
      </c>
      <c r="F589">
        <v>19</v>
      </c>
      <c r="G589" t="s">
        <v>14146</v>
      </c>
    </row>
    <row r="590" spans="1:7" x14ac:dyDescent="0.35">
      <c r="A590" s="21" t="s">
        <v>15465</v>
      </c>
      <c r="B590" s="29" t="s">
        <v>7228</v>
      </c>
      <c r="C590" s="23">
        <v>6</v>
      </c>
      <c r="D590" s="23">
        <v>0.7</v>
      </c>
      <c r="E590" s="23">
        <v>35</v>
      </c>
      <c r="F590">
        <v>6.1</v>
      </c>
      <c r="G590" t="s">
        <v>14156</v>
      </c>
    </row>
    <row r="591" spans="1:7" x14ac:dyDescent="0.35">
      <c r="A591" s="21" t="s">
        <v>11084</v>
      </c>
      <c r="B591" s="29" t="s">
        <v>11085</v>
      </c>
      <c r="C591" s="23">
        <v>12</v>
      </c>
      <c r="D591" s="23">
        <v>1</v>
      </c>
      <c r="E591" s="23">
        <v>40</v>
      </c>
      <c r="F591">
        <v>44.5</v>
      </c>
      <c r="G591" t="s">
        <v>14157</v>
      </c>
    </row>
    <row r="592" spans="1:7" x14ac:dyDescent="0.35">
      <c r="A592" s="21" t="s">
        <v>190</v>
      </c>
      <c r="B592" s="29" t="s">
        <v>187</v>
      </c>
      <c r="C592" s="23">
        <v>3</v>
      </c>
      <c r="D592" s="23">
        <v>0.7</v>
      </c>
      <c r="E592" s="23">
        <v>43</v>
      </c>
      <c r="F592">
        <v>49.5</v>
      </c>
      <c r="G592" t="s">
        <v>14145</v>
      </c>
    </row>
    <row r="593" spans="1:7" x14ac:dyDescent="0.35">
      <c r="A593" s="21" t="s">
        <v>12358</v>
      </c>
      <c r="B593" s="29" t="s">
        <v>12355</v>
      </c>
      <c r="C593" s="23">
        <v>6</v>
      </c>
      <c r="D593" s="23">
        <v>1</v>
      </c>
      <c r="E593" s="23">
        <v>15</v>
      </c>
      <c r="F593">
        <v>6.95</v>
      </c>
      <c r="G593" t="s">
        <v>14148</v>
      </c>
    </row>
    <row r="594" spans="1:7" x14ac:dyDescent="0.35">
      <c r="A594" s="21" t="s">
        <v>2627</v>
      </c>
      <c r="B594" s="29" t="s">
        <v>2628</v>
      </c>
      <c r="C594" s="23">
        <v>6</v>
      </c>
      <c r="D594" s="23">
        <v>1</v>
      </c>
      <c r="E594" s="23">
        <v>40</v>
      </c>
      <c r="F594">
        <v>15.25</v>
      </c>
      <c r="G594" t="s">
        <v>14150</v>
      </c>
    </row>
    <row r="595" spans="1:7" x14ac:dyDescent="0.35">
      <c r="A595" s="21" t="s">
        <v>942</v>
      </c>
      <c r="B595" s="29" t="s">
        <v>943</v>
      </c>
      <c r="C595" s="23">
        <v>6</v>
      </c>
      <c r="D595" s="23">
        <v>0.7</v>
      </c>
      <c r="E595" s="23">
        <v>38</v>
      </c>
      <c r="F595">
        <v>6.75</v>
      </c>
      <c r="G595" t="s">
        <v>14159</v>
      </c>
    </row>
    <row r="596" spans="1:7" x14ac:dyDescent="0.35">
      <c r="A596" s="21" t="s">
        <v>14852</v>
      </c>
      <c r="B596" s="29" t="s">
        <v>14853</v>
      </c>
      <c r="C596" s="23">
        <v>6</v>
      </c>
      <c r="D596" s="23">
        <v>0.7</v>
      </c>
      <c r="E596" s="23">
        <v>43</v>
      </c>
      <c r="F596">
        <v>47.5</v>
      </c>
      <c r="G596" t="s">
        <v>14162</v>
      </c>
    </row>
    <row r="597" spans="1:7" x14ac:dyDescent="0.35">
      <c r="A597" s="21" t="s">
        <v>11400</v>
      </c>
      <c r="B597" s="29" t="s">
        <v>11390</v>
      </c>
      <c r="C597" s="23">
        <v>1</v>
      </c>
      <c r="D597" s="23">
        <v>3</v>
      </c>
      <c r="E597" s="23">
        <v>25</v>
      </c>
      <c r="F597">
        <v>50</v>
      </c>
      <c r="G597" t="s">
        <v>14148</v>
      </c>
    </row>
    <row r="598" spans="1:7" x14ac:dyDescent="0.35">
      <c r="A598" s="21" t="s">
        <v>10522</v>
      </c>
      <c r="B598" s="29" t="s">
        <v>10516</v>
      </c>
      <c r="C598" s="23">
        <v>6</v>
      </c>
      <c r="D598" s="23">
        <v>1</v>
      </c>
      <c r="E598" s="23">
        <v>25</v>
      </c>
      <c r="F598">
        <v>8.9499999999999993</v>
      </c>
      <c r="G598" t="s">
        <v>14148</v>
      </c>
    </row>
    <row r="599" spans="1:7" x14ac:dyDescent="0.35">
      <c r="A599" s="21" t="s">
        <v>740</v>
      </c>
      <c r="B599" s="29" t="s">
        <v>741</v>
      </c>
      <c r="C599" s="23">
        <v>6</v>
      </c>
      <c r="D599" s="23">
        <v>0.7</v>
      </c>
      <c r="E599" s="23">
        <v>43</v>
      </c>
      <c r="F599">
        <v>46.5</v>
      </c>
      <c r="G599" t="s">
        <v>14150</v>
      </c>
    </row>
    <row r="600" spans="1:7" x14ac:dyDescent="0.35">
      <c r="A600" s="21" t="s">
        <v>3127</v>
      </c>
      <c r="B600" s="29" t="s">
        <v>3128</v>
      </c>
      <c r="C600" s="23">
        <v>6</v>
      </c>
      <c r="D600" s="23">
        <v>0.7</v>
      </c>
      <c r="E600" s="23">
        <v>40</v>
      </c>
      <c r="F600">
        <v>9.9499999999999993</v>
      </c>
      <c r="G600" t="s">
        <v>14144</v>
      </c>
    </row>
    <row r="601" spans="1:7" x14ac:dyDescent="0.35">
      <c r="A601" s="21" t="s">
        <v>3095</v>
      </c>
      <c r="B601" s="29" t="s">
        <v>3096</v>
      </c>
      <c r="C601" s="23">
        <v>6</v>
      </c>
      <c r="D601" s="23">
        <v>0.7</v>
      </c>
      <c r="E601" s="23">
        <v>40</v>
      </c>
      <c r="F601">
        <v>39.5</v>
      </c>
      <c r="G601" t="s">
        <v>14140</v>
      </c>
    </row>
    <row r="602" spans="1:7" x14ac:dyDescent="0.35">
      <c r="A602" s="21" t="s">
        <v>272</v>
      </c>
      <c r="B602" s="29" t="s">
        <v>273</v>
      </c>
      <c r="C602" s="23">
        <v>6</v>
      </c>
      <c r="D602" s="23">
        <v>0.7</v>
      </c>
      <c r="E602" s="23">
        <v>38</v>
      </c>
      <c r="F602">
        <v>9.1</v>
      </c>
      <c r="G602" t="s">
        <v>14141</v>
      </c>
    </row>
    <row r="603" spans="1:7" x14ac:dyDescent="0.35">
      <c r="A603" s="21" t="s">
        <v>7388</v>
      </c>
      <c r="B603" s="29" t="s">
        <v>7389</v>
      </c>
      <c r="C603" s="23">
        <v>6</v>
      </c>
      <c r="D603" s="23">
        <v>0.7</v>
      </c>
      <c r="E603" s="23">
        <v>43</v>
      </c>
      <c r="F603">
        <v>15.5</v>
      </c>
      <c r="G603" t="s">
        <v>14146</v>
      </c>
    </row>
    <row r="604" spans="1:7" x14ac:dyDescent="0.35">
      <c r="A604" s="21" t="s">
        <v>5711</v>
      </c>
      <c r="B604" s="29" t="s">
        <v>5712</v>
      </c>
      <c r="C604" s="23">
        <v>6</v>
      </c>
      <c r="D604" s="23">
        <v>0.7</v>
      </c>
      <c r="E604" s="23">
        <v>17</v>
      </c>
      <c r="F604">
        <v>10.65</v>
      </c>
      <c r="G604" t="s">
        <v>14154</v>
      </c>
    </row>
    <row r="605" spans="1:7" x14ac:dyDescent="0.35">
      <c r="A605" s="21" t="s">
        <v>11919</v>
      </c>
      <c r="B605" s="29" t="s">
        <v>11914</v>
      </c>
      <c r="C605" s="23">
        <v>24</v>
      </c>
      <c r="D605" s="23">
        <v>0.5</v>
      </c>
      <c r="E605" s="23">
        <v>40</v>
      </c>
      <c r="F605">
        <v>2.95</v>
      </c>
      <c r="G605" t="s">
        <v>14142</v>
      </c>
    </row>
    <row r="606" spans="1:7" x14ac:dyDescent="0.35">
      <c r="A606" s="21" t="s">
        <v>7037</v>
      </c>
      <c r="B606" s="29" t="s">
        <v>7038</v>
      </c>
      <c r="C606" s="23">
        <v>6</v>
      </c>
      <c r="D606" s="23">
        <v>0.7</v>
      </c>
      <c r="E606" s="23">
        <v>30</v>
      </c>
      <c r="F606">
        <v>8.6999999999999993</v>
      </c>
      <c r="G606" t="s">
        <v>14155</v>
      </c>
    </row>
    <row r="607" spans="1:7" x14ac:dyDescent="0.35">
      <c r="A607" s="21" t="s">
        <v>94</v>
      </c>
      <c r="B607" s="29" t="s">
        <v>95</v>
      </c>
      <c r="C607" s="23">
        <v>6</v>
      </c>
      <c r="D607" s="23">
        <v>0.7</v>
      </c>
      <c r="E607" s="23">
        <v>35</v>
      </c>
      <c r="F607">
        <v>15.1</v>
      </c>
      <c r="G607" t="s">
        <v>14143</v>
      </c>
    </row>
    <row r="608" spans="1:7" x14ac:dyDescent="0.35">
      <c r="A608" s="21" t="s">
        <v>8744</v>
      </c>
      <c r="B608" s="29" t="s">
        <v>8745</v>
      </c>
      <c r="C608" s="23">
        <v>6</v>
      </c>
      <c r="D608" s="23">
        <v>0.7</v>
      </c>
      <c r="E608" s="23">
        <v>38</v>
      </c>
      <c r="F608">
        <v>8.1</v>
      </c>
      <c r="G608" t="s">
        <v>14153</v>
      </c>
    </row>
    <row r="609" spans="1:7" x14ac:dyDescent="0.35">
      <c r="A609" s="21" t="s">
        <v>5101</v>
      </c>
      <c r="B609" s="29" t="s">
        <v>5102</v>
      </c>
      <c r="C609" s="23">
        <v>6</v>
      </c>
      <c r="D609" s="23">
        <v>0.7</v>
      </c>
      <c r="E609" s="23">
        <v>48.8</v>
      </c>
      <c r="F609">
        <v>29.5</v>
      </c>
      <c r="G609" t="s">
        <v>14145</v>
      </c>
    </row>
    <row r="610" spans="1:7" x14ac:dyDescent="0.35">
      <c r="A610" s="21" t="s">
        <v>10018</v>
      </c>
      <c r="B610" s="29" t="s">
        <v>10019</v>
      </c>
      <c r="C610" s="23">
        <v>36</v>
      </c>
      <c r="D610" s="23">
        <v>0.05</v>
      </c>
      <c r="E610" s="23">
        <v>40</v>
      </c>
      <c r="F610">
        <v>2.2000000000000002</v>
      </c>
      <c r="G610" t="s">
        <v>14150</v>
      </c>
    </row>
    <row r="611" spans="1:7" x14ac:dyDescent="0.35">
      <c r="A611" s="21" t="s">
        <v>2537</v>
      </c>
      <c r="B611" s="29" t="s">
        <v>2538</v>
      </c>
      <c r="C611" s="23">
        <v>6</v>
      </c>
      <c r="D611" s="23">
        <v>0.7</v>
      </c>
      <c r="E611" s="23">
        <v>17</v>
      </c>
      <c r="F611">
        <v>5.5</v>
      </c>
      <c r="G611" t="s">
        <v>14154</v>
      </c>
    </row>
    <row r="612" spans="1:7" x14ac:dyDescent="0.35">
      <c r="A612" s="21" t="s">
        <v>12597</v>
      </c>
      <c r="B612" s="29" t="s">
        <v>12598</v>
      </c>
      <c r="C612" s="23">
        <v>6</v>
      </c>
      <c r="D612" s="23">
        <v>0.7</v>
      </c>
      <c r="E612" s="23">
        <v>43</v>
      </c>
      <c r="F612">
        <v>32.950000000000003</v>
      </c>
      <c r="G612" t="s">
        <v>14145</v>
      </c>
    </row>
    <row r="613" spans="1:7" x14ac:dyDescent="0.35">
      <c r="A613" s="21" t="s">
        <v>8061</v>
      </c>
      <c r="B613" s="29" t="s">
        <v>8062</v>
      </c>
      <c r="C613" s="23">
        <v>6</v>
      </c>
      <c r="D613" s="23">
        <v>0.7</v>
      </c>
      <c r="E613" s="23">
        <v>14.9</v>
      </c>
      <c r="F613">
        <v>8.1</v>
      </c>
      <c r="G613" t="s">
        <v>14148</v>
      </c>
    </row>
    <row r="614" spans="1:7" x14ac:dyDescent="0.35">
      <c r="A614" s="21" t="s">
        <v>5778</v>
      </c>
      <c r="B614" s="29" t="s">
        <v>5779</v>
      </c>
      <c r="C614" s="23">
        <v>6</v>
      </c>
      <c r="D614" s="23">
        <v>0.7</v>
      </c>
      <c r="E614" s="23">
        <v>40</v>
      </c>
      <c r="F614">
        <v>10.5</v>
      </c>
      <c r="G614" t="s">
        <v>14145</v>
      </c>
    </row>
    <row r="615" spans="1:7" x14ac:dyDescent="0.35">
      <c r="A615" s="21" t="s">
        <v>4582</v>
      </c>
      <c r="B615" s="29" t="s">
        <v>4583</v>
      </c>
      <c r="C615" s="23">
        <v>6</v>
      </c>
      <c r="D615" s="23">
        <v>0.7</v>
      </c>
      <c r="E615" s="23">
        <v>45</v>
      </c>
      <c r="F615">
        <v>115</v>
      </c>
      <c r="G615" t="s">
        <v>14144</v>
      </c>
    </row>
    <row r="616" spans="1:7" x14ac:dyDescent="0.35">
      <c r="A616" s="21" t="s">
        <v>5061</v>
      </c>
      <c r="B616" s="29" t="s">
        <v>5057</v>
      </c>
      <c r="C616" s="23">
        <v>6</v>
      </c>
      <c r="D616" s="23">
        <v>0.7</v>
      </c>
      <c r="E616" s="23">
        <v>39</v>
      </c>
      <c r="F616">
        <v>8.25</v>
      </c>
      <c r="G616" t="s">
        <v>14156</v>
      </c>
    </row>
    <row r="617" spans="1:7" x14ac:dyDescent="0.35">
      <c r="A617" s="21" t="s">
        <v>4649</v>
      </c>
      <c r="B617" s="29" t="s">
        <v>4650</v>
      </c>
      <c r="C617" s="23">
        <v>6</v>
      </c>
      <c r="D617" s="23">
        <v>0.7</v>
      </c>
      <c r="E617" s="23">
        <v>43</v>
      </c>
      <c r="F617">
        <v>19.25</v>
      </c>
      <c r="G617" t="s">
        <v>14146</v>
      </c>
    </row>
    <row r="618" spans="1:7" x14ac:dyDescent="0.35">
      <c r="A618" s="21" t="s">
        <v>7085</v>
      </c>
      <c r="B618" s="29" t="s">
        <v>7075</v>
      </c>
      <c r="C618" s="23">
        <v>12</v>
      </c>
      <c r="D618" s="23">
        <v>0.7</v>
      </c>
      <c r="E618" s="23">
        <v>40</v>
      </c>
      <c r="F618">
        <v>10.75</v>
      </c>
      <c r="G618" t="s">
        <v>14253</v>
      </c>
    </row>
    <row r="619" spans="1:7" x14ac:dyDescent="0.35">
      <c r="A619" s="21" t="s">
        <v>11064</v>
      </c>
      <c r="B619" s="29" t="s">
        <v>11065</v>
      </c>
      <c r="C619" s="23">
        <v>4</v>
      </c>
      <c r="D619" s="23">
        <v>0.7</v>
      </c>
      <c r="E619" s="23">
        <v>40</v>
      </c>
      <c r="F619">
        <v>27.5</v>
      </c>
      <c r="G619" t="s">
        <v>14144</v>
      </c>
    </row>
    <row r="620" spans="1:7" x14ac:dyDescent="0.35">
      <c r="A620" s="21" t="s">
        <v>10101</v>
      </c>
      <c r="B620" s="29" t="s">
        <v>10102</v>
      </c>
      <c r="C620" s="23">
        <v>6</v>
      </c>
      <c r="D620" s="23">
        <v>0.7</v>
      </c>
      <c r="E620" s="23">
        <v>38</v>
      </c>
      <c r="F620">
        <v>23.5</v>
      </c>
      <c r="G620" t="s">
        <v>14144</v>
      </c>
    </row>
    <row r="621" spans="1:7" x14ac:dyDescent="0.35">
      <c r="A621" s="21" t="s">
        <v>783</v>
      </c>
      <c r="B621" s="29" t="s">
        <v>784</v>
      </c>
      <c r="C621" s="23">
        <v>6</v>
      </c>
      <c r="D621" s="23">
        <v>0.7</v>
      </c>
      <c r="E621" s="23">
        <v>40</v>
      </c>
      <c r="F621">
        <v>15.95</v>
      </c>
      <c r="G621" t="s">
        <v>14144</v>
      </c>
    </row>
    <row r="622" spans="1:7" x14ac:dyDescent="0.35">
      <c r="A622" s="21" t="s">
        <v>7739</v>
      </c>
      <c r="B622" s="29" t="s">
        <v>7740</v>
      </c>
      <c r="C622" s="23">
        <v>6</v>
      </c>
      <c r="D622" s="23">
        <v>0.7</v>
      </c>
      <c r="E622" s="23">
        <v>40</v>
      </c>
      <c r="F622">
        <v>19.8</v>
      </c>
      <c r="G622" t="s">
        <v>14145</v>
      </c>
    </row>
    <row r="623" spans="1:7" x14ac:dyDescent="0.35">
      <c r="A623" s="21" t="s">
        <v>9977</v>
      </c>
      <c r="B623" s="29" t="s">
        <v>9978</v>
      </c>
      <c r="C623" s="23">
        <v>6</v>
      </c>
      <c r="D623" s="23">
        <v>0.7</v>
      </c>
      <c r="E623" s="23">
        <v>46</v>
      </c>
      <c r="F623">
        <v>85.65</v>
      </c>
      <c r="G623" t="s">
        <v>14145</v>
      </c>
    </row>
    <row r="624" spans="1:7" x14ac:dyDescent="0.35">
      <c r="A624" s="21" t="s">
        <v>1532</v>
      </c>
      <c r="B624" s="29" t="s">
        <v>1513</v>
      </c>
      <c r="C624" s="23">
        <v>1</v>
      </c>
      <c r="D624" s="23">
        <v>6</v>
      </c>
      <c r="E624" s="23">
        <v>40</v>
      </c>
      <c r="F624">
        <v>207</v>
      </c>
      <c r="G624" t="s">
        <v>14142</v>
      </c>
    </row>
    <row r="625" spans="1:7" x14ac:dyDescent="0.35">
      <c r="A625" s="21" t="s">
        <v>5305</v>
      </c>
      <c r="B625" s="29" t="s">
        <v>5306</v>
      </c>
      <c r="C625" s="23">
        <v>6</v>
      </c>
      <c r="D625" s="23">
        <v>0.7</v>
      </c>
      <c r="E625" s="23">
        <v>40</v>
      </c>
      <c r="F625">
        <v>7.45</v>
      </c>
      <c r="G625" t="s">
        <v>14142</v>
      </c>
    </row>
    <row r="626" spans="1:7" x14ac:dyDescent="0.35">
      <c r="A626" s="21" t="s">
        <v>1158</v>
      </c>
      <c r="B626" s="29" t="s">
        <v>1159</v>
      </c>
      <c r="C626" s="23">
        <v>3</v>
      </c>
      <c r="D626" s="23">
        <v>0.7</v>
      </c>
      <c r="E626" s="23">
        <v>40</v>
      </c>
      <c r="F626">
        <v>210</v>
      </c>
      <c r="G626" t="s">
        <v>14144</v>
      </c>
    </row>
    <row r="627" spans="1:7" x14ac:dyDescent="0.35">
      <c r="A627" s="21" t="s">
        <v>13866</v>
      </c>
      <c r="B627" s="29" t="s">
        <v>13867</v>
      </c>
      <c r="C627" s="23">
        <v>6</v>
      </c>
      <c r="D627" s="23">
        <v>0.7</v>
      </c>
      <c r="E627" s="23">
        <v>38</v>
      </c>
      <c r="F627">
        <v>9.85</v>
      </c>
      <c r="G627" t="s">
        <v>14146</v>
      </c>
    </row>
    <row r="628" spans="1:7" x14ac:dyDescent="0.35">
      <c r="A628" s="21" t="s">
        <v>7115</v>
      </c>
      <c r="B628" s="29" t="s">
        <v>7116</v>
      </c>
      <c r="C628" s="23">
        <v>6</v>
      </c>
      <c r="D628" s="23">
        <v>0.7</v>
      </c>
      <c r="E628" s="23">
        <v>40</v>
      </c>
      <c r="F628">
        <v>13.75</v>
      </c>
      <c r="G628" t="s">
        <v>14253</v>
      </c>
    </row>
    <row r="629" spans="1:7" x14ac:dyDescent="0.35">
      <c r="A629" s="21" t="s">
        <v>2953</v>
      </c>
      <c r="B629" s="29" t="s">
        <v>2954</v>
      </c>
      <c r="C629" s="23">
        <v>6</v>
      </c>
      <c r="D629" s="23">
        <v>0.7</v>
      </c>
      <c r="E629" s="23">
        <v>40</v>
      </c>
      <c r="F629">
        <v>42</v>
      </c>
      <c r="G629" t="s">
        <v>14145</v>
      </c>
    </row>
    <row r="630" spans="1:7" x14ac:dyDescent="0.35">
      <c r="A630" s="21" t="s">
        <v>14985</v>
      </c>
      <c r="B630" s="29" t="s">
        <v>14986</v>
      </c>
      <c r="C630" s="23">
        <v>6</v>
      </c>
      <c r="D630" s="23">
        <v>0.7</v>
      </c>
      <c r="E630" s="23">
        <v>35.200000000000003</v>
      </c>
      <c r="F630">
        <v>16.5</v>
      </c>
      <c r="G630" t="s">
        <v>14141</v>
      </c>
    </row>
    <row r="631" spans="1:7" x14ac:dyDescent="0.35">
      <c r="A631" s="21" t="s">
        <v>7091</v>
      </c>
      <c r="B631" s="29" t="s">
        <v>7075</v>
      </c>
      <c r="C631" s="23">
        <v>6</v>
      </c>
      <c r="D631" s="23">
        <v>0.7</v>
      </c>
      <c r="E631" s="23">
        <v>40</v>
      </c>
      <c r="F631">
        <v>10.75</v>
      </c>
      <c r="G631" t="s">
        <v>14253</v>
      </c>
    </row>
    <row r="632" spans="1:7" x14ac:dyDescent="0.35">
      <c r="A632" s="21" t="s">
        <v>6169</v>
      </c>
      <c r="B632" s="29" t="s">
        <v>6166</v>
      </c>
      <c r="C632" s="23">
        <v>6</v>
      </c>
      <c r="D632" s="23">
        <v>1</v>
      </c>
      <c r="E632" s="23">
        <v>37.5</v>
      </c>
      <c r="F632">
        <v>4.25</v>
      </c>
      <c r="G632" t="s">
        <v>14142</v>
      </c>
    </row>
    <row r="633" spans="1:7" x14ac:dyDescent="0.35">
      <c r="A633" s="21" t="s">
        <v>7425</v>
      </c>
      <c r="B633" s="29" t="s">
        <v>7426</v>
      </c>
      <c r="C633" s="23">
        <v>6</v>
      </c>
      <c r="D633" s="23">
        <v>0.7</v>
      </c>
      <c r="E633" s="23">
        <v>43</v>
      </c>
      <c r="F633">
        <v>12.65</v>
      </c>
      <c r="G633" t="s">
        <v>14158</v>
      </c>
    </row>
    <row r="634" spans="1:7" x14ac:dyDescent="0.35">
      <c r="A634" s="21" t="s">
        <v>10823</v>
      </c>
      <c r="B634" s="29" t="s">
        <v>10820</v>
      </c>
      <c r="C634" s="23">
        <v>6</v>
      </c>
      <c r="D634" s="23">
        <v>1</v>
      </c>
      <c r="E634" s="23">
        <v>40</v>
      </c>
      <c r="F634">
        <v>18.5</v>
      </c>
      <c r="G634" t="s">
        <v>14150</v>
      </c>
    </row>
    <row r="635" spans="1:7" x14ac:dyDescent="0.35">
      <c r="A635" s="21" t="s">
        <v>11806</v>
      </c>
      <c r="B635" s="29" t="s">
        <v>11807</v>
      </c>
      <c r="C635" s="23">
        <v>6</v>
      </c>
      <c r="D635" s="23">
        <v>1</v>
      </c>
      <c r="E635" s="23">
        <v>40</v>
      </c>
      <c r="F635">
        <v>4.3</v>
      </c>
      <c r="G635" t="s">
        <v>14150</v>
      </c>
    </row>
    <row r="636" spans="1:7" x14ac:dyDescent="0.35">
      <c r="A636" s="21" t="s">
        <v>11864</v>
      </c>
      <c r="B636" s="29" t="s">
        <v>11865</v>
      </c>
      <c r="C636" s="23">
        <v>6</v>
      </c>
      <c r="D636" s="23">
        <v>0.7</v>
      </c>
      <c r="E636" s="23">
        <v>48</v>
      </c>
      <c r="F636">
        <v>34.25</v>
      </c>
      <c r="G636" t="s">
        <v>14158</v>
      </c>
    </row>
    <row r="637" spans="1:7" x14ac:dyDescent="0.35">
      <c r="A637" s="21" t="s">
        <v>12526</v>
      </c>
      <c r="B637" s="29" t="s">
        <v>12527</v>
      </c>
      <c r="C637" s="23">
        <v>6</v>
      </c>
      <c r="D637" s="23">
        <v>0.7</v>
      </c>
      <c r="E637" s="23">
        <v>41.3</v>
      </c>
      <c r="F637">
        <v>8.9499999999999993</v>
      </c>
      <c r="G637" t="s">
        <v>14146</v>
      </c>
    </row>
    <row r="638" spans="1:7" x14ac:dyDescent="0.35">
      <c r="A638" s="21" t="s">
        <v>10804</v>
      </c>
      <c r="B638" s="29" t="s">
        <v>10805</v>
      </c>
      <c r="C638" s="23">
        <v>6</v>
      </c>
      <c r="D638" s="23">
        <v>0.7</v>
      </c>
      <c r="E638" s="23">
        <v>40</v>
      </c>
      <c r="F638">
        <v>17.55</v>
      </c>
      <c r="G638" t="s">
        <v>14144</v>
      </c>
    </row>
    <row r="639" spans="1:7" x14ac:dyDescent="0.35">
      <c r="A639" s="21" t="s">
        <v>1132</v>
      </c>
      <c r="B639" s="29" t="s">
        <v>1133</v>
      </c>
      <c r="C639" s="23">
        <v>6</v>
      </c>
      <c r="D639" s="23">
        <v>0.7</v>
      </c>
      <c r="E639" s="23">
        <v>32</v>
      </c>
      <c r="F639">
        <v>5.55</v>
      </c>
      <c r="G639" t="s">
        <v>14161</v>
      </c>
    </row>
    <row r="640" spans="1:7" x14ac:dyDescent="0.35">
      <c r="A640" s="21" t="s">
        <v>3548</v>
      </c>
      <c r="B640" s="29" t="s">
        <v>3549</v>
      </c>
      <c r="C640" s="23">
        <v>6</v>
      </c>
      <c r="D640" s="23">
        <v>0.7</v>
      </c>
      <c r="E640" s="23">
        <v>43</v>
      </c>
      <c r="F640">
        <v>15.75</v>
      </c>
      <c r="G640" t="s">
        <v>14163</v>
      </c>
    </row>
    <row r="641" spans="1:7" x14ac:dyDescent="0.35">
      <c r="A641" s="21" t="s">
        <v>5770</v>
      </c>
      <c r="B641" s="29" t="s">
        <v>5771</v>
      </c>
      <c r="C641" s="23">
        <v>6</v>
      </c>
      <c r="D641" s="23">
        <v>0.7</v>
      </c>
      <c r="E641" s="23">
        <v>40</v>
      </c>
      <c r="F641">
        <v>22.95</v>
      </c>
      <c r="G641" t="s">
        <v>14145</v>
      </c>
    </row>
    <row r="642" spans="1:7" x14ac:dyDescent="0.35">
      <c r="A642" s="21" t="s">
        <v>7021</v>
      </c>
      <c r="B642" s="29" t="s">
        <v>7022</v>
      </c>
      <c r="C642" s="23">
        <v>6</v>
      </c>
      <c r="D642" s="23">
        <v>1</v>
      </c>
      <c r="E642" s="23">
        <v>40</v>
      </c>
      <c r="F642">
        <v>10.5</v>
      </c>
      <c r="G642" t="s">
        <v>14145</v>
      </c>
    </row>
    <row r="643" spans="1:7" x14ac:dyDescent="0.35">
      <c r="A643" s="21" t="s">
        <v>8384</v>
      </c>
      <c r="B643" s="29" t="s">
        <v>8385</v>
      </c>
      <c r="C643" s="23">
        <v>6</v>
      </c>
      <c r="D643" s="23">
        <v>0.7</v>
      </c>
      <c r="E643" s="23">
        <v>16</v>
      </c>
      <c r="F643">
        <v>10.25</v>
      </c>
      <c r="G643" t="s">
        <v>14154</v>
      </c>
    </row>
    <row r="644" spans="1:7" x14ac:dyDescent="0.35">
      <c r="A644" s="21" t="s">
        <v>12540</v>
      </c>
      <c r="B644" s="29" t="s">
        <v>12534</v>
      </c>
      <c r="C644" s="23">
        <v>12</v>
      </c>
      <c r="D644" s="23">
        <v>1</v>
      </c>
      <c r="E644" s="23">
        <v>47.3</v>
      </c>
      <c r="F644">
        <v>10.6</v>
      </c>
      <c r="G644" t="s">
        <v>14146</v>
      </c>
    </row>
    <row r="645" spans="1:7" x14ac:dyDescent="0.35">
      <c r="A645" s="21" t="s">
        <v>7142</v>
      </c>
      <c r="B645" s="29" t="s">
        <v>7139</v>
      </c>
      <c r="C645" s="23">
        <v>6</v>
      </c>
      <c r="D645" s="23">
        <v>1</v>
      </c>
      <c r="E645" s="23">
        <v>35</v>
      </c>
      <c r="F645">
        <v>14.95</v>
      </c>
      <c r="G645" t="s">
        <v>14253</v>
      </c>
    </row>
    <row r="646" spans="1:7" x14ac:dyDescent="0.35">
      <c r="A646" s="21" t="s">
        <v>14376</v>
      </c>
      <c r="B646" s="29" t="s">
        <v>14377</v>
      </c>
      <c r="C646" s="23">
        <v>6</v>
      </c>
      <c r="D646" s="23">
        <v>0.7</v>
      </c>
      <c r="E646" s="23">
        <v>40</v>
      </c>
      <c r="F646">
        <v>80</v>
      </c>
      <c r="G646" t="s">
        <v>14140</v>
      </c>
    </row>
    <row r="647" spans="1:7" x14ac:dyDescent="0.35">
      <c r="A647" s="21" t="s">
        <v>4128</v>
      </c>
      <c r="B647" s="29" t="s">
        <v>4129</v>
      </c>
      <c r="C647" s="23">
        <v>6</v>
      </c>
      <c r="D647" s="23">
        <v>1</v>
      </c>
      <c r="E647" s="23">
        <v>28</v>
      </c>
      <c r="F647">
        <v>7.1</v>
      </c>
      <c r="G647" t="s">
        <v>14148</v>
      </c>
    </row>
    <row r="648" spans="1:7" x14ac:dyDescent="0.35">
      <c r="A648" s="21" t="s">
        <v>14556</v>
      </c>
      <c r="B648" s="29" t="s">
        <v>14557</v>
      </c>
      <c r="C648" s="23">
        <v>6</v>
      </c>
      <c r="D648" s="23">
        <v>0.75</v>
      </c>
      <c r="E648" s="23">
        <v>16</v>
      </c>
      <c r="F648">
        <v>7.9</v>
      </c>
      <c r="G648" t="s">
        <v>14153</v>
      </c>
    </row>
    <row r="649" spans="1:7" x14ac:dyDescent="0.35">
      <c r="A649" s="21" t="s">
        <v>10893</v>
      </c>
      <c r="B649" s="29" t="s">
        <v>10894</v>
      </c>
      <c r="C649" s="23">
        <v>6</v>
      </c>
      <c r="D649" s="23">
        <v>0.7</v>
      </c>
      <c r="E649" s="23">
        <v>54.5</v>
      </c>
      <c r="F649">
        <v>11.55</v>
      </c>
      <c r="G649" t="s">
        <v>14144</v>
      </c>
    </row>
    <row r="650" spans="1:7" x14ac:dyDescent="0.35">
      <c r="A650" s="21" t="s">
        <v>9720</v>
      </c>
      <c r="B650" s="29" t="s">
        <v>9721</v>
      </c>
      <c r="C650" s="23">
        <v>6</v>
      </c>
      <c r="D650" s="23">
        <v>0.7</v>
      </c>
      <c r="E650" s="23">
        <v>46</v>
      </c>
      <c r="F650">
        <v>17.5</v>
      </c>
      <c r="G650" t="s">
        <v>14146</v>
      </c>
    </row>
    <row r="651" spans="1:7" x14ac:dyDescent="0.35">
      <c r="A651" s="21" t="s">
        <v>13882</v>
      </c>
      <c r="B651" s="29" t="s">
        <v>13881</v>
      </c>
      <c r="C651" s="23">
        <v>12</v>
      </c>
      <c r="D651" s="23">
        <v>0.7</v>
      </c>
      <c r="E651" s="23">
        <v>40</v>
      </c>
      <c r="F651">
        <v>26</v>
      </c>
      <c r="G651" t="s">
        <v>14150</v>
      </c>
    </row>
    <row r="652" spans="1:7" x14ac:dyDescent="0.35">
      <c r="A652" s="21" t="s">
        <v>14423</v>
      </c>
      <c r="B652" s="29" t="s">
        <v>14424</v>
      </c>
      <c r="C652" s="23">
        <v>6</v>
      </c>
      <c r="D652" s="23">
        <v>0.7</v>
      </c>
      <c r="E652" s="23">
        <v>40</v>
      </c>
      <c r="F652">
        <v>13.5</v>
      </c>
      <c r="G652" t="s">
        <v>14144</v>
      </c>
    </row>
    <row r="653" spans="1:7" x14ac:dyDescent="0.35">
      <c r="A653" s="21" t="s">
        <v>7525</v>
      </c>
      <c r="B653" s="29" t="s">
        <v>7513</v>
      </c>
      <c r="C653" s="23">
        <v>6</v>
      </c>
      <c r="D653" s="23">
        <v>1</v>
      </c>
      <c r="E653" s="23">
        <v>40</v>
      </c>
      <c r="F653">
        <v>18.5</v>
      </c>
      <c r="G653" t="s">
        <v>14150</v>
      </c>
    </row>
    <row r="654" spans="1:7" x14ac:dyDescent="0.35">
      <c r="A654" s="21" t="s">
        <v>2643</v>
      </c>
      <c r="B654" s="29" t="s">
        <v>2640</v>
      </c>
      <c r="C654" s="23">
        <v>6</v>
      </c>
      <c r="D654" s="23">
        <v>0.7</v>
      </c>
      <c r="E654" s="23">
        <v>40</v>
      </c>
      <c r="F654">
        <v>7.25</v>
      </c>
      <c r="G654" t="s">
        <v>14150</v>
      </c>
    </row>
    <row r="655" spans="1:7" x14ac:dyDescent="0.35">
      <c r="A655" s="21" t="s">
        <v>13011</v>
      </c>
      <c r="B655" s="29" t="s">
        <v>13008</v>
      </c>
      <c r="C655" s="23">
        <v>6</v>
      </c>
      <c r="D655" s="23">
        <v>0.7</v>
      </c>
      <c r="E655" s="23">
        <v>40</v>
      </c>
      <c r="F655">
        <v>13.25</v>
      </c>
      <c r="G655" t="s">
        <v>14143</v>
      </c>
    </row>
    <row r="656" spans="1:7" x14ac:dyDescent="0.35">
      <c r="A656" s="21" t="s">
        <v>9550</v>
      </c>
      <c r="B656" s="29" t="s">
        <v>9551</v>
      </c>
      <c r="C656" s="23">
        <v>6</v>
      </c>
      <c r="D656" s="23">
        <v>0.5</v>
      </c>
      <c r="E656" s="23">
        <v>37.5</v>
      </c>
      <c r="F656">
        <v>11.75</v>
      </c>
      <c r="G656" t="s">
        <v>14141</v>
      </c>
    </row>
    <row r="657" spans="1:7" x14ac:dyDescent="0.35">
      <c r="A657" s="21" t="s">
        <v>6197</v>
      </c>
      <c r="B657" s="29" t="s">
        <v>6198</v>
      </c>
      <c r="C657" s="23">
        <v>6</v>
      </c>
      <c r="D657" s="23">
        <v>0.7</v>
      </c>
      <c r="E657" s="23">
        <v>37.5</v>
      </c>
      <c r="F657">
        <v>5.35</v>
      </c>
      <c r="G657" t="s">
        <v>14146</v>
      </c>
    </row>
    <row r="658" spans="1:7" x14ac:dyDescent="0.35">
      <c r="A658" s="21" t="s">
        <v>6040</v>
      </c>
      <c r="B658" s="29" t="s">
        <v>6041</v>
      </c>
      <c r="C658" s="23">
        <v>6</v>
      </c>
      <c r="D658" s="23">
        <v>0.7</v>
      </c>
      <c r="E658" s="23">
        <v>43</v>
      </c>
      <c r="F658">
        <v>99.5</v>
      </c>
      <c r="G658" t="s">
        <v>14145</v>
      </c>
    </row>
    <row r="659" spans="1:7" x14ac:dyDescent="0.35">
      <c r="A659" s="21" t="s">
        <v>6770</v>
      </c>
      <c r="B659" s="29" t="s">
        <v>6771</v>
      </c>
      <c r="C659" s="23">
        <v>12</v>
      </c>
      <c r="D659" s="23">
        <v>0.7</v>
      </c>
      <c r="E659" s="23">
        <v>43</v>
      </c>
      <c r="F659">
        <v>82.5</v>
      </c>
      <c r="G659" t="s">
        <v>14150</v>
      </c>
    </row>
    <row r="660" spans="1:7" x14ac:dyDescent="0.35">
      <c r="A660" s="21" t="s">
        <v>7365</v>
      </c>
      <c r="B660" s="29" t="s">
        <v>7366</v>
      </c>
      <c r="C660" s="23">
        <v>6</v>
      </c>
      <c r="D660" s="23">
        <v>0.7</v>
      </c>
      <c r="E660" s="23">
        <v>40</v>
      </c>
      <c r="F660">
        <v>25.95</v>
      </c>
      <c r="G660" t="s">
        <v>14165</v>
      </c>
    </row>
    <row r="661" spans="1:7" x14ac:dyDescent="0.35">
      <c r="A661" s="21" t="s">
        <v>9398</v>
      </c>
      <c r="B661" s="29" t="s">
        <v>9399</v>
      </c>
      <c r="C661" s="23">
        <v>6</v>
      </c>
      <c r="D661" s="23">
        <v>0.5</v>
      </c>
      <c r="E661" s="23">
        <v>29</v>
      </c>
      <c r="F661">
        <v>26.75</v>
      </c>
      <c r="G661" t="s">
        <v>14164</v>
      </c>
    </row>
    <row r="662" spans="1:7" x14ac:dyDescent="0.35">
      <c r="A662" s="21" t="s">
        <v>11685</v>
      </c>
      <c r="B662" s="29" t="s">
        <v>11686</v>
      </c>
      <c r="C662" s="23">
        <v>6</v>
      </c>
      <c r="D662" s="23">
        <v>1</v>
      </c>
      <c r="E662" s="23">
        <v>30</v>
      </c>
      <c r="F662">
        <v>5.5</v>
      </c>
      <c r="G662" t="s">
        <v>14156</v>
      </c>
    </row>
    <row r="663" spans="1:7" x14ac:dyDescent="0.35">
      <c r="A663" s="21" t="s">
        <v>11371</v>
      </c>
      <c r="B663" s="29" t="s">
        <v>11372</v>
      </c>
      <c r="C663" s="23">
        <v>6</v>
      </c>
      <c r="D663" s="23">
        <v>0.7</v>
      </c>
      <c r="E663" s="23">
        <v>45</v>
      </c>
      <c r="F663">
        <v>7.65</v>
      </c>
      <c r="G663" t="s">
        <v>14144</v>
      </c>
    </row>
    <row r="664" spans="1:7" x14ac:dyDescent="0.35">
      <c r="A664" s="21" t="s">
        <v>1892</v>
      </c>
      <c r="B664" s="29" t="s">
        <v>1893</v>
      </c>
      <c r="C664" s="23">
        <v>6</v>
      </c>
      <c r="D664" s="23">
        <v>0.7</v>
      </c>
      <c r="E664" s="23">
        <v>40</v>
      </c>
      <c r="F664">
        <v>17.2</v>
      </c>
      <c r="G664" t="s">
        <v>14146</v>
      </c>
    </row>
    <row r="665" spans="1:7" x14ac:dyDescent="0.35">
      <c r="A665" s="21" t="s">
        <v>12044</v>
      </c>
      <c r="B665" s="29" t="s">
        <v>12041</v>
      </c>
      <c r="C665" s="23">
        <v>15</v>
      </c>
      <c r="D665" s="23">
        <v>0.5</v>
      </c>
      <c r="E665" s="23">
        <v>28</v>
      </c>
      <c r="F665">
        <v>3.9</v>
      </c>
      <c r="G665" t="s">
        <v>14141</v>
      </c>
    </row>
    <row r="666" spans="1:7" x14ac:dyDescent="0.35">
      <c r="A666" s="21" t="s">
        <v>14842</v>
      </c>
      <c r="B666" s="29" t="s">
        <v>14843</v>
      </c>
      <c r="C666" s="23">
        <v>6</v>
      </c>
      <c r="D666" s="23">
        <v>0.7</v>
      </c>
      <c r="E666" s="23">
        <v>43</v>
      </c>
      <c r="F666">
        <v>40.5</v>
      </c>
      <c r="G666" t="s">
        <v>14147</v>
      </c>
    </row>
    <row r="667" spans="1:7" x14ac:dyDescent="0.35">
      <c r="A667" s="21" t="s">
        <v>7088</v>
      </c>
      <c r="B667" s="29" t="s">
        <v>7075</v>
      </c>
      <c r="C667" s="23">
        <v>6</v>
      </c>
      <c r="D667" s="23">
        <v>0.7</v>
      </c>
      <c r="E667" s="23">
        <v>40</v>
      </c>
      <c r="F667">
        <v>10.95</v>
      </c>
      <c r="G667" t="s">
        <v>14253</v>
      </c>
    </row>
    <row r="668" spans="1:7" x14ac:dyDescent="0.35">
      <c r="A668" s="21" t="s">
        <v>14480</v>
      </c>
      <c r="B668" s="29" t="s">
        <v>11349</v>
      </c>
      <c r="C668" s="23">
        <v>12</v>
      </c>
      <c r="D668" s="23">
        <v>1</v>
      </c>
      <c r="E668" s="23">
        <v>40</v>
      </c>
      <c r="F668">
        <v>10.75</v>
      </c>
      <c r="G668" t="s">
        <v>14144</v>
      </c>
    </row>
    <row r="669" spans="1:7" x14ac:dyDescent="0.35">
      <c r="A669" s="21" t="s">
        <v>4450</v>
      </c>
      <c r="B669" s="29" t="s">
        <v>4441</v>
      </c>
      <c r="C669" s="23">
        <v>6</v>
      </c>
      <c r="D669" s="23">
        <v>0.5</v>
      </c>
      <c r="E669" s="23">
        <v>28</v>
      </c>
      <c r="F669">
        <v>5.95</v>
      </c>
      <c r="G669" t="s">
        <v>14148</v>
      </c>
    </row>
    <row r="670" spans="1:7" x14ac:dyDescent="0.35">
      <c r="A670" s="21" t="s">
        <v>2098</v>
      </c>
      <c r="B670" s="29" t="s">
        <v>2099</v>
      </c>
      <c r="C670" s="23">
        <v>6</v>
      </c>
      <c r="D670" s="23">
        <v>0.7</v>
      </c>
      <c r="E670" s="23">
        <v>38</v>
      </c>
      <c r="F670">
        <v>4.3499999999999996</v>
      </c>
      <c r="G670" t="s">
        <v>14153</v>
      </c>
    </row>
    <row r="671" spans="1:7" x14ac:dyDescent="0.35">
      <c r="A671" s="21" t="s">
        <v>14292</v>
      </c>
      <c r="B671" s="29" t="s">
        <v>14293</v>
      </c>
      <c r="C671" s="23">
        <v>6</v>
      </c>
      <c r="D671" s="23">
        <v>0.7</v>
      </c>
      <c r="E671" s="23">
        <v>40</v>
      </c>
      <c r="F671">
        <v>15.95</v>
      </c>
      <c r="G671" t="s">
        <v>14144</v>
      </c>
    </row>
    <row r="672" spans="1:7" x14ac:dyDescent="0.35">
      <c r="A672" s="21" t="s">
        <v>92</v>
      </c>
      <c r="B672" s="29" t="s">
        <v>93</v>
      </c>
      <c r="C672" s="23">
        <v>6</v>
      </c>
      <c r="D672" s="23">
        <v>1</v>
      </c>
      <c r="E672" s="23">
        <v>40</v>
      </c>
      <c r="F672">
        <v>12.95</v>
      </c>
      <c r="G672" t="s">
        <v>14143</v>
      </c>
    </row>
    <row r="673" spans="1:7" x14ac:dyDescent="0.35">
      <c r="A673" s="21" t="s">
        <v>9893</v>
      </c>
      <c r="B673" s="29" t="s">
        <v>15827</v>
      </c>
      <c r="C673" s="23">
        <v>6</v>
      </c>
      <c r="D673" s="23">
        <v>0.7</v>
      </c>
      <c r="E673" s="23">
        <v>37</v>
      </c>
      <c r="F673">
        <v>16.75</v>
      </c>
      <c r="G673" t="s">
        <v>14167</v>
      </c>
    </row>
    <row r="674" spans="1:7" x14ac:dyDescent="0.35">
      <c r="A674" s="21" t="s">
        <v>10141</v>
      </c>
      <c r="B674" s="29" t="s">
        <v>10142</v>
      </c>
      <c r="C674" s="23">
        <v>6</v>
      </c>
      <c r="D674" s="23">
        <v>0.7</v>
      </c>
      <c r="E674" s="23">
        <v>30</v>
      </c>
      <c r="F674">
        <v>4.75</v>
      </c>
      <c r="G674" t="s">
        <v>14159</v>
      </c>
    </row>
    <row r="675" spans="1:7" x14ac:dyDescent="0.35">
      <c r="A675" s="21" t="s">
        <v>13713</v>
      </c>
      <c r="B675" s="29" t="s">
        <v>13714</v>
      </c>
      <c r="C675" s="23">
        <v>12</v>
      </c>
      <c r="D675" s="23">
        <v>1</v>
      </c>
      <c r="E675" s="23">
        <v>40</v>
      </c>
      <c r="F675">
        <v>5.65</v>
      </c>
      <c r="G675" t="s">
        <v>14150</v>
      </c>
    </row>
    <row r="676" spans="1:7" x14ac:dyDescent="0.35">
      <c r="A676" s="21" t="s">
        <v>1625</v>
      </c>
      <c r="B676" s="29" t="s">
        <v>1626</v>
      </c>
      <c r="C676" s="23">
        <v>6</v>
      </c>
      <c r="D676" s="23">
        <v>0.7</v>
      </c>
      <c r="E676" s="23">
        <v>18</v>
      </c>
      <c r="F676">
        <v>3.25</v>
      </c>
      <c r="G676" t="s">
        <v>14153</v>
      </c>
    </row>
    <row r="677" spans="1:7" x14ac:dyDescent="0.35">
      <c r="A677" s="21" t="s">
        <v>3467</v>
      </c>
      <c r="B677" s="29" t="s">
        <v>3468</v>
      </c>
      <c r="C677" s="23">
        <v>6</v>
      </c>
      <c r="D677" s="23">
        <v>0.7</v>
      </c>
      <c r="E677" s="23">
        <v>46</v>
      </c>
      <c r="F677">
        <v>33.5</v>
      </c>
      <c r="G677" t="s">
        <v>14145</v>
      </c>
    </row>
    <row r="678" spans="1:7" x14ac:dyDescent="0.35">
      <c r="A678" s="21" t="s">
        <v>14375</v>
      </c>
      <c r="B678" s="29" t="s">
        <v>7910</v>
      </c>
      <c r="C678" s="23">
        <v>6</v>
      </c>
      <c r="D678" s="23">
        <v>0.7</v>
      </c>
      <c r="E678" s="23">
        <v>40</v>
      </c>
      <c r="F678">
        <v>11.6</v>
      </c>
      <c r="G678" t="s">
        <v>14150</v>
      </c>
    </row>
    <row r="679" spans="1:7" x14ac:dyDescent="0.35">
      <c r="A679" s="21" t="s">
        <v>12871</v>
      </c>
      <c r="B679" s="29" t="s">
        <v>12872</v>
      </c>
      <c r="C679" s="23">
        <v>6</v>
      </c>
      <c r="D679" s="23">
        <v>0.7</v>
      </c>
      <c r="E679" s="23">
        <v>40</v>
      </c>
      <c r="F679">
        <v>26</v>
      </c>
      <c r="G679" t="s">
        <v>14145</v>
      </c>
    </row>
    <row r="680" spans="1:7" x14ac:dyDescent="0.35">
      <c r="A680" s="21" t="s">
        <v>7576</v>
      </c>
      <c r="B680" s="29" t="s">
        <v>7577</v>
      </c>
      <c r="C680" s="23">
        <v>6</v>
      </c>
      <c r="D680" s="23">
        <v>0.7</v>
      </c>
      <c r="E680" s="23">
        <v>40</v>
      </c>
      <c r="F680">
        <v>17.95</v>
      </c>
      <c r="G680" t="s">
        <v>14150</v>
      </c>
    </row>
    <row r="681" spans="1:7" x14ac:dyDescent="0.35">
      <c r="A681" s="21" t="s">
        <v>9162</v>
      </c>
      <c r="B681" s="29" t="s">
        <v>9163</v>
      </c>
      <c r="C681" s="23">
        <v>6</v>
      </c>
      <c r="D681" s="23">
        <v>0.7</v>
      </c>
      <c r="E681" s="23">
        <v>40</v>
      </c>
      <c r="F681">
        <v>23</v>
      </c>
      <c r="G681" t="s">
        <v>14157</v>
      </c>
    </row>
    <row r="682" spans="1:7" x14ac:dyDescent="0.35">
      <c r="A682" s="21" t="s">
        <v>9490</v>
      </c>
      <c r="B682" s="29" t="s">
        <v>9491</v>
      </c>
      <c r="C682" s="23">
        <v>6</v>
      </c>
      <c r="D682" s="23">
        <v>0.5</v>
      </c>
      <c r="E682" s="23">
        <v>17</v>
      </c>
      <c r="F682">
        <v>7.5</v>
      </c>
      <c r="G682" t="s">
        <v>14154</v>
      </c>
    </row>
    <row r="683" spans="1:7" x14ac:dyDescent="0.35">
      <c r="A683" s="21" t="s">
        <v>8058</v>
      </c>
      <c r="B683" s="29" t="s">
        <v>8059</v>
      </c>
      <c r="C683" s="23">
        <v>6</v>
      </c>
      <c r="D683" s="23">
        <v>0.7</v>
      </c>
      <c r="E683" s="23">
        <v>40</v>
      </c>
      <c r="F683">
        <v>21.5</v>
      </c>
      <c r="G683" t="s">
        <v>14144</v>
      </c>
    </row>
    <row r="684" spans="1:7" x14ac:dyDescent="0.35">
      <c r="A684" s="21" t="s">
        <v>12893</v>
      </c>
      <c r="B684" s="29" t="s">
        <v>12894</v>
      </c>
      <c r="C684" s="23">
        <v>6</v>
      </c>
      <c r="D684" s="23">
        <v>0.7</v>
      </c>
      <c r="E684" s="23">
        <v>48.8</v>
      </c>
      <c r="F684">
        <v>43</v>
      </c>
      <c r="G684" t="s">
        <v>14145</v>
      </c>
    </row>
    <row r="685" spans="1:7" x14ac:dyDescent="0.35">
      <c r="A685" s="21" t="s">
        <v>6389</v>
      </c>
      <c r="B685" s="29" t="s">
        <v>6390</v>
      </c>
      <c r="C685" s="23">
        <v>3</v>
      </c>
      <c r="D685" s="23">
        <v>0.7</v>
      </c>
      <c r="E685" s="23">
        <v>46</v>
      </c>
      <c r="F685">
        <v>34.75</v>
      </c>
      <c r="G685" t="s">
        <v>14169</v>
      </c>
    </row>
    <row r="686" spans="1:7" x14ac:dyDescent="0.35">
      <c r="A686" s="21" t="s">
        <v>10791</v>
      </c>
      <c r="B686" s="29" t="s">
        <v>10792</v>
      </c>
      <c r="C686" s="23">
        <v>6</v>
      </c>
      <c r="D686" s="23">
        <v>0.7</v>
      </c>
      <c r="E686" s="23">
        <v>37.5</v>
      </c>
      <c r="F686">
        <v>8.1</v>
      </c>
      <c r="G686" t="s">
        <v>14141</v>
      </c>
    </row>
    <row r="687" spans="1:7" x14ac:dyDescent="0.35">
      <c r="A687" s="21" t="s">
        <v>11484</v>
      </c>
      <c r="B687" s="29" t="s">
        <v>11485</v>
      </c>
      <c r="C687" s="23">
        <v>6</v>
      </c>
      <c r="D687" s="23">
        <v>0.7</v>
      </c>
      <c r="E687" s="23">
        <v>40</v>
      </c>
      <c r="F687">
        <v>9.75</v>
      </c>
      <c r="G687" t="s">
        <v>14144</v>
      </c>
    </row>
    <row r="688" spans="1:7" x14ac:dyDescent="0.35">
      <c r="A688" s="21" t="s">
        <v>7380</v>
      </c>
      <c r="B688" s="29" t="s">
        <v>7381</v>
      </c>
      <c r="C688" s="23">
        <v>6</v>
      </c>
      <c r="D688" s="23">
        <v>0.7</v>
      </c>
      <c r="E688" s="23">
        <v>20</v>
      </c>
      <c r="F688">
        <v>12.25</v>
      </c>
      <c r="G688" t="s">
        <v>14164</v>
      </c>
    </row>
    <row r="689" spans="1:7" x14ac:dyDescent="0.35">
      <c r="A689" s="21" t="s">
        <v>12978</v>
      </c>
      <c r="B689" s="29" t="s">
        <v>12979</v>
      </c>
      <c r="C689" s="23">
        <v>6</v>
      </c>
      <c r="D689" s="23">
        <v>0.7</v>
      </c>
      <c r="E689" s="23">
        <v>44</v>
      </c>
      <c r="F689">
        <v>175</v>
      </c>
      <c r="G689" t="s">
        <v>14145</v>
      </c>
    </row>
    <row r="690" spans="1:7" x14ac:dyDescent="0.35">
      <c r="A690" s="21" t="s">
        <v>5872</v>
      </c>
      <c r="B690" s="29" t="s">
        <v>5873</v>
      </c>
      <c r="C690" s="23">
        <v>6</v>
      </c>
      <c r="D690" s="23">
        <v>0.7</v>
      </c>
      <c r="E690" s="23">
        <v>57.2</v>
      </c>
      <c r="F690">
        <v>52.5</v>
      </c>
      <c r="G690" t="s">
        <v>14145</v>
      </c>
    </row>
    <row r="691" spans="1:7" x14ac:dyDescent="0.35">
      <c r="A691" s="21" t="s">
        <v>8076</v>
      </c>
      <c r="B691" s="29" t="s">
        <v>8077</v>
      </c>
      <c r="C691" s="23">
        <v>6</v>
      </c>
      <c r="D691" s="23">
        <v>0.5</v>
      </c>
      <c r="E691" s="23">
        <v>35</v>
      </c>
      <c r="F691">
        <v>3.45</v>
      </c>
      <c r="G691" t="s">
        <v>14156</v>
      </c>
    </row>
    <row r="692" spans="1:7" x14ac:dyDescent="0.35">
      <c r="A692" s="21" t="s">
        <v>1814</v>
      </c>
      <c r="B692" s="29" t="s">
        <v>1815</v>
      </c>
      <c r="C692" s="23">
        <v>6</v>
      </c>
      <c r="D692" s="23">
        <v>0.7</v>
      </c>
      <c r="E692" s="23">
        <v>40</v>
      </c>
      <c r="F692">
        <v>14.25</v>
      </c>
      <c r="G692" t="s">
        <v>14141</v>
      </c>
    </row>
    <row r="693" spans="1:7" x14ac:dyDescent="0.35">
      <c r="A693" s="21" t="s">
        <v>4737</v>
      </c>
      <c r="B693" s="29" t="s">
        <v>4738</v>
      </c>
      <c r="C693" s="23">
        <v>6</v>
      </c>
      <c r="D693" s="23">
        <v>0.5</v>
      </c>
      <c r="E693" s="23">
        <v>20</v>
      </c>
      <c r="F693">
        <v>10.5</v>
      </c>
      <c r="G693" t="s">
        <v>14164</v>
      </c>
    </row>
    <row r="694" spans="1:7" x14ac:dyDescent="0.35">
      <c r="A694" s="21" t="s">
        <v>776</v>
      </c>
      <c r="B694" s="29" t="s">
        <v>777</v>
      </c>
      <c r="C694" s="23">
        <v>6</v>
      </c>
      <c r="D694" s="23">
        <v>0.7</v>
      </c>
      <c r="E694" s="23">
        <v>43</v>
      </c>
      <c r="F694">
        <v>22.5</v>
      </c>
      <c r="G694" t="s">
        <v>14144</v>
      </c>
    </row>
    <row r="695" spans="1:7" x14ac:dyDescent="0.35">
      <c r="A695" s="21" t="s">
        <v>9086</v>
      </c>
      <c r="B695" s="29" t="s">
        <v>9083</v>
      </c>
      <c r="C695" s="23">
        <v>12</v>
      </c>
      <c r="D695" s="23">
        <v>1</v>
      </c>
      <c r="E695" s="23">
        <v>38</v>
      </c>
      <c r="F695">
        <v>7.5</v>
      </c>
      <c r="G695" t="s">
        <v>14159</v>
      </c>
    </row>
    <row r="696" spans="1:7" x14ac:dyDescent="0.35">
      <c r="A696" s="21" t="s">
        <v>1912</v>
      </c>
      <c r="B696" s="29" t="s">
        <v>1913</v>
      </c>
      <c r="C696" s="23">
        <v>6</v>
      </c>
      <c r="D696" s="23">
        <v>0.7</v>
      </c>
      <c r="E696" s="23">
        <v>47</v>
      </c>
      <c r="F696">
        <v>16.75</v>
      </c>
      <c r="G696" t="s">
        <v>14146</v>
      </c>
    </row>
    <row r="697" spans="1:7" x14ac:dyDescent="0.35">
      <c r="A697" s="21" t="s">
        <v>7193</v>
      </c>
      <c r="B697" s="29" t="s">
        <v>7194</v>
      </c>
      <c r="C697" s="23">
        <v>6</v>
      </c>
      <c r="D697" s="23">
        <v>0.7</v>
      </c>
      <c r="E697" s="23">
        <v>50</v>
      </c>
      <c r="F697">
        <v>28.2</v>
      </c>
      <c r="G697" t="s">
        <v>14253</v>
      </c>
    </row>
    <row r="698" spans="1:7" x14ac:dyDescent="0.35">
      <c r="A698" s="21" t="s">
        <v>9102</v>
      </c>
      <c r="B698" s="29" t="s">
        <v>9103</v>
      </c>
      <c r="C698" s="23">
        <v>6</v>
      </c>
      <c r="D698" s="23">
        <v>0.7</v>
      </c>
      <c r="E698" s="23">
        <v>45</v>
      </c>
      <c r="F698">
        <v>17.95</v>
      </c>
      <c r="G698" t="s">
        <v>14157</v>
      </c>
    </row>
    <row r="699" spans="1:7" x14ac:dyDescent="0.35">
      <c r="A699" s="21" t="s">
        <v>14469</v>
      </c>
      <c r="B699" s="29" t="s">
        <v>6721</v>
      </c>
      <c r="C699" s="23">
        <v>12</v>
      </c>
      <c r="D699" s="23">
        <v>0.7</v>
      </c>
      <c r="E699" s="23">
        <v>40</v>
      </c>
      <c r="F699">
        <v>23</v>
      </c>
      <c r="G699" t="s">
        <v>14157</v>
      </c>
    </row>
    <row r="700" spans="1:7" x14ac:dyDescent="0.35">
      <c r="A700" s="21" t="s">
        <v>1775</v>
      </c>
      <c r="B700" s="29" t="s">
        <v>1770</v>
      </c>
      <c r="C700" s="23">
        <v>12</v>
      </c>
      <c r="D700" s="23">
        <v>1</v>
      </c>
      <c r="E700" s="23">
        <v>40</v>
      </c>
      <c r="F700">
        <v>6.95</v>
      </c>
      <c r="G700" t="s">
        <v>14150</v>
      </c>
    </row>
    <row r="701" spans="1:7" x14ac:dyDescent="0.35">
      <c r="A701" s="21" t="s">
        <v>5230</v>
      </c>
      <c r="B701" s="29" t="s">
        <v>5227</v>
      </c>
      <c r="C701" s="23">
        <v>6</v>
      </c>
      <c r="D701" s="23">
        <v>0.7</v>
      </c>
      <c r="E701" s="23">
        <v>40</v>
      </c>
      <c r="F701">
        <v>4.5</v>
      </c>
      <c r="G701" t="s">
        <v>14142</v>
      </c>
    </row>
    <row r="702" spans="1:7" x14ac:dyDescent="0.35">
      <c r="A702" s="21" t="s">
        <v>4993</v>
      </c>
      <c r="B702" s="29" t="s">
        <v>4994</v>
      </c>
      <c r="C702" s="23">
        <v>1</v>
      </c>
      <c r="D702" s="23">
        <v>1.5</v>
      </c>
      <c r="E702" s="23">
        <v>41.3</v>
      </c>
      <c r="F702">
        <v>72.5</v>
      </c>
      <c r="G702" t="s">
        <v>14146</v>
      </c>
    </row>
    <row r="703" spans="1:7" x14ac:dyDescent="0.35">
      <c r="A703" s="21" t="s">
        <v>323</v>
      </c>
      <c r="B703" s="29" t="s">
        <v>303</v>
      </c>
      <c r="C703" s="23">
        <v>12</v>
      </c>
      <c r="D703" s="23">
        <v>1</v>
      </c>
      <c r="E703" s="23">
        <v>40</v>
      </c>
      <c r="F703">
        <v>6.95</v>
      </c>
      <c r="G703" t="s">
        <v>14142</v>
      </c>
    </row>
    <row r="704" spans="1:7" x14ac:dyDescent="0.35">
      <c r="A704" s="21" t="s">
        <v>4060</v>
      </c>
      <c r="B704" s="29" t="s">
        <v>4061</v>
      </c>
      <c r="C704" s="23">
        <v>6</v>
      </c>
      <c r="D704" s="23">
        <v>0.7</v>
      </c>
      <c r="E704" s="23">
        <v>24</v>
      </c>
      <c r="F704">
        <v>5.3</v>
      </c>
      <c r="G704" t="s">
        <v>14148</v>
      </c>
    </row>
    <row r="705" spans="1:7" x14ac:dyDescent="0.35">
      <c r="A705" s="21" t="s">
        <v>2660</v>
      </c>
      <c r="B705" s="29" t="s">
        <v>2661</v>
      </c>
      <c r="C705" s="23">
        <v>6</v>
      </c>
      <c r="D705" s="23">
        <v>0.7</v>
      </c>
      <c r="E705" s="23">
        <v>40</v>
      </c>
      <c r="F705">
        <v>49.5</v>
      </c>
      <c r="G705" t="s">
        <v>14145</v>
      </c>
    </row>
    <row r="706" spans="1:7" x14ac:dyDescent="0.35">
      <c r="A706" s="21" t="s">
        <v>7343</v>
      </c>
      <c r="B706" s="29" t="s">
        <v>7341</v>
      </c>
      <c r="C706" s="23">
        <v>6</v>
      </c>
      <c r="D706" s="23">
        <v>1</v>
      </c>
      <c r="E706" s="23">
        <v>40</v>
      </c>
      <c r="F706">
        <v>16.7</v>
      </c>
      <c r="G706" t="s">
        <v>14150</v>
      </c>
    </row>
    <row r="707" spans="1:7" x14ac:dyDescent="0.35">
      <c r="A707" s="21" t="s">
        <v>3391</v>
      </c>
      <c r="B707" s="29" t="s">
        <v>3385</v>
      </c>
      <c r="C707" s="23">
        <v>12</v>
      </c>
      <c r="D707" s="23">
        <v>1</v>
      </c>
      <c r="E707" s="23">
        <v>40</v>
      </c>
      <c r="F707">
        <v>21.5</v>
      </c>
      <c r="G707" t="s">
        <v>14142</v>
      </c>
    </row>
    <row r="708" spans="1:7" x14ac:dyDescent="0.35">
      <c r="A708" s="21" t="s">
        <v>3026</v>
      </c>
      <c r="B708" s="29" t="s">
        <v>3027</v>
      </c>
      <c r="C708" s="23">
        <v>6</v>
      </c>
      <c r="D708" s="23">
        <v>0.7</v>
      </c>
      <c r="E708" s="23">
        <v>46</v>
      </c>
      <c r="F708">
        <v>28.5</v>
      </c>
      <c r="G708" t="s">
        <v>14145</v>
      </c>
    </row>
    <row r="709" spans="1:7" x14ac:dyDescent="0.35">
      <c r="A709" s="21" t="s">
        <v>1118</v>
      </c>
      <c r="B709" s="29" t="s">
        <v>1119</v>
      </c>
      <c r="C709" s="23">
        <v>6</v>
      </c>
      <c r="D709" s="23">
        <v>0.7</v>
      </c>
      <c r="E709" s="23">
        <v>40</v>
      </c>
      <c r="F709">
        <v>5.6</v>
      </c>
      <c r="G709" t="s">
        <v>14144</v>
      </c>
    </row>
    <row r="710" spans="1:7" x14ac:dyDescent="0.35">
      <c r="A710" s="21" t="s">
        <v>1200</v>
      </c>
      <c r="B710" s="29" t="s">
        <v>1201</v>
      </c>
      <c r="C710" s="23">
        <v>6</v>
      </c>
      <c r="D710" s="23">
        <v>0.7</v>
      </c>
      <c r="E710" s="23">
        <v>35</v>
      </c>
      <c r="F710">
        <v>5.65</v>
      </c>
      <c r="G710" t="s">
        <v>14144</v>
      </c>
    </row>
    <row r="711" spans="1:7" x14ac:dyDescent="0.35">
      <c r="A711" s="21" t="s">
        <v>14835</v>
      </c>
      <c r="B711" s="29" t="s">
        <v>14836</v>
      </c>
      <c r="C711" s="23">
        <v>6</v>
      </c>
      <c r="D711" s="23">
        <v>0.7</v>
      </c>
      <c r="E711" s="23">
        <v>43</v>
      </c>
      <c r="F711">
        <v>22.5</v>
      </c>
      <c r="G711" t="s">
        <v>14150</v>
      </c>
    </row>
    <row r="712" spans="1:7" x14ac:dyDescent="0.35">
      <c r="A712" s="21" t="s">
        <v>13350</v>
      </c>
      <c r="B712" s="29" t="s">
        <v>13351</v>
      </c>
      <c r="C712" s="23">
        <v>6</v>
      </c>
      <c r="D712" s="23">
        <v>0.7</v>
      </c>
      <c r="E712" s="23">
        <v>40</v>
      </c>
      <c r="F712">
        <v>19.5</v>
      </c>
      <c r="G712" t="s">
        <v>14150</v>
      </c>
    </row>
    <row r="713" spans="1:7" x14ac:dyDescent="0.35">
      <c r="A713" s="21" t="s">
        <v>6094</v>
      </c>
      <c r="B713" s="29" t="s">
        <v>6095</v>
      </c>
      <c r="C713" s="23">
        <v>6</v>
      </c>
      <c r="D713" s="23">
        <v>0.7</v>
      </c>
      <c r="E713" s="23">
        <v>43</v>
      </c>
      <c r="F713">
        <v>31.5</v>
      </c>
      <c r="G713" t="s">
        <v>14145</v>
      </c>
    </row>
    <row r="714" spans="1:7" x14ac:dyDescent="0.35">
      <c r="A714" s="21" t="s">
        <v>3266</v>
      </c>
      <c r="B714" s="29" t="s">
        <v>3263</v>
      </c>
      <c r="C714" s="23">
        <v>12</v>
      </c>
      <c r="D714" s="23">
        <v>0.7</v>
      </c>
      <c r="E714" s="23">
        <v>40</v>
      </c>
      <c r="F714">
        <v>34.9</v>
      </c>
      <c r="G714" t="s">
        <v>14150</v>
      </c>
    </row>
    <row r="715" spans="1:7" x14ac:dyDescent="0.35">
      <c r="A715" s="21" t="s">
        <v>11791</v>
      </c>
      <c r="B715" s="29" t="s">
        <v>11792</v>
      </c>
      <c r="C715" s="23">
        <v>6</v>
      </c>
      <c r="D715" s="23">
        <v>0.7</v>
      </c>
      <c r="E715" s="23">
        <v>41.6</v>
      </c>
      <c r="F715">
        <v>13.5</v>
      </c>
      <c r="G715" t="s">
        <v>14146</v>
      </c>
    </row>
    <row r="716" spans="1:7" x14ac:dyDescent="0.35">
      <c r="A716" s="21" t="s">
        <v>15703</v>
      </c>
      <c r="B716" s="29" t="s">
        <v>9090</v>
      </c>
      <c r="C716" s="23">
        <v>12</v>
      </c>
      <c r="D716" s="23">
        <v>1</v>
      </c>
      <c r="E716" s="23">
        <v>40</v>
      </c>
      <c r="F716">
        <v>9.6</v>
      </c>
      <c r="G716" t="s">
        <v>14159</v>
      </c>
    </row>
    <row r="717" spans="1:7" x14ac:dyDescent="0.35">
      <c r="A717" s="21" t="s">
        <v>3348</v>
      </c>
      <c r="B717" s="29" t="s">
        <v>3349</v>
      </c>
      <c r="C717" s="23">
        <v>6</v>
      </c>
      <c r="D717" s="23">
        <v>0.7</v>
      </c>
      <c r="E717" s="23">
        <v>30</v>
      </c>
      <c r="F717">
        <v>4.8</v>
      </c>
      <c r="G717" t="s">
        <v>14153</v>
      </c>
    </row>
    <row r="718" spans="1:7" x14ac:dyDescent="0.35">
      <c r="A718" s="21" t="s">
        <v>7189</v>
      </c>
      <c r="B718" s="29" t="s">
        <v>7190</v>
      </c>
      <c r="C718" s="23">
        <v>6</v>
      </c>
      <c r="D718" s="23">
        <v>0.7</v>
      </c>
      <c r="E718" s="23">
        <v>47</v>
      </c>
      <c r="F718">
        <v>26.5</v>
      </c>
      <c r="G718" t="s">
        <v>14158</v>
      </c>
    </row>
    <row r="719" spans="1:7" x14ac:dyDescent="0.35">
      <c r="A719" s="21" t="s">
        <v>3803</v>
      </c>
      <c r="B719" s="29" t="s">
        <v>3804</v>
      </c>
      <c r="C719" s="23">
        <v>6</v>
      </c>
      <c r="D719" s="23">
        <v>0.7</v>
      </c>
      <c r="E719" s="23">
        <v>40</v>
      </c>
      <c r="F719">
        <v>24.5</v>
      </c>
      <c r="G719" t="s">
        <v>14157</v>
      </c>
    </row>
    <row r="720" spans="1:7" x14ac:dyDescent="0.35">
      <c r="A720" s="21" t="s">
        <v>14475</v>
      </c>
      <c r="B720" s="29" t="s">
        <v>7744</v>
      </c>
      <c r="C720" s="23">
        <v>12</v>
      </c>
      <c r="D720" s="23">
        <v>0.7</v>
      </c>
      <c r="E720" s="23">
        <v>40</v>
      </c>
      <c r="F720">
        <v>5.7</v>
      </c>
      <c r="G720" t="s">
        <v>14150</v>
      </c>
    </row>
    <row r="721" spans="1:7" x14ac:dyDescent="0.35">
      <c r="A721" s="21" t="s">
        <v>2994</v>
      </c>
      <c r="B721" s="29" t="s">
        <v>2991</v>
      </c>
      <c r="C721" s="23">
        <v>12</v>
      </c>
      <c r="D721" s="23">
        <v>1</v>
      </c>
      <c r="E721" s="23">
        <v>17</v>
      </c>
      <c r="F721">
        <v>8.6</v>
      </c>
      <c r="G721" t="s">
        <v>14154</v>
      </c>
    </row>
    <row r="722" spans="1:7" x14ac:dyDescent="0.35">
      <c r="A722" s="21" t="s">
        <v>13051</v>
      </c>
      <c r="B722" s="29" t="s">
        <v>13052</v>
      </c>
      <c r="C722" s="23">
        <v>6</v>
      </c>
      <c r="D722" s="23">
        <v>0.7</v>
      </c>
      <c r="E722" s="23">
        <v>40</v>
      </c>
      <c r="F722">
        <v>26.25</v>
      </c>
      <c r="G722" t="s">
        <v>14145</v>
      </c>
    </row>
    <row r="723" spans="1:7" x14ac:dyDescent="0.35">
      <c r="A723" s="21" t="s">
        <v>1560</v>
      </c>
      <c r="B723" s="29" t="s">
        <v>1557</v>
      </c>
      <c r="C723" s="23">
        <v>6</v>
      </c>
      <c r="D723" s="23">
        <v>1</v>
      </c>
      <c r="E723" s="23">
        <v>40</v>
      </c>
      <c r="F723">
        <v>22.5</v>
      </c>
      <c r="G723" t="s">
        <v>14141</v>
      </c>
    </row>
    <row r="724" spans="1:7" x14ac:dyDescent="0.35">
      <c r="A724" s="21" t="s">
        <v>1269</v>
      </c>
      <c r="B724" s="29" t="s">
        <v>1255</v>
      </c>
      <c r="C724" s="23">
        <v>6</v>
      </c>
      <c r="D724" s="23">
        <v>1.5</v>
      </c>
      <c r="E724" s="23">
        <v>17</v>
      </c>
      <c r="F724">
        <v>18.5</v>
      </c>
      <c r="G724" t="s">
        <v>14154</v>
      </c>
    </row>
    <row r="725" spans="1:7" x14ac:dyDescent="0.35">
      <c r="A725" s="21" t="s">
        <v>6307</v>
      </c>
      <c r="B725" s="29" t="s">
        <v>6308</v>
      </c>
      <c r="C725" s="23">
        <v>6</v>
      </c>
      <c r="D725" s="23">
        <v>0.7</v>
      </c>
      <c r="E725" s="23">
        <v>40</v>
      </c>
      <c r="F725">
        <v>29.5</v>
      </c>
      <c r="G725" t="s">
        <v>14148</v>
      </c>
    </row>
    <row r="726" spans="1:7" x14ac:dyDescent="0.35">
      <c r="A726" s="21" t="s">
        <v>3246</v>
      </c>
      <c r="B726" s="29" t="s">
        <v>3247</v>
      </c>
      <c r="C726" s="23">
        <v>6</v>
      </c>
      <c r="D726" s="23">
        <v>0.7</v>
      </c>
      <c r="E726" s="23">
        <v>40</v>
      </c>
      <c r="F726">
        <v>98</v>
      </c>
      <c r="G726" t="s">
        <v>14150</v>
      </c>
    </row>
    <row r="727" spans="1:7" x14ac:dyDescent="0.35">
      <c r="A727" s="21" t="s">
        <v>7160</v>
      </c>
      <c r="B727" s="29" t="s">
        <v>7161</v>
      </c>
      <c r="C727" s="23">
        <v>120</v>
      </c>
      <c r="D727" s="23">
        <v>0.05</v>
      </c>
      <c r="E727" s="23">
        <v>35</v>
      </c>
      <c r="F727">
        <v>1.85</v>
      </c>
      <c r="G727" t="s">
        <v>14253</v>
      </c>
    </row>
    <row r="728" spans="1:7" x14ac:dyDescent="0.35">
      <c r="A728" s="21" t="s">
        <v>6445</v>
      </c>
      <c r="B728" s="29" t="s">
        <v>6446</v>
      </c>
      <c r="C728" s="23">
        <v>6</v>
      </c>
      <c r="D728" s="23">
        <v>1</v>
      </c>
      <c r="E728" s="23">
        <v>30</v>
      </c>
      <c r="F728">
        <v>28.5</v>
      </c>
      <c r="G728" t="s">
        <v>14141</v>
      </c>
    </row>
    <row r="729" spans="1:7" x14ac:dyDescent="0.35">
      <c r="A729" s="21" t="s">
        <v>4100</v>
      </c>
      <c r="B729" s="29" t="s">
        <v>4101</v>
      </c>
      <c r="C729" s="23">
        <v>6</v>
      </c>
      <c r="D729" s="23">
        <v>0.7</v>
      </c>
      <c r="E729" s="23">
        <v>30</v>
      </c>
      <c r="F729">
        <v>5.25</v>
      </c>
      <c r="G729" t="s">
        <v>14153</v>
      </c>
    </row>
    <row r="730" spans="1:7" x14ac:dyDescent="0.35">
      <c r="A730" s="21" t="s">
        <v>13935</v>
      </c>
      <c r="B730" s="29" t="s">
        <v>13936</v>
      </c>
      <c r="C730" s="23">
        <v>6</v>
      </c>
      <c r="D730" s="23">
        <v>0.7</v>
      </c>
      <c r="E730" s="23">
        <v>43</v>
      </c>
      <c r="F730">
        <v>47.5</v>
      </c>
      <c r="G730" t="s">
        <v>14144</v>
      </c>
    </row>
    <row r="731" spans="1:7" x14ac:dyDescent="0.35">
      <c r="A731" s="21" t="s">
        <v>4120</v>
      </c>
      <c r="B731" s="29" t="s">
        <v>4121</v>
      </c>
      <c r="C731" s="23">
        <v>6</v>
      </c>
      <c r="D731" s="23">
        <v>0.7</v>
      </c>
      <c r="E731" s="23">
        <v>15</v>
      </c>
      <c r="F731">
        <v>6.4</v>
      </c>
      <c r="G731" t="s">
        <v>14153</v>
      </c>
    </row>
    <row r="732" spans="1:7" x14ac:dyDescent="0.35">
      <c r="A732" s="21" t="s">
        <v>14268</v>
      </c>
      <c r="B732" s="29" t="s">
        <v>14269</v>
      </c>
      <c r="C732" s="23">
        <v>6</v>
      </c>
      <c r="D732" s="23">
        <v>0.7</v>
      </c>
      <c r="E732" s="23">
        <v>40</v>
      </c>
      <c r="F732">
        <v>21</v>
      </c>
      <c r="G732" t="s">
        <v>14144</v>
      </c>
    </row>
    <row r="733" spans="1:7" x14ac:dyDescent="0.35">
      <c r="A733" s="21" t="s">
        <v>12769</v>
      </c>
      <c r="B733" s="29" t="s">
        <v>12766</v>
      </c>
      <c r="C733" s="23">
        <v>12</v>
      </c>
      <c r="D733" s="23">
        <v>1</v>
      </c>
      <c r="E733" s="23">
        <v>44</v>
      </c>
      <c r="F733">
        <v>95</v>
      </c>
      <c r="G733" t="s">
        <v>14145</v>
      </c>
    </row>
    <row r="734" spans="1:7" x14ac:dyDescent="0.35">
      <c r="A734" s="21" t="s">
        <v>12106</v>
      </c>
      <c r="B734" s="29" t="s">
        <v>12107</v>
      </c>
      <c r="C734" s="23">
        <v>6</v>
      </c>
      <c r="D734" s="23">
        <v>0.7</v>
      </c>
      <c r="E734" s="23">
        <v>15</v>
      </c>
      <c r="F734">
        <v>4.25</v>
      </c>
      <c r="G734" t="s">
        <v>14153</v>
      </c>
    </row>
    <row r="735" spans="1:7" x14ac:dyDescent="0.35">
      <c r="A735" s="21" t="s">
        <v>13139</v>
      </c>
      <c r="B735" s="29" t="s">
        <v>14781</v>
      </c>
      <c r="C735" s="23">
        <v>6</v>
      </c>
      <c r="D735" s="23">
        <v>0.7</v>
      </c>
      <c r="E735" s="23">
        <v>20</v>
      </c>
      <c r="F735">
        <v>9.1</v>
      </c>
      <c r="G735" t="s">
        <v>14155</v>
      </c>
    </row>
    <row r="736" spans="1:7" x14ac:dyDescent="0.35">
      <c r="A736" s="21" t="s">
        <v>4287</v>
      </c>
      <c r="B736" s="29" t="s">
        <v>4288</v>
      </c>
      <c r="C736" s="23">
        <v>6</v>
      </c>
      <c r="D736" s="23">
        <v>0.7</v>
      </c>
      <c r="E736" s="23">
        <v>40</v>
      </c>
      <c r="F736">
        <v>8.35</v>
      </c>
      <c r="G736" t="s">
        <v>14168</v>
      </c>
    </row>
    <row r="737" spans="1:7" x14ac:dyDescent="0.35">
      <c r="A737" s="21" t="s">
        <v>13687</v>
      </c>
      <c r="B737" s="29" t="s">
        <v>13688</v>
      </c>
      <c r="C737" s="23">
        <v>6</v>
      </c>
      <c r="D737" s="23">
        <v>0.7</v>
      </c>
      <c r="E737" s="23">
        <v>43</v>
      </c>
      <c r="F737">
        <v>9.8000000000000007</v>
      </c>
      <c r="G737" t="s">
        <v>14146</v>
      </c>
    </row>
    <row r="738" spans="1:7" x14ac:dyDescent="0.35">
      <c r="A738" s="21" t="s">
        <v>9994</v>
      </c>
      <c r="B738" s="29" t="s">
        <v>9995</v>
      </c>
      <c r="C738" s="23">
        <v>6</v>
      </c>
      <c r="D738" s="23">
        <v>0.7</v>
      </c>
      <c r="E738" s="23">
        <v>40</v>
      </c>
      <c r="F738">
        <v>21.55</v>
      </c>
      <c r="G738" t="s">
        <v>14144</v>
      </c>
    </row>
    <row r="739" spans="1:7" x14ac:dyDescent="0.35">
      <c r="A739" s="21" t="s">
        <v>10519</v>
      </c>
      <c r="B739" s="29" t="s">
        <v>10516</v>
      </c>
      <c r="C739" s="23">
        <v>12</v>
      </c>
      <c r="D739" s="23">
        <v>1</v>
      </c>
      <c r="E739" s="23">
        <v>25</v>
      </c>
      <c r="F739">
        <v>8.9499999999999993</v>
      </c>
      <c r="G739" t="s">
        <v>14164</v>
      </c>
    </row>
    <row r="740" spans="1:7" x14ac:dyDescent="0.35">
      <c r="A740" s="21" t="s">
        <v>3194</v>
      </c>
      <c r="B740" s="29" t="s">
        <v>3195</v>
      </c>
      <c r="C740" s="23">
        <v>6</v>
      </c>
      <c r="D740" s="23">
        <v>0.7</v>
      </c>
      <c r="E740" s="23">
        <v>41</v>
      </c>
      <c r="F740">
        <v>21.75</v>
      </c>
      <c r="G740" t="s">
        <v>14166</v>
      </c>
    </row>
    <row r="741" spans="1:7" x14ac:dyDescent="0.35">
      <c r="A741" s="21" t="s">
        <v>7357</v>
      </c>
      <c r="B741" s="29" t="s">
        <v>7358</v>
      </c>
      <c r="C741" s="23">
        <v>6</v>
      </c>
      <c r="D741" s="23">
        <v>0.7</v>
      </c>
      <c r="E741" s="23">
        <v>30</v>
      </c>
      <c r="F741">
        <v>13.9</v>
      </c>
      <c r="G741" t="s">
        <v>14143</v>
      </c>
    </row>
    <row r="742" spans="1:7" x14ac:dyDescent="0.35">
      <c r="A742" s="21" t="s">
        <v>10685</v>
      </c>
      <c r="B742" s="29" t="s">
        <v>10686</v>
      </c>
      <c r="C742" s="23">
        <v>6</v>
      </c>
      <c r="D742" s="23">
        <v>0.7</v>
      </c>
      <c r="E742" s="23">
        <v>57</v>
      </c>
      <c r="F742">
        <v>20.5</v>
      </c>
      <c r="G742" t="s">
        <v>14146</v>
      </c>
    </row>
    <row r="743" spans="1:7" x14ac:dyDescent="0.35">
      <c r="A743" s="21" t="s">
        <v>6813</v>
      </c>
      <c r="B743" s="29" t="s">
        <v>6814</v>
      </c>
      <c r="C743" s="23">
        <v>6</v>
      </c>
      <c r="D743" s="23">
        <v>0.7</v>
      </c>
      <c r="E743" s="23">
        <v>43</v>
      </c>
      <c r="F743">
        <v>89.95</v>
      </c>
      <c r="G743" t="s">
        <v>14145</v>
      </c>
    </row>
    <row r="744" spans="1:7" x14ac:dyDescent="0.35">
      <c r="A744" s="21" t="s">
        <v>14065</v>
      </c>
      <c r="B744" s="29" t="s">
        <v>14066</v>
      </c>
      <c r="C744" s="23">
        <v>6</v>
      </c>
      <c r="D744" s="23">
        <v>0.7</v>
      </c>
      <c r="E744" s="23">
        <v>20</v>
      </c>
      <c r="F744">
        <v>8.65</v>
      </c>
      <c r="G744" t="s">
        <v>14153</v>
      </c>
    </row>
    <row r="745" spans="1:7" x14ac:dyDescent="0.35">
      <c r="A745" s="21" t="s">
        <v>5605</v>
      </c>
      <c r="B745" s="29" t="s">
        <v>5606</v>
      </c>
      <c r="C745" s="23">
        <v>6</v>
      </c>
      <c r="D745" s="23">
        <v>0.7</v>
      </c>
      <c r="E745" s="23">
        <v>40</v>
      </c>
      <c r="F745">
        <v>5.75</v>
      </c>
      <c r="G745" t="s">
        <v>14146</v>
      </c>
    </row>
    <row r="746" spans="1:7" x14ac:dyDescent="0.35">
      <c r="A746" s="21" t="s">
        <v>183</v>
      </c>
      <c r="B746" s="29" t="s">
        <v>184</v>
      </c>
      <c r="C746" s="23">
        <v>6</v>
      </c>
      <c r="D746" s="23">
        <v>0.7</v>
      </c>
      <c r="E746" s="23">
        <v>40</v>
      </c>
      <c r="F746">
        <v>37.5</v>
      </c>
      <c r="G746" t="s">
        <v>14145</v>
      </c>
    </row>
    <row r="747" spans="1:7" x14ac:dyDescent="0.35">
      <c r="A747" s="21" t="s">
        <v>14503</v>
      </c>
      <c r="B747" s="29" t="s">
        <v>12853</v>
      </c>
      <c r="C747" s="23">
        <v>3</v>
      </c>
      <c r="D747" s="23">
        <v>0.7</v>
      </c>
      <c r="E747" s="23">
        <v>40</v>
      </c>
      <c r="F747">
        <v>23.4</v>
      </c>
      <c r="G747" t="s">
        <v>14145</v>
      </c>
    </row>
    <row r="748" spans="1:7" x14ac:dyDescent="0.35">
      <c r="A748" s="21" t="s">
        <v>6141</v>
      </c>
      <c r="B748" s="29" t="s">
        <v>6142</v>
      </c>
      <c r="C748" s="23">
        <v>48</v>
      </c>
      <c r="D748" s="23">
        <v>0.05</v>
      </c>
      <c r="E748" s="23">
        <v>40</v>
      </c>
      <c r="F748">
        <v>6.95</v>
      </c>
      <c r="G748" t="s">
        <v>14150</v>
      </c>
    </row>
    <row r="749" spans="1:7" x14ac:dyDescent="0.35">
      <c r="A749" s="21" t="s">
        <v>1299</v>
      </c>
      <c r="B749" s="29" t="s">
        <v>1300</v>
      </c>
      <c r="C749" s="23">
        <v>6</v>
      </c>
      <c r="D749" s="23">
        <v>0.7</v>
      </c>
      <c r="E749" s="23">
        <v>46</v>
      </c>
      <c r="F749">
        <v>25.5</v>
      </c>
      <c r="G749" t="s">
        <v>14158</v>
      </c>
    </row>
    <row r="750" spans="1:7" x14ac:dyDescent="0.35">
      <c r="A750" s="21" t="s">
        <v>14870</v>
      </c>
      <c r="B750" s="29" t="s">
        <v>14871</v>
      </c>
      <c r="C750" s="23">
        <v>6</v>
      </c>
      <c r="D750" s="23">
        <v>0.7</v>
      </c>
      <c r="E750" s="23">
        <v>43</v>
      </c>
      <c r="F750">
        <v>34.5</v>
      </c>
      <c r="G750" t="s">
        <v>14145</v>
      </c>
    </row>
    <row r="751" spans="1:7" x14ac:dyDescent="0.35">
      <c r="A751" s="21" t="s">
        <v>7208</v>
      </c>
      <c r="B751" s="29" t="s">
        <v>7209</v>
      </c>
      <c r="C751" s="23">
        <v>6</v>
      </c>
      <c r="D751" s="23">
        <v>0.7</v>
      </c>
      <c r="E751" s="23">
        <v>47</v>
      </c>
      <c r="F751">
        <v>24.25</v>
      </c>
      <c r="G751" t="s">
        <v>14253</v>
      </c>
    </row>
    <row r="752" spans="1:7" x14ac:dyDescent="0.35">
      <c r="A752" s="21" t="s">
        <v>1261</v>
      </c>
      <c r="B752" s="29" t="s">
        <v>1255</v>
      </c>
      <c r="C752" s="23">
        <v>6</v>
      </c>
      <c r="D752" s="23">
        <v>0.7</v>
      </c>
      <c r="E752" s="23">
        <v>17</v>
      </c>
      <c r="F752">
        <v>7.95</v>
      </c>
      <c r="G752" t="s">
        <v>14154</v>
      </c>
    </row>
    <row r="753" spans="1:7" x14ac:dyDescent="0.35">
      <c r="A753" s="21" t="s">
        <v>8688</v>
      </c>
      <c r="B753" s="29" t="s">
        <v>8689</v>
      </c>
      <c r="C753" s="23">
        <v>6</v>
      </c>
      <c r="D753" s="23">
        <v>0.7</v>
      </c>
      <c r="E753" s="23">
        <v>41</v>
      </c>
      <c r="F753">
        <v>12.5</v>
      </c>
      <c r="G753" t="s">
        <v>14146</v>
      </c>
    </row>
    <row r="754" spans="1:7" x14ac:dyDescent="0.35">
      <c r="A754" s="21" t="s">
        <v>14386</v>
      </c>
      <c r="B754" s="29" t="s">
        <v>10269</v>
      </c>
      <c r="C754" s="23">
        <v>6</v>
      </c>
      <c r="D754" s="23">
        <v>0.7</v>
      </c>
      <c r="E754" s="23">
        <v>40</v>
      </c>
      <c r="F754">
        <v>18</v>
      </c>
      <c r="G754" t="s">
        <v>14146</v>
      </c>
    </row>
    <row r="755" spans="1:7" x14ac:dyDescent="0.35">
      <c r="A755" s="21" t="s">
        <v>14380</v>
      </c>
      <c r="B755" s="29" t="s">
        <v>14381</v>
      </c>
      <c r="C755" s="23">
        <v>6</v>
      </c>
      <c r="D755" s="23">
        <v>0.7</v>
      </c>
      <c r="E755" s="23">
        <v>40</v>
      </c>
      <c r="F755">
        <v>12.5</v>
      </c>
      <c r="G755" t="s">
        <v>14157</v>
      </c>
    </row>
    <row r="756" spans="1:7" x14ac:dyDescent="0.35">
      <c r="A756" s="21" t="s">
        <v>5645</v>
      </c>
      <c r="B756" s="29" t="s">
        <v>5642</v>
      </c>
      <c r="C756" s="23">
        <v>6</v>
      </c>
      <c r="D756" s="23">
        <v>0.7</v>
      </c>
      <c r="E756" s="23">
        <v>42.7</v>
      </c>
      <c r="F756">
        <v>19</v>
      </c>
      <c r="G756" t="s">
        <v>14146</v>
      </c>
    </row>
    <row r="757" spans="1:7" x14ac:dyDescent="0.35">
      <c r="A757" s="21" t="s">
        <v>1190</v>
      </c>
      <c r="B757" s="29" t="s">
        <v>1187</v>
      </c>
      <c r="C757" s="23">
        <v>6</v>
      </c>
      <c r="D757" s="23">
        <v>1</v>
      </c>
      <c r="E757" s="23">
        <v>32</v>
      </c>
      <c r="F757">
        <v>7</v>
      </c>
      <c r="G757" t="s">
        <v>14161</v>
      </c>
    </row>
    <row r="758" spans="1:7" x14ac:dyDescent="0.35">
      <c r="A758" s="21" t="s">
        <v>3774</v>
      </c>
      <c r="B758" s="29" t="s">
        <v>3775</v>
      </c>
      <c r="C758" s="23">
        <v>6</v>
      </c>
      <c r="D758" s="23">
        <v>0.7</v>
      </c>
      <c r="E758" s="23">
        <v>40</v>
      </c>
      <c r="F758">
        <v>24.5</v>
      </c>
      <c r="G758" t="s">
        <v>14144</v>
      </c>
    </row>
    <row r="759" spans="1:7" x14ac:dyDescent="0.35">
      <c r="A759" s="21" t="s">
        <v>13732</v>
      </c>
      <c r="B759" s="29" t="s">
        <v>13733</v>
      </c>
      <c r="C759" s="23">
        <v>6</v>
      </c>
      <c r="D759" s="23">
        <v>0.7</v>
      </c>
      <c r="E759" s="23">
        <v>35.5</v>
      </c>
      <c r="F759">
        <v>10.75</v>
      </c>
      <c r="G759" t="s">
        <v>14143</v>
      </c>
    </row>
    <row r="760" spans="1:7" x14ac:dyDescent="0.35">
      <c r="A760" s="21" t="s">
        <v>3812</v>
      </c>
      <c r="B760" s="29" t="s">
        <v>3813</v>
      </c>
      <c r="C760" s="23">
        <v>6</v>
      </c>
      <c r="D760" s="23">
        <v>0.7</v>
      </c>
      <c r="E760" s="23">
        <v>43</v>
      </c>
      <c r="F760">
        <v>9.75</v>
      </c>
      <c r="G760" t="s">
        <v>14146</v>
      </c>
    </row>
    <row r="761" spans="1:7" x14ac:dyDescent="0.35">
      <c r="A761" s="21" t="s">
        <v>14803</v>
      </c>
      <c r="B761" s="29" t="s">
        <v>14804</v>
      </c>
      <c r="C761" s="23">
        <v>6</v>
      </c>
      <c r="D761" s="23">
        <v>0.7</v>
      </c>
      <c r="E761" s="23">
        <v>46</v>
      </c>
      <c r="F761">
        <v>32.5</v>
      </c>
      <c r="G761" t="s">
        <v>14163</v>
      </c>
    </row>
    <row r="762" spans="1:7" x14ac:dyDescent="0.35">
      <c r="A762" s="21" t="s">
        <v>11652</v>
      </c>
      <c r="B762" s="29" t="s">
        <v>11653</v>
      </c>
      <c r="C762" s="23">
        <v>6</v>
      </c>
      <c r="D762" s="23">
        <v>0.7</v>
      </c>
      <c r="E762" s="23">
        <v>40</v>
      </c>
      <c r="F762">
        <v>36.25</v>
      </c>
      <c r="G762" t="s">
        <v>14145</v>
      </c>
    </row>
    <row r="763" spans="1:7" x14ac:dyDescent="0.35">
      <c r="A763" s="21" t="s">
        <v>643</v>
      </c>
      <c r="B763" s="29" t="s">
        <v>644</v>
      </c>
      <c r="C763" s="23">
        <v>6</v>
      </c>
      <c r="D763" s="23">
        <v>0.7</v>
      </c>
      <c r="E763" s="23">
        <v>40</v>
      </c>
      <c r="F763">
        <v>11.35</v>
      </c>
      <c r="G763" t="s">
        <v>14157</v>
      </c>
    </row>
    <row r="764" spans="1:7" x14ac:dyDescent="0.35">
      <c r="A764" s="21" t="s">
        <v>10219</v>
      </c>
      <c r="B764" s="29" t="s">
        <v>10220</v>
      </c>
      <c r="C764" s="23">
        <v>6</v>
      </c>
      <c r="D764" s="23">
        <v>0.7</v>
      </c>
      <c r="E764" s="23">
        <v>40</v>
      </c>
      <c r="F764">
        <v>54.5</v>
      </c>
      <c r="G764" t="s">
        <v>14140</v>
      </c>
    </row>
    <row r="765" spans="1:7" x14ac:dyDescent="0.35">
      <c r="A765" s="21" t="s">
        <v>918</v>
      </c>
      <c r="B765" s="29" t="s">
        <v>919</v>
      </c>
      <c r="C765" s="23">
        <v>12</v>
      </c>
      <c r="D765" s="23">
        <v>0.7</v>
      </c>
      <c r="E765" s="23">
        <v>40</v>
      </c>
      <c r="F765">
        <v>7.5</v>
      </c>
      <c r="G765" t="s">
        <v>14150</v>
      </c>
    </row>
    <row r="766" spans="1:7" x14ac:dyDescent="0.35">
      <c r="A766" s="21" t="s">
        <v>1525</v>
      </c>
      <c r="B766" s="29" t="s">
        <v>1513</v>
      </c>
      <c r="C766" s="23">
        <v>6</v>
      </c>
      <c r="D766" s="23">
        <v>1.75</v>
      </c>
      <c r="E766" s="23">
        <v>40</v>
      </c>
      <c r="F766">
        <v>58.5</v>
      </c>
      <c r="G766" t="s">
        <v>14142</v>
      </c>
    </row>
    <row r="767" spans="1:7" x14ac:dyDescent="0.35">
      <c r="A767" s="21" t="s">
        <v>14282</v>
      </c>
      <c r="B767" s="29" t="s">
        <v>14283</v>
      </c>
      <c r="C767" s="23">
        <v>6</v>
      </c>
      <c r="D767" s="23">
        <v>0.7</v>
      </c>
      <c r="E767" s="23">
        <v>40</v>
      </c>
      <c r="F767">
        <v>18.649999999999999</v>
      </c>
      <c r="G767" t="s">
        <v>14144</v>
      </c>
    </row>
    <row r="768" spans="1:7" x14ac:dyDescent="0.35">
      <c r="A768" s="21" t="s">
        <v>6500</v>
      </c>
      <c r="B768" s="29" t="s">
        <v>6497</v>
      </c>
      <c r="C768" s="23">
        <v>12</v>
      </c>
      <c r="D768" s="23">
        <v>1</v>
      </c>
      <c r="E768" s="23">
        <v>40</v>
      </c>
      <c r="F768">
        <v>4.1500000000000004</v>
      </c>
      <c r="G768" t="s">
        <v>14150</v>
      </c>
    </row>
    <row r="769" spans="1:7" x14ac:dyDescent="0.35">
      <c r="A769" s="21" t="s">
        <v>9054</v>
      </c>
      <c r="B769" s="29" t="s">
        <v>9055</v>
      </c>
      <c r="C769" s="23">
        <v>6</v>
      </c>
      <c r="D769" s="23">
        <v>0.7</v>
      </c>
      <c r="E769" s="23">
        <v>38</v>
      </c>
      <c r="F769">
        <v>19.5</v>
      </c>
      <c r="G769" t="s">
        <v>14146</v>
      </c>
    </row>
    <row r="770" spans="1:7" x14ac:dyDescent="0.35">
      <c r="A770" s="21" t="s">
        <v>12778</v>
      </c>
      <c r="B770" s="29" t="s">
        <v>12779</v>
      </c>
      <c r="C770" s="23">
        <v>6</v>
      </c>
      <c r="D770" s="23">
        <v>0.7</v>
      </c>
      <c r="E770" s="23">
        <v>46.5</v>
      </c>
      <c r="F770">
        <v>49</v>
      </c>
      <c r="G770" t="s">
        <v>14145</v>
      </c>
    </row>
    <row r="771" spans="1:7" x14ac:dyDescent="0.35">
      <c r="A771" s="21" t="s">
        <v>8005</v>
      </c>
      <c r="B771" s="29" t="s">
        <v>8006</v>
      </c>
      <c r="C771" s="23">
        <v>6</v>
      </c>
      <c r="D771" s="23">
        <v>0.5</v>
      </c>
      <c r="E771" s="23">
        <v>47</v>
      </c>
      <c r="F771">
        <v>23.5</v>
      </c>
      <c r="G771" t="s">
        <v>14146</v>
      </c>
    </row>
    <row r="772" spans="1:7" x14ac:dyDescent="0.35">
      <c r="A772" s="21" t="s">
        <v>8716</v>
      </c>
      <c r="B772" s="29" t="s">
        <v>8717</v>
      </c>
      <c r="C772" s="23">
        <v>6</v>
      </c>
      <c r="D772" s="23">
        <v>0.7</v>
      </c>
      <c r="E772" s="23">
        <v>21</v>
      </c>
      <c r="F772">
        <v>8.75</v>
      </c>
      <c r="G772" t="s">
        <v>14153</v>
      </c>
    </row>
    <row r="773" spans="1:7" x14ac:dyDescent="0.35">
      <c r="A773" s="21" t="s">
        <v>13449</v>
      </c>
      <c r="B773" s="29" t="s">
        <v>13450</v>
      </c>
      <c r="C773" s="23">
        <v>6</v>
      </c>
      <c r="D773" s="23">
        <v>1</v>
      </c>
      <c r="E773" s="23">
        <v>34.5</v>
      </c>
      <c r="F773">
        <v>9.75</v>
      </c>
      <c r="G773" t="s">
        <v>14156</v>
      </c>
    </row>
    <row r="774" spans="1:7" x14ac:dyDescent="0.35">
      <c r="A774" s="21" t="s">
        <v>8356</v>
      </c>
      <c r="B774" s="29" t="s">
        <v>8357</v>
      </c>
      <c r="C774" s="23">
        <v>6</v>
      </c>
      <c r="D774" s="23">
        <v>0.7</v>
      </c>
      <c r="E774" s="23">
        <v>36</v>
      </c>
      <c r="F774">
        <v>15.25</v>
      </c>
      <c r="G774" t="s">
        <v>14159</v>
      </c>
    </row>
    <row r="775" spans="1:7" x14ac:dyDescent="0.35">
      <c r="A775" s="21" t="s">
        <v>3940</v>
      </c>
      <c r="B775" s="29" t="s">
        <v>3941</v>
      </c>
      <c r="C775" s="23">
        <v>6</v>
      </c>
      <c r="D775" s="23">
        <v>0.7</v>
      </c>
      <c r="E775" s="23">
        <v>40</v>
      </c>
      <c r="F775">
        <v>4.3499999999999996</v>
      </c>
      <c r="G775" t="s">
        <v>14142</v>
      </c>
    </row>
    <row r="776" spans="1:7" x14ac:dyDescent="0.35">
      <c r="A776" s="21" t="s">
        <v>1302</v>
      </c>
      <c r="B776" s="29" t="s">
        <v>1303</v>
      </c>
      <c r="C776" s="23">
        <v>6</v>
      </c>
      <c r="D776" s="23">
        <v>0.7</v>
      </c>
      <c r="E776" s="23">
        <v>64</v>
      </c>
      <c r="F776">
        <v>34.5</v>
      </c>
      <c r="G776" t="s">
        <v>14158</v>
      </c>
    </row>
    <row r="777" spans="1:7" x14ac:dyDescent="0.35">
      <c r="A777" s="21" t="s">
        <v>12945</v>
      </c>
      <c r="B777" s="29" t="s">
        <v>16078</v>
      </c>
      <c r="C777" s="23">
        <v>6</v>
      </c>
      <c r="D777" s="23">
        <v>0.7</v>
      </c>
      <c r="E777" s="23">
        <v>43</v>
      </c>
      <c r="F777">
        <v>350</v>
      </c>
      <c r="G777" t="s">
        <v>14145</v>
      </c>
    </row>
    <row r="778" spans="1:7" x14ac:dyDescent="0.35">
      <c r="A778" s="21" t="s">
        <v>5723</v>
      </c>
      <c r="B778" s="29" t="s">
        <v>5724</v>
      </c>
      <c r="C778" s="23">
        <v>6</v>
      </c>
      <c r="D778" s="23">
        <v>1</v>
      </c>
      <c r="E778" s="23">
        <v>40</v>
      </c>
      <c r="F778">
        <v>34.5</v>
      </c>
      <c r="G778" t="s">
        <v>14145</v>
      </c>
    </row>
    <row r="779" spans="1:7" x14ac:dyDescent="0.35">
      <c r="A779" s="21" t="s">
        <v>329</v>
      </c>
      <c r="B779" s="29" t="s">
        <v>330</v>
      </c>
      <c r="C779" s="23">
        <v>6</v>
      </c>
      <c r="D779" s="23">
        <v>0.7</v>
      </c>
      <c r="E779" s="23">
        <v>38</v>
      </c>
      <c r="F779">
        <v>8.25</v>
      </c>
      <c r="G779" t="s">
        <v>14141</v>
      </c>
    </row>
    <row r="780" spans="1:7" x14ac:dyDescent="0.35">
      <c r="A780" s="21" t="s">
        <v>1538</v>
      </c>
      <c r="B780" s="29" t="s">
        <v>1539</v>
      </c>
      <c r="C780" s="23">
        <v>6</v>
      </c>
      <c r="D780" s="23">
        <v>0.7</v>
      </c>
      <c r="E780" s="23">
        <v>40</v>
      </c>
      <c r="F780">
        <v>28.5</v>
      </c>
      <c r="G780" t="s">
        <v>14142</v>
      </c>
    </row>
    <row r="781" spans="1:7" x14ac:dyDescent="0.35">
      <c r="A781" s="21" t="s">
        <v>1122</v>
      </c>
      <c r="B781" s="29" t="s">
        <v>1119</v>
      </c>
      <c r="C781" s="23">
        <v>12</v>
      </c>
      <c r="D781" s="23">
        <v>1</v>
      </c>
      <c r="E781" s="23">
        <v>40</v>
      </c>
      <c r="F781">
        <v>7.6</v>
      </c>
      <c r="G781" t="s">
        <v>14144</v>
      </c>
    </row>
    <row r="782" spans="1:7" x14ac:dyDescent="0.35">
      <c r="A782" s="21" t="s">
        <v>5662</v>
      </c>
      <c r="B782" s="29" t="s">
        <v>5663</v>
      </c>
      <c r="C782" s="23">
        <v>6</v>
      </c>
      <c r="D782" s="23">
        <v>0.7</v>
      </c>
      <c r="E782" s="23">
        <v>43.5</v>
      </c>
      <c r="F782">
        <v>14.85</v>
      </c>
      <c r="G782" t="s">
        <v>14146</v>
      </c>
    </row>
    <row r="783" spans="1:7" x14ac:dyDescent="0.35">
      <c r="A783" s="21" t="s">
        <v>7270</v>
      </c>
      <c r="B783" s="29" t="s">
        <v>7228</v>
      </c>
      <c r="C783" s="23">
        <v>6</v>
      </c>
      <c r="D783" s="23">
        <v>1.75</v>
      </c>
      <c r="E783" s="23">
        <v>35</v>
      </c>
      <c r="F783">
        <v>17.5</v>
      </c>
      <c r="G783" t="s">
        <v>14156</v>
      </c>
    </row>
    <row r="784" spans="1:7" x14ac:dyDescent="0.35">
      <c r="A784" s="21" t="s">
        <v>3792</v>
      </c>
      <c r="B784" s="29" t="s">
        <v>3793</v>
      </c>
      <c r="C784" s="23">
        <v>6</v>
      </c>
      <c r="D784" s="23">
        <v>0.7</v>
      </c>
      <c r="E784" s="23">
        <v>74</v>
      </c>
      <c r="F784">
        <v>5.99</v>
      </c>
      <c r="G784" t="s">
        <v>14144</v>
      </c>
    </row>
    <row r="785" spans="1:7" x14ac:dyDescent="0.35">
      <c r="A785" s="21" t="s">
        <v>12167</v>
      </c>
      <c r="B785" s="29" t="s">
        <v>12168</v>
      </c>
      <c r="C785" s="23">
        <v>6</v>
      </c>
      <c r="D785" s="23">
        <v>0.7</v>
      </c>
      <c r="E785" s="23">
        <v>46</v>
      </c>
      <c r="F785">
        <v>33.5</v>
      </c>
      <c r="G785" t="s">
        <v>14145</v>
      </c>
    </row>
    <row r="786" spans="1:7" x14ac:dyDescent="0.35">
      <c r="A786" s="21" t="s">
        <v>12485</v>
      </c>
      <c r="B786" s="29" t="s">
        <v>12486</v>
      </c>
      <c r="C786" s="23">
        <v>6</v>
      </c>
      <c r="D786" s="23">
        <v>0.7</v>
      </c>
      <c r="E786" s="23">
        <v>40</v>
      </c>
      <c r="F786">
        <v>16.95</v>
      </c>
      <c r="G786" t="s">
        <v>14145</v>
      </c>
    </row>
    <row r="787" spans="1:7" x14ac:dyDescent="0.35">
      <c r="A787" s="21" t="s">
        <v>8396</v>
      </c>
      <c r="B787" s="29" t="s">
        <v>8393</v>
      </c>
      <c r="C787" s="23">
        <v>6</v>
      </c>
      <c r="D787" s="23">
        <v>0.7</v>
      </c>
      <c r="E787" s="23">
        <v>16</v>
      </c>
      <c r="F787">
        <v>11.4</v>
      </c>
      <c r="G787" t="s">
        <v>14154</v>
      </c>
    </row>
    <row r="788" spans="1:7" x14ac:dyDescent="0.35">
      <c r="A788" s="21" t="s">
        <v>1652</v>
      </c>
      <c r="B788" s="29" t="s">
        <v>1653</v>
      </c>
      <c r="C788" s="23">
        <v>6</v>
      </c>
      <c r="D788" s="23">
        <v>0.7</v>
      </c>
      <c r="E788" s="23">
        <v>15</v>
      </c>
      <c r="F788">
        <v>3.35</v>
      </c>
      <c r="G788" t="s">
        <v>14148</v>
      </c>
    </row>
    <row r="789" spans="1:7" x14ac:dyDescent="0.35">
      <c r="A789" s="21" t="s">
        <v>7779</v>
      </c>
      <c r="B789" s="29" t="s">
        <v>7780</v>
      </c>
      <c r="C789" s="23">
        <v>6</v>
      </c>
      <c r="D789" s="23">
        <v>0.7</v>
      </c>
      <c r="E789" s="23">
        <v>16</v>
      </c>
      <c r="F789">
        <v>8.75</v>
      </c>
      <c r="G789" t="s">
        <v>14154</v>
      </c>
    </row>
    <row r="790" spans="1:7" x14ac:dyDescent="0.35">
      <c r="A790" s="21" t="s">
        <v>13362</v>
      </c>
      <c r="B790" s="29" t="s">
        <v>13359</v>
      </c>
      <c r="C790" s="23">
        <v>6</v>
      </c>
      <c r="D790" s="23">
        <v>0.7</v>
      </c>
      <c r="E790" s="23">
        <v>43</v>
      </c>
      <c r="F790">
        <v>11.15</v>
      </c>
      <c r="G790" t="s">
        <v>14150</v>
      </c>
    </row>
    <row r="791" spans="1:7" x14ac:dyDescent="0.35">
      <c r="A791" s="21" t="s">
        <v>3236</v>
      </c>
      <c r="B791" s="29" t="s">
        <v>3237</v>
      </c>
      <c r="C791" s="23">
        <v>6</v>
      </c>
      <c r="D791" s="23">
        <v>0.7</v>
      </c>
      <c r="E791" s="23">
        <v>40</v>
      </c>
      <c r="F791">
        <v>125</v>
      </c>
      <c r="G791" t="s">
        <v>14150</v>
      </c>
    </row>
    <row r="792" spans="1:7" x14ac:dyDescent="0.35">
      <c r="A792" s="21" t="s">
        <v>4765</v>
      </c>
      <c r="B792" s="29" t="s">
        <v>4766</v>
      </c>
      <c r="C792" s="23">
        <v>6</v>
      </c>
      <c r="D792" s="23">
        <v>0.7</v>
      </c>
      <c r="E792" s="23">
        <v>15</v>
      </c>
      <c r="F792">
        <v>11.95</v>
      </c>
      <c r="G792" t="s">
        <v>14154</v>
      </c>
    </row>
    <row r="793" spans="1:7" x14ac:dyDescent="0.35">
      <c r="A793" s="21" t="s">
        <v>12953</v>
      </c>
      <c r="B793" s="29" t="s">
        <v>12954</v>
      </c>
      <c r="C793" s="23">
        <v>6</v>
      </c>
      <c r="D793" s="23">
        <v>0.7</v>
      </c>
      <c r="E793" s="23">
        <v>43</v>
      </c>
      <c r="F793">
        <v>295</v>
      </c>
      <c r="G793" t="s">
        <v>14145</v>
      </c>
    </row>
    <row r="794" spans="1:7" x14ac:dyDescent="0.35">
      <c r="A794" s="21" t="s">
        <v>14512</v>
      </c>
      <c r="B794" s="29" t="s">
        <v>14513</v>
      </c>
      <c r="C794" s="23">
        <v>3</v>
      </c>
      <c r="D794" s="23">
        <v>0.7</v>
      </c>
      <c r="E794" s="23">
        <v>46</v>
      </c>
      <c r="F794">
        <v>595</v>
      </c>
      <c r="G794" t="s">
        <v>14145</v>
      </c>
    </row>
    <row r="795" spans="1:7" x14ac:dyDescent="0.35">
      <c r="A795" s="21" t="s">
        <v>3778</v>
      </c>
      <c r="B795" s="29" t="s">
        <v>3779</v>
      </c>
      <c r="C795" s="23">
        <v>6</v>
      </c>
      <c r="D795" s="23">
        <v>0.7</v>
      </c>
      <c r="E795" s="23">
        <v>40</v>
      </c>
      <c r="F795">
        <v>39</v>
      </c>
      <c r="G795" t="s">
        <v>14144</v>
      </c>
    </row>
    <row r="796" spans="1:7" x14ac:dyDescent="0.35">
      <c r="A796" s="21" t="s">
        <v>13603</v>
      </c>
      <c r="B796" s="29" t="s">
        <v>13604</v>
      </c>
      <c r="C796" s="23">
        <v>6</v>
      </c>
      <c r="D796" s="23">
        <v>0.7</v>
      </c>
      <c r="E796" s="23">
        <v>30</v>
      </c>
      <c r="F796">
        <v>11.6</v>
      </c>
      <c r="G796" t="s">
        <v>14148</v>
      </c>
    </row>
    <row r="797" spans="1:7" x14ac:dyDescent="0.35">
      <c r="A797" s="21" t="s">
        <v>5898</v>
      </c>
      <c r="B797" s="29" t="s">
        <v>5899</v>
      </c>
      <c r="C797" s="23">
        <v>6</v>
      </c>
      <c r="D797" s="23">
        <v>0.7</v>
      </c>
      <c r="E797" s="23">
        <v>48</v>
      </c>
      <c r="F797">
        <v>43.5</v>
      </c>
      <c r="G797" t="s">
        <v>14145</v>
      </c>
    </row>
    <row r="798" spans="1:7" x14ac:dyDescent="0.35">
      <c r="A798" s="21" t="s">
        <v>10565</v>
      </c>
      <c r="B798" s="29" t="s">
        <v>10566</v>
      </c>
      <c r="C798" s="23">
        <v>6</v>
      </c>
      <c r="D798" s="23">
        <v>0.7</v>
      </c>
      <c r="E798" s="23">
        <v>47</v>
      </c>
      <c r="F798">
        <v>7.5</v>
      </c>
      <c r="G798" t="s">
        <v>14146</v>
      </c>
    </row>
    <row r="799" spans="1:7" x14ac:dyDescent="0.35">
      <c r="A799" s="21" t="s">
        <v>15401</v>
      </c>
      <c r="B799" s="29" t="s">
        <v>15402</v>
      </c>
      <c r="C799" s="23">
        <v>12</v>
      </c>
      <c r="D799" s="23">
        <v>1</v>
      </c>
      <c r="E799" s="23">
        <v>40</v>
      </c>
      <c r="F799">
        <v>3.95</v>
      </c>
      <c r="G799" t="s">
        <v>14150</v>
      </c>
    </row>
    <row r="800" spans="1:7" x14ac:dyDescent="0.35">
      <c r="A800" s="21" t="s">
        <v>13385</v>
      </c>
      <c r="B800" s="29" t="s">
        <v>13386</v>
      </c>
      <c r="C800" s="23">
        <v>6</v>
      </c>
      <c r="D800" s="23">
        <v>0.7</v>
      </c>
      <c r="E800" s="23">
        <v>56.1</v>
      </c>
      <c r="F800">
        <v>30.5</v>
      </c>
      <c r="G800" t="s">
        <v>14145</v>
      </c>
    </row>
    <row r="801" spans="1:7" x14ac:dyDescent="0.35">
      <c r="A801" s="21" t="s">
        <v>13519</v>
      </c>
      <c r="B801" s="29" t="s">
        <v>13516</v>
      </c>
      <c r="C801" s="23">
        <v>6</v>
      </c>
      <c r="D801" s="23">
        <v>1</v>
      </c>
      <c r="E801" s="23">
        <v>40</v>
      </c>
      <c r="F801">
        <v>6.45</v>
      </c>
      <c r="G801" t="s">
        <v>14159</v>
      </c>
    </row>
    <row r="802" spans="1:7" x14ac:dyDescent="0.35">
      <c r="A802" s="21" t="s">
        <v>3059</v>
      </c>
      <c r="B802" s="29" t="s">
        <v>3060</v>
      </c>
      <c r="C802" s="23">
        <v>6</v>
      </c>
      <c r="D802" s="23">
        <v>1</v>
      </c>
      <c r="E802" s="23">
        <v>37.5</v>
      </c>
      <c r="F802">
        <v>2.2999999999999998</v>
      </c>
      <c r="G802" t="s">
        <v>14160</v>
      </c>
    </row>
    <row r="803" spans="1:7" x14ac:dyDescent="0.35">
      <c r="A803" s="21" t="s">
        <v>12774</v>
      </c>
      <c r="B803" s="29" t="s">
        <v>12775</v>
      </c>
      <c r="C803" s="23">
        <v>6</v>
      </c>
      <c r="D803" s="23">
        <v>0.7</v>
      </c>
      <c r="E803" s="23">
        <v>40</v>
      </c>
      <c r="F803">
        <v>160</v>
      </c>
      <c r="G803" t="s">
        <v>14145</v>
      </c>
    </row>
    <row r="804" spans="1:7" x14ac:dyDescent="0.35">
      <c r="A804" s="21" t="s">
        <v>13429</v>
      </c>
      <c r="B804" s="29" t="s">
        <v>13430</v>
      </c>
      <c r="C804" s="23">
        <v>6</v>
      </c>
      <c r="D804" s="23">
        <v>0.5</v>
      </c>
      <c r="E804" s="23">
        <v>40</v>
      </c>
      <c r="F804">
        <v>15.7</v>
      </c>
      <c r="G804" t="s">
        <v>14146</v>
      </c>
    </row>
    <row r="805" spans="1:7" x14ac:dyDescent="0.35">
      <c r="A805" s="21" t="s">
        <v>5676</v>
      </c>
      <c r="B805" s="29" t="s">
        <v>5677</v>
      </c>
      <c r="C805" s="23">
        <v>120</v>
      </c>
      <c r="D805" s="23">
        <v>0.05</v>
      </c>
      <c r="E805" s="23">
        <v>43</v>
      </c>
      <c r="F805">
        <v>1.65</v>
      </c>
      <c r="G805" t="s">
        <v>14146</v>
      </c>
    </row>
    <row r="806" spans="1:7" x14ac:dyDescent="0.35">
      <c r="A806" s="21" t="s">
        <v>12782</v>
      </c>
      <c r="B806" s="29" t="s">
        <v>12783</v>
      </c>
      <c r="C806" s="23">
        <v>6</v>
      </c>
      <c r="D806" s="23">
        <v>1</v>
      </c>
      <c r="E806" s="23">
        <v>41.5</v>
      </c>
      <c r="F806">
        <v>63.5</v>
      </c>
      <c r="G806" t="s">
        <v>14145</v>
      </c>
    </row>
    <row r="807" spans="1:7" x14ac:dyDescent="0.35">
      <c r="A807" s="21" t="s">
        <v>14779</v>
      </c>
      <c r="B807" s="29" t="s">
        <v>14780</v>
      </c>
      <c r="C807" s="23">
        <v>6</v>
      </c>
      <c r="D807" s="23">
        <v>0.7</v>
      </c>
      <c r="E807" s="23">
        <v>43.7</v>
      </c>
      <c r="F807">
        <v>1750</v>
      </c>
      <c r="G807" t="s">
        <v>14145</v>
      </c>
    </row>
    <row r="808" spans="1:7" x14ac:dyDescent="0.35">
      <c r="A808" s="21" t="s">
        <v>12916</v>
      </c>
      <c r="B808" s="29" t="s">
        <v>12917</v>
      </c>
      <c r="C808" s="23">
        <v>6</v>
      </c>
      <c r="D808" s="23">
        <v>0.7</v>
      </c>
      <c r="E808" s="23">
        <v>43</v>
      </c>
      <c r="F808">
        <v>14.2</v>
      </c>
      <c r="G808" t="s">
        <v>14146</v>
      </c>
    </row>
    <row r="809" spans="1:7" x14ac:dyDescent="0.35">
      <c r="A809" s="21" t="s">
        <v>9883</v>
      </c>
      <c r="B809" s="29" t="s">
        <v>9884</v>
      </c>
      <c r="C809" s="23">
        <v>12</v>
      </c>
      <c r="D809" s="23">
        <v>0.5</v>
      </c>
      <c r="E809" s="23">
        <v>40</v>
      </c>
      <c r="F809">
        <v>3.45</v>
      </c>
      <c r="G809" t="s">
        <v>14142</v>
      </c>
    </row>
    <row r="810" spans="1:7" x14ac:dyDescent="0.35">
      <c r="A810" s="21" t="s">
        <v>12361</v>
      </c>
      <c r="B810" s="29" t="s">
        <v>12362</v>
      </c>
      <c r="C810" s="23">
        <v>6</v>
      </c>
      <c r="D810" s="23">
        <v>0.7</v>
      </c>
      <c r="E810" s="23">
        <v>14.5</v>
      </c>
      <c r="F810">
        <v>10.75</v>
      </c>
      <c r="G810" t="s">
        <v>14148</v>
      </c>
    </row>
    <row r="811" spans="1:7" x14ac:dyDescent="0.35">
      <c r="A811" s="21" t="s">
        <v>10901</v>
      </c>
      <c r="B811" s="29" t="s">
        <v>10902</v>
      </c>
      <c r="C811" s="23">
        <v>6</v>
      </c>
      <c r="D811" s="23">
        <v>0.7</v>
      </c>
      <c r="E811" s="23">
        <v>40</v>
      </c>
      <c r="F811">
        <v>9.9499999999999993</v>
      </c>
      <c r="G811" t="s">
        <v>14144</v>
      </c>
    </row>
    <row r="812" spans="1:7" x14ac:dyDescent="0.35">
      <c r="A812" s="21" t="s">
        <v>8210</v>
      </c>
      <c r="B812" s="29" t="s">
        <v>8211</v>
      </c>
      <c r="C812" s="23">
        <v>12</v>
      </c>
      <c r="D812" s="23">
        <v>1</v>
      </c>
      <c r="E812" s="23">
        <v>40</v>
      </c>
      <c r="F812">
        <v>36.5</v>
      </c>
      <c r="G812" t="s">
        <v>14145</v>
      </c>
    </row>
    <row r="813" spans="1:7" x14ac:dyDescent="0.35">
      <c r="A813" s="21" t="s">
        <v>116</v>
      </c>
      <c r="B813" s="29" t="s">
        <v>117</v>
      </c>
      <c r="C813" s="23">
        <v>6</v>
      </c>
      <c r="D813" s="23">
        <v>0.7</v>
      </c>
      <c r="E813" s="23">
        <v>42</v>
      </c>
      <c r="F813">
        <v>27.25</v>
      </c>
      <c r="G813" t="s">
        <v>14144</v>
      </c>
    </row>
    <row r="814" spans="1:7" x14ac:dyDescent="0.35">
      <c r="A814" s="21" t="s">
        <v>10982</v>
      </c>
      <c r="B814" s="29" t="s">
        <v>10983</v>
      </c>
      <c r="C814" s="23">
        <v>6</v>
      </c>
      <c r="D814" s="23">
        <v>0.7</v>
      </c>
      <c r="E814" s="23">
        <v>38</v>
      </c>
      <c r="F814">
        <v>18.25</v>
      </c>
      <c r="G814" t="s">
        <v>14164</v>
      </c>
    </row>
    <row r="815" spans="1:7" x14ac:dyDescent="0.35">
      <c r="A815" s="21" t="s">
        <v>1217</v>
      </c>
      <c r="B815" s="29" t="s">
        <v>1218</v>
      </c>
      <c r="C815" s="23">
        <v>6</v>
      </c>
      <c r="D815" s="23">
        <v>1</v>
      </c>
      <c r="E815" s="23">
        <v>31</v>
      </c>
      <c r="F815">
        <v>6.35</v>
      </c>
      <c r="G815" t="s">
        <v>14156</v>
      </c>
    </row>
    <row r="816" spans="1:7" x14ac:dyDescent="0.35">
      <c r="A816" s="21" t="s">
        <v>9664</v>
      </c>
      <c r="B816" s="29" t="s">
        <v>9665</v>
      </c>
      <c r="C816" s="23">
        <v>6</v>
      </c>
      <c r="D816" s="23">
        <v>0.7</v>
      </c>
      <c r="E816" s="23">
        <v>45</v>
      </c>
      <c r="F816">
        <v>29</v>
      </c>
      <c r="G816" t="s">
        <v>14163</v>
      </c>
    </row>
    <row r="817" spans="1:7" x14ac:dyDescent="0.35">
      <c r="A817" s="21" t="s">
        <v>9704</v>
      </c>
      <c r="B817" s="29" t="s">
        <v>9705</v>
      </c>
      <c r="C817" s="23">
        <v>6</v>
      </c>
      <c r="D817" s="23">
        <v>0.7</v>
      </c>
      <c r="E817" s="23">
        <v>43</v>
      </c>
      <c r="F817">
        <v>68.75</v>
      </c>
      <c r="G817" t="s">
        <v>14150</v>
      </c>
    </row>
    <row r="818" spans="1:7" x14ac:dyDescent="0.35">
      <c r="A818" s="21" t="s">
        <v>13044</v>
      </c>
      <c r="B818" s="29" t="s">
        <v>13045</v>
      </c>
      <c r="C818" s="23">
        <v>6</v>
      </c>
      <c r="D818" s="23">
        <v>0.7</v>
      </c>
      <c r="E818" s="23">
        <v>40</v>
      </c>
      <c r="F818">
        <v>17.149999999999999</v>
      </c>
      <c r="G818" t="s">
        <v>14145</v>
      </c>
    </row>
    <row r="819" spans="1:7" x14ac:dyDescent="0.35">
      <c r="A819" s="21" t="s">
        <v>14313</v>
      </c>
      <c r="B819" s="29" t="s">
        <v>12796</v>
      </c>
      <c r="C819" s="23">
        <v>6</v>
      </c>
      <c r="D819" s="23">
        <v>0.7</v>
      </c>
      <c r="E819" s="23">
        <v>40</v>
      </c>
      <c r="F819">
        <v>20.5</v>
      </c>
      <c r="G819" t="s">
        <v>14145</v>
      </c>
    </row>
    <row r="820" spans="1:7" x14ac:dyDescent="0.35">
      <c r="A820" s="21" t="s">
        <v>1499</v>
      </c>
      <c r="B820" s="29" t="s">
        <v>1500</v>
      </c>
      <c r="C820" s="23">
        <v>12</v>
      </c>
      <c r="D820" s="23">
        <v>0.7</v>
      </c>
      <c r="E820" s="23">
        <v>40</v>
      </c>
      <c r="F820">
        <v>5.5</v>
      </c>
      <c r="G820" t="s">
        <v>14150</v>
      </c>
    </row>
    <row r="821" spans="1:7" x14ac:dyDescent="0.35">
      <c r="A821" s="21" t="s">
        <v>14350</v>
      </c>
      <c r="B821" s="29" t="s">
        <v>14351</v>
      </c>
      <c r="C821" s="23">
        <v>6</v>
      </c>
      <c r="D821" s="23">
        <v>0.7</v>
      </c>
      <c r="E821" s="23">
        <v>40</v>
      </c>
      <c r="F821">
        <v>17</v>
      </c>
      <c r="G821" t="s">
        <v>14142</v>
      </c>
    </row>
    <row r="822" spans="1:7" x14ac:dyDescent="0.35">
      <c r="A822" s="21" t="s">
        <v>102</v>
      </c>
      <c r="B822" s="29" t="s">
        <v>103</v>
      </c>
      <c r="C822" s="23">
        <v>6</v>
      </c>
      <c r="D822" s="23">
        <v>0.7</v>
      </c>
      <c r="E822" s="23">
        <v>42</v>
      </c>
      <c r="F822">
        <v>52.5</v>
      </c>
      <c r="G822" t="s">
        <v>14144</v>
      </c>
    </row>
    <row r="823" spans="1:7" x14ac:dyDescent="0.35">
      <c r="A823" s="21" t="s">
        <v>12933</v>
      </c>
      <c r="B823" s="29" t="s">
        <v>12934</v>
      </c>
      <c r="C823" s="23">
        <v>6</v>
      </c>
      <c r="D823" s="23">
        <v>0.7</v>
      </c>
      <c r="E823" s="23">
        <v>40</v>
      </c>
      <c r="F823">
        <v>81.5</v>
      </c>
      <c r="G823" t="s">
        <v>14145</v>
      </c>
    </row>
    <row r="824" spans="1:7" x14ac:dyDescent="0.35">
      <c r="A824" s="21" t="s">
        <v>600</v>
      </c>
      <c r="B824" s="29" t="s">
        <v>14794</v>
      </c>
      <c r="C824" s="23">
        <v>6</v>
      </c>
      <c r="D824" s="23">
        <v>0.7</v>
      </c>
      <c r="E824" s="23">
        <v>46</v>
      </c>
      <c r="F824">
        <v>20.5</v>
      </c>
      <c r="G824" t="s">
        <v>14145</v>
      </c>
    </row>
    <row r="825" spans="1:7" x14ac:dyDescent="0.35">
      <c r="A825" s="21" t="s">
        <v>4318</v>
      </c>
      <c r="B825" s="29" t="s">
        <v>4319</v>
      </c>
      <c r="C825" s="23">
        <v>6</v>
      </c>
      <c r="D825" s="23">
        <v>0.5</v>
      </c>
      <c r="E825" s="23">
        <v>46</v>
      </c>
      <c r="F825">
        <v>58</v>
      </c>
      <c r="G825" t="s">
        <v>14150</v>
      </c>
    </row>
    <row r="826" spans="1:7" x14ac:dyDescent="0.35">
      <c r="A826" s="21" t="s">
        <v>5921</v>
      </c>
      <c r="B826" s="29" t="s">
        <v>5922</v>
      </c>
      <c r="C826" s="23">
        <v>6</v>
      </c>
      <c r="D826" s="23">
        <v>0.7</v>
      </c>
      <c r="E826" s="23">
        <v>40</v>
      </c>
      <c r="F826">
        <v>19</v>
      </c>
      <c r="G826" t="s">
        <v>14145</v>
      </c>
    </row>
    <row r="827" spans="1:7" x14ac:dyDescent="0.35">
      <c r="A827" s="21" t="s">
        <v>4958</v>
      </c>
      <c r="B827" s="29" t="s">
        <v>4952</v>
      </c>
      <c r="C827" s="23">
        <v>12</v>
      </c>
      <c r="D827" s="23">
        <v>1</v>
      </c>
      <c r="E827" s="23">
        <v>43</v>
      </c>
      <c r="F827">
        <v>8.5</v>
      </c>
      <c r="G827" t="s">
        <v>14158</v>
      </c>
    </row>
    <row r="828" spans="1:7" x14ac:dyDescent="0.35">
      <c r="A828" s="21" t="s">
        <v>13218</v>
      </c>
      <c r="B828" s="29" t="s">
        <v>13219</v>
      </c>
      <c r="C828" s="23">
        <v>6</v>
      </c>
      <c r="D828" s="23">
        <v>0.7</v>
      </c>
      <c r="E828" s="23">
        <v>40</v>
      </c>
      <c r="F828">
        <v>37.5</v>
      </c>
      <c r="G828" t="s">
        <v>14145</v>
      </c>
    </row>
    <row r="829" spans="1:7" x14ac:dyDescent="0.35">
      <c r="A829" s="21" t="s">
        <v>10625</v>
      </c>
      <c r="B829" s="29" t="s">
        <v>10626</v>
      </c>
      <c r="C829" s="23">
        <v>6</v>
      </c>
      <c r="D829" s="23">
        <v>0.7</v>
      </c>
      <c r="E829" s="23">
        <v>40</v>
      </c>
      <c r="F829">
        <v>13.1</v>
      </c>
      <c r="G829" t="s">
        <v>14144</v>
      </c>
    </row>
    <row r="830" spans="1:7" x14ac:dyDescent="0.35">
      <c r="A830" s="21" t="s">
        <v>7201</v>
      </c>
      <c r="B830" s="29" t="s">
        <v>7202</v>
      </c>
      <c r="C830" s="23">
        <v>60</v>
      </c>
      <c r="D830" s="23">
        <v>0.05</v>
      </c>
      <c r="E830" s="23">
        <v>45</v>
      </c>
      <c r="F830">
        <v>2.85</v>
      </c>
      <c r="G830" t="s">
        <v>14253</v>
      </c>
    </row>
    <row r="831" spans="1:7" x14ac:dyDescent="0.35">
      <c r="A831" s="21" t="s">
        <v>12171</v>
      </c>
      <c r="B831" s="29" t="s">
        <v>12172</v>
      </c>
      <c r="C831" s="23">
        <v>6</v>
      </c>
      <c r="D831" s="23">
        <v>0.7</v>
      </c>
      <c r="E831" s="23">
        <v>46</v>
      </c>
      <c r="F831">
        <v>58.5</v>
      </c>
      <c r="G831" t="s">
        <v>14145</v>
      </c>
    </row>
    <row r="832" spans="1:7" x14ac:dyDescent="0.35">
      <c r="A832" s="21" t="s">
        <v>3532</v>
      </c>
      <c r="B832" s="29" t="s">
        <v>3533</v>
      </c>
      <c r="C832" s="23">
        <v>6</v>
      </c>
      <c r="D832" s="23">
        <v>0.7</v>
      </c>
      <c r="E832" s="23">
        <v>54</v>
      </c>
      <c r="F832">
        <v>20.95</v>
      </c>
      <c r="G832" t="s">
        <v>14144</v>
      </c>
    </row>
    <row r="833" spans="1:7" x14ac:dyDescent="0.35">
      <c r="A833" s="21" t="s">
        <v>14468</v>
      </c>
      <c r="B833" s="29" t="s">
        <v>5005</v>
      </c>
      <c r="C833" s="23">
        <v>12</v>
      </c>
      <c r="D833" s="23">
        <v>0.7</v>
      </c>
      <c r="E833" s="23">
        <v>40</v>
      </c>
      <c r="F833">
        <v>5.8</v>
      </c>
      <c r="G833" t="s">
        <v>14150</v>
      </c>
    </row>
    <row r="834" spans="1:7" x14ac:dyDescent="0.35">
      <c r="A834" s="21" t="s">
        <v>3496</v>
      </c>
      <c r="B834" s="29" t="s">
        <v>3497</v>
      </c>
      <c r="C834" s="23">
        <v>6</v>
      </c>
      <c r="D834" s="23">
        <v>1</v>
      </c>
      <c r="E834" s="23">
        <v>14.5</v>
      </c>
      <c r="F834">
        <v>5.5</v>
      </c>
      <c r="G834" t="s">
        <v>14153</v>
      </c>
    </row>
    <row r="835" spans="1:7" x14ac:dyDescent="0.35">
      <c r="A835" s="21" t="s">
        <v>2345</v>
      </c>
      <c r="B835" s="29" t="s">
        <v>2346</v>
      </c>
      <c r="C835" s="23">
        <v>6</v>
      </c>
      <c r="D835" s="23">
        <v>0.7</v>
      </c>
      <c r="E835" s="23">
        <v>40</v>
      </c>
      <c r="F835">
        <v>5.75</v>
      </c>
      <c r="G835" t="s">
        <v>14163</v>
      </c>
    </row>
    <row r="836" spans="1:7" x14ac:dyDescent="0.35">
      <c r="A836" s="21" t="s">
        <v>7421</v>
      </c>
      <c r="B836" s="29" t="s">
        <v>7422</v>
      </c>
      <c r="C836" s="23">
        <v>6</v>
      </c>
      <c r="D836" s="23">
        <v>0.7</v>
      </c>
      <c r="E836" s="23">
        <v>45</v>
      </c>
      <c r="F836">
        <v>9.6</v>
      </c>
      <c r="G836" t="s">
        <v>14158</v>
      </c>
    </row>
    <row r="837" spans="1:7" x14ac:dyDescent="0.35">
      <c r="A837" s="21" t="s">
        <v>2841</v>
      </c>
      <c r="B837" s="29" t="s">
        <v>2840</v>
      </c>
      <c r="C837" s="23">
        <v>6</v>
      </c>
      <c r="D837" s="23">
        <v>0.7</v>
      </c>
      <c r="E837" s="23">
        <v>43</v>
      </c>
      <c r="F837">
        <v>28.75</v>
      </c>
      <c r="G837" t="s">
        <v>14145</v>
      </c>
    </row>
    <row r="838" spans="1:7" x14ac:dyDescent="0.35">
      <c r="A838" s="21" t="s">
        <v>14624</v>
      </c>
      <c r="B838" s="29" t="s">
        <v>2552</v>
      </c>
      <c r="C838" s="23">
        <v>6</v>
      </c>
      <c r="D838" s="23">
        <v>0.7</v>
      </c>
      <c r="E838" s="23">
        <v>45</v>
      </c>
      <c r="F838">
        <v>12.75</v>
      </c>
      <c r="G838" t="s">
        <v>14158</v>
      </c>
    </row>
    <row r="839" spans="1:7" x14ac:dyDescent="0.35">
      <c r="A839" s="21" t="s">
        <v>530</v>
      </c>
      <c r="B839" s="29" t="s">
        <v>531</v>
      </c>
      <c r="C839" s="23">
        <v>6</v>
      </c>
      <c r="D839" s="23">
        <v>0.7</v>
      </c>
      <c r="E839" s="23">
        <v>40</v>
      </c>
      <c r="F839">
        <v>31.95</v>
      </c>
      <c r="G839" t="s">
        <v>14140</v>
      </c>
    </row>
    <row r="840" spans="1:7" x14ac:dyDescent="0.35">
      <c r="A840" s="21" t="s">
        <v>11079</v>
      </c>
      <c r="B840" s="29" t="s">
        <v>11076</v>
      </c>
      <c r="C840" s="23">
        <v>6</v>
      </c>
      <c r="D840" s="23">
        <v>0.7</v>
      </c>
      <c r="E840" s="23">
        <v>40</v>
      </c>
      <c r="F840">
        <v>27</v>
      </c>
      <c r="G840" t="s">
        <v>14157</v>
      </c>
    </row>
    <row r="841" spans="1:7" x14ac:dyDescent="0.35">
      <c r="A841" s="21" t="s">
        <v>14786</v>
      </c>
      <c r="B841" s="29" t="s">
        <v>14787</v>
      </c>
      <c r="C841" s="23">
        <v>6</v>
      </c>
      <c r="D841" s="23">
        <v>0.7</v>
      </c>
      <c r="E841" s="23">
        <v>30</v>
      </c>
      <c r="F841">
        <v>10.5</v>
      </c>
      <c r="G841" t="s">
        <v>14155</v>
      </c>
    </row>
    <row r="842" spans="1:7" x14ac:dyDescent="0.35">
      <c r="A842" s="21" t="s">
        <v>14727</v>
      </c>
      <c r="B842" s="29" t="s">
        <v>14728</v>
      </c>
      <c r="C842" s="23">
        <v>6</v>
      </c>
      <c r="D842" s="23">
        <v>0.7</v>
      </c>
      <c r="E842" s="23">
        <v>31</v>
      </c>
      <c r="F842">
        <v>9.85</v>
      </c>
      <c r="G842" t="s">
        <v>14154</v>
      </c>
    </row>
    <row r="843" spans="1:7" x14ac:dyDescent="0.35">
      <c r="A843" s="21" t="s">
        <v>5864</v>
      </c>
      <c r="B843" s="29" t="s">
        <v>5865</v>
      </c>
      <c r="C843" s="23">
        <v>6</v>
      </c>
      <c r="D843" s="23">
        <v>0.7</v>
      </c>
      <c r="E843" s="23">
        <v>48</v>
      </c>
      <c r="F843">
        <v>20</v>
      </c>
      <c r="G843" t="s">
        <v>14145</v>
      </c>
    </row>
    <row r="844" spans="1:7" x14ac:dyDescent="0.35">
      <c r="A844" s="21" t="s">
        <v>6434</v>
      </c>
      <c r="B844" s="29" t="s">
        <v>6413</v>
      </c>
      <c r="C844" s="23">
        <v>1</v>
      </c>
      <c r="D844" s="23">
        <v>6</v>
      </c>
      <c r="E844" s="23">
        <v>40</v>
      </c>
      <c r="F844">
        <v>295</v>
      </c>
      <c r="G844" t="s">
        <v>14142</v>
      </c>
    </row>
    <row r="845" spans="1:7" x14ac:dyDescent="0.35">
      <c r="A845" s="21" t="s">
        <v>8982</v>
      </c>
      <c r="B845" s="29" t="s">
        <v>8983</v>
      </c>
      <c r="C845" s="23">
        <v>6</v>
      </c>
      <c r="D845" s="23">
        <v>0.5</v>
      </c>
      <c r="E845" s="23">
        <v>40</v>
      </c>
      <c r="F845">
        <v>22.75</v>
      </c>
      <c r="G845" t="s">
        <v>14146</v>
      </c>
    </row>
    <row r="846" spans="1:7" x14ac:dyDescent="0.35">
      <c r="A846" s="21" t="s">
        <v>12543</v>
      </c>
      <c r="B846" s="29" t="s">
        <v>12534</v>
      </c>
      <c r="C846" s="23">
        <v>12</v>
      </c>
      <c r="D846" s="23">
        <v>1</v>
      </c>
      <c r="E846" s="23">
        <v>43.1</v>
      </c>
      <c r="F846">
        <v>10.75</v>
      </c>
      <c r="G846" t="s">
        <v>14146</v>
      </c>
    </row>
    <row r="847" spans="1:7" x14ac:dyDescent="0.35">
      <c r="A847" s="21" t="s">
        <v>238</v>
      </c>
      <c r="B847" s="29" t="s">
        <v>239</v>
      </c>
      <c r="C847" s="23">
        <v>6</v>
      </c>
      <c r="D847" s="23">
        <v>0.7</v>
      </c>
      <c r="E847" s="23">
        <v>40</v>
      </c>
      <c r="F847">
        <v>7.25</v>
      </c>
      <c r="G847" t="s">
        <v>14141</v>
      </c>
    </row>
    <row r="848" spans="1:7" x14ac:dyDescent="0.35">
      <c r="A848" s="21" t="s">
        <v>3009</v>
      </c>
      <c r="B848" s="29" t="s">
        <v>3010</v>
      </c>
      <c r="C848" s="23">
        <v>6</v>
      </c>
      <c r="D848" s="23">
        <v>0.7</v>
      </c>
      <c r="E848" s="23">
        <v>40</v>
      </c>
      <c r="F848">
        <v>50.5</v>
      </c>
      <c r="G848" t="s">
        <v>14140</v>
      </c>
    </row>
    <row r="849" spans="1:7" x14ac:dyDescent="0.35">
      <c r="A849" s="21" t="s">
        <v>9680</v>
      </c>
      <c r="B849" s="29" t="s">
        <v>9681</v>
      </c>
      <c r="C849" s="23">
        <v>6</v>
      </c>
      <c r="D849" s="23">
        <v>0.7</v>
      </c>
      <c r="E849" s="23">
        <v>40</v>
      </c>
      <c r="F849">
        <v>19.75</v>
      </c>
      <c r="G849" t="s">
        <v>14163</v>
      </c>
    </row>
    <row r="850" spans="1:7" x14ac:dyDescent="0.35">
      <c r="A850" s="21" t="s">
        <v>12293</v>
      </c>
      <c r="B850" s="29" t="s">
        <v>12284</v>
      </c>
      <c r="C850" s="23">
        <v>6</v>
      </c>
      <c r="D850" s="23">
        <v>1</v>
      </c>
      <c r="E850" s="23">
        <v>80</v>
      </c>
      <c r="F850">
        <v>7.5</v>
      </c>
      <c r="G850" t="s">
        <v>14144</v>
      </c>
    </row>
    <row r="851" spans="1:7" x14ac:dyDescent="0.35">
      <c r="A851" s="21" t="s">
        <v>13958</v>
      </c>
      <c r="B851" s="29" t="s">
        <v>13959</v>
      </c>
      <c r="C851" s="23">
        <v>12</v>
      </c>
      <c r="D851" s="23">
        <v>0.5</v>
      </c>
      <c r="E851" s="23">
        <v>40</v>
      </c>
      <c r="F851">
        <v>4.25</v>
      </c>
      <c r="G851" t="s">
        <v>14142</v>
      </c>
    </row>
    <row r="852" spans="1:7" x14ac:dyDescent="0.35">
      <c r="A852" s="21" t="s">
        <v>7172</v>
      </c>
      <c r="B852" s="29" t="s">
        <v>7173</v>
      </c>
      <c r="C852" s="23">
        <v>12</v>
      </c>
      <c r="D852" s="23">
        <v>1</v>
      </c>
      <c r="E852" s="23">
        <v>43</v>
      </c>
      <c r="F852">
        <v>15.9</v>
      </c>
      <c r="G852" t="s">
        <v>14253</v>
      </c>
    </row>
    <row r="853" spans="1:7" x14ac:dyDescent="0.35">
      <c r="A853" s="21" t="s">
        <v>3463</v>
      </c>
      <c r="B853" s="29" t="s">
        <v>3464</v>
      </c>
      <c r="C853" s="23">
        <v>6</v>
      </c>
      <c r="D853" s="23">
        <v>0.7</v>
      </c>
      <c r="E853" s="23">
        <v>48</v>
      </c>
      <c r="F853">
        <v>33.5</v>
      </c>
      <c r="G853" t="s">
        <v>14163</v>
      </c>
    </row>
    <row r="854" spans="1:7" x14ac:dyDescent="0.35">
      <c r="A854" s="21" t="s">
        <v>15037</v>
      </c>
      <c r="B854" s="29" t="s">
        <v>15038</v>
      </c>
      <c r="C854" s="23">
        <v>6</v>
      </c>
      <c r="D854" s="23">
        <v>1</v>
      </c>
      <c r="E854" s="23">
        <v>40</v>
      </c>
      <c r="F854">
        <v>31.5</v>
      </c>
      <c r="G854" t="s">
        <v>14251</v>
      </c>
    </row>
    <row r="855" spans="1:7" x14ac:dyDescent="0.35">
      <c r="A855" s="21" t="s">
        <v>4911</v>
      </c>
      <c r="B855" s="29" t="s">
        <v>4912</v>
      </c>
      <c r="C855" s="23">
        <v>6</v>
      </c>
      <c r="D855" s="23">
        <v>0.7</v>
      </c>
      <c r="E855" s="23">
        <v>43</v>
      </c>
      <c r="F855">
        <v>18.5</v>
      </c>
      <c r="G855" t="s">
        <v>14146</v>
      </c>
    </row>
    <row r="856" spans="1:7" x14ac:dyDescent="0.35">
      <c r="A856" s="21" t="s">
        <v>8872</v>
      </c>
      <c r="B856" s="29" t="s">
        <v>8873</v>
      </c>
      <c r="C856" s="23">
        <v>6</v>
      </c>
      <c r="D856" s="23">
        <v>0.7</v>
      </c>
      <c r="E856" s="23">
        <v>40</v>
      </c>
      <c r="F856">
        <v>18.25</v>
      </c>
      <c r="G856" t="s">
        <v>14157</v>
      </c>
    </row>
    <row r="857" spans="1:7" x14ac:dyDescent="0.35">
      <c r="A857" s="21" t="s">
        <v>12910</v>
      </c>
      <c r="B857" s="29" t="s">
        <v>12911</v>
      </c>
      <c r="C857" s="23">
        <v>6</v>
      </c>
      <c r="D857" s="23">
        <v>0.7</v>
      </c>
      <c r="E857" s="23">
        <v>40</v>
      </c>
      <c r="F857">
        <v>14.5</v>
      </c>
      <c r="G857" t="s">
        <v>14150</v>
      </c>
    </row>
    <row r="858" spans="1:7" x14ac:dyDescent="0.35">
      <c r="A858" s="21" t="s">
        <v>13404</v>
      </c>
      <c r="B858" s="29" t="s">
        <v>13405</v>
      </c>
      <c r="C858" s="23">
        <v>6</v>
      </c>
      <c r="D858" s="23">
        <v>0.7</v>
      </c>
      <c r="E858" s="23">
        <v>40</v>
      </c>
      <c r="F858">
        <v>20.85</v>
      </c>
      <c r="G858" t="s">
        <v>14146</v>
      </c>
    </row>
    <row r="859" spans="1:7" x14ac:dyDescent="0.35">
      <c r="A859" s="21" t="s">
        <v>203</v>
      </c>
      <c r="B859" s="29" t="s">
        <v>204</v>
      </c>
      <c r="C859" s="23">
        <v>6</v>
      </c>
      <c r="D859" s="23">
        <v>0.7</v>
      </c>
      <c r="E859" s="23">
        <v>62.7</v>
      </c>
      <c r="F859">
        <v>49.5</v>
      </c>
      <c r="G859" t="s">
        <v>14145</v>
      </c>
    </row>
    <row r="860" spans="1:7" x14ac:dyDescent="0.35">
      <c r="A860" s="21" t="s">
        <v>10860</v>
      </c>
      <c r="B860" s="29" t="s">
        <v>10861</v>
      </c>
      <c r="C860" s="23">
        <v>6</v>
      </c>
      <c r="D860" s="23">
        <v>0.7</v>
      </c>
      <c r="E860" s="23">
        <v>17.5</v>
      </c>
      <c r="F860">
        <v>2.85</v>
      </c>
      <c r="G860" t="s">
        <v>14141</v>
      </c>
    </row>
    <row r="861" spans="1:7" x14ac:dyDescent="0.35">
      <c r="A861" s="21" t="s">
        <v>14592</v>
      </c>
      <c r="B861" s="29" t="s">
        <v>14593</v>
      </c>
      <c r="C861" s="23">
        <v>6</v>
      </c>
      <c r="D861" s="23">
        <v>1</v>
      </c>
      <c r="E861" s="23">
        <v>38</v>
      </c>
      <c r="F861">
        <v>3.25</v>
      </c>
      <c r="G861" t="s">
        <v>14148</v>
      </c>
    </row>
    <row r="862" spans="1:7" x14ac:dyDescent="0.35">
      <c r="A862" s="21" t="s">
        <v>11179</v>
      </c>
      <c r="B862" s="29" t="s">
        <v>11180</v>
      </c>
      <c r="C862" s="23">
        <v>6</v>
      </c>
      <c r="D862" s="23">
        <v>0.7</v>
      </c>
      <c r="E862" s="23">
        <v>37.5</v>
      </c>
      <c r="F862">
        <v>5.5</v>
      </c>
      <c r="G862" t="s">
        <v>14144</v>
      </c>
    </row>
    <row r="863" spans="1:7" x14ac:dyDescent="0.35">
      <c r="A863" s="21" t="s">
        <v>12077</v>
      </c>
      <c r="B863" s="29" t="s">
        <v>12075</v>
      </c>
      <c r="C863" s="23">
        <v>15</v>
      </c>
      <c r="D863" s="23">
        <v>0.5</v>
      </c>
      <c r="E863" s="23">
        <v>40</v>
      </c>
      <c r="F863">
        <v>3.9</v>
      </c>
      <c r="G863" t="s">
        <v>14141</v>
      </c>
    </row>
    <row r="864" spans="1:7" x14ac:dyDescent="0.35">
      <c r="A864" s="21" t="s">
        <v>14073</v>
      </c>
      <c r="B864" s="29" t="s">
        <v>14074</v>
      </c>
      <c r="C864" s="23">
        <v>6</v>
      </c>
      <c r="D864" s="23">
        <v>0.7</v>
      </c>
      <c r="E864" s="23">
        <v>24</v>
      </c>
      <c r="F864">
        <v>9</v>
      </c>
      <c r="G864" t="s">
        <v>14148</v>
      </c>
    </row>
    <row r="865" spans="1:7" x14ac:dyDescent="0.35">
      <c r="A865" s="21" t="s">
        <v>11000</v>
      </c>
      <c r="B865" s="29" t="s">
        <v>11001</v>
      </c>
      <c r="C865" s="23">
        <v>6</v>
      </c>
      <c r="D865" s="23">
        <v>0.7</v>
      </c>
      <c r="E865" s="23">
        <v>27</v>
      </c>
      <c r="F865">
        <v>18.25</v>
      </c>
      <c r="G865" t="s">
        <v>14146</v>
      </c>
    </row>
    <row r="866" spans="1:7" x14ac:dyDescent="0.35">
      <c r="A866" s="21" t="s">
        <v>6778</v>
      </c>
      <c r="B866" s="29" t="s">
        <v>6779</v>
      </c>
      <c r="C866" s="23">
        <v>6</v>
      </c>
      <c r="D866" s="23">
        <v>0.7</v>
      </c>
      <c r="E866" s="23">
        <v>46</v>
      </c>
      <c r="F866">
        <v>25.9</v>
      </c>
      <c r="G866" t="s">
        <v>14158</v>
      </c>
    </row>
    <row r="867" spans="1:7" x14ac:dyDescent="0.35">
      <c r="A867" s="21" t="s">
        <v>11781</v>
      </c>
      <c r="B867" s="29" t="s">
        <v>11778</v>
      </c>
      <c r="C867" s="23">
        <v>6</v>
      </c>
      <c r="D867" s="23">
        <v>0.7</v>
      </c>
      <c r="E867" s="23">
        <v>43</v>
      </c>
      <c r="F867">
        <v>18.25</v>
      </c>
      <c r="G867" t="s">
        <v>14146</v>
      </c>
    </row>
    <row r="868" spans="1:7" x14ac:dyDescent="0.35">
      <c r="A868" s="21" t="s">
        <v>11225</v>
      </c>
      <c r="B868" s="29" t="s">
        <v>11226</v>
      </c>
      <c r="C868" s="23">
        <v>6</v>
      </c>
      <c r="D868" s="23">
        <v>0.5</v>
      </c>
      <c r="E868" s="23">
        <v>40</v>
      </c>
      <c r="F868">
        <v>13</v>
      </c>
      <c r="G868" t="s">
        <v>14144</v>
      </c>
    </row>
    <row r="869" spans="1:7" x14ac:dyDescent="0.35">
      <c r="A869" s="21" t="s">
        <v>14813</v>
      </c>
      <c r="B869" s="29" t="s">
        <v>14814</v>
      </c>
      <c r="C869" s="23">
        <v>6</v>
      </c>
      <c r="D869" s="23">
        <v>0.7</v>
      </c>
      <c r="E869" s="23">
        <v>46</v>
      </c>
      <c r="F869">
        <v>89</v>
      </c>
      <c r="G869" t="s">
        <v>14145</v>
      </c>
    </row>
    <row r="870" spans="1:7" x14ac:dyDescent="0.35">
      <c r="A870" s="21" t="s">
        <v>14734</v>
      </c>
      <c r="B870" s="29" t="s">
        <v>14735</v>
      </c>
      <c r="C870" s="23">
        <v>6</v>
      </c>
      <c r="D870" s="23">
        <v>0.7</v>
      </c>
      <c r="E870" s="23">
        <v>42</v>
      </c>
      <c r="F870">
        <v>18.5</v>
      </c>
      <c r="G870" t="s">
        <v>14146</v>
      </c>
    </row>
    <row r="871" spans="1:7" x14ac:dyDescent="0.35">
      <c r="A871" s="21" t="s">
        <v>13460</v>
      </c>
      <c r="B871" s="29" t="s">
        <v>13461</v>
      </c>
      <c r="C871" s="23">
        <v>6</v>
      </c>
      <c r="D871" s="23">
        <v>0.7</v>
      </c>
      <c r="E871" s="23">
        <v>41.5</v>
      </c>
      <c r="F871">
        <v>17.95</v>
      </c>
      <c r="G871" t="s">
        <v>14146</v>
      </c>
    </row>
    <row r="872" spans="1:7" x14ac:dyDescent="0.35">
      <c r="A872" s="21" t="s">
        <v>3918</v>
      </c>
      <c r="B872" s="29" t="s">
        <v>3912</v>
      </c>
      <c r="C872" s="23">
        <v>12</v>
      </c>
      <c r="D872" s="23">
        <v>1</v>
      </c>
      <c r="E872" s="23">
        <v>16.5</v>
      </c>
      <c r="F872">
        <v>7.95</v>
      </c>
      <c r="G872" t="s">
        <v>14156</v>
      </c>
    </row>
    <row r="873" spans="1:7" x14ac:dyDescent="0.35">
      <c r="A873" s="21" t="s">
        <v>10483</v>
      </c>
      <c r="B873" s="29" t="s">
        <v>10484</v>
      </c>
      <c r="C873" s="23">
        <v>6</v>
      </c>
      <c r="D873" s="23">
        <v>0.7</v>
      </c>
      <c r="E873" s="23">
        <v>42</v>
      </c>
      <c r="F873">
        <v>10</v>
      </c>
      <c r="G873" t="s">
        <v>14146</v>
      </c>
    </row>
    <row r="874" spans="1:7" x14ac:dyDescent="0.35">
      <c r="A874" s="21" t="s">
        <v>7413</v>
      </c>
      <c r="B874" s="29" t="s">
        <v>7414</v>
      </c>
      <c r="C874" s="23">
        <v>6</v>
      </c>
      <c r="D874" s="23">
        <v>0.7</v>
      </c>
      <c r="E874" s="23">
        <v>43</v>
      </c>
      <c r="F874">
        <v>8.9499999999999993</v>
      </c>
      <c r="G874" t="s">
        <v>14158</v>
      </c>
    </row>
    <row r="875" spans="1:7" x14ac:dyDescent="0.35">
      <c r="A875" s="21" t="s">
        <v>6722</v>
      </c>
      <c r="B875" s="29" t="s">
        <v>6721</v>
      </c>
      <c r="C875" s="23">
        <v>12</v>
      </c>
      <c r="D875" s="23">
        <v>1</v>
      </c>
      <c r="E875" s="23">
        <v>40</v>
      </c>
      <c r="F875">
        <v>41</v>
      </c>
      <c r="G875" t="s">
        <v>14157</v>
      </c>
    </row>
    <row r="876" spans="1:7" x14ac:dyDescent="0.35">
      <c r="A876" s="21" t="s">
        <v>13202</v>
      </c>
      <c r="B876" s="29" t="s">
        <v>13203</v>
      </c>
      <c r="C876" s="23">
        <v>6</v>
      </c>
      <c r="D876" s="23">
        <v>0.7</v>
      </c>
      <c r="E876" s="23">
        <v>57.5</v>
      </c>
      <c r="F876">
        <v>24.75</v>
      </c>
      <c r="G876" t="s">
        <v>14145</v>
      </c>
    </row>
    <row r="877" spans="1:7" x14ac:dyDescent="0.35">
      <c r="A877" s="21" t="s">
        <v>5016</v>
      </c>
      <c r="B877" s="29" t="s">
        <v>5017</v>
      </c>
      <c r="C877" s="23">
        <v>6</v>
      </c>
      <c r="D877" s="23">
        <v>0.7</v>
      </c>
      <c r="E877" s="23">
        <v>40</v>
      </c>
      <c r="F877">
        <v>7.95</v>
      </c>
      <c r="G877" t="s">
        <v>14150</v>
      </c>
    </row>
    <row r="878" spans="1:7" x14ac:dyDescent="0.35">
      <c r="A878" s="21" t="s">
        <v>15282</v>
      </c>
      <c r="B878" s="29" t="s">
        <v>15283</v>
      </c>
      <c r="C878" s="23">
        <v>5</v>
      </c>
      <c r="D878" s="23">
        <v>0.7</v>
      </c>
      <c r="E878" s="23">
        <v>40</v>
      </c>
      <c r="F878">
        <v>24.5</v>
      </c>
      <c r="G878" t="s">
        <v>14144</v>
      </c>
    </row>
    <row r="879" spans="1:7" x14ac:dyDescent="0.35">
      <c r="A879" s="21" t="s">
        <v>11693</v>
      </c>
      <c r="B879" s="29" t="s">
        <v>11689</v>
      </c>
      <c r="C879" s="23">
        <v>6</v>
      </c>
      <c r="D879" s="23">
        <v>0.7</v>
      </c>
      <c r="E879" s="23">
        <v>21.5</v>
      </c>
      <c r="F879">
        <v>6.5</v>
      </c>
      <c r="G879" t="s">
        <v>14156</v>
      </c>
    </row>
    <row r="880" spans="1:7" x14ac:dyDescent="0.35">
      <c r="A880" s="21" t="s">
        <v>1675</v>
      </c>
      <c r="B880" s="29" t="s">
        <v>1676</v>
      </c>
      <c r="C880" s="23">
        <v>6</v>
      </c>
      <c r="D880" s="23">
        <v>0.7</v>
      </c>
      <c r="E880" s="23">
        <v>18</v>
      </c>
      <c r="F880">
        <v>3.75</v>
      </c>
      <c r="G880" t="s">
        <v>14148</v>
      </c>
    </row>
    <row r="881" spans="1:7" x14ac:dyDescent="0.35">
      <c r="A881" s="21" t="s">
        <v>4951</v>
      </c>
      <c r="B881" s="29" t="s">
        <v>4952</v>
      </c>
      <c r="C881" s="23">
        <v>12</v>
      </c>
      <c r="D881" s="23">
        <v>0.7</v>
      </c>
      <c r="E881" s="23">
        <v>43</v>
      </c>
      <c r="F881">
        <v>8.5</v>
      </c>
      <c r="G881" t="s">
        <v>14158</v>
      </c>
    </row>
    <row r="882" spans="1:7" x14ac:dyDescent="0.35">
      <c r="A882" s="21" t="s">
        <v>9796</v>
      </c>
      <c r="B882" s="29" t="s">
        <v>9797</v>
      </c>
      <c r="C882" s="23">
        <v>6</v>
      </c>
      <c r="D882" s="23">
        <v>0.7</v>
      </c>
      <c r="E882" s="23">
        <v>45</v>
      </c>
      <c r="F882">
        <v>38</v>
      </c>
      <c r="G882" t="s">
        <v>14167</v>
      </c>
    </row>
    <row r="883" spans="1:7" x14ac:dyDescent="0.35">
      <c r="A883" s="21" t="s">
        <v>12126</v>
      </c>
      <c r="B883" s="29" t="s">
        <v>12123</v>
      </c>
      <c r="C883" s="23">
        <v>6</v>
      </c>
      <c r="D883" s="23">
        <v>0.7</v>
      </c>
      <c r="E883" s="23">
        <v>35</v>
      </c>
      <c r="F883">
        <v>4.95</v>
      </c>
      <c r="G883" t="s">
        <v>14143</v>
      </c>
    </row>
    <row r="884" spans="1:7" x14ac:dyDescent="0.35">
      <c r="A884" s="21" t="s">
        <v>341</v>
      </c>
      <c r="B884" s="29" t="s">
        <v>342</v>
      </c>
      <c r="C884" s="23">
        <v>6</v>
      </c>
      <c r="D884" s="23">
        <v>0.7</v>
      </c>
      <c r="E884" s="23">
        <v>40</v>
      </c>
      <c r="F884">
        <v>9.3000000000000007</v>
      </c>
      <c r="G884" t="s">
        <v>14144</v>
      </c>
    </row>
    <row r="885" spans="1:7" x14ac:dyDescent="0.35">
      <c r="A885" s="21" t="s">
        <v>6078</v>
      </c>
      <c r="B885" s="29" t="s">
        <v>6079</v>
      </c>
      <c r="C885" s="23">
        <v>6</v>
      </c>
      <c r="D885" s="23">
        <v>1</v>
      </c>
      <c r="E885" s="23">
        <v>40</v>
      </c>
      <c r="F885">
        <v>31.5</v>
      </c>
      <c r="G885" t="s">
        <v>14145</v>
      </c>
    </row>
    <row r="886" spans="1:7" x14ac:dyDescent="0.35">
      <c r="A886" s="21" t="s">
        <v>6272</v>
      </c>
      <c r="B886" s="29" t="s">
        <v>6273</v>
      </c>
      <c r="C886" s="23">
        <v>3</v>
      </c>
      <c r="D886" s="23">
        <v>0.7</v>
      </c>
      <c r="E886" s="23">
        <v>40</v>
      </c>
      <c r="F886">
        <v>18.5</v>
      </c>
      <c r="G886" t="s">
        <v>14159</v>
      </c>
    </row>
    <row r="887" spans="1:7" x14ac:dyDescent="0.35">
      <c r="A887" s="21" t="s">
        <v>10606</v>
      </c>
      <c r="B887" s="29" t="s">
        <v>10607</v>
      </c>
      <c r="C887" s="23">
        <v>6</v>
      </c>
      <c r="D887" s="23">
        <v>0.7</v>
      </c>
      <c r="E887" s="23">
        <v>35</v>
      </c>
      <c r="F887">
        <v>5.75</v>
      </c>
      <c r="G887" t="s">
        <v>14168</v>
      </c>
    </row>
    <row r="888" spans="1:7" x14ac:dyDescent="0.35">
      <c r="A888" s="21" t="s">
        <v>5832</v>
      </c>
      <c r="B888" s="29" t="s">
        <v>5833</v>
      </c>
      <c r="C888" s="23">
        <v>6</v>
      </c>
      <c r="D888" s="23">
        <v>0.7</v>
      </c>
      <c r="E888" s="23">
        <v>46</v>
      </c>
      <c r="F888">
        <v>23.9</v>
      </c>
      <c r="G888" t="s">
        <v>14145</v>
      </c>
    </row>
    <row r="889" spans="1:7" x14ac:dyDescent="0.35">
      <c r="A889" s="21" t="s">
        <v>9177</v>
      </c>
      <c r="B889" s="29" t="s">
        <v>9171</v>
      </c>
      <c r="C889" s="23">
        <v>4</v>
      </c>
      <c r="D889" s="23">
        <v>3</v>
      </c>
      <c r="E889" s="23">
        <v>40</v>
      </c>
      <c r="F889">
        <v>195</v>
      </c>
      <c r="G889" t="s">
        <v>14157</v>
      </c>
    </row>
    <row r="890" spans="1:7" x14ac:dyDescent="0.35">
      <c r="A890" s="21" t="s">
        <v>7979</v>
      </c>
      <c r="B890" s="29" t="s">
        <v>7980</v>
      </c>
      <c r="C890" s="23">
        <v>6</v>
      </c>
      <c r="D890" s="23">
        <v>0.5</v>
      </c>
      <c r="E890" s="23">
        <v>20</v>
      </c>
      <c r="F890">
        <v>13</v>
      </c>
      <c r="G890" t="s">
        <v>14164</v>
      </c>
    </row>
    <row r="891" spans="1:7" x14ac:dyDescent="0.35">
      <c r="A891" s="21" t="s">
        <v>8402</v>
      </c>
      <c r="B891" s="29" t="s">
        <v>8403</v>
      </c>
      <c r="C891" s="23">
        <v>12</v>
      </c>
      <c r="D891" s="23">
        <v>1</v>
      </c>
      <c r="E891" s="23">
        <v>31</v>
      </c>
      <c r="F891">
        <v>10.25</v>
      </c>
      <c r="G891" t="s">
        <v>14148</v>
      </c>
    </row>
    <row r="892" spans="1:7" x14ac:dyDescent="0.35">
      <c r="A892" s="21" t="s">
        <v>2771</v>
      </c>
      <c r="B892" s="29" t="s">
        <v>2765</v>
      </c>
      <c r="C892" s="23">
        <v>6</v>
      </c>
      <c r="D892" s="23">
        <v>0.7</v>
      </c>
      <c r="E892" s="23">
        <v>25</v>
      </c>
      <c r="F892">
        <v>8.25</v>
      </c>
      <c r="G892" t="s">
        <v>14156</v>
      </c>
    </row>
    <row r="893" spans="1:7" x14ac:dyDescent="0.35">
      <c r="A893" s="21" t="s">
        <v>15677</v>
      </c>
      <c r="B893" s="29" t="s">
        <v>15678</v>
      </c>
      <c r="C893" s="23">
        <v>3</v>
      </c>
      <c r="D893" s="23">
        <v>0.7</v>
      </c>
      <c r="E893" s="23">
        <v>40</v>
      </c>
      <c r="F893">
        <v>24.5</v>
      </c>
      <c r="G893" t="s">
        <v>14251</v>
      </c>
    </row>
    <row r="894" spans="1:7" x14ac:dyDescent="0.35">
      <c r="A894" s="21" t="s">
        <v>8201</v>
      </c>
      <c r="B894" s="29" t="s">
        <v>8202</v>
      </c>
      <c r="C894" s="23">
        <v>6</v>
      </c>
      <c r="D894" s="23">
        <v>0.7</v>
      </c>
      <c r="E894" s="23">
        <v>40</v>
      </c>
      <c r="F894">
        <v>23.5</v>
      </c>
      <c r="G894" t="s">
        <v>14145</v>
      </c>
    </row>
    <row r="895" spans="1:7" x14ac:dyDescent="0.35">
      <c r="A895" s="21" t="s">
        <v>2227</v>
      </c>
      <c r="B895" s="29" t="s">
        <v>2228</v>
      </c>
      <c r="C895" s="23">
        <v>6</v>
      </c>
      <c r="D895" s="23">
        <v>0.5</v>
      </c>
      <c r="E895" s="23">
        <v>20</v>
      </c>
      <c r="F895">
        <v>3.5</v>
      </c>
      <c r="G895" t="s">
        <v>14148</v>
      </c>
    </row>
    <row r="896" spans="1:7" x14ac:dyDescent="0.35">
      <c r="A896" s="21" t="s">
        <v>7967</v>
      </c>
      <c r="B896" s="29" t="s">
        <v>7968</v>
      </c>
      <c r="C896" s="23">
        <v>6</v>
      </c>
      <c r="D896" s="23">
        <v>0.5</v>
      </c>
      <c r="E896" s="23">
        <v>42</v>
      </c>
      <c r="F896">
        <v>19.25</v>
      </c>
      <c r="G896" t="s">
        <v>14146</v>
      </c>
    </row>
    <row r="897" spans="1:7" x14ac:dyDescent="0.35">
      <c r="A897" s="21" t="s">
        <v>4076</v>
      </c>
      <c r="B897" s="29" t="s">
        <v>4077</v>
      </c>
      <c r="C897" s="23">
        <v>6</v>
      </c>
      <c r="D897" s="23">
        <v>0.7</v>
      </c>
      <c r="E897" s="23">
        <v>20</v>
      </c>
      <c r="F897">
        <v>4.6500000000000004</v>
      </c>
      <c r="G897" t="s">
        <v>14148</v>
      </c>
    </row>
    <row r="898" spans="1:7" x14ac:dyDescent="0.35">
      <c r="A898" s="21" t="s">
        <v>787</v>
      </c>
      <c r="B898" s="29" t="s">
        <v>788</v>
      </c>
      <c r="C898" s="23">
        <v>12</v>
      </c>
      <c r="D898" s="23">
        <v>0.5</v>
      </c>
      <c r="E898" s="23">
        <v>40</v>
      </c>
      <c r="F898">
        <v>14.5</v>
      </c>
      <c r="G898" t="s">
        <v>14159</v>
      </c>
    </row>
    <row r="899" spans="1:7" x14ac:dyDescent="0.35">
      <c r="A899" s="21" t="s">
        <v>6183</v>
      </c>
      <c r="B899" s="29" t="s">
        <v>6177</v>
      </c>
      <c r="C899" s="23">
        <v>6</v>
      </c>
      <c r="D899" s="23">
        <v>0.7</v>
      </c>
      <c r="E899" s="23">
        <v>37.5</v>
      </c>
      <c r="F899">
        <v>4.5</v>
      </c>
      <c r="G899" t="s">
        <v>14146</v>
      </c>
    </row>
    <row r="900" spans="1:7" x14ac:dyDescent="0.35">
      <c r="A900" s="21" t="s">
        <v>2859</v>
      </c>
      <c r="B900" s="29" t="s">
        <v>2860</v>
      </c>
      <c r="C900" s="23">
        <v>6</v>
      </c>
      <c r="D900" s="23">
        <v>0.7</v>
      </c>
      <c r="E900" s="23">
        <v>41.8</v>
      </c>
      <c r="F900">
        <v>12.5</v>
      </c>
      <c r="G900" t="s">
        <v>14146</v>
      </c>
    </row>
    <row r="901" spans="1:7" x14ac:dyDescent="0.35">
      <c r="A901" s="21" t="s">
        <v>9122</v>
      </c>
      <c r="B901" s="29" t="s">
        <v>9123</v>
      </c>
      <c r="C901" s="23">
        <v>6</v>
      </c>
      <c r="D901" s="23">
        <v>0.7</v>
      </c>
      <c r="E901" s="23">
        <v>30</v>
      </c>
      <c r="F901">
        <v>12.5</v>
      </c>
      <c r="G901" t="s">
        <v>14148</v>
      </c>
    </row>
    <row r="902" spans="1:7" x14ac:dyDescent="0.35">
      <c r="A902" s="21" t="s">
        <v>9851</v>
      </c>
      <c r="B902" s="29" t="s">
        <v>9852</v>
      </c>
      <c r="C902" s="23">
        <v>6</v>
      </c>
      <c r="D902" s="23">
        <v>0.5</v>
      </c>
      <c r="E902" s="23">
        <v>40</v>
      </c>
      <c r="F902">
        <v>20.5</v>
      </c>
      <c r="G902" t="s">
        <v>14140</v>
      </c>
    </row>
    <row r="903" spans="1:7" x14ac:dyDescent="0.35">
      <c r="A903" s="21" t="s">
        <v>3111</v>
      </c>
      <c r="B903" s="29" t="s">
        <v>3112</v>
      </c>
      <c r="C903" s="23">
        <v>6</v>
      </c>
      <c r="D903" s="23">
        <v>0.7</v>
      </c>
      <c r="E903" s="23">
        <v>40</v>
      </c>
      <c r="F903">
        <v>39.5</v>
      </c>
      <c r="G903" t="s">
        <v>14144</v>
      </c>
    </row>
    <row r="904" spans="1:7" x14ac:dyDescent="0.35">
      <c r="A904" s="21" t="s">
        <v>2798</v>
      </c>
      <c r="B904" s="29" t="s">
        <v>2795</v>
      </c>
      <c r="C904" s="23">
        <v>12</v>
      </c>
      <c r="D904" s="23">
        <v>1</v>
      </c>
      <c r="E904" s="23">
        <v>40</v>
      </c>
      <c r="F904">
        <v>7</v>
      </c>
      <c r="G904" t="s">
        <v>14150</v>
      </c>
    </row>
    <row r="905" spans="1:7" x14ac:dyDescent="0.35">
      <c r="A905" s="21" t="s">
        <v>13453</v>
      </c>
      <c r="B905" s="29" t="s">
        <v>13454</v>
      </c>
      <c r="C905" s="23">
        <v>6</v>
      </c>
      <c r="D905" s="23">
        <v>0.7</v>
      </c>
      <c r="E905" s="23">
        <v>21</v>
      </c>
      <c r="F905">
        <v>5.5</v>
      </c>
      <c r="G905" t="s">
        <v>14141</v>
      </c>
    </row>
    <row r="906" spans="1:7" x14ac:dyDescent="0.35">
      <c r="A906" s="21" t="s">
        <v>14594</v>
      </c>
      <c r="B906" s="29" t="s">
        <v>14595</v>
      </c>
      <c r="C906" s="23">
        <v>6</v>
      </c>
      <c r="D906" s="23">
        <v>1</v>
      </c>
      <c r="E906" s="23">
        <v>47.5</v>
      </c>
      <c r="F906">
        <v>23.5</v>
      </c>
      <c r="G906" t="s">
        <v>14146</v>
      </c>
    </row>
    <row r="907" spans="1:7" x14ac:dyDescent="0.35">
      <c r="A907" s="21" t="s">
        <v>9949</v>
      </c>
      <c r="B907" s="29" t="s">
        <v>9950</v>
      </c>
      <c r="C907" s="23">
        <v>6</v>
      </c>
      <c r="D907" s="23">
        <v>0.7</v>
      </c>
      <c r="E907" s="23">
        <v>37.5</v>
      </c>
      <c r="F907">
        <v>2.9</v>
      </c>
      <c r="G907" t="s">
        <v>14144</v>
      </c>
    </row>
    <row r="908" spans="1:7" x14ac:dyDescent="0.35">
      <c r="A908" s="21" t="s">
        <v>14764</v>
      </c>
      <c r="B908" s="29" t="s">
        <v>14765</v>
      </c>
      <c r="C908" s="23">
        <v>6</v>
      </c>
      <c r="D908" s="23">
        <v>0.7</v>
      </c>
      <c r="E908" s="23">
        <v>37.5</v>
      </c>
      <c r="F908">
        <v>4.25</v>
      </c>
      <c r="G908" t="s">
        <v>14141</v>
      </c>
    </row>
    <row r="909" spans="1:7" x14ac:dyDescent="0.35">
      <c r="A909" s="21" t="s">
        <v>14784</v>
      </c>
      <c r="B909" s="29" t="s">
        <v>14785</v>
      </c>
      <c r="C909" s="23">
        <v>6</v>
      </c>
      <c r="D909" s="23">
        <v>0.7</v>
      </c>
      <c r="E909" s="23">
        <v>46.5</v>
      </c>
      <c r="F909">
        <v>29.5</v>
      </c>
      <c r="G909" t="s">
        <v>14158</v>
      </c>
    </row>
    <row r="910" spans="1:7" x14ac:dyDescent="0.35">
      <c r="A910" s="21" t="s">
        <v>3856</v>
      </c>
      <c r="B910" s="29" t="s">
        <v>3857</v>
      </c>
      <c r="C910" s="23">
        <v>6</v>
      </c>
      <c r="D910" s="23">
        <v>0.7</v>
      </c>
      <c r="E910" s="23">
        <v>37.5</v>
      </c>
      <c r="F910">
        <v>22</v>
      </c>
      <c r="G910" t="s">
        <v>14146</v>
      </c>
    </row>
    <row r="911" spans="1:7" x14ac:dyDescent="0.35">
      <c r="A911" s="21" t="s">
        <v>11092</v>
      </c>
      <c r="B911" s="29" t="s">
        <v>11091</v>
      </c>
      <c r="C911" s="23">
        <v>12</v>
      </c>
      <c r="D911" s="23">
        <v>0.7</v>
      </c>
      <c r="E911" s="23">
        <v>40</v>
      </c>
      <c r="F911">
        <v>115</v>
      </c>
      <c r="G911" t="s">
        <v>14157</v>
      </c>
    </row>
    <row r="912" spans="1:7" x14ac:dyDescent="0.35">
      <c r="A912" s="21" t="s">
        <v>12505</v>
      </c>
      <c r="B912" s="29" t="s">
        <v>12506</v>
      </c>
      <c r="C912" s="23">
        <v>6</v>
      </c>
      <c r="D912" s="23">
        <v>0.7</v>
      </c>
      <c r="E912" s="23">
        <v>40</v>
      </c>
      <c r="F912">
        <v>5</v>
      </c>
      <c r="G912" t="s">
        <v>14160</v>
      </c>
    </row>
    <row r="913" spans="1:7" x14ac:dyDescent="0.35">
      <c r="A913" s="21" t="s">
        <v>7999</v>
      </c>
      <c r="B913" s="29" t="s">
        <v>8000</v>
      </c>
      <c r="C913" s="23">
        <v>15</v>
      </c>
      <c r="D913" s="23">
        <v>0.5</v>
      </c>
      <c r="E913" s="23">
        <v>25</v>
      </c>
      <c r="F913">
        <v>6.35</v>
      </c>
      <c r="G913" t="s">
        <v>14153</v>
      </c>
    </row>
    <row r="914" spans="1:7" x14ac:dyDescent="0.35">
      <c r="A914" s="21" t="s">
        <v>11367</v>
      </c>
      <c r="B914" s="29" t="s">
        <v>11368</v>
      </c>
      <c r="C914" s="23">
        <v>6</v>
      </c>
      <c r="D914" s="23">
        <v>0.7</v>
      </c>
      <c r="E914" s="23">
        <v>40</v>
      </c>
      <c r="F914">
        <v>6.5</v>
      </c>
      <c r="G914" t="s">
        <v>14144</v>
      </c>
    </row>
    <row r="915" spans="1:7" x14ac:dyDescent="0.35">
      <c r="A915" s="21" t="s">
        <v>14298</v>
      </c>
      <c r="B915" s="29" t="s">
        <v>14299</v>
      </c>
      <c r="C915" s="23">
        <v>6</v>
      </c>
      <c r="D915" s="23">
        <v>0.7</v>
      </c>
      <c r="E915" s="23">
        <v>40</v>
      </c>
      <c r="F915">
        <v>43.5</v>
      </c>
      <c r="G915" t="s">
        <v>14145</v>
      </c>
    </row>
    <row r="916" spans="1:7" x14ac:dyDescent="0.35">
      <c r="A916" s="21" t="s">
        <v>7066</v>
      </c>
      <c r="B916" s="29" t="s">
        <v>7067</v>
      </c>
      <c r="C916" s="23">
        <v>6</v>
      </c>
      <c r="D916" s="23">
        <v>0.7</v>
      </c>
      <c r="E916" s="23">
        <v>40</v>
      </c>
      <c r="F916">
        <v>18.5</v>
      </c>
      <c r="G916" t="s">
        <v>14253</v>
      </c>
    </row>
    <row r="917" spans="1:7" x14ac:dyDescent="0.35">
      <c r="A917" s="21" t="s">
        <v>3074</v>
      </c>
      <c r="B917" s="29" t="s">
        <v>3075</v>
      </c>
      <c r="C917" s="23">
        <v>6</v>
      </c>
      <c r="D917" s="23">
        <v>0.7</v>
      </c>
      <c r="E917" s="23">
        <v>40</v>
      </c>
      <c r="F917">
        <v>11.95</v>
      </c>
      <c r="G917" t="s">
        <v>14140</v>
      </c>
    </row>
    <row r="918" spans="1:7" x14ac:dyDescent="0.35">
      <c r="A918" s="21" t="s">
        <v>5880</v>
      </c>
      <c r="B918" s="29" t="s">
        <v>5881</v>
      </c>
      <c r="C918" s="23">
        <v>6</v>
      </c>
      <c r="D918" s="23">
        <v>0.7</v>
      </c>
      <c r="E918" s="23">
        <v>46</v>
      </c>
      <c r="F918">
        <v>37.5</v>
      </c>
      <c r="G918" t="s">
        <v>14145</v>
      </c>
    </row>
    <row r="919" spans="1:7" x14ac:dyDescent="0.35">
      <c r="A919" s="21" t="s">
        <v>6322</v>
      </c>
      <c r="B919" s="29" t="s">
        <v>6323</v>
      </c>
      <c r="C919" s="23">
        <v>12</v>
      </c>
      <c r="D919" s="23">
        <v>1</v>
      </c>
      <c r="E919" s="23">
        <v>40</v>
      </c>
      <c r="F919">
        <v>22.5</v>
      </c>
      <c r="G919" t="s">
        <v>14145</v>
      </c>
    </row>
    <row r="920" spans="1:7" x14ac:dyDescent="0.35">
      <c r="A920" s="21" t="s">
        <v>11900</v>
      </c>
      <c r="B920" s="29" t="s">
        <v>11891</v>
      </c>
      <c r="C920" s="23">
        <v>6</v>
      </c>
      <c r="D920" s="23">
        <v>0.7</v>
      </c>
      <c r="E920" s="23">
        <v>37.5</v>
      </c>
      <c r="F920">
        <v>4.05</v>
      </c>
      <c r="G920" t="s">
        <v>14142</v>
      </c>
    </row>
    <row r="921" spans="1:7" x14ac:dyDescent="0.35">
      <c r="A921" s="21" t="s">
        <v>9199</v>
      </c>
      <c r="B921" s="29" t="s">
        <v>9200</v>
      </c>
      <c r="C921" s="23">
        <v>6</v>
      </c>
      <c r="D921" s="23">
        <v>1</v>
      </c>
      <c r="E921" s="23">
        <v>37.5</v>
      </c>
      <c r="F921">
        <v>4.9000000000000004</v>
      </c>
      <c r="G921" t="s">
        <v>14144</v>
      </c>
    </row>
    <row r="922" spans="1:7" x14ac:dyDescent="0.35">
      <c r="A922" s="21" t="s">
        <v>11008</v>
      </c>
      <c r="B922" s="29" t="s">
        <v>11009</v>
      </c>
      <c r="C922" s="23">
        <v>6</v>
      </c>
      <c r="D922" s="23">
        <v>0.7</v>
      </c>
      <c r="E922" s="23">
        <v>40</v>
      </c>
      <c r="F922">
        <v>14.5</v>
      </c>
      <c r="G922" t="s">
        <v>14142</v>
      </c>
    </row>
    <row r="923" spans="1:7" x14ac:dyDescent="0.35">
      <c r="A923" s="21" t="s">
        <v>1137</v>
      </c>
      <c r="B923" s="29" t="s">
        <v>1138</v>
      </c>
      <c r="C923" s="23">
        <v>6</v>
      </c>
      <c r="D923" s="23">
        <v>0.7</v>
      </c>
      <c r="E923" s="23">
        <v>15</v>
      </c>
      <c r="F923">
        <v>8.25</v>
      </c>
      <c r="G923" t="s">
        <v>14161</v>
      </c>
    </row>
    <row r="924" spans="1:7" x14ac:dyDescent="0.35">
      <c r="A924" s="21" t="s">
        <v>10637</v>
      </c>
      <c r="B924" s="29" t="s">
        <v>10638</v>
      </c>
      <c r="C924" s="23">
        <v>6</v>
      </c>
      <c r="D924" s="23">
        <v>0.7</v>
      </c>
      <c r="E924" s="23">
        <v>40</v>
      </c>
      <c r="F924">
        <v>11.95</v>
      </c>
      <c r="G924" t="s">
        <v>14144</v>
      </c>
    </row>
    <row r="925" spans="1:7" x14ac:dyDescent="0.35">
      <c r="A925" s="21" t="s">
        <v>10740</v>
      </c>
      <c r="B925" s="29" t="s">
        <v>10741</v>
      </c>
      <c r="C925" s="23">
        <v>6</v>
      </c>
      <c r="D925" s="23">
        <v>0.7</v>
      </c>
      <c r="E925" s="23">
        <v>30</v>
      </c>
      <c r="F925">
        <v>12.35</v>
      </c>
      <c r="G925" t="s">
        <v>14161</v>
      </c>
    </row>
    <row r="926" spans="1:7" x14ac:dyDescent="0.35">
      <c r="A926" s="21" t="s">
        <v>14558</v>
      </c>
      <c r="B926" s="29" t="s">
        <v>14559</v>
      </c>
      <c r="C926" s="23">
        <v>6</v>
      </c>
      <c r="D926" s="23">
        <v>0.75</v>
      </c>
      <c r="E926" s="23">
        <v>45</v>
      </c>
      <c r="F926">
        <v>21.5</v>
      </c>
      <c r="G926" t="s">
        <v>14158</v>
      </c>
    </row>
    <row r="927" spans="1:7" x14ac:dyDescent="0.35">
      <c r="A927" s="21" t="s">
        <v>1436</v>
      </c>
      <c r="B927" s="29" t="s">
        <v>1437</v>
      </c>
      <c r="C927" s="23">
        <v>6</v>
      </c>
      <c r="D927" s="23">
        <v>0.7</v>
      </c>
      <c r="E927" s="23">
        <v>40</v>
      </c>
      <c r="F927">
        <v>25.5</v>
      </c>
      <c r="G927" t="s">
        <v>14144</v>
      </c>
    </row>
    <row r="928" spans="1:7" x14ac:dyDescent="0.35">
      <c r="A928" s="21" t="s">
        <v>10532</v>
      </c>
      <c r="B928" s="29" t="s">
        <v>10533</v>
      </c>
      <c r="C928" s="23">
        <v>48</v>
      </c>
      <c r="D928" s="23">
        <v>0.05</v>
      </c>
      <c r="E928" s="23">
        <v>17</v>
      </c>
      <c r="F928">
        <v>5.25</v>
      </c>
      <c r="G928" t="s">
        <v>14153</v>
      </c>
    </row>
    <row r="929" spans="1:7" x14ac:dyDescent="0.35">
      <c r="A929" s="21" t="s">
        <v>14321</v>
      </c>
      <c r="B929" s="29" t="s">
        <v>14322</v>
      </c>
      <c r="C929" s="23">
        <v>6</v>
      </c>
      <c r="D929" s="23">
        <v>0.7</v>
      </c>
      <c r="E929" s="23">
        <v>40</v>
      </c>
      <c r="F929">
        <v>15.25</v>
      </c>
      <c r="G929" t="s">
        <v>14158</v>
      </c>
    </row>
    <row r="930" spans="1:7" x14ac:dyDescent="0.35">
      <c r="A930" s="21" t="s">
        <v>10014</v>
      </c>
      <c r="B930" s="29" t="s">
        <v>10015</v>
      </c>
      <c r="C930" s="23">
        <v>6</v>
      </c>
      <c r="D930" s="23">
        <v>0.7</v>
      </c>
      <c r="E930" s="23">
        <v>40</v>
      </c>
      <c r="F930">
        <v>10.25</v>
      </c>
      <c r="G930" t="s">
        <v>14150</v>
      </c>
    </row>
    <row r="931" spans="1:7" x14ac:dyDescent="0.35">
      <c r="A931" s="21" t="s">
        <v>13345</v>
      </c>
      <c r="B931" s="29" t="s">
        <v>13343</v>
      </c>
      <c r="C931" s="23">
        <v>6</v>
      </c>
      <c r="D931" s="23">
        <v>0.7</v>
      </c>
      <c r="E931" s="23">
        <v>40</v>
      </c>
      <c r="F931">
        <v>7.75</v>
      </c>
      <c r="G931" t="s">
        <v>14150</v>
      </c>
    </row>
    <row r="932" spans="1:7" x14ac:dyDescent="0.35">
      <c r="A932" s="21" t="s">
        <v>10272</v>
      </c>
      <c r="B932" s="29" t="s">
        <v>10269</v>
      </c>
      <c r="C932" s="23">
        <v>6</v>
      </c>
      <c r="D932" s="23">
        <v>0.5</v>
      </c>
      <c r="E932" s="23">
        <v>40</v>
      </c>
      <c r="F932">
        <v>18</v>
      </c>
      <c r="G932" t="s">
        <v>14146</v>
      </c>
    </row>
    <row r="933" spans="1:7" x14ac:dyDescent="0.35">
      <c r="A933" s="21" t="s">
        <v>9126</v>
      </c>
      <c r="B933" s="29" t="s">
        <v>9127</v>
      </c>
      <c r="C933" s="23">
        <v>6</v>
      </c>
      <c r="D933" s="23">
        <v>1.75</v>
      </c>
      <c r="E933" s="23">
        <v>40</v>
      </c>
      <c r="F933">
        <v>43.5</v>
      </c>
      <c r="G933" t="s">
        <v>14157</v>
      </c>
    </row>
    <row r="934" spans="1:7" x14ac:dyDescent="0.35">
      <c r="A934" s="21" t="s">
        <v>5655</v>
      </c>
      <c r="B934" s="29" t="s">
        <v>5656</v>
      </c>
      <c r="C934" s="23">
        <v>6</v>
      </c>
      <c r="D934" s="23">
        <v>0.7</v>
      </c>
      <c r="E934" s="23">
        <v>42.7</v>
      </c>
      <c r="F934">
        <v>29.9</v>
      </c>
      <c r="G934" t="s">
        <v>14146</v>
      </c>
    </row>
    <row r="935" spans="1:7" x14ac:dyDescent="0.35">
      <c r="A935" s="21" t="s">
        <v>3915</v>
      </c>
      <c r="B935" s="29" t="s">
        <v>3912</v>
      </c>
      <c r="C935" s="23">
        <v>6</v>
      </c>
      <c r="D935" s="23">
        <v>1</v>
      </c>
      <c r="E935" s="23">
        <v>16.5</v>
      </c>
      <c r="F935">
        <v>7.65</v>
      </c>
      <c r="G935" t="s">
        <v>14156</v>
      </c>
    </row>
    <row r="936" spans="1:7" x14ac:dyDescent="0.35">
      <c r="A936" s="21" t="s">
        <v>14622</v>
      </c>
      <c r="B936" s="29" t="s">
        <v>14623</v>
      </c>
      <c r="C936" s="23">
        <v>6</v>
      </c>
      <c r="D936" s="23">
        <v>0.7</v>
      </c>
      <c r="E936" s="23">
        <v>39</v>
      </c>
      <c r="F936">
        <v>8.25</v>
      </c>
      <c r="G936" t="s">
        <v>14150</v>
      </c>
    </row>
    <row r="937" spans="1:7" x14ac:dyDescent="0.35">
      <c r="A937" s="21" t="s">
        <v>2760</v>
      </c>
      <c r="B937" s="29" t="s">
        <v>2761</v>
      </c>
      <c r="C937" s="23">
        <v>6</v>
      </c>
      <c r="D937" s="23">
        <v>0.7</v>
      </c>
      <c r="E937" s="23">
        <v>35</v>
      </c>
      <c r="F937">
        <v>6.65</v>
      </c>
      <c r="G937" t="s">
        <v>14140</v>
      </c>
    </row>
    <row r="938" spans="1:7" x14ac:dyDescent="0.35">
      <c r="A938" s="21" t="s">
        <v>175</v>
      </c>
      <c r="B938" s="29" t="s">
        <v>176</v>
      </c>
      <c r="C938" s="23">
        <v>6</v>
      </c>
      <c r="D938" s="23">
        <v>0.7</v>
      </c>
      <c r="E938" s="23">
        <v>48</v>
      </c>
      <c r="F938">
        <v>26.5</v>
      </c>
      <c r="G938" t="s">
        <v>14145</v>
      </c>
    </row>
    <row r="939" spans="1:7" x14ac:dyDescent="0.35">
      <c r="A939" s="21" t="s">
        <v>5905</v>
      </c>
      <c r="B939" s="29" t="s">
        <v>5906</v>
      </c>
      <c r="C939" s="23">
        <v>6</v>
      </c>
      <c r="D939" s="23">
        <v>0.7</v>
      </c>
      <c r="E939" s="23">
        <v>46</v>
      </c>
      <c r="F939">
        <v>22.5</v>
      </c>
      <c r="G939" t="s">
        <v>14145</v>
      </c>
    </row>
    <row r="940" spans="1:7" x14ac:dyDescent="0.35">
      <c r="A940" s="21" t="s">
        <v>3552</v>
      </c>
      <c r="B940" s="29" t="s">
        <v>3553</v>
      </c>
      <c r="C940" s="23">
        <v>6</v>
      </c>
      <c r="D940" s="23">
        <v>0.7</v>
      </c>
      <c r="E940" s="23">
        <v>43</v>
      </c>
      <c r="F940">
        <v>44.5</v>
      </c>
      <c r="G940" t="s">
        <v>14151</v>
      </c>
    </row>
    <row r="941" spans="1:7" x14ac:dyDescent="0.35">
      <c r="A941" s="21" t="s">
        <v>14567</v>
      </c>
      <c r="B941" s="29" t="s">
        <v>14568</v>
      </c>
      <c r="C941" s="23">
        <v>6</v>
      </c>
      <c r="D941" s="23">
        <v>0.5</v>
      </c>
      <c r="E941" s="23">
        <v>47</v>
      </c>
      <c r="F941">
        <v>150</v>
      </c>
      <c r="G941" t="s">
        <v>14146</v>
      </c>
    </row>
    <row r="942" spans="1:7" x14ac:dyDescent="0.35">
      <c r="A942" s="21" t="s">
        <v>3144</v>
      </c>
      <c r="B942" s="29" t="s">
        <v>3141</v>
      </c>
      <c r="C942" s="23">
        <v>6</v>
      </c>
      <c r="D942" s="23">
        <v>0.7</v>
      </c>
      <c r="E942" s="23">
        <v>16.5</v>
      </c>
      <c r="F942">
        <v>16.5</v>
      </c>
      <c r="G942" t="s">
        <v>14153</v>
      </c>
    </row>
    <row r="943" spans="1:7" x14ac:dyDescent="0.35">
      <c r="A943" s="21" t="s">
        <v>11777</v>
      </c>
      <c r="B943" s="29" t="s">
        <v>11778</v>
      </c>
      <c r="C943" s="23">
        <v>96</v>
      </c>
      <c r="D943" s="23">
        <v>0.05</v>
      </c>
      <c r="E943" s="23">
        <v>43</v>
      </c>
      <c r="F943">
        <v>2.4</v>
      </c>
      <c r="G943" t="s">
        <v>14146</v>
      </c>
    </row>
    <row r="944" spans="1:7" x14ac:dyDescent="0.35">
      <c r="A944" s="21" t="s">
        <v>12131</v>
      </c>
      <c r="B944" s="29" t="s">
        <v>12123</v>
      </c>
      <c r="C944" s="23">
        <v>12</v>
      </c>
      <c r="D944" s="23">
        <v>1</v>
      </c>
      <c r="E944" s="23">
        <v>35</v>
      </c>
      <c r="F944">
        <v>6.25</v>
      </c>
      <c r="G944" t="s">
        <v>14143</v>
      </c>
    </row>
    <row r="945" spans="1:7" x14ac:dyDescent="0.35">
      <c r="A945" s="21" t="s">
        <v>752</v>
      </c>
      <c r="B945" s="29" t="s">
        <v>753</v>
      </c>
      <c r="C945" s="23">
        <v>6</v>
      </c>
      <c r="D945" s="23">
        <v>0.7</v>
      </c>
      <c r="E945" s="23">
        <v>14</v>
      </c>
      <c r="F945">
        <v>7.5</v>
      </c>
      <c r="G945" t="s">
        <v>14148</v>
      </c>
    </row>
    <row r="946" spans="1:7" x14ac:dyDescent="0.35">
      <c r="A946" s="21" t="s">
        <v>1444</v>
      </c>
      <c r="B946" s="29" t="s">
        <v>1445</v>
      </c>
      <c r="C946" s="23">
        <v>6</v>
      </c>
      <c r="D946" s="23">
        <v>0.7</v>
      </c>
      <c r="E946" s="23">
        <v>33</v>
      </c>
      <c r="F946">
        <v>6.25</v>
      </c>
      <c r="G946" t="s">
        <v>14141</v>
      </c>
    </row>
    <row r="947" spans="1:7" x14ac:dyDescent="0.35">
      <c r="A947" s="21" t="s">
        <v>3030</v>
      </c>
      <c r="B947" s="29" t="s">
        <v>3031</v>
      </c>
      <c r="C947" s="23">
        <v>6</v>
      </c>
      <c r="D947" s="23">
        <v>0.7</v>
      </c>
      <c r="E947" s="23">
        <v>28</v>
      </c>
      <c r="F947">
        <v>6</v>
      </c>
      <c r="G947" t="s">
        <v>14148</v>
      </c>
    </row>
    <row r="948" spans="1:7" x14ac:dyDescent="0.35">
      <c r="A948" s="21" t="s">
        <v>14659</v>
      </c>
      <c r="B948" s="29" t="s">
        <v>14660</v>
      </c>
      <c r="C948" s="23">
        <v>6</v>
      </c>
      <c r="D948" s="23">
        <v>0.7</v>
      </c>
      <c r="E948" s="23">
        <v>28</v>
      </c>
      <c r="F948">
        <v>11.75</v>
      </c>
      <c r="G948" t="s">
        <v>14161</v>
      </c>
    </row>
    <row r="949" spans="1:7" x14ac:dyDescent="0.35">
      <c r="A949" s="21" t="s">
        <v>10621</v>
      </c>
      <c r="B949" s="29" t="s">
        <v>10622</v>
      </c>
      <c r="C949" s="23">
        <v>6</v>
      </c>
      <c r="D949" s="23">
        <v>0.7</v>
      </c>
      <c r="E949" s="23">
        <v>41.2</v>
      </c>
      <c r="F949">
        <v>6.95</v>
      </c>
      <c r="G949" t="s">
        <v>14160</v>
      </c>
    </row>
    <row r="950" spans="1:7" x14ac:dyDescent="0.35">
      <c r="A950" s="21" t="s">
        <v>9708</v>
      </c>
      <c r="B950" s="29" t="s">
        <v>9709</v>
      </c>
      <c r="C950" s="23">
        <v>6</v>
      </c>
      <c r="D950" s="23">
        <v>0.7</v>
      </c>
      <c r="E950" s="23">
        <v>43</v>
      </c>
      <c r="F950">
        <v>38.5</v>
      </c>
      <c r="G950" t="s">
        <v>14145</v>
      </c>
    </row>
    <row r="951" spans="1:7" x14ac:dyDescent="0.35">
      <c r="A951" s="21" t="s">
        <v>4637</v>
      </c>
      <c r="B951" s="29" t="s">
        <v>4638</v>
      </c>
      <c r="C951" s="23">
        <v>6</v>
      </c>
      <c r="D951" s="23">
        <v>0.5</v>
      </c>
      <c r="E951" s="23">
        <v>43</v>
      </c>
      <c r="F951">
        <v>17.5</v>
      </c>
      <c r="G951" t="s">
        <v>14146</v>
      </c>
    </row>
    <row r="952" spans="1:7" x14ac:dyDescent="0.35">
      <c r="A952" s="21" t="s">
        <v>14621</v>
      </c>
      <c r="B952" s="29" t="s">
        <v>13712</v>
      </c>
      <c r="C952" s="23">
        <v>6</v>
      </c>
      <c r="D952" s="23">
        <v>0.7</v>
      </c>
      <c r="E952" s="23">
        <v>41.3</v>
      </c>
      <c r="F952">
        <v>9.8000000000000007</v>
      </c>
      <c r="G952" t="s">
        <v>14146</v>
      </c>
    </row>
    <row r="953" spans="1:7" x14ac:dyDescent="0.35">
      <c r="A953" s="21" t="s">
        <v>6713</v>
      </c>
      <c r="B953" s="29" t="s">
        <v>6702</v>
      </c>
      <c r="C953" s="23">
        <v>6</v>
      </c>
      <c r="D953" s="23">
        <v>0.7</v>
      </c>
      <c r="E953" s="23">
        <v>40</v>
      </c>
      <c r="F953">
        <v>22.9</v>
      </c>
      <c r="G953" t="s">
        <v>14157</v>
      </c>
    </row>
    <row r="954" spans="1:7" x14ac:dyDescent="0.35">
      <c r="A954" s="21" t="s">
        <v>9130</v>
      </c>
      <c r="B954" s="29" t="s">
        <v>9131</v>
      </c>
      <c r="C954" s="23">
        <v>6</v>
      </c>
      <c r="D954" s="23">
        <v>0.7</v>
      </c>
      <c r="E954" s="23">
        <v>40</v>
      </c>
      <c r="F954">
        <v>15.95</v>
      </c>
      <c r="G954" t="s">
        <v>14157</v>
      </c>
    </row>
    <row r="955" spans="1:7" x14ac:dyDescent="0.35">
      <c r="A955" s="21" t="s">
        <v>7666</v>
      </c>
      <c r="B955" s="29" t="s">
        <v>7657</v>
      </c>
      <c r="C955" s="23">
        <v>6</v>
      </c>
      <c r="D955" s="23">
        <v>1</v>
      </c>
      <c r="E955" s="23">
        <v>40</v>
      </c>
      <c r="F955">
        <v>18.899999999999999</v>
      </c>
      <c r="G955" t="s">
        <v>14157</v>
      </c>
    </row>
    <row r="956" spans="1:7" x14ac:dyDescent="0.35">
      <c r="A956" s="21" t="s">
        <v>771</v>
      </c>
      <c r="B956" s="29" t="s">
        <v>772</v>
      </c>
      <c r="C956" s="23">
        <v>6</v>
      </c>
      <c r="D956" s="23">
        <v>0.7</v>
      </c>
      <c r="E956" s="23">
        <v>43</v>
      </c>
      <c r="F956">
        <v>37.5</v>
      </c>
      <c r="G956" t="s">
        <v>14144</v>
      </c>
    </row>
    <row r="957" spans="1:7" x14ac:dyDescent="0.35">
      <c r="A957" s="21" t="s">
        <v>6718</v>
      </c>
      <c r="B957" s="29" t="s">
        <v>6702</v>
      </c>
      <c r="C957" s="23">
        <v>6</v>
      </c>
      <c r="D957" s="23">
        <v>1.5</v>
      </c>
      <c r="E957" s="23">
        <v>40</v>
      </c>
      <c r="F957">
        <v>58.5</v>
      </c>
      <c r="G957" t="s">
        <v>14157</v>
      </c>
    </row>
    <row r="958" spans="1:7" x14ac:dyDescent="0.35">
      <c r="A958" s="21" t="s">
        <v>14579</v>
      </c>
      <c r="B958" s="29" t="s">
        <v>14580</v>
      </c>
      <c r="C958" s="23">
        <v>6</v>
      </c>
      <c r="D958" s="23">
        <v>0.5</v>
      </c>
      <c r="E958" s="23">
        <v>43</v>
      </c>
      <c r="F958">
        <v>19.25</v>
      </c>
      <c r="G958" t="s">
        <v>14146</v>
      </c>
    </row>
    <row r="959" spans="1:7" x14ac:dyDescent="0.35">
      <c r="A959" s="21" t="s">
        <v>1599</v>
      </c>
      <c r="B959" s="29" t="s">
        <v>1600</v>
      </c>
      <c r="C959" s="23">
        <v>6</v>
      </c>
      <c r="D959" s="23">
        <v>0.7</v>
      </c>
      <c r="E959" s="23">
        <v>43</v>
      </c>
      <c r="F959">
        <v>24.5</v>
      </c>
      <c r="G959" t="s">
        <v>14145</v>
      </c>
    </row>
    <row r="960" spans="1:7" x14ac:dyDescent="0.35">
      <c r="A960" s="21" t="s">
        <v>12013</v>
      </c>
      <c r="B960" s="29" t="s">
        <v>12014</v>
      </c>
      <c r="C960" s="23">
        <v>15</v>
      </c>
      <c r="D960" s="23">
        <v>0.5</v>
      </c>
      <c r="E960" s="23">
        <v>28</v>
      </c>
      <c r="F960">
        <v>3.9</v>
      </c>
      <c r="G960" t="s">
        <v>14141</v>
      </c>
    </row>
    <row r="961" spans="1:7" x14ac:dyDescent="0.35">
      <c r="A961" s="21" t="s">
        <v>14775</v>
      </c>
      <c r="B961" s="29" t="s">
        <v>14776</v>
      </c>
      <c r="C961" s="23">
        <v>6</v>
      </c>
      <c r="D961" s="23">
        <v>0.7</v>
      </c>
      <c r="E961" s="23">
        <v>59.4</v>
      </c>
      <c r="F961">
        <v>59.5</v>
      </c>
      <c r="G961" t="s">
        <v>14145</v>
      </c>
    </row>
    <row r="962" spans="1:7" x14ac:dyDescent="0.35">
      <c r="A962" s="21" t="s">
        <v>6326</v>
      </c>
      <c r="B962" s="29" t="s">
        <v>6327</v>
      </c>
      <c r="C962" s="23">
        <v>6</v>
      </c>
      <c r="D962" s="23">
        <v>1</v>
      </c>
      <c r="E962" s="23">
        <v>45</v>
      </c>
      <c r="F962">
        <v>35</v>
      </c>
      <c r="G962" t="s">
        <v>14158</v>
      </c>
    </row>
    <row r="963" spans="1:7" x14ac:dyDescent="0.35">
      <c r="A963" s="21" t="s">
        <v>8041</v>
      </c>
      <c r="B963" s="29" t="s">
        <v>8042</v>
      </c>
      <c r="C963" s="23">
        <v>6</v>
      </c>
      <c r="D963" s="23">
        <v>0.7</v>
      </c>
      <c r="E963" s="23">
        <v>47</v>
      </c>
      <c r="F963">
        <v>15.25</v>
      </c>
      <c r="G963" t="s">
        <v>14144</v>
      </c>
    </row>
    <row r="964" spans="1:7" x14ac:dyDescent="0.35">
      <c r="A964" s="21" t="s">
        <v>5990</v>
      </c>
      <c r="B964" s="29" t="s">
        <v>5991</v>
      </c>
      <c r="C964" s="23">
        <v>6</v>
      </c>
      <c r="D964" s="23">
        <v>0.7</v>
      </c>
      <c r="E964" s="23">
        <v>43</v>
      </c>
      <c r="F964">
        <v>23.5</v>
      </c>
      <c r="G964" t="s">
        <v>14145</v>
      </c>
    </row>
    <row r="965" spans="1:7" x14ac:dyDescent="0.35">
      <c r="A965" s="21" t="s">
        <v>12070</v>
      </c>
      <c r="B965" s="29" t="s">
        <v>12071</v>
      </c>
      <c r="C965" s="23">
        <v>6</v>
      </c>
      <c r="D965" s="23">
        <v>0.7</v>
      </c>
      <c r="E965" s="23">
        <v>38</v>
      </c>
      <c r="F965">
        <v>10.75</v>
      </c>
      <c r="G965" t="s">
        <v>14141</v>
      </c>
    </row>
    <row r="966" spans="1:7" x14ac:dyDescent="0.35">
      <c r="A966" s="21" t="s">
        <v>8230</v>
      </c>
      <c r="B966" s="29" t="s">
        <v>8231</v>
      </c>
      <c r="C966" s="23">
        <v>6</v>
      </c>
      <c r="D966" s="23">
        <v>0.7</v>
      </c>
      <c r="E966" s="23">
        <v>48</v>
      </c>
      <c r="F966">
        <v>53.5</v>
      </c>
      <c r="G966" t="s">
        <v>14145</v>
      </c>
    </row>
    <row r="967" spans="1:7" x14ac:dyDescent="0.35">
      <c r="A967" s="21" t="s">
        <v>14428</v>
      </c>
      <c r="B967" s="29" t="s">
        <v>14429</v>
      </c>
      <c r="C967" s="23">
        <v>6</v>
      </c>
      <c r="D967" s="23">
        <v>1</v>
      </c>
      <c r="E967" s="23">
        <v>40</v>
      </c>
      <c r="F967">
        <v>17.5</v>
      </c>
      <c r="G967" t="s">
        <v>14144</v>
      </c>
    </row>
    <row r="968" spans="1:7" x14ac:dyDescent="0.35">
      <c r="A968" s="21" t="s">
        <v>7591</v>
      </c>
      <c r="B968" s="29" t="s">
        <v>7592</v>
      </c>
      <c r="C968" s="23">
        <v>4</v>
      </c>
      <c r="D968" s="23">
        <v>0.7</v>
      </c>
      <c r="E968" s="23">
        <v>43</v>
      </c>
      <c r="F968">
        <v>370</v>
      </c>
      <c r="G968" t="s">
        <v>14163</v>
      </c>
    </row>
    <row r="969" spans="1:7" x14ac:dyDescent="0.35">
      <c r="A969" s="21" t="s">
        <v>8088</v>
      </c>
      <c r="B969" s="29" t="s">
        <v>8089</v>
      </c>
      <c r="C969" s="23">
        <v>6</v>
      </c>
      <c r="D969" s="23">
        <v>0.7</v>
      </c>
      <c r="E969" s="23">
        <v>20</v>
      </c>
      <c r="F969">
        <v>7.85</v>
      </c>
      <c r="G969" t="s">
        <v>14153</v>
      </c>
    </row>
    <row r="970" spans="1:7" x14ac:dyDescent="0.35">
      <c r="A970" s="21" t="s">
        <v>7867</v>
      </c>
      <c r="B970" s="29" t="s">
        <v>7868</v>
      </c>
      <c r="C970" s="23">
        <v>6</v>
      </c>
      <c r="D970" s="23">
        <v>0.7</v>
      </c>
      <c r="E970" s="23">
        <v>45.1</v>
      </c>
      <c r="F970">
        <v>32.950000000000003</v>
      </c>
      <c r="G970" t="s">
        <v>14146</v>
      </c>
    </row>
    <row r="971" spans="1:7" x14ac:dyDescent="0.35">
      <c r="A971" s="21" t="s">
        <v>10737</v>
      </c>
      <c r="B971" s="29" t="s">
        <v>10738</v>
      </c>
      <c r="C971" s="23">
        <v>6</v>
      </c>
      <c r="D971" s="23">
        <v>0.7</v>
      </c>
      <c r="E971" s="23">
        <v>9</v>
      </c>
      <c r="F971">
        <v>7.65</v>
      </c>
      <c r="G971" t="s">
        <v>14154</v>
      </c>
    </row>
    <row r="972" spans="1:7" x14ac:dyDescent="0.35">
      <c r="A972" s="21" t="s">
        <v>4042</v>
      </c>
      <c r="B972" s="29" t="s">
        <v>4043</v>
      </c>
      <c r="C972" s="23">
        <v>6</v>
      </c>
      <c r="D972" s="23">
        <v>0.7</v>
      </c>
      <c r="E972" s="23">
        <v>24</v>
      </c>
      <c r="F972">
        <v>5.65</v>
      </c>
      <c r="G972" t="s">
        <v>14154</v>
      </c>
    </row>
    <row r="973" spans="1:7" x14ac:dyDescent="0.35">
      <c r="A973" s="21" t="s">
        <v>14617</v>
      </c>
      <c r="B973" s="29" t="s">
        <v>14618</v>
      </c>
      <c r="C973" s="23">
        <v>6</v>
      </c>
      <c r="D973" s="23">
        <v>0.7</v>
      </c>
      <c r="E973" s="23">
        <v>59.4</v>
      </c>
      <c r="F973">
        <v>40</v>
      </c>
      <c r="G973" t="s">
        <v>14145</v>
      </c>
    </row>
    <row r="974" spans="1:7" x14ac:dyDescent="0.35">
      <c r="A974" s="21" t="s">
        <v>5254</v>
      </c>
      <c r="B974" s="29" t="s">
        <v>5255</v>
      </c>
      <c r="C974" s="23">
        <v>12</v>
      </c>
      <c r="D974" s="23">
        <v>1</v>
      </c>
      <c r="E974" s="23">
        <v>37.5</v>
      </c>
      <c r="F974">
        <v>6.5</v>
      </c>
      <c r="G974" t="s">
        <v>14141</v>
      </c>
    </row>
    <row r="975" spans="1:7" x14ac:dyDescent="0.35">
      <c r="A975" s="21" t="s">
        <v>14744</v>
      </c>
      <c r="B975" s="29" t="s">
        <v>14745</v>
      </c>
      <c r="C975" s="23">
        <v>6</v>
      </c>
      <c r="D975" s="23">
        <v>0.7</v>
      </c>
      <c r="E975" s="23">
        <v>45.2</v>
      </c>
      <c r="F975">
        <v>16.8</v>
      </c>
      <c r="G975" t="s">
        <v>14146</v>
      </c>
    </row>
    <row r="976" spans="1:7" x14ac:dyDescent="0.35">
      <c r="A976" s="21" t="s">
        <v>11016</v>
      </c>
      <c r="B976" s="29" t="s">
        <v>11017</v>
      </c>
      <c r="C976" s="23">
        <v>6</v>
      </c>
      <c r="D976" s="23">
        <v>0.7</v>
      </c>
      <c r="E976" s="23">
        <v>40</v>
      </c>
      <c r="F976">
        <v>22.5</v>
      </c>
      <c r="G976" t="s">
        <v>14142</v>
      </c>
    </row>
    <row r="977" spans="1:7" x14ac:dyDescent="0.35">
      <c r="A977" s="21" t="s">
        <v>1331</v>
      </c>
      <c r="B977" s="29" t="s">
        <v>1319</v>
      </c>
      <c r="C977" s="23">
        <v>6</v>
      </c>
      <c r="D977" s="23">
        <v>1</v>
      </c>
      <c r="E977" s="23">
        <v>40</v>
      </c>
      <c r="F977">
        <v>8.75</v>
      </c>
      <c r="G977" t="s">
        <v>14150</v>
      </c>
    </row>
    <row r="978" spans="1:7" x14ac:dyDescent="0.35">
      <c r="A978" s="21" t="s">
        <v>12438</v>
      </c>
      <c r="B978" s="29" t="s">
        <v>12439</v>
      </c>
      <c r="C978" s="23">
        <v>12</v>
      </c>
      <c r="D978" s="23">
        <v>0.7</v>
      </c>
      <c r="E978" s="23">
        <v>48.6</v>
      </c>
      <c r="F978">
        <v>41.5</v>
      </c>
      <c r="G978" t="s">
        <v>14145</v>
      </c>
    </row>
    <row r="979" spans="1:7" x14ac:dyDescent="0.35">
      <c r="A979" s="21" t="s">
        <v>2794</v>
      </c>
      <c r="B979" s="29" t="s">
        <v>2795</v>
      </c>
      <c r="C979" s="23">
        <v>6</v>
      </c>
      <c r="D979" s="23">
        <v>0.7</v>
      </c>
      <c r="E979" s="23">
        <v>40</v>
      </c>
      <c r="F979">
        <v>5.55</v>
      </c>
      <c r="G979" t="s">
        <v>14150</v>
      </c>
    </row>
    <row r="980" spans="1:7" x14ac:dyDescent="0.35">
      <c r="A980" s="21" t="s">
        <v>14354</v>
      </c>
      <c r="B980" s="29" t="s">
        <v>14355</v>
      </c>
      <c r="C980" s="23">
        <v>6</v>
      </c>
      <c r="D980" s="23">
        <v>0.7</v>
      </c>
      <c r="E980" s="23">
        <v>40</v>
      </c>
      <c r="F980">
        <v>95</v>
      </c>
      <c r="G980" t="s">
        <v>14157</v>
      </c>
    </row>
    <row r="981" spans="1:7" x14ac:dyDescent="0.35">
      <c r="A981" s="21" t="s">
        <v>7711</v>
      </c>
      <c r="B981" s="29" t="s">
        <v>7712</v>
      </c>
      <c r="C981" s="23">
        <v>6</v>
      </c>
      <c r="D981" s="23">
        <v>0.7</v>
      </c>
      <c r="E981" s="23">
        <v>46.7</v>
      </c>
      <c r="F981">
        <v>120</v>
      </c>
      <c r="G981" t="s">
        <v>14145</v>
      </c>
    </row>
    <row r="982" spans="1:7" x14ac:dyDescent="0.35">
      <c r="A982" s="21" t="s">
        <v>12705</v>
      </c>
      <c r="B982" s="29" t="s">
        <v>12706</v>
      </c>
      <c r="C982" s="23">
        <v>6</v>
      </c>
      <c r="D982" s="23">
        <v>0.7</v>
      </c>
      <c r="E982" s="23">
        <v>24</v>
      </c>
      <c r="F982">
        <v>10.5</v>
      </c>
      <c r="G982" t="s">
        <v>14164</v>
      </c>
    </row>
    <row r="983" spans="1:7" x14ac:dyDescent="0.35">
      <c r="A983" s="21" t="s">
        <v>3424</v>
      </c>
      <c r="B983" s="29" t="s">
        <v>3425</v>
      </c>
      <c r="C983" s="23">
        <v>6</v>
      </c>
      <c r="D983" s="23">
        <v>0.7</v>
      </c>
      <c r="E983" s="23">
        <v>40</v>
      </c>
      <c r="F983">
        <v>41.5</v>
      </c>
      <c r="G983" t="s">
        <v>14157</v>
      </c>
    </row>
    <row r="984" spans="1:7" x14ac:dyDescent="0.35">
      <c r="A984" s="21" t="s">
        <v>9804</v>
      </c>
      <c r="B984" s="29" t="s">
        <v>9805</v>
      </c>
      <c r="C984" s="23">
        <v>6</v>
      </c>
      <c r="D984" s="23">
        <v>0.7</v>
      </c>
      <c r="E984" s="23">
        <v>40</v>
      </c>
      <c r="F984">
        <v>30.7</v>
      </c>
      <c r="G984" t="s">
        <v>14167</v>
      </c>
    </row>
    <row r="985" spans="1:7" x14ac:dyDescent="0.35">
      <c r="A985" s="21" t="s">
        <v>10051</v>
      </c>
      <c r="B985" s="29" t="s">
        <v>10052</v>
      </c>
      <c r="C985" s="23">
        <v>6</v>
      </c>
      <c r="D985" s="23">
        <v>0.5</v>
      </c>
      <c r="E985" s="23">
        <v>40</v>
      </c>
      <c r="F985">
        <v>19.95</v>
      </c>
      <c r="G985" t="s">
        <v>14146</v>
      </c>
    </row>
    <row r="986" spans="1:7" x14ac:dyDescent="0.35">
      <c r="A986" s="21" t="s">
        <v>1761</v>
      </c>
      <c r="B986" s="29" t="s">
        <v>1762</v>
      </c>
      <c r="C986" s="23">
        <v>12</v>
      </c>
      <c r="D986" s="23">
        <v>0.5</v>
      </c>
      <c r="E986" s="23">
        <v>22</v>
      </c>
      <c r="F986">
        <v>11.45</v>
      </c>
      <c r="G986" t="s">
        <v>14156</v>
      </c>
    </row>
    <row r="987" spans="1:7" x14ac:dyDescent="0.35">
      <c r="A987" s="21" t="s">
        <v>9940</v>
      </c>
      <c r="B987" s="29" t="s">
        <v>9938</v>
      </c>
      <c r="C987" s="23">
        <v>6</v>
      </c>
      <c r="D987" s="23">
        <v>0.7</v>
      </c>
      <c r="E987" s="23">
        <v>37.5</v>
      </c>
      <c r="F987">
        <v>2.8</v>
      </c>
      <c r="G987" t="s">
        <v>14160</v>
      </c>
    </row>
    <row r="988" spans="1:7" x14ac:dyDescent="0.35">
      <c r="A988" s="21" t="s">
        <v>4538</v>
      </c>
      <c r="B988" s="29" t="s">
        <v>4539</v>
      </c>
      <c r="C988" s="23">
        <v>6</v>
      </c>
      <c r="D988" s="23">
        <v>0.7</v>
      </c>
      <c r="E988" s="23">
        <v>38</v>
      </c>
      <c r="F988">
        <v>30</v>
      </c>
      <c r="G988" t="s">
        <v>14140</v>
      </c>
    </row>
    <row r="989" spans="1:7" x14ac:dyDescent="0.35">
      <c r="A989" s="21" t="s">
        <v>3928</v>
      </c>
      <c r="B989" s="29" t="s">
        <v>3929</v>
      </c>
      <c r="C989" s="23">
        <v>6</v>
      </c>
      <c r="D989" s="23">
        <v>0.7</v>
      </c>
      <c r="E989" s="23">
        <v>43</v>
      </c>
      <c r="F989">
        <v>45.5</v>
      </c>
      <c r="G989" t="s">
        <v>14145</v>
      </c>
    </row>
    <row r="990" spans="1:7" x14ac:dyDescent="0.35">
      <c r="A990" s="21" t="s">
        <v>13945</v>
      </c>
      <c r="B990" s="29" t="s">
        <v>13946</v>
      </c>
      <c r="C990" s="23">
        <v>6</v>
      </c>
      <c r="D990" s="23">
        <v>0.7</v>
      </c>
      <c r="E990" s="23">
        <v>40</v>
      </c>
      <c r="F990">
        <v>79</v>
      </c>
      <c r="G990" t="s">
        <v>14144</v>
      </c>
    </row>
    <row r="991" spans="1:7" x14ac:dyDescent="0.35">
      <c r="A991" s="21" t="s">
        <v>1707</v>
      </c>
      <c r="B991" s="29" t="s">
        <v>1708</v>
      </c>
      <c r="C991" s="23">
        <v>6</v>
      </c>
      <c r="D991" s="23">
        <v>0.7</v>
      </c>
      <c r="E991" s="23">
        <v>15</v>
      </c>
      <c r="F991">
        <v>7.5</v>
      </c>
      <c r="G991" t="s">
        <v>14154</v>
      </c>
    </row>
    <row r="992" spans="1:7" x14ac:dyDescent="0.35">
      <c r="A992" s="21" t="s">
        <v>2186</v>
      </c>
      <c r="B992" s="29" t="s">
        <v>2187</v>
      </c>
      <c r="C992" s="23">
        <v>6</v>
      </c>
      <c r="D992" s="23">
        <v>0.5</v>
      </c>
      <c r="E992" s="23">
        <v>40</v>
      </c>
      <c r="F992">
        <v>14.5</v>
      </c>
      <c r="G992" t="s">
        <v>14144</v>
      </c>
    </row>
    <row r="993" spans="1:7" x14ac:dyDescent="0.35">
      <c r="A993" s="21" t="s">
        <v>12719</v>
      </c>
      <c r="B993" s="29" t="s">
        <v>12720</v>
      </c>
      <c r="C993" s="23">
        <v>6</v>
      </c>
      <c r="D993" s="23">
        <v>0.7</v>
      </c>
      <c r="E993" s="23">
        <v>43</v>
      </c>
      <c r="F993">
        <v>16.95</v>
      </c>
      <c r="G993" t="s">
        <v>14146</v>
      </c>
    </row>
    <row r="994" spans="1:7" x14ac:dyDescent="0.35">
      <c r="A994" s="21" t="s">
        <v>2981</v>
      </c>
      <c r="B994" s="29" t="s">
        <v>2982</v>
      </c>
      <c r="C994" s="23">
        <v>4</v>
      </c>
      <c r="D994" s="23">
        <v>0.7</v>
      </c>
      <c r="E994" s="23">
        <v>40</v>
      </c>
      <c r="F994">
        <v>31.5</v>
      </c>
      <c r="G994" t="s">
        <v>14159</v>
      </c>
    </row>
    <row r="995" spans="1:7" x14ac:dyDescent="0.35">
      <c r="A995" s="21" t="s">
        <v>2349</v>
      </c>
      <c r="B995" s="29" t="s">
        <v>2350</v>
      </c>
      <c r="C995" s="23">
        <v>12</v>
      </c>
      <c r="D995" s="23">
        <v>1</v>
      </c>
      <c r="E995" s="23">
        <v>40</v>
      </c>
      <c r="F995">
        <v>24.5</v>
      </c>
      <c r="G995" t="s">
        <v>14145</v>
      </c>
    </row>
    <row r="996" spans="1:7" x14ac:dyDescent="0.35">
      <c r="A996" s="21" t="s">
        <v>108</v>
      </c>
      <c r="B996" s="29" t="s">
        <v>109</v>
      </c>
      <c r="C996" s="23">
        <v>6</v>
      </c>
      <c r="D996" s="23">
        <v>0.7</v>
      </c>
      <c r="E996" s="23">
        <v>42</v>
      </c>
      <c r="F996">
        <v>57.5</v>
      </c>
      <c r="G996" t="s">
        <v>14144</v>
      </c>
    </row>
    <row r="997" spans="1:7" x14ac:dyDescent="0.35">
      <c r="A997" s="21" t="s">
        <v>14837</v>
      </c>
      <c r="B997" s="29" t="s">
        <v>14838</v>
      </c>
      <c r="C997" s="23">
        <v>6</v>
      </c>
      <c r="D997" s="23">
        <v>0.7</v>
      </c>
      <c r="E997" s="23">
        <v>43</v>
      </c>
      <c r="F997">
        <v>89.95</v>
      </c>
      <c r="G997" t="s">
        <v>14144</v>
      </c>
    </row>
    <row r="998" spans="1:7" x14ac:dyDescent="0.35">
      <c r="A998" s="21" t="s">
        <v>10650</v>
      </c>
      <c r="B998" s="29" t="s">
        <v>10651</v>
      </c>
      <c r="C998" s="23">
        <v>6</v>
      </c>
      <c r="D998" s="23">
        <v>0.7</v>
      </c>
      <c r="E998" s="23">
        <v>69</v>
      </c>
      <c r="F998">
        <v>10.5</v>
      </c>
      <c r="G998" t="s">
        <v>14144</v>
      </c>
    </row>
    <row r="999" spans="1:7" x14ac:dyDescent="0.35">
      <c r="A999" s="21" t="s">
        <v>2465</v>
      </c>
      <c r="B999" s="29" t="s">
        <v>2466</v>
      </c>
      <c r="C999" s="23">
        <v>6</v>
      </c>
      <c r="D999" s="23">
        <v>0.7</v>
      </c>
      <c r="E999" s="23">
        <v>40</v>
      </c>
      <c r="F999">
        <v>20.25</v>
      </c>
      <c r="G999" t="s">
        <v>14144</v>
      </c>
    </row>
    <row r="1000" spans="1:7" x14ac:dyDescent="0.35">
      <c r="A1000" s="21" t="s">
        <v>2409</v>
      </c>
      <c r="B1000" s="29" t="s">
        <v>2406</v>
      </c>
      <c r="C1000" s="23">
        <v>6</v>
      </c>
      <c r="D1000" s="23">
        <v>1</v>
      </c>
      <c r="E1000" s="23">
        <v>40</v>
      </c>
      <c r="F1000">
        <v>15.95</v>
      </c>
      <c r="G1000" t="s">
        <v>14146</v>
      </c>
    </row>
    <row r="1001" spans="1:7" x14ac:dyDescent="0.35">
      <c r="A1001" s="21" t="s">
        <v>6082</v>
      </c>
      <c r="B1001" s="29" t="s">
        <v>6083</v>
      </c>
      <c r="C1001" s="23">
        <v>6</v>
      </c>
      <c r="D1001" s="23">
        <v>0.7</v>
      </c>
      <c r="E1001" s="23">
        <v>40</v>
      </c>
      <c r="F1001">
        <v>20.75</v>
      </c>
      <c r="G1001" t="s">
        <v>14145</v>
      </c>
    </row>
    <row r="1002" spans="1:7" x14ac:dyDescent="0.35">
      <c r="A1002" s="21" t="s">
        <v>14352</v>
      </c>
      <c r="B1002" s="29" t="s">
        <v>14353</v>
      </c>
      <c r="C1002" s="23">
        <v>6</v>
      </c>
      <c r="D1002" s="23">
        <v>0.7</v>
      </c>
      <c r="E1002" s="23">
        <v>40</v>
      </c>
      <c r="F1002">
        <v>4.95</v>
      </c>
      <c r="G1002" t="s">
        <v>14150</v>
      </c>
    </row>
    <row r="1003" spans="1:7" x14ac:dyDescent="0.35">
      <c r="A1003" s="21" t="s">
        <v>3226</v>
      </c>
      <c r="B1003" s="29" t="s">
        <v>3223</v>
      </c>
      <c r="C1003" s="23">
        <v>6</v>
      </c>
      <c r="D1003" s="23">
        <v>1</v>
      </c>
      <c r="E1003" s="23">
        <v>40</v>
      </c>
      <c r="F1003">
        <v>24.9</v>
      </c>
      <c r="G1003" t="s">
        <v>14150</v>
      </c>
    </row>
    <row r="1004" spans="1:7" x14ac:dyDescent="0.35">
      <c r="A1004" s="21" t="s">
        <v>7168</v>
      </c>
      <c r="B1004" s="29" t="s">
        <v>7169</v>
      </c>
      <c r="C1004" s="23">
        <v>6</v>
      </c>
      <c r="D1004" s="23">
        <v>0.7</v>
      </c>
      <c r="E1004" s="23">
        <v>43</v>
      </c>
      <c r="F1004">
        <v>15.5</v>
      </c>
      <c r="G1004" t="s">
        <v>14253</v>
      </c>
    </row>
    <row r="1005" spans="1:7" x14ac:dyDescent="0.35">
      <c r="A1005" s="21" t="s">
        <v>1777</v>
      </c>
      <c r="B1005" s="29" t="s">
        <v>1778</v>
      </c>
      <c r="C1005" s="23">
        <v>6</v>
      </c>
      <c r="D1005" s="23">
        <v>0.7</v>
      </c>
      <c r="E1005" s="23">
        <v>40</v>
      </c>
      <c r="F1005">
        <v>7.65</v>
      </c>
      <c r="G1005" t="s">
        <v>14150</v>
      </c>
    </row>
    <row r="1006" spans="1:7" x14ac:dyDescent="0.35">
      <c r="A1006" s="21" t="s">
        <v>64</v>
      </c>
      <c r="B1006" s="29" t="s">
        <v>65</v>
      </c>
      <c r="C1006" s="23">
        <v>6</v>
      </c>
      <c r="D1006" s="23">
        <v>1</v>
      </c>
      <c r="E1006" s="23">
        <v>30</v>
      </c>
      <c r="F1006">
        <v>16.95</v>
      </c>
      <c r="G1006" t="s">
        <v>14141</v>
      </c>
    </row>
    <row r="1007" spans="1:7" x14ac:dyDescent="0.35">
      <c r="A1007" s="21" t="s">
        <v>5085</v>
      </c>
      <c r="B1007" s="29" t="s">
        <v>5086</v>
      </c>
      <c r="C1007" s="23">
        <v>6</v>
      </c>
      <c r="D1007" s="23">
        <v>0.7</v>
      </c>
      <c r="E1007" s="23">
        <v>40</v>
      </c>
      <c r="F1007">
        <v>26.15</v>
      </c>
      <c r="G1007" t="s">
        <v>14145</v>
      </c>
    </row>
    <row r="1008" spans="1:7" x14ac:dyDescent="0.35">
      <c r="A1008" s="21" t="s">
        <v>6476</v>
      </c>
      <c r="B1008" s="29" t="s">
        <v>6477</v>
      </c>
      <c r="C1008" s="23">
        <v>6</v>
      </c>
      <c r="D1008" s="23">
        <v>0.7</v>
      </c>
      <c r="E1008" s="23">
        <v>40</v>
      </c>
      <c r="F1008">
        <v>13.95</v>
      </c>
      <c r="G1008" t="s">
        <v>14151</v>
      </c>
    </row>
    <row r="1009" spans="1:7" x14ac:dyDescent="0.35">
      <c r="A1009" s="21" t="s">
        <v>4556</v>
      </c>
      <c r="B1009" s="29" t="s">
        <v>4553</v>
      </c>
      <c r="C1009" s="23">
        <v>6</v>
      </c>
      <c r="D1009" s="23">
        <v>0.7</v>
      </c>
      <c r="E1009" s="23">
        <v>40</v>
      </c>
      <c r="F1009">
        <v>30</v>
      </c>
      <c r="G1009" t="s">
        <v>14144</v>
      </c>
    </row>
    <row r="1010" spans="1:7" x14ac:dyDescent="0.35">
      <c r="A1010" s="21" t="s">
        <v>10662</v>
      </c>
      <c r="B1010" s="29" t="s">
        <v>10663</v>
      </c>
      <c r="C1010" s="23">
        <v>6</v>
      </c>
      <c r="D1010" s="23">
        <v>0.7</v>
      </c>
      <c r="E1010" s="23">
        <v>40</v>
      </c>
      <c r="F1010">
        <v>15.5</v>
      </c>
      <c r="G1010" t="s">
        <v>14144</v>
      </c>
    </row>
    <row r="1011" spans="1:7" x14ac:dyDescent="0.35">
      <c r="A1011" s="21" t="s">
        <v>11081</v>
      </c>
      <c r="B1011" s="29" t="s">
        <v>11076</v>
      </c>
      <c r="C1011" s="23">
        <v>12</v>
      </c>
      <c r="D1011" s="23">
        <v>1</v>
      </c>
      <c r="E1011" s="23">
        <v>40</v>
      </c>
      <c r="F1011">
        <v>43.5</v>
      </c>
      <c r="G1011" t="s">
        <v>14157</v>
      </c>
    </row>
    <row r="1012" spans="1:7" x14ac:dyDescent="0.35">
      <c r="A1012" s="21" t="s">
        <v>12335</v>
      </c>
      <c r="B1012" s="29" t="s">
        <v>12336</v>
      </c>
      <c r="C1012" s="23">
        <v>6</v>
      </c>
      <c r="D1012" s="23">
        <v>0.7</v>
      </c>
      <c r="E1012" s="23">
        <v>43</v>
      </c>
      <c r="F1012">
        <v>12.25</v>
      </c>
      <c r="G1012" t="s">
        <v>14146</v>
      </c>
    </row>
    <row r="1013" spans="1:7" x14ac:dyDescent="0.35">
      <c r="A1013" s="21" t="s">
        <v>3471</v>
      </c>
      <c r="B1013" s="29" t="s">
        <v>3472</v>
      </c>
      <c r="C1013" s="23">
        <v>6</v>
      </c>
      <c r="D1013" s="23">
        <v>0.7</v>
      </c>
      <c r="E1013" s="23">
        <v>29</v>
      </c>
      <c r="F1013">
        <v>12.9</v>
      </c>
      <c r="G1013" t="s">
        <v>14148</v>
      </c>
    </row>
    <row r="1014" spans="1:7" x14ac:dyDescent="0.35">
      <c r="A1014" s="21" t="s">
        <v>12290</v>
      </c>
      <c r="B1014" s="29" t="s">
        <v>12284</v>
      </c>
      <c r="C1014" s="23">
        <v>6</v>
      </c>
      <c r="D1014" s="23">
        <v>0.7</v>
      </c>
      <c r="E1014" s="23">
        <v>80</v>
      </c>
      <c r="F1014">
        <v>5.85</v>
      </c>
      <c r="G1014" t="s">
        <v>14144</v>
      </c>
    </row>
    <row r="1015" spans="1:7" x14ac:dyDescent="0.35">
      <c r="A1015" s="21" t="s">
        <v>4665</v>
      </c>
      <c r="B1015" s="29" t="s">
        <v>4666</v>
      </c>
      <c r="C1015" s="23">
        <v>6</v>
      </c>
      <c r="D1015" s="23">
        <v>0.7</v>
      </c>
      <c r="E1015" s="23">
        <v>43</v>
      </c>
      <c r="F1015">
        <v>13.5</v>
      </c>
      <c r="G1015" t="s">
        <v>14142</v>
      </c>
    </row>
    <row r="1016" spans="1:7" x14ac:dyDescent="0.35">
      <c r="A1016" s="21" t="s">
        <v>534</v>
      </c>
      <c r="B1016" s="29" t="s">
        <v>535</v>
      </c>
      <c r="C1016" s="23">
        <v>6</v>
      </c>
      <c r="D1016" s="23">
        <v>0.7</v>
      </c>
      <c r="E1016" s="23">
        <v>40</v>
      </c>
      <c r="F1016">
        <v>36.950000000000003</v>
      </c>
      <c r="G1016" t="s">
        <v>14140</v>
      </c>
    </row>
    <row r="1017" spans="1:7" x14ac:dyDescent="0.35">
      <c r="A1017" s="21" t="s">
        <v>8049</v>
      </c>
      <c r="B1017" s="29" t="s">
        <v>8046</v>
      </c>
      <c r="C1017" s="23">
        <v>6</v>
      </c>
      <c r="D1017" s="23">
        <v>1</v>
      </c>
      <c r="E1017" s="23">
        <v>40</v>
      </c>
      <c r="F1017">
        <v>12.95</v>
      </c>
      <c r="G1017" t="s">
        <v>14144</v>
      </c>
    </row>
    <row r="1018" spans="1:7" x14ac:dyDescent="0.35">
      <c r="A1018" s="21" t="s">
        <v>635</v>
      </c>
      <c r="B1018" s="29" t="s">
        <v>636</v>
      </c>
      <c r="C1018" s="23">
        <v>6</v>
      </c>
      <c r="D1018" s="23">
        <v>0.7</v>
      </c>
      <c r="E1018" s="23">
        <v>40</v>
      </c>
      <c r="F1018">
        <v>21.25</v>
      </c>
      <c r="G1018" t="s">
        <v>14148</v>
      </c>
    </row>
    <row r="1019" spans="1:7" x14ac:dyDescent="0.35">
      <c r="A1019" s="21" t="s">
        <v>13633</v>
      </c>
      <c r="B1019" s="29" t="s">
        <v>13631</v>
      </c>
      <c r="C1019" s="23">
        <v>6</v>
      </c>
      <c r="D1019" s="23">
        <v>0.7</v>
      </c>
      <c r="E1019" s="23">
        <v>40</v>
      </c>
      <c r="F1019">
        <v>30</v>
      </c>
      <c r="G1019" t="s">
        <v>14140</v>
      </c>
    </row>
    <row r="1020" spans="1:7" x14ac:dyDescent="0.35">
      <c r="A1020" s="21" t="s">
        <v>10425</v>
      </c>
      <c r="B1020" s="29" t="s">
        <v>10426</v>
      </c>
      <c r="C1020" s="23">
        <v>6</v>
      </c>
      <c r="D1020" s="23">
        <v>0.7</v>
      </c>
      <c r="E1020" s="23">
        <v>40</v>
      </c>
      <c r="F1020">
        <v>9.9499999999999993</v>
      </c>
      <c r="G1020" t="s">
        <v>14165</v>
      </c>
    </row>
    <row r="1021" spans="1:7" x14ac:dyDescent="0.35">
      <c r="A1021" s="21" t="s">
        <v>4302</v>
      </c>
      <c r="B1021" s="29" t="s">
        <v>4303</v>
      </c>
      <c r="C1021" s="23">
        <v>6</v>
      </c>
      <c r="D1021" s="23">
        <v>0.7</v>
      </c>
      <c r="E1021" s="23">
        <v>14.9</v>
      </c>
      <c r="F1021">
        <v>8.9499999999999993</v>
      </c>
      <c r="G1021" t="s">
        <v>14148</v>
      </c>
    </row>
    <row r="1022" spans="1:7" x14ac:dyDescent="0.35">
      <c r="A1022" s="21" t="s">
        <v>12818</v>
      </c>
      <c r="B1022" s="29" t="s">
        <v>12819</v>
      </c>
      <c r="C1022" s="23">
        <v>6</v>
      </c>
      <c r="D1022" s="23">
        <v>0.5</v>
      </c>
      <c r="E1022" s="23">
        <v>42.9</v>
      </c>
      <c r="F1022">
        <v>25.5</v>
      </c>
      <c r="G1022" t="s">
        <v>14152</v>
      </c>
    </row>
    <row r="1023" spans="1:7" x14ac:dyDescent="0.35">
      <c r="A1023" s="21" t="s">
        <v>3229</v>
      </c>
      <c r="B1023" s="29" t="s">
        <v>3230</v>
      </c>
      <c r="C1023" s="23">
        <v>6</v>
      </c>
      <c r="D1023" s="23">
        <v>0.7</v>
      </c>
      <c r="E1023" s="23">
        <v>40</v>
      </c>
      <c r="F1023">
        <v>36.75</v>
      </c>
      <c r="G1023" t="s">
        <v>14150</v>
      </c>
    </row>
    <row r="1024" spans="1:7" x14ac:dyDescent="0.35">
      <c r="A1024" s="21" t="s">
        <v>476</v>
      </c>
      <c r="B1024" s="29" t="s">
        <v>477</v>
      </c>
      <c r="C1024" s="23">
        <v>6</v>
      </c>
      <c r="D1024" s="23">
        <v>0.7</v>
      </c>
      <c r="E1024" s="23">
        <v>42</v>
      </c>
      <c r="F1024">
        <v>14</v>
      </c>
      <c r="G1024" t="s">
        <v>14152</v>
      </c>
    </row>
    <row r="1025" spans="1:7" x14ac:dyDescent="0.35">
      <c r="A1025" s="21" t="s">
        <v>3507</v>
      </c>
      <c r="B1025" s="29" t="s">
        <v>3501</v>
      </c>
      <c r="C1025" s="23">
        <v>6</v>
      </c>
      <c r="D1025" s="23">
        <v>0.7</v>
      </c>
      <c r="E1025" s="23">
        <v>40</v>
      </c>
      <c r="F1025">
        <v>8.3000000000000007</v>
      </c>
      <c r="G1025" t="s">
        <v>14153</v>
      </c>
    </row>
    <row r="1026" spans="1:7" x14ac:dyDescent="0.35">
      <c r="A1026" s="21" t="s">
        <v>6343</v>
      </c>
      <c r="B1026" s="29" t="s">
        <v>6334</v>
      </c>
      <c r="C1026" s="23">
        <v>6</v>
      </c>
      <c r="D1026" s="23">
        <v>1</v>
      </c>
      <c r="E1026" s="23">
        <v>40</v>
      </c>
      <c r="F1026">
        <v>5.75</v>
      </c>
      <c r="G1026" t="s">
        <v>14150</v>
      </c>
    </row>
    <row r="1027" spans="1:7" x14ac:dyDescent="0.35">
      <c r="A1027" s="21" t="s">
        <v>9468</v>
      </c>
      <c r="B1027" s="29" t="s">
        <v>9469</v>
      </c>
      <c r="C1027" s="23">
        <v>6</v>
      </c>
      <c r="D1027" s="23">
        <v>0.7</v>
      </c>
      <c r="E1027" s="23">
        <v>43</v>
      </c>
      <c r="F1027">
        <v>20.5</v>
      </c>
      <c r="G1027" t="s">
        <v>14144</v>
      </c>
    </row>
    <row r="1028" spans="1:7" x14ac:dyDescent="0.35">
      <c r="A1028" s="21" t="s">
        <v>12276</v>
      </c>
      <c r="B1028" s="29" t="s">
        <v>12277</v>
      </c>
      <c r="C1028" s="23">
        <v>6</v>
      </c>
      <c r="D1028" s="23">
        <v>0.7</v>
      </c>
      <c r="E1028" s="23">
        <v>60</v>
      </c>
      <c r="F1028">
        <v>6.5</v>
      </c>
      <c r="G1028" t="s">
        <v>14144</v>
      </c>
    </row>
    <row r="1029" spans="1:7" x14ac:dyDescent="0.35">
      <c r="A1029" s="21" t="s">
        <v>13707</v>
      </c>
      <c r="B1029" s="29" t="s">
        <v>13708</v>
      </c>
      <c r="C1029" s="23">
        <v>6</v>
      </c>
      <c r="D1029" s="23">
        <v>0.7</v>
      </c>
      <c r="E1029" s="23">
        <v>43</v>
      </c>
      <c r="F1029">
        <v>9.8000000000000007</v>
      </c>
      <c r="G1029" t="s">
        <v>14146</v>
      </c>
    </row>
    <row r="1030" spans="1:7" x14ac:dyDescent="0.35">
      <c r="A1030" s="21" t="s">
        <v>6652</v>
      </c>
      <c r="B1030" s="29" t="s">
        <v>6653</v>
      </c>
      <c r="C1030" s="23">
        <v>96</v>
      </c>
      <c r="D1030" s="23">
        <v>0.05</v>
      </c>
      <c r="E1030" s="23">
        <v>41.4</v>
      </c>
      <c r="F1030">
        <v>2.4500000000000002</v>
      </c>
      <c r="G1030" t="s">
        <v>14146</v>
      </c>
    </row>
    <row r="1031" spans="1:7" x14ac:dyDescent="0.35">
      <c r="A1031" s="21" t="s">
        <v>13644</v>
      </c>
      <c r="B1031" s="29" t="s">
        <v>13645</v>
      </c>
      <c r="C1031" s="23">
        <v>6</v>
      </c>
      <c r="D1031" s="23">
        <v>0.5</v>
      </c>
      <c r="E1031" s="23">
        <v>14</v>
      </c>
      <c r="F1031">
        <v>3.5</v>
      </c>
      <c r="G1031" t="s">
        <v>14154</v>
      </c>
    </row>
    <row r="1032" spans="1:7" x14ac:dyDescent="0.35">
      <c r="A1032" s="21" t="s">
        <v>3191</v>
      </c>
      <c r="B1032" s="29" t="s">
        <v>3192</v>
      </c>
      <c r="C1032" s="23">
        <v>6</v>
      </c>
      <c r="D1032" s="23">
        <v>0.7</v>
      </c>
      <c r="E1032" s="23">
        <v>40</v>
      </c>
      <c r="F1032">
        <v>8.5</v>
      </c>
      <c r="G1032" t="s">
        <v>14165</v>
      </c>
    </row>
    <row r="1033" spans="1:7" x14ac:dyDescent="0.35">
      <c r="A1033" s="21" t="s">
        <v>1920</v>
      </c>
      <c r="B1033" s="29" t="s">
        <v>1921</v>
      </c>
      <c r="C1033" s="23">
        <v>6</v>
      </c>
      <c r="D1033" s="23">
        <v>0.7</v>
      </c>
      <c r="E1033" s="23">
        <v>42</v>
      </c>
      <c r="F1033">
        <v>16.8</v>
      </c>
      <c r="G1033" t="s">
        <v>14146</v>
      </c>
    </row>
    <row r="1034" spans="1:7" x14ac:dyDescent="0.35">
      <c r="A1034" s="21" t="s">
        <v>12307</v>
      </c>
      <c r="B1034" s="29" t="s">
        <v>12308</v>
      </c>
      <c r="C1034" s="23">
        <v>6</v>
      </c>
      <c r="D1034" s="23">
        <v>0.7</v>
      </c>
      <c r="E1034" s="23">
        <v>20</v>
      </c>
      <c r="F1034">
        <v>5.5</v>
      </c>
      <c r="G1034" t="s">
        <v>14148</v>
      </c>
    </row>
    <row r="1035" spans="1:7" x14ac:dyDescent="0.35">
      <c r="A1035" s="21" t="s">
        <v>2746</v>
      </c>
      <c r="B1035" s="29" t="s">
        <v>2747</v>
      </c>
      <c r="C1035" s="23">
        <v>6</v>
      </c>
      <c r="D1035" s="23">
        <v>0.7</v>
      </c>
      <c r="E1035" s="23">
        <v>37.5</v>
      </c>
      <c r="F1035">
        <v>3.25</v>
      </c>
      <c r="G1035" t="s">
        <v>14160</v>
      </c>
    </row>
    <row r="1036" spans="1:7" x14ac:dyDescent="0.35">
      <c r="A1036" s="21" t="s">
        <v>14589</v>
      </c>
      <c r="B1036" s="29" t="s">
        <v>564</v>
      </c>
      <c r="C1036" s="23">
        <v>6</v>
      </c>
      <c r="D1036" s="23">
        <v>1</v>
      </c>
      <c r="E1036" s="23">
        <v>17</v>
      </c>
      <c r="F1036">
        <v>7.75</v>
      </c>
      <c r="G1036" t="s">
        <v>14154</v>
      </c>
    </row>
    <row r="1037" spans="1:7" x14ac:dyDescent="0.35">
      <c r="A1037" s="21" t="s">
        <v>11414</v>
      </c>
      <c r="B1037" s="29" t="s">
        <v>11415</v>
      </c>
      <c r="C1037" s="23">
        <v>6</v>
      </c>
      <c r="D1037" s="23">
        <v>0.7</v>
      </c>
      <c r="E1037" s="23">
        <v>40</v>
      </c>
      <c r="F1037">
        <v>11.1</v>
      </c>
      <c r="G1037" t="s">
        <v>14169</v>
      </c>
    </row>
    <row r="1038" spans="1:7" x14ac:dyDescent="0.35">
      <c r="A1038" s="21" t="s">
        <v>5890</v>
      </c>
      <c r="B1038" s="29" t="s">
        <v>5891</v>
      </c>
      <c r="C1038" s="23">
        <v>6</v>
      </c>
      <c r="D1038" s="23">
        <v>0.7</v>
      </c>
      <c r="E1038" s="23">
        <v>48</v>
      </c>
      <c r="F1038">
        <v>37.5</v>
      </c>
      <c r="G1038" t="s">
        <v>14145</v>
      </c>
    </row>
    <row r="1039" spans="1:7" x14ac:dyDescent="0.35">
      <c r="A1039" s="21" t="s">
        <v>2592</v>
      </c>
      <c r="B1039" s="29" t="s">
        <v>2593</v>
      </c>
      <c r="C1039" s="23">
        <v>6</v>
      </c>
      <c r="D1039" s="23">
        <v>1</v>
      </c>
      <c r="E1039" s="23">
        <v>46.3</v>
      </c>
      <c r="F1039">
        <v>31</v>
      </c>
      <c r="G1039" t="s">
        <v>14145</v>
      </c>
    </row>
    <row r="1040" spans="1:7" x14ac:dyDescent="0.35">
      <c r="A1040" s="21" t="s">
        <v>4715</v>
      </c>
      <c r="B1040" s="29" t="s">
        <v>4716</v>
      </c>
      <c r="C1040" s="23">
        <v>6</v>
      </c>
      <c r="D1040" s="23">
        <v>1</v>
      </c>
      <c r="E1040" s="23">
        <v>37.5</v>
      </c>
      <c r="F1040">
        <v>1.95</v>
      </c>
      <c r="G1040" t="s">
        <v>14142</v>
      </c>
    </row>
    <row r="1041" spans="1:7" x14ac:dyDescent="0.35">
      <c r="A1041" s="21" t="s">
        <v>10070</v>
      </c>
      <c r="B1041" s="29" t="s">
        <v>10071</v>
      </c>
      <c r="C1041" s="23">
        <v>6</v>
      </c>
      <c r="D1041" s="23">
        <v>0.7</v>
      </c>
      <c r="E1041" s="23">
        <v>40</v>
      </c>
      <c r="F1041">
        <v>16.5</v>
      </c>
      <c r="G1041" t="s">
        <v>14146</v>
      </c>
    </row>
    <row r="1042" spans="1:7" x14ac:dyDescent="0.35">
      <c r="A1042" s="21" t="s">
        <v>13389</v>
      </c>
      <c r="B1042" s="29" t="s">
        <v>13390</v>
      </c>
      <c r="C1042" s="23">
        <v>6</v>
      </c>
      <c r="D1042" s="23">
        <v>0.7</v>
      </c>
      <c r="E1042" s="23">
        <v>46</v>
      </c>
      <c r="F1042">
        <v>28.5</v>
      </c>
      <c r="G1042" t="s">
        <v>14145</v>
      </c>
    </row>
    <row r="1043" spans="1:7" x14ac:dyDescent="0.35">
      <c r="A1043" s="21" t="s">
        <v>12748</v>
      </c>
      <c r="B1043" s="29" t="s">
        <v>12749</v>
      </c>
      <c r="C1043" s="23">
        <v>6</v>
      </c>
      <c r="D1043" s="23">
        <v>0.7</v>
      </c>
      <c r="E1043" s="23">
        <v>43</v>
      </c>
      <c r="F1043">
        <v>185</v>
      </c>
      <c r="G1043" t="s">
        <v>14145</v>
      </c>
    </row>
    <row r="1044" spans="1:7" x14ac:dyDescent="0.35">
      <c r="A1044" s="21" t="s">
        <v>2190</v>
      </c>
      <c r="B1044" s="29" t="s">
        <v>2191</v>
      </c>
      <c r="C1044" s="23">
        <v>6</v>
      </c>
      <c r="D1044" s="23">
        <v>0.5</v>
      </c>
      <c r="E1044" s="23">
        <v>30</v>
      </c>
      <c r="F1044">
        <v>12</v>
      </c>
      <c r="G1044" t="s">
        <v>14144</v>
      </c>
    </row>
    <row r="1045" spans="1:7" x14ac:dyDescent="0.35">
      <c r="A1045" s="21" t="s">
        <v>2154</v>
      </c>
      <c r="B1045" s="29" t="s">
        <v>2155</v>
      </c>
      <c r="C1045" s="23">
        <v>120</v>
      </c>
      <c r="D1045" s="23">
        <v>0.05</v>
      </c>
      <c r="E1045" s="23">
        <v>40</v>
      </c>
      <c r="F1045">
        <v>1.1499999999999999</v>
      </c>
      <c r="G1045" t="s">
        <v>14146</v>
      </c>
    </row>
    <row r="1046" spans="1:7" x14ac:dyDescent="0.35">
      <c r="A1046" s="21" t="s">
        <v>9223</v>
      </c>
      <c r="B1046" s="29" t="s">
        <v>9224</v>
      </c>
      <c r="C1046" s="23">
        <v>6</v>
      </c>
      <c r="D1046" s="23">
        <v>0.7</v>
      </c>
      <c r="E1046" s="23">
        <v>41.8</v>
      </c>
      <c r="F1046">
        <v>13.5</v>
      </c>
      <c r="G1046" t="s">
        <v>14146</v>
      </c>
    </row>
    <row r="1047" spans="1:7" x14ac:dyDescent="0.35">
      <c r="A1047" s="21" t="s">
        <v>7447</v>
      </c>
      <c r="B1047" s="29" t="s">
        <v>7448</v>
      </c>
      <c r="C1047" s="23">
        <v>6</v>
      </c>
      <c r="D1047" s="23">
        <v>0.7</v>
      </c>
      <c r="E1047" s="23">
        <v>43</v>
      </c>
      <c r="F1047">
        <v>13.5</v>
      </c>
      <c r="G1047" t="s">
        <v>14146</v>
      </c>
    </row>
    <row r="1048" spans="1:7" x14ac:dyDescent="0.35">
      <c r="A1048" s="21" t="s">
        <v>13937</v>
      </c>
      <c r="B1048" s="29" t="s">
        <v>13938</v>
      </c>
      <c r="C1048" s="23">
        <v>6</v>
      </c>
      <c r="D1048" s="23">
        <v>0.7</v>
      </c>
      <c r="E1048" s="23">
        <v>40</v>
      </c>
      <c r="F1048">
        <v>57.5</v>
      </c>
      <c r="G1048" t="s">
        <v>14144</v>
      </c>
    </row>
    <row r="1049" spans="1:7" x14ac:dyDescent="0.35">
      <c r="A1049" s="21" t="s">
        <v>8602</v>
      </c>
      <c r="B1049" s="29" t="s">
        <v>8603</v>
      </c>
      <c r="C1049" s="23">
        <v>6</v>
      </c>
      <c r="D1049" s="23">
        <v>0.7</v>
      </c>
      <c r="E1049" s="23">
        <v>46.1</v>
      </c>
      <c r="F1049">
        <v>32.950000000000003</v>
      </c>
      <c r="G1049" t="s">
        <v>14145</v>
      </c>
    </row>
    <row r="1050" spans="1:7" x14ac:dyDescent="0.35">
      <c r="A1050" s="21" t="s">
        <v>4769</v>
      </c>
      <c r="B1050" s="29" t="s">
        <v>4770</v>
      </c>
      <c r="C1050" s="23">
        <v>6</v>
      </c>
      <c r="D1050" s="23">
        <v>0.7</v>
      </c>
      <c r="E1050" s="23">
        <v>40</v>
      </c>
      <c r="F1050">
        <v>15.5</v>
      </c>
      <c r="G1050" t="s">
        <v>14142</v>
      </c>
    </row>
    <row r="1051" spans="1:7" x14ac:dyDescent="0.35">
      <c r="A1051" s="21" t="s">
        <v>934</v>
      </c>
      <c r="B1051" s="29" t="s">
        <v>935</v>
      </c>
      <c r="C1051" s="23">
        <v>3</v>
      </c>
      <c r="D1051" s="23">
        <v>0.7</v>
      </c>
      <c r="E1051" s="23">
        <v>40</v>
      </c>
      <c r="F1051">
        <v>22.5</v>
      </c>
      <c r="G1051" t="s">
        <v>14159</v>
      </c>
    </row>
    <row r="1052" spans="1:7" x14ac:dyDescent="0.35">
      <c r="A1052" s="21" t="s">
        <v>7899</v>
      </c>
      <c r="B1052" s="29" t="s">
        <v>7900</v>
      </c>
      <c r="C1052" s="23">
        <v>6</v>
      </c>
      <c r="D1052" s="23">
        <v>0.7</v>
      </c>
      <c r="E1052" s="23">
        <v>37.5</v>
      </c>
      <c r="F1052">
        <v>13</v>
      </c>
      <c r="G1052" t="s">
        <v>14146</v>
      </c>
    </row>
    <row r="1053" spans="1:7" x14ac:dyDescent="0.35">
      <c r="A1053" s="21" t="s">
        <v>306</v>
      </c>
      <c r="B1053" s="29" t="s">
        <v>303</v>
      </c>
      <c r="C1053" s="23">
        <v>192</v>
      </c>
      <c r="D1053" s="23">
        <v>0.05</v>
      </c>
      <c r="E1053" s="23">
        <v>40</v>
      </c>
      <c r="F1053">
        <v>1.1499999999999999</v>
      </c>
      <c r="G1053" t="s">
        <v>14142</v>
      </c>
    </row>
    <row r="1054" spans="1:7" x14ac:dyDescent="0.35">
      <c r="A1054" s="21" t="s">
        <v>2723</v>
      </c>
      <c r="B1054" s="29" t="s">
        <v>2724</v>
      </c>
      <c r="C1054" s="23">
        <v>6</v>
      </c>
      <c r="D1054" s="23">
        <v>0.7</v>
      </c>
      <c r="E1054" s="23">
        <v>40</v>
      </c>
      <c r="F1054">
        <v>5.25</v>
      </c>
      <c r="G1054" t="s">
        <v>14149</v>
      </c>
    </row>
    <row r="1055" spans="1:7" x14ac:dyDescent="0.35">
      <c r="A1055" s="21" t="s">
        <v>2178</v>
      </c>
      <c r="B1055" s="29" t="s">
        <v>2179</v>
      </c>
      <c r="C1055" s="23">
        <v>6</v>
      </c>
      <c r="D1055" s="23">
        <v>0.5</v>
      </c>
      <c r="E1055" s="23">
        <v>45</v>
      </c>
      <c r="F1055">
        <v>53</v>
      </c>
      <c r="G1055" t="s">
        <v>14144</v>
      </c>
    </row>
    <row r="1056" spans="1:7" x14ac:dyDescent="0.35">
      <c r="A1056" s="21" t="s">
        <v>2023</v>
      </c>
      <c r="B1056" s="29" t="s">
        <v>2024</v>
      </c>
      <c r="C1056" s="23">
        <v>6</v>
      </c>
      <c r="D1056" s="23">
        <v>0.7</v>
      </c>
      <c r="E1056" s="23">
        <v>17</v>
      </c>
      <c r="F1056">
        <v>4.3499999999999996</v>
      </c>
      <c r="G1056" t="s">
        <v>14148</v>
      </c>
    </row>
    <row r="1057" spans="1:7" x14ac:dyDescent="0.35">
      <c r="A1057" s="21" t="s">
        <v>2393</v>
      </c>
      <c r="B1057" s="29" t="s">
        <v>2394</v>
      </c>
      <c r="C1057" s="23">
        <v>6</v>
      </c>
      <c r="D1057" s="23">
        <v>0.7</v>
      </c>
      <c r="E1057" s="23">
        <v>40</v>
      </c>
      <c r="F1057">
        <v>6.95</v>
      </c>
      <c r="G1057" t="s">
        <v>14146</v>
      </c>
    </row>
    <row r="1058" spans="1:7" x14ac:dyDescent="0.35">
      <c r="A1058" s="21" t="s">
        <v>5370</v>
      </c>
      <c r="B1058" s="29" t="s">
        <v>5371</v>
      </c>
      <c r="C1058" s="23">
        <v>6</v>
      </c>
      <c r="D1058" s="23">
        <v>0.7</v>
      </c>
      <c r="E1058" s="23">
        <v>40</v>
      </c>
      <c r="F1058">
        <v>8.5</v>
      </c>
      <c r="G1058" t="s">
        <v>14144</v>
      </c>
    </row>
    <row r="1059" spans="1:7" x14ac:dyDescent="0.35">
      <c r="A1059" s="21" t="s">
        <v>4571</v>
      </c>
      <c r="B1059" s="29" t="s">
        <v>4572</v>
      </c>
      <c r="C1059" s="23">
        <v>6</v>
      </c>
      <c r="D1059" s="23">
        <v>0.7</v>
      </c>
      <c r="E1059" s="23">
        <v>40</v>
      </c>
      <c r="F1059">
        <v>120</v>
      </c>
      <c r="G1059" t="s">
        <v>14144</v>
      </c>
    </row>
    <row r="1060" spans="1:7" x14ac:dyDescent="0.35">
      <c r="A1060" s="21" t="s">
        <v>3877</v>
      </c>
      <c r="B1060" s="29" t="s">
        <v>3878</v>
      </c>
      <c r="C1060" s="23">
        <v>6</v>
      </c>
      <c r="D1060" s="23">
        <v>0.7</v>
      </c>
      <c r="E1060" s="23">
        <v>40</v>
      </c>
      <c r="F1060">
        <v>28.5</v>
      </c>
      <c r="G1060" t="s">
        <v>14142</v>
      </c>
    </row>
    <row r="1061" spans="1:7" x14ac:dyDescent="0.35">
      <c r="A1061" s="21" t="s">
        <v>9483</v>
      </c>
      <c r="B1061" s="29" t="s">
        <v>9484</v>
      </c>
      <c r="C1061" s="23">
        <v>6</v>
      </c>
      <c r="D1061" s="23">
        <v>0.5</v>
      </c>
      <c r="E1061" s="23">
        <v>17</v>
      </c>
      <c r="F1061">
        <v>7.25</v>
      </c>
      <c r="G1061" t="s">
        <v>14154</v>
      </c>
    </row>
    <row r="1062" spans="1:7" x14ac:dyDescent="0.35">
      <c r="A1062" s="21" t="s">
        <v>13675</v>
      </c>
      <c r="B1062" s="29" t="s">
        <v>13676</v>
      </c>
      <c r="C1062" s="23">
        <v>12</v>
      </c>
      <c r="D1062" s="23">
        <v>1</v>
      </c>
      <c r="E1062" s="23">
        <v>40</v>
      </c>
      <c r="F1062">
        <v>7.1</v>
      </c>
      <c r="G1062" t="s">
        <v>14150</v>
      </c>
    </row>
    <row r="1063" spans="1:7" x14ac:dyDescent="0.35">
      <c r="A1063" s="21" t="s">
        <v>7436</v>
      </c>
      <c r="B1063" s="29" t="s">
        <v>7437</v>
      </c>
      <c r="C1063" s="23">
        <v>6</v>
      </c>
      <c r="D1063" s="23">
        <v>0.7</v>
      </c>
      <c r="E1063" s="23">
        <v>32.5</v>
      </c>
      <c r="F1063">
        <v>7.2</v>
      </c>
      <c r="G1063" t="s">
        <v>14143</v>
      </c>
    </row>
    <row r="1064" spans="1:7" x14ac:dyDescent="0.35">
      <c r="A1064" s="21" t="s">
        <v>8669</v>
      </c>
      <c r="B1064" s="29" t="s">
        <v>8666</v>
      </c>
      <c r="C1064" s="23">
        <v>6</v>
      </c>
      <c r="D1064" s="23">
        <v>0.7</v>
      </c>
      <c r="E1064" s="23">
        <v>47</v>
      </c>
      <c r="F1064">
        <v>26.15</v>
      </c>
      <c r="G1064" t="s">
        <v>14158</v>
      </c>
    </row>
    <row r="1065" spans="1:7" x14ac:dyDescent="0.35">
      <c r="A1065" s="21" t="s">
        <v>7771</v>
      </c>
      <c r="B1065" s="29" t="s">
        <v>7772</v>
      </c>
      <c r="C1065" s="23">
        <v>6</v>
      </c>
      <c r="D1065" s="23">
        <v>0.7</v>
      </c>
      <c r="E1065" s="23">
        <v>40</v>
      </c>
      <c r="F1065">
        <v>24.5</v>
      </c>
      <c r="G1065" t="s">
        <v>14140</v>
      </c>
    </row>
    <row r="1066" spans="1:7" x14ac:dyDescent="0.35">
      <c r="A1066" s="21" t="s">
        <v>9413</v>
      </c>
      <c r="B1066" s="29" t="s">
        <v>9414</v>
      </c>
      <c r="C1066" s="23">
        <v>6</v>
      </c>
      <c r="D1066" s="23">
        <v>0.7</v>
      </c>
      <c r="E1066" s="23">
        <v>40</v>
      </c>
      <c r="F1066">
        <v>25.5</v>
      </c>
      <c r="G1066" t="s">
        <v>14163</v>
      </c>
    </row>
    <row r="1067" spans="1:7" x14ac:dyDescent="0.35">
      <c r="A1067" s="21" t="s">
        <v>9062</v>
      </c>
      <c r="B1067" s="29" t="s">
        <v>9063</v>
      </c>
      <c r="C1067" s="23">
        <v>6</v>
      </c>
      <c r="D1067" s="23">
        <v>0.7</v>
      </c>
      <c r="E1067" s="23">
        <v>40</v>
      </c>
      <c r="F1067">
        <v>18</v>
      </c>
      <c r="G1067" t="s">
        <v>14142</v>
      </c>
    </row>
    <row r="1068" spans="1:7" x14ac:dyDescent="0.35">
      <c r="A1068" s="21" t="s">
        <v>4219</v>
      </c>
      <c r="B1068" s="29" t="s">
        <v>4220</v>
      </c>
      <c r="C1068" s="23">
        <v>6</v>
      </c>
      <c r="D1068" s="23">
        <v>0.7</v>
      </c>
      <c r="E1068" s="23">
        <v>46.3</v>
      </c>
      <c r="F1068">
        <v>13</v>
      </c>
      <c r="G1068" t="s">
        <v>14145</v>
      </c>
    </row>
    <row r="1069" spans="1:7" x14ac:dyDescent="0.35">
      <c r="A1069" s="21" t="s">
        <v>4876</v>
      </c>
      <c r="B1069" s="29" t="s">
        <v>4870</v>
      </c>
      <c r="C1069" s="23">
        <v>6</v>
      </c>
      <c r="D1069" s="23">
        <v>1</v>
      </c>
      <c r="E1069" s="23">
        <v>37.5</v>
      </c>
      <c r="F1069">
        <v>5.65</v>
      </c>
      <c r="G1069" t="s">
        <v>14142</v>
      </c>
    </row>
    <row r="1070" spans="1:7" x14ac:dyDescent="0.35">
      <c r="A1070" s="21" t="s">
        <v>12473</v>
      </c>
      <c r="B1070" s="29" t="s">
        <v>12474</v>
      </c>
      <c r="C1070" s="23">
        <v>6</v>
      </c>
      <c r="D1070" s="23">
        <v>0.7</v>
      </c>
      <c r="E1070" s="23">
        <v>40</v>
      </c>
      <c r="F1070">
        <v>12.7</v>
      </c>
      <c r="G1070" t="s">
        <v>14145</v>
      </c>
    </row>
    <row r="1071" spans="1:7" x14ac:dyDescent="0.35">
      <c r="A1071" s="21" t="s">
        <v>2668</v>
      </c>
      <c r="B1071" s="29" t="s">
        <v>2665</v>
      </c>
      <c r="C1071" s="23">
        <v>6</v>
      </c>
      <c r="D1071" s="23">
        <v>0.7</v>
      </c>
      <c r="E1071" s="23">
        <v>40</v>
      </c>
      <c r="F1071">
        <v>10.9</v>
      </c>
      <c r="G1071" t="s">
        <v>14165</v>
      </c>
    </row>
    <row r="1072" spans="1:7" x14ac:dyDescent="0.35">
      <c r="A1072" s="21" t="s">
        <v>6412</v>
      </c>
      <c r="B1072" s="29" t="s">
        <v>6413</v>
      </c>
      <c r="C1072" s="23">
        <v>96</v>
      </c>
      <c r="D1072" s="23">
        <v>0.05</v>
      </c>
      <c r="E1072" s="23">
        <v>40</v>
      </c>
      <c r="F1072">
        <v>2.4</v>
      </c>
      <c r="G1072" t="s">
        <v>14142</v>
      </c>
    </row>
    <row r="1073" spans="1:7" x14ac:dyDescent="0.35">
      <c r="A1073" s="21" t="s">
        <v>10160</v>
      </c>
      <c r="B1073" s="29" t="s">
        <v>10161</v>
      </c>
      <c r="C1073" s="23">
        <v>6</v>
      </c>
      <c r="D1073" s="23">
        <v>1</v>
      </c>
      <c r="E1073" s="23">
        <v>30</v>
      </c>
      <c r="F1073">
        <v>5</v>
      </c>
      <c r="G1073" t="s">
        <v>14159</v>
      </c>
    </row>
    <row r="1074" spans="1:7" x14ac:dyDescent="0.35">
      <c r="A1074" s="21" t="s">
        <v>14695</v>
      </c>
      <c r="B1074" s="29" t="s">
        <v>14696</v>
      </c>
      <c r="C1074" s="23">
        <v>6</v>
      </c>
      <c r="D1074" s="23">
        <v>0.7</v>
      </c>
      <c r="E1074" s="23">
        <v>49.1</v>
      </c>
      <c r="F1074">
        <v>28.5</v>
      </c>
      <c r="G1074" t="s">
        <v>14145</v>
      </c>
    </row>
    <row r="1075" spans="1:7" x14ac:dyDescent="0.35">
      <c r="A1075" s="21" t="s">
        <v>7224</v>
      </c>
      <c r="B1075" s="29" t="s">
        <v>7225</v>
      </c>
      <c r="C1075" s="23">
        <v>6</v>
      </c>
      <c r="D1075" s="23">
        <v>0.7</v>
      </c>
      <c r="E1075" s="23">
        <v>50</v>
      </c>
      <c r="F1075">
        <v>20.75</v>
      </c>
      <c r="G1075" t="s">
        <v>14253</v>
      </c>
    </row>
    <row r="1076" spans="1:7" x14ac:dyDescent="0.35">
      <c r="A1076" s="21" t="s">
        <v>1794</v>
      </c>
      <c r="B1076" s="29" t="s">
        <v>1795</v>
      </c>
      <c r="C1076" s="23">
        <v>6</v>
      </c>
      <c r="D1076" s="23">
        <v>0.7</v>
      </c>
      <c r="E1076" s="23">
        <v>50</v>
      </c>
      <c r="F1076">
        <v>78.5</v>
      </c>
      <c r="G1076" t="s">
        <v>14150</v>
      </c>
    </row>
    <row r="1077" spans="1:7" x14ac:dyDescent="0.35">
      <c r="A1077" s="21" t="s">
        <v>8482</v>
      </c>
      <c r="B1077" s="29" t="s">
        <v>8483</v>
      </c>
      <c r="C1077" s="23">
        <v>6</v>
      </c>
      <c r="D1077" s="23">
        <v>0.7</v>
      </c>
      <c r="E1077" s="23">
        <v>48</v>
      </c>
      <c r="F1077">
        <v>525</v>
      </c>
      <c r="G1077" t="s">
        <v>14145</v>
      </c>
    </row>
    <row r="1078" spans="1:7" x14ac:dyDescent="0.35">
      <c r="A1078" s="21" t="s">
        <v>13874</v>
      </c>
      <c r="B1078" s="29" t="s">
        <v>13875</v>
      </c>
      <c r="C1078" s="23">
        <v>6</v>
      </c>
      <c r="D1078" s="23">
        <v>1</v>
      </c>
      <c r="E1078" s="23">
        <v>15</v>
      </c>
      <c r="F1078">
        <v>6.5</v>
      </c>
      <c r="G1078" t="s">
        <v>14141</v>
      </c>
    </row>
    <row r="1079" spans="1:7" x14ac:dyDescent="0.35">
      <c r="A1079" s="21" t="s">
        <v>14479</v>
      </c>
      <c r="B1079" s="29" t="s">
        <v>9131</v>
      </c>
      <c r="C1079" s="23">
        <v>12</v>
      </c>
      <c r="D1079" s="23">
        <v>1</v>
      </c>
      <c r="E1079" s="23">
        <v>40</v>
      </c>
      <c r="F1079">
        <v>22.5</v>
      </c>
      <c r="G1079" t="s">
        <v>14157</v>
      </c>
    </row>
    <row r="1080" spans="1:7" x14ac:dyDescent="0.35">
      <c r="A1080" s="21" t="s">
        <v>15135</v>
      </c>
      <c r="B1080" s="29" t="s">
        <v>15136</v>
      </c>
      <c r="C1080" s="23">
        <v>6</v>
      </c>
      <c r="D1080" s="23">
        <v>1</v>
      </c>
      <c r="E1080" s="23">
        <v>40</v>
      </c>
      <c r="F1080">
        <v>11.5</v>
      </c>
      <c r="G1080" t="s">
        <v>14145</v>
      </c>
    </row>
    <row r="1081" spans="1:7" x14ac:dyDescent="0.35">
      <c r="A1081" s="21" t="s">
        <v>15210</v>
      </c>
      <c r="B1081" s="29" t="s">
        <v>14422</v>
      </c>
      <c r="C1081" s="23">
        <v>12</v>
      </c>
      <c r="D1081" s="23">
        <v>0.7</v>
      </c>
      <c r="E1081" s="23">
        <v>40</v>
      </c>
      <c r="F1081">
        <v>16.5</v>
      </c>
      <c r="G1081" t="s">
        <v>14153</v>
      </c>
    </row>
    <row r="1082" spans="1:7" x14ac:dyDescent="0.35">
      <c r="A1082" s="21" t="s">
        <v>6032</v>
      </c>
      <c r="B1082" s="29" t="s">
        <v>6033</v>
      </c>
      <c r="C1082" s="23">
        <v>6</v>
      </c>
      <c r="D1082" s="23">
        <v>0.7</v>
      </c>
      <c r="E1082" s="23">
        <v>43</v>
      </c>
      <c r="F1082">
        <v>26.75</v>
      </c>
      <c r="G1082" t="s">
        <v>14145</v>
      </c>
    </row>
    <row r="1083" spans="1:7" x14ac:dyDescent="0.35">
      <c r="A1083" s="21" t="s">
        <v>8452</v>
      </c>
      <c r="B1083" s="29" t="s">
        <v>8453</v>
      </c>
      <c r="C1083" s="23">
        <v>6</v>
      </c>
      <c r="D1083" s="23">
        <v>0.7</v>
      </c>
      <c r="E1083" s="23">
        <v>40</v>
      </c>
      <c r="F1083">
        <v>7.5</v>
      </c>
      <c r="G1083" t="s">
        <v>14150</v>
      </c>
    </row>
    <row r="1084" spans="1:7" x14ac:dyDescent="0.35">
      <c r="A1084" s="21" t="s">
        <v>13425</v>
      </c>
      <c r="B1084" s="29" t="s">
        <v>13426</v>
      </c>
      <c r="C1084" s="23">
        <v>6</v>
      </c>
      <c r="D1084" s="23">
        <v>0.7</v>
      </c>
      <c r="E1084" s="23">
        <v>43.1</v>
      </c>
      <c r="F1084">
        <v>12.65</v>
      </c>
      <c r="G1084" t="s">
        <v>14146</v>
      </c>
    </row>
    <row r="1085" spans="1:7" x14ac:dyDescent="0.35">
      <c r="A1085" s="21" t="s">
        <v>4807</v>
      </c>
      <c r="B1085" s="29" t="s">
        <v>4808</v>
      </c>
      <c r="C1085" s="23">
        <v>6</v>
      </c>
      <c r="D1085" s="23">
        <v>0.7</v>
      </c>
      <c r="E1085" s="23">
        <v>40</v>
      </c>
      <c r="F1085">
        <v>15.55</v>
      </c>
      <c r="G1085" t="s">
        <v>14144</v>
      </c>
    </row>
    <row r="1086" spans="1:7" x14ac:dyDescent="0.35">
      <c r="A1086" s="21" t="s">
        <v>14462</v>
      </c>
      <c r="B1086" s="29" t="s">
        <v>1851</v>
      </c>
      <c r="C1086" s="23">
        <v>12</v>
      </c>
      <c r="D1086" s="23">
        <v>1</v>
      </c>
      <c r="E1086" s="23">
        <v>40</v>
      </c>
      <c r="F1086">
        <v>5.25</v>
      </c>
      <c r="G1086" t="s">
        <v>14150</v>
      </c>
    </row>
    <row r="1087" spans="1:7" x14ac:dyDescent="0.35">
      <c r="A1087" s="21" t="s">
        <v>11906</v>
      </c>
      <c r="B1087" s="29" t="s">
        <v>11891</v>
      </c>
      <c r="C1087" s="23">
        <v>6</v>
      </c>
      <c r="D1087" s="23">
        <v>1.5</v>
      </c>
      <c r="E1087" s="23">
        <v>37.5</v>
      </c>
      <c r="F1087">
        <v>8.75</v>
      </c>
      <c r="G1087" t="s">
        <v>14142</v>
      </c>
    </row>
    <row r="1088" spans="1:7" x14ac:dyDescent="0.35">
      <c r="A1088" s="21" t="s">
        <v>8140</v>
      </c>
      <c r="B1088" s="29" t="s">
        <v>8141</v>
      </c>
      <c r="C1088" s="23">
        <v>6</v>
      </c>
      <c r="D1088" s="23">
        <v>0.7</v>
      </c>
      <c r="E1088" s="23">
        <v>43</v>
      </c>
      <c r="F1088">
        <v>47.6</v>
      </c>
      <c r="G1088" t="s">
        <v>14145</v>
      </c>
    </row>
    <row r="1089" spans="1:7" x14ac:dyDescent="0.35">
      <c r="A1089" s="21" t="s">
        <v>5585</v>
      </c>
      <c r="B1089" s="29" t="s">
        <v>5586</v>
      </c>
      <c r="C1089" s="23">
        <v>6</v>
      </c>
      <c r="D1089" s="23">
        <v>0.7</v>
      </c>
      <c r="E1089" s="23">
        <v>37.5</v>
      </c>
      <c r="F1089">
        <v>4.45</v>
      </c>
      <c r="G1089" t="s">
        <v>14146</v>
      </c>
    </row>
    <row r="1090" spans="1:7" x14ac:dyDescent="0.35">
      <c r="A1090" s="21" t="s">
        <v>14931</v>
      </c>
      <c r="B1090" s="29" t="s">
        <v>14932</v>
      </c>
      <c r="C1090" s="23">
        <v>6</v>
      </c>
      <c r="D1090" s="23">
        <v>0.7</v>
      </c>
      <c r="E1090" s="23">
        <v>43</v>
      </c>
      <c r="F1090">
        <v>26.5</v>
      </c>
      <c r="G1090" t="s">
        <v>14145</v>
      </c>
    </row>
    <row r="1091" spans="1:7" x14ac:dyDescent="0.35">
      <c r="A1091" s="21" t="s">
        <v>8120</v>
      </c>
      <c r="B1091" s="29" t="s">
        <v>8121</v>
      </c>
      <c r="C1091" s="23">
        <v>3</v>
      </c>
      <c r="D1091" s="23">
        <v>0.7</v>
      </c>
      <c r="E1091" s="23">
        <v>43</v>
      </c>
      <c r="F1091">
        <v>34.75</v>
      </c>
      <c r="G1091" t="s">
        <v>14144</v>
      </c>
    </row>
    <row r="1092" spans="1:7" x14ac:dyDescent="0.35">
      <c r="A1092" s="21" t="s">
        <v>2828</v>
      </c>
      <c r="B1092" s="29" t="s">
        <v>2829</v>
      </c>
      <c r="C1092" s="23">
        <v>6</v>
      </c>
      <c r="D1092" s="23">
        <v>0.7</v>
      </c>
      <c r="E1092" s="23">
        <v>37.5</v>
      </c>
      <c r="F1092">
        <v>13.5</v>
      </c>
      <c r="G1092" t="s">
        <v>14141</v>
      </c>
    </row>
    <row r="1093" spans="1:7" x14ac:dyDescent="0.35">
      <c r="A1093" s="21" t="s">
        <v>8986</v>
      </c>
      <c r="B1093" s="29" t="s">
        <v>8987</v>
      </c>
      <c r="C1093" s="23">
        <v>6</v>
      </c>
      <c r="D1093" s="23">
        <v>0.7</v>
      </c>
      <c r="E1093" s="23">
        <v>40</v>
      </c>
      <c r="F1093">
        <v>16.25</v>
      </c>
      <c r="G1093" t="s">
        <v>14142</v>
      </c>
    </row>
    <row r="1094" spans="1:7" x14ac:dyDescent="0.35">
      <c r="A1094" s="21" t="s">
        <v>3959</v>
      </c>
      <c r="B1094" s="29" t="s">
        <v>3960</v>
      </c>
      <c r="C1094" s="23">
        <v>6</v>
      </c>
      <c r="D1094" s="23">
        <v>0.5</v>
      </c>
      <c r="E1094" s="23">
        <v>55</v>
      </c>
      <c r="F1094">
        <v>59</v>
      </c>
      <c r="G1094" t="s">
        <v>14145</v>
      </c>
    </row>
    <row r="1095" spans="1:7" x14ac:dyDescent="0.35">
      <c r="A1095" s="21" t="s">
        <v>1972</v>
      </c>
      <c r="B1095" s="29" t="s">
        <v>1973</v>
      </c>
      <c r="C1095" s="23">
        <v>6</v>
      </c>
      <c r="D1095" s="23">
        <v>0.7</v>
      </c>
      <c r="E1095" s="23">
        <v>24</v>
      </c>
      <c r="F1095">
        <v>4.3499999999999996</v>
      </c>
      <c r="G1095" t="s">
        <v>14148</v>
      </c>
    </row>
    <row r="1096" spans="1:7" x14ac:dyDescent="0.35">
      <c r="A1096" s="21" t="s">
        <v>7157</v>
      </c>
      <c r="B1096" s="29" t="s">
        <v>7154</v>
      </c>
      <c r="C1096" s="23">
        <v>12</v>
      </c>
      <c r="D1096" s="23">
        <v>1</v>
      </c>
      <c r="E1096" s="23">
        <v>35</v>
      </c>
      <c r="F1096">
        <v>14.85</v>
      </c>
      <c r="G1096" t="s">
        <v>14143</v>
      </c>
    </row>
    <row r="1097" spans="1:7" x14ac:dyDescent="0.35">
      <c r="A1097" s="21" t="s">
        <v>6617</v>
      </c>
      <c r="B1097" s="29" t="s">
        <v>6618</v>
      </c>
      <c r="C1097" s="23">
        <v>6</v>
      </c>
      <c r="D1097" s="23">
        <v>0.7</v>
      </c>
      <c r="E1097" s="23">
        <v>42</v>
      </c>
      <c r="F1097">
        <v>36.799999999999997</v>
      </c>
      <c r="G1097" t="s">
        <v>14158</v>
      </c>
    </row>
    <row r="1098" spans="1:7" x14ac:dyDescent="0.35">
      <c r="A1098" s="21" t="s">
        <v>14367</v>
      </c>
      <c r="B1098" s="29" t="s">
        <v>14368</v>
      </c>
      <c r="C1098" s="23">
        <v>6</v>
      </c>
      <c r="D1098" s="23">
        <v>0.7</v>
      </c>
      <c r="E1098" s="23">
        <v>40</v>
      </c>
      <c r="F1098">
        <v>14.95</v>
      </c>
      <c r="G1098" t="s">
        <v>14147</v>
      </c>
    </row>
    <row r="1099" spans="1:7" x14ac:dyDescent="0.35">
      <c r="A1099" s="21" t="s">
        <v>7549</v>
      </c>
      <c r="B1099" s="29" t="s">
        <v>7550</v>
      </c>
      <c r="C1099" s="23">
        <v>6</v>
      </c>
      <c r="D1099" s="23">
        <v>0.7</v>
      </c>
      <c r="E1099" s="23">
        <v>40</v>
      </c>
      <c r="F1099">
        <v>123</v>
      </c>
      <c r="G1099" t="s">
        <v>14150</v>
      </c>
    </row>
    <row r="1100" spans="1:7" x14ac:dyDescent="0.35">
      <c r="A1100" s="21" t="s">
        <v>5860</v>
      </c>
      <c r="B1100" s="29" t="s">
        <v>5861</v>
      </c>
      <c r="C1100" s="23">
        <v>6</v>
      </c>
      <c r="D1100" s="23">
        <v>0.7</v>
      </c>
      <c r="E1100" s="23">
        <v>40</v>
      </c>
      <c r="F1100">
        <v>9.5</v>
      </c>
      <c r="G1100" t="s">
        <v>14150</v>
      </c>
    </row>
    <row r="1101" spans="1:7" x14ac:dyDescent="0.35">
      <c r="A1101" s="21" t="s">
        <v>2019</v>
      </c>
      <c r="B1101" s="29" t="s">
        <v>2020</v>
      </c>
      <c r="C1101" s="23">
        <v>6</v>
      </c>
      <c r="D1101" s="23">
        <v>0.7</v>
      </c>
      <c r="E1101" s="23">
        <v>24</v>
      </c>
      <c r="F1101">
        <v>4.45</v>
      </c>
      <c r="G1101" t="s">
        <v>14153</v>
      </c>
    </row>
    <row r="1102" spans="1:7" x14ac:dyDescent="0.35">
      <c r="A1102" s="21" t="s">
        <v>15587</v>
      </c>
      <c r="B1102" s="29" t="s">
        <v>15588</v>
      </c>
      <c r="C1102" s="23">
        <v>6</v>
      </c>
      <c r="D1102" s="23">
        <v>0.7</v>
      </c>
      <c r="E1102" s="23">
        <v>31</v>
      </c>
      <c r="F1102">
        <v>9.4</v>
      </c>
      <c r="G1102" t="s">
        <v>14155</v>
      </c>
    </row>
    <row r="1103" spans="1:7" x14ac:dyDescent="0.35">
      <c r="A1103" s="21" t="s">
        <v>4169</v>
      </c>
      <c r="B1103" s="29" t="s">
        <v>4170</v>
      </c>
      <c r="C1103" s="23">
        <v>6</v>
      </c>
      <c r="D1103" s="23">
        <v>0.7</v>
      </c>
      <c r="E1103" s="23">
        <v>40</v>
      </c>
      <c r="F1103">
        <v>9.1</v>
      </c>
      <c r="G1103" t="s">
        <v>14161</v>
      </c>
    </row>
    <row r="1104" spans="1:7" x14ac:dyDescent="0.35">
      <c r="A1104" s="21" t="s">
        <v>12461</v>
      </c>
      <c r="B1104" s="29" t="s">
        <v>12462</v>
      </c>
      <c r="C1104" s="23">
        <v>6</v>
      </c>
      <c r="D1104" s="23">
        <v>0.7</v>
      </c>
      <c r="E1104" s="23">
        <v>46</v>
      </c>
      <c r="F1104">
        <v>67.5</v>
      </c>
      <c r="G1104" t="s">
        <v>14145</v>
      </c>
    </row>
    <row r="1105" spans="1:7" x14ac:dyDescent="0.35">
      <c r="A1105" s="21" t="s">
        <v>6145</v>
      </c>
      <c r="B1105" s="29" t="s">
        <v>6142</v>
      </c>
      <c r="C1105" s="23">
        <v>6</v>
      </c>
      <c r="D1105" s="23">
        <v>0.7</v>
      </c>
      <c r="E1105" s="23">
        <v>40</v>
      </c>
      <c r="F1105">
        <v>33</v>
      </c>
      <c r="G1105" t="s">
        <v>14150</v>
      </c>
    </row>
    <row r="1106" spans="1:7" x14ac:dyDescent="0.35">
      <c r="A1106" s="21" t="s">
        <v>9386</v>
      </c>
      <c r="B1106" s="29" t="s">
        <v>9387</v>
      </c>
      <c r="C1106" s="23">
        <v>6</v>
      </c>
      <c r="D1106" s="23">
        <v>0.5</v>
      </c>
      <c r="E1106" s="23">
        <v>47</v>
      </c>
      <c r="F1106">
        <v>210</v>
      </c>
      <c r="G1106" t="s">
        <v>14146</v>
      </c>
    </row>
    <row r="1107" spans="1:7" x14ac:dyDescent="0.35">
      <c r="A1107" s="21" t="s">
        <v>14688</v>
      </c>
      <c r="B1107" s="29" t="s">
        <v>14689</v>
      </c>
      <c r="C1107" s="23">
        <v>6</v>
      </c>
      <c r="D1107" s="23">
        <v>0.7</v>
      </c>
      <c r="E1107" s="23">
        <v>43.8</v>
      </c>
      <c r="F1107">
        <v>19.5</v>
      </c>
      <c r="G1107" t="s">
        <v>14146</v>
      </c>
    </row>
    <row r="1108" spans="1:7" x14ac:dyDescent="0.35">
      <c r="A1108" s="21" t="s">
        <v>8634</v>
      </c>
      <c r="B1108" s="29" t="s">
        <v>8635</v>
      </c>
      <c r="C1108" s="23">
        <v>6</v>
      </c>
      <c r="D1108" s="23">
        <v>0.7</v>
      </c>
      <c r="E1108" s="23">
        <v>58.2</v>
      </c>
      <c r="F1108">
        <v>26.5</v>
      </c>
      <c r="G1108" t="s">
        <v>14145</v>
      </c>
    </row>
    <row r="1109" spans="1:7" x14ac:dyDescent="0.35">
      <c r="A1109" s="21" t="s">
        <v>9118</v>
      </c>
      <c r="B1109" s="29" t="s">
        <v>9119</v>
      </c>
      <c r="C1109" s="23">
        <v>6</v>
      </c>
      <c r="D1109" s="23">
        <v>0.7</v>
      </c>
      <c r="E1109" s="23">
        <v>40</v>
      </c>
      <c r="F1109">
        <v>27.5</v>
      </c>
      <c r="G1109" t="s">
        <v>14157</v>
      </c>
    </row>
    <row r="1110" spans="1:7" x14ac:dyDescent="0.35">
      <c r="A1110" s="21" t="s">
        <v>14529</v>
      </c>
      <c r="B1110" s="29" t="s">
        <v>14530</v>
      </c>
      <c r="C1110" s="23">
        <v>3</v>
      </c>
      <c r="D1110" s="23">
        <v>0.7</v>
      </c>
      <c r="E1110" s="23">
        <v>41.3</v>
      </c>
      <c r="F1110">
        <v>23.5</v>
      </c>
      <c r="G1110" t="s">
        <v>14150</v>
      </c>
    </row>
    <row r="1111" spans="1:7" x14ac:dyDescent="0.35">
      <c r="A1111" s="21" t="s">
        <v>2357</v>
      </c>
      <c r="B1111" s="29" t="s">
        <v>2358</v>
      </c>
      <c r="C1111" s="23">
        <v>6</v>
      </c>
      <c r="D1111" s="23">
        <v>0.7</v>
      </c>
      <c r="E1111" s="23">
        <v>43</v>
      </c>
      <c r="F1111">
        <v>51.5</v>
      </c>
      <c r="G1111" t="s">
        <v>14145</v>
      </c>
    </row>
    <row r="1112" spans="1:7" x14ac:dyDescent="0.35">
      <c r="A1112" s="21" t="s">
        <v>1102</v>
      </c>
      <c r="B1112" s="29" t="s">
        <v>1093</v>
      </c>
      <c r="C1112" s="23">
        <v>6</v>
      </c>
      <c r="D1112" s="23">
        <v>0.7</v>
      </c>
      <c r="E1112" s="23">
        <v>37.5</v>
      </c>
      <c r="F1112">
        <v>5.35</v>
      </c>
      <c r="G1112" t="s">
        <v>14160</v>
      </c>
    </row>
    <row r="1113" spans="1:7" x14ac:dyDescent="0.35">
      <c r="A1113" s="21" t="s">
        <v>12118</v>
      </c>
      <c r="B1113" s="29" t="s">
        <v>12119</v>
      </c>
      <c r="C1113" s="23">
        <v>6</v>
      </c>
      <c r="D1113" s="23">
        <v>0.7</v>
      </c>
      <c r="E1113" s="23">
        <v>15</v>
      </c>
      <c r="F1113">
        <v>5.65</v>
      </c>
      <c r="G1113" t="s">
        <v>14153</v>
      </c>
    </row>
    <row r="1114" spans="1:7" x14ac:dyDescent="0.35">
      <c r="A1114" s="21" t="s">
        <v>9421</v>
      </c>
      <c r="B1114" s="29" t="s">
        <v>9422</v>
      </c>
      <c r="C1114" s="23">
        <v>6</v>
      </c>
      <c r="D1114" s="23">
        <v>0.7</v>
      </c>
      <c r="E1114" s="23">
        <v>40</v>
      </c>
      <c r="F1114">
        <v>36.5</v>
      </c>
      <c r="G1114" t="s">
        <v>14157</v>
      </c>
    </row>
    <row r="1115" spans="1:7" x14ac:dyDescent="0.35">
      <c r="A1115" s="21" t="s">
        <v>4262</v>
      </c>
      <c r="B1115" s="29" t="s">
        <v>4263</v>
      </c>
      <c r="C1115" s="23">
        <v>6</v>
      </c>
      <c r="D1115" s="23">
        <v>0.7</v>
      </c>
      <c r="E1115" s="23">
        <v>16</v>
      </c>
      <c r="F1115">
        <v>2.9</v>
      </c>
      <c r="G1115" t="s">
        <v>14153</v>
      </c>
    </row>
    <row r="1116" spans="1:7" x14ac:dyDescent="0.35">
      <c r="A1116" s="21" t="s">
        <v>6484</v>
      </c>
      <c r="B1116" s="29" t="s">
        <v>6485</v>
      </c>
      <c r="C1116" s="23">
        <v>6</v>
      </c>
      <c r="D1116" s="23">
        <v>0.7</v>
      </c>
      <c r="E1116" s="23">
        <v>44</v>
      </c>
      <c r="F1116">
        <v>14.75</v>
      </c>
      <c r="G1116" t="s">
        <v>14146</v>
      </c>
    </row>
    <row r="1117" spans="1:7" x14ac:dyDescent="0.35">
      <c r="A1117" s="21" t="s">
        <v>11209</v>
      </c>
      <c r="B1117" s="29" t="s">
        <v>11210</v>
      </c>
      <c r="C1117" s="23">
        <v>6</v>
      </c>
      <c r="D1117" s="23">
        <v>0.7</v>
      </c>
      <c r="E1117" s="23">
        <v>20</v>
      </c>
      <c r="F1117">
        <v>6.9</v>
      </c>
      <c r="G1117" t="s">
        <v>14161</v>
      </c>
    </row>
    <row r="1118" spans="1:7" x14ac:dyDescent="0.35">
      <c r="A1118" s="21" t="s">
        <v>4919</v>
      </c>
      <c r="B1118" s="29" t="s">
        <v>4920</v>
      </c>
      <c r="C1118" s="23">
        <v>6</v>
      </c>
      <c r="D1118" s="23">
        <v>0.7</v>
      </c>
      <c r="E1118" s="23">
        <v>45</v>
      </c>
      <c r="F1118">
        <v>18.5</v>
      </c>
      <c r="G1118" t="s">
        <v>14146</v>
      </c>
    </row>
    <row r="1119" spans="1:7" x14ac:dyDescent="0.35">
      <c r="A1119" s="21" t="s">
        <v>4156</v>
      </c>
      <c r="B1119" s="29" t="s">
        <v>4157</v>
      </c>
      <c r="C1119" s="23">
        <v>6</v>
      </c>
      <c r="D1119" s="23">
        <v>0.7</v>
      </c>
      <c r="E1119" s="23">
        <v>40</v>
      </c>
      <c r="F1119">
        <v>9.1</v>
      </c>
      <c r="G1119" t="s">
        <v>14140</v>
      </c>
    </row>
    <row r="1120" spans="1:7" x14ac:dyDescent="0.35">
      <c r="A1120" s="21" t="s">
        <v>3955</v>
      </c>
      <c r="B1120" s="29" t="s">
        <v>3956</v>
      </c>
      <c r="C1120" s="23">
        <v>6</v>
      </c>
      <c r="D1120" s="23">
        <v>0.5</v>
      </c>
      <c r="E1120" s="23">
        <v>49.1</v>
      </c>
      <c r="F1120">
        <v>110</v>
      </c>
      <c r="G1120" t="s">
        <v>14145</v>
      </c>
    </row>
    <row r="1121" spans="1:7" x14ac:dyDescent="0.35">
      <c r="A1121" s="21" t="s">
        <v>13858</v>
      </c>
      <c r="B1121" s="29" t="s">
        <v>13859</v>
      </c>
      <c r="C1121" s="23">
        <v>6</v>
      </c>
      <c r="D1121" s="23">
        <v>0.7</v>
      </c>
      <c r="E1121" s="23">
        <v>40</v>
      </c>
      <c r="F1121">
        <v>17</v>
      </c>
      <c r="G1121" t="s">
        <v>14146</v>
      </c>
    </row>
    <row r="1122" spans="1:7" x14ac:dyDescent="0.35">
      <c r="A1122" s="21" t="s">
        <v>13058</v>
      </c>
      <c r="B1122" s="29" t="s">
        <v>13059</v>
      </c>
      <c r="C1122" s="23">
        <v>4</v>
      </c>
      <c r="D1122" s="23">
        <v>0.7</v>
      </c>
      <c r="E1122" s="23">
        <v>43</v>
      </c>
      <c r="F1122">
        <v>120</v>
      </c>
      <c r="G1122" t="s">
        <v>14145</v>
      </c>
    </row>
    <row r="1123" spans="1:7" x14ac:dyDescent="0.35">
      <c r="A1123" s="21" t="s">
        <v>12810</v>
      </c>
      <c r="B1123" s="29" t="s">
        <v>12811</v>
      </c>
      <c r="C1123" s="23">
        <v>6</v>
      </c>
      <c r="D1123" s="23">
        <v>0.7</v>
      </c>
      <c r="E1123" s="23">
        <v>40</v>
      </c>
      <c r="F1123">
        <v>6.75</v>
      </c>
      <c r="G1123" t="s">
        <v>14160</v>
      </c>
    </row>
    <row r="1124" spans="1:7" x14ac:dyDescent="0.35">
      <c r="A1124" s="21" t="s">
        <v>8409</v>
      </c>
      <c r="B1124" s="29" t="s">
        <v>8410</v>
      </c>
      <c r="C1124" s="23">
        <v>6</v>
      </c>
      <c r="D1124" s="23">
        <v>0.7</v>
      </c>
      <c r="E1124" s="23">
        <v>22</v>
      </c>
      <c r="F1124">
        <v>6.45</v>
      </c>
      <c r="G1124" t="s">
        <v>14156</v>
      </c>
    </row>
    <row r="1125" spans="1:7" x14ac:dyDescent="0.35">
      <c r="A1125" s="21" t="s">
        <v>4330</v>
      </c>
      <c r="B1125" s="29" t="s">
        <v>4331</v>
      </c>
      <c r="C1125" s="23">
        <v>6</v>
      </c>
      <c r="D1125" s="23">
        <v>0.7</v>
      </c>
      <c r="E1125" s="23">
        <v>40</v>
      </c>
      <c r="F1125">
        <v>10.25</v>
      </c>
      <c r="G1125" t="s">
        <v>14143</v>
      </c>
    </row>
    <row r="1126" spans="1:7" x14ac:dyDescent="0.35">
      <c r="A1126" s="21" t="s">
        <v>5070</v>
      </c>
      <c r="B1126" s="29" t="s">
        <v>5071</v>
      </c>
      <c r="C1126" s="23">
        <v>6</v>
      </c>
      <c r="D1126" s="23">
        <v>0.7</v>
      </c>
      <c r="E1126" s="23">
        <v>28</v>
      </c>
      <c r="F1126">
        <v>8.35</v>
      </c>
      <c r="G1126" t="s">
        <v>14156</v>
      </c>
    </row>
    <row r="1127" spans="1:7" x14ac:dyDescent="0.35">
      <c r="A1127" s="21" t="s">
        <v>9174</v>
      </c>
      <c r="B1127" s="29" t="s">
        <v>9171</v>
      </c>
      <c r="C1127" s="23">
        <v>6</v>
      </c>
      <c r="D1127" s="23">
        <v>1.75</v>
      </c>
      <c r="E1127" s="23">
        <v>40</v>
      </c>
      <c r="F1127">
        <v>110</v>
      </c>
      <c r="G1127" t="s">
        <v>14157</v>
      </c>
    </row>
    <row r="1128" spans="1:7" x14ac:dyDescent="0.35">
      <c r="A1128" s="21" t="s">
        <v>8684</v>
      </c>
      <c r="B1128" s="29" t="s">
        <v>8685</v>
      </c>
      <c r="C1128" s="23">
        <v>6</v>
      </c>
      <c r="D1128" s="23">
        <v>0.7</v>
      </c>
      <c r="E1128" s="23">
        <v>41</v>
      </c>
      <c r="F1128">
        <v>12.25</v>
      </c>
      <c r="G1128" t="s">
        <v>14146</v>
      </c>
    </row>
    <row r="1129" spans="1:7" x14ac:dyDescent="0.35">
      <c r="A1129" s="21" t="s">
        <v>11186</v>
      </c>
      <c r="B1129" s="29" t="s">
        <v>11187</v>
      </c>
      <c r="C1129" s="23">
        <v>6</v>
      </c>
      <c r="D1129" s="23">
        <v>1</v>
      </c>
      <c r="E1129" s="23">
        <v>37.5</v>
      </c>
      <c r="F1129">
        <v>6.2</v>
      </c>
      <c r="G1129" t="s">
        <v>14144</v>
      </c>
    </row>
    <row r="1130" spans="1:7" x14ac:dyDescent="0.35">
      <c r="A1130" s="21" t="s">
        <v>79</v>
      </c>
      <c r="B1130" s="29" t="s">
        <v>80</v>
      </c>
      <c r="C1130" s="23">
        <v>6</v>
      </c>
      <c r="D1130" s="23">
        <v>0.7</v>
      </c>
      <c r="E1130" s="23">
        <v>38</v>
      </c>
      <c r="F1130">
        <v>9</v>
      </c>
      <c r="G1130" t="s">
        <v>14140</v>
      </c>
    </row>
    <row r="1131" spans="1:7" x14ac:dyDescent="0.35">
      <c r="A1131" s="21" t="s">
        <v>9712</v>
      </c>
      <c r="B1131" s="29" t="s">
        <v>9713</v>
      </c>
      <c r="C1131" s="23">
        <v>6</v>
      </c>
      <c r="D1131" s="23">
        <v>0.7</v>
      </c>
      <c r="E1131" s="23">
        <v>45</v>
      </c>
      <c r="F1131">
        <v>58.25</v>
      </c>
      <c r="G1131" t="s">
        <v>14145</v>
      </c>
    </row>
    <row r="1132" spans="1:7" x14ac:dyDescent="0.35">
      <c r="A1132" s="21" t="s">
        <v>13012</v>
      </c>
      <c r="B1132" s="29" t="s">
        <v>13013</v>
      </c>
      <c r="C1132" s="23">
        <v>6</v>
      </c>
      <c r="D1132" s="23">
        <v>0.7</v>
      </c>
      <c r="E1132" s="23">
        <v>40</v>
      </c>
      <c r="F1132">
        <v>16.2</v>
      </c>
      <c r="G1132" t="s">
        <v>14151</v>
      </c>
    </row>
    <row r="1133" spans="1:7" x14ac:dyDescent="0.35">
      <c r="A1133" s="21" t="s">
        <v>8862</v>
      </c>
      <c r="B1133" s="29" t="s">
        <v>8863</v>
      </c>
      <c r="C1133" s="23">
        <v>3</v>
      </c>
      <c r="D1133" s="23">
        <v>0.7</v>
      </c>
      <c r="E1133" s="23">
        <v>43</v>
      </c>
      <c r="F1133">
        <v>330</v>
      </c>
      <c r="G1133" t="s">
        <v>14157</v>
      </c>
    </row>
    <row r="1134" spans="1:7" x14ac:dyDescent="0.35">
      <c r="A1134" s="21" t="s">
        <v>14707</v>
      </c>
      <c r="B1134" s="29" t="s">
        <v>14708</v>
      </c>
      <c r="C1134" s="23">
        <v>6</v>
      </c>
      <c r="D1134" s="23">
        <v>0.7</v>
      </c>
      <c r="E1134" s="23">
        <v>35</v>
      </c>
      <c r="F1134">
        <v>24.5</v>
      </c>
      <c r="G1134" t="s">
        <v>14147</v>
      </c>
    </row>
    <row r="1135" spans="1:7" x14ac:dyDescent="0.35">
      <c r="A1135" s="21" t="s">
        <v>12110</v>
      </c>
      <c r="B1135" s="29" t="s">
        <v>12111</v>
      </c>
      <c r="C1135" s="23">
        <v>6</v>
      </c>
      <c r="D1135" s="23">
        <v>0.7</v>
      </c>
      <c r="E1135" s="23">
        <v>15</v>
      </c>
      <c r="F1135">
        <v>5.5</v>
      </c>
      <c r="G1135" t="s">
        <v>14153</v>
      </c>
    </row>
    <row r="1136" spans="1:7" x14ac:dyDescent="0.35">
      <c r="A1136" s="21" t="s">
        <v>2588</v>
      </c>
      <c r="B1136" s="29" t="s">
        <v>2589</v>
      </c>
      <c r="C1136" s="23">
        <v>6</v>
      </c>
      <c r="D1136" s="23">
        <v>1</v>
      </c>
      <c r="E1136" s="23">
        <v>50</v>
      </c>
      <c r="F1136">
        <v>34.5</v>
      </c>
      <c r="G1136" t="s">
        <v>14145</v>
      </c>
    </row>
    <row r="1137" spans="1:7" x14ac:dyDescent="0.35">
      <c r="A1137" s="21" t="s">
        <v>3416</v>
      </c>
      <c r="B1137" s="29" t="s">
        <v>3417</v>
      </c>
      <c r="C1137" s="23">
        <v>3</v>
      </c>
      <c r="D1137" s="23">
        <v>0.7</v>
      </c>
      <c r="E1137" s="23">
        <v>40</v>
      </c>
      <c r="F1137">
        <v>595</v>
      </c>
      <c r="G1137" t="s">
        <v>14140</v>
      </c>
    </row>
    <row r="1138" spans="1:7" x14ac:dyDescent="0.35">
      <c r="A1138" s="21" t="s">
        <v>11495</v>
      </c>
      <c r="B1138" s="29" t="s">
        <v>11496</v>
      </c>
      <c r="C1138" s="23">
        <v>12</v>
      </c>
      <c r="D1138" s="23">
        <v>0.7</v>
      </c>
      <c r="E1138" s="23">
        <v>40</v>
      </c>
      <c r="F1138">
        <v>31.5</v>
      </c>
      <c r="G1138" t="s">
        <v>14144</v>
      </c>
    </row>
    <row r="1139" spans="1:7" x14ac:dyDescent="0.35">
      <c r="A1139" s="21" t="s">
        <v>7153</v>
      </c>
      <c r="B1139" s="29" t="s">
        <v>7154</v>
      </c>
      <c r="C1139" s="23">
        <v>6</v>
      </c>
      <c r="D1139" s="23">
        <v>0.7</v>
      </c>
      <c r="E1139" s="23">
        <v>35</v>
      </c>
      <c r="F1139">
        <v>11.15</v>
      </c>
      <c r="G1139" t="s">
        <v>14143</v>
      </c>
    </row>
    <row r="1140" spans="1:7" x14ac:dyDescent="0.35">
      <c r="A1140" s="21" t="s">
        <v>2492</v>
      </c>
      <c r="B1140" s="29" t="s">
        <v>2493</v>
      </c>
      <c r="C1140" s="23">
        <v>6</v>
      </c>
      <c r="D1140" s="23">
        <v>0.7</v>
      </c>
      <c r="E1140" s="23">
        <v>50</v>
      </c>
      <c r="F1140">
        <v>31</v>
      </c>
      <c r="G1140" t="s">
        <v>14145</v>
      </c>
    </row>
    <row r="1141" spans="1:7" x14ac:dyDescent="0.35">
      <c r="A1141" s="21" t="s">
        <v>11332</v>
      </c>
      <c r="B1141" s="29" t="s">
        <v>11333</v>
      </c>
      <c r="C1141" s="23">
        <v>6</v>
      </c>
      <c r="D1141" s="23">
        <v>0.7</v>
      </c>
      <c r="E1141" s="23">
        <v>20</v>
      </c>
      <c r="F1141">
        <v>5.25</v>
      </c>
      <c r="G1141" t="s">
        <v>14153</v>
      </c>
    </row>
    <row r="1142" spans="1:7" x14ac:dyDescent="0.35">
      <c r="A1142" s="21" t="s">
        <v>1193</v>
      </c>
      <c r="B1142" s="29" t="s">
        <v>1187</v>
      </c>
      <c r="C1142" s="23">
        <v>6</v>
      </c>
      <c r="D1142" s="23">
        <v>1.5</v>
      </c>
      <c r="E1142" s="23">
        <v>32</v>
      </c>
      <c r="F1142">
        <v>12.25</v>
      </c>
      <c r="G1142" t="s">
        <v>14161</v>
      </c>
    </row>
    <row r="1143" spans="1:7" x14ac:dyDescent="0.35">
      <c r="A1143" s="21" t="s">
        <v>8622</v>
      </c>
      <c r="B1143" s="29" t="s">
        <v>8623</v>
      </c>
      <c r="C1143" s="23">
        <v>6</v>
      </c>
      <c r="D1143" s="23">
        <v>0.7</v>
      </c>
      <c r="E1143" s="23">
        <v>43.7</v>
      </c>
      <c r="F1143">
        <v>44.5</v>
      </c>
      <c r="G1143" t="s">
        <v>14145</v>
      </c>
    </row>
    <row r="1144" spans="1:7" x14ac:dyDescent="0.35">
      <c r="A1144" s="21" t="s">
        <v>14850</v>
      </c>
      <c r="B1144" s="29" t="s">
        <v>14851</v>
      </c>
      <c r="C1144" s="23">
        <v>6</v>
      </c>
      <c r="D1144" s="23">
        <v>0.7</v>
      </c>
      <c r="E1144" s="23">
        <v>43</v>
      </c>
      <c r="F1144">
        <v>21.9</v>
      </c>
      <c r="G1144" t="s">
        <v>14144</v>
      </c>
    </row>
    <row r="1145" spans="1:7" x14ac:dyDescent="0.35">
      <c r="A1145" s="21" t="s">
        <v>1571</v>
      </c>
      <c r="B1145" s="29" t="s">
        <v>1572</v>
      </c>
      <c r="C1145" s="23">
        <v>6</v>
      </c>
      <c r="D1145" s="23">
        <v>0.7</v>
      </c>
      <c r="E1145" s="23">
        <v>43</v>
      </c>
      <c r="F1145">
        <v>18.95</v>
      </c>
      <c r="G1145" t="s">
        <v>14145</v>
      </c>
    </row>
    <row r="1146" spans="1:7" x14ac:dyDescent="0.35">
      <c r="A1146" s="21" t="s">
        <v>9990</v>
      </c>
      <c r="B1146" s="29" t="s">
        <v>9991</v>
      </c>
      <c r="C1146" s="23">
        <v>6</v>
      </c>
      <c r="D1146" s="23">
        <v>0.7</v>
      </c>
      <c r="E1146" s="23">
        <v>40</v>
      </c>
      <c r="F1146">
        <v>4.5</v>
      </c>
      <c r="G1146" t="s">
        <v>14150</v>
      </c>
    </row>
    <row r="1147" spans="1:7" x14ac:dyDescent="0.35">
      <c r="A1147" s="21" t="s">
        <v>15557</v>
      </c>
      <c r="B1147" s="29" t="s">
        <v>15558</v>
      </c>
      <c r="C1147" s="23">
        <v>6</v>
      </c>
      <c r="D1147" s="23">
        <v>0.7</v>
      </c>
      <c r="E1147" s="23">
        <v>43</v>
      </c>
      <c r="F1147">
        <v>53.5</v>
      </c>
      <c r="G1147" t="s">
        <v>14145</v>
      </c>
    </row>
    <row r="1148" spans="1:7" x14ac:dyDescent="0.35">
      <c r="A1148" s="21" t="s">
        <v>3360</v>
      </c>
      <c r="B1148" s="29" t="s">
        <v>3361</v>
      </c>
      <c r="C1148" s="23">
        <v>6</v>
      </c>
      <c r="D1148" s="23">
        <v>0.7</v>
      </c>
      <c r="E1148" s="23">
        <v>37.5</v>
      </c>
      <c r="F1148">
        <v>16.5</v>
      </c>
      <c r="G1148" t="s">
        <v>14141</v>
      </c>
    </row>
    <row r="1149" spans="1:7" x14ac:dyDescent="0.35">
      <c r="A1149" s="21" t="s">
        <v>11830</v>
      </c>
      <c r="B1149" s="29" t="s">
        <v>11831</v>
      </c>
      <c r="C1149" s="23">
        <v>6</v>
      </c>
      <c r="D1149" s="23">
        <v>0.7</v>
      </c>
      <c r="E1149" s="23">
        <v>43</v>
      </c>
      <c r="F1149">
        <v>24.5</v>
      </c>
      <c r="G1149" t="s">
        <v>14146</v>
      </c>
    </row>
    <row r="1150" spans="1:7" x14ac:dyDescent="0.35">
      <c r="A1150" s="21" t="s">
        <v>14858</v>
      </c>
      <c r="B1150" s="29" t="s">
        <v>14859</v>
      </c>
      <c r="C1150" s="23">
        <v>6</v>
      </c>
      <c r="D1150" s="23">
        <v>0.7</v>
      </c>
      <c r="E1150" s="23">
        <v>43</v>
      </c>
      <c r="F1150">
        <v>28.5</v>
      </c>
      <c r="G1150" t="s">
        <v>14145</v>
      </c>
    </row>
    <row r="1151" spans="1:7" x14ac:dyDescent="0.35">
      <c r="A1151" s="21" t="s">
        <v>14401</v>
      </c>
      <c r="B1151" s="29" t="s">
        <v>14402</v>
      </c>
      <c r="C1151" s="23">
        <v>6</v>
      </c>
      <c r="D1151" s="23">
        <v>0.7</v>
      </c>
      <c r="E1151" s="23">
        <v>40</v>
      </c>
      <c r="F1151">
        <v>30.95</v>
      </c>
      <c r="G1151" t="s">
        <v>14163</v>
      </c>
    </row>
    <row r="1152" spans="1:7" x14ac:dyDescent="0.35">
      <c r="A1152" s="21" t="s">
        <v>7130</v>
      </c>
      <c r="B1152" s="29" t="s">
        <v>7131</v>
      </c>
      <c r="C1152" s="23">
        <v>12</v>
      </c>
      <c r="D1152" s="23">
        <v>1</v>
      </c>
      <c r="E1152" s="23">
        <v>50</v>
      </c>
      <c r="F1152">
        <v>18.5</v>
      </c>
      <c r="G1152" t="s">
        <v>14158</v>
      </c>
    </row>
    <row r="1153" spans="1:7" x14ac:dyDescent="0.35">
      <c r="A1153" s="21" t="s">
        <v>2248</v>
      </c>
      <c r="B1153" s="29" t="s">
        <v>2245</v>
      </c>
      <c r="C1153" s="23">
        <v>6</v>
      </c>
      <c r="D1153" s="23">
        <v>0.7</v>
      </c>
      <c r="E1153" s="23">
        <v>38</v>
      </c>
      <c r="F1153">
        <v>7.85</v>
      </c>
      <c r="G1153" t="s">
        <v>14144</v>
      </c>
    </row>
    <row r="1154" spans="1:7" x14ac:dyDescent="0.35">
      <c r="A1154" s="21" t="s">
        <v>8333</v>
      </c>
      <c r="B1154" s="29" t="s">
        <v>8334</v>
      </c>
      <c r="C1154" s="23">
        <v>6</v>
      </c>
      <c r="D1154" s="23">
        <v>0.7</v>
      </c>
      <c r="E1154" s="23">
        <v>40</v>
      </c>
      <c r="F1154">
        <v>12.65</v>
      </c>
      <c r="G1154" t="s">
        <v>14144</v>
      </c>
    </row>
    <row r="1155" spans="1:7" x14ac:dyDescent="0.35">
      <c r="A1155" s="21" t="s">
        <v>11167</v>
      </c>
      <c r="B1155" s="29" t="s">
        <v>11168</v>
      </c>
      <c r="C1155" s="23">
        <v>6</v>
      </c>
      <c r="D1155" s="23">
        <v>0.5</v>
      </c>
      <c r="E1155" s="23">
        <v>56</v>
      </c>
      <c r="F1155">
        <v>18.75</v>
      </c>
      <c r="G1155" t="s">
        <v>14163</v>
      </c>
    </row>
    <row r="1156" spans="1:7" x14ac:dyDescent="0.35">
      <c r="A1156" s="21" t="s">
        <v>14815</v>
      </c>
      <c r="B1156" s="29" t="s">
        <v>14816</v>
      </c>
      <c r="C1156" s="23">
        <v>6</v>
      </c>
      <c r="D1156" s="23">
        <v>0.7</v>
      </c>
      <c r="E1156" s="23">
        <v>46</v>
      </c>
      <c r="F1156">
        <v>39.5</v>
      </c>
      <c r="G1156" t="s">
        <v>14145</v>
      </c>
    </row>
    <row r="1157" spans="1:7" x14ac:dyDescent="0.35">
      <c r="A1157" s="21" t="s">
        <v>14673</v>
      </c>
      <c r="B1157" s="29" t="s">
        <v>14674</v>
      </c>
      <c r="C1157" s="23">
        <v>6</v>
      </c>
      <c r="D1157" s="23">
        <v>0.7</v>
      </c>
      <c r="E1157" s="23">
        <v>55.1</v>
      </c>
      <c r="F1157">
        <v>53.5</v>
      </c>
      <c r="G1157" t="s">
        <v>14145</v>
      </c>
    </row>
    <row r="1158" spans="1:7" x14ac:dyDescent="0.35">
      <c r="A1158" s="21" t="s">
        <v>6774</v>
      </c>
      <c r="B1158" s="29" t="s">
        <v>6775</v>
      </c>
      <c r="C1158" s="23">
        <v>9</v>
      </c>
      <c r="D1158" s="23">
        <v>0.7</v>
      </c>
      <c r="E1158" s="23">
        <v>26</v>
      </c>
      <c r="F1158">
        <v>9.5</v>
      </c>
      <c r="G1158" t="s">
        <v>14148</v>
      </c>
    </row>
    <row r="1159" spans="1:7" x14ac:dyDescent="0.35">
      <c r="A1159" s="21" t="s">
        <v>3404</v>
      </c>
      <c r="B1159" s="29" t="s">
        <v>3405</v>
      </c>
      <c r="C1159" s="23">
        <v>6</v>
      </c>
      <c r="D1159" s="23">
        <v>0.7</v>
      </c>
      <c r="E1159" s="23">
        <v>41.5</v>
      </c>
      <c r="F1159">
        <v>13.95</v>
      </c>
      <c r="G1159" t="s">
        <v>14146</v>
      </c>
    </row>
    <row r="1160" spans="1:7" x14ac:dyDescent="0.35">
      <c r="A1160" s="21" t="s">
        <v>3868</v>
      </c>
      <c r="B1160" s="29" t="s">
        <v>3869</v>
      </c>
      <c r="C1160" s="23">
        <v>6</v>
      </c>
      <c r="D1160" s="23">
        <v>0.7</v>
      </c>
      <c r="E1160" s="23">
        <v>40</v>
      </c>
      <c r="F1160">
        <v>22.25</v>
      </c>
      <c r="G1160" t="s">
        <v>14142</v>
      </c>
    </row>
    <row r="1161" spans="1:7" x14ac:dyDescent="0.35">
      <c r="A1161" s="21" t="s">
        <v>1877</v>
      </c>
      <c r="B1161" s="29" t="s">
        <v>1878</v>
      </c>
      <c r="C1161" s="23">
        <v>6</v>
      </c>
      <c r="D1161" s="23">
        <v>0.7</v>
      </c>
      <c r="E1161" s="23">
        <v>46.5</v>
      </c>
      <c r="F1161">
        <v>120</v>
      </c>
      <c r="G1161" t="s">
        <v>14158</v>
      </c>
    </row>
    <row r="1162" spans="1:7" x14ac:dyDescent="0.35">
      <c r="A1162" s="21" t="s">
        <v>5243</v>
      </c>
      <c r="B1162" s="29" t="s">
        <v>5244</v>
      </c>
      <c r="C1162" s="23">
        <v>12</v>
      </c>
      <c r="D1162" s="23">
        <v>1</v>
      </c>
      <c r="E1162" s="23">
        <v>30</v>
      </c>
      <c r="F1162">
        <v>6.75</v>
      </c>
      <c r="G1162" t="s">
        <v>14141</v>
      </c>
    </row>
    <row r="1163" spans="1:7" x14ac:dyDescent="0.35">
      <c r="A1163" s="21" t="s">
        <v>3569</v>
      </c>
      <c r="B1163" s="29" t="s">
        <v>3570</v>
      </c>
      <c r="C1163" s="23">
        <v>6</v>
      </c>
      <c r="D1163" s="23">
        <v>0.7</v>
      </c>
      <c r="E1163" s="23">
        <v>56.7</v>
      </c>
      <c r="F1163">
        <v>20.5</v>
      </c>
      <c r="G1163" t="s">
        <v>14163</v>
      </c>
    </row>
    <row r="1164" spans="1:7" x14ac:dyDescent="0.35">
      <c r="A1164" s="21" t="s">
        <v>890</v>
      </c>
      <c r="B1164" s="29" t="s">
        <v>891</v>
      </c>
      <c r="C1164" s="23">
        <v>6</v>
      </c>
      <c r="D1164" s="23">
        <v>0.7</v>
      </c>
      <c r="E1164" s="23">
        <v>50</v>
      </c>
      <c r="F1164">
        <v>30</v>
      </c>
      <c r="G1164" t="s">
        <v>14145</v>
      </c>
    </row>
    <row r="1165" spans="1:7" x14ac:dyDescent="0.35">
      <c r="A1165" s="21" t="s">
        <v>8748</v>
      </c>
      <c r="B1165" s="29" t="s">
        <v>8749</v>
      </c>
      <c r="C1165" s="23">
        <v>4</v>
      </c>
      <c r="D1165" s="23">
        <v>0.7</v>
      </c>
      <c r="E1165" s="23">
        <v>40</v>
      </c>
      <c r="F1165">
        <v>13.05</v>
      </c>
      <c r="G1165" t="s">
        <v>14144</v>
      </c>
    </row>
    <row r="1166" spans="1:7" x14ac:dyDescent="0.35">
      <c r="A1166" s="21" t="s">
        <v>2824</v>
      </c>
      <c r="B1166" s="29" t="s">
        <v>2825</v>
      </c>
      <c r="C1166" s="23">
        <v>6</v>
      </c>
      <c r="D1166" s="23">
        <v>0.7</v>
      </c>
      <c r="E1166" s="23">
        <v>14.5</v>
      </c>
      <c r="F1166">
        <v>13.5</v>
      </c>
      <c r="G1166" t="s">
        <v>14148</v>
      </c>
    </row>
    <row r="1167" spans="1:7" x14ac:dyDescent="0.35">
      <c r="A1167" s="21" t="s">
        <v>7752</v>
      </c>
      <c r="B1167" s="29" t="s">
        <v>7744</v>
      </c>
      <c r="C1167" s="23">
        <v>6</v>
      </c>
      <c r="D1167" s="23">
        <v>0.7</v>
      </c>
      <c r="E1167" s="23">
        <v>40</v>
      </c>
      <c r="F1167">
        <v>5.7</v>
      </c>
      <c r="G1167" t="s">
        <v>14150</v>
      </c>
    </row>
    <row r="1168" spans="1:7" x14ac:dyDescent="0.35">
      <c r="A1168" s="21" t="s">
        <v>8757</v>
      </c>
      <c r="B1168" s="29" t="s">
        <v>8754</v>
      </c>
      <c r="C1168" s="23">
        <v>6</v>
      </c>
      <c r="D1168" s="23">
        <v>0.7</v>
      </c>
      <c r="E1168" s="23">
        <v>81</v>
      </c>
      <c r="F1168">
        <v>9.3000000000000007</v>
      </c>
      <c r="G1168" t="s">
        <v>14160</v>
      </c>
    </row>
    <row r="1169" spans="1:7" x14ac:dyDescent="0.35">
      <c r="A1169" s="21" t="s">
        <v>1503</v>
      </c>
      <c r="B1169" s="29" t="s">
        <v>1500</v>
      </c>
      <c r="C1169" s="23">
        <v>12</v>
      </c>
      <c r="D1169" s="23">
        <v>1</v>
      </c>
      <c r="E1169" s="23">
        <v>40</v>
      </c>
      <c r="F1169">
        <v>5.05</v>
      </c>
      <c r="G1169" t="s">
        <v>14150</v>
      </c>
    </row>
    <row r="1170" spans="1:7" x14ac:dyDescent="0.35">
      <c r="A1170" s="21" t="s">
        <v>6201</v>
      </c>
      <c r="B1170" s="29" t="s">
        <v>6198</v>
      </c>
      <c r="C1170" s="23">
        <v>6</v>
      </c>
      <c r="D1170" s="23">
        <v>1</v>
      </c>
      <c r="E1170" s="23">
        <v>37.5</v>
      </c>
      <c r="F1170">
        <v>8.25</v>
      </c>
      <c r="G1170" t="s">
        <v>14146</v>
      </c>
    </row>
    <row r="1171" spans="1:7" x14ac:dyDescent="0.35">
      <c r="A1171" s="21" t="s">
        <v>14535</v>
      </c>
      <c r="B1171" s="29" t="s">
        <v>1231</v>
      </c>
      <c r="C1171" s="23">
        <v>12</v>
      </c>
      <c r="D1171" s="23">
        <v>0.7</v>
      </c>
      <c r="E1171" s="23">
        <v>17</v>
      </c>
      <c r="F1171">
        <v>12.75</v>
      </c>
      <c r="G1171" t="s">
        <v>14154</v>
      </c>
    </row>
    <row r="1172" spans="1:7" x14ac:dyDescent="0.35">
      <c r="A1172" s="21" t="s">
        <v>12941</v>
      </c>
      <c r="B1172" s="29" t="s">
        <v>12942</v>
      </c>
      <c r="C1172" s="23">
        <v>6</v>
      </c>
      <c r="D1172" s="23">
        <v>0.7</v>
      </c>
      <c r="E1172" s="23">
        <v>43</v>
      </c>
      <c r="F1172">
        <v>119</v>
      </c>
      <c r="G1172" t="s">
        <v>14145</v>
      </c>
    </row>
    <row r="1173" spans="1:7" x14ac:dyDescent="0.35">
      <c r="A1173" s="21" t="s">
        <v>2939</v>
      </c>
      <c r="B1173" s="29" t="s">
        <v>2936</v>
      </c>
      <c r="C1173" s="23">
        <v>6</v>
      </c>
      <c r="D1173" s="23">
        <v>0.7</v>
      </c>
      <c r="E1173" s="23">
        <v>40</v>
      </c>
      <c r="F1173">
        <v>15.75</v>
      </c>
      <c r="G1173" t="s">
        <v>14159</v>
      </c>
    </row>
    <row r="1174" spans="1:7" x14ac:dyDescent="0.35">
      <c r="A1174" s="21" t="s">
        <v>3376</v>
      </c>
      <c r="B1174" s="29" t="s">
        <v>3377</v>
      </c>
      <c r="C1174" s="23">
        <v>6</v>
      </c>
      <c r="D1174" s="23">
        <v>0.7</v>
      </c>
      <c r="E1174" s="23">
        <v>37.5</v>
      </c>
      <c r="F1174">
        <v>16.25</v>
      </c>
      <c r="G1174" t="s">
        <v>14141</v>
      </c>
    </row>
    <row r="1175" spans="1:7" x14ac:dyDescent="0.35">
      <c r="A1175" s="21" t="s">
        <v>1342</v>
      </c>
      <c r="B1175" s="29" t="s">
        <v>1343</v>
      </c>
      <c r="C1175" s="23">
        <v>6</v>
      </c>
      <c r="D1175" s="23">
        <v>0.7</v>
      </c>
      <c r="E1175" s="23">
        <v>46</v>
      </c>
      <c r="F1175">
        <v>27</v>
      </c>
      <c r="G1175" t="s">
        <v>14145</v>
      </c>
    </row>
    <row r="1176" spans="1:7" x14ac:dyDescent="0.35">
      <c r="A1176" s="21" t="s">
        <v>5666</v>
      </c>
      <c r="B1176" s="29" t="s">
        <v>5663</v>
      </c>
      <c r="C1176" s="23">
        <v>6</v>
      </c>
      <c r="D1176" s="23">
        <v>0.7</v>
      </c>
      <c r="E1176" s="23">
        <v>43.5</v>
      </c>
      <c r="F1176">
        <v>16.5</v>
      </c>
      <c r="G1176" t="s">
        <v>14146</v>
      </c>
    </row>
    <row r="1177" spans="1:7" x14ac:dyDescent="0.35">
      <c r="A1177" s="21" t="s">
        <v>9812</v>
      </c>
      <c r="B1177" s="29" t="s">
        <v>9813</v>
      </c>
      <c r="C1177" s="23">
        <v>6</v>
      </c>
      <c r="D1177" s="23">
        <v>0.7</v>
      </c>
      <c r="E1177" s="23">
        <v>40</v>
      </c>
      <c r="F1177">
        <v>27.1</v>
      </c>
      <c r="G1177" t="s">
        <v>14167</v>
      </c>
    </row>
    <row r="1178" spans="1:7" x14ac:dyDescent="0.35">
      <c r="A1178" s="21" t="s">
        <v>7828</v>
      </c>
      <c r="B1178" s="29" t="s">
        <v>7829</v>
      </c>
      <c r="C1178" s="23">
        <v>6</v>
      </c>
      <c r="D1178" s="23">
        <v>0.7</v>
      </c>
      <c r="E1178" s="23">
        <v>57.1</v>
      </c>
      <c r="F1178">
        <v>105</v>
      </c>
      <c r="G1178" t="s">
        <v>14145</v>
      </c>
    </row>
    <row r="1179" spans="1:7" x14ac:dyDescent="0.35">
      <c r="A1179" s="21" t="s">
        <v>7145</v>
      </c>
      <c r="B1179" s="29" t="s">
        <v>7146</v>
      </c>
      <c r="C1179" s="23">
        <v>6</v>
      </c>
      <c r="D1179" s="23">
        <v>0.7</v>
      </c>
      <c r="E1179" s="23">
        <v>40</v>
      </c>
      <c r="F1179">
        <v>15.15</v>
      </c>
      <c r="G1179" t="s">
        <v>14253</v>
      </c>
    </row>
    <row r="1180" spans="1:7" x14ac:dyDescent="0.35">
      <c r="A1180" s="21" t="s">
        <v>1769</v>
      </c>
      <c r="B1180" s="29" t="s">
        <v>1770</v>
      </c>
      <c r="C1180" s="23">
        <v>6</v>
      </c>
      <c r="D1180" s="23">
        <v>0.7</v>
      </c>
      <c r="E1180" s="23">
        <v>40</v>
      </c>
      <c r="F1180">
        <v>5.05</v>
      </c>
      <c r="G1180" t="s">
        <v>14150</v>
      </c>
    </row>
    <row r="1181" spans="1:7" x14ac:dyDescent="0.35">
      <c r="A1181" s="21" t="s">
        <v>191</v>
      </c>
      <c r="B1181" s="29" t="s">
        <v>192</v>
      </c>
      <c r="C1181" s="23">
        <v>6</v>
      </c>
      <c r="D1181" s="23">
        <v>0.5</v>
      </c>
      <c r="E1181" s="23">
        <v>43</v>
      </c>
      <c r="F1181">
        <v>51</v>
      </c>
      <c r="G1181" t="s">
        <v>14145</v>
      </c>
    </row>
    <row r="1182" spans="1:7" x14ac:dyDescent="0.35">
      <c r="A1182" s="21" t="s">
        <v>14500</v>
      </c>
      <c r="B1182" s="29" t="s">
        <v>14501</v>
      </c>
      <c r="C1182" s="23">
        <v>3</v>
      </c>
      <c r="D1182" s="23">
        <v>0.7</v>
      </c>
      <c r="E1182" s="23">
        <v>40</v>
      </c>
      <c r="F1182">
        <v>28.5</v>
      </c>
      <c r="G1182" t="s">
        <v>14144</v>
      </c>
    </row>
    <row r="1183" spans="1:7" x14ac:dyDescent="0.35">
      <c r="A1183" s="21" t="s">
        <v>4456</v>
      </c>
      <c r="B1183" s="29" t="s">
        <v>4441</v>
      </c>
      <c r="C1183" s="23">
        <v>6</v>
      </c>
      <c r="D1183" s="23">
        <v>1</v>
      </c>
      <c r="E1183" s="23">
        <v>28</v>
      </c>
      <c r="F1183">
        <v>10.25</v>
      </c>
      <c r="G1183" t="s">
        <v>14148</v>
      </c>
    </row>
    <row r="1184" spans="1:7" x14ac:dyDescent="0.35">
      <c r="A1184" s="21" t="s">
        <v>14397</v>
      </c>
      <c r="B1184" s="29" t="s">
        <v>14398</v>
      </c>
      <c r="C1184" s="23">
        <v>6</v>
      </c>
      <c r="D1184" s="23">
        <v>0.7</v>
      </c>
      <c r="E1184" s="23">
        <v>40</v>
      </c>
      <c r="F1184">
        <v>11.95</v>
      </c>
      <c r="G1184" t="s">
        <v>14150</v>
      </c>
    </row>
    <row r="1185" spans="1:7" x14ac:dyDescent="0.35">
      <c r="A1185" s="21" t="s">
        <v>14333</v>
      </c>
      <c r="B1185" s="29" t="s">
        <v>14332</v>
      </c>
      <c r="C1185" s="23">
        <v>6</v>
      </c>
      <c r="D1185" s="23">
        <v>0.7</v>
      </c>
      <c r="E1185" s="23">
        <v>40</v>
      </c>
      <c r="F1185">
        <v>17.649999999999999</v>
      </c>
      <c r="G1185" t="s">
        <v>14146</v>
      </c>
    </row>
    <row r="1186" spans="1:7" x14ac:dyDescent="0.35">
      <c r="A1186" s="21" t="s">
        <v>12716</v>
      </c>
      <c r="B1186" s="29" t="s">
        <v>12717</v>
      </c>
      <c r="C1186" s="23">
        <v>6</v>
      </c>
      <c r="D1186" s="23">
        <v>0.7</v>
      </c>
      <c r="E1186" s="23">
        <v>40</v>
      </c>
      <c r="F1186">
        <v>16.95</v>
      </c>
      <c r="G1186" t="s">
        <v>14146</v>
      </c>
    </row>
    <row r="1187" spans="1:7" x14ac:dyDescent="0.35">
      <c r="A1187" s="21" t="s">
        <v>16004</v>
      </c>
      <c r="B1187" s="29" t="s">
        <v>11944</v>
      </c>
      <c r="C1187" s="23">
        <v>12</v>
      </c>
      <c r="D1187" s="23">
        <v>1</v>
      </c>
      <c r="E1187" s="23">
        <v>30</v>
      </c>
      <c r="F1187">
        <v>4.95</v>
      </c>
      <c r="G1187" t="s">
        <v>14159</v>
      </c>
    </row>
    <row r="1188" spans="1:7" x14ac:dyDescent="0.35">
      <c r="A1188" s="21" t="s">
        <v>3136</v>
      </c>
      <c r="B1188" s="29" t="s">
        <v>3137</v>
      </c>
      <c r="C1188" s="23">
        <v>6</v>
      </c>
      <c r="D1188" s="23">
        <v>0.7</v>
      </c>
      <c r="E1188" s="23">
        <v>40</v>
      </c>
      <c r="F1188">
        <v>22.5</v>
      </c>
      <c r="G1188" t="s">
        <v>14144</v>
      </c>
    </row>
    <row r="1189" spans="1:7" x14ac:dyDescent="0.35">
      <c r="A1189" s="21" t="s">
        <v>4978</v>
      </c>
      <c r="B1189" s="29" t="s">
        <v>4979</v>
      </c>
      <c r="C1189" s="23">
        <v>6</v>
      </c>
      <c r="D1189" s="23">
        <v>0.7</v>
      </c>
      <c r="E1189" s="23">
        <v>40.200000000000003</v>
      </c>
      <c r="F1189">
        <v>36.5</v>
      </c>
      <c r="G1189" t="s">
        <v>14164</v>
      </c>
    </row>
    <row r="1190" spans="1:7" x14ac:dyDescent="0.35">
      <c r="A1190" s="21" t="s">
        <v>9724</v>
      </c>
      <c r="B1190" s="29" t="s">
        <v>9725</v>
      </c>
      <c r="C1190" s="23">
        <v>6</v>
      </c>
      <c r="D1190" s="23">
        <v>0.7</v>
      </c>
      <c r="E1190" s="23">
        <v>57.15</v>
      </c>
      <c r="F1190">
        <v>42.5</v>
      </c>
      <c r="G1190" t="s">
        <v>14145</v>
      </c>
    </row>
    <row r="1191" spans="1:7" x14ac:dyDescent="0.35">
      <c r="A1191" s="21" t="s">
        <v>7689</v>
      </c>
      <c r="B1191" s="29" t="s">
        <v>7690</v>
      </c>
      <c r="C1191" s="23">
        <v>6</v>
      </c>
      <c r="D1191" s="23">
        <v>0.7</v>
      </c>
      <c r="E1191" s="23">
        <v>42</v>
      </c>
      <c r="F1191">
        <v>19.5</v>
      </c>
      <c r="G1191" t="s">
        <v>14146</v>
      </c>
    </row>
    <row r="1192" spans="1:7" x14ac:dyDescent="0.35">
      <c r="A1192" s="21" t="s">
        <v>10614</v>
      </c>
      <c r="B1192" s="29" t="s">
        <v>10615</v>
      </c>
      <c r="C1192" s="23">
        <v>6</v>
      </c>
      <c r="D1192" s="23">
        <v>0.7</v>
      </c>
      <c r="E1192" s="23">
        <v>38</v>
      </c>
      <c r="F1192">
        <v>4.75</v>
      </c>
      <c r="G1192" t="s">
        <v>14149</v>
      </c>
    </row>
    <row r="1193" spans="1:7" x14ac:dyDescent="0.35">
      <c r="A1193" s="21" t="s">
        <v>9022</v>
      </c>
      <c r="B1193" s="29" t="s">
        <v>9023</v>
      </c>
      <c r="C1193" s="23">
        <v>6</v>
      </c>
      <c r="D1193" s="23">
        <v>0.7</v>
      </c>
      <c r="E1193" s="23">
        <v>40</v>
      </c>
      <c r="F1193">
        <v>7.05</v>
      </c>
      <c r="G1193" t="s">
        <v>14144</v>
      </c>
    </row>
    <row r="1194" spans="1:7" x14ac:dyDescent="0.35">
      <c r="A1194" s="21" t="s">
        <v>7808</v>
      </c>
      <c r="B1194" s="29" t="s">
        <v>7809</v>
      </c>
      <c r="C1194" s="23">
        <v>6</v>
      </c>
      <c r="D1194" s="23">
        <v>0.5</v>
      </c>
      <c r="E1194" s="23">
        <v>40</v>
      </c>
      <c r="F1194">
        <v>9.25</v>
      </c>
      <c r="G1194" t="s">
        <v>14142</v>
      </c>
    </row>
    <row r="1195" spans="1:7" x14ac:dyDescent="0.35">
      <c r="A1195" s="21" t="s">
        <v>427</v>
      </c>
      <c r="B1195" s="29" t="s">
        <v>428</v>
      </c>
      <c r="C1195" s="23">
        <v>6</v>
      </c>
      <c r="D1195" s="23">
        <v>0.7</v>
      </c>
      <c r="E1195" s="23">
        <v>30</v>
      </c>
      <c r="F1195">
        <v>11.1</v>
      </c>
      <c r="G1195" t="s">
        <v>14148</v>
      </c>
    </row>
    <row r="1196" spans="1:7" x14ac:dyDescent="0.35">
      <c r="A1196" s="21" t="s">
        <v>7443</v>
      </c>
      <c r="B1196" s="29" t="s">
        <v>7444</v>
      </c>
      <c r="C1196" s="23">
        <v>6</v>
      </c>
      <c r="D1196" s="23">
        <v>0.7</v>
      </c>
      <c r="E1196" s="23">
        <v>40</v>
      </c>
      <c r="F1196">
        <v>6.5</v>
      </c>
      <c r="G1196" t="s">
        <v>14158</v>
      </c>
    </row>
    <row r="1197" spans="1:7" x14ac:dyDescent="0.35">
      <c r="A1197" s="21" t="s">
        <v>10418</v>
      </c>
      <c r="B1197" s="29" t="s">
        <v>10419</v>
      </c>
      <c r="C1197" s="23">
        <v>1</v>
      </c>
      <c r="D1197" s="23">
        <v>1</v>
      </c>
      <c r="E1197" s="23">
        <v>40</v>
      </c>
      <c r="F1197">
        <v>37</v>
      </c>
      <c r="G1197" t="s">
        <v>14142</v>
      </c>
    </row>
    <row r="1198" spans="1:7" x14ac:dyDescent="0.35">
      <c r="A1198" s="21" t="s">
        <v>1656</v>
      </c>
      <c r="B1198" s="29" t="s">
        <v>1657</v>
      </c>
      <c r="C1198" s="23">
        <v>6</v>
      </c>
      <c r="D1198" s="23">
        <v>0.7</v>
      </c>
      <c r="E1198" s="23">
        <v>17</v>
      </c>
      <c r="F1198">
        <v>4.95</v>
      </c>
      <c r="G1198" t="s">
        <v>14154</v>
      </c>
    </row>
    <row r="1199" spans="1:7" x14ac:dyDescent="0.35">
      <c r="A1199" s="21" t="s">
        <v>11175</v>
      </c>
      <c r="B1199" s="29" t="s">
        <v>11176</v>
      </c>
      <c r="C1199" s="23">
        <v>6</v>
      </c>
      <c r="D1199" s="23">
        <v>0.7</v>
      </c>
      <c r="E1199" s="23">
        <v>45</v>
      </c>
      <c r="F1199">
        <v>15.35</v>
      </c>
      <c r="G1199" t="s">
        <v>14150</v>
      </c>
    </row>
    <row r="1200" spans="1:7" x14ac:dyDescent="0.35">
      <c r="A1200" s="21" t="s">
        <v>5391</v>
      </c>
      <c r="B1200" s="29" t="s">
        <v>5392</v>
      </c>
      <c r="C1200" s="23">
        <v>6</v>
      </c>
      <c r="D1200" s="23">
        <v>0.7</v>
      </c>
      <c r="E1200" s="23">
        <v>45</v>
      </c>
      <c r="F1200">
        <v>15.85</v>
      </c>
      <c r="G1200" t="s">
        <v>14146</v>
      </c>
    </row>
    <row r="1201" spans="1:7" x14ac:dyDescent="0.35">
      <c r="A1201" s="21" t="s">
        <v>5797</v>
      </c>
      <c r="B1201" s="29" t="s">
        <v>5798</v>
      </c>
      <c r="C1201" s="23">
        <v>6</v>
      </c>
      <c r="D1201" s="23">
        <v>0.7</v>
      </c>
      <c r="E1201" s="23">
        <v>40</v>
      </c>
      <c r="F1201">
        <v>10.4</v>
      </c>
      <c r="G1201" t="s">
        <v>14145</v>
      </c>
    </row>
    <row r="1202" spans="1:7" x14ac:dyDescent="0.35">
      <c r="A1202" s="21" t="s">
        <v>4719</v>
      </c>
      <c r="B1202" s="29" t="s">
        <v>14681</v>
      </c>
      <c r="C1202" s="23">
        <v>6</v>
      </c>
      <c r="D1202" s="23">
        <v>0.7</v>
      </c>
      <c r="E1202" s="23">
        <v>45</v>
      </c>
      <c r="F1202">
        <v>23.1</v>
      </c>
      <c r="G1202" t="s">
        <v>14158</v>
      </c>
    </row>
    <row r="1203" spans="1:7" x14ac:dyDescent="0.35">
      <c r="A1203" s="21" t="s">
        <v>2720</v>
      </c>
      <c r="B1203" s="29" t="s">
        <v>2715</v>
      </c>
      <c r="C1203" s="23">
        <v>6</v>
      </c>
      <c r="D1203" s="23">
        <v>1</v>
      </c>
      <c r="E1203" s="23">
        <v>40</v>
      </c>
      <c r="F1203">
        <v>5.85</v>
      </c>
      <c r="G1203" t="s">
        <v>14149</v>
      </c>
    </row>
    <row r="1204" spans="1:7" x14ac:dyDescent="0.35">
      <c r="A1204" s="21" t="s">
        <v>14466</v>
      </c>
      <c r="B1204" s="29" t="s">
        <v>14467</v>
      </c>
      <c r="C1204" s="23">
        <v>12</v>
      </c>
      <c r="D1204" s="23">
        <v>0.7</v>
      </c>
      <c r="E1204" s="23">
        <v>40</v>
      </c>
      <c r="F1204">
        <v>25.5</v>
      </c>
      <c r="G1204" t="s">
        <v>14146</v>
      </c>
    </row>
    <row r="1205" spans="1:7" x14ac:dyDescent="0.35">
      <c r="A1205" s="21" t="s">
        <v>14742</v>
      </c>
      <c r="B1205" s="29" t="s">
        <v>8630</v>
      </c>
      <c r="C1205" s="23">
        <v>6</v>
      </c>
      <c r="D1205" s="23">
        <v>0.7</v>
      </c>
      <c r="E1205" s="23">
        <v>46.1</v>
      </c>
      <c r="F1205">
        <v>27.5</v>
      </c>
      <c r="G1205" t="s">
        <v>14145</v>
      </c>
    </row>
    <row r="1206" spans="1:7" x14ac:dyDescent="0.35">
      <c r="A1206" s="21" t="s">
        <v>4677</v>
      </c>
      <c r="B1206" s="29" t="s">
        <v>4678</v>
      </c>
      <c r="C1206" s="23">
        <v>6</v>
      </c>
      <c r="D1206" s="23">
        <v>0.5</v>
      </c>
      <c r="E1206" s="23">
        <v>32</v>
      </c>
      <c r="F1206">
        <v>12.5</v>
      </c>
      <c r="G1206" t="s">
        <v>14153</v>
      </c>
    </row>
    <row r="1207" spans="1:7" x14ac:dyDescent="0.35">
      <c r="A1207" s="21" t="s">
        <v>11336</v>
      </c>
      <c r="B1207" s="29" t="s">
        <v>11333</v>
      </c>
      <c r="C1207" s="23">
        <v>6</v>
      </c>
      <c r="D1207" s="23">
        <v>1</v>
      </c>
      <c r="E1207" s="23">
        <v>20</v>
      </c>
      <c r="F1207">
        <v>7.35</v>
      </c>
      <c r="G1207" t="s">
        <v>14153</v>
      </c>
    </row>
    <row r="1208" spans="1:7" x14ac:dyDescent="0.35">
      <c r="A1208" s="21" t="s">
        <v>7883</v>
      </c>
      <c r="B1208" s="29" t="s">
        <v>7884</v>
      </c>
      <c r="C1208" s="23">
        <v>6</v>
      </c>
      <c r="D1208" s="23">
        <v>0.7</v>
      </c>
      <c r="E1208" s="23">
        <v>46</v>
      </c>
      <c r="F1208">
        <v>25.9</v>
      </c>
      <c r="G1208" t="s">
        <v>14145</v>
      </c>
    </row>
    <row r="1209" spans="1:7" x14ac:dyDescent="0.35">
      <c r="A1209" s="21" t="s">
        <v>992</v>
      </c>
      <c r="B1209" s="29" t="s">
        <v>993</v>
      </c>
      <c r="C1209" s="23">
        <v>6</v>
      </c>
      <c r="D1209" s="23">
        <v>0.7</v>
      </c>
      <c r="E1209" s="23">
        <v>35.200000000000003</v>
      </c>
      <c r="F1209">
        <v>16.5</v>
      </c>
      <c r="G1209" t="s">
        <v>14141</v>
      </c>
    </row>
    <row r="1210" spans="1:7" x14ac:dyDescent="0.35">
      <c r="A1210" s="21" t="s">
        <v>7485</v>
      </c>
      <c r="B1210" s="29" t="s">
        <v>7486</v>
      </c>
      <c r="C1210" s="23">
        <v>4</v>
      </c>
      <c r="D1210" s="23">
        <v>0.7</v>
      </c>
      <c r="E1210" s="23">
        <v>43</v>
      </c>
      <c r="F1210">
        <v>9.9499999999999993</v>
      </c>
      <c r="G1210" t="s">
        <v>14146</v>
      </c>
    </row>
    <row r="1211" spans="1:7" x14ac:dyDescent="0.35">
      <c r="A1211" s="21" t="s">
        <v>10472</v>
      </c>
      <c r="B1211" s="29" t="s">
        <v>10473</v>
      </c>
      <c r="C1211" s="23">
        <v>6</v>
      </c>
      <c r="D1211" s="23">
        <v>0.7</v>
      </c>
      <c r="E1211" s="23">
        <v>42</v>
      </c>
      <c r="F1211">
        <v>14.15</v>
      </c>
      <c r="G1211" t="s">
        <v>14146</v>
      </c>
    </row>
    <row r="1212" spans="1:7" x14ac:dyDescent="0.35">
      <c r="A1212" s="21" t="s">
        <v>2514</v>
      </c>
      <c r="B1212" s="29" t="s">
        <v>2515</v>
      </c>
      <c r="C1212" s="23">
        <v>12</v>
      </c>
      <c r="D1212" s="23">
        <v>1</v>
      </c>
      <c r="E1212" s="23">
        <v>40</v>
      </c>
      <c r="F1212">
        <v>31.5</v>
      </c>
      <c r="G1212" t="s">
        <v>14163</v>
      </c>
    </row>
    <row r="1213" spans="1:7" x14ac:dyDescent="0.35">
      <c r="A1213" s="21" t="s">
        <v>8399</v>
      </c>
      <c r="B1213" s="29" t="s">
        <v>8393</v>
      </c>
      <c r="C1213" s="23">
        <v>6</v>
      </c>
      <c r="D1213" s="23">
        <v>1</v>
      </c>
      <c r="E1213" s="23">
        <v>16</v>
      </c>
      <c r="F1213">
        <v>9.1999999999999993</v>
      </c>
      <c r="G1213" t="s">
        <v>14154</v>
      </c>
    </row>
    <row r="1214" spans="1:7" x14ac:dyDescent="0.35">
      <c r="A1214" s="21" t="s">
        <v>5719</v>
      </c>
      <c r="B1214" s="29" t="s">
        <v>5720</v>
      </c>
      <c r="C1214" s="23">
        <v>6</v>
      </c>
      <c r="D1214" s="23">
        <v>0.7</v>
      </c>
      <c r="E1214" s="23">
        <v>40</v>
      </c>
      <c r="F1214">
        <v>23.5</v>
      </c>
      <c r="G1214" t="s">
        <v>14145</v>
      </c>
    </row>
    <row r="1215" spans="1:7" x14ac:dyDescent="0.35">
      <c r="A1215" s="21" t="s">
        <v>14330</v>
      </c>
      <c r="B1215" s="29" t="s">
        <v>2323</v>
      </c>
      <c r="C1215" s="23">
        <v>6</v>
      </c>
      <c r="D1215" s="23">
        <v>0.7</v>
      </c>
      <c r="E1215" s="23">
        <v>40</v>
      </c>
      <c r="F1215">
        <v>12.65</v>
      </c>
      <c r="G1215" t="s">
        <v>14146</v>
      </c>
    </row>
    <row r="1216" spans="1:7" x14ac:dyDescent="0.35">
      <c r="A1216" s="21" t="s">
        <v>3872</v>
      </c>
      <c r="B1216" s="29" t="s">
        <v>3869</v>
      </c>
      <c r="C1216" s="23">
        <v>3</v>
      </c>
      <c r="D1216" s="23">
        <v>1.75</v>
      </c>
      <c r="E1216" s="23">
        <v>40</v>
      </c>
      <c r="F1216">
        <v>48.95</v>
      </c>
      <c r="G1216" t="s">
        <v>14142</v>
      </c>
    </row>
    <row r="1217" spans="1:7" x14ac:dyDescent="0.35">
      <c r="A1217" s="21" t="s">
        <v>1531</v>
      </c>
      <c r="B1217" s="29" t="s">
        <v>1513</v>
      </c>
      <c r="C1217" s="23">
        <v>1</v>
      </c>
      <c r="D1217" s="23">
        <v>3</v>
      </c>
      <c r="E1217" s="23">
        <v>40</v>
      </c>
      <c r="F1217">
        <v>110</v>
      </c>
      <c r="G1217" t="s">
        <v>14142</v>
      </c>
    </row>
    <row r="1218" spans="1:7" x14ac:dyDescent="0.35">
      <c r="A1218" s="21" t="s">
        <v>12522</v>
      </c>
      <c r="B1218" s="29" t="s">
        <v>12523</v>
      </c>
      <c r="C1218" s="23">
        <v>6</v>
      </c>
      <c r="D1218" s="23">
        <v>0.7</v>
      </c>
      <c r="E1218" s="23">
        <v>41.3</v>
      </c>
      <c r="F1218">
        <v>8.9499999999999993</v>
      </c>
      <c r="G1218" t="s">
        <v>14146</v>
      </c>
    </row>
    <row r="1219" spans="1:7" x14ac:dyDescent="0.35">
      <c r="A1219" s="21" t="s">
        <v>13114</v>
      </c>
      <c r="B1219" s="29" t="s">
        <v>13115</v>
      </c>
      <c r="C1219" s="23">
        <v>6</v>
      </c>
      <c r="D1219" s="23">
        <v>1</v>
      </c>
      <c r="E1219" s="23">
        <v>37.5</v>
      </c>
      <c r="F1219">
        <v>8.75</v>
      </c>
      <c r="G1219" t="s">
        <v>14142</v>
      </c>
    </row>
    <row r="1220" spans="1:7" x14ac:dyDescent="0.35">
      <c r="A1220" s="21" t="s">
        <v>14619</v>
      </c>
      <c r="B1220" s="29" t="s">
        <v>14620</v>
      </c>
      <c r="C1220" s="23">
        <v>6</v>
      </c>
      <c r="D1220" s="23">
        <v>0.7</v>
      </c>
      <c r="E1220" s="23">
        <v>58</v>
      </c>
      <c r="F1220">
        <v>22.95</v>
      </c>
      <c r="G1220" t="s">
        <v>14163</v>
      </c>
    </row>
    <row r="1221" spans="1:7" x14ac:dyDescent="0.35">
      <c r="A1221" s="21" t="s">
        <v>7909</v>
      </c>
      <c r="B1221" s="29" t="s">
        <v>7910</v>
      </c>
      <c r="C1221" s="23">
        <v>6</v>
      </c>
      <c r="D1221" s="23">
        <v>0.7</v>
      </c>
      <c r="E1221" s="23">
        <v>43</v>
      </c>
      <c r="F1221">
        <v>14.5</v>
      </c>
      <c r="G1221" t="s">
        <v>14150</v>
      </c>
    </row>
    <row r="1222" spans="1:7" x14ac:dyDescent="0.35">
      <c r="A1222" s="21" t="s">
        <v>14342</v>
      </c>
      <c r="B1222" s="29" t="s">
        <v>14343</v>
      </c>
      <c r="C1222" s="23">
        <v>6</v>
      </c>
      <c r="D1222" s="23">
        <v>0.7</v>
      </c>
      <c r="E1222" s="23">
        <v>40</v>
      </c>
      <c r="F1222">
        <v>145</v>
      </c>
      <c r="G1222" t="s">
        <v>14150</v>
      </c>
    </row>
    <row r="1223" spans="1:7" x14ac:dyDescent="0.35">
      <c r="A1223" s="21" t="s">
        <v>6839</v>
      </c>
      <c r="B1223" s="29" t="s">
        <v>6840</v>
      </c>
      <c r="C1223" s="23">
        <v>6</v>
      </c>
      <c r="D1223" s="23">
        <v>0.7</v>
      </c>
      <c r="E1223" s="23">
        <v>40</v>
      </c>
      <c r="F1223">
        <v>54.5</v>
      </c>
      <c r="G1223" t="s">
        <v>14157</v>
      </c>
    </row>
    <row r="1224" spans="1:7" x14ac:dyDescent="0.35">
      <c r="A1224" s="21" t="s">
        <v>464</v>
      </c>
      <c r="B1224" s="29" t="s">
        <v>465</v>
      </c>
      <c r="C1224" s="23">
        <v>6</v>
      </c>
      <c r="D1224" s="23">
        <v>0.5</v>
      </c>
      <c r="E1224" s="23">
        <v>40</v>
      </c>
      <c r="F1224">
        <v>14.85</v>
      </c>
      <c r="G1224" t="s">
        <v>14150</v>
      </c>
    </row>
    <row r="1225" spans="1:7" x14ac:dyDescent="0.35">
      <c r="A1225" s="21" t="s">
        <v>410</v>
      </c>
      <c r="B1225" s="29" t="s">
        <v>411</v>
      </c>
      <c r="C1225" s="23">
        <v>6</v>
      </c>
      <c r="D1225" s="23">
        <v>0.7</v>
      </c>
      <c r="E1225" s="23">
        <v>38</v>
      </c>
      <c r="F1225">
        <v>5.75</v>
      </c>
      <c r="G1225" t="s">
        <v>14140</v>
      </c>
    </row>
    <row r="1226" spans="1:7" x14ac:dyDescent="0.35">
      <c r="A1226" s="21" t="s">
        <v>3544</v>
      </c>
      <c r="B1226" s="29" t="s">
        <v>3545</v>
      </c>
      <c r="C1226" s="23">
        <v>6</v>
      </c>
      <c r="D1226" s="23">
        <v>0.7</v>
      </c>
      <c r="E1226" s="23">
        <v>43</v>
      </c>
      <c r="F1226">
        <v>19.95</v>
      </c>
      <c r="G1226" t="s">
        <v>14163</v>
      </c>
    </row>
    <row r="1227" spans="1:7" x14ac:dyDescent="0.35">
      <c r="A1227" s="21" t="s">
        <v>6737</v>
      </c>
      <c r="B1227" s="29" t="s">
        <v>6738</v>
      </c>
      <c r="C1227" s="23">
        <v>6</v>
      </c>
      <c r="D1227" s="23">
        <v>0.7</v>
      </c>
      <c r="E1227" s="23">
        <v>40</v>
      </c>
      <c r="F1227">
        <v>175</v>
      </c>
      <c r="G1227" t="s">
        <v>14157</v>
      </c>
    </row>
    <row r="1228" spans="1:7" x14ac:dyDescent="0.35">
      <c r="A1228" s="21" t="s">
        <v>4116</v>
      </c>
      <c r="B1228" s="29" t="s">
        <v>4117</v>
      </c>
      <c r="C1228" s="23">
        <v>6</v>
      </c>
      <c r="D1228" s="23">
        <v>0.7</v>
      </c>
      <c r="E1228" s="23">
        <v>15</v>
      </c>
      <c r="F1228">
        <v>6.95</v>
      </c>
      <c r="G1228" t="s">
        <v>14153</v>
      </c>
    </row>
    <row r="1229" spans="1:7" x14ac:dyDescent="0.35">
      <c r="A1229" s="21" t="s">
        <v>5790</v>
      </c>
      <c r="B1229" s="29" t="s">
        <v>5791</v>
      </c>
      <c r="C1229" s="23">
        <v>6</v>
      </c>
      <c r="D1229" s="23">
        <v>0.7</v>
      </c>
      <c r="E1229" s="23">
        <v>40</v>
      </c>
      <c r="F1229">
        <v>10.25</v>
      </c>
      <c r="G1229" t="s">
        <v>14145</v>
      </c>
    </row>
    <row r="1230" spans="1:7" x14ac:dyDescent="0.35">
      <c r="A1230" s="21" t="s">
        <v>13729</v>
      </c>
      <c r="B1230" s="29" t="s">
        <v>13726</v>
      </c>
      <c r="C1230" s="23">
        <v>12</v>
      </c>
      <c r="D1230" s="23">
        <v>1</v>
      </c>
      <c r="E1230" s="23">
        <v>40.5</v>
      </c>
      <c r="F1230">
        <v>11.5</v>
      </c>
      <c r="G1230" t="s">
        <v>14158</v>
      </c>
    </row>
    <row r="1231" spans="1:7" x14ac:dyDescent="0.35">
      <c r="A1231" s="21" t="s">
        <v>5258</v>
      </c>
      <c r="B1231" s="29" t="s">
        <v>5259</v>
      </c>
      <c r="C1231" s="23">
        <v>12</v>
      </c>
      <c r="D1231" s="23">
        <v>1</v>
      </c>
      <c r="E1231" s="23">
        <v>37.5</v>
      </c>
      <c r="F1231">
        <v>6.75</v>
      </c>
      <c r="G1231" t="s">
        <v>14141</v>
      </c>
    </row>
    <row r="1232" spans="1:7" x14ac:dyDescent="0.35">
      <c r="A1232" s="21" t="s">
        <v>7479</v>
      </c>
      <c r="B1232" s="29" t="s">
        <v>7480</v>
      </c>
      <c r="C1232" s="23">
        <v>50</v>
      </c>
      <c r="D1232" s="23">
        <v>0.05</v>
      </c>
      <c r="E1232" s="23">
        <v>43</v>
      </c>
      <c r="F1232">
        <v>1.95</v>
      </c>
      <c r="G1232" t="s">
        <v>14146</v>
      </c>
    </row>
    <row r="1233" spans="1:7" x14ac:dyDescent="0.35">
      <c r="A1233" s="21" t="s">
        <v>4851</v>
      </c>
      <c r="B1233" s="29" t="s">
        <v>4852</v>
      </c>
      <c r="C1233" s="23">
        <v>6</v>
      </c>
      <c r="D1233" s="23">
        <v>0.5</v>
      </c>
      <c r="E1233" s="23">
        <v>42</v>
      </c>
      <c r="F1233">
        <v>13.5</v>
      </c>
      <c r="G1233" t="s">
        <v>14146</v>
      </c>
    </row>
    <row r="1234" spans="1:7" x14ac:dyDescent="0.35">
      <c r="A1234" s="21" t="s">
        <v>3276</v>
      </c>
      <c r="B1234" s="29" t="s">
        <v>3277</v>
      </c>
      <c r="C1234" s="23">
        <v>6</v>
      </c>
      <c r="D1234" s="23">
        <v>0.5</v>
      </c>
      <c r="E1234" s="23">
        <v>18</v>
      </c>
      <c r="F1234">
        <v>9.4499999999999993</v>
      </c>
      <c r="G1234" t="s">
        <v>14154</v>
      </c>
    </row>
    <row r="1235" spans="1:7" x14ac:dyDescent="0.35">
      <c r="A1235" s="21" t="s">
        <v>4598</v>
      </c>
      <c r="B1235" s="29" t="s">
        <v>4599</v>
      </c>
      <c r="C1235" s="23">
        <v>6</v>
      </c>
      <c r="D1235" s="23">
        <v>0.7</v>
      </c>
      <c r="E1235" s="23">
        <v>17</v>
      </c>
      <c r="F1235">
        <v>5.8</v>
      </c>
      <c r="G1235" t="s">
        <v>14154</v>
      </c>
    </row>
    <row r="1236" spans="1:7" x14ac:dyDescent="0.35">
      <c r="A1236" s="21" t="s">
        <v>5876</v>
      </c>
      <c r="B1236" s="29" t="s">
        <v>5877</v>
      </c>
      <c r="C1236" s="23">
        <v>6</v>
      </c>
      <c r="D1236" s="23">
        <v>0.7</v>
      </c>
      <c r="E1236" s="23">
        <v>48</v>
      </c>
      <c r="F1236">
        <v>44.5</v>
      </c>
      <c r="G1236" t="s">
        <v>14145</v>
      </c>
    </row>
    <row r="1237" spans="1:7" x14ac:dyDescent="0.35">
      <c r="A1237" s="21" t="s">
        <v>13142</v>
      </c>
      <c r="B1237" s="29" t="s">
        <v>13143</v>
      </c>
      <c r="C1237" s="23">
        <v>6</v>
      </c>
      <c r="D1237" s="23">
        <v>1</v>
      </c>
      <c r="E1237" s="23">
        <v>33</v>
      </c>
      <c r="F1237">
        <v>8.5</v>
      </c>
      <c r="G1237" t="s">
        <v>14143</v>
      </c>
    </row>
    <row r="1238" spans="1:7" x14ac:dyDescent="0.35">
      <c r="A1238" s="21" t="s">
        <v>11707</v>
      </c>
      <c r="B1238" s="29" t="s">
        <v>11704</v>
      </c>
      <c r="C1238" s="23">
        <v>12</v>
      </c>
      <c r="D1238" s="23">
        <v>1</v>
      </c>
      <c r="E1238" s="23">
        <v>40</v>
      </c>
      <c r="F1238">
        <v>6.45</v>
      </c>
      <c r="G1238" t="s">
        <v>14150</v>
      </c>
    </row>
    <row r="1239" spans="1:7" x14ac:dyDescent="0.35">
      <c r="A1239" s="21" t="s">
        <v>6970</v>
      </c>
      <c r="B1239" s="29" t="s">
        <v>6971</v>
      </c>
      <c r="C1239" s="23">
        <v>6</v>
      </c>
      <c r="D1239" s="23">
        <v>1</v>
      </c>
      <c r="E1239" s="23">
        <v>37.5</v>
      </c>
      <c r="F1239">
        <v>3.5</v>
      </c>
      <c r="G1239" t="s">
        <v>14141</v>
      </c>
    </row>
    <row r="1240" spans="1:7" x14ac:dyDescent="0.35">
      <c r="A1240" s="21" t="s">
        <v>1980</v>
      </c>
      <c r="B1240" s="29" t="s">
        <v>1981</v>
      </c>
      <c r="C1240" s="23">
        <v>6</v>
      </c>
      <c r="D1240" s="23">
        <v>0.7</v>
      </c>
      <c r="E1240" s="23">
        <v>21</v>
      </c>
      <c r="F1240">
        <v>4.55</v>
      </c>
      <c r="G1240" t="s">
        <v>14153</v>
      </c>
    </row>
    <row r="1241" spans="1:7" x14ac:dyDescent="0.35">
      <c r="A1241" s="21" t="s">
        <v>7580</v>
      </c>
      <c r="B1241" s="29" t="s">
        <v>7581</v>
      </c>
      <c r="C1241" s="23">
        <v>6</v>
      </c>
      <c r="D1241" s="23">
        <v>0.7</v>
      </c>
      <c r="E1241" s="23">
        <v>40</v>
      </c>
      <c r="F1241">
        <v>26.5</v>
      </c>
      <c r="G1241" t="s">
        <v>14150</v>
      </c>
    </row>
    <row r="1242" spans="1:7" x14ac:dyDescent="0.35">
      <c r="A1242" s="21" t="s">
        <v>10747</v>
      </c>
      <c r="B1242" s="29" t="s">
        <v>10748</v>
      </c>
      <c r="C1242" s="23">
        <v>6</v>
      </c>
      <c r="D1242" s="23">
        <v>0.7</v>
      </c>
      <c r="E1242" s="23">
        <v>41.5</v>
      </c>
      <c r="F1242">
        <v>12.25</v>
      </c>
      <c r="G1242" t="s">
        <v>14146</v>
      </c>
    </row>
    <row r="1243" spans="1:7" x14ac:dyDescent="0.35">
      <c r="A1243" s="21" t="s">
        <v>10554</v>
      </c>
      <c r="B1243" s="29" t="s">
        <v>10551</v>
      </c>
      <c r="C1243" s="23">
        <v>6</v>
      </c>
      <c r="D1243" s="23">
        <v>1</v>
      </c>
      <c r="E1243" s="23">
        <v>17</v>
      </c>
      <c r="F1243">
        <v>18.95</v>
      </c>
      <c r="G1243" t="s">
        <v>14153</v>
      </c>
    </row>
    <row r="1244" spans="1:7" x14ac:dyDescent="0.35">
      <c r="A1244" s="21" t="s">
        <v>4800</v>
      </c>
      <c r="B1244" s="29" t="s">
        <v>4801</v>
      </c>
      <c r="C1244" s="23">
        <v>6</v>
      </c>
      <c r="D1244" s="23">
        <v>0.7</v>
      </c>
      <c r="E1244" s="23">
        <v>43.4</v>
      </c>
      <c r="F1244">
        <v>28.5</v>
      </c>
      <c r="G1244" t="s">
        <v>14144</v>
      </c>
    </row>
    <row r="1245" spans="1:7" x14ac:dyDescent="0.35">
      <c r="A1245" s="21" t="s">
        <v>5684</v>
      </c>
      <c r="B1245" s="29" t="s">
        <v>5685</v>
      </c>
      <c r="C1245" s="23">
        <v>6</v>
      </c>
      <c r="D1245" s="23">
        <v>0.7</v>
      </c>
      <c r="E1245" s="23">
        <v>43</v>
      </c>
      <c r="F1245">
        <v>11.4</v>
      </c>
      <c r="G1245" t="s">
        <v>14146</v>
      </c>
    </row>
    <row r="1246" spans="1:7" x14ac:dyDescent="0.35">
      <c r="A1246" s="21" t="s">
        <v>624</v>
      </c>
      <c r="B1246" s="29" t="s">
        <v>625</v>
      </c>
      <c r="C1246" s="23">
        <v>6</v>
      </c>
      <c r="D1246" s="23">
        <v>0.7</v>
      </c>
      <c r="E1246" s="23">
        <v>43</v>
      </c>
      <c r="F1246">
        <v>38.5</v>
      </c>
      <c r="G1246" t="s">
        <v>14146</v>
      </c>
    </row>
    <row r="1247" spans="1:7" x14ac:dyDescent="0.35">
      <c r="A1247" s="21" t="s">
        <v>14290</v>
      </c>
      <c r="B1247" s="29" t="s">
        <v>14291</v>
      </c>
      <c r="C1247" s="23">
        <v>6</v>
      </c>
      <c r="D1247" s="23">
        <v>0.7</v>
      </c>
      <c r="E1247" s="23">
        <v>40</v>
      </c>
      <c r="F1247">
        <v>7</v>
      </c>
      <c r="G1247" t="s">
        <v>14144</v>
      </c>
    </row>
    <row r="1248" spans="1:7" x14ac:dyDescent="0.35">
      <c r="A1248" s="21" t="s">
        <v>12036</v>
      </c>
      <c r="B1248" s="29" t="s">
        <v>12037</v>
      </c>
      <c r="C1248" s="23">
        <v>15</v>
      </c>
      <c r="D1248" s="23">
        <v>0.5</v>
      </c>
      <c r="E1248" s="23">
        <v>28</v>
      </c>
      <c r="F1248">
        <v>3.9</v>
      </c>
      <c r="G1248" t="s">
        <v>14141</v>
      </c>
    </row>
    <row r="1249" spans="1:7" x14ac:dyDescent="0.35">
      <c r="A1249" s="21" t="s">
        <v>2851</v>
      </c>
      <c r="B1249" s="29" t="s">
        <v>2852</v>
      </c>
      <c r="C1249" s="23">
        <v>6</v>
      </c>
      <c r="D1249" s="23">
        <v>0.7</v>
      </c>
      <c r="E1249" s="23">
        <v>43</v>
      </c>
      <c r="F1249">
        <v>48.5</v>
      </c>
      <c r="G1249" t="s">
        <v>14145</v>
      </c>
    </row>
    <row r="1250" spans="1:7" x14ac:dyDescent="0.35">
      <c r="A1250" s="21" t="s">
        <v>2251</v>
      </c>
      <c r="B1250" s="29" t="s">
        <v>2252</v>
      </c>
      <c r="C1250" s="23">
        <v>24</v>
      </c>
      <c r="D1250" s="23">
        <v>0.05</v>
      </c>
      <c r="E1250" s="23">
        <v>15</v>
      </c>
      <c r="F1250">
        <v>1.05</v>
      </c>
      <c r="G1250" t="s">
        <v>14154</v>
      </c>
    </row>
    <row r="1251" spans="1:7" x14ac:dyDescent="0.35">
      <c r="A1251" s="21" t="s">
        <v>807</v>
      </c>
      <c r="B1251" s="29" t="s">
        <v>808</v>
      </c>
      <c r="C1251" s="23">
        <v>12</v>
      </c>
      <c r="D1251" s="23">
        <v>0.7</v>
      </c>
      <c r="E1251" s="23">
        <v>18</v>
      </c>
      <c r="F1251">
        <v>8.5</v>
      </c>
      <c r="G1251" t="s">
        <v>14153</v>
      </c>
    </row>
    <row r="1252" spans="1:7" x14ac:dyDescent="0.35">
      <c r="A1252" s="21" t="s">
        <v>5763</v>
      </c>
      <c r="B1252" s="29" t="s">
        <v>5757</v>
      </c>
      <c r="C1252" s="23">
        <v>6</v>
      </c>
      <c r="D1252" s="23">
        <v>1</v>
      </c>
      <c r="E1252" s="23">
        <v>40</v>
      </c>
      <c r="F1252">
        <v>5.4</v>
      </c>
      <c r="G1252" t="s">
        <v>14150</v>
      </c>
    </row>
    <row r="1253" spans="1:7" x14ac:dyDescent="0.35">
      <c r="A1253" s="21" t="s">
        <v>89</v>
      </c>
      <c r="B1253" s="29" t="s">
        <v>87</v>
      </c>
      <c r="C1253" s="23">
        <v>6</v>
      </c>
      <c r="D1253" s="23">
        <v>1</v>
      </c>
      <c r="E1253" s="23">
        <v>40</v>
      </c>
      <c r="F1253">
        <v>12.95</v>
      </c>
      <c r="G1253" t="s">
        <v>14143</v>
      </c>
    </row>
    <row r="1254" spans="1:7" x14ac:dyDescent="0.35">
      <c r="A1254" s="21" t="s">
        <v>14653</v>
      </c>
      <c r="B1254" s="29" t="s">
        <v>14654</v>
      </c>
      <c r="C1254" s="23">
        <v>6</v>
      </c>
      <c r="D1254" s="23">
        <v>0.7</v>
      </c>
      <c r="E1254" s="23">
        <v>60.7</v>
      </c>
      <c r="F1254">
        <v>199</v>
      </c>
      <c r="G1254" t="s">
        <v>14158</v>
      </c>
    </row>
    <row r="1255" spans="1:7" x14ac:dyDescent="0.35">
      <c r="A1255" s="21" t="s">
        <v>10550</v>
      </c>
      <c r="B1255" s="29" t="s">
        <v>10551</v>
      </c>
      <c r="C1255" s="23">
        <v>48</v>
      </c>
      <c r="D1255" s="23">
        <v>0.05</v>
      </c>
      <c r="E1255" s="23">
        <v>17</v>
      </c>
      <c r="F1255">
        <v>6.25</v>
      </c>
      <c r="G1255" t="s">
        <v>14153</v>
      </c>
    </row>
    <row r="1256" spans="1:7" x14ac:dyDescent="0.35">
      <c r="A1256" s="21" t="s">
        <v>13512</v>
      </c>
      <c r="B1256" s="29" t="s">
        <v>13509</v>
      </c>
      <c r="C1256" s="23">
        <v>12</v>
      </c>
      <c r="D1256" s="23">
        <v>1</v>
      </c>
      <c r="E1256" s="23">
        <v>40</v>
      </c>
      <c r="F1256">
        <v>5.45</v>
      </c>
      <c r="G1256" t="s">
        <v>14150</v>
      </c>
    </row>
    <row r="1257" spans="1:7" x14ac:dyDescent="0.35">
      <c r="A1257" s="21" t="s">
        <v>9965</v>
      </c>
      <c r="B1257" s="29" t="s">
        <v>9966</v>
      </c>
      <c r="C1257" s="23">
        <v>6</v>
      </c>
      <c r="D1257" s="23">
        <v>1</v>
      </c>
      <c r="E1257" s="23">
        <v>43</v>
      </c>
      <c r="F1257">
        <v>27.5</v>
      </c>
      <c r="G1257" t="s">
        <v>14145</v>
      </c>
    </row>
    <row r="1258" spans="1:7" x14ac:dyDescent="0.35">
      <c r="A1258" s="21" t="s">
        <v>7280</v>
      </c>
      <c r="B1258" s="29" t="s">
        <v>7281</v>
      </c>
      <c r="C1258" s="23">
        <v>6</v>
      </c>
      <c r="D1258" s="23">
        <v>0.7</v>
      </c>
      <c r="E1258" s="23">
        <v>35</v>
      </c>
      <c r="F1258">
        <v>7.25</v>
      </c>
      <c r="G1258" t="s">
        <v>14155</v>
      </c>
    </row>
    <row r="1259" spans="1:7" x14ac:dyDescent="0.35">
      <c r="A1259" s="21" t="s">
        <v>3766</v>
      </c>
      <c r="B1259" s="29" t="s">
        <v>3767</v>
      </c>
      <c r="C1259" s="23">
        <v>6</v>
      </c>
      <c r="D1259" s="23">
        <v>0.7</v>
      </c>
      <c r="E1259" s="23">
        <v>38</v>
      </c>
      <c r="F1259">
        <v>15.65</v>
      </c>
      <c r="G1259" t="s">
        <v>14140</v>
      </c>
    </row>
    <row r="1260" spans="1:7" x14ac:dyDescent="0.35">
      <c r="A1260" s="21" t="s">
        <v>12434</v>
      </c>
      <c r="B1260" s="29" t="s">
        <v>12435</v>
      </c>
      <c r="C1260" s="23">
        <v>6</v>
      </c>
      <c r="D1260" s="23">
        <v>0.7</v>
      </c>
      <c r="E1260" s="23">
        <v>45.8</v>
      </c>
      <c r="F1260">
        <v>38.5</v>
      </c>
      <c r="G1260" t="s">
        <v>14145</v>
      </c>
    </row>
    <row r="1261" spans="1:7" x14ac:dyDescent="0.35">
      <c r="A1261" s="21" t="s">
        <v>8888</v>
      </c>
      <c r="B1261" s="29" t="s">
        <v>8889</v>
      </c>
      <c r="C1261" s="23">
        <v>6</v>
      </c>
      <c r="D1261" s="23">
        <v>0.7</v>
      </c>
      <c r="E1261" s="23">
        <v>40</v>
      </c>
      <c r="F1261">
        <v>12.5</v>
      </c>
      <c r="G1261" t="s">
        <v>14146</v>
      </c>
    </row>
    <row r="1262" spans="1:7" x14ac:dyDescent="0.35">
      <c r="A1262" s="21" t="s">
        <v>5820</v>
      </c>
      <c r="B1262" s="29" t="s">
        <v>5821</v>
      </c>
      <c r="C1262" s="23">
        <v>12</v>
      </c>
      <c r="D1262" s="23">
        <v>0.7</v>
      </c>
      <c r="E1262" s="23">
        <v>40</v>
      </c>
      <c r="F1262">
        <v>3.9</v>
      </c>
      <c r="G1262" t="s">
        <v>14150</v>
      </c>
    </row>
    <row r="1263" spans="1:7" x14ac:dyDescent="0.35">
      <c r="A1263" s="21" t="s">
        <v>7123</v>
      </c>
      <c r="B1263" s="29" t="s">
        <v>7120</v>
      </c>
      <c r="C1263" s="23">
        <v>6</v>
      </c>
      <c r="D1263" s="23">
        <v>1</v>
      </c>
      <c r="E1263" s="23">
        <v>35</v>
      </c>
      <c r="F1263">
        <v>14.5</v>
      </c>
      <c r="G1263" t="s">
        <v>14143</v>
      </c>
    </row>
    <row r="1264" spans="1:7" x14ac:dyDescent="0.35">
      <c r="A1264" s="21" t="s">
        <v>3123</v>
      </c>
      <c r="B1264" s="29" t="s">
        <v>3124</v>
      </c>
      <c r="C1264" s="23">
        <v>6</v>
      </c>
      <c r="D1264" s="23">
        <v>0.7</v>
      </c>
      <c r="E1264" s="23">
        <v>40</v>
      </c>
      <c r="F1264">
        <v>11.5</v>
      </c>
      <c r="G1264" t="s">
        <v>14144</v>
      </c>
    </row>
    <row r="1265" spans="1:7" x14ac:dyDescent="0.35">
      <c r="A1265" s="21" t="s">
        <v>10279</v>
      </c>
      <c r="B1265" s="29" t="s">
        <v>10280</v>
      </c>
      <c r="C1265" s="23">
        <v>6</v>
      </c>
      <c r="D1265" s="23">
        <v>0.7</v>
      </c>
      <c r="E1265" s="23">
        <v>40</v>
      </c>
      <c r="F1265">
        <v>18.5</v>
      </c>
      <c r="G1265" t="s">
        <v>14146</v>
      </c>
    </row>
    <row r="1266" spans="1:7" x14ac:dyDescent="0.35">
      <c r="A1266" s="21" t="s">
        <v>5925</v>
      </c>
      <c r="B1266" s="29" t="s">
        <v>5926</v>
      </c>
      <c r="C1266" s="23">
        <v>6</v>
      </c>
      <c r="D1266" s="23">
        <v>0.7</v>
      </c>
      <c r="E1266" s="23">
        <v>60</v>
      </c>
      <c r="F1266">
        <v>31.5</v>
      </c>
      <c r="G1266" t="s">
        <v>14145</v>
      </c>
    </row>
    <row r="1267" spans="1:7" x14ac:dyDescent="0.35">
      <c r="A1267" s="21" t="s">
        <v>14844</v>
      </c>
      <c r="B1267" s="29" t="s">
        <v>14845</v>
      </c>
      <c r="C1267" s="23">
        <v>6</v>
      </c>
      <c r="D1267" s="23">
        <v>0.7</v>
      </c>
      <c r="E1267" s="23">
        <v>43</v>
      </c>
      <c r="F1267">
        <v>18.5</v>
      </c>
      <c r="G1267" t="s">
        <v>14144</v>
      </c>
    </row>
    <row r="1268" spans="1:7" x14ac:dyDescent="0.35">
      <c r="A1268" s="21" t="s">
        <v>377</v>
      </c>
      <c r="B1268" s="29" t="s">
        <v>378</v>
      </c>
      <c r="C1268" s="23">
        <v>6</v>
      </c>
      <c r="D1268" s="23">
        <v>0.7</v>
      </c>
      <c r="E1268" s="23">
        <v>44.4</v>
      </c>
      <c r="F1268">
        <v>29.95</v>
      </c>
      <c r="G1268" t="s">
        <v>14146</v>
      </c>
    </row>
    <row r="1269" spans="1:7" x14ac:dyDescent="0.35">
      <c r="A1269" s="21" t="s">
        <v>15153</v>
      </c>
      <c r="B1269" s="29" t="s">
        <v>15154</v>
      </c>
      <c r="C1269" s="23">
        <v>4</v>
      </c>
      <c r="D1269" s="23">
        <v>3</v>
      </c>
      <c r="E1269" s="23">
        <v>35</v>
      </c>
      <c r="F1269">
        <v>29.5</v>
      </c>
      <c r="G1269" t="s">
        <v>14144</v>
      </c>
    </row>
    <row r="1270" spans="1:7" x14ac:dyDescent="0.35">
      <c r="A1270" s="21" t="s">
        <v>13210</v>
      </c>
      <c r="B1270" s="29" t="s">
        <v>13211</v>
      </c>
      <c r="C1270" s="23">
        <v>6</v>
      </c>
      <c r="D1270" s="23">
        <v>0.7</v>
      </c>
      <c r="E1270" s="23">
        <v>43</v>
      </c>
      <c r="F1270">
        <v>13.25</v>
      </c>
      <c r="G1270" t="s">
        <v>14145</v>
      </c>
    </row>
    <row r="1271" spans="1:7" x14ac:dyDescent="0.35">
      <c r="A1271" s="21" t="s">
        <v>10787</v>
      </c>
      <c r="B1271" s="29" t="s">
        <v>10788</v>
      </c>
      <c r="C1271" s="23">
        <v>6</v>
      </c>
      <c r="D1271" s="23">
        <v>0.7</v>
      </c>
      <c r="E1271" s="23">
        <v>37.5</v>
      </c>
      <c r="F1271">
        <v>8.1</v>
      </c>
      <c r="G1271" t="s">
        <v>14141</v>
      </c>
    </row>
    <row r="1272" spans="1:7" x14ac:dyDescent="0.35">
      <c r="A1272" s="21" t="s">
        <v>3861</v>
      </c>
      <c r="B1272" s="29" t="s">
        <v>3860</v>
      </c>
      <c r="C1272" s="23">
        <v>6</v>
      </c>
      <c r="D1272" s="23">
        <v>0.7</v>
      </c>
      <c r="E1272" s="23">
        <v>40</v>
      </c>
      <c r="F1272">
        <v>21.95</v>
      </c>
      <c r="G1272" t="s">
        <v>14142</v>
      </c>
    </row>
    <row r="1273" spans="1:7" x14ac:dyDescent="0.35">
      <c r="A1273" s="21" t="s">
        <v>4230</v>
      </c>
      <c r="B1273" s="29" t="s">
        <v>4227</v>
      </c>
      <c r="C1273" s="23">
        <v>6</v>
      </c>
      <c r="D1273" s="23">
        <v>0.5</v>
      </c>
      <c r="E1273" s="23">
        <v>40</v>
      </c>
      <c r="F1273">
        <v>15.6</v>
      </c>
      <c r="G1273" t="s">
        <v>14142</v>
      </c>
    </row>
    <row r="1274" spans="1:7" x14ac:dyDescent="0.35">
      <c r="A1274" s="21" t="s">
        <v>4453</v>
      </c>
      <c r="B1274" s="29" t="s">
        <v>4441</v>
      </c>
      <c r="C1274" s="23">
        <v>6</v>
      </c>
      <c r="D1274" s="23">
        <v>0.7</v>
      </c>
      <c r="E1274" s="23">
        <v>28</v>
      </c>
      <c r="F1274">
        <v>8.0500000000000007</v>
      </c>
      <c r="G1274" t="s">
        <v>14148</v>
      </c>
    </row>
    <row r="1275" spans="1:7" x14ac:dyDescent="0.35">
      <c r="A1275" s="21" t="s">
        <v>11229</v>
      </c>
      <c r="B1275" s="29" t="s">
        <v>11230</v>
      </c>
      <c r="C1275" s="23">
        <v>6</v>
      </c>
      <c r="D1275" s="23">
        <v>0.7</v>
      </c>
      <c r="E1275" s="23">
        <v>38</v>
      </c>
      <c r="F1275">
        <v>14.5</v>
      </c>
      <c r="G1275" t="s">
        <v>14140</v>
      </c>
    </row>
    <row r="1276" spans="1:7" x14ac:dyDescent="0.35">
      <c r="A1276" s="21" t="s">
        <v>4972</v>
      </c>
      <c r="B1276" s="29" t="s">
        <v>4973</v>
      </c>
      <c r="C1276" s="23">
        <v>6</v>
      </c>
      <c r="D1276" s="23">
        <v>0.7</v>
      </c>
      <c r="E1276" s="23">
        <v>45</v>
      </c>
      <c r="F1276">
        <v>10.15</v>
      </c>
      <c r="G1276" t="s">
        <v>14158</v>
      </c>
    </row>
    <row r="1277" spans="1:7" x14ac:dyDescent="0.35">
      <c r="A1277" s="21" t="s">
        <v>7875</v>
      </c>
      <c r="B1277" s="29" t="s">
        <v>7876</v>
      </c>
      <c r="C1277" s="23">
        <v>6</v>
      </c>
      <c r="D1277" s="23">
        <v>0.7</v>
      </c>
      <c r="E1277" s="23">
        <v>54.5</v>
      </c>
      <c r="F1277">
        <v>27.25</v>
      </c>
      <c r="G1277" t="s">
        <v>14146</v>
      </c>
    </row>
    <row r="1278" spans="1:7" x14ac:dyDescent="0.35">
      <c r="A1278" s="21" t="s">
        <v>5970</v>
      </c>
      <c r="B1278" s="29" t="s">
        <v>5971</v>
      </c>
      <c r="C1278" s="23">
        <v>3</v>
      </c>
      <c r="D1278" s="23">
        <v>0.7</v>
      </c>
      <c r="E1278" s="23">
        <v>40</v>
      </c>
      <c r="F1278">
        <v>68.5</v>
      </c>
      <c r="G1278" t="s">
        <v>14145</v>
      </c>
    </row>
    <row r="1279" spans="1:7" x14ac:dyDescent="0.35">
      <c r="A1279" s="21" t="s">
        <v>9732</v>
      </c>
      <c r="B1279" s="29" t="s">
        <v>9733</v>
      </c>
      <c r="C1279" s="23">
        <v>6</v>
      </c>
      <c r="D1279" s="23">
        <v>0.7</v>
      </c>
      <c r="E1279" s="23">
        <v>32</v>
      </c>
      <c r="F1279">
        <v>8.9</v>
      </c>
      <c r="G1279" t="s">
        <v>14161</v>
      </c>
    </row>
    <row r="1280" spans="1:7" x14ac:dyDescent="0.35">
      <c r="A1280" s="21" t="s">
        <v>9452</v>
      </c>
      <c r="B1280" s="29" t="s">
        <v>9453</v>
      </c>
      <c r="C1280" s="23">
        <v>6</v>
      </c>
      <c r="D1280" s="23">
        <v>0.7</v>
      </c>
      <c r="E1280" s="23">
        <v>40</v>
      </c>
      <c r="F1280">
        <v>11.95</v>
      </c>
      <c r="G1280" t="s">
        <v>14142</v>
      </c>
    </row>
    <row r="1281" spans="1:7" x14ac:dyDescent="0.35">
      <c r="A1281" s="21" t="s">
        <v>4855</v>
      </c>
      <c r="B1281" s="29" t="s">
        <v>4856</v>
      </c>
      <c r="C1281" s="23">
        <v>6</v>
      </c>
      <c r="D1281" s="23">
        <v>0.5</v>
      </c>
      <c r="E1281" s="23">
        <v>42</v>
      </c>
      <c r="F1281">
        <v>15.5</v>
      </c>
      <c r="G1281" t="s">
        <v>14152</v>
      </c>
    </row>
    <row r="1282" spans="1:7" x14ac:dyDescent="0.35">
      <c r="A1282" s="21" t="s">
        <v>10795</v>
      </c>
      <c r="B1282" s="29" t="s">
        <v>10796</v>
      </c>
      <c r="C1282" s="23">
        <v>6</v>
      </c>
      <c r="D1282" s="23">
        <v>0.7</v>
      </c>
      <c r="E1282" s="23">
        <v>40</v>
      </c>
      <c r="F1282">
        <v>21.5</v>
      </c>
      <c r="G1282" t="s">
        <v>14142</v>
      </c>
    </row>
    <row r="1283" spans="1:7" x14ac:dyDescent="0.35">
      <c r="A1283" s="21" t="s">
        <v>554</v>
      </c>
      <c r="B1283" s="29" t="s">
        <v>555</v>
      </c>
      <c r="C1283" s="23">
        <v>6</v>
      </c>
      <c r="D1283" s="23">
        <v>0.7</v>
      </c>
      <c r="E1283" s="23">
        <v>28</v>
      </c>
      <c r="F1283">
        <v>5.5</v>
      </c>
      <c r="G1283" t="s">
        <v>14148</v>
      </c>
    </row>
    <row r="1284" spans="1:7" x14ac:dyDescent="0.35">
      <c r="A1284" s="21" t="s">
        <v>14613</v>
      </c>
      <c r="B1284" s="29" t="s">
        <v>14614</v>
      </c>
      <c r="C1284" s="23">
        <v>6</v>
      </c>
      <c r="D1284" s="23">
        <v>0.7</v>
      </c>
      <c r="E1284" s="23">
        <v>46</v>
      </c>
      <c r="F1284">
        <v>28.5</v>
      </c>
      <c r="G1284" t="s">
        <v>14145</v>
      </c>
    </row>
    <row r="1285" spans="1:7" x14ac:dyDescent="0.35">
      <c r="A1285" s="21" t="s">
        <v>12708</v>
      </c>
      <c r="B1285" s="29" t="s">
        <v>12709</v>
      </c>
      <c r="C1285" s="23">
        <v>6</v>
      </c>
      <c r="D1285" s="23">
        <v>0.7</v>
      </c>
      <c r="E1285" s="23">
        <v>40</v>
      </c>
      <c r="F1285">
        <v>29.5</v>
      </c>
      <c r="G1285" t="s">
        <v>14145</v>
      </c>
    </row>
    <row r="1286" spans="1:7" x14ac:dyDescent="0.35">
      <c r="A1286" s="21" t="s">
        <v>5006</v>
      </c>
      <c r="B1286" s="29" t="s">
        <v>5005</v>
      </c>
      <c r="C1286" s="23">
        <v>6</v>
      </c>
      <c r="D1286" s="23">
        <v>0.7</v>
      </c>
      <c r="E1286" s="23">
        <v>40</v>
      </c>
      <c r="F1286">
        <v>5.8</v>
      </c>
      <c r="G1286" t="s">
        <v>14150</v>
      </c>
    </row>
    <row r="1287" spans="1:7" x14ac:dyDescent="0.35">
      <c r="A1287" s="21" t="s">
        <v>906</v>
      </c>
      <c r="B1287" s="29" t="s">
        <v>907</v>
      </c>
      <c r="C1287" s="23">
        <v>6</v>
      </c>
      <c r="D1287" s="23">
        <v>0.7</v>
      </c>
      <c r="E1287" s="23">
        <v>46</v>
      </c>
      <c r="F1287">
        <v>23.5</v>
      </c>
      <c r="G1287" t="s">
        <v>14145</v>
      </c>
    </row>
    <row r="1288" spans="1:7" x14ac:dyDescent="0.35">
      <c r="A1288" s="21" t="s">
        <v>163</v>
      </c>
      <c r="B1288" s="29" t="s">
        <v>164</v>
      </c>
      <c r="C1288" s="23">
        <v>4</v>
      </c>
      <c r="D1288" s="23">
        <v>0.7</v>
      </c>
      <c r="E1288" s="23">
        <v>40</v>
      </c>
      <c r="F1288">
        <v>118</v>
      </c>
      <c r="G1288" t="s">
        <v>14145</v>
      </c>
    </row>
    <row r="1289" spans="1:7" x14ac:dyDescent="0.35">
      <c r="A1289" s="21" t="s">
        <v>6098</v>
      </c>
      <c r="B1289" s="29" t="s">
        <v>6099</v>
      </c>
      <c r="C1289" s="23">
        <v>6</v>
      </c>
      <c r="D1289" s="23">
        <v>1</v>
      </c>
      <c r="E1289" s="23">
        <v>43</v>
      </c>
      <c r="F1289">
        <v>38.5</v>
      </c>
      <c r="G1289" t="s">
        <v>14145</v>
      </c>
    </row>
    <row r="1290" spans="1:7" x14ac:dyDescent="0.35">
      <c r="A1290" s="21" t="s">
        <v>14525</v>
      </c>
      <c r="B1290" s="29" t="s">
        <v>8685</v>
      </c>
      <c r="C1290" s="23">
        <v>60</v>
      </c>
      <c r="D1290" s="23">
        <v>0.05</v>
      </c>
      <c r="E1290" s="23">
        <v>41</v>
      </c>
      <c r="F1290">
        <v>1.3</v>
      </c>
      <c r="G1290" t="s">
        <v>14146</v>
      </c>
    </row>
    <row r="1291" spans="1:7" x14ac:dyDescent="0.35">
      <c r="A1291" s="21" t="s">
        <v>12098</v>
      </c>
      <c r="B1291" s="29" t="s">
        <v>12099</v>
      </c>
      <c r="C1291" s="23">
        <v>6</v>
      </c>
      <c r="D1291" s="23">
        <v>0.7</v>
      </c>
      <c r="E1291" s="23">
        <v>15</v>
      </c>
      <c r="F1291">
        <v>4.45</v>
      </c>
      <c r="G1291" t="s">
        <v>14153</v>
      </c>
    </row>
    <row r="1292" spans="1:7" x14ac:dyDescent="0.35">
      <c r="A1292" s="21" t="s">
        <v>10340</v>
      </c>
      <c r="B1292" s="29" t="s">
        <v>10341</v>
      </c>
      <c r="C1292" s="23">
        <v>60</v>
      </c>
      <c r="D1292" s="23">
        <v>0.05</v>
      </c>
      <c r="E1292" s="23">
        <v>40</v>
      </c>
      <c r="F1292">
        <v>4.1500000000000004</v>
      </c>
      <c r="G1292" t="s">
        <v>14140</v>
      </c>
    </row>
    <row r="1293" spans="1:7" x14ac:dyDescent="0.35">
      <c r="A1293" s="21" t="s">
        <v>4528</v>
      </c>
      <c r="B1293" s="29" t="s">
        <v>4529</v>
      </c>
      <c r="C1293" s="23">
        <v>6</v>
      </c>
      <c r="D1293" s="23">
        <v>0.7</v>
      </c>
      <c r="E1293" s="23">
        <v>38</v>
      </c>
      <c r="F1293">
        <v>25.75</v>
      </c>
      <c r="G1293" t="s">
        <v>14140</v>
      </c>
    </row>
    <row r="1294" spans="1:7" x14ac:dyDescent="0.35">
      <c r="A1294" s="21" t="s">
        <v>8388</v>
      </c>
      <c r="B1294" s="29" t="s">
        <v>8389</v>
      </c>
      <c r="C1294" s="23">
        <v>6</v>
      </c>
      <c r="D1294" s="23">
        <v>0.7</v>
      </c>
      <c r="E1294" s="23">
        <v>16</v>
      </c>
      <c r="F1294">
        <v>11.95</v>
      </c>
      <c r="G1294" t="s">
        <v>14154</v>
      </c>
    </row>
    <row r="1295" spans="1:7" x14ac:dyDescent="0.35">
      <c r="A1295" s="21" t="s">
        <v>2863</v>
      </c>
      <c r="B1295" s="29" t="s">
        <v>2864</v>
      </c>
      <c r="C1295" s="23">
        <v>6</v>
      </c>
      <c r="D1295" s="23">
        <v>0.7</v>
      </c>
      <c r="E1295" s="23">
        <v>40</v>
      </c>
      <c r="F1295">
        <v>7.35</v>
      </c>
      <c r="G1295" t="s">
        <v>14168</v>
      </c>
    </row>
    <row r="1296" spans="1:7" x14ac:dyDescent="0.35">
      <c r="A1296" s="21" t="s">
        <v>11563</v>
      </c>
      <c r="B1296" s="29" t="s">
        <v>11564</v>
      </c>
      <c r="C1296" s="23">
        <v>6</v>
      </c>
      <c r="D1296" s="23">
        <v>0.7</v>
      </c>
      <c r="E1296" s="23">
        <v>30</v>
      </c>
      <c r="F1296">
        <v>8.1999999999999993</v>
      </c>
      <c r="G1296" t="s">
        <v>14148</v>
      </c>
    </row>
    <row r="1297" spans="1:7" x14ac:dyDescent="0.35">
      <c r="A1297" s="21" t="s">
        <v>13156</v>
      </c>
      <c r="B1297" s="29" t="s">
        <v>13157</v>
      </c>
      <c r="C1297" s="23">
        <v>6</v>
      </c>
      <c r="D1297" s="23">
        <v>0.7</v>
      </c>
      <c r="E1297" s="23">
        <v>35</v>
      </c>
      <c r="F1297">
        <v>7.95</v>
      </c>
      <c r="G1297" t="s">
        <v>14140</v>
      </c>
    </row>
    <row r="1298" spans="1:7" x14ac:dyDescent="0.35">
      <c r="A1298" s="21" t="s">
        <v>12974</v>
      </c>
      <c r="B1298" s="29" t="s">
        <v>12975</v>
      </c>
      <c r="C1298" s="23">
        <v>6</v>
      </c>
      <c r="D1298" s="23">
        <v>0.7</v>
      </c>
      <c r="E1298" s="23">
        <v>44.9</v>
      </c>
      <c r="F1298">
        <v>350</v>
      </c>
      <c r="G1298" t="s">
        <v>14145</v>
      </c>
    </row>
    <row r="1299" spans="1:7" x14ac:dyDescent="0.35">
      <c r="A1299" s="21" t="s">
        <v>14496</v>
      </c>
      <c r="B1299" s="29" t="s">
        <v>14497</v>
      </c>
      <c r="C1299" s="23">
        <v>4</v>
      </c>
      <c r="D1299" s="23">
        <v>0.7</v>
      </c>
      <c r="E1299" s="23">
        <v>40</v>
      </c>
      <c r="F1299">
        <v>165</v>
      </c>
      <c r="G1299" t="s">
        <v>14150</v>
      </c>
    </row>
    <row r="1300" spans="1:7" x14ac:dyDescent="0.35">
      <c r="A1300" s="21" t="s">
        <v>5034</v>
      </c>
      <c r="B1300" s="29" t="s">
        <v>5031</v>
      </c>
      <c r="C1300" s="23">
        <v>12</v>
      </c>
      <c r="D1300" s="23">
        <v>1</v>
      </c>
      <c r="E1300" s="23">
        <v>40</v>
      </c>
      <c r="F1300">
        <v>8.9499999999999993</v>
      </c>
      <c r="G1300" t="s">
        <v>14150</v>
      </c>
    </row>
    <row r="1301" spans="1:7" x14ac:dyDescent="0.35">
      <c r="A1301" s="21" t="s">
        <v>2639</v>
      </c>
      <c r="B1301" s="29" t="s">
        <v>2640</v>
      </c>
      <c r="C1301" s="23">
        <v>6</v>
      </c>
      <c r="D1301" s="23">
        <v>0.7</v>
      </c>
      <c r="E1301" s="23">
        <v>40</v>
      </c>
      <c r="F1301">
        <v>7.25</v>
      </c>
      <c r="G1301" t="s">
        <v>14150</v>
      </c>
    </row>
    <row r="1302" spans="1:7" x14ac:dyDescent="0.35">
      <c r="A1302" s="21" t="s">
        <v>9736</v>
      </c>
      <c r="B1302" s="29" t="s">
        <v>9733</v>
      </c>
      <c r="C1302" s="23">
        <v>6</v>
      </c>
      <c r="D1302" s="23">
        <v>1</v>
      </c>
      <c r="E1302" s="23">
        <v>32</v>
      </c>
      <c r="F1302">
        <v>9.4499999999999993</v>
      </c>
      <c r="G1302" t="s">
        <v>14161</v>
      </c>
    </row>
    <row r="1303" spans="1:7" x14ac:dyDescent="0.35">
      <c r="A1303" s="21" t="s">
        <v>4989</v>
      </c>
      <c r="B1303" s="29" t="s">
        <v>4990</v>
      </c>
      <c r="C1303" s="23">
        <v>12</v>
      </c>
      <c r="D1303" s="23">
        <v>0.05</v>
      </c>
      <c r="E1303" s="23">
        <v>40.6</v>
      </c>
      <c r="F1303">
        <v>5.95</v>
      </c>
      <c r="G1303" t="s">
        <v>14164</v>
      </c>
    </row>
    <row r="1304" spans="1:7" x14ac:dyDescent="0.35">
      <c r="A1304" s="21" t="s">
        <v>859</v>
      </c>
      <c r="B1304" s="29" t="s">
        <v>860</v>
      </c>
      <c r="C1304" s="23">
        <v>6</v>
      </c>
      <c r="D1304" s="23">
        <v>1</v>
      </c>
      <c r="E1304" s="23">
        <v>40</v>
      </c>
      <c r="F1304">
        <v>22.5</v>
      </c>
      <c r="G1304" t="s">
        <v>14145</v>
      </c>
    </row>
    <row r="1305" spans="1:7" x14ac:dyDescent="0.35">
      <c r="A1305" s="21" t="s">
        <v>13027</v>
      </c>
      <c r="B1305" s="29" t="s">
        <v>13028</v>
      </c>
      <c r="C1305" s="23">
        <v>6</v>
      </c>
      <c r="D1305" s="23">
        <v>0.7</v>
      </c>
      <c r="E1305" s="23">
        <v>40</v>
      </c>
      <c r="F1305">
        <v>11.5</v>
      </c>
      <c r="G1305" t="s">
        <v>14145</v>
      </c>
    </row>
    <row r="1306" spans="1:7" x14ac:dyDescent="0.35">
      <c r="A1306" s="21" t="s">
        <v>15171</v>
      </c>
      <c r="B1306" s="29" t="s">
        <v>3213</v>
      </c>
      <c r="C1306" s="23">
        <v>6</v>
      </c>
      <c r="D1306" s="23">
        <v>0.7</v>
      </c>
      <c r="E1306" s="23">
        <v>40</v>
      </c>
      <c r="F1306">
        <v>14.45</v>
      </c>
      <c r="G1306" t="s">
        <v>14150</v>
      </c>
    </row>
    <row r="1307" spans="1:7" x14ac:dyDescent="0.35">
      <c r="A1307" s="21" t="s">
        <v>9839</v>
      </c>
      <c r="B1307" s="29" t="s">
        <v>9840</v>
      </c>
      <c r="C1307" s="23">
        <v>6</v>
      </c>
      <c r="D1307" s="23">
        <v>0.7</v>
      </c>
      <c r="E1307" s="23">
        <v>43</v>
      </c>
      <c r="F1307">
        <v>40.85</v>
      </c>
      <c r="G1307" t="s">
        <v>14145</v>
      </c>
    </row>
    <row r="1308" spans="1:7" x14ac:dyDescent="0.35">
      <c r="A1308" s="21" t="s">
        <v>9692</v>
      </c>
      <c r="B1308" s="29" t="s">
        <v>9693</v>
      </c>
      <c r="C1308" s="23">
        <v>6</v>
      </c>
      <c r="D1308" s="23">
        <v>0.7</v>
      </c>
      <c r="E1308" s="23">
        <v>45</v>
      </c>
      <c r="F1308">
        <v>54.95</v>
      </c>
      <c r="G1308" t="s">
        <v>14145</v>
      </c>
    </row>
    <row r="1309" spans="1:7" x14ac:dyDescent="0.35">
      <c r="A1309" s="21" t="s">
        <v>7399</v>
      </c>
      <c r="B1309" s="29" t="s">
        <v>7400</v>
      </c>
      <c r="C1309" s="23">
        <v>6</v>
      </c>
      <c r="D1309" s="23">
        <v>0.7</v>
      </c>
      <c r="E1309" s="23">
        <v>40</v>
      </c>
      <c r="F1309">
        <v>6.7</v>
      </c>
      <c r="G1309" t="s">
        <v>14158</v>
      </c>
    </row>
    <row r="1310" spans="1:7" x14ac:dyDescent="0.35">
      <c r="A1310" s="21" t="s">
        <v>11846</v>
      </c>
      <c r="B1310" s="29" t="s">
        <v>11847</v>
      </c>
      <c r="C1310" s="23">
        <v>6</v>
      </c>
      <c r="D1310" s="23">
        <v>0.7</v>
      </c>
      <c r="E1310" s="23">
        <v>41.8</v>
      </c>
      <c r="F1310">
        <v>18.5</v>
      </c>
      <c r="G1310" t="s">
        <v>14146</v>
      </c>
    </row>
    <row r="1311" spans="1:7" x14ac:dyDescent="0.35">
      <c r="A1311" s="21" t="s">
        <v>9030</v>
      </c>
      <c r="B1311" s="29" t="s">
        <v>9031</v>
      </c>
      <c r="C1311" s="23">
        <v>6</v>
      </c>
      <c r="D1311" s="23">
        <v>0.7</v>
      </c>
      <c r="E1311" s="23">
        <v>40</v>
      </c>
      <c r="F1311">
        <v>9.9499999999999993</v>
      </c>
      <c r="G1311" t="s">
        <v>14146</v>
      </c>
    </row>
    <row r="1312" spans="1:7" x14ac:dyDescent="0.35">
      <c r="A1312" s="21" t="s">
        <v>14974</v>
      </c>
      <c r="B1312" s="29" t="s">
        <v>14975</v>
      </c>
      <c r="C1312" s="23">
        <v>6</v>
      </c>
      <c r="D1312" s="23">
        <v>0.7</v>
      </c>
      <c r="E1312" s="23">
        <v>46</v>
      </c>
      <c r="F1312">
        <v>46.5</v>
      </c>
      <c r="G1312" t="s">
        <v>14145</v>
      </c>
    </row>
    <row r="1313" spans="1:7" x14ac:dyDescent="0.35">
      <c r="A1313" s="21" t="s">
        <v>6441</v>
      </c>
      <c r="B1313" s="29" t="s">
        <v>6442</v>
      </c>
      <c r="C1313" s="23">
        <v>6</v>
      </c>
      <c r="D1313" s="23">
        <v>1</v>
      </c>
      <c r="E1313" s="23">
        <v>30</v>
      </c>
      <c r="F1313">
        <v>28.5</v>
      </c>
      <c r="G1313" t="s">
        <v>14141</v>
      </c>
    </row>
    <row r="1314" spans="1:7" x14ac:dyDescent="0.35">
      <c r="A1314" s="21" t="s">
        <v>10491</v>
      </c>
      <c r="B1314" s="29" t="s">
        <v>10492</v>
      </c>
      <c r="C1314" s="23">
        <v>6</v>
      </c>
      <c r="D1314" s="23">
        <v>1</v>
      </c>
      <c r="E1314" s="23">
        <v>21</v>
      </c>
      <c r="F1314">
        <v>7.85</v>
      </c>
      <c r="G1314" t="s">
        <v>14156</v>
      </c>
    </row>
    <row r="1315" spans="1:7" x14ac:dyDescent="0.35">
      <c r="A1315" s="21" t="s">
        <v>8069</v>
      </c>
      <c r="B1315" s="29" t="s">
        <v>8070</v>
      </c>
      <c r="C1315" s="23">
        <v>12</v>
      </c>
      <c r="D1315" s="23">
        <v>0.7</v>
      </c>
      <c r="E1315" s="23">
        <v>40</v>
      </c>
      <c r="F1315">
        <v>3.05</v>
      </c>
      <c r="G1315" t="s">
        <v>14142</v>
      </c>
    </row>
    <row r="1316" spans="1:7" x14ac:dyDescent="0.35">
      <c r="A1316" s="21" t="s">
        <v>11498</v>
      </c>
      <c r="B1316" s="29" t="s">
        <v>11499</v>
      </c>
      <c r="C1316" s="23">
        <v>6</v>
      </c>
      <c r="D1316" s="23">
        <v>0.7</v>
      </c>
      <c r="E1316" s="23">
        <v>40</v>
      </c>
      <c r="F1316">
        <v>20</v>
      </c>
      <c r="G1316" t="s">
        <v>14144</v>
      </c>
    </row>
    <row r="1317" spans="1:7" x14ac:dyDescent="0.35">
      <c r="A1317" s="21" t="s">
        <v>9953</v>
      </c>
      <c r="B1317" s="29" t="s">
        <v>9956</v>
      </c>
      <c r="C1317" s="23">
        <v>6</v>
      </c>
      <c r="D1317" s="23">
        <v>1</v>
      </c>
      <c r="E1317" s="23">
        <v>37.5</v>
      </c>
      <c r="F1317">
        <v>3.1</v>
      </c>
      <c r="G1317" t="s">
        <v>14160</v>
      </c>
    </row>
    <row r="1318" spans="1:7" x14ac:dyDescent="0.35">
      <c r="A1318" s="21" t="s">
        <v>512</v>
      </c>
      <c r="B1318" s="29" t="s">
        <v>513</v>
      </c>
      <c r="C1318" s="23">
        <v>6</v>
      </c>
      <c r="D1318" s="23">
        <v>0.5</v>
      </c>
      <c r="E1318" s="23">
        <v>25</v>
      </c>
      <c r="F1318">
        <v>11.25</v>
      </c>
      <c r="G1318" t="s">
        <v>14148</v>
      </c>
    </row>
    <row r="1319" spans="1:7" x14ac:dyDescent="0.35">
      <c r="A1319" s="21" t="s">
        <v>4283</v>
      </c>
      <c r="B1319" s="29" t="s">
        <v>4284</v>
      </c>
      <c r="C1319" s="23">
        <v>6</v>
      </c>
      <c r="D1319" s="23">
        <v>0.7</v>
      </c>
      <c r="E1319" s="23">
        <v>40</v>
      </c>
      <c r="F1319">
        <v>8.35</v>
      </c>
      <c r="G1319" t="s">
        <v>14168</v>
      </c>
    </row>
    <row r="1320" spans="1:7" x14ac:dyDescent="0.35">
      <c r="A1320" s="21" t="s">
        <v>13854</v>
      </c>
      <c r="B1320" s="29" t="s">
        <v>13855</v>
      </c>
      <c r="C1320" s="23">
        <v>6</v>
      </c>
      <c r="D1320" s="23">
        <v>0.5</v>
      </c>
      <c r="E1320" s="23">
        <v>35</v>
      </c>
      <c r="F1320">
        <v>8.6999999999999993</v>
      </c>
      <c r="G1320" t="s">
        <v>14153</v>
      </c>
    </row>
    <row r="1321" spans="1:7" x14ac:dyDescent="0.35">
      <c r="A1321" s="21" t="s">
        <v>10783</v>
      </c>
      <c r="B1321" s="29" t="s">
        <v>10784</v>
      </c>
      <c r="C1321" s="23">
        <v>6</v>
      </c>
      <c r="D1321" s="23">
        <v>0.7</v>
      </c>
      <c r="E1321" s="23">
        <v>37.5</v>
      </c>
      <c r="F1321">
        <v>7.75</v>
      </c>
      <c r="G1321" t="s">
        <v>14141</v>
      </c>
    </row>
    <row r="1322" spans="1:7" x14ac:dyDescent="0.35">
      <c r="A1322" s="21" t="s">
        <v>14536</v>
      </c>
      <c r="B1322" s="29" t="s">
        <v>1413</v>
      </c>
      <c r="C1322" s="23">
        <v>12</v>
      </c>
      <c r="D1322" s="23">
        <v>1</v>
      </c>
      <c r="E1322" s="23">
        <v>37.5</v>
      </c>
      <c r="F1322">
        <v>8.5</v>
      </c>
      <c r="G1322" t="s">
        <v>14144</v>
      </c>
    </row>
    <row r="1323" spans="1:7" x14ac:dyDescent="0.35">
      <c r="A1323" s="21" t="s">
        <v>7138</v>
      </c>
      <c r="B1323" s="29" t="s">
        <v>7139</v>
      </c>
      <c r="C1323" s="23">
        <v>6</v>
      </c>
      <c r="D1323" s="23">
        <v>0.7</v>
      </c>
      <c r="E1323" s="23">
        <v>35</v>
      </c>
      <c r="F1323">
        <v>11</v>
      </c>
      <c r="G1323" t="s">
        <v>14253</v>
      </c>
    </row>
    <row r="1324" spans="1:7" x14ac:dyDescent="0.35">
      <c r="A1324" s="21" t="s">
        <v>2820</v>
      </c>
      <c r="B1324" s="29" t="s">
        <v>2821</v>
      </c>
      <c r="C1324" s="23">
        <v>6</v>
      </c>
      <c r="D1324" s="23">
        <v>0.7</v>
      </c>
      <c r="E1324" s="23">
        <v>37.5</v>
      </c>
      <c r="F1324">
        <v>13.75</v>
      </c>
      <c r="G1324" t="s">
        <v>14160</v>
      </c>
    </row>
    <row r="1325" spans="1:7" x14ac:dyDescent="0.35">
      <c r="A1325" s="21" t="s">
        <v>10324</v>
      </c>
      <c r="B1325" s="29" t="s">
        <v>10325</v>
      </c>
      <c r="C1325" s="23">
        <v>6</v>
      </c>
      <c r="D1325" s="23">
        <v>0.7</v>
      </c>
      <c r="E1325" s="23">
        <v>40</v>
      </c>
      <c r="F1325">
        <v>33.5</v>
      </c>
      <c r="G1325" t="s">
        <v>14140</v>
      </c>
    </row>
    <row r="1326" spans="1:7" x14ac:dyDescent="0.35">
      <c r="A1326" s="21" t="s">
        <v>10856</v>
      </c>
      <c r="B1326" s="29" t="s">
        <v>10857</v>
      </c>
      <c r="C1326" s="23">
        <v>6</v>
      </c>
      <c r="D1326" s="23">
        <v>0.7</v>
      </c>
      <c r="E1326" s="23">
        <v>15</v>
      </c>
      <c r="F1326">
        <v>2.8</v>
      </c>
      <c r="G1326" t="s">
        <v>14141</v>
      </c>
    </row>
    <row r="1327" spans="1:7" x14ac:dyDescent="0.35">
      <c r="A1327" s="21" t="s">
        <v>14565</v>
      </c>
      <c r="B1327" s="29" t="s">
        <v>14566</v>
      </c>
      <c r="C1327" s="23">
        <v>6</v>
      </c>
      <c r="D1327" s="23">
        <v>0.5</v>
      </c>
      <c r="E1327" s="23">
        <v>46</v>
      </c>
      <c r="F1327">
        <v>19.5</v>
      </c>
      <c r="G1327" t="s">
        <v>14145</v>
      </c>
    </row>
    <row r="1328" spans="1:7" x14ac:dyDescent="0.35">
      <c r="A1328" s="21" t="s">
        <v>14604</v>
      </c>
      <c r="B1328" s="29" t="s">
        <v>14605</v>
      </c>
      <c r="C1328" s="23">
        <v>6</v>
      </c>
      <c r="D1328" s="23">
        <v>1</v>
      </c>
      <c r="E1328" s="23">
        <v>25</v>
      </c>
      <c r="F1328">
        <v>7.15</v>
      </c>
      <c r="G1328" t="s">
        <v>14148</v>
      </c>
    </row>
    <row r="1329" spans="1:7" x14ac:dyDescent="0.35">
      <c r="A1329" s="21" t="s">
        <v>15228</v>
      </c>
      <c r="B1329" s="29" t="s">
        <v>15229</v>
      </c>
      <c r="C1329" s="23">
        <v>4</v>
      </c>
      <c r="D1329" s="23">
        <v>0.7</v>
      </c>
      <c r="E1329" s="23">
        <v>40</v>
      </c>
      <c r="F1329">
        <v>32.5</v>
      </c>
      <c r="G1329" t="s">
        <v>14251</v>
      </c>
    </row>
    <row r="1330" spans="1:7" x14ac:dyDescent="0.35">
      <c r="A1330" s="21" t="s">
        <v>5570</v>
      </c>
      <c r="B1330" s="29" t="s">
        <v>5571</v>
      </c>
      <c r="C1330" s="23">
        <v>6</v>
      </c>
      <c r="D1330" s="23">
        <v>0.7</v>
      </c>
      <c r="E1330" s="23">
        <v>44</v>
      </c>
      <c r="F1330">
        <v>12.8</v>
      </c>
      <c r="G1330" t="s">
        <v>14146</v>
      </c>
    </row>
    <row r="1331" spans="1:7" x14ac:dyDescent="0.35">
      <c r="A1331" s="21" t="s">
        <v>5625</v>
      </c>
      <c r="B1331" s="29" t="s">
        <v>5626</v>
      </c>
      <c r="C1331" s="23">
        <v>6</v>
      </c>
      <c r="D1331" s="23">
        <v>0.7</v>
      </c>
      <c r="E1331" s="23">
        <v>28</v>
      </c>
      <c r="F1331">
        <v>8.1</v>
      </c>
      <c r="G1331" t="s">
        <v>14164</v>
      </c>
    </row>
    <row r="1332" spans="1:7" x14ac:dyDescent="0.35">
      <c r="A1332" s="21" t="s">
        <v>7758</v>
      </c>
      <c r="B1332" s="29" t="s">
        <v>7759</v>
      </c>
      <c r="C1332" s="23">
        <v>6</v>
      </c>
      <c r="D1332" s="23">
        <v>0.7</v>
      </c>
      <c r="E1332" s="23">
        <v>37.5</v>
      </c>
      <c r="F1332">
        <v>5.75</v>
      </c>
      <c r="G1332" t="s">
        <v>14150</v>
      </c>
    </row>
    <row r="1333" spans="1:7" x14ac:dyDescent="0.35">
      <c r="A1333" s="21" t="s">
        <v>11501</v>
      </c>
      <c r="B1333" s="29" t="s">
        <v>11502</v>
      </c>
      <c r="C1333" s="23">
        <v>12</v>
      </c>
      <c r="D1333" s="23">
        <v>0.7</v>
      </c>
      <c r="E1333" s="23">
        <v>40</v>
      </c>
      <c r="F1333">
        <v>9</v>
      </c>
      <c r="G1333" t="s">
        <v>14144</v>
      </c>
    </row>
    <row r="1334" spans="1:7" x14ac:dyDescent="0.35">
      <c r="A1334" s="21" t="s">
        <v>11422</v>
      </c>
      <c r="B1334" s="29" t="s">
        <v>11423</v>
      </c>
      <c r="C1334" s="23">
        <v>6</v>
      </c>
      <c r="D1334" s="23">
        <v>0.7</v>
      </c>
      <c r="E1334" s="23">
        <v>40</v>
      </c>
      <c r="F1334">
        <v>8.9499999999999993</v>
      </c>
      <c r="G1334" t="s">
        <v>14145</v>
      </c>
    </row>
    <row r="1335" spans="1:7" x14ac:dyDescent="0.35">
      <c r="A1335" s="21" t="s">
        <v>14656</v>
      </c>
      <c r="B1335" s="29" t="s">
        <v>1913</v>
      </c>
      <c r="C1335" s="23">
        <v>6</v>
      </c>
      <c r="D1335" s="23">
        <v>0.7</v>
      </c>
      <c r="E1335" s="23">
        <v>47</v>
      </c>
      <c r="F1335">
        <v>16.75</v>
      </c>
      <c r="G1335" t="s">
        <v>14146</v>
      </c>
    </row>
    <row r="1336" spans="1:7" x14ac:dyDescent="0.35">
      <c r="A1336" s="21" t="s">
        <v>4274</v>
      </c>
      <c r="B1336" s="29" t="s">
        <v>4275</v>
      </c>
      <c r="C1336" s="23">
        <v>6</v>
      </c>
      <c r="D1336" s="23">
        <v>0.7</v>
      </c>
      <c r="E1336" s="23">
        <v>18</v>
      </c>
      <c r="F1336">
        <v>2.4300000000000002</v>
      </c>
      <c r="G1336" t="s">
        <v>14153</v>
      </c>
    </row>
    <row r="1337" spans="1:7" x14ac:dyDescent="0.35">
      <c r="A1337" s="21" t="s">
        <v>5419</v>
      </c>
      <c r="B1337" s="29" t="s">
        <v>5416</v>
      </c>
      <c r="C1337" s="23">
        <v>6</v>
      </c>
      <c r="D1337" s="23">
        <v>1</v>
      </c>
      <c r="E1337" s="23">
        <v>40</v>
      </c>
      <c r="F1337">
        <v>9.85</v>
      </c>
      <c r="G1337" t="s">
        <v>14158</v>
      </c>
    </row>
    <row r="1338" spans="1:7" x14ac:dyDescent="0.35">
      <c r="A1338" s="21" t="s">
        <v>7350</v>
      </c>
      <c r="B1338" s="29" t="s">
        <v>7347</v>
      </c>
      <c r="C1338" s="23">
        <v>6</v>
      </c>
      <c r="D1338" s="23">
        <v>1</v>
      </c>
      <c r="E1338" s="23">
        <v>40</v>
      </c>
      <c r="F1338">
        <v>18</v>
      </c>
      <c r="G1338" t="s">
        <v>14150</v>
      </c>
    </row>
    <row r="1339" spans="1:7" x14ac:dyDescent="0.35">
      <c r="A1339" s="21" t="s">
        <v>4038</v>
      </c>
      <c r="B1339" s="29" t="s">
        <v>4039</v>
      </c>
      <c r="C1339" s="23">
        <v>6</v>
      </c>
      <c r="D1339" s="23">
        <v>0.7</v>
      </c>
      <c r="E1339" s="23">
        <v>15</v>
      </c>
      <c r="F1339">
        <v>6.25</v>
      </c>
      <c r="G1339" t="s">
        <v>14154</v>
      </c>
    </row>
    <row r="1340" spans="1:7" x14ac:dyDescent="0.35">
      <c r="A1340" s="21" t="s">
        <v>451</v>
      </c>
      <c r="B1340" s="29" t="s">
        <v>452</v>
      </c>
      <c r="C1340" s="23">
        <v>6</v>
      </c>
      <c r="D1340" s="23">
        <v>0.5</v>
      </c>
      <c r="E1340" s="23">
        <v>46</v>
      </c>
      <c r="F1340">
        <v>40.5</v>
      </c>
      <c r="G1340" t="s">
        <v>14145</v>
      </c>
    </row>
    <row r="1341" spans="1:7" x14ac:dyDescent="0.35">
      <c r="A1341" s="21" t="s">
        <v>11305</v>
      </c>
      <c r="B1341" s="29" t="s">
        <v>11306</v>
      </c>
      <c r="C1341" s="23">
        <v>6</v>
      </c>
      <c r="D1341" s="23">
        <v>1</v>
      </c>
      <c r="E1341" s="23">
        <v>18</v>
      </c>
      <c r="F1341">
        <v>6.25</v>
      </c>
      <c r="G1341" t="s">
        <v>14141</v>
      </c>
    </row>
    <row r="1342" spans="1:7" x14ac:dyDescent="0.35">
      <c r="A1342" s="21" t="s">
        <v>2074</v>
      </c>
      <c r="B1342" s="29" t="s">
        <v>2075</v>
      </c>
      <c r="C1342" s="23">
        <v>6</v>
      </c>
      <c r="D1342" s="23">
        <v>0.7</v>
      </c>
      <c r="E1342" s="23">
        <v>17</v>
      </c>
      <c r="F1342">
        <v>4.55</v>
      </c>
      <c r="G1342" t="s">
        <v>14153</v>
      </c>
    </row>
    <row r="1343" spans="1:7" x14ac:dyDescent="0.35">
      <c r="A1343" s="21" t="s">
        <v>13994</v>
      </c>
      <c r="B1343" s="29" t="s">
        <v>13995</v>
      </c>
      <c r="C1343" s="23">
        <v>12</v>
      </c>
      <c r="D1343" s="23">
        <v>0.5</v>
      </c>
      <c r="E1343" s="23">
        <v>40</v>
      </c>
      <c r="F1343">
        <v>5.25</v>
      </c>
      <c r="G1343" t="s">
        <v>14142</v>
      </c>
    </row>
    <row r="1344" spans="1:7" x14ac:dyDescent="0.35">
      <c r="A1344" s="21" t="s">
        <v>6044</v>
      </c>
      <c r="B1344" s="29" t="s">
        <v>6045</v>
      </c>
      <c r="C1344" s="23">
        <v>6</v>
      </c>
      <c r="D1344" s="23">
        <v>0.7</v>
      </c>
      <c r="E1344" s="23">
        <v>43</v>
      </c>
      <c r="F1344">
        <v>160</v>
      </c>
      <c r="G1344" t="s">
        <v>14145</v>
      </c>
    </row>
    <row r="1345" spans="1:7" x14ac:dyDescent="0.35">
      <c r="A1345" s="21" t="s">
        <v>13194</v>
      </c>
      <c r="B1345" s="29" t="s">
        <v>13195</v>
      </c>
      <c r="C1345" s="23">
        <v>6</v>
      </c>
      <c r="D1345" s="23">
        <v>0.7</v>
      </c>
      <c r="E1345" s="23">
        <v>46</v>
      </c>
      <c r="F1345">
        <v>67.5</v>
      </c>
      <c r="G1345" t="s">
        <v>14145</v>
      </c>
    </row>
    <row r="1346" spans="1:7" x14ac:dyDescent="0.35">
      <c r="A1346" s="21" t="s">
        <v>1264</v>
      </c>
      <c r="B1346" s="29" t="s">
        <v>1255</v>
      </c>
      <c r="C1346" s="23">
        <v>6</v>
      </c>
      <c r="D1346" s="23">
        <v>1</v>
      </c>
      <c r="E1346" s="23">
        <v>17</v>
      </c>
      <c r="F1346">
        <v>10.5</v>
      </c>
      <c r="G1346" t="s">
        <v>14154</v>
      </c>
    </row>
    <row r="1347" spans="1:7" x14ac:dyDescent="0.35">
      <c r="A1347" s="21" t="s">
        <v>14270</v>
      </c>
      <c r="B1347" s="29" t="s">
        <v>14271</v>
      </c>
      <c r="C1347" s="23">
        <v>6</v>
      </c>
      <c r="D1347" s="23">
        <v>0.7</v>
      </c>
      <c r="E1347" s="23">
        <v>40</v>
      </c>
      <c r="F1347">
        <v>11.75</v>
      </c>
      <c r="G1347" t="s">
        <v>14144</v>
      </c>
    </row>
    <row r="1348" spans="1:7" x14ac:dyDescent="0.35">
      <c r="A1348" s="21" t="s">
        <v>254</v>
      </c>
      <c r="B1348" s="29" t="s">
        <v>255</v>
      </c>
      <c r="C1348" s="23">
        <v>6</v>
      </c>
      <c r="D1348" s="23">
        <v>0.7</v>
      </c>
      <c r="E1348" s="23">
        <v>40</v>
      </c>
      <c r="F1348">
        <v>7.35</v>
      </c>
      <c r="G1348" t="s">
        <v>14141</v>
      </c>
    </row>
    <row r="1349" spans="1:7" x14ac:dyDescent="0.35">
      <c r="A1349" s="21" t="s">
        <v>6296</v>
      </c>
      <c r="B1349" s="29" t="s">
        <v>6297</v>
      </c>
      <c r="C1349" s="23">
        <v>6</v>
      </c>
      <c r="D1349" s="23">
        <v>0.7</v>
      </c>
      <c r="E1349" s="23">
        <v>38</v>
      </c>
      <c r="F1349">
        <v>10.1</v>
      </c>
      <c r="G1349" t="s">
        <v>14161</v>
      </c>
    </row>
    <row r="1350" spans="1:7" x14ac:dyDescent="0.35">
      <c r="A1350" s="21" t="s">
        <v>12605</v>
      </c>
      <c r="B1350" s="29" t="s">
        <v>14768</v>
      </c>
      <c r="C1350" s="23">
        <v>6</v>
      </c>
      <c r="D1350" s="23">
        <v>0.7</v>
      </c>
      <c r="E1350" s="23">
        <v>50</v>
      </c>
      <c r="F1350">
        <v>45.5</v>
      </c>
      <c r="G1350" t="s">
        <v>14151</v>
      </c>
    </row>
    <row r="1351" spans="1:7" x14ac:dyDescent="0.35">
      <c r="A1351" s="21" t="s">
        <v>8116</v>
      </c>
      <c r="B1351" s="29" t="s">
        <v>8117</v>
      </c>
      <c r="C1351" s="23">
        <v>3</v>
      </c>
      <c r="D1351" s="23">
        <v>0.7</v>
      </c>
      <c r="E1351" s="23">
        <v>55</v>
      </c>
      <c r="F1351">
        <v>34.85</v>
      </c>
      <c r="G1351" t="s">
        <v>14144</v>
      </c>
    </row>
    <row r="1352" spans="1:7" x14ac:dyDescent="0.35">
      <c r="A1352" s="21" t="s">
        <v>14723</v>
      </c>
      <c r="B1352" s="29" t="s">
        <v>14724</v>
      </c>
      <c r="C1352" s="23">
        <v>6</v>
      </c>
      <c r="D1352" s="23">
        <v>0.7</v>
      </c>
      <c r="E1352" s="23">
        <v>58.6</v>
      </c>
      <c r="F1352">
        <v>135</v>
      </c>
      <c r="G1352" t="s">
        <v>14145</v>
      </c>
    </row>
    <row r="1353" spans="1:7" x14ac:dyDescent="0.35">
      <c r="A1353" s="21" t="s">
        <v>8009</v>
      </c>
      <c r="B1353" s="29" t="s">
        <v>8010</v>
      </c>
      <c r="C1353" s="23">
        <v>6</v>
      </c>
      <c r="D1353" s="23">
        <v>0.5</v>
      </c>
      <c r="E1353" s="23">
        <v>47</v>
      </c>
      <c r="F1353">
        <v>23.4</v>
      </c>
      <c r="G1353" t="s">
        <v>14158</v>
      </c>
    </row>
    <row r="1354" spans="1:7" x14ac:dyDescent="0.35">
      <c r="A1354" s="21" t="s">
        <v>13222</v>
      </c>
      <c r="B1354" s="29" t="s">
        <v>13223</v>
      </c>
      <c r="C1354" s="23">
        <v>4</v>
      </c>
      <c r="D1354" s="23">
        <v>0.7</v>
      </c>
      <c r="E1354" s="23">
        <v>40</v>
      </c>
      <c r="F1354">
        <v>145</v>
      </c>
      <c r="G1354" t="s">
        <v>14145</v>
      </c>
    </row>
    <row r="1355" spans="1:7" x14ac:dyDescent="0.35">
      <c r="A1355" s="21" t="s">
        <v>11125</v>
      </c>
      <c r="B1355" s="29" t="s">
        <v>11126</v>
      </c>
      <c r="C1355" s="23">
        <v>12</v>
      </c>
      <c r="D1355" s="23">
        <v>0.5</v>
      </c>
      <c r="E1355" s="23">
        <v>30</v>
      </c>
      <c r="F1355">
        <v>4.55</v>
      </c>
      <c r="G1355" t="s">
        <v>14153</v>
      </c>
    </row>
    <row r="1356" spans="1:7" x14ac:dyDescent="0.35">
      <c r="A1356" s="21" t="s">
        <v>12481</v>
      </c>
      <c r="B1356" s="29" t="s">
        <v>12482</v>
      </c>
      <c r="C1356" s="23">
        <v>6</v>
      </c>
      <c r="D1356" s="23">
        <v>0.7</v>
      </c>
      <c r="E1356" s="23">
        <v>40</v>
      </c>
      <c r="F1356">
        <v>21.15</v>
      </c>
      <c r="G1356" t="s">
        <v>14145</v>
      </c>
    </row>
    <row r="1357" spans="1:7" x14ac:dyDescent="0.35">
      <c r="A1357" s="21" t="s">
        <v>15145</v>
      </c>
      <c r="B1357" s="29" t="s">
        <v>15146</v>
      </c>
      <c r="C1357" s="23">
        <v>6</v>
      </c>
      <c r="D1357" s="23">
        <v>0.7</v>
      </c>
      <c r="E1357" s="23">
        <v>40</v>
      </c>
      <c r="F1357">
        <v>20.6</v>
      </c>
      <c r="G1357" t="s">
        <v>14157</v>
      </c>
    </row>
    <row r="1358" spans="1:7" x14ac:dyDescent="0.35">
      <c r="A1358" s="21" t="s">
        <v>1798</v>
      </c>
      <c r="B1358" s="29" t="s">
        <v>1799</v>
      </c>
      <c r="C1358" s="23">
        <v>6</v>
      </c>
      <c r="D1358" s="23">
        <v>0.7</v>
      </c>
      <c r="E1358" s="23">
        <v>50</v>
      </c>
      <c r="F1358">
        <v>220</v>
      </c>
      <c r="G1358" t="s">
        <v>14150</v>
      </c>
    </row>
    <row r="1359" spans="1:7" x14ac:dyDescent="0.35">
      <c r="A1359" s="21" t="s">
        <v>14340</v>
      </c>
      <c r="B1359" s="29" t="s">
        <v>14341</v>
      </c>
      <c r="C1359" s="23">
        <v>6</v>
      </c>
      <c r="D1359" s="23">
        <v>0.7</v>
      </c>
      <c r="E1359" s="23">
        <v>40</v>
      </c>
      <c r="F1359">
        <v>30</v>
      </c>
      <c r="G1359" t="s">
        <v>14150</v>
      </c>
    </row>
    <row r="1360" spans="1:7" x14ac:dyDescent="0.35">
      <c r="A1360" s="21" t="s">
        <v>14769</v>
      </c>
      <c r="B1360" s="29" t="s">
        <v>14770</v>
      </c>
      <c r="C1360" s="23">
        <v>6</v>
      </c>
      <c r="D1360" s="23">
        <v>0.7</v>
      </c>
      <c r="E1360" s="23">
        <v>41</v>
      </c>
      <c r="F1360">
        <v>23.5</v>
      </c>
      <c r="G1360" t="s">
        <v>14144</v>
      </c>
    </row>
    <row r="1361" spans="1:7" x14ac:dyDescent="0.35">
      <c r="A1361" s="21" t="s">
        <v>7519</v>
      </c>
      <c r="B1361" s="29" t="s">
        <v>7513</v>
      </c>
      <c r="C1361" s="23">
        <v>6</v>
      </c>
      <c r="D1361" s="23">
        <v>0.7</v>
      </c>
      <c r="E1361" s="23">
        <v>40</v>
      </c>
      <c r="F1361">
        <v>13.45</v>
      </c>
      <c r="G1361" t="s">
        <v>14150</v>
      </c>
    </row>
    <row r="1362" spans="1:7" x14ac:dyDescent="0.35">
      <c r="A1362" s="21" t="s">
        <v>12948</v>
      </c>
      <c r="B1362" s="29" t="s">
        <v>12949</v>
      </c>
      <c r="C1362" s="23">
        <v>6</v>
      </c>
      <c r="D1362" s="23">
        <v>0.7</v>
      </c>
      <c r="E1362" s="23">
        <v>43</v>
      </c>
      <c r="F1362">
        <v>295</v>
      </c>
      <c r="G1362" t="s">
        <v>14145</v>
      </c>
    </row>
    <row r="1363" spans="1:7" x14ac:dyDescent="0.35">
      <c r="A1363" s="21" t="s">
        <v>11137</v>
      </c>
      <c r="B1363" s="29" t="s">
        <v>11138</v>
      </c>
      <c r="C1363" s="23">
        <v>6</v>
      </c>
      <c r="D1363" s="23">
        <v>1</v>
      </c>
      <c r="E1363" s="23">
        <v>40</v>
      </c>
      <c r="F1363">
        <v>18.75</v>
      </c>
      <c r="G1363" t="s">
        <v>14142</v>
      </c>
    </row>
    <row r="1364" spans="1:7" x14ac:dyDescent="0.35">
      <c r="A1364" s="21" t="s">
        <v>3334</v>
      </c>
      <c r="B1364" s="29" t="s">
        <v>3335</v>
      </c>
      <c r="C1364" s="23">
        <v>6</v>
      </c>
      <c r="D1364" s="23">
        <v>0.7</v>
      </c>
      <c r="E1364" s="23">
        <v>42</v>
      </c>
      <c r="F1364">
        <v>13.95</v>
      </c>
      <c r="G1364" t="s">
        <v>14146</v>
      </c>
    </row>
    <row r="1365" spans="1:7" x14ac:dyDescent="0.35">
      <c r="A1365" s="21" t="s">
        <v>11804</v>
      </c>
      <c r="B1365" s="29" t="s">
        <v>11805</v>
      </c>
      <c r="C1365" s="23">
        <v>5</v>
      </c>
      <c r="D1365" s="23">
        <v>0.7</v>
      </c>
      <c r="E1365" s="23">
        <v>40</v>
      </c>
      <c r="F1365">
        <v>64.95</v>
      </c>
      <c r="G1365" t="s">
        <v>14152</v>
      </c>
    </row>
    <row r="1366" spans="1:7" x14ac:dyDescent="0.35">
      <c r="A1366" s="21" t="s">
        <v>14596</v>
      </c>
      <c r="B1366" s="29" t="s">
        <v>14597</v>
      </c>
      <c r="C1366" s="23">
        <v>6</v>
      </c>
      <c r="D1366" s="23">
        <v>1</v>
      </c>
      <c r="E1366" s="23">
        <v>50</v>
      </c>
      <c r="F1366">
        <v>52.5</v>
      </c>
      <c r="G1366" t="s">
        <v>14158</v>
      </c>
    </row>
    <row r="1367" spans="1:7" x14ac:dyDescent="0.35">
      <c r="A1367" s="21" t="s">
        <v>13955</v>
      </c>
      <c r="B1367" s="29" t="s">
        <v>13953</v>
      </c>
      <c r="C1367" s="23">
        <v>10</v>
      </c>
      <c r="D1367" s="23">
        <v>0.7</v>
      </c>
      <c r="E1367" s="23">
        <v>40</v>
      </c>
      <c r="F1367">
        <v>17.5</v>
      </c>
      <c r="G1367" t="s">
        <v>14142</v>
      </c>
    </row>
    <row r="1368" spans="1:7" x14ac:dyDescent="0.35">
      <c r="A1368" s="21" t="s">
        <v>5214</v>
      </c>
      <c r="B1368" s="29" t="s">
        <v>5215</v>
      </c>
      <c r="C1368" s="23">
        <v>6</v>
      </c>
      <c r="D1368" s="23">
        <v>0.7</v>
      </c>
      <c r="E1368" s="23">
        <v>58</v>
      </c>
      <c r="F1368">
        <v>19.5</v>
      </c>
      <c r="G1368" t="s">
        <v>14145</v>
      </c>
    </row>
    <row r="1369" spans="1:7" x14ac:dyDescent="0.35">
      <c r="A1369" s="21" t="s">
        <v>2645</v>
      </c>
      <c r="B1369" s="29" t="s">
        <v>2640</v>
      </c>
      <c r="C1369" s="23">
        <v>12</v>
      </c>
      <c r="D1369" s="23">
        <v>1</v>
      </c>
      <c r="E1369" s="23">
        <v>40</v>
      </c>
      <c r="F1369">
        <v>8.75</v>
      </c>
      <c r="G1369" t="s">
        <v>14150</v>
      </c>
    </row>
    <row r="1370" spans="1:7" x14ac:dyDescent="0.35">
      <c r="A1370" s="21" t="s">
        <v>14506</v>
      </c>
      <c r="B1370" s="29" t="s">
        <v>14507</v>
      </c>
      <c r="C1370" s="23">
        <v>3</v>
      </c>
      <c r="D1370" s="23">
        <v>0.7</v>
      </c>
      <c r="E1370" s="23">
        <v>43</v>
      </c>
      <c r="F1370">
        <v>23.5</v>
      </c>
      <c r="G1370" t="s">
        <v>14162</v>
      </c>
    </row>
    <row r="1371" spans="1:7" x14ac:dyDescent="0.35">
      <c r="A1371" s="21" t="s">
        <v>10250</v>
      </c>
      <c r="B1371" s="29" t="s">
        <v>10247</v>
      </c>
      <c r="C1371" s="23">
        <v>6</v>
      </c>
      <c r="D1371" s="23">
        <v>1</v>
      </c>
      <c r="E1371" s="23">
        <v>40</v>
      </c>
      <c r="F1371">
        <v>7</v>
      </c>
      <c r="G1371" t="s">
        <v>14144</v>
      </c>
    </row>
    <row r="1372" spans="1:7" x14ac:dyDescent="0.35">
      <c r="A1372" s="21" t="s">
        <v>5297</v>
      </c>
      <c r="B1372" s="29" t="s">
        <v>5298</v>
      </c>
      <c r="C1372" s="23">
        <v>6</v>
      </c>
      <c r="D1372" s="23">
        <v>0.7</v>
      </c>
      <c r="E1372" s="23">
        <v>40</v>
      </c>
      <c r="F1372">
        <v>8.1999999999999993</v>
      </c>
      <c r="G1372" t="s">
        <v>14146</v>
      </c>
    </row>
    <row r="1373" spans="1:7" x14ac:dyDescent="0.35">
      <c r="A1373" s="21" t="s">
        <v>2710</v>
      </c>
      <c r="B1373" s="29" t="s">
        <v>2711</v>
      </c>
      <c r="C1373" s="23">
        <v>6</v>
      </c>
      <c r="D1373" s="23">
        <v>1</v>
      </c>
      <c r="E1373" s="23">
        <v>37.5</v>
      </c>
      <c r="F1373">
        <v>2.2000000000000002</v>
      </c>
      <c r="G1373" t="s">
        <v>14144</v>
      </c>
    </row>
    <row r="1374" spans="1:7" x14ac:dyDescent="0.35">
      <c r="A1374" s="21" t="s">
        <v>10300</v>
      </c>
      <c r="B1374" s="29" t="s">
        <v>10301</v>
      </c>
      <c r="C1374" s="23">
        <v>6</v>
      </c>
      <c r="D1374" s="23">
        <v>0.7</v>
      </c>
      <c r="E1374" s="23">
        <v>17</v>
      </c>
      <c r="F1374">
        <v>6.1</v>
      </c>
      <c r="G1374" t="s">
        <v>14153</v>
      </c>
    </row>
    <row r="1375" spans="1:7" x14ac:dyDescent="0.35">
      <c r="A1375" s="21" t="s">
        <v>14495</v>
      </c>
      <c r="B1375" s="29" t="s">
        <v>7075</v>
      </c>
      <c r="C1375" s="23">
        <v>1</v>
      </c>
      <c r="D1375" s="23">
        <v>3</v>
      </c>
      <c r="E1375" s="23">
        <v>40</v>
      </c>
      <c r="F1375">
        <v>51.4</v>
      </c>
      <c r="G1375" t="s">
        <v>14158</v>
      </c>
    </row>
    <row r="1376" spans="1:7" x14ac:dyDescent="0.35">
      <c r="A1376" s="21" t="s">
        <v>2003</v>
      </c>
      <c r="B1376" s="29" t="s">
        <v>2004</v>
      </c>
      <c r="C1376" s="23">
        <v>6</v>
      </c>
      <c r="D1376" s="23">
        <v>0.7</v>
      </c>
      <c r="E1376" s="23">
        <v>17</v>
      </c>
      <c r="F1376">
        <v>4.25</v>
      </c>
      <c r="G1376" t="s">
        <v>14153</v>
      </c>
    </row>
    <row r="1377" spans="1:7" x14ac:dyDescent="0.35">
      <c r="A1377" s="21" t="s">
        <v>8206</v>
      </c>
      <c r="B1377" s="29" t="s">
        <v>8207</v>
      </c>
      <c r="C1377" s="23">
        <v>6</v>
      </c>
      <c r="D1377" s="23">
        <v>0.7</v>
      </c>
      <c r="E1377" s="23">
        <v>48</v>
      </c>
      <c r="F1377">
        <v>88.5</v>
      </c>
      <c r="G1377" t="s">
        <v>14145</v>
      </c>
    </row>
    <row r="1378" spans="1:7" x14ac:dyDescent="0.35">
      <c r="A1378" s="21" t="s">
        <v>14971</v>
      </c>
      <c r="B1378" s="29" t="s">
        <v>14972</v>
      </c>
      <c r="C1378" s="23">
        <v>6</v>
      </c>
      <c r="D1378" s="23">
        <v>0.7</v>
      </c>
      <c r="E1378" s="23">
        <v>46</v>
      </c>
      <c r="F1378">
        <v>37.5</v>
      </c>
      <c r="G1378" t="s">
        <v>14145</v>
      </c>
    </row>
    <row r="1379" spans="1:7" x14ac:dyDescent="0.35">
      <c r="A1379" s="21" t="s">
        <v>6244</v>
      </c>
      <c r="B1379" s="29" t="s">
        <v>6245</v>
      </c>
      <c r="C1379" s="23">
        <v>6</v>
      </c>
      <c r="D1379" s="23">
        <v>0.7</v>
      </c>
      <c r="E1379" s="23">
        <v>24</v>
      </c>
      <c r="F1379">
        <v>9.25</v>
      </c>
      <c r="G1379" t="s">
        <v>14148</v>
      </c>
    </row>
    <row r="1380" spans="1:7" x14ac:dyDescent="0.35">
      <c r="A1380" s="21" t="s">
        <v>3947</v>
      </c>
      <c r="B1380" s="29" t="s">
        <v>3948</v>
      </c>
      <c r="C1380" s="23">
        <v>6</v>
      </c>
      <c r="D1380" s="23">
        <v>0.7</v>
      </c>
      <c r="E1380" s="23">
        <v>16</v>
      </c>
      <c r="F1380">
        <v>6.9</v>
      </c>
      <c r="G1380" t="s">
        <v>14148</v>
      </c>
    </row>
    <row r="1381" spans="1:7" x14ac:dyDescent="0.35">
      <c r="A1381" s="21" t="s">
        <v>894</v>
      </c>
      <c r="B1381" s="29" t="s">
        <v>895</v>
      </c>
      <c r="C1381" s="23">
        <v>6</v>
      </c>
      <c r="D1381" s="23">
        <v>0.7</v>
      </c>
      <c r="E1381" s="23">
        <v>43</v>
      </c>
      <c r="F1381">
        <v>18.5</v>
      </c>
      <c r="G1381" t="s">
        <v>14145</v>
      </c>
    </row>
    <row r="1382" spans="1:7" x14ac:dyDescent="0.35">
      <c r="A1382" s="21" t="s">
        <v>11954</v>
      </c>
      <c r="B1382" s="29" t="s">
        <v>11951</v>
      </c>
      <c r="C1382" s="23">
        <v>12</v>
      </c>
      <c r="D1382" s="23">
        <v>1</v>
      </c>
      <c r="E1382" s="23">
        <v>40</v>
      </c>
      <c r="F1382">
        <v>3</v>
      </c>
      <c r="G1382" t="s">
        <v>14142</v>
      </c>
    </row>
    <row r="1383" spans="1:7" x14ac:dyDescent="0.35">
      <c r="A1383" s="21" t="s">
        <v>4372</v>
      </c>
      <c r="B1383" s="29" t="s">
        <v>4373</v>
      </c>
      <c r="C1383" s="23">
        <v>6</v>
      </c>
      <c r="D1383" s="23">
        <v>0.7</v>
      </c>
      <c r="E1383" s="23">
        <v>40</v>
      </c>
      <c r="F1383">
        <v>51.5</v>
      </c>
      <c r="G1383" t="s">
        <v>14144</v>
      </c>
    </row>
    <row r="1384" spans="1:7" x14ac:dyDescent="0.35">
      <c r="A1384" s="21" t="s">
        <v>14359</v>
      </c>
      <c r="B1384" s="29" t="s">
        <v>14360</v>
      </c>
      <c r="C1384" s="23">
        <v>6</v>
      </c>
      <c r="D1384" s="23">
        <v>0.7</v>
      </c>
      <c r="E1384" s="23">
        <v>40</v>
      </c>
      <c r="F1384">
        <v>16.5</v>
      </c>
      <c r="G1384" t="s">
        <v>14157</v>
      </c>
    </row>
    <row r="1385" spans="1:7" x14ac:dyDescent="0.35">
      <c r="A1385" s="21" t="s">
        <v>3297</v>
      </c>
      <c r="B1385" s="29" t="s">
        <v>3298</v>
      </c>
      <c r="C1385" s="23">
        <v>6</v>
      </c>
      <c r="D1385" s="23">
        <v>0.7</v>
      </c>
      <c r="E1385" s="23">
        <v>40</v>
      </c>
      <c r="F1385">
        <v>17</v>
      </c>
      <c r="G1385" t="s">
        <v>14142</v>
      </c>
    </row>
    <row r="1386" spans="1:7" x14ac:dyDescent="0.35">
      <c r="A1386" s="21" t="s">
        <v>14356</v>
      </c>
      <c r="B1386" s="29" t="s">
        <v>14357</v>
      </c>
      <c r="C1386" s="23">
        <v>6</v>
      </c>
      <c r="D1386" s="23">
        <v>0.7</v>
      </c>
      <c r="E1386" s="23">
        <v>40</v>
      </c>
      <c r="F1386">
        <v>9.1</v>
      </c>
      <c r="G1386" t="s">
        <v>14161</v>
      </c>
    </row>
    <row r="1387" spans="1:7" x14ac:dyDescent="0.35">
      <c r="A1387" s="21" t="s">
        <v>7663</v>
      </c>
      <c r="B1387" s="29" t="s">
        <v>7657</v>
      </c>
      <c r="C1387" s="23">
        <v>6</v>
      </c>
      <c r="D1387" s="23">
        <v>0.7</v>
      </c>
      <c r="E1387" s="23">
        <v>40</v>
      </c>
      <c r="F1387">
        <v>14.85</v>
      </c>
      <c r="G1387" t="s">
        <v>14157</v>
      </c>
    </row>
    <row r="1388" spans="1:7" x14ac:dyDescent="0.35">
      <c r="A1388" s="21" t="s">
        <v>6186</v>
      </c>
      <c r="B1388" s="29" t="s">
        <v>6177</v>
      </c>
      <c r="C1388" s="23">
        <v>6</v>
      </c>
      <c r="D1388" s="23">
        <v>0.7</v>
      </c>
      <c r="E1388" s="23">
        <v>37.5</v>
      </c>
      <c r="F1388">
        <v>4.6500000000000004</v>
      </c>
      <c r="G1388" t="s">
        <v>14146</v>
      </c>
    </row>
    <row r="1389" spans="1:7" x14ac:dyDescent="0.35">
      <c r="A1389" s="21" t="s">
        <v>12021</v>
      </c>
      <c r="B1389" s="29" t="s">
        <v>12022</v>
      </c>
      <c r="C1389" s="23">
        <v>15</v>
      </c>
      <c r="D1389" s="23">
        <v>0.5</v>
      </c>
      <c r="E1389" s="23">
        <v>25</v>
      </c>
      <c r="F1389">
        <v>3.9</v>
      </c>
      <c r="G1389" t="s">
        <v>14141</v>
      </c>
    </row>
    <row r="1390" spans="1:7" x14ac:dyDescent="0.35">
      <c r="A1390" s="21" t="s">
        <v>15500</v>
      </c>
      <c r="B1390" s="29" t="s">
        <v>15501</v>
      </c>
      <c r="C1390" s="23">
        <v>6</v>
      </c>
      <c r="D1390" s="23">
        <v>1</v>
      </c>
      <c r="E1390" s="23">
        <v>40</v>
      </c>
      <c r="F1390">
        <v>8.5</v>
      </c>
      <c r="G1390" t="s">
        <v>14158</v>
      </c>
    </row>
    <row r="1391" spans="1:7" x14ac:dyDescent="0.35">
      <c r="A1391" s="21" t="s">
        <v>14601</v>
      </c>
      <c r="B1391" s="29" t="s">
        <v>14602</v>
      </c>
      <c r="C1391" s="23">
        <v>6</v>
      </c>
      <c r="D1391" s="23">
        <v>1</v>
      </c>
      <c r="E1391" s="23">
        <v>46</v>
      </c>
      <c r="F1391">
        <v>26.5</v>
      </c>
      <c r="G1391" t="s">
        <v>14145</v>
      </c>
    </row>
    <row r="1392" spans="1:7" x14ac:dyDescent="0.35">
      <c r="A1392" s="21" t="s">
        <v>1988</v>
      </c>
      <c r="B1392" s="29" t="s">
        <v>1989</v>
      </c>
      <c r="C1392" s="23">
        <v>6</v>
      </c>
      <c r="D1392" s="23">
        <v>0.7</v>
      </c>
      <c r="E1392" s="23">
        <v>24</v>
      </c>
      <c r="F1392">
        <v>4.45</v>
      </c>
      <c r="G1392" t="s">
        <v>14153</v>
      </c>
    </row>
    <row r="1393" spans="1:7" x14ac:dyDescent="0.35">
      <c r="A1393" s="21" t="s">
        <v>2326</v>
      </c>
      <c r="B1393" s="29" t="s">
        <v>2327</v>
      </c>
      <c r="C1393" s="23">
        <v>6</v>
      </c>
      <c r="D1393" s="23">
        <v>0.7</v>
      </c>
      <c r="E1393" s="23">
        <v>45</v>
      </c>
      <c r="F1393">
        <v>23.7</v>
      </c>
      <c r="G1393" t="s">
        <v>14144</v>
      </c>
    </row>
    <row r="1394" spans="1:7" x14ac:dyDescent="0.35">
      <c r="A1394" s="21" t="s">
        <v>14276</v>
      </c>
      <c r="B1394" s="29" t="s">
        <v>14277</v>
      </c>
      <c r="C1394" s="23">
        <v>6</v>
      </c>
      <c r="D1394" s="23">
        <v>0.7</v>
      </c>
      <c r="E1394" s="23">
        <v>40</v>
      </c>
      <c r="F1394">
        <v>11.95</v>
      </c>
      <c r="G1394" t="s">
        <v>14144</v>
      </c>
    </row>
    <row r="1395" spans="1:7" x14ac:dyDescent="0.35">
      <c r="A1395" s="21" t="s">
        <v>11748</v>
      </c>
      <c r="B1395" s="29" t="s">
        <v>11746</v>
      </c>
      <c r="C1395" s="23">
        <v>12</v>
      </c>
      <c r="D1395" s="23">
        <v>0.7</v>
      </c>
      <c r="E1395" s="23">
        <v>43</v>
      </c>
      <c r="F1395">
        <v>33.5</v>
      </c>
      <c r="G1395" t="s">
        <v>14163</v>
      </c>
    </row>
    <row r="1396" spans="1:7" x14ac:dyDescent="0.35">
      <c r="A1396" s="21" t="s">
        <v>7542</v>
      </c>
      <c r="B1396" s="29" t="s">
        <v>14374</v>
      </c>
      <c r="C1396" s="23">
        <v>6</v>
      </c>
      <c r="D1396" s="23">
        <v>0.7</v>
      </c>
      <c r="E1396" s="23">
        <v>40</v>
      </c>
      <c r="F1396">
        <v>19.5</v>
      </c>
      <c r="G1396" t="s">
        <v>14150</v>
      </c>
    </row>
    <row r="1397" spans="1:7" x14ac:dyDescent="0.35">
      <c r="A1397" s="21" t="s">
        <v>6974</v>
      </c>
      <c r="B1397" s="29" t="s">
        <v>6975</v>
      </c>
      <c r="C1397" s="23">
        <v>6</v>
      </c>
      <c r="D1397" s="23">
        <v>1</v>
      </c>
      <c r="E1397" s="23">
        <v>40</v>
      </c>
      <c r="F1397">
        <v>2.6</v>
      </c>
      <c r="G1397" t="s">
        <v>14141</v>
      </c>
    </row>
    <row r="1398" spans="1:7" x14ac:dyDescent="0.35">
      <c r="A1398" s="21" t="s">
        <v>14256</v>
      </c>
      <c r="B1398" s="29" t="s">
        <v>14257</v>
      </c>
      <c r="C1398" s="23">
        <v>6</v>
      </c>
      <c r="D1398" s="23">
        <v>0.7</v>
      </c>
      <c r="E1398" s="23">
        <v>40</v>
      </c>
      <c r="F1398">
        <v>36.5</v>
      </c>
      <c r="G1398" t="s">
        <v>14144</v>
      </c>
    </row>
    <row r="1399" spans="1:7" x14ac:dyDescent="0.35">
      <c r="A1399" s="21" t="s">
        <v>1790</v>
      </c>
      <c r="B1399" s="29" t="s">
        <v>1791</v>
      </c>
      <c r="C1399" s="23">
        <v>6</v>
      </c>
      <c r="D1399" s="23">
        <v>0.7</v>
      </c>
      <c r="E1399" s="23">
        <v>46.3</v>
      </c>
      <c r="F1399">
        <v>12.75</v>
      </c>
      <c r="G1399" t="s">
        <v>14150</v>
      </c>
    </row>
    <row r="1400" spans="1:7" x14ac:dyDescent="0.35">
      <c r="A1400" s="21" t="s">
        <v>13962</v>
      </c>
      <c r="B1400" s="29" t="s">
        <v>13959</v>
      </c>
      <c r="C1400" s="23">
        <v>6</v>
      </c>
      <c r="D1400" s="23">
        <v>0.7</v>
      </c>
      <c r="E1400" s="23">
        <v>40</v>
      </c>
      <c r="F1400">
        <v>3</v>
      </c>
      <c r="G1400" t="s">
        <v>14142</v>
      </c>
    </row>
    <row r="1401" spans="1:7" x14ac:dyDescent="0.35">
      <c r="A1401" s="21" t="s">
        <v>523</v>
      </c>
      <c r="B1401" s="29" t="s">
        <v>524</v>
      </c>
      <c r="C1401" s="23">
        <v>6</v>
      </c>
      <c r="D1401" s="23">
        <v>0.7</v>
      </c>
      <c r="E1401" s="23">
        <v>40</v>
      </c>
      <c r="F1401">
        <v>31.95</v>
      </c>
      <c r="G1401" t="s">
        <v>14140</v>
      </c>
    </row>
    <row r="1402" spans="1:7" x14ac:dyDescent="0.35">
      <c r="A1402" s="21" t="s">
        <v>2874</v>
      </c>
      <c r="B1402" s="29" t="s">
        <v>2875</v>
      </c>
      <c r="C1402" s="23">
        <v>6</v>
      </c>
      <c r="D1402" s="23">
        <v>0.7</v>
      </c>
      <c r="E1402" s="23">
        <v>40</v>
      </c>
      <c r="F1402">
        <v>4.8</v>
      </c>
      <c r="G1402" t="s">
        <v>14144</v>
      </c>
    </row>
    <row r="1403" spans="1:7" x14ac:dyDescent="0.35">
      <c r="A1403" s="21" t="s">
        <v>2810</v>
      </c>
      <c r="B1403" s="29" t="s">
        <v>2811</v>
      </c>
      <c r="C1403" s="23">
        <v>6</v>
      </c>
      <c r="D1403" s="23">
        <v>0.7</v>
      </c>
      <c r="E1403" s="23">
        <v>40</v>
      </c>
      <c r="F1403">
        <v>13.5</v>
      </c>
      <c r="G1403" t="s">
        <v>14146</v>
      </c>
    </row>
    <row r="1404" spans="1:7" x14ac:dyDescent="0.35">
      <c r="A1404" s="21" t="s">
        <v>3115</v>
      </c>
      <c r="B1404" s="29" t="s">
        <v>3116</v>
      </c>
      <c r="C1404" s="23">
        <v>6</v>
      </c>
      <c r="D1404" s="23">
        <v>0.7</v>
      </c>
      <c r="E1404" s="23">
        <v>40</v>
      </c>
      <c r="F1404">
        <v>88.5</v>
      </c>
      <c r="G1404" t="s">
        <v>14144</v>
      </c>
    </row>
    <row r="1405" spans="1:7" x14ac:dyDescent="0.35">
      <c r="A1405" s="21" t="s">
        <v>3388</v>
      </c>
      <c r="B1405" s="29" t="s">
        <v>3385</v>
      </c>
      <c r="C1405" s="23">
        <v>6</v>
      </c>
      <c r="D1405" s="23">
        <v>0.7</v>
      </c>
      <c r="E1405" s="23">
        <v>40</v>
      </c>
      <c r="F1405">
        <v>16.75</v>
      </c>
      <c r="G1405" t="s">
        <v>14142</v>
      </c>
    </row>
    <row r="1406" spans="1:7" x14ac:dyDescent="0.35">
      <c r="A1406" s="21" t="s">
        <v>15467</v>
      </c>
      <c r="B1406" s="29" t="s">
        <v>7228</v>
      </c>
      <c r="C1406" s="23">
        <v>6</v>
      </c>
      <c r="D1406" s="23">
        <v>1.75</v>
      </c>
      <c r="E1406" s="23">
        <v>35</v>
      </c>
      <c r="F1406">
        <v>17.5</v>
      </c>
      <c r="G1406" t="s">
        <v>14156</v>
      </c>
    </row>
    <row r="1407" spans="1:7" x14ac:dyDescent="0.35">
      <c r="A1407" s="21" t="s">
        <v>5366</v>
      </c>
      <c r="B1407" s="29" t="s">
        <v>5367</v>
      </c>
      <c r="C1407" s="23">
        <v>6</v>
      </c>
      <c r="D1407" s="23">
        <v>0.7</v>
      </c>
      <c r="E1407" s="23">
        <v>40</v>
      </c>
      <c r="F1407">
        <v>12.25</v>
      </c>
      <c r="G1407" t="s">
        <v>14144</v>
      </c>
    </row>
    <row r="1408" spans="1:7" x14ac:dyDescent="0.35">
      <c r="A1408" s="21" t="s">
        <v>3581</v>
      </c>
      <c r="B1408" s="29" t="s">
        <v>3582</v>
      </c>
      <c r="C1408" s="23">
        <v>6</v>
      </c>
      <c r="D1408" s="23">
        <v>0.7</v>
      </c>
      <c r="E1408" s="23">
        <v>40</v>
      </c>
      <c r="F1408">
        <v>34.5</v>
      </c>
      <c r="G1408" t="s">
        <v>14145</v>
      </c>
    </row>
    <row r="1409" spans="1:7" x14ac:dyDescent="0.35">
      <c r="A1409" s="21" t="s">
        <v>10476</v>
      </c>
      <c r="B1409" s="29" t="s">
        <v>10473</v>
      </c>
      <c r="C1409" s="23">
        <v>6</v>
      </c>
      <c r="D1409" s="23">
        <v>0.7</v>
      </c>
      <c r="E1409" s="23">
        <v>42</v>
      </c>
      <c r="F1409">
        <v>16.5</v>
      </c>
      <c r="G1409" t="s">
        <v>14146</v>
      </c>
    </row>
    <row r="1410" spans="1:7" x14ac:dyDescent="0.35">
      <c r="A1410" s="21" t="s">
        <v>878</v>
      </c>
      <c r="B1410" s="29" t="s">
        <v>879</v>
      </c>
      <c r="C1410" s="23">
        <v>1</v>
      </c>
      <c r="D1410" s="23">
        <v>1.2</v>
      </c>
      <c r="E1410" s="23">
        <v>40</v>
      </c>
      <c r="F1410">
        <v>67.5</v>
      </c>
      <c r="G1410" t="s">
        <v>14142</v>
      </c>
    </row>
    <row r="1411" spans="1:7" x14ac:dyDescent="0.35">
      <c r="A1411" s="21" t="s">
        <v>5944</v>
      </c>
      <c r="B1411" s="29" t="s">
        <v>5945</v>
      </c>
      <c r="C1411" s="23">
        <v>18</v>
      </c>
      <c r="D1411" s="23">
        <v>0.05</v>
      </c>
      <c r="E1411" s="23">
        <v>43</v>
      </c>
      <c r="F1411">
        <v>78.5</v>
      </c>
      <c r="G1411" t="s">
        <v>14145</v>
      </c>
    </row>
    <row r="1412" spans="1:7" x14ac:dyDescent="0.35">
      <c r="A1412" s="21" t="s">
        <v>930</v>
      </c>
      <c r="B1412" s="29" t="s">
        <v>931</v>
      </c>
      <c r="C1412" s="23">
        <v>6</v>
      </c>
      <c r="D1412" s="23">
        <v>0.7</v>
      </c>
      <c r="E1412" s="23">
        <v>24</v>
      </c>
      <c r="F1412">
        <v>6.15</v>
      </c>
      <c r="G1412" t="s">
        <v>14141</v>
      </c>
    </row>
    <row r="1413" spans="1:7" x14ac:dyDescent="0.35">
      <c r="A1413" s="21" t="s">
        <v>3005</v>
      </c>
      <c r="B1413" s="29" t="s">
        <v>3006</v>
      </c>
      <c r="C1413" s="23">
        <v>3</v>
      </c>
      <c r="D1413" s="23">
        <v>0.7</v>
      </c>
      <c r="E1413" s="23">
        <v>40</v>
      </c>
      <c r="F1413">
        <v>235.5</v>
      </c>
      <c r="G1413" t="s">
        <v>14140</v>
      </c>
    </row>
    <row r="1414" spans="1:7" x14ac:dyDescent="0.35">
      <c r="A1414" s="21" t="s">
        <v>7376</v>
      </c>
      <c r="B1414" s="29" t="s">
        <v>7377</v>
      </c>
      <c r="C1414" s="23">
        <v>6</v>
      </c>
      <c r="D1414" s="23">
        <v>0.7</v>
      </c>
      <c r="E1414" s="23">
        <v>20</v>
      </c>
      <c r="F1414">
        <v>13.25</v>
      </c>
      <c r="G1414" t="s">
        <v>14164</v>
      </c>
    </row>
    <row r="1415" spans="1:7" x14ac:dyDescent="0.35">
      <c r="A1415" s="21" t="s">
        <v>12838</v>
      </c>
      <c r="B1415" s="29" t="s">
        <v>12839</v>
      </c>
      <c r="C1415" s="23">
        <v>6</v>
      </c>
      <c r="D1415" s="23">
        <v>0.7</v>
      </c>
      <c r="E1415" s="23">
        <v>46</v>
      </c>
      <c r="F1415">
        <v>51.5</v>
      </c>
      <c r="G1415" t="s">
        <v>14145</v>
      </c>
    </row>
    <row r="1416" spans="1:7" x14ac:dyDescent="0.35">
      <c r="A1416" s="21" t="s">
        <v>13358</v>
      </c>
      <c r="B1416" s="29" t="s">
        <v>13359</v>
      </c>
      <c r="C1416" s="23">
        <v>6</v>
      </c>
      <c r="D1416" s="23">
        <v>0.7</v>
      </c>
      <c r="E1416" s="23">
        <v>43</v>
      </c>
      <c r="F1416">
        <v>11.15</v>
      </c>
      <c r="G1416" t="s">
        <v>14150</v>
      </c>
    </row>
    <row r="1417" spans="1:7" x14ac:dyDescent="0.35">
      <c r="A1417" s="21" t="s">
        <v>1440</v>
      </c>
      <c r="B1417" s="29" t="s">
        <v>1441</v>
      </c>
      <c r="C1417" s="23">
        <v>3</v>
      </c>
      <c r="D1417" s="23">
        <v>0.7</v>
      </c>
      <c r="E1417" s="23">
        <v>43</v>
      </c>
      <c r="F1417">
        <v>78.5</v>
      </c>
      <c r="G1417" t="s">
        <v>14144</v>
      </c>
    </row>
    <row r="1418" spans="1:7" x14ac:dyDescent="0.35">
      <c r="A1418" s="21" t="s">
        <v>795</v>
      </c>
      <c r="B1418" s="29" t="s">
        <v>796</v>
      </c>
      <c r="C1418" s="23">
        <v>6</v>
      </c>
      <c r="D1418" s="23">
        <v>0.7</v>
      </c>
      <c r="E1418" s="23">
        <v>40</v>
      </c>
      <c r="F1418">
        <v>54.5</v>
      </c>
      <c r="G1418" t="s">
        <v>14159</v>
      </c>
    </row>
    <row r="1419" spans="1:7" x14ac:dyDescent="0.35">
      <c r="A1419" s="21" t="s">
        <v>12288</v>
      </c>
      <c r="B1419" s="29" t="s">
        <v>12284</v>
      </c>
      <c r="C1419" s="23">
        <v>6</v>
      </c>
      <c r="D1419" s="23">
        <v>0.5</v>
      </c>
      <c r="E1419" s="23">
        <v>80</v>
      </c>
      <c r="F1419">
        <v>5.45</v>
      </c>
      <c r="G1419" t="s">
        <v>14144</v>
      </c>
    </row>
    <row r="1420" spans="1:7" x14ac:dyDescent="0.35">
      <c r="A1420" s="21" t="s">
        <v>3911</v>
      </c>
      <c r="B1420" s="29" t="s">
        <v>3912</v>
      </c>
      <c r="C1420" s="23">
        <v>6</v>
      </c>
      <c r="D1420" s="23">
        <v>0.7</v>
      </c>
      <c r="E1420" s="23">
        <v>16.5</v>
      </c>
      <c r="F1420">
        <v>6.35</v>
      </c>
      <c r="G1420" t="s">
        <v>14156</v>
      </c>
    </row>
    <row r="1421" spans="1:7" x14ac:dyDescent="0.35">
      <c r="A1421" s="21" t="s">
        <v>4908</v>
      </c>
      <c r="B1421" s="29" t="s">
        <v>4909</v>
      </c>
      <c r="C1421" s="23">
        <v>6</v>
      </c>
      <c r="D1421" s="23">
        <v>0.7</v>
      </c>
      <c r="E1421" s="23">
        <v>43</v>
      </c>
      <c r="F1421">
        <v>18.5</v>
      </c>
      <c r="G1421" t="s">
        <v>14146</v>
      </c>
    </row>
    <row r="1422" spans="1:7" x14ac:dyDescent="0.35">
      <c r="A1422" s="21" t="s">
        <v>6233</v>
      </c>
      <c r="B1422" s="29" t="s">
        <v>6234</v>
      </c>
      <c r="C1422" s="23">
        <v>12</v>
      </c>
      <c r="D1422" s="23">
        <v>0.7</v>
      </c>
      <c r="E1422" s="23">
        <v>40</v>
      </c>
      <c r="F1422">
        <v>9.1</v>
      </c>
      <c r="G1422" t="s">
        <v>14144</v>
      </c>
    </row>
    <row r="1423" spans="1:7" x14ac:dyDescent="0.35">
      <c r="A1423" s="21" t="s">
        <v>14538</v>
      </c>
      <c r="B1423" s="29" t="s">
        <v>14539</v>
      </c>
      <c r="C1423" s="23">
        <v>12</v>
      </c>
      <c r="D1423" s="23">
        <v>1</v>
      </c>
      <c r="E1423" s="23">
        <v>38</v>
      </c>
      <c r="F1423">
        <v>8.5500000000000007</v>
      </c>
      <c r="G1423" t="s">
        <v>14144</v>
      </c>
    </row>
    <row r="1424" spans="1:7" x14ac:dyDescent="0.35">
      <c r="A1424" s="21" t="s">
        <v>12175</v>
      </c>
      <c r="B1424" s="29" t="s">
        <v>12176</v>
      </c>
      <c r="C1424" s="23">
        <v>6</v>
      </c>
      <c r="D1424" s="23">
        <v>0.7</v>
      </c>
      <c r="E1424" s="23">
        <v>40</v>
      </c>
      <c r="F1424">
        <v>11.75</v>
      </c>
      <c r="G1424" t="s">
        <v>14145</v>
      </c>
    </row>
    <row r="1425" spans="1:7" x14ac:dyDescent="0.35">
      <c r="A1425" s="21" t="s">
        <v>2506</v>
      </c>
      <c r="B1425" s="29" t="s">
        <v>2507</v>
      </c>
      <c r="C1425" s="23">
        <v>6</v>
      </c>
      <c r="D1425" s="23">
        <v>0.7</v>
      </c>
      <c r="E1425" s="23">
        <v>40</v>
      </c>
      <c r="F1425">
        <v>15.95</v>
      </c>
      <c r="G1425" t="s">
        <v>14146</v>
      </c>
    </row>
    <row r="1426" spans="1:7" x14ac:dyDescent="0.35">
      <c r="A1426" s="21" t="s">
        <v>167</v>
      </c>
      <c r="B1426" s="29" t="s">
        <v>168</v>
      </c>
      <c r="C1426" s="23">
        <v>6</v>
      </c>
      <c r="D1426" s="23">
        <v>0.7</v>
      </c>
      <c r="E1426" s="23">
        <v>40</v>
      </c>
      <c r="F1426">
        <v>17.75</v>
      </c>
      <c r="G1426" t="s">
        <v>14145</v>
      </c>
    </row>
    <row r="1427" spans="1:7" x14ac:dyDescent="0.35">
      <c r="A1427" s="21" t="s">
        <v>10117</v>
      </c>
      <c r="B1427" s="29" t="s">
        <v>10118</v>
      </c>
      <c r="C1427" s="23">
        <v>6</v>
      </c>
      <c r="D1427" s="23">
        <v>0.7</v>
      </c>
      <c r="E1427" s="23">
        <v>38</v>
      </c>
      <c r="F1427">
        <v>42.95</v>
      </c>
      <c r="G1427" t="s">
        <v>14144</v>
      </c>
    </row>
    <row r="1428" spans="1:7" x14ac:dyDescent="0.35">
      <c r="A1428" s="21" t="s">
        <v>13941</v>
      </c>
      <c r="B1428" s="29" t="s">
        <v>13942</v>
      </c>
      <c r="C1428" s="23">
        <v>3</v>
      </c>
      <c r="D1428" s="23">
        <v>0.7</v>
      </c>
      <c r="E1428" s="23">
        <v>45</v>
      </c>
      <c r="F1428">
        <v>190</v>
      </c>
      <c r="G1428" t="s">
        <v>14144</v>
      </c>
    </row>
    <row r="1429" spans="1:7" x14ac:dyDescent="0.35">
      <c r="A1429" s="21" t="s">
        <v>7010</v>
      </c>
      <c r="B1429" s="29" t="s">
        <v>7011</v>
      </c>
      <c r="C1429" s="23">
        <v>6</v>
      </c>
      <c r="D1429" s="23">
        <v>0.7</v>
      </c>
      <c r="E1429" s="23">
        <v>35</v>
      </c>
      <c r="F1429">
        <v>9.15</v>
      </c>
      <c r="G1429" t="s">
        <v>14143</v>
      </c>
    </row>
    <row r="1430" spans="1:7" x14ac:dyDescent="0.35">
      <c r="A1430" s="21" t="s">
        <v>14719</v>
      </c>
      <c r="B1430" s="29" t="s">
        <v>14720</v>
      </c>
      <c r="C1430" s="23">
        <v>6</v>
      </c>
      <c r="D1430" s="23">
        <v>0.7</v>
      </c>
      <c r="E1430" s="23">
        <v>55</v>
      </c>
      <c r="F1430">
        <v>31.5</v>
      </c>
      <c r="G1430" t="s">
        <v>14145</v>
      </c>
    </row>
    <row r="1431" spans="1:7" x14ac:dyDescent="0.35">
      <c r="A1431" s="21" t="s">
        <v>651</v>
      </c>
      <c r="B1431" s="29" t="s">
        <v>652</v>
      </c>
      <c r="C1431" s="23">
        <v>6</v>
      </c>
      <c r="D1431" s="23">
        <v>0.7</v>
      </c>
      <c r="E1431" s="23">
        <v>40</v>
      </c>
      <c r="F1431">
        <v>21.25</v>
      </c>
      <c r="G1431" t="s">
        <v>14157</v>
      </c>
    </row>
    <row r="1432" spans="1:7" x14ac:dyDescent="0.35">
      <c r="A1432" s="21" t="s">
        <v>11913</v>
      </c>
      <c r="B1432" s="29" t="s">
        <v>11914</v>
      </c>
      <c r="C1432" s="23">
        <v>120</v>
      </c>
      <c r="D1432" s="23">
        <v>0.05</v>
      </c>
      <c r="E1432" s="23">
        <v>37.5</v>
      </c>
      <c r="F1432">
        <v>0.55000000000000004</v>
      </c>
      <c r="G1432" t="s">
        <v>14142</v>
      </c>
    </row>
    <row r="1433" spans="1:7" x14ac:dyDescent="0.35">
      <c r="A1433" s="21" t="s">
        <v>14700</v>
      </c>
      <c r="B1433" s="29" t="s">
        <v>14701</v>
      </c>
      <c r="C1433" s="23">
        <v>6</v>
      </c>
      <c r="D1433" s="23">
        <v>0.7</v>
      </c>
      <c r="E1433" s="23">
        <v>24</v>
      </c>
      <c r="F1433">
        <v>10.25</v>
      </c>
      <c r="G1433" t="s">
        <v>14155</v>
      </c>
    </row>
    <row r="1434" spans="1:7" x14ac:dyDescent="0.35">
      <c r="A1434" s="21" t="s">
        <v>9144</v>
      </c>
      <c r="B1434" s="29" t="s">
        <v>9145</v>
      </c>
      <c r="C1434" s="23">
        <v>6</v>
      </c>
      <c r="D1434" s="23">
        <v>0.7</v>
      </c>
      <c r="E1434" s="23">
        <v>40</v>
      </c>
      <c r="F1434">
        <v>17.95</v>
      </c>
      <c r="G1434" t="s">
        <v>14157</v>
      </c>
    </row>
    <row r="1435" spans="1:7" x14ac:dyDescent="0.35">
      <c r="A1435" s="21" t="s">
        <v>7786</v>
      </c>
      <c r="B1435" s="29" t="s">
        <v>7787</v>
      </c>
      <c r="C1435" s="23">
        <v>12</v>
      </c>
      <c r="D1435" s="23">
        <v>0.7</v>
      </c>
      <c r="E1435" s="23">
        <v>46</v>
      </c>
      <c r="F1435">
        <v>24.5</v>
      </c>
      <c r="G1435" t="s">
        <v>14145</v>
      </c>
    </row>
    <row r="1436" spans="1:7" x14ac:dyDescent="0.35">
      <c r="A1436" s="21" t="s">
        <v>10093</v>
      </c>
      <c r="B1436" s="29" t="s">
        <v>10094</v>
      </c>
      <c r="C1436" s="23">
        <v>6</v>
      </c>
      <c r="D1436" s="23">
        <v>0.7</v>
      </c>
      <c r="E1436" s="23">
        <v>12</v>
      </c>
      <c r="F1436">
        <v>6.1</v>
      </c>
      <c r="G1436" t="s">
        <v>14148</v>
      </c>
    </row>
    <row r="1437" spans="1:7" x14ac:dyDescent="0.35">
      <c r="A1437" s="21" t="s">
        <v>4376</v>
      </c>
      <c r="B1437" s="29" t="s">
        <v>4377</v>
      </c>
      <c r="C1437" s="23">
        <v>6</v>
      </c>
      <c r="D1437" s="23">
        <v>0.7</v>
      </c>
      <c r="E1437" s="23">
        <v>43</v>
      </c>
      <c r="F1437">
        <v>15.35</v>
      </c>
      <c r="G1437" t="s">
        <v>14146</v>
      </c>
    </row>
    <row r="1438" spans="1:7" x14ac:dyDescent="0.35">
      <c r="A1438" s="21" t="s">
        <v>13171</v>
      </c>
      <c r="B1438" s="29" t="s">
        <v>13172</v>
      </c>
      <c r="C1438" s="23">
        <v>6</v>
      </c>
      <c r="D1438" s="23">
        <v>0.7</v>
      </c>
      <c r="E1438" s="23">
        <v>43.8</v>
      </c>
      <c r="F1438">
        <v>72.5</v>
      </c>
      <c r="G1438" t="s">
        <v>14145</v>
      </c>
    </row>
    <row r="1439" spans="1:7" x14ac:dyDescent="0.35">
      <c r="A1439" s="21" t="s">
        <v>9585</v>
      </c>
      <c r="B1439" s="29" t="s">
        <v>9586</v>
      </c>
      <c r="C1439" s="23">
        <v>12</v>
      </c>
      <c r="D1439" s="23">
        <v>1</v>
      </c>
      <c r="E1439" s="23">
        <v>40</v>
      </c>
      <c r="F1439">
        <v>3.25</v>
      </c>
      <c r="G1439" t="s">
        <v>14142</v>
      </c>
    </row>
    <row r="1440" spans="1:7" x14ac:dyDescent="0.35">
      <c r="A1440" s="21" t="s">
        <v>2855</v>
      </c>
      <c r="B1440" s="29" t="s">
        <v>2856</v>
      </c>
      <c r="C1440" s="23">
        <v>6</v>
      </c>
      <c r="D1440" s="23">
        <v>0.7</v>
      </c>
      <c r="E1440" s="23">
        <v>43</v>
      </c>
      <c r="F1440">
        <v>26</v>
      </c>
      <c r="G1440" t="s">
        <v>14145</v>
      </c>
    </row>
    <row r="1441" spans="1:7" x14ac:dyDescent="0.35">
      <c r="A1441" s="21" t="s">
        <v>3420</v>
      </c>
      <c r="B1441" s="29" t="s">
        <v>3421</v>
      </c>
      <c r="C1441" s="23">
        <v>3</v>
      </c>
      <c r="D1441" s="23">
        <v>0.7</v>
      </c>
      <c r="E1441" s="23">
        <v>40</v>
      </c>
      <c r="F1441">
        <v>350</v>
      </c>
      <c r="G1441" t="s">
        <v>14140</v>
      </c>
    </row>
    <row r="1442" spans="1:7" x14ac:dyDescent="0.35">
      <c r="A1442" s="21" t="s">
        <v>2361</v>
      </c>
      <c r="B1442" s="29" t="s">
        <v>2362</v>
      </c>
      <c r="C1442" s="23">
        <v>6</v>
      </c>
      <c r="D1442" s="23">
        <v>0.7</v>
      </c>
      <c r="E1442" s="23">
        <v>43</v>
      </c>
      <c r="F1442">
        <v>47</v>
      </c>
      <c r="G1442" t="s">
        <v>14145</v>
      </c>
    </row>
    <row r="1443" spans="1:7" x14ac:dyDescent="0.35">
      <c r="A1443" s="21" t="s">
        <v>15041</v>
      </c>
      <c r="B1443" s="29" t="s">
        <v>15042</v>
      </c>
      <c r="C1443" s="23">
        <v>6</v>
      </c>
      <c r="D1443" s="23">
        <v>0.7</v>
      </c>
      <c r="E1443" s="23">
        <v>40</v>
      </c>
      <c r="F1443">
        <v>27.5</v>
      </c>
      <c r="G1443" t="s">
        <v>14251</v>
      </c>
    </row>
    <row r="1444" spans="1:7" x14ac:dyDescent="0.35">
      <c r="A1444" s="21" t="s">
        <v>6110</v>
      </c>
      <c r="B1444" s="29" t="s">
        <v>6111</v>
      </c>
      <c r="C1444" s="23">
        <v>6</v>
      </c>
      <c r="D1444" s="23">
        <v>1</v>
      </c>
      <c r="E1444" s="23">
        <v>43</v>
      </c>
      <c r="F1444">
        <v>49.95</v>
      </c>
      <c r="G1444" t="s">
        <v>14145</v>
      </c>
    </row>
    <row r="1445" spans="1:7" x14ac:dyDescent="0.35">
      <c r="A1445" s="21" t="s">
        <v>13796</v>
      </c>
      <c r="B1445" s="29" t="s">
        <v>13797</v>
      </c>
      <c r="C1445" s="23">
        <v>6</v>
      </c>
      <c r="D1445" s="23">
        <v>0.7</v>
      </c>
      <c r="E1445" s="23">
        <v>46</v>
      </c>
      <c r="F1445">
        <v>22.95</v>
      </c>
      <c r="G1445" t="s">
        <v>14145</v>
      </c>
    </row>
    <row r="1446" spans="1:7" x14ac:dyDescent="0.35">
      <c r="A1446" s="21" t="s">
        <v>13086</v>
      </c>
      <c r="B1446" s="29" t="s">
        <v>13087</v>
      </c>
      <c r="C1446" s="23">
        <v>6</v>
      </c>
      <c r="D1446" s="23">
        <v>0.7</v>
      </c>
      <c r="E1446" s="23">
        <v>43</v>
      </c>
      <c r="F1446">
        <v>88.5</v>
      </c>
      <c r="G1446" t="s">
        <v>14145</v>
      </c>
    </row>
    <row r="1447" spans="1:7" x14ac:dyDescent="0.35">
      <c r="A1447" s="21" t="s">
        <v>14586</v>
      </c>
      <c r="B1447" s="29" t="s">
        <v>14587</v>
      </c>
      <c r="C1447" s="23">
        <v>6</v>
      </c>
      <c r="D1447" s="23">
        <v>0.5</v>
      </c>
      <c r="E1447" s="23">
        <v>45</v>
      </c>
      <c r="F1447">
        <v>21.5</v>
      </c>
      <c r="G1447" t="s">
        <v>14146</v>
      </c>
    </row>
    <row r="1448" spans="1:7" x14ac:dyDescent="0.35">
      <c r="A1448" s="21" t="s">
        <v>5272</v>
      </c>
      <c r="B1448" s="29" t="s">
        <v>5273</v>
      </c>
      <c r="C1448" s="23">
        <v>6</v>
      </c>
      <c r="D1448" s="23">
        <v>1</v>
      </c>
      <c r="E1448" s="23">
        <v>47</v>
      </c>
      <c r="F1448">
        <v>4.95</v>
      </c>
      <c r="G1448" t="s">
        <v>14146</v>
      </c>
    </row>
    <row r="1449" spans="1:7" x14ac:dyDescent="0.35">
      <c r="A1449" s="21" t="s">
        <v>14531</v>
      </c>
      <c r="B1449" s="29" t="s">
        <v>14532</v>
      </c>
      <c r="C1449" s="23">
        <v>4</v>
      </c>
      <c r="D1449" s="23">
        <v>0.7</v>
      </c>
      <c r="E1449" s="23">
        <v>46</v>
      </c>
      <c r="F1449">
        <v>17.5</v>
      </c>
      <c r="G1449" t="s">
        <v>14152</v>
      </c>
    </row>
    <row r="1450" spans="1:7" x14ac:dyDescent="0.35">
      <c r="A1450" s="21" t="s">
        <v>4165</v>
      </c>
      <c r="B1450" s="29" t="s">
        <v>4166</v>
      </c>
      <c r="C1450" s="23">
        <v>6</v>
      </c>
      <c r="D1450" s="23">
        <v>0.7</v>
      </c>
      <c r="E1450" s="23">
        <v>37.5</v>
      </c>
      <c r="F1450">
        <v>9.1</v>
      </c>
      <c r="G1450" t="s">
        <v>14161</v>
      </c>
    </row>
    <row r="1451" spans="1:7" x14ac:dyDescent="0.35">
      <c r="A1451" s="21" t="s">
        <v>2605</v>
      </c>
      <c r="B1451" s="29" t="s">
        <v>2604</v>
      </c>
      <c r="C1451" s="23">
        <v>6</v>
      </c>
      <c r="D1451" s="23">
        <v>0.7</v>
      </c>
      <c r="E1451" s="23">
        <v>40</v>
      </c>
      <c r="F1451">
        <v>16.25</v>
      </c>
      <c r="G1451" t="s">
        <v>14145</v>
      </c>
    </row>
    <row r="1452" spans="1:7" x14ac:dyDescent="0.35">
      <c r="A1452" s="21" t="s">
        <v>13807</v>
      </c>
      <c r="B1452" s="29" t="s">
        <v>13804</v>
      </c>
      <c r="C1452" s="23">
        <v>6</v>
      </c>
      <c r="D1452" s="23">
        <v>0.7</v>
      </c>
      <c r="E1452" s="23">
        <v>43.2</v>
      </c>
      <c r="F1452">
        <v>16</v>
      </c>
      <c r="G1452" t="s">
        <v>14158</v>
      </c>
    </row>
    <row r="1453" spans="1:7" x14ac:dyDescent="0.35">
      <c r="A1453" s="21" t="s">
        <v>756</v>
      </c>
      <c r="B1453" s="29" t="s">
        <v>757</v>
      </c>
      <c r="C1453" s="23">
        <v>6</v>
      </c>
      <c r="D1453" s="23">
        <v>0.7</v>
      </c>
      <c r="E1453" s="23">
        <v>11</v>
      </c>
      <c r="F1453">
        <v>7.35</v>
      </c>
      <c r="G1453" t="s">
        <v>14156</v>
      </c>
    </row>
    <row r="1454" spans="1:7" x14ac:dyDescent="0.35">
      <c r="A1454" s="21" t="s">
        <v>9070</v>
      </c>
      <c r="B1454" s="29" t="s">
        <v>9071</v>
      </c>
      <c r="C1454" s="23">
        <v>6</v>
      </c>
      <c r="D1454" s="23">
        <v>0.7</v>
      </c>
      <c r="E1454" s="23">
        <v>40</v>
      </c>
      <c r="F1454">
        <v>19.5</v>
      </c>
      <c r="G1454" t="s">
        <v>14144</v>
      </c>
    </row>
    <row r="1455" spans="1:7" x14ac:dyDescent="0.35">
      <c r="A1455" s="21" t="s">
        <v>1909</v>
      </c>
      <c r="B1455" s="29" t="s">
        <v>1910</v>
      </c>
      <c r="C1455" s="23">
        <v>6</v>
      </c>
      <c r="D1455" s="23">
        <v>0.7</v>
      </c>
      <c r="E1455" s="23">
        <v>40</v>
      </c>
      <c r="F1455">
        <v>17.75</v>
      </c>
      <c r="G1455" t="s">
        <v>14146</v>
      </c>
    </row>
    <row r="1456" spans="1:7" x14ac:dyDescent="0.35">
      <c r="A1456" s="21" t="s">
        <v>2231</v>
      </c>
      <c r="B1456" s="29" t="s">
        <v>2232</v>
      </c>
      <c r="C1456" s="23">
        <v>6</v>
      </c>
      <c r="D1456" s="23">
        <v>0.5</v>
      </c>
      <c r="E1456" s="23">
        <v>20</v>
      </c>
      <c r="F1456">
        <v>3.75</v>
      </c>
      <c r="G1456" t="s">
        <v>14153</v>
      </c>
    </row>
    <row r="1457" spans="1:7" x14ac:dyDescent="0.35">
      <c r="A1457" s="21" t="s">
        <v>5294</v>
      </c>
      <c r="B1457" s="29" t="s">
        <v>5292</v>
      </c>
      <c r="C1457" s="23">
        <v>6</v>
      </c>
      <c r="D1457" s="23">
        <v>0.7</v>
      </c>
      <c r="E1457" s="23">
        <v>30</v>
      </c>
      <c r="F1457">
        <v>8.15</v>
      </c>
      <c r="G1457" t="s">
        <v>14156</v>
      </c>
    </row>
    <row r="1458" spans="1:7" x14ac:dyDescent="0.35">
      <c r="A1458" s="21" t="s">
        <v>10618</v>
      </c>
      <c r="B1458" s="29" t="s">
        <v>10615</v>
      </c>
      <c r="C1458" s="23">
        <v>6</v>
      </c>
      <c r="D1458" s="23">
        <v>1</v>
      </c>
      <c r="E1458" s="23">
        <v>38</v>
      </c>
      <c r="F1458">
        <v>5.0999999999999996</v>
      </c>
      <c r="G1458" t="s">
        <v>14149</v>
      </c>
    </row>
    <row r="1459" spans="1:7" x14ac:dyDescent="0.35">
      <c r="A1459" s="21" t="s">
        <v>12102</v>
      </c>
      <c r="B1459" s="29" t="s">
        <v>12103</v>
      </c>
      <c r="C1459" s="23">
        <v>6</v>
      </c>
      <c r="D1459" s="23">
        <v>0.7</v>
      </c>
      <c r="E1459" s="23">
        <v>15</v>
      </c>
      <c r="F1459">
        <v>5.25</v>
      </c>
      <c r="G1459" t="s">
        <v>14153</v>
      </c>
    </row>
    <row r="1460" spans="1:7" x14ac:dyDescent="0.35">
      <c r="A1460" s="21" t="s">
        <v>1522</v>
      </c>
      <c r="B1460" s="29" t="s">
        <v>1513</v>
      </c>
      <c r="C1460" s="23">
        <v>6</v>
      </c>
      <c r="D1460" s="23">
        <v>1</v>
      </c>
      <c r="E1460" s="23">
        <v>40</v>
      </c>
      <c r="F1460">
        <v>25.25</v>
      </c>
      <c r="G1460" t="s">
        <v>14142</v>
      </c>
    </row>
    <row r="1461" spans="1:7" x14ac:dyDescent="0.35">
      <c r="A1461" s="21" t="s">
        <v>819</v>
      </c>
      <c r="B1461" s="29" t="s">
        <v>820</v>
      </c>
      <c r="C1461" s="23">
        <v>6</v>
      </c>
      <c r="D1461" s="23">
        <v>0.7</v>
      </c>
      <c r="E1461" s="23">
        <v>51</v>
      </c>
      <c r="F1461">
        <v>1350</v>
      </c>
      <c r="G1461" t="s">
        <v>14145</v>
      </c>
    </row>
    <row r="1462" spans="1:7" x14ac:dyDescent="0.35">
      <c r="A1462" s="21" t="s">
        <v>2782</v>
      </c>
      <c r="B1462" s="29" t="s">
        <v>2783</v>
      </c>
      <c r="C1462" s="23">
        <v>6</v>
      </c>
      <c r="D1462" s="23">
        <v>0.7</v>
      </c>
      <c r="E1462" s="23">
        <v>40</v>
      </c>
      <c r="F1462">
        <v>17.75</v>
      </c>
      <c r="G1462" t="s">
        <v>14157</v>
      </c>
    </row>
    <row r="1463" spans="1:7" x14ac:dyDescent="0.35">
      <c r="A1463" s="21" t="s">
        <v>11656</v>
      </c>
      <c r="B1463" s="29" t="s">
        <v>11657</v>
      </c>
      <c r="C1463" s="23">
        <v>6</v>
      </c>
      <c r="D1463" s="23">
        <v>0.7</v>
      </c>
      <c r="E1463" s="23">
        <v>40</v>
      </c>
      <c r="F1463">
        <v>29</v>
      </c>
      <c r="G1463" t="s">
        <v>14145</v>
      </c>
    </row>
    <row r="1464" spans="1:7" x14ac:dyDescent="0.35">
      <c r="A1464" s="21" t="s">
        <v>14399</v>
      </c>
      <c r="B1464" s="29" t="s">
        <v>14400</v>
      </c>
      <c r="C1464" s="23">
        <v>6</v>
      </c>
      <c r="D1464" s="23">
        <v>0.7</v>
      </c>
      <c r="E1464" s="23">
        <v>40</v>
      </c>
      <c r="F1464">
        <v>16.399999999999999</v>
      </c>
      <c r="G1464" t="s">
        <v>14147</v>
      </c>
    </row>
    <row r="1465" spans="1:7" x14ac:dyDescent="0.35">
      <c r="A1465" s="21" t="s">
        <v>8238</v>
      </c>
      <c r="B1465" s="29" t="s">
        <v>8235</v>
      </c>
      <c r="C1465" s="23">
        <v>6</v>
      </c>
      <c r="D1465" s="23">
        <v>1</v>
      </c>
      <c r="E1465" s="23">
        <v>25</v>
      </c>
      <c r="F1465">
        <v>4.25</v>
      </c>
      <c r="G1465" t="s">
        <v>14153</v>
      </c>
    </row>
    <row r="1466" spans="1:7" x14ac:dyDescent="0.35">
      <c r="A1466" s="21" t="s">
        <v>1644</v>
      </c>
      <c r="B1466" s="29" t="s">
        <v>1645</v>
      </c>
      <c r="C1466" s="23">
        <v>6</v>
      </c>
      <c r="D1466" s="23">
        <v>0.7</v>
      </c>
      <c r="E1466" s="23">
        <v>32</v>
      </c>
      <c r="F1466">
        <v>2.1</v>
      </c>
      <c r="G1466" t="s">
        <v>14148</v>
      </c>
    </row>
    <row r="1467" spans="1:7" x14ac:dyDescent="0.35">
      <c r="A1467" s="21" t="s">
        <v>7119</v>
      </c>
      <c r="B1467" s="29" t="s">
        <v>7120</v>
      </c>
      <c r="C1467" s="23">
        <v>6</v>
      </c>
      <c r="D1467" s="23">
        <v>0.7</v>
      </c>
      <c r="E1467" s="23">
        <v>35</v>
      </c>
      <c r="F1467">
        <v>11.75</v>
      </c>
      <c r="G1467" t="s">
        <v>14143</v>
      </c>
    </row>
    <row r="1468" spans="1:7" x14ac:dyDescent="0.35">
      <c r="A1468" s="21" t="s">
        <v>1105</v>
      </c>
      <c r="B1468" s="29" t="s">
        <v>1093</v>
      </c>
      <c r="C1468" s="23">
        <v>6</v>
      </c>
      <c r="D1468" s="23">
        <v>1</v>
      </c>
      <c r="E1468" s="23">
        <v>37.5</v>
      </c>
      <c r="F1468">
        <v>7.25</v>
      </c>
      <c r="G1468" t="s">
        <v>14160</v>
      </c>
    </row>
    <row r="1469" spans="1:7" x14ac:dyDescent="0.35">
      <c r="A1469" s="21" t="s">
        <v>7406</v>
      </c>
      <c r="B1469" s="29" t="s">
        <v>7407</v>
      </c>
      <c r="C1469" s="23">
        <v>6</v>
      </c>
      <c r="D1469" s="23">
        <v>0.7</v>
      </c>
      <c r="E1469" s="23">
        <v>32.5</v>
      </c>
      <c r="F1469">
        <v>7.25</v>
      </c>
      <c r="G1469" t="s">
        <v>14143</v>
      </c>
    </row>
    <row r="1470" spans="1:7" x14ac:dyDescent="0.35">
      <c r="A1470" s="21" t="s">
        <v>12734</v>
      </c>
      <c r="B1470" s="29" t="s">
        <v>12735</v>
      </c>
      <c r="C1470" s="23">
        <v>6</v>
      </c>
      <c r="D1470" s="23">
        <v>0.7</v>
      </c>
      <c r="E1470" s="23">
        <v>40</v>
      </c>
      <c r="F1470">
        <v>44.5</v>
      </c>
      <c r="G1470" t="s">
        <v>14145</v>
      </c>
    </row>
    <row r="1471" spans="1:7" x14ac:dyDescent="0.35">
      <c r="A1471" s="21" t="s">
        <v>3188</v>
      </c>
      <c r="B1471" s="29" t="s">
        <v>3189</v>
      </c>
      <c r="C1471" s="23">
        <v>6</v>
      </c>
      <c r="D1471" s="23">
        <v>0.7</v>
      </c>
      <c r="E1471" s="23">
        <v>40</v>
      </c>
      <c r="F1471">
        <v>22.75</v>
      </c>
      <c r="G1471" t="s">
        <v>14166</v>
      </c>
    </row>
    <row r="1472" spans="1:7" x14ac:dyDescent="0.35">
      <c r="A1472" s="21" t="s">
        <v>14584</v>
      </c>
      <c r="B1472" s="29" t="s">
        <v>14585</v>
      </c>
      <c r="C1472" s="23">
        <v>6</v>
      </c>
      <c r="D1472" s="23">
        <v>0.5</v>
      </c>
      <c r="E1472" s="23">
        <v>44</v>
      </c>
      <c r="F1472">
        <v>23.5</v>
      </c>
      <c r="G1472" t="s">
        <v>14146</v>
      </c>
    </row>
    <row r="1473" spans="1:7" x14ac:dyDescent="0.35">
      <c r="A1473" s="21" t="s">
        <v>10211</v>
      </c>
      <c r="B1473" s="29" t="s">
        <v>10212</v>
      </c>
      <c r="C1473" s="23">
        <v>6</v>
      </c>
      <c r="D1473" s="23">
        <v>0.7</v>
      </c>
      <c r="E1473" s="23">
        <v>40</v>
      </c>
      <c r="F1473">
        <v>62</v>
      </c>
      <c r="G1473" t="s">
        <v>14140</v>
      </c>
    </row>
    <row r="1474" spans="1:7" x14ac:dyDescent="0.35">
      <c r="A1474" s="21" t="s">
        <v>11728</v>
      </c>
      <c r="B1474" s="29" t="s">
        <v>11729</v>
      </c>
      <c r="C1474" s="23">
        <v>6</v>
      </c>
      <c r="D1474" s="23">
        <v>0.7</v>
      </c>
      <c r="E1474" s="23">
        <v>40</v>
      </c>
      <c r="F1474">
        <v>12.95</v>
      </c>
      <c r="G1474" t="s">
        <v>14163</v>
      </c>
    </row>
    <row r="1475" spans="1:7" x14ac:dyDescent="0.35">
      <c r="A1475" s="21" t="s">
        <v>13831</v>
      </c>
      <c r="B1475" s="29" t="s">
        <v>13832</v>
      </c>
      <c r="C1475" s="23">
        <v>6</v>
      </c>
      <c r="D1475" s="23">
        <v>0.7</v>
      </c>
      <c r="E1475" s="23">
        <v>45</v>
      </c>
      <c r="F1475">
        <v>32.5</v>
      </c>
      <c r="G1475" t="s">
        <v>14144</v>
      </c>
    </row>
    <row r="1476" spans="1:7" x14ac:dyDescent="0.35">
      <c r="A1476" s="21" t="s">
        <v>748</v>
      </c>
      <c r="B1476" s="29" t="s">
        <v>749</v>
      </c>
      <c r="C1476" s="23">
        <v>6</v>
      </c>
      <c r="D1476" s="23">
        <v>0.7</v>
      </c>
      <c r="E1476" s="23">
        <v>40</v>
      </c>
      <c r="F1476">
        <v>5.25</v>
      </c>
      <c r="G1476" t="s">
        <v>14150</v>
      </c>
    </row>
    <row r="1477" spans="1:7" x14ac:dyDescent="0.35">
      <c r="A1477" s="21" t="s">
        <v>10010</v>
      </c>
      <c r="B1477" s="29" t="s">
        <v>10011</v>
      </c>
      <c r="C1477" s="23">
        <v>36</v>
      </c>
      <c r="D1477" s="23">
        <v>0.05</v>
      </c>
      <c r="E1477" s="23">
        <v>40</v>
      </c>
      <c r="F1477">
        <v>4.4000000000000004</v>
      </c>
      <c r="G1477" t="s">
        <v>14150</v>
      </c>
    </row>
    <row r="1478" spans="1:7" x14ac:dyDescent="0.35">
      <c r="A1478" s="21" t="s">
        <v>8214</v>
      </c>
      <c r="B1478" s="29" t="s">
        <v>8215</v>
      </c>
      <c r="C1478" s="23">
        <v>6</v>
      </c>
      <c r="D1478" s="23">
        <v>0.7</v>
      </c>
      <c r="E1478" s="23">
        <v>48</v>
      </c>
      <c r="F1478">
        <v>62.5</v>
      </c>
      <c r="G1478" t="s">
        <v>14145</v>
      </c>
    </row>
    <row r="1479" spans="1:7" x14ac:dyDescent="0.35">
      <c r="A1479" s="21" t="s">
        <v>4338</v>
      </c>
      <c r="B1479" s="29" t="s">
        <v>4339</v>
      </c>
      <c r="C1479" s="23">
        <v>6</v>
      </c>
      <c r="D1479" s="23">
        <v>0.7</v>
      </c>
      <c r="E1479" s="23">
        <v>40</v>
      </c>
      <c r="F1479">
        <v>12.5</v>
      </c>
      <c r="G1479" t="s">
        <v>14150</v>
      </c>
    </row>
    <row r="1480" spans="1:7" x14ac:dyDescent="0.35">
      <c r="A1480" s="21" t="s">
        <v>14385</v>
      </c>
      <c r="B1480" s="29" t="s">
        <v>9681</v>
      </c>
      <c r="C1480" s="23">
        <v>6</v>
      </c>
      <c r="D1480" s="23">
        <v>0.7</v>
      </c>
      <c r="E1480" s="23">
        <v>40</v>
      </c>
      <c r="F1480">
        <v>19.75</v>
      </c>
      <c r="G1480" t="s">
        <v>14163</v>
      </c>
    </row>
    <row r="1481" spans="1:7" x14ac:dyDescent="0.35">
      <c r="A1481" s="21" t="s">
        <v>8631</v>
      </c>
      <c r="B1481" s="29" t="s">
        <v>8632</v>
      </c>
      <c r="C1481" s="23">
        <v>6</v>
      </c>
      <c r="D1481" s="23">
        <v>0.7</v>
      </c>
      <c r="E1481" s="23">
        <v>46</v>
      </c>
      <c r="F1481">
        <v>39.5</v>
      </c>
      <c r="G1481" t="s">
        <v>14145</v>
      </c>
    </row>
    <row r="1482" spans="1:7" x14ac:dyDescent="0.35">
      <c r="A1482" s="21" t="s">
        <v>9038</v>
      </c>
      <c r="B1482" s="29" t="s">
        <v>9039</v>
      </c>
      <c r="C1482" s="23">
        <v>6</v>
      </c>
      <c r="D1482" s="23">
        <v>0.7</v>
      </c>
      <c r="E1482" s="23">
        <v>40</v>
      </c>
      <c r="F1482">
        <v>13.5</v>
      </c>
      <c r="G1482" t="s">
        <v>14157</v>
      </c>
    </row>
    <row r="1483" spans="1:7" x14ac:dyDescent="0.35">
      <c r="A1483" s="21" t="s">
        <v>9783</v>
      </c>
      <c r="B1483" s="29" t="s">
        <v>9782</v>
      </c>
      <c r="C1483" s="23">
        <v>6</v>
      </c>
      <c r="D1483" s="23">
        <v>0.7</v>
      </c>
      <c r="E1483" s="23">
        <v>40</v>
      </c>
      <c r="F1483">
        <v>14.5</v>
      </c>
      <c r="G1483" t="s">
        <v>14146</v>
      </c>
    </row>
    <row r="1484" spans="1:7" x14ac:dyDescent="0.35">
      <c r="A1484" s="21" t="s">
        <v>14690</v>
      </c>
      <c r="B1484" s="29" t="s">
        <v>14691</v>
      </c>
      <c r="C1484" s="23">
        <v>6</v>
      </c>
      <c r="D1484" s="23">
        <v>0.7</v>
      </c>
      <c r="E1484" s="23">
        <v>45</v>
      </c>
      <c r="F1484">
        <v>18.5</v>
      </c>
      <c r="G1484" t="s">
        <v>14147</v>
      </c>
    </row>
    <row r="1485" spans="1:7" x14ac:dyDescent="0.35">
      <c r="A1485" s="21" t="s">
        <v>8330</v>
      </c>
      <c r="B1485" s="29" t="s">
        <v>8331</v>
      </c>
      <c r="C1485" s="23">
        <v>6</v>
      </c>
      <c r="D1485" s="23">
        <v>0.7</v>
      </c>
      <c r="E1485" s="23">
        <v>46.3</v>
      </c>
      <c r="F1485">
        <v>22.5</v>
      </c>
      <c r="G1485" t="s">
        <v>14145</v>
      </c>
    </row>
    <row r="1486" spans="1:7" x14ac:dyDescent="0.35">
      <c r="A1486" s="21" t="s">
        <v>12514</v>
      </c>
      <c r="B1486" s="29" t="s">
        <v>12515</v>
      </c>
      <c r="C1486" s="23">
        <v>6</v>
      </c>
      <c r="D1486" s="23">
        <v>0.7</v>
      </c>
      <c r="E1486" s="23">
        <v>38</v>
      </c>
      <c r="F1486">
        <v>16.149999999999999</v>
      </c>
      <c r="G1486" t="s">
        <v>14153</v>
      </c>
    </row>
    <row r="1487" spans="1:7" x14ac:dyDescent="0.35">
      <c r="A1487" s="21" t="s">
        <v>12272</v>
      </c>
      <c r="B1487" s="29" t="s">
        <v>12273</v>
      </c>
      <c r="C1487" s="23">
        <v>6</v>
      </c>
      <c r="D1487" s="23">
        <v>0.7</v>
      </c>
      <c r="E1487" s="23">
        <v>40</v>
      </c>
      <c r="F1487">
        <v>4.75</v>
      </c>
      <c r="G1487" t="s">
        <v>14144</v>
      </c>
    </row>
    <row r="1488" spans="1:7" x14ac:dyDescent="0.35">
      <c r="A1488" s="21" t="s">
        <v>10915</v>
      </c>
      <c r="B1488" s="29" t="s">
        <v>10916</v>
      </c>
      <c r="C1488" s="23">
        <v>6</v>
      </c>
      <c r="D1488" s="23">
        <v>0.7</v>
      </c>
      <c r="E1488" s="23">
        <v>46</v>
      </c>
      <c r="F1488">
        <v>28.5</v>
      </c>
      <c r="G1488" t="s">
        <v>14144</v>
      </c>
    </row>
    <row r="1489" spans="1:7" x14ac:dyDescent="0.35">
      <c r="A1489" s="21" t="s">
        <v>4207</v>
      </c>
      <c r="B1489" s="29" t="s">
        <v>4208</v>
      </c>
      <c r="C1489" s="23">
        <v>48</v>
      </c>
      <c r="D1489" s="23">
        <v>0.05</v>
      </c>
      <c r="E1489" s="23">
        <v>40</v>
      </c>
      <c r="F1489">
        <v>4.1500000000000004</v>
      </c>
      <c r="G1489" t="s">
        <v>14144</v>
      </c>
    </row>
    <row r="1490" spans="1:7" x14ac:dyDescent="0.35">
      <c r="A1490" s="21" t="s">
        <v>14485</v>
      </c>
      <c r="B1490" s="29" t="s">
        <v>14486</v>
      </c>
      <c r="C1490" s="23">
        <v>3</v>
      </c>
      <c r="D1490" s="23">
        <v>0.7</v>
      </c>
      <c r="E1490" s="23">
        <v>40</v>
      </c>
      <c r="F1490">
        <v>205</v>
      </c>
      <c r="G1490" t="s">
        <v>14145</v>
      </c>
    </row>
    <row r="1491" spans="1:7" x14ac:dyDescent="0.35">
      <c r="A1491" s="21" t="s">
        <v>1830</v>
      </c>
      <c r="B1491" s="29" t="s">
        <v>1831</v>
      </c>
      <c r="C1491" s="23">
        <v>6</v>
      </c>
      <c r="D1491" s="23">
        <v>0.7</v>
      </c>
      <c r="E1491" s="23">
        <v>40</v>
      </c>
      <c r="F1491">
        <v>9.5</v>
      </c>
      <c r="G1491" t="s">
        <v>14144</v>
      </c>
    </row>
    <row r="1492" spans="1:7" x14ac:dyDescent="0.35">
      <c r="A1492" s="21" t="s">
        <v>12906</v>
      </c>
      <c r="B1492" s="29" t="s">
        <v>12907</v>
      </c>
      <c r="C1492" s="23">
        <v>6</v>
      </c>
      <c r="D1492" s="23">
        <v>0.7</v>
      </c>
      <c r="E1492" s="23">
        <v>40</v>
      </c>
      <c r="F1492">
        <v>17.5</v>
      </c>
      <c r="G1492" t="s">
        <v>14145</v>
      </c>
    </row>
    <row r="1493" spans="1:7" x14ac:dyDescent="0.35">
      <c r="A1493" s="21" t="s">
        <v>1785</v>
      </c>
      <c r="B1493" s="29" t="s">
        <v>1786</v>
      </c>
      <c r="C1493" s="23">
        <v>6</v>
      </c>
      <c r="D1493" s="23">
        <v>0.7</v>
      </c>
      <c r="E1493" s="23">
        <v>46.3</v>
      </c>
      <c r="F1493">
        <v>13.25</v>
      </c>
      <c r="G1493" t="s">
        <v>14163</v>
      </c>
    </row>
    <row r="1494" spans="1:7" x14ac:dyDescent="0.35">
      <c r="A1494" s="21" t="s">
        <v>4440</v>
      </c>
      <c r="B1494" s="29" t="s">
        <v>4441</v>
      </c>
      <c r="C1494" s="23">
        <v>120</v>
      </c>
      <c r="D1494" s="23">
        <v>0.05</v>
      </c>
      <c r="E1494" s="23">
        <v>28</v>
      </c>
      <c r="F1494">
        <v>1.5</v>
      </c>
      <c r="G1494" t="s">
        <v>14148</v>
      </c>
    </row>
    <row r="1495" spans="1:7" x14ac:dyDescent="0.35">
      <c r="A1495" s="21" t="s">
        <v>2211</v>
      </c>
      <c r="B1495" s="29" t="s">
        <v>2212</v>
      </c>
      <c r="C1495" s="23">
        <v>6</v>
      </c>
      <c r="D1495" s="23">
        <v>0.7</v>
      </c>
      <c r="E1495" s="23">
        <v>30</v>
      </c>
      <c r="F1495">
        <v>4.95</v>
      </c>
      <c r="G1495" t="s">
        <v>14156</v>
      </c>
    </row>
    <row r="1496" spans="1:7" x14ac:dyDescent="0.35">
      <c r="A1496" s="21" t="s">
        <v>1781</v>
      </c>
      <c r="B1496" s="29" t="s">
        <v>1782</v>
      </c>
      <c r="C1496" s="23">
        <v>6</v>
      </c>
      <c r="D1496" s="23">
        <v>0.7</v>
      </c>
      <c r="E1496" s="23">
        <v>40</v>
      </c>
      <c r="F1496">
        <v>16.75</v>
      </c>
      <c r="G1496" t="s">
        <v>14150</v>
      </c>
    </row>
    <row r="1497" spans="1:7" x14ac:dyDescent="0.35">
      <c r="A1497" s="21" t="s">
        <v>12493</v>
      </c>
      <c r="B1497" s="29" t="s">
        <v>12494</v>
      </c>
      <c r="C1497" s="23">
        <v>12</v>
      </c>
      <c r="D1497" s="23">
        <v>1</v>
      </c>
      <c r="E1497" s="23">
        <v>40</v>
      </c>
      <c r="F1497">
        <v>19.899999999999999</v>
      </c>
      <c r="G1497" t="s">
        <v>14145</v>
      </c>
    </row>
    <row r="1498" spans="1:7" x14ac:dyDescent="0.35">
      <c r="A1498" s="21" t="s">
        <v>5617</v>
      </c>
      <c r="B1498" s="29" t="s">
        <v>5618</v>
      </c>
      <c r="C1498" s="23">
        <v>6</v>
      </c>
      <c r="D1498" s="23">
        <v>0.7</v>
      </c>
      <c r="E1498" s="23">
        <v>40</v>
      </c>
      <c r="F1498">
        <v>6.5</v>
      </c>
      <c r="G1498" t="s">
        <v>14146</v>
      </c>
    </row>
    <row r="1499" spans="1:7" x14ac:dyDescent="0.35">
      <c r="A1499" s="21" t="s">
        <v>2894</v>
      </c>
      <c r="B1499" s="29" t="s">
        <v>2888</v>
      </c>
      <c r="C1499" s="23">
        <v>6</v>
      </c>
      <c r="D1499" s="23">
        <v>1</v>
      </c>
      <c r="E1499" s="23">
        <v>35</v>
      </c>
      <c r="F1499">
        <v>6.5</v>
      </c>
      <c r="G1499" t="s">
        <v>14144</v>
      </c>
    </row>
    <row r="1500" spans="1:7" x14ac:dyDescent="0.35">
      <c r="A1500" s="21" t="s">
        <v>1007</v>
      </c>
      <c r="B1500" s="29" t="s">
        <v>1008</v>
      </c>
      <c r="C1500" s="23">
        <v>6</v>
      </c>
      <c r="D1500" s="23">
        <v>0.7</v>
      </c>
      <c r="E1500" s="23">
        <v>35.200000000000003</v>
      </c>
      <c r="F1500">
        <v>16.5</v>
      </c>
      <c r="G1500" t="s">
        <v>14141</v>
      </c>
    </row>
    <row r="1501" spans="1:7" x14ac:dyDescent="0.35">
      <c r="A1501" s="21" t="s">
        <v>14391</v>
      </c>
      <c r="B1501" s="29" t="s">
        <v>14392</v>
      </c>
      <c r="C1501" s="23">
        <v>6</v>
      </c>
      <c r="D1501" s="23">
        <v>0.7</v>
      </c>
      <c r="E1501" s="23">
        <v>40</v>
      </c>
      <c r="F1501">
        <v>43.5</v>
      </c>
      <c r="G1501" t="s">
        <v>14162</v>
      </c>
    </row>
    <row r="1502" spans="1:7" x14ac:dyDescent="0.35">
      <c r="A1502" s="21" t="s">
        <v>6905</v>
      </c>
      <c r="B1502" s="29" t="s">
        <v>6906</v>
      </c>
      <c r="C1502" s="23">
        <v>6</v>
      </c>
      <c r="D1502" s="23">
        <v>1</v>
      </c>
      <c r="E1502" s="23">
        <v>22</v>
      </c>
      <c r="F1502">
        <v>7.4</v>
      </c>
      <c r="G1502" t="s">
        <v>14156</v>
      </c>
    </row>
    <row r="1503" spans="1:7" x14ac:dyDescent="0.35">
      <c r="A1503" s="21" t="s">
        <v>2235</v>
      </c>
      <c r="B1503" s="29" t="s">
        <v>2236</v>
      </c>
      <c r="C1503" s="23">
        <v>6</v>
      </c>
      <c r="D1503" s="23">
        <v>0.7</v>
      </c>
      <c r="E1503" s="23">
        <v>25</v>
      </c>
      <c r="F1503">
        <v>8.9</v>
      </c>
      <c r="G1503" t="s">
        <v>14154</v>
      </c>
    </row>
    <row r="1504" spans="1:7" x14ac:dyDescent="0.35">
      <c r="A1504" s="21" t="s">
        <v>7533</v>
      </c>
      <c r="B1504" s="29" t="s">
        <v>7513</v>
      </c>
      <c r="C1504" s="23">
        <v>4</v>
      </c>
      <c r="D1504" s="23">
        <v>3</v>
      </c>
      <c r="E1504" s="23">
        <v>40</v>
      </c>
      <c r="F1504">
        <v>74.5</v>
      </c>
      <c r="G1504" t="s">
        <v>14150</v>
      </c>
    </row>
    <row r="1505" spans="1:7" x14ac:dyDescent="0.35">
      <c r="A1505" s="21" t="s">
        <v>4400</v>
      </c>
      <c r="B1505" s="29" t="s">
        <v>4401</v>
      </c>
      <c r="C1505" s="23">
        <v>4</v>
      </c>
      <c r="D1505" s="23">
        <v>0.7</v>
      </c>
      <c r="E1505" s="23">
        <v>47</v>
      </c>
      <c r="F1505">
        <v>160</v>
      </c>
      <c r="G1505" t="s">
        <v>14144</v>
      </c>
    </row>
    <row r="1506" spans="1:7" x14ac:dyDescent="0.35">
      <c r="A1506" s="21" t="s">
        <v>9570</v>
      </c>
      <c r="B1506" s="29" t="s">
        <v>9571</v>
      </c>
      <c r="C1506" s="23">
        <v>6</v>
      </c>
      <c r="D1506" s="23">
        <v>1</v>
      </c>
      <c r="E1506" s="23">
        <v>37.5</v>
      </c>
      <c r="F1506">
        <v>3.6</v>
      </c>
      <c r="G1506" t="s">
        <v>14144</v>
      </c>
    </row>
    <row r="1507" spans="1:7" x14ac:dyDescent="0.35">
      <c r="A1507" s="21" t="s">
        <v>1818</v>
      </c>
      <c r="B1507" s="29" t="s">
        <v>1819</v>
      </c>
      <c r="C1507" s="23">
        <v>6</v>
      </c>
      <c r="D1507" s="23">
        <v>0.7</v>
      </c>
      <c r="E1507" s="23">
        <v>40</v>
      </c>
      <c r="F1507">
        <v>14.5</v>
      </c>
      <c r="G1507" t="s">
        <v>14150</v>
      </c>
    </row>
    <row r="1508" spans="1:7" x14ac:dyDescent="0.35">
      <c r="A1508" s="21" t="s">
        <v>5651</v>
      </c>
      <c r="B1508" s="29" t="s">
        <v>5652</v>
      </c>
      <c r="C1508" s="23">
        <v>3</v>
      </c>
      <c r="D1508" s="23">
        <v>1.75</v>
      </c>
      <c r="E1508" s="23">
        <v>42.7</v>
      </c>
      <c r="F1508">
        <v>47</v>
      </c>
      <c r="G1508" t="s">
        <v>14146</v>
      </c>
    </row>
    <row r="1509" spans="1:7" x14ac:dyDescent="0.35">
      <c r="A1509" s="21" t="s">
        <v>6419</v>
      </c>
      <c r="B1509" s="29" t="s">
        <v>6413</v>
      </c>
      <c r="C1509" s="23">
        <v>6</v>
      </c>
      <c r="D1509" s="23">
        <v>0.7</v>
      </c>
      <c r="E1509" s="23">
        <v>40</v>
      </c>
      <c r="F1509">
        <v>20.65</v>
      </c>
      <c r="G1509" t="s">
        <v>14142</v>
      </c>
    </row>
    <row r="1510" spans="1:7" x14ac:dyDescent="0.35">
      <c r="A1510" s="21" t="s">
        <v>12988</v>
      </c>
      <c r="B1510" s="29" t="s">
        <v>12989</v>
      </c>
      <c r="C1510" s="23">
        <v>3</v>
      </c>
      <c r="D1510" s="23">
        <v>0.7</v>
      </c>
      <c r="E1510" s="23">
        <v>43</v>
      </c>
      <c r="F1510">
        <v>265</v>
      </c>
      <c r="G1510" t="s">
        <v>14145</v>
      </c>
    </row>
    <row r="1511" spans="1:7" x14ac:dyDescent="0.35">
      <c r="A1511" s="21" t="s">
        <v>6662</v>
      </c>
      <c r="B1511" s="29" t="s">
        <v>6653</v>
      </c>
      <c r="C1511" s="23">
        <v>12</v>
      </c>
      <c r="D1511" s="23">
        <v>1</v>
      </c>
      <c r="E1511" s="23">
        <v>44</v>
      </c>
      <c r="F1511">
        <v>24.5</v>
      </c>
      <c r="G1511" t="s">
        <v>14146</v>
      </c>
    </row>
    <row r="1512" spans="1:7" x14ac:dyDescent="0.35">
      <c r="A1512" s="21" t="s">
        <v>4540</v>
      </c>
      <c r="B1512" s="29" t="s">
        <v>4541</v>
      </c>
      <c r="C1512" s="23">
        <v>6</v>
      </c>
      <c r="D1512" s="23">
        <v>0.7</v>
      </c>
      <c r="E1512" s="23">
        <v>43</v>
      </c>
      <c r="F1512">
        <v>72</v>
      </c>
      <c r="G1512" t="s">
        <v>14144</v>
      </c>
    </row>
    <row r="1513" spans="1:7" x14ac:dyDescent="0.35">
      <c r="A1513" s="21" t="s">
        <v>9566</v>
      </c>
      <c r="B1513" s="29" t="s">
        <v>9567</v>
      </c>
      <c r="C1513" s="23">
        <v>6</v>
      </c>
      <c r="D1513" s="23">
        <v>0.7</v>
      </c>
      <c r="E1513" s="23">
        <v>41.5</v>
      </c>
      <c r="F1513">
        <v>6.65</v>
      </c>
      <c r="G1513" t="s">
        <v>14149</v>
      </c>
    </row>
    <row r="1514" spans="1:7" x14ac:dyDescent="0.35">
      <c r="A1514" s="21" t="s">
        <v>14963</v>
      </c>
      <c r="B1514" s="29" t="s">
        <v>14964</v>
      </c>
      <c r="C1514" s="23">
        <v>6</v>
      </c>
      <c r="D1514" s="23">
        <v>0.7</v>
      </c>
      <c r="E1514" s="23">
        <v>56.4</v>
      </c>
      <c r="F1514">
        <v>56.75</v>
      </c>
      <c r="G1514" t="s">
        <v>14145</v>
      </c>
    </row>
    <row r="1515" spans="1:7" x14ac:dyDescent="0.35">
      <c r="A1515" s="21" t="s">
        <v>5301</v>
      </c>
      <c r="B1515" s="29" t="s">
        <v>5302</v>
      </c>
      <c r="C1515" s="23">
        <v>6</v>
      </c>
      <c r="D1515" s="23">
        <v>0.7</v>
      </c>
      <c r="E1515" s="23">
        <v>40</v>
      </c>
      <c r="F1515">
        <v>7.35</v>
      </c>
      <c r="G1515" t="s">
        <v>14142</v>
      </c>
    </row>
    <row r="1516" spans="1:7" x14ac:dyDescent="0.35">
      <c r="A1516" s="21" t="s">
        <v>12550</v>
      </c>
      <c r="B1516" s="29" t="s">
        <v>12551</v>
      </c>
      <c r="C1516" s="23">
        <v>12</v>
      </c>
      <c r="D1516" s="23">
        <v>1</v>
      </c>
      <c r="E1516" s="23">
        <v>41.3</v>
      </c>
      <c r="F1516">
        <v>10.25</v>
      </c>
      <c r="G1516" t="s">
        <v>14146</v>
      </c>
    </row>
    <row r="1517" spans="1:7" x14ac:dyDescent="0.35">
      <c r="A1517" s="21" t="s">
        <v>5262</v>
      </c>
      <c r="B1517" s="29" t="s">
        <v>5263</v>
      </c>
      <c r="C1517" s="23">
        <v>12</v>
      </c>
      <c r="D1517" s="23">
        <v>1</v>
      </c>
      <c r="E1517" s="23">
        <v>40</v>
      </c>
      <c r="F1517">
        <v>5.95</v>
      </c>
      <c r="G1517" t="s">
        <v>14142</v>
      </c>
    </row>
    <row r="1518" spans="1:7" x14ac:dyDescent="0.35">
      <c r="A1518" s="21" t="s">
        <v>6319</v>
      </c>
      <c r="B1518" s="29" t="s">
        <v>6316</v>
      </c>
      <c r="C1518" s="23">
        <v>6</v>
      </c>
      <c r="D1518" s="23">
        <v>0.7</v>
      </c>
      <c r="E1518" s="23">
        <v>40</v>
      </c>
      <c r="F1518">
        <v>11</v>
      </c>
      <c r="G1518" t="s">
        <v>14148</v>
      </c>
    </row>
    <row r="1519" spans="1:7" x14ac:dyDescent="0.35">
      <c r="A1519" s="21" t="s">
        <v>14833</v>
      </c>
      <c r="B1519" s="29" t="s">
        <v>622</v>
      </c>
      <c r="C1519" s="23">
        <v>6</v>
      </c>
      <c r="D1519" s="23">
        <v>0.7</v>
      </c>
      <c r="E1519" s="23">
        <v>43</v>
      </c>
      <c r="F1519">
        <v>36.5</v>
      </c>
      <c r="G1519" t="s">
        <v>14146</v>
      </c>
    </row>
    <row r="1520" spans="1:7" x14ac:dyDescent="0.35">
      <c r="A1520" s="21" t="s">
        <v>14463</v>
      </c>
      <c r="B1520" s="29" t="s">
        <v>3213</v>
      </c>
      <c r="C1520" s="23">
        <v>12</v>
      </c>
      <c r="D1520" s="23">
        <v>1</v>
      </c>
      <c r="E1520" s="23">
        <v>40</v>
      </c>
      <c r="F1520">
        <v>20</v>
      </c>
      <c r="G1520" t="s">
        <v>14150</v>
      </c>
    </row>
    <row r="1521" spans="1:7" x14ac:dyDescent="0.35">
      <c r="A1521" s="21" t="s">
        <v>14472</v>
      </c>
      <c r="B1521" s="29" t="s">
        <v>7400</v>
      </c>
      <c r="C1521" s="23">
        <v>12</v>
      </c>
      <c r="D1521" s="23">
        <v>1</v>
      </c>
      <c r="E1521" s="23">
        <v>40</v>
      </c>
      <c r="F1521">
        <v>8.5</v>
      </c>
      <c r="G1521" t="s">
        <v>14158</v>
      </c>
    </row>
    <row r="1522" spans="1:7" x14ac:dyDescent="0.35">
      <c r="A1522" s="21" t="s">
        <v>4266</v>
      </c>
      <c r="B1522" s="29" t="s">
        <v>4267</v>
      </c>
      <c r="C1522" s="23">
        <v>6</v>
      </c>
      <c r="D1522" s="23">
        <v>0.7</v>
      </c>
      <c r="E1522" s="23">
        <v>18</v>
      </c>
      <c r="F1522">
        <v>2.75</v>
      </c>
      <c r="G1522" t="s">
        <v>14153</v>
      </c>
    </row>
    <row r="1523" spans="1:7" x14ac:dyDescent="0.35">
      <c r="A1523" s="21" t="s">
        <v>2768</v>
      </c>
      <c r="B1523" s="29" t="s">
        <v>2765</v>
      </c>
      <c r="C1523" s="23">
        <v>6</v>
      </c>
      <c r="D1523" s="23">
        <v>0.7</v>
      </c>
      <c r="E1523" s="23">
        <v>25</v>
      </c>
      <c r="F1523">
        <v>8.25</v>
      </c>
      <c r="G1523" t="s">
        <v>14156</v>
      </c>
    </row>
    <row r="1524" spans="1:7" x14ac:dyDescent="0.35">
      <c r="A1524" s="21" t="s">
        <v>4092</v>
      </c>
      <c r="B1524" s="29" t="s">
        <v>4093</v>
      </c>
      <c r="C1524" s="23">
        <v>6</v>
      </c>
      <c r="D1524" s="23">
        <v>0.7</v>
      </c>
      <c r="E1524" s="23">
        <v>15</v>
      </c>
      <c r="F1524">
        <v>6.95</v>
      </c>
      <c r="G1524" t="s">
        <v>14153</v>
      </c>
    </row>
    <row r="1525" spans="1:7" x14ac:dyDescent="0.35">
      <c r="A1525" s="21" t="s">
        <v>6062</v>
      </c>
      <c r="B1525" s="29" t="s">
        <v>6063</v>
      </c>
      <c r="C1525" s="23">
        <v>6</v>
      </c>
      <c r="D1525" s="23">
        <v>0.7</v>
      </c>
      <c r="E1525" s="23">
        <v>43</v>
      </c>
      <c r="F1525">
        <v>23.5</v>
      </c>
      <c r="G1525" t="s">
        <v>14145</v>
      </c>
    </row>
    <row r="1526" spans="1:7" x14ac:dyDescent="0.35">
      <c r="A1526" s="21" t="s">
        <v>4034</v>
      </c>
      <c r="B1526" s="29" t="s">
        <v>4035</v>
      </c>
      <c r="C1526" s="23">
        <v>6</v>
      </c>
      <c r="D1526" s="23">
        <v>0.7</v>
      </c>
      <c r="E1526" s="23">
        <v>24</v>
      </c>
      <c r="F1526">
        <v>5.85</v>
      </c>
      <c r="G1526" t="s">
        <v>14154</v>
      </c>
    </row>
    <row r="1527" spans="1:7" x14ac:dyDescent="0.35">
      <c r="A1527" s="21" t="s">
        <v>6546</v>
      </c>
      <c r="B1527" s="29" t="s">
        <v>6547</v>
      </c>
      <c r="C1527" s="23">
        <v>6</v>
      </c>
      <c r="D1527" s="23">
        <v>0.7</v>
      </c>
      <c r="E1527" s="23">
        <v>47</v>
      </c>
      <c r="F1527">
        <v>10.199999999999999</v>
      </c>
      <c r="G1527" t="s">
        <v>14146</v>
      </c>
    </row>
    <row r="1528" spans="1:7" x14ac:dyDescent="0.35">
      <c r="A1528" s="21" t="s">
        <v>4350</v>
      </c>
      <c r="B1528" s="29" t="s">
        <v>4351</v>
      </c>
      <c r="C1528" s="23">
        <v>6</v>
      </c>
      <c r="D1528" s="23">
        <v>0.7</v>
      </c>
      <c r="E1528" s="23">
        <v>40</v>
      </c>
      <c r="F1528">
        <v>7.9</v>
      </c>
      <c r="G1528" t="s">
        <v>14150</v>
      </c>
    </row>
    <row r="1529" spans="1:7" x14ac:dyDescent="0.35">
      <c r="A1529" s="21" t="s">
        <v>6648</v>
      </c>
      <c r="B1529" s="29" t="s">
        <v>6649</v>
      </c>
      <c r="C1529" s="23">
        <v>6</v>
      </c>
      <c r="D1529" s="23">
        <v>0.7</v>
      </c>
      <c r="E1529" s="23">
        <v>43.4</v>
      </c>
      <c r="F1529">
        <v>19</v>
      </c>
      <c r="G1529" t="s">
        <v>14146</v>
      </c>
    </row>
    <row r="1530" spans="1:7" x14ac:dyDescent="0.35">
      <c r="A1530" s="21" t="s">
        <v>14846</v>
      </c>
      <c r="B1530" s="29" t="s">
        <v>14847</v>
      </c>
      <c r="C1530" s="23">
        <v>6</v>
      </c>
      <c r="D1530" s="23">
        <v>0.7</v>
      </c>
      <c r="E1530" s="23">
        <v>43</v>
      </c>
      <c r="F1530">
        <v>17.399999999999999</v>
      </c>
      <c r="G1530" t="s">
        <v>14150</v>
      </c>
    </row>
    <row r="1531" spans="1:7" x14ac:dyDescent="0.35">
      <c r="A1531" s="21" t="s">
        <v>14792</v>
      </c>
      <c r="B1531" s="29" t="s">
        <v>13711</v>
      </c>
      <c r="C1531" s="23">
        <v>6</v>
      </c>
      <c r="D1531" s="23">
        <v>0.7</v>
      </c>
      <c r="E1531" s="23">
        <v>41.3</v>
      </c>
      <c r="F1531">
        <v>9.8000000000000007</v>
      </c>
      <c r="G1531" t="s">
        <v>14146</v>
      </c>
    </row>
    <row r="1532" spans="1:7" x14ac:dyDescent="0.35">
      <c r="A1532" s="21" t="s">
        <v>2866</v>
      </c>
      <c r="B1532" s="29" t="s">
        <v>2867</v>
      </c>
      <c r="C1532" s="23">
        <v>6</v>
      </c>
      <c r="D1532" s="23">
        <v>0.7</v>
      </c>
      <c r="E1532" s="23">
        <v>58.1</v>
      </c>
      <c r="F1532">
        <v>315</v>
      </c>
      <c r="G1532" t="s">
        <v>14145</v>
      </c>
    </row>
    <row r="1533" spans="1:7" x14ac:dyDescent="0.35">
      <c r="A1533" s="21" t="s">
        <v>603</v>
      </c>
      <c r="B1533" s="29" t="s">
        <v>14924</v>
      </c>
      <c r="C1533" s="23">
        <v>6</v>
      </c>
      <c r="D1533" s="23">
        <v>0.7</v>
      </c>
      <c r="E1533" s="23">
        <v>46</v>
      </c>
      <c r="F1533">
        <v>27.95</v>
      </c>
      <c r="G1533" t="s">
        <v>14145</v>
      </c>
    </row>
    <row r="1534" spans="1:7" x14ac:dyDescent="0.35">
      <c r="A1534" s="21" t="s">
        <v>14478</v>
      </c>
      <c r="B1534" s="29" t="s">
        <v>8867</v>
      </c>
      <c r="C1534" s="23">
        <v>12</v>
      </c>
      <c r="D1534" s="23">
        <v>1</v>
      </c>
      <c r="E1534" s="23">
        <v>40</v>
      </c>
      <c r="F1534">
        <v>150</v>
      </c>
      <c r="G1534" t="s">
        <v>14157</v>
      </c>
    </row>
    <row r="1535" spans="1:7" x14ac:dyDescent="0.35">
      <c r="A1535" s="21" t="s">
        <v>7293</v>
      </c>
      <c r="B1535" s="29" t="s">
        <v>7294</v>
      </c>
      <c r="C1535" s="23">
        <v>6</v>
      </c>
      <c r="D1535" s="23">
        <v>1</v>
      </c>
      <c r="E1535" s="23">
        <v>38</v>
      </c>
      <c r="F1535">
        <v>19.5</v>
      </c>
      <c r="G1535" t="s">
        <v>14156</v>
      </c>
    </row>
    <row r="1536" spans="1:7" x14ac:dyDescent="0.35">
      <c r="A1536" s="21" t="s">
        <v>47</v>
      </c>
      <c r="B1536" s="29" t="s">
        <v>48</v>
      </c>
      <c r="C1536" s="23">
        <v>6</v>
      </c>
      <c r="D1536" s="23">
        <v>0.7</v>
      </c>
      <c r="E1536" s="23">
        <v>35</v>
      </c>
      <c r="F1536">
        <v>31.5</v>
      </c>
      <c r="G1536" t="s">
        <v>14140</v>
      </c>
    </row>
    <row r="1537" spans="1:7" x14ac:dyDescent="0.35">
      <c r="A1537" s="21" t="s">
        <v>12968</v>
      </c>
      <c r="B1537" s="29" t="s">
        <v>12966</v>
      </c>
      <c r="C1537" s="23">
        <v>6</v>
      </c>
      <c r="D1537" s="23">
        <v>0.7</v>
      </c>
      <c r="E1537" s="23">
        <v>52.5</v>
      </c>
      <c r="F1537">
        <v>195</v>
      </c>
      <c r="G1537" t="s">
        <v>14145</v>
      </c>
    </row>
    <row r="1538" spans="1:7" x14ac:dyDescent="0.35">
      <c r="A1538" s="21" t="s">
        <v>12849</v>
      </c>
      <c r="B1538" s="29" t="s">
        <v>12850</v>
      </c>
      <c r="C1538" s="23">
        <v>6</v>
      </c>
      <c r="D1538" s="23">
        <v>0.7</v>
      </c>
      <c r="E1538" s="23">
        <v>40</v>
      </c>
      <c r="F1538">
        <v>21</v>
      </c>
      <c r="G1538" t="s">
        <v>14145</v>
      </c>
    </row>
    <row r="1539" spans="1:7" x14ac:dyDescent="0.35">
      <c r="A1539" s="21" t="s">
        <v>2046</v>
      </c>
      <c r="B1539" s="29" t="s">
        <v>2047</v>
      </c>
      <c r="C1539" s="23">
        <v>6</v>
      </c>
      <c r="D1539" s="23">
        <v>0.7</v>
      </c>
      <c r="E1539" s="23">
        <v>38</v>
      </c>
      <c r="F1539">
        <v>4.45</v>
      </c>
      <c r="G1539" t="s">
        <v>14153</v>
      </c>
    </row>
    <row r="1540" spans="1:7" x14ac:dyDescent="0.35">
      <c r="A1540" s="21" t="s">
        <v>12010</v>
      </c>
      <c r="B1540" s="29" t="s">
        <v>12007</v>
      </c>
      <c r="C1540" s="23">
        <v>15</v>
      </c>
      <c r="D1540" s="23">
        <v>0.5</v>
      </c>
      <c r="E1540" s="23">
        <v>28</v>
      </c>
      <c r="F1540">
        <v>3.9</v>
      </c>
      <c r="G1540" t="s">
        <v>14141</v>
      </c>
    </row>
    <row r="1541" spans="1:7" x14ac:dyDescent="0.35">
      <c r="A1541" s="21" t="s">
        <v>8092</v>
      </c>
      <c r="B1541" s="29" t="s">
        <v>8093</v>
      </c>
      <c r="C1541" s="23">
        <v>6</v>
      </c>
      <c r="D1541" s="23">
        <v>0.7</v>
      </c>
      <c r="E1541" s="23">
        <v>20</v>
      </c>
      <c r="F1541">
        <v>9.65</v>
      </c>
      <c r="G1541" t="s">
        <v>14154</v>
      </c>
    </row>
    <row r="1542" spans="1:7" x14ac:dyDescent="0.35">
      <c r="A1542" s="21" t="s">
        <v>11240</v>
      </c>
      <c r="B1542" s="29" t="s">
        <v>11241</v>
      </c>
      <c r="C1542" s="23">
        <v>6</v>
      </c>
      <c r="D1542" s="23">
        <v>0.7</v>
      </c>
      <c r="E1542" s="23">
        <v>46</v>
      </c>
      <c r="F1542">
        <v>68.5</v>
      </c>
      <c r="G1542" t="s">
        <v>14145</v>
      </c>
    </row>
    <row r="1543" spans="1:7" x14ac:dyDescent="0.35">
      <c r="A1543" s="21" t="s">
        <v>12929</v>
      </c>
      <c r="B1543" s="29" t="s">
        <v>12930</v>
      </c>
      <c r="C1543" s="23">
        <v>6</v>
      </c>
      <c r="D1543" s="23">
        <v>0.7</v>
      </c>
      <c r="E1543" s="23">
        <v>40</v>
      </c>
      <c r="F1543">
        <v>72</v>
      </c>
      <c r="G1543" t="s">
        <v>14145</v>
      </c>
    </row>
    <row r="1544" spans="1:7" x14ac:dyDescent="0.35">
      <c r="A1544" s="21" t="s">
        <v>3692</v>
      </c>
      <c r="B1544" s="29" t="s">
        <v>3693</v>
      </c>
      <c r="C1544" s="23">
        <v>6</v>
      </c>
      <c r="D1544" s="23">
        <v>0.5</v>
      </c>
      <c r="E1544" s="23">
        <v>41</v>
      </c>
      <c r="F1544">
        <v>25.25</v>
      </c>
      <c r="G1544" t="s">
        <v>14146</v>
      </c>
    </row>
    <row r="1545" spans="1:7" x14ac:dyDescent="0.35">
      <c r="A1545" s="21" t="s">
        <v>3907</v>
      </c>
      <c r="B1545" s="29" t="s">
        <v>3908</v>
      </c>
      <c r="C1545" s="23">
        <v>6</v>
      </c>
      <c r="D1545" s="23">
        <v>0.7</v>
      </c>
      <c r="E1545" s="23">
        <v>50</v>
      </c>
      <c r="F1545">
        <v>11.5</v>
      </c>
      <c r="G1545" t="s">
        <v>14150</v>
      </c>
    </row>
    <row r="1546" spans="1:7" x14ac:dyDescent="0.35">
      <c r="A1546" s="21" t="s">
        <v>11221</v>
      </c>
      <c r="B1546" s="29" t="s">
        <v>11222</v>
      </c>
      <c r="C1546" s="23">
        <v>6</v>
      </c>
      <c r="D1546" s="23">
        <v>0.7</v>
      </c>
      <c r="E1546" s="23">
        <v>40</v>
      </c>
      <c r="F1546">
        <v>64.5</v>
      </c>
      <c r="G1546" t="s">
        <v>14144</v>
      </c>
    </row>
    <row r="1547" spans="1:7" x14ac:dyDescent="0.35">
      <c r="A1547" s="21" t="s">
        <v>2679</v>
      </c>
      <c r="B1547" s="29" t="s">
        <v>2680</v>
      </c>
      <c r="C1547" s="23">
        <v>6</v>
      </c>
      <c r="D1547" s="23">
        <v>0.5</v>
      </c>
      <c r="E1547" s="23">
        <v>40</v>
      </c>
      <c r="F1547">
        <v>9.85</v>
      </c>
      <c r="G1547" t="s">
        <v>14140</v>
      </c>
    </row>
    <row r="1548" spans="1:7" x14ac:dyDescent="0.35">
      <c r="A1548" s="21" t="s">
        <v>14756</v>
      </c>
      <c r="B1548" s="29" t="s">
        <v>14757</v>
      </c>
      <c r="C1548" s="23">
        <v>6</v>
      </c>
      <c r="D1548" s="23">
        <v>0.7</v>
      </c>
      <c r="E1548" s="23">
        <v>38</v>
      </c>
      <c r="F1548">
        <v>12.5</v>
      </c>
      <c r="G1548" t="s">
        <v>14140</v>
      </c>
    </row>
    <row r="1549" spans="1:7" x14ac:dyDescent="0.35">
      <c r="A1549" s="21" t="s">
        <v>6150</v>
      </c>
      <c r="B1549" s="29" t="s">
        <v>6151</v>
      </c>
      <c r="C1549" s="23">
        <v>6</v>
      </c>
      <c r="D1549" s="23">
        <v>0.7</v>
      </c>
      <c r="E1549" s="23">
        <v>40</v>
      </c>
      <c r="F1549">
        <v>20.25</v>
      </c>
      <c r="G1549" t="s">
        <v>14142</v>
      </c>
    </row>
    <row r="1550" spans="1:7" x14ac:dyDescent="0.35">
      <c r="A1550" s="21" t="s">
        <v>11699</v>
      </c>
      <c r="B1550" s="29" t="s">
        <v>11700</v>
      </c>
      <c r="C1550" s="23">
        <v>12</v>
      </c>
      <c r="D1550" s="23">
        <v>1</v>
      </c>
      <c r="E1550" s="23">
        <v>40</v>
      </c>
      <c r="F1550">
        <v>6.75</v>
      </c>
      <c r="G1550" t="s">
        <v>14150</v>
      </c>
    </row>
    <row r="1551" spans="1:7" x14ac:dyDescent="0.35">
      <c r="A1551" s="21" t="s">
        <v>1295</v>
      </c>
      <c r="B1551" s="29" t="s">
        <v>1296</v>
      </c>
      <c r="C1551" s="23">
        <v>6</v>
      </c>
      <c r="D1551" s="23">
        <v>0.7</v>
      </c>
      <c r="E1551" s="23">
        <v>46</v>
      </c>
      <c r="F1551">
        <v>48.95</v>
      </c>
      <c r="G1551" t="s">
        <v>14145</v>
      </c>
    </row>
    <row r="1552" spans="1:7" x14ac:dyDescent="0.35">
      <c r="A1552" s="21" t="s">
        <v>13122</v>
      </c>
      <c r="B1552" s="29" t="s">
        <v>13123</v>
      </c>
      <c r="C1552" s="23">
        <v>6</v>
      </c>
      <c r="D1552" s="23">
        <v>0.7</v>
      </c>
      <c r="E1552" s="23">
        <v>29.9</v>
      </c>
      <c r="F1552">
        <v>10.5</v>
      </c>
      <c r="G1552" t="s">
        <v>14141</v>
      </c>
    </row>
    <row r="1553" spans="1:7" x14ac:dyDescent="0.35">
      <c r="A1553" s="21" t="s">
        <v>2147</v>
      </c>
      <c r="B1553" s="29" t="s">
        <v>2138</v>
      </c>
      <c r="C1553" s="23">
        <v>6</v>
      </c>
      <c r="D1553" s="23">
        <v>1</v>
      </c>
      <c r="E1553" s="23">
        <v>40</v>
      </c>
      <c r="F1553">
        <v>11.5</v>
      </c>
      <c r="G1553" t="s">
        <v>14146</v>
      </c>
    </row>
    <row r="1554" spans="1:7" x14ac:dyDescent="0.35">
      <c r="A1554" s="21" t="s">
        <v>9716</v>
      </c>
      <c r="B1554" s="29" t="s">
        <v>9717</v>
      </c>
      <c r="C1554" s="23">
        <v>6</v>
      </c>
      <c r="D1554" s="23">
        <v>1</v>
      </c>
      <c r="E1554" s="23">
        <v>46</v>
      </c>
      <c r="F1554">
        <v>17.5</v>
      </c>
      <c r="G1554" t="s">
        <v>14146</v>
      </c>
    </row>
    <row r="1555" spans="1:7" x14ac:dyDescent="0.35">
      <c r="A1555" s="21" t="s">
        <v>4964</v>
      </c>
      <c r="B1555" s="29" t="s">
        <v>4965</v>
      </c>
      <c r="C1555" s="23">
        <v>6</v>
      </c>
      <c r="D1555" s="23">
        <v>0.7</v>
      </c>
      <c r="E1555" s="23">
        <v>49.5</v>
      </c>
      <c r="F1555">
        <v>11.75</v>
      </c>
      <c r="G1555" t="s">
        <v>14158</v>
      </c>
    </row>
    <row r="1556" spans="1:7" x14ac:dyDescent="0.35">
      <c r="A1556" s="21" t="s">
        <v>3744</v>
      </c>
      <c r="B1556" s="29" t="s">
        <v>3745</v>
      </c>
      <c r="C1556" s="23">
        <v>6</v>
      </c>
      <c r="D1556" s="23">
        <v>0.7</v>
      </c>
      <c r="E1556" s="23">
        <v>40</v>
      </c>
      <c r="F1556">
        <v>21.5</v>
      </c>
      <c r="G1556" t="s">
        <v>14166</v>
      </c>
    </row>
    <row r="1557" spans="1:7" x14ac:dyDescent="0.35">
      <c r="A1557" s="21" t="s">
        <v>3925</v>
      </c>
      <c r="B1557" s="29" t="s">
        <v>3924</v>
      </c>
      <c r="C1557" s="23">
        <v>6</v>
      </c>
      <c r="D1557" s="23">
        <v>0.7</v>
      </c>
      <c r="E1557" s="23">
        <v>43</v>
      </c>
      <c r="F1557">
        <v>24.5</v>
      </c>
      <c r="G1557" t="s">
        <v>14145</v>
      </c>
    </row>
    <row r="1558" spans="1:7" x14ac:dyDescent="0.35">
      <c r="A1558" s="21" t="s">
        <v>11012</v>
      </c>
      <c r="B1558" s="29" t="s">
        <v>11013</v>
      </c>
      <c r="C1558" s="23">
        <v>6</v>
      </c>
      <c r="D1558" s="23">
        <v>0.7</v>
      </c>
      <c r="E1558" s="23">
        <v>40</v>
      </c>
      <c r="F1558">
        <v>22.5</v>
      </c>
      <c r="G1558" t="s">
        <v>14142</v>
      </c>
    </row>
    <row r="1559" spans="1:7" x14ac:dyDescent="0.35">
      <c r="A1559" s="21" t="s">
        <v>3556</v>
      </c>
      <c r="B1559" s="29" t="s">
        <v>3557</v>
      </c>
      <c r="C1559" s="23">
        <v>6</v>
      </c>
      <c r="D1559" s="23">
        <v>0.7</v>
      </c>
      <c r="E1559" s="23">
        <v>43</v>
      </c>
      <c r="F1559">
        <v>45</v>
      </c>
      <c r="G1559" t="s">
        <v>14163</v>
      </c>
    </row>
    <row r="1560" spans="1:7" x14ac:dyDescent="0.35">
      <c r="A1560" s="21" t="s">
        <v>2764</v>
      </c>
      <c r="B1560" s="29" t="s">
        <v>2765</v>
      </c>
      <c r="C1560" s="23">
        <v>200</v>
      </c>
      <c r="D1560" s="23">
        <v>0.05</v>
      </c>
      <c r="E1560" s="23">
        <v>25</v>
      </c>
      <c r="F1560">
        <v>1.1000000000000001</v>
      </c>
      <c r="G1560" t="s">
        <v>14156</v>
      </c>
    </row>
    <row r="1561" spans="1:7" x14ac:dyDescent="0.35">
      <c r="A1561" s="21" t="s">
        <v>13824</v>
      </c>
      <c r="B1561" s="29" t="s">
        <v>13825</v>
      </c>
      <c r="C1561" s="23">
        <v>6</v>
      </c>
      <c r="D1561" s="23">
        <v>0.7</v>
      </c>
      <c r="E1561" s="23">
        <v>25</v>
      </c>
      <c r="F1561">
        <v>12.5</v>
      </c>
      <c r="G1561" t="s">
        <v>14148</v>
      </c>
    </row>
    <row r="1562" spans="1:7" x14ac:dyDescent="0.35">
      <c r="A1562" s="21" t="s">
        <v>4745</v>
      </c>
      <c r="B1562" s="29" t="s">
        <v>4746</v>
      </c>
      <c r="C1562" s="23">
        <v>6</v>
      </c>
      <c r="D1562" s="23">
        <v>0.7</v>
      </c>
      <c r="E1562" s="23">
        <v>43</v>
      </c>
      <c r="F1562">
        <v>16.5</v>
      </c>
      <c r="G1562" t="s">
        <v>14146</v>
      </c>
    </row>
    <row r="1563" spans="1:7" x14ac:dyDescent="0.35">
      <c r="A1563" s="21" t="s">
        <v>6990</v>
      </c>
      <c r="B1563" s="29" t="s">
        <v>6991</v>
      </c>
      <c r="C1563" s="23">
        <v>6</v>
      </c>
      <c r="D1563" s="23">
        <v>0.7</v>
      </c>
      <c r="E1563" s="23">
        <v>40</v>
      </c>
      <c r="F1563">
        <v>13.5</v>
      </c>
      <c r="G1563" t="s">
        <v>14145</v>
      </c>
    </row>
    <row r="1564" spans="1:7" x14ac:dyDescent="0.35">
      <c r="A1564" s="21" t="s">
        <v>3944</v>
      </c>
      <c r="B1564" s="29" t="s">
        <v>3941</v>
      </c>
      <c r="C1564" s="23">
        <v>12</v>
      </c>
      <c r="D1564" s="23">
        <v>1</v>
      </c>
      <c r="E1564" s="23">
        <v>40</v>
      </c>
      <c r="F1564">
        <v>4.4000000000000004</v>
      </c>
      <c r="G1564" t="s">
        <v>14142</v>
      </c>
    </row>
    <row r="1565" spans="1:7" x14ac:dyDescent="0.35">
      <c r="A1565" s="21" t="s">
        <v>14434</v>
      </c>
      <c r="B1565" s="29" t="s">
        <v>3203</v>
      </c>
      <c r="C1565" s="23">
        <v>6</v>
      </c>
      <c r="D1565" s="23">
        <v>1</v>
      </c>
      <c r="E1565" s="23">
        <v>40</v>
      </c>
      <c r="F1565">
        <v>20</v>
      </c>
      <c r="G1565" t="s">
        <v>14150</v>
      </c>
    </row>
    <row r="1566" spans="1:7" x14ac:dyDescent="0.35">
      <c r="A1566" s="21" t="s">
        <v>9356</v>
      </c>
      <c r="B1566" s="29" t="s">
        <v>9357</v>
      </c>
      <c r="C1566" s="23">
        <v>6</v>
      </c>
      <c r="D1566" s="23">
        <v>0.7</v>
      </c>
      <c r="E1566" s="23">
        <v>41.5</v>
      </c>
      <c r="F1566">
        <v>12.5</v>
      </c>
      <c r="G1566" t="s">
        <v>14146</v>
      </c>
    </row>
    <row r="1567" spans="1:7" x14ac:dyDescent="0.35">
      <c r="A1567" s="21" t="s">
        <v>6205</v>
      </c>
      <c r="B1567" s="29" t="s">
        <v>6204</v>
      </c>
      <c r="C1567" s="23">
        <v>6</v>
      </c>
      <c r="D1567" s="23">
        <v>0.7</v>
      </c>
      <c r="E1567" s="23">
        <v>37.5</v>
      </c>
      <c r="F1567">
        <v>4.6500000000000004</v>
      </c>
      <c r="G1567" t="s">
        <v>14146</v>
      </c>
    </row>
    <row r="1568" spans="1:7" x14ac:dyDescent="0.35">
      <c r="A1568" s="21" t="s">
        <v>12561</v>
      </c>
      <c r="B1568" s="29" t="s">
        <v>12562</v>
      </c>
      <c r="C1568" s="23">
        <v>6</v>
      </c>
      <c r="D1568" s="23">
        <v>0.7</v>
      </c>
      <c r="E1568" s="23">
        <v>47.3</v>
      </c>
      <c r="F1568">
        <v>15.25</v>
      </c>
      <c r="G1568" t="s">
        <v>14146</v>
      </c>
    </row>
    <row r="1569" spans="1:7" x14ac:dyDescent="0.35">
      <c r="A1569" s="21" t="s">
        <v>9700</v>
      </c>
      <c r="B1569" s="29" t="s">
        <v>9701</v>
      </c>
      <c r="C1569" s="23">
        <v>4</v>
      </c>
      <c r="D1569" s="23">
        <v>0.7</v>
      </c>
      <c r="E1569" s="23">
        <v>43</v>
      </c>
      <c r="F1569">
        <v>75</v>
      </c>
      <c r="G1569" t="s">
        <v>14147</v>
      </c>
    </row>
    <row r="1570" spans="1:7" x14ac:dyDescent="0.35">
      <c r="A1570" s="21" t="s">
        <v>6550</v>
      </c>
      <c r="B1570" s="29" t="s">
        <v>6551</v>
      </c>
      <c r="C1570" s="23">
        <v>6</v>
      </c>
      <c r="D1570" s="23">
        <v>0.7</v>
      </c>
      <c r="E1570" s="23">
        <v>40</v>
      </c>
      <c r="F1570">
        <v>16.5</v>
      </c>
      <c r="G1570" t="s">
        <v>14163</v>
      </c>
    </row>
    <row r="1571" spans="1:7" x14ac:dyDescent="0.35">
      <c r="A1571" s="21" t="s">
        <v>843</v>
      </c>
      <c r="B1571" s="29" t="s">
        <v>844</v>
      </c>
      <c r="C1571" s="23">
        <v>6</v>
      </c>
      <c r="D1571" s="23">
        <v>1</v>
      </c>
      <c r="E1571" s="23">
        <v>46</v>
      </c>
      <c r="F1571">
        <v>88.5</v>
      </c>
      <c r="G1571" t="s">
        <v>14145</v>
      </c>
    </row>
    <row r="1572" spans="1:7" x14ac:dyDescent="0.35">
      <c r="A1572" s="21" t="s">
        <v>10468</v>
      </c>
      <c r="B1572" s="29" t="s">
        <v>10469</v>
      </c>
      <c r="C1572" s="23">
        <v>6</v>
      </c>
      <c r="D1572" s="23">
        <v>0.7</v>
      </c>
      <c r="E1572" s="23">
        <v>42</v>
      </c>
      <c r="F1572">
        <v>15.8</v>
      </c>
      <c r="G1572" t="s">
        <v>14146</v>
      </c>
    </row>
    <row r="1573" spans="1:7" x14ac:dyDescent="0.35">
      <c r="A1573" s="21" t="s">
        <v>14638</v>
      </c>
      <c r="B1573" s="29" t="s">
        <v>14639</v>
      </c>
      <c r="C1573" s="23">
        <v>6</v>
      </c>
      <c r="D1573" s="23">
        <v>0.7</v>
      </c>
      <c r="E1573" s="23">
        <v>37.5</v>
      </c>
      <c r="F1573">
        <v>7.25</v>
      </c>
      <c r="G1573" t="s">
        <v>14160</v>
      </c>
    </row>
    <row r="1574" spans="1:7" x14ac:dyDescent="0.35">
      <c r="A1574" s="21" t="s">
        <v>5715</v>
      </c>
      <c r="B1574" s="29" t="s">
        <v>5716</v>
      </c>
      <c r="C1574" s="23">
        <v>6</v>
      </c>
      <c r="D1574" s="23">
        <v>0.7</v>
      </c>
      <c r="E1574" s="23">
        <v>35</v>
      </c>
      <c r="F1574">
        <v>13.5</v>
      </c>
      <c r="G1574" t="s">
        <v>14143</v>
      </c>
    </row>
    <row r="1575" spans="1:7" x14ac:dyDescent="0.35">
      <c r="A1575" s="21" t="s">
        <v>2844</v>
      </c>
      <c r="B1575" s="29" t="s">
        <v>2840</v>
      </c>
      <c r="C1575" s="23">
        <v>6</v>
      </c>
      <c r="D1575" s="23">
        <v>1</v>
      </c>
      <c r="E1575" s="23">
        <v>43</v>
      </c>
      <c r="F1575">
        <v>42.5</v>
      </c>
      <c r="G1575" t="s">
        <v>14145</v>
      </c>
    </row>
    <row r="1576" spans="1:7" x14ac:dyDescent="0.35">
      <c r="A1576" s="21" t="s">
        <v>4781</v>
      </c>
      <c r="B1576" s="29" t="s">
        <v>4782</v>
      </c>
      <c r="C1576" s="23">
        <v>6</v>
      </c>
      <c r="D1576" s="23">
        <v>0.7</v>
      </c>
      <c r="E1576" s="23">
        <v>40</v>
      </c>
      <c r="F1576">
        <v>7.85</v>
      </c>
      <c r="G1576" t="s">
        <v>14144</v>
      </c>
    </row>
    <row r="1577" spans="1:7" x14ac:dyDescent="0.35">
      <c r="A1577" s="21" t="s">
        <v>4310</v>
      </c>
      <c r="B1577" s="29" t="s">
        <v>4311</v>
      </c>
      <c r="C1577" s="23">
        <v>6</v>
      </c>
      <c r="D1577" s="23">
        <v>0.7</v>
      </c>
      <c r="E1577" s="23">
        <v>40</v>
      </c>
      <c r="F1577">
        <v>24.5</v>
      </c>
      <c r="G1577" t="s">
        <v>14150</v>
      </c>
    </row>
    <row r="1578" spans="1:7" x14ac:dyDescent="0.35">
      <c r="A1578" s="21" t="s">
        <v>14045</v>
      </c>
      <c r="B1578" s="29" t="s">
        <v>14046</v>
      </c>
      <c r="C1578" s="23">
        <v>6</v>
      </c>
      <c r="D1578" s="23">
        <v>0.7</v>
      </c>
      <c r="E1578" s="23">
        <v>24</v>
      </c>
      <c r="F1578">
        <v>8</v>
      </c>
      <c r="G1578" t="s">
        <v>14148</v>
      </c>
    </row>
    <row r="1579" spans="1:7" x14ac:dyDescent="0.35">
      <c r="A1579" s="21" t="s">
        <v>2031</v>
      </c>
      <c r="B1579" s="29" t="s">
        <v>2032</v>
      </c>
      <c r="C1579" s="23">
        <v>6</v>
      </c>
      <c r="D1579" s="23">
        <v>0.5</v>
      </c>
      <c r="E1579" s="23">
        <v>50</v>
      </c>
      <c r="F1579">
        <v>5.7</v>
      </c>
      <c r="G1579" t="s">
        <v>14148</v>
      </c>
    </row>
    <row r="1580" spans="1:7" x14ac:dyDescent="0.35">
      <c r="A1580" s="21" t="s">
        <v>5535</v>
      </c>
      <c r="B1580" s="29" t="s">
        <v>5532</v>
      </c>
      <c r="C1580" s="23">
        <v>6</v>
      </c>
      <c r="D1580" s="23">
        <v>0.7</v>
      </c>
      <c r="E1580" s="23">
        <v>30</v>
      </c>
      <c r="F1580">
        <v>6.75</v>
      </c>
      <c r="G1580" t="s">
        <v>14148</v>
      </c>
    </row>
    <row r="1581" spans="1:7" x14ac:dyDescent="0.35">
      <c r="A1581" s="21" t="s">
        <v>13363</v>
      </c>
      <c r="B1581" s="29" t="s">
        <v>13364</v>
      </c>
      <c r="C1581" s="23">
        <v>6</v>
      </c>
      <c r="D1581" s="23">
        <v>0.7</v>
      </c>
      <c r="E1581" s="23">
        <v>43</v>
      </c>
      <c r="F1581">
        <v>31.1</v>
      </c>
      <c r="G1581" t="s">
        <v>14145</v>
      </c>
    </row>
    <row r="1582" spans="1:7" x14ac:dyDescent="0.35">
      <c r="A1582" s="21" t="s">
        <v>2847</v>
      </c>
      <c r="B1582" s="29" t="s">
        <v>2848</v>
      </c>
      <c r="C1582" s="23">
        <v>6</v>
      </c>
      <c r="D1582" s="23">
        <v>0.7</v>
      </c>
      <c r="E1582" s="23">
        <v>43</v>
      </c>
      <c r="F1582">
        <v>120</v>
      </c>
      <c r="G1582" t="s">
        <v>14145</v>
      </c>
    </row>
    <row r="1583" spans="1:7" x14ac:dyDescent="0.35">
      <c r="A1583" s="21" t="s">
        <v>14459</v>
      </c>
      <c r="B1583" s="29" t="s">
        <v>14460</v>
      </c>
      <c r="C1583" s="23">
        <v>6</v>
      </c>
      <c r="D1583" s="23">
        <v>0.5</v>
      </c>
      <c r="E1583" s="23">
        <v>40</v>
      </c>
      <c r="F1583">
        <v>10.25</v>
      </c>
      <c r="G1583" t="s">
        <v>14146</v>
      </c>
    </row>
    <row r="1584" spans="1:7" x14ac:dyDescent="0.35">
      <c r="A1584" s="21" t="s">
        <v>12210</v>
      </c>
      <c r="B1584" s="29" t="s">
        <v>12211</v>
      </c>
      <c r="C1584" s="23">
        <v>6</v>
      </c>
      <c r="D1584" s="23">
        <v>0.7</v>
      </c>
      <c r="E1584" s="23">
        <v>38</v>
      </c>
      <c r="F1584">
        <v>12.5</v>
      </c>
      <c r="G1584" t="s">
        <v>14144</v>
      </c>
    </row>
    <row r="1585" spans="1:7" x14ac:dyDescent="0.35">
      <c r="A1585" s="21" t="s">
        <v>3233</v>
      </c>
      <c r="B1585" s="29" t="s">
        <v>3234</v>
      </c>
      <c r="C1585" s="23">
        <v>6</v>
      </c>
      <c r="D1585" s="23">
        <v>0.7</v>
      </c>
      <c r="E1585" s="23">
        <v>40</v>
      </c>
      <c r="F1585">
        <v>39</v>
      </c>
      <c r="G1585" t="s">
        <v>14150</v>
      </c>
    </row>
    <row r="1586" spans="1:7" x14ac:dyDescent="0.35">
      <c r="A1586" s="21" t="s">
        <v>14740</v>
      </c>
      <c r="B1586" s="29" t="s">
        <v>14741</v>
      </c>
      <c r="C1586" s="23">
        <v>6</v>
      </c>
      <c r="D1586" s="23">
        <v>0.7</v>
      </c>
      <c r="E1586" s="23">
        <v>48.7</v>
      </c>
      <c r="F1586">
        <v>32.5</v>
      </c>
      <c r="G1586" t="s">
        <v>14145</v>
      </c>
    </row>
    <row r="1587" spans="1:7" x14ac:dyDescent="0.35">
      <c r="A1587" s="21" t="s">
        <v>3603</v>
      </c>
      <c r="B1587" s="29" t="s">
        <v>3604</v>
      </c>
      <c r="C1587" s="23">
        <v>6</v>
      </c>
      <c r="D1587" s="23">
        <v>0.7</v>
      </c>
      <c r="E1587" s="23">
        <v>54.5</v>
      </c>
      <c r="F1587">
        <v>45</v>
      </c>
      <c r="G1587" t="s">
        <v>14145</v>
      </c>
    </row>
    <row r="1588" spans="1:7" x14ac:dyDescent="0.35">
      <c r="A1588" s="21" t="s">
        <v>542</v>
      </c>
      <c r="B1588" s="29" t="s">
        <v>543</v>
      </c>
      <c r="C1588" s="23">
        <v>6</v>
      </c>
      <c r="D1588" s="23">
        <v>0.7</v>
      </c>
      <c r="E1588" s="23">
        <v>20</v>
      </c>
      <c r="F1588">
        <v>4.75</v>
      </c>
      <c r="G1588" t="s">
        <v>14148</v>
      </c>
    </row>
    <row r="1589" spans="1:7" x14ac:dyDescent="0.35">
      <c r="A1589" s="21" t="s">
        <v>7220</v>
      </c>
      <c r="B1589" s="29" t="s">
        <v>7221</v>
      </c>
      <c r="C1589" s="23">
        <v>12</v>
      </c>
      <c r="D1589" s="23">
        <v>0.5</v>
      </c>
      <c r="E1589" s="23">
        <v>53.5</v>
      </c>
      <c r="F1589">
        <v>15.5</v>
      </c>
      <c r="G1589" t="s">
        <v>14253</v>
      </c>
    </row>
    <row r="1590" spans="1:7" x14ac:dyDescent="0.35">
      <c r="A1590" s="21" t="s">
        <v>2102</v>
      </c>
      <c r="B1590" s="29" t="s">
        <v>2103</v>
      </c>
      <c r="C1590" s="23">
        <v>6</v>
      </c>
      <c r="D1590" s="23">
        <v>0.7</v>
      </c>
      <c r="E1590" s="23">
        <v>24</v>
      </c>
      <c r="F1590">
        <v>4.95</v>
      </c>
      <c r="G1590" t="s">
        <v>14148</v>
      </c>
    </row>
    <row r="1591" spans="1:7" x14ac:dyDescent="0.35">
      <c r="A1591" s="21" t="s">
        <v>11854</v>
      </c>
      <c r="B1591" s="29" t="s">
        <v>11851</v>
      </c>
      <c r="C1591" s="23">
        <v>12</v>
      </c>
      <c r="D1591" s="23">
        <v>1</v>
      </c>
      <c r="E1591" s="23">
        <v>40</v>
      </c>
      <c r="F1591">
        <v>5.45</v>
      </c>
      <c r="G1591" t="s">
        <v>14142</v>
      </c>
    </row>
    <row r="1592" spans="1:7" x14ac:dyDescent="0.35">
      <c r="A1592" s="21" t="s">
        <v>14663</v>
      </c>
      <c r="B1592" s="29" t="s">
        <v>14664</v>
      </c>
      <c r="C1592" s="23">
        <v>6</v>
      </c>
      <c r="D1592" s="23">
        <v>0.7</v>
      </c>
      <c r="E1592" s="23">
        <v>45</v>
      </c>
      <c r="F1592">
        <v>51.25</v>
      </c>
      <c r="G1592" t="s">
        <v>14144</v>
      </c>
    </row>
    <row r="1593" spans="1:7" x14ac:dyDescent="0.35">
      <c r="A1593" s="21" t="s">
        <v>7628</v>
      </c>
      <c r="B1593" s="29" t="s">
        <v>7625</v>
      </c>
      <c r="C1593" s="23">
        <v>6</v>
      </c>
      <c r="D1593" s="23">
        <v>1</v>
      </c>
      <c r="E1593" s="23">
        <v>38</v>
      </c>
      <c r="F1593">
        <v>9.75</v>
      </c>
      <c r="G1593" t="s">
        <v>14140</v>
      </c>
    </row>
    <row r="1594" spans="1:7" x14ac:dyDescent="0.35">
      <c r="A1594" s="21" t="s">
        <v>4594</v>
      </c>
      <c r="B1594" s="29" t="s">
        <v>4595</v>
      </c>
      <c r="C1594" s="23">
        <v>6</v>
      </c>
      <c r="D1594" s="23">
        <v>0.7</v>
      </c>
      <c r="E1594" s="23">
        <v>15</v>
      </c>
      <c r="F1594">
        <v>6.75</v>
      </c>
      <c r="G1594" t="s">
        <v>14154</v>
      </c>
    </row>
    <row r="1595" spans="1:7" x14ac:dyDescent="0.35">
      <c r="A1595" s="21" t="s">
        <v>9094</v>
      </c>
      <c r="B1595" s="29" t="s">
        <v>9095</v>
      </c>
      <c r="C1595" s="23">
        <v>6</v>
      </c>
      <c r="D1595" s="23">
        <v>0.7</v>
      </c>
      <c r="E1595" s="23">
        <v>40</v>
      </c>
      <c r="F1595">
        <v>37.5</v>
      </c>
      <c r="G1595" t="s">
        <v>14159</v>
      </c>
    </row>
    <row r="1596" spans="1:7" x14ac:dyDescent="0.35">
      <c r="A1596" s="21" t="s">
        <v>4472</v>
      </c>
      <c r="B1596" s="29" t="s">
        <v>4473</v>
      </c>
      <c r="C1596" s="23">
        <v>6</v>
      </c>
      <c r="D1596" s="23">
        <v>0.7</v>
      </c>
      <c r="E1596" s="23">
        <v>17</v>
      </c>
      <c r="F1596">
        <v>12.5</v>
      </c>
      <c r="G1596" t="s">
        <v>14155</v>
      </c>
    </row>
    <row r="1597" spans="1:7" x14ac:dyDescent="0.35">
      <c r="A1597" s="21" t="s">
        <v>4136</v>
      </c>
      <c r="B1597" s="29" t="s">
        <v>4137</v>
      </c>
      <c r="C1597" s="23">
        <v>6</v>
      </c>
      <c r="D1597" s="23">
        <v>0.7</v>
      </c>
      <c r="E1597" s="23">
        <v>15</v>
      </c>
      <c r="F1597">
        <v>6.4</v>
      </c>
      <c r="G1597" t="s">
        <v>14153</v>
      </c>
    </row>
    <row r="1598" spans="1:7" x14ac:dyDescent="0.35">
      <c r="A1598" s="21" t="s">
        <v>10078</v>
      </c>
      <c r="B1598" s="29" t="s">
        <v>10079</v>
      </c>
      <c r="C1598" s="23">
        <v>3</v>
      </c>
      <c r="D1598" s="23">
        <v>0.7</v>
      </c>
      <c r="E1598" s="23">
        <v>42.5</v>
      </c>
      <c r="F1598">
        <v>14.25</v>
      </c>
      <c r="G1598" t="s">
        <v>14152</v>
      </c>
    </row>
    <row r="1599" spans="1:7" x14ac:dyDescent="0.35">
      <c r="A1599" s="21" t="s">
        <v>14037</v>
      </c>
      <c r="B1599" s="29" t="s">
        <v>14038</v>
      </c>
      <c r="C1599" s="23">
        <v>6</v>
      </c>
      <c r="D1599" s="23">
        <v>0.7</v>
      </c>
      <c r="E1599" s="23">
        <v>24</v>
      </c>
      <c r="F1599">
        <v>7.85</v>
      </c>
      <c r="G1599" t="s">
        <v>14148</v>
      </c>
    </row>
    <row r="1600" spans="1:7" x14ac:dyDescent="0.35">
      <c r="A1600" s="21" t="s">
        <v>9406</v>
      </c>
      <c r="B1600" s="29" t="s">
        <v>9407</v>
      </c>
      <c r="C1600" s="23">
        <v>6</v>
      </c>
      <c r="D1600" s="23">
        <v>0.7</v>
      </c>
      <c r="E1600" s="23">
        <v>40</v>
      </c>
      <c r="F1600">
        <v>15.75</v>
      </c>
      <c r="G1600" t="s">
        <v>14163</v>
      </c>
    </row>
    <row r="1601" spans="1:7" x14ac:dyDescent="0.35">
      <c r="A1601" s="21" t="s">
        <v>4634</v>
      </c>
      <c r="B1601" s="29" t="s">
        <v>4631</v>
      </c>
      <c r="C1601" s="23">
        <v>12</v>
      </c>
      <c r="D1601" s="23">
        <v>1</v>
      </c>
      <c r="E1601" s="23">
        <v>40</v>
      </c>
      <c r="F1601">
        <v>14.25</v>
      </c>
      <c r="G1601" t="s">
        <v>14143</v>
      </c>
    </row>
    <row r="1602" spans="1:7" x14ac:dyDescent="0.35">
      <c r="A1602" s="21" t="s">
        <v>13377</v>
      </c>
      <c r="B1602" s="29" t="s">
        <v>13378</v>
      </c>
      <c r="C1602" s="23">
        <v>6</v>
      </c>
      <c r="D1602" s="23">
        <v>0.7</v>
      </c>
      <c r="E1602" s="23">
        <v>43</v>
      </c>
      <c r="F1602">
        <v>16.149999999999999</v>
      </c>
      <c r="G1602" t="s">
        <v>14145</v>
      </c>
    </row>
    <row r="1603" spans="1:7" x14ac:dyDescent="0.35">
      <c r="A1603" s="21" t="s">
        <v>13703</v>
      </c>
      <c r="B1603" s="29" t="s">
        <v>13704</v>
      </c>
      <c r="C1603" s="23">
        <v>6</v>
      </c>
      <c r="D1603" s="23">
        <v>0.7</v>
      </c>
      <c r="E1603" s="23">
        <v>43</v>
      </c>
      <c r="F1603">
        <v>9.8000000000000007</v>
      </c>
      <c r="G1603" t="s">
        <v>14146</v>
      </c>
    </row>
    <row r="1604" spans="1:7" x14ac:dyDescent="0.35">
      <c r="A1604" s="21" t="s">
        <v>5509</v>
      </c>
      <c r="B1604" s="29" t="s">
        <v>5510</v>
      </c>
      <c r="C1604" s="23">
        <v>6</v>
      </c>
      <c r="D1604" s="23">
        <v>0.7</v>
      </c>
      <c r="E1604" s="23">
        <v>48</v>
      </c>
      <c r="F1604">
        <v>36</v>
      </c>
      <c r="G1604" t="s">
        <v>14145</v>
      </c>
    </row>
    <row r="1605" spans="1:7" x14ac:dyDescent="0.35">
      <c r="A1605" s="21" t="s">
        <v>9728</v>
      </c>
      <c r="B1605" s="29" t="s">
        <v>9729</v>
      </c>
      <c r="C1605" s="23">
        <v>6</v>
      </c>
      <c r="D1605" s="23">
        <v>0.7</v>
      </c>
      <c r="E1605" s="23">
        <v>37.5</v>
      </c>
      <c r="F1605">
        <v>14.5</v>
      </c>
      <c r="G1605" t="s">
        <v>14164</v>
      </c>
    </row>
    <row r="1606" spans="1:7" x14ac:dyDescent="0.35">
      <c r="A1606" s="21" t="s">
        <v>14754</v>
      </c>
      <c r="B1606" s="29" t="s">
        <v>14755</v>
      </c>
      <c r="C1606" s="23">
        <v>6</v>
      </c>
      <c r="D1606" s="23">
        <v>0.7</v>
      </c>
      <c r="E1606" s="23">
        <v>37.5</v>
      </c>
      <c r="F1606">
        <v>7.34</v>
      </c>
      <c r="G1606" t="s">
        <v>14146</v>
      </c>
    </row>
    <row r="1607" spans="1:7" x14ac:dyDescent="0.35">
      <c r="A1607" s="21" t="s">
        <v>14640</v>
      </c>
      <c r="B1607" s="29" t="s">
        <v>830</v>
      </c>
      <c r="C1607" s="23">
        <v>6</v>
      </c>
      <c r="D1607" s="23">
        <v>0.7</v>
      </c>
      <c r="E1607" s="23">
        <v>46.6</v>
      </c>
      <c r="F1607">
        <v>32.5</v>
      </c>
      <c r="G1607" t="s">
        <v>14145</v>
      </c>
    </row>
    <row r="1608" spans="1:7" x14ac:dyDescent="0.35">
      <c r="A1608" s="21" t="s">
        <v>980</v>
      </c>
      <c r="B1608" s="29" t="s">
        <v>981</v>
      </c>
      <c r="C1608" s="23">
        <v>6</v>
      </c>
      <c r="D1608" s="23">
        <v>0.7</v>
      </c>
      <c r="E1608" s="23">
        <v>40</v>
      </c>
      <c r="F1608">
        <v>16</v>
      </c>
      <c r="G1608" t="s">
        <v>14142</v>
      </c>
    </row>
    <row r="1609" spans="1:7" x14ac:dyDescent="0.35">
      <c r="A1609" s="21" t="s">
        <v>12303</v>
      </c>
      <c r="B1609" s="29" t="s">
        <v>12304</v>
      </c>
      <c r="C1609" s="23">
        <v>6</v>
      </c>
      <c r="D1609" s="23">
        <v>0.7</v>
      </c>
      <c r="E1609" s="23">
        <v>35</v>
      </c>
      <c r="F1609">
        <v>4.55</v>
      </c>
      <c r="G1609" t="s">
        <v>14153</v>
      </c>
    </row>
    <row r="1610" spans="1:7" x14ac:dyDescent="0.35">
      <c r="A1610" s="21" t="s">
        <v>1427</v>
      </c>
      <c r="B1610" s="29" t="s">
        <v>1428</v>
      </c>
      <c r="C1610" s="23">
        <v>6</v>
      </c>
      <c r="D1610" s="23">
        <v>0.7</v>
      </c>
      <c r="E1610" s="23">
        <v>40</v>
      </c>
      <c r="F1610">
        <v>26.9</v>
      </c>
      <c r="G1610" t="s">
        <v>14144</v>
      </c>
    </row>
    <row r="1611" spans="1:7" x14ac:dyDescent="0.35">
      <c r="A1611" s="21" t="s">
        <v>7707</v>
      </c>
      <c r="B1611" s="29" t="s">
        <v>7708</v>
      </c>
      <c r="C1611" s="23">
        <v>6</v>
      </c>
      <c r="D1611" s="23">
        <v>0.7</v>
      </c>
      <c r="E1611" s="23">
        <v>44</v>
      </c>
      <c r="F1611">
        <v>44</v>
      </c>
      <c r="G1611" t="s">
        <v>14145</v>
      </c>
    </row>
    <row r="1612" spans="1:7" x14ac:dyDescent="0.35">
      <c r="A1612" s="21" t="s">
        <v>4236</v>
      </c>
      <c r="B1612" s="29" t="s">
        <v>4237</v>
      </c>
      <c r="C1612" s="23">
        <v>1</v>
      </c>
      <c r="D1612" s="23">
        <v>1</v>
      </c>
      <c r="E1612" s="23">
        <v>40</v>
      </c>
      <c r="F1612">
        <v>29.5</v>
      </c>
      <c r="G1612" t="s">
        <v>14142</v>
      </c>
    </row>
    <row r="1613" spans="1:7" x14ac:dyDescent="0.35">
      <c r="A1613" s="21" t="s">
        <v>760</v>
      </c>
      <c r="B1613" s="29" t="s">
        <v>757</v>
      </c>
      <c r="C1613" s="23">
        <v>6</v>
      </c>
      <c r="D1613" s="23">
        <v>1</v>
      </c>
      <c r="E1613" s="23">
        <v>11</v>
      </c>
      <c r="F1613">
        <v>9</v>
      </c>
      <c r="G1613" t="s">
        <v>14156</v>
      </c>
    </row>
    <row r="1614" spans="1:7" x14ac:dyDescent="0.35">
      <c r="A1614" s="21" t="s">
        <v>13472</v>
      </c>
      <c r="B1614" s="29" t="s">
        <v>13473</v>
      </c>
      <c r="C1614" s="23">
        <v>6</v>
      </c>
      <c r="D1614" s="23">
        <v>1</v>
      </c>
      <c r="E1614" s="23">
        <v>35</v>
      </c>
      <c r="F1614">
        <v>11.7</v>
      </c>
      <c r="G1614" t="s">
        <v>14141</v>
      </c>
    </row>
    <row r="1615" spans="1:7" x14ac:dyDescent="0.35">
      <c r="A1615" s="21" t="s">
        <v>3119</v>
      </c>
      <c r="B1615" s="29" t="s">
        <v>3120</v>
      </c>
      <c r="C1615" s="23">
        <v>6</v>
      </c>
      <c r="D1615" s="23">
        <v>0.7</v>
      </c>
      <c r="E1615" s="23">
        <v>40</v>
      </c>
      <c r="F1615">
        <v>8.9499999999999993</v>
      </c>
      <c r="G1615" t="s">
        <v>14144</v>
      </c>
    </row>
    <row r="1616" spans="1:7" x14ac:dyDescent="0.35">
      <c r="A1616" s="21" t="s">
        <v>7108</v>
      </c>
      <c r="B1616" s="29" t="s">
        <v>7075</v>
      </c>
      <c r="C1616" s="23">
        <v>1</v>
      </c>
      <c r="D1616" s="23">
        <v>3</v>
      </c>
      <c r="E1616" s="23">
        <v>40</v>
      </c>
      <c r="F1616">
        <v>47.75</v>
      </c>
      <c r="G1616" t="s">
        <v>14253</v>
      </c>
    </row>
    <row r="1617" spans="1:7" x14ac:dyDescent="0.35">
      <c r="A1617" s="21" t="s">
        <v>3482</v>
      </c>
      <c r="B1617" s="29" t="s">
        <v>3483</v>
      </c>
      <c r="C1617" s="23">
        <v>6</v>
      </c>
      <c r="D1617" s="23">
        <v>0.7</v>
      </c>
      <c r="E1617" s="23">
        <v>35</v>
      </c>
      <c r="F1617">
        <v>35</v>
      </c>
      <c r="G1617" t="s">
        <v>14140</v>
      </c>
    </row>
    <row r="1618" spans="1:7" x14ac:dyDescent="0.35">
      <c r="A1618" s="21" t="s">
        <v>2961</v>
      </c>
      <c r="B1618" s="29" t="s">
        <v>2962</v>
      </c>
      <c r="C1618" s="23">
        <v>6</v>
      </c>
      <c r="D1618" s="23">
        <v>0.7</v>
      </c>
      <c r="E1618" s="23">
        <v>40</v>
      </c>
      <c r="F1618">
        <v>22.2</v>
      </c>
      <c r="G1618" t="s">
        <v>14145</v>
      </c>
    </row>
    <row r="1619" spans="1:7" x14ac:dyDescent="0.35">
      <c r="A1619" s="21" t="s">
        <v>5505</v>
      </c>
      <c r="B1619" s="29" t="s">
        <v>5506</v>
      </c>
      <c r="C1619" s="23">
        <v>6</v>
      </c>
      <c r="D1619" s="23">
        <v>0.7</v>
      </c>
      <c r="E1619" s="23">
        <v>40</v>
      </c>
      <c r="F1619">
        <v>13.45</v>
      </c>
      <c r="G1619" t="s">
        <v>14146</v>
      </c>
    </row>
    <row r="1620" spans="1:7" x14ac:dyDescent="0.35">
      <c r="A1620" s="21" t="s">
        <v>12758</v>
      </c>
      <c r="B1620" s="29" t="s">
        <v>12759</v>
      </c>
      <c r="C1620" s="23">
        <v>1</v>
      </c>
      <c r="D1620" s="23">
        <v>0.7</v>
      </c>
      <c r="E1620" s="23">
        <v>42</v>
      </c>
      <c r="F1620">
        <v>1250</v>
      </c>
      <c r="G1620" t="s">
        <v>14145</v>
      </c>
    </row>
    <row r="1621" spans="1:7" x14ac:dyDescent="0.35">
      <c r="A1621" s="21" t="s">
        <v>3132</v>
      </c>
      <c r="B1621" s="29" t="s">
        <v>3133</v>
      </c>
      <c r="C1621" s="23">
        <v>6</v>
      </c>
      <c r="D1621" s="23">
        <v>0.7</v>
      </c>
      <c r="E1621" s="23">
        <v>40</v>
      </c>
      <c r="F1621">
        <v>11</v>
      </c>
      <c r="G1621" t="s">
        <v>14144</v>
      </c>
    </row>
    <row r="1622" spans="1:7" x14ac:dyDescent="0.35">
      <c r="A1622" s="21" t="s">
        <v>11026</v>
      </c>
      <c r="B1622" s="29" t="s">
        <v>11027</v>
      </c>
      <c r="C1622" s="23">
        <v>6</v>
      </c>
      <c r="D1622" s="23">
        <v>0.7</v>
      </c>
      <c r="E1622" s="23">
        <v>40</v>
      </c>
      <c r="F1622">
        <v>7.85</v>
      </c>
      <c r="G1622" t="s">
        <v>14150</v>
      </c>
    </row>
    <row r="1623" spans="1:7" x14ac:dyDescent="0.35">
      <c r="A1623" s="21" t="s">
        <v>14451</v>
      </c>
      <c r="B1623" s="29" t="s">
        <v>14452</v>
      </c>
      <c r="C1623" s="23">
        <v>6</v>
      </c>
      <c r="D1623" s="23">
        <v>1.5</v>
      </c>
      <c r="E1623" s="23">
        <v>40</v>
      </c>
      <c r="F1623">
        <v>235</v>
      </c>
      <c r="G1623" t="s">
        <v>14140</v>
      </c>
    </row>
    <row r="1624" spans="1:7" x14ac:dyDescent="0.35">
      <c r="A1624" s="21" t="s">
        <v>8506</v>
      </c>
      <c r="B1624" s="29" t="s">
        <v>8507</v>
      </c>
      <c r="C1624" s="23">
        <v>4</v>
      </c>
      <c r="D1624" s="23">
        <v>1</v>
      </c>
      <c r="E1624" s="23">
        <v>40</v>
      </c>
      <c r="F1624">
        <v>64</v>
      </c>
      <c r="G1624" t="s">
        <v>14142</v>
      </c>
    </row>
    <row r="1625" spans="1:7" x14ac:dyDescent="0.35">
      <c r="A1625" s="21" t="s">
        <v>14788</v>
      </c>
      <c r="B1625" s="29" t="s">
        <v>14789</v>
      </c>
      <c r="C1625" s="23">
        <v>6</v>
      </c>
      <c r="D1625" s="23">
        <v>0.7</v>
      </c>
      <c r="E1625" s="23">
        <v>45</v>
      </c>
      <c r="F1625">
        <v>20.25</v>
      </c>
      <c r="G1625" t="s">
        <v>14146</v>
      </c>
    </row>
    <row r="1626" spans="1:7" x14ac:dyDescent="0.35">
      <c r="A1626" s="21" t="s">
        <v>5740</v>
      </c>
      <c r="B1626" s="29" t="s">
        <v>5741</v>
      </c>
      <c r="C1626" s="23">
        <v>6</v>
      </c>
      <c r="D1626" s="23">
        <v>0.7</v>
      </c>
      <c r="E1626" s="23">
        <v>48</v>
      </c>
      <c r="F1626">
        <v>19.5</v>
      </c>
      <c r="G1626" t="s">
        <v>14145</v>
      </c>
    </row>
    <row r="1627" spans="1:7" x14ac:dyDescent="0.35">
      <c r="A1627" s="21" t="s">
        <v>2985</v>
      </c>
      <c r="B1627" s="29" t="s">
        <v>2986</v>
      </c>
      <c r="C1627" s="23">
        <v>6</v>
      </c>
      <c r="D1627" s="23">
        <v>0.7</v>
      </c>
      <c r="E1627" s="23">
        <v>40.299999999999997</v>
      </c>
      <c r="F1627">
        <v>21.5</v>
      </c>
      <c r="G1627" t="s">
        <v>14159</v>
      </c>
    </row>
    <row r="1628" spans="1:7" x14ac:dyDescent="0.35">
      <c r="A1628" s="21" t="s">
        <v>7700</v>
      </c>
      <c r="B1628" s="29" t="s">
        <v>7701</v>
      </c>
      <c r="C1628" s="23">
        <v>6</v>
      </c>
      <c r="D1628" s="23">
        <v>0.7</v>
      </c>
      <c r="E1628" s="23">
        <v>40</v>
      </c>
      <c r="F1628">
        <v>25.25</v>
      </c>
      <c r="G1628" t="s">
        <v>14145</v>
      </c>
    </row>
    <row r="1629" spans="1:7" x14ac:dyDescent="0.35">
      <c r="A1629" s="21" t="s">
        <v>11696</v>
      </c>
      <c r="B1629" s="29" t="s">
        <v>11689</v>
      </c>
      <c r="C1629" s="23">
        <v>6</v>
      </c>
      <c r="D1629" s="23">
        <v>1</v>
      </c>
      <c r="E1629" s="23">
        <v>21.5</v>
      </c>
      <c r="F1629">
        <v>7.85</v>
      </c>
      <c r="G1629" t="s">
        <v>14156</v>
      </c>
    </row>
    <row r="1630" spans="1:7" x14ac:dyDescent="0.35">
      <c r="A1630" s="21" t="s">
        <v>3593</v>
      </c>
      <c r="B1630" s="29" t="s">
        <v>3594</v>
      </c>
      <c r="C1630" s="23">
        <v>6</v>
      </c>
      <c r="D1630" s="23">
        <v>0.7</v>
      </c>
      <c r="E1630" s="23">
        <v>38</v>
      </c>
      <c r="F1630">
        <v>7.5</v>
      </c>
      <c r="G1630" t="s">
        <v>14144</v>
      </c>
    </row>
    <row r="1631" spans="1:7" x14ac:dyDescent="0.35">
      <c r="A1631" s="21" t="s">
        <v>13671</v>
      </c>
      <c r="B1631" s="29" t="s">
        <v>13672</v>
      </c>
      <c r="C1631" s="23">
        <v>6</v>
      </c>
      <c r="D1631" s="23">
        <v>0.7</v>
      </c>
      <c r="E1631" s="23">
        <v>43</v>
      </c>
      <c r="F1631">
        <v>13.95</v>
      </c>
      <c r="G1631" t="s">
        <v>14145</v>
      </c>
    </row>
    <row r="1632" spans="1:7" x14ac:dyDescent="0.35">
      <c r="A1632" s="21" t="s">
        <v>9219</v>
      </c>
      <c r="B1632" s="29" t="s">
        <v>9220</v>
      </c>
      <c r="C1632" s="23">
        <v>6</v>
      </c>
      <c r="D1632" s="23">
        <v>0.7</v>
      </c>
      <c r="E1632" s="23">
        <v>41.8</v>
      </c>
      <c r="F1632">
        <v>13.5</v>
      </c>
      <c r="G1632" t="s">
        <v>14146</v>
      </c>
    </row>
    <row r="1633" spans="1:7" x14ac:dyDescent="0.35">
      <c r="A1633" s="21" t="s">
        <v>14430</v>
      </c>
      <c r="B1633" s="29" t="s">
        <v>14431</v>
      </c>
      <c r="C1633" s="23">
        <v>6</v>
      </c>
      <c r="D1633" s="23">
        <v>1</v>
      </c>
      <c r="E1633" s="23">
        <v>40</v>
      </c>
      <c r="F1633">
        <v>78.5</v>
      </c>
      <c r="G1633" t="s">
        <v>14144</v>
      </c>
    </row>
    <row r="1634" spans="1:7" x14ac:dyDescent="0.35">
      <c r="A1634" s="21" t="s">
        <v>4096</v>
      </c>
      <c r="B1634" s="29" t="s">
        <v>4097</v>
      </c>
      <c r="C1634" s="23">
        <v>12</v>
      </c>
      <c r="D1634" s="23">
        <v>0.5</v>
      </c>
      <c r="E1634" s="23">
        <v>30</v>
      </c>
      <c r="F1634">
        <v>3.25</v>
      </c>
      <c r="G1634" t="s">
        <v>14156</v>
      </c>
    </row>
    <row r="1635" spans="1:7" x14ac:dyDescent="0.35">
      <c r="A1635" s="21" t="s">
        <v>3400</v>
      </c>
      <c r="B1635" s="29" t="s">
        <v>3401</v>
      </c>
      <c r="C1635" s="23">
        <v>6</v>
      </c>
      <c r="D1635" s="23">
        <v>0.7</v>
      </c>
      <c r="E1635" s="23">
        <v>44</v>
      </c>
      <c r="F1635">
        <v>11.45</v>
      </c>
      <c r="G1635" t="s">
        <v>14146</v>
      </c>
    </row>
    <row r="1636" spans="1:7" x14ac:dyDescent="0.35">
      <c r="A1636" s="21" t="s">
        <v>3994</v>
      </c>
      <c r="B1636" s="29" t="s">
        <v>3995</v>
      </c>
      <c r="C1636" s="23">
        <v>6</v>
      </c>
      <c r="D1636" s="23">
        <v>0.7</v>
      </c>
      <c r="E1636" s="23">
        <v>20</v>
      </c>
      <c r="F1636">
        <v>6.25</v>
      </c>
      <c r="G1636" t="s">
        <v>14153</v>
      </c>
    </row>
    <row r="1637" spans="1:7" x14ac:dyDescent="0.35">
      <c r="A1637" s="21" t="s">
        <v>7384</v>
      </c>
      <c r="B1637" s="29" t="s">
        <v>7385</v>
      </c>
      <c r="C1637" s="23">
        <v>6</v>
      </c>
      <c r="D1637" s="23">
        <v>0.7</v>
      </c>
      <c r="E1637" s="23">
        <v>47</v>
      </c>
      <c r="F1637">
        <v>15.5</v>
      </c>
      <c r="G1637" t="s">
        <v>14146</v>
      </c>
    </row>
    <row r="1638" spans="1:7" x14ac:dyDescent="0.35">
      <c r="A1638" s="21" t="s">
        <v>13031</v>
      </c>
      <c r="B1638" s="29" t="s">
        <v>14588</v>
      </c>
      <c r="C1638" s="23">
        <v>6</v>
      </c>
      <c r="D1638" s="23">
        <v>0.5</v>
      </c>
      <c r="E1638" s="23">
        <v>41.2</v>
      </c>
      <c r="F1638">
        <v>30.25</v>
      </c>
      <c r="G1638" t="s">
        <v>14162</v>
      </c>
    </row>
    <row r="1639" spans="1:7" x14ac:dyDescent="0.35">
      <c r="A1639" s="21" t="s">
        <v>4653</v>
      </c>
      <c r="B1639" s="29" t="s">
        <v>4654</v>
      </c>
      <c r="C1639" s="23">
        <v>6</v>
      </c>
      <c r="D1639" s="23">
        <v>0.7</v>
      </c>
      <c r="E1639" s="23">
        <v>43</v>
      </c>
      <c r="F1639">
        <v>18.2</v>
      </c>
      <c r="G1639" t="s">
        <v>14146</v>
      </c>
    </row>
    <row r="1640" spans="1:7" x14ac:dyDescent="0.35">
      <c r="A1640" s="21" t="s">
        <v>14684</v>
      </c>
      <c r="B1640" s="29" t="s">
        <v>14685</v>
      </c>
      <c r="C1640" s="23">
        <v>6</v>
      </c>
      <c r="D1640" s="23">
        <v>0.7</v>
      </c>
      <c r="E1640" s="23">
        <v>25</v>
      </c>
      <c r="F1640">
        <v>11.5</v>
      </c>
      <c r="G1640" t="s">
        <v>14148</v>
      </c>
    </row>
    <row r="1641" spans="1:7" x14ac:dyDescent="0.35">
      <c r="A1641" s="21" t="s">
        <v>2870</v>
      </c>
      <c r="B1641" s="29" t="s">
        <v>2871</v>
      </c>
      <c r="C1641" s="23">
        <v>12</v>
      </c>
      <c r="D1641" s="23">
        <v>1</v>
      </c>
      <c r="E1641" s="23">
        <v>40</v>
      </c>
      <c r="F1641">
        <v>8.1999999999999993</v>
      </c>
      <c r="G1641" t="s">
        <v>14144</v>
      </c>
    </row>
    <row r="1642" spans="1:7" x14ac:dyDescent="0.35">
      <c r="A1642" s="21" t="s">
        <v>8610</v>
      </c>
      <c r="B1642" s="29" t="s">
        <v>8611</v>
      </c>
      <c r="C1642" s="23">
        <v>6</v>
      </c>
      <c r="D1642" s="23">
        <v>0.5</v>
      </c>
      <c r="E1642" s="23">
        <v>46.1</v>
      </c>
      <c r="F1642">
        <v>23.25</v>
      </c>
      <c r="G1642" t="s">
        <v>14145</v>
      </c>
    </row>
    <row r="1643" spans="1:7" x14ac:dyDescent="0.35">
      <c r="A1643" s="21" t="s">
        <v>5589</v>
      </c>
      <c r="B1643" s="29" t="s">
        <v>5590</v>
      </c>
      <c r="C1643" s="23">
        <v>6</v>
      </c>
      <c r="D1643" s="23">
        <v>0.7</v>
      </c>
      <c r="E1643" s="23">
        <v>42</v>
      </c>
      <c r="F1643">
        <v>13.65</v>
      </c>
      <c r="G1643" t="s">
        <v>14146</v>
      </c>
    </row>
    <row r="1644" spans="1:7" x14ac:dyDescent="0.35">
      <c r="A1644" s="21" t="s">
        <v>559</v>
      </c>
      <c r="B1644" s="29" t="s">
        <v>560</v>
      </c>
      <c r="C1644" s="23">
        <v>6</v>
      </c>
      <c r="D1644" s="23">
        <v>0.7</v>
      </c>
      <c r="E1644" s="23">
        <v>23</v>
      </c>
      <c r="F1644">
        <v>7.85</v>
      </c>
      <c r="G1644" t="s">
        <v>14156</v>
      </c>
    </row>
    <row r="1645" spans="1:7" x14ac:dyDescent="0.35">
      <c r="A1645" s="21" t="s">
        <v>3479</v>
      </c>
      <c r="B1645" s="29" t="s">
        <v>3480</v>
      </c>
      <c r="C1645" s="23">
        <v>6</v>
      </c>
      <c r="D1645" s="23">
        <v>0.7</v>
      </c>
      <c r="E1645" s="23">
        <v>38</v>
      </c>
      <c r="F1645">
        <v>27.5</v>
      </c>
      <c r="G1645" t="s">
        <v>14140</v>
      </c>
    </row>
    <row r="1646" spans="1:7" x14ac:dyDescent="0.35">
      <c r="A1646" s="21" t="s">
        <v>7346</v>
      </c>
      <c r="B1646" s="29" t="s">
        <v>7347</v>
      </c>
      <c r="C1646" s="23">
        <v>6</v>
      </c>
      <c r="D1646" s="23">
        <v>0.7</v>
      </c>
      <c r="E1646" s="23">
        <v>40</v>
      </c>
      <c r="F1646">
        <v>15.5</v>
      </c>
      <c r="G1646" t="s">
        <v>14150</v>
      </c>
    </row>
    <row r="1647" spans="1:7" x14ac:dyDescent="0.35">
      <c r="A1647" s="21" t="s">
        <v>8626</v>
      </c>
      <c r="B1647" s="29" t="s">
        <v>8627</v>
      </c>
      <c r="C1647" s="23">
        <v>6</v>
      </c>
      <c r="D1647" s="23">
        <v>0.7</v>
      </c>
      <c r="E1647" s="23">
        <v>46.1</v>
      </c>
      <c r="F1647">
        <v>26.5</v>
      </c>
      <c r="G1647" t="s">
        <v>14145</v>
      </c>
    </row>
    <row r="1648" spans="1:7" x14ac:dyDescent="0.35">
      <c r="A1648" s="21" t="s">
        <v>882</v>
      </c>
      <c r="B1648" s="29" t="s">
        <v>883</v>
      </c>
      <c r="C1648" s="23">
        <v>6</v>
      </c>
      <c r="D1648" s="23">
        <v>0.7</v>
      </c>
      <c r="E1648" s="23">
        <v>46</v>
      </c>
      <c r="F1648">
        <v>23</v>
      </c>
      <c r="G1648" t="s">
        <v>14145</v>
      </c>
    </row>
    <row r="1649" spans="1:7" x14ac:dyDescent="0.35">
      <c r="A1649" s="21" t="s">
        <v>5524</v>
      </c>
      <c r="B1649" s="29" t="s">
        <v>5525</v>
      </c>
      <c r="C1649" s="23">
        <v>6</v>
      </c>
      <c r="D1649" s="23">
        <v>0.5</v>
      </c>
      <c r="E1649" s="23">
        <v>42.3</v>
      </c>
      <c r="F1649">
        <v>7.6</v>
      </c>
      <c r="G1649" t="s">
        <v>14148</v>
      </c>
    </row>
    <row r="1650" spans="1:7" x14ac:dyDescent="0.35">
      <c r="A1650" s="21" t="s">
        <v>10006</v>
      </c>
      <c r="B1650" s="29" t="s">
        <v>10007</v>
      </c>
      <c r="C1650" s="23">
        <v>6</v>
      </c>
      <c r="D1650" s="23">
        <v>0.7</v>
      </c>
      <c r="E1650" s="23">
        <v>40</v>
      </c>
      <c r="F1650">
        <v>17.75</v>
      </c>
      <c r="G1650" t="s">
        <v>14150</v>
      </c>
    </row>
    <row r="1651" spans="1:7" x14ac:dyDescent="0.35">
      <c r="A1651" s="21" t="s">
        <v>424</v>
      </c>
      <c r="B1651" s="29" t="s">
        <v>421</v>
      </c>
      <c r="C1651" s="23">
        <v>12</v>
      </c>
      <c r="D1651" s="23">
        <v>0.7</v>
      </c>
      <c r="E1651" s="23">
        <v>24</v>
      </c>
      <c r="F1651">
        <v>9.5</v>
      </c>
      <c r="G1651" t="s">
        <v>14149</v>
      </c>
    </row>
    <row r="1652" spans="1:7" x14ac:dyDescent="0.35">
      <c r="A1652" s="21" t="s">
        <v>6801</v>
      </c>
      <c r="B1652" s="29" t="s">
        <v>6802</v>
      </c>
      <c r="C1652" s="23">
        <v>6</v>
      </c>
      <c r="D1652" s="23">
        <v>0.7</v>
      </c>
      <c r="E1652" s="23">
        <v>40</v>
      </c>
      <c r="F1652">
        <v>21.95</v>
      </c>
      <c r="G1652" t="s">
        <v>14145</v>
      </c>
    </row>
    <row r="1653" spans="1:7" x14ac:dyDescent="0.35">
      <c r="A1653" s="21" t="s">
        <v>1033</v>
      </c>
      <c r="B1653" s="29" t="s">
        <v>1034</v>
      </c>
      <c r="C1653" s="23">
        <v>6</v>
      </c>
      <c r="D1653" s="23">
        <v>0.7</v>
      </c>
      <c r="E1653" s="23">
        <v>29</v>
      </c>
      <c r="F1653">
        <v>6.25</v>
      </c>
      <c r="G1653" t="s">
        <v>14156</v>
      </c>
    </row>
    <row r="1654" spans="1:7" x14ac:dyDescent="0.35">
      <c r="A1654" s="21" t="s">
        <v>4022</v>
      </c>
      <c r="B1654" s="29" t="s">
        <v>4023</v>
      </c>
      <c r="C1654" s="23">
        <v>6</v>
      </c>
      <c r="D1654" s="23">
        <v>0.7</v>
      </c>
      <c r="E1654" s="23">
        <v>15</v>
      </c>
      <c r="F1654">
        <v>6.5</v>
      </c>
      <c r="G1654" t="s">
        <v>14153</v>
      </c>
    </row>
    <row r="1655" spans="1:7" x14ac:dyDescent="0.35">
      <c r="A1655" s="21" t="s">
        <v>12218</v>
      </c>
      <c r="B1655" s="29" t="s">
        <v>12215</v>
      </c>
      <c r="C1655" s="23">
        <v>6</v>
      </c>
      <c r="D1655" s="23">
        <v>0.7</v>
      </c>
      <c r="E1655" s="23">
        <v>20</v>
      </c>
      <c r="F1655">
        <v>18</v>
      </c>
      <c r="G1655" t="s">
        <v>14148</v>
      </c>
    </row>
    <row r="1656" spans="1:7" x14ac:dyDescent="0.35">
      <c r="A1656" s="21" t="s">
        <v>4630</v>
      </c>
      <c r="B1656" s="29" t="s">
        <v>4631</v>
      </c>
      <c r="C1656" s="23">
        <v>6</v>
      </c>
      <c r="D1656" s="23">
        <v>0.7</v>
      </c>
      <c r="E1656" s="23">
        <v>40</v>
      </c>
      <c r="F1656">
        <v>12.35</v>
      </c>
      <c r="G1656" t="s">
        <v>14143</v>
      </c>
    </row>
    <row r="1657" spans="1:7" x14ac:dyDescent="0.35">
      <c r="A1657" s="21" t="s">
        <v>15009</v>
      </c>
      <c r="B1657" s="29" t="s">
        <v>15010</v>
      </c>
      <c r="C1657" s="23">
        <v>6</v>
      </c>
      <c r="D1657" s="23">
        <v>0.7</v>
      </c>
      <c r="E1657" s="23">
        <v>40</v>
      </c>
      <c r="F1657">
        <v>15</v>
      </c>
      <c r="G1657" t="s">
        <v>14150</v>
      </c>
    </row>
    <row r="1658" spans="1:7" x14ac:dyDescent="0.35">
      <c r="A1658" s="21" t="s">
        <v>1025</v>
      </c>
      <c r="B1658" s="29" t="s">
        <v>1026</v>
      </c>
      <c r="C1658" s="23">
        <v>6</v>
      </c>
      <c r="D1658" s="23">
        <v>0.7</v>
      </c>
      <c r="E1658" s="23">
        <v>43</v>
      </c>
      <c r="F1658">
        <v>37.5</v>
      </c>
      <c r="G1658" t="s">
        <v>14145</v>
      </c>
    </row>
    <row r="1659" spans="1:7" x14ac:dyDescent="0.35">
      <c r="A1659" s="21" t="s">
        <v>10125</v>
      </c>
      <c r="B1659" s="29" t="s">
        <v>10126</v>
      </c>
      <c r="C1659" s="23">
        <v>6</v>
      </c>
      <c r="D1659" s="23">
        <v>0.7</v>
      </c>
      <c r="E1659" s="23">
        <v>43</v>
      </c>
      <c r="F1659">
        <v>48.5</v>
      </c>
      <c r="G1659" t="s">
        <v>14144</v>
      </c>
    </row>
    <row r="1660" spans="1:7" x14ac:dyDescent="0.35">
      <c r="A1660" s="21" t="s">
        <v>9089</v>
      </c>
      <c r="B1660" s="29" t="s">
        <v>9090</v>
      </c>
      <c r="C1660" s="23">
        <v>6</v>
      </c>
      <c r="D1660" s="23">
        <v>0.7</v>
      </c>
      <c r="E1660" s="23">
        <v>40</v>
      </c>
      <c r="F1660">
        <v>7.95</v>
      </c>
      <c r="G1660" t="s">
        <v>14159</v>
      </c>
    </row>
    <row r="1661" spans="1:7" x14ac:dyDescent="0.35">
      <c r="A1661" s="21" t="s">
        <v>13630</v>
      </c>
      <c r="B1661" s="29" t="s">
        <v>13631</v>
      </c>
      <c r="C1661" s="23">
        <v>6</v>
      </c>
      <c r="D1661" s="23">
        <v>0.7</v>
      </c>
      <c r="E1661" s="23">
        <v>40</v>
      </c>
      <c r="F1661">
        <v>30</v>
      </c>
      <c r="G1661" t="s">
        <v>14140</v>
      </c>
    </row>
    <row r="1662" spans="1:7" x14ac:dyDescent="0.35">
      <c r="A1662" s="21" t="s">
        <v>207</v>
      </c>
      <c r="B1662" s="29" t="s">
        <v>208</v>
      </c>
      <c r="C1662" s="23">
        <v>6</v>
      </c>
      <c r="D1662" s="23">
        <v>0.7</v>
      </c>
      <c r="E1662" s="23">
        <v>58.9</v>
      </c>
      <c r="F1662">
        <v>49.5</v>
      </c>
      <c r="G1662" t="s">
        <v>14145</v>
      </c>
    </row>
    <row r="1663" spans="1:7" x14ac:dyDescent="0.35">
      <c r="A1663" s="21" t="s">
        <v>14518</v>
      </c>
      <c r="B1663" s="29" t="s">
        <v>14519</v>
      </c>
      <c r="C1663" s="23">
        <v>3</v>
      </c>
      <c r="D1663" s="23">
        <v>0.7</v>
      </c>
      <c r="E1663" s="23">
        <v>40.799999999999997</v>
      </c>
      <c r="F1663">
        <v>135</v>
      </c>
      <c r="G1663" t="s">
        <v>14157</v>
      </c>
    </row>
    <row r="1664" spans="1:7" x14ac:dyDescent="0.35">
      <c r="A1664" s="21" t="s">
        <v>9014</v>
      </c>
      <c r="B1664" s="29" t="s">
        <v>9015</v>
      </c>
      <c r="C1664" s="23">
        <v>6</v>
      </c>
      <c r="D1664" s="23">
        <v>0.7</v>
      </c>
      <c r="E1664" s="23">
        <v>40</v>
      </c>
      <c r="F1664">
        <v>12.2</v>
      </c>
      <c r="G1664" t="s">
        <v>14144</v>
      </c>
    </row>
    <row r="1665" spans="1:7" x14ac:dyDescent="0.35">
      <c r="A1665" s="21" t="s">
        <v>9786</v>
      </c>
      <c r="B1665" s="29" t="s">
        <v>9782</v>
      </c>
      <c r="C1665" s="23">
        <v>6</v>
      </c>
      <c r="D1665" s="23">
        <v>1</v>
      </c>
      <c r="E1665" s="23">
        <v>40</v>
      </c>
      <c r="F1665">
        <v>15.25</v>
      </c>
      <c r="G1665" t="s">
        <v>14146</v>
      </c>
    </row>
    <row r="1666" spans="1:7" x14ac:dyDescent="0.35">
      <c r="A1666" s="21" t="s">
        <v>9445</v>
      </c>
      <c r="B1666" s="29" t="s">
        <v>9446</v>
      </c>
      <c r="C1666" s="23">
        <v>6</v>
      </c>
      <c r="D1666" s="23">
        <v>0.7</v>
      </c>
      <c r="E1666" s="23">
        <v>45</v>
      </c>
      <c r="F1666">
        <v>28.95</v>
      </c>
      <c r="G1666" t="s">
        <v>14158</v>
      </c>
    </row>
    <row r="1667" spans="1:7" x14ac:dyDescent="0.35">
      <c r="A1667" s="21" t="s">
        <v>12846</v>
      </c>
      <c r="B1667" s="29" t="s">
        <v>12853</v>
      </c>
      <c r="C1667" s="23">
        <v>6</v>
      </c>
      <c r="D1667" s="23">
        <v>0.7</v>
      </c>
      <c r="E1667" s="23">
        <v>40</v>
      </c>
      <c r="F1667">
        <v>23.5</v>
      </c>
      <c r="G1667" t="s">
        <v>14145</v>
      </c>
    </row>
    <row r="1668" spans="1:7" x14ac:dyDescent="0.35">
      <c r="A1668" s="21" t="s">
        <v>4590</v>
      </c>
      <c r="B1668" s="29" t="s">
        <v>4591</v>
      </c>
      <c r="C1668" s="23">
        <v>6</v>
      </c>
      <c r="D1668" s="23">
        <v>0.7</v>
      </c>
      <c r="E1668" s="23">
        <v>45</v>
      </c>
      <c r="F1668">
        <v>14.5</v>
      </c>
      <c r="G1668" t="s">
        <v>14144</v>
      </c>
    </row>
    <row r="1669" spans="1:7" x14ac:dyDescent="0.35">
      <c r="A1669" s="21" t="s">
        <v>1822</v>
      </c>
      <c r="B1669" s="29" t="s">
        <v>1823</v>
      </c>
      <c r="C1669" s="23">
        <v>6</v>
      </c>
      <c r="D1669" s="23">
        <v>0.7</v>
      </c>
      <c r="E1669" s="23">
        <v>40</v>
      </c>
      <c r="F1669">
        <v>8.25</v>
      </c>
      <c r="G1669" t="s">
        <v>14144</v>
      </c>
    </row>
    <row r="1670" spans="1:7" x14ac:dyDescent="0.35">
      <c r="A1670" s="21" t="s">
        <v>14416</v>
      </c>
      <c r="B1670" s="29" t="s">
        <v>14417</v>
      </c>
      <c r="C1670" s="23">
        <v>6</v>
      </c>
      <c r="D1670" s="23">
        <v>0.7</v>
      </c>
      <c r="E1670" s="23">
        <v>40</v>
      </c>
      <c r="F1670">
        <v>24.5</v>
      </c>
      <c r="G1670" t="s">
        <v>14147</v>
      </c>
    </row>
    <row r="1671" spans="1:7" x14ac:dyDescent="0.35">
      <c r="A1671" s="21" t="s">
        <v>3839</v>
      </c>
      <c r="B1671" s="29" t="s">
        <v>3840</v>
      </c>
      <c r="C1671" s="23">
        <v>6</v>
      </c>
      <c r="D1671" s="23">
        <v>0.7</v>
      </c>
      <c r="E1671" s="23">
        <v>17</v>
      </c>
      <c r="F1671">
        <v>6</v>
      </c>
      <c r="G1671" t="s">
        <v>14154</v>
      </c>
    </row>
    <row r="1672" spans="1:7" x14ac:dyDescent="0.35">
      <c r="A1672" s="21" t="s">
        <v>3443</v>
      </c>
      <c r="B1672" s="29" t="s">
        <v>3444</v>
      </c>
      <c r="C1672" s="23">
        <v>6</v>
      </c>
      <c r="D1672" s="23">
        <v>0.7</v>
      </c>
      <c r="E1672" s="23">
        <v>40</v>
      </c>
      <c r="F1672">
        <v>22</v>
      </c>
      <c r="G1672" t="s">
        <v>14144</v>
      </c>
    </row>
    <row r="1673" spans="1:7" x14ac:dyDescent="0.35">
      <c r="A1673" s="21" t="s">
        <v>1984</v>
      </c>
      <c r="B1673" s="29" t="s">
        <v>1985</v>
      </c>
      <c r="C1673" s="23">
        <v>6</v>
      </c>
      <c r="D1673" s="23">
        <v>0.7</v>
      </c>
      <c r="E1673" s="23">
        <v>24</v>
      </c>
      <c r="F1673">
        <v>4.45</v>
      </c>
      <c r="G1673" t="s">
        <v>14148</v>
      </c>
    </row>
    <row r="1674" spans="1:7" x14ac:dyDescent="0.35">
      <c r="A1674" s="21" t="s">
        <v>3202</v>
      </c>
      <c r="B1674" s="29" t="s">
        <v>3203</v>
      </c>
      <c r="C1674" s="23">
        <v>120</v>
      </c>
      <c r="D1674" s="23">
        <v>0.05</v>
      </c>
      <c r="E1674" s="23">
        <v>40</v>
      </c>
      <c r="F1674">
        <v>1.85</v>
      </c>
      <c r="G1674" t="s">
        <v>14150</v>
      </c>
    </row>
    <row r="1675" spans="1:7" x14ac:dyDescent="0.35">
      <c r="A1675" s="21" t="s">
        <v>13254</v>
      </c>
      <c r="B1675" s="29" t="s">
        <v>13255</v>
      </c>
      <c r="C1675" s="23">
        <v>1</v>
      </c>
      <c r="D1675" s="23">
        <v>0.7</v>
      </c>
      <c r="E1675" s="23">
        <v>38</v>
      </c>
      <c r="F1675">
        <v>67.5</v>
      </c>
      <c r="G1675" t="s">
        <v>14159</v>
      </c>
    </row>
    <row r="1676" spans="1:7" x14ac:dyDescent="0.35">
      <c r="A1676" s="21" t="s">
        <v>9508</v>
      </c>
      <c r="B1676" s="29" t="s">
        <v>9509</v>
      </c>
      <c r="C1676" s="23">
        <v>6</v>
      </c>
      <c r="D1676" s="23">
        <v>0.5</v>
      </c>
      <c r="E1676" s="23">
        <v>15</v>
      </c>
      <c r="F1676">
        <v>7.25</v>
      </c>
      <c r="G1676" t="s">
        <v>14154</v>
      </c>
    </row>
    <row r="1677" spans="1:7" x14ac:dyDescent="0.35">
      <c r="A1677" s="21" t="s">
        <v>6066</v>
      </c>
      <c r="B1677" s="29" t="s">
        <v>6067</v>
      </c>
      <c r="C1677" s="23">
        <v>6</v>
      </c>
      <c r="D1677" s="23">
        <v>0.7</v>
      </c>
      <c r="E1677" s="23">
        <v>43</v>
      </c>
      <c r="F1677">
        <v>37.25</v>
      </c>
      <c r="G1677" t="s">
        <v>14145</v>
      </c>
    </row>
    <row r="1678" spans="1:7" x14ac:dyDescent="0.35">
      <c r="A1678" s="21" t="s">
        <v>5692</v>
      </c>
      <c r="B1678" s="29" t="s">
        <v>5693</v>
      </c>
      <c r="C1678" s="23">
        <v>120</v>
      </c>
      <c r="D1678" s="23">
        <v>0.05</v>
      </c>
      <c r="E1678" s="23">
        <v>43</v>
      </c>
      <c r="F1678">
        <v>1.65</v>
      </c>
      <c r="G1678" t="s">
        <v>14146</v>
      </c>
    </row>
    <row r="1679" spans="1:7" x14ac:dyDescent="0.35">
      <c r="A1679" s="21" t="s">
        <v>3585</v>
      </c>
      <c r="B1679" s="29" t="s">
        <v>3586</v>
      </c>
      <c r="C1679" s="23">
        <v>6</v>
      </c>
      <c r="D1679" s="23">
        <v>0.7</v>
      </c>
      <c r="E1679" s="23">
        <v>43</v>
      </c>
      <c r="F1679">
        <v>20.25</v>
      </c>
      <c r="G1679" t="s">
        <v>14145</v>
      </c>
    </row>
    <row r="1680" spans="1:7" x14ac:dyDescent="0.35">
      <c r="A1680" s="21" t="s">
        <v>10366</v>
      </c>
      <c r="B1680" s="29" t="s">
        <v>10367</v>
      </c>
      <c r="C1680" s="23">
        <v>6</v>
      </c>
      <c r="D1680" s="23">
        <v>0.7</v>
      </c>
      <c r="E1680" s="23">
        <v>55.2</v>
      </c>
      <c r="F1680">
        <v>28</v>
      </c>
      <c r="G1680" t="s">
        <v>14145</v>
      </c>
    </row>
    <row r="1681" spans="1:7" x14ac:dyDescent="0.35">
      <c r="A1681" s="21" t="s">
        <v>7334</v>
      </c>
      <c r="B1681" s="29" t="s">
        <v>7335</v>
      </c>
      <c r="C1681" s="23">
        <v>6</v>
      </c>
      <c r="D1681" s="23">
        <v>0.7</v>
      </c>
      <c r="E1681" s="23">
        <v>40</v>
      </c>
      <c r="F1681">
        <v>19.95</v>
      </c>
      <c r="G1681" t="s">
        <v>14150</v>
      </c>
    </row>
    <row r="1682" spans="1:7" x14ac:dyDescent="0.35">
      <c r="A1682" s="21" t="s">
        <v>287</v>
      </c>
      <c r="B1682" s="29" t="s">
        <v>288</v>
      </c>
      <c r="C1682" s="23">
        <v>6</v>
      </c>
      <c r="D1682" s="23">
        <v>0.7</v>
      </c>
      <c r="E1682" s="23">
        <v>38</v>
      </c>
      <c r="F1682">
        <v>7.25</v>
      </c>
      <c r="G1682" t="s">
        <v>14141</v>
      </c>
    </row>
    <row r="1683" spans="1:7" x14ac:dyDescent="0.35">
      <c r="A1683" s="21" t="s">
        <v>2814</v>
      </c>
      <c r="B1683" s="29" t="s">
        <v>2815</v>
      </c>
      <c r="C1683" s="23">
        <v>6</v>
      </c>
      <c r="D1683" s="23">
        <v>0.7</v>
      </c>
      <c r="E1683" s="23">
        <v>40</v>
      </c>
      <c r="F1683">
        <v>13.75</v>
      </c>
      <c r="G1683" t="s">
        <v>14146</v>
      </c>
    </row>
    <row r="1684" spans="1:7" x14ac:dyDescent="0.35">
      <c r="A1684" s="21" t="s">
        <v>3492</v>
      </c>
      <c r="B1684" s="29" t="s">
        <v>3493</v>
      </c>
      <c r="C1684" s="23">
        <v>6</v>
      </c>
      <c r="D1684" s="23">
        <v>1</v>
      </c>
      <c r="E1684" s="23">
        <v>20</v>
      </c>
      <c r="F1684">
        <v>5.5</v>
      </c>
      <c r="G1684" t="s">
        <v>14153</v>
      </c>
    </row>
    <row r="1685" spans="1:7" x14ac:dyDescent="0.35">
      <c r="A1685" s="21" t="s">
        <v>446</v>
      </c>
      <c r="B1685" s="29" t="s">
        <v>447</v>
      </c>
      <c r="C1685" s="23">
        <v>6</v>
      </c>
      <c r="D1685" s="23">
        <v>0.7</v>
      </c>
      <c r="E1685" s="23">
        <v>40</v>
      </c>
      <c r="F1685">
        <v>16.5</v>
      </c>
      <c r="G1685" t="s">
        <v>14150</v>
      </c>
    </row>
    <row r="1686" spans="1:7" x14ac:dyDescent="0.35">
      <c r="A1686" s="21" t="s">
        <v>2125</v>
      </c>
      <c r="B1686" s="29" t="s">
        <v>2126</v>
      </c>
      <c r="C1686" s="23">
        <v>6</v>
      </c>
      <c r="D1686" s="23">
        <v>0.7</v>
      </c>
      <c r="E1686" s="23">
        <v>37.5</v>
      </c>
      <c r="F1686">
        <v>10.35</v>
      </c>
      <c r="G1686" t="s">
        <v>14146</v>
      </c>
    </row>
    <row r="1687" spans="1:7" x14ac:dyDescent="0.35">
      <c r="A1687" s="21" t="s">
        <v>14822</v>
      </c>
      <c r="B1687" s="29" t="s">
        <v>14823</v>
      </c>
      <c r="C1687" s="23">
        <v>6</v>
      </c>
      <c r="D1687" s="23">
        <v>0.7</v>
      </c>
      <c r="E1687" s="23">
        <v>46</v>
      </c>
      <c r="F1687">
        <v>21</v>
      </c>
      <c r="G1687" t="s">
        <v>14145</v>
      </c>
    </row>
    <row r="1688" spans="1:7" x14ac:dyDescent="0.35">
      <c r="A1688" s="21" t="s">
        <v>1029</v>
      </c>
      <c r="B1688" s="29" t="s">
        <v>1030</v>
      </c>
      <c r="C1688" s="23">
        <v>6</v>
      </c>
      <c r="D1688" s="23">
        <v>0.7</v>
      </c>
      <c r="E1688" s="23">
        <v>40</v>
      </c>
      <c r="F1688">
        <v>8.4499999999999993</v>
      </c>
      <c r="G1688" t="s">
        <v>14153</v>
      </c>
    </row>
    <row r="1689" spans="1:7" x14ac:dyDescent="0.35">
      <c r="A1689" s="21" t="s">
        <v>5977</v>
      </c>
      <c r="B1689" s="29" t="s">
        <v>5974</v>
      </c>
      <c r="C1689" s="23">
        <v>3</v>
      </c>
      <c r="D1689" s="23">
        <v>0.7</v>
      </c>
      <c r="E1689" s="23">
        <v>40</v>
      </c>
      <c r="F1689">
        <v>169</v>
      </c>
      <c r="G1689" t="s">
        <v>14145</v>
      </c>
    </row>
    <row r="1690" spans="1:7" x14ac:dyDescent="0.35">
      <c r="A1690" s="21" t="s">
        <v>14510</v>
      </c>
      <c r="B1690" s="29" t="s">
        <v>14511</v>
      </c>
      <c r="C1690" s="23">
        <v>3</v>
      </c>
      <c r="D1690" s="23">
        <v>0.7</v>
      </c>
      <c r="E1690" s="23">
        <v>53.7</v>
      </c>
      <c r="F1690">
        <v>1695</v>
      </c>
      <c r="G1690" t="s">
        <v>14145</v>
      </c>
    </row>
    <row r="1691" spans="1:7" x14ac:dyDescent="0.35">
      <c r="A1691" s="21" t="s">
        <v>3606</v>
      </c>
      <c r="B1691" s="29" t="s">
        <v>3607</v>
      </c>
      <c r="C1691" s="23">
        <v>6</v>
      </c>
      <c r="D1691" s="23">
        <v>0.7</v>
      </c>
      <c r="E1691" s="23">
        <v>55.5</v>
      </c>
      <c r="F1691">
        <v>42.5</v>
      </c>
      <c r="G1691" t="s">
        <v>14145</v>
      </c>
    </row>
    <row r="1692" spans="1:7" x14ac:dyDescent="0.35">
      <c r="A1692" s="21" t="s">
        <v>8866</v>
      </c>
      <c r="B1692" s="29" t="s">
        <v>8867</v>
      </c>
      <c r="C1692" s="23">
        <v>12</v>
      </c>
      <c r="D1692" s="23">
        <v>0.7</v>
      </c>
      <c r="E1692" s="23">
        <v>40</v>
      </c>
      <c r="F1692">
        <v>109</v>
      </c>
      <c r="G1692" t="s">
        <v>14157</v>
      </c>
    </row>
    <row r="1693" spans="1:7" x14ac:dyDescent="0.35">
      <c r="A1693" s="21" t="s">
        <v>12442</v>
      </c>
      <c r="B1693" s="29" t="s">
        <v>12443</v>
      </c>
      <c r="C1693" s="23">
        <v>6</v>
      </c>
      <c r="D1693" s="23">
        <v>0.7</v>
      </c>
      <c r="E1693" s="23">
        <v>45.8</v>
      </c>
      <c r="F1693">
        <v>26.95</v>
      </c>
      <c r="G1693" t="s">
        <v>14145</v>
      </c>
    </row>
    <row r="1694" spans="1:7" x14ac:dyDescent="0.35">
      <c r="A1694" s="21" t="s">
        <v>9657</v>
      </c>
      <c r="B1694" s="29" t="s">
        <v>9658</v>
      </c>
      <c r="C1694" s="23">
        <v>6</v>
      </c>
      <c r="D1694" s="23">
        <v>0.7</v>
      </c>
      <c r="E1694" s="23">
        <v>47</v>
      </c>
      <c r="F1694">
        <v>16.25</v>
      </c>
      <c r="G1694" t="s">
        <v>14146</v>
      </c>
    </row>
    <row r="1695" spans="1:7" x14ac:dyDescent="0.35">
      <c r="A1695" s="21" t="s">
        <v>10635</v>
      </c>
      <c r="B1695" s="29" t="s">
        <v>10632</v>
      </c>
      <c r="C1695" s="23">
        <v>6</v>
      </c>
      <c r="D1695" s="23">
        <v>0.7</v>
      </c>
      <c r="E1695" s="23">
        <v>42</v>
      </c>
      <c r="F1695">
        <v>13.15</v>
      </c>
      <c r="G1695" t="s">
        <v>14144</v>
      </c>
    </row>
    <row r="1696" spans="1:7" x14ac:dyDescent="0.35">
      <c r="A1696" s="21" t="s">
        <v>3140</v>
      </c>
      <c r="B1696" s="29" t="s">
        <v>3141</v>
      </c>
      <c r="C1696" s="23">
        <v>6</v>
      </c>
      <c r="D1696" s="23">
        <v>0.5</v>
      </c>
      <c r="E1696" s="23">
        <v>16.5</v>
      </c>
      <c r="F1696">
        <v>9.25</v>
      </c>
      <c r="G1696" t="s">
        <v>14153</v>
      </c>
    </row>
    <row r="1697" spans="1:7" x14ac:dyDescent="0.35">
      <c r="A1697" s="21" t="s">
        <v>655</v>
      </c>
      <c r="B1697" s="29" t="s">
        <v>656</v>
      </c>
      <c r="C1697" s="23">
        <v>6</v>
      </c>
      <c r="D1697" s="23">
        <v>0.7</v>
      </c>
      <c r="E1697" s="23">
        <v>43.3</v>
      </c>
      <c r="F1697">
        <v>42.5</v>
      </c>
      <c r="G1697" t="s">
        <v>14158</v>
      </c>
    </row>
    <row r="1698" spans="1:7" x14ac:dyDescent="0.35">
      <c r="A1698" s="21" t="s">
        <v>2879</v>
      </c>
      <c r="B1698" s="29" t="s">
        <v>2880</v>
      </c>
      <c r="C1698" s="23">
        <v>12</v>
      </c>
      <c r="D1698" s="23">
        <v>1</v>
      </c>
      <c r="E1698" s="23">
        <v>40</v>
      </c>
      <c r="F1698">
        <v>5.7</v>
      </c>
      <c r="G1698" t="s">
        <v>14144</v>
      </c>
    </row>
    <row r="1699" spans="1:7" x14ac:dyDescent="0.35">
      <c r="A1699" s="21" t="s">
        <v>7268</v>
      </c>
      <c r="B1699" s="29" t="s">
        <v>7228</v>
      </c>
      <c r="C1699" s="23">
        <v>6</v>
      </c>
      <c r="D1699" s="23">
        <v>1</v>
      </c>
      <c r="E1699" s="23">
        <v>35</v>
      </c>
      <c r="F1699">
        <v>8.1</v>
      </c>
      <c r="G1699" t="s">
        <v>14156</v>
      </c>
    </row>
    <row r="1700" spans="1:7" x14ac:dyDescent="0.35">
      <c r="A1700" s="21" t="s">
        <v>11994</v>
      </c>
      <c r="B1700" s="29" t="s">
        <v>11995</v>
      </c>
      <c r="C1700" s="23">
        <v>15</v>
      </c>
      <c r="D1700" s="23">
        <v>0.5</v>
      </c>
      <c r="E1700" s="23">
        <v>25</v>
      </c>
      <c r="F1700">
        <v>3.9</v>
      </c>
      <c r="G1700" t="s">
        <v>14141</v>
      </c>
    </row>
    <row r="1701" spans="1:7" x14ac:dyDescent="0.35">
      <c r="A1701" s="21" t="s">
        <v>11950</v>
      </c>
      <c r="B1701" s="29" t="s">
        <v>11951</v>
      </c>
      <c r="C1701" s="23">
        <v>12</v>
      </c>
      <c r="D1701" s="23">
        <v>0.7</v>
      </c>
      <c r="E1701" s="23">
        <v>40</v>
      </c>
      <c r="F1701">
        <v>2.7</v>
      </c>
      <c r="G1701" t="s">
        <v>14142</v>
      </c>
    </row>
    <row r="1702" spans="1:7" x14ac:dyDescent="0.35">
      <c r="A1702" s="21" t="s">
        <v>11309</v>
      </c>
      <c r="B1702" s="29" t="s">
        <v>11310</v>
      </c>
      <c r="C1702" s="23">
        <v>6</v>
      </c>
      <c r="D1702" s="23">
        <v>0.7</v>
      </c>
      <c r="E1702" s="23">
        <v>43</v>
      </c>
      <c r="F1702">
        <v>14.25</v>
      </c>
      <c r="G1702" t="s">
        <v>14146</v>
      </c>
    </row>
    <row r="1703" spans="1:7" x14ac:dyDescent="0.35">
      <c r="A1703" s="21" t="s">
        <v>7983</v>
      </c>
      <c r="B1703" s="29" t="s">
        <v>7984</v>
      </c>
      <c r="C1703" s="23">
        <v>6</v>
      </c>
      <c r="D1703" s="23">
        <v>0.7</v>
      </c>
      <c r="E1703" s="23">
        <v>40</v>
      </c>
      <c r="F1703">
        <v>83</v>
      </c>
      <c r="G1703" t="s">
        <v>14140</v>
      </c>
    </row>
    <row r="1704" spans="1:7" x14ac:dyDescent="0.35">
      <c r="A1704" s="21" t="s">
        <v>171</v>
      </c>
      <c r="B1704" s="29" t="s">
        <v>172</v>
      </c>
      <c r="C1704" s="23">
        <v>3</v>
      </c>
      <c r="D1704" s="23">
        <v>0.7</v>
      </c>
      <c r="E1704" s="23">
        <v>40</v>
      </c>
      <c r="F1704">
        <v>27.5</v>
      </c>
      <c r="G1704" t="s">
        <v>14145</v>
      </c>
    </row>
    <row r="1705" spans="1:7" x14ac:dyDescent="0.35">
      <c r="A1705" s="21" t="s">
        <v>12855</v>
      </c>
      <c r="B1705" s="29" t="s">
        <v>12856</v>
      </c>
      <c r="C1705" s="23">
        <v>6</v>
      </c>
      <c r="D1705" s="23">
        <v>0.7</v>
      </c>
      <c r="E1705" s="23">
        <v>40</v>
      </c>
      <c r="F1705">
        <v>27.5</v>
      </c>
      <c r="G1705" t="s">
        <v>14145</v>
      </c>
    </row>
    <row r="1706" spans="1:7" x14ac:dyDescent="0.35">
      <c r="A1706" s="21" t="s">
        <v>4396</v>
      </c>
      <c r="B1706" s="29" t="s">
        <v>4397</v>
      </c>
      <c r="C1706" s="23">
        <v>6</v>
      </c>
      <c r="D1706" s="23">
        <v>0.7</v>
      </c>
      <c r="E1706" s="23">
        <v>40</v>
      </c>
      <c r="F1706">
        <v>14.25</v>
      </c>
      <c r="G1706" t="s">
        <v>14150</v>
      </c>
    </row>
    <row r="1707" spans="1:7" x14ac:dyDescent="0.35">
      <c r="A1707" s="21" t="s">
        <v>13246</v>
      </c>
      <c r="B1707" s="29" t="s">
        <v>13247</v>
      </c>
      <c r="C1707" s="23">
        <v>6</v>
      </c>
      <c r="D1707" s="23">
        <v>1</v>
      </c>
      <c r="E1707" s="23">
        <v>40</v>
      </c>
      <c r="F1707">
        <v>20.5</v>
      </c>
      <c r="G1707" t="s">
        <v>14159</v>
      </c>
    </row>
    <row r="1708" spans="1:7" x14ac:dyDescent="0.35">
      <c r="A1708" s="21" t="s">
        <v>8163</v>
      </c>
      <c r="B1708" s="29" t="s">
        <v>8164</v>
      </c>
      <c r="C1708" s="23">
        <v>6</v>
      </c>
      <c r="D1708" s="23">
        <v>0.7</v>
      </c>
      <c r="E1708" s="23">
        <v>40</v>
      </c>
      <c r="F1708">
        <v>26.5</v>
      </c>
      <c r="G1708" t="s">
        <v>14140</v>
      </c>
    </row>
    <row r="1709" spans="1:7" x14ac:dyDescent="0.35">
      <c r="A1709" s="21" t="s">
        <v>5986</v>
      </c>
      <c r="B1709" s="29" t="s">
        <v>5987</v>
      </c>
      <c r="C1709" s="23">
        <v>6</v>
      </c>
      <c r="D1709" s="23">
        <v>0.7</v>
      </c>
      <c r="E1709" s="23">
        <v>43</v>
      </c>
      <c r="F1709">
        <v>24.5</v>
      </c>
      <c r="G1709" t="s">
        <v>14145</v>
      </c>
    </row>
    <row r="1710" spans="1:7" x14ac:dyDescent="0.35">
      <c r="A1710" s="21" t="s">
        <v>12453</v>
      </c>
      <c r="B1710" s="29" t="s">
        <v>12454</v>
      </c>
      <c r="C1710" s="23">
        <v>6</v>
      </c>
      <c r="D1710" s="23">
        <v>0.7</v>
      </c>
      <c r="E1710" s="23">
        <v>45.8</v>
      </c>
      <c r="F1710">
        <v>39.5</v>
      </c>
      <c r="G1710" t="s">
        <v>14145</v>
      </c>
    </row>
    <row r="1711" spans="1:7" x14ac:dyDescent="0.35">
      <c r="A1711" s="21" t="s">
        <v>12702</v>
      </c>
      <c r="B1711" s="29" t="s">
        <v>12699</v>
      </c>
      <c r="C1711" s="23">
        <v>12</v>
      </c>
      <c r="D1711" s="23">
        <v>1</v>
      </c>
      <c r="E1711" s="23">
        <v>46</v>
      </c>
      <c r="F1711">
        <v>20.5</v>
      </c>
      <c r="G1711" t="s">
        <v>14146</v>
      </c>
    </row>
    <row r="1712" spans="1:7" x14ac:dyDescent="0.35">
      <c r="A1712" s="21" t="s">
        <v>6330</v>
      </c>
      <c r="B1712" s="29" t="s">
        <v>6331</v>
      </c>
      <c r="C1712" s="23">
        <v>6</v>
      </c>
      <c r="D1712" s="23">
        <v>0.7</v>
      </c>
      <c r="E1712" s="23">
        <v>36</v>
      </c>
      <c r="F1712">
        <v>3.9</v>
      </c>
      <c r="G1712" t="s">
        <v>14159</v>
      </c>
    </row>
    <row r="1713" spans="1:7" x14ac:dyDescent="0.35">
      <c r="A1713" s="21" t="s">
        <v>7326</v>
      </c>
      <c r="B1713" s="29" t="s">
        <v>7327</v>
      </c>
      <c r="C1713" s="23">
        <v>1</v>
      </c>
      <c r="D1713" s="23">
        <v>4.5</v>
      </c>
      <c r="E1713" s="23">
        <v>40</v>
      </c>
      <c r="F1713">
        <v>74.5</v>
      </c>
      <c r="G1713" t="s">
        <v>14150</v>
      </c>
    </row>
    <row r="1714" spans="1:7" x14ac:dyDescent="0.35">
      <c r="A1714" s="21" t="s">
        <v>9382</v>
      </c>
      <c r="B1714" s="29" t="s">
        <v>9379</v>
      </c>
      <c r="C1714" s="23">
        <v>6</v>
      </c>
      <c r="D1714" s="23">
        <v>0.5</v>
      </c>
      <c r="E1714" s="23">
        <v>47</v>
      </c>
      <c r="F1714">
        <v>22</v>
      </c>
      <c r="G1714" t="s">
        <v>14146</v>
      </c>
    </row>
    <row r="1715" spans="1:7" x14ac:dyDescent="0.35">
      <c r="A1715" s="21" t="s">
        <v>8665</v>
      </c>
      <c r="B1715" s="29" t="s">
        <v>8666</v>
      </c>
      <c r="C1715" s="23">
        <v>6</v>
      </c>
      <c r="D1715" s="23">
        <v>0.7</v>
      </c>
      <c r="E1715" s="23">
        <v>47</v>
      </c>
      <c r="F1715">
        <v>26.15</v>
      </c>
      <c r="G1715" t="s">
        <v>14158</v>
      </c>
    </row>
    <row r="1716" spans="1:7" x14ac:dyDescent="0.35">
      <c r="A1716" s="21" t="s">
        <v>7643</v>
      </c>
      <c r="B1716" s="29" t="s">
        <v>7637</v>
      </c>
      <c r="C1716" s="23">
        <v>6</v>
      </c>
      <c r="D1716" s="23">
        <v>1</v>
      </c>
      <c r="E1716" s="23">
        <v>38</v>
      </c>
      <c r="F1716">
        <v>9.75</v>
      </c>
      <c r="G1716" t="s">
        <v>14140</v>
      </c>
    </row>
    <row r="1717" spans="1:7" x14ac:dyDescent="0.35">
      <c r="A1717" s="21" t="s">
        <v>14861</v>
      </c>
      <c r="B1717" s="29" t="s">
        <v>7951</v>
      </c>
      <c r="C1717" s="23">
        <v>6</v>
      </c>
      <c r="D1717" s="23">
        <v>0.7</v>
      </c>
      <c r="E1717" s="23">
        <v>43</v>
      </c>
      <c r="F1717">
        <v>19.75</v>
      </c>
      <c r="G1717" t="s">
        <v>14145</v>
      </c>
    </row>
    <row r="1718" spans="1:7" x14ac:dyDescent="0.35">
      <c r="A1718" s="21" t="s">
        <v>8045</v>
      </c>
      <c r="B1718" s="29" t="s">
        <v>8046</v>
      </c>
      <c r="C1718" s="23">
        <v>6</v>
      </c>
      <c r="D1718" s="23">
        <v>0.7</v>
      </c>
      <c r="E1718" s="23">
        <v>40</v>
      </c>
      <c r="F1718">
        <v>10.25</v>
      </c>
      <c r="G1718" t="s">
        <v>14144</v>
      </c>
    </row>
    <row r="1719" spans="1:7" x14ac:dyDescent="0.35">
      <c r="A1719" s="21" t="s">
        <v>2162</v>
      </c>
      <c r="B1719" s="29" t="s">
        <v>2163</v>
      </c>
      <c r="C1719" s="23">
        <v>6</v>
      </c>
      <c r="D1719" s="23">
        <v>0.7</v>
      </c>
      <c r="E1719" s="23">
        <v>43</v>
      </c>
      <c r="F1719">
        <v>12.75</v>
      </c>
      <c r="G1719" t="s">
        <v>14146</v>
      </c>
    </row>
    <row r="1720" spans="1:7" x14ac:dyDescent="0.35">
      <c r="A1720" s="21" t="s">
        <v>9969</v>
      </c>
      <c r="B1720" s="29" t="s">
        <v>9970</v>
      </c>
      <c r="C1720" s="23">
        <v>6</v>
      </c>
      <c r="D1720" s="23">
        <v>0.7</v>
      </c>
      <c r="E1720" s="23">
        <v>46</v>
      </c>
      <c r="F1720">
        <v>46.5</v>
      </c>
      <c r="G1720" t="s">
        <v>14145</v>
      </c>
    </row>
    <row r="1721" spans="1:7" x14ac:dyDescent="0.35">
      <c r="A1721" s="21" t="s">
        <v>13354</v>
      </c>
      <c r="B1721" s="29" t="s">
        <v>13355</v>
      </c>
      <c r="C1721" s="23">
        <v>6</v>
      </c>
      <c r="D1721" s="23">
        <v>0.7</v>
      </c>
      <c r="E1721" s="23">
        <v>41.3</v>
      </c>
      <c r="F1721">
        <v>22.5</v>
      </c>
      <c r="G1721" t="s">
        <v>14169</v>
      </c>
    </row>
    <row r="1722" spans="1:7" x14ac:dyDescent="0.35">
      <c r="A1722" s="21" t="s">
        <v>11491</v>
      </c>
      <c r="B1722" s="29" t="s">
        <v>11492</v>
      </c>
      <c r="C1722" s="23">
        <v>6</v>
      </c>
      <c r="D1722" s="23">
        <v>0.7</v>
      </c>
      <c r="E1722" s="23">
        <v>40</v>
      </c>
      <c r="F1722">
        <v>25.5</v>
      </c>
      <c r="G1722" t="s">
        <v>14144</v>
      </c>
    </row>
    <row r="1723" spans="1:7" x14ac:dyDescent="0.35">
      <c r="A1723" s="21" t="s">
        <v>11183</v>
      </c>
      <c r="B1723" s="29" t="s">
        <v>11180</v>
      </c>
      <c r="C1723" s="23">
        <v>6</v>
      </c>
      <c r="D1723" s="23">
        <v>1</v>
      </c>
      <c r="E1723" s="23">
        <v>37.5</v>
      </c>
      <c r="F1723">
        <v>6.2</v>
      </c>
      <c r="G1723" t="s">
        <v>14144</v>
      </c>
    </row>
    <row r="1724" spans="1:7" x14ac:dyDescent="0.35">
      <c r="A1724" s="21" t="s">
        <v>13648</v>
      </c>
      <c r="B1724" s="29" t="s">
        <v>13645</v>
      </c>
      <c r="C1724" s="23">
        <v>6</v>
      </c>
      <c r="D1724" s="23">
        <v>0.7</v>
      </c>
      <c r="E1724" s="23">
        <v>14</v>
      </c>
      <c r="F1724">
        <v>4.5999999999999996</v>
      </c>
      <c r="G1724" t="s">
        <v>14154</v>
      </c>
    </row>
    <row r="1725" spans="1:7" x14ac:dyDescent="0.35">
      <c r="A1725" s="21" t="s">
        <v>9348</v>
      </c>
      <c r="B1725" s="29" t="s">
        <v>9349</v>
      </c>
      <c r="C1725" s="23">
        <v>6</v>
      </c>
      <c r="D1725" s="23">
        <v>0.7</v>
      </c>
      <c r="E1725" s="23">
        <v>39.5</v>
      </c>
      <c r="F1725">
        <v>10.75</v>
      </c>
      <c r="G1725" t="s">
        <v>14146</v>
      </c>
    </row>
    <row r="1726" spans="1:7" x14ac:dyDescent="0.35">
      <c r="A1726" s="21" t="s">
        <v>14551</v>
      </c>
      <c r="B1726" s="29" t="s">
        <v>14552</v>
      </c>
      <c r="C1726" s="23">
        <v>12</v>
      </c>
      <c r="D1726" s="23">
        <v>0.05</v>
      </c>
      <c r="E1726" s="23">
        <v>38</v>
      </c>
      <c r="F1726">
        <v>1.5</v>
      </c>
      <c r="G1726" t="s">
        <v>14140</v>
      </c>
    </row>
    <row r="1727" spans="1:7" x14ac:dyDescent="0.35">
      <c r="A1727" s="21" t="s">
        <v>1490</v>
      </c>
      <c r="B1727" s="29" t="s">
        <v>1491</v>
      </c>
      <c r="C1727" s="23">
        <v>6</v>
      </c>
      <c r="D1727" s="23">
        <v>0.7</v>
      </c>
      <c r="E1727" s="23">
        <v>45</v>
      </c>
      <c r="F1727">
        <v>13.25</v>
      </c>
      <c r="G1727" t="s">
        <v>14146</v>
      </c>
    </row>
    <row r="1728" spans="1:7" x14ac:dyDescent="0.35">
      <c r="A1728" s="21" t="s">
        <v>4469</v>
      </c>
      <c r="B1728" s="29" t="s">
        <v>4466</v>
      </c>
      <c r="C1728" s="23">
        <v>6</v>
      </c>
      <c r="D1728" s="23">
        <v>0.7</v>
      </c>
      <c r="E1728" s="23">
        <v>17</v>
      </c>
      <c r="F1728">
        <v>7.95</v>
      </c>
      <c r="G1728" t="s">
        <v>14154</v>
      </c>
    </row>
    <row r="1729" spans="1:7" x14ac:dyDescent="0.35">
      <c r="A1729" s="21" t="s">
        <v>9593</v>
      </c>
      <c r="B1729" s="29" t="s">
        <v>9594</v>
      </c>
      <c r="C1729" s="23">
        <v>12</v>
      </c>
      <c r="D1729" s="23">
        <v>1</v>
      </c>
      <c r="E1729" s="23">
        <v>40</v>
      </c>
      <c r="F1729">
        <v>3.3</v>
      </c>
      <c r="G1729" t="s">
        <v>14142</v>
      </c>
    </row>
    <row r="1730" spans="1:7" x14ac:dyDescent="0.35">
      <c r="A1730" s="21" t="s">
        <v>14274</v>
      </c>
      <c r="B1730" s="29" t="s">
        <v>14275</v>
      </c>
      <c r="C1730" s="23">
        <v>6</v>
      </c>
      <c r="D1730" s="23">
        <v>0.7</v>
      </c>
      <c r="E1730" s="23">
        <v>40</v>
      </c>
      <c r="F1730">
        <v>24.5</v>
      </c>
      <c r="G1730" t="s">
        <v>14144</v>
      </c>
    </row>
    <row r="1731" spans="1:7" x14ac:dyDescent="0.35">
      <c r="A1731" s="21" t="s">
        <v>7006</v>
      </c>
      <c r="B1731" s="29" t="s">
        <v>7007</v>
      </c>
      <c r="C1731" s="23">
        <v>6</v>
      </c>
      <c r="D1731" s="23">
        <v>0.7</v>
      </c>
      <c r="E1731" s="23">
        <v>50.2</v>
      </c>
      <c r="F1731">
        <v>17.5</v>
      </c>
      <c r="G1731" t="s">
        <v>14146</v>
      </c>
    </row>
    <row r="1732" spans="1:7" x14ac:dyDescent="0.35">
      <c r="A1732" s="21" t="s">
        <v>11784</v>
      </c>
      <c r="B1732" s="29" t="s">
        <v>11785</v>
      </c>
      <c r="C1732" s="23">
        <v>6</v>
      </c>
      <c r="D1732" s="23">
        <v>0.7</v>
      </c>
      <c r="E1732" s="23">
        <v>43</v>
      </c>
      <c r="F1732">
        <v>20.399999999999999</v>
      </c>
      <c r="G1732" t="s">
        <v>14146</v>
      </c>
    </row>
    <row r="1733" spans="1:7" x14ac:dyDescent="0.35">
      <c r="A1733" s="21" t="s">
        <v>12203</v>
      </c>
      <c r="B1733" s="29" t="s">
        <v>12204</v>
      </c>
      <c r="C1733" s="23">
        <v>6</v>
      </c>
      <c r="D1733" s="23">
        <v>0.7</v>
      </c>
      <c r="E1733" s="23">
        <v>38</v>
      </c>
      <c r="F1733">
        <v>12.75</v>
      </c>
      <c r="G1733" t="s">
        <v>14161</v>
      </c>
    </row>
    <row r="1734" spans="1:7" x14ac:dyDescent="0.35">
      <c r="A1734" s="21" t="s">
        <v>7805</v>
      </c>
      <c r="B1734" s="29" t="s">
        <v>7802</v>
      </c>
      <c r="C1734" s="23">
        <v>9</v>
      </c>
      <c r="D1734" s="23">
        <v>1</v>
      </c>
      <c r="E1734" s="23">
        <v>38</v>
      </c>
      <c r="F1734">
        <v>7.15</v>
      </c>
      <c r="G1734" t="s">
        <v>14156</v>
      </c>
    </row>
    <row r="1735" spans="1:7" x14ac:dyDescent="0.35">
      <c r="A1735" s="21" t="s">
        <v>2907</v>
      </c>
      <c r="B1735" s="29" t="s">
        <v>2908</v>
      </c>
      <c r="C1735" s="23">
        <v>6</v>
      </c>
      <c r="D1735" s="23">
        <v>0.7</v>
      </c>
      <c r="E1735" s="23">
        <v>25</v>
      </c>
      <c r="F1735">
        <v>6.5</v>
      </c>
      <c r="G1735" t="s">
        <v>14161</v>
      </c>
    </row>
    <row r="1736" spans="1:7" x14ac:dyDescent="0.35">
      <c r="A1736" s="21" t="s">
        <v>7253</v>
      </c>
      <c r="B1736" s="29" t="s">
        <v>7228</v>
      </c>
      <c r="C1736" s="23">
        <v>6</v>
      </c>
      <c r="D1736" s="23">
        <v>0.5</v>
      </c>
      <c r="E1736" s="23">
        <v>35</v>
      </c>
      <c r="F1736">
        <v>5.5</v>
      </c>
      <c r="G1736" t="s">
        <v>14156</v>
      </c>
    </row>
    <row r="1737" spans="1:7" x14ac:dyDescent="0.35">
      <c r="A1737" s="21" t="s">
        <v>6944</v>
      </c>
      <c r="B1737" s="29" t="s">
        <v>6945</v>
      </c>
      <c r="C1737" s="23">
        <v>6</v>
      </c>
      <c r="D1737" s="23">
        <v>0.7</v>
      </c>
      <c r="E1737" s="23">
        <v>46</v>
      </c>
      <c r="F1737">
        <v>18</v>
      </c>
      <c r="G1737" t="s">
        <v>14163</v>
      </c>
    </row>
    <row r="1738" spans="1:7" x14ac:dyDescent="0.35">
      <c r="A1738" s="21" t="s">
        <v>14793</v>
      </c>
      <c r="B1738" s="29" t="s">
        <v>13726</v>
      </c>
      <c r="C1738" s="23">
        <v>6</v>
      </c>
      <c r="D1738" s="23">
        <v>0.7</v>
      </c>
      <c r="E1738" s="23">
        <v>40.5</v>
      </c>
      <c r="F1738">
        <v>8.4499999999999993</v>
      </c>
      <c r="G1738" t="s">
        <v>14158</v>
      </c>
    </row>
    <row r="1739" spans="1:7" x14ac:dyDescent="0.35">
      <c r="A1739" s="21" t="s">
        <v>14553</v>
      </c>
      <c r="B1739" s="29" t="s">
        <v>14554</v>
      </c>
      <c r="C1739" s="23">
        <v>12</v>
      </c>
      <c r="D1739" s="23">
        <v>0.7</v>
      </c>
      <c r="E1739" s="23">
        <v>43</v>
      </c>
      <c r="F1739">
        <v>14.5</v>
      </c>
      <c r="G1739" t="s">
        <v>14150</v>
      </c>
    </row>
    <row r="1740" spans="1:7" x14ac:dyDescent="0.35">
      <c r="A1740" s="21" t="s">
        <v>6154</v>
      </c>
      <c r="B1740" s="29" t="s">
        <v>6155</v>
      </c>
      <c r="C1740" s="23">
        <v>1</v>
      </c>
      <c r="D1740" s="23">
        <v>3</v>
      </c>
      <c r="E1740" s="23">
        <v>40</v>
      </c>
      <c r="F1740">
        <v>153</v>
      </c>
      <c r="G1740" t="s">
        <v>14142</v>
      </c>
    </row>
    <row r="1741" spans="1:7" x14ac:dyDescent="0.35">
      <c r="A1741" s="21" t="s">
        <v>6597</v>
      </c>
      <c r="B1741" s="29" t="s">
        <v>6598</v>
      </c>
      <c r="C1741" s="23">
        <v>6</v>
      </c>
      <c r="D1741" s="23">
        <v>0.7</v>
      </c>
      <c r="E1741" s="23">
        <v>41.4</v>
      </c>
      <c r="F1741">
        <v>10.5</v>
      </c>
      <c r="G1741" t="s">
        <v>14146</v>
      </c>
    </row>
    <row r="1742" spans="1:7" x14ac:dyDescent="0.35">
      <c r="A1742" s="21" t="s">
        <v>9425</v>
      </c>
      <c r="B1742" s="29" t="s">
        <v>9426</v>
      </c>
      <c r="C1742" s="23">
        <v>6</v>
      </c>
      <c r="D1742" s="23">
        <v>0.7</v>
      </c>
      <c r="E1742" s="23">
        <v>40</v>
      </c>
      <c r="F1742">
        <v>15.1</v>
      </c>
      <c r="G1742" t="s">
        <v>14157</v>
      </c>
    </row>
    <row r="1743" spans="1:7" x14ac:dyDescent="0.35">
      <c r="A1743" s="21" t="s">
        <v>7187</v>
      </c>
      <c r="B1743" s="29" t="s">
        <v>7188</v>
      </c>
      <c r="C1743" s="23">
        <v>6</v>
      </c>
      <c r="D1743" s="23">
        <v>0.7</v>
      </c>
      <c r="E1743" s="23">
        <v>64.5</v>
      </c>
      <c r="F1743">
        <v>42.5</v>
      </c>
      <c r="G1743" t="s">
        <v>14253</v>
      </c>
    </row>
    <row r="1744" spans="1:7" x14ac:dyDescent="0.35">
      <c r="A1744" s="21" t="s">
        <v>14578</v>
      </c>
      <c r="B1744" s="29" t="s">
        <v>4484</v>
      </c>
      <c r="C1744" s="23">
        <v>6</v>
      </c>
      <c r="D1744" s="23">
        <v>0.5</v>
      </c>
      <c r="E1744" s="23">
        <v>18</v>
      </c>
      <c r="F1744">
        <v>7.95</v>
      </c>
      <c r="G1744" t="s">
        <v>14153</v>
      </c>
    </row>
    <row r="1745" spans="1:7" x14ac:dyDescent="0.35">
      <c r="A1745" s="21" t="s">
        <v>11664</v>
      </c>
      <c r="B1745" s="29" t="s">
        <v>11665</v>
      </c>
      <c r="C1745" s="23">
        <v>6</v>
      </c>
      <c r="D1745" s="23">
        <v>0.7</v>
      </c>
      <c r="E1745" s="23">
        <v>41.6</v>
      </c>
      <c r="F1745">
        <v>19.25</v>
      </c>
      <c r="G1745" t="s">
        <v>14146</v>
      </c>
    </row>
    <row r="1746" spans="1:7" x14ac:dyDescent="0.35">
      <c r="A1746" s="21" t="s">
        <v>12195</v>
      </c>
      <c r="B1746" s="29" t="s">
        <v>12196</v>
      </c>
      <c r="C1746" s="23">
        <v>6</v>
      </c>
      <c r="D1746" s="23">
        <v>0.7</v>
      </c>
      <c r="E1746" s="23">
        <v>38</v>
      </c>
      <c r="F1746">
        <v>10.5</v>
      </c>
      <c r="G1746" t="s">
        <v>14161</v>
      </c>
    </row>
    <row r="1747" spans="1:7" x14ac:dyDescent="0.35">
      <c r="A1747" s="21" t="s">
        <v>14449</v>
      </c>
      <c r="B1747" s="29" t="s">
        <v>14450</v>
      </c>
      <c r="C1747" s="23">
        <v>6</v>
      </c>
      <c r="D1747" s="23">
        <v>1.5</v>
      </c>
      <c r="E1747" s="23">
        <v>40</v>
      </c>
      <c r="F1747">
        <v>270</v>
      </c>
      <c r="G1747" t="s">
        <v>14140</v>
      </c>
    </row>
    <row r="1748" spans="1:7" x14ac:dyDescent="0.35">
      <c r="A1748" s="21" t="s">
        <v>12822</v>
      </c>
      <c r="B1748" s="29" t="s">
        <v>12823</v>
      </c>
      <c r="C1748" s="23">
        <v>6</v>
      </c>
      <c r="D1748" s="23">
        <v>1</v>
      </c>
      <c r="E1748" s="23">
        <v>43</v>
      </c>
      <c r="F1748">
        <v>35.5</v>
      </c>
      <c r="G1748" t="s">
        <v>14145</v>
      </c>
    </row>
    <row r="1749" spans="1:7" x14ac:dyDescent="0.35">
      <c r="A1749" s="21" t="s">
        <v>13973</v>
      </c>
      <c r="B1749" s="29" t="s">
        <v>13974</v>
      </c>
      <c r="C1749" s="23">
        <v>12</v>
      </c>
      <c r="D1749" s="23">
        <v>0.5</v>
      </c>
      <c r="E1749" s="23">
        <v>34</v>
      </c>
      <c r="F1749">
        <v>3.25</v>
      </c>
      <c r="G1749" t="s">
        <v>14141</v>
      </c>
    </row>
    <row r="1750" spans="1:7" x14ac:dyDescent="0.35">
      <c r="A1750" s="21" t="s">
        <v>3600</v>
      </c>
      <c r="B1750" s="29" t="s">
        <v>3601</v>
      </c>
      <c r="C1750" s="23">
        <v>6</v>
      </c>
      <c r="D1750" s="23">
        <v>0.7</v>
      </c>
      <c r="E1750" s="23">
        <v>53</v>
      </c>
      <c r="F1750">
        <v>47.5</v>
      </c>
      <c r="G1750" t="s">
        <v>14145</v>
      </c>
    </row>
    <row r="1751" spans="1:7" x14ac:dyDescent="0.35">
      <c r="A1751" s="21" t="s">
        <v>12477</v>
      </c>
      <c r="B1751" s="29" t="s">
        <v>12478</v>
      </c>
      <c r="C1751" s="23">
        <v>12</v>
      </c>
      <c r="D1751" s="23">
        <v>1</v>
      </c>
      <c r="E1751" s="23">
        <v>40</v>
      </c>
      <c r="F1751">
        <v>20.25</v>
      </c>
      <c r="G1751" t="s">
        <v>14145</v>
      </c>
    </row>
    <row r="1752" spans="1:7" x14ac:dyDescent="0.35">
      <c r="A1752" s="21" t="s">
        <v>2556</v>
      </c>
      <c r="B1752" s="29" t="s">
        <v>2552</v>
      </c>
      <c r="C1752" s="23">
        <v>12</v>
      </c>
      <c r="D1752" s="23">
        <v>1</v>
      </c>
      <c r="E1752" s="23">
        <v>45</v>
      </c>
      <c r="F1752">
        <v>16.5</v>
      </c>
      <c r="G1752" t="s">
        <v>14158</v>
      </c>
    </row>
    <row r="1753" spans="1:7" x14ac:dyDescent="0.35">
      <c r="A1753" s="21" t="s">
        <v>10204</v>
      </c>
      <c r="B1753" s="29" t="s">
        <v>10205</v>
      </c>
      <c r="C1753" s="23">
        <v>6</v>
      </c>
      <c r="D1753" s="23">
        <v>0.7</v>
      </c>
      <c r="E1753" s="23">
        <v>40</v>
      </c>
      <c r="F1753">
        <v>5.8</v>
      </c>
      <c r="G1753" t="s">
        <v>14150</v>
      </c>
    </row>
    <row r="1754" spans="1:7" x14ac:dyDescent="0.35">
      <c r="A1754" s="21" t="s">
        <v>1350</v>
      </c>
      <c r="B1754" s="29" t="s">
        <v>1351</v>
      </c>
      <c r="C1754" s="23">
        <v>6</v>
      </c>
      <c r="D1754" s="23">
        <v>0.7</v>
      </c>
      <c r="E1754" s="23">
        <v>45</v>
      </c>
      <c r="F1754">
        <v>30.5</v>
      </c>
      <c r="G1754" t="s">
        <v>14144</v>
      </c>
    </row>
    <row r="1755" spans="1:7" x14ac:dyDescent="0.35">
      <c r="A1755" s="21" t="s">
        <v>5239</v>
      </c>
      <c r="B1755" s="29" t="s">
        <v>5240</v>
      </c>
      <c r="C1755" s="23">
        <v>12</v>
      </c>
      <c r="D1755" s="23">
        <v>1</v>
      </c>
      <c r="E1755" s="23">
        <v>30</v>
      </c>
      <c r="F1755">
        <v>6.75</v>
      </c>
      <c r="G1755" t="s">
        <v>14141</v>
      </c>
    </row>
    <row r="1756" spans="1:7" x14ac:dyDescent="0.35">
      <c r="A1756" s="21" t="s">
        <v>7879</v>
      </c>
      <c r="B1756" s="29" t="s">
        <v>7880</v>
      </c>
      <c r="C1756" s="23">
        <v>6</v>
      </c>
      <c r="D1756" s="23">
        <v>0.7</v>
      </c>
      <c r="E1756" s="23">
        <v>40</v>
      </c>
      <c r="F1756">
        <v>5.95</v>
      </c>
      <c r="G1756" t="s">
        <v>14150</v>
      </c>
    </row>
    <row r="1757" spans="1:7" x14ac:dyDescent="0.35">
      <c r="A1757" s="21" t="s">
        <v>4334</v>
      </c>
      <c r="B1757" s="29" t="s">
        <v>4335</v>
      </c>
      <c r="C1757" s="23">
        <v>6</v>
      </c>
      <c r="D1757" s="23">
        <v>0.7</v>
      </c>
      <c r="E1757" s="23">
        <v>40</v>
      </c>
      <c r="F1757">
        <v>10.5</v>
      </c>
      <c r="G1757" t="s">
        <v>14150</v>
      </c>
    </row>
    <row r="1758" spans="1:7" x14ac:dyDescent="0.35">
      <c r="A1758" s="21" t="s">
        <v>14645</v>
      </c>
      <c r="B1758" s="29" t="s">
        <v>14646</v>
      </c>
      <c r="C1758" s="23">
        <v>6</v>
      </c>
      <c r="D1758" s="23">
        <v>0.7</v>
      </c>
      <c r="E1758" s="23">
        <v>59.6</v>
      </c>
      <c r="F1758">
        <v>31.5</v>
      </c>
      <c r="G1758" t="s">
        <v>14169</v>
      </c>
    </row>
    <row r="1759" spans="1:7" x14ac:dyDescent="0.35">
      <c r="A1759" s="21" t="s">
        <v>4703</v>
      </c>
      <c r="B1759" s="29" t="s">
        <v>4704</v>
      </c>
      <c r="C1759" s="23">
        <v>6</v>
      </c>
      <c r="D1759" s="23">
        <v>0.7</v>
      </c>
      <c r="E1759" s="23">
        <v>20</v>
      </c>
      <c r="F1759">
        <v>6.95</v>
      </c>
      <c r="G1759" t="s">
        <v>14148</v>
      </c>
    </row>
    <row r="1760" spans="1:7" x14ac:dyDescent="0.35">
      <c r="A1760" s="21" t="s">
        <v>8662</v>
      </c>
      <c r="B1760" s="29" t="s">
        <v>8659</v>
      </c>
      <c r="C1760" s="23">
        <v>6</v>
      </c>
      <c r="D1760" s="23">
        <v>1</v>
      </c>
      <c r="E1760" s="23">
        <v>45</v>
      </c>
      <c r="F1760">
        <v>15.9</v>
      </c>
      <c r="G1760" t="s">
        <v>14158</v>
      </c>
    </row>
    <row r="1761" spans="1:7" x14ac:dyDescent="0.35">
      <c r="A1761" s="21" t="s">
        <v>5766</v>
      </c>
      <c r="B1761" s="29" t="s">
        <v>5767</v>
      </c>
      <c r="C1761" s="23">
        <v>6</v>
      </c>
      <c r="D1761" s="23">
        <v>0.7</v>
      </c>
      <c r="E1761" s="23">
        <v>40</v>
      </c>
      <c r="F1761">
        <v>14.9</v>
      </c>
      <c r="G1761" t="s">
        <v>14145</v>
      </c>
    </row>
    <row r="1762" spans="1:7" x14ac:dyDescent="0.35">
      <c r="A1762" s="21" t="s">
        <v>14272</v>
      </c>
      <c r="B1762" s="29" t="s">
        <v>14273</v>
      </c>
      <c r="C1762" s="23">
        <v>6</v>
      </c>
      <c r="D1762" s="23">
        <v>0.7</v>
      </c>
      <c r="E1762" s="23">
        <v>40</v>
      </c>
      <c r="F1762">
        <v>10.75</v>
      </c>
      <c r="G1762" t="s">
        <v>14144</v>
      </c>
    </row>
    <row r="1763" spans="1:7" x14ac:dyDescent="0.35">
      <c r="A1763" s="21" t="s">
        <v>9184</v>
      </c>
      <c r="B1763" s="29" t="s">
        <v>9185</v>
      </c>
      <c r="C1763" s="23">
        <v>6</v>
      </c>
      <c r="D1763" s="23">
        <v>0.7</v>
      </c>
      <c r="E1763" s="23">
        <v>41.7</v>
      </c>
      <c r="F1763">
        <v>35.75</v>
      </c>
      <c r="G1763" t="s">
        <v>14158</v>
      </c>
    </row>
    <row r="1764" spans="1:7" x14ac:dyDescent="0.35">
      <c r="A1764" s="21" t="s">
        <v>3175</v>
      </c>
      <c r="B1764" s="29" t="s">
        <v>3176</v>
      </c>
      <c r="C1764" s="23">
        <v>6</v>
      </c>
      <c r="D1764" s="23">
        <v>0.7</v>
      </c>
      <c r="E1764" s="23">
        <v>41</v>
      </c>
      <c r="F1764">
        <v>46</v>
      </c>
      <c r="G1764" t="s">
        <v>14166</v>
      </c>
    </row>
    <row r="1765" spans="1:7" x14ac:dyDescent="0.35">
      <c r="A1765" s="21" t="s">
        <v>39</v>
      </c>
      <c r="B1765" s="29" t="s">
        <v>40</v>
      </c>
      <c r="C1765" s="23">
        <v>6</v>
      </c>
      <c r="D1765" s="23">
        <v>0.7</v>
      </c>
      <c r="E1765" s="23">
        <v>38</v>
      </c>
      <c r="F1765">
        <v>19.25</v>
      </c>
      <c r="G1765" t="s">
        <v>14140</v>
      </c>
    </row>
    <row r="1766" spans="1:7" x14ac:dyDescent="0.35">
      <c r="A1766" s="21" t="s">
        <v>13082</v>
      </c>
      <c r="B1766" s="29" t="s">
        <v>13083</v>
      </c>
      <c r="C1766" s="23">
        <v>6</v>
      </c>
      <c r="D1766" s="23">
        <v>0.7</v>
      </c>
      <c r="E1766" s="23">
        <v>43</v>
      </c>
      <c r="F1766">
        <v>139</v>
      </c>
      <c r="G1766" t="s">
        <v>14145</v>
      </c>
    </row>
    <row r="1767" spans="1:7" x14ac:dyDescent="0.35">
      <c r="A1767" s="21" t="s">
        <v>7417</v>
      </c>
      <c r="B1767" s="29" t="s">
        <v>7418</v>
      </c>
      <c r="C1767" s="23">
        <v>6</v>
      </c>
      <c r="D1767" s="23">
        <v>0.7</v>
      </c>
      <c r="E1767" s="23">
        <v>32.5</v>
      </c>
      <c r="F1767">
        <v>6.95</v>
      </c>
      <c r="G1767" t="s">
        <v>14158</v>
      </c>
    </row>
    <row r="1768" spans="1:7" x14ac:dyDescent="0.35">
      <c r="A1768" s="21" t="s">
        <v>3932</v>
      </c>
      <c r="B1768" s="29" t="s">
        <v>3933</v>
      </c>
      <c r="C1768" s="23">
        <v>6</v>
      </c>
      <c r="D1768" s="23">
        <v>0.7</v>
      </c>
      <c r="E1768" s="23">
        <v>43</v>
      </c>
      <c r="F1768">
        <v>25.1</v>
      </c>
      <c r="G1768" t="s">
        <v>14145</v>
      </c>
    </row>
    <row r="1769" spans="1:7" x14ac:dyDescent="0.35">
      <c r="A1769" s="21" t="s">
        <v>12762</v>
      </c>
      <c r="B1769" s="29" t="s">
        <v>12763</v>
      </c>
      <c r="C1769" s="23">
        <v>1</v>
      </c>
      <c r="D1769" s="23">
        <v>0.7</v>
      </c>
      <c r="E1769" s="23">
        <v>43.2</v>
      </c>
      <c r="F1769">
        <v>3750</v>
      </c>
      <c r="G1769" t="s">
        <v>14145</v>
      </c>
    </row>
    <row r="1770" spans="1:7" x14ac:dyDescent="0.35">
      <c r="A1770" s="21" t="s">
        <v>3054</v>
      </c>
      <c r="B1770" s="29" t="s">
        <v>3055</v>
      </c>
      <c r="C1770" s="23">
        <v>6</v>
      </c>
      <c r="D1770" s="23">
        <v>0.7</v>
      </c>
      <c r="E1770" s="23">
        <v>48.2</v>
      </c>
      <c r="F1770">
        <v>19.95</v>
      </c>
      <c r="G1770" t="s">
        <v>14146</v>
      </c>
    </row>
    <row r="1771" spans="1:7" x14ac:dyDescent="0.35">
      <c r="A1771" s="21" t="s">
        <v>3372</v>
      </c>
      <c r="B1771" s="29" t="s">
        <v>3373</v>
      </c>
      <c r="C1771" s="23">
        <v>6</v>
      </c>
      <c r="D1771" s="23">
        <v>0.7</v>
      </c>
      <c r="E1771" s="23">
        <v>37.5</v>
      </c>
      <c r="F1771">
        <v>16.25</v>
      </c>
      <c r="G1771" t="s">
        <v>14141</v>
      </c>
    </row>
    <row r="1772" spans="1:7" x14ac:dyDescent="0.35">
      <c r="A1772" s="21" t="s">
        <v>14294</v>
      </c>
      <c r="B1772" s="29" t="s">
        <v>14295</v>
      </c>
      <c r="C1772" s="23">
        <v>6</v>
      </c>
      <c r="D1772" s="23">
        <v>0.7</v>
      </c>
      <c r="E1772" s="23">
        <v>40</v>
      </c>
      <c r="F1772">
        <v>9.65</v>
      </c>
      <c r="G1772" t="s">
        <v>14144</v>
      </c>
    </row>
    <row r="1773" spans="1:7" x14ac:dyDescent="0.35">
      <c r="A1773" s="21" t="s">
        <v>9429</v>
      </c>
      <c r="B1773" s="29" t="s">
        <v>9430</v>
      </c>
      <c r="C1773" s="23">
        <v>6</v>
      </c>
      <c r="D1773" s="23">
        <v>0.7</v>
      </c>
      <c r="E1773" s="23">
        <v>40</v>
      </c>
      <c r="F1773">
        <v>21.2</v>
      </c>
      <c r="G1773" t="s">
        <v>14157</v>
      </c>
    </row>
    <row r="1774" spans="1:7" x14ac:dyDescent="0.35">
      <c r="A1774" s="21" t="s">
        <v>12568</v>
      </c>
      <c r="B1774" s="29" t="s">
        <v>12569</v>
      </c>
      <c r="C1774" s="23">
        <v>12</v>
      </c>
      <c r="D1774" s="23">
        <v>1</v>
      </c>
      <c r="E1774" s="23">
        <v>45.3</v>
      </c>
      <c r="F1774">
        <v>19.5</v>
      </c>
      <c r="G1774" t="s">
        <v>14146</v>
      </c>
    </row>
    <row r="1775" spans="1:7" x14ac:dyDescent="0.35">
      <c r="A1775" s="21" t="s">
        <v>9148</v>
      </c>
      <c r="B1775" s="29" t="s">
        <v>9149</v>
      </c>
      <c r="C1775" s="23">
        <v>12</v>
      </c>
      <c r="D1775" s="23">
        <v>1</v>
      </c>
      <c r="E1775" s="23">
        <v>40</v>
      </c>
      <c r="F1775">
        <v>25.5</v>
      </c>
      <c r="G1775" t="s">
        <v>14157</v>
      </c>
    </row>
    <row r="1776" spans="1:7" x14ac:dyDescent="0.35">
      <c r="A1776" s="21" t="s">
        <v>1154</v>
      </c>
      <c r="B1776" s="29" t="s">
        <v>1155</v>
      </c>
      <c r="C1776" s="23">
        <v>6</v>
      </c>
      <c r="D1776" s="23">
        <v>0.7</v>
      </c>
      <c r="E1776" s="23">
        <v>40</v>
      </c>
      <c r="F1776">
        <v>31.5</v>
      </c>
      <c r="G1776" t="s">
        <v>14160</v>
      </c>
    </row>
    <row r="1777" spans="1:7" x14ac:dyDescent="0.35">
      <c r="A1777" s="21" t="s">
        <v>6809</v>
      </c>
      <c r="B1777" s="29" t="s">
        <v>6810</v>
      </c>
      <c r="C1777" s="23">
        <v>6</v>
      </c>
      <c r="D1777" s="23">
        <v>0.7</v>
      </c>
      <c r="E1777" s="23">
        <v>44</v>
      </c>
      <c r="F1777">
        <v>65</v>
      </c>
      <c r="G1777" t="s">
        <v>14145</v>
      </c>
    </row>
    <row r="1778" spans="1:7" x14ac:dyDescent="0.35">
      <c r="A1778" s="21" t="s">
        <v>10908</v>
      </c>
      <c r="B1778" s="29" t="s">
        <v>10909</v>
      </c>
      <c r="C1778" s="23">
        <v>6</v>
      </c>
      <c r="D1778" s="23">
        <v>0.7</v>
      </c>
      <c r="E1778" s="23">
        <v>40</v>
      </c>
      <c r="F1778">
        <v>19.75</v>
      </c>
      <c r="G1778" t="s">
        <v>14144</v>
      </c>
    </row>
    <row r="1779" spans="1:7" x14ac:dyDescent="0.35">
      <c r="A1779" s="21" t="s">
        <v>13367</v>
      </c>
      <c r="B1779" s="29" t="s">
        <v>13368</v>
      </c>
      <c r="C1779" s="23">
        <v>6</v>
      </c>
      <c r="D1779" s="23">
        <v>0.7</v>
      </c>
      <c r="E1779" s="23">
        <v>43</v>
      </c>
      <c r="F1779">
        <v>19.100000000000001</v>
      </c>
      <c r="G1779" t="s">
        <v>14145</v>
      </c>
    </row>
    <row r="1780" spans="1:7" x14ac:dyDescent="0.35">
      <c r="A1780" s="21" t="s">
        <v>3847</v>
      </c>
      <c r="B1780" s="29" t="s">
        <v>3848</v>
      </c>
      <c r="C1780" s="23">
        <v>12</v>
      </c>
      <c r="D1780" s="23">
        <v>0.7</v>
      </c>
      <c r="E1780" s="23">
        <v>30</v>
      </c>
      <c r="F1780">
        <v>4.05</v>
      </c>
      <c r="G1780" t="s">
        <v>14149</v>
      </c>
    </row>
    <row r="1781" spans="1:7" x14ac:dyDescent="0.35">
      <c r="A1781" s="21" t="s">
        <v>5601</v>
      </c>
      <c r="B1781" s="29" t="s">
        <v>5602</v>
      </c>
      <c r="C1781" s="23">
        <v>6</v>
      </c>
      <c r="D1781" s="23">
        <v>0.7</v>
      </c>
      <c r="E1781" s="23">
        <v>40</v>
      </c>
      <c r="F1781">
        <v>6.65</v>
      </c>
      <c r="G1781" t="s">
        <v>14146</v>
      </c>
    </row>
    <row r="1782" spans="1:7" x14ac:dyDescent="0.35">
      <c r="A1782" s="21" t="s">
        <v>9243</v>
      </c>
      <c r="B1782" s="29" t="s">
        <v>9244</v>
      </c>
      <c r="C1782" s="23">
        <v>6</v>
      </c>
      <c r="D1782" s="23">
        <v>0.7</v>
      </c>
      <c r="E1782" s="23">
        <v>40</v>
      </c>
      <c r="F1782">
        <v>11.4</v>
      </c>
      <c r="G1782" t="s">
        <v>14142</v>
      </c>
    </row>
    <row r="1783" spans="1:7" x14ac:dyDescent="0.35">
      <c r="A1783" s="21" t="s">
        <v>6074</v>
      </c>
      <c r="B1783" s="29" t="s">
        <v>6075</v>
      </c>
      <c r="C1783" s="23">
        <v>6</v>
      </c>
      <c r="D1783" s="23">
        <v>0.7</v>
      </c>
      <c r="E1783" s="23">
        <v>43</v>
      </c>
      <c r="F1783">
        <v>19.5</v>
      </c>
      <c r="G1783" t="s">
        <v>14145</v>
      </c>
    </row>
    <row r="1784" spans="1:7" x14ac:dyDescent="0.35">
      <c r="A1784" s="21" t="s">
        <v>12887</v>
      </c>
      <c r="B1784" s="29" t="s">
        <v>12883</v>
      </c>
      <c r="C1784" s="23">
        <v>6</v>
      </c>
      <c r="D1784" s="23">
        <v>0.7</v>
      </c>
      <c r="E1784" s="23">
        <v>40</v>
      </c>
      <c r="F1784">
        <v>17.5</v>
      </c>
      <c r="G1784" t="s">
        <v>14145</v>
      </c>
    </row>
    <row r="1785" spans="1:7" x14ac:dyDescent="0.35">
      <c r="A1785" s="21" t="s">
        <v>15113</v>
      </c>
      <c r="B1785" s="29" t="s">
        <v>2475</v>
      </c>
      <c r="C1785" s="23">
        <v>6</v>
      </c>
      <c r="D1785" s="23">
        <v>0.7</v>
      </c>
      <c r="E1785" s="23">
        <v>38</v>
      </c>
      <c r="F1785">
        <v>13.95</v>
      </c>
      <c r="G1785" t="s">
        <v>14144</v>
      </c>
    </row>
    <row r="1786" spans="1:7" x14ac:dyDescent="0.35">
      <c r="A1786" s="21" t="s">
        <v>13987</v>
      </c>
      <c r="B1786" s="29" t="s">
        <v>13988</v>
      </c>
      <c r="C1786" s="23">
        <v>6</v>
      </c>
      <c r="D1786" s="23">
        <v>0.7</v>
      </c>
      <c r="E1786" s="23">
        <v>40</v>
      </c>
      <c r="F1786">
        <v>3.6</v>
      </c>
      <c r="G1786" t="s">
        <v>14142</v>
      </c>
    </row>
    <row r="1787" spans="1:7" x14ac:dyDescent="0.35">
      <c r="A1787" s="21" t="s">
        <v>7051</v>
      </c>
      <c r="B1787" s="29" t="s">
        <v>7052</v>
      </c>
      <c r="C1787" s="23">
        <v>6</v>
      </c>
      <c r="D1787" s="23">
        <v>0.7</v>
      </c>
      <c r="E1787" s="23">
        <v>20</v>
      </c>
      <c r="F1787">
        <v>20.85</v>
      </c>
      <c r="G1787" t="s">
        <v>14153</v>
      </c>
    </row>
    <row r="1788" spans="1:7" x14ac:dyDescent="0.35">
      <c r="A1788" s="21" t="s">
        <v>5794</v>
      </c>
      <c r="B1788" s="29" t="s">
        <v>5795</v>
      </c>
      <c r="C1788" s="23">
        <v>6</v>
      </c>
      <c r="D1788" s="23">
        <v>0.7</v>
      </c>
      <c r="E1788" s="23">
        <v>40</v>
      </c>
      <c r="F1788">
        <v>10.4</v>
      </c>
      <c r="G1788" t="s">
        <v>14145</v>
      </c>
    </row>
    <row r="1789" spans="1:7" x14ac:dyDescent="0.35">
      <c r="A1789" s="21" t="s">
        <v>7216</v>
      </c>
      <c r="B1789" s="29" t="s">
        <v>7217</v>
      </c>
      <c r="C1789" s="23">
        <v>12</v>
      </c>
      <c r="D1789" s="23">
        <v>0.5</v>
      </c>
      <c r="E1789" s="23">
        <v>53.5</v>
      </c>
      <c r="F1789">
        <v>22.45</v>
      </c>
      <c r="G1789" t="s">
        <v>14253</v>
      </c>
    </row>
    <row r="1790" spans="1:7" x14ac:dyDescent="0.35">
      <c r="A1790" s="21" t="s">
        <v>3536</v>
      </c>
      <c r="B1790" s="29" t="s">
        <v>3537</v>
      </c>
      <c r="C1790" s="23">
        <v>6</v>
      </c>
      <c r="D1790" s="23">
        <v>0.7</v>
      </c>
      <c r="E1790" s="23">
        <v>40</v>
      </c>
      <c r="F1790">
        <v>19.25</v>
      </c>
      <c r="G1790" t="s">
        <v>14144</v>
      </c>
    </row>
    <row r="1791" spans="1:7" x14ac:dyDescent="0.35">
      <c r="A1791" s="21" t="s">
        <v>8037</v>
      </c>
      <c r="B1791" s="29" t="s">
        <v>8038</v>
      </c>
      <c r="C1791" s="23">
        <v>6</v>
      </c>
      <c r="D1791" s="23">
        <v>1</v>
      </c>
      <c r="E1791" s="23">
        <v>40</v>
      </c>
      <c r="F1791">
        <v>14.75</v>
      </c>
      <c r="G1791" t="s">
        <v>14162</v>
      </c>
    </row>
    <row r="1792" spans="1:7" x14ac:dyDescent="0.35">
      <c r="A1792" s="21" t="s">
        <v>2174</v>
      </c>
      <c r="B1792" s="29" t="s">
        <v>2175</v>
      </c>
      <c r="C1792" s="23">
        <v>6</v>
      </c>
      <c r="D1792" s="23">
        <v>0.7</v>
      </c>
      <c r="E1792" s="23">
        <v>40</v>
      </c>
      <c r="F1792">
        <v>14.95</v>
      </c>
      <c r="G1792" t="s">
        <v>14163</v>
      </c>
    </row>
    <row r="1793" spans="1:7" x14ac:dyDescent="0.35">
      <c r="A1793" s="21" t="s">
        <v>4322</v>
      </c>
      <c r="B1793" s="29" t="s">
        <v>4323</v>
      </c>
      <c r="C1793" s="23">
        <v>6</v>
      </c>
      <c r="D1793" s="23">
        <v>0.5</v>
      </c>
      <c r="E1793" s="23">
        <v>46</v>
      </c>
      <c r="F1793">
        <v>110</v>
      </c>
      <c r="G1793" t="s">
        <v>14150</v>
      </c>
    </row>
    <row r="1794" spans="1:7" x14ac:dyDescent="0.35">
      <c r="A1794" s="21" t="s">
        <v>2790</v>
      </c>
      <c r="B1794" s="29" t="s">
        <v>2791</v>
      </c>
      <c r="C1794" s="23">
        <v>6</v>
      </c>
      <c r="D1794" s="23">
        <v>0.7</v>
      </c>
      <c r="E1794" s="23">
        <v>40</v>
      </c>
      <c r="F1794">
        <v>85</v>
      </c>
      <c r="G1794" t="s">
        <v>14157</v>
      </c>
    </row>
    <row r="1795" spans="1:7" x14ac:dyDescent="0.35">
      <c r="A1795" s="21" t="s">
        <v>13969</v>
      </c>
      <c r="B1795" s="29" t="s">
        <v>13970</v>
      </c>
      <c r="C1795" s="23">
        <v>12</v>
      </c>
      <c r="D1795" s="23">
        <v>0.5</v>
      </c>
      <c r="E1795" s="23">
        <v>30</v>
      </c>
      <c r="F1795">
        <v>3.6</v>
      </c>
      <c r="G1795" t="s">
        <v>14141</v>
      </c>
    </row>
    <row r="1796" spans="1:7" x14ac:dyDescent="0.35">
      <c r="A1796" s="21" t="s">
        <v>3351</v>
      </c>
      <c r="B1796" s="29" t="s">
        <v>3352</v>
      </c>
      <c r="C1796" s="23">
        <v>6</v>
      </c>
      <c r="D1796" s="23">
        <v>0.7</v>
      </c>
      <c r="E1796" s="23">
        <v>45.2</v>
      </c>
      <c r="F1796">
        <v>32.15</v>
      </c>
      <c r="G1796" t="s">
        <v>14144</v>
      </c>
    </row>
    <row r="1797" spans="1:7" x14ac:dyDescent="0.35">
      <c r="A1797" s="21" t="s">
        <v>14750</v>
      </c>
      <c r="B1797" s="29" t="s">
        <v>14751</v>
      </c>
      <c r="C1797" s="23">
        <v>6</v>
      </c>
      <c r="D1797" s="23">
        <v>0.7</v>
      </c>
      <c r="E1797" s="23">
        <v>40.700000000000003</v>
      </c>
      <c r="F1797">
        <v>12.5</v>
      </c>
      <c r="G1797" t="s">
        <v>14147</v>
      </c>
    </row>
    <row r="1798" spans="1:7" x14ac:dyDescent="0.35">
      <c r="A1798" s="21" t="s">
        <v>2635</v>
      </c>
      <c r="B1798" s="29" t="s">
        <v>2636</v>
      </c>
      <c r="C1798" s="23">
        <v>6</v>
      </c>
      <c r="D1798" s="23">
        <v>0.7</v>
      </c>
      <c r="E1798" s="23">
        <v>54.2</v>
      </c>
      <c r="F1798">
        <v>70</v>
      </c>
      <c r="G1798" t="s">
        <v>14145</v>
      </c>
    </row>
    <row r="1799" spans="1:7" x14ac:dyDescent="0.35">
      <c r="A1799" s="21" t="s">
        <v>406</v>
      </c>
      <c r="B1799" s="29" t="s">
        <v>407</v>
      </c>
      <c r="C1799" s="23">
        <v>6</v>
      </c>
      <c r="D1799" s="23">
        <v>0.7</v>
      </c>
      <c r="E1799" s="23">
        <v>38</v>
      </c>
      <c r="F1799">
        <v>5.75</v>
      </c>
      <c r="G1799" t="s">
        <v>14140</v>
      </c>
    </row>
    <row r="1800" spans="1:7" x14ac:dyDescent="0.35">
      <c r="A1800" s="21" t="s">
        <v>6284</v>
      </c>
      <c r="B1800" s="29" t="s">
        <v>6285</v>
      </c>
      <c r="C1800" s="23">
        <v>6</v>
      </c>
      <c r="D1800" s="23">
        <v>0.7</v>
      </c>
      <c r="E1800" s="23">
        <v>40</v>
      </c>
      <c r="F1800">
        <v>12.2</v>
      </c>
      <c r="G1800" t="s">
        <v>14144</v>
      </c>
    </row>
    <row r="1801" spans="1:7" x14ac:dyDescent="0.35">
      <c r="A1801" s="21" t="s">
        <v>2106</v>
      </c>
      <c r="B1801" s="29" t="s">
        <v>2107</v>
      </c>
      <c r="C1801" s="23">
        <v>6</v>
      </c>
      <c r="D1801" s="23">
        <v>1</v>
      </c>
      <c r="E1801" s="23">
        <v>37.5</v>
      </c>
      <c r="F1801">
        <v>5.0999999999999996</v>
      </c>
      <c r="G1801" t="s">
        <v>14142</v>
      </c>
    </row>
    <row r="1802" spans="1:7" x14ac:dyDescent="0.35">
      <c r="A1802" s="21" t="s">
        <v>338</v>
      </c>
      <c r="B1802" s="29" t="s">
        <v>339</v>
      </c>
      <c r="C1802" s="23">
        <v>6</v>
      </c>
      <c r="D1802" s="23">
        <v>0.7</v>
      </c>
      <c r="E1802" s="23">
        <v>40</v>
      </c>
      <c r="F1802">
        <v>86.9</v>
      </c>
      <c r="G1802" t="s">
        <v>14144</v>
      </c>
    </row>
    <row r="1803" spans="1:7" x14ac:dyDescent="0.35">
      <c r="A1803" s="21" t="s">
        <v>9042</v>
      </c>
      <c r="B1803" s="29" t="s">
        <v>9043</v>
      </c>
      <c r="C1803" s="23">
        <v>6</v>
      </c>
      <c r="D1803" s="23">
        <v>0.7</v>
      </c>
      <c r="E1803" s="23">
        <v>40</v>
      </c>
      <c r="F1803">
        <v>17</v>
      </c>
      <c r="G1803" t="s">
        <v>14157</v>
      </c>
    </row>
    <row r="1804" spans="1:7" x14ac:dyDescent="0.35">
      <c r="A1804" s="21" t="s">
        <v>4064</v>
      </c>
      <c r="B1804" s="29" t="s">
        <v>4065</v>
      </c>
      <c r="C1804" s="23">
        <v>6</v>
      </c>
      <c r="D1804" s="23">
        <v>0.7</v>
      </c>
      <c r="E1804" s="23">
        <v>15</v>
      </c>
      <c r="F1804">
        <v>6.95</v>
      </c>
      <c r="G1804" t="s">
        <v>14153</v>
      </c>
    </row>
    <row r="1805" spans="1:7" x14ac:dyDescent="0.35">
      <c r="A1805" s="21" t="s">
        <v>2282</v>
      </c>
      <c r="B1805" s="29" t="s">
        <v>2283</v>
      </c>
      <c r="C1805" s="23">
        <v>6</v>
      </c>
      <c r="D1805" s="23">
        <v>0.7</v>
      </c>
      <c r="E1805" s="23">
        <v>40</v>
      </c>
      <c r="F1805">
        <v>10.75</v>
      </c>
      <c r="G1805" t="s">
        <v>14144</v>
      </c>
    </row>
    <row r="1806" spans="1:7" x14ac:dyDescent="0.35">
      <c r="A1806" s="21" t="s">
        <v>5953</v>
      </c>
      <c r="B1806" s="29" t="s">
        <v>5952</v>
      </c>
      <c r="C1806" s="23">
        <v>6</v>
      </c>
      <c r="D1806" s="23">
        <v>0.7</v>
      </c>
      <c r="E1806" s="23">
        <v>40</v>
      </c>
      <c r="F1806">
        <v>23.95</v>
      </c>
      <c r="G1806" t="s">
        <v>14145</v>
      </c>
    </row>
    <row r="1807" spans="1:7" x14ac:dyDescent="0.35">
      <c r="A1807" s="21" t="s">
        <v>10503</v>
      </c>
      <c r="B1807" s="29" t="s">
        <v>10504</v>
      </c>
      <c r="C1807" s="23">
        <v>6</v>
      </c>
      <c r="D1807" s="23">
        <v>0.7</v>
      </c>
      <c r="E1807" s="23">
        <v>40</v>
      </c>
      <c r="F1807">
        <v>12.9</v>
      </c>
      <c r="G1807" t="s">
        <v>14148</v>
      </c>
    </row>
    <row r="1808" spans="1:7" x14ac:dyDescent="0.35">
      <c r="A1808" s="21" t="s">
        <v>1660</v>
      </c>
      <c r="B1808" s="29" t="s">
        <v>1661</v>
      </c>
      <c r="C1808" s="23">
        <v>6</v>
      </c>
      <c r="D1808" s="23">
        <v>0.7</v>
      </c>
      <c r="E1808" s="23">
        <v>16</v>
      </c>
      <c r="F1808">
        <v>3.08</v>
      </c>
      <c r="G1808" t="s">
        <v>14153</v>
      </c>
    </row>
    <row r="1809" spans="1:7" x14ac:dyDescent="0.35">
      <c r="A1809" s="21" t="s">
        <v>7528</v>
      </c>
      <c r="B1809" s="29" t="s">
        <v>7513</v>
      </c>
      <c r="C1809" s="23">
        <v>12</v>
      </c>
      <c r="D1809" s="23">
        <v>1</v>
      </c>
      <c r="E1809" s="23">
        <v>40</v>
      </c>
      <c r="F1809">
        <v>18.5</v>
      </c>
      <c r="G1809" t="s">
        <v>14150</v>
      </c>
    </row>
    <row r="1810" spans="1:7" x14ac:dyDescent="0.35">
      <c r="A1810" s="21" t="s">
        <v>6276</v>
      </c>
      <c r="B1810" s="29" t="s">
        <v>6277</v>
      </c>
      <c r="C1810" s="23">
        <v>3</v>
      </c>
      <c r="D1810" s="23">
        <v>0.7</v>
      </c>
      <c r="E1810" s="23">
        <v>40</v>
      </c>
      <c r="F1810">
        <v>28.5</v>
      </c>
      <c r="G1810" t="s">
        <v>14159</v>
      </c>
    </row>
    <row r="1811" spans="1:7" x14ac:dyDescent="0.35">
      <c r="A1811" s="21" t="s">
        <v>2935</v>
      </c>
      <c r="B1811" s="29" t="s">
        <v>2936</v>
      </c>
      <c r="C1811" s="23">
        <v>6</v>
      </c>
      <c r="D1811" s="23">
        <v>0.7</v>
      </c>
      <c r="E1811" s="23">
        <v>40</v>
      </c>
      <c r="F1811">
        <v>15.75</v>
      </c>
      <c r="G1811" t="s">
        <v>14159</v>
      </c>
    </row>
    <row r="1812" spans="1:7" x14ac:dyDescent="0.35">
      <c r="A1812" s="21" t="s">
        <v>12937</v>
      </c>
      <c r="B1812" s="29" t="s">
        <v>12938</v>
      </c>
      <c r="C1812" s="23">
        <v>6</v>
      </c>
      <c r="D1812" s="23">
        <v>0.7</v>
      </c>
      <c r="E1812" s="23">
        <v>40</v>
      </c>
      <c r="F1812">
        <v>69.95</v>
      </c>
      <c r="G1812" t="s">
        <v>14145</v>
      </c>
    </row>
    <row r="1813" spans="1:7" x14ac:dyDescent="0.35">
      <c r="A1813" s="21" t="s">
        <v>549</v>
      </c>
      <c r="B1813" s="29" t="s">
        <v>550</v>
      </c>
      <c r="C1813" s="23">
        <v>6</v>
      </c>
      <c r="D1813" s="23">
        <v>0.7</v>
      </c>
      <c r="E1813" s="23">
        <v>38</v>
      </c>
      <c r="F1813">
        <v>9.9499999999999993</v>
      </c>
      <c r="G1813" t="s">
        <v>14154</v>
      </c>
    </row>
    <row r="1814" spans="1:7" x14ac:dyDescent="0.35">
      <c r="A1814" s="21" t="s">
        <v>4777</v>
      </c>
      <c r="B1814" s="29" t="s">
        <v>4778</v>
      </c>
      <c r="C1814" s="23">
        <v>6</v>
      </c>
      <c r="D1814" s="23">
        <v>0.7</v>
      </c>
      <c r="E1814" s="23">
        <v>43</v>
      </c>
      <c r="F1814">
        <v>25.5</v>
      </c>
      <c r="G1814" t="s">
        <v>14144</v>
      </c>
    </row>
    <row r="1815" spans="1:7" x14ac:dyDescent="0.35">
      <c r="A1815" s="21" t="s">
        <v>10603</v>
      </c>
      <c r="B1815" s="29" t="s">
        <v>10600</v>
      </c>
      <c r="C1815" s="23">
        <v>6</v>
      </c>
      <c r="D1815" s="23">
        <v>1</v>
      </c>
      <c r="E1815" s="23">
        <v>17</v>
      </c>
      <c r="F1815">
        <v>7.95</v>
      </c>
      <c r="G1815" t="s">
        <v>14153</v>
      </c>
    </row>
    <row r="1816" spans="1:7" x14ac:dyDescent="0.35">
      <c r="A1816" s="21" t="s">
        <v>13545</v>
      </c>
      <c r="B1816" s="29" t="s">
        <v>13546</v>
      </c>
      <c r="C1816" s="23">
        <v>6</v>
      </c>
      <c r="D1816" s="23">
        <v>0.7</v>
      </c>
      <c r="E1816" s="23">
        <v>25</v>
      </c>
      <c r="F1816">
        <v>2.35</v>
      </c>
      <c r="G1816" t="s">
        <v>14148</v>
      </c>
    </row>
    <row r="1817" spans="1:7" x14ac:dyDescent="0.35">
      <c r="A1817" s="21" t="s">
        <v>10168</v>
      </c>
      <c r="B1817" s="29" t="s">
        <v>10169</v>
      </c>
      <c r="C1817" s="23">
        <v>6</v>
      </c>
      <c r="D1817" s="23">
        <v>0.7</v>
      </c>
      <c r="E1817" s="23">
        <v>40</v>
      </c>
      <c r="F1817">
        <v>17.25</v>
      </c>
      <c r="G1817" t="s">
        <v>14142</v>
      </c>
    </row>
    <row r="1818" spans="1:7" x14ac:dyDescent="0.35">
      <c r="A1818" s="21" t="s">
        <v>302</v>
      </c>
      <c r="B1818" s="29" t="s">
        <v>303</v>
      </c>
      <c r="C1818" s="23">
        <v>120</v>
      </c>
      <c r="D1818" s="23">
        <v>0.05</v>
      </c>
      <c r="E1818" s="23">
        <v>40</v>
      </c>
      <c r="F1818">
        <v>1.1000000000000001</v>
      </c>
      <c r="G1818" t="s">
        <v>14142</v>
      </c>
    </row>
    <row r="1819" spans="1:7" x14ac:dyDescent="0.35">
      <c r="A1819" s="21" t="s">
        <v>7104</v>
      </c>
      <c r="B1819" s="29" t="s">
        <v>7075</v>
      </c>
      <c r="C1819" s="23">
        <v>6</v>
      </c>
      <c r="D1819" s="23">
        <v>1</v>
      </c>
      <c r="E1819" s="23">
        <v>40</v>
      </c>
      <c r="F1819">
        <v>13.95</v>
      </c>
      <c r="G1819" t="s">
        <v>14253</v>
      </c>
    </row>
    <row r="1820" spans="1:7" x14ac:dyDescent="0.35">
      <c r="A1820" s="21" t="s">
        <v>5680</v>
      </c>
      <c r="B1820" s="29" t="s">
        <v>5681</v>
      </c>
      <c r="C1820" s="23">
        <v>6</v>
      </c>
      <c r="D1820" s="23">
        <v>0.7</v>
      </c>
      <c r="E1820" s="23">
        <v>43</v>
      </c>
      <c r="F1820">
        <v>11.4</v>
      </c>
      <c r="G1820" t="s">
        <v>14146</v>
      </c>
    </row>
    <row r="1821" spans="1:7" x14ac:dyDescent="0.35">
      <c r="A1821" s="21" t="s">
        <v>13234</v>
      </c>
      <c r="B1821" s="29" t="s">
        <v>13235</v>
      </c>
      <c r="C1821" s="23">
        <v>6</v>
      </c>
      <c r="D1821" s="23">
        <v>0.7</v>
      </c>
      <c r="E1821" s="23">
        <v>40</v>
      </c>
      <c r="F1821">
        <v>17.5</v>
      </c>
      <c r="G1821" t="s">
        <v>14145</v>
      </c>
    </row>
    <row r="1822" spans="1:7" x14ac:dyDescent="0.35">
      <c r="A1822" s="21" t="s">
        <v>12033</v>
      </c>
      <c r="B1822" s="29" t="s">
        <v>12030</v>
      </c>
      <c r="C1822" s="23">
        <v>15</v>
      </c>
      <c r="D1822" s="23">
        <v>0.5</v>
      </c>
      <c r="E1822" s="23">
        <v>28</v>
      </c>
      <c r="F1822">
        <v>3.9</v>
      </c>
      <c r="G1822" t="s">
        <v>14141</v>
      </c>
    </row>
    <row r="1823" spans="1:7" x14ac:dyDescent="0.35">
      <c r="A1823" s="21" t="s">
        <v>811</v>
      </c>
      <c r="B1823" s="29" t="s">
        <v>812</v>
      </c>
      <c r="C1823" s="23">
        <v>6</v>
      </c>
      <c r="D1823" s="23">
        <v>0.7</v>
      </c>
      <c r="E1823" s="23">
        <v>46</v>
      </c>
      <c r="F1823">
        <v>36.5</v>
      </c>
      <c r="G1823" t="s">
        <v>14145</v>
      </c>
    </row>
    <row r="1824" spans="1:7" x14ac:dyDescent="0.35">
      <c r="A1824" s="21" t="s">
        <v>13932</v>
      </c>
      <c r="B1824" s="29" t="s">
        <v>13929</v>
      </c>
      <c r="C1824" s="23">
        <v>6</v>
      </c>
      <c r="D1824" s="23">
        <v>1</v>
      </c>
      <c r="E1824" s="23">
        <v>43</v>
      </c>
      <c r="F1824">
        <v>49.5</v>
      </c>
      <c r="G1824" t="s">
        <v>14144</v>
      </c>
    </row>
    <row r="1825" spans="1:7" x14ac:dyDescent="0.35">
      <c r="A1825" s="21" t="s">
        <v>4408</v>
      </c>
      <c r="B1825" s="29" t="s">
        <v>4409</v>
      </c>
      <c r="C1825" s="23">
        <v>6</v>
      </c>
      <c r="D1825" s="23">
        <v>0.7</v>
      </c>
      <c r="E1825" s="23">
        <v>40</v>
      </c>
      <c r="F1825">
        <v>12.35</v>
      </c>
      <c r="G1825" t="s">
        <v>14144</v>
      </c>
    </row>
    <row r="1826" spans="1:7" x14ac:dyDescent="0.35">
      <c r="A1826" s="21" t="s">
        <v>14464</v>
      </c>
      <c r="B1826" s="29" t="s">
        <v>14465</v>
      </c>
      <c r="C1826" s="23">
        <v>12</v>
      </c>
      <c r="D1826" s="23">
        <v>0.7</v>
      </c>
      <c r="E1826" s="23">
        <v>40</v>
      </c>
      <c r="F1826">
        <v>10.5</v>
      </c>
      <c r="G1826" t="s">
        <v>14150</v>
      </c>
    </row>
    <row r="1827" spans="1:7" x14ac:dyDescent="0.35">
      <c r="A1827" s="21" t="s">
        <v>14331</v>
      </c>
      <c r="B1827" s="29" t="s">
        <v>14332</v>
      </c>
      <c r="C1827" s="23">
        <v>6</v>
      </c>
      <c r="D1827" s="23">
        <v>0.7</v>
      </c>
      <c r="E1827" s="23">
        <v>40</v>
      </c>
      <c r="F1827">
        <v>17.649999999999999</v>
      </c>
      <c r="G1827" t="s">
        <v>14146</v>
      </c>
    </row>
    <row r="1828" spans="1:7" x14ac:dyDescent="0.35">
      <c r="A1828" s="21" t="s">
        <v>3293</v>
      </c>
      <c r="B1828" s="29" t="s">
        <v>3294</v>
      </c>
      <c r="C1828" s="23">
        <v>6</v>
      </c>
      <c r="D1828" s="23">
        <v>0.5</v>
      </c>
      <c r="E1828" s="23">
        <v>18</v>
      </c>
      <c r="F1828">
        <v>9.3000000000000007</v>
      </c>
      <c r="G1828" t="s">
        <v>14141</v>
      </c>
    </row>
    <row r="1829" spans="1:7" x14ac:dyDescent="0.35">
      <c r="A1829" s="21" t="s">
        <v>11030</v>
      </c>
      <c r="B1829" s="29" t="s">
        <v>11031</v>
      </c>
      <c r="C1829" s="23">
        <v>6</v>
      </c>
      <c r="D1829" s="23">
        <v>0.7</v>
      </c>
      <c r="E1829" s="23">
        <v>45.3</v>
      </c>
      <c r="F1829">
        <v>16.5</v>
      </c>
      <c r="G1829" t="s">
        <v>14158</v>
      </c>
    </row>
    <row r="1830" spans="1:7" x14ac:dyDescent="0.35">
      <c r="A1830" s="21" t="s">
        <v>6613</v>
      </c>
      <c r="B1830" s="29" t="s">
        <v>6614</v>
      </c>
      <c r="C1830" s="23">
        <v>6</v>
      </c>
      <c r="D1830" s="23">
        <v>0.7</v>
      </c>
      <c r="E1830" s="23">
        <v>50</v>
      </c>
      <c r="F1830">
        <v>49</v>
      </c>
      <c r="G1830" t="s">
        <v>14158</v>
      </c>
    </row>
    <row r="1831" spans="1:7" x14ac:dyDescent="0.35">
      <c r="A1831" s="21" t="s">
        <v>4436</v>
      </c>
      <c r="B1831" s="29" t="s">
        <v>4437</v>
      </c>
      <c r="C1831" s="23">
        <v>6</v>
      </c>
      <c r="D1831" s="23">
        <v>0.7</v>
      </c>
      <c r="E1831" s="23">
        <v>43</v>
      </c>
      <c r="F1831">
        <v>27.5</v>
      </c>
      <c r="G1831" t="s">
        <v>14144</v>
      </c>
    </row>
    <row r="1832" spans="1:7" x14ac:dyDescent="0.35">
      <c r="A1832" s="21" t="s">
        <v>1837</v>
      </c>
      <c r="B1832" s="29" t="s">
        <v>1835</v>
      </c>
      <c r="C1832" s="23">
        <v>6</v>
      </c>
      <c r="D1832" s="23">
        <v>0.5</v>
      </c>
      <c r="E1832" s="23">
        <v>42.3</v>
      </c>
      <c r="F1832">
        <v>14.75</v>
      </c>
      <c r="G1832" t="s">
        <v>14146</v>
      </c>
    </row>
    <row r="1833" spans="1:7" x14ac:dyDescent="0.35">
      <c r="A1833" s="21" t="s">
        <v>3525</v>
      </c>
      <c r="B1833" s="29" t="s">
        <v>3526</v>
      </c>
      <c r="C1833" s="23">
        <v>6</v>
      </c>
      <c r="D1833" s="23">
        <v>0.7</v>
      </c>
      <c r="E1833" s="23">
        <v>47</v>
      </c>
      <c r="F1833">
        <v>17.5</v>
      </c>
      <c r="G1833" t="s">
        <v>14144</v>
      </c>
    </row>
    <row r="1834" spans="1:7" x14ac:dyDescent="0.35">
      <c r="A1834" s="21" t="s">
        <v>1856</v>
      </c>
      <c r="B1834" s="29" t="s">
        <v>1854</v>
      </c>
      <c r="C1834" s="23">
        <v>12</v>
      </c>
      <c r="D1834" s="23">
        <v>1</v>
      </c>
      <c r="E1834" s="23">
        <v>35</v>
      </c>
      <c r="F1834">
        <v>4.3499999999999996</v>
      </c>
      <c r="G1834" t="s">
        <v>14143</v>
      </c>
    </row>
    <row r="1835" spans="1:7" x14ac:dyDescent="0.35">
      <c r="A1835" s="21" t="s">
        <v>6673</v>
      </c>
      <c r="B1835" s="29" t="s">
        <v>6674</v>
      </c>
      <c r="C1835" s="23">
        <v>6</v>
      </c>
      <c r="D1835" s="23">
        <v>0.7</v>
      </c>
      <c r="E1835" s="23">
        <v>43.4</v>
      </c>
      <c r="F1835">
        <v>20.95</v>
      </c>
      <c r="G1835" t="s">
        <v>14146</v>
      </c>
    </row>
    <row r="1836" spans="1:7" x14ac:dyDescent="0.35">
      <c r="A1836" s="21" t="s">
        <v>13206</v>
      </c>
      <c r="B1836" s="29" t="s">
        <v>13207</v>
      </c>
      <c r="C1836" s="23">
        <v>6</v>
      </c>
      <c r="D1836" s="23">
        <v>0.7</v>
      </c>
      <c r="E1836" s="23">
        <v>46</v>
      </c>
      <c r="F1836">
        <v>19.5</v>
      </c>
      <c r="G1836" t="s">
        <v>14145</v>
      </c>
    </row>
    <row r="1837" spans="1:7" x14ac:dyDescent="0.35">
      <c r="A1837" s="21" t="s">
        <v>1146</v>
      </c>
      <c r="B1837" s="29" t="s">
        <v>1147</v>
      </c>
      <c r="C1837" s="23">
        <v>6</v>
      </c>
      <c r="D1837" s="23">
        <v>0.7</v>
      </c>
      <c r="E1837" s="23">
        <v>40</v>
      </c>
      <c r="F1837">
        <v>42.9</v>
      </c>
      <c r="G1837" t="s">
        <v>14144</v>
      </c>
    </row>
    <row r="1838" spans="1:7" x14ac:dyDescent="0.35">
      <c r="A1838" s="21" t="s">
        <v>13041</v>
      </c>
      <c r="B1838" s="29" t="s">
        <v>13042</v>
      </c>
      <c r="C1838" s="23">
        <v>6</v>
      </c>
      <c r="D1838" s="23">
        <v>0.7</v>
      </c>
      <c r="E1838" s="23">
        <v>40</v>
      </c>
      <c r="F1838">
        <v>15.95</v>
      </c>
      <c r="G1838" t="s">
        <v>14145</v>
      </c>
    </row>
    <row r="1839" spans="1:7" x14ac:dyDescent="0.35">
      <c r="A1839" s="21" t="s">
        <v>1251</v>
      </c>
      <c r="B1839" s="29" t="s">
        <v>1248</v>
      </c>
      <c r="C1839" s="23">
        <v>12</v>
      </c>
      <c r="D1839" s="23">
        <v>1</v>
      </c>
      <c r="E1839" s="23">
        <v>17</v>
      </c>
      <c r="F1839">
        <v>11.75</v>
      </c>
      <c r="G1839" t="s">
        <v>14154</v>
      </c>
    </row>
    <row r="1840" spans="1:7" x14ac:dyDescent="0.35">
      <c r="A1840" s="21" t="s">
        <v>4570</v>
      </c>
      <c r="B1840" s="29" t="s">
        <v>4567</v>
      </c>
      <c r="C1840" s="23">
        <v>6</v>
      </c>
      <c r="D1840" s="23">
        <v>0.7</v>
      </c>
      <c r="E1840" s="23">
        <v>40</v>
      </c>
      <c r="F1840">
        <v>23.5</v>
      </c>
      <c r="G1840" t="s">
        <v>14144</v>
      </c>
    </row>
    <row r="1841" spans="1:7" x14ac:dyDescent="0.35">
      <c r="A1841" s="21" t="s">
        <v>5030</v>
      </c>
      <c r="B1841" s="29" t="s">
        <v>5031</v>
      </c>
      <c r="C1841" s="23">
        <v>6</v>
      </c>
      <c r="D1841" s="23">
        <v>0.7</v>
      </c>
      <c r="E1841" s="23">
        <v>40</v>
      </c>
      <c r="F1841">
        <v>8.4</v>
      </c>
      <c r="G1841" t="s">
        <v>14150</v>
      </c>
    </row>
    <row r="1842" spans="1:7" x14ac:dyDescent="0.35">
      <c r="A1842" s="21" t="s">
        <v>12765</v>
      </c>
      <c r="B1842" s="29" t="s">
        <v>12766</v>
      </c>
      <c r="C1842" s="23">
        <v>6</v>
      </c>
      <c r="D1842" s="23">
        <v>0.7</v>
      </c>
      <c r="E1842" s="23">
        <v>44</v>
      </c>
      <c r="F1842">
        <v>79.5</v>
      </c>
      <c r="G1842" t="s">
        <v>14145</v>
      </c>
    </row>
    <row r="1843" spans="1:7" x14ac:dyDescent="0.35">
      <c r="A1843" s="21" t="s">
        <v>2129</v>
      </c>
      <c r="B1843" s="29" t="s">
        <v>2130</v>
      </c>
      <c r="C1843" s="23">
        <v>6</v>
      </c>
      <c r="D1843" s="23">
        <v>0.7</v>
      </c>
      <c r="E1843" s="23">
        <v>37.5</v>
      </c>
      <c r="F1843">
        <v>13.25</v>
      </c>
      <c r="G1843" t="s">
        <v>14146</v>
      </c>
    </row>
    <row r="1844" spans="1:7" x14ac:dyDescent="0.35">
      <c r="A1844" s="21" t="s">
        <v>2269</v>
      </c>
      <c r="B1844" s="29" t="s">
        <v>2270</v>
      </c>
      <c r="C1844" s="23">
        <v>6</v>
      </c>
      <c r="D1844" s="23">
        <v>0.7</v>
      </c>
      <c r="E1844" s="23">
        <v>45</v>
      </c>
      <c r="F1844">
        <v>25.5</v>
      </c>
      <c r="G1844" t="s">
        <v>14144</v>
      </c>
    </row>
    <row r="1845" spans="1:7" x14ac:dyDescent="0.35">
      <c r="A1845" s="21" t="s">
        <v>2541</v>
      </c>
      <c r="B1845" s="29" t="s">
        <v>2542</v>
      </c>
      <c r="C1845" s="23">
        <v>6</v>
      </c>
      <c r="D1845" s="23">
        <v>0.7</v>
      </c>
      <c r="E1845" s="23">
        <v>40</v>
      </c>
      <c r="F1845">
        <v>10.25</v>
      </c>
      <c r="G1845" t="s">
        <v>14146</v>
      </c>
    </row>
    <row r="1846" spans="1:7" x14ac:dyDescent="0.35">
      <c r="A1846" s="21" t="s">
        <v>835</v>
      </c>
      <c r="B1846" s="29" t="s">
        <v>836</v>
      </c>
      <c r="C1846" s="23">
        <v>6</v>
      </c>
      <c r="D1846" s="23">
        <v>0.7</v>
      </c>
      <c r="E1846" s="23">
        <v>57.1</v>
      </c>
      <c r="F1846">
        <v>57.5</v>
      </c>
      <c r="G1846" t="s">
        <v>14145</v>
      </c>
    </row>
    <row r="1847" spans="1:7" x14ac:dyDescent="0.35">
      <c r="A1847" s="21" t="s">
        <v>10546</v>
      </c>
      <c r="B1847" s="29" t="s">
        <v>10547</v>
      </c>
      <c r="C1847" s="23">
        <v>6</v>
      </c>
      <c r="D1847" s="23">
        <v>1</v>
      </c>
      <c r="E1847" s="23">
        <v>17</v>
      </c>
      <c r="F1847">
        <v>21.25</v>
      </c>
      <c r="G1847" t="s">
        <v>14153</v>
      </c>
    </row>
    <row r="1848" spans="1:7" x14ac:dyDescent="0.35">
      <c r="A1848" s="21" t="s">
        <v>14092</v>
      </c>
      <c r="B1848" s="29" t="s">
        <v>14093</v>
      </c>
      <c r="C1848" s="23">
        <v>6</v>
      </c>
      <c r="D1848" s="23">
        <v>0.7</v>
      </c>
      <c r="E1848" s="23">
        <v>22</v>
      </c>
      <c r="F1848">
        <v>7.5</v>
      </c>
      <c r="G1848" t="s">
        <v>14153</v>
      </c>
    </row>
    <row r="1849" spans="1:7" x14ac:dyDescent="0.35">
      <c r="A1849" s="21" t="s">
        <v>4497</v>
      </c>
      <c r="B1849" s="29" t="s">
        <v>4498</v>
      </c>
      <c r="C1849" s="23">
        <v>6</v>
      </c>
      <c r="D1849" s="23">
        <v>0.7</v>
      </c>
      <c r="E1849" s="23">
        <v>40</v>
      </c>
      <c r="F1849">
        <v>10.95</v>
      </c>
      <c r="G1849" t="s">
        <v>14148</v>
      </c>
    </row>
    <row r="1850" spans="1:7" x14ac:dyDescent="0.35">
      <c r="A1850" s="21" t="s">
        <v>13809</v>
      </c>
      <c r="B1850" s="29" t="s">
        <v>14533</v>
      </c>
      <c r="C1850" s="23">
        <v>3</v>
      </c>
      <c r="D1850" s="23">
        <v>0.7</v>
      </c>
      <c r="E1850" s="23">
        <v>45.2</v>
      </c>
      <c r="F1850">
        <v>875</v>
      </c>
      <c r="G1850" t="s">
        <v>14158</v>
      </c>
    </row>
    <row r="1851" spans="1:7" x14ac:dyDescent="0.35">
      <c r="A1851" s="21" t="s">
        <v>1528</v>
      </c>
      <c r="B1851" s="29" t="s">
        <v>1513</v>
      </c>
      <c r="C1851" s="23">
        <v>1</v>
      </c>
      <c r="D1851" s="23">
        <v>3</v>
      </c>
      <c r="E1851" s="23">
        <v>40</v>
      </c>
      <c r="F1851">
        <v>110</v>
      </c>
      <c r="G1851" t="s">
        <v>14142</v>
      </c>
    </row>
    <row r="1852" spans="1:7" x14ac:dyDescent="0.35">
      <c r="A1852" s="21" t="s">
        <v>14549</v>
      </c>
      <c r="B1852" s="29" t="s">
        <v>14550</v>
      </c>
      <c r="C1852" s="23">
        <v>12</v>
      </c>
      <c r="D1852" s="23">
        <v>0.7</v>
      </c>
      <c r="E1852" s="23">
        <v>43</v>
      </c>
      <c r="F1852">
        <v>18.5</v>
      </c>
      <c r="G1852" t="s">
        <v>14150</v>
      </c>
    </row>
    <row r="1853" spans="1:7" x14ac:dyDescent="0.35">
      <c r="A1853" s="21" t="s">
        <v>7263</v>
      </c>
      <c r="B1853" s="29" t="s">
        <v>7228</v>
      </c>
      <c r="C1853" s="23">
        <v>6</v>
      </c>
      <c r="D1853" s="23">
        <v>0.7</v>
      </c>
      <c r="E1853" s="23">
        <v>35</v>
      </c>
      <c r="F1853">
        <v>6.1</v>
      </c>
      <c r="G1853" t="s">
        <v>14156</v>
      </c>
    </row>
    <row r="1854" spans="1:7" x14ac:dyDescent="0.35">
      <c r="A1854" s="21" t="s">
        <v>14611</v>
      </c>
      <c r="B1854" s="29" t="s">
        <v>14612</v>
      </c>
      <c r="C1854" s="23">
        <v>6</v>
      </c>
      <c r="D1854" s="23">
        <v>1</v>
      </c>
      <c r="E1854" s="23">
        <v>54.5</v>
      </c>
      <c r="F1854">
        <v>14.5</v>
      </c>
      <c r="G1854" t="s">
        <v>14144</v>
      </c>
    </row>
    <row r="1855" spans="1:7" x14ac:dyDescent="0.35">
      <c r="A1855" s="21" t="s">
        <v>4606</v>
      </c>
      <c r="B1855" s="29" t="s">
        <v>4607</v>
      </c>
      <c r="C1855" s="23">
        <v>6</v>
      </c>
      <c r="D1855" s="23">
        <v>0.7</v>
      </c>
      <c r="E1855" s="23">
        <v>48</v>
      </c>
      <c r="F1855">
        <v>41.5</v>
      </c>
      <c r="G1855" t="s">
        <v>14144</v>
      </c>
    </row>
    <row r="1856" spans="1:7" x14ac:dyDescent="0.35">
      <c r="A1856" s="21" t="s">
        <v>8104</v>
      </c>
      <c r="B1856" s="29" t="s">
        <v>8105</v>
      </c>
      <c r="C1856" s="23">
        <v>6</v>
      </c>
      <c r="D1856" s="23">
        <v>0.7</v>
      </c>
      <c r="E1856" s="23">
        <v>40</v>
      </c>
      <c r="F1856">
        <v>25.5</v>
      </c>
      <c r="G1856" t="s">
        <v>14144</v>
      </c>
    </row>
    <row r="1857" spans="1:7" x14ac:dyDescent="0.35">
      <c r="A1857" s="21" t="s">
        <v>7439</v>
      </c>
      <c r="B1857" s="29" t="s">
        <v>7440</v>
      </c>
      <c r="C1857" s="23">
        <v>6</v>
      </c>
      <c r="D1857" s="23">
        <v>0.7</v>
      </c>
      <c r="E1857" s="23">
        <v>40</v>
      </c>
      <c r="F1857">
        <v>12.25</v>
      </c>
      <c r="G1857" t="s">
        <v>14158</v>
      </c>
    </row>
    <row r="1858" spans="1:7" x14ac:dyDescent="0.35">
      <c r="A1858" s="21" t="s">
        <v>14777</v>
      </c>
      <c r="B1858" s="29" t="s">
        <v>14778</v>
      </c>
      <c r="C1858" s="23">
        <v>6</v>
      </c>
      <c r="D1858" s="23">
        <v>0.7</v>
      </c>
      <c r="E1858" s="23">
        <v>44.2</v>
      </c>
      <c r="F1858">
        <v>142</v>
      </c>
      <c r="G1858" t="s">
        <v>14145</v>
      </c>
    </row>
    <row r="1859" spans="1:7" x14ac:dyDescent="0.35">
      <c r="A1859" s="21" t="s">
        <v>13847</v>
      </c>
      <c r="B1859" s="29" t="s">
        <v>13848</v>
      </c>
      <c r="C1859" s="23">
        <v>6</v>
      </c>
      <c r="D1859" s="23">
        <v>0.7</v>
      </c>
      <c r="E1859" s="23">
        <v>37.5</v>
      </c>
      <c r="F1859">
        <v>4.05</v>
      </c>
      <c r="G1859" t="s">
        <v>14142</v>
      </c>
    </row>
    <row r="1860" spans="1:7" x14ac:dyDescent="0.35">
      <c r="A1860" s="21" t="s">
        <v>14389</v>
      </c>
      <c r="B1860" s="29" t="s">
        <v>14390</v>
      </c>
      <c r="C1860" s="23">
        <v>6</v>
      </c>
      <c r="D1860" s="23">
        <v>0.7</v>
      </c>
      <c r="E1860" s="23">
        <v>40</v>
      </c>
      <c r="F1860">
        <v>23.75</v>
      </c>
      <c r="G1860" t="s">
        <v>14146</v>
      </c>
    </row>
    <row r="1861" spans="1:7" x14ac:dyDescent="0.35">
      <c r="A1861" s="21" t="s">
        <v>12772</v>
      </c>
      <c r="B1861" s="29" t="s">
        <v>12766</v>
      </c>
      <c r="C1861" s="23">
        <v>6</v>
      </c>
      <c r="D1861" s="23">
        <v>1</v>
      </c>
      <c r="E1861" s="23">
        <v>44</v>
      </c>
      <c r="F1861">
        <v>95</v>
      </c>
      <c r="G1861" t="s">
        <v>14145</v>
      </c>
    </row>
    <row r="1862" spans="1:7" x14ac:dyDescent="0.35">
      <c r="A1862" s="21" t="s">
        <v>9449</v>
      </c>
      <c r="B1862" s="29" t="s">
        <v>9450</v>
      </c>
      <c r="C1862" s="23">
        <v>6</v>
      </c>
      <c r="D1862" s="23">
        <v>0.7</v>
      </c>
      <c r="E1862" s="23">
        <v>40</v>
      </c>
      <c r="F1862">
        <v>20.25</v>
      </c>
      <c r="G1862" t="s">
        <v>14144</v>
      </c>
    </row>
    <row r="1863" spans="1:7" x14ac:dyDescent="0.35">
      <c r="A1863" s="21" t="s">
        <v>1365</v>
      </c>
      <c r="B1863" s="29" t="s">
        <v>1366</v>
      </c>
      <c r="C1863" s="23">
        <v>6</v>
      </c>
      <c r="D1863" s="23">
        <v>0.7</v>
      </c>
      <c r="E1863" s="23">
        <v>43</v>
      </c>
      <c r="F1863">
        <v>59.95</v>
      </c>
      <c r="G1863" t="s">
        <v>14145</v>
      </c>
    </row>
    <row r="1864" spans="1:7" x14ac:dyDescent="0.35">
      <c r="A1864" s="21" t="s">
        <v>11348</v>
      </c>
      <c r="B1864" s="29" t="s">
        <v>11349</v>
      </c>
      <c r="C1864" s="23">
        <v>6</v>
      </c>
      <c r="D1864" s="23">
        <v>0.7</v>
      </c>
      <c r="E1864" s="23">
        <v>40</v>
      </c>
      <c r="F1864">
        <v>8.35</v>
      </c>
      <c r="G1864" t="s">
        <v>14144</v>
      </c>
    </row>
    <row r="1865" spans="1:7" x14ac:dyDescent="0.35">
      <c r="A1865" s="21" t="s">
        <v>10386</v>
      </c>
      <c r="B1865" s="29" t="s">
        <v>10387</v>
      </c>
      <c r="C1865" s="23">
        <v>6</v>
      </c>
      <c r="D1865" s="23">
        <v>0.7</v>
      </c>
      <c r="E1865" s="23">
        <v>46</v>
      </c>
      <c r="F1865">
        <v>17.850000000000001</v>
      </c>
      <c r="G1865" t="s">
        <v>14145</v>
      </c>
    </row>
    <row r="1866" spans="1:7" x14ac:dyDescent="0.35">
      <c r="A1866" s="21" t="s">
        <v>11133</v>
      </c>
      <c r="B1866" s="29" t="s">
        <v>11134</v>
      </c>
      <c r="C1866" s="23">
        <v>6</v>
      </c>
      <c r="D1866" s="23">
        <v>0.7</v>
      </c>
      <c r="E1866" s="23">
        <v>40</v>
      </c>
      <c r="F1866">
        <v>16.25</v>
      </c>
      <c r="G1866" t="s">
        <v>14142</v>
      </c>
    </row>
    <row r="1867" spans="1:7" x14ac:dyDescent="0.35">
      <c r="A1867" s="21" t="s">
        <v>10701</v>
      </c>
      <c r="B1867" s="29" t="s">
        <v>10698</v>
      </c>
      <c r="C1867" s="23">
        <v>6</v>
      </c>
      <c r="D1867" s="23">
        <v>0.7</v>
      </c>
      <c r="E1867" s="23">
        <v>37.5</v>
      </c>
      <c r="F1867">
        <v>2.65</v>
      </c>
      <c r="G1867" t="s">
        <v>14142</v>
      </c>
    </row>
    <row r="1868" spans="1:7" x14ac:dyDescent="0.35">
      <c r="A1868" s="21" t="s">
        <v>9934</v>
      </c>
      <c r="B1868" s="29" t="s">
        <v>9928</v>
      </c>
      <c r="C1868" s="23">
        <v>6</v>
      </c>
      <c r="D1868" s="23">
        <v>1</v>
      </c>
      <c r="E1868" s="23">
        <v>37.5</v>
      </c>
      <c r="F1868">
        <v>3.5</v>
      </c>
      <c r="G1868" t="s">
        <v>14144</v>
      </c>
    </row>
    <row r="1869" spans="1:7" x14ac:dyDescent="0.35">
      <c r="A1869" s="21" t="s">
        <v>898</v>
      </c>
      <c r="B1869" s="29" t="s">
        <v>899</v>
      </c>
      <c r="C1869" s="23">
        <v>6</v>
      </c>
      <c r="D1869" s="23">
        <v>0.7</v>
      </c>
      <c r="E1869" s="23">
        <v>17</v>
      </c>
      <c r="F1869">
        <v>8.4499999999999993</v>
      </c>
      <c r="G1869" t="s">
        <v>14154</v>
      </c>
    </row>
    <row r="1870" spans="1:7" x14ac:dyDescent="0.35">
      <c r="A1870" s="21" t="s">
        <v>2488</v>
      </c>
      <c r="B1870" s="29" t="s">
        <v>2489</v>
      </c>
      <c r="C1870" s="23">
        <v>6</v>
      </c>
      <c r="D1870" s="23">
        <v>0.7</v>
      </c>
      <c r="E1870" s="23">
        <v>50</v>
      </c>
      <c r="F1870">
        <v>42.5</v>
      </c>
      <c r="G1870" t="s">
        <v>14145</v>
      </c>
    </row>
    <row r="1871" spans="1:7" x14ac:dyDescent="0.35">
      <c r="A1871" s="21" t="s">
        <v>14615</v>
      </c>
      <c r="B1871" s="29" t="s">
        <v>14616</v>
      </c>
      <c r="C1871" s="23">
        <v>6</v>
      </c>
      <c r="D1871" s="23">
        <v>0.7</v>
      </c>
      <c r="E1871" s="23">
        <v>54</v>
      </c>
      <c r="F1871">
        <v>155</v>
      </c>
      <c r="G1871" t="s">
        <v>14158</v>
      </c>
    </row>
    <row r="1872" spans="1:7" x14ac:dyDescent="0.35">
      <c r="A1872" s="21" t="s">
        <v>13835</v>
      </c>
      <c r="B1872" s="29" t="s">
        <v>13836</v>
      </c>
      <c r="C1872" s="23">
        <v>6</v>
      </c>
      <c r="D1872" s="23">
        <v>0.7</v>
      </c>
      <c r="E1872" s="23">
        <v>63</v>
      </c>
      <c r="F1872">
        <v>10.5</v>
      </c>
      <c r="G1872" t="s">
        <v>14160</v>
      </c>
    </row>
    <row r="1873" spans="1:7" x14ac:dyDescent="0.35">
      <c r="A1873" s="21" t="s">
        <v>10966</v>
      </c>
      <c r="B1873" s="29" t="s">
        <v>10967</v>
      </c>
      <c r="C1873" s="23">
        <v>6</v>
      </c>
      <c r="D1873" s="23">
        <v>0.7</v>
      </c>
      <c r="E1873" s="23">
        <v>17</v>
      </c>
      <c r="F1873">
        <v>8.15</v>
      </c>
      <c r="G1873" t="s">
        <v>14154</v>
      </c>
    </row>
    <row r="1874" spans="1:7" x14ac:dyDescent="0.35">
      <c r="A1874" s="21" t="s">
        <v>10673</v>
      </c>
      <c r="B1874" s="29" t="s">
        <v>10674</v>
      </c>
      <c r="C1874" s="23">
        <v>6</v>
      </c>
      <c r="D1874" s="23">
        <v>0.7</v>
      </c>
      <c r="E1874" s="23">
        <v>40</v>
      </c>
      <c r="F1874">
        <v>26</v>
      </c>
      <c r="G1874" t="s">
        <v>14144</v>
      </c>
    </row>
    <row r="1875" spans="1:7" x14ac:dyDescent="0.35">
      <c r="A1875" s="21" t="s">
        <v>14661</v>
      </c>
      <c r="B1875" s="29" t="s">
        <v>14662</v>
      </c>
      <c r="C1875" s="23">
        <v>6</v>
      </c>
      <c r="D1875" s="23">
        <v>0.7</v>
      </c>
      <c r="E1875" s="23">
        <v>28</v>
      </c>
      <c r="F1875">
        <v>11.25</v>
      </c>
      <c r="G1875" t="s">
        <v>14161</v>
      </c>
    </row>
    <row r="1876" spans="1:7" x14ac:dyDescent="0.35">
      <c r="A1876" s="21" t="s">
        <v>15522</v>
      </c>
      <c r="B1876" s="29" t="s">
        <v>15523</v>
      </c>
      <c r="C1876" s="23">
        <v>4</v>
      </c>
      <c r="D1876" s="23">
        <v>0.7</v>
      </c>
      <c r="E1876" s="23">
        <v>40</v>
      </c>
      <c r="F1876">
        <v>175</v>
      </c>
      <c r="G1876" t="s">
        <v>14150</v>
      </c>
    </row>
    <row r="1877" spans="1:7" x14ac:dyDescent="0.35">
      <c r="A1877" s="21" t="s">
        <v>2548</v>
      </c>
      <c r="B1877" s="29" t="s">
        <v>2549</v>
      </c>
      <c r="C1877" s="23">
        <v>6</v>
      </c>
      <c r="D1877" s="23">
        <v>0.7</v>
      </c>
      <c r="E1877" s="23">
        <v>45.6</v>
      </c>
      <c r="F1877">
        <v>20.45</v>
      </c>
      <c r="G1877" t="s">
        <v>14158</v>
      </c>
    </row>
    <row r="1878" spans="1:7" x14ac:dyDescent="0.35">
      <c r="A1878" s="21" t="s">
        <v>5887</v>
      </c>
      <c r="B1878" s="29" t="s">
        <v>5888</v>
      </c>
      <c r="C1878" s="23">
        <v>6</v>
      </c>
      <c r="D1878" s="23">
        <v>0.7</v>
      </c>
      <c r="E1878" s="23">
        <v>46</v>
      </c>
      <c r="F1878">
        <v>57.8</v>
      </c>
      <c r="G1878" t="s">
        <v>14145</v>
      </c>
    </row>
    <row r="1879" spans="1:7" x14ac:dyDescent="0.35">
      <c r="A1879" s="21" t="s">
        <v>13679</v>
      </c>
      <c r="B1879" s="29" t="s">
        <v>13680</v>
      </c>
      <c r="C1879" s="23">
        <v>6</v>
      </c>
      <c r="D1879" s="23">
        <v>0.7</v>
      </c>
      <c r="E1879" s="23">
        <v>43</v>
      </c>
      <c r="F1879">
        <v>9.8000000000000007</v>
      </c>
      <c r="G1879" t="s">
        <v>14146</v>
      </c>
    </row>
    <row r="1880" spans="1:7" x14ac:dyDescent="0.35">
      <c r="A1880" s="21" t="s">
        <v>8033</v>
      </c>
      <c r="B1880" s="29" t="s">
        <v>8034</v>
      </c>
      <c r="C1880" s="23">
        <v>6</v>
      </c>
      <c r="D1880" s="23">
        <v>0.7</v>
      </c>
      <c r="E1880" s="23">
        <v>47</v>
      </c>
      <c r="F1880">
        <v>19</v>
      </c>
      <c r="G1880" t="s">
        <v>14144</v>
      </c>
    </row>
    <row r="1881" spans="1:7" x14ac:dyDescent="0.35">
      <c r="A1881" s="21" t="s">
        <v>3609</v>
      </c>
      <c r="B1881" s="29" t="s">
        <v>3610</v>
      </c>
      <c r="C1881" s="23">
        <v>6</v>
      </c>
      <c r="D1881" s="23">
        <v>0.7</v>
      </c>
      <c r="E1881" s="23">
        <v>54</v>
      </c>
      <c r="F1881">
        <v>42.5</v>
      </c>
      <c r="G1881" t="s">
        <v>14145</v>
      </c>
    </row>
    <row r="1882" spans="1:7" x14ac:dyDescent="0.35">
      <c r="A1882" s="21" t="s">
        <v>5748</v>
      </c>
      <c r="B1882" s="29" t="s">
        <v>5749</v>
      </c>
      <c r="C1882" s="23">
        <v>6</v>
      </c>
      <c r="D1882" s="23">
        <v>0.7</v>
      </c>
      <c r="E1882" s="23">
        <v>43</v>
      </c>
      <c r="F1882">
        <v>71.5</v>
      </c>
      <c r="G1882" t="s">
        <v>14145</v>
      </c>
    </row>
    <row r="1883" spans="1:7" x14ac:dyDescent="0.35">
      <c r="A1883" s="21" t="s">
        <v>7715</v>
      </c>
      <c r="B1883" s="29" t="s">
        <v>7716</v>
      </c>
      <c r="C1883" s="23">
        <v>6</v>
      </c>
      <c r="D1883" s="23">
        <v>0.7</v>
      </c>
      <c r="E1883" s="23">
        <v>40</v>
      </c>
      <c r="F1883">
        <v>14.75</v>
      </c>
      <c r="G1883" t="s">
        <v>14145</v>
      </c>
    </row>
    <row r="1884" spans="1:7" x14ac:dyDescent="0.35">
      <c r="A1884" s="21" t="s">
        <v>1900</v>
      </c>
      <c r="B1884" s="29" t="s">
        <v>1901</v>
      </c>
      <c r="C1884" s="23">
        <v>6</v>
      </c>
      <c r="D1884" s="23">
        <v>0.7</v>
      </c>
      <c r="E1884" s="23">
        <v>45</v>
      </c>
      <c r="F1884">
        <v>9</v>
      </c>
      <c r="G1884" t="s">
        <v>14164</v>
      </c>
    </row>
    <row r="1885" spans="1:7" x14ac:dyDescent="0.35">
      <c r="A1885" s="21" t="s">
        <v>8850</v>
      </c>
      <c r="B1885" s="29" t="s">
        <v>8851</v>
      </c>
      <c r="C1885" s="23">
        <v>6</v>
      </c>
      <c r="D1885" s="23">
        <v>0.7</v>
      </c>
      <c r="E1885" s="23">
        <v>40</v>
      </c>
      <c r="F1885">
        <v>18.5</v>
      </c>
      <c r="G1885" t="s">
        <v>14150</v>
      </c>
    </row>
    <row r="1886" spans="1:7" x14ac:dyDescent="0.35">
      <c r="A1886" s="21" t="s">
        <v>14563</v>
      </c>
      <c r="B1886" s="29" t="s">
        <v>14564</v>
      </c>
      <c r="C1886" s="23">
        <v>6</v>
      </c>
      <c r="D1886" s="23">
        <v>0.5</v>
      </c>
      <c r="E1886" s="23">
        <v>46</v>
      </c>
      <c r="F1886">
        <v>19.5</v>
      </c>
      <c r="G1886" t="s">
        <v>14145</v>
      </c>
    </row>
    <row r="1887" spans="1:7" x14ac:dyDescent="0.35">
      <c r="A1887" s="21" t="s">
        <v>7633</v>
      </c>
      <c r="B1887" s="29" t="s">
        <v>7634</v>
      </c>
      <c r="C1887" s="23">
        <v>12</v>
      </c>
      <c r="D1887" s="23">
        <v>1</v>
      </c>
      <c r="E1887" s="23">
        <v>38</v>
      </c>
      <c r="F1887">
        <v>9.1999999999999993</v>
      </c>
      <c r="G1887" t="s">
        <v>14140</v>
      </c>
    </row>
    <row r="1888" spans="1:7" x14ac:dyDescent="0.35">
      <c r="A1888" s="21" t="s">
        <v>14752</v>
      </c>
      <c r="B1888" s="29" t="s">
        <v>14753</v>
      </c>
      <c r="C1888" s="23">
        <v>6</v>
      </c>
      <c r="D1888" s="23">
        <v>0.7</v>
      </c>
      <c r="E1888" s="23">
        <v>45</v>
      </c>
      <c r="F1888">
        <v>6.95</v>
      </c>
      <c r="G1888" t="s">
        <v>14155</v>
      </c>
    </row>
    <row r="1889" spans="1:7" x14ac:dyDescent="0.35">
      <c r="A1889" s="21" t="s">
        <v>7014</v>
      </c>
      <c r="B1889" s="29" t="s">
        <v>7011</v>
      </c>
      <c r="C1889" s="23">
        <v>6</v>
      </c>
      <c r="D1889" s="23">
        <v>1</v>
      </c>
      <c r="E1889" s="23">
        <v>35</v>
      </c>
      <c r="F1889">
        <v>11.15</v>
      </c>
      <c r="G1889" t="s">
        <v>14143</v>
      </c>
    </row>
    <row r="1890" spans="1:7" x14ac:dyDescent="0.35">
      <c r="A1890" s="21" t="s">
        <v>12501</v>
      </c>
      <c r="B1890" s="29" t="s">
        <v>12502</v>
      </c>
      <c r="C1890" s="23">
        <v>6</v>
      </c>
      <c r="D1890" s="23">
        <v>0.7</v>
      </c>
      <c r="E1890" s="23">
        <v>40</v>
      </c>
      <c r="F1890">
        <v>6.95</v>
      </c>
      <c r="G1890" t="s">
        <v>14144</v>
      </c>
    </row>
    <row r="1891" spans="1:7" x14ac:dyDescent="0.35">
      <c r="A1891" s="21" t="s">
        <v>10765</v>
      </c>
      <c r="B1891" s="29" t="s">
        <v>10766</v>
      </c>
      <c r="C1891" s="23">
        <v>6</v>
      </c>
      <c r="D1891" s="23">
        <v>1</v>
      </c>
      <c r="E1891" s="23">
        <v>54</v>
      </c>
      <c r="F1891">
        <v>4.3</v>
      </c>
      <c r="G1891" t="s">
        <v>14144</v>
      </c>
    </row>
    <row r="1892" spans="1:7" x14ac:dyDescent="0.35">
      <c r="A1892" s="21" t="s">
        <v>11939</v>
      </c>
      <c r="B1892" s="29" t="s">
        <v>11940</v>
      </c>
      <c r="C1892" s="23">
        <v>6</v>
      </c>
      <c r="D1892" s="23">
        <v>0.7</v>
      </c>
      <c r="E1892" s="23">
        <v>20</v>
      </c>
      <c r="F1892">
        <v>16.25</v>
      </c>
      <c r="G1892" t="s">
        <v>14164</v>
      </c>
    </row>
    <row r="1893" spans="1:7" x14ac:dyDescent="0.35">
      <c r="A1893" s="21" t="s">
        <v>12834</v>
      </c>
      <c r="B1893" s="29" t="s">
        <v>12835</v>
      </c>
      <c r="C1893" s="23">
        <v>6</v>
      </c>
      <c r="D1893" s="23">
        <v>0.7</v>
      </c>
      <c r="E1893" s="23">
        <v>58.6</v>
      </c>
      <c r="F1893">
        <v>59.5</v>
      </c>
      <c r="G1893" t="s">
        <v>14145</v>
      </c>
    </row>
    <row r="1894" spans="1:7" x14ac:dyDescent="0.35">
      <c r="A1894" s="21" t="s">
        <v>3903</v>
      </c>
      <c r="B1894" s="29" t="s">
        <v>3904</v>
      </c>
      <c r="C1894" s="23">
        <v>6</v>
      </c>
      <c r="D1894" s="23">
        <v>0.7</v>
      </c>
      <c r="E1894" s="23">
        <v>40</v>
      </c>
      <c r="F1894">
        <v>4.5</v>
      </c>
      <c r="G1894" t="s">
        <v>14150</v>
      </c>
    </row>
    <row r="1895" spans="1:7" x14ac:dyDescent="0.35">
      <c r="A1895" s="21" t="s">
        <v>9688</v>
      </c>
      <c r="B1895" s="29" t="s">
        <v>9689</v>
      </c>
      <c r="C1895" s="23">
        <v>6</v>
      </c>
      <c r="D1895" s="23">
        <v>0.5</v>
      </c>
      <c r="E1895" s="23">
        <v>51.4</v>
      </c>
      <c r="F1895">
        <v>24.95</v>
      </c>
      <c r="G1895" t="s">
        <v>14163</v>
      </c>
    </row>
    <row r="1896" spans="1:7" x14ac:dyDescent="0.35">
      <c r="A1896" s="21" t="s">
        <v>14069</v>
      </c>
      <c r="B1896" s="29" t="s">
        <v>14070</v>
      </c>
      <c r="C1896" s="23">
        <v>6</v>
      </c>
      <c r="D1896" s="23">
        <v>0.5</v>
      </c>
      <c r="E1896" s="23">
        <v>40</v>
      </c>
      <c r="F1896">
        <v>13.25</v>
      </c>
      <c r="G1896" t="s">
        <v>14148</v>
      </c>
    </row>
    <row r="1897" spans="1:7" x14ac:dyDescent="0.35">
      <c r="A1897" s="21" t="s">
        <v>2070</v>
      </c>
      <c r="B1897" s="29" t="s">
        <v>2071</v>
      </c>
      <c r="C1897" s="23">
        <v>6</v>
      </c>
      <c r="D1897" s="23">
        <v>0.7</v>
      </c>
      <c r="E1897" s="23">
        <v>17</v>
      </c>
      <c r="F1897">
        <v>4.55</v>
      </c>
      <c r="G1897" t="s">
        <v>14153</v>
      </c>
    </row>
    <row r="1898" spans="1:7" x14ac:dyDescent="0.35">
      <c r="A1898" s="21" t="s">
        <v>11703</v>
      </c>
      <c r="B1898" s="29" t="s">
        <v>11704</v>
      </c>
      <c r="C1898" s="23">
        <v>12</v>
      </c>
      <c r="D1898" s="23">
        <v>0.7</v>
      </c>
      <c r="E1898" s="23">
        <v>40</v>
      </c>
      <c r="F1898">
        <v>5.5</v>
      </c>
      <c r="G1898" t="s">
        <v>14150</v>
      </c>
    </row>
    <row r="1899" spans="1:7" x14ac:dyDescent="0.35">
      <c r="A1899" s="21" t="s">
        <v>13530</v>
      </c>
      <c r="B1899" s="29" t="s">
        <v>13531</v>
      </c>
      <c r="C1899" s="23">
        <v>8</v>
      </c>
      <c r="D1899" s="23">
        <v>0.7</v>
      </c>
      <c r="E1899" s="23">
        <v>35</v>
      </c>
      <c r="F1899">
        <v>7.7</v>
      </c>
      <c r="G1899" t="s">
        <v>14156</v>
      </c>
    </row>
    <row r="1900" spans="1:7" x14ac:dyDescent="0.35">
      <c r="A1900" s="21" t="s">
        <v>11129</v>
      </c>
      <c r="B1900" s="29" t="s">
        <v>11130</v>
      </c>
      <c r="C1900" s="23">
        <v>6</v>
      </c>
      <c r="D1900" s="23">
        <v>0.7</v>
      </c>
      <c r="E1900" s="23">
        <v>50</v>
      </c>
      <c r="F1900">
        <v>20.75</v>
      </c>
      <c r="G1900" t="s">
        <v>14158</v>
      </c>
    </row>
    <row r="1901" spans="1:7" x14ac:dyDescent="0.35">
      <c r="A1901" s="21" t="s">
        <v>9026</v>
      </c>
      <c r="B1901" s="29" t="s">
        <v>9027</v>
      </c>
      <c r="C1901" s="23">
        <v>6</v>
      </c>
      <c r="D1901" s="23">
        <v>0.7</v>
      </c>
      <c r="E1901" s="23">
        <v>40</v>
      </c>
      <c r="F1901">
        <v>14.5</v>
      </c>
      <c r="G1901" t="s">
        <v>14144</v>
      </c>
    </row>
    <row r="1902" spans="1:7" x14ac:dyDescent="0.35">
      <c r="A1902" s="21" t="s">
        <v>13464</v>
      </c>
      <c r="B1902" s="29" t="s">
        <v>13465</v>
      </c>
      <c r="C1902" s="23">
        <v>6</v>
      </c>
      <c r="D1902" s="23">
        <v>0.5</v>
      </c>
      <c r="E1902" s="23">
        <v>41.5</v>
      </c>
      <c r="F1902">
        <v>18.5</v>
      </c>
      <c r="G1902" t="s">
        <v>14146</v>
      </c>
    </row>
    <row r="1903" spans="1:7" x14ac:dyDescent="0.35">
      <c r="A1903" s="21" t="s">
        <v>1377</v>
      </c>
      <c r="B1903" s="29" t="s">
        <v>1378</v>
      </c>
      <c r="C1903" s="23">
        <v>6</v>
      </c>
      <c r="D1903" s="23">
        <v>0.7</v>
      </c>
      <c r="E1903" s="23">
        <v>43</v>
      </c>
      <c r="F1903">
        <v>49</v>
      </c>
      <c r="G1903" t="s">
        <v>14145</v>
      </c>
    </row>
    <row r="1904" spans="1:7" x14ac:dyDescent="0.35">
      <c r="A1904" s="21" t="s">
        <v>6577</v>
      </c>
      <c r="B1904" s="29" t="s">
        <v>6578</v>
      </c>
      <c r="C1904" s="23">
        <v>6</v>
      </c>
      <c r="D1904" s="23">
        <v>0.7</v>
      </c>
      <c r="E1904" s="23">
        <v>35</v>
      </c>
      <c r="F1904">
        <v>12</v>
      </c>
      <c r="G1904" t="s">
        <v>14144</v>
      </c>
    </row>
    <row r="1905" spans="1:7" x14ac:dyDescent="0.35">
      <c r="A1905" s="21" t="s">
        <v>3063</v>
      </c>
      <c r="B1905" s="29" t="s">
        <v>3064</v>
      </c>
      <c r="C1905" s="23">
        <v>6</v>
      </c>
      <c r="D1905" s="23">
        <v>1</v>
      </c>
      <c r="E1905" s="23">
        <v>37.5</v>
      </c>
      <c r="F1905">
        <v>2.4</v>
      </c>
      <c r="G1905" t="s">
        <v>14144</v>
      </c>
    </row>
    <row r="1906" spans="1:7" x14ac:dyDescent="0.35">
      <c r="A1906" s="21" t="s">
        <v>2015</v>
      </c>
      <c r="B1906" s="29" t="s">
        <v>2016</v>
      </c>
      <c r="C1906" s="23">
        <v>6</v>
      </c>
      <c r="D1906" s="23">
        <v>0.7</v>
      </c>
      <c r="E1906" s="23">
        <v>17</v>
      </c>
      <c r="F1906">
        <v>4.55</v>
      </c>
      <c r="G1906" t="s">
        <v>14153</v>
      </c>
    </row>
    <row r="1907" spans="1:7" x14ac:dyDescent="0.35">
      <c r="A1907" s="21" t="s">
        <v>291</v>
      </c>
      <c r="B1907" s="29" t="s">
        <v>288</v>
      </c>
      <c r="C1907" s="23">
        <v>12</v>
      </c>
      <c r="D1907" s="23">
        <v>1</v>
      </c>
      <c r="E1907" s="23">
        <v>38</v>
      </c>
      <c r="F1907">
        <v>7.55</v>
      </c>
      <c r="G1907" t="s">
        <v>14141</v>
      </c>
    </row>
    <row r="1908" spans="1:7" x14ac:dyDescent="0.35">
      <c r="A1908" s="21" t="s">
        <v>14264</v>
      </c>
      <c r="B1908" s="29" t="s">
        <v>14265</v>
      </c>
      <c r="C1908" s="23">
        <v>6</v>
      </c>
      <c r="D1908" s="23">
        <v>0.7</v>
      </c>
      <c r="E1908" s="23">
        <v>40</v>
      </c>
      <c r="F1908">
        <v>28</v>
      </c>
      <c r="G1908" t="s">
        <v>14144</v>
      </c>
    </row>
    <row r="1909" spans="1:7" x14ac:dyDescent="0.35">
      <c r="A1909" s="21" t="s">
        <v>7958</v>
      </c>
      <c r="B1909" s="29" t="s">
        <v>7959</v>
      </c>
      <c r="C1909" s="23">
        <v>6</v>
      </c>
      <c r="D1909" s="23">
        <v>0.7</v>
      </c>
      <c r="E1909" s="23">
        <v>43</v>
      </c>
      <c r="F1909">
        <v>36.75</v>
      </c>
      <c r="G1909" t="s">
        <v>14145</v>
      </c>
    </row>
    <row r="1910" spans="1:7" x14ac:dyDescent="0.35">
      <c r="A1910" s="21" t="s">
        <v>7731</v>
      </c>
      <c r="B1910" s="29" t="s">
        <v>7732</v>
      </c>
      <c r="C1910" s="23">
        <v>6</v>
      </c>
      <c r="D1910" s="23">
        <v>1</v>
      </c>
      <c r="E1910" s="23">
        <v>43.6</v>
      </c>
      <c r="F1910">
        <v>24.5</v>
      </c>
      <c r="G1910" t="s">
        <v>14145</v>
      </c>
    </row>
    <row r="1911" spans="1:7" x14ac:dyDescent="0.35">
      <c r="A1911" s="21" t="s">
        <v>11886</v>
      </c>
      <c r="B1911" s="29" t="s">
        <v>11887</v>
      </c>
      <c r="C1911" s="23">
        <v>6</v>
      </c>
      <c r="D1911" s="23">
        <v>0.7</v>
      </c>
      <c r="E1911" s="23">
        <v>25</v>
      </c>
      <c r="F1911">
        <v>7.25</v>
      </c>
      <c r="G1911" t="s">
        <v>14141</v>
      </c>
    </row>
    <row r="1912" spans="1:7" x14ac:dyDescent="0.35">
      <c r="A1912" s="21" t="s">
        <v>6304</v>
      </c>
      <c r="B1912" s="29" t="s">
        <v>6305</v>
      </c>
      <c r="C1912" s="23">
        <v>6</v>
      </c>
      <c r="D1912" s="23">
        <v>0.7</v>
      </c>
      <c r="E1912" s="23">
        <v>40</v>
      </c>
      <c r="F1912">
        <v>54.5</v>
      </c>
      <c r="G1912" t="s">
        <v>14148</v>
      </c>
    </row>
    <row r="1913" spans="1:7" x14ac:dyDescent="0.35">
      <c r="A1913" s="21" t="s">
        <v>11505</v>
      </c>
      <c r="B1913" s="29" t="s">
        <v>11506</v>
      </c>
      <c r="C1913" s="23">
        <v>12</v>
      </c>
      <c r="D1913" s="23">
        <v>0.7</v>
      </c>
      <c r="E1913" s="23">
        <v>40</v>
      </c>
      <c r="F1913">
        <v>9</v>
      </c>
      <c r="G1913" t="s">
        <v>14160</v>
      </c>
    </row>
    <row r="1914" spans="1:7" x14ac:dyDescent="0.35">
      <c r="A1914" s="21" t="s">
        <v>14571</v>
      </c>
      <c r="B1914" s="29" t="s">
        <v>14572</v>
      </c>
      <c r="C1914" s="23">
        <v>6</v>
      </c>
      <c r="D1914" s="23">
        <v>0.5</v>
      </c>
      <c r="E1914" s="23">
        <v>41.4</v>
      </c>
      <c r="F1914">
        <v>32.5</v>
      </c>
      <c r="G1914" t="s">
        <v>14144</v>
      </c>
    </row>
    <row r="1915" spans="1:7" x14ac:dyDescent="0.35">
      <c r="A1915" s="21" t="s">
        <v>2094</v>
      </c>
      <c r="B1915" s="29" t="s">
        <v>2095</v>
      </c>
      <c r="C1915" s="23">
        <v>6</v>
      </c>
      <c r="D1915" s="23">
        <v>0.7</v>
      </c>
      <c r="E1915" s="23">
        <v>17</v>
      </c>
      <c r="F1915">
        <v>4.45</v>
      </c>
      <c r="G1915" t="s">
        <v>14153</v>
      </c>
    </row>
    <row r="1916" spans="1:7" x14ac:dyDescent="0.35">
      <c r="A1916" s="21" t="s">
        <v>4610</v>
      </c>
      <c r="B1916" s="29" t="s">
        <v>4611</v>
      </c>
      <c r="C1916" s="23">
        <v>6</v>
      </c>
      <c r="D1916" s="23">
        <v>0.7</v>
      </c>
      <c r="E1916" s="23">
        <v>40</v>
      </c>
      <c r="F1916">
        <v>12.25</v>
      </c>
      <c r="G1916" t="s">
        <v>14144</v>
      </c>
    </row>
    <row r="1917" spans="1:7" x14ac:dyDescent="0.35">
      <c r="A1917" s="21" t="s">
        <v>6292</v>
      </c>
      <c r="B1917" s="29" t="s">
        <v>6293</v>
      </c>
      <c r="C1917" s="23">
        <v>6</v>
      </c>
      <c r="D1917" s="23">
        <v>0.7</v>
      </c>
      <c r="E1917" s="23">
        <v>38</v>
      </c>
      <c r="F1917">
        <v>10.1</v>
      </c>
      <c r="G1917" t="s">
        <v>14161</v>
      </c>
    </row>
    <row r="1918" spans="1:7" x14ac:dyDescent="0.35">
      <c r="A1918" s="21" t="s">
        <v>2050</v>
      </c>
      <c r="B1918" s="29" t="s">
        <v>2051</v>
      </c>
      <c r="C1918" s="23">
        <v>6</v>
      </c>
      <c r="D1918" s="23">
        <v>0.7</v>
      </c>
      <c r="E1918" s="23">
        <v>17</v>
      </c>
      <c r="F1918">
        <v>4.45</v>
      </c>
      <c r="G1918" t="s">
        <v>14153</v>
      </c>
    </row>
    <row r="1919" spans="1:7" x14ac:dyDescent="0.35">
      <c r="A1919" s="21" t="s">
        <v>13636</v>
      </c>
      <c r="B1919" s="29" t="s">
        <v>13637</v>
      </c>
      <c r="C1919" s="23">
        <v>6</v>
      </c>
      <c r="D1919" s="23">
        <v>0.7</v>
      </c>
      <c r="E1919" s="23">
        <v>17.2</v>
      </c>
      <c r="F1919">
        <v>11.7</v>
      </c>
      <c r="G1919" t="s">
        <v>14154</v>
      </c>
    </row>
    <row r="1920" spans="1:7" x14ac:dyDescent="0.35">
      <c r="A1920" s="21" t="s">
        <v>8112</v>
      </c>
      <c r="B1920" s="29" t="s">
        <v>8113</v>
      </c>
      <c r="C1920" s="23">
        <v>3</v>
      </c>
      <c r="D1920" s="23">
        <v>0.7</v>
      </c>
      <c r="E1920" s="23">
        <v>55</v>
      </c>
      <c r="F1920">
        <v>34.85</v>
      </c>
      <c r="G1920" t="s">
        <v>14144</v>
      </c>
    </row>
    <row r="1921" spans="1:7" x14ac:dyDescent="0.35">
      <c r="A1921" s="21" t="s">
        <v>1553</v>
      </c>
      <c r="B1921" s="29" t="s">
        <v>1552</v>
      </c>
      <c r="C1921" s="23">
        <v>6</v>
      </c>
      <c r="D1921" s="23">
        <v>1</v>
      </c>
      <c r="E1921" s="23">
        <v>40</v>
      </c>
      <c r="F1921">
        <v>22.5</v>
      </c>
      <c r="G1921" t="s">
        <v>14141</v>
      </c>
    </row>
    <row r="1922" spans="1:7" x14ac:dyDescent="0.35">
      <c r="A1922" s="21" t="s">
        <v>7105</v>
      </c>
      <c r="B1922" s="29" t="s">
        <v>7075</v>
      </c>
      <c r="C1922" s="23">
        <v>6</v>
      </c>
      <c r="D1922" s="23">
        <v>1.5</v>
      </c>
      <c r="E1922" s="23">
        <v>40</v>
      </c>
      <c r="F1922">
        <v>26.7</v>
      </c>
      <c r="G1922" t="s">
        <v>14253</v>
      </c>
    </row>
    <row r="1923" spans="1:7" x14ac:dyDescent="0.35">
      <c r="A1923" s="21" t="s">
        <v>7946</v>
      </c>
      <c r="B1923" s="29" t="s">
        <v>7947</v>
      </c>
      <c r="C1923" s="23">
        <v>6</v>
      </c>
      <c r="D1923" s="23">
        <v>0.7</v>
      </c>
      <c r="E1923" s="23">
        <v>50</v>
      </c>
      <c r="F1923">
        <v>24.5</v>
      </c>
      <c r="G1923" t="s">
        <v>14158</v>
      </c>
    </row>
    <row r="1924" spans="1:7" x14ac:dyDescent="0.35">
      <c r="A1924" s="21" t="s">
        <v>13152</v>
      </c>
      <c r="B1924" s="29" t="s">
        <v>13153</v>
      </c>
      <c r="C1924" s="23">
        <v>6</v>
      </c>
      <c r="D1924" s="23">
        <v>0.7</v>
      </c>
      <c r="E1924" s="23">
        <v>35</v>
      </c>
      <c r="F1924">
        <v>7.4</v>
      </c>
      <c r="G1924" t="s">
        <v>14140</v>
      </c>
    </row>
    <row r="1925" spans="1:7" x14ac:dyDescent="0.35">
      <c r="A1925" s="21" t="s">
        <v>7197</v>
      </c>
      <c r="B1925" s="29" t="s">
        <v>7198</v>
      </c>
      <c r="C1925" s="23">
        <v>6</v>
      </c>
      <c r="D1925" s="23">
        <v>0.7</v>
      </c>
      <c r="E1925" s="23">
        <v>45</v>
      </c>
      <c r="F1925">
        <v>27.95</v>
      </c>
      <c r="G1925" t="s">
        <v>14253</v>
      </c>
    </row>
    <row r="1926" spans="1:7" x14ac:dyDescent="0.35">
      <c r="A1926" s="21" t="s">
        <v>10515</v>
      </c>
      <c r="B1926" s="29" t="s">
        <v>10516</v>
      </c>
      <c r="C1926" s="23">
        <v>6</v>
      </c>
      <c r="D1926" s="23">
        <v>0.7</v>
      </c>
      <c r="E1926" s="23">
        <v>25</v>
      </c>
      <c r="F1926">
        <v>5.95</v>
      </c>
      <c r="G1926" t="s">
        <v>14164</v>
      </c>
    </row>
    <row r="1927" spans="1:7" x14ac:dyDescent="0.35">
      <c r="A1927" s="21" t="s">
        <v>13928</v>
      </c>
      <c r="B1927" s="29" t="s">
        <v>13929</v>
      </c>
      <c r="C1927" s="23">
        <v>6</v>
      </c>
      <c r="D1927" s="23">
        <v>0.7</v>
      </c>
      <c r="E1927" s="23">
        <v>43</v>
      </c>
      <c r="F1927">
        <v>47.5</v>
      </c>
      <c r="G1927" t="s">
        <v>14144</v>
      </c>
    </row>
    <row r="1928" spans="1:7" x14ac:dyDescent="0.35">
      <c r="A1928" s="21" t="s">
        <v>2965</v>
      </c>
      <c r="B1928" s="29" t="s">
        <v>2966</v>
      </c>
      <c r="C1928" s="23">
        <v>6</v>
      </c>
      <c r="D1928" s="23">
        <v>0.7</v>
      </c>
      <c r="E1928" s="23">
        <v>40</v>
      </c>
      <c r="F1928">
        <v>21.9</v>
      </c>
      <c r="G1928" t="s">
        <v>14145</v>
      </c>
    </row>
    <row r="1929" spans="1:7" x14ac:dyDescent="0.35">
      <c r="A1929" s="21" t="s">
        <v>2365</v>
      </c>
      <c r="B1929" s="29" t="s">
        <v>2366</v>
      </c>
      <c r="C1929" s="23">
        <v>6</v>
      </c>
      <c r="D1929" s="23">
        <v>0.7</v>
      </c>
      <c r="E1929" s="23">
        <v>43</v>
      </c>
      <c r="F1929">
        <v>75</v>
      </c>
      <c r="G1929" t="s">
        <v>14145</v>
      </c>
    </row>
    <row r="1930" spans="1:7" x14ac:dyDescent="0.35">
      <c r="A1930" s="21" t="s">
        <v>4132</v>
      </c>
      <c r="B1930" s="29" t="s">
        <v>4133</v>
      </c>
      <c r="C1930" s="23">
        <v>6</v>
      </c>
      <c r="D1930" s="23">
        <v>0.7</v>
      </c>
      <c r="E1930" s="23">
        <v>15</v>
      </c>
      <c r="F1930">
        <v>5.95</v>
      </c>
      <c r="G1930" t="s">
        <v>14153</v>
      </c>
    </row>
    <row r="1931" spans="1:7" x14ac:dyDescent="0.35">
      <c r="A1931" s="21" t="s">
        <v>5340</v>
      </c>
      <c r="B1931" s="29" t="s">
        <v>5341</v>
      </c>
      <c r="C1931" s="23">
        <v>6</v>
      </c>
      <c r="D1931" s="23">
        <v>0.7</v>
      </c>
      <c r="E1931" s="23">
        <v>17</v>
      </c>
      <c r="F1931">
        <v>6.75</v>
      </c>
      <c r="G1931" t="s">
        <v>14161</v>
      </c>
    </row>
    <row r="1932" spans="1:7" x14ac:dyDescent="0.35">
      <c r="A1932" s="21" t="s">
        <v>2277</v>
      </c>
      <c r="B1932" s="29" t="s">
        <v>2274</v>
      </c>
      <c r="C1932" s="23">
        <v>6</v>
      </c>
      <c r="D1932" s="23">
        <v>0.7</v>
      </c>
      <c r="E1932" s="23">
        <v>38</v>
      </c>
      <c r="F1932">
        <v>16</v>
      </c>
      <c r="G1932" t="s">
        <v>14144</v>
      </c>
    </row>
    <row r="1933" spans="1:7" x14ac:dyDescent="0.35">
      <c r="A1933" s="21" t="s">
        <v>6585</v>
      </c>
      <c r="B1933" s="29" t="s">
        <v>6586</v>
      </c>
      <c r="C1933" s="23">
        <v>6</v>
      </c>
      <c r="D1933" s="23">
        <v>0.7</v>
      </c>
      <c r="E1933" s="23">
        <v>41.3</v>
      </c>
      <c r="F1933">
        <v>8.5</v>
      </c>
      <c r="G1933" t="s">
        <v>14146</v>
      </c>
    </row>
    <row r="1934" spans="1:7" x14ac:dyDescent="0.35">
      <c r="A1934" s="21" t="s">
        <v>1369</v>
      </c>
      <c r="B1934" s="29" t="s">
        <v>1370</v>
      </c>
      <c r="C1934" s="23">
        <v>6</v>
      </c>
      <c r="D1934" s="23">
        <v>0.7</v>
      </c>
      <c r="E1934" s="23">
        <v>48.3</v>
      </c>
      <c r="F1934">
        <v>61.5</v>
      </c>
      <c r="G1934" t="s">
        <v>14145</v>
      </c>
    </row>
    <row r="1935" spans="1:7" x14ac:dyDescent="0.35">
      <c r="A1935" s="21" t="s">
        <v>14547</v>
      </c>
      <c r="B1935" s="29" t="s">
        <v>14548</v>
      </c>
      <c r="C1935" s="23">
        <v>12</v>
      </c>
      <c r="D1935" s="23">
        <v>0.05</v>
      </c>
      <c r="E1935" s="23">
        <v>38</v>
      </c>
      <c r="F1935">
        <v>3.15</v>
      </c>
      <c r="G1935" t="s">
        <v>14144</v>
      </c>
    </row>
    <row r="1936" spans="1:7" x14ac:dyDescent="0.35">
      <c r="A1936" s="21" t="s">
        <v>7429</v>
      </c>
      <c r="B1936" s="29" t="s">
        <v>7430</v>
      </c>
      <c r="C1936" s="23">
        <v>6</v>
      </c>
      <c r="D1936" s="23">
        <v>0.7</v>
      </c>
      <c r="E1936" s="23">
        <v>32.5</v>
      </c>
      <c r="F1936">
        <v>7.5</v>
      </c>
      <c r="G1936" t="s">
        <v>14143</v>
      </c>
    </row>
    <row r="1937" spans="1:7" x14ac:dyDescent="0.35">
      <c r="A1937" s="21" t="s">
        <v>1866</v>
      </c>
      <c r="B1937" s="29" t="s">
        <v>1867</v>
      </c>
      <c r="C1937" s="23">
        <v>6</v>
      </c>
      <c r="D1937" s="23">
        <v>0.7</v>
      </c>
      <c r="E1937" s="23">
        <v>60</v>
      </c>
      <c r="F1937">
        <v>11.25</v>
      </c>
      <c r="G1937" t="s">
        <v>14146</v>
      </c>
    </row>
    <row r="1938" spans="1:7" x14ac:dyDescent="0.35">
      <c r="A1938" s="21" t="s">
        <v>12738</v>
      </c>
      <c r="B1938" s="29" t="s">
        <v>12739</v>
      </c>
      <c r="C1938" s="23">
        <v>6</v>
      </c>
      <c r="D1938" s="23">
        <v>0.7</v>
      </c>
      <c r="E1938" s="23">
        <v>43</v>
      </c>
      <c r="F1938">
        <v>58</v>
      </c>
      <c r="G1938" t="s">
        <v>14145</v>
      </c>
    </row>
    <row r="1939" spans="1:7" x14ac:dyDescent="0.35">
      <c r="A1939" s="21" t="s">
        <v>7369</v>
      </c>
      <c r="B1939" s="29" t="s">
        <v>7370</v>
      </c>
      <c r="C1939" s="23">
        <v>6</v>
      </c>
      <c r="D1939" s="23">
        <v>0.7</v>
      </c>
      <c r="E1939" s="23">
        <v>35</v>
      </c>
      <c r="F1939">
        <v>6.5</v>
      </c>
      <c r="G1939" t="s">
        <v>14140</v>
      </c>
    </row>
    <row r="1940" spans="1:7" x14ac:dyDescent="0.35">
      <c r="A1940" s="21" t="s">
        <v>780</v>
      </c>
      <c r="B1940" s="29" t="s">
        <v>14839</v>
      </c>
      <c r="C1940" s="23">
        <v>6</v>
      </c>
      <c r="D1940" s="23">
        <v>0.7</v>
      </c>
      <c r="E1940" s="23">
        <v>43</v>
      </c>
      <c r="F1940">
        <v>17.5</v>
      </c>
      <c r="G1940" t="s">
        <v>14144</v>
      </c>
    </row>
    <row r="1941" spans="1:7" x14ac:dyDescent="0.35">
      <c r="A1941" s="21" t="s">
        <v>11048</v>
      </c>
      <c r="B1941" s="29" t="s">
        <v>11049</v>
      </c>
      <c r="C1941" s="23">
        <v>3</v>
      </c>
      <c r="D1941" s="23">
        <v>0.7</v>
      </c>
      <c r="E1941" s="23">
        <v>46</v>
      </c>
      <c r="F1941">
        <v>145</v>
      </c>
      <c r="G1941" t="s">
        <v>14169</v>
      </c>
    </row>
    <row r="1942" spans="1:7" x14ac:dyDescent="0.35">
      <c r="A1942" s="21" t="s">
        <v>13957</v>
      </c>
      <c r="B1942" s="29" t="s">
        <v>13953</v>
      </c>
      <c r="C1942" s="23">
        <v>10</v>
      </c>
      <c r="D1942" s="23">
        <v>0.7</v>
      </c>
      <c r="E1942" s="23">
        <v>38</v>
      </c>
      <c r="F1942">
        <v>17.5</v>
      </c>
      <c r="G1942" t="s">
        <v>14142</v>
      </c>
    </row>
    <row r="1943" spans="1:7" x14ac:dyDescent="0.35">
      <c r="A1943" s="21" t="s">
        <v>1992</v>
      </c>
      <c r="B1943" s="29" t="s">
        <v>1993</v>
      </c>
      <c r="C1943" s="23">
        <v>6</v>
      </c>
      <c r="D1943" s="23">
        <v>0.7</v>
      </c>
      <c r="E1943" s="23">
        <v>17</v>
      </c>
      <c r="F1943">
        <v>4.25</v>
      </c>
      <c r="G1943" t="s">
        <v>14153</v>
      </c>
    </row>
    <row r="1944" spans="1:7" x14ac:dyDescent="0.35">
      <c r="A1944" s="21" t="s">
        <v>3272</v>
      </c>
      <c r="B1944" s="29" t="s">
        <v>3273</v>
      </c>
      <c r="C1944" s="23">
        <v>6</v>
      </c>
      <c r="D1944" s="23">
        <v>0.7</v>
      </c>
      <c r="E1944" s="23">
        <v>40</v>
      </c>
      <c r="F1944">
        <v>17.5</v>
      </c>
      <c r="G1944" t="s">
        <v>14142</v>
      </c>
    </row>
    <row r="1945" spans="1:7" x14ac:dyDescent="0.35">
      <c r="A1945" s="21" t="s">
        <v>10066</v>
      </c>
      <c r="B1945" s="29" t="s">
        <v>10067</v>
      </c>
      <c r="C1945" s="23">
        <v>6</v>
      </c>
      <c r="D1945" s="23">
        <v>0.7</v>
      </c>
      <c r="E1945" s="23">
        <v>35</v>
      </c>
      <c r="F1945">
        <v>9.65</v>
      </c>
      <c r="G1945" t="s">
        <v>14140</v>
      </c>
    </row>
    <row r="1946" spans="1:7" x14ac:dyDescent="0.35">
      <c r="A1946" s="21" t="s">
        <v>10479</v>
      </c>
      <c r="B1946" s="29" t="s">
        <v>10480</v>
      </c>
      <c r="C1946" s="23">
        <v>6</v>
      </c>
      <c r="D1946" s="23">
        <v>0.7</v>
      </c>
      <c r="E1946" s="23">
        <v>57.1</v>
      </c>
      <c r="F1946">
        <v>16</v>
      </c>
      <c r="G1946" t="s">
        <v>14146</v>
      </c>
    </row>
    <row r="1947" spans="1:7" x14ac:dyDescent="0.35">
      <c r="A1947" s="21" t="s">
        <v>3380</v>
      </c>
      <c r="B1947" s="29" t="s">
        <v>3381</v>
      </c>
      <c r="C1947" s="23">
        <v>6</v>
      </c>
      <c r="D1947" s="23">
        <v>0.7</v>
      </c>
      <c r="E1947" s="23">
        <v>37.5</v>
      </c>
      <c r="F1947">
        <v>16.850000000000001</v>
      </c>
      <c r="G1947" t="s">
        <v>14141</v>
      </c>
    </row>
    <row r="1948" spans="1:7" x14ac:dyDescent="0.35">
      <c r="A1948" s="21" t="s">
        <v>4199</v>
      </c>
      <c r="B1948" s="29" t="s">
        <v>4200</v>
      </c>
      <c r="C1948" s="23">
        <v>6</v>
      </c>
      <c r="D1948" s="23">
        <v>0.7</v>
      </c>
      <c r="E1948" s="23">
        <v>40</v>
      </c>
      <c r="F1948">
        <v>25.95</v>
      </c>
      <c r="G1948" t="s">
        <v>14144</v>
      </c>
    </row>
    <row r="1949" spans="1:7" x14ac:dyDescent="0.35">
      <c r="A1949" s="21" t="s">
        <v>4558</v>
      </c>
      <c r="B1949" s="29" t="s">
        <v>4559</v>
      </c>
      <c r="C1949" s="23">
        <v>6</v>
      </c>
      <c r="D1949" s="23">
        <v>0.7</v>
      </c>
      <c r="E1949" s="23">
        <v>40</v>
      </c>
      <c r="F1949">
        <v>23</v>
      </c>
      <c r="G1949" t="s">
        <v>14144</v>
      </c>
    </row>
    <row r="1950" spans="1:7" x14ac:dyDescent="0.35">
      <c r="A1950" s="21" t="s">
        <v>4215</v>
      </c>
      <c r="B1950" s="29" t="s">
        <v>4216</v>
      </c>
      <c r="C1950" s="23">
        <v>6</v>
      </c>
      <c r="D1950" s="23">
        <v>0.7</v>
      </c>
      <c r="E1950" s="23">
        <v>40</v>
      </c>
      <c r="F1950">
        <v>19.5</v>
      </c>
      <c r="G1950" t="s">
        <v>14145</v>
      </c>
    </row>
    <row r="1951" spans="1:7" x14ac:dyDescent="0.35">
      <c r="A1951" s="21" t="s">
        <v>5218</v>
      </c>
      <c r="B1951" s="29" t="s">
        <v>5219</v>
      </c>
      <c r="C1951" s="23">
        <v>6</v>
      </c>
      <c r="D1951" s="23">
        <v>0.7</v>
      </c>
      <c r="E1951" s="23">
        <v>40</v>
      </c>
      <c r="F1951">
        <v>12.75</v>
      </c>
      <c r="G1951" t="s">
        <v>14145</v>
      </c>
    </row>
    <row r="1952" spans="1:7" x14ac:dyDescent="0.35">
      <c r="A1952" s="21" t="s">
        <v>2258</v>
      </c>
      <c r="B1952" s="29" t="s">
        <v>2252</v>
      </c>
      <c r="C1952" s="23">
        <v>6</v>
      </c>
      <c r="D1952" s="23">
        <v>0.7</v>
      </c>
      <c r="E1952" s="23">
        <v>15</v>
      </c>
      <c r="F1952">
        <v>7.95</v>
      </c>
      <c r="G1952" t="s">
        <v>14154</v>
      </c>
    </row>
    <row r="1953" spans="1:7" x14ac:dyDescent="0.35">
      <c r="A1953" s="21" t="s">
        <v>10992</v>
      </c>
      <c r="B1953" s="29" t="s">
        <v>10993</v>
      </c>
      <c r="C1953" s="23">
        <v>6</v>
      </c>
      <c r="D1953" s="23">
        <v>0.7</v>
      </c>
      <c r="E1953" s="23">
        <v>46</v>
      </c>
      <c r="F1953">
        <v>32.5</v>
      </c>
      <c r="G1953" t="s">
        <v>14144</v>
      </c>
    </row>
    <row r="1954" spans="1:7" x14ac:dyDescent="0.35">
      <c r="A1954" s="21" t="s">
        <v>13667</v>
      </c>
      <c r="B1954" s="29" t="s">
        <v>13668</v>
      </c>
      <c r="C1954" s="23">
        <v>6</v>
      </c>
      <c r="D1954" s="23">
        <v>0.7</v>
      </c>
      <c r="E1954" s="23">
        <v>43</v>
      </c>
      <c r="F1954">
        <v>13.5</v>
      </c>
      <c r="G1954" t="s">
        <v>14145</v>
      </c>
    </row>
    <row r="1955" spans="1:7" x14ac:dyDescent="0.35">
      <c r="A1955" s="21" t="s">
        <v>2572</v>
      </c>
      <c r="B1955" s="29" t="s">
        <v>2573</v>
      </c>
      <c r="C1955" s="23">
        <v>6</v>
      </c>
      <c r="D1955" s="23">
        <v>0.7</v>
      </c>
      <c r="E1955" s="23">
        <v>40</v>
      </c>
      <c r="F1955">
        <v>21</v>
      </c>
      <c r="G1955" t="s">
        <v>14144</v>
      </c>
    </row>
    <row r="1956" spans="1:7" x14ac:dyDescent="0.35">
      <c r="A1956" s="21" t="s">
        <v>12017</v>
      </c>
      <c r="B1956" s="29" t="s">
        <v>12018</v>
      </c>
      <c r="C1956" s="23">
        <v>15</v>
      </c>
      <c r="D1956" s="23">
        <v>0.5</v>
      </c>
      <c r="E1956" s="23">
        <v>25</v>
      </c>
      <c r="F1956">
        <v>3.9</v>
      </c>
      <c r="G1956" t="s">
        <v>14141</v>
      </c>
    </row>
    <row r="1957" spans="1:7" x14ac:dyDescent="0.35">
      <c r="A1957" s="21" t="s">
        <v>668</v>
      </c>
      <c r="B1957" s="29" t="s">
        <v>669</v>
      </c>
      <c r="C1957" s="23">
        <v>6</v>
      </c>
      <c r="D1957" s="23">
        <v>0.7</v>
      </c>
      <c r="E1957" s="23">
        <v>40</v>
      </c>
      <c r="F1957">
        <v>11.25</v>
      </c>
      <c r="G1957" t="s">
        <v>14144</v>
      </c>
    </row>
    <row r="1958" spans="1:7" x14ac:dyDescent="0.35">
      <c r="A1958" s="21" t="s">
        <v>394</v>
      </c>
      <c r="B1958" s="29" t="s">
        <v>395</v>
      </c>
      <c r="C1958" s="23">
        <v>6</v>
      </c>
      <c r="D1958" s="23">
        <v>0.7</v>
      </c>
      <c r="E1958" s="23">
        <v>40</v>
      </c>
      <c r="F1958">
        <v>11.75</v>
      </c>
      <c r="G1958" t="s">
        <v>14145</v>
      </c>
    </row>
    <row r="1959" spans="1:7" x14ac:dyDescent="0.35">
      <c r="A1959" s="21" t="s">
        <v>11192</v>
      </c>
      <c r="B1959" s="29" t="s">
        <v>11193</v>
      </c>
      <c r="C1959" s="23">
        <v>6</v>
      </c>
      <c r="D1959" s="23">
        <v>0.7</v>
      </c>
      <c r="E1959" s="23">
        <v>55.5</v>
      </c>
      <c r="F1959">
        <v>15.8</v>
      </c>
      <c r="G1959" t="s">
        <v>14144</v>
      </c>
    </row>
    <row r="1960" spans="1:7" x14ac:dyDescent="0.35">
      <c r="A1960" s="21" t="s">
        <v>13625</v>
      </c>
      <c r="B1960" s="29" t="s">
        <v>13626</v>
      </c>
      <c r="C1960" s="23">
        <v>6</v>
      </c>
      <c r="D1960" s="23">
        <v>0.7</v>
      </c>
      <c r="E1960" s="23">
        <v>40</v>
      </c>
      <c r="F1960">
        <v>25</v>
      </c>
      <c r="G1960" t="s">
        <v>14144</v>
      </c>
    </row>
    <row r="1961" spans="1:7" x14ac:dyDescent="0.35">
      <c r="A1961" s="21" t="s">
        <v>1881</v>
      </c>
      <c r="B1961" s="29" t="s">
        <v>1882</v>
      </c>
      <c r="C1961" s="23">
        <v>6</v>
      </c>
      <c r="D1961" s="23">
        <v>0.7</v>
      </c>
      <c r="E1961" s="23">
        <v>40</v>
      </c>
      <c r="F1961">
        <v>16.5</v>
      </c>
      <c r="G1961" t="s">
        <v>14146</v>
      </c>
    </row>
    <row r="1962" spans="1:7" x14ac:dyDescent="0.35">
      <c r="A1962" s="21" t="s">
        <v>11339</v>
      </c>
      <c r="B1962" s="29" t="s">
        <v>11340</v>
      </c>
      <c r="C1962" s="23">
        <v>6</v>
      </c>
      <c r="D1962" s="23">
        <v>0.7</v>
      </c>
      <c r="E1962" s="23">
        <v>38</v>
      </c>
      <c r="F1962">
        <v>5.65</v>
      </c>
      <c r="G1962" t="s">
        <v>14149</v>
      </c>
    </row>
    <row r="1963" spans="1:7" x14ac:dyDescent="0.35">
      <c r="A1963" s="21" t="s">
        <v>9789</v>
      </c>
      <c r="B1963" s="29" t="s">
        <v>9790</v>
      </c>
      <c r="C1963" s="23">
        <v>6</v>
      </c>
      <c r="D1963" s="23">
        <v>0.7</v>
      </c>
      <c r="E1963" s="23">
        <v>41.4</v>
      </c>
      <c r="F1963">
        <v>9.85</v>
      </c>
      <c r="G1963" t="s">
        <v>14146</v>
      </c>
    </row>
    <row r="1964" spans="1:7" x14ac:dyDescent="0.35">
      <c r="A1964" s="21" t="s">
        <v>7323</v>
      </c>
      <c r="B1964" s="29" t="s">
        <v>7314</v>
      </c>
      <c r="C1964" s="23">
        <v>6</v>
      </c>
      <c r="D1964" s="23">
        <v>1</v>
      </c>
      <c r="E1964" s="23">
        <v>40</v>
      </c>
      <c r="F1964">
        <v>12</v>
      </c>
      <c r="G1964" t="s">
        <v>14150</v>
      </c>
    </row>
    <row r="1965" spans="1:7" x14ac:dyDescent="0.35">
      <c r="A1965" s="21" t="s">
        <v>13393</v>
      </c>
      <c r="B1965" s="29" t="s">
        <v>13394</v>
      </c>
      <c r="C1965" s="23">
        <v>6</v>
      </c>
      <c r="D1965" s="23">
        <v>0.7</v>
      </c>
      <c r="E1965" s="23">
        <v>46</v>
      </c>
      <c r="F1965">
        <v>38.5</v>
      </c>
      <c r="G1965" t="s">
        <v>14145</v>
      </c>
    </row>
    <row r="1966" spans="1:7" x14ac:dyDescent="0.35">
      <c r="A1966" s="21" t="s">
        <v>1357</v>
      </c>
      <c r="B1966" s="29" t="s">
        <v>1358</v>
      </c>
      <c r="C1966" s="23">
        <v>6</v>
      </c>
      <c r="D1966" s="23">
        <v>0.7</v>
      </c>
      <c r="E1966" s="23">
        <v>40</v>
      </c>
      <c r="F1966">
        <v>33.5</v>
      </c>
      <c r="G1966" t="s">
        <v>14145</v>
      </c>
    </row>
    <row r="1967" spans="1:7" x14ac:dyDescent="0.35">
      <c r="A1967" s="21" t="s">
        <v>3510</v>
      </c>
      <c r="B1967" s="29" t="s">
        <v>3501</v>
      </c>
      <c r="C1967" s="23">
        <v>6</v>
      </c>
      <c r="D1967" s="23">
        <v>1</v>
      </c>
      <c r="E1967" s="23">
        <v>40</v>
      </c>
      <c r="F1967">
        <v>12.95</v>
      </c>
      <c r="G1967" t="s">
        <v>14153</v>
      </c>
    </row>
    <row r="1968" spans="1:7" x14ac:dyDescent="0.35">
      <c r="A1968" s="21" t="s">
        <v>12903</v>
      </c>
      <c r="B1968" s="29" t="s">
        <v>12904</v>
      </c>
      <c r="C1968" s="23">
        <v>6</v>
      </c>
      <c r="D1968" s="23">
        <v>0.7</v>
      </c>
      <c r="E1968" s="23">
        <v>46</v>
      </c>
      <c r="F1968">
        <v>35</v>
      </c>
      <c r="G1968" t="s">
        <v>14145</v>
      </c>
    </row>
    <row r="1969" spans="1:7" x14ac:dyDescent="0.35">
      <c r="A1969" s="21" t="s">
        <v>10978</v>
      </c>
      <c r="B1969" s="29" t="s">
        <v>10979</v>
      </c>
      <c r="C1969" s="23">
        <v>6</v>
      </c>
      <c r="D1969" s="23">
        <v>0.5</v>
      </c>
      <c r="E1969" s="23">
        <v>57</v>
      </c>
      <c r="F1969">
        <v>16.850000000000001</v>
      </c>
      <c r="G1969" t="s">
        <v>14146</v>
      </c>
    </row>
    <row r="1970" spans="1:7" x14ac:dyDescent="0.35">
      <c r="A1970" s="21" t="s">
        <v>4602</v>
      </c>
      <c r="B1970" s="29" t="s">
        <v>4603</v>
      </c>
      <c r="C1970" s="23">
        <v>6</v>
      </c>
      <c r="D1970" s="23">
        <v>0.7</v>
      </c>
      <c r="E1970" s="23">
        <v>43</v>
      </c>
      <c r="F1970">
        <v>24.9</v>
      </c>
      <c r="G1970" t="s">
        <v>14144</v>
      </c>
    </row>
    <row r="1971" spans="1:7" x14ac:dyDescent="0.35">
      <c r="A1971" s="21" t="s">
        <v>12497</v>
      </c>
      <c r="B1971" s="29" t="s">
        <v>12498</v>
      </c>
      <c r="C1971" s="23">
        <v>6</v>
      </c>
      <c r="D1971" s="23">
        <v>0.7</v>
      </c>
      <c r="E1971" s="23">
        <v>40</v>
      </c>
      <c r="F1971">
        <v>10</v>
      </c>
      <c r="G1971" t="s">
        <v>14141</v>
      </c>
    </row>
    <row r="1972" spans="1:7" x14ac:dyDescent="0.35">
      <c r="A1972" s="21" t="s">
        <v>7645</v>
      </c>
      <c r="B1972" s="29" t="s">
        <v>7646</v>
      </c>
      <c r="C1972" s="23">
        <v>6</v>
      </c>
      <c r="D1972" s="23">
        <v>0.7</v>
      </c>
      <c r="E1972" s="23">
        <v>38</v>
      </c>
      <c r="F1972">
        <v>7.25</v>
      </c>
      <c r="G1972" t="s">
        <v>14140</v>
      </c>
    </row>
    <row r="1973" spans="1:7" x14ac:dyDescent="0.35">
      <c r="A1973" s="21" t="s">
        <v>5883</v>
      </c>
      <c r="B1973" s="29" t="s">
        <v>5884</v>
      </c>
      <c r="C1973" s="23">
        <v>6</v>
      </c>
      <c r="D1973" s="23">
        <v>0.7</v>
      </c>
      <c r="E1973" s="23">
        <v>46</v>
      </c>
      <c r="F1973">
        <v>27.5</v>
      </c>
      <c r="G1973" t="s">
        <v>14145</v>
      </c>
    </row>
    <row r="1974" spans="1:7" x14ac:dyDescent="0.35">
      <c r="A1974" s="21" t="s">
        <v>276</v>
      </c>
      <c r="B1974" s="29" t="s">
        <v>277</v>
      </c>
      <c r="C1974" s="23">
        <v>6</v>
      </c>
      <c r="D1974" s="23">
        <v>0.7</v>
      </c>
      <c r="E1974" s="23">
        <v>38</v>
      </c>
      <c r="F1974">
        <v>7.4</v>
      </c>
      <c r="G1974" t="s">
        <v>14141</v>
      </c>
    </row>
    <row r="1975" spans="1:7" x14ac:dyDescent="0.35">
      <c r="A1975" s="21" t="s">
        <v>14123</v>
      </c>
      <c r="B1975" s="29" t="s">
        <v>14124</v>
      </c>
      <c r="C1975" s="23">
        <v>6</v>
      </c>
      <c r="D1975" s="23">
        <v>0.5</v>
      </c>
      <c r="E1975" s="23">
        <v>14</v>
      </c>
      <c r="F1975">
        <v>2.95</v>
      </c>
      <c r="G1975" t="s">
        <v>14154</v>
      </c>
    </row>
    <row r="1976" spans="1:7" x14ac:dyDescent="0.35">
      <c r="A1976" s="21" t="s">
        <v>14809</v>
      </c>
      <c r="B1976" s="29" t="s">
        <v>14810</v>
      </c>
      <c r="C1976" s="23">
        <v>6</v>
      </c>
      <c r="D1976" s="23">
        <v>0.7</v>
      </c>
      <c r="E1976" s="23">
        <v>46</v>
      </c>
      <c r="F1976">
        <v>39.5</v>
      </c>
      <c r="G1976" t="s">
        <v>14140</v>
      </c>
    </row>
    <row r="1977" spans="1:7" x14ac:dyDescent="0.35">
      <c r="A1977" s="21" t="s">
        <v>1542</v>
      </c>
      <c r="B1977" s="29" t="s">
        <v>1539</v>
      </c>
      <c r="C1977" s="23">
        <v>6</v>
      </c>
      <c r="D1977" s="23">
        <v>1</v>
      </c>
      <c r="E1977" s="23">
        <v>40</v>
      </c>
      <c r="F1977">
        <v>31.5</v>
      </c>
      <c r="G1977" t="s">
        <v>14142</v>
      </c>
    </row>
    <row r="1978" spans="1:7" x14ac:dyDescent="0.35">
      <c r="A1978" s="21" t="s">
        <v>14651</v>
      </c>
      <c r="B1978" s="29" t="s">
        <v>14652</v>
      </c>
      <c r="C1978" s="23">
        <v>6</v>
      </c>
      <c r="D1978" s="23">
        <v>0.7</v>
      </c>
      <c r="E1978" s="23">
        <v>51.5</v>
      </c>
      <c r="F1978">
        <v>160</v>
      </c>
      <c r="G1978" t="s">
        <v>14158</v>
      </c>
    </row>
    <row r="1979" spans="1:7" x14ac:dyDescent="0.35">
      <c r="A1979" s="21" t="s">
        <v>9597</v>
      </c>
      <c r="B1979" s="29" t="s">
        <v>9598</v>
      </c>
      <c r="C1979" s="23">
        <v>6</v>
      </c>
      <c r="D1979" s="23">
        <v>0.7</v>
      </c>
      <c r="E1979" s="23">
        <v>40</v>
      </c>
      <c r="F1979">
        <v>14.5</v>
      </c>
      <c r="G1979" t="s">
        <v>14144</v>
      </c>
    </row>
    <row r="1980" spans="1:7" x14ac:dyDescent="0.35">
      <c r="A1980" s="21" t="s">
        <v>12787</v>
      </c>
      <c r="B1980" s="29" t="s">
        <v>12788</v>
      </c>
      <c r="C1980" s="23">
        <v>6</v>
      </c>
      <c r="D1980" s="23">
        <v>0.7</v>
      </c>
      <c r="E1980" s="23">
        <v>40</v>
      </c>
      <c r="F1980">
        <v>24.25</v>
      </c>
      <c r="G1980" t="s">
        <v>14163</v>
      </c>
    </row>
    <row r="1981" spans="1:7" x14ac:dyDescent="0.35">
      <c r="A1981" s="21" t="s">
        <v>6393</v>
      </c>
      <c r="B1981" s="29" t="s">
        <v>6394</v>
      </c>
      <c r="C1981" s="23">
        <v>3</v>
      </c>
      <c r="D1981" s="23">
        <v>0.7</v>
      </c>
      <c r="E1981" s="23">
        <v>46</v>
      </c>
      <c r="F1981">
        <v>31.5</v>
      </c>
      <c r="G1981" t="s">
        <v>14169</v>
      </c>
    </row>
    <row r="1982" spans="1:7" x14ac:dyDescent="0.35">
      <c r="A1982" s="21" t="s">
        <v>1885</v>
      </c>
      <c r="B1982" s="29" t="s">
        <v>1886</v>
      </c>
      <c r="C1982" s="23">
        <v>6</v>
      </c>
      <c r="D1982" s="23">
        <v>0.7</v>
      </c>
      <c r="E1982" s="23">
        <v>40</v>
      </c>
      <c r="F1982">
        <v>10</v>
      </c>
      <c r="G1982" t="s">
        <v>14146</v>
      </c>
    </row>
    <row r="1983" spans="1:7" x14ac:dyDescent="0.35">
      <c r="A1983" s="21" t="s">
        <v>10172</v>
      </c>
      <c r="B1983" s="29" t="s">
        <v>10173</v>
      </c>
      <c r="C1983" s="23">
        <v>6</v>
      </c>
      <c r="D1983" s="23">
        <v>0.7</v>
      </c>
      <c r="E1983" s="23">
        <v>40</v>
      </c>
      <c r="F1983">
        <v>15.95</v>
      </c>
      <c r="G1983" t="s">
        <v>14142</v>
      </c>
    </row>
    <row r="1984" spans="1:7" x14ac:dyDescent="0.35">
      <c r="A1984" s="21" t="s">
        <v>10336</v>
      </c>
      <c r="B1984" s="29" t="s">
        <v>10337</v>
      </c>
      <c r="C1984" s="23">
        <v>6</v>
      </c>
      <c r="D1984" s="23">
        <v>0.7</v>
      </c>
      <c r="E1984" s="23">
        <v>40</v>
      </c>
      <c r="F1984">
        <v>28.5</v>
      </c>
      <c r="G1984" t="s">
        <v>14140</v>
      </c>
    </row>
    <row r="1985" spans="1:7" x14ac:dyDescent="0.35">
      <c r="A1985" s="21" t="s">
        <v>648</v>
      </c>
      <c r="B1985" s="29" t="s">
        <v>649</v>
      </c>
      <c r="C1985" s="23">
        <v>6</v>
      </c>
      <c r="D1985" s="23">
        <v>0.7</v>
      </c>
      <c r="E1985" s="23">
        <v>40</v>
      </c>
      <c r="F1985">
        <v>14.95</v>
      </c>
      <c r="G1985" t="s">
        <v>14157</v>
      </c>
    </row>
    <row r="1986" spans="1:7" x14ac:dyDescent="0.35">
      <c r="A1986" s="21" t="s">
        <v>2496</v>
      </c>
      <c r="B1986" s="29" t="s">
        <v>2497</v>
      </c>
      <c r="C1986" s="23">
        <v>6</v>
      </c>
      <c r="D1986" s="23">
        <v>0.7</v>
      </c>
      <c r="E1986" s="23">
        <v>40</v>
      </c>
      <c r="F1986">
        <v>15.95</v>
      </c>
      <c r="G1986" t="s">
        <v>14146</v>
      </c>
    </row>
    <row r="1987" spans="1:7" x14ac:dyDescent="0.35">
      <c r="A1987" s="21" t="s">
        <v>9554</v>
      </c>
      <c r="B1987" s="29" t="s">
        <v>9555</v>
      </c>
      <c r="C1987" s="23">
        <v>6</v>
      </c>
      <c r="D1987" s="23">
        <v>0.7</v>
      </c>
      <c r="E1987" s="23">
        <v>36</v>
      </c>
      <c r="F1987">
        <v>2.35</v>
      </c>
      <c r="G1987" t="s">
        <v>14159</v>
      </c>
    </row>
    <row r="1988" spans="1:7" x14ac:dyDescent="0.35">
      <c r="A1988" s="21" t="s">
        <v>5593</v>
      </c>
      <c r="B1988" s="29" t="s">
        <v>5594</v>
      </c>
      <c r="C1988" s="23">
        <v>6</v>
      </c>
      <c r="D1988" s="23">
        <v>0.7</v>
      </c>
      <c r="E1988" s="23">
        <v>38.5</v>
      </c>
      <c r="F1988">
        <v>13.95</v>
      </c>
      <c r="G1988" t="s">
        <v>14146</v>
      </c>
    </row>
    <row r="1989" spans="1:7" x14ac:dyDescent="0.35">
      <c r="A1989" s="21" t="s">
        <v>8226</v>
      </c>
      <c r="B1989" s="29" t="s">
        <v>8227</v>
      </c>
      <c r="C1989" s="23">
        <v>6</v>
      </c>
      <c r="D1989" s="23">
        <v>0.7</v>
      </c>
      <c r="E1989" s="23">
        <v>40</v>
      </c>
      <c r="F1989">
        <v>19.5</v>
      </c>
      <c r="G1989" t="s">
        <v>14145</v>
      </c>
    </row>
    <row r="1990" spans="1:7" x14ac:dyDescent="0.35">
      <c r="A1990" s="21" t="s">
        <v>11754</v>
      </c>
      <c r="B1990" s="29" t="s">
        <v>11755</v>
      </c>
      <c r="C1990" s="23">
        <v>12</v>
      </c>
      <c r="D1990" s="23">
        <v>0.05</v>
      </c>
      <c r="E1990" s="23">
        <v>38</v>
      </c>
      <c r="F1990">
        <v>1.45</v>
      </c>
      <c r="G1990" t="s">
        <v>14140</v>
      </c>
    </row>
    <row r="1991" spans="1:7" x14ac:dyDescent="0.35">
      <c r="A1991" s="21" t="s">
        <v>568</v>
      </c>
      <c r="B1991" s="29" t="s">
        <v>564</v>
      </c>
      <c r="C1991" s="23">
        <v>6</v>
      </c>
      <c r="D1991" s="23">
        <v>0.7</v>
      </c>
      <c r="E1991" s="23">
        <v>17</v>
      </c>
      <c r="F1991">
        <v>6.25</v>
      </c>
      <c r="G1991" t="s">
        <v>14154</v>
      </c>
    </row>
    <row r="1992" spans="1:7" x14ac:dyDescent="0.35">
      <c r="A1992" s="21" t="s">
        <v>13659</v>
      </c>
      <c r="B1992" s="29" t="s">
        <v>13660</v>
      </c>
      <c r="C1992" s="23">
        <v>6</v>
      </c>
      <c r="D1992" s="23">
        <v>0.7</v>
      </c>
      <c r="E1992" s="23">
        <v>40</v>
      </c>
      <c r="F1992">
        <v>12.5</v>
      </c>
      <c r="G1992" t="s">
        <v>14146</v>
      </c>
    </row>
    <row r="1993" spans="1:7" x14ac:dyDescent="0.35">
      <c r="A1993" s="21" t="s">
        <v>8741</v>
      </c>
      <c r="B1993" s="29" t="s">
        <v>8740</v>
      </c>
      <c r="C1993" s="23">
        <v>6</v>
      </c>
      <c r="D1993" s="23">
        <v>0.7</v>
      </c>
      <c r="E1993" s="23">
        <v>40</v>
      </c>
      <c r="F1993">
        <v>18.95</v>
      </c>
      <c r="G1993" t="s">
        <v>14142</v>
      </c>
    </row>
    <row r="1994" spans="1:7" x14ac:dyDescent="0.35">
      <c r="A1994" s="21" t="s">
        <v>5669</v>
      </c>
      <c r="B1994" s="29" t="s">
        <v>5670</v>
      </c>
      <c r="C1994" s="23">
        <v>120</v>
      </c>
      <c r="D1994" s="23">
        <v>0.05</v>
      </c>
      <c r="E1994" s="23">
        <v>43</v>
      </c>
      <c r="F1994">
        <v>1.65</v>
      </c>
      <c r="G1994" t="s">
        <v>14146</v>
      </c>
    </row>
    <row r="1995" spans="1:7" x14ac:dyDescent="0.35">
      <c r="A1995" s="21" t="s">
        <v>2620</v>
      </c>
      <c r="B1995" s="29" t="s">
        <v>2621</v>
      </c>
      <c r="C1995" s="23">
        <v>6</v>
      </c>
      <c r="D1995" s="23">
        <v>0.7</v>
      </c>
      <c r="E1995" s="23">
        <v>40</v>
      </c>
      <c r="F1995">
        <v>10</v>
      </c>
      <c r="G1995" t="s">
        <v>14145</v>
      </c>
    </row>
    <row r="1996" spans="1:7" x14ac:dyDescent="0.35">
      <c r="A1996" s="21" t="s">
        <v>6818</v>
      </c>
      <c r="B1996" s="29" t="s">
        <v>6819</v>
      </c>
      <c r="C1996" s="23">
        <v>3</v>
      </c>
      <c r="D1996" s="23">
        <v>0.7</v>
      </c>
      <c r="E1996" s="23">
        <v>46</v>
      </c>
      <c r="F1996">
        <v>175</v>
      </c>
      <c r="G1996" t="s">
        <v>14145</v>
      </c>
    </row>
    <row r="1997" spans="1:7" x14ac:dyDescent="0.35">
      <c r="A1997" s="21" t="s">
        <v>14609</v>
      </c>
      <c r="B1997" s="29" t="s">
        <v>14610</v>
      </c>
      <c r="C1997" s="23">
        <v>6</v>
      </c>
      <c r="D1997" s="23">
        <v>1</v>
      </c>
      <c r="E1997" s="23">
        <v>45.2</v>
      </c>
      <c r="F1997">
        <v>27.5</v>
      </c>
      <c r="G1997" t="s">
        <v>14158</v>
      </c>
    </row>
    <row r="1998" spans="1:7" x14ac:dyDescent="0.35">
      <c r="A1998" s="21" t="s">
        <v>1239</v>
      </c>
      <c r="B1998" s="29" t="s">
        <v>1240</v>
      </c>
      <c r="C1998" s="23">
        <v>12</v>
      </c>
      <c r="D1998" s="23">
        <v>0.7</v>
      </c>
      <c r="E1998" s="23">
        <v>15.7</v>
      </c>
      <c r="F1998">
        <v>12.95</v>
      </c>
      <c r="G1998" t="s">
        <v>14154</v>
      </c>
    </row>
    <row r="1999" spans="1:7" x14ac:dyDescent="0.35">
      <c r="A1999" s="21" t="s">
        <v>14732</v>
      </c>
      <c r="B1999" s="29" t="s">
        <v>14733</v>
      </c>
      <c r="C1999" s="23">
        <v>6</v>
      </c>
      <c r="D1999" s="23">
        <v>0.7</v>
      </c>
      <c r="E1999" s="23">
        <v>42</v>
      </c>
      <c r="F1999">
        <v>18.5</v>
      </c>
      <c r="G1999" t="s">
        <v>14146</v>
      </c>
    </row>
    <row r="2000" spans="1:7" x14ac:dyDescent="0.35">
      <c r="A2000" s="21" t="s">
        <v>6106</v>
      </c>
      <c r="B2000" s="29" t="s">
        <v>6107</v>
      </c>
      <c r="C2000" s="23">
        <v>6</v>
      </c>
      <c r="D2000" s="23">
        <v>0.7</v>
      </c>
      <c r="E2000" s="23">
        <v>43</v>
      </c>
      <c r="F2000">
        <v>51.5</v>
      </c>
      <c r="G2000" t="s">
        <v>14145</v>
      </c>
    </row>
    <row r="2001" spans="1:7" x14ac:dyDescent="0.35">
      <c r="A2001" s="21" t="s">
        <v>10826</v>
      </c>
      <c r="B2001" s="29" t="s">
        <v>10827</v>
      </c>
      <c r="C2001" s="23">
        <v>6</v>
      </c>
      <c r="D2001" s="23">
        <v>1</v>
      </c>
      <c r="E2001" s="23">
        <v>40</v>
      </c>
      <c r="F2001">
        <v>8.85</v>
      </c>
      <c r="G2001" t="s">
        <v>14146</v>
      </c>
    </row>
    <row r="2002" spans="1:7" x14ac:dyDescent="0.35">
      <c r="A2002" s="21" t="s">
        <v>8567</v>
      </c>
      <c r="B2002" s="29" t="s">
        <v>8568</v>
      </c>
      <c r="C2002" s="23">
        <v>6</v>
      </c>
      <c r="D2002" s="23">
        <v>0.7</v>
      </c>
      <c r="E2002" s="23">
        <v>30</v>
      </c>
      <c r="F2002">
        <v>6.65</v>
      </c>
      <c r="G2002" t="s">
        <v>14153</v>
      </c>
    </row>
    <row r="2003" spans="1:7" x14ac:dyDescent="0.35">
      <c r="A2003" s="21" t="s">
        <v>14084</v>
      </c>
      <c r="B2003" s="29" t="s">
        <v>14085</v>
      </c>
      <c r="C2003" s="23">
        <v>6</v>
      </c>
      <c r="D2003" s="23">
        <v>0.7</v>
      </c>
      <c r="E2003" s="23">
        <v>22</v>
      </c>
      <c r="F2003">
        <v>8.25</v>
      </c>
      <c r="G2003" t="s">
        <v>14148</v>
      </c>
    </row>
    <row r="2004" spans="1:7" x14ac:dyDescent="0.35">
      <c r="A2004" s="21" t="s">
        <v>6013</v>
      </c>
      <c r="B2004" s="29" t="s">
        <v>6014</v>
      </c>
      <c r="C2004" s="23">
        <v>6</v>
      </c>
      <c r="D2004" s="23">
        <v>0.7</v>
      </c>
      <c r="E2004" s="23">
        <v>50</v>
      </c>
      <c r="F2004">
        <v>21.5</v>
      </c>
      <c r="G2004" t="s">
        <v>14145</v>
      </c>
    </row>
    <row r="2005" spans="1:7" x14ac:dyDescent="0.35">
      <c r="A2005" s="21" t="s">
        <v>1309</v>
      </c>
      <c r="B2005" s="29" t="s">
        <v>1310</v>
      </c>
      <c r="C2005" s="23">
        <v>6</v>
      </c>
      <c r="D2005" s="23">
        <v>0.7</v>
      </c>
      <c r="E2005" s="23">
        <v>53</v>
      </c>
      <c r="F2005">
        <v>39.5</v>
      </c>
      <c r="G2005" t="s">
        <v>14145</v>
      </c>
    </row>
    <row r="2006" spans="1:7" x14ac:dyDescent="0.35">
      <c r="A2006" s="21" t="s">
        <v>13534</v>
      </c>
      <c r="B2006" s="29" t="s">
        <v>13535</v>
      </c>
      <c r="C2006" s="23">
        <v>8</v>
      </c>
      <c r="D2006" s="23">
        <v>0.7</v>
      </c>
      <c r="E2006" s="23">
        <v>35</v>
      </c>
      <c r="F2006">
        <v>13.25</v>
      </c>
      <c r="G2006" t="s">
        <v>14156</v>
      </c>
    </row>
    <row r="2007" spans="1:7" x14ac:dyDescent="0.35">
      <c r="A2007" s="21" t="s">
        <v>4459</v>
      </c>
      <c r="B2007" s="29" t="s">
        <v>4441</v>
      </c>
      <c r="C2007" s="23">
        <v>12</v>
      </c>
      <c r="D2007" s="23">
        <v>1</v>
      </c>
      <c r="E2007" s="23">
        <v>28</v>
      </c>
      <c r="F2007">
        <v>10.25</v>
      </c>
      <c r="G2007" t="s">
        <v>14148</v>
      </c>
    </row>
    <row r="2008" spans="1:7" x14ac:dyDescent="0.35">
      <c r="A2008" s="21" t="s">
        <v>2385</v>
      </c>
      <c r="B2008" s="29" t="s">
        <v>2386</v>
      </c>
      <c r="C2008" s="23">
        <v>6</v>
      </c>
      <c r="D2008" s="23">
        <v>0.7</v>
      </c>
      <c r="E2008" s="23">
        <v>40</v>
      </c>
      <c r="F2008">
        <v>17.3</v>
      </c>
      <c r="G2008" t="s">
        <v>14158</v>
      </c>
    </row>
    <row r="2009" spans="1:7" x14ac:dyDescent="0.35">
      <c r="A2009" s="21" t="s">
        <v>1487</v>
      </c>
      <c r="B2009" s="29" t="s">
        <v>1483</v>
      </c>
      <c r="C2009" s="23">
        <v>12</v>
      </c>
      <c r="D2009" s="23">
        <v>1</v>
      </c>
      <c r="E2009" s="23">
        <v>40</v>
      </c>
      <c r="F2009">
        <v>8.1</v>
      </c>
      <c r="G2009" t="s">
        <v>14146</v>
      </c>
    </row>
    <row r="2010" spans="1:7" x14ac:dyDescent="0.35">
      <c r="A2010" s="21" t="s">
        <v>5284</v>
      </c>
      <c r="B2010" s="29" t="s">
        <v>5285</v>
      </c>
      <c r="C2010" s="23">
        <v>6</v>
      </c>
      <c r="D2010" s="23">
        <v>0.7</v>
      </c>
      <c r="E2010" s="23">
        <v>33</v>
      </c>
      <c r="F2010">
        <v>6.45</v>
      </c>
      <c r="G2010" t="s">
        <v>14143</v>
      </c>
    </row>
    <row r="2011" spans="1:7" x14ac:dyDescent="0.35">
      <c r="A2011" s="21" t="s">
        <v>4160</v>
      </c>
      <c r="B2011" s="29" t="s">
        <v>4161</v>
      </c>
      <c r="C2011" s="23">
        <v>6</v>
      </c>
      <c r="D2011" s="23">
        <v>0.7</v>
      </c>
      <c r="E2011" s="23">
        <v>37.5</v>
      </c>
      <c r="F2011">
        <v>9.1</v>
      </c>
      <c r="G2011" t="s">
        <v>14161</v>
      </c>
    </row>
    <row r="2012" spans="1:7" x14ac:dyDescent="0.35">
      <c r="A2012" s="21" t="s">
        <v>16106</v>
      </c>
      <c r="B2012" s="29" t="s">
        <v>13161</v>
      </c>
      <c r="C2012" s="23">
        <v>6</v>
      </c>
      <c r="D2012" s="23">
        <v>1.75</v>
      </c>
      <c r="E2012" s="23">
        <v>40</v>
      </c>
      <c r="F2012">
        <v>18.5</v>
      </c>
      <c r="G2012" t="s">
        <v>14142</v>
      </c>
    </row>
    <row r="2013" spans="1:7" x14ac:dyDescent="0.35">
      <c r="A2013" s="21" t="s">
        <v>7472</v>
      </c>
      <c r="B2013" s="29" t="s">
        <v>7473</v>
      </c>
      <c r="C2013" s="23">
        <v>6</v>
      </c>
      <c r="D2013" s="23">
        <v>0.7</v>
      </c>
      <c r="E2013" s="23">
        <v>41.3</v>
      </c>
      <c r="F2013">
        <v>21.5</v>
      </c>
      <c r="G2013" t="s">
        <v>14146</v>
      </c>
    </row>
    <row r="2014" spans="1:7" x14ac:dyDescent="0.35">
      <c r="A2014" s="21" t="s">
        <v>6745</v>
      </c>
      <c r="B2014" s="29" t="s">
        <v>6746</v>
      </c>
      <c r="C2014" s="23">
        <v>6</v>
      </c>
      <c r="D2014" s="23">
        <v>0.7</v>
      </c>
      <c r="E2014" s="23">
        <v>40</v>
      </c>
      <c r="F2014">
        <v>12.5</v>
      </c>
      <c r="G2014" t="s">
        <v>14146</v>
      </c>
    </row>
    <row r="2015" spans="1:7" x14ac:dyDescent="0.35">
      <c r="A2015" s="21" t="s">
        <v>7727</v>
      </c>
      <c r="B2015" s="29" t="s">
        <v>7728</v>
      </c>
      <c r="C2015" s="23">
        <v>6</v>
      </c>
      <c r="D2015" s="23">
        <v>0.7</v>
      </c>
      <c r="E2015" s="23">
        <v>42</v>
      </c>
      <c r="F2015">
        <v>27.5</v>
      </c>
      <c r="G2015" t="s">
        <v>14145</v>
      </c>
    </row>
    <row r="2016" spans="1:7" x14ac:dyDescent="0.35">
      <c r="A2016" s="21" t="s">
        <v>9110</v>
      </c>
      <c r="B2016" s="29" t="s">
        <v>9111</v>
      </c>
      <c r="C2016" s="23">
        <v>6</v>
      </c>
      <c r="D2016" s="23">
        <v>0.7</v>
      </c>
      <c r="E2016" s="23">
        <v>40</v>
      </c>
      <c r="F2016">
        <v>120</v>
      </c>
      <c r="G2016" t="s">
        <v>14157</v>
      </c>
    </row>
    <row r="2017" spans="1:7" x14ac:dyDescent="0.35">
      <c r="A2017" s="21" t="s">
        <v>6826</v>
      </c>
      <c r="B2017" s="29" t="s">
        <v>6827</v>
      </c>
      <c r="C2017" s="23">
        <v>6</v>
      </c>
      <c r="D2017" s="23">
        <v>0.7</v>
      </c>
      <c r="E2017" s="23">
        <v>64.099999999999994</v>
      </c>
      <c r="F2017">
        <v>53.5</v>
      </c>
      <c r="G2017" t="s">
        <v>14145</v>
      </c>
    </row>
    <row r="2018" spans="1:7" x14ac:dyDescent="0.35">
      <c r="A2018" s="21" t="s">
        <v>1904</v>
      </c>
      <c r="B2018" s="29" t="s">
        <v>1905</v>
      </c>
      <c r="C2018" s="23">
        <v>6</v>
      </c>
      <c r="D2018" s="23">
        <v>0.7</v>
      </c>
      <c r="E2018" s="23">
        <v>40</v>
      </c>
      <c r="F2018">
        <v>26.5</v>
      </c>
      <c r="G2018" t="s">
        <v>14144</v>
      </c>
    </row>
    <row r="2019" spans="1:7" x14ac:dyDescent="0.35">
      <c r="A2019" s="21" t="s">
        <v>14746</v>
      </c>
      <c r="B2019" s="29" t="s">
        <v>14747</v>
      </c>
      <c r="C2019" s="23">
        <v>6</v>
      </c>
      <c r="D2019" s="23">
        <v>0.7</v>
      </c>
      <c r="E2019" s="23">
        <v>38</v>
      </c>
      <c r="F2019">
        <v>5.75</v>
      </c>
      <c r="G2019" t="s">
        <v>14159</v>
      </c>
    </row>
    <row r="2020" spans="1:7" x14ac:dyDescent="0.35">
      <c r="A2020" s="21" t="s">
        <v>14967</v>
      </c>
      <c r="B2020" s="29" t="s">
        <v>14968</v>
      </c>
      <c r="C2020" s="23">
        <v>6</v>
      </c>
      <c r="D2020" s="23">
        <v>0.7</v>
      </c>
      <c r="E2020" s="23">
        <v>46</v>
      </c>
      <c r="F2020">
        <v>75</v>
      </c>
      <c r="G2020" t="s">
        <v>14145</v>
      </c>
    </row>
    <row r="2021" spans="1:7" x14ac:dyDescent="0.35">
      <c r="A2021" s="21" t="s">
        <v>4749</v>
      </c>
      <c r="B2021" s="29" t="s">
        <v>4750</v>
      </c>
      <c r="C2021" s="23">
        <v>6</v>
      </c>
      <c r="D2021" s="23">
        <v>0.7</v>
      </c>
      <c r="E2021" s="23">
        <v>40</v>
      </c>
      <c r="F2021">
        <v>27.5</v>
      </c>
      <c r="G2021" t="s">
        <v>14145</v>
      </c>
    </row>
    <row r="2022" spans="1:7" x14ac:dyDescent="0.35">
      <c r="A2022" s="21" t="s">
        <v>8502</v>
      </c>
      <c r="B2022" s="29" t="s">
        <v>8503</v>
      </c>
      <c r="C2022" s="23">
        <v>6</v>
      </c>
      <c r="D2022" s="23">
        <v>0.7</v>
      </c>
      <c r="E2022" s="23">
        <v>43</v>
      </c>
      <c r="F2022">
        <v>19.5</v>
      </c>
      <c r="G2022" t="s">
        <v>14163</v>
      </c>
    </row>
    <row r="2023" spans="1:7" x14ac:dyDescent="0.35">
      <c r="A2023" s="21" t="s">
        <v>15553</v>
      </c>
      <c r="B2023" s="29" t="s">
        <v>15554</v>
      </c>
      <c r="C2023" s="23">
        <v>6</v>
      </c>
      <c r="D2023" s="23">
        <v>0.7</v>
      </c>
      <c r="E2023" s="23">
        <v>40</v>
      </c>
      <c r="F2023">
        <v>17.95</v>
      </c>
      <c r="G2023" t="s">
        <v>14144</v>
      </c>
    </row>
    <row r="2024" spans="1:7" x14ac:dyDescent="0.35">
      <c r="A2024" s="21" t="s">
        <v>5093</v>
      </c>
      <c r="B2024" s="29" t="s">
        <v>5094</v>
      </c>
      <c r="C2024" s="23">
        <v>6</v>
      </c>
      <c r="D2024" s="23">
        <v>0.7</v>
      </c>
      <c r="E2024" s="23">
        <v>47</v>
      </c>
      <c r="F2024">
        <v>165</v>
      </c>
      <c r="G2024" t="s">
        <v>14145</v>
      </c>
    </row>
    <row r="2025" spans="1:7" x14ac:dyDescent="0.35">
      <c r="A2025" s="21" t="s">
        <v>9203</v>
      </c>
      <c r="B2025" s="29" t="s">
        <v>9204</v>
      </c>
      <c r="C2025" s="23">
        <v>6</v>
      </c>
      <c r="D2025" s="23">
        <v>0.7</v>
      </c>
      <c r="E2025" s="23">
        <v>56.2</v>
      </c>
      <c r="F2025">
        <v>58.5</v>
      </c>
      <c r="G2025" t="s">
        <v>14145</v>
      </c>
    </row>
    <row r="2026" spans="1:7" x14ac:dyDescent="0.35">
      <c r="A2026" s="21" t="s">
        <v>12867</v>
      </c>
      <c r="B2026" s="29" t="s">
        <v>12868</v>
      </c>
      <c r="C2026" s="23">
        <v>6</v>
      </c>
      <c r="D2026" s="23">
        <v>0.7</v>
      </c>
      <c r="E2026" s="23">
        <v>40</v>
      </c>
      <c r="F2026">
        <v>62.5</v>
      </c>
      <c r="G2026" t="s">
        <v>14145</v>
      </c>
    </row>
    <row r="2027" spans="1:7" x14ac:dyDescent="0.35">
      <c r="A2027" s="21" t="s">
        <v>13002</v>
      </c>
      <c r="B2027" s="29" t="s">
        <v>13003</v>
      </c>
      <c r="C2027" s="23">
        <v>6</v>
      </c>
      <c r="D2027" s="23">
        <v>0.7</v>
      </c>
      <c r="E2027" s="23">
        <v>40</v>
      </c>
      <c r="F2027">
        <v>11.5</v>
      </c>
      <c r="G2027" t="s">
        <v>14150</v>
      </c>
    </row>
    <row r="2028" spans="1:7" x14ac:dyDescent="0.35">
      <c r="A2028" s="21" t="s">
        <v>628</v>
      </c>
      <c r="B2028" s="29" t="s">
        <v>629</v>
      </c>
      <c r="C2028" s="23">
        <v>6</v>
      </c>
      <c r="D2028" s="23">
        <v>0.7</v>
      </c>
      <c r="E2028" s="23">
        <v>43</v>
      </c>
      <c r="F2028">
        <v>45.1</v>
      </c>
      <c r="G2028" t="s">
        <v>14152</v>
      </c>
    </row>
    <row r="2029" spans="1:7" x14ac:dyDescent="0.35">
      <c r="A2029" s="21" t="s">
        <v>11725</v>
      </c>
      <c r="B2029" s="29" t="s">
        <v>14461</v>
      </c>
      <c r="C2029" s="23">
        <v>6</v>
      </c>
      <c r="D2029" s="23">
        <v>0.5</v>
      </c>
      <c r="E2029" s="23">
        <v>40</v>
      </c>
      <c r="F2029">
        <v>17.95</v>
      </c>
      <c r="G2029" t="s">
        <v>14146</v>
      </c>
    </row>
    <row r="2030" spans="1:7" x14ac:dyDescent="0.35">
      <c r="A2030" s="21" t="s">
        <v>9188</v>
      </c>
      <c r="B2030" s="29" t="s">
        <v>9189</v>
      </c>
      <c r="C2030" s="23">
        <v>3</v>
      </c>
      <c r="D2030" s="23">
        <v>0.7</v>
      </c>
      <c r="E2030" s="23">
        <v>40</v>
      </c>
      <c r="F2030">
        <v>188</v>
      </c>
      <c r="G2030" t="s">
        <v>14145</v>
      </c>
    </row>
    <row r="2031" spans="1:7" x14ac:dyDescent="0.35">
      <c r="A2031" s="21" t="s">
        <v>3394</v>
      </c>
      <c r="B2031" s="29" t="s">
        <v>3385</v>
      </c>
      <c r="C2031" s="23">
        <v>6</v>
      </c>
      <c r="D2031" s="23">
        <v>1.75</v>
      </c>
      <c r="E2031" s="23">
        <v>40</v>
      </c>
      <c r="F2031">
        <v>43.5</v>
      </c>
      <c r="G2031" t="s">
        <v>14142</v>
      </c>
    </row>
    <row r="2032" spans="1:7" x14ac:dyDescent="0.35">
      <c r="A2032" s="21" t="s">
        <v>13242</v>
      </c>
      <c r="B2032" s="29" t="s">
        <v>13243</v>
      </c>
      <c r="C2032" s="23">
        <v>6</v>
      </c>
      <c r="D2032" s="23">
        <v>1</v>
      </c>
      <c r="E2032" s="23">
        <v>38</v>
      </c>
      <c r="F2032">
        <v>7.5</v>
      </c>
      <c r="G2032" t="s">
        <v>14159</v>
      </c>
    </row>
    <row r="2033" spans="1:7" x14ac:dyDescent="0.35">
      <c r="A2033" s="21" t="s">
        <v>14725</v>
      </c>
      <c r="B2033" s="29" t="s">
        <v>14726</v>
      </c>
      <c r="C2033" s="23">
        <v>6</v>
      </c>
      <c r="D2033" s="23">
        <v>0.7</v>
      </c>
      <c r="E2033" s="23">
        <v>31</v>
      </c>
      <c r="F2033">
        <v>11.75</v>
      </c>
      <c r="G2033" t="s">
        <v>14148</v>
      </c>
    </row>
    <row r="2034" spans="1:7" x14ac:dyDescent="0.35">
      <c r="A2034" s="21" t="s">
        <v>12214</v>
      </c>
      <c r="B2034" s="29" t="s">
        <v>12215</v>
      </c>
      <c r="C2034" s="23">
        <v>6</v>
      </c>
      <c r="D2034" s="23">
        <v>0.5</v>
      </c>
      <c r="E2034" s="23">
        <v>20</v>
      </c>
      <c r="F2034">
        <v>15.5</v>
      </c>
      <c r="G2034" t="s">
        <v>14148</v>
      </c>
    </row>
    <row r="2035" spans="1:7" x14ac:dyDescent="0.35">
      <c r="A2035" s="21" t="s">
        <v>12518</v>
      </c>
      <c r="B2035" s="29" t="s">
        <v>12519</v>
      </c>
      <c r="C2035" s="23">
        <v>6</v>
      </c>
      <c r="D2035" s="23">
        <v>0.7</v>
      </c>
      <c r="E2035" s="23">
        <v>0</v>
      </c>
      <c r="F2035">
        <v>12.75</v>
      </c>
      <c r="G2035" t="s">
        <v>14146</v>
      </c>
    </row>
    <row r="2036" spans="1:7" x14ac:dyDescent="0.35">
      <c r="A2036" s="21" t="s">
        <v>13133</v>
      </c>
      <c r="B2036" s="29" t="s">
        <v>13127</v>
      </c>
      <c r="C2036" s="23">
        <v>6</v>
      </c>
      <c r="D2036" s="23">
        <v>0.7</v>
      </c>
      <c r="E2036" s="23">
        <v>20</v>
      </c>
      <c r="F2036">
        <v>7.2</v>
      </c>
      <c r="G2036" t="s">
        <v>14154</v>
      </c>
    </row>
    <row r="2037" spans="1:7" x14ac:dyDescent="0.35">
      <c r="A2037" s="21" t="s">
        <v>71</v>
      </c>
      <c r="B2037" s="29" t="s">
        <v>72</v>
      </c>
      <c r="C2037" s="23">
        <v>6</v>
      </c>
      <c r="D2037" s="23">
        <v>1</v>
      </c>
      <c r="E2037" s="23">
        <v>40</v>
      </c>
      <c r="F2037">
        <v>19.2</v>
      </c>
      <c r="G2037" t="s">
        <v>14142</v>
      </c>
    </row>
    <row r="2038" spans="1:7" x14ac:dyDescent="0.35">
      <c r="A2038" s="21" t="s">
        <v>4889</v>
      </c>
      <c r="B2038" s="29" t="s">
        <v>4890</v>
      </c>
      <c r="C2038" s="23">
        <v>6</v>
      </c>
      <c r="D2038" s="23">
        <v>0.7</v>
      </c>
      <c r="E2038" s="23">
        <v>40</v>
      </c>
      <c r="F2038">
        <v>5</v>
      </c>
      <c r="G2038" t="s">
        <v>14142</v>
      </c>
    </row>
    <row r="2039" spans="1:7" x14ac:dyDescent="0.35">
      <c r="A2039" s="21" t="s">
        <v>9676</v>
      </c>
      <c r="B2039" s="29" t="s">
        <v>9677</v>
      </c>
      <c r="C2039" s="23">
        <v>6</v>
      </c>
      <c r="D2039" s="23">
        <v>0.7</v>
      </c>
      <c r="E2039" s="23">
        <v>40</v>
      </c>
      <c r="F2039">
        <v>19.75</v>
      </c>
      <c r="G2039" t="s">
        <v>14163</v>
      </c>
    </row>
    <row r="2040" spans="1:7" x14ac:dyDescent="0.35">
      <c r="A2040" s="21" t="s">
        <v>7059</v>
      </c>
      <c r="B2040" s="29" t="s">
        <v>7060</v>
      </c>
      <c r="C2040" s="23">
        <v>6</v>
      </c>
      <c r="D2040" s="23">
        <v>0.7</v>
      </c>
      <c r="E2040" s="23">
        <v>30</v>
      </c>
      <c r="F2040">
        <v>5.6</v>
      </c>
      <c r="G2040" t="s">
        <v>14156</v>
      </c>
    </row>
    <row r="2041" spans="1:7" x14ac:dyDescent="0.35">
      <c r="A2041" s="21" t="s">
        <v>9074</v>
      </c>
      <c r="B2041" s="29" t="s">
        <v>9075</v>
      </c>
      <c r="C2041" s="23">
        <v>6</v>
      </c>
      <c r="D2041" s="23">
        <v>0.5</v>
      </c>
      <c r="E2041" s="23">
        <v>40</v>
      </c>
      <c r="F2041">
        <v>12.5</v>
      </c>
      <c r="G2041" t="s">
        <v>14142</v>
      </c>
    </row>
    <row r="2042" spans="1:7" x14ac:dyDescent="0.35">
      <c r="A2042" s="21" t="s">
        <v>2526</v>
      </c>
      <c r="B2042" s="29" t="s">
        <v>2527</v>
      </c>
      <c r="C2042" s="23">
        <v>6</v>
      </c>
      <c r="D2042" s="23">
        <v>0.7</v>
      </c>
      <c r="E2042" s="23">
        <v>38</v>
      </c>
      <c r="F2042">
        <v>4.3499999999999996</v>
      </c>
      <c r="G2042" t="s">
        <v>14140</v>
      </c>
    </row>
    <row r="2043" spans="1:7" x14ac:dyDescent="0.35">
      <c r="A2043" s="21" t="s">
        <v>7930</v>
      </c>
      <c r="B2043" s="29" t="s">
        <v>7931</v>
      </c>
      <c r="C2043" s="23">
        <v>6</v>
      </c>
      <c r="D2043" s="23">
        <v>0.5</v>
      </c>
      <c r="E2043" s="23">
        <v>40</v>
      </c>
      <c r="F2043">
        <v>17.5</v>
      </c>
      <c r="G2043" t="s">
        <v>14146</v>
      </c>
    </row>
    <row r="2044" spans="1:7" x14ac:dyDescent="0.35">
      <c r="A2044" s="21" t="s">
        <v>1067</v>
      </c>
      <c r="B2044" s="29" t="s">
        <v>1068</v>
      </c>
      <c r="C2044" s="23">
        <v>6</v>
      </c>
      <c r="D2044" s="23">
        <v>0.7</v>
      </c>
      <c r="E2044" s="23">
        <v>40</v>
      </c>
      <c r="F2044">
        <v>14.3</v>
      </c>
      <c r="G2044" t="s">
        <v>14144</v>
      </c>
    </row>
    <row r="2045" spans="1:7" x14ac:dyDescent="0.35">
      <c r="A2045" s="21" t="s">
        <v>14254</v>
      </c>
      <c r="B2045" s="29" t="s">
        <v>14255</v>
      </c>
      <c r="C2045" s="23">
        <v>6</v>
      </c>
      <c r="D2045" s="23">
        <v>0.7</v>
      </c>
      <c r="E2045" s="23">
        <v>40</v>
      </c>
      <c r="F2045">
        <v>36.5</v>
      </c>
      <c r="G2045" t="s">
        <v>14144</v>
      </c>
    </row>
    <row r="2046" spans="1:7" x14ac:dyDescent="0.35">
      <c r="A2046" s="21" t="s">
        <v>12728</v>
      </c>
      <c r="B2046" s="29" t="s">
        <v>12729</v>
      </c>
      <c r="C2046" s="23">
        <v>6</v>
      </c>
      <c r="D2046" s="23">
        <v>0.7</v>
      </c>
      <c r="E2046" s="23">
        <v>40</v>
      </c>
      <c r="F2046">
        <v>16.95</v>
      </c>
      <c r="G2046" t="s">
        <v>14146</v>
      </c>
    </row>
    <row r="2047" spans="1:7" x14ac:dyDescent="0.35">
      <c r="A2047" s="21" t="s">
        <v>8720</v>
      </c>
      <c r="B2047" s="29" t="s">
        <v>8721</v>
      </c>
      <c r="C2047" s="23">
        <v>120</v>
      </c>
      <c r="D2047" s="23">
        <v>0.05</v>
      </c>
      <c r="E2047" s="23">
        <v>21</v>
      </c>
      <c r="F2047">
        <v>1.2</v>
      </c>
      <c r="G2047" t="s">
        <v>14153</v>
      </c>
    </row>
    <row r="2048" spans="1:7" x14ac:dyDescent="0.35">
      <c r="A2048" s="21" t="s">
        <v>55</v>
      </c>
      <c r="B2048" s="29" t="s">
        <v>56</v>
      </c>
      <c r="C2048" s="23">
        <v>6</v>
      </c>
      <c r="D2048" s="23">
        <v>0.7</v>
      </c>
      <c r="E2048" s="23">
        <v>38</v>
      </c>
      <c r="F2048">
        <v>14.9</v>
      </c>
      <c r="G2048" t="s">
        <v>14140</v>
      </c>
    </row>
    <row r="2049" spans="1:7" x14ac:dyDescent="0.35">
      <c r="A2049" s="21" t="s">
        <v>5856</v>
      </c>
      <c r="B2049" s="29" t="s">
        <v>5857</v>
      </c>
      <c r="C2049" s="23">
        <v>6</v>
      </c>
      <c r="D2049" s="23">
        <v>0.7</v>
      </c>
      <c r="E2049" s="23">
        <v>40</v>
      </c>
      <c r="F2049">
        <v>10.95</v>
      </c>
      <c r="G2049" t="s">
        <v>14150</v>
      </c>
    </row>
    <row r="2050" spans="1:7" x14ac:dyDescent="0.35">
      <c r="A2050" s="21" t="s">
        <v>8732</v>
      </c>
      <c r="B2050" s="29" t="s">
        <v>8733</v>
      </c>
      <c r="C2050" s="23">
        <v>6</v>
      </c>
      <c r="D2050" s="23">
        <v>1</v>
      </c>
      <c r="E2050" s="23">
        <v>35</v>
      </c>
      <c r="F2050">
        <v>4.25</v>
      </c>
      <c r="G2050" t="s">
        <v>14150</v>
      </c>
    </row>
    <row r="2051" spans="1:7" x14ac:dyDescent="0.35">
      <c r="A2051" s="21" t="s">
        <v>3828</v>
      </c>
      <c r="B2051" s="29" t="s">
        <v>3825</v>
      </c>
      <c r="C2051" s="23">
        <v>6</v>
      </c>
      <c r="D2051" s="23">
        <v>0.7</v>
      </c>
      <c r="E2051" s="23">
        <v>46</v>
      </c>
      <c r="F2051">
        <v>25.5</v>
      </c>
      <c r="G2051" t="s">
        <v>14145</v>
      </c>
    </row>
    <row r="2052" spans="1:7" x14ac:dyDescent="0.35">
      <c r="A2052" s="21" t="s">
        <v>11298</v>
      </c>
      <c r="B2052" s="29" t="s">
        <v>11299</v>
      </c>
      <c r="C2052" s="23">
        <v>6</v>
      </c>
      <c r="D2052" s="23">
        <v>0.7</v>
      </c>
      <c r="E2052" s="23">
        <v>14.9</v>
      </c>
      <c r="F2052">
        <v>7.35</v>
      </c>
      <c r="G2052" t="s">
        <v>14141</v>
      </c>
    </row>
    <row r="2053" spans="1:7" x14ac:dyDescent="0.35">
      <c r="A2053" s="21" t="s">
        <v>16067</v>
      </c>
      <c r="B2053" s="29" t="s">
        <v>16068</v>
      </c>
      <c r="C2053" s="23">
        <v>6</v>
      </c>
      <c r="D2053" s="23">
        <v>0.7</v>
      </c>
      <c r="E2053" s="23">
        <v>42</v>
      </c>
      <c r="F2053">
        <v>30.5</v>
      </c>
      <c r="G2053" t="s">
        <v>14146</v>
      </c>
    </row>
    <row r="2054" spans="1:7" x14ac:dyDescent="0.35">
      <c r="A2054" s="21" t="s">
        <v>6797</v>
      </c>
      <c r="B2054" s="29" t="s">
        <v>6798</v>
      </c>
      <c r="C2054" s="23">
        <v>6</v>
      </c>
      <c r="D2054" s="23">
        <v>0.7</v>
      </c>
      <c r="E2054" s="23">
        <v>40</v>
      </c>
      <c r="F2054">
        <v>20.95</v>
      </c>
      <c r="G2054" t="s">
        <v>14145</v>
      </c>
    </row>
    <row r="2055" spans="1:7" x14ac:dyDescent="0.35">
      <c r="A2055" s="21" t="s">
        <v>1338</v>
      </c>
      <c r="B2055" s="29" t="s">
        <v>1339</v>
      </c>
      <c r="C2055" s="23">
        <v>6</v>
      </c>
      <c r="D2055" s="23">
        <v>0.7</v>
      </c>
      <c r="E2055" s="23">
        <v>40</v>
      </c>
      <c r="F2055">
        <v>6.4</v>
      </c>
      <c r="G2055" t="s">
        <v>14150</v>
      </c>
    </row>
    <row r="2056" spans="1:7" x14ac:dyDescent="0.35">
      <c r="A2056" s="21" t="s">
        <v>6781</v>
      </c>
      <c r="B2056" s="29" t="s">
        <v>6782</v>
      </c>
      <c r="C2056" s="23">
        <v>6</v>
      </c>
      <c r="D2056" s="23">
        <v>0.7</v>
      </c>
      <c r="E2056" s="23">
        <v>40</v>
      </c>
      <c r="F2056">
        <v>19</v>
      </c>
      <c r="G2056" t="s">
        <v>14144</v>
      </c>
    </row>
    <row r="2057" spans="1:7" x14ac:dyDescent="0.35">
      <c r="A2057" s="21" t="s">
        <v>2927</v>
      </c>
      <c r="B2057" s="29" t="s">
        <v>2928</v>
      </c>
      <c r="C2057" s="23">
        <v>4</v>
      </c>
      <c r="D2057" s="23">
        <v>0.7</v>
      </c>
      <c r="E2057" s="23">
        <v>40</v>
      </c>
      <c r="F2057">
        <v>12.1</v>
      </c>
      <c r="G2057" t="s">
        <v>14144</v>
      </c>
    </row>
    <row r="2058" spans="1:7" x14ac:dyDescent="0.35">
      <c r="A2058" s="21" t="s">
        <v>4380</v>
      </c>
      <c r="B2058" s="29" t="s">
        <v>4381</v>
      </c>
      <c r="C2058" s="23">
        <v>6</v>
      </c>
      <c r="D2058" s="23">
        <v>0.7</v>
      </c>
      <c r="E2058" s="23">
        <v>43</v>
      </c>
      <c r="F2058">
        <v>19.149999999999999</v>
      </c>
      <c r="G2058" t="s">
        <v>14146</v>
      </c>
    </row>
    <row r="2059" spans="1:7" x14ac:dyDescent="0.35">
      <c r="A2059" s="21" t="s">
        <v>14760</v>
      </c>
      <c r="B2059" s="29" t="s">
        <v>14761</v>
      </c>
      <c r="C2059" s="23">
        <v>6</v>
      </c>
      <c r="D2059" s="23">
        <v>0.7</v>
      </c>
      <c r="E2059" s="23">
        <v>57</v>
      </c>
      <c r="F2059">
        <v>22.5</v>
      </c>
      <c r="G2059" t="s">
        <v>14145</v>
      </c>
    </row>
    <row r="2060" spans="1:7" x14ac:dyDescent="0.35">
      <c r="A2060" s="21" t="s">
        <v>3013</v>
      </c>
      <c r="B2060" s="29" t="s">
        <v>3014</v>
      </c>
      <c r="C2060" s="23">
        <v>6</v>
      </c>
      <c r="D2060" s="23">
        <v>0.7</v>
      </c>
      <c r="E2060" s="23">
        <v>40</v>
      </c>
      <c r="F2060">
        <v>41.5</v>
      </c>
      <c r="G2060" t="s">
        <v>14140</v>
      </c>
    </row>
    <row r="2061" spans="1:7" x14ac:dyDescent="0.35">
      <c r="A2061" s="21" t="s">
        <v>10113</v>
      </c>
      <c r="B2061" s="29" t="s">
        <v>10114</v>
      </c>
      <c r="C2061" s="23">
        <v>6</v>
      </c>
      <c r="D2061" s="23">
        <v>0.7</v>
      </c>
      <c r="E2061" s="23">
        <v>38</v>
      </c>
      <c r="F2061">
        <v>34</v>
      </c>
      <c r="G2061" t="s">
        <v>14144</v>
      </c>
    </row>
    <row r="2062" spans="1:7" x14ac:dyDescent="0.35">
      <c r="A2062" s="21" t="s">
        <v>8614</v>
      </c>
      <c r="B2062" s="29" t="s">
        <v>8615</v>
      </c>
      <c r="C2062" s="23">
        <v>6</v>
      </c>
      <c r="D2062" s="23">
        <v>0.7</v>
      </c>
      <c r="E2062" s="23">
        <v>46.6</v>
      </c>
      <c r="F2062">
        <v>61.5</v>
      </c>
      <c r="G2062" t="s">
        <v>14145</v>
      </c>
    </row>
    <row r="2063" spans="1:7" x14ac:dyDescent="0.35">
      <c r="A2063" s="21" t="s">
        <v>3696</v>
      </c>
      <c r="B2063" s="29" t="s">
        <v>3697</v>
      </c>
      <c r="C2063" s="23">
        <v>6</v>
      </c>
      <c r="D2063" s="23">
        <v>0.5</v>
      </c>
      <c r="E2063" s="23">
        <v>40</v>
      </c>
      <c r="F2063">
        <v>21.75</v>
      </c>
      <c r="G2063" t="s">
        <v>14146</v>
      </c>
    </row>
    <row r="2064" spans="1:7" x14ac:dyDescent="0.35">
      <c r="A2064" s="21" t="s">
        <v>6925</v>
      </c>
      <c r="B2064" s="29" t="s">
        <v>6926</v>
      </c>
      <c r="C2064" s="23">
        <v>6</v>
      </c>
      <c r="D2064" s="23">
        <v>0.5</v>
      </c>
      <c r="E2064" s="23">
        <v>45</v>
      </c>
      <c r="F2064">
        <v>26.5</v>
      </c>
      <c r="G2064" t="s">
        <v>14158</v>
      </c>
    </row>
    <row r="2065" spans="1:7" x14ac:dyDescent="0.35">
      <c r="A2065" s="21" t="s">
        <v>10889</v>
      </c>
      <c r="B2065" s="29" t="s">
        <v>10890</v>
      </c>
      <c r="C2065" s="23">
        <v>6</v>
      </c>
      <c r="D2065" s="23">
        <v>0.7</v>
      </c>
      <c r="E2065" s="23">
        <v>54.5</v>
      </c>
      <c r="F2065">
        <v>26.5</v>
      </c>
      <c r="G2065" t="s">
        <v>14144</v>
      </c>
    </row>
    <row r="2066" spans="1:7" x14ac:dyDescent="0.35">
      <c r="A2066" s="21" t="s">
        <v>1629</v>
      </c>
      <c r="B2066" s="29" t="s">
        <v>1630</v>
      </c>
      <c r="C2066" s="23">
        <v>6</v>
      </c>
      <c r="D2066" s="23">
        <v>0.7</v>
      </c>
      <c r="E2066" s="23">
        <v>15</v>
      </c>
      <c r="F2066">
        <v>4.25</v>
      </c>
      <c r="G2066" t="s">
        <v>14154</v>
      </c>
    </row>
    <row r="2067" spans="1:7" x14ac:dyDescent="0.35">
      <c r="A2067" s="21" t="s">
        <v>484</v>
      </c>
      <c r="B2067" s="29" t="s">
        <v>485</v>
      </c>
      <c r="C2067" s="23">
        <v>6</v>
      </c>
      <c r="D2067" s="23">
        <v>0.7</v>
      </c>
      <c r="E2067" s="23">
        <v>20</v>
      </c>
      <c r="F2067">
        <v>8.99</v>
      </c>
      <c r="G2067" t="s">
        <v>14141</v>
      </c>
    </row>
    <row r="2068" spans="1:7" x14ac:dyDescent="0.35">
      <c r="A2068" s="21" t="s">
        <v>2911</v>
      </c>
      <c r="B2068" s="29" t="s">
        <v>2912</v>
      </c>
      <c r="C2068" s="23">
        <v>6</v>
      </c>
      <c r="D2068" s="23">
        <v>0.7</v>
      </c>
      <c r="E2068" s="23">
        <v>37.5</v>
      </c>
      <c r="F2068">
        <v>4.6500000000000004</v>
      </c>
      <c r="G2068" t="s">
        <v>14160</v>
      </c>
    </row>
    <row r="2069" spans="1:7" x14ac:dyDescent="0.35">
      <c r="A2069" s="21" t="s">
        <v>5917</v>
      </c>
      <c r="B2069" s="29" t="s">
        <v>5918</v>
      </c>
      <c r="C2069" s="23">
        <v>6</v>
      </c>
      <c r="D2069" s="23">
        <v>0.7</v>
      </c>
      <c r="E2069" s="23">
        <v>46</v>
      </c>
      <c r="F2069">
        <v>20.5</v>
      </c>
      <c r="G2069" t="s">
        <v>14145</v>
      </c>
    </row>
    <row r="2070" spans="1:7" x14ac:dyDescent="0.35">
      <c r="A2070" s="21" t="s">
        <v>12134</v>
      </c>
      <c r="B2070" s="29" t="s">
        <v>12123</v>
      </c>
      <c r="C2070" s="23">
        <v>6</v>
      </c>
      <c r="D2070" s="23">
        <v>1</v>
      </c>
      <c r="E2070" s="23">
        <v>35</v>
      </c>
      <c r="F2070">
        <v>6.25</v>
      </c>
      <c r="G2070" t="s">
        <v>14143</v>
      </c>
    </row>
    <row r="2071" spans="1:7" x14ac:dyDescent="0.35">
      <c r="A2071" s="21" t="s">
        <v>7887</v>
      </c>
      <c r="B2071" s="29" t="s">
        <v>7888</v>
      </c>
      <c r="C2071" s="23">
        <v>6</v>
      </c>
      <c r="D2071" s="23">
        <v>0.7</v>
      </c>
      <c r="E2071" s="23">
        <v>46</v>
      </c>
      <c r="F2071">
        <v>32.25</v>
      </c>
      <c r="G2071" t="s">
        <v>14145</v>
      </c>
    </row>
    <row r="2072" spans="1:7" x14ac:dyDescent="0.35">
      <c r="A2072" s="21" t="s">
        <v>7756</v>
      </c>
      <c r="B2072" s="29" t="s">
        <v>7744</v>
      </c>
      <c r="C2072" s="23">
        <v>6</v>
      </c>
      <c r="D2072" s="23">
        <v>1</v>
      </c>
      <c r="E2072" s="23">
        <v>40</v>
      </c>
      <c r="F2072">
        <v>7.8</v>
      </c>
      <c r="G2072" t="s">
        <v>14150</v>
      </c>
    </row>
    <row r="2073" spans="1:7" x14ac:dyDescent="0.35">
      <c r="A2073" s="21" t="s">
        <v>5613</v>
      </c>
      <c r="B2073" s="29" t="s">
        <v>5614</v>
      </c>
      <c r="C2073" s="23">
        <v>6</v>
      </c>
      <c r="D2073" s="23">
        <v>0.7</v>
      </c>
      <c r="E2073" s="23">
        <v>40</v>
      </c>
      <c r="F2073">
        <v>6.5</v>
      </c>
      <c r="G2073" t="s">
        <v>14146</v>
      </c>
    </row>
    <row r="2074" spans="1:7" x14ac:dyDescent="0.35">
      <c r="A2074" s="21" t="s">
        <v>16115</v>
      </c>
      <c r="B2074" s="29" t="s">
        <v>16116</v>
      </c>
      <c r="C2074" s="23">
        <v>6</v>
      </c>
      <c r="D2074" s="23">
        <v>0.7</v>
      </c>
      <c r="E2074" s="23">
        <v>30</v>
      </c>
      <c r="F2074">
        <v>5.3</v>
      </c>
      <c r="G2074" t="s">
        <v>14148</v>
      </c>
    </row>
    <row r="2075" spans="1:7" x14ac:dyDescent="0.35">
      <c r="A2075" s="21" t="s">
        <v>14649</v>
      </c>
      <c r="B2075" s="29" t="s">
        <v>14650</v>
      </c>
      <c r="C2075" s="23">
        <v>6</v>
      </c>
      <c r="D2075" s="23">
        <v>0.7</v>
      </c>
      <c r="E2075" s="23">
        <v>46.7</v>
      </c>
      <c r="F2075">
        <v>28.5</v>
      </c>
      <c r="G2075" t="s">
        <v>14145</v>
      </c>
    </row>
    <row r="2076" spans="1:7" x14ac:dyDescent="0.35">
      <c r="A2076" s="21" t="s">
        <v>1003</v>
      </c>
      <c r="B2076" s="29" t="s">
        <v>1004</v>
      </c>
      <c r="C2076" s="23">
        <v>6</v>
      </c>
      <c r="D2076" s="23">
        <v>0.7</v>
      </c>
      <c r="E2076" s="23">
        <v>35.200000000000003</v>
      </c>
      <c r="F2076">
        <v>16.5</v>
      </c>
      <c r="G2076" t="s">
        <v>14141</v>
      </c>
    </row>
    <row r="2077" spans="1:7" x14ac:dyDescent="0.35">
      <c r="A2077" s="21" t="s">
        <v>7297</v>
      </c>
      <c r="B2077" s="29" t="s">
        <v>7298</v>
      </c>
      <c r="C2077" s="23">
        <v>6</v>
      </c>
      <c r="D2077" s="23">
        <v>1</v>
      </c>
      <c r="E2077" s="23">
        <v>35</v>
      </c>
      <c r="F2077">
        <v>8.1</v>
      </c>
      <c r="G2077" t="s">
        <v>14156</v>
      </c>
    </row>
    <row r="2078" spans="1:7" x14ac:dyDescent="0.35">
      <c r="A2078" s="21" t="s">
        <v>4695</v>
      </c>
      <c r="B2078" s="29" t="s">
        <v>4696</v>
      </c>
      <c r="C2078" s="23">
        <v>6</v>
      </c>
      <c r="D2078" s="23">
        <v>0.7</v>
      </c>
      <c r="E2078" s="23">
        <v>40</v>
      </c>
      <c r="F2078">
        <v>24</v>
      </c>
      <c r="G2078" t="s">
        <v>14150</v>
      </c>
    </row>
    <row r="2079" spans="1:7" x14ac:dyDescent="0.35">
      <c r="A2079" s="21" t="s">
        <v>3816</v>
      </c>
      <c r="B2079" s="29" t="s">
        <v>3817</v>
      </c>
      <c r="C2079" s="23">
        <v>6</v>
      </c>
      <c r="D2079" s="23">
        <v>0.7</v>
      </c>
      <c r="E2079" s="23">
        <v>47</v>
      </c>
      <c r="F2079">
        <v>15</v>
      </c>
      <c r="G2079" t="s">
        <v>14146</v>
      </c>
    </row>
    <row r="2080" spans="1:7" x14ac:dyDescent="0.35">
      <c r="A2080" s="21" t="s">
        <v>13803</v>
      </c>
      <c r="B2080" s="29" t="s">
        <v>13804</v>
      </c>
      <c r="C2080" s="23">
        <v>6</v>
      </c>
      <c r="D2080" s="23">
        <v>0.7</v>
      </c>
      <c r="E2080" s="23">
        <v>43.2</v>
      </c>
      <c r="F2080">
        <v>16</v>
      </c>
      <c r="G2080" t="s">
        <v>14158</v>
      </c>
    </row>
    <row r="2081" spans="1:7" x14ac:dyDescent="0.35">
      <c r="A2081" s="21" t="s">
        <v>9034</v>
      </c>
      <c r="B2081" s="29" t="s">
        <v>9035</v>
      </c>
      <c r="C2081" s="23">
        <v>6</v>
      </c>
      <c r="D2081" s="23">
        <v>0.7</v>
      </c>
      <c r="E2081" s="23">
        <v>40</v>
      </c>
      <c r="F2081">
        <v>14.75</v>
      </c>
      <c r="G2081" t="s">
        <v>14146</v>
      </c>
    </row>
    <row r="2082" spans="1:7" x14ac:dyDescent="0.35">
      <c r="A2082" s="21" t="s">
        <v>5097</v>
      </c>
      <c r="B2082" s="29" t="s">
        <v>5098</v>
      </c>
      <c r="C2082" s="23">
        <v>6</v>
      </c>
      <c r="D2082" s="23">
        <v>0.7</v>
      </c>
      <c r="E2082" s="23">
        <v>50.6</v>
      </c>
      <c r="F2082">
        <v>37.5</v>
      </c>
      <c r="G2082" t="s">
        <v>14145</v>
      </c>
    </row>
    <row r="2083" spans="1:7" x14ac:dyDescent="0.35">
      <c r="A2083" s="21" t="s">
        <v>4753</v>
      </c>
      <c r="B2083" s="29" t="s">
        <v>4754</v>
      </c>
      <c r="C2083" s="23">
        <v>6</v>
      </c>
      <c r="D2083" s="23">
        <v>0.7</v>
      </c>
      <c r="E2083" s="23">
        <v>54.8</v>
      </c>
      <c r="F2083">
        <v>245</v>
      </c>
      <c r="G2083" t="s">
        <v>14145</v>
      </c>
    </row>
    <row r="2084" spans="1:7" x14ac:dyDescent="0.35">
      <c r="A2084" s="21" t="s">
        <v>4618</v>
      </c>
      <c r="B2084" s="29" t="s">
        <v>4619</v>
      </c>
      <c r="C2084" s="23">
        <v>6</v>
      </c>
      <c r="D2084" s="23">
        <v>0.7</v>
      </c>
      <c r="E2084" s="23">
        <v>43</v>
      </c>
      <c r="F2084">
        <v>17.8</v>
      </c>
      <c r="G2084" t="s">
        <v>14144</v>
      </c>
    </row>
    <row r="2085" spans="1:7" x14ac:dyDescent="0.35">
      <c r="A2085" s="21" t="s">
        <v>11199</v>
      </c>
      <c r="B2085" s="29" t="s">
        <v>11200</v>
      </c>
      <c r="C2085" s="23">
        <v>6</v>
      </c>
      <c r="D2085" s="23">
        <v>0.7</v>
      </c>
      <c r="E2085" s="23">
        <v>40</v>
      </c>
      <c r="F2085">
        <v>41.5</v>
      </c>
      <c r="G2085" t="s">
        <v>14144</v>
      </c>
    </row>
    <row r="2086" spans="1:7" x14ac:dyDescent="0.35">
      <c r="A2086" s="21" t="s">
        <v>9494</v>
      </c>
      <c r="B2086" s="29" t="s">
        <v>9491</v>
      </c>
      <c r="C2086" s="23">
        <v>6</v>
      </c>
      <c r="D2086" s="23">
        <v>0.7</v>
      </c>
      <c r="E2086" s="23">
        <v>17</v>
      </c>
      <c r="F2086">
        <v>8.85</v>
      </c>
      <c r="G2086" t="s">
        <v>14154</v>
      </c>
    </row>
    <row r="2087" spans="1:7" x14ac:dyDescent="0.35">
      <c r="A2087" s="21" t="s">
        <v>12234</v>
      </c>
      <c r="B2087" s="29" t="s">
        <v>12235</v>
      </c>
      <c r="C2087" s="23">
        <v>6</v>
      </c>
      <c r="D2087" s="23">
        <v>0.7</v>
      </c>
      <c r="E2087" s="23">
        <v>38</v>
      </c>
      <c r="F2087">
        <v>34</v>
      </c>
      <c r="G2087" t="s">
        <v>14141</v>
      </c>
    </row>
    <row r="2088" spans="1:7" x14ac:dyDescent="0.35">
      <c r="A2088" s="21" t="s">
        <v>10215</v>
      </c>
      <c r="B2088" s="29" t="s">
        <v>10216</v>
      </c>
      <c r="C2088" s="23">
        <v>6</v>
      </c>
      <c r="D2088" s="23">
        <v>0.7</v>
      </c>
      <c r="E2088" s="23">
        <v>40</v>
      </c>
      <c r="F2088">
        <v>49</v>
      </c>
      <c r="G2088" t="s">
        <v>14140</v>
      </c>
    </row>
    <row r="2089" spans="1:7" x14ac:dyDescent="0.35">
      <c r="A2089" s="21" t="s">
        <v>7273</v>
      </c>
      <c r="B2089" s="29" t="s">
        <v>7228</v>
      </c>
      <c r="C2089" s="23">
        <v>3</v>
      </c>
      <c r="D2089" s="23">
        <v>3</v>
      </c>
      <c r="E2089" s="23">
        <v>35</v>
      </c>
      <c r="F2089">
        <v>40.950000000000003</v>
      </c>
      <c r="G2089" t="s">
        <v>14156</v>
      </c>
    </row>
    <row r="2090" spans="1:7" x14ac:dyDescent="0.35">
      <c r="A2090" s="21" t="s">
        <v>13977</v>
      </c>
      <c r="B2090" s="29" t="s">
        <v>13974</v>
      </c>
      <c r="C2090" s="23">
        <v>6</v>
      </c>
      <c r="D2090" s="23">
        <v>0.7</v>
      </c>
      <c r="E2090" s="23">
        <v>34</v>
      </c>
      <c r="F2090">
        <v>4.5</v>
      </c>
      <c r="G2090" t="s">
        <v>14141</v>
      </c>
    </row>
    <row r="2091" spans="1:7" x14ac:dyDescent="0.35">
      <c r="A2091" s="21" t="s">
        <v>14344</v>
      </c>
      <c r="B2091" s="29" t="s">
        <v>14345</v>
      </c>
      <c r="C2091" s="23">
        <v>6</v>
      </c>
      <c r="D2091" s="23">
        <v>0.7</v>
      </c>
      <c r="E2091" s="23">
        <v>40</v>
      </c>
      <c r="F2091">
        <v>145</v>
      </c>
      <c r="G2091" t="s">
        <v>14150</v>
      </c>
    </row>
    <row r="2092" spans="1:7" x14ac:dyDescent="0.35">
      <c r="A2092" s="21" t="s">
        <v>5933</v>
      </c>
      <c r="B2092" s="29" t="s">
        <v>5930</v>
      </c>
      <c r="C2092" s="23">
        <v>12</v>
      </c>
      <c r="D2092" s="23">
        <v>1</v>
      </c>
      <c r="E2092" s="23">
        <v>43</v>
      </c>
      <c r="F2092">
        <v>25</v>
      </c>
      <c r="G2092" t="s">
        <v>14145</v>
      </c>
    </row>
    <row r="2093" spans="1:7" x14ac:dyDescent="0.35">
      <c r="A2093" s="21" t="s">
        <v>14736</v>
      </c>
      <c r="B2093" s="29" t="s">
        <v>14737</v>
      </c>
      <c r="C2093" s="23">
        <v>6</v>
      </c>
      <c r="D2093" s="23">
        <v>0.7</v>
      </c>
      <c r="E2093" s="23">
        <v>44</v>
      </c>
      <c r="F2093">
        <v>16.5</v>
      </c>
      <c r="G2093" t="s">
        <v>14146</v>
      </c>
    </row>
    <row r="2094" spans="1:7" x14ac:dyDescent="0.35">
      <c r="A2094" s="21" t="s">
        <v>10845</v>
      </c>
      <c r="B2094" s="29" t="s">
        <v>10846</v>
      </c>
      <c r="C2094" s="23">
        <v>6</v>
      </c>
      <c r="D2094" s="23">
        <v>0.7</v>
      </c>
      <c r="E2094" s="23">
        <v>16.600000000000001</v>
      </c>
      <c r="F2094">
        <v>2.75</v>
      </c>
      <c r="G2094" t="s">
        <v>14141</v>
      </c>
    </row>
    <row r="2095" spans="1:7" x14ac:dyDescent="0.35">
      <c r="A2095" s="21" t="s">
        <v>10265</v>
      </c>
      <c r="B2095" s="29" t="s">
        <v>10262</v>
      </c>
      <c r="C2095" s="23">
        <v>6</v>
      </c>
      <c r="D2095" s="23">
        <v>1</v>
      </c>
      <c r="E2095" s="23">
        <v>37.5</v>
      </c>
      <c r="F2095">
        <v>7.55</v>
      </c>
      <c r="G2095" t="s">
        <v>14160</v>
      </c>
    </row>
    <row r="2096" spans="1:7" x14ac:dyDescent="0.35">
      <c r="A2096" s="21" t="s">
        <v>13640</v>
      </c>
      <c r="B2096" s="29" t="s">
        <v>13641</v>
      </c>
      <c r="C2096" s="23">
        <v>15</v>
      </c>
      <c r="D2096" s="23">
        <v>0.7</v>
      </c>
      <c r="E2096" s="23">
        <v>14</v>
      </c>
      <c r="F2096">
        <v>8.9</v>
      </c>
      <c r="G2096" t="s">
        <v>14154</v>
      </c>
    </row>
    <row r="2097" spans="1:7" x14ac:dyDescent="0.35">
      <c r="A2097" s="21" t="s">
        <v>988</v>
      </c>
      <c r="B2097" s="29" t="s">
        <v>989</v>
      </c>
      <c r="C2097" s="23">
        <v>6</v>
      </c>
      <c r="D2097" s="23">
        <v>0.7</v>
      </c>
      <c r="E2097" s="23">
        <v>35.200000000000003</v>
      </c>
      <c r="F2097">
        <v>18.5</v>
      </c>
      <c r="G2097" t="s">
        <v>14141</v>
      </c>
    </row>
    <row r="2098" spans="1:7" x14ac:dyDescent="0.35">
      <c r="A2098" s="21" t="s">
        <v>8352</v>
      </c>
      <c r="B2098" s="29" t="s">
        <v>8353</v>
      </c>
      <c r="C2098" s="23">
        <v>3</v>
      </c>
      <c r="D2098" s="23">
        <v>0.7</v>
      </c>
      <c r="E2098" s="23">
        <v>36</v>
      </c>
      <c r="F2098">
        <v>19.5</v>
      </c>
      <c r="G2098" t="s">
        <v>14159</v>
      </c>
    </row>
    <row r="2099" spans="1:7" x14ac:dyDescent="0.35">
      <c r="A2099" s="21" t="s">
        <v>294</v>
      </c>
      <c r="B2099" s="29" t="s">
        <v>295</v>
      </c>
      <c r="C2099" s="23">
        <v>12</v>
      </c>
      <c r="D2099" s="23">
        <v>1</v>
      </c>
      <c r="E2099" s="23">
        <v>38</v>
      </c>
      <c r="F2099">
        <v>8.35</v>
      </c>
      <c r="G2099" t="s">
        <v>14141</v>
      </c>
    </row>
    <row r="2100" spans="1:7" x14ac:dyDescent="0.35">
      <c r="A2100" s="21" t="s">
        <v>6503</v>
      </c>
      <c r="B2100" s="29" t="s">
        <v>6504</v>
      </c>
      <c r="C2100" s="23">
        <v>6</v>
      </c>
      <c r="D2100" s="23">
        <v>0.5</v>
      </c>
      <c r="E2100" s="23">
        <v>46</v>
      </c>
      <c r="F2100">
        <v>11.1</v>
      </c>
      <c r="G2100" t="s">
        <v>14146</v>
      </c>
    </row>
    <row r="2101" spans="1:7" x14ac:dyDescent="0.35">
      <c r="A2101" s="21" t="s">
        <v>4526</v>
      </c>
      <c r="B2101" s="29" t="s">
        <v>4527</v>
      </c>
      <c r="C2101" s="23">
        <v>6</v>
      </c>
      <c r="D2101" s="23">
        <v>0.7</v>
      </c>
      <c r="E2101" s="23">
        <v>38</v>
      </c>
      <c r="F2101">
        <v>43</v>
      </c>
      <c r="G2101" t="s">
        <v>14140</v>
      </c>
    </row>
    <row r="2102" spans="1:7" x14ac:dyDescent="0.35">
      <c r="A2102" s="21" t="s">
        <v>9574</v>
      </c>
      <c r="B2102" s="29" t="s">
        <v>9575</v>
      </c>
      <c r="C2102" s="23">
        <v>6</v>
      </c>
      <c r="D2102" s="23">
        <v>1</v>
      </c>
      <c r="E2102" s="23">
        <v>37.5</v>
      </c>
      <c r="F2102">
        <v>3.6</v>
      </c>
      <c r="G2102" t="s">
        <v>14160</v>
      </c>
    </row>
    <row r="2103" spans="1:7" x14ac:dyDescent="0.35">
      <c r="A2103" s="21" t="s">
        <v>6118</v>
      </c>
      <c r="B2103" s="29" t="s">
        <v>6119</v>
      </c>
      <c r="C2103" s="23">
        <v>6</v>
      </c>
      <c r="D2103" s="23">
        <v>0.7</v>
      </c>
      <c r="E2103" s="23">
        <v>46</v>
      </c>
      <c r="F2103">
        <v>33.85</v>
      </c>
      <c r="G2103" t="s">
        <v>14145</v>
      </c>
    </row>
    <row r="2104" spans="1:7" x14ac:dyDescent="0.35">
      <c r="A2104" s="21" t="s">
        <v>7607</v>
      </c>
      <c r="B2104" s="29" t="s">
        <v>7596</v>
      </c>
      <c r="C2104" s="23">
        <v>6</v>
      </c>
      <c r="D2104" s="23">
        <v>1</v>
      </c>
      <c r="E2104" s="23">
        <v>40</v>
      </c>
      <c r="F2104">
        <v>7.35</v>
      </c>
      <c r="G2104" t="s">
        <v>14150</v>
      </c>
    </row>
    <row r="2105" spans="1:7" x14ac:dyDescent="0.35">
      <c r="A2105" s="21" t="s">
        <v>14919</v>
      </c>
      <c r="B2105" s="29" t="s">
        <v>14920</v>
      </c>
      <c r="C2105" s="23">
        <v>6</v>
      </c>
      <c r="D2105" s="23">
        <v>0.5</v>
      </c>
      <c r="E2105" s="23">
        <v>40</v>
      </c>
      <c r="F2105">
        <v>14.75</v>
      </c>
      <c r="G2105" t="s">
        <v>14150</v>
      </c>
    </row>
    <row r="2106" spans="1:7" x14ac:dyDescent="0.35">
      <c r="A2106" s="21" t="s">
        <v>6644</v>
      </c>
      <c r="B2106" s="29" t="s">
        <v>6645</v>
      </c>
      <c r="C2106" s="23">
        <v>12</v>
      </c>
      <c r="D2106" s="23">
        <v>1</v>
      </c>
      <c r="E2106" s="23">
        <v>43.4</v>
      </c>
      <c r="F2106">
        <v>27.1</v>
      </c>
      <c r="G2106" t="s">
        <v>14146</v>
      </c>
    </row>
    <row r="2107" spans="1:7" x14ac:dyDescent="0.35">
      <c r="A2107" s="21" t="s">
        <v>7451</v>
      </c>
      <c r="B2107" s="29" t="s">
        <v>7452</v>
      </c>
      <c r="C2107" s="23">
        <v>6</v>
      </c>
      <c r="D2107" s="23">
        <v>0.7</v>
      </c>
      <c r="E2107" s="23">
        <v>57</v>
      </c>
      <c r="F2107">
        <v>14.5</v>
      </c>
      <c r="G2107" t="s">
        <v>14146</v>
      </c>
    </row>
    <row r="2108" spans="1:7" x14ac:dyDescent="0.35">
      <c r="A2108" s="21" t="s">
        <v>15205</v>
      </c>
      <c r="B2108" s="29" t="s">
        <v>3413</v>
      </c>
      <c r="C2108" s="23">
        <v>6</v>
      </c>
      <c r="D2108" s="23">
        <v>1</v>
      </c>
      <c r="E2108" s="23">
        <v>40</v>
      </c>
      <c r="F2108">
        <v>3.85</v>
      </c>
      <c r="G2108" t="s">
        <v>14150</v>
      </c>
    </row>
    <row r="2109" spans="1:7" x14ac:dyDescent="0.35">
      <c r="A2109" s="21" t="s">
        <v>12067</v>
      </c>
      <c r="B2109" s="29" t="s">
        <v>12064</v>
      </c>
      <c r="C2109" s="23">
        <v>15</v>
      </c>
      <c r="D2109" s="23">
        <v>0.5</v>
      </c>
      <c r="E2109" s="23">
        <v>28</v>
      </c>
      <c r="F2109">
        <v>3.9</v>
      </c>
      <c r="G2109" t="s">
        <v>14141</v>
      </c>
    </row>
    <row r="2110" spans="1:7" x14ac:dyDescent="0.35">
      <c r="A2110" s="21" t="s">
        <v>258</v>
      </c>
      <c r="B2110" s="29" t="s">
        <v>255</v>
      </c>
      <c r="C2110" s="23">
        <v>12</v>
      </c>
      <c r="D2110" s="23">
        <v>1</v>
      </c>
      <c r="E2110" s="23">
        <v>40</v>
      </c>
      <c r="F2110">
        <v>7.95</v>
      </c>
      <c r="G2110" t="s">
        <v>14141</v>
      </c>
    </row>
    <row r="2111" spans="1:7" x14ac:dyDescent="0.35">
      <c r="A2111" s="21" t="s">
        <v>12002</v>
      </c>
      <c r="B2111" s="29" t="s">
        <v>12003</v>
      </c>
      <c r="C2111" s="23">
        <v>15</v>
      </c>
      <c r="D2111" s="23">
        <v>0.5</v>
      </c>
      <c r="E2111" s="23">
        <v>28</v>
      </c>
      <c r="F2111">
        <v>3.9</v>
      </c>
      <c r="G2111" t="s">
        <v>14141</v>
      </c>
    </row>
    <row r="2112" spans="1:7" x14ac:dyDescent="0.35">
      <c r="A2112" s="21" t="s">
        <v>2563</v>
      </c>
      <c r="B2112" s="29" t="s">
        <v>2564</v>
      </c>
      <c r="C2112" s="23">
        <v>6</v>
      </c>
      <c r="D2112" s="23">
        <v>0.7</v>
      </c>
      <c r="E2112" s="23">
        <v>40</v>
      </c>
      <c r="F2112">
        <v>17.850000000000001</v>
      </c>
      <c r="G2112" t="s">
        <v>14144</v>
      </c>
    </row>
    <row r="2113" spans="1:7" x14ac:dyDescent="0.35">
      <c r="A2113" s="21" t="s">
        <v>2373</v>
      </c>
      <c r="B2113" s="29" t="s">
        <v>2374</v>
      </c>
      <c r="C2113" s="23">
        <v>6</v>
      </c>
      <c r="D2113" s="23">
        <v>0.7</v>
      </c>
      <c r="E2113" s="23">
        <v>40</v>
      </c>
      <c r="F2113">
        <v>18.5</v>
      </c>
      <c r="G2113" t="s">
        <v>14145</v>
      </c>
    </row>
    <row r="2114" spans="1:7" x14ac:dyDescent="0.35">
      <c r="A2114" s="21" t="s">
        <v>7685</v>
      </c>
      <c r="B2114" s="29" t="s">
        <v>7686</v>
      </c>
      <c r="C2114" s="23">
        <v>6</v>
      </c>
      <c r="D2114" s="23">
        <v>0.7</v>
      </c>
      <c r="E2114" s="23">
        <v>37.5</v>
      </c>
      <c r="F2114">
        <v>14</v>
      </c>
      <c r="G2114" t="s">
        <v>14146</v>
      </c>
    </row>
    <row r="2115" spans="1:7" x14ac:dyDescent="0.35">
      <c r="A2115" s="21" t="s">
        <v>855</v>
      </c>
      <c r="B2115" s="29" t="s">
        <v>856</v>
      </c>
      <c r="C2115" s="23">
        <v>6</v>
      </c>
      <c r="D2115" s="23">
        <v>0.7</v>
      </c>
      <c r="E2115" s="23">
        <v>40</v>
      </c>
      <c r="F2115">
        <v>12.95</v>
      </c>
      <c r="G2115" t="s">
        <v>14145</v>
      </c>
    </row>
    <row r="2116" spans="1:7" x14ac:dyDescent="0.35">
      <c r="A2116" s="21" t="s">
        <v>2775</v>
      </c>
      <c r="B2116" s="29" t="s">
        <v>2765</v>
      </c>
      <c r="C2116" s="23">
        <v>6</v>
      </c>
      <c r="D2116" s="23">
        <v>1</v>
      </c>
      <c r="E2116" s="23">
        <v>25</v>
      </c>
      <c r="F2116">
        <v>8.99</v>
      </c>
      <c r="G2116" t="s">
        <v>14156</v>
      </c>
    </row>
    <row r="2117" spans="1:7" x14ac:dyDescent="0.35">
      <c r="A2117" s="21" t="s">
        <v>1381</v>
      </c>
      <c r="B2117" s="29" t="s">
        <v>1382</v>
      </c>
      <c r="C2117" s="23">
        <v>6</v>
      </c>
      <c r="D2117" s="23">
        <v>0.5</v>
      </c>
      <c r="E2117" s="23">
        <v>22</v>
      </c>
      <c r="F2117">
        <v>11.9</v>
      </c>
      <c r="G2117" t="s">
        <v>14148</v>
      </c>
    </row>
    <row r="2118" spans="1:7" x14ac:dyDescent="0.35">
      <c r="A2118" s="21" t="s">
        <v>1810</v>
      </c>
      <c r="B2118" s="29" t="s">
        <v>1811</v>
      </c>
      <c r="C2118" s="23">
        <v>6</v>
      </c>
      <c r="D2118" s="23">
        <v>0.7</v>
      </c>
      <c r="E2118" s="23">
        <v>50</v>
      </c>
      <c r="F2118">
        <v>9.65</v>
      </c>
      <c r="G2118" t="s">
        <v>14150</v>
      </c>
    </row>
    <row r="2119" spans="1:7" x14ac:dyDescent="0.35">
      <c r="A2119" s="21" t="s">
        <v>6937</v>
      </c>
      <c r="B2119" s="29" t="s">
        <v>6938</v>
      </c>
      <c r="C2119" s="23">
        <v>6</v>
      </c>
      <c r="D2119" s="23">
        <v>0.5</v>
      </c>
      <c r="E2119" s="23">
        <v>44</v>
      </c>
      <c r="F2119">
        <v>19.5</v>
      </c>
      <c r="G2119" t="s">
        <v>14146</v>
      </c>
    </row>
    <row r="2120" spans="1:7" x14ac:dyDescent="0.35">
      <c r="A2120" s="21" t="s">
        <v>13183</v>
      </c>
      <c r="B2120" s="29" t="s">
        <v>13184</v>
      </c>
      <c r="C2120" s="23">
        <v>6</v>
      </c>
      <c r="D2120" s="23">
        <v>0.7</v>
      </c>
      <c r="E2120" s="23">
        <v>43</v>
      </c>
      <c r="F2120">
        <v>18</v>
      </c>
      <c r="G2120" t="s">
        <v>14145</v>
      </c>
    </row>
    <row r="2121" spans="1:7" x14ac:dyDescent="0.35">
      <c r="A2121" s="21" t="s">
        <v>10332</v>
      </c>
      <c r="B2121" s="29" t="s">
        <v>10333</v>
      </c>
      <c r="C2121" s="23">
        <v>4</v>
      </c>
      <c r="D2121" s="23">
        <v>0.7</v>
      </c>
      <c r="E2121" s="23">
        <v>40</v>
      </c>
      <c r="F2121">
        <v>295</v>
      </c>
      <c r="G2121" t="s">
        <v>14140</v>
      </c>
    </row>
    <row r="2122" spans="1:7" x14ac:dyDescent="0.35">
      <c r="A2122" s="21" t="s">
        <v>12145</v>
      </c>
      <c r="B2122" s="29" t="s">
        <v>12146</v>
      </c>
      <c r="C2122" s="23">
        <v>6</v>
      </c>
      <c r="D2122" s="23">
        <v>0.7</v>
      </c>
      <c r="E2122" s="23">
        <v>40</v>
      </c>
      <c r="F2122">
        <v>4.75</v>
      </c>
      <c r="G2122" t="s">
        <v>14153</v>
      </c>
    </row>
    <row r="2123" spans="1:7" x14ac:dyDescent="0.35">
      <c r="A2123" s="21" t="s">
        <v>5814</v>
      </c>
      <c r="B2123" s="29" t="s">
        <v>5802</v>
      </c>
      <c r="C2123" s="23">
        <v>6</v>
      </c>
      <c r="D2123" s="23">
        <v>1.5</v>
      </c>
      <c r="E2123" s="23">
        <v>40</v>
      </c>
      <c r="F2123">
        <v>5.8</v>
      </c>
      <c r="G2123" t="s">
        <v>14150</v>
      </c>
    </row>
    <row r="2124" spans="1:7" x14ac:dyDescent="0.35">
      <c r="A2124" s="21" t="s">
        <v>8870</v>
      </c>
      <c r="B2124" s="29" t="s">
        <v>8867</v>
      </c>
      <c r="C2124" s="23">
        <v>3</v>
      </c>
      <c r="D2124" s="23">
        <v>0.7</v>
      </c>
      <c r="E2124" s="23">
        <v>40</v>
      </c>
      <c r="F2124">
        <v>105</v>
      </c>
      <c r="G2124" t="s">
        <v>14157</v>
      </c>
    </row>
    <row r="2125" spans="1:7" x14ac:dyDescent="0.35">
      <c r="A2125" s="21" t="s">
        <v>13440</v>
      </c>
      <c r="B2125" s="29" t="s">
        <v>13434</v>
      </c>
      <c r="C2125" s="23">
        <v>6</v>
      </c>
      <c r="D2125" s="23">
        <v>1</v>
      </c>
      <c r="E2125" s="23">
        <v>40</v>
      </c>
      <c r="F2125">
        <v>9.75</v>
      </c>
      <c r="G2125" t="s">
        <v>14156</v>
      </c>
    </row>
    <row r="2126" spans="1:7" x14ac:dyDescent="0.35">
      <c r="A2126" s="21" t="s">
        <v>11764</v>
      </c>
      <c r="B2126" s="29" t="s">
        <v>11765</v>
      </c>
      <c r="C2126" s="23">
        <v>6</v>
      </c>
      <c r="D2126" s="23">
        <v>1</v>
      </c>
      <c r="E2126" s="23">
        <v>38</v>
      </c>
      <c r="F2126">
        <v>7.15</v>
      </c>
      <c r="G2126" t="s">
        <v>14140</v>
      </c>
    </row>
    <row r="2127" spans="1:7" x14ac:dyDescent="0.35">
      <c r="A2127" s="21" t="s">
        <v>8638</v>
      </c>
      <c r="B2127" s="29" t="s">
        <v>8639</v>
      </c>
      <c r="C2127" s="23">
        <v>6</v>
      </c>
      <c r="D2127" s="23">
        <v>0.7</v>
      </c>
      <c r="E2127" s="23">
        <v>46</v>
      </c>
      <c r="F2127">
        <v>30.5</v>
      </c>
      <c r="G2127" t="s">
        <v>14145</v>
      </c>
    </row>
    <row r="2128" spans="1:7" x14ac:dyDescent="0.35">
      <c r="A2128" s="21" t="s">
        <v>8144</v>
      </c>
      <c r="B2128" s="29" t="s">
        <v>8145</v>
      </c>
      <c r="C2128" s="23">
        <v>6</v>
      </c>
      <c r="D2128" s="23">
        <v>0.7</v>
      </c>
      <c r="E2128" s="23">
        <v>57.3</v>
      </c>
      <c r="F2128">
        <v>115</v>
      </c>
      <c r="G2128" t="s">
        <v>14145</v>
      </c>
    </row>
    <row r="2129" spans="1:7" x14ac:dyDescent="0.35">
      <c r="A2129" s="21" t="s">
        <v>5956</v>
      </c>
      <c r="B2129" s="29" t="s">
        <v>5952</v>
      </c>
      <c r="C2129" s="23">
        <v>6</v>
      </c>
      <c r="D2129" s="23">
        <v>1</v>
      </c>
      <c r="E2129" s="23">
        <v>40</v>
      </c>
      <c r="F2129">
        <v>31</v>
      </c>
      <c r="G2129" t="s">
        <v>14145</v>
      </c>
    </row>
    <row r="2130" spans="1:7" x14ac:dyDescent="0.35">
      <c r="A2130" s="21" t="s">
        <v>12959</v>
      </c>
      <c r="B2130" s="29" t="s">
        <v>12960</v>
      </c>
      <c r="C2130" s="23">
        <v>3</v>
      </c>
      <c r="D2130" s="23">
        <v>0.7</v>
      </c>
      <c r="E2130" s="23">
        <v>43</v>
      </c>
      <c r="F2130">
        <v>4650</v>
      </c>
      <c r="G2130" t="s">
        <v>14145</v>
      </c>
    </row>
    <row r="2131" spans="1:7" x14ac:dyDescent="0.35">
      <c r="A2131" s="21" t="s">
        <v>14328</v>
      </c>
      <c r="B2131" s="29" t="s">
        <v>14329</v>
      </c>
      <c r="C2131" s="23">
        <v>6</v>
      </c>
      <c r="D2131" s="23">
        <v>0.7</v>
      </c>
      <c r="E2131" s="23">
        <v>40</v>
      </c>
      <c r="F2131">
        <v>16.5</v>
      </c>
      <c r="G2131" t="s">
        <v>14150</v>
      </c>
    </row>
    <row r="2132" spans="1:7" x14ac:dyDescent="0.35">
      <c r="A2132" s="21" t="s">
        <v>10374</v>
      </c>
      <c r="B2132" s="29" t="s">
        <v>10375</v>
      </c>
      <c r="C2132" s="23">
        <v>6</v>
      </c>
      <c r="D2132" s="23">
        <v>0.7</v>
      </c>
      <c r="E2132" s="23">
        <v>50.6</v>
      </c>
      <c r="F2132">
        <v>240</v>
      </c>
      <c r="G2132" t="s">
        <v>14145</v>
      </c>
    </row>
    <row r="2133" spans="1:7" x14ac:dyDescent="0.35">
      <c r="A2133" s="21" t="s">
        <v>10058</v>
      </c>
      <c r="B2133" s="29" t="s">
        <v>10059</v>
      </c>
      <c r="C2133" s="23">
        <v>6</v>
      </c>
      <c r="D2133" s="23">
        <v>0.7</v>
      </c>
      <c r="E2133" s="23">
        <v>38</v>
      </c>
      <c r="F2133">
        <v>18.5</v>
      </c>
      <c r="G2133" t="s">
        <v>14140</v>
      </c>
    </row>
    <row r="2134" spans="1:7" x14ac:dyDescent="0.35">
      <c r="A2134" s="21" t="s">
        <v>10348</v>
      </c>
      <c r="B2134" s="29" t="s">
        <v>10349</v>
      </c>
      <c r="C2134" s="23">
        <v>6</v>
      </c>
      <c r="D2134" s="23">
        <v>1</v>
      </c>
      <c r="E2134" s="23">
        <v>40</v>
      </c>
      <c r="F2134">
        <v>36.5</v>
      </c>
      <c r="G2134" t="s">
        <v>14140</v>
      </c>
    </row>
    <row r="2135" spans="1:7" x14ac:dyDescent="0.35">
      <c r="A2135" s="21" t="s">
        <v>2240</v>
      </c>
      <c r="B2135" s="29" t="s">
        <v>2241</v>
      </c>
      <c r="C2135" s="23">
        <v>6</v>
      </c>
      <c r="D2135" s="23">
        <v>0.7</v>
      </c>
      <c r="E2135" s="23">
        <v>40</v>
      </c>
      <c r="F2135">
        <v>13.5</v>
      </c>
      <c r="G2135" t="s">
        <v>14144</v>
      </c>
    </row>
    <row r="2136" spans="1:7" x14ac:dyDescent="0.35">
      <c r="A2136" s="21" t="s">
        <v>2086</v>
      </c>
      <c r="B2136" s="29" t="s">
        <v>2087</v>
      </c>
      <c r="C2136" s="23">
        <v>6</v>
      </c>
      <c r="D2136" s="23">
        <v>0.5</v>
      </c>
      <c r="E2136" s="23">
        <v>30</v>
      </c>
      <c r="F2136">
        <v>5.15</v>
      </c>
      <c r="G2136" t="s">
        <v>14148</v>
      </c>
    </row>
    <row r="2137" spans="1:7" x14ac:dyDescent="0.35">
      <c r="A2137" s="21" t="s">
        <v>7002</v>
      </c>
      <c r="B2137" s="29" t="s">
        <v>7003</v>
      </c>
      <c r="C2137" s="23">
        <v>6</v>
      </c>
      <c r="D2137" s="23">
        <v>0.7</v>
      </c>
      <c r="E2137" s="23">
        <v>48.1</v>
      </c>
      <c r="F2137">
        <v>17.5</v>
      </c>
      <c r="G2137" t="s">
        <v>14146</v>
      </c>
    </row>
    <row r="2138" spans="1:7" x14ac:dyDescent="0.35">
      <c r="A2138" s="21" t="s">
        <v>13074</v>
      </c>
      <c r="B2138" s="29" t="s">
        <v>13075</v>
      </c>
      <c r="C2138" s="23">
        <v>6</v>
      </c>
      <c r="D2138" s="23">
        <v>0.7</v>
      </c>
      <c r="E2138" s="23">
        <v>46</v>
      </c>
      <c r="F2138">
        <v>14.5</v>
      </c>
      <c r="G2138" t="s">
        <v>14163</v>
      </c>
    </row>
    <row r="2139" spans="1:7" x14ac:dyDescent="0.35">
      <c r="A2139" s="21" t="s">
        <v>1603</v>
      </c>
      <c r="B2139" s="29" t="s">
        <v>1604</v>
      </c>
      <c r="C2139" s="23">
        <v>6</v>
      </c>
      <c r="D2139" s="23">
        <v>0.7</v>
      </c>
      <c r="E2139" s="23">
        <v>43</v>
      </c>
      <c r="F2139">
        <v>47.5</v>
      </c>
      <c r="G2139" t="s">
        <v>14145</v>
      </c>
    </row>
    <row r="2140" spans="1:7" x14ac:dyDescent="0.35">
      <c r="A2140" s="21" t="s">
        <v>12875</v>
      </c>
      <c r="B2140" s="29" t="s">
        <v>12876</v>
      </c>
      <c r="C2140" s="23">
        <v>6</v>
      </c>
      <c r="D2140" s="23">
        <v>0.7</v>
      </c>
      <c r="E2140" s="23">
        <v>40</v>
      </c>
      <c r="F2140">
        <v>21.65</v>
      </c>
      <c r="G2140" t="s">
        <v>14145</v>
      </c>
    </row>
    <row r="2141" spans="1:7" x14ac:dyDescent="0.35">
      <c r="A2141" s="21" t="s">
        <v>11104</v>
      </c>
      <c r="B2141" s="29" t="s">
        <v>11105</v>
      </c>
      <c r="C2141" s="23">
        <v>6</v>
      </c>
      <c r="D2141" s="23">
        <v>0.75</v>
      </c>
      <c r="E2141" s="23">
        <v>46.85</v>
      </c>
      <c r="F2141">
        <v>17.5</v>
      </c>
      <c r="G2141" t="s">
        <v>14158</v>
      </c>
    </row>
    <row r="2142" spans="1:7" x14ac:dyDescent="0.35">
      <c r="A2142" s="21" t="s">
        <v>12608</v>
      </c>
      <c r="B2142" s="29" t="s">
        <v>12609</v>
      </c>
      <c r="C2142" s="23">
        <v>6</v>
      </c>
      <c r="D2142" s="23">
        <v>0.7</v>
      </c>
      <c r="E2142" s="23">
        <v>50</v>
      </c>
      <c r="F2142">
        <v>54.5</v>
      </c>
      <c r="G2142" t="s">
        <v>14151</v>
      </c>
    </row>
    <row r="2143" spans="1:7" x14ac:dyDescent="0.35">
      <c r="A2143" s="21" t="s">
        <v>14805</v>
      </c>
      <c r="B2143" s="29" t="s">
        <v>14806</v>
      </c>
      <c r="C2143" s="23">
        <v>6</v>
      </c>
      <c r="D2143" s="23">
        <v>0.7</v>
      </c>
      <c r="E2143" s="23">
        <v>46</v>
      </c>
      <c r="F2143">
        <v>24.5</v>
      </c>
      <c r="G2143" t="s">
        <v>14163</v>
      </c>
    </row>
    <row r="2144" spans="1:7" x14ac:dyDescent="0.35">
      <c r="A2144" s="21" t="s">
        <v>11038</v>
      </c>
      <c r="B2144" s="29" t="s">
        <v>11039</v>
      </c>
      <c r="C2144" s="23">
        <v>6</v>
      </c>
      <c r="D2144" s="23">
        <v>0.7</v>
      </c>
      <c r="E2144" s="23">
        <v>58.4</v>
      </c>
      <c r="F2144">
        <v>75</v>
      </c>
      <c r="G2144" t="s">
        <v>14145</v>
      </c>
    </row>
    <row r="2145" spans="1:7" x14ac:dyDescent="0.35">
      <c r="A2145" s="21" t="s">
        <v>13347</v>
      </c>
      <c r="B2145" s="29" t="s">
        <v>13343</v>
      </c>
      <c r="C2145" s="23">
        <v>6</v>
      </c>
      <c r="D2145" s="23">
        <v>1</v>
      </c>
      <c r="E2145" s="23">
        <v>40</v>
      </c>
      <c r="F2145">
        <v>9.75</v>
      </c>
      <c r="G2145" t="s">
        <v>14150</v>
      </c>
    </row>
    <row r="2146" spans="1:7" x14ac:dyDescent="0.35">
      <c r="A2146" s="21" t="s">
        <v>6665</v>
      </c>
      <c r="B2146" s="29" t="s">
        <v>6653</v>
      </c>
      <c r="C2146" s="23">
        <v>6</v>
      </c>
      <c r="D2146" s="23">
        <v>1.75</v>
      </c>
      <c r="E2146" s="23">
        <v>41.4</v>
      </c>
      <c r="F2146">
        <v>44.5</v>
      </c>
      <c r="G2146" t="s">
        <v>14146</v>
      </c>
    </row>
    <row r="2147" spans="1:7" x14ac:dyDescent="0.35">
      <c r="A2147" s="21" t="s">
        <v>1162</v>
      </c>
      <c r="B2147" s="29" t="s">
        <v>1163</v>
      </c>
      <c r="C2147" s="23">
        <v>6</v>
      </c>
      <c r="D2147" s="23">
        <v>0.7</v>
      </c>
      <c r="E2147" s="23">
        <v>44.5</v>
      </c>
      <c r="F2147">
        <v>12.5</v>
      </c>
      <c r="G2147" t="s">
        <v>14160</v>
      </c>
    </row>
    <row r="2148" spans="1:7" x14ac:dyDescent="0.35">
      <c r="A2148" s="21" t="s">
        <v>1621</v>
      </c>
      <c r="B2148" s="29" t="s">
        <v>1622</v>
      </c>
      <c r="C2148" s="23">
        <v>6</v>
      </c>
      <c r="D2148" s="23">
        <v>0.7</v>
      </c>
      <c r="E2148" s="23">
        <v>17</v>
      </c>
      <c r="F2148">
        <v>4.45</v>
      </c>
      <c r="G2148" t="s">
        <v>14154</v>
      </c>
    </row>
    <row r="2149" spans="1:7" x14ac:dyDescent="0.35">
      <c r="A2149" s="21" t="s">
        <v>10996</v>
      </c>
      <c r="B2149" s="29" t="s">
        <v>10997</v>
      </c>
      <c r="C2149" s="23">
        <v>6</v>
      </c>
      <c r="D2149" s="23">
        <v>0.7</v>
      </c>
      <c r="E2149" s="23">
        <v>46</v>
      </c>
      <c r="F2149">
        <v>27</v>
      </c>
      <c r="G2149" t="s">
        <v>14144</v>
      </c>
    </row>
    <row r="2150" spans="1:7" x14ac:dyDescent="0.35">
      <c r="A2150" s="21" t="s">
        <v>13214</v>
      </c>
      <c r="B2150" s="29" t="s">
        <v>13215</v>
      </c>
      <c r="C2150" s="23">
        <v>6</v>
      </c>
      <c r="D2150" s="23">
        <v>0.7</v>
      </c>
      <c r="E2150" s="23">
        <v>40</v>
      </c>
      <c r="F2150">
        <v>21.5</v>
      </c>
      <c r="G2150" t="s">
        <v>14145</v>
      </c>
    </row>
    <row r="2151" spans="1:7" x14ac:dyDescent="0.35">
      <c r="A2151" s="21" t="s">
        <v>10773</v>
      </c>
      <c r="B2151" s="29" t="s">
        <v>10770</v>
      </c>
      <c r="C2151" s="23">
        <v>6</v>
      </c>
      <c r="D2151" s="23">
        <v>1</v>
      </c>
      <c r="E2151" s="23">
        <v>40</v>
      </c>
      <c r="F2151">
        <v>8.1</v>
      </c>
      <c r="G2151" t="s">
        <v>14142</v>
      </c>
    </row>
    <row r="2152" spans="1:7" x14ac:dyDescent="0.35">
      <c r="A2152" s="21" t="s">
        <v>2377</v>
      </c>
      <c r="B2152" s="29" t="s">
        <v>2378</v>
      </c>
      <c r="C2152" s="23">
        <v>6</v>
      </c>
      <c r="D2152" s="23">
        <v>0.7</v>
      </c>
      <c r="E2152" s="23">
        <v>40</v>
      </c>
      <c r="F2152">
        <v>20.399999999999999</v>
      </c>
      <c r="G2152" t="s">
        <v>14145</v>
      </c>
    </row>
    <row r="2153" spans="1:7" x14ac:dyDescent="0.35">
      <c r="A2153" s="21" t="s">
        <v>15918</v>
      </c>
      <c r="B2153" s="29" t="s">
        <v>15919</v>
      </c>
      <c r="C2153" s="23">
        <v>6</v>
      </c>
      <c r="D2153" s="23">
        <v>0.7</v>
      </c>
      <c r="E2153" s="23">
        <v>20</v>
      </c>
      <c r="F2153">
        <v>5.7</v>
      </c>
      <c r="G2153" t="s">
        <v>14161</v>
      </c>
    </row>
    <row r="2154" spans="1:7" x14ac:dyDescent="0.35">
      <c r="A2154" s="21" t="s">
        <v>3835</v>
      </c>
      <c r="B2154" s="29" t="s">
        <v>3836</v>
      </c>
      <c r="C2154" s="23">
        <v>6</v>
      </c>
      <c r="D2154" s="23">
        <v>0.7</v>
      </c>
      <c r="E2154" s="23">
        <v>46</v>
      </c>
      <c r="F2154">
        <v>65</v>
      </c>
      <c r="G2154" t="s">
        <v>14145</v>
      </c>
    </row>
    <row r="2155" spans="1:7" x14ac:dyDescent="0.35">
      <c r="A2155" s="21" t="s">
        <v>1507</v>
      </c>
      <c r="B2155" s="29" t="s">
        <v>1508</v>
      </c>
      <c r="C2155" s="23">
        <v>6</v>
      </c>
      <c r="D2155" s="23">
        <v>0.7</v>
      </c>
      <c r="E2155" s="23">
        <v>40</v>
      </c>
      <c r="F2155">
        <v>64.5</v>
      </c>
      <c r="G2155" t="s">
        <v>14142</v>
      </c>
    </row>
    <row r="2156" spans="1:7" x14ac:dyDescent="0.35">
      <c r="A2156" s="21" t="s">
        <v>7587</v>
      </c>
      <c r="B2156" s="29" t="s">
        <v>7588</v>
      </c>
      <c r="C2156" s="23">
        <v>6</v>
      </c>
      <c r="D2156" s="23">
        <v>1</v>
      </c>
      <c r="E2156" s="23">
        <v>43</v>
      </c>
      <c r="F2156">
        <v>36.5</v>
      </c>
      <c r="G2156" t="s">
        <v>14150</v>
      </c>
    </row>
    <row r="2157" spans="1:7" x14ac:dyDescent="0.35">
      <c r="A2157" s="21" t="s">
        <v>14041</v>
      </c>
      <c r="B2157" s="29" t="s">
        <v>14042</v>
      </c>
      <c r="C2157" s="23">
        <v>6</v>
      </c>
      <c r="D2157" s="23">
        <v>0.7</v>
      </c>
      <c r="E2157" s="23">
        <v>24</v>
      </c>
      <c r="F2157">
        <v>8</v>
      </c>
      <c r="G2157" t="s">
        <v>14148</v>
      </c>
    </row>
    <row r="2158" spans="1:7" x14ac:dyDescent="0.35">
      <c r="A2158" s="21" t="s">
        <v>11217</v>
      </c>
      <c r="B2158" s="29" t="s">
        <v>11218</v>
      </c>
      <c r="C2158" s="23">
        <v>6</v>
      </c>
      <c r="D2158" s="23">
        <v>1</v>
      </c>
      <c r="E2158" s="23">
        <v>22</v>
      </c>
      <c r="F2158">
        <v>7.3</v>
      </c>
      <c r="G2158" t="s">
        <v>14161</v>
      </c>
    </row>
    <row r="2159" spans="1:7" x14ac:dyDescent="0.35">
      <c r="A2159" s="21" t="s">
        <v>4108</v>
      </c>
      <c r="B2159" s="29" t="s">
        <v>4109</v>
      </c>
      <c r="C2159" s="23">
        <v>6</v>
      </c>
      <c r="D2159" s="23">
        <v>0.7</v>
      </c>
      <c r="E2159" s="23">
        <v>20</v>
      </c>
      <c r="F2159">
        <v>6.15</v>
      </c>
      <c r="G2159" t="s">
        <v>14153</v>
      </c>
    </row>
    <row r="2160" spans="1:7" x14ac:dyDescent="0.35">
      <c r="A2160" s="21" t="s">
        <v>10253</v>
      </c>
      <c r="B2160" s="29" t="s">
        <v>10254</v>
      </c>
      <c r="C2160" s="23">
        <v>6</v>
      </c>
      <c r="D2160" s="23">
        <v>0.7</v>
      </c>
      <c r="E2160" s="23">
        <v>40</v>
      </c>
      <c r="F2160">
        <v>9.65</v>
      </c>
      <c r="G2160" t="s">
        <v>14144</v>
      </c>
    </row>
    <row r="2161" spans="1:7" x14ac:dyDescent="0.35">
      <c r="A2161" s="21" t="s">
        <v>9058</v>
      </c>
      <c r="B2161" s="29" t="s">
        <v>9059</v>
      </c>
      <c r="C2161" s="23">
        <v>12</v>
      </c>
      <c r="D2161" s="23">
        <v>0.05</v>
      </c>
      <c r="E2161" s="23">
        <v>38</v>
      </c>
      <c r="F2161">
        <v>3.4</v>
      </c>
      <c r="G2161" t="s">
        <v>14146</v>
      </c>
    </row>
    <row r="2162" spans="1:7" x14ac:dyDescent="0.35">
      <c r="A2162" s="21" t="s">
        <v>6621</v>
      </c>
      <c r="B2162" s="29" t="s">
        <v>6622</v>
      </c>
      <c r="C2162" s="23">
        <v>6</v>
      </c>
      <c r="D2162" s="23">
        <v>0.7</v>
      </c>
      <c r="E2162" s="23">
        <v>43</v>
      </c>
      <c r="F2162">
        <v>40.5</v>
      </c>
      <c r="G2162" t="s">
        <v>14158</v>
      </c>
    </row>
    <row r="2163" spans="1:7" x14ac:dyDescent="0.35">
      <c r="A2163" s="21" t="s">
        <v>1889</v>
      </c>
      <c r="B2163" s="29" t="s">
        <v>1886</v>
      </c>
      <c r="C2163" s="23">
        <v>6</v>
      </c>
      <c r="D2163" s="23">
        <v>1</v>
      </c>
      <c r="E2163" s="23">
        <v>40</v>
      </c>
      <c r="F2163">
        <v>10.75</v>
      </c>
      <c r="G2163" t="s">
        <v>14146</v>
      </c>
    </row>
    <row r="2164" spans="1:7" x14ac:dyDescent="0.35">
      <c r="A2164" s="21" t="s">
        <v>538</v>
      </c>
      <c r="B2164" s="29" t="s">
        <v>539</v>
      </c>
      <c r="C2164" s="23">
        <v>6</v>
      </c>
      <c r="D2164" s="23">
        <v>0.7</v>
      </c>
      <c r="E2164" s="23">
        <v>20</v>
      </c>
      <c r="F2164">
        <v>4.75</v>
      </c>
      <c r="G2164" t="s">
        <v>14148</v>
      </c>
    </row>
    <row r="2165" spans="1:7" x14ac:dyDescent="0.35">
      <c r="A2165" s="21" t="s">
        <v>14643</v>
      </c>
      <c r="B2165" s="29" t="s">
        <v>14644</v>
      </c>
      <c r="C2165" s="23">
        <v>6</v>
      </c>
      <c r="D2165" s="23">
        <v>0.7</v>
      </c>
      <c r="E2165" s="23">
        <v>45</v>
      </c>
      <c r="F2165">
        <v>74.5</v>
      </c>
      <c r="G2165" t="s">
        <v>14144</v>
      </c>
    </row>
    <row r="2166" spans="1:7" x14ac:dyDescent="0.35">
      <c r="A2166" s="21" t="s">
        <v>5067</v>
      </c>
      <c r="B2166" s="29" t="s">
        <v>5057</v>
      </c>
      <c r="C2166" s="23">
        <v>6</v>
      </c>
      <c r="D2166" s="23">
        <v>1</v>
      </c>
      <c r="E2166" s="23">
        <v>35</v>
      </c>
      <c r="F2166">
        <v>9.35</v>
      </c>
      <c r="G2166" t="s">
        <v>14156</v>
      </c>
    </row>
    <row r="2167" spans="1:7" x14ac:dyDescent="0.35">
      <c r="A2167" s="21" t="s">
        <v>6563</v>
      </c>
      <c r="B2167" s="29" t="s">
        <v>6564</v>
      </c>
      <c r="C2167" s="23">
        <v>6</v>
      </c>
      <c r="D2167" s="23">
        <v>0.7</v>
      </c>
      <c r="E2167" s="23">
        <v>40</v>
      </c>
      <c r="F2167">
        <v>13.95</v>
      </c>
      <c r="G2167" t="s">
        <v>14144</v>
      </c>
    </row>
    <row r="2168" spans="1:7" x14ac:dyDescent="0.35">
      <c r="A2168" s="21" t="s">
        <v>1512</v>
      </c>
      <c r="B2168" s="29" t="s">
        <v>1513</v>
      </c>
      <c r="C2168" s="23">
        <v>60</v>
      </c>
      <c r="D2168" s="23">
        <v>0.05</v>
      </c>
      <c r="E2168" s="23">
        <v>40</v>
      </c>
      <c r="F2168">
        <v>3.25</v>
      </c>
      <c r="G2168" t="s">
        <v>14142</v>
      </c>
    </row>
    <row r="2169" spans="1:7" x14ac:dyDescent="0.35">
      <c r="A2169" s="21" t="s">
        <v>14414</v>
      </c>
      <c r="B2169" s="29" t="s">
        <v>14415</v>
      </c>
      <c r="C2169" s="23">
        <v>6</v>
      </c>
      <c r="D2169" s="23">
        <v>0.7</v>
      </c>
      <c r="E2169" s="23">
        <v>40</v>
      </c>
      <c r="F2169">
        <v>22.5</v>
      </c>
      <c r="G2169" t="s">
        <v>14150</v>
      </c>
    </row>
    <row r="2170" spans="1:7" x14ac:dyDescent="0.35">
      <c r="A2170" s="21" t="s">
        <v>9931</v>
      </c>
      <c r="B2170" s="29" t="s">
        <v>9928</v>
      </c>
      <c r="C2170" s="23">
        <v>6</v>
      </c>
      <c r="D2170" s="23">
        <v>0.7</v>
      </c>
      <c r="E2170" s="23">
        <v>37.5</v>
      </c>
      <c r="F2170">
        <v>2.95</v>
      </c>
      <c r="G2170" t="s">
        <v>14144</v>
      </c>
    </row>
    <row r="2171" spans="1:7" x14ac:dyDescent="0.35">
      <c r="A2171" s="21" t="s">
        <v>14403</v>
      </c>
      <c r="B2171" s="29" t="s">
        <v>14404</v>
      </c>
      <c r="C2171" s="23">
        <v>6</v>
      </c>
      <c r="D2171" s="23">
        <v>0.7</v>
      </c>
      <c r="E2171" s="23">
        <v>40</v>
      </c>
      <c r="F2171">
        <v>17.16</v>
      </c>
      <c r="G2171" t="s">
        <v>14142</v>
      </c>
    </row>
    <row r="2172" spans="1:7" x14ac:dyDescent="0.35">
      <c r="A2172" s="21" t="s">
        <v>2292</v>
      </c>
      <c r="B2172" s="29" t="s">
        <v>2293</v>
      </c>
      <c r="C2172" s="23">
        <v>6</v>
      </c>
      <c r="D2172" s="23">
        <v>0.5</v>
      </c>
      <c r="E2172" s="23">
        <v>17</v>
      </c>
      <c r="F2172">
        <v>11</v>
      </c>
      <c r="G2172" t="s">
        <v>14154</v>
      </c>
    </row>
    <row r="2173" spans="1:7" x14ac:dyDescent="0.35">
      <c r="A2173" s="21" t="s">
        <v>4072</v>
      </c>
      <c r="B2173" s="29" t="s">
        <v>4073</v>
      </c>
      <c r="C2173" s="23">
        <v>6</v>
      </c>
      <c r="D2173" s="23">
        <v>0.7</v>
      </c>
      <c r="E2173" s="23">
        <v>15</v>
      </c>
      <c r="F2173">
        <v>6.45</v>
      </c>
      <c r="G2173" t="s">
        <v>14153</v>
      </c>
    </row>
    <row r="2174" spans="1:7" x14ac:dyDescent="0.35">
      <c r="A2174" s="21" t="s">
        <v>613</v>
      </c>
      <c r="B2174" s="29" t="s">
        <v>14832</v>
      </c>
      <c r="C2174" s="23">
        <v>6</v>
      </c>
      <c r="D2174" s="23">
        <v>0.7</v>
      </c>
      <c r="E2174" s="23">
        <v>43</v>
      </c>
      <c r="F2174">
        <v>31.75</v>
      </c>
      <c r="G2174" t="s">
        <v>14146</v>
      </c>
    </row>
    <row r="2175" spans="1:7" x14ac:dyDescent="0.35">
      <c r="A2175" s="21" t="s">
        <v>574</v>
      </c>
      <c r="B2175" s="29" t="s">
        <v>575</v>
      </c>
      <c r="C2175" s="23">
        <v>6</v>
      </c>
      <c r="D2175" s="23">
        <v>0.7</v>
      </c>
      <c r="E2175" s="23">
        <v>15.5</v>
      </c>
      <c r="F2175">
        <v>7.95</v>
      </c>
      <c r="G2175" t="s">
        <v>14154</v>
      </c>
    </row>
    <row r="2176" spans="1:7" x14ac:dyDescent="0.35">
      <c r="A2176" s="21" t="s">
        <v>4203</v>
      </c>
      <c r="B2176" s="29" t="s">
        <v>4204</v>
      </c>
      <c r="C2176" s="23">
        <v>6</v>
      </c>
      <c r="D2176" s="23">
        <v>0.7</v>
      </c>
      <c r="E2176" s="23">
        <v>35</v>
      </c>
      <c r="F2176">
        <v>25.5</v>
      </c>
      <c r="G2176" t="s">
        <v>14144</v>
      </c>
    </row>
    <row r="2177" spans="1:7" x14ac:dyDescent="0.35">
      <c r="A2177" s="21" t="s">
        <v>1834</v>
      </c>
      <c r="B2177" s="29" t="s">
        <v>1835</v>
      </c>
      <c r="C2177" s="23">
        <v>144</v>
      </c>
      <c r="D2177" s="23">
        <v>0.05</v>
      </c>
      <c r="E2177" s="23">
        <v>42.3</v>
      </c>
      <c r="F2177">
        <v>3.15</v>
      </c>
      <c r="G2177" t="s">
        <v>14146</v>
      </c>
    </row>
    <row r="2178" spans="1:7" x14ac:dyDescent="0.35">
      <c r="A2178" s="21" t="s">
        <v>12547</v>
      </c>
      <c r="B2178" s="29" t="s">
        <v>12546</v>
      </c>
      <c r="C2178" s="23">
        <v>192</v>
      </c>
      <c r="D2178" s="23">
        <v>0.05</v>
      </c>
      <c r="E2178" s="23">
        <v>47.3</v>
      </c>
      <c r="F2178">
        <v>1</v>
      </c>
      <c r="G2178" t="s">
        <v>14146</v>
      </c>
    </row>
    <row r="2179" spans="1:7" x14ac:dyDescent="0.35">
      <c r="A2179" s="21" t="s">
        <v>280</v>
      </c>
      <c r="B2179" s="29" t="s">
        <v>281</v>
      </c>
      <c r="C2179" s="23">
        <v>6</v>
      </c>
      <c r="D2179" s="23">
        <v>0.7</v>
      </c>
      <c r="E2179" s="23">
        <v>40</v>
      </c>
      <c r="F2179">
        <v>6.75</v>
      </c>
      <c r="G2179" t="s">
        <v>14141</v>
      </c>
    </row>
    <row r="2180" spans="1:7" x14ac:dyDescent="0.35">
      <c r="A2180" s="21" t="s">
        <v>3684</v>
      </c>
      <c r="B2180" s="29" t="s">
        <v>3685</v>
      </c>
      <c r="C2180" s="23">
        <v>6</v>
      </c>
      <c r="D2180" s="23">
        <v>0.5</v>
      </c>
      <c r="E2180" s="23">
        <v>40</v>
      </c>
      <c r="F2180">
        <v>25.25</v>
      </c>
      <c r="G2180" t="s">
        <v>14146</v>
      </c>
    </row>
    <row r="2181" spans="1:7" x14ac:dyDescent="0.35">
      <c r="A2181" s="21" t="s">
        <v>3001</v>
      </c>
      <c r="B2181" s="29" t="s">
        <v>3002</v>
      </c>
      <c r="C2181" s="23">
        <v>3</v>
      </c>
      <c r="D2181" s="23">
        <v>0.7</v>
      </c>
      <c r="E2181" s="23">
        <v>40</v>
      </c>
      <c r="F2181">
        <v>69.5</v>
      </c>
      <c r="G2181" t="s">
        <v>14140</v>
      </c>
    </row>
    <row r="2182" spans="1:7" x14ac:dyDescent="0.35">
      <c r="A2182" s="21" t="s">
        <v>2133</v>
      </c>
      <c r="B2182" s="29" t="s">
        <v>2134</v>
      </c>
      <c r="C2182" s="23">
        <v>6</v>
      </c>
      <c r="D2182" s="23">
        <v>0.7</v>
      </c>
      <c r="E2182" s="23">
        <v>37.5</v>
      </c>
      <c r="F2182">
        <v>6.65</v>
      </c>
      <c r="G2182" t="s">
        <v>14146</v>
      </c>
    </row>
    <row r="2183" spans="1:7" x14ac:dyDescent="0.35">
      <c r="A2183" s="21" t="s">
        <v>12246</v>
      </c>
      <c r="B2183" s="29" t="s">
        <v>12247</v>
      </c>
      <c r="C2183" s="23">
        <v>6</v>
      </c>
      <c r="D2183" s="23">
        <v>0.5</v>
      </c>
      <c r="E2183" s="23">
        <v>50</v>
      </c>
      <c r="F2183">
        <v>17.5</v>
      </c>
      <c r="G2183" t="s">
        <v>14158</v>
      </c>
    </row>
    <row r="2184" spans="1:7" x14ac:dyDescent="0.35">
      <c r="A2184" s="21" t="s">
        <v>13699</v>
      </c>
      <c r="B2184" s="29" t="s">
        <v>13700</v>
      </c>
      <c r="C2184" s="23">
        <v>6</v>
      </c>
      <c r="D2184" s="23">
        <v>0.7</v>
      </c>
      <c r="E2184" s="23">
        <v>43</v>
      </c>
      <c r="F2184">
        <v>9.8000000000000007</v>
      </c>
      <c r="G2184" t="s">
        <v>14146</v>
      </c>
    </row>
    <row r="2185" spans="1:7" x14ac:dyDescent="0.35">
      <c r="A2185" s="21" t="s">
        <v>14729</v>
      </c>
      <c r="B2185" s="29" t="s">
        <v>8403</v>
      </c>
      <c r="C2185" s="23">
        <v>6</v>
      </c>
      <c r="D2185" s="23">
        <v>0.7</v>
      </c>
      <c r="E2185" s="23">
        <v>31</v>
      </c>
      <c r="F2185">
        <v>8.25</v>
      </c>
      <c r="G2185" t="s">
        <v>14148</v>
      </c>
    </row>
    <row r="2186" spans="1:7" x14ac:dyDescent="0.35">
      <c r="A2186" s="21" t="s">
        <v>9899</v>
      </c>
      <c r="B2186" s="29" t="s">
        <v>9900</v>
      </c>
      <c r="C2186" s="23">
        <v>6</v>
      </c>
      <c r="D2186" s="23">
        <v>0.7</v>
      </c>
      <c r="E2186" s="23">
        <v>47</v>
      </c>
      <c r="F2186">
        <v>22.5</v>
      </c>
      <c r="G2186" t="s">
        <v>14146</v>
      </c>
    </row>
    <row r="2187" spans="1:7" x14ac:dyDescent="0.35">
      <c r="A2187" s="21" t="s">
        <v>12339</v>
      </c>
      <c r="B2187" s="29" t="s">
        <v>12336</v>
      </c>
      <c r="C2187" s="23">
        <v>6</v>
      </c>
      <c r="D2187" s="23">
        <v>1</v>
      </c>
      <c r="E2187" s="23">
        <v>43</v>
      </c>
      <c r="F2187">
        <v>17.5</v>
      </c>
      <c r="G2187" t="s">
        <v>14146</v>
      </c>
    </row>
    <row r="2188" spans="1:7" x14ac:dyDescent="0.35">
      <c r="A2188" s="21" t="s">
        <v>14840</v>
      </c>
      <c r="B2188" s="29" t="s">
        <v>14841</v>
      </c>
      <c r="C2188" s="23">
        <v>6</v>
      </c>
      <c r="D2188" s="23">
        <v>0.7</v>
      </c>
      <c r="E2188" s="23">
        <v>43</v>
      </c>
      <c r="F2188">
        <v>23.5</v>
      </c>
      <c r="G2188" t="s">
        <v>14163</v>
      </c>
    </row>
    <row r="2189" spans="1:7" x14ac:dyDescent="0.35">
      <c r="A2189" s="21" t="s">
        <v>10646</v>
      </c>
      <c r="B2189" s="29" t="s">
        <v>10647</v>
      </c>
      <c r="C2189" s="23">
        <v>6</v>
      </c>
      <c r="D2189" s="23">
        <v>0.7</v>
      </c>
      <c r="E2189" s="23">
        <v>40</v>
      </c>
      <c r="F2189">
        <v>6.95</v>
      </c>
      <c r="G2189" t="s">
        <v>14144</v>
      </c>
    </row>
    <row r="2190" spans="1:7" x14ac:dyDescent="0.35">
      <c r="A2190" s="21" t="s">
        <v>5430</v>
      </c>
      <c r="B2190" s="29" t="s">
        <v>5431</v>
      </c>
      <c r="C2190" s="23">
        <v>6</v>
      </c>
      <c r="D2190" s="23">
        <v>0.7</v>
      </c>
      <c r="E2190" s="23">
        <v>37.5</v>
      </c>
      <c r="F2190">
        <v>13.5</v>
      </c>
      <c r="G2190" t="s">
        <v>14144</v>
      </c>
    </row>
    <row r="2191" spans="1:7" x14ac:dyDescent="0.35">
      <c r="A2191" s="21" t="s">
        <v>3782</v>
      </c>
      <c r="B2191" s="29" t="s">
        <v>3783</v>
      </c>
      <c r="C2191" s="23">
        <v>6</v>
      </c>
      <c r="D2191" s="23">
        <v>0.7</v>
      </c>
      <c r="E2191" s="23">
        <v>46.2</v>
      </c>
      <c r="F2191">
        <v>57.5</v>
      </c>
      <c r="G2191" t="s">
        <v>14144</v>
      </c>
    </row>
    <row r="2192" spans="1:7" x14ac:dyDescent="0.35">
      <c r="A2192" s="21" t="s">
        <v>1267</v>
      </c>
      <c r="B2192" s="29" t="s">
        <v>1255</v>
      </c>
      <c r="C2192" s="23">
        <v>12</v>
      </c>
      <c r="D2192" s="23">
        <v>1</v>
      </c>
      <c r="E2192" s="23">
        <v>17</v>
      </c>
      <c r="F2192">
        <v>10.5</v>
      </c>
      <c r="G2192" t="s">
        <v>14154</v>
      </c>
    </row>
    <row r="2193" spans="1:7" x14ac:dyDescent="0.35">
      <c r="A2193" s="21" t="s">
        <v>3172</v>
      </c>
      <c r="B2193" s="29" t="s">
        <v>3169</v>
      </c>
      <c r="C2193" s="23">
        <v>6</v>
      </c>
      <c r="D2193" s="23">
        <v>0.7</v>
      </c>
      <c r="E2193" s="23">
        <v>43</v>
      </c>
      <c r="F2193">
        <v>23.95</v>
      </c>
      <c r="G2193" t="s">
        <v>14148</v>
      </c>
    </row>
    <row r="2194" spans="1:7" x14ac:dyDescent="0.35">
      <c r="A2194" s="21" t="s">
        <v>13916</v>
      </c>
      <c r="B2194" s="29" t="s">
        <v>13917</v>
      </c>
      <c r="C2194" s="23">
        <v>6</v>
      </c>
      <c r="D2194" s="23">
        <v>0.7</v>
      </c>
      <c r="E2194" s="23">
        <v>40</v>
      </c>
      <c r="F2194">
        <v>36.950000000000003</v>
      </c>
      <c r="G2194" t="s">
        <v>14144</v>
      </c>
    </row>
    <row r="2195" spans="1:7" x14ac:dyDescent="0.35">
      <c r="A2195" s="21" t="s">
        <v>13226</v>
      </c>
      <c r="B2195" s="29" t="s">
        <v>13227</v>
      </c>
      <c r="C2195" s="23">
        <v>4</v>
      </c>
      <c r="D2195" s="23">
        <v>0.7</v>
      </c>
      <c r="E2195" s="23">
        <v>43</v>
      </c>
      <c r="F2195">
        <v>310</v>
      </c>
      <c r="G2195" t="s">
        <v>14145</v>
      </c>
    </row>
    <row r="2196" spans="1:7" x14ac:dyDescent="0.35">
      <c r="A2196" s="21" t="s">
        <v>1614</v>
      </c>
      <c r="B2196" s="29" t="s">
        <v>1608</v>
      </c>
      <c r="C2196" s="23">
        <v>6</v>
      </c>
      <c r="D2196" s="23">
        <v>1</v>
      </c>
      <c r="E2196" s="23">
        <v>18</v>
      </c>
      <c r="F2196">
        <v>3.65</v>
      </c>
      <c r="G2196" t="s">
        <v>14153</v>
      </c>
    </row>
    <row r="2197" spans="1:7" x14ac:dyDescent="0.35">
      <c r="A2197" s="21" t="s">
        <v>15159</v>
      </c>
      <c r="B2197" s="29" t="s">
        <v>15160</v>
      </c>
      <c r="C2197" s="23">
        <v>6</v>
      </c>
      <c r="D2197" s="23">
        <v>0.7</v>
      </c>
      <c r="E2197" s="23">
        <v>40</v>
      </c>
      <c r="F2197">
        <v>28.5</v>
      </c>
      <c r="G2197" t="s">
        <v>14145</v>
      </c>
    </row>
    <row r="2198" spans="1:7" x14ac:dyDescent="0.35">
      <c r="A2198" s="21" t="s">
        <v>12489</v>
      </c>
      <c r="B2198" s="29" t="s">
        <v>12490</v>
      </c>
      <c r="C2198" s="23">
        <v>6</v>
      </c>
      <c r="D2198" s="23">
        <v>0.7</v>
      </c>
      <c r="E2198" s="23">
        <v>40</v>
      </c>
      <c r="F2198">
        <v>12.95</v>
      </c>
      <c r="G2198" t="s">
        <v>14145</v>
      </c>
    </row>
    <row r="2199" spans="1:7" x14ac:dyDescent="0.35">
      <c r="A2199" s="21" t="s">
        <v>9768</v>
      </c>
      <c r="B2199" s="29" t="s">
        <v>9766</v>
      </c>
      <c r="C2199" s="23">
        <v>6</v>
      </c>
      <c r="D2199" s="23">
        <v>0.7</v>
      </c>
      <c r="E2199" s="23">
        <v>41.3</v>
      </c>
      <c r="F2199">
        <v>16.75</v>
      </c>
      <c r="G2199" t="s">
        <v>14150</v>
      </c>
    </row>
    <row r="2200" spans="1:7" x14ac:dyDescent="0.35">
      <c r="A2200" s="21" t="s">
        <v>12889</v>
      </c>
      <c r="B2200" s="29" t="s">
        <v>12890</v>
      </c>
      <c r="C2200" s="23">
        <v>6</v>
      </c>
      <c r="D2200" s="23">
        <v>0.7</v>
      </c>
      <c r="E2200" s="23">
        <v>40</v>
      </c>
      <c r="F2200">
        <v>27.15</v>
      </c>
      <c r="G2200" t="s">
        <v>14145</v>
      </c>
    </row>
    <row r="2201" spans="1:7" x14ac:dyDescent="0.35">
      <c r="A2201" s="21" t="s">
        <v>13784</v>
      </c>
      <c r="B2201" s="29" t="s">
        <v>13785</v>
      </c>
      <c r="C2201" s="23">
        <v>6</v>
      </c>
      <c r="D2201" s="23">
        <v>0.7</v>
      </c>
      <c r="E2201" s="23">
        <v>46</v>
      </c>
      <c r="F2201">
        <v>23.8</v>
      </c>
      <c r="G2201" t="s">
        <v>14145</v>
      </c>
    </row>
    <row r="2202" spans="1:7" x14ac:dyDescent="0.35">
      <c r="A2202" s="21" t="s">
        <v>15449</v>
      </c>
      <c r="B2202" s="29" t="s">
        <v>15450</v>
      </c>
      <c r="C2202" s="23">
        <v>6</v>
      </c>
      <c r="D2202" s="23">
        <v>0.7</v>
      </c>
      <c r="E2202" s="23">
        <v>43</v>
      </c>
      <c r="F2202">
        <v>15.25</v>
      </c>
      <c r="G2202" t="s">
        <v>14253</v>
      </c>
    </row>
    <row r="2203" spans="1:7" x14ac:dyDescent="0.35">
      <c r="A2203" s="21" t="s">
        <v>7975</v>
      </c>
      <c r="B2203" s="29" t="s">
        <v>7976</v>
      </c>
      <c r="C2203" s="23">
        <v>6</v>
      </c>
      <c r="D2203" s="23">
        <v>0.7</v>
      </c>
      <c r="E2203" s="23">
        <v>14.5</v>
      </c>
      <c r="F2203">
        <v>3.95</v>
      </c>
      <c r="G2203" t="s">
        <v>14154</v>
      </c>
    </row>
    <row r="2204" spans="1:7" x14ac:dyDescent="0.35">
      <c r="A2204" s="21" t="s">
        <v>8315</v>
      </c>
      <c r="B2204" s="29" t="s">
        <v>8316</v>
      </c>
      <c r="C2204" s="23">
        <v>3</v>
      </c>
      <c r="D2204" s="23">
        <v>0.7</v>
      </c>
      <c r="E2204" s="23">
        <v>43</v>
      </c>
      <c r="F2204">
        <v>18.899999999999999</v>
      </c>
      <c r="G2204" t="s">
        <v>14146</v>
      </c>
    </row>
    <row r="2205" spans="1:7" x14ac:dyDescent="0.35">
      <c r="A2205" s="21" t="s">
        <v>5836</v>
      </c>
      <c r="B2205" s="29" t="s">
        <v>5837</v>
      </c>
      <c r="C2205" s="23">
        <v>6</v>
      </c>
      <c r="D2205" s="23">
        <v>0.7</v>
      </c>
      <c r="E2205" s="23">
        <v>43</v>
      </c>
      <c r="F2205">
        <v>37.5</v>
      </c>
      <c r="G2205" t="s">
        <v>14145</v>
      </c>
    </row>
    <row r="2206" spans="1:7" x14ac:dyDescent="0.35">
      <c r="A2206" s="21" t="s">
        <v>6641</v>
      </c>
      <c r="B2206" s="29" t="s">
        <v>6642</v>
      </c>
      <c r="C2206" s="23">
        <v>6</v>
      </c>
      <c r="D2206" s="23">
        <v>0.7</v>
      </c>
      <c r="E2206" s="23">
        <v>35</v>
      </c>
      <c r="F2206">
        <v>3.75</v>
      </c>
      <c r="G2206" t="s">
        <v>14148</v>
      </c>
    </row>
    <row r="2207" spans="1:7" x14ac:dyDescent="0.35">
      <c r="A2207" s="21" t="s">
        <v>9215</v>
      </c>
      <c r="B2207" s="29" t="s">
        <v>9216</v>
      </c>
      <c r="C2207" s="23">
        <v>6</v>
      </c>
      <c r="D2207" s="23">
        <v>0.7</v>
      </c>
      <c r="E2207" s="23">
        <v>41.8</v>
      </c>
      <c r="F2207">
        <v>13.5</v>
      </c>
      <c r="G2207" t="s">
        <v>14146</v>
      </c>
    </row>
    <row r="2208" spans="1:7" x14ac:dyDescent="0.35">
      <c r="A2208" s="21" t="s">
        <v>179</v>
      </c>
      <c r="B2208" s="29" t="s">
        <v>180</v>
      </c>
      <c r="C2208" s="23">
        <v>3</v>
      </c>
      <c r="D2208" s="23">
        <v>0.7</v>
      </c>
      <c r="E2208" s="23">
        <v>40</v>
      </c>
      <c r="F2208">
        <v>38.5</v>
      </c>
      <c r="G2208" t="s">
        <v>14145</v>
      </c>
    </row>
    <row r="2209" spans="1:7" x14ac:dyDescent="0.35">
      <c r="A2209" s="21" t="s">
        <v>5982</v>
      </c>
      <c r="B2209" s="29" t="s">
        <v>5983</v>
      </c>
      <c r="C2209" s="23">
        <v>3</v>
      </c>
      <c r="D2209" s="23">
        <v>0.7</v>
      </c>
      <c r="E2209" s="23">
        <v>43</v>
      </c>
      <c r="F2209">
        <v>775</v>
      </c>
      <c r="G2209" t="s">
        <v>14145</v>
      </c>
    </row>
    <row r="2210" spans="1:7" x14ac:dyDescent="0.35">
      <c r="A2210" s="21" t="s">
        <v>9696</v>
      </c>
      <c r="B2210" s="29" t="s">
        <v>9697</v>
      </c>
      <c r="C2210" s="23">
        <v>12</v>
      </c>
      <c r="D2210" s="23">
        <v>0.7</v>
      </c>
      <c r="E2210" s="23">
        <v>43</v>
      </c>
      <c r="F2210">
        <v>24.5</v>
      </c>
      <c r="G2210" t="s">
        <v>14163</v>
      </c>
    </row>
    <row r="2211" spans="1:7" x14ac:dyDescent="0.35">
      <c r="A2211" s="21" t="s">
        <v>13047</v>
      </c>
      <c r="B2211" s="29" t="s">
        <v>13048</v>
      </c>
      <c r="C2211" s="23">
        <v>6</v>
      </c>
      <c r="D2211" s="23">
        <v>0.7</v>
      </c>
      <c r="E2211" s="23">
        <v>40</v>
      </c>
      <c r="F2211">
        <v>25.95</v>
      </c>
      <c r="G2211" t="s">
        <v>14145</v>
      </c>
    </row>
    <row r="2212" spans="1:7" x14ac:dyDescent="0.35">
      <c r="A2212" s="21" t="s">
        <v>14494</v>
      </c>
      <c r="B2212" s="29" t="s">
        <v>6555</v>
      </c>
      <c r="C2212" s="23">
        <v>120</v>
      </c>
      <c r="D2212" s="23">
        <v>0.05</v>
      </c>
      <c r="E2212" s="23">
        <v>40</v>
      </c>
      <c r="F2212">
        <v>1.05</v>
      </c>
      <c r="G2212" t="s">
        <v>14160</v>
      </c>
    </row>
    <row r="2213" spans="1:7" x14ac:dyDescent="0.35">
      <c r="A2213" s="21" t="s">
        <v>8618</v>
      </c>
      <c r="B2213" s="29" t="s">
        <v>8619</v>
      </c>
      <c r="C2213" s="23">
        <v>6</v>
      </c>
      <c r="D2213" s="23">
        <v>0.7</v>
      </c>
      <c r="E2213" s="23">
        <v>44</v>
      </c>
      <c r="F2213">
        <v>55</v>
      </c>
      <c r="G2213" t="s">
        <v>14145</v>
      </c>
    </row>
    <row r="2214" spans="1:7" x14ac:dyDescent="0.35">
      <c r="A2214" s="21" t="s">
        <v>12430</v>
      </c>
      <c r="B2214" s="29" t="s">
        <v>12431</v>
      </c>
      <c r="C2214" s="23">
        <v>6</v>
      </c>
      <c r="D2214" s="23">
        <v>1</v>
      </c>
      <c r="E2214" s="23">
        <v>45.8</v>
      </c>
      <c r="F2214">
        <v>37.5</v>
      </c>
      <c r="G2214" t="s">
        <v>14145</v>
      </c>
    </row>
    <row r="2215" spans="1:7" x14ac:dyDescent="0.35">
      <c r="A2215" s="21" t="s">
        <v>6725</v>
      </c>
      <c r="B2215" s="29" t="s">
        <v>6726</v>
      </c>
      <c r="C2215" s="23">
        <v>6</v>
      </c>
      <c r="D2215" s="23">
        <v>0.7</v>
      </c>
      <c r="E2215" s="23">
        <v>40</v>
      </c>
      <c r="F2215">
        <v>27.25</v>
      </c>
      <c r="G2215" t="s">
        <v>14157</v>
      </c>
    </row>
    <row r="2216" spans="1:7" x14ac:dyDescent="0.35">
      <c r="A2216" s="21" t="s">
        <v>7860</v>
      </c>
      <c r="B2216" s="29" t="s">
        <v>7857</v>
      </c>
      <c r="C2216" s="23">
        <v>12</v>
      </c>
      <c r="D2216" s="23">
        <v>1</v>
      </c>
      <c r="E2216" s="23">
        <v>40</v>
      </c>
      <c r="F2216">
        <v>13.95</v>
      </c>
      <c r="G2216" t="s">
        <v>14142</v>
      </c>
    </row>
    <row r="2217" spans="1:7" x14ac:dyDescent="0.35">
      <c r="A2217" s="21" t="s">
        <v>15704</v>
      </c>
      <c r="B2217" s="29" t="s">
        <v>15705</v>
      </c>
      <c r="C2217" s="23">
        <v>3</v>
      </c>
      <c r="D2217" s="23">
        <v>0.7</v>
      </c>
      <c r="E2217" s="23">
        <v>46</v>
      </c>
      <c r="F2217">
        <v>185</v>
      </c>
      <c r="G2217" t="s">
        <v>14169</v>
      </c>
    </row>
    <row r="2218" spans="1:7" x14ac:dyDescent="0.35">
      <c r="A2218" s="21" t="s">
        <v>6754</v>
      </c>
      <c r="B2218" s="29" t="s">
        <v>6755</v>
      </c>
      <c r="C2218" s="23">
        <v>6</v>
      </c>
      <c r="D2218" s="23">
        <v>0.7</v>
      </c>
      <c r="E2218" s="23">
        <v>40</v>
      </c>
      <c r="F2218">
        <v>24.5</v>
      </c>
      <c r="G2218" t="s">
        <v>14140</v>
      </c>
    </row>
    <row r="2219" spans="1:7" x14ac:dyDescent="0.35">
      <c r="A2219" s="21" t="s">
        <v>14488</v>
      </c>
      <c r="B2219" s="29" t="s">
        <v>14489</v>
      </c>
      <c r="C2219" s="23">
        <v>3</v>
      </c>
      <c r="D2219" s="23">
        <v>0.7</v>
      </c>
      <c r="E2219" s="23">
        <v>40</v>
      </c>
      <c r="F2219">
        <v>325</v>
      </c>
      <c r="G2219" t="s">
        <v>14157</v>
      </c>
    </row>
    <row r="2220" spans="1:7" x14ac:dyDescent="0.35">
      <c r="A2220" s="21" t="s">
        <v>2806</v>
      </c>
      <c r="B2220" s="29" t="s">
        <v>2807</v>
      </c>
      <c r="C2220" s="23">
        <v>6</v>
      </c>
      <c r="D2220" s="23">
        <v>0.7</v>
      </c>
      <c r="E2220" s="23">
        <v>40</v>
      </c>
      <c r="F2220">
        <v>18.5</v>
      </c>
      <c r="G2220" t="s">
        <v>14144</v>
      </c>
    </row>
    <row r="2221" spans="1:7" x14ac:dyDescent="0.35">
      <c r="A2221" s="21" t="s">
        <v>4112</v>
      </c>
      <c r="B2221" s="29" t="s">
        <v>4113</v>
      </c>
      <c r="C2221" s="23">
        <v>6</v>
      </c>
      <c r="D2221" s="23">
        <v>0.7</v>
      </c>
      <c r="E2221" s="23">
        <v>14.5</v>
      </c>
      <c r="F2221">
        <v>3.65</v>
      </c>
      <c r="G2221" t="s">
        <v>14148</v>
      </c>
    </row>
    <row r="2222" spans="1:7" x14ac:dyDescent="0.35">
      <c r="A2222" s="21" t="s">
        <v>4862</v>
      </c>
      <c r="B2222" s="29" t="s">
        <v>4863</v>
      </c>
      <c r="C2222" s="23">
        <v>6</v>
      </c>
      <c r="D2222" s="23">
        <v>0.7</v>
      </c>
      <c r="E2222" s="23">
        <v>18</v>
      </c>
      <c r="F2222">
        <v>5.85</v>
      </c>
      <c r="G2222" t="s">
        <v>14141</v>
      </c>
    </row>
    <row r="2223" spans="1:7" x14ac:dyDescent="0.35">
      <c r="A2223" s="21" t="s">
        <v>11155</v>
      </c>
      <c r="B2223" s="29" t="s">
        <v>11156</v>
      </c>
      <c r="C2223" s="23">
        <v>6</v>
      </c>
      <c r="D2223" s="23">
        <v>0.7</v>
      </c>
      <c r="E2223" s="23">
        <v>14.7</v>
      </c>
      <c r="F2223">
        <v>5.95</v>
      </c>
      <c r="G2223" t="s">
        <v>14141</v>
      </c>
    </row>
    <row r="2224" spans="1:7" x14ac:dyDescent="0.35">
      <c r="A2224" s="21" t="s">
        <v>1611</v>
      </c>
      <c r="B2224" s="29" t="s">
        <v>1608</v>
      </c>
      <c r="C2224" s="23">
        <v>6</v>
      </c>
      <c r="D2224" s="23">
        <v>0.7</v>
      </c>
      <c r="E2224" s="23">
        <v>18</v>
      </c>
      <c r="F2224">
        <v>3</v>
      </c>
      <c r="G2224" t="s">
        <v>14153</v>
      </c>
    </row>
    <row r="2225" spans="1:7" x14ac:dyDescent="0.35">
      <c r="A2225" s="21" t="s">
        <v>14522</v>
      </c>
      <c r="B2225" s="29" t="s">
        <v>14523</v>
      </c>
      <c r="C2225" s="23">
        <v>3</v>
      </c>
      <c r="D2225" s="23">
        <v>0.7</v>
      </c>
      <c r="E2225" s="23">
        <v>45</v>
      </c>
      <c r="F2225">
        <v>31.5</v>
      </c>
      <c r="G2225" t="s">
        <v>14167</v>
      </c>
    </row>
    <row r="2226" spans="1:7" x14ac:dyDescent="0.35">
      <c r="A2226" s="21" t="s">
        <v>8728</v>
      </c>
      <c r="B2226" s="29" t="s">
        <v>8729</v>
      </c>
      <c r="C2226" s="23">
        <v>6</v>
      </c>
      <c r="D2226" s="23">
        <v>0.7</v>
      </c>
      <c r="E2226" s="23">
        <v>21</v>
      </c>
      <c r="F2226">
        <v>8.75</v>
      </c>
      <c r="G2226" t="s">
        <v>14153</v>
      </c>
    </row>
    <row r="2227" spans="1:7" x14ac:dyDescent="0.35">
      <c r="A2227" s="21" t="s">
        <v>14369</v>
      </c>
      <c r="B2227" s="29" t="s">
        <v>14370</v>
      </c>
      <c r="C2227" s="23">
        <v>6</v>
      </c>
      <c r="D2227" s="23">
        <v>0.7</v>
      </c>
      <c r="E2227" s="23">
        <v>40</v>
      </c>
      <c r="F2227">
        <v>15.5</v>
      </c>
      <c r="G2227" t="s">
        <v>14150</v>
      </c>
    </row>
    <row r="2228" spans="1:7" x14ac:dyDescent="0.35">
      <c r="A2228" s="21" t="s">
        <v>13198</v>
      </c>
      <c r="B2228" s="29" t="s">
        <v>13199</v>
      </c>
      <c r="C2228" s="23">
        <v>6</v>
      </c>
      <c r="D2228" s="23">
        <v>1</v>
      </c>
      <c r="E2228" s="23">
        <v>40</v>
      </c>
      <c r="F2228">
        <v>15.95</v>
      </c>
      <c r="G2228" t="s">
        <v>14145</v>
      </c>
    </row>
    <row r="2229" spans="1:7" x14ac:dyDescent="0.35">
      <c r="A2229" s="21" t="s">
        <v>9589</v>
      </c>
      <c r="B2229" s="29" t="s">
        <v>9590</v>
      </c>
      <c r="C2229" s="23">
        <v>12</v>
      </c>
      <c r="D2229" s="23">
        <v>1</v>
      </c>
      <c r="E2229" s="23">
        <v>40</v>
      </c>
      <c r="F2229">
        <v>3.3</v>
      </c>
      <c r="G2229" t="s">
        <v>14141</v>
      </c>
    </row>
    <row r="2230" spans="1:7" x14ac:dyDescent="0.35">
      <c r="A2230" s="21" t="s">
        <v>7017</v>
      </c>
      <c r="B2230" s="29" t="s">
        <v>7018</v>
      </c>
      <c r="C2230" s="23">
        <v>6</v>
      </c>
      <c r="D2230" s="23">
        <v>0.5</v>
      </c>
      <c r="E2230" s="23">
        <v>20</v>
      </c>
      <c r="F2230">
        <v>7.85</v>
      </c>
      <c r="G2230" t="s">
        <v>14154</v>
      </c>
    </row>
    <row r="2231" spans="1:7" x14ac:dyDescent="0.35">
      <c r="A2231" s="21" t="s">
        <v>14569</v>
      </c>
      <c r="B2231" s="29" t="s">
        <v>14570</v>
      </c>
      <c r="C2231" s="23">
        <v>6</v>
      </c>
      <c r="D2231" s="23">
        <v>0.5</v>
      </c>
      <c r="E2231" s="23">
        <v>17</v>
      </c>
      <c r="F2231">
        <v>7.25</v>
      </c>
      <c r="G2231" t="s">
        <v>14154</v>
      </c>
    </row>
    <row r="2232" spans="1:7" x14ac:dyDescent="0.35">
      <c r="A2232" s="21" t="s">
        <v>8380</v>
      </c>
      <c r="B2232" s="29" t="s">
        <v>8371</v>
      </c>
      <c r="C2232" s="23">
        <v>6</v>
      </c>
      <c r="D2232" s="23">
        <v>1</v>
      </c>
      <c r="E2232" s="23">
        <v>31</v>
      </c>
      <c r="F2232">
        <v>10.25</v>
      </c>
      <c r="G2232" t="s">
        <v>14148</v>
      </c>
    </row>
    <row r="2233" spans="1:7" x14ac:dyDescent="0.35">
      <c r="A2233" s="21" t="s">
        <v>6593</v>
      </c>
      <c r="B2233" s="29" t="s">
        <v>6594</v>
      </c>
      <c r="C2233" s="23">
        <v>6</v>
      </c>
      <c r="D2233" s="23">
        <v>0.7</v>
      </c>
      <c r="E2233" s="23">
        <v>41.2</v>
      </c>
      <c r="F2233">
        <v>10.25</v>
      </c>
      <c r="G2233" t="s">
        <v>14146</v>
      </c>
    </row>
    <row r="2234" spans="1:7" x14ac:dyDescent="0.35">
      <c r="A2234" s="21" t="s">
        <v>14628</v>
      </c>
      <c r="B2234" s="29" t="s">
        <v>14629</v>
      </c>
      <c r="C2234" s="23">
        <v>6</v>
      </c>
      <c r="D2234" s="23">
        <v>0.7</v>
      </c>
      <c r="E2234" s="23">
        <v>35</v>
      </c>
      <c r="F2234">
        <v>12.15</v>
      </c>
      <c r="G2234" t="s">
        <v>14143</v>
      </c>
    </row>
    <row r="2235" spans="1:7" x14ac:dyDescent="0.35">
      <c r="A2235" s="21" t="s">
        <v>4014</v>
      </c>
      <c r="B2235" s="29" t="s">
        <v>4015</v>
      </c>
      <c r="C2235" s="23">
        <v>6</v>
      </c>
      <c r="D2235" s="23">
        <v>0.7</v>
      </c>
      <c r="E2235" s="23">
        <v>15</v>
      </c>
      <c r="F2235">
        <v>6.5</v>
      </c>
      <c r="G2235" t="s">
        <v>14153</v>
      </c>
    </row>
    <row r="2236" spans="1:7" x14ac:dyDescent="0.35">
      <c r="A2236" s="21" t="s">
        <v>12754</v>
      </c>
      <c r="B2236" s="29" t="s">
        <v>12755</v>
      </c>
      <c r="C2236" s="23">
        <v>1</v>
      </c>
      <c r="D2236" s="23">
        <v>0.7</v>
      </c>
      <c r="E2236" s="23">
        <v>43.8</v>
      </c>
      <c r="F2236">
        <v>500</v>
      </c>
      <c r="G2236" t="s">
        <v>14145</v>
      </c>
    </row>
    <row r="2237" spans="1:7" x14ac:dyDescent="0.35">
      <c r="A2237" s="21" t="s">
        <v>6000</v>
      </c>
      <c r="B2237" s="29" t="s">
        <v>6001</v>
      </c>
      <c r="C2237" s="23">
        <v>12</v>
      </c>
      <c r="D2237" s="23">
        <v>0.7</v>
      </c>
      <c r="E2237" s="23">
        <v>50.2</v>
      </c>
      <c r="F2237">
        <v>87.5</v>
      </c>
      <c r="G2237" t="s">
        <v>14145</v>
      </c>
    </row>
    <row r="2238" spans="1:7" x14ac:dyDescent="0.35">
      <c r="A2238" s="21" t="s">
        <v>10834</v>
      </c>
      <c r="B2238" s="29" t="s">
        <v>10831</v>
      </c>
      <c r="C2238" s="23">
        <v>6</v>
      </c>
      <c r="D2238" s="23">
        <v>1</v>
      </c>
      <c r="E2238" s="23">
        <v>37.5</v>
      </c>
      <c r="F2238">
        <v>8.85</v>
      </c>
      <c r="G2238" t="s">
        <v>14146</v>
      </c>
    </row>
    <row r="2239" spans="1:7" x14ac:dyDescent="0.35">
      <c r="A2239" s="21" t="s">
        <v>4826</v>
      </c>
      <c r="B2239" s="29" t="s">
        <v>4827</v>
      </c>
      <c r="C2239" s="23">
        <v>6</v>
      </c>
      <c r="D2239" s="23">
        <v>0.7</v>
      </c>
      <c r="E2239" s="23">
        <v>47</v>
      </c>
      <c r="F2239">
        <v>25.5</v>
      </c>
      <c r="G2239" t="s">
        <v>14158</v>
      </c>
    </row>
    <row r="2240" spans="1:7" x14ac:dyDescent="0.35">
      <c r="A2240" s="21" t="s">
        <v>2576</v>
      </c>
      <c r="B2240" s="29" t="s">
        <v>2577</v>
      </c>
      <c r="C2240" s="23">
        <v>6</v>
      </c>
      <c r="D2240" s="23">
        <v>0.7</v>
      </c>
      <c r="E2240" s="23">
        <v>40</v>
      </c>
      <c r="F2240">
        <v>21.25</v>
      </c>
      <c r="G2240" t="s">
        <v>14144</v>
      </c>
    </row>
    <row r="2241" spans="1:7" x14ac:dyDescent="0.35">
      <c r="A2241" s="21" t="s">
        <v>3165</v>
      </c>
      <c r="B2241" s="29" t="s">
        <v>3162</v>
      </c>
      <c r="C2241" s="23">
        <v>6</v>
      </c>
      <c r="D2241" s="23">
        <v>0.7</v>
      </c>
      <c r="E2241" s="23">
        <v>55</v>
      </c>
      <c r="F2241">
        <v>26.5</v>
      </c>
      <c r="G2241" t="s">
        <v>14148</v>
      </c>
    </row>
    <row r="2242" spans="1:7" x14ac:dyDescent="0.35">
      <c r="A2242" s="21" t="s">
        <v>11930</v>
      </c>
      <c r="B2242" s="29" t="s">
        <v>14865</v>
      </c>
      <c r="C2242" s="23">
        <v>6</v>
      </c>
      <c r="D2242" s="23">
        <v>0.7</v>
      </c>
      <c r="E2242" s="23">
        <v>43</v>
      </c>
      <c r="F2242">
        <v>35</v>
      </c>
      <c r="G2242" t="s">
        <v>14145</v>
      </c>
    </row>
    <row r="2243" spans="1:7" x14ac:dyDescent="0.35">
      <c r="A2243" s="21" t="s">
        <v>4326</v>
      </c>
      <c r="B2243" s="29" t="s">
        <v>4327</v>
      </c>
      <c r="C2243" s="23">
        <v>6</v>
      </c>
      <c r="D2243" s="23">
        <v>0.7</v>
      </c>
      <c r="E2243" s="23">
        <v>40</v>
      </c>
      <c r="F2243">
        <v>10.25</v>
      </c>
      <c r="G2243" t="s">
        <v>14145</v>
      </c>
    </row>
    <row r="2244" spans="1:7" x14ac:dyDescent="0.35">
      <c r="A2244" s="21" t="s">
        <v>10669</v>
      </c>
      <c r="B2244" s="29" t="s">
        <v>10670</v>
      </c>
      <c r="C2244" s="23">
        <v>5</v>
      </c>
      <c r="D2244" s="23">
        <v>0.7</v>
      </c>
      <c r="E2244" s="23">
        <v>40</v>
      </c>
      <c r="F2244">
        <v>30.5</v>
      </c>
      <c r="G2244" t="s">
        <v>14162</v>
      </c>
    </row>
    <row r="2245" spans="1:7" x14ac:dyDescent="0.35">
      <c r="A2245" s="21" t="s">
        <v>7648</v>
      </c>
      <c r="B2245" s="29" t="s">
        <v>7649</v>
      </c>
      <c r="C2245" s="23">
        <v>3</v>
      </c>
      <c r="D2245" s="23">
        <v>0.7</v>
      </c>
      <c r="E2245" s="23">
        <v>38</v>
      </c>
      <c r="F2245">
        <v>88</v>
      </c>
      <c r="G2245" t="s">
        <v>14140</v>
      </c>
    </row>
    <row r="2246" spans="1:7" x14ac:dyDescent="0.35">
      <c r="A2246" s="21" t="s">
        <v>15737</v>
      </c>
      <c r="B2246" s="29" t="s">
        <v>15738</v>
      </c>
      <c r="C2246" s="23">
        <v>6</v>
      </c>
      <c r="D2246" s="23">
        <v>0.7</v>
      </c>
      <c r="E2246" s="23">
        <v>43</v>
      </c>
      <c r="F2246">
        <v>16.5</v>
      </c>
      <c r="G2246" t="s">
        <v>14146</v>
      </c>
    </row>
    <row r="2247" spans="1:7" x14ac:dyDescent="0.35">
      <c r="A2247" s="21" t="s">
        <v>8148</v>
      </c>
      <c r="B2247" s="29" t="s">
        <v>8149</v>
      </c>
      <c r="C2247" s="23">
        <v>6</v>
      </c>
      <c r="D2247" s="23">
        <v>0.7</v>
      </c>
      <c r="E2247" s="23">
        <v>43</v>
      </c>
      <c r="F2247">
        <v>54</v>
      </c>
      <c r="G2247" t="s">
        <v>14145</v>
      </c>
    </row>
    <row r="2248" spans="1:7" x14ac:dyDescent="0.35">
      <c r="A2248" s="21" t="s">
        <v>9464</v>
      </c>
      <c r="B2248" s="29" t="s">
        <v>9465</v>
      </c>
      <c r="C2248" s="23">
        <v>6</v>
      </c>
      <c r="D2248" s="23">
        <v>1</v>
      </c>
      <c r="E2248" s="23">
        <v>43</v>
      </c>
      <c r="F2248">
        <v>23.5</v>
      </c>
      <c r="G2248" t="s">
        <v>14144</v>
      </c>
    </row>
    <row r="2249" spans="1:7" x14ac:dyDescent="0.35">
      <c r="A2249" s="21" t="s">
        <v>617</v>
      </c>
      <c r="B2249" s="29" t="s">
        <v>14834</v>
      </c>
      <c r="C2249" s="23">
        <v>6</v>
      </c>
      <c r="D2249" s="23">
        <v>0.7</v>
      </c>
      <c r="E2249" s="23">
        <v>43</v>
      </c>
      <c r="F2249">
        <v>30.5</v>
      </c>
      <c r="G2249" t="s">
        <v>14142</v>
      </c>
    </row>
    <row r="2250" spans="1:7" x14ac:dyDescent="0.35">
      <c r="A2250" s="21" t="s">
        <v>14581</v>
      </c>
      <c r="B2250" s="29" t="s">
        <v>7966</v>
      </c>
      <c r="C2250" s="23">
        <v>6</v>
      </c>
      <c r="D2250" s="23">
        <v>0.5</v>
      </c>
      <c r="E2250" s="23">
        <v>42</v>
      </c>
      <c r="F2250">
        <v>22.25</v>
      </c>
      <c r="G2250" t="s">
        <v>14152</v>
      </c>
    </row>
    <row r="2251" spans="1:7" x14ac:dyDescent="0.35">
      <c r="A2251" s="21" t="s">
        <v>6758</v>
      </c>
      <c r="B2251" s="29" t="s">
        <v>6759</v>
      </c>
      <c r="C2251" s="23">
        <v>6</v>
      </c>
      <c r="D2251" s="23">
        <v>0.7</v>
      </c>
      <c r="E2251" s="23">
        <v>40</v>
      </c>
      <c r="F2251">
        <v>28.5</v>
      </c>
      <c r="G2251" t="s">
        <v>14140</v>
      </c>
    </row>
    <row r="2252" spans="1:7" x14ac:dyDescent="0.35">
      <c r="A2252" s="21" t="s">
        <v>5688</v>
      </c>
      <c r="B2252" s="29" t="s">
        <v>5689</v>
      </c>
      <c r="C2252" s="23">
        <v>120</v>
      </c>
      <c r="D2252" s="23">
        <v>0.05</v>
      </c>
      <c r="E2252" s="23">
        <v>43</v>
      </c>
      <c r="F2252">
        <v>1.65</v>
      </c>
      <c r="G2252" t="s">
        <v>14146</v>
      </c>
    </row>
    <row r="2253" spans="1:7" x14ac:dyDescent="0.35">
      <c r="A2253" s="21" t="s">
        <v>14633</v>
      </c>
      <c r="B2253" s="29" t="s">
        <v>14634</v>
      </c>
      <c r="C2253" s="23">
        <v>6</v>
      </c>
      <c r="D2253" s="23">
        <v>0.7</v>
      </c>
      <c r="E2253" s="23">
        <v>38</v>
      </c>
      <c r="F2253">
        <v>7.25</v>
      </c>
      <c r="G2253" t="s">
        <v>14141</v>
      </c>
    </row>
    <row r="2254" spans="1:7" x14ac:dyDescent="0.35">
      <c r="A2254" s="21" t="s">
        <v>11148</v>
      </c>
      <c r="B2254" s="29" t="s">
        <v>11149</v>
      </c>
      <c r="C2254" s="23">
        <v>6</v>
      </c>
      <c r="D2254" s="23">
        <v>0.7</v>
      </c>
      <c r="E2254" s="23">
        <v>40</v>
      </c>
      <c r="F2254">
        <v>13.65</v>
      </c>
      <c r="G2254" t="s">
        <v>14157</v>
      </c>
    </row>
    <row r="2255" spans="1:7" x14ac:dyDescent="0.35">
      <c r="A2255" s="21" t="s">
        <v>13839</v>
      </c>
      <c r="B2255" s="29" t="s">
        <v>13840</v>
      </c>
      <c r="C2255" s="23">
        <v>6</v>
      </c>
      <c r="D2255" s="23">
        <v>0.7</v>
      </c>
      <c r="E2255" s="23">
        <v>40</v>
      </c>
      <c r="F2255">
        <v>13.95</v>
      </c>
      <c r="G2255" t="s">
        <v>14169</v>
      </c>
    </row>
    <row r="2256" spans="1:7" x14ac:dyDescent="0.35">
      <c r="A2256" s="21" t="s">
        <v>14266</v>
      </c>
      <c r="B2256" s="29" t="s">
        <v>14267</v>
      </c>
      <c r="C2256" s="23">
        <v>6</v>
      </c>
      <c r="D2256" s="23">
        <v>0.7</v>
      </c>
      <c r="E2256" s="23">
        <v>40</v>
      </c>
      <c r="F2256">
        <v>31.5</v>
      </c>
      <c r="G2256" t="s">
        <v>14144</v>
      </c>
    </row>
    <row r="2257" spans="1:7" x14ac:dyDescent="0.35">
      <c r="A2257" s="21" t="s">
        <v>390</v>
      </c>
      <c r="B2257" s="29" t="s">
        <v>391</v>
      </c>
      <c r="C2257" s="23">
        <v>6</v>
      </c>
      <c r="D2257" s="23">
        <v>0.7</v>
      </c>
      <c r="E2257" s="23">
        <v>40</v>
      </c>
      <c r="F2257">
        <v>13.95</v>
      </c>
      <c r="G2257" t="s">
        <v>14145</v>
      </c>
    </row>
    <row r="2258" spans="1:7" x14ac:dyDescent="0.35">
      <c r="A2258" s="21" t="s">
        <v>2476</v>
      </c>
      <c r="B2258" s="29" t="s">
        <v>2477</v>
      </c>
      <c r="C2258" s="23">
        <v>6</v>
      </c>
      <c r="D2258" s="23">
        <v>0.7</v>
      </c>
      <c r="E2258" s="23">
        <v>50</v>
      </c>
      <c r="F2258">
        <v>44</v>
      </c>
      <c r="G2258" t="s">
        <v>14145</v>
      </c>
    </row>
    <row r="2259" spans="1:7" x14ac:dyDescent="0.35">
      <c r="A2259" s="21" t="s">
        <v>1353</v>
      </c>
      <c r="B2259" s="29" t="s">
        <v>1354</v>
      </c>
      <c r="C2259" s="23">
        <v>6</v>
      </c>
      <c r="D2259" s="23">
        <v>0.7</v>
      </c>
      <c r="E2259" s="23">
        <v>43</v>
      </c>
      <c r="F2259">
        <v>44.5</v>
      </c>
      <c r="G2259" t="s">
        <v>14145</v>
      </c>
    </row>
    <row r="2260" spans="1:7" x14ac:dyDescent="0.35">
      <c r="A2260" s="21" t="s">
        <v>7493</v>
      </c>
      <c r="B2260" s="29" t="s">
        <v>7494</v>
      </c>
      <c r="C2260" s="23">
        <v>4</v>
      </c>
      <c r="D2260" s="23">
        <v>0.7</v>
      </c>
      <c r="E2260" s="23">
        <v>43</v>
      </c>
      <c r="F2260">
        <v>10.8</v>
      </c>
      <c r="G2260" t="s">
        <v>14146</v>
      </c>
    </row>
    <row r="2261" spans="1:7" x14ac:dyDescent="0.35">
      <c r="A2261" s="21" t="s">
        <v>3154</v>
      </c>
      <c r="B2261" s="29" t="s">
        <v>3155</v>
      </c>
      <c r="C2261" s="23">
        <v>6</v>
      </c>
      <c r="D2261" s="23">
        <v>0.7</v>
      </c>
      <c r="E2261" s="23">
        <v>36</v>
      </c>
      <c r="F2261">
        <v>2.5</v>
      </c>
      <c r="G2261" t="s">
        <v>14159</v>
      </c>
    </row>
    <row r="2262" spans="1:7" x14ac:dyDescent="0.35">
      <c r="A2262" s="21" t="s">
        <v>59</v>
      </c>
      <c r="B2262" s="29" t="s">
        <v>60</v>
      </c>
      <c r="C2262" s="23">
        <v>6</v>
      </c>
      <c r="D2262" s="23">
        <v>0.7</v>
      </c>
      <c r="E2262" s="23">
        <v>40</v>
      </c>
      <c r="F2262">
        <v>29.5</v>
      </c>
      <c r="G2262" t="s">
        <v>14159</v>
      </c>
    </row>
    <row r="2263" spans="1:7" x14ac:dyDescent="0.35">
      <c r="A2263" s="21" t="s">
        <v>7926</v>
      </c>
      <c r="B2263" s="29" t="s">
        <v>7927</v>
      </c>
      <c r="C2263" s="23">
        <v>12</v>
      </c>
      <c r="D2263" s="23">
        <v>0.5</v>
      </c>
      <c r="E2263" s="23">
        <v>40</v>
      </c>
      <c r="F2263">
        <v>16</v>
      </c>
      <c r="G2263" t="s">
        <v>14144</v>
      </c>
    </row>
    <row r="2264" spans="1:7" x14ac:dyDescent="0.35">
      <c r="A2264" s="21" t="s">
        <v>2066</v>
      </c>
      <c r="B2264" s="29" t="s">
        <v>2067</v>
      </c>
      <c r="C2264" s="23">
        <v>6</v>
      </c>
      <c r="D2264" s="23">
        <v>0.7</v>
      </c>
      <c r="E2264" s="23">
        <v>24</v>
      </c>
      <c r="F2264">
        <v>4.45</v>
      </c>
      <c r="G2264" t="s">
        <v>14153</v>
      </c>
    </row>
    <row r="2265" spans="1:7" x14ac:dyDescent="0.35">
      <c r="A2265" s="21" t="s">
        <v>10849</v>
      </c>
      <c r="B2265" s="29" t="s">
        <v>10846</v>
      </c>
      <c r="C2265" s="23">
        <v>6</v>
      </c>
      <c r="D2265" s="23">
        <v>1</v>
      </c>
      <c r="E2265" s="23">
        <v>16.600000000000001</v>
      </c>
      <c r="F2265">
        <v>4.3</v>
      </c>
      <c r="G2265" t="s">
        <v>14141</v>
      </c>
    </row>
    <row r="2266" spans="1:7" x14ac:dyDescent="0.35">
      <c r="A2266" s="21" t="s">
        <v>2054</v>
      </c>
      <c r="B2266" s="29" t="s">
        <v>2055</v>
      </c>
      <c r="C2266" s="23">
        <v>6</v>
      </c>
      <c r="D2266" s="23">
        <v>0.7</v>
      </c>
      <c r="E2266" s="23">
        <v>17</v>
      </c>
      <c r="F2266">
        <v>4.1500000000000004</v>
      </c>
      <c r="G2266" t="s">
        <v>14153</v>
      </c>
    </row>
    <row r="2267" spans="1:7" x14ac:dyDescent="0.35">
      <c r="A2267" s="21" t="s">
        <v>10429</v>
      </c>
      <c r="B2267" s="29" t="s">
        <v>10430</v>
      </c>
      <c r="C2267" s="23">
        <v>6</v>
      </c>
      <c r="D2267" s="23">
        <v>0.7</v>
      </c>
      <c r="E2267" s="23">
        <v>40</v>
      </c>
      <c r="F2267">
        <v>17.75</v>
      </c>
      <c r="G2267" t="s">
        <v>14165</v>
      </c>
    </row>
    <row r="2268" spans="1:7" x14ac:dyDescent="0.35">
      <c r="A2268" s="21" t="s">
        <v>5288</v>
      </c>
      <c r="B2268" s="29" t="s">
        <v>5285</v>
      </c>
      <c r="C2268" s="23">
        <v>12</v>
      </c>
      <c r="D2268" s="23">
        <v>1</v>
      </c>
      <c r="E2268" s="23">
        <v>33</v>
      </c>
      <c r="F2268">
        <v>6.4</v>
      </c>
      <c r="G2268" t="s">
        <v>14143</v>
      </c>
    </row>
    <row r="2269" spans="1:7" x14ac:dyDescent="0.35">
      <c r="A2269" s="21" t="s">
        <v>4392</v>
      </c>
      <c r="B2269" s="29" t="s">
        <v>4393</v>
      </c>
      <c r="C2269" s="23">
        <v>6</v>
      </c>
      <c r="D2269" s="23">
        <v>0.5</v>
      </c>
      <c r="E2269" s="23">
        <v>28</v>
      </c>
      <c r="F2269">
        <v>9.8000000000000007</v>
      </c>
      <c r="G2269" t="s">
        <v>14153</v>
      </c>
    </row>
    <row r="2270" spans="1:7" x14ac:dyDescent="0.35">
      <c r="A2270" s="21" t="s">
        <v>9134</v>
      </c>
      <c r="B2270" s="29" t="s">
        <v>9131</v>
      </c>
      <c r="C2270" s="23">
        <v>6</v>
      </c>
      <c r="D2270" s="23">
        <v>1.75</v>
      </c>
      <c r="E2270" s="23">
        <v>40</v>
      </c>
      <c r="F2270">
        <v>43.5</v>
      </c>
      <c r="G2270" t="s">
        <v>14157</v>
      </c>
    </row>
    <row r="2271" spans="1:7" x14ac:dyDescent="0.35">
      <c r="A2271" s="21" t="s">
        <v>3017</v>
      </c>
      <c r="B2271" s="29" t="s">
        <v>3018</v>
      </c>
      <c r="C2271" s="23">
        <v>6</v>
      </c>
      <c r="D2271" s="23">
        <v>0.7</v>
      </c>
      <c r="E2271" s="23">
        <v>40</v>
      </c>
      <c r="F2271">
        <v>52.5</v>
      </c>
      <c r="G2271" t="s">
        <v>14167</v>
      </c>
    </row>
    <row r="2272" spans="1:7" x14ac:dyDescent="0.35">
      <c r="A2272" s="21" t="s">
        <v>4226</v>
      </c>
      <c r="B2272" s="29" t="s">
        <v>4227</v>
      </c>
      <c r="C2272" s="23">
        <v>24</v>
      </c>
      <c r="D2272" s="23">
        <v>0.05</v>
      </c>
      <c r="E2272" s="23">
        <v>40</v>
      </c>
      <c r="F2272">
        <v>5.5</v>
      </c>
      <c r="G2272" t="s">
        <v>14142</v>
      </c>
    </row>
    <row r="2273" spans="1:7" x14ac:dyDescent="0.35">
      <c r="A2273" s="21" t="s">
        <v>2011</v>
      </c>
      <c r="B2273" s="29" t="s">
        <v>2012</v>
      </c>
      <c r="C2273" s="23">
        <v>6</v>
      </c>
      <c r="D2273" s="23">
        <v>0.7</v>
      </c>
      <c r="E2273" s="23">
        <v>24</v>
      </c>
      <c r="F2273">
        <v>4.45</v>
      </c>
      <c r="G2273" t="s">
        <v>14153</v>
      </c>
    </row>
    <row r="2274" spans="1:7" x14ac:dyDescent="0.35">
      <c r="A2274" s="21" t="s">
        <v>14336</v>
      </c>
      <c r="B2274" s="29" t="s">
        <v>14337</v>
      </c>
      <c r="C2274" s="23">
        <v>6</v>
      </c>
      <c r="D2274" s="23">
        <v>0.7</v>
      </c>
      <c r="E2274" s="23">
        <v>40</v>
      </c>
      <c r="F2274">
        <v>21.75</v>
      </c>
      <c r="G2274" t="s">
        <v>14150</v>
      </c>
    </row>
    <row r="2275" spans="1:7" x14ac:dyDescent="0.35">
      <c r="A2275" s="21" t="s">
        <v>14482</v>
      </c>
      <c r="B2275" s="29" t="s">
        <v>14483</v>
      </c>
      <c r="C2275" s="23">
        <v>3</v>
      </c>
      <c r="D2275" s="23">
        <v>0.7</v>
      </c>
      <c r="E2275" s="23">
        <v>40</v>
      </c>
      <c r="F2275">
        <v>27.5</v>
      </c>
      <c r="G2275" t="s">
        <v>14145</v>
      </c>
    </row>
    <row r="2276" spans="1:7" x14ac:dyDescent="0.35">
      <c r="A2276" s="21" t="s">
        <v>10354</v>
      </c>
      <c r="B2276" s="29" t="s">
        <v>10355</v>
      </c>
      <c r="C2276" s="23">
        <v>6</v>
      </c>
      <c r="D2276" s="23">
        <v>0.7</v>
      </c>
      <c r="E2276" s="23">
        <v>46</v>
      </c>
      <c r="F2276">
        <v>23.45</v>
      </c>
      <c r="G2276" t="s">
        <v>14145</v>
      </c>
    </row>
    <row r="2277" spans="1:7" x14ac:dyDescent="0.35">
      <c r="A2277" s="21" t="s">
        <v>152</v>
      </c>
      <c r="B2277" s="29" t="s">
        <v>144</v>
      </c>
      <c r="C2277" s="23">
        <v>6</v>
      </c>
      <c r="D2277" s="23">
        <v>1</v>
      </c>
      <c r="E2277" s="23">
        <v>40</v>
      </c>
      <c r="F2277">
        <v>30</v>
      </c>
      <c r="G2277" t="s">
        <v>14145</v>
      </c>
    </row>
    <row r="2278" spans="1:7" x14ac:dyDescent="0.35">
      <c r="A2278" s="21" t="s">
        <v>14441</v>
      </c>
      <c r="B2278" s="29" t="s">
        <v>7400</v>
      </c>
      <c r="C2278" s="23">
        <v>6</v>
      </c>
      <c r="D2278" s="23">
        <v>1</v>
      </c>
      <c r="E2278" s="23">
        <v>40</v>
      </c>
      <c r="F2278">
        <v>8.5</v>
      </c>
      <c r="G2278" t="s">
        <v>14158</v>
      </c>
    </row>
    <row r="2279" spans="1:7" x14ac:dyDescent="0.35">
      <c r="A2279" s="21" t="s">
        <v>250</v>
      </c>
      <c r="B2279" s="29" t="s">
        <v>251</v>
      </c>
      <c r="C2279" s="23">
        <v>12</v>
      </c>
      <c r="D2279" s="23">
        <v>1</v>
      </c>
      <c r="E2279" s="23">
        <v>40</v>
      </c>
      <c r="F2279">
        <v>7.25</v>
      </c>
      <c r="G2279" t="s">
        <v>14141</v>
      </c>
    </row>
    <row r="2280" spans="1:7" x14ac:dyDescent="0.35">
      <c r="A2280" s="21" t="s">
        <v>10378</v>
      </c>
      <c r="B2280" s="29" t="s">
        <v>10379</v>
      </c>
      <c r="C2280" s="23">
        <v>6</v>
      </c>
      <c r="D2280" s="23">
        <v>0.7</v>
      </c>
      <c r="E2280" s="23">
        <v>52.1</v>
      </c>
      <c r="F2280">
        <v>24.2</v>
      </c>
      <c r="G2280" t="s">
        <v>14145</v>
      </c>
    </row>
    <row r="2281" spans="1:7" x14ac:dyDescent="0.35">
      <c r="A2281" s="21" t="s">
        <v>9207</v>
      </c>
      <c r="B2281" s="29" t="s">
        <v>9208</v>
      </c>
      <c r="C2281" s="23">
        <v>6</v>
      </c>
      <c r="D2281" s="23">
        <v>0.7</v>
      </c>
      <c r="E2281" s="23">
        <v>50</v>
      </c>
      <c r="F2281">
        <v>34.85</v>
      </c>
      <c r="G2281" t="s">
        <v>14145</v>
      </c>
    </row>
    <row r="2282" spans="1:7" x14ac:dyDescent="0.35">
      <c r="A2282" s="21" t="s">
        <v>1579</v>
      </c>
      <c r="B2282" s="29" t="s">
        <v>1580</v>
      </c>
      <c r="C2282" s="23">
        <v>6</v>
      </c>
      <c r="D2282" s="23">
        <v>0.7</v>
      </c>
      <c r="E2282" s="23">
        <v>46</v>
      </c>
      <c r="F2282">
        <v>25.5</v>
      </c>
      <c r="G2282" t="s">
        <v>14145</v>
      </c>
    </row>
    <row r="2283" spans="1:7" x14ac:dyDescent="0.35">
      <c r="A2283" s="21" t="s">
        <v>2942</v>
      </c>
      <c r="B2283" s="29" t="s">
        <v>2943</v>
      </c>
      <c r="C2283" s="23">
        <v>6</v>
      </c>
      <c r="D2283" s="23">
        <v>0.7</v>
      </c>
      <c r="E2283" s="23">
        <v>40</v>
      </c>
      <c r="F2283">
        <v>30.5</v>
      </c>
      <c r="G2283" t="s">
        <v>14145</v>
      </c>
    </row>
    <row r="2284" spans="1:7" x14ac:dyDescent="0.35">
      <c r="A2284" s="21" t="s">
        <v>14319</v>
      </c>
      <c r="B2284" s="29" t="s">
        <v>14320</v>
      </c>
      <c r="C2284" s="23">
        <v>6</v>
      </c>
      <c r="D2284" s="23">
        <v>0.7</v>
      </c>
      <c r="E2284" s="23">
        <v>40</v>
      </c>
      <c r="F2284">
        <v>96</v>
      </c>
      <c r="G2284" t="s">
        <v>14140</v>
      </c>
    </row>
    <row r="2285" spans="1:7" x14ac:dyDescent="0.35">
      <c r="A2285" s="21" t="s">
        <v>631</v>
      </c>
      <c r="B2285" s="29" t="s">
        <v>632</v>
      </c>
      <c r="C2285" s="23">
        <v>6</v>
      </c>
      <c r="D2285" s="23">
        <v>0.7</v>
      </c>
      <c r="E2285" s="23">
        <v>40</v>
      </c>
      <c r="F2285">
        <v>20.5</v>
      </c>
      <c r="G2285" t="s">
        <v>14148</v>
      </c>
    </row>
    <row r="2286" spans="1:7" x14ac:dyDescent="0.35">
      <c r="A2286" s="21" t="s">
        <v>10421</v>
      </c>
      <c r="B2286" s="29" t="s">
        <v>10422</v>
      </c>
      <c r="C2286" s="23">
        <v>6</v>
      </c>
      <c r="D2286" s="23">
        <v>0.7</v>
      </c>
      <c r="E2286" s="23">
        <v>40</v>
      </c>
      <c r="F2286">
        <v>7.1</v>
      </c>
      <c r="G2286" t="s">
        <v>14165</v>
      </c>
    </row>
    <row r="2287" spans="1:7" x14ac:dyDescent="0.35">
      <c r="A2287" s="21" t="s">
        <v>6102</v>
      </c>
      <c r="B2287" s="29" t="s">
        <v>6103</v>
      </c>
      <c r="C2287" s="23">
        <v>6</v>
      </c>
      <c r="D2287" s="23">
        <v>0.7</v>
      </c>
      <c r="E2287" s="23">
        <v>46</v>
      </c>
      <c r="F2287">
        <v>34.75</v>
      </c>
      <c r="G2287" t="s">
        <v>14145</v>
      </c>
    </row>
    <row r="2288" spans="1:7" x14ac:dyDescent="0.35">
      <c r="A2288" s="21" t="s">
        <v>9152</v>
      </c>
      <c r="B2288" s="29" t="s">
        <v>9153</v>
      </c>
      <c r="C2288" s="23">
        <v>12</v>
      </c>
      <c r="D2288" s="23">
        <v>0.7</v>
      </c>
      <c r="E2288" s="23">
        <v>40</v>
      </c>
      <c r="F2288">
        <v>18.95</v>
      </c>
      <c r="G2288" t="s">
        <v>14157</v>
      </c>
    </row>
    <row r="2289" spans="1:7" x14ac:dyDescent="0.35">
      <c r="A2289" s="21" t="s">
        <v>11799</v>
      </c>
      <c r="B2289" s="29" t="s">
        <v>11800</v>
      </c>
      <c r="C2289" s="23">
        <v>6</v>
      </c>
      <c r="D2289" s="23">
        <v>0.7</v>
      </c>
      <c r="E2289" s="23">
        <v>40</v>
      </c>
      <c r="F2289">
        <v>21.95</v>
      </c>
      <c r="G2289" t="s">
        <v>14146</v>
      </c>
    </row>
    <row r="2290" spans="1:7" x14ac:dyDescent="0.35">
      <c r="A2290" s="21" t="s">
        <v>9754</v>
      </c>
      <c r="B2290" s="29" t="s">
        <v>9755</v>
      </c>
      <c r="C2290" s="23">
        <v>4</v>
      </c>
      <c r="D2290" s="23">
        <v>0.7</v>
      </c>
      <c r="E2290" s="23">
        <v>47.6</v>
      </c>
      <c r="F2290">
        <v>23.95</v>
      </c>
      <c r="G2290" t="s">
        <v>14146</v>
      </c>
    </row>
    <row r="2291" spans="1:7" x14ac:dyDescent="0.35">
      <c r="A2291" s="21" t="s">
        <v>2207</v>
      </c>
      <c r="B2291" s="29" t="s">
        <v>2208</v>
      </c>
      <c r="C2291" s="23">
        <v>6</v>
      </c>
      <c r="D2291" s="23">
        <v>0.5</v>
      </c>
      <c r="E2291" s="23">
        <v>20</v>
      </c>
      <c r="F2291">
        <v>4.05</v>
      </c>
      <c r="G2291" t="s">
        <v>14153</v>
      </c>
    </row>
    <row r="2292" spans="1:7" x14ac:dyDescent="0.35">
      <c r="A2292" s="21" t="s">
        <v>10529</v>
      </c>
      <c r="B2292" s="29" t="s">
        <v>10526</v>
      </c>
      <c r="C2292" s="23">
        <v>6</v>
      </c>
      <c r="D2292" s="23">
        <v>1</v>
      </c>
      <c r="E2292" s="23">
        <v>17</v>
      </c>
      <c r="F2292">
        <v>18.95</v>
      </c>
      <c r="G2292" t="s">
        <v>14153</v>
      </c>
    </row>
    <row r="2293" spans="1:7" x14ac:dyDescent="0.35">
      <c r="A2293" s="21" t="s">
        <v>1204</v>
      </c>
      <c r="B2293" s="29" t="s">
        <v>1201</v>
      </c>
      <c r="C2293" s="23">
        <v>6</v>
      </c>
      <c r="D2293" s="23">
        <v>1</v>
      </c>
      <c r="E2293" s="23">
        <v>35</v>
      </c>
      <c r="F2293">
        <v>7.35</v>
      </c>
      <c r="G2293" t="s">
        <v>14144</v>
      </c>
    </row>
    <row r="2294" spans="1:7" x14ac:dyDescent="0.35">
      <c r="A2294" s="21" t="s">
        <v>14542</v>
      </c>
      <c r="B2294" s="29" t="s">
        <v>4816</v>
      </c>
      <c r="C2294" s="23">
        <v>12</v>
      </c>
      <c r="D2294" s="23">
        <v>0.7</v>
      </c>
      <c r="E2294" s="23">
        <v>47</v>
      </c>
      <c r="F2294">
        <v>19.5</v>
      </c>
      <c r="G2294" t="s">
        <v>14158</v>
      </c>
    </row>
    <row r="2295" spans="1:7" x14ac:dyDescent="0.35">
      <c r="A2295" s="21" t="s">
        <v>8703</v>
      </c>
      <c r="B2295" s="29" t="s">
        <v>8697</v>
      </c>
      <c r="C2295" s="23">
        <v>6</v>
      </c>
      <c r="D2295" s="23">
        <v>0.7</v>
      </c>
      <c r="E2295" s="23">
        <v>21</v>
      </c>
      <c r="F2295">
        <v>6.95</v>
      </c>
      <c r="G2295" t="s">
        <v>14153</v>
      </c>
    </row>
    <row r="2296" spans="1:7" x14ac:dyDescent="0.35">
      <c r="A2296" s="21" t="s">
        <v>11842</v>
      </c>
      <c r="B2296" s="29" t="s">
        <v>11843</v>
      </c>
      <c r="C2296" s="23">
        <v>6</v>
      </c>
      <c r="D2296" s="23">
        <v>0.7</v>
      </c>
      <c r="E2296" s="23">
        <v>43</v>
      </c>
      <c r="F2296">
        <v>22.5</v>
      </c>
      <c r="G2296" t="s">
        <v>14146</v>
      </c>
    </row>
    <row r="2297" spans="1:7" x14ac:dyDescent="0.35">
      <c r="A2297" s="21" t="s">
        <v>14692</v>
      </c>
      <c r="B2297" s="29" t="s">
        <v>14693</v>
      </c>
      <c r="C2297" s="23">
        <v>6</v>
      </c>
      <c r="D2297" s="23">
        <v>0.7</v>
      </c>
      <c r="E2297" s="23">
        <v>43.5</v>
      </c>
      <c r="F2297">
        <v>14.75</v>
      </c>
      <c r="G2297" t="s">
        <v>14146</v>
      </c>
    </row>
    <row r="2298" spans="1:7" x14ac:dyDescent="0.35">
      <c r="A2298" s="21" t="s">
        <v>10525</v>
      </c>
      <c r="B2298" s="29" t="s">
        <v>10526</v>
      </c>
      <c r="C2298" s="23">
        <v>48</v>
      </c>
      <c r="D2298" s="23">
        <v>0.05</v>
      </c>
      <c r="E2298" s="23">
        <v>17</v>
      </c>
      <c r="F2298">
        <v>6.25</v>
      </c>
      <c r="G2298" t="s">
        <v>14153</v>
      </c>
    </row>
    <row r="2299" spans="1:7" x14ac:dyDescent="0.35">
      <c r="A2299" s="21" t="s">
        <v>4424</v>
      </c>
      <c r="B2299" s="29" t="s">
        <v>4425</v>
      </c>
      <c r="C2299" s="23">
        <v>6</v>
      </c>
      <c r="D2299" s="23">
        <v>0.7</v>
      </c>
      <c r="E2299" s="23">
        <v>47</v>
      </c>
      <c r="F2299">
        <v>14.25</v>
      </c>
      <c r="G2299" t="s">
        <v>14160</v>
      </c>
    </row>
    <row r="2300" spans="1:7" x14ac:dyDescent="0.35">
      <c r="A2300" s="21" t="s">
        <v>10812</v>
      </c>
      <c r="B2300" s="29" t="s">
        <v>10813</v>
      </c>
      <c r="C2300" s="23">
        <v>6</v>
      </c>
      <c r="D2300" s="23">
        <v>0.7</v>
      </c>
      <c r="E2300" s="23">
        <v>40</v>
      </c>
      <c r="F2300">
        <v>24.5</v>
      </c>
      <c r="G2300" t="s">
        <v>14144</v>
      </c>
    </row>
    <row r="2301" spans="1:7" x14ac:dyDescent="0.35">
      <c r="A2301" s="21" t="s">
        <v>13843</v>
      </c>
      <c r="B2301" s="29" t="s">
        <v>13844</v>
      </c>
      <c r="C2301" s="23">
        <v>6</v>
      </c>
      <c r="D2301" s="23">
        <v>0.7</v>
      </c>
      <c r="E2301" s="23">
        <v>46</v>
      </c>
      <c r="F2301">
        <v>29.5</v>
      </c>
      <c r="G2301" t="s">
        <v>14169</v>
      </c>
    </row>
    <row r="2302" spans="1:7" x14ac:dyDescent="0.35">
      <c r="A2302" s="21" t="s">
        <v>9578</v>
      </c>
      <c r="B2302" s="29" t="s">
        <v>9579</v>
      </c>
      <c r="C2302" s="23">
        <v>6</v>
      </c>
      <c r="D2302" s="23">
        <v>1</v>
      </c>
      <c r="E2302" s="23">
        <v>40</v>
      </c>
      <c r="F2302">
        <v>7.5</v>
      </c>
      <c r="G2302" t="s">
        <v>14142</v>
      </c>
    </row>
    <row r="2303" spans="1:7" x14ac:dyDescent="0.35">
      <c r="A2303" s="21" t="s">
        <v>6408</v>
      </c>
      <c r="B2303" s="29" t="s">
        <v>6409</v>
      </c>
      <c r="C2303" s="23">
        <v>6</v>
      </c>
      <c r="D2303" s="23">
        <v>0.7</v>
      </c>
      <c r="E2303" s="23">
        <v>40</v>
      </c>
      <c r="F2303">
        <v>17.649999999999999</v>
      </c>
      <c r="G2303" t="s">
        <v>14145</v>
      </c>
    </row>
    <row r="2304" spans="1:7" x14ac:dyDescent="0.35">
      <c r="A2304" s="21" t="s">
        <v>1482</v>
      </c>
      <c r="B2304" s="29" t="s">
        <v>1483</v>
      </c>
      <c r="C2304" s="23">
        <v>12</v>
      </c>
      <c r="D2304" s="23">
        <v>0.7</v>
      </c>
      <c r="E2304" s="23">
        <v>40</v>
      </c>
      <c r="F2304">
        <v>6.45</v>
      </c>
      <c r="G2304" t="s">
        <v>14146</v>
      </c>
    </row>
    <row r="2305" spans="1:7" x14ac:dyDescent="0.35">
      <c r="A2305" s="21" t="s">
        <v>13504</v>
      </c>
      <c r="B2305" s="29" t="s">
        <v>13505</v>
      </c>
      <c r="C2305" s="23">
        <v>6</v>
      </c>
      <c r="D2305" s="23">
        <v>1</v>
      </c>
      <c r="E2305" s="23">
        <v>40</v>
      </c>
      <c r="F2305">
        <v>6.25</v>
      </c>
      <c r="G2305" t="s">
        <v>14161</v>
      </c>
    </row>
    <row r="2306" spans="1:7" x14ac:dyDescent="0.35">
      <c r="A2306" s="21" t="s">
        <v>12199</v>
      </c>
      <c r="B2306" s="29" t="s">
        <v>12200</v>
      </c>
      <c r="C2306" s="23">
        <v>6</v>
      </c>
      <c r="D2306" s="23">
        <v>0.7</v>
      </c>
      <c r="E2306" s="23">
        <v>38</v>
      </c>
      <c r="F2306">
        <v>12.75</v>
      </c>
      <c r="G2306" t="s">
        <v>14161</v>
      </c>
    </row>
    <row r="2307" spans="1:7" x14ac:dyDescent="0.35">
      <c r="A2307" s="21" t="s">
        <v>10352</v>
      </c>
      <c r="B2307" s="29" t="s">
        <v>10341</v>
      </c>
      <c r="C2307" s="23">
        <v>6</v>
      </c>
      <c r="D2307" s="23">
        <v>0.7</v>
      </c>
      <c r="E2307" s="23">
        <v>40</v>
      </c>
      <c r="F2307">
        <v>28</v>
      </c>
      <c r="G2307" t="s">
        <v>14140</v>
      </c>
    </row>
    <row r="2308" spans="1:7" x14ac:dyDescent="0.35">
      <c r="A2308" s="21" t="s">
        <v>1640</v>
      </c>
      <c r="B2308" s="29" t="s">
        <v>1641</v>
      </c>
      <c r="C2308" s="23">
        <v>6</v>
      </c>
      <c r="D2308" s="23">
        <v>0.7</v>
      </c>
      <c r="E2308" s="23">
        <v>16</v>
      </c>
      <c r="F2308">
        <v>3.35</v>
      </c>
      <c r="G2308" t="s">
        <v>14153</v>
      </c>
    </row>
    <row r="2309" spans="1:7" x14ac:dyDescent="0.35">
      <c r="A2309" s="21" t="s">
        <v>4365</v>
      </c>
      <c r="B2309" s="29" t="s">
        <v>4366</v>
      </c>
      <c r="C2309" s="23">
        <v>6</v>
      </c>
      <c r="D2309" s="23">
        <v>0.7</v>
      </c>
      <c r="E2309" s="23">
        <v>40</v>
      </c>
      <c r="F2309">
        <v>27.95</v>
      </c>
      <c r="G2309" t="s">
        <v>14144</v>
      </c>
    </row>
    <row r="2310" spans="1:7" x14ac:dyDescent="0.35">
      <c r="A2310" s="21" t="s">
        <v>14427</v>
      </c>
      <c r="B2310" s="29" t="s">
        <v>1508</v>
      </c>
      <c r="C2310" s="23">
        <v>6</v>
      </c>
      <c r="D2310" s="23">
        <v>1</v>
      </c>
      <c r="E2310" s="23">
        <v>40</v>
      </c>
      <c r="F2310">
        <v>60.5</v>
      </c>
      <c r="G2310" t="s">
        <v>14142</v>
      </c>
    </row>
    <row r="2311" spans="1:7" x14ac:dyDescent="0.35">
      <c r="A2311" s="21" t="s">
        <v>12964</v>
      </c>
      <c r="B2311" s="29" t="s">
        <v>14867</v>
      </c>
      <c r="C2311" s="23">
        <v>6</v>
      </c>
      <c r="D2311" s="23">
        <v>0.7</v>
      </c>
      <c r="E2311" s="23">
        <v>43</v>
      </c>
      <c r="F2311">
        <v>115</v>
      </c>
      <c r="G2311" t="s">
        <v>14145</v>
      </c>
    </row>
    <row r="2312" spans="1:7" x14ac:dyDescent="0.35">
      <c r="A2312" s="21" t="s">
        <v>10725</v>
      </c>
      <c r="B2312" s="29" t="s">
        <v>10726</v>
      </c>
      <c r="C2312" s="23">
        <v>6</v>
      </c>
      <c r="D2312" s="23">
        <v>0.7</v>
      </c>
      <c r="E2312" s="23">
        <v>25</v>
      </c>
      <c r="F2312">
        <v>5.95</v>
      </c>
      <c r="G2312" t="s">
        <v>14153</v>
      </c>
    </row>
    <row r="2313" spans="1:7" x14ac:dyDescent="0.35">
      <c r="A2313" s="21" t="s">
        <v>2484</v>
      </c>
      <c r="B2313" s="29" t="s">
        <v>2485</v>
      </c>
      <c r="C2313" s="23">
        <v>6</v>
      </c>
      <c r="D2313" s="23">
        <v>0.7</v>
      </c>
      <c r="E2313" s="23">
        <v>50</v>
      </c>
      <c r="F2313">
        <v>41.5</v>
      </c>
      <c r="G2313" t="s">
        <v>14145</v>
      </c>
    </row>
    <row r="2314" spans="1:7" x14ac:dyDescent="0.35">
      <c r="A2314" s="21" t="s">
        <v>9098</v>
      </c>
      <c r="B2314" s="29" t="s">
        <v>9099</v>
      </c>
      <c r="C2314" s="23">
        <v>6</v>
      </c>
      <c r="D2314" s="23">
        <v>0.7</v>
      </c>
      <c r="E2314" s="23">
        <v>40</v>
      </c>
      <c r="F2314">
        <v>44.95</v>
      </c>
      <c r="G2314" t="s">
        <v>14159</v>
      </c>
    </row>
    <row r="2315" spans="1:7" x14ac:dyDescent="0.35">
      <c r="A2315" s="21" t="s">
        <v>3920</v>
      </c>
      <c r="B2315" s="29" t="s">
        <v>3921</v>
      </c>
      <c r="C2315" s="23">
        <v>6</v>
      </c>
      <c r="D2315" s="23">
        <v>1</v>
      </c>
      <c r="E2315" s="23">
        <v>40</v>
      </c>
      <c r="F2315">
        <v>3.15</v>
      </c>
      <c r="G2315" t="s">
        <v>14142</v>
      </c>
    </row>
    <row r="2316" spans="1:7" x14ac:dyDescent="0.35">
      <c r="A2316" s="21" t="s">
        <v>506</v>
      </c>
      <c r="B2316" s="29" t="s">
        <v>507</v>
      </c>
      <c r="C2316" s="23">
        <v>6</v>
      </c>
      <c r="D2316" s="23">
        <v>0.7</v>
      </c>
      <c r="E2316" s="23">
        <v>40</v>
      </c>
      <c r="F2316">
        <v>8.1</v>
      </c>
      <c r="G2316" t="s">
        <v>14168</v>
      </c>
    </row>
    <row r="2317" spans="1:7" x14ac:dyDescent="0.35">
      <c r="A2317" s="21" t="s">
        <v>7775</v>
      </c>
      <c r="B2317" s="29" t="s">
        <v>7776</v>
      </c>
      <c r="C2317" s="23">
        <v>6</v>
      </c>
      <c r="D2317" s="23">
        <v>0.7</v>
      </c>
      <c r="E2317" s="23">
        <v>40</v>
      </c>
      <c r="F2317">
        <v>26</v>
      </c>
      <c r="G2317" t="s">
        <v>14140</v>
      </c>
    </row>
    <row r="2318" spans="1:7" x14ac:dyDescent="0.35">
      <c r="A2318" s="21" t="s">
        <v>9378</v>
      </c>
      <c r="B2318" s="29" t="s">
        <v>9379</v>
      </c>
      <c r="C2318" s="23">
        <v>48</v>
      </c>
      <c r="D2318" s="23">
        <v>0.05</v>
      </c>
      <c r="E2318" s="23">
        <v>47</v>
      </c>
      <c r="F2318">
        <v>3.5</v>
      </c>
      <c r="G2318" t="s">
        <v>14146</v>
      </c>
    </row>
    <row r="2319" spans="1:7" x14ac:dyDescent="0.35">
      <c r="A2319" s="21" t="s">
        <v>2730</v>
      </c>
      <c r="B2319" s="29" t="s">
        <v>2731</v>
      </c>
      <c r="C2319" s="23">
        <v>6</v>
      </c>
      <c r="D2319" s="23">
        <v>0.7</v>
      </c>
      <c r="E2319" s="23">
        <v>30</v>
      </c>
      <c r="F2319">
        <v>10.85</v>
      </c>
      <c r="G2319" t="s">
        <v>14153</v>
      </c>
    </row>
    <row r="2320" spans="1:7" x14ac:dyDescent="0.35">
      <c r="A2320" s="21" t="s">
        <v>3099</v>
      </c>
      <c r="B2320" s="29" t="s">
        <v>3100</v>
      </c>
      <c r="C2320" s="23">
        <v>6</v>
      </c>
      <c r="D2320" s="23">
        <v>0.7</v>
      </c>
      <c r="E2320" s="23">
        <v>40</v>
      </c>
      <c r="F2320">
        <v>16.5</v>
      </c>
      <c r="G2320" t="s">
        <v>14144</v>
      </c>
    </row>
    <row r="2321" spans="1:7" x14ac:dyDescent="0.35">
      <c r="A2321" s="21" t="s">
        <v>5929</v>
      </c>
      <c r="B2321" s="29" t="s">
        <v>5930</v>
      </c>
      <c r="C2321" s="23">
        <v>6</v>
      </c>
      <c r="D2321" s="23">
        <v>0.7</v>
      </c>
      <c r="E2321" s="23">
        <v>43</v>
      </c>
      <c r="F2321">
        <v>27.25</v>
      </c>
      <c r="G2321" t="s">
        <v>14145</v>
      </c>
    </row>
    <row r="2322" spans="1:7" x14ac:dyDescent="0.35">
      <c r="A2322" s="21" t="s">
        <v>10974</v>
      </c>
      <c r="B2322" s="29" t="s">
        <v>10975</v>
      </c>
      <c r="C2322" s="23">
        <v>6</v>
      </c>
      <c r="D2322" s="23">
        <v>0.7</v>
      </c>
      <c r="E2322" s="23">
        <v>40</v>
      </c>
      <c r="F2322">
        <v>16.75</v>
      </c>
      <c r="G2322" t="s">
        <v>14146</v>
      </c>
    </row>
    <row r="2323" spans="1:7" x14ac:dyDescent="0.35">
      <c r="A2323" s="21" t="s">
        <v>12191</v>
      </c>
      <c r="B2323" s="29" t="s">
        <v>12192</v>
      </c>
      <c r="C2323" s="23">
        <v>6</v>
      </c>
      <c r="D2323" s="23">
        <v>0.7</v>
      </c>
      <c r="E2323" s="23">
        <v>38</v>
      </c>
      <c r="F2323">
        <v>11.5</v>
      </c>
      <c r="G2323" t="s">
        <v>14160</v>
      </c>
    </row>
    <row r="2324" spans="1:7" x14ac:dyDescent="0.35">
      <c r="A2324" s="21" t="s">
        <v>9973</v>
      </c>
      <c r="B2324" s="29" t="s">
        <v>9974</v>
      </c>
      <c r="C2324" s="23">
        <v>6</v>
      </c>
      <c r="D2324" s="23">
        <v>0.7</v>
      </c>
      <c r="E2324" s="23">
        <v>46</v>
      </c>
      <c r="F2324">
        <v>48</v>
      </c>
      <c r="G2324" t="s">
        <v>14145</v>
      </c>
    </row>
    <row r="2325" spans="1:7" x14ac:dyDescent="0.35">
      <c r="A2325" s="21" t="s">
        <v>10641</v>
      </c>
      <c r="B2325" s="29" t="s">
        <v>10642</v>
      </c>
      <c r="C2325" s="23">
        <v>6</v>
      </c>
      <c r="D2325" s="23">
        <v>0.7</v>
      </c>
      <c r="E2325" s="23">
        <v>40</v>
      </c>
      <c r="F2325">
        <v>14.45</v>
      </c>
      <c r="G2325" t="s">
        <v>14144</v>
      </c>
    </row>
    <row r="2326" spans="1:7" x14ac:dyDescent="0.35">
      <c r="A2326" s="21" t="s">
        <v>13773</v>
      </c>
      <c r="B2326" s="29" t="s">
        <v>13768</v>
      </c>
      <c r="C2326" s="23">
        <v>12</v>
      </c>
      <c r="D2326" s="23">
        <v>0.7</v>
      </c>
      <c r="E2326" s="23">
        <v>40</v>
      </c>
      <c r="F2326">
        <v>3.1</v>
      </c>
      <c r="G2326" t="s">
        <v>14150</v>
      </c>
    </row>
    <row r="2327" spans="1:7" x14ac:dyDescent="0.35">
      <c r="A2327" s="21" t="s">
        <v>7568</v>
      </c>
      <c r="B2327" s="29" t="s">
        <v>7569</v>
      </c>
      <c r="C2327" s="23">
        <v>3</v>
      </c>
      <c r="D2327" s="23">
        <v>0.7</v>
      </c>
      <c r="E2327" s="23">
        <v>43.8</v>
      </c>
      <c r="F2327">
        <v>225</v>
      </c>
      <c r="G2327" t="s">
        <v>14150</v>
      </c>
    </row>
    <row r="2328" spans="1:7" x14ac:dyDescent="0.35">
      <c r="A2328" s="21" t="s">
        <v>7504</v>
      </c>
      <c r="B2328" s="29" t="s">
        <v>7505</v>
      </c>
      <c r="C2328" s="23">
        <v>6</v>
      </c>
      <c r="D2328" s="23">
        <v>0.7</v>
      </c>
      <c r="E2328" s="23">
        <v>43</v>
      </c>
      <c r="F2328">
        <v>27</v>
      </c>
      <c r="G2328" t="s">
        <v>14150</v>
      </c>
    </row>
    <row r="2329" spans="1:7" x14ac:dyDescent="0.35">
      <c r="A2329" s="21" t="s">
        <v>1691</v>
      </c>
      <c r="B2329" s="29" t="s">
        <v>1692</v>
      </c>
      <c r="C2329" s="23">
        <v>6</v>
      </c>
      <c r="D2329" s="23">
        <v>0.7</v>
      </c>
      <c r="E2329" s="23">
        <v>18</v>
      </c>
      <c r="F2329">
        <v>3.5</v>
      </c>
      <c r="G2329" t="s">
        <v>14153</v>
      </c>
    </row>
    <row r="2330" spans="1:7" x14ac:dyDescent="0.35">
      <c r="A2330" s="21" t="s">
        <v>4177</v>
      </c>
      <c r="B2330" s="29" t="s">
        <v>4178</v>
      </c>
      <c r="C2330" s="23">
        <v>6</v>
      </c>
      <c r="D2330" s="23">
        <v>0.7</v>
      </c>
      <c r="E2330" s="23">
        <v>37.5</v>
      </c>
      <c r="F2330">
        <v>9.1</v>
      </c>
      <c r="G2330" t="s">
        <v>14161</v>
      </c>
    </row>
    <row r="2331" spans="1:7" x14ac:dyDescent="0.35">
      <c r="A2331" s="21" t="s">
        <v>11044</v>
      </c>
      <c r="B2331" s="29" t="s">
        <v>11045</v>
      </c>
      <c r="C2331" s="23">
        <v>3</v>
      </c>
      <c r="D2331" s="23">
        <v>0.7</v>
      </c>
      <c r="E2331" s="23">
        <v>46</v>
      </c>
      <c r="F2331">
        <v>49.5</v>
      </c>
      <c r="G2331" t="s">
        <v>14169</v>
      </c>
    </row>
    <row r="2332" spans="1:7" x14ac:dyDescent="0.35">
      <c r="A2332" s="21" t="s">
        <v>6054</v>
      </c>
      <c r="B2332" s="29" t="s">
        <v>6055</v>
      </c>
      <c r="C2332" s="23">
        <v>6</v>
      </c>
      <c r="D2332" s="23">
        <v>0.7</v>
      </c>
      <c r="E2332" s="23">
        <v>59.6</v>
      </c>
      <c r="F2332">
        <v>42</v>
      </c>
      <c r="G2332" t="s">
        <v>14145</v>
      </c>
    </row>
    <row r="2333" spans="1:7" x14ac:dyDescent="0.35">
      <c r="A2333" s="21" t="s">
        <v>7620</v>
      </c>
      <c r="B2333" s="29" t="s">
        <v>7621</v>
      </c>
      <c r="C2333" s="23">
        <v>6</v>
      </c>
      <c r="D2333" s="23">
        <v>0.7</v>
      </c>
      <c r="E2333" s="23">
        <v>40</v>
      </c>
      <c r="F2333">
        <v>27.5</v>
      </c>
      <c r="G2333" t="s">
        <v>14150</v>
      </c>
    </row>
    <row r="2334" spans="1:7" x14ac:dyDescent="0.35">
      <c r="A2334" s="21" t="s">
        <v>3429</v>
      </c>
      <c r="B2334" s="29" t="s">
        <v>3428</v>
      </c>
      <c r="C2334" s="23">
        <v>6</v>
      </c>
      <c r="D2334" s="23">
        <v>1</v>
      </c>
      <c r="E2334" s="23">
        <v>50</v>
      </c>
      <c r="F2334">
        <v>10.95</v>
      </c>
      <c r="G2334" t="s">
        <v>14160</v>
      </c>
    </row>
    <row r="2335" spans="1:7" x14ac:dyDescent="0.35">
      <c r="A2335" s="21" t="s">
        <v>7265</v>
      </c>
      <c r="B2335" s="29" t="s">
        <v>7228</v>
      </c>
      <c r="C2335" s="23">
        <v>6</v>
      </c>
      <c r="D2335" s="23">
        <v>1</v>
      </c>
      <c r="E2335" s="23">
        <v>35</v>
      </c>
      <c r="F2335">
        <v>8.1</v>
      </c>
      <c r="G2335" t="s">
        <v>14156</v>
      </c>
    </row>
    <row r="2336" spans="1:7" x14ac:dyDescent="0.35">
      <c r="A2336" s="21" t="s">
        <v>2671</v>
      </c>
      <c r="B2336" s="29" t="s">
        <v>2672</v>
      </c>
      <c r="C2336" s="23">
        <v>6</v>
      </c>
      <c r="D2336" s="23">
        <v>0.7</v>
      </c>
      <c r="E2336" s="23">
        <v>40</v>
      </c>
      <c r="F2336">
        <v>19.25</v>
      </c>
      <c r="G2336" t="s">
        <v>14166</v>
      </c>
    </row>
    <row r="2337" spans="1:7" x14ac:dyDescent="0.35">
      <c r="A2337" s="21" t="s">
        <v>1633</v>
      </c>
      <c r="B2337" s="29" t="s">
        <v>1634</v>
      </c>
      <c r="C2337" s="23">
        <v>6</v>
      </c>
      <c r="D2337" s="23">
        <v>0.7</v>
      </c>
      <c r="E2337" s="23">
        <v>15</v>
      </c>
      <c r="F2337">
        <v>4.95</v>
      </c>
      <c r="G2337" t="s">
        <v>14153</v>
      </c>
    </row>
    <row r="2338" spans="1:7" x14ac:dyDescent="0.35">
      <c r="A2338" s="21" t="s">
        <v>12859</v>
      </c>
      <c r="B2338" s="29" t="s">
        <v>12860</v>
      </c>
      <c r="C2338" s="23">
        <v>6</v>
      </c>
      <c r="D2338" s="23">
        <v>0.7</v>
      </c>
      <c r="E2338" s="23">
        <v>40</v>
      </c>
      <c r="F2338">
        <v>35.5</v>
      </c>
      <c r="G2338" t="s">
        <v>14145</v>
      </c>
    </row>
    <row r="2339" spans="1:7" x14ac:dyDescent="0.35">
      <c r="A2339" s="21" t="s">
        <v>6385</v>
      </c>
      <c r="B2339" s="29" t="s">
        <v>6386</v>
      </c>
      <c r="C2339" s="23">
        <v>6</v>
      </c>
      <c r="D2339" s="23">
        <v>0.7</v>
      </c>
      <c r="E2339" s="23">
        <v>40</v>
      </c>
      <c r="F2339">
        <v>25.3</v>
      </c>
      <c r="G2339" t="s">
        <v>14169</v>
      </c>
    </row>
    <row r="2340" spans="1:7" x14ac:dyDescent="0.35">
      <c r="A2340" s="21" t="s">
        <v>7564</v>
      </c>
      <c r="B2340" s="29" t="s">
        <v>7565</v>
      </c>
      <c r="C2340" s="23">
        <v>4</v>
      </c>
      <c r="D2340" s="23">
        <v>0.7</v>
      </c>
      <c r="E2340" s="23">
        <v>40</v>
      </c>
      <c r="F2340">
        <v>195</v>
      </c>
      <c r="G2340" t="s">
        <v>14150</v>
      </c>
    </row>
    <row r="2341" spans="1:7" x14ac:dyDescent="0.35">
      <c r="A2341" s="21" t="s">
        <v>11610</v>
      </c>
      <c r="B2341" s="29" t="s">
        <v>11611</v>
      </c>
      <c r="C2341" s="23">
        <v>6</v>
      </c>
      <c r="D2341" s="23">
        <v>0.7</v>
      </c>
      <c r="E2341" s="23">
        <v>40</v>
      </c>
      <c r="F2341">
        <v>27.3</v>
      </c>
      <c r="G2341" t="s">
        <v>14144</v>
      </c>
    </row>
    <row r="2342" spans="1:7" x14ac:dyDescent="0.35">
      <c r="A2342" s="21" t="s">
        <v>5659</v>
      </c>
      <c r="B2342" s="29" t="s">
        <v>5656</v>
      </c>
      <c r="C2342" s="23">
        <v>6</v>
      </c>
      <c r="D2342" s="23">
        <v>1</v>
      </c>
      <c r="E2342" s="23">
        <v>42.7</v>
      </c>
      <c r="F2342">
        <v>29.5</v>
      </c>
      <c r="G2342" t="s">
        <v>14146</v>
      </c>
    </row>
    <row r="2343" spans="1:7" x14ac:dyDescent="0.35">
      <c r="A2343" s="21" t="s">
        <v>14545</v>
      </c>
      <c r="B2343" s="29" t="s">
        <v>14546</v>
      </c>
      <c r="C2343" s="23">
        <v>12</v>
      </c>
      <c r="D2343" s="23">
        <v>1</v>
      </c>
      <c r="E2343" s="23">
        <v>43</v>
      </c>
      <c r="F2343">
        <v>37.5</v>
      </c>
      <c r="G2343" t="s">
        <v>14145</v>
      </c>
    </row>
    <row r="2344" spans="1:7" x14ac:dyDescent="0.35">
      <c r="A2344" s="21" t="s">
        <v>3082</v>
      </c>
      <c r="B2344" s="29" t="s">
        <v>3083</v>
      </c>
      <c r="C2344" s="23">
        <v>6</v>
      </c>
      <c r="D2344" s="23">
        <v>0.7</v>
      </c>
      <c r="E2344" s="23">
        <v>17</v>
      </c>
      <c r="F2344">
        <v>6.65</v>
      </c>
      <c r="G2344" t="s">
        <v>14154</v>
      </c>
    </row>
    <row r="2345" spans="1:7" x14ac:dyDescent="0.35">
      <c r="A2345" s="21" t="s">
        <v>2469</v>
      </c>
      <c r="B2345" s="29" t="s">
        <v>2470</v>
      </c>
      <c r="C2345" s="23">
        <v>6</v>
      </c>
      <c r="D2345" s="23">
        <v>0.7</v>
      </c>
      <c r="E2345" s="23">
        <v>38</v>
      </c>
      <c r="F2345">
        <v>5.75</v>
      </c>
      <c r="G2345" t="s">
        <v>14144</v>
      </c>
    </row>
    <row r="2346" spans="1:7" x14ac:dyDescent="0.35">
      <c r="A2346" s="21" t="s">
        <v>5456</v>
      </c>
      <c r="B2346" s="29" t="s">
        <v>5457</v>
      </c>
      <c r="C2346" s="23">
        <v>6</v>
      </c>
      <c r="D2346" s="23">
        <v>0.7</v>
      </c>
      <c r="E2346" s="23">
        <v>40</v>
      </c>
      <c r="F2346">
        <v>31.75</v>
      </c>
      <c r="G2346" t="s">
        <v>14157</v>
      </c>
    </row>
    <row r="2347" spans="1:7" x14ac:dyDescent="0.35">
      <c r="A2347" s="21" t="s">
        <v>11947</v>
      </c>
      <c r="B2347" s="29" t="s">
        <v>11944</v>
      </c>
      <c r="C2347" s="23">
        <v>6</v>
      </c>
      <c r="D2347" s="23">
        <v>1</v>
      </c>
      <c r="E2347" s="23">
        <v>30</v>
      </c>
      <c r="F2347">
        <v>4.95</v>
      </c>
      <c r="G2347" t="s">
        <v>14159</v>
      </c>
    </row>
    <row r="2348" spans="1:7" x14ac:dyDescent="0.35">
      <c r="A2348" s="21" t="s">
        <v>9828</v>
      </c>
      <c r="B2348" s="29" t="s">
        <v>9829</v>
      </c>
      <c r="C2348" s="23">
        <v>12</v>
      </c>
      <c r="D2348" s="23">
        <v>0.7</v>
      </c>
      <c r="E2348" s="23">
        <v>15</v>
      </c>
      <c r="F2348">
        <v>12.5</v>
      </c>
      <c r="G2348" t="s">
        <v>14141</v>
      </c>
    </row>
    <row r="2349" spans="1:7" x14ac:dyDescent="0.35">
      <c r="A2349" s="21" t="s">
        <v>4173</v>
      </c>
      <c r="B2349" s="29" t="s">
        <v>4174</v>
      </c>
      <c r="C2349" s="23">
        <v>6</v>
      </c>
      <c r="D2349" s="23">
        <v>0.7</v>
      </c>
      <c r="E2349" s="23">
        <v>17</v>
      </c>
      <c r="F2349">
        <v>9.1</v>
      </c>
      <c r="G2349" t="s">
        <v>14143</v>
      </c>
    </row>
    <row r="2350" spans="1:7" x14ac:dyDescent="0.35">
      <c r="A2350" s="21" t="s">
        <v>15257</v>
      </c>
      <c r="B2350" s="29" t="s">
        <v>4462</v>
      </c>
      <c r="C2350" s="23">
        <v>6</v>
      </c>
      <c r="D2350" s="23">
        <v>0.7</v>
      </c>
      <c r="E2350" s="23">
        <v>28</v>
      </c>
      <c r="F2350">
        <v>9.5</v>
      </c>
      <c r="G2350" t="s">
        <v>14148</v>
      </c>
    </row>
    <row r="2351" spans="1:7" x14ac:dyDescent="0.35">
      <c r="A2351" s="21" t="s">
        <v>3368</v>
      </c>
      <c r="B2351" s="29" t="s">
        <v>3369</v>
      </c>
      <c r="C2351" s="23">
        <v>6</v>
      </c>
      <c r="D2351" s="23">
        <v>0.7</v>
      </c>
      <c r="E2351" s="23">
        <v>37.5</v>
      </c>
      <c r="F2351">
        <v>16.25</v>
      </c>
      <c r="G2351" t="s">
        <v>14141</v>
      </c>
    </row>
    <row r="2352" spans="1:7" x14ac:dyDescent="0.35">
      <c r="A2352" s="21" t="s">
        <v>5276</v>
      </c>
      <c r="B2352" s="29" t="s">
        <v>5277</v>
      </c>
      <c r="C2352" s="23">
        <v>6</v>
      </c>
      <c r="D2352" s="23">
        <v>0.7</v>
      </c>
      <c r="E2352" s="23">
        <v>37.5</v>
      </c>
      <c r="F2352">
        <v>2.85</v>
      </c>
      <c r="G2352" t="s">
        <v>14146</v>
      </c>
    </row>
    <row r="2353" spans="1:7" x14ac:dyDescent="0.35">
      <c r="A2353" s="21" t="s">
        <v>7797</v>
      </c>
      <c r="B2353" s="29" t="s">
        <v>7798</v>
      </c>
      <c r="C2353" s="23">
        <v>6</v>
      </c>
      <c r="D2353" s="23">
        <v>0.5</v>
      </c>
      <c r="E2353" s="23">
        <v>48</v>
      </c>
      <c r="F2353">
        <v>34.5</v>
      </c>
      <c r="G2353" t="s">
        <v>14163</v>
      </c>
    </row>
    <row r="2354" spans="1:7" x14ac:dyDescent="0.35">
      <c r="A2354" s="21" t="s">
        <v>13754</v>
      </c>
      <c r="B2354" s="29" t="s">
        <v>13751</v>
      </c>
      <c r="C2354" s="23">
        <v>3</v>
      </c>
      <c r="D2354" s="23">
        <v>1.75</v>
      </c>
      <c r="E2354" s="23">
        <v>47</v>
      </c>
      <c r="F2354">
        <v>73.5</v>
      </c>
      <c r="G2354" t="s">
        <v>14158</v>
      </c>
    </row>
    <row r="2355" spans="1:7" x14ac:dyDescent="0.35">
      <c r="A2355" s="21" t="s">
        <v>2652</v>
      </c>
      <c r="B2355" s="29" t="s">
        <v>2653</v>
      </c>
      <c r="C2355" s="23">
        <v>6</v>
      </c>
      <c r="D2355" s="23">
        <v>1</v>
      </c>
      <c r="E2355" s="23">
        <v>40</v>
      </c>
      <c r="F2355">
        <v>19.95</v>
      </c>
      <c r="G2355" t="s">
        <v>14145</v>
      </c>
    </row>
    <row r="2356" spans="1:7" x14ac:dyDescent="0.35">
      <c r="A2356" s="21" t="s">
        <v>14671</v>
      </c>
      <c r="B2356" s="29" t="s">
        <v>14672</v>
      </c>
      <c r="C2356" s="23">
        <v>6</v>
      </c>
      <c r="D2356" s="23">
        <v>0.7</v>
      </c>
      <c r="E2356" s="23">
        <v>47</v>
      </c>
      <c r="F2356">
        <v>58.5</v>
      </c>
      <c r="G2356" t="s">
        <v>14145</v>
      </c>
    </row>
    <row r="2357" spans="1:7" x14ac:dyDescent="0.35">
      <c r="A2357" s="21" t="s">
        <v>2675</v>
      </c>
      <c r="B2357" s="29" t="s">
        <v>2676</v>
      </c>
      <c r="C2357" s="23">
        <v>6</v>
      </c>
      <c r="D2357" s="23">
        <v>0.5</v>
      </c>
      <c r="E2357" s="23">
        <v>40</v>
      </c>
      <c r="F2357">
        <v>14.5</v>
      </c>
      <c r="G2357" t="s">
        <v>14140</v>
      </c>
    </row>
    <row r="2358" spans="1:7" x14ac:dyDescent="0.35">
      <c r="A2358" s="21" t="s">
        <v>1847</v>
      </c>
      <c r="B2358" s="29" t="s">
        <v>1843</v>
      </c>
      <c r="C2358" s="23">
        <v>12</v>
      </c>
      <c r="D2358" s="23">
        <v>1</v>
      </c>
      <c r="E2358" s="23">
        <v>40</v>
      </c>
      <c r="F2358">
        <v>4.5</v>
      </c>
      <c r="G2358" t="s">
        <v>14150</v>
      </c>
    </row>
    <row r="2359" spans="1:7" x14ac:dyDescent="0.35">
      <c r="A2359" s="21" t="s">
        <v>5940</v>
      </c>
      <c r="B2359" s="29" t="s">
        <v>5941</v>
      </c>
      <c r="C2359" s="23">
        <v>6</v>
      </c>
      <c r="D2359" s="23">
        <v>0.7</v>
      </c>
      <c r="E2359" s="23">
        <v>43</v>
      </c>
      <c r="F2359">
        <v>149</v>
      </c>
      <c r="G2359" t="s">
        <v>14145</v>
      </c>
    </row>
    <row r="2360" spans="1:7" x14ac:dyDescent="0.35">
      <c r="A2360" s="21" t="s">
        <v>10658</v>
      </c>
      <c r="B2360" s="29" t="s">
        <v>10659</v>
      </c>
      <c r="C2360" s="23">
        <v>6</v>
      </c>
      <c r="D2360" s="23">
        <v>0.7</v>
      </c>
      <c r="E2360" s="23">
        <v>40</v>
      </c>
      <c r="F2360">
        <v>20.5</v>
      </c>
      <c r="G2360" t="s">
        <v>14144</v>
      </c>
    </row>
    <row r="2361" spans="1:7" x14ac:dyDescent="0.35">
      <c r="A2361" s="21" t="s">
        <v>12225</v>
      </c>
      <c r="B2361" s="29" t="s">
        <v>12226</v>
      </c>
      <c r="C2361" s="23">
        <v>12</v>
      </c>
      <c r="D2361" s="23">
        <v>0.7</v>
      </c>
      <c r="E2361" s="23">
        <v>40</v>
      </c>
      <c r="F2361">
        <v>6.5</v>
      </c>
      <c r="G2361" t="s">
        <v>14159</v>
      </c>
    </row>
    <row r="2362" spans="1:7" x14ac:dyDescent="0.35">
      <c r="A2362" s="21" t="s">
        <v>7096</v>
      </c>
      <c r="B2362" s="29" t="s">
        <v>7075</v>
      </c>
      <c r="C2362" s="23">
        <v>12</v>
      </c>
      <c r="D2362" s="23">
        <v>1</v>
      </c>
      <c r="E2362" s="23">
        <v>40</v>
      </c>
      <c r="F2362">
        <v>13.95</v>
      </c>
      <c r="G2362" t="s">
        <v>14253</v>
      </c>
    </row>
    <row r="2363" spans="1:7" x14ac:dyDescent="0.35">
      <c r="A2363" s="21" t="s">
        <v>13190</v>
      </c>
      <c r="B2363" s="29" t="s">
        <v>13191</v>
      </c>
      <c r="C2363" s="23">
        <v>6</v>
      </c>
      <c r="D2363" s="23">
        <v>0.7</v>
      </c>
      <c r="E2363" s="23">
        <v>46</v>
      </c>
      <c r="F2363">
        <v>39</v>
      </c>
      <c r="G2363" t="s">
        <v>14145</v>
      </c>
    </row>
    <row r="2364" spans="1:7" x14ac:dyDescent="0.35">
      <c r="A2364" s="21" t="s">
        <v>13526</v>
      </c>
      <c r="B2364" s="29" t="s">
        <v>13527</v>
      </c>
      <c r="C2364" s="23">
        <v>10</v>
      </c>
      <c r="D2364" s="23">
        <v>0.7</v>
      </c>
      <c r="E2364" s="23">
        <v>35</v>
      </c>
      <c r="F2364">
        <v>8.75</v>
      </c>
      <c r="G2364" t="s">
        <v>14155</v>
      </c>
    </row>
    <row r="2365" spans="1:7" x14ac:dyDescent="0.35">
      <c r="A2365" s="21" t="s">
        <v>13433</v>
      </c>
      <c r="B2365" s="29" t="s">
        <v>13434</v>
      </c>
      <c r="C2365" s="23">
        <v>6</v>
      </c>
      <c r="D2365" s="23">
        <v>0.5</v>
      </c>
      <c r="E2365" s="23">
        <v>40</v>
      </c>
      <c r="F2365">
        <v>5.25</v>
      </c>
      <c r="G2365" t="s">
        <v>14156</v>
      </c>
    </row>
    <row r="2366" spans="1:7" x14ac:dyDescent="0.35">
      <c r="A2366" s="21" t="s">
        <v>7915</v>
      </c>
      <c r="B2366" s="29" t="s">
        <v>7916</v>
      </c>
      <c r="C2366" s="23">
        <v>6</v>
      </c>
      <c r="D2366" s="23">
        <v>0.7</v>
      </c>
      <c r="E2366" s="23">
        <v>56</v>
      </c>
      <c r="F2366">
        <v>23.5</v>
      </c>
      <c r="G2366" t="s">
        <v>14151</v>
      </c>
    </row>
    <row r="2367" spans="1:7" x14ac:dyDescent="0.35">
      <c r="A2367" s="21" t="s">
        <v>10830</v>
      </c>
      <c r="B2367" s="29" t="s">
        <v>10831</v>
      </c>
      <c r="C2367" s="23">
        <v>6</v>
      </c>
      <c r="D2367" s="23">
        <v>0.7</v>
      </c>
      <c r="E2367" s="23">
        <v>37.5</v>
      </c>
      <c r="F2367">
        <v>9.4</v>
      </c>
      <c r="G2367" t="s">
        <v>14146</v>
      </c>
    </row>
    <row r="2368" spans="1:7" x14ac:dyDescent="0.35">
      <c r="A2368" s="21" t="s">
        <v>4729</v>
      </c>
      <c r="B2368" s="29" t="s">
        <v>4730</v>
      </c>
      <c r="C2368" s="23">
        <v>6</v>
      </c>
      <c r="D2368" s="23">
        <v>0.7</v>
      </c>
      <c r="E2368" s="23">
        <v>43</v>
      </c>
      <c r="F2368">
        <v>10.7</v>
      </c>
      <c r="G2368" t="s">
        <v>14146</v>
      </c>
    </row>
    <row r="2369" spans="1:7" x14ac:dyDescent="0.35">
      <c r="A2369" s="21" t="s">
        <v>2990</v>
      </c>
      <c r="B2369" s="29" t="s">
        <v>2991</v>
      </c>
      <c r="C2369" s="23">
        <v>6</v>
      </c>
      <c r="D2369" s="23">
        <v>0.7</v>
      </c>
      <c r="E2369" s="23">
        <v>17</v>
      </c>
      <c r="F2369">
        <v>6.95</v>
      </c>
      <c r="G2369" t="s">
        <v>14154</v>
      </c>
    </row>
    <row r="2370" spans="1:7" x14ac:dyDescent="0.35">
      <c r="A2370" s="21" t="s">
        <v>5981</v>
      </c>
      <c r="B2370" s="29" t="s">
        <v>5978</v>
      </c>
      <c r="C2370" s="23">
        <v>3</v>
      </c>
      <c r="D2370" s="23">
        <v>0.7</v>
      </c>
      <c r="E2370" s="23">
        <v>40</v>
      </c>
      <c r="F2370">
        <v>240</v>
      </c>
      <c r="G2370" t="s">
        <v>14145</v>
      </c>
    </row>
    <row r="2371" spans="1:7" x14ac:dyDescent="0.35">
      <c r="A2371" s="21" t="s">
        <v>8134</v>
      </c>
      <c r="B2371" s="29" t="s">
        <v>8129</v>
      </c>
      <c r="C2371" s="23">
        <v>6</v>
      </c>
      <c r="D2371" s="23">
        <v>0.7</v>
      </c>
      <c r="E2371" s="23">
        <v>40</v>
      </c>
      <c r="F2371">
        <v>3.6</v>
      </c>
      <c r="G2371" t="s">
        <v>14150</v>
      </c>
    </row>
    <row r="2372" spans="1:7" x14ac:dyDescent="0.35">
      <c r="A2372" s="21" t="s">
        <v>8405</v>
      </c>
      <c r="B2372" s="29" t="s">
        <v>8406</v>
      </c>
      <c r="C2372" s="23">
        <v>6</v>
      </c>
      <c r="D2372" s="23">
        <v>0.7</v>
      </c>
      <c r="E2372" s="23">
        <v>30</v>
      </c>
      <c r="F2372">
        <v>12.5</v>
      </c>
      <c r="G2372" t="s">
        <v>14148</v>
      </c>
    </row>
    <row r="2373" spans="1:7" x14ac:dyDescent="0.35">
      <c r="A2373" s="21" t="s">
        <v>14582</v>
      </c>
      <c r="B2373" s="29" t="s">
        <v>14583</v>
      </c>
      <c r="C2373" s="23">
        <v>6</v>
      </c>
      <c r="D2373" s="23">
        <v>0.5</v>
      </c>
      <c r="E2373" s="23">
        <v>28</v>
      </c>
      <c r="F2373">
        <v>10.75</v>
      </c>
      <c r="G2373" t="s">
        <v>14153</v>
      </c>
    </row>
    <row r="2374" spans="1:7" x14ac:dyDescent="0.35">
      <c r="A2374" s="21" t="s">
        <v>5566</v>
      </c>
      <c r="B2374" s="29" t="s">
        <v>5567</v>
      </c>
      <c r="C2374" s="23">
        <v>6</v>
      </c>
      <c r="D2374" s="23">
        <v>0.7</v>
      </c>
      <c r="E2374" s="23">
        <v>44</v>
      </c>
      <c r="F2374">
        <v>17.899999999999999</v>
      </c>
      <c r="G2374" t="s">
        <v>14146</v>
      </c>
    </row>
    <row r="2375" spans="1:7" x14ac:dyDescent="0.35">
      <c r="A2375" s="21" t="s">
        <v>2198</v>
      </c>
      <c r="B2375" s="29" t="s">
        <v>2199</v>
      </c>
      <c r="C2375" s="23">
        <v>6</v>
      </c>
      <c r="D2375" s="23">
        <v>0.7</v>
      </c>
      <c r="E2375" s="23">
        <v>40</v>
      </c>
      <c r="F2375">
        <v>9.5</v>
      </c>
      <c r="G2375" t="s">
        <v>14146</v>
      </c>
    </row>
    <row r="2376" spans="1:7" x14ac:dyDescent="0.35">
      <c r="A2376" s="21" t="s">
        <v>5502</v>
      </c>
      <c r="B2376" s="29" t="s">
        <v>5503</v>
      </c>
      <c r="C2376" s="23">
        <v>6</v>
      </c>
      <c r="D2376" s="23">
        <v>0.7</v>
      </c>
      <c r="E2376" s="23">
        <v>40</v>
      </c>
      <c r="F2376">
        <v>13.85</v>
      </c>
      <c r="G2376" t="s">
        <v>14163</v>
      </c>
    </row>
    <row r="2377" spans="1:7" x14ac:dyDescent="0.35">
      <c r="A2377" s="21" t="s">
        <v>14278</v>
      </c>
      <c r="B2377" s="29" t="s">
        <v>14279</v>
      </c>
      <c r="C2377" s="23">
        <v>6</v>
      </c>
      <c r="D2377" s="23">
        <v>0.7</v>
      </c>
      <c r="E2377" s="23">
        <v>40</v>
      </c>
      <c r="F2377">
        <v>13.35</v>
      </c>
      <c r="G2377" t="s">
        <v>14144</v>
      </c>
    </row>
    <row r="2378" spans="1:7" x14ac:dyDescent="0.35">
      <c r="A2378" s="21" t="s">
        <v>9943</v>
      </c>
      <c r="B2378" s="29" t="s">
        <v>9938</v>
      </c>
      <c r="C2378" s="23">
        <v>6</v>
      </c>
      <c r="D2378" s="23">
        <v>1</v>
      </c>
      <c r="E2378" s="23">
        <v>37.5</v>
      </c>
      <c r="F2378">
        <v>3.85</v>
      </c>
      <c r="G2378" t="s">
        <v>14160</v>
      </c>
    </row>
    <row r="2379" spans="1:7" x14ac:dyDescent="0.35">
      <c r="A2379" s="21" t="s">
        <v>209</v>
      </c>
      <c r="B2379" s="29" t="s">
        <v>210</v>
      </c>
      <c r="C2379" s="23">
        <v>6</v>
      </c>
      <c r="D2379" s="23">
        <v>0.7</v>
      </c>
      <c r="E2379" s="23">
        <v>48</v>
      </c>
      <c r="F2379">
        <v>32.5</v>
      </c>
      <c r="G2379" t="s">
        <v>14145</v>
      </c>
    </row>
    <row r="2380" spans="1:7" x14ac:dyDescent="0.35">
      <c r="A2380" s="21" t="s">
        <v>7801</v>
      </c>
      <c r="B2380" s="29" t="s">
        <v>7802</v>
      </c>
      <c r="C2380" s="23">
        <v>6</v>
      </c>
      <c r="D2380" s="23">
        <v>0.7</v>
      </c>
      <c r="E2380" s="23">
        <v>38</v>
      </c>
      <c r="F2380">
        <v>6</v>
      </c>
      <c r="G2380" t="s">
        <v>14156</v>
      </c>
    </row>
    <row r="2381" spans="1:7" x14ac:dyDescent="0.35">
      <c r="A2381" s="21" t="s">
        <v>1467</v>
      </c>
      <c r="B2381" s="29" t="s">
        <v>1464</v>
      </c>
      <c r="C2381" s="23">
        <v>6</v>
      </c>
      <c r="D2381" s="23">
        <v>1</v>
      </c>
      <c r="E2381" s="23">
        <v>16</v>
      </c>
      <c r="F2381">
        <v>5.25</v>
      </c>
      <c r="G2381" t="s">
        <v>14153</v>
      </c>
    </row>
    <row r="2382" spans="1:7" x14ac:dyDescent="0.35">
      <c r="A2382" s="21" t="s">
        <v>7942</v>
      </c>
      <c r="B2382" s="29" t="s">
        <v>7943</v>
      </c>
      <c r="C2382" s="23">
        <v>6</v>
      </c>
      <c r="D2382" s="23">
        <v>0.5</v>
      </c>
      <c r="E2382" s="23">
        <v>20</v>
      </c>
      <c r="F2382">
        <v>4.25</v>
      </c>
      <c r="G2382" t="s">
        <v>14141</v>
      </c>
    </row>
    <row r="2383" spans="1:7" x14ac:dyDescent="0.35">
      <c r="A2383" s="21" t="s">
        <v>8370</v>
      </c>
      <c r="B2383" s="29" t="s">
        <v>8371</v>
      </c>
      <c r="C2383" s="23">
        <v>60</v>
      </c>
      <c r="D2383" s="23">
        <v>0.05</v>
      </c>
      <c r="E2383" s="23">
        <v>31</v>
      </c>
      <c r="F2383">
        <v>1.36</v>
      </c>
      <c r="G2383" t="s">
        <v>14148</v>
      </c>
    </row>
    <row r="2384" spans="1:7" x14ac:dyDescent="0.35">
      <c r="A2384" s="21" t="s">
        <v>13457</v>
      </c>
      <c r="B2384" s="29" t="s">
        <v>13454</v>
      </c>
      <c r="C2384" s="23">
        <v>6</v>
      </c>
      <c r="D2384" s="23">
        <v>1</v>
      </c>
      <c r="E2384" s="23">
        <v>21</v>
      </c>
      <c r="F2384">
        <v>7.65</v>
      </c>
      <c r="G2384" t="s">
        <v>14141</v>
      </c>
    </row>
    <row r="2385" spans="1:7" x14ac:dyDescent="0.35">
      <c r="A2385" s="21" t="s">
        <v>4532</v>
      </c>
      <c r="B2385" s="29" t="s">
        <v>4533</v>
      </c>
      <c r="C2385" s="23">
        <v>6</v>
      </c>
      <c r="D2385" s="23">
        <v>0.7</v>
      </c>
      <c r="E2385" s="23">
        <v>38</v>
      </c>
      <c r="F2385">
        <v>26.25</v>
      </c>
      <c r="G2385" t="s">
        <v>14140</v>
      </c>
    </row>
    <row r="2386" spans="1:7" x14ac:dyDescent="0.35">
      <c r="A2386" s="21" t="s">
        <v>7309</v>
      </c>
      <c r="B2386" s="29" t="s">
        <v>7310</v>
      </c>
      <c r="C2386" s="23">
        <v>6</v>
      </c>
      <c r="D2386" s="23">
        <v>0.7</v>
      </c>
      <c r="E2386" s="23">
        <v>40</v>
      </c>
      <c r="F2386">
        <v>6.5</v>
      </c>
      <c r="G2386" t="s">
        <v>14144</v>
      </c>
    </row>
    <row r="2387" spans="1:7" x14ac:dyDescent="0.35">
      <c r="A2387" s="21" t="s">
        <v>13965</v>
      </c>
      <c r="B2387" s="29" t="s">
        <v>13966</v>
      </c>
      <c r="C2387" s="23">
        <v>12</v>
      </c>
      <c r="D2387" s="23">
        <v>0.5</v>
      </c>
      <c r="E2387" s="23">
        <v>30</v>
      </c>
      <c r="F2387">
        <v>3.6</v>
      </c>
      <c r="G2387" t="s">
        <v>14141</v>
      </c>
    </row>
    <row r="2388" spans="1:7" x14ac:dyDescent="0.35">
      <c r="A2388" s="21" t="s">
        <v>5894</v>
      </c>
      <c r="B2388" s="29" t="s">
        <v>5895</v>
      </c>
      <c r="C2388" s="23">
        <v>6</v>
      </c>
      <c r="D2388" s="23">
        <v>0.7</v>
      </c>
      <c r="E2388" s="23">
        <v>46</v>
      </c>
      <c r="F2388">
        <v>31</v>
      </c>
      <c r="G2388" t="s">
        <v>14145</v>
      </c>
    </row>
    <row r="2389" spans="1:7" x14ac:dyDescent="0.35">
      <c r="A2389" s="21" t="s">
        <v>14408</v>
      </c>
      <c r="B2389" s="29" t="s">
        <v>13881</v>
      </c>
      <c r="C2389" s="23">
        <v>6</v>
      </c>
      <c r="D2389" s="23">
        <v>0.7</v>
      </c>
      <c r="E2389" s="23">
        <v>40</v>
      </c>
      <c r="F2389">
        <v>26</v>
      </c>
      <c r="G2389" t="s">
        <v>14150</v>
      </c>
    </row>
    <row r="2390" spans="1:7" x14ac:dyDescent="0.35">
      <c r="A2390" s="21" t="s">
        <v>6964</v>
      </c>
      <c r="B2390" s="29" t="s">
        <v>6958</v>
      </c>
      <c r="C2390" s="23">
        <v>12</v>
      </c>
      <c r="D2390" s="23">
        <v>0.7</v>
      </c>
      <c r="E2390" s="23">
        <v>37.5</v>
      </c>
      <c r="F2390">
        <v>2.0499999999999998</v>
      </c>
      <c r="G2390" t="s">
        <v>14142</v>
      </c>
    </row>
    <row r="2391" spans="1:7" x14ac:dyDescent="0.35">
      <c r="A2391" s="21" t="s">
        <v>10905</v>
      </c>
      <c r="B2391" s="29" t="s">
        <v>10906</v>
      </c>
      <c r="C2391" s="23">
        <v>6</v>
      </c>
      <c r="D2391" s="23">
        <v>0.7</v>
      </c>
      <c r="E2391" s="23">
        <v>75.5</v>
      </c>
      <c r="F2391">
        <v>12.5</v>
      </c>
      <c r="G2391" t="s">
        <v>14144</v>
      </c>
    </row>
    <row r="2392" spans="1:7" x14ac:dyDescent="0.35">
      <c r="A2392" s="21" t="s">
        <v>684</v>
      </c>
      <c r="B2392" s="29" t="s">
        <v>685</v>
      </c>
      <c r="C2392" s="23">
        <v>6</v>
      </c>
      <c r="D2392" s="23">
        <v>0.7</v>
      </c>
      <c r="E2392" s="23">
        <v>40</v>
      </c>
      <c r="F2392">
        <v>12.5</v>
      </c>
      <c r="G2392" t="s">
        <v>14144</v>
      </c>
    </row>
    <row r="2393" spans="1:7" x14ac:dyDescent="0.35">
      <c r="A2393" s="21" t="s">
        <v>15003</v>
      </c>
      <c r="B2393" s="29" t="s">
        <v>15004</v>
      </c>
      <c r="C2393" s="23">
        <v>6</v>
      </c>
      <c r="D2393" s="23">
        <v>0.7</v>
      </c>
      <c r="E2393" s="23">
        <v>30</v>
      </c>
      <c r="F2393">
        <v>7.65</v>
      </c>
      <c r="G2393" t="s">
        <v>14153</v>
      </c>
    </row>
    <row r="2394" spans="1:7" x14ac:dyDescent="0.35">
      <c r="A2394" s="21" t="s">
        <v>1424</v>
      </c>
      <c r="B2394" s="29" t="s">
        <v>1421</v>
      </c>
      <c r="C2394" s="23">
        <v>6</v>
      </c>
      <c r="D2394" s="23">
        <v>0.7</v>
      </c>
      <c r="E2394" s="23">
        <v>38</v>
      </c>
      <c r="F2394">
        <v>12.65</v>
      </c>
      <c r="G2394" t="s">
        <v>14144</v>
      </c>
    </row>
    <row r="2395" spans="1:7" x14ac:dyDescent="0.35">
      <c r="A2395" s="21" t="s">
        <v>14435</v>
      </c>
      <c r="B2395" s="29" t="s">
        <v>14436</v>
      </c>
      <c r="C2395" s="23">
        <v>6</v>
      </c>
      <c r="D2395" s="23">
        <v>1</v>
      </c>
      <c r="E2395" s="23">
        <v>40</v>
      </c>
      <c r="F2395">
        <v>26.5</v>
      </c>
      <c r="G2395" t="s">
        <v>14163</v>
      </c>
    </row>
    <row r="2396" spans="1:7" x14ac:dyDescent="0.35">
      <c r="A2396" s="21" t="s">
        <v>14762</v>
      </c>
      <c r="B2396" s="29" t="s">
        <v>14763</v>
      </c>
      <c r="C2396" s="23">
        <v>6</v>
      </c>
      <c r="D2396" s="23">
        <v>0.7</v>
      </c>
      <c r="E2396" s="23">
        <v>37.5</v>
      </c>
      <c r="F2396">
        <v>3.95</v>
      </c>
      <c r="G2396" t="s">
        <v>14141</v>
      </c>
    </row>
    <row r="2397" spans="1:7" x14ac:dyDescent="0.35">
      <c r="A2397" s="21" t="s">
        <v>317</v>
      </c>
      <c r="B2397" s="29" t="s">
        <v>303</v>
      </c>
      <c r="C2397" s="23">
        <v>6</v>
      </c>
      <c r="D2397" s="23">
        <v>0.7</v>
      </c>
      <c r="E2397" s="23">
        <v>40</v>
      </c>
      <c r="F2397">
        <v>5.75</v>
      </c>
      <c r="G2397" t="s">
        <v>14142</v>
      </c>
    </row>
    <row r="2398" spans="1:7" x14ac:dyDescent="0.35">
      <c r="A2398" s="21" t="s">
        <v>7205</v>
      </c>
      <c r="B2398" s="29" t="s">
        <v>7202</v>
      </c>
      <c r="C2398" s="23">
        <v>6</v>
      </c>
      <c r="D2398" s="23">
        <v>0.7</v>
      </c>
      <c r="E2398" s="23">
        <v>45</v>
      </c>
      <c r="F2398">
        <v>22.15</v>
      </c>
      <c r="G2398" t="s">
        <v>14253</v>
      </c>
    </row>
    <row r="2399" spans="1:7" x14ac:dyDescent="0.35">
      <c r="A2399" s="21" t="s">
        <v>5250</v>
      </c>
      <c r="B2399" s="29" t="s">
        <v>5251</v>
      </c>
      <c r="C2399" s="23">
        <v>12</v>
      </c>
      <c r="D2399" s="23">
        <v>1</v>
      </c>
      <c r="E2399" s="23">
        <v>37.5</v>
      </c>
      <c r="F2399">
        <v>6.75</v>
      </c>
      <c r="G2399" t="s">
        <v>14141</v>
      </c>
    </row>
    <row r="2400" spans="1:7" x14ac:dyDescent="0.35">
      <c r="A2400" s="21" t="s">
        <v>3786</v>
      </c>
      <c r="B2400" s="29" t="s">
        <v>3787</v>
      </c>
      <c r="C2400" s="23">
        <v>6</v>
      </c>
      <c r="D2400" s="23">
        <v>0.7</v>
      </c>
      <c r="E2400" s="23">
        <v>50.6</v>
      </c>
      <c r="F2400">
        <v>55</v>
      </c>
      <c r="G2400" t="s">
        <v>14144</v>
      </c>
    </row>
    <row r="2401" spans="1:7" x14ac:dyDescent="0.35">
      <c r="A2401" s="21" t="s">
        <v>13980</v>
      </c>
      <c r="B2401" s="29" t="s">
        <v>13981</v>
      </c>
      <c r="C2401" s="23">
        <v>15</v>
      </c>
      <c r="D2401" s="23">
        <v>0.5</v>
      </c>
      <c r="E2401" s="23">
        <v>40</v>
      </c>
      <c r="F2401">
        <v>2.7</v>
      </c>
      <c r="G2401" t="s">
        <v>14142</v>
      </c>
    </row>
    <row r="2402" spans="1:7" x14ac:dyDescent="0.35">
      <c r="A2402" s="21" t="s">
        <v>6148</v>
      </c>
      <c r="B2402" s="29" t="s">
        <v>6149</v>
      </c>
      <c r="C2402" s="23">
        <v>6</v>
      </c>
      <c r="D2402" s="23">
        <v>0.7</v>
      </c>
      <c r="E2402" s="23">
        <v>40</v>
      </c>
      <c r="F2402">
        <v>20.25</v>
      </c>
      <c r="G2402" t="s">
        <v>14146</v>
      </c>
    </row>
    <row r="2403" spans="1:7" x14ac:dyDescent="0.35">
      <c r="A2403" s="21" t="s">
        <v>2568</v>
      </c>
      <c r="B2403" s="29" t="s">
        <v>2569</v>
      </c>
      <c r="C2403" s="23">
        <v>6</v>
      </c>
      <c r="D2403" s="23">
        <v>0.7</v>
      </c>
      <c r="E2403" s="23">
        <v>15</v>
      </c>
      <c r="F2403">
        <v>18</v>
      </c>
      <c r="G2403" t="s">
        <v>14154</v>
      </c>
    </row>
    <row r="2404" spans="1:7" x14ac:dyDescent="0.35">
      <c r="A2404" s="21" t="s">
        <v>1861</v>
      </c>
      <c r="B2404" s="29" t="s">
        <v>1862</v>
      </c>
      <c r="C2404" s="23">
        <v>6</v>
      </c>
      <c r="D2404" s="23">
        <v>0.7</v>
      </c>
      <c r="E2404" s="23">
        <v>40</v>
      </c>
      <c r="F2404">
        <v>14.25</v>
      </c>
      <c r="G2404" t="s">
        <v>14144</v>
      </c>
    </row>
    <row r="2405" spans="1:7" x14ac:dyDescent="0.35">
      <c r="A2405" s="21" t="s">
        <v>2778</v>
      </c>
      <c r="B2405" s="29" t="s">
        <v>2779</v>
      </c>
      <c r="C2405" s="23">
        <v>6</v>
      </c>
      <c r="D2405" s="23">
        <v>0.7</v>
      </c>
      <c r="E2405" s="23">
        <v>40</v>
      </c>
      <c r="F2405">
        <v>21.5</v>
      </c>
      <c r="G2405" t="s">
        <v>14157</v>
      </c>
    </row>
    <row r="2406" spans="1:7" x14ac:dyDescent="0.35">
      <c r="A2406" s="21" t="s">
        <v>12731</v>
      </c>
      <c r="B2406" s="29" t="s">
        <v>12729</v>
      </c>
      <c r="C2406" s="23">
        <v>6</v>
      </c>
      <c r="D2406" s="23">
        <v>0.7</v>
      </c>
      <c r="E2406" s="23">
        <v>41</v>
      </c>
      <c r="F2406">
        <v>16.95</v>
      </c>
      <c r="G2406" t="s">
        <v>14146</v>
      </c>
    </row>
    <row r="2407" spans="1:7" x14ac:dyDescent="0.35">
      <c r="A2407" s="21" t="s">
        <v>4886</v>
      </c>
      <c r="B2407" s="29" t="s">
        <v>4881</v>
      </c>
      <c r="C2407" s="23">
        <v>6</v>
      </c>
      <c r="D2407" s="23">
        <v>1</v>
      </c>
      <c r="E2407" s="23">
        <v>40</v>
      </c>
      <c r="F2407">
        <v>3.95</v>
      </c>
      <c r="G2407" t="s">
        <v>14142</v>
      </c>
    </row>
    <row r="2408" spans="1:7" x14ac:dyDescent="0.35">
      <c r="A2408" s="21" t="s">
        <v>3451</v>
      </c>
      <c r="B2408" s="29" t="s">
        <v>3452</v>
      </c>
      <c r="C2408" s="23">
        <v>6</v>
      </c>
      <c r="D2408" s="23">
        <v>0.7</v>
      </c>
      <c r="E2408" s="23">
        <v>40</v>
      </c>
      <c r="F2408">
        <v>9.9700000000000006</v>
      </c>
      <c r="G2408" t="s">
        <v>14165</v>
      </c>
    </row>
    <row r="2409" spans="1:7" x14ac:dyDescent="0.35">
      <c r="A2409" s="21" t="s">
        <v>6338</v>
      </c>
      <c r="B2409" s="29" t="s">
        <v>6334</v>
      </c>
      <c r="C2409" s="23">
        <v>12</v>
      </c>
      <c r="D2409" s="23">
        <v>0.7</v>
      </c>
      <c r="E2409" s="23">
        <v>40</v>
      </c>
      <c r="F2409">
        <v>4.8499999999999996</v>
      </c>
      <c r="G2409" t="s">
        <v>14150</v>
      </c>
    </row>
    <row r="2410" spans="1:7" x14ac:dyDescent="0.35">
      <c r="A2410" s="21" t="s">
        <v>12094</v>
      </c>
      <c r="B2410" s="29" t="s">
        <v>12095</v>
      </c>
      <c r="C2410" s="23">
        <v>15</v>
      </c>
      <c r="D2410" s="23">
        <v>0.5</v>
      </c>
      <c r="E2410" s="23">
        <v>28</v>
      </c>
      <c r="F2410">
        <v>3.9</v>
      </c>
      <c r="G2410" t="s">
        <v>14141</v>
      </c>
    </row>
    <row r="2411" spans="1:7" x14ac:dyDescent="0.35">
      <c r="A2411" s="21" t="s">
        <v>7836</v>
      </c>
      <c r="B2411" s="29" t="s">
        <v>7837</v>
      </c>
      <c r="C2411" s="23">
        <v>6</v>
      </c>
      <c r="D2411" s="23">
        <v>1</v>
      </c>
      <c r="E2411" s="23">
        <v>30</v>
      </c>
      <c r="F2411">
        <v>5</v>
      </c>
      <c r="G2411" t="s">
        <v>14156</v>
      </c>
    </row>
    <row r="2412" spans="1:7" x14ac:dyDescent="0.35">
      <c r="A2412" s="21" t="s">
        <v>5407</v>
      </c>
      <c r="B2412" s="29" t="s">
        <v>5408</v>
      </c>
      <c r="C2412" s="23">
        <v>6</v>
      </c>
      <c r="D2412" s="23">
        <v>0.7</v>
      </c>
      <c r="E2412" s="23">
        <v>37.799999999999997</v>
      </c>
      <c r="F2412">
        <v>24.9</v>
      </c>
      <c r="G2412" t="s">
        <v>14146</v>
      </c>
    </row>
    <row r="2413" spans="1:7" x14ac:dyDescent="0.35">
      <c r="A2413" s="21" t="s">
        <v>1114</v>
      </c>
      <c r="B2413" s="29" t="s">
        <v>1115</v>
      </c>
      <c r="C2413" s="23">
        <v>60</v>
      </c>
      <c r="D2413" s="23">
        <v>0.05</v>
      </c>
      <c r="E2413" s="23">
        <v>40</v>
      </c>
      <c r="F2413">
        <v>0.82</v>
      </c>
      <c r="G2413" t="s">
        <v>14160</v>
      </c>
    </row>
    <row r="2414" spans="1:7" x14ac:dyDescent="0.35">
      <c r="A2414" s="21" t="s">
        <v>15879</v>
      </c>
      <c r="B2414" s="29" t="s">
        <v>10698</v>
      </c>
      <c r="C2414" s="23">
        <v>6</v>
      </c>
      <c r="D2414" s="23">
        <v>2</v>
      </c>
      <c r="E2414" s="23">
        <v>37.5</v>
      </c>
      <c r="F2414">
        <v>9.5</v>
      </c>
      <c r="G2414" t="s">
        <v>14142</v>
      </c>
    </row>
    <row r="2415" spans="1:7" x14ac:dyDescent="0.35">
      <c r="A2415" s="21" t="s">
        <v>11060</v>
      </c>
      <c r="B2415" s="29" t="s">
        <v>11061</v>
      </c>
      <c r="C2415" s="23">
        <v>4</v>
      </c>
      <c r="D2415" s="23">
        <v>0.7</v>
      </c>
      <c r="E2415" s="23">
        <v>40</v>
      </c>
      <c r="F2415">
        <v>14.5</v>
      </c>
      <c r="G2415" t="s">
        <v>14144</v>
      </c>
    </row>
    <row r="2416" spans="1:7" x14ac:dyDescent="0.35">
      <c r="A2416" s="21" t="s">
        <v>5231</v>
      </c>
      <c r="B2416" s="29" t="s">
        <v>5227</v>
      </c>
      <c r="C2416" s="23">
        <v>6</v>
      </c>
      <c r="D2416" s="23">
        <v>1</v>
      </c>
      <c r="E2416" s="23">
        <v>40</v>
      </c>
      <c r="F2416">
        <v>5.75</v>
      </c>
      <c r="G2416" t="s">
        <v>14142</v>
      </c>
    </row>
    <row r="2417" spans="1:7" x14ac:dyDescent="0.35">
      <c r="A2417" s="21" t="s">
        <v>9066</v>
      </c>
      <c r="B2417" s="29" t="s">
        <v>9067</v>
      </c>
      <c r="C2417" s="23">
        <v>12</v>
      </c>
      <c r="D2417" s="23">
        <v>0.05</v>
      </c>
      <c r="E2417" s="23">
        <v>40</v>
      </c>
      <c r="F2417">
        <v>3.4</v>
      </c>
      <c r="G2417" t="s">
        <v>14142</v>
      </c>
    </row>
    <row r="2418" spans="1:7" x14ac:dyDescent="0.35">
      <c r="A2418" s="21" t="s">
        <v>12025</v>
      </c>
      <c r="B2418" s="29" t="s">
        <v>12026</v>
      </c>
      <c r="C2418" s="23">
        <v>15</v>
      </c>
      <c r="D2418" s="23">
        <v>0.5</v>
      </c>
      <c r="E2418" s="23">
        <v>28</v>
      </c>
      <c r="F2418">
        <v>3.9</v>
      </c>
      <c r="G2418" t="s">
        <v>14141</v>
      </c>
    </row>
    <row r="2419" spans="1:7" x14ac:dyDescent="0.35">
      <c r="A2419" s="21" t="s">
        <v>15349</v>
      </c>
      <c r="B2419" s="29" t="s">
        <v>15350</v>
      </c>
      <c r="C2419" s="23">
        <v>6</v>
      </c>
      <c r="D2419" s="23">
        <v>0.7</v>
      </c>
      <c r="E2419" s="23">
        <v>43</v>
      </c>
      <c r="F2419">
        <v>23.5</v>
      </c>
      <c r="G2419" t="s">
        <v>14145</v>
      </c>
    </row>
    <row r="2420" spans="1:7" x14ac:dyDescent="0.35">
      <c r="A2420" s="21" t="s">
        <v>13683</v>
      </c>
      <c r="B2420" s="29" t="s">
        <v>13684</v>
      </c>
      <c r="C2420" s="23">
        <v>6</v>
      </c>
      <c r="D2420" s="23">
        <v>0.7</v>
      </c>
      <c r="E2420" s="23">
        <v>41.3</v>
      </c>
      <c r="F2420">
        <v>9.8000000000000007</v>
      </c>
      <c r="G2420" t="s">
        <v>14146</v>
      </c>
    </row>
    <row r="2421" spans="1:7" x14ac:dyDescent="0.35">
      <c r="A2421" s="21" t="s">
        <v>7631</v>
      </c>
      <c r="B2421" s="29" t="s">
        <v>7625</v>
      </c>
      <c r="C2421" s="23">
        <v>12</v>
      </c>
      <c r="D2421" s="23">
        <v>1</v>
      </c>
      <c r="E2421" s="23">
        <v>38</v>
      </c>
      <c r="F2421">
        <v>9.75</v>
      </c>
      <c r="G2421" t="s">
        <v>14140</v>
      </c>
    </row>
    <row r="2422" spans="1:7" x14ac:dyDescent="0.35">
      <c r="A2422" s="21" t="s">
        <v>6785</v>
      </c>
      <c r="B2422" s="29" t="s">
        <v>6786</v>
      </c>
      <c r="C2422" s="23">
        <v>6</v>
      </c>
      <c r="D2422" s="23">
        <v>0.7</v>
      </c>
      <c r="E2422" s="23">
        <v>40</v>
      </c>
      <c r="F2422">
        <v>25</v>
      </c>
      <c r="G2422" t="s">
        <v>14144</v>
      </c>
    </row>
    <row r="2423" spans="1:7" x14ac:dyDescent="0.35">
      <c r="A2423" s="21" t="s">
        <v>15470</v>
      </c>
      <c r="B2423" s="29" t="s">
        <v>15471</v>
      </c>
      <c r="C2423" s="23">
        <v>6</v>
      </c>
      <c r="D2423" s="23">
        <v>1</v>
      </c>
      <c r="E2423" s="23">
        <v>35</v>
      </c>
      <c r="F2423">
        <v>7.9</v>
      </c>
      <c r="G2423" t="s">
        <v>14156</v>
      </c>
    </row>
    <row r="2424" spans="1:7" x14ac:dyDescent="0.35">
      <c r="A2424" s="21" t="s">
        <v>4404</v>
      </c>
      <c r="B2424" s="29" t="s">
        <v>4405</v>
      </c>
      <c r="C2424" s="23">
        <v>6</v>
      </c>
      <c r="D2424" s="23">
        <v>0.7</v>
      </c>
      <c r="E2424" s="23">
        <v>40</v>
      </c>
      <c r="F2424">
        <v>12.35</v>
      </c>
      <c r="G2424" t="s">
        <v>14144</v>
      </c>
    </row>
    <row r="2425" spans="1:7" x14ac:dyDescent="0.35">
      <c r="A2425" s="21" t="s">
        <v>6086</v>
      </c>
      <c r="B2425" s="29" t="s">
        <v>6087</v>
      </c>
      <c r="C2425" s="23">
        <v>6</v>
      </c>
      <c r="D2425" s="23">
        <v>0.7</v>
      </c>
      <c r="E2425" s="23">
        <v>46</v>
      </c>
      <c r="F2425">
        <v>46.5</v>
      </c>
      <c r="G2425" t="s">
        <v>14145</v>
      </c>
    </row>
    <row r="2426" spans="1:7" x14ac:dyDescent="0.35">
      <c r="A2426" s="21" t="s">
        <v>10105</v>
      </c>
      <c r="B2426" s="29" t="s">
        <v>10106</v>
      </c>
      <c r="C2426" s="23">
        <v>6</v>
      </c>
      <c r="D2426" s="23">
        <v>0.7</v>
      </c>
      <c r="E2426" s="23">
        <v>43</v>
      </c>
      <c r="F2426">
        <v>28.2</v>
      </c>
      <c r="G2426" t="s">
        <v>14144</v>
      </c>
    </row>
    <row r="2427" spans="1:7" x14ac:dyDescent="0.35">
      <c r="A2427" s="21" t="s">
        <v>2648</v>
      </c>
      <c r="B2427" s="29" t="s">
        <v>2649</v>
      </c>
      <c r="C2427" s="23">
        <v>6</v>
      </c>
      <c r="D2427" s="23">
        <v>0.7</v>
      </c>
      <c r="E2427" s="23">
        <v>40</v>
      </c>
      <c r="F2427">
        <v>7.5</v>
      </c>
      <c r="G2427" t="s">
        <v>14145</v>
      </c>
    </row>
    <row r="2428" spans="1:7" x14ac:dyDescent="0.35">
      <c r="A2428" s="21" t="s">
        <v>1063</v>
      </c>
      <c r="B2428" s="29" t="s">
        <v>1064</v>
      </c>
      <c r="C2428" s="23">
        <v>6</v>
      </c>
      <c r="D2428" s="23">
        <v>0.7</v>
      </c>
      <c r="E2428" s="23">
        <v>40</v>
      </c>
      <c r="F2428">
        <v>13.85</v>
      </c>
      <c r="G2428" t="s">
        <v>14144</v>
      </c>
    </row>
    <row r="2429" spans="1:7" x14ac:dyDescent="0.35">
      <c r="A2429" s="21" t="s">
        <v>3216</v>
      </c>
      <c r="B2429" s="29" t="s">
        <v>3217</v>
      </c>
      <c r="C2429" s="23">
        <v>2</v>
      </c>
      <c r="D2429" s="23">
        <v>4.5</v>
      </c>
      <c r="E2429" s="23">
        <v>40</v>
      </c>
      <c r="F2429">
        <v>133</v>
      </c>
      <c r="G2429" t="s">
        <v>14150</v>
      </c>
    </row>
    <row r="2430" spans="1:7" x14ac:dyDescent="0.35">
      <c r="A2430" s="21" t="s">
        <v>1448</v>
      </c>
      <c r="B2430" s="29" t="s">
        <v>1449</v>
      </c>
      <c r="C2430" s="23">
        <v>6</v>
      </c>
      <c r="D2430" s="23">
        <v>0.7</v>
      </c>
      <c r="E2430" s="23">
        <v>35</v>
      </c>
      <c r="F2430">
        <v>6.8</v>
      </c>
      <c r="G2430" t="s">
        <v>14141</v>
      </c>
    </row>
    <row r="2431" spans="1:7" x14ac:dyDescent="0.35">
      <c r="A2431" s="21" t="s">
        <v>345</v>
      </c>
      <c r="B2431" s="29" t="s">
        <v>346</v>
      </c>
      <c r="C2431" s="23">
        <v>6</v>
      </c>
      <c r="D2431" s="23">
        <v>0.7</v>
      </c>
      <c r="E2431" s="23">
        <v>40</v>
      </c>
      <c r="F2431">
        <v>6.5</v>
      </c>
      <c r="G2431" t="s">
        <v>14144</v>
      </c>
    </row>
    <row r="2432" spans="1:7" x14ac:dyDescent="0.35">
      <c r="A2432" s="21" t="s">
        <v>13034</v>
      </c>
      <c r="B2432" s="29" t="s">
        <v>14573</v>
      </c>
      <c r="C2432" s="23">
        <v>6</v>
      </c>
      <c r="D2432" s="23">
        <v>0.5</v>
      </c>
      <c r="E2432" s="23">
        <v>40.9</v>
      </c>
      <c r="F2432">
        <v>29.5</v>
      </c>
      <c r="G2432" t="s">
        <v>14162</v>
      </c>
    </row>
    <row r="2433" spans="1:7" x14ac:dyDescent="0.35">
      <c r="A2433" s="21" t="s">
        <v>11787</v>
      </c>
      <c r="B2433" s="29" t="s">
        <v>11788</v>
      </c>
      <c r="C2433" s="23">
        <v>6</v>
      </c>
      <c r="D2433" s="23">
        <v>0.7</v>
      </c>
      <c r="E2433" s="23">
        <v>40.4</v>
      </c>
      <c r="F2433">
        <v>12.5</v>
      </c>
      <c r="G2433" t="s">
        <v>14146</v>
      </c>
    </row>
    <row r="2434" spans="1:7" x14ac:dyDescent="0.35">
      <c r="A2434" s="21" t="s">
        <v>14713</v>
      </c>
      <c r="B2434" s="29" t="s">
        <v>14714</v>
      </c>
      <c r="C2434" s="23">
        <v>6</v>
      </c>
      <c r="D2434" s="23">
        <v>0.7</v>
      </c>
      <c r="E2434" s="23">
        <v>53.2</v>
      </c>
      <c r="F2434">
        <v>82.5</v>
      </c>
      <c r="G2434" t="s">
        <v>14145</v>
      </c>
    </row>
    <row r="2435" spans="1:7" x14ac:dyDescent="0.35">
      <c r="A2435" s="21" t="s">
        <v>4354</v>
      </c>
      <c r="B2435" s="29" t="s">
        <v>4351</v>
      </c>
      <c r="C2435" s="23">
        <v>12</v>
      </c>
      <c r="D2435" s="23">
        <v>1</v>
      </c>
      <c r="E2435" s="23">
        <v>40</v>
      </c>
      <c r="F2435">
        <v>8.5</v>
      </c>
      <c r="G2435" t="s">
        <v>14150</v>
      </c>
    </row>
    <row r="2436" spans="1:7" x14ac:dyDescent="0.35">
      <c r="A2436" s="21" t="s">
        <v>13952</v>
      </c>
      <c r="B2436" s="29" t="s">
        <v>13953</v>
      </c>
      <c r="C2436" s="23">
        <v>10</v>
      </c>
      <c r="D2436" s="23">
        <v>0.5</v>
      </c>
      <c r="E2436" s="23">
        <v>38</v>
      </c>
      <c r="F2436">
        <v>17.5</v>
      </c>
      <c r="G2436" t="s">
        <v>14142</v>
      </c>
    </row>
    <row r="2437" spans="1:7" x14ac:dyDescent="0.35">
      <c r="A2437" s="21" t="s">
        <v>13401</v>
      </c>
      <c r="B2437" s="29" t="s">
        <v>13402</v>
      </c>
      <c r="C2437" s="23">
        <v>6</v>
      </c>
      <c r="D2437" s="23">
        <v>0.7</v>
      </c>
      <c r="E2437" s="23">
        <v>43</v>
      </c>
      <c r="F2437">
        <v>12.25</v>
      </c>
      <c r="G2437" t="s">
        <v>14145</v>
      </c>
    </row>
    <row r="2438" spans="1:7" x14ac:dyDescent="0.35">
      <c r="A2438" s="21" t="s">
        <v>9082</v>
      </c>
      <c r="B2438" s="29" t="s">
        <v>9083</v>
      </c>
      <c r="C2438" s="23">
        <v>6</v>
      </c>
      <c r="D2438" s="23">
        <v>0.7</v>
      </c>
      <c r="E2438" s="23">
        <v>38</v>
      </c>
      <c r="F2438">
        <v>5.5</v>
      </c>
      <c r="G2438" t="s">
        <v>14159</v>
      </c>
    </row>
    <row r="2439" spans="1:7" x14ac:dyDescent="0.35">
      <c r="A2439" s="21" t="s">
        <v>7029</v>
      </c>
      <c r="B2439" s="29" t="s">
        <v>7030</v>
      </c>
      <c r="C2439" s="23">
        <v>6</v>
      </c>
      <c r="D2439" s="23">
        <v>0.7</v>
      </c>
      <c r="E2439" s="23">
        <v>46.4</v>
      </c>
      <c r="F2439">
        <v>38.5</v>
      </c>
      <c r="G2439" t="s">
        <v>14145</v>
      </c>
    </row>
    <row r="2440" spans="1:7" x14ac:dyDescent="0.35">
      <c r="A2440" s="21" t="s">
        <v>10779</v>
      </c>
      <c r="B2440" s="29" t="s">
        <v>10780</v>
      </c>
      <c r="C2440" s="23">
        <v>6</v>
      </c>
      <c r="D2440" s="23">
        <v>0.7</v>
      </c>
      <c r="E2440" s="23">
        <v>37.5</v>
      </c>
      <c r="F2440">
        <v>8.1</v>
      </c>
      <c r="G2440" t="s">
        <v>14141</v>
      </c>
    </row>
    <row r="2441" spans="1:7" x14ac:dyDescent="0.35">
      <c r="A2441" s="21" t="s">
        <v>8598</v>
      </c>
      <c r="B2441" s="29" t="s">
        <v>8599</v>
      </c>
      <c r="C2441" s="23">
        <v>6</v>
      </c>
      <c r="D2441" s="23">
        <v>0.5</v>
      </c>
      <c r="E2441" s="23">
        <v>48.8</v>
      </c>
      <c r="F2441">
        <v>42.5</v>
      </c>
      <c r="G2441" t="s">
        <v>14145</v>
      </c>
    </row>
    <row r="2442" spans="1:7" x14ac:dyDescent="0.35">
      <c r="A2442" s="21" t="s">
        <v>3262</v>
      </c>
      <c r="B2442" s="29" t="s">
        <v>3263</v>
      </c>
      <c r="C2442" s="23">
        <v>6</v>
      </c>
      <c r="D2442" s="23">
        <v>0.7</v>
      </c>
      <c r="E2442" s="23">
        <v>40</v>
      </c>
      <c r="F2442">
        <v>34.9</v>
      </c>
      <c r="G2442" t="s">
        <v>14150</v>
      </c>
    </row>
    <row r="2443" spans="1:7" x14ac:dyDescent="0.35">
      <c r="A2443" s="21" t="s">
        <v>7501</v>
      </c>
      <c r="B2443" s="29" t="s">
        <v>14373</v>
      </c>
      <c r="C2443" s="23">
        <v>6</v>
      </c>
      <c r="D2443" s="23">
        <v>0.7</v>
      </c>
      <c r="E2443" s="23">
        <v>40</v>
      </c>
      <c r="F2443">
        <v>11.2</v>
      </c>
      <c r="G2443" t="s">
        <v>14169</v>
      </c>
    </row>
    <row r="2444" spans="1:7" x14ac:dyDescent="0.35">
      <c r="A2444" s="21" t="s">
        <v>2931</v>
      </c>
      <c r="B2444" s="29" t="s">
        <v>2932</v>
      </c>
      <c r="C2444" s="23">
        <v>6</v>
      </c>
      <c r="D2444" s="23">
        <v>0.5</v>
      </c>
      <c r="E2444" s="23">
        <v>24</v>
      </c>
      <c r="F2444">
        <v>12.25</v>
      </c>
      <c r="G2444" t="s">
        <v>14141</v>
      </c>
    </row>
    <row r="2445" spans="1:7" x14ac:dyDescent="0.35">
      <c r="A2445" s="21" t="s">
        <v>7290</v>
      </c>
      <c r="B2445" s="29" t="s">
        <v>7291</v>
      </c>
      <c r="C2445" s="23">
        <v>6</v>
      </c>
      <c r="D2445" s="23">
        <v>0.5</v>
      </c>
      <c r="E2445" s="23">
        <v>38</v>
      </c>
      <c r="F2445">
        <v>14.5</v>
      </c>
      <c r="G2445" t="s">
        <v>14156</v>
      </c>
    </row>
    <row r="2446" spans="1:7" x14ac:dyDescent="0.35">
      <c r="A2446" s="21" t="s">
        <v>7895</v>
      </c>
      <c r="B2446" s="29" t="s">
        <v>7896</v>
      </c>
      <c r="C2446" s="23">
        <v>6</v>
      </c>
      <c r="D2446" s="23">
        <v>0.7</v>
      </c>
      <c r="E2446" s="23">
        <v>42</v>
      </c>
      <c r="F2446">
        <v>10.25</v>
      </c>
      <c r="G2446" t="s">
        <v>14146</v>
      </c>
    </row>
    <row r="2447" spans="1:7" x14ac:dyDescent="0.35">
      <c r="A2447" s="21" t="s">
        <v>4184</v>
      </c>
      <c r="B2447" s="29" t="s">
        <v>4185</v>
      </c>
      <c r="C2447" s="23">
        <v>6</v>
      </c>
      <c r="D2447" s="23">
        <v>0.7</v>
      </c>
      <c r="E2447" s="23">
        <v>37.5</v>
      </c>
      <c r="F2447">
        <v>9.1</v>
      </c>
      <c r="G2447" t="s">
        <v>14144</v>
      </c>
    </row>
    <row r="2448" spans="1:7" x14ac:dyDescent="0.35">
      <c r="A2448" s="21" t="s">
        <v>14418</v>
      </c>
      <c r="B2448" s="29" t="s">
        <v>14419</v>
      </c>
      <c r="C2448" s="23">
        <v>6</v>
      </c>
      <c r="D2448" s="23">
        <v>0.7</v>
      </c>
      <c r="E2448" s="23">
        <v>40</v>
      </c>
      <c r="F2448">
        <v>36.5</v>
      </c>
      <c r="G2448" t="s">
        <v>14145</v>
      </c>
    </row>
    <row r="2449" spans="1:7" x14ac:dyDescent="0.35">
      <c r="A2449" s="21" t="s">
        <v>6024</v>
      </c>
      <c r="B2449" s="29" t="s">
        <v>6025</v>
      </c>
      <c r="C2449" s="23">
        <v>6</v>
      </c>
      <c r="D2449" s="23">
        <v>0.7</v>
      </c>
      <c r="E2449" s="23">
        <v>50</v>
      </c>
      <c r="F2449">
        <v>18.5</v>
      </c>
      <c r="G2449" t="s">
        <v>14145</v>
      </c>
    </row>
    <row r="2450" spans="1:7" x14ac:dyDescent="0.35">
      <c r="A2450" s="21" t="s">
        <v>12418</v>
      </c>
      <c r="B2450" s="29" t="s">
        <v>12419</v>
      </c>
      <c r="C2450" s="23">
        <v>6</v>
      </c>
      <c r="D2450" s="23">
        <v>0.7</v>
      </c>
      <c r="E2450" s="23">
        <v>38</v>
      </c>
      <c r="F2450">
        <v>6.95</v>
      </c>
      <c r="G2450" t="s">
        <v>14144</v>
      </c>
    </row>
    <row r="2451" spans="1:7" x14ac:dyDescent="0.35">
      <c r="A2451" s="21" t="s">
        <v>7902</v>
      </c>
      <c r="B2451" s="29" t="s">
        <v>7903</v>
      </c>
      <c r="C2451" s="23">
        <v>6</v>
      </c>
      <c r="D2451" s="23">
        <v>0.5</v>
      </c>
      <c r="E2451" s="23">
        <v>29.9</v>
      </c>
      <c r="F2451">
        <v>10.5</v>
      </c>
      <c r="G2451" t="s">
        <v>14143</v>
      </c>
    </row>
    <row r="2452" spans="1:7" x14ac:dyDescent="0.35">
      <c r="A2452" s="21" t="s">
        <v>14705</v>
      </c>
      <c r="B2452" s="29" t="s">
        <v>14706</v>
      </c>
      <c r="C2452" s="23">
        <v>6</v>
      </c>
      <c r="D2452" s="23">
        <v>0.7</v>
      </c>
      <c r="E2452" s="23">
        <v>44</v>
      </c>
      <c r="F2452">
        <v>13.5</v>
      </c>
      <c r="G2452" t="s">
        <v>14144</v>
      </c>
    </row>
    <row r="2453" spans="1:7" x14ac:dyDescent="0.35">
      <c r="A2453" s="21" t="s">
        <v>10871</v>
      </c>
      <c r="B2453" s="29" t="s">
        <v>10872</v>
      </c>
      <c r="C2453" s="23">
        <v>6</v>
      </c>
      <c r="D2453" s="23">
        <v>0.7</v>
      </c>
      <c r="E2453" s="23">
        <v>37.5</v>
      </c>
      <c r="F2453">
        <v>2.5499999999999998</v>
      </c>
      <c r="G2453" t="s">
        <v>14142</v>
      </c>
    </row>
    <row r="2454" spans="1:7" x14ac:dyDescent="0.35">
      <c r="A2454" s="21" t="s">
        <v>8137</v>
      </c>
      <c r="B2454" s="29" t="s">
        <v>8129</v>
      </c>
      <c r="C2454" s="23">
        <v>6</v>
      </c>
      <c r="D2454" s="23">
        <v>1</v>
      </c>
      <c r="E2454" s="23">
        <v>40</v>
      </c>
      <c r="F2454">
        <v>5.45</v>
      </c>
      <c r="G2454" t="s">
        <v>14150</v>
      </c>
    </row>
    <row r="2455" spans="1:7" x14ac:dyDescent="0.35">
      <c r="A2455" s="21" t="s">
        <v>7250</v>
      </c>
      <c r="B2455" s="29" t="s">
        <v>7228</v>
      </c>
      <c r="C2455" s="23">
        <v>6</v>
      </c>
      <c r="D2455" s="23">
        <v>0.5</v>
      </c>
      <c r="E2455" s="23">
        <v>35</v>
      </c>
      <c r="F2455">
        <v>4.95</v>
      </c>
      <c r="G2455" t="s">
        <v>14156</v>
      </c>
    </row>
    <row r="2456" spans="1:7" x14ac:dyDescent="0.35">
      <c r="A2456" s="21" t="s">
        <v>7212</v>
      </c>
      <c r="B2456" s="29" t="s">
        <v>7213</v>
      </c>
      <c r="C2456" s="23">
        <v>6</v>
      </c>
      <c r="D2456" s="23">
        <v>0.7</v>
      </c>
      <c r="E2456" s="23">
        <v>45</v>
      </c>
      <c r="F2456">
        <v>13.35</v>
      </c>
      <c r="G2456" t="s">
        <v>14253</v>
      </c>
    </row>
    <row r="2457" spans="1:7" x14ac:dyDescent="0.35">
      <c r="A2457" s="21" t="s">
        <v>15872</v>
      </c>
      <c r="B2457" s="29" t="s">
        <v>15873</v>
      </c>
      <c r="C2457" s="23">
        <v>3</v>
      </c>
      <c r="D2457" s="23">
        <v>1.75</v>
      </c>
      <c r="E2457" s="23">
        <v>40</v>
      </c>
      <c r="F2457">
        <v>58.5</v>
      </c>
      <c r="G2457" t="s">
        <v>14144</v>
      </c>
    </row>
    <row r="2458" spans="1:7" x14ac:dyDescent="0.35">
      <c r="A2458" s="21" t="s">
        <v>592</v>
      </c>
      <c r="B2458" s="29" t="s">
        <v>14635</v>
      </c>
      <c r="C2458" s="23">
        <v>6</v>
      </c>
      <c r="D2458" s="23">
        <v>0.7</v>
      </c>
      <c r="E2458" s="23">
        <v>61.8</v>
      </c>
      <c r="F2458">
        <v>34.5</v>
      </c>
      <c r="G2458" t="s">
        <v>14145</v>
      </c>
    </row>
    <row r="2459" spans="1:7" x14ac:dyDescent="0.35">
      <c r="A2459" s="21" t="s">
        <v>5831</v>
      </c>
      <c r="B2459" s="29" t="s">
        <v>5828</v>
      </c>
      <c r="C2459" s="23">
        <v>6</v>
      </c>
      <c r="D2459" s="23">
        <v>0.7</v>
      </c>
      <c r="E2459" s="23">
        <v>40</v>
      </c>
      <c r="F2459">
        <v>14.5</v>
      </c>
      <c r="G2459" t="s">
        <v>14145</v>
      </c>
    </row>
    <row r="2460" spans="1:7" x14ac:dyDescent="0.35">
      <c r="A2460" s="21" t="s">
        <v>1111</v>
      </c>
      <c r="B2460" s="29" t="s">
        <v>1093</v>
      </c>
      <c r="C2460" s="23">
        <v>1</v>
      </c>
      <c r="D2460" s="23">
        <v>3</v>
      </c>
      <c r="E2460" s="23">
        <v>37.5</v>
      </c>
      <c r="F2460">
        <v>26.5</v>
      </c>
      <c r="G2460" t="s">
        <v>14160</v>
      </c>
    </row>
    <row r="2461" spans="1:7" x14ac:dyDescent="0.35">
      <c r="A2461" s="21" t="s">
        <v>7320</v>
      </c>
      <c r="B2461" s="29" t="s">
        <v>7314</v>
      </c>
      <c r="C2461" s="23">
        <v>6</v>
      </c>
      <c r="D2461" s="23">
        <v>0.7</v>
      </c>
      <c r="E2461" s="23">
        <v>40</v>
      </c>
      <c r="F2461">
        <v>10.5</v>
      </c>
      <c r="G2461" t="s">
        <v>14150</v>
      </c>
    </row>
    <row r="2462" spans="1:7" x14ac:dyDescent="0.35">
      <c r="A2462" s="21" t="s">
        <v>11145</v>
      </c>
      <c r="B2462" s="29" t="s">
        <v>11146</v>
      </c>
      <c r="C2462" s="23">
        <v>6</v>
      </c>
      <c r="D2462" s="23">
        <v>0.7</v>
      </c>
      <c r="E2462" s="23">
        <v>40</v>
      </c>
      <c r="F2462">
        <v>10.1</v>
      </c>
      <c r="G2462" t="s">
        <v>14157</v>
      </c>
    </row>
    <row r="2463" spans="1:7" x14ac:dyDescent="0.35">
      <c r="A2463" s="21" t="s">
        <v>6789</v>
      </c>
      <c r="B2463" s="29" t="s">
        <v>6790</v>
      </c>
      <c r="C2463" s="23">
        <v>6</v>
      </c>
      <c r="D2463" s="23">
        <v>0.7</v>
      </c>
      <c r="E2463" s="23">
        <v>40</v>
      </c>
      <c r="F2463">
        <v>39.5</v>
      </c>
      <c r="G2463" t="s">
        <v>14144</v>
      </c>
    </row>
    <row r="2464" spans="1:7" x14ac:dyDescent="0.35">
      <c r="A2464" s="21" t="s">
        <v>4195</v>
      </c>
      <c r="B2464" s="29" t="s">
        <v>4196</v>
      </c>
      <c r="C2464" s="23">
        <v>6</v>
      </c>
      <c r="D2464" s="23">
        <v>0.7</v>
      </c>
      <c r="E2464" s="23">
        <v>37.5</v>
      </c>
      <c r="F2464">
        <v>9.1</v>
      </c>
      <c r="G2464" t="s">
        <v>14160</v>
      </c>
    </row>
    <row r="2465" spans="1:7" x14ac:dyDescent="0.35">
      <c r="A2465" s="21" t="s">
        <v>14647</v>
      </c>
      <c r="B2465" s="29" t="s">
        <v>14648</v>
      </c>
      <c r="C2465" s="23">
        <v>6</v>
      </c>
      <c r="D2465" s="23">
        <v>0.7</v>
      </c>
      <c r="E2465" s="23">
        <v>38</v>
      </c>
      <c r="F2465">
        <v>22.75</v>
      </c>
      <c r="G2465" t="s">
        <v>14144</v>
      </c>
    </row>
    <row r="2466" spans="1:7" x14ac:dyDescent="0.35">
      <c r="A2466" s="21" t="s">
        <v>6229</v>
      </c>
      <c r="B2466" s="29" t="s">
        <v>6230</v>
      </c>
      <c r="C2466" s="23">
        <v>6</v>
      </c>
      <c r="D2466" s="23">
        <v>0.7</v>
      </c>
      <c r="E2466" s="23">
        <v>40</v>
      </c>
      <c r="F2466">
        <v>35.5</v>
      </c>
      <c r="G2466" t="s">
        <v>14144</v>
      </c>
    </row>
    <row r="2467" spans="1:7" x14ac:dyDescent="0.35">
      <c r="A2467" s="21" t="s">
        <v>9544</v>
      </c>
      <c r="B2467" s="29" t="s">
        <v>9541</v>
      </c>
      <c r="C2467" s="23">
        <v>12</v>
      </c>
      <c r="D2467" s="23">
        <v>1</v>
      </c>
      <c r="E2467" s="23">
        <v>40</v>
      </c>
      <c r="F2467">
        <v>5.95</v>
      </c>
      <c r="G2467" t="s">
        <v>14144</v>
      </c>
    </row>
    <row r="2468" spans="1:7" x14ac:dyDescent="0.35">
      <c r="A2468" s="21" t="s">
        <v>366</v>
      </c>
      <c r="B2468" s="29" t="s">
        <v>367</v>
      </c>
      <c r="C2468" s="23">
        <v>6</v>
      </c>
      <c r="D2468" s="23">
        <v>0.7</v>
      </c>
      <c r="E2468" s="23">
        <v>44.4</v>
      </c>
      <c r="F2468">
        <v>29.75</v>
      </c>
      <c r="G2468" t="s">
        <v>14146</v>
      </c>
    </row>
    <row r="2469" spans="1:7" x14ac:dyDescent="0.35">
      <c r="A2469" s="21" t="s">
        <v>14387</v>
      </c>
      <c r="B2469" s="29" t="s">
        <v>14388</v>
      </c>
      <c r="C2469" s="23">
        <v>6</v>
      </c>
      <c r="D2469" s="23">
        <v>0.7</v>
      </c>
      <c r="E2469" s="23">
        <v>40</v>
      </c>
      <c r="F2469">
        <v>7.5</v>
      </c>
      <c r="G2469" t="s">
        <v>14146</v>
      </c>
    </row>
    <row r="2470" spans="1:7" x14ac:dyDescent="0.35">
      <c r="A2470" s="21" t="s">
        <v>1595</v>
      </c>
      <c r="B2470" s="29" t="s">
        <v>1596</v>
      </c>
      <c r="C2470" s="23">
        <v>6</v>
      </c>
      <c r="D2470" s="23">
        <v>1</v>
      </c>
      <c r="E2470" s="23">
        <v>46</v>
      </c>
      <c r="F2470">
        <v>30</v>
      </c>
      <c r="G2470" t="s">
        <v>14145</v>
      </c>
    </row>
    <row r="2471" spans="1:7" x14ac:dyDescent="0.35">
      <c r="A2471" s="21" t="s">
        <v>7856</v>
      </c>
      <c r="B2471" s="29" t="s">
        <v>7857</v>
      </c>
      <c r="C2471" s="23">
        <v>6</v>
      </c>
      <c r="D2471" s="23">
        <v>0.7</v>
      </c>
      <c r="E2471" s="23">
        <v>40</v>
      </c>
      <c r="F2471">
        <v>10.95</v>
      </c>
      <c r="G2471" t="s">
        <v>14142</v>
      </c>
    </row>
    <row r="2472" spans="1:7" x14ac:dyDescent="0.35">
      <c r="A2472" s="21" t="s">
        <v>4432</v>
      </c>
      <c r="B2472" s="29" t="s">
        <v>4433</v>
      </c>
      <c r="C2472" s="23">
        <v>6</v>
      </c>
      <c r="D2472" s="23">
        <v>0.7</v>
      </c>
      <c r="E2472" s="23">
        <v>40</v>
      </c>
      <c r="F2472">
        <v>20.45</v>
      </c>
      <c r="G2472" t="s">
        <v>14144</v>
      </c>
    </row>
    <row r="2473" spans="1:7" x14ac:dyDescent="0.35">
      <c r="A2473" s="21" t="s">
        <v>1010</v>
      </c>
      <c r="B2473" s="29" t="s">
        <v>1011</v>
      </c>
      <c r="C2473" s="23">
        <v>6</v>
      </c>
      <c r="D2473" s="23">
        <v>0.7</v>
      </c>
      <c r="E2473" s="23">
        <v>40</v>
      </c>
      <c r="F2473">
        <v>20.85</v>
      </c>
      <c r="G2473" t="s">
        <v>14145</v>
      </c>
    </row>
    <row r="2474" spans="1:7" x14ac:dyDescent="0.35">
      <c r="A2474" s="21" t="s">
        <v>7823</v>
      </c>
      <c r="B2474" s="29" t="s">
        <v>7824</v>
      </c>
      <c r="C2474" s="23">
        <v>6</v>
      </c>
      <c r="D2474" s="23">
        <v>0.7</v>
      </c>
      <c r="E2474" s="23">
        <v>46</v>
      </c>
      <c r="F2474">
        <v>38.5</v>
      </c>
      <c r="G2474" t="s">
        <v>14145</v>
      </c>
    </row>
    <row r="2475" spans="1:7" x14ac:dyDescent="0.35">
      <c r="A2475" s="21" t="s">
        <v>12114</v>
      </c>
      <c r="B2475" s="29" t="s">
        <v>12115</v>
      </c>
      <c r="C2475" s="23">
        <v>6</v>
      </c>
      <c r="D2475" s="23">
        <v>0.7</v>
      </c>
      <c r="E2475" s="23">
        <v>15</v>
      </c>
      <c r="F2475">
        <v>4.3499999999999996</v>
      </c>
      <c r="G2475" t="s">
        <v>14153</v>
      </c>
    </row>
    <row r="2476" spans="1:7" x14ac:dyDescent="0.35">
      <c r="A2476" s="21" t="s">
        <v>3182</v>
      </c>
      <c r="B2476" s="29" t="s">
        <v>3183</v>
      </c>
      <c r="C2476" s="23">
        <v>6</v>
      </c>
      <c r="D2476" s="23">
        <v>0.7</v>
      </c>
      <c r="E2476" s="23">
        <v>41</v>
      </c>
      <c r="F2476">
        <v>34</v>
      </c>
      <c r="G2476" t="s">
        <v>14165</v>
      </c>
    </row>
    <row r="2477" spans="1:7" x14ac:dyDescent="0.35">
      <c r="A2477" s="21" t="s">
        <v>620</v>
      </c>
      <c r="B2477" s="29" t="s">
        <v>14834</v>
      </c>
      <c r="C2477" s="23">
        <v>6</v>
      </c>
      <c r="D2477" s="23">
        <v>0.7</v>
      </c>
      <c r="E2477" s="23">
        <v>43</v>
      </c>
      <c r="F2477">
        <v>33.5</v>
      </c>
      <c r="G2477" t="s">
        <v>14146</v>
      </c>
    </row>
    <row r="2478" spans="1:7" x14ac:dyDescent="0.35">
      <c r="A2478" s="21" t="s">
        <v>480</v>
      </c>
      <c r="B2478" s="29" t="s">
        <v>481</v>
      </c>
      <c r="C2478" s="23">
        <v>6</v>
      </c>
      <c r="D2478" s="23">
        <v>0.7</v>
      </c>
      <c r="E2478" s="23">
        <v>40</v>
      </c>
      <c r="F2478">
        <v>13.75</v>
      </c>
      <c r="G2478" t="s">
        <v>14146</v>
      </c>
    </row>
    <row r="2479" spans="1:7" x14ac:dyDescent="0.35">
      <c r="A2479" s="21" t="s">
        <v>11742</v>
      </c>
      <c r="B2479" s="29" t="s">
        <v>11743</v>
      </c>
      <c r="C2479" s="23">
        <v>6</v>
      </c>
      <c r="D2479" s="23">
        <v>0.7</v>
      </c>
      <c r="E2479" s="23">
        <v>43</v>
      </c>
      <c r="F2479">
        <v>75</v>
      </c>
      <c r="G2479" t="s">
        <v>14145</v>
      </c>
    </row>
    <row r="2480" spans="1:7" x14ac:dyDescent="0.35">
      <c r="A2480" s="21" t="s">
        <v>3936</v>
      </c>
      <c r="B2480" s="29" t="s">
        <v>3937</v>
      </c>
      <c r="C2480" s="23">
        <v>6</v>
      </c>
      <c r="D2480" s="23">
        <v>0.7</v>
      </c>
      <c r="E2480" s="23">
        <v>41.8</v>
      </c>
      <c r="F2480">
        <v>9.1</v>
      </c>
      <c r="G2480" t="s">
        <v>14146</v>
      </c>
    </row>
    <row r="2481" spans="1:7" x14ac:dyDescent="0.35">
      <c r="A2481" s="21" t="s">
        <v>3807</v>
      </c>
      <c r="B2481" s="29" t="s">
        <v>3808</v>
      </c>
      <c r="C2481" s="23">
        <v>6</v>
      </c>
      <c r="D2481" s="23">
        <v>0.7</v>
      </c>
      <c r="E2481" s="23">
        <v>40</v>
      </c>
      <c r="F2481">
        <v>92</v>
      </c>
      <c r="G2481" t="s">
        <v>14157</v>
      </c>
    </row>
    <row r="2482" spans="1:7" x14ac:dyDescent="0.35">
      <c r="A2482" s="21" t="s">
        <v>7102</v>
      </c>
      <c r="B2482" s="29" t="s">
        <v>7075</v>
      </c>
      <c r="C2482" s="23">
        <v>6</v>
      </c>
      <c r="D2482" s="23">
        <v>1</v>
      </c>
      <c r="E2482" s="23">
        <v>40</v>
      </c>
      <c r="F2482">
        <v>13.95</v>
      </c>
      <c r="G2482" t="s">
        <v>14253</v>
      </c>
    </row>
    <row r="2483" spans="1:7" x14ac:dyDescent="0.35">
      <c r="A2483" s="21" t="s">
        <v>12446</v>
      </c>
      <c r="B2483" s="29" t="s">
        <v>12447</v>
      </c>
      <c r="C2483" s="23">
        <v>6</v>
      </c>
      <c r="D2483" s="23">
        <v>0.7</v>
      </c>
      <c r="E2483" s="23">
        <v>45.8</v>
      </c>
      <c r="F2483">
        <v>19.149999999999999</v>
      </c>
      <c r="G2483" t="s">
        <v>14145</v>
      </c>
    </row>
    <row r="2484" spans="1:7" x14ac:dyDescent="0.35">
      <c r="A2484" s="21" t="s">
        <v>9437</v>
      </c>
      <c r="B2484" s="29" t="s">
        <v>9438</v>
      </c>
      <c r="C2484" s="23">
        <v>6</v>
      </c>
      <c r="D2484" s="23">
        <v>0.7</v>
      </c>
      <c r="E2484" s="23">
        <v>43.4</v>
      </c>
      <c r="F2484">
        <v>33.950000000000003</v>
      </c>
      <c r="G2484" t="s">
        <v>14145</v>
      </c>
    </row>
    <row r="2485" spans="1:7" x14ac:dyDescent="0.35">
      <c r="A2485" s="21" t="s">
        <v>15184</v>
      </c>
      <c r="B2485" s="29" t="s">
        <v>15185</v>
      </c>
      <c r="C2485" s="23">
        <v>6</v>
      </c>
      <c r="D2485" s="23">
        <v>1</v>
      </c>
      <c r="E2485" s="23">
        <v>40</v>
      </c>
      <c r="F2485">
        <v>15.5</v>
      </c>
      <c r="G2485" t="s">
        <v>14142</v>
      </c>
    </row>
    <row r="2486" spans="1:7" x14ac:dyDescent="0.35">
      <c r="A2486" s="21" t="s">
        <v>6701</v>
      </c>
      <c r="B2486" s="29" t="s">
        <v>6702</v>
      </c>
      <c r="C2486" s="23">
        <v>120</v>
      </c>
      <c r="D2486" s="23">
        <v>0.05</v>
      </c>
      <c r="E2486" s="23">
        <v>40</v>
      </c>
      <c r="F2486">
        <v>2.1</v>
      </c>
      <c r="G2486" t="s">
        <v>14157</v>
      </c>
    </row>
    <row r="2487" spans="1:7" x14ac:dyDescent="0.35">
      <c r="A2487" s="21" t="s">
        <v>1968</v>
      </c>
      <c r="B2487" s="29" t="s">
        <v>1969</v>
      </c>
      <c r="C2487" s="23">
        <v>6</v>
      </c>
      <c r="D2487" s="23">
        <v>0.7</v>
      </c>
      <c r="E2487" s="23">
        <v>15</v>
      </c>
      <c r="F2487">
        <v>3.75</v>
      </c>
      <c r="G2487" t="s">
        <v>14154</v>
      </c>
    </row>
    <row r="2488" spans="1:7" x14ac:dyDescent="0.35">
      <c r="A2488" s="21" t="s">
        <v>4088</v>
      </c>
      <c r="B2488" s="29" t="s">
        <v>4089</v>
      </c>
      <c r="C2488" s="23">
        <v>6</v>
      </c>
      <c r="D2488" s="23">
        <v>0.7</v>
      </c>
      <c r="E2488" s="23">
        <v>30</v>
      </c>
      <c r="F2488">
        <v>5.25</v>
      </c>
      <c r="G2488" t="s">
        <v>14153</v>
      </c>
    </row>
    <row r="2489" spans="1:7" x14ac:dyDescent="0.35">
      <c r="A2489" s="21" t="s">
        <v>14801</v>
      </c>
      <c r="B2489" s="29" t="s">
        <v>14802</v>
      </c>
      <c r="C2489" s="23">
        <v>6</v>
      </c>
      <c r="D2489" s="23">
        <v>0.7</v>
      </c>
      <c r="E2489" s="23">
        <v>46</v>
      </c>
      <c r="F2489">
        <v>32.5</v>
      </c>
      <c r="G2489" t="s">
        <v>14145</v>
      </c>
    </row>
    <row r="2490" spans="1:7" x14ac:dyDescent="0.35">
      <c r="A2490" s="21" t="s">
        <v>7313</v>
      </c>
      <c r="B2490" s="29" t="s">
        <v>7314</v>
      </c>
      <c r="C2490" s="23">
        <v>120</v>
      </c>
      <c r="D2490" s="23">
        <v>0.05</v>
      </c>
      <c r="E2490" s="23">
        <v>40</v>
      </c>
      <c r="F2490">
        <v>1.6</v>
      </c>
      <c r="G2490" t="s">
        <v>14150</v>
      </c>
    </row>
    <row r="2491" spans="1:7" x14ac:dyDescent="0.35">
      <c r="A2491" s="21" t="s">
        <v>1230</v>
      </c>
      <c r="B2491" s="29" t="s">
        <v>1231</v>
      </c>
      <c r="C2491" s="23">
        <v>6</v>
      </c>
      <c r="D2491" s="23">
        <v>0.7</v>
      </c>
      <c r="E2491" s="23">
        <v>17</v>
      </c>
      <c r="F2491">
        <v>12.75</v>
      </c>
      <c r="G2491" t="s">
        <v>14154</v>
      </c>
    </row>
    <row r="2492" spans="1:7" x14ac:dyDescent="0.35">
      <c r="A2492" s="21" t="s">
        <v>12698</v>
      </c>
      <c r="B2492" s="29" t="s">
        <v>12699</v>
      </c>
      <c r="C2492" s="23">
        <v>6</v>
      </c>
      <c r="D2492" s="23">
        <v>0.7</v>
      </c>
      <c r="E2492" s="23">
        <v>46</v>
      </c>
      <c r="F2492">
        <v>17.25</v>
      </c>
      <c r="G2492" t="s">
        <v>14146</v>
      </c>
    </row>
    <row r="2493" spans="1:7" x14ac:dyDescent="0.35">
      <c r="A2493" s="21" t="s">
        <v>9140</v>
      </c>
      <c r="B2493" s="29" t="s">
        <v>9141</v>
      </c>
      <c r="C2493" s="23">
        <v>12</v>
      </c>
      <c r="D2493" s="23">
        <v>1</v>
      </c>
      <c r="E2493" s="23">
        <v>40</v>
      </c>
      <c r="F2493">
        <v>22.5</v>
      </c>
      <c r="G2493" t="s">
        <v>14157</v>
      </c>
    </row>
    <row r="2494" spans="1:7" x14ac:dyDescent="0.35">
      <c r="A2494" s="21" t="s">
        <v>14470</v>
      </c>
      <c r="B2494" s="29" t="s">
        <v>14471</v>
      </c>
      <c r="C2494" s="23">
        <v>12</v>
      </c>
      <c r="D2494" s="23">
        <v>1</v>
      </c>
      <c r="E2494" s="23">
        <v>40</v>
      </c>
      <c r="F2494">
        <v>52.5</v>
      </c>
      <c r="G2494" t="s">
        <v>14157</v>
      </c>
    </row>
    <row r="2495" spans="1:7" x14ac:dyDescent="0.35">
      <c r="A2495" s="21" t="s">
        <v>13488</v>
      </c>
      <c r="B2495" s="29" t="s">
        <v>13489</v>
      </c>
      <c r="C2495" s="23">
        <v>6</v>
      </c>
      <c r="D2495" s="23">
        <v>1</v>
      </c>
      <c r="E2495" s="23">
        <v>35</v>
      </c>
      <c r="F2495">
        <v>11.7</v>
      </c>
      <c r="G2495" t="s">
        <v>14141</v>
      </c>
    </row>
    <row r="2496" spans="1:7" x14ac:dyDescent="0.35">
      <c r="A2496" s="21" t="s">
        <v>6122</v>
      </c>
      <c r="B2496" s="29" t="s">
        <v>6123</v>
      </c>
      <c r="C2496" s="23">
        <v>4</v>
      </c>
      <c r="D2496" s="23">
        <v>0.7</v>
      </c>
      <c r="E2496" s="23">
        <v>46</v>
      </c>
      <c r="F2496">
        <v>135</v>
      </c>
      <c r="G2496" t="s">
        <v>14145</v>
      </c>
    </row>
    <row r="2497" spans="1:7" x14ac:dyDescent="0.35">
      <c r="A2497" s="21" t="s">
        <v>8700</v>
      </c>
      <c r="B2497" s="29" t="s">
        <v>8697</v>
      </c>
      <c r="C2497" s="23">
        <v>6</v>
      </c>
      <c r="D2497" s="23">
        <v>0.7</v>
      </c>
      <c r="E2497" s="23">
        <v>18</v>
      </c>
      <c r="F2497">
        <v>7.1</v>
      </c>
      <c r="G2497" t="s">
        <v>14153</v>
      </c>
    </row>
    <row r="2498" spans="1:7" x14ac:dyDescent="0.35">
      <c r="A2498" s="21" t="s">
        <v>6488</v>
      </c>
      <c r="B2498" s="29" t="s">
        <v>6489</v>
      </c>
      <c r="C2498" s="23">
        <v>6</v>
      </c>
      <c r="D2498" s="23">
        <v>0.7</v>
      </c>
      <c r="E2498" s="23">
        <v>43</v>
      </c>
      <c r="F2498">
        <v>9.25</v>
      </c>
      <c r="G2498" t="s">
        <v>14146</v>
      </c>
    </row>
    <row r="2499" spans="1:7" x14ac:dyDescent="0.35">
      <c r="A2499" s="21" t="s">
        <v>9460</v>
      </c>
      <c r="B2499" s="29" t="s">
        <v>9461</v>
      </c>
      <c r="C2499" s="23">
        <v>6</v>
      </c>
      <c r="D2499" s="23">
        <v>0.7</v>
      </c>
      <c r="E2499" s="23">
        <v>40</v>
      </c>
      <c r="F2499">
        <v>11.75</v>
      </c>
      <c r="G2499" t="s">
        <v>14157</v>
      </c>
    </row>
    <row r="2500" spans="1:7" x14ac:dyDescent="0.35">
      <c r="A2500" s="21" t="s">
        <v>14561</v>
      </c>
      <c r="B2500" s="29" t="s">
        <v>14562</v>
      </c>
      <c r="C2500" s="23">
        <v>6</v>
      </c>
      <c r="D2500" s="23">
        <v>0.5</v>
      </c>
      <c r="E2500" s="23">
        <v>46</v>
      </c>
      <c r="F2500">
        <v>19.5</v>
      </c>
      <c r="G2500" t="s">
        <v>14145</v>
      </c>
    </row>
    <row r="2501" spans="1:7" x14ac:dyDescent="0.35">
      <c r="A2501" s="21" t="s">
        <v>13447</v>
      </c>
      <c r="B2501" s="29" t="s">
        <v>13444</v>
      </c>
      <c r="C2501" s="23">
        <v>3</v>
      </c>
      <c r="D2501" s="23">
        <v>0.7</v>
      </c>
      <c r="E2501" s="23">
        <v>40</v>
      </c>
      <c r="F2501">
        <v>21</v>
      </c>
      <c r="G2501" t="s">
        <v>14156</v>
      </c>
    </row>
    <row r="2502" spans="1:7" x14ac:dyDescent="0.35">
      <c r="A2502" s="21" t="s">
        <v>4566</v>
      </c>
      <c r="B2502" s="29" t="s">
        <v>4567</v>
      </c>
      <c r="C2502" s="23">
        <v>6</v>
      </c>
      <c r="D2502" s="23">
        <v>0.7</v>
      </c>
      <c r="E2502" s="23">
        <v>40</v>
      </c>
      <c r="F2502">
        <v>23.5</v>
      </c>
      <c r="G2502" t="s">
        <v>14144</v>
      </c>
    </row>
    <row r="2503" spans="1:7" x14ac:dyDescent="0.35">
      <c r="A2503" s="21" t="s">
        <v>3475</v>
      </c>
      <c r="B2503" s="29" t="s">
        <v>3476</v>
      </c>
      <c r="C2503" s="23">
        <v>3</v>
      </c>
      <c r="D2503" s="23">
        <v>0.7</v>
      </c>
      <c r="E2503" s="23">
        <v>44</v>
      </c>
      <c r="F2503">
        <v>99.5</v>
      </c>
      <c r="G2503" t="s">
        <v>14140</v>
      </c>
    </row>
    <row r="2504" spans="1:7" x14ac:dyDescent="0.35">
      <c r="A2504" s="21" t="s">
        <v>4148</v>
      </c>
      <c r="B2504" s="29" t="s">
        <v>4149</v>
      </c>
      <c r="C2504" s="23">
        <v>6</v>
      </c>
      <c r="D2504" s="23">
        <v>0.7</v>
      </c>
      <c r="E2504" s="23">
        <v>15</v>
      </c>
      <c r="F2504">
        <v>6.25</v>
      </c>
      <c r="G2504" t="s">
        <v>14153</v>
      </c>
    </row>
    <row r="2505" spans="1:7" x14ac:dyDescent="0.35">
      <c r="A2505" s="21" t="s">
        <v>6659</v>
      </c>
      <c r="B2505" s="29" t="s">
        <v>6653</v>
      </c>
      <c r="C2505" s="23">
        <v>6</v>
      </c>
      <c r="D2505" s="23">
        <v>0.7</v>
      </c>
      <c r="E2505" s="23">
        <v>41.4</v>
      </c>
      <c r="F2505">
        <v>18.95</v>
      </c>
      <c r="G2505" t="s">
        <v>14146</v>
      </c>
    </row>
    <row r="2506" spans="1:7" x14ac:dyDescent="0.35">
      <c r="A2506" s="21" t="s">
        <v>12554</v>
      </c>
      <c r="B2506" s="29" t="s">
        <v>12555</v>
      </c>
      <c r="C2506" s="23">
        <v>6</v>
      </c>
      <c r="D2506" s="23">
        <v>0.7</v>
      </c>
      <c r="E2506" s="23">
        <v>41.3</v>
      </c>
      <c r="F2506">
        <v>11.15</v>
      </c>
      <c r="G2506" t="s">
        <v>14146</v>
      </c>
    </row>
    <row r="2507" spans="1:7" x14ac:dyDescent="0.35">
      <c r="A2507" s="21" t="s">
        <v>7636</v>
      </c>
      <c r="B2507" s="29" t="s">
        <v>7637</v>
      </c>
      <c r="C2507" s="23">
        <v>6</v>
      </c>
      <c r="D2507" s="23">
        <v>0.7</v>
      </c>
      <c r="E2507" s="23">
        <v>38</v>
      </c>
      <c r="F2507">
        <v>8.75</v>
      </c>
      <c r="G2507" t="s">
        <v>14140</v>
      </c>
    </row>
    <row r="2508" spans="1:7" x14ac:dyDescent="0.35">
      <c r="A2508" s="21" t="s">
        <v>3820</v>
      </c>
      <c r="B2508" s="29" t="s">
        <v>3821</v>
      </c>
      <c r="C2508" s="23">
        <v>6</v>
      </c>
      <c r="D2508" s="23">
        <v>0.7</v>
      </c>
      <c r="E2508" s="23">
        <v>40</v>
      </c>
      <c r="F2508">
        <v>22.25</v>
      </c>
      <c r="G2508" t="s">
        <v>14145</v>
      </c>
    </row>
    <row r="2509" spans="1:7" x14ac:dyDescent="0.35">
      <c r="A2509" s="21" t="s">
        <v>8892</v>
      </c>
      <c r="B2509" s="29" t="s">
        <v>8893</v>
      </c>
      <c r="C2509" s="23">
        <v>6</v>
      </c>
      <c r="D2509" s="23">
        <v>0.7</v>
      </c>
      <c r="E2509" s="23">
        <v>40</v>
      </c>
      <c r="F2509">
        <v>14.5</v>
      </c>
      <c r="G2509" t="s">
        <v>14164</v>
      </c>
    </row>
    <row r="2510" spans="1:7" x14ac:dyDescent="0.35">
      <c r="A2510" s="21" t="s">
        <v>14868</v>
      </c>
      <c r="B2510" s="29" t="s">
        <v>14869</v>
      </c>
      <c r="C2510" s="23">
        <v>6</v>
      </c>
      <c r="D2510" s="23">
        <v>0.7</v>
      </c>
      <c r="E2510" s="23">
        <v>43</v>
      </c>
      <c r="F2510">
        <v>120</v>
      </c>
      <c r="G2510" t="s">
        <v>14145</v>
      </c>
    </row>
    <row r="2511" spans="1:7" x14ac:dyDescent="0.35">
      <c r="A2511" s="21" t="s">
        <v>2461</v>
      </c>
      <c r="B2511" s="29" t="s">
        <v>2462</v>
      </c>
      <c r="C2511" s="23">
        <v>6</v>
      </c>
      <c r="D2511" s="23">
        <v>0.7</v>
      </c>
      <c r="E2511" s="23">
        <v>40</v>
      </c>
      <c r="F2511">
        <v>19.95</v>
      </c>
      <c r="G2511" t="s">
        <v>14144</v>
      </c>
    </row>
    <row r="2512" spans="1:7" x14ac:dyDescent="0.35">
      <c r="A2512" s="21" t="s">
        <v>13508</v>
      </c>
      <c r="B2512" s="29" t="s">
        <v>13509</v>
      </c>
      <c r="C2512" s="23">
        <v>6</v>
      </c>
      <c r="D2512" s="23">
        <v>0.7</v>
      </c>
      <c r="E2512" s="23">
        <v>40</v>
      </c>
      <c r="F2512">
        <v>4.1500000000000004</v>
      </c>
      <c r="G2512" t="s">
        <v>14150</v>
      </c>
    </row>
    <row r="2513" spans="1:7" x14ac:dyDescent="0.35">
      <c r="A2513" s="21" t="s">
        <v>799</v>
      </c>
      <c r="B2513" s="29" t="s">
        <v>800</v>
      </c>
      <c r="C2513" s="23">
        <v>12</v>
      </c>
      <c r="D2513" s="23">
        <v>0.7</v>
      </c>
      <c r="E2513" s="23">
        <v>40</v>
      </c>
      <c r="F2513">
        <v>10.5</v>
      </c>
      <c r="G2513" t="s">
        <v>14159</v>
      </c>
    </row>
    <row r="2514" spans="1:7" x14ac:dyDescent="0.35">
      <c r="A2514" s="21" t="s">
        <v>2110</v>
      </c>
      <c r="B2514" s="29" t="s">
        <v>2111</v>
      </c>
      <c r="C2514" s="23">
        <v>6</v>
      </c>
      <c r="D2514" s="23">
        <v>0.7</v>
      </c>
      <c r="E2514" s="23">
        <v>17</v>
      </c>
      <c r="F2514">
        <v>4.55</v>
      </c>
      <c r="G2514" t="s">
        <v>14153</v>
      </c>
    </row>
    <row r="2515" spans="1:7" x14ac:dyDescent="0.35">
      <c r="A2515" s="21" t="s">
        <v>12921</v>
      </c>
      <c r="B2515" s="29" t="s">
        <v>12920</v>
      </c>
      <c r="C2515" s="23">
        <v>1</v>
      </c>
      <c r="D2515" s="23">
        <v>3</v>
      </c>
      <c r="E2515" s="23">
        <v>43</v>
      </c>
      <c r="F2515">
        <v>138</v>
      </c>
      <c r="G2515" t="s">
        <v>14146</v>
      </c>
    </row>
    <row r="2516" spans="1:7" x14ac:dyDescent="0.35">
      <c r="A2516" s="21" t="s">
        <v>14854</v>
      </c>
      <c r="B2516" s="29" t="s">
        <v>14855</v>
      </c>
      <c r="C2516" s="23">
        <v>6</v>
      </c>
      <c r="D2516" s="23">
        <v>0.7</v>
      </c>
      <c r="E2516" s="23">
        <v>43</v>
      </c>
      <c r="F2516">
        <v>79.95</v>
      </c>
      <c r="G2516" t="s">
        <v>14145</v>
      </c>
    </row>
    <row r="2517" spans="1:7" x14ac:dyDescent="0.35">
      <c r="A2517" s="21" t="s">
        <v>14717</v>
      </c>
      <c r="B2517" s="29" t="s">
        <v>14718</v>
      </c>
      <c r="C2517" s="23">
        <v>6</v>
      </c>
      <c r="D2517" s="23">
        <v>0.7</v>
      </c>
      <c r="E2517" s="23">
        <v>50</v>
      </c>
      <c r="F2517">
        <v>11.03</v>
      </c>
      <c r="G2517" t="s">
        <v>14160</v>
      </c>
    </row>
    <row r="2518" spans="1:7" x14ac:dyDescent="0.35">
      <c r="A2518" s="21" t="s">
        <v>2957</v>
      </c>
      <c r="B2518" s="29" t="s">
        <v>2958</v>
      </c>
      <c r="C2518" s="23">
        <v>6</v>
      </c>
      <c r="D2518" s="23">
        <v>0.7</v>
      </c>
      <c r="E2518" s="23">
        <v>40</v>
      </c>
      <c r="F2518">
        <v>58</v>
      </c>
      <c r="G2518" t="s">
        <v>14145</v>
      </c>
    </row>
    <row r="2519" spans="1:7" x14ac:dyDescent="0.35">
      <c r="A2519" s="21" t="s">
        <v>14524</v>
      </c>
      <c r="B2519" s="29" t="s">
        <v>8681</v>
      </c>
      <c r="C2519" s="23">
        <v>60</v>
      </c>
      <c r="D2519" s="23">
        <v>0.05</v>
      </c>
      <c r="E2519" s="23">
        <v>41</v>
      </c>
      <c r="F2519">
        <v>1.3</v>
      </c>
      <c r="G2519" t="s">
        <v>14146</v>
      </c>
    </row>
    <row r="2520" spans="1:7" x14ac:dyDescent="0.35">
      <c r="A2520" s="21" t="s">
        <v>7260</v>
      </c>
      <c r="B2520" s="29" t="s">
        <v>7228</v>
      </c>
      <c r="C2520" s="23">
        <v>6</v>
      </c>
      <c r="D2520" s="23">
        <v>0.7</v>
      </c>
      <c r="E2520" s="23">
        <v>35</v>
      </c>
      <c r="F2520">
        <v>6.1</v>
      </c>
      <c r="G2520" t="s">
        <v>14156</v>
      </c>
    </row>
    <row r="2521" spans="1:7" x14ac:dyDescent="0.35">
      <c r="A2521" s="21" t="s">
        <v>4361</v>
      </c>
      <c r="B2521" s="29" t="s">
        <v>4362</v>
      </c>
      <c r="C2521" s="23">
        <v>6</v>
      </c>
      <c r="D2521" s="23">
        <v>0.7</v>
      </c>
      <c r="E2521" s="23">
        <v>40</v>
      </c>
      <c r="F2521">
        <v>20.2</v>
      </c>
      <c r="G2521" t="s">
        <v>14144</v>
      </c>
    </row>
    <row r="2522" spans="1:7" x14ac:dyDescent="0.35">
      <c r="A2522" s="21" t="s">
        <v>4669</v>
      </c>
      <c r="B2522" s="29" t="s">
        <v>4670</v>
      </c>
      <c r="C2522" s="23">
        <v>6</v>
      </c>
      <c r="D2522" s="23">
        <v>0.7</v>
      </c>
      <c r="E2522" s="23">
        <v>43</v>
      </c>
      <c r="F2522">
        <v>25.5</v>
      </c>
      <c r="G2522" t="s">
        <v>14169</v>
      </c>
    </row>
    <row r="2523" spans="1:7" x14ac:dyDescent="0.35">
      <c r="A2523" s="21" t="s">
        <v>5554</v>
      </c>
      <c r="B2523" s="29" t="s">
        <v>5555</v>
      </c>
      <c r="C2523" s="23">
        <v>6</v>
      </c>
      <c r="D2523" s="23">
        <v>0.7</v>
      </c>
      <c r="E2523" s="23">
        <v>40</v>
      </c>
      <c r="F2523">
        <v>14.5</v>
      </c>
      <c r="G2523" t="s">
        <v>14146</v>
      </c>
    </row>
    <row r="2524" spans="1:7" x14ac:dyDescent="0.35">
      <c r="A2524" s="21" t="s">
        <v>9476</v>
      </c>
      <c r="B2524" s="29" t="s">
        <v>9473</v>
      </c>
      <c r="C2524" s="23">
        <v>6</v>
      </c>
      <c r="D2524" s="23">
        <v>1</v>
      </c>
      <c r="E2524" s="23">
        <v>40</v>
      </c>
      <c r="F2524">
        <v>8.9499999999999993</v>
      </c>
      <c r="G2524" t="s">
        <v>14144</v>
      </c>
    </row>
    <row r="2525" spans="1:7" x14ac:dyDescent="0.35">
      <c r="A2525" s="21" t="s">
        <v>7352</v>
      </c>
      <c r="B2525" s="29" t="s">
        <v>7353</v>
      </c>
      <c r="C2525" s="23">
        <v>6</v>
      </c>
      <c r="D2525" s="23">
        <v>0.7</v>
      </c>
      <c r="E2525" s="23">
        <v>30</v>
      </c>
      <c r="F2525">
        <v>17.899999999999999</v>
      </c>
      <c r="G2525" t="s">
        <v>14143</v>
      </c>
    </row>
    <row r="2526" spans="1:7" x14ac:dyDescent="0.35">
      <c r="A2526" s="21" t="s">
        <v>4789</v>
      </c>
      <c r="B2526" s="29" t="s">
        <v>4790</v>
      </c>
      <c r="C2526" s="23">
        <v>6</v>
      </c>
      <c r="D2526" s="23">
        <v>0.7</v>
      </c>
      <c r="E2526" s="23">
        <v>38</v>
      </c>
      <c r="F2526">
        <v>10.5</v>
      </c>
      <c r="G2526" t="s">
        <v>14140</v>
      </c>
    </row>
    <row r="2527" spans="1:7" x14ac:dyDescent="0.35">
      <c r="A2527" s="21" t="s">
        <v>12242</v>
      </c>
      <c r="B2527" s="29" t="s">
        <v>12243</v>
      </c>
      <c r="C2527" s="23">
        <v>6</v>
      </c>
      <c r="D2527" s="23">
        <v>0.7</v>
      </c>
      <c r="E2527" s="23">
        <v>38</v>
      </c>
      <c r="F2527">
        <v>34</v>
      </c>
      <c r="G2527" t="s">
        <v>14161</v>
      </c>
    </row>
    <row r="2528" spans="1:7" x14ac:dyDescent="0.35">
      <c r="A2528" s="21" t="s">
        <v>431</v>
      </c>
      <c r="B2528" s="29" t="s">
        <v>432</v>
      </c>
      <c r="C2528" s="23">
        <v>6</v>
      </c>
      <c r="D2528" s="23">
        <v>0.7</v>
      </c>
      <c r="E2528" s="23">
        <v>48.9</v>
      </c>
      <c r="F2528">
        <v>39.950000000000003</v>
      </c>
      <c r="G2528" t="s">
        <v>14145</v>
      </c>
    </row>
    <row r="2529" spans="1:7" x14ac:dyDescent="0.35">
      <c r="A2529" s="21" t="s">
        <v>2090</v>
      </c>
      <c r="B2529" s="29" t="s">
        <v>2091</v>
      </c>
      <c r="C2529" s="23">
        <v>6</v>
      </c>
      <c r="D2529" s="23">
        <v>0.7</v>
      </c>
      <c r="E2529" s="23">
        <v>17</v>
      </c>
      <c r="F2529">
        <v>4.45</v>
      </c>
      <c r="G2529" t="s">
        <v>14153</v>
      </c>
    </row>
    <row r="2530" spans="1:7" x14ac:dyDescent="0.35">
      <c r="A2530" s="21" t="s">
        <v>444</v>
      </c>
      <c r="B2530" s="29" t="s">
        <v>445</v>
      </c>
      <c r="C2530" s="23">
        <v>6</v>
      </c>
      <c r="D2530" s="23">
        <v>0.5</v>
      </c>
      <c r="E2530" s="23">
        <v>50</v>
      </c>
      <c r="F2530">
        <v>65</v>
      </c>
      <c r="G2530" t="s">
        <v>14145</v>
      </c>
    </row>
    <row r="2531" spans="1:7" x14ac:dyDescent="0.35">
      <c r="A2531" s="21" t="s">
        <v>6288</v>
      </c>
      <c r="B2531" s="29" t="s">
        <v>6289</v>
      </c>
      <c r="C2531" s="23">
        <v>6</v>
      </c>
      <c r="D2531" s="23">
        <v>0.7</v>
      </c>
      <c r="E2531" s="23">
        <v>38</v>
      </c>
      <c r="F2531">
        <v>10.1</v>
      </c>
      <c r="G2531" t="s">
        <v>14161</v>
      </c>
    </row>
    <row r="2532" spans="1:7" x14ac:dyDescent="0.35">
      <c r="A2532" s="21" t="s">
        <v>1150</v>
      </c>
      <c r="B2532" s="29" t="s">
        <v>1151</v>
      </c>
      <c r="C2532" s="23">
        <v>6</v>
      </c>
      <c r="D2532" s="23">
        <v>0.7</v>
      </c>
      <c r="E2532" s="23">
        <v>40</v>
      </c>
      <c r="F2532">
        <v>95</v>
      </c>
      <c r="G2532" t="s">
        <v>14144</v>
      </c>
    </row>
    <row r="2533" spans="1:7" x14ac:dyDescent="0.35">
      <c r="A2533" s="21" t="s">
        <v>6542</v>
      </c>
      <c r="B2533" s="29" t="s">
        <v>6543</v>
      </c>
      <c r="C2533" s="23">
        <v>6</v>
      </c>
      <c r="D2533" s="23">
        <v>0.7</v>
      </c>
      <c r="E2533" s="23">
        <v>18</v>
      </c>
      <c r="F2533">
        <v>6.25</v>
      </c>
      <c r="G2533" t="s">
        <v>14148</v>
      </c>
    </row>
    <row r="2534" spans="1:7" x14ac:dyDescent="0.35">
      <c r="A2534" s="21" t="s">
        <v>1549</v>
      </c>
      <c r="B2534" s="29" t="s">
        <v>1546</v>
      </c>
      <c r="C2534" s="23">
        <v>6</v>
      </c>
      <c r="D2534" s="23">
        <v>1</v>
      </c>
      <c r="E2534" s="23">
        <v>40</v>
      </c>
      <c r="F2534">
        <v>22.5</v>
      </c>
      <c r="G2534" t="s">
        <v>14141</v>
      </c>
    </row>
    <row r="2535" spans="1:7" x14ac:dyDescent="0.35">
      <c r="A2535" s="21" t="s">
        <v>5728</v>
      </c>
      <c r="B2535" s="29" t="s">
        <v>5729</v>
      </c>
      <c r="C2535" s="23">
        <v>2</v>
      </c>
      <c r="D2535" s="23">
        <v>0.7</v>
      </c>
      <c r="E2535" s="23">
        <v>43</v>
      </c>
      <c r="F2535">
        <v>3795</v>
      </c>
      <c r="G2535" t="s">
        <v>14145</v>
      </c>
    </row>
    <row r="2536" spans="1:7" x14ac:dyDescent="0.35">
      <c r="A2536" s="21" t="s">
        <v>14555</v>
      </c>
      <c r="B2536" s="29" t="s">
        <v>13127</v>
      </c>
      <c r="C2536" s="23">
        <v>12</v>
      </c>
      <c r="D2536" s="23">
        <v>1</v>
      </c>
      <c r="E2536" s="23">
        <v>20</v>
      </c>
      <c r="F2536">
        <v>10.15</v>
      </c>
      <c r="G2536" t="s">
        <v>14154</v>
      </c>
    </row>
    <row r="2537" spans="1:7" x14ac:dyDescent="0.35">
      <c r="A2537" s="21" t="s">
        <v>5395</v>
      </c>
      <c r="B2537" s="29" t="s">
        <v>5396</v>
      </c>
      <c r="C2537" s="23">
        <v>6</v>
      </c>
      <c r="D2537" s="23">
        <v>0.7</v>
      </c>
      <c r="E2537" s="23">
        <v>40</v>
      </c>
      <c r="F2537">
        <v>67.5</v>
      </c>
      <c r="G2537" t="s">
        <v>14140</v>
      </c>
    </row>
    <row r="2538" spans="1:7" x14ac:dyDescent="0.35">
      <c r="A2538" s="21" t="s">
        <v>9660</v>
      </c>
      <c r="B2538" s="29" t="s">
        <v>9661</v>
      </c>
      <c r="C2538" s="23">
        <v>6</v>
      </c>
      <c r="D2538" s="23">
        <v>0.7</v>
      </c>
      <c r="E2538" s="23">
        <v>45</v>
      </c>
      <c r="F2538">
        <v>24.95</v>
      </c>
      <c r="G2538" t="s">
        <v>14163</v>
      </c>
    </row>
    <row r="2539" spans="1:7" x14ac:dyDescent="0.35">
      <c r="A2539" s="21" t="s">
        <v>8108</v>
      </c>
      <c r="B2539" s="29" t="s">
        <v>8109</v>
      </c>
      <c r="C2539" s="23">
        <v>3</v>
      </c>
      <c r="D2539" s="23">
        <v>0.7</v>
      </c>
      <c r="E2539" s="23">
        <v>48</v>
      </c>
      <c r="F2539">
        <v>34.5</v>
      </c>
      <c r="G2539" t="s">
        <v>14144</v>
      </c>
    </row>
    <row r="2540" spans="1:7" x14ac:dyDescent="0.35">
      <c r="A2540" s="21" t="s">
        <v>13889</v>
      </c>
      <c r="B2540" s="29" t="s">
        <v>13890</v>
      </c>
      <c r="C2540" s="23">
        <v>6</v>
      </c>
      <c r="D2540" s="23">
        <v>1</v>
      </c>
      <c r="E2540" s="23">
        <v>38</v>
      </c>
      <c r="F2540">
        <v>8.0500000000000007</v>
      </c>
      <c r="G2540" t="s">
        <v>14149</v>
      </c>
    </row>
    <row r="2541" spans="1:7" x14ac:dyDescent="0.35">
      <c r="A2541" s="21" t="s">
        <v>6830</v>
      </c>
      <c r="B2541" s="29" t="s">
        <v>6831</v>
      </c>
      <c r="C2541" s="23">
        <v>6</v>
      </c>
      <c r="D2541" s="23">
        <v>0.7</v>
      </c>
      <c r="E2541" s="23">
        <v>43.1</v>
      </c>
      <c r="F2541">
        <v>27.95</v>
      </c>
      <c r="G2541" t="s">
        <v>14145</v>
      </c>
    </row>
    <row r="2542" spans="1:7" x14ac:dyDescent="0.35">
      <c r="A2542" s="21" t="s">
        <v>8654</v>
      </c>
      <c r="B2542" s="29" t="s">
        <v>8655</v>
      </c>
      <c r="C2542" s="23">
        <v>6</v>
      </c>
      <c r="D2542" s="23">
        <v>0.7</v>
      </c>
      <c r="E2542" s="23">
        <v>40</v>
      </c>
      <c r="F2542">
        <v>5.45</v>
      </c>
      <c r="G2542" t="s">
        <v>14166</v>
      </c>
    </row>
    <row r="2543" spans="1:7" x14ac:dyDescent="0.35">
      <c r="A2543" s="21" t="s">
        <v>10693</v>
      </c>
      <c r="B2543" s="29" t="s">
        <v>10694</v>
      </c>
      <c r="C2543" s="23">
        <v>6</v>
      </c>
      <c r="D2543" s="23">
        <v>1</v>
      </c>
      <c r="E2543" s="23">
        <v>15</v>
      </c>
      <c r="F2543">
        <v>5.4</v>
      </c>
      <c r="G2543" t="s">
        <v>14153</v>
      </c>
    </row>
    <row r="2544" spans="1:7" x14ac:dyDescent="0.35">
      <c r="A2544" s="21" t="s">
        <v>1021</v>
      </c>
      <c r="B2544" s="29" t="s">
        <v>1022</v>
      </c>
      <c r="C2544" s="23">
        <v>6</v>
      </c>
      <c r="D2544" s="23">
        <v>0.7</v>
      </c>
      <c r="E2544" s="23">
        <v>43</v>
      </c>
      <c r="F2544">
        <v>26.9</v>
      </c>
      <c r="G2544" t="s">
        <v>14145</v>
      </c>
    </row>
    <row r="2545" spans="1:7" x14ac:dyDescent="0.35">
      <c r="A2545" s="21" t="s">
        <v>13878</v>
      </c>
      <c r="B2545" s="29" t="s">
        <v>13879</v>
      </c>
      <c r="C2545" s="23">
        <v>6</v>
      </c>
      <c r="D2545" s="23">
        <v>0.7</v>
      </c>
      <c r="E2545" s="23">
        <v>43</v>
      </c>
      <c r="F2545">
        <v>795</v>
      </c>
      <c r="G2545" t="s">
        <v>14145</v>
      </c>
    </row>
    <row r="2546" spans="1:7" x14ac:dyDescent="0.35">
      <c r="A2546" s="21" t="s">
        <v>11244</v>
      </c>
      <c r="B2546" s="29" t="s">
        <v>11245</v>
      </c>
      <c r="C2546" s="23">
        <v>6</v>
      </c>
      <c r="D2546" s="23">
        <v>0.7</v>
      </c>
      <c r="E2546" s="23">
        <v>40</v>
      </c>
      <c r="F2546">
        <v>29.5</v>
      </c>
      <c r="G2546" t="s">
        <v>14145</v>
      </c>
    </row>
    <row r="2547" spans="1:7" x14ac:dyDescent="0.35">
      <c r="A2547" s="21" t="s">
        <v>6422</v>
      </c>
      <c r="B2547" s="29" t="s">
        <v>6413</v>
      </c>
      <c r="C2547" s="23">
        <v>6</v>
      </c>
      <c r="D2547" s="23">
        <v>1</v>
      </c>
      <c r="E2547" s="23">
        <v>40</v>
      </c>
      <c r="F2547">
        <v>24.75</v>
      </c>
      <c r="G2547" t="s">
        <v>14142</v>
      </c>
    </row>
    <row r="2548" spans="1:7" x14ac:dyDescent="0.35">
      <c r="A2548" s="21" t="s">
        <v>13747</v>
      </c>
      <c r="B2548" s="29" t="s">
        <v>13748</v>
      </c>
      <c r="C2548" s="23">
        <v>6</v>
      </c>
      <c r="D2548" s="23">
        <v>0.7</v>
      </c>
      <c r="E2548" s="23">
        <v>57.2</v>
      </c>
      <c r="F2548">
        <v>48.5</v>
      </c>
      <c r="G2548" t="s">
        <v>14158</v>
      </c>
    </row>
    <row r="2549" spans="1:7" x14ac:dyDescent="0.35">
      <c r="A2549" s="21" t="s">
        <v>4084</v>
      </c>
      <c r="B2549" s="29" t="s">
        <v>4085</v>
      </c>
      <c r="C2549" s="23">
        <v>6</v>
      </c>
      <c r="D2549" s="23">
        <v>0.7</v>
      </c>
      <c r="E2549" s="23">
        <v>15</v>
      </c>
      <c r="F2549">
        <v>5.95</v>
      </c>
      <c r="G2549" t="s">
        <v>14153</v>
      </c>
    </row>
    <row r="2550" spans="1:7" x14ac:dyDescent="0.35">
      <c r="A2550" s="21" t="s">
        <v>3881</v>
      </c>
      <c r="B2550" s="29" t="s">
        <v>3882</v>
      </c>
      <c r="C2550" s="23">
        <v>6</v>
      </c>
      <c r="D2550" s="23">
        <v>0.7</v>
      </c>
      <c r="E2550" s="23">
        <v>40</v>
      </c>
      <c r="F2550">
        <v>28.35</v>
      </c>
      <c r="G2550" t="s">
        <v>14142</v>
      </c>
    </row>
    <row r="2551" spans="1:7" x14ac:dyDescent="0.35">
      <c r="A2551" s="21" t="s">
        <v>9890</v>
      </c>
      <c r="B2551" s="29" t="s">
        <v>9884</v>
      </c>
      <c r="C2551" s="23">
        <v>6</v>
      </c>
      <c r="D2551" s="23">
        <v>1</v>
      </c>
      <c r="E2551" s="23">
        <v>40</v>
      </c>
      <c r="F2551">
        <v>6.75</v>
      </c>
      <c r="G2551" t="s">
        <v>14142</v>
      </c>
    </row>
    <row r="2552" spans="1:7" x14ac:dyDescent="0.35">
      <c r="A2552" s="21" t="s">
        <v>6010</v>
      </c>
      <c r="B2552" s="29" t="s">
        <v>14694</v>
      </c>
      <c r="C2552" s="23">
        <v>6</v>
      </c>
      <c r="D2552" s="23">
        <v>0.7</v>
      </c>
      <c r="E2552" s="23">
        <v>45</v>
      </c>
      <c r="F2552">
        <v>24.5</v>
      </c>
      <c r="G2552" t="s">
        <v>14145</v>
      </c>
    </row>
    <row r="2553" spans="1:7" x14ac:dyDescent="0.35">
      <c r="A2553" s="21" t="s">
        <v>112</v>
      </c>
      <c r="B2553" s="29" t="s">
        <v>113</v>
      </c>
      <c r="C2553" s="23">
        <v>6</v>
      </c>
      <c r="D2553" s="23">
        <v>0.7</v>
      </c>
      <c r="E2553" s="23">
        <v>42</v>
      </c>
      <c r="F2553">
        <v>50.5</v>
      </c>
      <c r="G2553" t="s">
        <v>14144</v>
      </c>
    </row>
    <row r="2554" spans="1:7" x14ac:dyDescent="0.35">
      <c r="A2554" s="21" t="s">
        <v>14378</v>
      </c>
      <c r="B2554" s="29" t="s">
        <v>14379</v>
      </c>
      <c r="C2554" s="23">
        <v>6</v>
      </c>
      <c r="D2554" s="23">
        <v>0.7</v>
      </c>
      <c r="E2554" s="23">
        <v>40</v>
      </c>
      <c r="F2554">
        <v>9.9</v>
      </c>
      <c r="G2554" t="s">
        <v>14164</v>
      </c>
    </row>
    <row r="2555" spans="1:7" x14ac:dyDescent="0.35">
      <c r="A2555" s="21" t="s">
        <v>12925</v>
      </c>
      <c r="B2555" s="29" t="s">
        <v>12926</v>
      </c>
      <c r="C2555" s="23">
        <v>3</v>
      </c>
      <c r="D2555" s="23">
        <v>0.7</v>
      </c>
      <c r="E2555" s="23">
        <v>43</v>
      </c>
      <c r="F2555">
        <v>25.95</v>
      </c>
      <c r="G2555" t="s">
        <v>14146</v>
      </c>
    </row>
    <row r="2556" spans="1:7" x14ac:dyDescent="0.35">
      <c r="A2556" s="21" t="s">
        <v>5782</v>
      </c>
      <c r="B2556" s="29" t="s">
        <v>5783</v>
      </c>
      <c r="C2556" s="23">
        <v>6</v>
      </c>
      <c r="D2556" s="23">
        <v>0.7</v>
      </c>
      <c r="E2556" s="23">
        <v>40</v>
      </c>
      <c r="F2556">
        <v>11.25</v>
      </c>
      <c r="G2556" t="s">
        <v>14145</v>
      </c>
    </row>
    <row r="2557" spans="1:7" x14ac:dyDescent="0.35">
      <c r="A2557" s="21" t="s">
        <v>4823</v>
      </c>
      <c r="B2557" s="29" t="s">
        <v>4820</v>
      </c>
      <c r="C2557" s="23">
        <v>3</v>
      </c>
      <c r="D2557" s="23">
        <v>0.7</v>
      </c>
      <c r="E2557" s="23">
        <v>61.1</v>
      </c>
      <c r="F2557">
        <v>64.5</v>
      </c>
      <c r="G2557" t="s">
        <v>14158</v>
      </c>
    </row>
    <row r="2558" spans="1:7" x14ac:dyDescent="0.35">
      <c r="A2558" s="21" t="s">
        <v>1494</v>
      </c>
      <c r="B2558" s="29" t="s">
        <v>1495</v>
      </c>
      <c r="C2558" s="23">
        <v>6</v>
      </c>
      <c r="D2558" s="23">
        <v>0.7</v>
      </c>
      <c r="E2558" s="23">
        <v>37.5</v>
      </c>
      <c r="F2558">
        <v>6.95</v>
      </c>
      <c r="G2558" t="s">
        <v>14146</v>
      </c>
    </row>
    <row r="2559" spans="1:7" x14ac:dyDescent="0.35">
      <c r="A2559" s="21" t="s">
        <v>14119</v>
      </c>
      <c r="B2559" s="29" t="s">
        <v>14120</v>
      </c>
      <c r="C2559" s="23">
        <v>6</v>
      </c>
      <c r="D2559" s="23">
        <v>0.7</v>
      </c>
      <c r="E2559" s="23">
        <v>14</v>
      </c>
      <c r="F2559">
        <v>8</v>
      </c>
      <c r="G2559" t="s">
        <v>14148</v>
      </c>
    </row>
    <row r="2560" spans="1:7" x14ac:dyDescent="0.35">
      <c r="A2560" s="21" t="s">
        <v>3680</v>
      </c>
      <c r="B2560" s="29" t="s">
        <v>3681</v>
      </c>
      <c r="C2560" s="23">
        <v>6</v>
      </c>
      <c r="D2560" s="23">
        <v>0.5</v>
      </c>
      <c r="E2560" s="23">
        <v>42</v>
      </c>
      <c r="F2560">
        <v>22.5</v>
      </c>
      <c r="G2560" t="s">
        <v>14146</v>
      </c>
    </row>
    <row r="2561" spans="1:7" x14ac:dyDescent="0.35">
      <c r="A2561" s="21" t="s">
        <v>6469</v>
      </c>
      <c r="B2561" s="29" t="s">
        <v>6466</v>
      </c>
      <c r="C2561" s="23">
        <v>6</v>
      </c>
      <c r="D2561" s="23">
        <v>1</v>
      </c>
      <c r="E2561" s="23">
        <v>40</v>
      </c>
      <c r="F2561">
        <v>14.75</v>
      </c>
      <c r="G2561" t="s">
        <v>14146</v>
      </c>
    </row>
    <row r="2562" spans="1:7" x14ac:dyDescent="0.35">
      <c r="A2562" s="21" t="s">
        <v>5578</v>
      </c>
      <c r="B2562" s="29" t="s">
        <v>5575</v>
      </c>
      <c r="C2562" s="23">
        <v>6</v>
      </c>
      <c r="D2562" s="23">
        <v>1</v>
      </c>
      <c r="E2562" s="23">
        <v>17.899999999999999</v>
      </c>
      <c r="F2562">
        <v>9.1</v>
      </c>
      <c r="G2562" t="s">
        <v>14148</v>
      </c>
    </row>
    <row r="2563" spans="1:7" x14ac:dyDescent="0.35">
      <c r="A2563" s="21" t="s">
        <v>4420</v>
      </c>
      <c r="B2563" s="29" t="s">
        <v>4421</v>
      </c>
      <c r="C2563" s="23">
        <v>6</v>
      </c>
      <c r="D2563" s="23">
        <v>0.7</v>
      </c>
      <c r="E2563" s="23">
        <v>47</v>
      </c>
      <c r="F2563">
        <v>35.5</v>
      </c>
      <c r="G2563" t="s">
        <v>14144</v>
      </c>
    </row>
    <row r="2564" spans="1:7" x14ac:dyDescent="0.35">
      <c r="A2564" s="21" t="s">
        <v>6677</v>
      </c>
      <c r="B2564" s="29" t="s">
        <v>6678</v>
      </c>
      <c r="C2564" s="23">
        <v>6</v>
      </c>
      <c r="D2564" s="23">
        <v>0.7</v>
      </c>
      <c r="E2564" s="23">
        <v>43.4</v>
      </c>
      <c r="F2564">
        <v>20</v>
      </c>
      <c r="G2564" t="s">
        <v>14146</v>
      </c>
    </row>
    <row r="2565" spans="1:7" x14ac:dyDescent="0.35">
      <c r="A2565" s="21" t="s">
        <v>13984</v>
      </c>
      <c r="B2565" s="29" t="s">
        <v>13981</v>
      </c>
      <c r="C2565" s="23">
        <v>6</v>
      </c>
      <c r="D2565" s="23">
        <v>0.7</v>
      </c>
      <c r="E2565" s="23">
        <v>37.5</v>
      </c>
      <c r="F2565">
        <v>3.95</v>
      </c>
      <c r="G2565" t="s">
        <v>14142</v>
      </c>
    </row>
    <row r="2566" spans="1:7" x14ac:dyDescent="0.35">
      <c r="A2566" s="21" t="s">
        <v>5760</v>
      </c>
      <c r="B2566" s="29" t="s">
        <v>5757</v>
      </c>
      <c r="C2566" s="23">
        <v>6</v>
      </c>
      <c r="D2566" s="23">
        <v>0.7</v>
      </c>
      <c r="E2566" s="23">
        <v>40</v>
      </c>
      <c r="F2566">
        <v>4.1500000000000004</v>
      </c>
      <c r="G2566" t="s">
        <v>14150</v>
      </c>
    </row>
    <row r="2567" spans="1:7" x14ac:dyDescent="0.35">
      <c r="A2567" s="21" t="s">
        <v>9843</v>
      </c>
      <c r="B2567" s="29" t="s">
        <v>9844</v>
      </c>
      <c r="C2567" s="23">
        <v>6</v>
      </c>
      <c r="D2567" s="23">
        <v>0.7</v>
      </c>
      <c r="E2567" s="23">
        <v>43</v>
      </c>
      <c r="F2567">
        <v>54.95</v>
      </c>
      <c r="G2567" t="s">
        <v>14145</v>
      </c>
    </row>
    <row r="2568" spans="1:7" x14ac:dyDescent="0.35">
      <c r="A2568" s="21" t="s">
        <v>3289</v>
      </c>
      <c r="B2568" s="29" t="s">
        <v>14349</v>
      </c>
      <c r="C2568" s="23">
        <v>6</v>
      </c>
      <c r="D2568" s="23">
        <v>0.7</v>
      </c>
      <c r="E2568" s="23">
        <v>40</v>
      </c>
      <c r="F2568">
        <v>17</v>
      </c>
      <c r="G2568" t="s">
        <v>14142</v>
      </c>
    </row>
    <row r="2569" spans="1:7" x14ac:dyDescent="0.35">
      <c r="A2569" s="21" t="s">
        <v>7572</v>
      </c>
      <c r="B2569" s="29" t="s">
        <v>7573</v>
      </c>
      <c r="C2569" s="23">
        <v>4</v>
      </c>
      <c r="D2569" s="23">
        <v>0.7</v>
      </c>
      <c r="E2569" s="23">
        <v>43</v>
      </c>
      <c r="F2569">
        <v>305</v>
      </c>
      <c r="G2569" t="s">
        <v>14150</v>
      </c>
    </row>
    <row r="2570" spans="1:7" x14ac:dyDescent="0.35">
      <c r="A2570" s="21" t="s">
        <v>12750</v>
      </c>
      <c r="B2570" s="29" t="s">
        <v>12751</v>
      </c>
      <c r="C2570" s="23">
        <v>6</v>
      </c>
      <c r="D2570" s="23">
        <v>0.7</v>
      </c>
      <c r="E2570" s="23">
        <v>46.9</v>
      </c>
      <c r="F2570">
        <v>265</v>
      </c>
      <c r="G2570" t="s">
        <v>14145</v>
      </c>
    </row>
    <row r="2571" spans="1:7" x14ac:dyDescent="0.35">
      <c r="A2571" s="21" t="s">
        <v>6822</v>
      </c>
      <c r="B2571" s="29" t="s">
        <v>6823</v>
      </c>
      <c r="C2571" s="23">
        <v>6</v>
      </c>
      <c r="D2571" s="23">
        <v>0.7</v>
      </c>
      <c r="E2571" s="23">
        <v>63.3</v>
      </c>
      <c r="F2571">
        <v>54.5</v>
      </c>
      <c r="G2571" t="s">
        <v>14145</v>
      </c>
    </row>
    <row r="2572" spans="1:7" x14ac:dyDescent="0.35">
      <c r="A2572" s="21" t="s">
        <v>14715</v>
      </c>
      <c r="B2572" s="29" t="s">
        <v>14716</v>
      </c>
      <c r="C2572" s="23">
        <v>6</v>
      </c>
      <c r="D2572" s="23">
        <v>0.7</v>
      </c>
      <c r="E2572" s="23">
        <v>57.8</v>
      </c>
      <c r="F2572">
        <v>75</v>
      </c>
      <c r="G2572" t="s">
        <v>14145</v>
      </c>
    </row>
    <row r="2573" spans="1:7" x14ac:dyDescent="0.35">
      <c r="A2573" s="21" t="s">
        <v>12690</v>
      </c>
      <c r="B2573" s="29" t="s">
        <v>12691</v>
      </c>
      <c r="C2573" s="23">
        <v>6</v>
      </c>
      <c r="D2573" s="23">
        <v>0.7</v>
      </c>
      <c r="E2573" s="23">
        <v>15</v>
      </c>
      <c r="F2573">
        <v>10.199999999999999</v>
      </c>
      <c r="G2573" t="s">
        <v>14154</v>
      </c>
    </row>
    <row r="2574" spans="1:7" x14ac:dyDescent="0.35">
      <c r="A2574" s="21" t="s">
        <v>1100</v>
      </c>
      <c r="B2574" s="29" t="s">
        <v>1093</v>
      </c>
      <c r="C2574" s="23">
        <v>12</v>
      </c>
      <c r="D2574" s="23">
        <v>0.5</v>
      </c>
      <c r="E2574" s="23">
        <v>37.5</v>
      </c>
      <c r="F2574">
        <v>4.5</v>
      </c>
      <c r="G2574" t="s">
        <v>14160</v>
      </c>
    </row>
    <row r="2575" spans="1:7" x14ac:dyDescent="0.35">
      <c r="A2575" s="21" t="s">
        <v>6715</v>
      </c>
      <c r="B2575" s="29" t="s">
        <v>6702</v>
      </c>
      <c r="C2575" s="23">
        <v>12</v>
      </c>
      <c r="D2575" s="23">
        <v>1</v>
      </c>
      <c r="E2575" s="23">
        <v>40</v>
      </c>
      <c r="F2575">
        <v>40</v>
      </c>
      <c r="G2575" t="s">
        <v>14157</v>
      </c>
    </row>
    <row r="2576" spans="1:7" x14ac:dyDescent="0.35">
      <c r="A2576" s="21" t="s">
        <v>12509</v>
      </c>
      <c r="B2576" s="29" t="s">
        <v>12510</v>
      </c>
      <c r="C2576" s="23">
        <v>6</v>
      </c>
      <c r="D2576" s="23">
        <v>0.7</v>
      </c>
      <c r="E2576" s="23">
        <v>42</v>
      </c>
      <c r="F2576">
        <v>17.149999999999999</v>
      </c>
      <c r="G2576" t="s">
        <v>14146</v>
      </c>
    </row>
    <row r="2577" spans="1:7" x14ac:dyDescent="0.35">
      <c r="A2577" s="21" t="s">
        <v>333</v>
      </c>
      <c r="B2577" s="29" t="s">
        <v>334</v>
      </c>
      <c r="C2577" s="23">
        <v>6</v>
      </c>
      <c r="D2577" s="23">
        <v>0.7</v>
      </c>
      <c r="E2577" s="23">
        <v>40</v>
      </c>
      <c r="F2577">
        <v>15.95</v>
      </c>
      <c r="G2577" t="s">
        <v>14144</v>
      </c>
    </row>
    <row r="2578" spans="1:7" x14ac:dyDescent="0.35">
      <c r="A2578" s="21" t="s">
        <v>9540</v>
      </c>
      <c r="B2578" s="29" t="s">
        <v>9541</v>
      </c>
      <c r="C2578" s="23">
        <v>6</v>
      </c>
      <c r="D2578" s="23">
        <v>0.7</v>
      </c>
      <c r="E2578" s="23">
        <v>40</v>
      </c>
      <c r="F2578">
        <v>4.95</v>
      </c>
      <c r="G2578" t="s">
        <v>14144</v>
      </c>
    </row>
    <row r="2579" spans="1:7" x14ac:dyDescent="0.35">
      <c r="A2579" s="21" t="s">
        <v>5426</v>
      </c>
      <c r="B2579" s="29" t="s">
        <v>5427</v>
      </c>
      <c r="C2579" s="23">
        <v>6</v>
      </c>
      <c r="D2579" s="23">
        <v>0.7</v>
      </c>
      <c r="E2579" s="23">
        <v>45</v>
      </c>
      <c r="F2579">
        <v>16</v>
      </c>
      <c r="G2579" t="s">
        <v>14158</v>
      </c>
    </row>
    <row r="2580" spans="1:7" x14ac:dyDescent="0.35">
      <c r="A2580" s="21" t="s">
        <v>7604</v>
      </c>
      <c r="B2580" s="29" t="s">
        <v>7596</v>
      </c>
      <c r="C2580" s="23">
        <v>6</v>
      </c>
      <c r="D2580" s="23">
        <v>0.7</v>
      </c>
      <c r="E2580" s="23">
        <v>40</v>
      </c>
      <c r="F2580">
        <v>5.85</v>
      </c>
      <c r="G2580" t="s">
        <v>14150</v>
      </c>
    </row>
    <row r="2581" spans="1:7" x14ac:dyDescent="0.35">
      <c r="A2581" s="21" t="s">
        <v>14862</v>
      </c>
      <c r="B2581" s="29" t="s">
        <v>9974</v>
      </c>
      <c r="C2581" s="23">
        <v>6</v>
      </c>
      <c r="D2581" s="23">
        <v>0.7</v>
      </c>
      <c r="E2581" s="23">
        <v>43</v>
      </c>
      <c r="F2581">
        <v>34</v>
      </c>
      <c r="G2581" t="s">
        <v>14145</v>
      </c>
    </row>
    <row r="2582" spans="1:7" x14ac:dyDescent="0.35">
      <c r="A2582" s="21" t="s">
        <v>10743</v>
      </c>
      <c r="B2582" s="29" t="s">
        <v>10744</v>
      </c>
      <c r="C2582" s="23">
        <v>6</v>
      </c>
      <c r="D2582" s="23">
        <v>0.7</v>
      </c>
      <c r="E2582" s="23">
        <v>45.8</v>
      </c>
      <c r="F2582">
        <v>23.25</v>
      </c>
      <c r="G2582" t="s">
        <v>14145</v>
      </c>
    </row>
    <row r="2583" spans="1:7" x14ac:dyDescent="0.35">
      <c r="A2583" s="21" t="s">
        <v>7556</v>
      </c>
      <c r="B2583" s="29" t="s">
        <v>7557</v>
      </c>
      <c r="C2583" s="23">
        <v>4</v>
      </c>
      <c r="D2583" s="23">
        <v>0.7</v>
      </c>
      <c r="E2583" s="23">
        <v>40</v>
      </c>
      <c r="F2583">
        <v>189</v>
      </c>
      <c r="G2583" t="s">
        <v>14150</v>
      </c>
    </row>
    <row r="2584" spans="1:7" x14ac:dyDescent="0.35">
      <c r="A2584" s="21" t="s">
        <v>4124</v>
      </c>
      <c r="B2584" s="29" t="s">
        <v>4125</v>
      </c>
      <c r="C2584" s="23">
        <v>6</v>
      </c>
      <c r="D2584" s="23">
        <v>0.7</v>
      </c>
      <c r="E2584" s="23">
        <v>15</v>
      </c>
      <c r="F2584">
        <v>5.6</v>
      </c>
      <c r="G2584" t="s">
        <v>14153</v>
      </c>
    </row>
    <row r="2585" spans="1:7" x14ac:dyDescent="0.35">
      <c r="A2585" s="21" t="s">
        <v>10569</v>
      </c>
      <c r="B2585" s="29" t="s">
        <v>10570</v>
      </c>
      <c r="C2585" s="23">
        <v>6</v>
      </c>
      <c r="D2585" s="23">
        <v>0.7</v>
      </c>
      <c r="E2585" s="23">
        <v>40</v>
      </c>
      <c r="F2585">
        <v>6.95</v>
      </c>
      <c r="G2585" t="s">
        <v>14146</v>
      </c>
    </row>
    <row r="2586" spans="1:7" x14ac:dyDescent="0.35">
      <c r="A2586" s="21" t="s">
        <v>7305</v>
      </c>
      <c r="B2586" s="29" t="s">
        <v>7306</v>
      </c>
      <c r="C2586" s="23">
        <v>6</v>
      </c>
      <c r="D2586" s="23">
        <v>0.7</v>
      </c>
      <c r="E2586" s="23">
        <v>40</v>
      </c>
      <c r="F2586">
        <v>7.15</v>
      </c>
      <c r="G2586" t="s">
        <v>14144</v>
      </c>
    </row>
    <row r="2587" spans="1:7" x14ac:dyDescent="0.35">
      <c r="A2587" s="21" t="s">
        <v>5528</v>
      </c>
      <c r="B2587" s="29" t="s">
        <v>5525</v>
      </c>
      <c r="C2587" s="23">
        <v>6</v>
      </c>
      <c r="D2587" s="23">
        <v>0.7</v>
      </c>
      <c r="E2587" s="23">
        <v>42.3</v>
      </c>
      <c r="F2587">
        <v>7.5</v>
      </c>
      <c r="G2587" t="s">
        <v>14148</v>
      </c>
    </row>
    <row r="2588" spans="1:7" x14ac:dyDescent="0.35">
      <c r="A2588" s="21" t="s">
        <v>9417</v>
      </c>
      <c r="B2588" s="29" t="s">
        <v>9418</v>
      </c>
      <c r="C2588" s="23">
        <v>6</v>
      </c>
      <c r="D2588" s="23">
        <v>0.7</v>
      </c>
      <c r="E2588" s="23">
        <v>43.2</v>
      </c>
      <c r="F2588">
        <v>28.25</v>
      </c>
      <c r="G2588" t="s">
        <v>14167</v>
      </c>
    </row>
    <row r="2589" spans="1:7" x14ac:dyDescent="0.35">
      <c r="A2589" s="21" t="s">
        <v>2801</v>
      </c>
      <c r="B2589" s="29" t="s">
        <v>2802</v>
      </c>
      <c r="C2589" s="23">
        <v>6</v>
      </c>
      <c r="D2589" s="23">
        <v>0.7</v>
      </c>
      <c r="E2589" s="23">
        <v>40</v>
      </c>
      <c r="F2589">
        <v>12.5</v>
      </c>
      <c r="G2589" t="s">
        <v>14150</v>
      </c>
    </row>
    <row r="2590" spans="1:7" x14ac:dyDescent="0.35">
      <c r="A2590" s="21" t="s">
        <v>12589</v>
      </c>
      <c r="B2590" s="29" t="s">
        <v>12590</v>
      </c>
      <c r="C2590" s="23">
        <v>6</v>
      </c>
      <c r="D2590" s="23">
        <v>0.7</v>
      </c>
      <c r="E2590" s="23">
        <v>11</v>
      </c>
      <c r="F2590">
        <v>12.25</v>
      </c>
      <c r="G2590" t="s">
        <v>14161</v>
      </c>
    </row>
    <row r="2591" spans="1:7" x14ac:dyDescent="0.35">
      <c r="A2591" s="21" t="s">
        <v>13765</v>
      </c>
      <c r="B2591" s="29" t="s">
        <v>13762</v>
      </c>
      <c r="C2591" s="23">
        <v>6</v>
      </c>
      <c r="D2591" s="23">
        <v>1</v>
      </c>
      <c r="E2591" s="23">
        <v>40</v>
      </c>
      <c r="F2591">
        <v>5.65</v>
      </c>
      <c r="G2591" t="s">
        <v>14150</v>
      </c>
    </row>
    <row r="2592" spans="1:7" x14ac:dyDescent="0.35">
      <c r="A2592" s="21" t="s">
        <v>13870</v>
      </c>
      <c r="B2592" s="29" t="s">
        <v>13871</v>
      </c>
      <c r="C2592" s="23">
        <v>24</v>
      </c>
      <c r="D2592" s="23">
        <v>0.05</v>
      </c>
      <c r="E2592" s="23">
        <v>38</v>
      </c>
      <c r="F2592">
        <v>2</v>
      </c>
      <c r="G2592" t="s">
        <v>14146</v>
      </c>
    </row>
    <row r="2593" spans="1:7" x14ac:dyDescent="0.35">
      <c r="A2593" s="21" t="s">
        <v>9957</v>
      </c>
      <c r="B2593" s="29" t="s">
        <v>9958</v>
      </c>
      <c r="C2593" s="23">
        <v>6</v>
      </c>
      <c r="D2593" s="23">
        <v>1</v>
      </c>
      <c r="E2593" s="23">
        <v>40</v>
      </c>
      <c r="F2593">
        <v>18.3</v>
      </c>
      <c r="G2593" t="s">
        <v>14145</v>
      </c>
    </row>
    <row r="2594" spans="1:7" x14ac:dyDescent="0.35">
      <c r="A2594" s="21" t="s">
        <v>6574</v>
      </c>
      <c r="B2594" s="29" t="s">
        <v>6571</v>
      </c>
      <c r="C2594" s="23">
        <v>6</v>
      </c>
      <c r="D2594" s="23">
        <v>1</v>
      </c>
      <c r="E2594" s="23">
        <v>40</v>
      </c>
      <c r="F2594">
        <v>8</v>
      </c>
      <c r="G2594" t="s">
        <v>14144</v>
      </c>
    </row>
    <row r="2595" spans="1:7" x14ac:dyDescent="0.35">
      <c r="A2595" s="21" t="s">
        <v>9046</v>
      </c>
      <c r="B2595" s="29" t="s">
        <v>9047</v>
      </c>
      <c r="C2595" s="23">
        <v>6</v>
      </c>
      <c r="D2595" s="23">
        <v>0.7</v>
      </c>
      <c r="E2595" s="23">
        <v>42</v>
      </c>
      <c r="F2595">
        <v>19.5</v>
      </c>
      <c r="G2595" t="s">
        <v>14146</v>
      </c>
    </row>
    <row r="2596" spans="1:7" x14ac:dyDescent="0.35">
      <c r="A2596" s="21" t="s">
        <v>2273</v>
      </c>
      <c r="B2596" s="29" t="s">
        <v>2274</v>
      </c>
      <c r="C2596" s="23">
        <v>6</v>
      </c>
      <c r="D2596" s="23">
        <v>0.7</v>
      </c>
      <c r="E2596" s="23">
        <v>38</v>
      </c>
      <c r="F2596">
        <v>16</v>
      </c>
      <c r="G2596" t="s">
        <v>14144</v>
      </c>
    </row>
    <row r="2597" spans="1:7" x14ac:dyDescent="0.35">
      <c r="A2597" s="21" t="s">
        <v>3889</v>
      </c>
      <c r="B2597" s="29" t="s">
        <v>3890</v>
      </c>
      <c r="C2597" s="23">
        <v>6</v>
      </c>
      <c r="D2597" s="23">
        <v>0.7</v>
      </c>
      <c r="E2597" s="23">
        <v>40</v>
      </c>
      <c r="F2597">
        <v>27.95</v>
      </c>
      <c r="G2597" t="s">
        <v>14142</v>
      </c>
    </row>
    <row r="2598" spans="1:7" x14ac:dyDescent="0.35">
      <c r="A2598" s="21" t="s">
        <v>7652</v>
      </c>
      <c r="B2598" s="29" t="s">
        <v>7653</v>
      </c>
      <c r="C2598" s="23">
        <v>6</v>
      </c>
      <c r="D2598" s="23">
        <v>0.7</v>
      </c>
      <c r="E2598" s="23">
        <v>38</v>
      </c>
      <c r="F2598">
        <v>13.5</v>
      </c>
      <c r="G2598" t="s">
        <v>14140</v>
      </c>
    </row>
    <row r="2599" spans="1:7" x14ac:dyDescent="0.35">
      <c r="A2599" s="21" t="s">
        <v>11004</v>
      </c>
      <c r="B2599" s="29" t="s">
        <v>11005</v>
      </c>
      <c r="C2599" s="23">
        <v>6</v>
      </c>
      <c r="D2599" s="23">
        <v>0.7</v>
      </c>
      <c r="E2599" s="23">
        <v>38</v>
      </c>
      <c r="F2599">
        <v>47.5</v>
      </c>
      <c r="G2599" t="s">
        <v>14140</v>
      </c>
    </row>
    <row r="2600" spans="1:7" x14ac:dyDescent="0.35">
      <c r="A2600" s="21" t="s">
        <v>5020</v>
      </c>
      <c r="B2600" s="29" t="s">
        <v>5017</v>
      </c>
      <c r="C2600" s="23">
        <v>12</v>
      </c>
      <c r="D2600" s="23">
        <v>1</v>
      </c>
      <c r="E2600" s="23">
        <v>40</v>
      </c>
      <c r="F2600">
        <v>10.9</v>
      </c>
      <c r="G2600" t="s">
        <v>14150</v>
      </c>
    </row>
    <row r="2601" spans="1:7" x14ac:dyDescent="0.35">
      <c r="A2601" s="21" t="s">
        <v>5415</v>
      </c>
      <c r="B2601" s="29" t="s">
        <v>5416</v>
      </c>
      <c r="C2601" s="23">
        <v>6</v>
      </c>
      <c r="D2601" s="23">
        <v>0.7</v>
      </c>
      <c r="E2601" s="23">
        <v>40</v>
      </c>
      <c r="F2601">
        <v>8.15</v>
      </c>
      <c r="G2601" t="s">
        <v>14158</v>
      </c>
    </row>
    <row r="2602" spans="1:7" x14ac:dyDescent="0.35">
      <c r="A2602" s="21" t="s">
        <v>12187</v>
      </c>
      <c r="B2602" s="29" t="s">
        <v>12188</v>
      </c>
      <c r="C2602" s="23">
        <v>6</v>
      </c>
      <c r="D2602" s="23">
        <v>0.7</v>
      </c>
      <c r="E2602" s="23">
        <v>38</v>
      </c>
      <c r="F2602">
        <v>9.5</v>
      </c>
      <c r="G2602" t="s">
        <v>14160</v>
      </c>
    </row>
    <row r="2603" spans="1:7" x14ac:dyDescent="0.35">
      <c r="A2603" s="21" t="s">
        <v>11871</v>
      </c>
      <c r="B2603" s="29" t="s">
        <v>11872</v>
      </c>
      <c r="C2603" s="23">
        <v>12</v>
      </c>
      <c r="D2603" s="23">
        <v>1</v>
      </c>
      <c r="E2603" s="23">
        <v>50</v>
      </c>
      <c r="F2603">
        <v>5.85</v>
      </c>
      <c r="G2603" t="s">
        <v>14142</v>
      </c>
    </row>
    <row r="2604" spans="1:7" x14ac:dyDescent="0.35">
      <c r="A2604" s="21" t="s">
        <v>14875</v>
      </c>
      <c r="B2604" s="29" t="s">
        <v>14876</v>
      </c>
      <c r="C2604" s="23">
        <v>6</v>
      </c>
      <c r="D2604" s="23">
        <v>0.7</v>
      </c>
      <c r="E2604" s="23">
        <v>43</v>
      </c>
      <c r="F2604">
        <v>21.5</v>
      </c>
      <c r="G2604" t="s">
        <v>14169</v>
      </c>
    </row>
    <row r="2605" spans="1:7" x14ac:dyDescent="0.35">
      <c r="A2605" s="21" t="s">
        <v>12912</v>
      </c>
      <c r="B2605" s="29" t="s">
        <v>12913</v>
      </c>
      <c r="C2605" s="23">
        <v>6</v>
      </c>
      <c r="D2605" s="23">
        <v>0.7</v>
      </c>
      <c r="E2605" s="23">
        <v>43</v>
      </c>
      <c r="F2605">
        <v>60.95</v>
      </c>
      <c r="G2605" t="s">
        <v>14163</v>
      </c>
    </row>
    <row r="2606" spans="1:7" x14ac:dyDescent="0.35">
      <c r="A2606" s="21" t="s">
        <v>8029</v>
      </c>
      <c r="B2606" s="29" t="s">
        <v>8030</v>
      </c>
      <c r="C2606" s="23">
        <v>6</v>
      </c>
      <c r="D2606" s="23">
        <v>0.5</v>
      </c>
      <c r="E2606" s="23">
        <v>40</v>
      </c>
      <c r="F2606">
        <v>21</v>
      </c>
      <c r="G2606" t="s">
        <v>14158</v>
      </c>
    </row>
    <row r="2607" spans="1:7" x14ac:dyDescent="0.35">
      <c r="A2607" s="21" t="s">
        <v>4181</v>
      </c>
      <c r="B2607" s="29" t="s">
        <v>4182</v>
      </c>
      <c r="C2607" s="23">
        <v>6</v>
      </c>
      <c r="D2607" s="23">
        <v>0.7</v>
      </c>
      <c r="E2607" s="23">
        <v>17</v>
      </c>
      <c r="F2607">
        <v>9.1</v>
      </c>
      <c r="G2607" t="s">
        <v>14161</v>
      </c>
    </row>
    <row r="2608" spans="1:7" x14ac:dyDescent="0.35">
      <c r="A2608" s="21" t="s">
        <v>12852</v>
      </c>
      <c r="B2608" s="29" t="s">
        <v>12853</v>
      </c>
      <c r="C2608" s="23">
        <v>6</v>
      </c>
      <c r="D2608" s="23">
        <v>0.7</v>
      </c>
      <c r="E2608" s="23">
        <v>40</v>
      </c>
      <c r="F2608">
        <v>23.4</v>
      </c>
      <c r="G2608" t="s">
        <v>14145</v>
      </c>
    </row>
    <row r="2609" spans="1:7" x14ac:dyDescent="0.35">
      <c r="A2609" s="21" t="s">
        <v>9896</v>
      </c>
      <c r="B2609" s="29" t="s">
        <v>15828</v>
      </c>
      <c r="C2609" s="23">
        <v>6</v>
      </c>
      <c r="D2609" s="23">
        <v>0.7</v>
      </c>
      <c r="E2609" s="23">
        <v>37</v>
      </c>
      <c r="F2609">
        <v>17.5</v>
      </c>
      <c r="G2609" t="s">
        <v>14167</v>
      </c>
    </row>
    <row r="2610" spans="1:7" x14ac:dyDescent="0.35">
      <c r="A2610" s="21" t="s">
        <v>13289</v>
      </c>
      <c r="B2610" s="29" t="s">
        <v>13290</v>
      </c>
      <c r="C2610" s="23">
        <v>6</v>
      </c>
      <c r="D2610" s="23">
        <v>0.7</v>
      </c>
      <c r="E2610" s="23">
        <v>17</v>
      </c>
      <c r="F2610">
        <v>6.65</v>
      </c>
      <c r="G2610" t="s">
        <v>14141</v>
      </c>
    </row>
    <row r="2611" spans="1:7" x14ac:dyDescent="0.35">
      <c r="A2611" s="21" t="s">
        <v>5411</v>
      </c>
      <c r="B2611" s="29" t="s">
        <v>5412</v>
      </c>
      <c r="C2611" s="23">
        <v>6</v>
      </c>
      <c r="D2611" s="23">
        <v>0.7</v>
      </c>
      <c r="E2611" s="23">
        <v>41.8</v>
      </c>
      <c r="F2611">
        <v>18.5</v>
      </c>
      <c r="G2611" t="s">
        <v>14146</v>
      </c>
    </row>
    <row r="2612" spans="1:7" x14ac:dyDescent="0.35">
      <c r="A2612" s="21" t="s">
        <v>14358</v>
      </c>
      <c r="B2612" s="29" t="s">
        <v>6273</v>
      </c>
      <c r="C2612" s="23">
        <v>6</v>
      </c>
      <c r="D2612" s="23">
        <v>0.7</v>
      </c>
      <c r="E2612" s="23">
        <v>40</v>
      </c>
      <c r="F2612">
        <v>18</v>
      </c>
      <c r="G2612" t="s">
        <v>14159</v>
      </c>
    </row>
    <row r="2613" spans="1:7" x14ac:dyDescent="0.35">
      <c r="A2613" s="21" t="s">
        <v>3796</v>
      </c>
      <c r="B2613" s="29" t="s">
        <v>3797</v>
      </c>
      <c r="C2613" s="23">
        <v>1</v>
      </c>
      <c r="D2613" s="23">
        <v>0.7</v>
      </c>
      <c r="E2613" s="23">
        <v>40</v>
      </c>
      <c r="F2613">
        <v>40</v>
      </c>
      <c r="G2613" t="s">
        <v>14150</v>
      </c>
    </row>
    <row r="2614" spans="1:7" x14ac:dyDescent="0.35">
      <c r="A2614" s="21" t="s">
        <v>2381</v>
      </c>
      <c r="B2614" s="29" t="s">
        <v>2382</v>
      </c>
      <c r="C2614" s="23">
        <v>6</v>
      </c>
      <c r="D2614" s="23">
        <v>0.7</v>
      </c>
      <c r="E2614" s="23">
        <v>40</v>
      </c>
      <c r="F2614">
        <v>17.3</v>
      </c>
      <c r="G2614" t="s">
        <v>14158</v>
      </c>
    </row>
    <row r="2615" spans="1:7" x14ac:dyDescent="0.35">
      <c r="A2615" s="21" t="s">
        <v>4938</v>
      </c>
      <c r="B2615" s="29" t="s">
        <v>4939</v>
      </c>
      <c r="C2615" s="23">
        <v>35</v>
      </c>
      <c r="D2615" s="23">
        <v>0.05</v>
      </c>
      <c r="E2615" s="23">
        <v>38</v>
      </c>
      <c r="F2615">
        <v>3.65</v>
      </c>
      <c r="G2615" t="s">
        <v>14141</v>
      </c>
    </row>
    <row r="2616" spans="1:7" x14ac:dyDescent="0.35">
      <c r="A2616" s="21" t="s">
        <v>6554</v>
      </c>
      <c r="B2616" s="29" t="s">
        <v>6555</v>
      </c>
      <c r="C2616" s="23">
        <v>6</v>
      </c>
      <c r="D2616" s="23">
        <v>0.7</v>
      </c>
      <c r="E2616" s="23">
        <v>40</v>
      </c>
      <c r="F2616">
        <v>6.2</v>
      </c>
      <c r="G2616" t="s">
        <v>14160</v>
      </c>
    </row>
    <row r="2617" spans="1:7" x14ac:dyDescent="0.35">
      <c r="A2617" s="21" t="s">
        <v>9390</v>
      </c>
      <c r="B2617" s="29" t="s">
        <v>9391</v>
      </c>
      <c r="C2617" s="23">
        <v>6</v>
      </c>
      <c r="D2617" s="23">
        <v>0.5</v>
      </c>
      <c r="E2617" s="23">
        <v>47</v>
      </c>
      <c r="F2617">
        <v>365</v>
      </c>
      <c r="G2617" t="s">
        <v>14164</v>
      </c>
    </row>
    <row r="2618" spans="1:7" x14ac:dyDescent="0.35">
      <c r="A2618" s="21" t="s">
        <v>639</v>
      </c>
      <c r="B2618" s="29" t="s">
        <v>640</v>
      </c>
      <c r="C2618" s="23">
        <v>6</v>
      </c>
      <c r="D2618" s="23">
        <v>0.7</v>
      </c>
      <c r="E2618" s="23">
        <v>40</v>
      </c>
      <c r="F2618">
        <v>17.25</v>
      </c>
      <c r="G2618" t="s">
        <v>14145</v>
      </c>
    </row>
    <row r="2619" spans="1:7" x14ac:dyDescent="0.35">
      <c r="A2619" s="21" t="s">
        <v>9981</v>
      </c>
      <c r="B2619" s="29" t="s">
        <v>9982</v>
      </c>
      <c r="C2619" s="23">
        <v>6</v>
      </c>
      <c r="D2619" s="23">
        <v>1</v>
      </c>
      <c r="E2619" s="23">
        <v>46</v>
      </c>
      <c r="F2619">
        <v>24.5</v>
      </c>
      <c r="G2619" t="s">
        <v>14145</v>
      </c>
    </row>
    <row r="2620" spans="1:7" x14ac:dyDescent="0.35">
      <c r="A2620" s="21" t="s">
        <v>12164</v>
      </c>
      <c r="B2620" s="29" t="s">
        <v>12161</v>
      </c>
      <c r="C2620" s="23">
        <v>6</v>
      </c>
      <c r="D2620" s="23">
        <v>1</v>
      </c>
      <c r="E2620" s="23">
        <v>46</v>
      </c>
      <c r="F2620">
        <v>13.75</v>
      </c>
      <c r="G2620" t="s">
        <v>14145</v>
      </c>
    </row>
    <row r="2621" spans="1:7" x14ac:dyDescent="0.35">
      <c r="A2621" s="21" t="s">
        <v>10852</v>
      </c>
      <c r="B2621" s="29" t="s">
        <v>10853</v>
      </c>
      <c r="C2621" s="23">
        <v>6</v>
      </c>
      <c r="D2621" s="23">
        <v>0.7</v>
      </c>
      <c r="E2621" s="23">
        <v>17.5</v>
      </c>
      <c r="F2621">
        <v>2.65</v>
      </c>
      <c r="G2621" t="s">
        <v>14141</v>
      </c>
    </row>
    <row r="2622" spans="1:7" x14ac:dyDescent="0.35">
      <c r="A2622" s="21" t="s">
        <v>14284</v>
      </c>
      <c r="B2622" s="29" t="s">
        <v>14285</v>
      </c>
      <c r="C2622" s="23">
        <v>6</v>
      </c>
      <c r="D2622" s="23">
        <v>0.7</v>
      </c>
      <c r="E2622" s="23">
        <v>40</v>
      </c>
      <c r="F2622">
        <v>26.25</v>
      </c>
      <c r="G2622" t="s">
        <v>14144</v>
      </c>
    </row>
    <row r="2623" spans="1:7" x14ac:dyDescent="0.35">
      <c r="A2623" s="21" t="s">
        <v>7793</v>
      </c>
      <c r="B2623" s="29" t="s">
        <v>7794</v>
      </c>
      <c r="C2623" s="23">
        <v>6</v>
      </c>
      <c r="D2623" s="23">
        <v>0.5</v>
      </c>
      <c r="E2623" s="23">
        <v>48</v>
      </c>
      <c r="F2623">
        <v>32.5</v>
      </c>
      <c r="G2623" t="s">
        <v>14163</v>
      </c>
    </row>
    <row r="2624" spans="1:7" x14ac:dyDescent="0.35">
      <c r="A2624" s="21" t="s">
        <v>2608</v>
      </c>
      <c r="B2624" s="29" t="s">
        <v>2609</v>
      </c>
      <c r="C2624" s="23">
        <v>6</v>
      </c>
      <c r="D2624" s="23">
        <v>0.7</v>
      </c>
      <c r="E2624" s="23">
        <v>40</v>
      </c>
      <c r="F2624">
        <v>49.95</v>
      </c>
      <c r="G2624" t="s">
        <v>14145</v>
      </c>
    </row>
    <row r="2625" spans="1:7" x14ac:dyDescent="0.35">
      <c r="A2625" s="21" t="s">
        <v>14474</v>
      </c>
      <c r="B2625" s="29" t="s">
        <v>7536</v>
      </c>
      <c r="C2625" s="23">
        <v>12</v>
      </c>
      <c r="D2625" s="23">
        <v>1</v>
      </c>
      <c r="E2625" s="23">
        <v>40</v>
      </c>
      <c r="F2625">
        <v>18.149999999999999</v>
      </c>
      <c r="G2625" t="s">
        <v>14150</v>
      </c>
    </row>
    <row r="2626" spans="1:7" x14ac:dyDescent="0.35">
      <c r="A2626" s="21" t="s">
        <v>4586</v>
      </c>
      <c r="B2626" s="29" t="s">
        <v>4587</v>
      </c>
      <c r="C2626" s="23">
        <v>6</v>
      </c>
      <c r="D2626" s="23">
        <v>0.7</v>
      </c>
      <c r="E2626" s="23">
        <v>75.5</v>
      </c>
      <c r="F2626">
        <v>9.5500000000000007</v>
      </c>
      <c r="G2626" t="s">
        <v>14144</v>
      </c>
    </row>
    <row r="2627" spans="1:7" x14ac:dyDescent="0.35">
      <c r="A2627" s="21" t="s">
        <v>4626</v>
      </c>
      <c r="B2627" s="29" t="s">
        <v>4627</v>
      </c>
      <c r="C2627" s="23">
        <v>6</v>
      </c>
      <c r="D2627" s="23">
        <v>0.7</v>
      </c>
      <c r="E2627" s="23">
        <v>46</v>
      </c>
      <c r="F2627">
        <v>22.95</v>
      </c>
      <c r="G2627" t="s">
        <v>14163</v>
      </c>
    </row>
    <row r="2628" spans="1:7" x14ac:dyDescent="0.35">
      <c r="A2628" s="21" t="s">
        <v>6300</v>
      </c>
      <c r="B2628" s="29" t="s">
        <v>6301</v>
      </c>
      <c r="C2628" s="23">
        <v>6</v>
      </c>
      <c r="D2628" s="23">
        <v>0.7</v>
      </c>
      <c r="E2628" s="23">
        <v>38</v>
      </c>
      <c r="F2628">
        <v>10.1</v>
      </c>
      <c r="G2628" t="s">
        <v>14144</v>
      </c>
    </row>
    <row r="2629" spans="1:7" x14ac:dyDescent="0.35">
      <c r="A2629" s="21" t="s">
        <v>4757</v>
      </c>
      <c r="B2629" s="29" t="s">
        <v>4758</v>
      </c>
      <c r="C2629" s="23">
        <v>6</v>
      </c>
      <c r="D2629" s="23">
        <v>0.7</v>
      </c>
      <c r="E2629" s="23">
        <v>17</v>
      </c>
      <c r="F2629">
        <v>13.5</v>
      </c>
      <c r="G2629" t="s">
        <v>14143</v>
      </c>
    </row>
    <row r="2630" spans="1:7" x14ac:dyDescent="0.35">
      <c r="A2630" s="21" t="s">
        <v>11426</v>
      </c>
      <c r="B2630" s="29" t="s">
        <v>11427</v>
      </c>
      <c r="C2630" s="23">
        <v>6</v>
      </c>
      <c r="D2630" s="23">
        <v>0.7</v>
      </c>
      <c r="E2630" s="23">
        <v>40</v>
      </c>
      <c r="F2630">
        <v>21.1</v>
      </c>
      <c r="G2630" t="s">
        <v>14167</v>
      </c>
    </row>
    <row r="2631" spans="1:7" x14ac:dyDescent="0.35">
      <c r="A2631" s="21" t="s">
        <v>4188</v>
      </c>
      <c r="B2631" s="29" t="s">
        <v>4189</v>
      </c>
      <c r="C2631" s="23">
        <v>6</v>
      </c>
      <c r="D2631" s="23">
        <v>0.7</v>
      </c>
      <c r="E2631" s="23">
        <v>17</v>
      </c>
      <c r="F2631">
        <v>9.1</v>
      </c>
      <c r="G2631" t="s">
        <v>14143</v>
      </c>
    </row>
    <row r="2632" spans="1:7" x14ac:dyDescent="0.35">
      <c r="A2632" s="21" t="s">
        <v>11957</v>
      </c>
      <c r="B2632" s="29" t="s">
        <v>11958</v>
      </c>
      <c r="C2632" s="23">
        <v>12</v>
      </c>
      <c r="D2632" s="23">
        <v>1</v>
      </c>
      <c r="E2632" s="23">
        <v>40</v>
      </c>
      <c r="F2632">
        <v>2.4</v>
      </c>
      <c r="G2632" t="s">
        <v>14142</v>
      </c>
    </row>
    <row r="2633" spans="1:7" x14ac:dyDescent="0.35">
      <c r="A2633" s="21" t="s">
        <v>14498</v>
      </c>
      <c r="B2633" s="29" t="s">
        <v>9782</v>
      </c>
      <c r="C2633" s="23">
        <v>1</v>
      </c>
      <c r="D2633" s="23">
        <v>3</v>
      </c>
      <c r="E2633" s="23">
        <v>40</v>
      </c>
      <c r="F2633">
        <v>47.5</v>
      </c>
      <c r="G2633" t="s">
        <v>14146</v>
      </c>
    </row>
    <row r="2634" spans="1:7" x14ac:dyDescent="0.35">
      <c r="A2634" s="21" t="s">
        <v>13230</v>
      </c>
      <c r="B2634" s="29" t="s">
        <v>13231</v>
      </c>
      <c r="C2634" s="23">
        <v>6</v>
      </c>
      <c r="D2634" s="23">
        <v>0.7</v>
      </c>
      <c r="E2634" s="23">
        <v>40</v>
      </c>
      <c r="F2634">
        <v>17.95</v>
      </c>
      <c r="G2634" t="s">
        <v>14145</v>
      </c>
    </row>
    <row r="2635" spans="1:7" x14ac:dyDescent="0.35">
      <c r="A2635" s="21" t="s">
        <v>5696</v>
      </c>
      <c r="B2635" s="29" t="s">
        <v>5693</v>
      </c>
      <c r="C2635" s="23">
        <v>6</v>
      </c>
      <c r="D2635" s="23">
        <v>0.7</v>
      </c>
      <c r="E2635" s="23">
        <v>43</v>
      </c>
      <c r="F2635">
        <v>11.4</v>
      </c>
      <c r="G2635" t="s">
        <v>14146</v>
      </c>
    </row>
    <row r="2636" spans="1:7" x14ac:dyDescent="0.35">
      <c r="A2636" s="21" t="s">
        <v>5562</v>
      </c>
      <c r="B2636" s="29" t="s">
        <v>5563</v>
      </c>
      <c r="C2636" s="23">
        <v>6</v>
      </c>
      <c r="D2636" s="23">
        <v>0.7</v>
      </c>
      <c r="E2636" s="23">
        <v>44</v>
      </c>
      <c r="F2636">
        <v>15.9</v>
      </c>
      <c r="G2636" t="s">
        <v>14146</v>
      </c>
    </row>
    <row r="2637" spans="1:7" x14ac:dyDescent="0.35">
      <c r="A2637" s="21" t="s">
        <v>8712</v>
      </c>
      <c r="B2637" s="29" t="s">
        <v>8713</v>
      </c>
      <c r="C2637" s="23">
        <v>6</v>
      </c>
      <c r="D2637" s="23">
        <v>0.7</v>
      </c>
      <c r="E2637" s="23">
        <v>21</v>
      </c>
      <c r="F2637">
        <v>7.8</v>
      </c>
      <c r="G2637" t="s">
        <v>14153</v>
      </c>
    </row>
    <row r="2638" spans="1:7" x14ac:dyDescent="0.35">
      <c r="A2638" s="21" t="s">
        <v>2522</v>
      </c>
      <c r="B2638" s="29" t="s">
        <v>2523</v>
      </c>
      <c r="C2638" s="23">
        <v>6</v>
      </c>
      <c r="D2638" s="23">
        <v>0.7</v>
      </c>
      <c r="E2638" s="23">
        <v>38</v>
      </c>
      <c r="F2638">
        <v>4.3499999999999996</v>
      </c>
      <c r="G2638" t="s">
        <v>14140</v>
      </c>
    </row>
    <row r="2639" spans="1:7" x14ac:dyDescent="0.35">
      <c r="A2639" s="21" t="s">
        <v>12725</v>
      </c>
      <c r="B2639" s="29" t="s">
        <v>12726</v>
      </c>
      <c r="C2639" s="23">
        <v>6</v>
      </c>
      <c r="D2639" s="23">
        <v>0.7</v>
      </c>
      <c r="E2639" s="23">
        <v>40</v>
      </c>
      <c r="F2639">
        <v>16.95</v>
      </c>
      <c r="G2639" t="s">
        <v>14146</v>
      </c>
    </row>
    <row r="2640" spans="1:7" x14ac:dyDescent="0.35">
      <c r="A2640" s="21" t="s">
        <v>5181</v>
      </c>
      <c r="B2640" s="29" t="s">
        <v>5182</v>
      </c>
      <c r="C2640" s="23">
        <v>6</v>
      </c>
      <c r="D2640" s="23">
        <v>0.5</v>
      </c>
      <c r="E2640" s="23">
        <v>46</v>
      </c>
      <c r="F2640">
        <v>11.95</v>
      </c>
      <c r="G2640" t="s">
        <v>14146</v>
      </c>
    </row>
    <row r="2641" spans="1:7" x14ac:dyDescent="0.35">
      <c r="A2641" s="21" t="s">
        <v>1420</v>
      </c>
      <c r="B2641" s="29" t="s">
        <v>1421</v>
      </c>
      <c r="C2641" s="23">
        <v>6</v>
      </c>
      <c r="D2641" s="23">
        <v>0.7</v>
      </c>
      <c r="E2641" s="23">
        <v>38</v>
      </c>
      <c r="F2641">
        <v>13.3</v>
      </c>
      <c r="G2641" t="s">
        <v>14144</v>
      </c>
    </row>
    <row r="2642" spans="1:7" x14ac:dyDescent="0.35">
      <c r="A2642" s="21" t="s">
        <v>14363</v>
      </c>
      <c r="B2642" s="29" t="s">
        <v>14364</v>
      </c>
      <c r="C2642" s="23">
        <v>6</v>
      </c>
      <c r="D2642" s="23">
        <v>0.7</v>
      </c>
      <c r="E2642" s="23">
        <v>40</v>
      </c>
      <c r="F2642">
        <v>17.5</v>
      </c>
      <c r="G2642" t="s">
        <v>14146</v>
      </c>
    </row>
    <row r="2643" spans="1:7" x14ac:dyDescent="0.35">
      <c r="A2643" s="21" t="s">
        <v>201</v>
      </c>
      <c r="B2643" s="29" t="s">
        <v>202</v>
      </c>
      <c r="C2643" s="23">
        <v>6</v>
      </c>
      <c r="D2643" s="23">
        <v>0.7</v>
      </c>
      <c r="E2643" s="23">
        <v>60.8</v>
      </c>
      <c r="F2643">
        <v>42.5</v>
      </c>
      <c r="G2643" t="s">
        <v>14145</v>
      </c>
    </row>
    <row r="2644" spans="1:7" x14ac:dyDescent="0.35">
      <c r="A2644" s="21" t="s">
        <v>12179</v>
      </c>
      <c r="B2644" s="29" t="s">
        <v>12180</v>
      </c>
      <c r="C2644" s="23">
        <v>6</v>
      </c>
      <c r="D2644" s="23">
        <v>1</v>
      </c>
      <c r="E2644" s="23">
        <v>46</v>
      </c>
      <c r="F2644">
        <v>11.4</v>
      </c>
      <c r="G2644" t="s">
        <v>14145</v>
      </c>
    </row>
    <row r="2645" spans="1:7" x14ac:dyDescent="0.35">
      <c r="A2645" s="21" t="s">
        <v>12457</v>
      </c>
      <c r="B2645" s="29" t="s">
        <v>12458</v>
      </c>
      <c r="C2645" s="23">
        <v>6</v>
      </c>
      <c r="D2645" s="23">
        <v>0.7</v>
      </c>
      <c r="E2645" s="23">
        <v>43</v>
      </c>
      <c r="F2645">
        <v>31</v>
      </c>
      <c r="G2645" t="s">
        <v>14145</v>
      </c>
    </row>
    <row r="2646" spans="1:7" x14ac:dyDescent="0.35">
      <c r="A2646" s="21" t="s">
        <v>9410</v>
      </c>
      <c r="B2646" s="29" t="s">
        <v>9407</v>
      </c>
      <c r="C2646" s="23">
        <v>6</v>
      </c>
      <c r="D2646" s="23">
        <v>1</v>
      </c>
      <c r="E2646" s="23">
        <v>40</v>
      </c>
      <c r="F2646">
        <v>23.5</v>
      </c>
      <c r="G2646" t="s">
        <v>14163</v>
      </c>
    </row>
    <row r="2647" spans="1:7" x14ac:dyDescent="0.35">
      <c r="A2647" s="21" t="s">
        <v>2922</v>
      </c>
      <c r="B2647" s="29" t="s">
        <v>2923</v>
      </c>
      <c r="C2647" s="23">
        <v>4</v>
      </c>
      <c r="D2647" s="23">
        <v>0.7</v>
      </c>
      <c r="E2647" s="23">
        <v>40</v>
      </c>
      <c r="F2647">
        <v>12.1</v>
      </c>
      <c r="G2647" t="s">
        <v>14144</v>
      </c>
    </row>
    <row r="2648" spans="1:7" x14ac:dyDescent="0.35">
      <c r="A2648" s="21" t="s">
        <v>1334</v>
      </c>
      <c r="B2648" s="29" t="s">
        <v>1335</v>
      </c>
      <c r="C2648" s="23">
        <v>6</v>
      </c>
      <c r="D2648" s="23">
        <v>0.7</v>
      </c>
      <c r="E2648" s="23">
        <v>40</v>
      </c>
      <c r="F2648">
        <v>8.5</v>
      </c>
      <c r="G2648" t="s">
        <v>14150</v>
      </c>
    </row>
    <row r="2649" spans="1:7" x14ac:dyDescent="0.35">
      <c r="A2649" s="21" t="s">
        <v>9758</v>
      </c>
      <c r="B2649" s="29" t="s">
        <v>9759</v>
      </c>
      <c r="C2649" s="23">
        <v>3</v>
      </c>
      <c r="D2649" s="23">
        <v>0.7</v>
      </c>
      <c r="E2649" s="23">
        <v>43.1</v>
      </c>
      <c r="F2649">
        <v>38.5</v>
      </c>
      <c r="G2649" t="s">
        <v>14163</v>
      </c>
    </row>
    <row r="2650" spans="1:7" x14ac:dyDescent="0.35">
      <c r="A2650" s="21" t="s">
        <v>14709</v>
      </c>
      <c r="B2650" s="29" t="s">
        <v>14710</v>
      </c>
      <c r="C2650" s="23">
        <v>6</v>
      </c>
      <c r="D2650" s="23">
        <v>0.7</v>
      </c>
      <c r="E2650" s="23">
        <v>35</v>
      </c>
      <c r="F2650">
        <v>8.75</v>
      </c>
      <c r="G2650" t="s">
        <v>14156</v>
      </c>
    </row>
    <row r="2651" spans="1:7" x14ac:dyDescent="0.35">
      <c r="A2651" s="21" t="s">
        <v>6967</v>
      </c>
      <c r="B2651" s="29" t="s">
        <v>6958</v>
      </c>
      <c r="C2651" s="23">
        <v>6</v>
      </c>
      <c r="D2651" s="23">
        <v>1</v>
      </c>
      <c r="E2651" s="23">
        <v>37.5</v>
      </c>
      <c r="F2651">
        <v>2.2000000000000002</v>
      </c>
      <c r="G2651" t="s">
        <v>14142</v>
      </c>
    </row>
    <row r="2652" spans="1:7" x14ac:dyDescent="0.35">
      <c r="A2652" s="21" t="s">
        <v>10208</v>
      </c>
      <c r="B2652" s="29" t="s">
        <v>10205</v>
      </c>
      <c r="C2652" s="23">
        <v>6</v>
      </c>
      <c r="D2652" s="23">
        <v>1</v>
      </c>
      <c r="E2652" s="23">
        <v>40</v>
      </c>
      <c r="F2652">
        <v>7.9</v>
      </c>
      <c r="G2652" t="s">
        <v>14150</v>
      </c>
    </row>
    <row r="2653" spans="1:7" x14ac:dyDescent="0.35">
      <c r="A2653" s="21" t="s">
        <v>6311</v>
      </c>
      <c r="B2653" s="29" t="s">
        <v>6312</v>
      </c>
      <c r="C2653" s="23">
        <v>2</v>
      </c>
      <c r="D2653" s="23">
        <v>0.7</v>
      </c>
      <c r="E2653" s="23">
        <v>40</v>
      </c>
      <c r="F2653">
        <v>615</v>
      </c>
      <c r="G2653" t="s">
        <v>14153</v>
      </c>
    </row>
    <row r="2654" spans="1:7" x14ac:dyDescent="0.35">
      <c r="A2654" s="21" t="s">
        <v>10242</v>
      </c>
      <c r="B2654" s="29" t="s">
        <v>10243</v>
      </c>
      <c r="C2654" s="23">
        <v>6</v>
      </c>
      <c r="D2654" s="23">
        <v>0.7</v>
      </c>
      <c r="E2654" s="23">
        <v>15</v>
      </c>
      <c r="F2654">
        <v>10.5</v>
      </c>
      <c r="G2654" t="s">
        <v>14153</v>
      </c>
    </row>
    <row r="2655" spans="1:7" x14ac:dyDescent="0.35">
      <c r="A2655" s="21" t="s">
        <v>7126</v>
      </c>
      <c r="B2655" s="29" t="s">
        <v>7127</v>
      </c>
      <c r="C2655" s="23">
        <v>6</v>
      </c>
      <c r="D2655" s="23">
        <v>0.7</v>
      </c>
      <c r="E2655" s="23">
        <v>50</v>
      </c>
      <c r="F2655">
        <v>18.5</v>
      </c>
      <c r="G2655" t="s">
        <v>14158</v>
      </c>
    </row>
    <row r="2656" spans="1:7" x14ac:dyDescent="0.35">
      <c r="A2656" s="21" t="s">
        <v>7025</v>
      </c>
      <c r="B2656" s="29" t="s">
        <v>7026</v>
      </c>
      <c r="C2656" s="23">
        <v>6</v>
      </c>
      <c r="D2656" s="23">
        <v>0.7</v>
      </c>
      <c r="E2656" s="23">
        <v>45</v>
      </c>
      <c r="F2656">
        <v>32.9</v>
      </c>
      <c r="G2656" t="s">
        <v>14146</v>
      </c>
    </row>
    <row r="2657" spans="1:7" x14ac:dyDescent="0.35">
      <c r="A2657" s="21" t="s">
        <v>12296</v>
      </c>
      <c r="B2657" s="29" t="s">
        <v>12297</v>
      </c>
      <c r="C2657" s="23">
        <v>6</v>
      </c>
      <c r="D2657" s="23">
        <v>0.5</v>
      </c>
      <c r="E2657" s="23">
        <v>40</v>
      </c>
      <c r="F2657">
        <v>5.5</v>
      </c>
      <c r="G2657" t="s">
        <v>14144</v>
      </c>
    </row>
    <row r="2658" spans="1:7" x14ac:dyDescent="0.35">
      <c r="A2658" s="21" t="s">
        <v>1000</v>
      </c>
      <c r="B2658" s="29" t="s">
        <v>1001</v>
      </c>
      <c r="C2658" s="23">
        <v>6</v>
      </c>
      <c r="D2658" s="23">
        <v>0.7</v>
      </c>
      <c r="E2658" s="23">
        <v>35.200000000000003</v>
      </c>
      <c r="F2658">
        <v>16.5</v>
      </c>
      <c r="G2658" t="s">
        <v>14141</v>
      </c>
    </row>
    <row r="2659" spans="1:7" x14ac:dyDescent="0.35">
      <c r="A2659" s="21" t="s">
        <v>4068</v>
      </c>
      <c r="B2659" s="29" t="s">
        <v>4069</v>
      </c>
      <c r="C2659" s="23">
        <v>6</v>
      </c>
      <c r="D2659" s="23">
        <v>0.7</v>
      </c>
      <c r="E2659" s="23">
        <v>15</v>
      </c>
      <c r="F2659">
        <v>6.9</v>
      </c>
      <c r="G2659" t="s">
        <v>14148</v>
      </c>
    </row>
    <row r="2660" spans="1:7" x14ac:dyDescent="0.35">
      <c r="A2660" s="21" t="s">
        <v>12287</v>
      </c>
      <c r="B2660" s="29" t="s">
        <v>12284</v>
      </c>
      <c r="C2660" s="23">
        <v>6</v>
      </c>
      <c r="D2660" s="23">
        <v>0.5</v>
      </c>
      <c r="E2660" s="23">
        <v>80</v>
      </c>
      <c r="F2660">
        <v>5.25</v>
      </c>
      <c r="G2660" t="s">
        <v>14144</v>
      </c>
    </row>
    <row r="2661" spans="1:7" x14ac:dyDescent="0.35">
      <c r="A2661" s="21" t="s">
        <v>2420</v>
      </c>
      <c r="B2661" s="29" t="s">
        <v>2421</v>
      </c>
      <c r="C2661" s="23">
        <v>6</v>
      </c>
      <c r="D2661" s="23">
        <v>0.7</v>
      </c>
      <c r="E2661" s="23">
        <v>40</v>
      </c>
      <c r="F2661">
        <v>5.75</v>
      </c>
      <c r="G2661" t="s">
        <v>14146</v>
      </c>
    </row>
    <row r="2662" spans="1:7" x14ac:dyDescent="0.35">
      <c r="A2662" s="21" t="s">
        <v>3250</v>
      </c>
      <c r="B2662" s="29" t="s">
        <v>3251</v>
      </c>
      <c r="C2662" s="23">
        <v>3</v>
      </c>
      <c r="D2662" s="23">
        <v>0.7</v>
      </c>
      <c r="E2662" s="23">
        <v>40</v>
      </c>
      <c r="F2662">
        <v>215</v>
      </c>
      <c r="G2662" t="s">
        <v>14150</v>
      </c>
    </row>
    <row r="2663" spans="1:7" x14ac:dyDescent="0.35">
      <c r="A2663" s="21" t="s">
        <v>3034</v>
      </c>
      <c r="B2663" s="29" t="s">
        <v>3035</v>
      </c>
      <c r="C2663" s="23">
        <v>6</v>
      </c>
      <c r="D2663" s="23">
        <v>0.7</v>
      </c>
      <c r="E2663" s="23">
        <v>15</v>
      </c>
      <c r="F2663">
        <v>3.95</v>
      </c>
      <c r="G2663" t="s">
        <v>14153</v>
      </c>
    </row>
    <row r="2664" spans="1:7" x14ac:dyDescent="0.35">
      <c r="A2664" s="21" t="s">
        <v>6567</v>
      </c>
      <c r="B2664" s="29" t="s">
        <v>6564</v>
      </c>
      <c r="C2664" s="23">
        <v>6</v>
      </c>
      <c r="D2664" s="23">
        <v>1</v>
      </c>
      <c r="E2664" s="23">
        <v>40</v>
      </c>
      <c r="F2664">
        <v>16.25</v>
      </c>
      <c r="G2664" t="s">
        <v>14144</v>
      </c>
    </row>
    <row r="2665" spans="1:7" x14ac:dyDescent="0.35">
      <c r="A2665" s="21" t="s">
        <v>8013</v>
      </c>
      <c r="B2665" s="29" t="s">
        <v>8014</v>
      </c>
      <c r="C2665" s="23">
        <v>6</v>
      </c>
      <c r="D2665" s="23">
        <v>0.5</v>
      </c>
      <c r="E2665" s="23">
        <v>30</v>
      </c>
      <c r="F2665">
        <v>13</v>
      </c>
      <c r="G2665" t="s">
        <v>14153</v>
      </c>
    </row>
    <row r="2666" spans="1:7" x14ac:dyDescent="0.35">
      <c r="A2666" s="21" t="s">
        <v>4046</v>
      </c>
      <c r="B2666" s="29" t="s">
        <v>4047</v>
      </c>
      <c r="C2666" s="23">
        <v>6</v>
      </c>
      <c r="D2666" s="23">
        <v>0.7</v>
      </c>
      <c r="E2666" s="23">
        <v>24</v>
      </c>
      <c r="F2666">
        <v>5.95</v>
      </c>
      <c r="G2666" t="s">
        <v>14154</v>
      </c>
    </row>
    <row r="2667" spans="1:7" x14ac:dyDescent="0.35">
      <c r="A2667" s="21" t="s">
        <v>10729</v>
      </c>
      <c r="B2667" s="29" t="s">
        <v>10730</v>
      </c>
      <c r="C2667" s="23">
        <v>12</v>
      </c>
      <c r="D2667" s="23">
        <v>0.7</v>
      </c>
      <c r="E2667" s="23">
        <v>10</v>
      </c>
      <c r="F2667">
        <v>8.65</v>
      </c>
      <c r="G2667" t="s">
        <v>14154</v>
      </c>
    </row>
    <row r="2668" spans="1:7" x14ac:dyDescent="0.35">
      <c r="A2668" s="21" t="s">
        <v>7762</v>
      </c>
      <c r="B2668" s="29" t="s">
        <v>7763</v>
      </c>
      <c r="C2668" s="23">
        <v>120</v>
      </c>
      <c r="D2668" s="23">
        <v>0.05</v>
      </c>
      <c r="E2668" s="23">
        <v>40</v>
      </c>
      <c r="F2668">
        <v>0.76</v>
      </c>
      <c r="G2668" t="s">
        <v>14150</v>
      </c>
    </row>
    <row r="2669" spans="1:7" x14ac:dyDescent="0.35">
      <c r="A2669" s="21" t="s">
        <v>3951</v>
      </c>
      <c r="B2669" s="29" t="s">
        <v>3952</v>
      </c>
      <c r="C2669" s="23">
        <v>6</v>
      </c>
      <c r="D2669" s="23">
        <v>0.5</v>
      </c>
      <c r="E2669" s="23">
        <v>52.2</v>
      </c>
      <c r="F2669">
        <v>39.5</v>
      </c>
      <c r="G2669" t="s">
        <v>14158</v>
      </c>
    </row>
    <row r="2670" spans="1:7" x14ac:dyDescent="0.35">
      <c r="A2670" s="21" t="s">
        <v>14826</v>
      </c>
      <c r="B2670" s="29" t="s">
        <v>14827</v>
      </c>
      <c r="C2670" s="23">
        <v>6</v>
      </c>
      <c r="D2670" s="23">
        <v>0.7</v>
      </c>
      <c r="E2670" s="23">
        <v>46</v>
      </c>
      <c r="F2670">
        <v>24.5</v>
      </c>
      <c r="G2670" t="s">
        <v>14145</v>
      </c>
    </row>
    <row r="2671" spans="1:7" x14ac:dyDescent="0.35">
      <c r="A2671" s="21" t="s">
        <v>1125</v>
      </c>
      <c r="B2671" s="29" t="s">
        <v>1126</v>
      </c>
      <c r="C2671" s="23">
        <v>6</v>
      </c>
      <c r="D2671" s="23">
        <v>0.7</v>
      </c>
      <c r="E2671" s="23">
        <v>40</v>
      </c>
      <c r="F2671">
        <v>5.6</v>
      </c>
      <c r="G2671" t="s">
        <v>14144</v>
      </c>
    </row>
    <row r="2672" spans="1:7" x14ac:dyDescent="0.35">
      <c r="A2672" s="21" t="s">
        <v>14300</v>
      </c>
      <c r="B2672" s="29" t="s">
        <v>14301</v>
      </c>
      <c r="C2672" s="23">
        <v>6</v>
      </c>
      <c r="D2672" s="23">
        <v>0.7</v>
      </c>
      <c r="E2672" s="23">
        <v>40</v>
      </c>
      <c r="F2672">
        <v>66.5</v>
      </c>
      <c r="G2672" t="s">
        <v>14145</v>
      </c>
    </row>
    <row r="2673" spans="1:7" x14ac:dyDescent="0.35">
      <c r="A2673" s="21" t="s">
        <v>12990</v>
      </c>
      <c r="B2673" s="29" t="s">
        <v>12991</v>
      </c>
      <c r="C2673" s="23">
        <v>6</v>
      </c>
      <c r="D2673" s="23">
        <v>0.5</v>
      </c>
      <c r="E2673" s="23">
        <v>40</v>
      </c>
      <c r="F2673">
        <v>9.1999999999999993</v>
      </c>
      <c r="G2673" t="s">
        <v>14159</v>
      </c>
    </row>
    <row r="2674" spans="1:7" x14ac:dyDescent="0.35">
      <c r="A2674" s="21" t="s">
        <v>261</v>
      </c>
      <c r="B2674" s="29" t="s">
        <v>262</v>
      </c>
      <c r="C2674" s="23">
        <v>12</v>
      </c>
      <c r="D2674" s="23">
        <v>1</v>
      </c>
      <c r="E2674" s="23">
        <v>40</v>
      </c>
      <c r="F2674">
        <v>8.1</v>
      </c>
      <c r="G2674" t="s">
        <v>14141</v>
      </c>
    </row>
    <row r="2675" spans="1:7" x14ac:dyDescent="0.35">
      <c r="A2675" s="21" t="s">
        <v>15414</v>
      </c>
      <c r="B2675" s="29" t="s">
        <v>6653</v>
      </c>
      <c r="C2675" s="23">
        <v>6</v>
      </c>
      <c r="D2675" s="23">
        <v>1.75</v>
      </c>
      <c r="E2675" s="23">
        <v>44</v>
      </c>
      <c r="F2675">
        <v>44.5</v>
      </c>
      <c r="G2675" t="s">
        <v>14146</v>
      </c>
    </row>
    <row r="2676" spans="1:7" x14ac:dyDescent="0.35">
      <c r="A2676" s="21" t="s">
        <v>7906</v>
      </c>
      <c r="B2676" s="29" t="s">
        <v>14860</v>
      </c>
      <c r="C2676" s="23">
        <v>6</v>
      </c>
      <c r="D2676" s="23">
        <v>0.7</v>
      </c>
      <c r="E2676" s="23">
        <v>43</v>
      </c>
      <c r="F2676">
        <v>38.5</v>
      </c>
      <c r="G2676" t="s">
        <v>14145</v>
      </c>
    </row>
    <row r="2677" spans="1:7" x14ac:dyDescent="0.35">
      <c r="A2677" s="21" t="s">
        <v>12268</v>
      </c>
      <c r="B2677" s="29" t="s">
        <v>12269</v>
      </c>
      <c r="C2677" s="23">
        <v>6</v>
      </c>
      <c r="D2677" s="23">
        <v>0.7</v>
      </c>
      <c r="E2677" s="23">
        <v>38</v>
      </c>
      <c r="F2677">
        <v>6.1</v>
      </c>
      <c r="G2677" t="s">
        <v>14144</v>
      </c>
    </row>
    <row r="2678" spans="1:7" x14ac:dyDescent="0.35">
      <c r="A2678" s="21" t="s">
        <v>7361</v>
      </c>
      <c r="B2678" s="29" t="s">
        <v>7362</v>
      </c>
      <c r="C2678" s="23">
        <v>6</v>
      </c>
      <c r="D2678" s="23">
        <v>0.7</v>
      </c>
      <c r="E2678" s="23">
        <v>40</v>
      </c>
      <c r="F2678">
        <v>15.5</v>
      </c>
      <c r="G2678" t="s">
        <v>14165</v>
      </c>
    </row>
    <row r="2679" spans="1:7" x14ac:dyDescent="0.35">
      <c r="A2679" s="21" t="s">
        <v>13160</v>
      </c>
      <c r="B2679" s="29" t="s">
        <v>13161</v>
      </c>
      <c r="C2679" s="23">
        <v>6</v>
      </c>
      <c r="D2679" s="23">
        <v>0.7</v>
      </c>
      <c r="E2679" s="23">
        <v>40</v>
      </c>
      <c r="F2679">
        <v>8.6999999999999993</v>
      </c>
      <c r="G2679" t="s">
        <v>14142</v>
      </c>
    </row>
    <row r="2680" spans="1:7" x14ac:dyDescent="0.35">
      <c r="A2680" s="21" t="s">
        <v>12863</v>
      </c>
      <c r="B2680" s="29" t="s">
        <v>12868</v>
      </c>
      <c r="C2680" s="23">
        <v>6</v>
      </c>
      <c r="D2680" s="23">
        <v>0.7</v>
      </c>
      <c r="E2680" s="23">
        <v>40</v>
      </c>
      <c r="F2680">
        <v>62.5</v>
      </c>
      <c r="G2680" t="s">
        <v>14145</v>
      </c>
    </row>
    <row r="2681" spans="1:7" x14ac:dyDescent="0.35">
      <c r="A2681" s="21" t="s">
        <v>5268</v>
      </c>
      <c r="B2681" s="29" t="s">
        <v>5269</v>
      </c>
      <c r="C2681" s="23">
        <v>6</v>
      </c>
      <c r="D2681" s="23">
        <v>1</v>
      </c>
      <c r="E2681" s="23">
        <v>37.5</v>
      </c>
      <c r="F2681">
        <v>3.25</v>
      </c>
      <c r="G2681" t="s">
        <v>14146</v>
      </c>
    </row>
    <row r="2682" spans="1:7" x14ac:dyDescent="0.35">
      <c r="A2682" s="21" t="s">
        <v>984</v>
      </c>
      <c r="B2682" s="29" t="s">
        <v>985</v>
      </c>
      <c r="C2682" s="23">
        <v>6</v>
      </c>
      <c r="D2682" s="23">
        <v>0.7</v>
      </c>
      <c r="E2682" s="23">
        <v>35.200000000000003</v>
      </c>
      <c r="F2682">
        <v>18.5</v>
      </c>
      <c r="G2682" t="s">
        <v>14141</v>
      </c>
    </row>
    <row r="2683" spans="1:7" x14ac:dyDescent="0.35">
      <c r="A2683" s="21" t="s">
        <v>6428</v>
      </c>
      <c r="B2683" s="29" t="s">
        <v>6413</v>
      </c>
      <c r="C2683" s="23">
        <v>2</v>
      </c>
      <c r="D2683" s="23">
        <v>3</v>
      </c>
      <c r="E2683" s="23">
        <v>40</v>
      </c>
      <c r="F2683">
        <v>118</v>
      </c>
      <c r="G2683" t="s">
        <v>14142</v>
      </c>
    </row>
    <row r="2684" spans="1:7" x14ac:dyDescent="0.35">
      <c r="A2684" s="21" t="s">
        <v>8348</v>
      </c>
      <c r="B2684" s="29" t="s">
        <v>8349</v>
      </c>
      <c r="C2684" s="23">
        <v>3</v>
      </c>
      <c r="D2684" s="23">
        <v>0.7</v>
      </c>
      <c r="E2684" s="23">
        <v>36</v>
      </c>
      <c r="F2684">
        <v>19.5</v>
      </c>
      <c r="G2684" t="s">
        <v>14159</v>
      </c>
    </row>
    <row r="2685" spans="1:7" x14ac:dyDescent="0.35">
      <c r="A2685" s="21" t="s">
        <v>1166</v>
      </c>
      <c r="B2685" s="29" t="s">
        <v>1167</v>
      </c>
      <c r="C2685" s="23">
        <v>6</v>
      </c>
      <c r="D2685" s="23">
        <v>0.7</v>
      </c>
      <c r="E2685" s="23">
        <v>32</v>
      </c>
      <c r="F2685">
        <v>5.45</v>
      </c>
      <c r="G2685" t="s">
        <v>14161</v>
      </c>
    </row>
    <row r="2686" spans="1:7" x14ac:dyDescent="0.35">
      <c r="A2686" s="21" t="s">
        <v>4054</v>
      </c>
      <c r="B2686" s="29" t="s">
        <v>4050</v>
      </c>
      <c r="C2686" s="23">
        <v>6</v>
      </c>
      <c r="D2686" s="23">
        <v>0.7</v>
      </c>
      <c r="E2686" s="23">
        <v>20</v>
      </c>
      <c r="F2686">
        <v>4.7</v>
      </c>
      <c r="G2686" t="s">
        <v>14148</v>
      </c>
    </row>
    <row r="2687" spans="1:7" x14ac:dyDescent="0.35">
      <c r="A2687" s="21" t="s">
        <v>3197</v>
      </c>
      <c r="B2687" s="29" t="s">
        <v>3198</v>
      </c>
      <c r="C2687" s="23">
        <v>6</v>
      </c>
      <c r="D2687" s="23">
        <v>0.7</v>
      </c>
      <c r="E2687" s="23">
        <v>40</v>
      </c>
      <c r="F2687">
        <v>11.8</v>
      </c>
      <c r="G2687" t="s">
        <v>14166</v>
      </c>
    </row>
    <row r="2688" spans="1:7" x14ac:dyDescent="0.35">
      <c r="A2688" s="21" t="s">
        <v>327</v>
      </c>
      <c r="B2688" s="29" t="s">
        <v>303</v>
      </c>
      <c r="C2688" s="23">
        <v>1</v>
      </c>
      <c r="D2688" s="23">
        <v>4.5</v>
      </c>
      <c r="E2688" s="23">
        <v>40</v>
      </c>
      <c r="F2688">
        <v>49.5</v>
      </c>
      <c r="G2688" t="s">
        <v>14142</v>
      </c>
    </row>
    <row r="2689" spans="1:7" x14ac:dyDescent="0.35">
      <c r="A2689" s="21" t="s">
        <v>14520</v>
      </c>
      <c r="B2689" s="29" t="s">
        <v>14521</v>
      </c>
      <c r="C2689" s="23">
        <v>3</v>
      </c>
      <c r="D2689" s="23">
        <v>0.7</v>
      </c>
      <c r="E2689" s="23">
        <v>43</v>
      </c>
      <c r="F2689">
        <v>225</v>
      </c>
      <c r="G2689" t="s">
        <v>14150</v>
      </c>
    </row>
    <row r="2690" spans="1:7" x14ac:dyDescent="0.35">
      <c r="A2690" s="21" t="s">
        <v>2545</v>
      </c>
      <c r="B2690" s="29" t="s">
        <v>2542</v>
      </c>
      <c r="C2690" s="23">
        <v>6</v>
      </c>
      <c r="D2690" s="23">
        <v>1</v>
      </c>
      <c r="E2690" s="23">
        <v>40</v>
      </c>
      <c r="F2690">
        <v>10.25</v>
      </c>
      <c r="G2690" t="s">
        <v>14146</v>
      </c>
    </row>
    <row r="2691" spans="1:7" x14ac:dyDescent="0.35">
      <c r="A2691" s="21" t="s">
        <v>7276</v>
      </c>
      <c r="B2691" s="29" t="s">
        <v>7277</v>
      </c>
      <c r="C2691" s="23">
        <v>6</v>
      </c>
      <c r="D2691" s="23">
        <v>1</v>
      </c>
      <c r="E2691" s="23">
        <v>35</v>
      </c>
      <c r="F2691">
        <v>10.1</v>
      </c>
      <c r="G2691" t="s">
        <v>14156</v>
      </c>
    </row>
    <row r="2692" spans="1:7" x14ac:dyDescent="0.35">
      <c r="A2692" s="21" t="s">
        <v>12742</v>
      </c>
      <c r="B2692" s="29" t="s">
        <v>12743</v>
      </c>
      <c r="C2692" s="23">
        <v>6</v>
      </c>
      <c r="D2692" s="23">
        <v>0.7</v>
      </c>
      <c r="E2692" s="23">
        <v>40</v>
      </c>
      <c r="F2692">
        <v>79.95</v>
      </c>
      <c r="G2692" t="s">
        <v>14145</v>
      </c>
    </row>
    <row r="2693" spans="1:7" x14ac:dyDescent="0.35">
      <c r="A2693" s="21" t="s">
        <v>2416</v>
      </c>
      <c r="B2693" s="29" t="s">
        <v>2417</v>
      </c>
      <c r="C2693" s="23">
        <v>6</v>
      </c>
      <c r="D2693" s="23">
        <v>0.7</v>
      </c>
      <c r="E2693" s="23">
        <v>40</v>
      </c>
      <c r="F2693">
        <v>15.85</v>
      </c>
      <c r="G2693" t="s">
        <v>14164</v>
      </c>
    </row>
    <row r="2694" spans="1:7" x14ac:dyDescent="0.35">
      <c r="A2694" s="21" t="s">
        <v>5850</v>
      </c>
      <c r="B2694" s="29" t="s">
        <v>5841</v>
      </c>
      <c r="C2694" s="23">
        <v>6</v>
      </c>
      <c r="D2694" s="23">
        <v>1</v>
      </c>
      <c r="E2694" s="23">
        <v>40</v>
      </c>
      <c r="F2694">
        <v>5.35</v>
      </c>
      <c r="G2694" t="s">
        <v>14150</v>
      </c>
    </row>
    <row r="2695" spans="1:7" x14ac:dyDescent="0.35">
      <c r="A2695" s="21" t="s">
        <v>13257</v>
      </c>
      <c r="B2695" s="29" t="s">
        <v>13258</v>
      </c>
      <c r="C2695" s="23">
        <v>6</v>
      </c>
      <c r="D2695" s="23">
        <v>1</v>
      </c>
      <c r="E2695" s="23">
        <v>38</v>
      </c>
      <c r="F2695">
        <v>9.15</v>
      </c>
      <c r="G2695" t="s">
        <v>14159</v>
      </c>
    </row>
    <row r="2696" spans="1:7" x14ac:dyDescent="0.35">
      <c r="A2696" s="21" t="s">
        <v>6240</v>
      </c>
      <c r="B2696" s="29" t="s">
        <v>6241</v>
      </c>
      <c r="C2696" s="23">
        <v>6</v>
      </c>
      <c r="D2696" s="23">
        <v>0.7</v>
      </c>
      <c r="E2696" s="23">
        <v>46</v>
      </c>
      <c r="F2696">
        <v>25.25</v>
      </c>
      <c r="G2696" t="s">
        <v>14145</v>
      </c>
    </row>
    <row r="2697" spans="1:7" x14ac:dyDescent="0.35">
      <c r="A2697" s="21" t="s">
        <v>13130</v>
      </c>
      <c r="B2697" s="29" t="s">
        <v>13127</v>
      </c>
      <c r="C2697" s="23">
        <v>6</v>
      </c>
      <c r="D2697" s="23">
        <v>0.7</v>
      </c>
      <c r="E2697" s="23">
        <v>20</v>
      </c>
      <c r="F2697">
        <v>7.2</v>
      </c>
      <c r="G2697" t="s">
        <v>14154</v>
      </c>
    </row>
    <row r="2698" spans="1:7" x14ac:dyDescent="0.35">
      <c r="A2698" s="21" t="s">
        <v>3439</v>
      </c>
      <c r="B2698" s="29" t="s">
        <v>3440</v>
      </c>
      <c r="C2698" s="23">
        <v>6</v>
      </c>
      <c r="D2698" s="23">
        <v>0.7</v>
      </c>
      <c r="E2698" s="23">
        <v>40</v>
      </c>
      <c r="F2698">
        <v>14.5</v>
      </c>
      <c r="G2698" t="s">
        <v>14144</v>
      </c>
    </row>
    <row r="2699" spans="1:7" x14ac:dyDescent="0.35">
      <c r="A2699" s="21" t="s">
        <v>6280</v>
      </c>
      <c r="B2699" s="29" t="s">
        <v>6281</v>
      </c>
      <c r="C2699" s="23">
        <v>6</v>
      </c>
      <c r="D2699" s="23">
        <v>0.7</v>
      </c>
      <c r="E2699" s="23">
        <v>40</v>
      </c>
      <c r="F2699">
        <v>10</v>
      </c>
      <c r="G2699" t="s">
        <v>14144</v>
      </c>
    </row>
    <row r="2700" spans="1:7" x14ac:dyDescent="0.35">
      <c r="A2700" s="21" t="s">
        <v>10002</v>
      </c>
      <c r="B2700" s="29" t="s">
        <v>10003</v>
      </c>
      <c r="C2700" s="23">
        <v>36</v>
      </c>
      <c r="D2700" s="23">
        <v>0.05</v>
      </c>
      <c r="E2700" s="23">
        <v>40</v>
      </c>
      <c r="F2700">
        <v>4.75</v>
      </c>
      <c r="G2700" t="s">
        <v>14144</v>
      </c>
    </row>
    <row r="2701" spans="1:7" x14ac:dyDescent="0.35">
      <c r="A2701" s="21" t="s">
        <v>14442</v>
      </c>
      <c r="B2701" s="29" t="s">
        <v>7509</v>
      </c>
      <c r="C2701" s="23">
        <v>6</v>
      </c>
      <c r="D2701" s="23">
        <v>1</v>
      </c>
      <c r="E2701" s="23">
        <v>40</v>
      </c>
      <c r="F2701">
        <v>61.5</v>
      </c>
      <c r="G2701" t="s">
        <v>14150</v>
      </c>
    </row>
    <row r="2702" spans="1:7" x14ac:dyDescent="0.35">
      <c r="A2702" s="21" t="s">
        <v>12059</v>
      </c>
      <c r="B2702" s="29" t="s">
        <v>12060</v>
      </c>
      <c r="C2702" s="23">
        <v>15</v>
      </c>
      <c r="D2702" s="23">
        <v>0.5</v>
      </c>
      <c r="E2702" s="23">
        <v>28</v>
      </c>
      <c r="F2702">
        <v>3.9</v>
      </c>
      <c r="G2702" t="s">
        <v>14141</v>
      </c>
    </row>
    <row r="2703" spans="1:7" x14ac:dyDescent="0.35">
      <c r="A2703" s="21" t="s">
        <v>763</v>
      </c>
      <c r="B2703" s="29" t="s">
        <v>757</v>
      </c>
      <c r="C2703" s="23">
        <v>1</v>
      </c>
      <c r="D2703" s="23">
        <v>3</v>
      </c>
      <c r="E2703" s="23">
        <v>11</v>
      </c>
      <c r="F2703">
        <v>40.5</v>
      </c>
      <c r="G2703" t="s">
        <v>14156</v>
      </c>
    </row>
    <row r="2704" spans="1:7" x14ac:dyDescent="0.35">
      <c r="A2704" s="21" t="s">
        <v>11998</v>
      </c>
      <c r="B2704" s="29" t="s">
        <v>11999</v>
      </c>
      <c r="C2704" s="23">
        <v>15</v>
      </c>
      <c r="D2704" s="23">
        <v>0.5</v>
      </c>
      <c r="E2704" s="23">
        <v>28</v>
      </c>
      <c r="F2704">
        <v>3.9</v>
      </c>
      <c r="G2704" t="s">
        <v>14141</v>
      </c>
    </row>
    <row r="2705" spans="1:7" x14ac:dyDescent="0.35">
      <c r="A2705" s="21" t="s">
        <v>9344</v>
      </c>
      <c r="B2705" s="29" t="s">
        <v>9345</v>
      </c>
      <c r="C2705" s="23">
        <v>6</v>
      </c>
      <c r="D2705" s="23">
        <v>0.7</v>
      </c>
      <c r="E2705" s="23">
        <v>37.5</v>
      </c>
      <c r="F2705">
        <v>9.5</v>
      </c>
      <c r="G2705" t="s">
        <v>14146</v>
      </c>
    </row>
    <row r="2706" spans="1:7" x14ac:dyDescent="0.35">
      <c r="A2706" s="21" t="s">
        <v>2554</v>
      </c>
      <c r="B2706" s="29" t="s">
        <v>2552</v>
      </c>
      <c r="C2706" s="23">
        <v>6</v>
      </c>
      <c r="D2706" s="23">
        <v>0.7</v>
      </c>
      <c r="E2706" s="23">
        <v>45</v>
      </c>
      <c r="F2706">
        <v>13.5</v>
      </c>
      <c r="G2706" t="s">
        <v>14158</v>
      </c>
    </row>
    <row r="2707" spans="1:7" x14ac:dyDescent="0.35">
      <c r="A2707" s="21" t="s">
        <v>6949</v>
      </c>
      <c r="B2707" s="29" t="s">
        <v>6950</v>
      </c>
      <c r="C2707" s="23">
        <v>6</v>
      </c>
      <c r="D2707" s="23">
        <v>0.7</v>
      </c>
      <c r="E2707" s="23">
        <v>46</v>
      </c>
      <c r="F2707">
        <v>21.5</v>
      </c>
      <c r="G2707" t="s">
        <v>14163</v>
      </c>
    </row>
    <row r="2708" spans="1:7" x14ac:dyDescent="0.35">
      <c r="A2708" s="21" t="s">
        <v>4793</v>
      </c>
      <c r="B2708" s="29" t="s">
        <v>4794</v>
      </c>
      <c r="C2708" s="23">
        <v>6</v>
      </c>
      <c r="D2708" s="23">
        <v>0.7</v>
      </c>
      <c r="E2708" s="23">
        <v>40</v>
      </c>
      <c r="F2708">
        <v>14.4</v>
      </c>
      <c r="G2708" t="s">
        <v>14144</v>
      </c>
    </row>
    <row r="2709" spans="1:7" x14ac:dyDescent="0.35">
      <c r="A2709" s="21" t="s">
        <v>7681</v>
      </c>
      <c r="B2709" s="29" t="s">
        <v>7682</v>
      </c>
      <c r="C2709" s="23">
        <v>6</v>
      </c>
      <c r="D2709" s="23">
        <v>0.7</v>
      </c>
      <c r="E2709" s="23">
        <v>37.5</v>
      </c>
      <c r="F2709">
        <v>14</v>
      </c>
      <c r="G2709" t="s">
        <v>14146</v>
      </c>
    </row>
    <row r="2710" spans="1:7" x14ac:dyDescent="0.35">
      <c r="A2710" s="21" t="s">
        <v>6601</v>
      </c>
      <c r="B2710" s="29" t="s">
        <v>6602</v>
      </c>
      <c r="C2710" s="23">
        <v>6</v>
      </c>
      <c r="D2710" s="23">
        <v>0.7</v>
      </c>
      <c r="E2710" s="23">
        <v>26</v>
      </c>
      <c r="F2710">
        <v>12.5</v>
      </c>
      <c r="G2710" t="s">
        <v>14164</v>
      </c>
    </row>
    <row r="2711" spans="1:7" x14ac:dyDescent="0.35">
      <c r="A2711" s="21" t="s">
        <v>15791</v>
      </c>
      <c r="B2711" s="29" t="s">
        <v>15792</v>
      </c>
      <c r="C2711" s="23">
        <v>6</v>
      </c>
      <c r="D2711" s="23">
        <v>0.5</v>
      </c>
      <c r="E2711" s="23">
        <v>15</v>
      </c>
      <c r="F2711">
        <v>7.25</v>
      </c>
      <c r="G2711" t="s">
        <v>14154</v>
      </c>
    </row>
    <row r="2712" spans="1:7" x14ac:dyDescent="0.35">
      <c r="A2712" s="21" t="s">
        <v>7871</v>
      </c>
      <c r="B2712" s="29" t="s">
        <v>7872</v>
      </c>
      <c r="C2712" s="23">
        <v>6</v>
      </c>
      <c r="D2712" s="23">
        <v>0.7</v>
      </c>
      <c r="E2712" s="23">
        <v>45.7</v>
      </c>
      <c r="F2712">
        <v>27.25</v>
      </c>
      <c r="G2712" t="s">
        <v>14146</v>
      </c>
    </row>
    <row r="2713" spans="1:7" x14ac:dyDescent="0.35">
      <c r="A2713" s="21" t="s">
        <v>11343</v>
      </c>
      <c r="B2713" s="29" t="s">
        <v>11344</v>
      </c>
      <c r="C2713" s="23">
        <v>6</v>
      </c>
      <c r="D2713" s="23">
        <v>0.7</v>
      </c>
      <c r="E2713" s="23">
        <v>43</v>
      </c>
      <c r="F2713">
        <v>23.25</v>
      </c>
      <c r="G2713" t="s">
        <v>14146</v>
      </c>
    </row>
    <row r="2714" spans="1:7" x14ac:dyDescent="0.35">
      <c r="A2714" s="21" t="s">
        <v>14821</v>
      </c>
      <c r="B2714" s="29" t="s">
        <v>9985</v>
      </c>
      <c r="C2714" s="23">
        <v>6</v>
      </c>
      <c r="D2714" s="23">
        <v>0.7</v>
      </c>
      <c r="E2714" s="23">
        <v>46</v>
      </c>
      <c r="F2714">
        <v>24</v>
      </c>
      <c r="G2714" t="s">
        <v>14145</v>
      </c>
    </row>
    <row r="2715" spans="1:7" x14ac:dyDescent="0.35">
      <c r="A2715" s="21" t="s">
        <v>320</v>
      </c>
      <c r="B2715" s="29" t="s">
        <v>303</v>
      </c>
      <c r="C2715" s="23">
        <v>6</v>
      </c>
      <c r="D2715" s="23">
        <v>1</v>
      </c>
      <c r="E2715" s="23">
        <v>40</v>
      </c>
      <c r="F2715">
        <v>6.95</v>
      </c>
      <c r="G2715" t="s">
        <v>14142</v>
      </c>
    </row>
    <row r="2716" spans="1:7" x14ac:dyDescent="0.35">
      <c r="A2716" s="21" t="s">
        <v>1773</v>
      </c>
      <c r="B2716" s="29" t="s">
        <v>1770</v>
      </c>
      <c r="C2716" s="23">
        <v>6</v>
      </c>
      <c r="D2716" s="23">
        <v>1</v>
      </c>
      <c r="E2716" s="23">
        <v>40</v>
      </c>
      <c r="F2716">
        <v>6.95</v>
      </c>
      <c r="G2716" t="s">
        <v>14150</v>
      </c>
    </row>
    <row r="2717" spans="1:7" x14ac:dyDescent="0.35">
      <c r="A2717" s="21" t="s">
        <v>9114</v>
      </c>
      <c r="B2717" s="29" t="s">
        <v>9115</v>
      </c>
      <c r="C2717" s="23">
        <v>12</v>
      </c>
      <c r="D2717" s="23">
        <v>0.7</v>
      </c>
      <c r="E2717" s="23">
        <v>40</v>
      </c>
      <c r="F2717">
        <v>20.95</v>
      </c>
      <c r="G2717" t="s">
        <v>14157</v>
      </c>
    </row>
    <row r="2718" spans="1:7" x14ac:dyDescent="0.35">
      <c r="A2718" s="21" t="s">
        <v>4030</v>
      </c>
      <c r="B2718" s="29" t="s">
        <v>4031</v>
      </c>
      <c r="C2718" s="23">
        <v>6</v>
      </c>
      <c r="D2718" s="23">
        <v>0.7</v>
      </c>
      <c r="E2718" s="23">
        <v>20</v>
      </c>
      <c r="F2718">
        <v>6.35</v>
      </c>
      <c r="G2718" t="s">
        <v>14154</v>
      </c>
    </row>
    <row r="2719" spans="1:7" x14ac:dyDescent="0.35">
      <c r="A2719" s="21" t="s">
        <v>10963</v>
      </c>
      <c r="B2719" s="29" t="s">
        <v>10960</v>
      </c>
      <c r="C2719" s="23">
        <v>6</v>
      </c>
      <c r="D2719" s="23">
        <v>1</v>
      </c>
      <c r="E2719" s="23">
        <v>30</v>
      </c>
      <c r="F2719">
        <v>8.15</v>
      </c>
      <c r="G2719" t="s">
        <v>14156</v>
      </c>
    </row>
    <row r="2720" spans="1:7" x14ac:dyDescent="0.35">
      <c r="A2720" s="21" t="s">
        <v>14308</v>
      </c>
      <c r="B2720" s="29" t="s">
        <v>14309</v>
      </c>
      <c r="C2720" s="23">
        <v>6</v>
      </c>
      <c r="D2720" s="23">
        <v>0.7</v>
      </c>
      <c r="E2720" s="23">
        <v>40</v>
      </c>
      <c r="F2720">
        <v>36.5</v>
      </c>
      <c r="G2720" t="s">
        <v>14145</v>
      </c>
    </row>
    <row r="2721" spans="1:7" x14ac:dyDescent="0.35">
      <c r="A2721" s="21" t="s">
        <v>14443</v>
      </c>
      <c r="B2721" s="29" t="s">
        <v>14444</v>
      </c>
      <c r="C2721" s="23">
        <v>6</v>
      </c>
      <c r="D2721" s="23">
        <v>1</v>
      </c>
      <c r="E2721" s="23">
        <v>40</v>
      </c>
      <c r="F2721">
        <v>42.5</v>
      </c>
      <c r="G2721" t="s">
        <v>14157</v>
      </c>
    </row>
    <row r="2722" spans="1:7" x14ac:dyDescent="0.35">
      <c r="A2722" s="21" t="s">
        <v>12449</v>
      </c>
      <c r="B2722" s="29" t="s">
        <v>12450</v>
      </c>
      <c r="C2722" s="23">
        <v>6</v>
      </c>
      <c r="D2722" s="23">
        <v>0.7</v>
      </c>
      <c r="E2722" s="23">
        <v>45.8</v>
      </c>
      <c r="F2722">
        <v>21.5</v>
      </c>
      <c r="G2722" t="s">
        <v>14145</v>
      </c>
    </row>
    <row r="2723" spans="1:7" x14ac:dyDescent="0.35">
      <c r="A2723" s="21" t="s">
        <v>7962</v>
      </c>
      <c r="B2723" s="29" t="s">
        <v>7963</v>
      </c>
      <c r="C2723" s="23">
        <v>6</v>
      </c>
      <c r="D2723" s="23">
        <v>0.7</v>
      </c>
      <c r="E2723" s="23">
        <v>43</v>
      </c>
      <c r="F2723">
        <v>49.95</v>
      </c>
      <c r="G2723" t="s">
        <v>14145</v>
      </c>
    </row>
    <row r="2724" spans="1:7" x14ac:dyDescent="0.35">
      <c r="A2724" s="21" t="s">
        <v>186</v>
      </c>
      <c r="B2724" s="29" t="s">
        <v>187</v>
      </c>
      <c r="C2724" s="23">
        <v>3</v>
      </c>
      <c r="D2724" s="23">
        <v>0.7</v>
      </c>
      <c r="E2724" s="23">
        <v>40</v>
      </c>
      <c r="F2724">
        <v>49.5</v>
      </c>
      <c r="G2724" t="s">
        <v>14145</v>
      </c>
    </row>
    <row r="2725" spans="1:7" x14ac:dyDescent="0.35">
      <c r="A2725" s="21" t="s">
        <v>14574</v>
      </c>
      <c r="B2725" s="29" t="s">
        <v>14575</v>
      </c>
      <c r="C2725" s="23">
        <v>6</v>
      </c>
      <c r="D2725" s="23">
        <v>0.5</v>
      </c>
      <c r="E2725" s="23">
        <v>30</v>
      </c>
      <c r="F2725">
        <v>11.45</v>
      </c>
      <c r="G2725" t="s">
        <v>14156</v>
      </c>
    </row>
    <row r="2726" spans="1:7" x14ac:dyDescent="0.35">
      <c r="A2726" s="21" t="s">
        <v>13948</v>
      </c>
      <c r="B2726" s="29" t="s">
        <v>13949</v>
      </c>
      <c r="C2726" s="23">
        <v>6</v>
      </c>
      <c r="D2726" s="23">
        <v>0.7</v>
      </c>
      <c r="E2726" s="23">
        <v>32</v>
      </c>
      <c r="F2726">
        <v>7.25</v>
      </c>
      <c r="G2726" t="s">
        <v>14153</v>
      </c>
    </row>
    <row r="2727" spans="1:7" x14ac:dyDescent="0.35">
      <c r="A2727" s="21" t="s">
        <v>9228</v>
      </c>
      <c r="B2727" s="29" t="s">
        <v>9227</v>
      </c>
      <c r="C2727" s="23">
        <v>12</v>
      </c>
      <c r="D2727" s="23">
        <v>0.5</v>
      </c>
      <c r="E2727" s="23">
        <v>50</v>
      </c>
      <c r="F2727">
        <v>4.3499999999999996</v>
      </c>
      <c r="G2727" t="s">
        <v>14148</v>
      </c>
    </row>
    <row r="2728" spans="1:7" x14ac:dyDescent="0.35">
      <c r="A2728" s="21" t="s">
        <v>10595</v>
      </c>
      <c r="B2728" s="29" t="s">
        <v>10596</v>
      </c>
      <c r="C2728" s="23">
        <v>6</v>
      </c>
      <c r="D2728" s="23">
        <v>0.7</v>
      </c>
      <c r="E2728" s="23">
        <v>37.5</v>
      </c>
      <c r="F2728">
        <v>10.85</v>
      </c>
      <c r="G2728" t="s">
        <v>14161</v>
      </c>
    </row>
    <row r="2729" spans="1:7" x14ac:dyDescent="0.35">
      <c r="A2729" s="21" t="s">
        <v>12654</v>
      </c>
      <c r="B2729" s="29" t="s">
        <v>12652</v>
      </c>
      <c r="C2729" s="23">
        <v>12</v>
      </c>
      <c r="D2729" s="23">
        <v>0.7</v>
      </c>
      <c r="E2729" s="23">
        <v>40</v>
      </c>
      <c r="F2729">
        <v>10.25</v>
      </c>
      <c r="G2729" t="s">
        <v>14150</v>
      </c>
    </row>
    <row r="2730" spans="1:7" x14ac:dyDescent="0.35">
      <c r="A2730" s="21" t="s">
        <v>420</v>
      </c>
      <c r="B2730" s="29" t="s">
        <v>421</v>
      </c>
      <c r="C2730" s="23">
        <v>12</v>
      </c>
      <c r="D2730" s="23">
        <v>0.7</v>
      </c>
      <c r="E2730" s="23">
        <v>29</v>
      </c>
      <c r="F2730">
        <v>9.5</v>
      </c>
      <c r="G2730" t="s">
        <v>14148</v>
      </c>
    </row>
    <row r="2731" spans="1:7" x14ac:dyDescent="0.35">
      <c r="A2731" s="21" t="s">
        <v>4866</v>
      </c>
      <c r="B2731" s="29" t="s">
        <v>4863</v>
      </c>
      <c r="C2731" s="23">
        <v>6</v>
      </c>
      <c r="D2731" s="23">
        <v>1</v>
      </c>
      <c r="E2731" s="23">
        <v>18</v>
      </c>
      <c r="F2731">
        <v>7.85</v>
      </c>
      <c r="G2731" t="s">
        <v>14141</v>
      </c>
    </row>
    <row r="2732" spans="1:7" x14ac:dyDescent="0.35">
      <c r="A2732" s="21" t="s">
        <v>14848</v>
      </c>
      <c r="B2732" s="29" t="s">
        <v>14849</v>
      </c>
      <c r="C2732" s="23">
        <v>6</v>
      </c>
      <c r="D2732" s="23">
        <v>0.7</v>
      </c>
      <c r="E2732" s="23">
        <v>43</v>
      </c>
      <c r="F2732">
        <v>25</v>
      </c>
      <c r="G2732" t="s">
        <v>14163</v>
      </c>
    </row>
    <row r="2733" spans="1:7" x14ac:dyDescent="0.35">
      <c r="A2733" s="21" t="s">
        <v>10912</v>
      </c>
      <c r="B2733" s="29" t="s">
        <v>10913</v>
      </c>
      <c r="C2733" s="23">
        <v>6</v>
      </c>
      <c r="D2733" s="23">
        <v>0.7</v>
      </c>
      <c r="E2733" s="23">
        <v>40</v>
      </c>
      <c r="F2733">
        <v>36</v>
      </c>
      <c r="G2733" t="s">
        <v>14144</v>
      </c>
    </row>
    <row r="2734" spans="1:7" x14ac:dyDescent="0.35">
      <c r="A2734" s="21" t="s">
        <v>5824</v>
      </c>
      <c r="B2734" s="29" t="s">
        <v>5825</v>
      </c>
      <c r="C2734" s="23">
        <v>6</v>
      </c>
      <c r="D2734" s="23">
        <v>0.7</v>
      </c>
      <c r="E2734" s="23">
        <v>40</v>
      </c>
      <c r="F2734">
        <v>25.5</v>
      </c>
      <c r="G2734" t="s">
        <v>14145</v>
      </c>
    </row>
    <row r="2735" spans="1:7" x14ac:dyDescent="0.35">
      <c r="A2735" s="21" t="s">
        <v>15426</v>
      </c>
      <c r="B2735" s="29" t="s">
        <v>15427</v>
      </c>
      <c r="C2735" s="23">
        <v>6</v>
      </c>
      <c r="D2735" s="23">
        <v>0.7</v>
      </c>
      <c r="E2735" s="23">
        <v>40</v>
      </c>
      <c r="F2735">
        <v>22.5</v>
      </c>
      <c r="G2735" t="s">
        <v>14145</v>
      </c>
    </row>
    <row r="2736" spans="1:7" x14ac:dyDescent="0.35">
      <c r="A2736" s="21" t="s">
        <v>5853</v>
      </c>
      <c r="B2736" s="29" t="s">
        <v>5841</v>
      </c>
      <c r="C2736" s="23">
        <v>6</v>
      </c>
      <c r="D2736" s="23">
        <v>1.5</v>
      </c>
      <c r="E2736" s="23">
        <v>40</v>
      </c>
      <c r="F2736">
        <v>8.15</v>
      </c>
      <c r="G2736" t="s">
        <v>14150</v>
      </c>
    </row>
    <row r="2737" spans="1:7" x14ac:dyDescent="0.35">
      <c r="A2737" s="21" t="s">
        <v>14432</v>
      </c>
      <c r="B2737" s="29" t="s">
        <v>1511</v>
      </c>
      <c r="C2737" s="23">
        <v>6</v>
      </c>
      <c r="D2737" s="23">
        <v>1</v>
      </c>
      <c r="E2737" s="23">
        <v>40</v>
      </c>
      <c r="F2737">
        <v>29.5</v>
      </c>
      <c r="G2737" t="s">
        <v>14142</v>
      </c>
    </row>
    <row r="2738" spans="1:7" x14ac:dyDescent="0.35">
      <c r="A2738" s="21" t="s">
        <v>14516</v>
      </c>
      <c r="B2738" s="29" t="s">
        <v>14517</v>
      </c>
      <c r="C2738" s="23">
        <v>1</v>
      </c>
      <c r="D2738" s="23">
        <v>1</v>
      </c>
      <c r="E2738" s="23">
        <v>42</v>
      </c>
      <c r="F2738">
        <v>37.5</v>
      </c>
      <c r="G2738" t="s">
        <v>14152</v>
      </c>
    </row>
    <row r="2739" spans="1:7" x14ac:dyDescent="0.35">
      <c r="A2739" s="21" t="s">
        <v>3209</v>
      </c>
      <c r="B2739" s="29" t="s">
        <v>3203</v>
      </c>
      <c r="C2739" s="23">
        <v>12</v>
      </c>
      <c r="D2739" s="23">
        <v>1</v>
      </c>
      <c r="E2739" s="23">
        <v>40</v>
      </c>
      <c r="F2739">
        <v>20</v>
      </c>
      <c r="G2739" t="s">
        <v>14150</v>
      </c>
    </row>
    <row r="2740" spans="1:7" x14ac:dyDescent="0.35">
      <c r="A2740" s="21" t="s">
        <v>4960</v>
      </c>
      <c r="B2740" s="29" t="s">
        <v>4961</v>
      </c>
      <c r="C2740" s="23">
        <v>6</v>
      </c>
      <c r="D2740" s="23">
        <v>0.7</v>
      </c>
      <c r="E2740" s="23">
        <v>43.3</v>
      </c>
      <c r="F2740">
        <v>21.25</v>
      </c>
      <c r="G2740" t="s">
        <v>14158</v>
      </c>
    </row>
    <row r="2741" spans="1:7" x14ac:dyDescent="0.35">
      <c r="A2741" s="21" t="s">
        <v>3022</v>
      </c>
      <c r="B2741" s="29" t="s">
        <v>3023</v>
      </c>
      <c r="C2741" s="23">
        <v>6</v>
      </c>
      <c r="D2741" s="23">
        <v>0.7</v>
      </c>
      <c r="E2741" s="23">
        <v>40</v>
      </c>
      <c r="F2741">
        <v>43</v>
      </c>
      <c r="G2741" t="s">
        <v>14140</v>
      </c>
    </row>
    <row r="2742" spans="1:7" x14ac:dyDescent="0.35">
      <c r="A2742" s="21" t="s">
        <v>1765</v>
      </c>
      <c r="B2742" s="29" t="s">
        <v>1766</v>
      </c>
      <c r="C2742" s="23">
        <v>12</v>
      </c>
      <c r="D2742" s="23">
        <v>0.5</v>
      </c>
      <c r="E2742" s="23">
        <v>22</v>
      </c>
      <c r="F2742">
        <v>13.1</v>
      </c>
      <c r="G2742" t="s">
        <v>14148</v>
      </c>
    </row>
    <row r="2743" spans="1:7" x14ac:dyDescent="0.35">
      <c r="A2743" s="21" t="s">
        <v>13735</v>
      </c>
      <c r="B2743" s="29" t="s">
        <v>13736</v>
      </c>
      <c r="C2743" s="23">
        <v>6</v>
      </c>
      <c r="D2743" s="23">
        <v>1</v>
      </c>
      <c r="E2743" s="23">
        <v>43</v>
      </c>
      <c r="F2743">
        <v>24.95</v>
      </c>
      <c r="G2743" t="s">
        <v>14158</v>
      </c>
    </row>
    <row r="2744" spans="1:7" x14ac:dyDescent="0.35">
      <c r="A2744" s="21" t="s">
        <v>7789</v>
      </c>
      <c r="B2744" s="29" t="s">
        <v>7790</v>
      </c>
      <c r="C2744" s="23">
        <v>6</v>
      </c>
      <c r="D2744" s="23">
        <v>0.5</v>
      </c>
      <c r="E2744" s="23">
        <v>48</v>
      </c>
      <c r="F2744">
        <v>29.5</v>
      </c>
      <c r="G2744" t="s">
        <v>14163</v>
      </c>
    </row>
    <row r="2745" spans="1:7" x14ac:dyDescent="0.35">
      <c r="A2745" s="21" t="s">
        <v>3597</v>
      </c>
      <c r="B2745" s="29" t="s">
        <v>3598</v>
      </c>
      <c r="C2745" s="23">
        <v>6</v>
      </c>
      <c r="D2745" s="23">
        <v>0.7</v>
      </c>
      <c r="E2745" s="23">
        <v>52.5</v>
      </c>
      <c r="F2745">
        <v>48.5</v>
      </c>
      <c r="G2745" t="s">
        <v>14145</v>
      </c>
    </row>
    <row r="2746" spans="1:7" x14ac:dyDescent="0.35">
      <c r="A2746" s="21" t="s">
        <v>12249</v>
      </c>
      <c r="B2746" s="29" t="s">
        <v>12250</v>
      </c>
      <c r="C2746" s="23">
        <v>6</v>
      </c>
      <c r="D2746" s="23">
        <v>0.7</v>
      </c>
      <c r="E2746" s="23">
        <v>43</v>
      </c>
      <c r="F2746">
        <v>25</v>
      </c>
      <c r="G2746" t="s">
        <v>14145</v>
      </c>
    </row>
    <row r="2747" spans="1:7" x14ac:dyDescent="0.35">
      <c r="A2747" s="21" t="s">
        <v>7396</v>
      </c>
      <c r="B2747" s="29" t="s">
        <v>7397</v>
      </c>
      <c r="C2747" s="23">
        <v>6</v>
      </c>
      <c r="D2747" s="23">
        <v>0.7</v>
      </c>
      <c r="E2747" s="23">
        <v>40</v>
      </c>
      <c r="F2747">
        <v>9.1</v>
      </c>
      <c r="G2747" t="s">
        <v>14159</v>
      </c>
    </row>
    <row r="2748" spans="1:7" x14ac:dyDescent="0.35">
      <c r="A2748" s="21" t="s">
        <v>3589</v>
      </c>
      <c r="B2748" s="29" t="s">
        <v>3590</v>
      </c>
      <c r="C2748" s="23">
        <v>6</v>
      </c>
      <c r="D2748" s="23">
        <v>0.7</v>
      </c>
      <c r="E2748" s="23">
        <v>40</v>
      </c>
      <c r="F2748">
        <v>14.25</v>
      </c>
      <c r="G2748" t="s">
        <v>14145</v>
      </c>
    </row>
    <row r="2749" spans="1:7" x14ac:dyDescent="0.35">
      <c r="A2749" s="21" t="s">
        <v>6998</v>
      </c>
      <c r="B2749" s="29" t="s">
        <v>6999</v>
      </c>
      <c r="C2749" s="23">
        <v>6</v>
      </c>
      <c r="D2749" s="23">
        <v>0.7</v>
      </c>
      <c r="E2749" s="23">
        <v>40</v>
      </c>
      <c r="F2749">
        <v>26</v>
      </c>
      <c r="G2749" t="s">
        <v>14167</v>
      </c>
    </row>
    <row r="2750" spans="1:7" x14ac:dyDescent="0.35">
      <c r="A2750" s="21" t="s">
        <v>7372</v>
      </c>
      <c r="B2750" s="29" t="s">
        <v>7373</v>
      </c>
      <c r="C2750" s="23">
        <v>6</v>
      </c>
      <c r="D2750" s="23">
        <v>0.7</v>
      </c>
      <c r="E2750" s="23">
        <v>35</v>
      </c>
      <c r="F2750">
        <v>7.1</v>
      </c>
      <c r="G2750" t="s">
        <v>14140</v>
      </c>
    </row>
    <row r="2751" spans="1:7" x14ac:dyDescent="0.35">
      <c r="A2751" s="21" t="s">
        <v>583</v>
      </c>
      <c r="B2751" s="29" t="s">
        <v>584</v>
      </c>
      <c r="C2751" s="23">
        <v>6</v>
      </c>
      <c r="D2751" s="23">
        <v>0.7</v>
      </c>
      <c r="E2751" s="23">
        <v>51</v>
      </c>
      <c r="F2751">
        <v>17.75</v>
      </c>
      <c r="G2751" t="s">
        <v>14146</v>
      </c>
    </row>
    <row r="2752" spans="1:7" x14ac:dyDescent="0.35">
      <c r="A2752" s="21" t="s">
        <v>8563</v>
      </c>
      <c r="B2752" s="29" t="s">
        <v>8564</v>
      </c>
      <c r="C2752" s="23">
        <v>6</v>
      </c>
      <c r="D2752" s="23">
        <v>0.7</v>
      </c>
      <c r="E2752" s="23">
        <v>24</v>
      </c>
      <c r="F2752">
        <v>5.45</v>
      </c>
      <c r="G2752" t="s">
        <v>14148</v>
      </c>
    </row>
    <row r="2753" spans="1:7" x14ac:dyDescent="0.35">
      <c r="A2753" s="21" t="s">
        <v>14053</v>
      </c>
      <c r="B2753" s="29" t="s">
        <v>14054</v>
      </c>
      <c r="C2753" s="23">
        <v>6</v>
      </c>
      <c r="D2753" s="23">
        <v>0.7</v>
      </c>
      <c r="E2753" s="23">
        <v>44</v>
      </c>
      <c r="F2753">
        <v>14.2</v>
      </c>
      <c r="G2753" t="s">
        <v>14146</v>
      </c>
    </row>
    <row r="2754" spans="1:7" x14ac:dyDescent="0.35">
      <c r="A2754" s="21" t="s">
        <v>14675</v>
      </c>
      <c r="B2754" s="29" t="s">
        <v>14676</v>
      </c>
      <c r="C2754" s="23">
        <v>6</v>
      </c>
      <c r="D2754" s="23">
        <v>0.7</v>
      </c>
      <c r="E2754" s="23">
        <v>41.7</v>
      </c>
      <c r="F2754">
        <v>11.75</v>
      </c>
      <c r="G2754" t="s">
        <v>14146</v>
      </c>
    </row>
    <row r="2755" spans="1:7" x14ac:dyDescent="0.35">
      <c r="A2755" s="21" t="s">
        <v>14677</v>
      </c>
      <c r="B2755" s="29" t="s">
        <v>14678</v>
      </c>
      <c r="C2755" s="23">
        <v>6</v>
      </c>
      <c r="D2755" s="23">
        <v>0.7</v>
      </c>
      <c r="E2755" s="23">
        <v>0</v>
      </c>
      <c r="F2755">
        <v>5.95</v>
      </c>
      <c r="G2755" t="s">
        <v>14153</v>
      </c>
    </row>
    <row r="2756" spans="1:7" x14ac:dyDescent="0.35">
      <c r="A2756" s="21" t="s">
        <v>10382</v>
      </c>
      <c r="B2756" s="29" t="s">
        <v>10383</v>
      </c>
      <c r="C2756" s="23">
        <v>6</v>
      </c>
      <c r="D2756" s="23">
        <v>0.7</v>
      </c>
      <c r="E2756" s="23">
        <v>54.1</v>
      </c>
      <c r="F2756">
        <v>23.5</v>
      </c>
      <c r="G2756" t="s">
        <v>14145</v>
      </c>
    </row>
    <row r="2757" spans="1:7" x14ac:dyDescent="0.35">
      <c r="A2757" s="21" t="s">
        <v>10090</v>
      </c>
      <c r="B2757" s="29" t="s">
        <v>10087</v>
      </c>
      <c r="C2757" s="23">
        <v>6</v>
      </c>
      <c r="D2757" s="23">
        <v>1</v>
      </c>
      <c r="E2757" s="23">
        <v>42.5</v>
      </c>
      <c r="F2757">
        <v>11.75</v>
      </c>
      <c r="G2757" t="s">
        <v>14146</v>
      </c>
    </row>
    <row r="2758" spans="1:7" x14ac:dyDescent="0.35">
      <c r="A2758" s="21" t="s">
        <v>13788</v>
      </c>
      <c r="B2758" s="29" t="s">
        <v>13789</v>
      </c>
      <c r="C2758" s="23">
        <v>6</v>
      </c>
      <c r="D2758" s="23">
        <v>0.7</v>
      </c>
      <c r="E2758" s="23">
        <v>58</v>
      </c>
      <c r="F2758">
        <v>26.5</v>
      </c>
      <c r="G2758" t="s">
        <v>14145</v>
      </c>
    </row>
    <row r="2759" spans="1:7" x14ac:dyDescent="0.35">
      <c r="A2759" s="21" t="s">
        <v>298</v>
      </c>
      <c r="B2759" s="29" t="s">
        <v>299</v>
      </c>
      <c r="C2759" s="23">
        <v>6</v>
      </c>
      <c r="D2759" s="23">
        <v>0.7</v>
      </c>
      <c r="E2759" s="23">
        <v>38</v>
      </c>
      <c r="F2759">
        <v>7.35</v>
      </c>
      <c r="G2759" t="s">
        <v>14141</v>
      </c>
    </row>
    <row r="2760" spans="1:7" x14ac:dyDescent="0.35">
      <c r="A2760" s="21" t="s">
        <v>946</v>
      </c>
      <c r="B2760" s="29" t="s">
        <v>947</v>
      </c>
      <c r="C2760" s="23">
        <v>6</v>
      </c>
      <c r="D2760" s="23">
        <v>1</v>
      </c>
      <c r="E2760" s="23">
        <v>36</v>
      </c>
      <c r="F2760">
        <v>7.35</v>
      </c>
      <c r="G2760" t="s">
        <v>14159</v>
      </c>
    </row>
    <row r="2761" spans="1:7" x14ac:dyDescent="0.35">
      <c r="A2761" s="21" t="s">
        <v>4258</v>
      </c>
      <c r="B2761" s="29" t="s">
        <v>4259</v>
      </c>
      <c r="C2761" s="23">
        <v>6</v>
      </c>
      <c r="D2761" s="23">
        <v>0.7</v>
      </c>
      <c r="E2761" s="23">
        <v>20</v>
      </c>
      <c r="F2761">
        <v>2.9</v>
      </c>
      <c r="G2761" t="s">
        <v>14153</v>
      </c>
    </row>
    <row r="2762" spans="1:7" x14ac:dyDescent="0.35">
      <c r="A2762" s="21" t="s">
        <v>4900</v>
      </c>
      <c r="B2762" s="29" t="s">
        <v>4901</v>
      </c>
      <c r="C2762" s="23">
        <v>6</v>
      </c>
      <c r="D2762" s="23">
        <v>0.7</v>
      </c>
      <c r="E2762" s="23">
        <v>37.5</v>
      </c>
      <c r="F2762">
        <v>3.5</v>
      </c>
      <c r="G2762" t="s">
        <v>14144</v>
      </c>
    </row>
    <row r="2763" spans="1:7" x14ac:dyDescent="0.35">
      <c r="A2763" s="21" t="s">
        <v>11141</v>
      </c>
      <c r="B2763" s="29" t="s">
        <v>11142</v>
      </c>
      <c r="C2763" s="23">
        <v>6</v>
      </c>
      <c r="D2763" s="23">
        <v>1</v>
      </c>
      <c r="E2763" s="23">
        <v>40</v>
      </c>
      <c r="F2763">
        <v>21.25</v>
      </c>
      <c r="G2763" t="s">
        <v>14142</v>
      </c>
    </row>
    <row r="2764" spans="1:7" x14ac:dyDescent="0.35">
      <c r="A2764" s="21" t="s">
        <v>12879</v>
      </c>
      <c r="B2764" s="29" t="s">
        <v>12880</v>
      </c>
      <c r="C2764" s="23">
        <v>120</v>
      </c>
      <c r="D2764" s="23">
        <v>0.05</v>
      </c>
      <c r="E2764" s="23">
        <v>40</v>
      </c>
      <c r="F2764">
        <v>2.2000000000000002</v>
      </c>
      <c r="G2764" t="s">
        <v>14145</v>
      </c>
    </row>
    <row r="2765" spans="1:7" x14ac:dyDescent="0.35">
      <c r="A2765" s="21" t="s">
        <v>8709</v>
      </c>
      <c r="B2765" s="29" t="s">
        <v>8697</v>
      </c>
      <c r="C2765" s="23">
        <v>6</v>
      </c>
      <c r="D2765" s="23">
        <v>1</v>
      </c>
      <c r="E2765" s="23">
        <v>21</v>
      </c>
      <c r="F2765">
        <v>8.1999999999999993</v>
      </c>
      <c r="G2765" t="s">
        <v>14153</v>
      </c>
    </row>
    <row r="2766" spans="1:7" x14ac:dyDescent="0.35">
      <c r="A2766" s="21" t="s">
        <v>2749</v>
      </c>
      <c r="B2766" s="29" t="s">
        <v>2750</v>
      </c>
      <c r="C2766" s="23">
        <v>6</v>
      </c>
      <c r="D2766" s="23">
        <v>0.7</v>
      </c>
      <c r="E2766" s="23">
        <v>37.5</v>
      </c>
      <c r="F2766">
        <v>5.25</v>
      </c>
      <c r="G2766" t="s">
        <v>14144</v>
      </c>
    </row>
    <row r="2767" spans="1:7" x14ac:dyDescent="0.35">
      <c r="A2767" s="21" t="s">
        <v>11324</v>
      </c>
      <c r="B2767" s="29" t="s">
        <v>11325</v>
      </c>
      <c r="C2767" s="23">
        <v>6</v>
      </c>
      <c r="D2767" s="23">
        <v>0.7</v>
      </c>
      <c r="E2767" s="23">
        <v>40</v>
      </c>
      <c r="F2767">
        <v>25.5</v>
      </c>
      <c r="G2767" t="s">
        <v>14144</v>
      </c>
    </row>
    <row r="2768" spans="1:7" x14ac:dyDescent="0.35">
      <c r="A2768" s="21" t="s">
        <v>5004</v>
      </c>
      <c r="B2768" s="29" t="s">
        <v>5005</v>
      </c>
      <c r="C2768" s="23">
        <v>120</v>
      </c>
      <c r="D2768" s="23">
        <v>0.05</v>
      </c>
      <c r="E2768" s="23">
        <v>40</v>
      </c>
      <c r="F2768">
        <v>1.35</v>
      </c>
      <c r="G2768" t="s">
        <v>14150</v>
      </c>
    </row>
    <row r="2769" spans="1:7" x14ac:dyDescent="0.35">
      <c r="A2769" s="21" t="s">
        <v>10816</v>
      </c>
      <c r="B2769" s="29" t="s">
        <v>10817</v>
      </c>
      <c r="C2769" s="23">
        <v>6</v>
      </c>
      <c r="D2769" s="23">
        <v>0.7</v>
      </c>
      <c r="E2769" s="23">
        <v>40</v>
      </c>
      <c r="F2769">
        <v>10.5</v>
      </c>
      <c r="G2769" t="s">
        <v>14144</v>
      </c>
    </row>
    <row r="2770" spans="1:7" x14ac:dyDescent="0.35">
      <c r="A2770" s="21" t="s">
        <v>4883</v>
      </c>
      <c r="B2770" s="29" t="s">
        <v>4881</v>
      </c>
      <c r="C2770" s="23">
        <v>6</v>
      </c>
      <c r="D2770" s="23">
        <v>0.5</v>
      </c>
      <c r="E2770" s="23">
        <v>40</v>
      </c>
      <c r="F2770">
        <v>2.35</v>
      </c>
      <c r="G2770" t="s">
        <v>14142</v>
      </c>
    </row>
    <row r="2771" spans="1:7" x14ac:dyDescent="0.35">
      <c r="A2771" s="21" t="s">
        <v>14698</v>
      </c>
      <c r="B2771" s="29" t="s">
        <v>14699</v>
      </c>
      <c r="C2771" s="23">
        <v>6</v>
      </c>
      <c r="D2771" s="23">
        <v>0.7</v>
      </c>
      <c r="E2771" s="23">
        <v>58.3</v>
      </c>
      <c r="F2771">
        <v>265</v>
      </c>
      <c r="G2771" t="s">
        <v>14145</v>
      </c>
    </row>
    <row r="2772" spans="1:7" x14ac:dyDescent="0.35">
      <c r="A2772" s="21" t="s">
        <v>13062</v>
      </c>
      <c r="B2772" s="29" t="s">
        <v>13063</v>
      </c>
      <c r="C2772" s="23">
        <v>6</v>
      </c>
      <c r="D2772" s="23">
        <v>0.7</v>
      </c>
      <c r="E2772" s="23">
        <v>54.6</v>
      </c>
      <c r="F2772">
        <v>108</v>
      </c>
      <c r="G2772" t="s">
        <v>14145</v>
      </c>
    </row>
    <row r="2773" spans="1:7" x14ac:dyDescent="0.35">
      <c r="A2773" s="21" t="s">
        <v>2559</v>
      </c>
      <c r="B2773" s="29" t="s">
        <v>2560</v>
      </c>
      <c r="C2773" s="23">
        <v>6</v>
      </c>
      <c r="D2773" s="23">
        <v>0.7</v>
      </c>
      <c r="E2773" s="23">
        <v>45</v>
      </c>
      <c r="F2773">
        <v>16.75</v>
      </c>
      <c r="G2773" t="s">
        <v>14158</v>
      </c>
    </row>
    <row r="2774" spans="1:7" x14ac:dyDescent="0.35">
      <c r="A2774" s="21" t="s">
        <v>2612</v>
      </c>
      <c r="B2774" s="29" t="s">
        <v>2613</v>
      </c>
      <c r="C2774" s="23">
        <v>6</v>
      </c>
      <c r="D2774" s="23">
        <v>0.7</v>
      </c>
      <c r="E2774" s="23">
        <v>40</v>
      </c>
      <c r="F2774">
        <v>118.5</v>
      </c>
      <c r="G2774" t="s">
        <v>14145</v>
      </c>
    </row>
    <row r="2775" spans="1:7" x14ac:dyDescent="0.35">
      <c r="A2775" s="21" t="s">
        <v>14061</v>
      </c>
      <c r="B2775" s="29" t="s">
        <v>14062</v>
      </c>
      <c r="C2775" s="23">
        <v>6</v>
      </c>
      <c r="D2775" s="23">
        <v>0.7</v>
      </c>
      <c r="E2775" s="23">
        <v>40</v>
      </c>
      <c r="F2775">
        <v>14</v>
      </c>
      <c r="G2775" t="s">
        <v>14146</v>
      </c>
    </row>
    <row r="2776" spans="1:7" x14ac:dyDescent="0.35">
      <c r="A2776" s="21" t="s">
        <v>14641</v>
      </c>
      <c r="B2776" s="29" t="s">
        <v>14642</v>
      </c>
      <c r="C2776" s="23">
        <v>6</v>
      </c>
      <c r="D2776" s="23">
        <v>0.7</v>
      </c>
      <c r="E2776" s="23">
        <v>54</v>
      </c>
      <c r="F2776">
        <v>14.5</v>
      </c>
      <c r="G2776" t="s">
        <v>14144</v>
      </c>
    </row>
    <row r="2777" spans="1:7" x14ac:dyDescent="0.35">
      <c r="A2777" s="21" t="s">
        <v>11328</v>
      </c>
      <c r="B2777" s="29" t="s">
        <v>11329</v>
      </c>
      <c r="C2777" s="23">
        <v>6</v>
      </c>
      <c r="D2777" s="23">
        <v>0.7</v>
      </c>
      <c r="E2777" s="23">
        <v>24</v>
      </c>
      <c r="F2777">
        <v>5.25</v>
      </c>
      <c r="G2777" t="s">
        <v>14153</v>
      </c>
    </row>
    <row r="2778" spans="1:7" x14ac:dyDescent="0.35">
      <c r="A2778" s="21" t="s">
        <v>2977</v>
      </c>
      <c r="B2778" s="29" t="s">
        <v>2978</v>
      </c>
      <c r="C2778" s="23">
        <v>6</v>
      </c>
      <c r="D2778" s="23">
        <v>0.7</v>
      </c>
      <c r="E2778" s="23">
        <v>40.299999999999997</v>
      </c>
      <c r="F2778">
        <v>21.5</v>
      </c>
      <c r="G2778" t="s">
        <v>14159</v>
      </c>
    </row>
    <row r="2779" spans="1:7" x14ac:dyDescent="0.35">
      <c r="A2779" s="21" t="s">
        <v>8080</v>
      </c>
      <c r="B2779" s="29" t="s">
        <v>8081</v>
      </c>
      <c r="C2779" s="23">
        <v>6</v>
      </c>
      <c r="D2779" s="23">
        <v>0.7</v>
      </c>
      <c r="E2779" s="23">
        <v>43</v>
      </c>
      <c r="F2779">
        <v>39.950000000000003</v>
      </c>
      <c r="G2779" t="s">
        <v>14151</v>
      </c>
    </row>
    <row r="2780" spans="1:7" x14ac:dyDescent="0.35">
      <c r="A2780" s="21" t="s">
        <v>12656</v>
      </c>
      <c r="B2780" s="29" t="s">
        <v>12657</v>
      </c>
      <c r="C2780" s="23">
        <v>6</v>
      </c>
      <c r="D2780" s="23">
        <v>0.7</v>
      </c>
      <c r="E2780" s="23">
        <v>37.5</v>
      </c>
      <c r="F2780">
        <v>9.25</v>
      </c>
      <c r="G2780" t="s">
        <v>14146</v>
      </c>
    </row>
    <row r="2781" spans="1:7" x14ac:dyDescent="0.35">
      <c r="A2781" s="21" t="s">
        <v>5936</v>
      </c>
      <c r="B2781" s="29" t="s">
        <v>5937</v>
      </c>
      <c r="C2781" s="23">
        <v>6</v>
      </c>
      <c r="D2781" s="23">
        <v>0.7</v>
      </c>
      <c r="E2781" s="23">
        <v>46</v>
      </c>
      <c r="F2781">
        <v>44.5</v>
      </c>
      <c r="G2781" t="s">
        <v>14145</v>
      </c>
    </row>
    <row r="2782" spans="1:7" x14ac:dyDescent="0.35">
      <c r="A2782" s="21" t="s">
        <v>2631</v>
      </c>
      <c r="B2782" s="29" t="s">
        <v>2632</v>
      </c>
      <c r="C2782" s="23">
        <v>6</v>
      </c>
      <c r="D2782" s="23">
        <v>0.7</v>
      </c>
      <c r="E2782" s="23">
        <v>40</v>
      </c>
      <c r="F2782">
        <v>13.3</v>
      </c>
      <c r="G2782" t="s">
        <v>14150</v>
      </c>
    </row>
    <row r="2783" spans="1:7" x14ac:dyDescent="0.35">
      <c r="A2783" s="21" t="s">
        <v>14455</v>
      </c>
      <c r="B2783" s="29" t="s">
        <v>14456</v>
      </c>
      <c r="C2783" s="23">
        <v>6</v>
      </c>
      <c r="D2783" s="23">
        <v>0.5</v>
      </c>
      <c r="E2783" s="23">
        <v>40</v>
      </c>
      <c r="F2783">
        <v>7.7</v>
      </c>
      <c r="G2783" t="s">
        <v>14146</v>
      </c>
    </row>
    <row r="2784" spans="1:7" x14ac:dyDescent="0.35">
      <c r="A2784" s="21" t="s">
        <v>12331</v>
      </c>
      <c r="B2784" s="29" t="s">
        <v>12332</v>
      </c>
      <c r="C2784" s="23">
        <v>6</v>
      </c>
      <c r="D2784" s="23">
        <v>0.7</v>
      </c>
      <c r="E2784" s="23">
        <v>40</v>
      </c>
      <c r="F2784">
        <v>18.5</v>
      </c>
      <c r="G2784" t="s">
        <v>14142</v>
      </c>
    </row>
    <row r="2785" spans="1:7" x14ac:dyDescent="0.35">
      <c r="A2785" s="21" t="s">
        <v>926</v>
      </c>
      <c r="B2785" s="29" t="s">
        <v>927</v>
      </c>
      <c r="C2785" s="23">
        <v>6</v>
      </c>
      <c r="D2785" s="23">
        <v>0.7</v>
      </c>
      <c r="E2785" s="23">
        <v>55.8</v>
      </c>
      <c r="F2785">
        <v>32</v>
      </c>
      <c r="G2785" t="s">
        <v>14145</v>
      </c>
    </row>
    <row r="2786" spans="1:7" x14ac:dyDescent="0.35">
      <c r="A2786" s="21" t="s">
        <v>8234</v>
      </c>
      <c r="B2786" s="29" t="s">
        <v>8235</v>
      </c>
      <c r="C2786" s="23">
        <v>12</v>
      </c>
      <c r="D2786" s="23">
        <v>0.5</v>
      </c>
      <c r="E2786" s="23">
        <v>25</v>
      </c>
      <c r="F2786">
        <v>3.3</v>
      </c>
      <c r="G2786" t="s">
        <v>14153</v>
      </c>
    </row>
    <row r="2787" spans="1:7" x14ac:dyDescent="0.35">
      <c r="A2787" s="21" t="s">
        <v>14361</v>
      </c>
      <c r="B2787" s="29" t="s">
        <v>14362</v>
      </c>
      <c r="C2787" s="23">
        <v>6</v>
      </c>
      <c r="D2787" s="23">
        <v>0.7</v>
      </c>
      <c r="E2787" s="23">
        <v>40</v>
      </c>
      <c r="F2787">
        <v>21.1</v>
      </c>
      <c r="G2787" t="s">
        <v>14157</v>
      </c>
    </row>
    <row r="2788" spans="1:7" x14ac:dyDescent="0.35">
      <c r="A2788" s="21" t="s">
        <v>14420</v>
      </c>
      <c r="B2788" s="29" t="s">
        <v>1508</v>
      </c>
      <c r="C2788" s="23">
        <v>6</v>
      </c>
      <c r="D2788" s="23">
        <v>0.7</v>
      </c>
      <c r="E2788" s="23">
        <v>40</v>
      </c>
      <c r="F2788">
        <v>64.5</v>
      </c>
      <c r="G2788" t="s">
        <v>14142</v>
      </c>
    </row>
    <row r="2789" spans="1:7" x14ac:dyDescent="0.35">
      <c r="A2789" s="21" t="s">
        <v>13066</v>
      </c>
      <c r="B2789" s="29" t="s">
        <v>13067</v>
      </c>
      <c r="C2789" s="23">
        <v>6</v>
      </c>
      <c r="D2789" s="23">
        <v>0.7</v>
      </c>
      <c r="E2789" s="23">
        <v>58</v>
      </c>
      <c r="F2789">
        <v>20</v>
      </c>
      <c r="G2789" t="s">
        <v>14163</v>
      </c>
    </row>
    <row r="2790" spans="1:7" x14ac:dyDescent="0.35">
      <c r="A2790" s="21" t="s">
        <v>4645</v>
      </c>
      <c r="B2790" s="29" t="s">
        <v>4646</v>
      </c>
      <c r="C2790" s="23">
        <v>6</v>
      </c>
      <c r="D2790" s="23">
        <v>0.7</v>
      </c>
      <c r="E2790" s="23">
        <v>43</v>
      </c>
      <c r="F2790">
        <v>18.2</v>
      </c>
      <c r="G2790" t="s">
        <v>14146</v>
      </c>
    </row>
    <row r="2791" spans="1:7" x14ac:dyDescent="0.35">
      <c r="A2791" s="21" t="s">
        <v>14657</v>
      </c>
      <c r="B2791" s="29" t="s">
        <v>14658</v>
      </c>
      <c r="C2791" s="23">
        <v>6</v>
      </c>
      <c r="D2791" s="23">
        <v>0.7</v>
      </c>
      <c r="E2791" s="23">
        <v>17</v>
      </c>
      <c r="F2791">
        <v>4.55</v>
      </c>
      <c r="G2791" t="s">
        <v>14153</v>
      </c>
    </row>
    <row r="2792" spans="1:7" x14ac:dyDescent="0.35">
      <c r="A2792" s="21" t="s">
        <v>3990</v>
      </c>
      <c r="B2792" s="29" t="s">
        <v>3991</v>
      </c>
      <c r="C2792" s="23">
        <v>6</v>
      </c>
      <c r="D2792" s="23">
        <v>0.7</v>
      </c>
      <c r="E2792" s="23">
        <v>30</v>
      </c>
      <c r="F2792">
        <v>5.25</v>
      </c>
      <c r="G2792" t="s">
        <v>14148</v>
      </c>
    </row>
    <row r="2793" spans="1:7" x14ac:dyDescent="0.35">
      <c r="A2793" s="21" t="s">
        <v>1486</v>
      </c>
      <c r="B2793" s="29" t="s">
        <v>1483</v>
      </c>
      <c r="C2793" s="23">
        <v>6</v>
      </c>
      <c r="D2793" s="23">
        <v>0.7</v>
      </c>
      <c r="E2793" s="23">
        <v>40</v>
      </c>
      <c r="F2793">
        <v>6.45</v>
      </c>
      <c r="G2793" t="s">
        <v>14146</v>
      </c>
    </row>
    <row r="2794" spans="1:7" x14ac:dyDescent="0.35">
      <c r="A2794" s="21" t="s">
        <v>4797</v>
      </c>
      <c r="B2794" s="29" t="s">
        <v>4798</v>
      </c>
      <c r="C2794" s="23">
        <v>6</v>
      </c>
      <c r="D2794" s="23">
        <v>0.7</v>
      </c>
      <c r="E2794" s="23">
        <v>42.1</v>
      </c>
      <c r="F2794">
        <v>34.5</v>
      </c>
      <c r="G2794" t="s">
        <v>14144</v>
      </c>
    </row>
    <row r="2795" spans="1:7" x14ac:dyDescent="0.35">
      <c r="A2795" s="21" t="s">
        <v>2353</v>
      </c>
      <c r="B2795" s="29" t="s">
        <v>2354</v>
      </c>
      <c r="C2795" s="23">
        <v>6</v>
      </c>
      <c r="D2795" s="23">
        <v>0.7</v>
      </c>
      <c r="E2795" s="23">
        <v>40</v>
      </c>
      <c r="F2795">
        <v>19.95</v>
      </c>
      <c r="G2795" t="s">
        <v>14145</v>
      </c>
    </row>
    <row r="2796" spans="1:7" x14ac:dyDescent="0.35">
      <c r="A2796" s="21" t="s">
        <v>13118</v>
      </c>
      <c r="B2796" s="29" t="s">
        <v>13119</v>
      </c>
      <c r="C2796" s="23">
        <v>6</v>
      </c>
      <c r="D2796" s="23">
        <v>0.7</v>
      </c>
      <c r="E2796" s="23">
        <v>37.5</v>
      </c>
      <c r="F2796">
        <v>18</v>
      </c>
      <c r="G2796" t="s">
        <v>14146</v>
      </c>
    </row>
    <row r="2797" spans="1:7" x14ac:dyDescent="0.35">
      <c r="A2797" s="21" t="s">
        <v>5517</v>
      </c>
      <c r="B2797" s="29" t="s">
        <v>5518</v>
      </c>
      <c r="C2797" s="23">
        <v>12</v>
      </c>
      <c r="D2797" s="23">
        <v>1</v>
      </c>
      <c r="E2797" s="23">
        <v>36</v>
      </c>
      <c r="F2797">
        <v>6.65</v>
      </c>
      <c r="G2797" t="s">
        <v>14159</v>
      </c>
    </row>
    <row r="2798" spans="1:7" x14ac:dyDescent="0.35">
      <c r="A2798" s="21" t="s">
        <v>6381</v>
      </c>
      <c r="B2798" s="29" t="s">
        <v>6382</v>
      </c>
      <c r="C2798" s="23">
        <v>6</v>
      </c>
      <c r="D2798" s="23">
        <v>0.7</v>
      </c>
      <c r="E2798" s="23">
        <v>38</v>
      </c>
      <c r="F2798">
        <v>5.15</v>
      </c>
      <c r="G2798" t="s">
        <v>14251</v>
      </c>
    </row>
    <row r="2799" spans="1:7" x14ac:dyDescent="0.35">
      <c r="A2799" s="21" t="s">
        <v>15498</v>
      </c>
      <c r="B2799" s="29" t="s">
        <v>7400</v>
      </c>
      <c r="C2799" s="23">
        <v>12</v>
      </c>
      <c r="D2799" s="23">
        <v>1</v>
      </c>
      <c r="E2799" s="23">
        <v>40</v>
      </c>
      <c r="F2799">
        <v>8.5</v>
      </c>
      <c r="G2799" t="s">
        <v>14158</v>
      </c>
    </row>
    <row r="2800" spans="1:7" x14ac:dyDescent="0.35">
      <c r="A2800" s="21" t="s">
        <v>5064</v>
      </c>
      <c r="B2800" s="29" t="s">
        <v>5057</v>
      </c>
      <c r="C2800" s="23">
        <v>6</v>
      </c>
      <c r="D2800" s="23">
        <v>1</v>
      </c>
      <c r="E2800" s="23">
        <v>35</v>
      </c>
      <c r="F2800">
        <v>9.35</v>
      </c>
      <c r="G2800" t="s">
        <v>14156</v>
      </c>
    </row>
    <row r="2801" spans="1:7" x14ac:dyDescent="0.35">
      <c r="A2801" s="21" t="s">
        <v>10808</v>
      </c>
      <c r="B2801" s="29" t="s">
        <v>10809</v>
      </c>
      <c r="C2801" s="23">
        <v>6</v>
      </c>
      <c r="D2801" s="23">
        <v>0.7</v>
      </c>
      <c r="E2801" s="23">
        <v>40</v>
      </c>
      <c r="F2801">
        <v>20.85</v>
      </c>
      <c r="G2801" t="s">
        <v>14144</v>
      </c>
    </row>
    <row r="2802" spans="1:7" x14ac:dyDescent="0.35">
      <c r="A2802" s="21" t="s">
        <v>12648</v>
      </c>
      <c r="B2802" s="29" t="s">
        <v>12649</v>
      </c>
      <c r="C2802" s="23">
        <v>6</v>
      </c>
      <c r="D2802" s="23">
        <v>0.7</v>
      </c>
      <c r="E2802" s="23">
        <v>17</v>
      </c>
      <c r="F2802">
        <v>4.95</v>
      </c>
      <c r="G2802" t="s">
        <v>14154</v>
      </c>
    </row>
    <row r="2803" spans="1:7" x14ac:dyDescent="0.35">
      <c r="A2803" s="21" t="s">
        <v>2946</v>
      </c>
      <c r="B2803" s="29" t="s">
        <v>2947</v>
      </c>
      <c r="C2803" s="23">
        <v>6</v>
      </c>
      <c r="D2803" s="23">
        <v>0.7</v>
      </c>
      <c r="E2803" s="23">
        <v>55.5</v>
      </c>
      <c r="F2803">
        <v>99.95</v>
      </c>
      <c r="G2803" t="s">
        <v>14145</v>
      </c>
    </row>
    <row r="2804" spans="1:7" x14ac:dyDescent="0.35">
      <c r="A2804" s="21" t="s">
        <v>6669</v>
      </c>
      <c r="B2804" s="29" t="s">
        <v>6670</v>
      </c>
      <c r="C2804" s="23">
        <v>6</v>
      </c>
      <c r="D2804" s="23">
        <v>0.7</v>
      </c>
      <c r="E2804" s="23">
        <v>43.4</v>
      </c>
      <c r="F2804">
        <v>24.5</v>
      </c>
      <c r="G2804" t="s">
        <v>14146</v>
      </c>
    </row>
    <row r="2805" spans="1:7" x14ac:dyDescent="0.35">
      <c r="A2805" s="21" t="s">
        <v>902</v>
      </c>
      <c r="B2805" s="29" t="s">
        <v>903</v>
      </c>
      <c r="C2805" s="23">
        <v>6</v>
      </c>
      <c r="D2805" s="23">
        <v>0.7</v>
      </c>
      <c r="E2805" s="23">
        <v>56.2</v>
      </c>
      <c r="F2805">
        <v>29.5</v>
      </c>
      <c r="G2805" t="s">
        <v>14145</v>
      </c>
    </row>
    <row r="2806" spans="1:7" x14ac:dyDescent="0.35">
      <c r="A2806" s="21" t="s">
        <v>4803</v>
      </c>
      <c r="B2806" s="29" t="s">
        <v>4804</v>
      </c>
      <c r="C2806" s="23">
        <v>6</v>
      </c>
      <c r="D2806" s="23">
        <v>0.7</v>
      </c>
      <c r="E2806" s="23">
        <v>40</v>
      </c>
      <c r="F2806">
        <v>11.5</v>
      </c>
      <c r="G2806" t="s">
        <v>14144</v>
      </c>
    </row>
    <row r="2807" spans="1:7" x14ac:dyDescent="0.35">
      <c r="A2807" s="21" t="s">
        <v>6028</v>
      </c>
      <c r="B2807" s="29" t="s">
        <v>6029</v>
      </c>
      <c r="C2807" s="23">
        <v>6</v>
      </c>
      <c r="D2807" s="23">
        <v>0.7</v>
      </c>
      <c r="E2807" s="23">
        <v>40</v>
      </c>
      <c r="F2807">
        <v>22.5</v>
      </c>
      <c r="G2807" t="s">
        <v>14145</v>
      </c>
    </row>
    <row r="2808" spans="1:7" x14ac:dyDescent="0.35">
      <c r="A2808" s="21" t="s">
        <v>6561</v>
      </c>
      <c r="B2808" s="29" t="s">
        <v>6562</v>
      </c>
      <c r="C2808" s="23">
        <v>6</v>
      </c>
      <c r="D2808" s="23">
        <v>0.7</v>
      </c>
      <c r="E2808" s="23">
        <v>40</v>
      </c>
      <c r="F2808">
        <v>6.05</v>
      </c>
      <c r="G2808" t="s">
        <v>14160</v>
      </c>
    </row>
    <row r="2809" spans="1:7" x14ac:dyDescent="0.35">
      <c r="A2809" s="21" t="s">
        <v>6425</v>
      </c>
      <c r="B2809" s="29" t="s">
        <v>6413</v>
      </c>
      <c r="C2809" s="23">
        <v>6</v>
      </c>
      <c r="D2809" s="23">
        <v>1.5</v>
      </c>
      <c r="E2809" s="23">
        <v>40</v>
      </c>
      <c r="F2809">
        <v>49</v>
      </c>
      <c r="G2809" t="s">
        <v>14142</v>
      </c>
    </row>
    <row r="2810" spans="1:7" x14ac:dyDescent="0.35">
      <c r="A2810" s="21" t="s">
        <v>9986</v>
      </c>
      <c r="B2810" s="29" t="s">
        <v>9987</v>
      </c>
      <c r="C2810" s="23">
        <v>6</v>
      </c>
      <c r="D2810" s="23">
        <v>0.5</v>
      </c>
      <c r="E2810" s="23">
        <v>35</v>
      </c>
      <c r="F2810">
        <v>12.75</v>
      </c>
      <c r="G2810" t="s">
        <v>14143</v>
      </c>
    </row>
    <row r="2811" spans="1:7" x14ac:dyDescent="0.35">
      <c r="A2811" s="21" t="s">
        <v>4549</v>
      </c>
      <c r="B2811" s="29" t="s">
        <v>4546</v>
      </c>
      <c r="C2811" s="23">
        <v>6</v>
      </c>
      <c r="D2811" s="23">
        <v>0.7</v>
      </c>
      <c r="E2811" s="23">
        <v>40</v>
      </c>
      <c r="F2811">
        <v>30</v>
      </c>
      <c r="G2811" t="s">
        <v>14144</v>
      </c>
    </row>
    <row r="2812" spans="1:7" x14ac:dyDescent="0.35">
      <c r="A2812" s="21" t="s">
        <v>10989</v>
      </c>
      <c r="B2812" s="29" t="s">
        <v>10986</v>
      </c>
      <c r="C2812" s="23">
        <v>1</v>
      </c>
      <c r="D2812" s="23">
        <v>4.5</v>
      </c>
      <c r="E2812" s="23">
        <v>40</v>
      </c>
      <c r="F2812">
        <v>135</v>
      </c>
      <c r="G2812" t="s">
        <v>14144</v>
      </c>
    </row>
    <row r="2813" spans="1:7" x14ac:dyDescent="0.35">
      <c r="A2813" s="21" t="s">
        <v>11648</v>
      </c>
      <c r="B2813" s="29" t="s">
        <v>11649</v>
      </c>
      <c r="C2813" s="23">
        <v>6</v>
      </c>
      <c r="D2813" s="23">
        <v>0.5</v>
      </c>
      <c r="E2813" s="23">
        <v>14.9</v>
      </c>
      <c r="F2813">
        <v>10.65</v>
      </c>
      <c r="G2813" t="s">
        <v>14148</v>
      </c>
    </row>
    <row r="2814" spans="1:7" x14ac:dyDescent="0.35">
      <c r="A2814" s="21" t="s">
        <v>3843</v>
      </c>
      <c r="B2814" s="29" t="s">
        <v>3844</v>
      </c>
      <c r="C2814" s="23">
        <v>12</v>
      </c>
      <c r="D2814" s="23">
        <v>0.7</v>
      </c>
      <c r="E2814" s="23">
        <v>30</v>
      </c>
      <c r="F2814">
        <v>4.95</v>
      </c>
      <c r="G2814" t="s">
        <v>14149</v>
      </c>
    </row>
    <row r="2815" spans="1:7" x14ac:dyDescent="0.35">
      <c r="A2815" s="21" t="s">
        <v>14560</v>
      </c>
      <c r="B2815" s="29" t="s">
        <v>4870</v>
      </c>
      <c r="C2815" s="23">
        <v>6</v>
      </c>
      <c r="D2815" s="23">
        <v>1.5</v>
      </c>
      <c r="E2815" s="23">
        <v>37.5</v>
      </c>
      <c r="F2815">
        <v>11.5</v>
      </c>
      <c r="G2815" t="s">
        <v>14142</v>
      </c>
    </row>
    <row r="2816" spans="1:7" x14ac:dyDescent="0.35">
      <c r="A2816" s="21" t="s">
        <v>1416</v>
      </c>
      <c r="B2816" s="29" t="s">
        <v>1417</v>
      </c>
      <c r="C2816" s="23">
        <v>6</v>
      </c>
      <c r="D2816" s="23">
        <v>0.7</v>
      </c>
      <c r="E2816" s="23">
        <v>38</v>
      </c>
      <c r="F2816">
        <v>14.9</v>
      </c>
      <c r="G2816" t="s">
        <v>14162</v>
      </c>
    </row>
    <row r="2817" spans="1:7" x14ac:dyDescent="0.35">
      <c r="A2817" s="21" t="s">
        <v>14773</v>
      </c>
      <c r="B2817" s="29" t="s">
        <v>14774</v>
      </c>
      <c r="C2817" s="23">
        <v>6</v>
      </c>
      <c r="D2817" s="23">
        <v>0.7</v>
      </c>
      <c r="E2817" s="23">
        <v>58.2</v>
      </c>
      <c r="F2817">
        <v>59.5</v>
      </c>
      <c r="G2817" t="s">
        <v>14145</v>
      </c>
    </row>
    <row r="2818" spans="1:7" x14ac:dyDescent="0.35">
      <c r="A2818" s="21" t="s">
        <v>14795</v>
      </c>
      <c r="B2818" s="29" t="s">
        <v>14796</v>
      </c>
      <c r="C2818" s="23">
        <v>6</v>
      </c>
      <c r="D2818" s="23">
        <v>0.7</v>
      </c>
      <c r="E2818" s="23">
        <v>46</v>
      </c>
      <c r="F2818">
        <v>35</v>
      </c>
      <c r="G2818" t="s">
        <v>14145</v>
      </c>
    </row>
    <row r="2819" spans="1:7" x14ac:dyDescent="0.35">
      <c r="A2819" s="21" t="s">
        <v>10196</v>
      </c>
      <c r="B2819" s="29" t="s">
        <v>10197</v>
      </c>
      <c r="C2819" s="23">
        <v>6</v>
      </c>
      <c r="D2819" s="23">
        <v>0.7</v>
      </c>
      <c r="E2819" s="23">
        <v>47</v>
      </c>
      <c r="F2819">
        <v>17.95</v>
      </c>
      <c r="G2819" t="s">
        <v>14146</v>
      </c>
    </row>
    <row r="2820" spans="1:7" x14ac:dyDescent="0.35">
      <c r="A2820" s="21" t="s">
        <v>8448</v>
      </c>
      <c r="B2820" s="29" t="s">
        <v>8449</v>
      </c>
      <c r="C2820" s="23">
        <v>6</v>
      </c>
      <c r="D2820" s="23">
        <v>0.7</v>
      </c>
      <c r="E2820" s="23">
        <v>46</v>
      </c>
      <c r="F2820">
        <v>21.5</v>
      </c>
      <c r="G2820" t="s">
        <v>14145</v>
      </c>
    </row>
    <row r="2821" spans="1:7" x14ac:dyDescent="0.35">
      <c r="A2821" s="21" t="s">
        <v>10487</v>
      </c>
      <c r="B2821" s="29" t="s">
        <v>10488</v>
      </c>
      <c r="C2821" s="23">
        <v>6</v>
      </c>
      <c r="D2821" s="23">
        <v>0.5</v>
      </c>
      <c r="E2821" s="23">
        <v>29</v>
      </c>
      <c r="F2821">
        <v>11.95</v>
      </c>
      <c r="G2821" t="s">
        <v>14164</v>
      </c>
    </row>
    <row r="2822" spans="1:7" x14ac:dyDescent="0.35">
      <c r="A2822" s="21" t="s">
        <v>2915</v>
      </c>
      <c r="B2822" s="29" t="s">
        <v>2912</v>
      </c>
      <c r="C2822" s="23">
        <v>6</v>
      </c>
      <c r="D2822" s="23">
        <v>1</v>
      </c>
      <c r="E2822" s="23">
        <v>37.5</v>
      </c>
      <c r="F2822">
        <v>5.9</v>
      </c>
      <c r="G2822" t="s">
        <v>14160</v>
      </c>
    </row>
    <row r="2823" spans="1:7" x14ac:dyDescent="0.35">
      <c r="A2823" s="21" t="s">
        <v>10129</v>
      </c>
      <c r="B2823" s="29" t="s">
        <v>10130</v>
      </c>
      <c r="C2823" s="23">
        <v>6</v>
      </c>
      <c r="D2823" s="23">
        <v>1</v>
      </c>
      <c r="E2823" s="23">
        <v>37.5</v>
      </c>
      <c r="F2823">
        <v>3.65</v>
      </c>
      <c r="G2823" t="s">
        <v>14160</v>
      </c>
    </row>
    <row r="2824" spans="1:7" x14ac:dyDescent="0.35">
      <c r="A2824" s="21" t="s">
        <v>1857</v>
      </c>
      <c r="B2824" s="29" t="s">
        <v>1858</v>
      </c>
      <c r="C2824" s="23">
        <v>6</v>
      </c>
      <c r="D2824" s="23">
        <v>0.7</v>
      </c>
      <c r="E2824" s="23">
        <v>40</v>
      </c>
      <c r="F2824">
        <v>11.15</v>
      </c>
      <c r="G2824" t="s">
        <v>14144</v>
      </c>
    </row>
    <row r="2825" spans="1:7" x14ac:dyDescent="0.35">
      <c r="A2825" s="21" t="s">
        <v>5012</v>
      </c>
      <c r="B2825" s="29" t="s">
        <v>5005</v>
      </c>
      <c r="C2825" s="23">
        <v>6</v>
      </c>
      <c r="D2825" s="23">
        <v>1.5</v>
      </c>
      <c r="E2825" s="23">
        <v>40</v>
      </c>
      <c r="F2825">
        <v>10.5</v>
      </c>
      <c r="G2825" t="s">
        <v>14150</v>
      </c>
    </row>
    <row r="2826" spans="1:7" x14ac:dyDescent="0.35">
      <c r="A2826" s="21" t="s">
        <v>10358</v>
      </c>
      <c r="B2826" s="29" t="s">
        <v>10359</v>
      </c>
      <c r="C2826" s="23">
        <v>6</v>
      </c>
      <c r="D2826" s="23">
        <v>0.7</v>
      </c>
      <c r="E2826" s="23">
        <v>46</v>
      </c>
      <c r="F2826">
        <v>21.5</v>
      </c>
      <c r="G2826" t="s">
        <v>14145</v>
      </c>
    </row>
    <row r="2827" spans="1:7" x14ac:dyDescent="0.35">
      <c r="A2827" s="21" t="s">
        <v>8218</v>
      </c>
      <c r="B2827" s="29" t="s">
        <v>8219</v>
      </c>
      <c r="C2827" s="23">
        <v>6</v>
      </c>
      <c r="D2827" s="23">
        <v>1</v>
      </c>
      <c r="E2827" s="23">
        <v>48</v>
      </c>
      <c r="F2827">
        <v>49.95</v>
      </c>
      <c r="G2827" t="s">
        <v>14145</v>
      </c>
    </row>
    <row r="2828" spans="1:7" x14ac:dyDescent="0.35">
      <c r="A2828" s="21" t="s">
        <v>16088</v>
      </c>
      <c r="B2828" s="29" t="s">
        <v>16089</v>
      </c>
      <c r="C2828" s="23">
        <v>6</v>
      </c>
      <c r="D2828" s="23">
        <v>0.7</v>
      </c>
      <c r="E2828" s="23">
        <v>43.7</v>
      </c>
      <c r="F2828">
        <v>1750</v>
      </c>
      <c r="G2828" t="s">
        <v>14145</v>
      </c>
    </row>
    <row r="2829" spans="1:7" x14ac:dyDescent="0.35">
      <c r="A2829" s="21" t="s">
        <v>12253</v>
      </c>
      <c r="B2829" s="29" t="s">
        <v>12254</v>
      </c>
      <c r="C2829" s="23">
        <v>6</v>
      </c>
      <c r="D2829" s="23">
        <v>0.7</v>
      </c>
      <c r="E2829" s="23">
        <v>28</v>
      </c>
      <c r="F2829">
        <v>5.75</v>
      </c>
      <c r="G2829" t="s">
        <v>14148</v>
      </c>
    </row>
    <row r="2830" spans="1:7" x14ac:dyDescent="0.35">
      <c r="A2830" s="21" t="s">
        <v>4522</v>
      </c>
      <c r="B2830" s="29" t="s">
        <v>4523</v>
      </c>
      <c r="C2830" s="23">
        <v>6</v>
      </c>
      <c r="D2830" s="23">
        <v>0.7</v>
      </c>
      <c r="E2830" s="23">
        <v>38</v>
      </c>
      <c r="F2830">
        <v>33.5</v>
      </c>
      <c r="G2830" t="s">
        <v>14140</v>
      </c>
    </row>
    <row r="2831" spans="1:7" x14ac:dyDescent="0.35">
      <c r="A2831" s="21" t="s">
        <v>5913</v>
      </c>
      <c r="B2831" s="29" t="s">
        <v>5914</v>
      </c>
      <c r="C2831" s="23">
        <v>6</v>
      </c>
      <c r="D2831" s="23">
        <v>0.7</v>
      </c>
      <c r="E2831" s="23">
        <v>46</v>
      </c>
      <c r="F2831">
        <v>42.5</v>
      </c>
      <c r="G2831" t="s">
        <v>14145</v>
      </c>
    </row>
    <row r="2832" spans="1:7" x14ac:dyDescent="0.35">
      <c r="A2832" s="21" t="s">
        <v>6729</v>
      </c>
      <c r="B2832" s="29" t="s">
        <v>6730</v>
      </c>
      <c r="C2832" s="23">
        <v>12</v>
      </c>
      <c r="D2832" s="23">
        <v>0.7</v>
      </c>
      <c r="E2832" s="23">
        <v>40</v>
      </c>
      <c r="F2832">
        <v>140</v>
      </c>
      <c r="G2832" t="s">
        <v>14157</v>
      </c>
    </row>
    <row r="2833" spans="1:7" x14ac:dyDescent="0.35">
      <c r="A2833" s="21" t="s">
        <v>6126</v>
      </c>
      <c r="B2833" s="29" t="s">
        <v>6127</v>
      </c>
      <c r="C2833" s="23">
        <v>6</v>
      </c>
      <c r="D2833" s="23">
        <v>1</v>
      </c>
      <c r="E2833" s="23">
        <v>47</v>
      </c>
      <c r="F2833">
        <v>7.95</v>
      </c>
      <c r="G2833" t="s">
        <v>14146</v>
      </c>
    </row>
    <row r="2834" spans="1:7" x14ac:dyDescent="0.35">
      <c r="A2834" s="21" t="s">
        <v>14766</v>
      </c>
      <c r="B2834" s="29" t="s">
        <v>14767</v>
      </c>
      <c r="C2834" s="23">
        <v>6</v>
      </c>
      <c r="D2834" s="23">
        <v>0.7</v>
      </c>
      <c r="E2834" s="23">
        <v>43.4</v>
      </c>
      <c r="F2834">
        <v>16.75</v>
      </c>
      <c r="G2834" t="s">
        <v>14146</v>
      </c>
    </row>
    <row r="2835" spans="1:7" x14ac:dyDescent="0.35">
      <c r="A2835" s="21" t="s">
        <v>5222</v>
      </c>
      <c r="B2835" s="29" t="s">
        <v>5223</v>
      </c>
      <c r="C2835" s="23">
        <v>6</v>
      </c>
      <c r="D2835" s="23">
        <v>0.7</v>
      </c>
      <c r="E2835" s="23">
        <v>40</v>
      </c>
      <c r="F2835">
        <v>12.8</v>
      </c>
      <c r="G2835" t="s">
        <v>14145</v>
      </c>
    </row>
    <row r="2836" spans="1:7" x14ac:dyDescent="0.35">
      <c r="A2836" s="21" t="s">
        <v>269</v>
      </c>
      <c r="B2836" s="29" t="s">
        <v>266</v>
      </c>
      <c r="C2836" s="23">
        <v>12</v>
      </c>
      <c r="D2836" s="23">
        <v>1</v>
      </c>
      <c r="E2836" s="23">
        <v>38</v>
      </c>
      <c r="F2836">
        <v>8.1</v>
      </c>
      <c r="G2836" t="s">
        <v>14141</v>
      </c>
    </row>
    <row r="2837" spans="1:7" x14ac:dyDescent="0.35">
      <c r="A2837" s="21" t="s">
        <v>6457</v>
      </c>
      <c r="B2837" s="29" t="s">
        <v>6458</v>
      </c>
      <c r="C2837" s="23">
        <v>6</v>
      </c>
      <c r="D2837" s="23">
        <v>0.7</v>
      </c>
      <c r="E2837" s="23">
        <v>40</v>
      </c>
      <c r="F2837">
        <v>20.95</v>
      </c>
      <c r="G2837" t="s">
        <v>14141</v>
      </c>
    </row>
    <row r="2838" spans="1:7" x14ac:dyDescent="0.35">
      <c r="A2838" s="21" t="s">
        <v>12469</v>
      </c>
      <c r="B2838" s="29" t="s">
        <v>12470</v>
      </c>
      <c r="C2838" s="23">
        <v>6</v>
      </c>
      <c r="D2838" s="23">
        <v>0.7</v>
      </c>
      <c r="E2838" s="23">
        <v>57.5</v>
      </c>
      <c r="F2838">
        <v>44.5</v>
      </c>
      <c r="G2838" t="s">
        <v>14145</v>
      </c>
    </row>
    <row r="2839" spans="1:7" x14ac:dyDescent="0.35">
      <c r="A2839" s="21" t="s">
        <v>1583</v>
      </c>
      <c r="B2839" s="29" t="s">
        <v>1584</v>
      </c>
      <c r="C2839" s="23">
        <v>6</v>
      </c>
      <c r="D2839" s="23">
        <v>0.7</v>
      </c>
      <c r="E2839" s="23">
        <v>43</v>
      </c>
      <c r="F2839">
        <v>42.5</v>
      </c>
      <c r="G2839" t="s">
        <v>14145</v>
      </c>
    </row>
    <row r="2840" spans="1:7" x14ac:dyDescent="0.35">
      <c r="A2840" s="21" t="s">
        <v>13164</v>
      </c>
      <c r="B2840" s="29" t="s">
        <v>13161</v>
      </c>
      <c r="C2840" s="23">
        <v>12</v>
      </c>
      <c r="D2840" s="23">
        <v>1</v>
      </c>
      <c r="E2840" s="23">
        <v>40</v>
      </c>
      <c r="F2840">
        <v>10.5</v>
      </c>
      <c r="G2840" t="s">
        <v>14142</v>
      </c>
    </row>
    <row r="2841" spans="1:7" x14ac:dyDescent="0.35">
      <c r="A2841" s="21" t="s">
        <v>12826</v>
      </c>
      <c r="B2841" s="29" t="s">
        <v>12827</v>
      </c>
      <c r="C2841" s="23">
        <v>6</v>
      </c>
      <c r="D2841" s="23">
        <v>0.7</v>
      </c>
      <c r="E2841" s="23">
        <v>43</v>
      </c>
      <c r="F2841">
        <v>26.5</v>
      </c>
      <c r="G2841" t="s">
        <v>14145</v>
      </c>
    </row>
    <row r="2842" spans="1:7" x14ac:dyDescent="0.35">
      <c r="A2842" s="21" t="s">
        <v>4847</v>
      </c>
      <c r="B2842" s="29" t="s">
        <v>4848</v>
      </c>
      <c r="C2842" s="23">
        <v>6</v>
      </c>
      <c r="D2842" s="23">
        <v>0.7</v>
      </c>
      <c r="E2842" s="23">
        <v>42</v>
      </c>
      <c r="F2842">
        <v>17.25</v>
      </c>
      <c r="G2842" t="s">
        <v>14146</v>
      </c>
    </row>
    <row r="2843" spans="1:7" x14ac:dyDescent="0.35">
      <c r="A2843" s="21" t="s">
        <v>459</v>
      </c>
      <c r="B2843" s="29" t="s">
        <v>460</v>
      </c>
      <c r="C2843" s="23">
        <v>6</v>
      </c>
      <c r="D2843" s="23">
        <v>0.5</v>
      </c>
      <c r="E2843" s="23">
        <v>40</v>
      </c>
      <c r="F2843">
        <v>9.4499999999999993</v>
      </c>
      <c r="G2843" t="s">
        <v>14150</v>
      </c>
    </row>
    <row r="2844" spans="1:7" x14ac:dyDescent="0.35">
      <c r="A2844" s="21" t="s">
        <v>13078</v>
      </c>
      <c r="B2844" s="29" t="s">
        <v>13079</v>
      </c>
      <c r="C2844" s="23">
        <v>6</v>
      </c>
      <c r="D2844" s="23">
        <v>0.5</v>
      </c>
      <c r="E2844" s="23">
        <v>35</v>
      </c>
      <c r="F2844">
        <v>6.5</v>
      </c>
      <c r="G2844" t="s">
        <v>14143</v>
      </c>
    </row>
    <row r="2845" spans="1:7" x14ac:dyDescent="0.35">
      <c r="A2845" s="21" t="s">
        <v>488</v>
      </c>
      <c r="B2845" s="29" t="s">
        <v>489</v>
      </c>
      <c r="C2845" s="23">
        <v>6</v>
      </c>
      <c r="D2845" s="23">
        <v>0.7</v>
      </c>
      <c r="E2845" s="23">
        <v>16</v>
      </c>
      <c r="F2845">
        <v>9.25</v>
      </c>
      <c r="G2845" t="s">
        <v>14141</v>
      </c>
    </row>
    <row r="2846" spans="1:7" x14ac:dyDescent="0.35">
      <c r="A2846" s="21" t="s">
        <v>7812</v>
      </c>
      <c r="B2846" s="29" t="s">
        <v>7813</v>
      </c>
      <c r="C2846" s="23">
        <v>6</v>
      </c>
      <c r="D2846" s="23">
        <v>0.7</v>
      </c>
      <c r="E2846" s="23">
        <v>40</v>
      </c>
      <c r="F2846">
        <v>14.5</v>
      </c>
      <c r="G2846" t="s">
        <v>14142</v>
      </c>
    </row>
    <row r="2847" spans="1:7" x14ac:dyDescent="0.35">
      <c r="A2847" s="21" t="s">
        <v>1017</v>
      </c>
      <c r="B2847" s="29" t="s">
        <v>1018</v>
      </c>
      <c r="C2847" s="23">
        <v>12</v>
      </c>
      <c r="D2847" s="23">
        <v>1</v>
      </c>
      <c r="E2847" s="23">
        <v>43</v>
      </c>
      <c r="F2847">
        <v>27.5</v>
      </c>
      <c r="G2847" t="s">
        <v>14145</v>
      </c>
    </row>
    <row r="2848" spans="1:7" x14ac:dyDescent="0.35">
      <c r="A2848" s="21" t="s">
        <v>13397</v>
      </c>
      <c r="B2848" s="29" t="s">
        <v>13398</v>
      </c>
      <c r="C2848" s="23">
        <v>6</v>
      </c>
      <c r="D2848" s="23">
        <v>0.7</v>
      </c>
      <c r="E2848" s="23">
        <v>43</v>
      </c>
      <c r="F2848">
        <v>11.25</v>
      </c>
      <c r="G2848" t="s">
        <v>14145</v>
      </c>
    </row>
    <row r="2849" spans="1:7" x14ac:dyDescent="0.35">
      <c r="A2849" s="21" t="s">
        <v>11903</v>
      </c>
      <c r="B2849" s="29" t="s">
        <v>11891</v>
      </c>
      <c r="C2849" s="23">
        <v>6</v>
      </c>
      <c r="D2849" s="23">
        <v>1</v>
      </c>
      <c r="E2849" s="23">
        <v>37.5</v>
      </c>
      <c r="F2849">
        <v>5.45</v>
      </c>
      <c r="G2849" t="s">
        <v>14142</v>
      </c>
    </row>
    <row r="2850" spans="1:7" x14ac:dyDescent="0.35">
      <c r="A2850" s="21" t="s">
        <v>4819</v>
      </c>
      <c r="B2850" s="29" t="s">
        <v>4820</v>
      </c>
      <c r="C2850" s="23">
        <v>6</v>
      </c>
      <c r="D2850" s="23">
        <v>0.7</v>
      </c>
      <c r="E2850" s="23">
        <v>60.5</v>
      </c>
      <c r="F2850">
        <v>64.5</v>
      </c>
      <c r="G2850" t="s">
        <v>14158</v>
      </c>
    </row>
    <row r="2851" spans="1:7" x14ac:dyDescent="0.35">
      <c r="A2851" s="21" t="s">
        <v>826</v>
      </c>
      <c r="B2851" s="29" t="s">
        <v>827</v>
      </c>
      <c r="C2851" s="23">
        <v>6</v>
      </c>
      <c r="D2851" s="23">
        <v>0.7</v>
      </c>
      <c r="E2851" s="23">
        <v>47.4</v>
      </c>
      <c r="F2851">
        <v>25</v>
      </c>
      <c r="G2851" t="s">
        <v>14145</v>
      </c>
    </row>
    <row r="2852" spans="1:7" x14ac:dyDescent="0.35">
      <c r="A2852" s="21" t="s">
        <v>6480</v>
      </c>
      <c r="B2852" s="29" t="s">
        <v>6481</v>
      </c>
      <c r="C2852" s="23">
        <v>6</v>
      </c>
      <c r="D2852" s="23">
        <v>0.7</v>
      </c>
      <c r="E2852" s="23">
        <v>43</v>
      </c>
      <c r="F2852">
        <v>61.5</v>
      </c>
      <c r="G2852" t="s">
        <v>14145</v>
      </c>
    </row>
    <row r="2853" spans="1:7" x14ac:dyDescent="0.35">
      <c r="A2853" s="21" t="s">
        <v>11861</v>
      </c>
      <c r="B2853" s="29" t="s">
        <v>11862</v>
      </c>
      <c r="C2853" s="23">
        <v>6</v>
      </c>
      <c r="D2853" s="23">
        <v>0.7</v>
      </c>
      <c r="E2853" s="23">
        <v>51.5</v>
      </c>
      <c r="F2853">
        <v>29.95</v>
      </c>
      <c r="G2853" t="s">
        <v>14158</v>
      </c>
    </row>
    <row r="2854" spans="1:7" x14ac:dyDescent="0.35">
      <c r="A2854" s="21" t="s">
        <v>11237</v>
      </c>
      <c r="B2854" s="29" t="s">
        <v>14632</v>
      </c>
      <c r="C2854" s="23">
        <v>6</v>
      </c>
      <c r="D2854" s="23">
        <v>0.7</v>
      </c>
      <c r="E2854" s="23">
        <v>46</v>
      </c>
      <c r="F2854">
        <v>31.5</v>
      </c>
      <c r="G2854" t="s">
        <v>14145</v>
      </c>
    </row>
    <row r="2855" spans="1:7" x14ac:dyDescent="0.35">
      <c r="A2855" s="21" t="s">
        <v>4357</v>
      </c>
      <c r="B2855" s="29" t="s">
        <v>4358</v>
      </c>
      <c r="C2855" s="23">
        <v>6</v>
      </c>
      <c r="D2855" s="23">
        <v>0.7</v>
      </c>
      <c r="E2855" s="23">
        <v>40</v>
      </c>
      <c r="F2855">
        <v>19.75</v>
      </c>
      <c r="G2855" t="s">
        <v>14144</v>
      </c>
    </row>
    <row r="2856" spans="1:7" x14ac:dyDescent="0.35">
      <c r="A2856" s="21" t="s">
        <v>4211</v>
      </c>
      <c r="B2856" s="29" t="s">
        <v>4212</v>
      </c>
      <c r="C2856" s="23">
        <v>6</v>
      </c>
      <c r="D2856" s="23">
        <v>0.7</v>
      </c>
      <c r="E2856" s="23">
        <v>46.3</v>
      </c>
      <c r="F2856">
        <v>27.5</v>
      </c>
      <c r="G2856" t="s">
        <v>14145</v>
      </c>
    </row>
    <row r="2857" spans="1:7" x14ac:dyDescent="0.35">
      <c r="A2857" s="21" t="s">
        <v>2369</v>
      </c>
      <c r="B2857" s="29" t="s">
        <v>2370</v>
      </c>
      <c r="C2857" s="23">
        <v>6</v>
      </c>
      <c r="D2857" s="23">
        <v>0.7</v>
      </c>
      <c r="E2857" s="23">
        <v>40</v>
      </c>
      <c r="F2857">
        <v>19.5</v>
      </c>
      <c r="G2857" t="s">
        <v>14145</v>
      </c>
    </row>
    <row r="2858" spans="1:7" x14ac:dyDescent="0.35">
      <c r="A2858" s="21" t="s">
        <v>5847</v>
      </c>
      <c r="B2858" s="29" t="s">
        <v>5841</v>
      </c>
      <c r="C2858" s="23">
        <v>6</v>
      </c>
      <c r="D2858" s="23">
        <v>0.7</v>
      </c>
      <c r="E2858" s="23">
        <v>40</v>
      </c>
      <c r="F2858">
        <v>3.95</v>
      </c>
      <c r="G2858" t="s">
        <v>14150</v>
      </c>
    </row>
    <row r="2859" spans="1:7" x14ac:dyDescent="0.35">
      <c r="A2859" s="21" t="s">
        <v>1607</v>
      </c>
      <c r="B2859" s="29" t="s">
        <v>1608</v>
      </c>
      <c r="C2859" s="23">
        <v>6</v>
      </c>
      <c r="D2859" s="23">
        <v>0.7</v>
      </c>
      <c r="E2859" s="23">
        <v>18</v>
      </c>
      <c r="F2859">
        <v>3</v>
      </c>
      <c r="G2859" t="s">
        <v>14153</v>
      </c>
    </row>
    <row r="2860" spans="1:7" x14ac:dyDescent="0.35">
      <c r="A2860" s="21" t="s">
        <v>14863</v>
      </c>
      <c r="B2860" s="29" t="s">
        <v>11927</v>
      </c>
      <c r="C2860" s="23">
        <v>6</v>
      </c>
      <c r="D2860" s="23">
        <v>0.7</v>
      </c>
      <c r="E2860" s="23">
        <v>43</v>
      </c>
      <c r="F2860">
        <v>19.95</v>
      </c>
      <c r="G2860" t="s">
        <v>14145</v>
      </c>
    </row>
    <row r="2861" spans="1:7" x14ac:dyDescent="0.35">
      <c r="A2861" s="21" t="s">
        <v>5868</v>
      </c>
      <c r="B2861" s="29" t="s">
        <v>5869</v>
      </c>
      <c r="C2861" s="23">
        <v>6</v>
      </c>
      <c r="D2861" s="23">
        <v>0.7</v>
      </c>
      <c r="E2861" s="23">
        <v>58.1</v>
      </c>
      <c r="F2861">
        <v>53.5</v>
      </c>
      <c r="G2861" t="s">
        <v>14145</v>
      </c>
    </row>
    <row r="2862" spans="1:7" x14ac:dyDescent="0.35">
      <c r="A2862" s="21" t="s">
        <v>12221</v>
      </c>
      <c r="B2862" s="29" t="s">
        <v>12222</v>
      </c>
      <c r="C2862" s="23">
        <v>12</v>
      </c>
      <c r="D2862" s="23">
        <v>0.7</v>
      </c>
      <c r="E2862" s="23">
        <v>40</v>
      </c>
      <c r="F2862">
        <v>4.95</v>
      </c>
      <c r="G2862" t="s">
        <v>14159</v>
      </c>
    </row>
    <row r="2863" spans="1:7" x14ac:dyDescent="0.35">
      <c r="A2863" s="21" t="s">
        <v>10776</v>
      </c>
      <c r="B2863" s="29" t="s">
        <v>10770</v>
      </c>
      <c r="C2863" s="23">
        <v>3</v>
      </c>
      <c r="D2863" s="23">
        <v>1.75</v>
      </c>
      <c r="E2863" s="23">
        <v>40</v>
      </c>
      <c r="F2863">
        <v>15.75</v>
      </c>
      <c r="G2863" t="s">
        <v>14142</v>
      </c>
    </row>
    <row r="2864" spans="1:7" x14ac:dyDescent="0.35">
      <c r="A2864" s="21" t="s">
        <v>6581</v>
      </c>
      <c r="B2864" s="29" t="s">
        <v>6582</v>
      </c>
      <c r="C2864" s="23">
        <v>6</v>
      </c>
      <c r="D2864" s="23">
        <v>0.7</v>
      </c>
      <c r="E2864" s="23">
        <v>45</v>
      </c>
      <c r="F2864">
        <v>25.5</v>
      </c>
      <c r="G2864" t="s">
        <v>14144</v>
      </c>
    </row>
    <row r="2865" spans="1:7" x14ac:dyDescent="0.35">
      <c r="A2865" s="21" t="s">
        <v>4699</v>
      </c>
      <c r="B2865" s="29" t="s">
        <v>4700</v>
      </c>
      <c r="C2865" s="23">
        <v>6</v>
      </c>
      <c r="D2865" s="23">
        <v>0.7</v>
      </c>
      <c r="E2865" s="23">
        <v>17</v>
      </c>
      <c r="F2865">
        <v>6.25</v>
      </c>
      <c r="G2865" t="s">
        <v>14148</v>
      </c>
    </row>
    <row r="2866" spans="1:7" x14ac:dyDescent="0.35">
      <c r="A2866" s="21" t="s">
        <v>14508</v>
      </c>
      <c r="B2866" s="29" t="s">
        <v>14509</v>
      </c>
      <c r="C2866" s="23">
        <v>3</v>
      </c>
      <c r="D2866" s="23">
        <v>0.7</v>
      </c>
      <c r="E2866" s="23">
        <v>48</v>
      </c>
      <c r="F2866">
        <v>475</v>
      </c>
      <c r="G2866" t="s">
        <v>14145</v>
      </c>
    </row>
    <row r="2867" spans="1:7" x14ac:dyDescent="0.35">
      <c r="A2867" s="21" t="s">
        <v>12157</v>
      </c>
      <c r="B2867" s="29" t="s">
        <v>12158</v>
      </c>
      <c r="C2867" s="23">
        <v>6</v>
      </c>
      <c r="D2867" s="23">
        <v>0.7</v>
      </c>
      <c r="E2867" s="23">
        <v>46</v>
      </c>
      <c r="F2867">
        <v>22.9</v>
      </c>
      <c r="G2867" t="s">
        <v>14145</v>
      </c>
    </row>
    <row r="2868" spans="1:7" x14ac:dyDescent="0.35">
      <c r="A2868" s="21" t="s">
        <v>13412</v>
      </c>
      <c r="B2868" s="29" t="s">
        <v>13413</v>
      </c>
      <c r="C2868" s="23">
        <v>6</v>
      </c>
      <c r="D2868" s="23">
        <v>0.7</v>
      </c>
      <c r="E2868" s="23">
        <v>40</v>
      </c>
      <c r="F2868">
        <v>20.85</v>
      </c>
      <c r="G2868" t="s">
        <v>14146</v>
      </c>
    </row>
    <row r="2869" spans="1:7" x14ac:dyDescent="0.35">
      <c r="A2869" s="21" t="s">
        <v>14603</v>
      </c>
      <c r="B2869" s="29" t="s">
        <v>6555</v>
      </c>
      <c r="C2869" s="23">
        <v>6</v>
      </c>
      <c r="D2869" s="23">
        <v>1</v>
      </c>
      <c r="E2869" s="23">
        <v>37.5</v>
      </c>
      <c r="F2869">
        <v>9.1</v>
      </c>
      <c r="G2869" t="s">
        <v>14160</v>
      </c>
    </row>
    <row r="2870" spans="1:7" x14ac:dyDescent="0.35">
      <c r="A2870" s="21" t="s">
        <v>124</v>
      </c>
      <c r="B2870" s="29" t="s">
        <v>125</v>
      </c>
      <c r="C2870" s="23">
        <v>6</v>
      </c>
      <c r="D2870" s="23">
        <v>0.7</v>
      </c>
      <c r="E2870" s="23">
        <v>40</v>
      </c>
      <c r="F2870">
        <v>24.5</v>
      </c>
      <c r="G2870" t="s">
        <v>14144</v>
      </c>
    </row>
    <row r="2871" spans="1:7" x14ac:dyDescent="0.35">
      <c r="A2871" s="21" t="s">
        <v>120</v>
      </c>
      <c r="B2871" s="29" t="s">
        <v>121</v>
      </c>
      <c r="C2871" s="23">
        <v>6</v>
      </c>
      <c r="D2871" s="23">
        <v>0.7</v>
      </c>
      <c r="E2871" s="23">
        <v>42</v>
      </c>
      <c r="F2871">
        <v>24.8</v>
      </c>
      <c r="G2871" t="s">
        <v>14144</v>
      </c>
    </row>
    <row r="2872" spans="1:7" x14ac:dyDescent="0.35">
      <c r="A2872" s="21" t="s">
        <v>9433</v>
      </c>
      <c r="B2872" s="29" t="s">
        <v>9434</v>
      </c>
      <c r="C2872" s="23">
        <v>6</v>
      </c>
      <c r="D2872" s="23">
        <v>0.7</v>
      </c>
      <c r="E2872" s="23">
        <v>40</v>
      </c>
      <c r="F2872">
        <v>49</v>
      </c>
      <c r="G2872" t="s">
        <v>14157</v>
      </c>
    </row>
    <row r="2873" spans="1:7" x14ac:dyDescent="0.35">
      <c r="A2873" s="21" t="s">
        <v>3338</v>
      </c>
      <c r="B2873" s="29" t="s">
        <v>3339</v>
      </c>
      <c r="C2873" s="23">
        <v>6</v>
      </c>
      <c r="D2873" s="23">
        <v>0.7</v>
      </c>
      <c r="E2873" s="23">
        <v>20</v>
      </c>
      <c r="F2873">
        <v>17.25</v>
      </c>
      <c r="G2873" t="s">
        <v>14153</v>
      </c>
    </row>
    <row r="2874" spans="1:7" x14ac:dyDescent="0.35">
      <c r="A2874" s="21" t="s">
        <v>4721</v>
      </c>
      <c r="B2874" s="29" t="s">
        <v>4722</v>
      </c>
      <c r="C2874" s="23">
        <v>6</v>
      </c>
      <c r="D2874" s="23">
        <v>1</v>
      </c>
      <c r="E2874" s="23">
        <v>37.5</v>
      </c>
      <c r="F2874">
        <v>1.95</v>
      </c>
      <c r="G2874" t="s">
        <v>14146</v>
      </c>
    </row>
    <row r="2875" spans="1:7" x14ac:dyDescent="0.35">
      <c r="A2875" s="21" t="s">
        <v>2918</v>
      </c>
      <c r="B2875" s="29" t="s">
        <v>2919</v>
      </c>
      <c r="C2875" s="23">
        <v>6</v>
      </c>
      <c r="D2875" s="23">
        <v>0.7</v>
      </c>
      <c r="E2875" s="23">
        <v>37.5</v>
      </c>
      <c r="F2875">
        <v>2.1</v>
      </c>
      <c r="G2875" t="s">
        <v>14146</v>
      </c>
    </row>
    <row r="2876" spans="1:7" x14ac:dyDescent="0.35">
      <c r="A2876" s="21" t="s">
        <v>2331</v>
      </c>
      <c r="B2876" s="29" t="s">
        <v>2332</v>
      </c>
      <c r="C2876" s="23">
        <v>6</v>
      </c>
      <c r="D2876" s="23">
        <v>0.7</v>
      </c>
      <c r="E2876" s="23">
        <v>40</v>
      </c>
      <c r="F2876">
        <v>10.95</v>
      </c>
      <c r="G2876" t="s">
        <v>14165</v>
      </c>
    </row>
    <row r="2877" spans="1:7" x14ac:dyDescent="0.35">
      <c r="A2877" s="21" t="s">
        <v>9501</v>
      </c>
      <c r="B2877" s="29" t="s">
        <v>9502</v>
      </c>
      <c r="C2877" s="23">
        <v>6</v>
      </c>
      <c r="D2877" s="23">
        <v>0.5</v>
      </c>
      <c r="E2877" s="23">
        <v>15</v>
      </c>
      <c r="F2877">
        <v>7.25</v>
      </c>
      <c r="G2877" t="s">
        <v>14154</v>
      </c>
    </row>
    <row r="2878" spans="1:7" x14ac:dyDescent="0.35">
      <c r="A2878" s="21" t="s">
        <v>8002</v>
      </c>
      <c r="B2878" s="29" t="s">
        <v>8000</v>
      </c>
      <c r="C2878" s="23">
        <v>6</v>
      </c>
      <c r="D2878" s="23">
        <v>1</v>
      </c>
      <c r="E2878" s="23">
        <v>25</v>
      </c>
      <c r="F2878">
        <v>8.25</v>
      </c>
      <c r="G2878" t="s">
        <v>14153</v>
      </c>
    </row>
    <row r="2879" spans="1:7" x14ac:dyDescent="0.35">
      <c r="A2879" s="21" t="s">
        <v>9106</v>
      </c>
      <c r="B2879" s="29" t="s">
        <v>9107</v>
      </c>
      <c r="C2879" s="23">
        <v>12</v>
      </c>
      <c r="D2879" s="23">
        <v>0.7</v>
      </c>
      <c r="E2879" s="23">
        <v>40</v>
      </c>
      <c r="F2879">
        <v>15.5</v>
      </c>
      <c r="G2879" t="s">
        <v>14157</v>
      </c>
    </row>
    <row r="2880" spans="1:7" x14ac:dyDescent="0.35">
      <c r="A2880" s="21" t="s">
        <v>2265</v>
      </c>
      <c r="B2880" s="29" t="s">
        <v>2266</v>
      </c>
      <c r="C2880" s="23">
        <v>6</v>
      </c>
      <c r="D2880" s="23">
        <v>1</v>
      </c>
      <c r="E2880" s="23">
        <v>40</v>
      </c>
      <c r="F2880">
        <v>14.25</v>
      </c>
      <c r="G2880" t="s">
        <v>14144</v>
      </c>
    </row>
    <row r="2881" spans="1:7" x14ac:dyDescent="0.35">
      <c r="A2881" s="21" t="s">
        <v>4839</v>
      </c>
      <c r="B2881" s="29" t="s">
        <v>4840</v>
      </c>
      <c r="C2881" s="23">
        <v>6</v>
      </c>
      <c r="D2881" s="23">
        <v>0.7</v>
      </c>
      <c r="E2881" s="23">
        <v>41.3</v>
      </c>
      <c r="F2881">
        <v>31</v>
      </c>
      <c r="G2881" t="s">
        <v>14144</v>
      </c>
    </row>
    <row r="2882" spans="1:7" x14ac:dyDescent="0.35">
      <c r="A2882" s="21" t="s">
        <v>10707</v>
      </c>
      <c r="B2882" s="29" t="s">
        <v>10698</v>
      </c>
      <c r="C2882" s="23">
        <v>6</v>
      </c>
      <c r="D2882" s="23">
        <v>1.5</v>
      </c>
      <c r="E2882" s="23">
        <v>37.5</v>
      </c>
      <c r="F2882">
        <v>5.5</v>
      </c>
      <c r="G2882" t="s">
        <v>14142</v>
      </c>
    </row>
    <row r="2883" spans="1:7" x14ac:dyDescent="0.35">
      <c r="A2883" s="21" t="s">
        <v>3576</v>
      </c>
      <c r="B2883" s="29" t="s">
        <v>3577</v>
      </c>
      <c r="C2883" s="23">
        <v>6</v>
      </c>
      <c r="D2883" s="23">
        <v>0.7</v>
      </c>
      <c r="E2883" s="23">
        <v>46</v>
      </c>
      <c r="F2883">
        <v>25</v>
      </c>
      <c r="G2883" t="s">
        <v>14163</v>
      </c>
    </row>
    <row r="2884" spans="1:7" x14ac:dyDescent="0.35">
      <c r="A2884" s="21" t="s">
        <v>5452</v>
      </c>
      <c r="B2884" s="29" t="s">
        <v>5453</v>
      </c>
      <c r="C2884" s="23">
        <v>6</v>
      </c>
      <c r="D2884" s="23">
        <v>0.7</v>
      </c>
      <c r="E2884" s="23">
        <v>40</v>
      </c>
      <c r="F2884">
        <v>99.5</v>
      </c>
      <c r="G2884" t="s">
        <v>14157</v>
      </c>
    </row>
    <row r="2885" spans="1:7" x14ac:dyDescent="0.35">
      <c r="A2885" s="21" t="s">
        <v>9441</v>
      </c>
      <c r="B2885" s="29" t="s">
        <v>9442</v>
      </c>
      <c r="C2885" s="23">
        <v>6</v>
      </c>
      <c r="D2885" s="23">
        <v>0.7</v>
      </c>
      <c r="E2885" s="23">
        <v>43.4</v>
      </c>
      <c r="F2885">
        <v>62.5</v>
      </c>
      <c r="G2885" t="s">
        <v>14145</v>
      </c>
    </row>
    <row r="2886" spans="1:7" x14ac:dyDescent="0.35">
      <c r="A2886" s="21" t="s">
        <v>9010</v>
      </c>
      <c r="B2886" s="29" t="s">
        <v>9011</v>
      </c>
      <c r="C2886" s="23">
        <v>6</v>
      </c>
      <c r="D2886" s="23">
        <v>0.7</v>
      </c>
      <c r="E2886" s="23">
        <v>40</v>
      </c>
      <c r="F2886">
        <v>9.5500000000000007</v>
      </c>
      <c r="G2886" t="s">
        <v>14144</v>
      </c>
    </row>
    <row r="2887" spans="1:7" x14ac:dyDescent="0.35">
      <c r="A2887" s="21" t="s">
        <v>14667</v>
      </c>
      <c r="B2887" s="29" t="s">
        <v>14668</v>
      </c>
      <c r="C2887" s="23">
        <v>6</v>
      </c>
      <c r="D2887" s="23">
        <v>0.7</v>
      </c>
      <c r="E2887" s="23">
        <v>0</v>
      </c>
      <c r="F2887">
        <v>16.95</v>
      </c>
      <c r="G2887" t="s">
        <v>14146</v>
      </c>
    </row>
    <row r="2888" spans="1:7" x14ac:dyDescent="0.35">
      <c r="A2888" s="21" t="s">
        <v>11163</v>
      </c>
      <c r="B2888" s="29" t="s">
        <v>11164</v>
      </c>
      <c r="C2888" s="23">
        <v>6</v>
      </c>
      <c r="D2888" s="23">
        <v>0.7</v>
      </c>
      <c r="E2888" s="23">
        <v>14.9</v>
      </c>
      <c r="F2888">
        <v>6.15</v>
      </c>
      <c r="G2888" t="s">
        <v>14141</v>
      </c>
    </row>
    <row r="2889" spans="1:7" x14ac:dyDescent="0.35">
      <c r="A2889" s="21" t="s">
        <v>4773</v>
      </c>
      <c r="B2889" s="29" t="s">
        <v>4774</v>
      </c>
      <c r="C2889" s="23">
        <v>6</v>
      </c>
      <c r="D2889" s="23">
        <v>0.7</v>
      </c>
      <c r="E2889" s="23">
        <v>40</v>
      </c>
      <c r="F2889">
        <v>17.25</v>
      </c>
      <c r="G2889" t="s">
        <v>14144</v>
      </c>
    </row>
    <row r="2890" spans="1:7" x14ac:dyDescent="0.35">
      <c r="A2890" s="21" t="s">
        <v>6378</v>
      </c>
      <c r="B2890" s="29" t="s">
        <v>6375</v>
      </c>
      <c r="C2890" s="23">
        <v>6</v>
      </c>
      <c r="D2890" s="23">
        <v>1</v>
      </c>
      <c r="E2890" s="23">
        <v>38</v>
      </c>
      <c r="F2890">
        <v>5.95</v>
      </c>
      <c r="G2890" t="s">
        <v>14142</v>
      </c>
    </row>
    <row r="2891" spans="1:7" x14ac:dyDescent="0.35">
      <c r="A2891" s="21" t="s">
        <v>11090</v>
      </c>
      <c r="B2891" s="29" t="s">
        <v>11091</v>
      </c>
      <c r="C2891" s="23">
        <v>6</v>
      </c>
      <c r="D2891" s="23">
        <v>0.7</v>
      </c>
      <c r="E2891" s="23">
        <v>40</v>
      </c>
      <c r="F2891">
        <v>115</v>
      </c>
      <c r="G2891" t="s">
        <v>14157</v>
      </c>
    </row>
    <row r="2892" spans="1:7" x14ac:dyDescent="0.35">
      <c r="A2892" s="21" t="s">
        <v>6220</v>
      </c>
      <c r="B2892" s="29" t="s">
        <v>6221</v>
      </c>
      <c r="C2892" s="23">
        <v>6</v>
      </c>
      <c r="D2892" s="23">
        <v>0.7</v>
      </c>
      <c r="E2892" s="23">
        <v>75.5</v>
      </c>
      <c r="F2892">
        <v>13.75</v>
      </c>
      <c r="G2892" t="s">
        <v>14144</v>
      </c>
    </row>
    <row r="2893" spans="1:7" x14ac:dyDescent="0.35">
      <c r="A2893" s="21" t="s">
        <v>3397</v>
      </c>
      <c r="B2893" s="29" t="s">
        <v>3385</v>
      </c>
      <c r="C2893" s="23">
        <v>2</v>
      </c>
      <c r="D2893" s="23">
        <v>3</v>
      </c>
      <c r="E2893" s="23">
        <v>40</v>
      </c>
      <c r="F2893">
        <v>82.5</v>
      </c>
      <c r="G2893" t="s">
        <v>14142</v>
      </c>
    </row>
    <row r="2894" spans="1:7" x14ac:dyDescent="0.35">
      <c r="A2894" s="21" t="s">
        <v>5817</v>
      </c>
      <c r="B2894" s="29" t="s">
        <v>5802</v>
      </c>
      <c r="C2894" s="23">
        <v>2</v>
      </c>
      <c r="D2894" s="23">
        <v>4.5</v>
      </c>
      <c r="E2894" s="23">
        <v>40</v>
      </c>
      <c r="F2894">
        <v>29.75</v>
      </c>
      <c r="G2894" t="s">
        <v>14150</v>
      </c>
    </row>
    <row r="2895" spans="1:7" x14ac:dyDescent="0.35">
      <c r="A2895" s="21" t="s">
        <v>10539</v>
      </c>
      <c r="B2895" s="29" t="s">
        <v>10540</v>
      </c>
      <c r="C2895" s="23">
        <v>48</v>
      </c>
      <c r="D2895" s="23">
        <v>0.05</v>
      </c>
      <c r="E2895" s="23">
        <v>17</v>
      </c>
      <c r="F2895">
        <v>5.25</v>
      </c>
      <c r="G2895" t="s">
        <v>14153</v>
      </c>
    </row>
    <row r="2896" spans="1:7" x14ac:dyDescent="0.35">
      <c r="A2896" s="21" t="s">
        <v>5621</v>
      </c>
      <c r="B2896" s="29" t="s">
        <v>5622</v>
      </c>
      <c r="C2896" s="23">
        <v>6</v>
      </c>
      <c r="D2896" s="23">
        <v>0.7</v>
      </c>
      <c r="E2896" s="23">
        <v>40</v>
      </c>
      <c r="F2896">
        <v>6.9</v>
      </c>
      <c r="G2896" t="s">
        <v>14146</v>
      </c>
    </row>
    <row r="2897" spans="1:7" x14ac:dyDescent="0.35">
      <c r="A2897" s="21" t="s">
        <v>6431</v>
      </c>
      <c r="B2897" s="29" t="s">
        <v>6413</v>
      </c>
      <c r="C2897" s="23">
        <v>1</v>
      </c>
      <c r="D2897" s="23">
        <v>4.5</v>
      </c>
      <c r="E2897" s="23">
        <v>40</v>
      </c>
      <c r="F2897">
        <v>210</v>
      </c>
      <c r="G2897" t="s">
        <v>14142</v>
      </c>
    </row>
    <row r="2898" spans="1:7" x14ac:dyDescent="0.35">
      <c r="A2898" s="21" t="s">
        <v>12970</v>
      </c>
      <c r="B2898" s="29" t="s">
        <v>12971</v>
      </c>
      <c r="C2898" s="23">
        <v>6</v>
      </c>
      <c r="D2898" s="23">
        <v>0.7</v>
      </c>
      <c r="E2898" s="23">
        <v>50.3</v>
      </c>
      <c r="F2898">
        <v>149</v>
      </c>
      <c r="G2898" t="s">
        <v>14158</v>
      </c>
    </row>
    <row r="2899" spans="1:7" x14ac:dyDescent="0.35">
      <c r="A2899" s="21" t="s">
        <v>11052</v>
      </c>
      <c r="B2899" s="29" t="s">
        <v>11053</v>
      </c>
      <c r="C2899" s="23">
        <v>3</v>
      </c>
      <c r="D2899" s="23">
        <v>0.7</v>
      </c>
      <c r="E2899" s="23">
        <v>46</v>
      </c>
      <c r="F2899">
        <v>39.5</v>
      </c>
      <c r="G2899" t="s">
        <v>14145</v>
      </c>
    </row>
    <row r="2900" spans="1:7" x14ac:dyDescent="0.35">
      <c r="A2900" s="21" t="s">
        <v>6437</v>
      </c>
      <c r="B2900" s="29" t="s">
        <v>6438</v>
      </c>
      <c r="C2900" s="23">
        <v>6</v>
      </c>
      <c r="D2900" s="23">
        <v>0.7</v>
      </c>
      <c r="E2900" s="23">
        <v>40</v>
      </c>
      <c r="F2900">
        <v>20.5</v>
      </c>
      <c r="G2900" t="s">
        <v>14141</v>
      </c>
    </row>
    <row r="2901" spans="1:7" x14ac:dyDescent="0.35">
      <c r="A2901" s="21" t="s">
        <v>9402</v>
      </c>
      <c r="B2901" s="29" t="s">
        <v>9403</v>
      </c>
      <c r="C2901" s="23">
        <v>6</v>
      </c>
      <c r="D2901" s="23">
        <v>0.7</v>
      </c>
      <c r="E2901" s="23">
        <v>12.5</v>
      </c>
      <c r="F2901">
        <v>7.85</v>
      </c>
      <c r="G2901" t="s">
        <v>14153</v>
      </c>
    </row>
    <row r="2902" spans="1:7" x14ac:dyDescent="0.35">
      <c r="A2902" s="21" t="s">
        <v>14258</v>
      </c>
      <c r="B2902" s="29" t="s">
        <v>14259</v>
      </c>
      <c r="C2902" s="23">
        <v>6</v>
      </c>
      <c r="D2902" s="23">
        <v>0.7</v>
      </c>
      <c r="E2902" s="23">
        <v>40</v>
      </c>
      <c r="F2902">
        <v>15.5</v>
      </c>
      <c r="G2902" t="s">
        <v>14144</v>
      </c>
    </row>
    <row r="2903" spans="1:7" x14ac:dyDescent="0.35">
      <c r="A2903" s="21" t="s">
        <v>14334</v>
      </c>
      <c r="B2903" s="29" t="s">
        <v>14335</v>
      </c>
      <c r="C2903" s="23">
        <v>6</v>
      </c>
      <c r="D2903" s="23">
        <v>0.7</v>
      </c>
      <c r="E2903" s="23">
        <v>40</v>
      </c>
      <c r="F2903">
        <v>37.5</v>
      </c>
      <c r="G2903" t="s">
        <v>14140</v>
      </c>
    </row>
    <row r="2904" spans="1:7" x14ac:dyDescent="0.35">
      <c r="A2904" s="21" t="s">
        <v>2714</v>
      </c>
      <c r="B2904" s="29" t="s">
        <v>2715</v>
      </c>
      <c r="C2904" s="23">
        <v>6</v>
      </c>
      <c r="D2904" s="23">
        <v>0.7</v>
      </c>
      <c r="E2904" s="23">
        <v>40</v>
      </c>
      <c r="F2904">
        <v>5.25</v>
      </c>
      <c r="G2904" t="s">
        <v>14149</v>
      </c>
    </row>
    <row r="2905" spans="1:7" x14ac:dyDescent="0.35">
      <c r="A2905" s="21" t="s">
        <v>1207</v>
      </c>
      <c r="B2905" s="29" t="s">
        <v>1201</v>
      </c>
      <c r="C2905" s="23">
        <v>6</v>
      </c>
      <c r="D2905" s="23">
        <v>1.5</v>
      </c>
      <c r="E2905" s="23">
        <v>35</v>
      </c>
      <c r="F2905">
        <v>10.95</v>
      </c>
      <c r="G2905" t="s">
        <v>14144</v>
      </c>
    </row>
    <row r="2906" spans="1:7" x14ac:dyDescent="0.35">
      <c r="A2906" s="21" t="s">
        <v>13110</v>
      </c>
      <c r="B2906" s="29" t="s">
        <v>13111</v>
      </c>
      <c r="C2906" s="23">
        <v>6</v>
      </c>
      <c r="D2906" s="23">
        <v>0.7</v>
      </c>
      <c r="E2906" s="23">
        <v>40</v>
      </c>
      <c r="F2906">
        <v>13.25</v>
      </c>
      <c r="G2906" t="s">
        <v>14151</v>
      </c>
    </row>
    <row r="2907" spans="1:7" x14ac:dyDescent="0.35">
      <c r="A2907" s="21" t="s">
        <v>7560</v>
      </c>
      <c r="B2907" s="29" t="s">
        <v>7561</v>
      </c>
      <c r="C2907" s="23">
        <v>4</v>
      </c>
      <c r="D2907" s="23">
        <v>0.7</v>
      </c>
      <c r="E2907" s="23">
        <v>40</v>
      </c>
      <c r="F2907">
        <v>195</v>
      </c>
      <c r="G2907" t="s">
        <v>14150</v>
      </c>
    </row>
    <row r="2908" spans="1:7" x14ac:dyDescent="0.35">
      <c r="A2908" s="21" t="s">
        <v>1591</v>
      </c>
      <c r="B2908" s="29" t="s">
        <v>1592</v>
      </c>
      <c r="C2908" s="23">
        <v>2</v>
      </c>
      <c r="D2908" s="23">
        <v>0.7</v>
      </c>
      <c r="E2908" s="23">
        <v>46</v>
      </c>
      <c r="F2908">
        <v>435</v>
      </c>
      <c r="G2908" t="s">
        <v>14145</v>
      </c>
    </row>
    <row r="2909" spans="1:7" x14ac:dyDescent="0.35">
      <c r="A2909" s="21" t="s">
        <v>7063</v>
      </c>
      <c r="B2909" s="29" t="s">
        <v>7060</v>
      </c>
      <c r="C2909" s="23">
        <v>6</v>
      </c>
      <c r="D2909" s="23">
        <v>1</v>
      </c>
      <c r="E2909" s="23">
        <v>30</v>
      </c>
      <c r="F2909">
        <v>6.95</v>
      </c>
      <c r="G2909" t="s">
        <v>14156</v>
      </c>
    </row>
    <row r="2910" spans="1:7" x14ac:dyDescent="0.35">
      <c r="A2910" s="21" t="s">
        <v>10864</v>
      </c>
      <c r="B2910" s="29" t="s">
        <v>10861</v>
      </c>
      <c r="C2910" s="23">
        <v>6</v>
      </c>
      <c r="D2910" s="23">
        <v>1</v>
      </c>
      <c r="E2910" s="23">
        <v>17.5</v>
      </c>
      <c r="F2910">
        <v>3.25</v>
      </c>
      <c r="G2910" t="s">
        <v>14141</v>
      </c>
    </row>
    <row r="2911" spans="1:7" x14ac:dyDescent="0.35">
      <c r="A2911" s="21" t="s">
        <v>10867</v>
      </c>
      <c r="B2911" s="29" t="s">
        <v>10868</v>
      </c>
      <c r="C2911" s="23">
        <v>6</v>
      </c>
      <c r="D2911" s="23">
        <v>0.7</v>
      </c>
      <c r="E2911" s="23">
        <v>17.7</v>
      </c>
      <c r="F2911">
        <v>3.1</v>
      </c>
      <c r="G2911" t="s">
        <v>14141</v>
      </c>
    </row>
    <row r="2912" spans="1:7" x14ac:dyDescent="0.35">
      <c r="A2912" s="21" t="s">
        <v>8994</v>
      </c>
      <c r="B2912" s="29" t="s">
        <v>8995</v>
      </c>
      <c r="C2912" s="23">
        <v>6</v>
      </c>
      <c r="D2912" s="23">
        <v>0.7</v>
      </c>
      <c r="E2912" s="23">
        <v>40</v>
      </c>
      <c r="F2912">
        <v>11.5</v>
      </c>
      <c r="G2912" t="s">
        <v>14144</v>
      </c>
    </row>
    <row r="2913" spans="1:7" x14ac:dyDescent="0.35">
      <c r="A2913" s="21" t="s">
        <v>5422</v>
      </c>
      <c r="B2913" s="29" t="s">
        <v>5423</v>
      </c>
      <c r="C2913" s="23">
        <v>6</v>
      </c>
      <c r="D2913" s="23">
        <v>0.7</v>
      </c>
      <c r="E2913" s="23">
        <v>50</v>
      </c>
      <c r="F2913">
        <v>21.5</v>
      </c>
      <c r="G2913" t="s">
        <v>14158</v>
      </c>
    </row>
    <row r="2914" spans="1:7" x14ac:dyDescent="0.35">
      <c r="A2914" s="21" t="s">
        <v>402</v>
      </c>
      <c r="B2914" s="29" t="s">
        <v>403</v>
      </c>
      <c r="C2914" s="23">
        <v>6</v>
      </c>
      <c r="D2914" s="23">
        <v>0.7</v>
      </c>
      <c r="E2914" s="23">
        <v>30</v>
      </c>
      <c r="F2914">
        <v>7.5</v>
      </c>
      <c r="G2914" t="s">
        <v>14148</v>
      </c>
    </row>
    <row r="2915" spans="1:7" x14ac:dyDescent="0.35">
      <c r="A2915" s="21" t="s">
        <v>3364</v>
      </c>
      <c r="B2915" s="29" t="s">
        <v>3365</v>
      </c>
      <c r="C2915" s="23">
        <v>6</v>
      </c>
      <c r="D2915" s="23">
        <v>0.7</v>
      </c>
      <c r="E2915" s="23">
        <v>37.5</v>
      </c>
      <c r="F2915">
        <v>16.25</v>
      </c>
      <c r="G2915" t="s">
        <v>14141</v>
      </c>
    </row>
    <row r="2916" spans="1:7" x14ac:dyDescent="0.35">
      <c r="A2916" s="21" t="s">
        <v>10759</v>
      </c>
      <c r="B2916" s="29" t="s">
        <v>10760</v>
      </c>
      <c r="C2916" s="23">
        <v>12</v>
      </c>
      <c r="D2916" s="23">
        <v>0.05</v>
      </c>
      <c r="E2916" s="23">
        <v>40</v>
      </c>
      <c r="F2916">
        <v>2.25</v>
      </c>
      <c r="G2916" t="s">
        <v>14146</v>
      </c>
    </row>
    <row r="2917" spans="1:7" x14ac:dyDescent="0.35">
      <c r="A2917" s="21" t="s">
        <v>3500</v>
      </c>
      <c r="B2917" s="29" t="s">
        <v>3501</v>
      </c>
      <c r="C2917" s="23">
        <v>120</v>
      </c>
      <c r="D2917" s="23">
        <v>0.05</v>
      </c>
      <c r="E2917" s="23">
        <v>40</v>
      </c>
      <c r="F2917">
        <v>1.35</v>
      </c>
      <c r="G2917" t="s">
        <v>14153</v>
      </c>
    </row>
    <row r="2918" spans="1:7" x14ac:dyDescent="0.35">
      <c r="A2918" s="21" t="s">
        <v>13280</v>
      </c>
      <c r="B2918" s="29" t="s">
        <v>13281</v>
      </c>
      <c r="C2918" s="23">
        <v>6</v>
      </c>
      <c r="D2918" s="23">
        <v>0.7</v>
      </c>
      <c r="E2918" s="23">
        <v>17</v>
      </c>
      <c r="F2918">
        <v>6.4</v>
      </c>
      <c r="G2918" t="s">
        <v>14141</v>
      </c>
    </row>
    <row r="2919" spans="1:7" x14ac:dyDescent="0.35">
      <c r="A2919" s="21" t="s">
        <v>10362</v>
      </c>
      <c r="B2919" s="29" t="s">
        <v>10363</v>
      </c>
      <c r="C2919" s="23">
        <v>6</v>
      </c>
      <c r="D2919" s="23">
        <v>0.7</v>
      </c>
      <c r="E2919" s="23">
        <v>40</v>
      </c>
      <c r="F2919">
        <v>12.2</v>
      </c>
      <c r="G2919" t="s">
        <v>14145</v>
      </c>
    </row>
    <row r="2920" spans="1:7" x14ac:dyDescent="0.35">
      <c r="A2920" s="21" t="s">
        <v>14590</v>
      </c>
      <c r="B2920" s="29" t="s">
        <v>14591</v>
      </c>
      <c r="C2920" s="23">
        <v>6</v>
      </c>
      <c r="D2920" s="23">
        <v>1</v>
      </c>
      <c r="E2920" s="23">
        <v>46</v>
      </c>
      <c r="F2920">
        <v>34</v>
      </c>
      <c r="G2920" t="s">
        <v>14145</v>
      </c>
    </row>
    <row r="2921" spans="1:7" x14ac:dyDescent="0.35">
      <c r="A2921" s="21" t="s">
        <v>1373</v>
      </c>
      <c r="B2921" s="29" t="s">
        <v>1374</v>
      </c>
      <c r="C2921" s="23">
        <v>6</v>
      </c>
      <c r="D2921" s="23">
        <v>0.7</v>
      </c>
      <c r="E2921" s="23">
        <v>47.6</v>
      </c>
      <c r="F2921">
        <v>180</v>
      </c>
      <c r="G2921" t="s">
        <v>14145</v>
      </c>
    </row>
    <row r="2922" spans="1:7" x14ac:dyDescent="0.35">
      <c r="A2922" s="21" t="s">
        <v>13167</v>
      </c>
      <c r="B2922" s="29" t="s">
        <v>13168</v>
      </c>
      <c r="C2922" s="23">
        <v>6</v>
      </c>
      <c r="D2922" s="23">
        <v>0.7</v>
      </c>
      <c r="E2922" s="23">
        <v>46.3</v>
      </c>
      <c r="F2922">
        <v>24.5</v>
      </c>
      <c r="G2922" t="s">
        <v>14145</v>
      </c>
    </row>
    <row r="2923" spans="1:7" x14ac:dyDescent="0.35">
      <c r="A2923" s="21" t="s">
        <v>10587</v>
      </c>
      <c r="B2923" s="29" t="s">
        <v>10588</v>
      </c>
      <c r="C2923" s="23">
        <v>6</v>
      </c>
      <c r="D2923" s="23">
        <v>0.7</v>
      </c>
      <c r="E2923" s="23">
        <v>37.5</v>
      </c>
      <c r="F2923">
        <v>8.1</v>
      </c>
      <c r="G2923" t="s">
        <v>14144</v>
      </c>
    </row>
    <row r="2924" spans="1:7" x14ac:dyDescent="0.35">
      <c r="A2924" s="21" t="s">
        <v>13820</v>
      </c>
      <c r="B2924" s="29" t="s">
        <v>13821</v>
      </c>
      <c r="C2924" s="23">
        <v>6</v>
      </c>
      <c r="D2924" s="23">
        <v>0.7</v>
      </c>
      <c r="E2924" s="23">
        <v>45.2</v>
      </c>
      <c r="F2924">
        <v>24.5</v>
      </c>
      <c r="G2924" t="s">
        <v>14158</v>
      </c>
    </row>
    <row r="2925" spans="1:7" x14ac:dyDescent="0.35">
      <c r="A2925" s="21" t="s">
        <v>14365</v>
      </c>
      <c r="B2925" s="29" t="s">
        <v>14366</v>
      </c>
      <c r="C2925" s="23">
        <v>6</v>
      </c>
      <c r="D2925" s="23">
        <v>0.7</v>
      </c>
      <c r="E2925" s="23">
        <v>40</v>
      </c>
      <c r="F2925">
        <v>41</v>
      </c>
      <c r="G2925" t="s">
        <v>14157</v>
      </c>
    </row>
    <row r="2926" spans="1:7" x14ac:dyDescent="0.35">
      <c r="A2926" s="21" t="s">
        <v>14260</v>
      </c>
      <c r="B2926" s="29" t="s">
        <v>14261</v>
      </c>
      <c r="C2926" s="23">
        <v>6</v>
      </c>
      <c r="D2926" s="23">
        <v>0.7</v>
      </c>
      <c r="E2926" s="23">
        <v>40</v>
      </c>
      <c r="F2926">
        <v>18.25</v>
      </c>
      <c r="G2926" t="s">
        <v>14144</v>
      </c>
    </row>
    <row r="2927" spans="1:7" x14ac:dyDescent="0.35">
      <c r="A2927" s="21" t="s">
        <v>3831</v>
      </c>
      <c r="B2927" s="29" t="s">
        <v>3832</v>
      </c>
      <c r="C2927" s="23">
        <v>6</v>
      </c>
      <c r="D2927" s="23">
        <v>0.7</v>
      </c>
      <c r="E2927" s="23">
        <v>46</v>
      </c>
      <c r="F2927">
        <v>29.75</v>
      </c>
      <c r="G2927" t="s">
        <v>14145</v>
      </c>
    </row>
    <row r="2928" spans="1:7" x14ac:dyDescent="0.35">
      <c r="A2928" s="21" t="s">
        <v>13070</v>
      </c>
      <c r="B2928" s="29" t="s">
        <v>13071</v>
      </c>
      <c r="C2928" s="23">
        <v>6</v>
      </c>
      <c r="D2928" s="23">
        <v>0.7</v>
      </c>
      <c r="E2928" s="23">
        <v>48</v>
      </c>
      <c r="F2928">
        <v>23.95</v>
      </c>
      <c r="G2928" t="s">
        <v>14163</v>
      </c>
    </row>
    <row r="2929" spans="1:7" x14ac:dyDescent="0.35">
      <c r="A2929" s="21" t="s">
        <v>14576</v>
      </c>
      <c r="B2929" s="29" t="s">
        <v>14577</v>
      </c>
      <c r="C2929" s="23">
        <v>6</v>
      </c>
      <c r="D2929" s="23">
        <v>0.5</v>
      </c>
      <c r="E2929" s="23">
        <v>20</v>
      </c>
      <c r="F2929">
        <v>4.9800000000000004</v>
      </c>
      <c r="G2929" t="s">
        <v>14148</v>
      </c>
    </row>
    <row r="2930" spans="1:7" x14ac:dyDescent="0.35">
      <c r="A2930" s="21" t="s">
        <v>4534</v>
      </c>
      <c r="B2930" s="29" t="s">
        <v>4535</v>
      </c>
      <c r="C2930" s="23">
        <v>6</v>
      </c>
      <c r="D2930" s="23">
        <v>0.7</v>
      </c>
      <c r="E2930" s="23">
        <v>38</v>
      </c>
      <c r="F2930">
        <v>28.5</v>
      </c>
      <c r="G2930" t="s">
        <v>14140</v>
      </c>
    </row>
    <row r="2931" spans="1:7" x14ac:dyDescent="0.35">
      <c r="A2931" s="21" t="s">
        <v>14280</v>
      </c>
      <c r="B2931" s="29" t="s">
        <v>14281</v>
      </c>
      <c r="C2931" s="23">
        <v>6</v>
      </c>
      <c r="D2931" s="23">
        <v>0.7</v>
      </c>
      <c r="E2931" s="23">
        <v>40</v>
      </c>
      <c r="F2931">
        <v>15.5</v>
      </c>
      <c r="G2931" t="s">
        <v>14144</v>
      </c>
    </row>
    <row r="2932" spans="1:7" x14ac:dyDescent="0.35">
      <c r="A2932" s="21" t="s">
        <v>4552</v>
      </c>
      <c r="B2932" s="29" t="s">
        <v>4553</v>
      </c>
      <c r="C2932" s="23">
        <v>6</v>
      </c>
      <c r="D2932" s="23">
        <v>0.7</v>
      </c>
      <c r="E2932" s="23">
        <v>40</v>
      </c>
      <c r="F2932">
        <v>26.95</v>
      </c>
      <c r="G2932" t="s">
        <v>14144</v>
      </c>
    </row>
    <row r="2933" spans="1:7" x14ac:dyDescent="0.35">
      <c r="A2933" s="21" t="s">
        <v>7077</v>
      </c>
      <c r="B2933" s="29" t="s">
        <v>7075</v>
      </c>
      <c r="C2933" s="23">
        <v>120</v>
      </c>
      <c r="D2933" s="23">
        <v>0.05</v>
      </c>
      <c r="E2933" s="23">
        <v>40</v>
      </c>
      <c r="F2933">
        <v>1.45</v>
      </c>
      <c r="G2933" t="s">
        <v>14253</v>
      </c>
    </row>
    <row r="2934" spans="1:7" x14ac:dyDescent="0.35">
      <c r="A2934" s="21" t="s">
        <v>665</v>
      </c>
      <c r="B2934" s="29" t="s">
        <v>666</v>
      </c>
      <c r="C2934" s="23">
        <v>6</v>
      </c>
      <c r="D2934" s="23">
        <v>0.7</v>
      </c>
      <c r="E2934" s="23">
        <v>40</v>
      </c>
      <c r="F2934">
        <v>16.899999999999999</v>
      </c>
      <c r="G2934" t="s">
        <v>14144</v>
      </c>
    </row>
    <row r="2935" spans="1:7" x14ac:dyDescent="0.35">
      <c r="A2935" s="21" t="s">
        <v>10599</v>
      </c>
      <c r="B2935" s="29" t="s">
        <v>10600</v>
      </c>
      <c r="C2935" s="23">
        <v>6</v>
      </c>
      <c r="D2935" s="23">
        <v>0.7</v>
      </c>
      <c r="E2935" s="23">
        <v>17</v>
      </c>
      <c r="F2935">
        <v>5.45</v>
      </c>
      <c r="G2935" t="s">
        <v>14153</v>
      </c>
    </row>
    <row r="2936" spans="1:7" x14ac:dyDescent="0.35">
      <c r="A2936" s="21" t="s">
        <v>11773</v>
      </c>
      <c r="B2936" s="29" t="s">
        <v>11774</v>
      </c>
      <c r="C2936" s="23">
        <v>6</v>
      </c>
      <c r="D2936" s="23">
        <v>1</v>
      </c>
      <c r="E2936" s="23">
        <v>38</v>
      </c>
      <c r="F2936">
        <v>7.15</v>
      </c>
      <c r="G2936" t="s">
        <v>14140</v>
      </c>
    </row>
    <row r="2937" spans="1:7" x14ac:dyDescent="0.35">
      <c r="A2937" s="21" t="s">
        <v>8413</v>
      </c>
      <c r="B2937" s="29" t="s">
        <v>8414</v>
      </c>
      <c r="C2937" s="23">
        <v>6</v>
      </c>
      <c r="D2937" s="23">
        <v>0.7</v>
      </c>
      <c r="E2937" s="23">
        <v>31</v>
      </c>
      <c r="F2937">
        <v>4.4000000000000004</v>
      </c>
      <c r="G2937" t="s">
        <v>14148</v>
      </c>
    </row>
    <row r="2938" spans="1:7" x14ac:dyDescent="0.35">
      <c r="A2938" s="21" t="s">
        <v>596</v>
      </c>
      <c r="B2938" s="29" t="s">
        <v>597</v>
      </c>
      <c r="C2938" s="23">
        <v>6</v>
      </c>
      <c r="D2938" s="23">
        <v>0.7</v>
      </c>
      <c r="E2938" s="23">
        <v>50</v>
      </c>
      <c r="F2938">
        <v>25.5</v>
      </c>
      <c r="G2938" t="s">
        <v>14145</v>
      </c>
    </row>
    <row r="2939" spans="1:7" x14ac:dyDescent="0.35">
      <c r="A2939" s="21" t="s">
        <v>517</v>
      </c>
      <c r="B2939" s="29" t="s">
        <v>14484</v>
      </c>
      <c r="C2939" s="23">
        <v>4</v>
      </c>
      <c r="D2939" s="23">
        <v>0.7</v>
      </c>
      <c r="E2939" s="23">
        <v>40</v>
      </c>
      <c r="F2939">
        <v>95</v>
      </c>
      <c r="G2939" t="s">
        <v>14140</v>
      </c>
    </row>
    <row r="2940" spans="1:7" x14ac:dyDescent="0.35">
      <c r="A2940" s="21" t="s">
        <v>440</v>
      </c>
      <c r="B2940" s="29" t="s">
        <v>441</v>
      </c>
      <c r="C2940" s="23">
        <v>6</v>
      </c>
      <c r="D2940" s="23">
        <v>0.5</v>
      </c>
      <c r="E2940" s="23">
        <v>50</v>
      </c>
      <c r="F2940">
        <v>74.5</v>
      </c>
      <c r="G2940" t="s">
        <v>14145</v>
      </c>
    </row>
    <row r="2941" spans="1:7" x14ac:dyDescent="0.35">
      <c r="A2941" s="21" t="s">
        <v>3455</v>
      </c>
      <c r="B2941" s="29" t="s">
        <v>3456</v>
      </c>
      <c r="C2941" s="23">
        <v>6</v>
      </c>
      <c r="D2941" s="23">
        <v>0.7</v>
      </c>
      <c r="E2941" s="23">
        <v>40</v>
      </c>
      <c r="F2941">
        <v>12.75</v>
      </c>
      <c r="G2941" t="s">
        <v>14165</v>
      </c>
    </row>
    <row r="2942" spans="1:7" x14ac:dyDescent="0.35">
      <c r="A2942" s="21" t="s">
        <v>14315</v>
      </c>
      <c r="B2942" s="29" t="s">
        <v>14316</v>
      </c>
      <c r="C2942" s="23">
        <v>6</v>
      </c>
      <c r="D2942" s="23">
        <v>0.7</v>
      </c>
      <c r="E2942" s="23">
        <v>40</v>
      </c>
      <c r="F2942">
        <v>89</v>
      </c>
      <c r="G2942" t="s">
        <v>14140</v>
      </c>
    </row>
    <row r="2943" spans="1:7" x14ac:dyDescent="0.35">
      <c r="A2943" s="21" t="s">
        <v>6763</v>
      </c>
      <c r="B2943" s="29" t="s">
        <v>6764</v>
      </c>
      <c r="C2943" s="23">
        <v>6</v>
      </c>
      <c r="D2943" s="23">
        <v>0.7</v>
      </c>
      <c r="E2943" s="23">
        <v>40</v>
      </c>
      <c r="F2943">
        <v>21.25</v>
      </c>
      <c r="G2943" t="s">
        <v>14140</v>
      </c>
    </row>
    <row r="2944" spans="1:7" x14ac:dyDescent="0.35">
      <c r="A2944" s="21" t="s">
        <v>2194</v>
      </c>
      <c r="B2944" s="29" t="s">
        <v>2195</v>
      </c>
      <c r="C2944" s="23">
        <v>6</v>
      </c>
      <c r="D2944" s="23">
        <v>0.5</v>
      </c>
      <c r="E2944" s="23">
        <v>40</v>
      </c>
      <c r="F2944">
        <v>19.25</v>
      </c>
      <c r="G2944" t="s">
        <v>14144</v>
      </c>
    </row>
    <row r="2945" spans="1:7" x14ac:dyDescent="0.35">
      <c r="A2945" s="21" t="s">
        <v>2624</v>
      </c>
      <c r="B2945" s="29" t="s">
        <v>2621</v>
      </c>
      <c r="C2945" s="23">
        <v>12</v>
      </c>
      <c r="D2945" s="23">
        <v>1</v>
      </c>
      <c r="E2945" s="23">
        <v>40</v>
      </c>
      <c r="F2945">
        <v>11.25</v>
      </c>
      <c r="G2945" t="s">
        <v>14150</v>
      </c>
    </row>
    <row r="2946" spans="1:7" x14ac:dyDescent="0.35">
      <c r="A2946" s="21" t="s">
        <v>5629</v>
      </c>
      <c r="B2946" s="29" t="s">
        <v>5630</v>
      </c>
      <c r="C2946" s="23">
        <v>6</v>
      </c>
      <c r="D2946" s="23">
        <v>0.7</v>
      </c>
      <c r="E2946" s="23">
        <v>40</v>
      </c>
      <c r="F2946">
        <v>6.5</v>
      </c>
      <c r="G2946" t="s">
        <v>14146</v>
      </c>
    </row>
    <row r="2947" spans="1:7" x14ac:dyDescent="0.35">
      <c r="A2947" s="21" t="s">
        <v>3103</v>
      </c>
      <c r="B2947" s="29" t="s">
        <v>3104</v>
      </c>
      <c r="C2947" s="23">
        <v>6</v>
      </c>
      <c r="D2947" s="23">
        <v>0.7</v>
      </c>
      <c r="E2947" s="23">
        <v>40</v>
      </c>
      <c r="F2947">
        <v>24.5</v>
      </c>
      <c r="G2947" t="s">
        <v>14144</v>
      </c>
    </row>
    <row r="2948" spans="1:7" x14ac:dyDescent="0.35">
      <c r="A2948" s="21" t="s">
        <v>2896</v>
      </c>
      <c r="B2948" s="29" t="s">
        <v>2897</v>
      </c>
      <c r="C2948" s="23">
        <v>6</v>
      </c>
      <c r="D2948" s="23">
        <v>1.5</v>
      </c>
      <c r="E2948" s="23">
        <v>35</v>
      </c>
      <c r="F2948">
        <v>10.7</v>
      </c>
      <c r="G2948" t="s">
        <v>14144</v>
      </c>
    </row>
    <row r="2949" spans="1:7" x14ac:dyDescent="0.35">
      <c r="A2949" s="21" t="s">
        <v>5959</v>
      </c>
      <c r="B2949" s="29" t="s">
        <v>5960</v>
      </c>
      <c r="C2949" s="23">
        <v>6</v>
      </c>
      <c r="D2949" s="23">
        <v>0.7</v>
      </c>
      <c r="E2949" s="23">
        <v>40</v>
      </c>
      <c r="F2949">
        <v>30</v>
      </c>
      <c r="G2949" t="s">
        <v>14145</v>
      </c>
    </row>
    <row r="2950" spans="1:7" x14ac:dyDescent="0.35">
      <c r="A2950" s="21" t="s">
        <v>14049</v>
      </c>
      <c r="B2950" s="29" t="s">
        <v>14050</v>
      </c>
      <c r="C2950" s="23">
        <v>6</v>
      </c>
      <c r="D2950" s="23">
        <v>1</v>
      </c>
      <c r="E2950" s="23">
        <v>44.5</v>
      </c>
      <c r="F2950">
        <v>11.3</v>
      </c>
      <c r="G2950" t="s">
        <v>14146</v>
      </c>
    </row>
    <row r="2951" spans="1:7" x14ac:dyDescent="0.35">
      <c r="A2951" s="21" t="s">
        <v>9816</v>
      </c>
      <c r="B2951" s="29" t="s">
        <v>9817</v>
      </c>
      <c r="C2951" s="23">
        <v>6</v>
      </c>
      <c r="D2951" s="23">
        <v>0.7</v>
      </c>
      <c r="E2951" s="23">
        <v>45.7</v>
      </c>
      <c r="F2951">
        <v>40.75</v>
      </c>
      <c r="G2951" t="s">
        <v>14167</v>
      </c>
    </row>
    <row r="2952" spans="1:7" x14ac:dyDescent="0.35">
      <c r="A2952" s="21" t="s">
        <v>7338</v>
      </c>
      <c r="B2952" s="29" t="s">
        <v>7335</v>
      </c>
      <c r="C2952" s="23">
        <v>6</v>
      </c>
      <c r="D2952" s="23">
        <v>1</v>
      </c>
      <c r="E2952" s="23">
        <v>40</v>
      </c>
      <c r="F2952">
        <v>23.5</v>
      </c>
      <c r="G2952" t="s">
        <v>14150</v>
      </c>
    </row>
    <row r="2953" spans="1:7" x14ac:dyDescent="0.35">
      <c r="A2953" s="21" t="s">
        <v>11418</v>
      </c>
      <c r="B2953" s="29" t="s">
        <v>11419</v>
      </c>
      <c r="C2953" s="23">
        <v>6</v>
      </c>
      <c r="D2953" s="23">
        <v>0.7</v>
      </c>
      <c r="E2953" s="23">
        <v>40</v>
      </c>
      <c r="F2953">
        <v>9.75</v>
      </c>
      <c r="G2953" t="s">
        <v>14169</v>
      </c>
    </row>
    <row r="2954" spans="1:7" x14ac:dyDescent="0.35">
      <c r="A2954" s="21" t="s">
        <v>1850</v>
      </c>
      <c r="B2954" s="29" t="s">
        <v>1851</v>
      </c>
      <c r="C2954" s="23">
        <v>12</v>
      </c>
      <c r="D2954" s="23">
        <v>1</v>
      </c>
      <c r="E2954" s="23">
        <v>40</v>
      </c>
      <c r="F2954">
        <v>6</v>
      </c>
      <c r="G2954" t="s">
        <v>14150</v>
      </c>
    </row>
    <row r="2955" spans="1:7" x14ac:dyDescent="0.35">
      <c r="A2955" s="21" t="s">
        <v>14312</v>
      </c>
      <c r="B2955" s="29" t="s">
        <v>12775</v>
      </c>
      <c r="C2955" s="23">
        <v>6</v>
      </c>
      <c r="D2955" s="23">
        <v>0.7</v>
      </c>
      <c r="E2955" s="23">
        <v>40</v>
      </c>
      <c r="F2955">
        <v>170</v>
      </c>
      <c r="G2955" t="s">
        <v>14145</v>
      </c>
    </row>
    <row r="2956" spans="1:7" x14ac:dyDescent="0.35">
      <c r="A2956" s="21" t="s">
        <v>2777</v>
      </c>
      <c r="B2956" s="29" t="s">
        <v>2765</v>
      </c>
      <c r="C2956" s="23">
        <v>12</v>
      </c>
      <c r="D2956" s="23">
        <v>1</v>
      </c>
      <c r="E2956" s="23">
        <v>25</v>
      </c>
      <c r="F2956">
        <v>8.99</v>
      </c>
      <c r="G2956" t="s">
        <v>14156</v>
      </c>
    </row>
    <row r="2957" spans="1:7" x14ac:dyDescent="0.35">
      <c r="A2957" s="21" t="s">
        <v>14288</v>
      </c>
      <c r="B2957" s="29" t="s">
        <v>14289</v>
      </c>
      <c r="C2957" s="23">
        <v>6</v>
      </c>
      <c r="D2957" s="23">
        <v>0.7</v>
      </c>
      <c r="E2957" s="23">
        <v>40</v>
      </c>
      <c r="F2957">
        <v>7.15</v>
      </c>
      <c r="G2957" t="s">
        <v>14144</v>
      </c>
    </row>
    <row r="2958" spans="1:7" x14ac:dyDescent="0.35">
      <c r="A2958" s="21" t="s">
        <v>14421</v>
      </c>
      <c r="B2958" s="29" t="s">
        <v>14422</v>
      </c>
      <c r="C2958" s="23">
        <v>6</v>
      </c>
      <c r="D2958" s="23">
        <v>0.7</v>
      </c>
      <c r="E2958" s="23">
        <v>40</v>
      </c>
      <c r="F2958">
        <v>16.5</v>
      </c>
      <c r="G2958" t="s">
        <v>14153</v>
      </c>
    </row>
    <row r="2959" spans="1:7" x14ac:dyDescent="0.35">
      <c r="A2959" s="21" t="s">
        <v>11071</v>
      </c>
      <c r="B2959" s="29" t="s">
        <v>11072</v>
      </c>
      <c r="C2959" s="23">
        <v>1</v>
      </c>
      <c r="D2959" s="23">
        <v>0.7</v>
      </c>
      <c r="E2959" s="23">
        <v>40</v>
      </c>
      <c r="F2959">
        <v>2350</v>
      </c>
      <c r="G2959" t="s">
        <v>14157</v>
      </c>
    </row>
    <row r="2960" spans="1:7" x14ac:dyDescent="0.35">
      <c r="A2960" s="21" t="s">
        <v>4152</v>
      </c>
      <c r="B2960" s="29" t="s">
        <v>4153</v>
      </c>
      <c r="C2960" s="23">
        <v>6</v>
      </c>
      <c r="D2960" s="23">
        <v>0.7</v>
      </c>
      <c r="E2960" s="23">
        <v>15</v>
      </c>
      <c r="F2960">
        <v>6.95</v>
      </c>
      <c r="G2960" t="s">
        <v>14153</v>
      </c>
    </row>
    <row r="2961" spans="1:7" x14ac:dyDescent="0.35">
      <c r="A2961" s="21" t="s">
        <v>815</v>
      </c>
      <c r="B2961" s="29" t="s">
        <v>816</v>
      </c>
      <c r="C2961" s="23">
        <v>6</v>
      </c>
      <c r="D2961" s="23">
        <v>0.7</v>
      </c>
      <c r="E2961" s="23">
        <v>46.2</v>
      </c>
      <c r="F2961">
        <v>215</v>
      </c>
      <c r="G2961" t="s">
        <v>14145</v>
      </c>
    </row>
    <row r="2962" spans="1:7" x14ac:dyDescent="0.35">
      <c r="A2962" s="21" t="s">
        <v>1545</v>
      </c>
      <c r="B2962" s="29" t="s">
        <v>1546</v>
      </c>
      <c r="C2962" s="23">
        <v>6</v>
      </c>
      <c r="D2962" s="23">
        <v>0.7</v>
      </c>
      <c r="E2962" s="23">
        <v>40</v>
      </c>
      <c r="F2962">
        <v>24.2</v>
      </c>
      <c r="G2962" t="s">
        <v>14141</v>
      </c>
    </row>
    <row r="2963" spans="1:7" x14ac:dyDescent="0.35">
      <c r="A2963" s="21" t="s">
        <v>5744</v>
      </c>
      <c r="B2963" s="29" t="s">
        <v>5745</v>
      </c>
      <c r="C2963" s="23">
        <v>6</v>
      </c>
      <c r="D2963" s="23">
        <v>0.7</v>
      </c>
      <c r="E2963" s="23">
        <v>43</v>
      </c>
      <c r="F2963">
        <v>17.25</v>
      </c>
      <c r="G2963" t="s">
        <v>14145</v>
      </c>
    </row>
    <row r="2964" spans="1:7" x14ac:dyDescent="0.35">
      <c r="A2964" s="21" t="s">
        <v>4104</v>
      </c>
      <c r="B2964" s="29" t="s">
        <v>4105</v>
      </c>
      <c r="C2964" s="23">
        <v>6</v>
      </c>
      <c r="D2964" s="23">
        <v>0.7</v>
      </c>
      <c r="E2964" s="23">
        <v>15</v>
      </c>
      <c r="F2964">
        <v>6.95</v>
      </c>
      <c r="G2964" t="s">
        <v>14153</v>
      </c>
    </row>
    <row r="2965" spans="1:7" x14ac:dyDescent="0.35">
      <c r="A2965" s="21" t="s">
        <v>12465</v>
      </c>
      <c r="B2965" s="29" t="s">
        <v>12466</v>
      </c>
      <c r="C2965" s="23">
        <v>6</v>
      </c>
      <c r="D2965" s="23">
        <v>0.7</v>
      </c>
      <c r="E2965" s="23">
        <v>46.8</v>
      </c>
      <c r="F2965">
        <v>115</v>
      </c>
      <c r="G2965" t="s">
        <v>14145</v>
      </c>
    </row>
    <row r="2966" spans="1:7" x14ac:dyDescent="0.35">
      <c r="A2966" s="21" t="s">
        <v>5246</v>
      </c>
      <c r="B2966" s="29" t="s">
        <v>5247</v>
      </c>
      <c r="C2966" s="23">
        <v>12</v>
      </c>
      <c r="D2966" s="23">
        <v>1</v>
      </c>
      <c r="E2966" s="23">
        <v>37.5</v>
      </c>
      <c r="F2966">
        <v>6.75</v>
      </c>
      <c r="G2966" t="s">
        <v>14141</v>
      </c>
    </row>
    <row r="2967" spans="1:7" x14ac:dyDescent="0.35">
      <c r="A2967" s="21" t="s">
        <v>12632</v>
      </c>
      <c r="B2967" s="29" t="s">
        <v>12633</v>
      </c>
      <c r="C2967" s="23">
        <v>6</v>
      </c>
      <c r="D2967" s="23">
        <v>0.7</v>
      </c>
      <c r="E2967" s="23">
        <v>46</v>
      </c>
      <c r="F2967">
        <v>12.25</v>
      </c>
      <c r="G2967" t="s">
        <v>14163</v>
      </c>
    </row>
    <row r="2968" spans="1:7" x14ac:dyDescent="0.35">
      <c r="A2968" s="21" t="s">
        <v>9156</v>
      </c>
      <c r="B2968" s="29" t="s">
        <v>9153</v>
      </c>
      <c r="C2968" s="23">
        <v>6</v>
      </c>
      <c r="D2968" s="23">
        <v>0.7</v>
      </c>
      <c r="E2968" s="23">
        <v>40</v>
      </c>
      <c r="F2968">
        <v>18.95</v>
      </c>
      <c r="G2968" t="s">
        <v>14157</v>
      </c>
    </row>
    <row r="2969" spans="1:7" x14ac:dyDescent="0.35">
      <c r="A2969" s="21" t="s">
        <v>5233</v>
      </c>
      <c r="B2969" s="29" t="s">
        <v>5227</v>
      </c>
      <c r="C2969" s="23">
        <v>12</v>
      </c>
      <c r="D2969" s="23">
        <v>1</v>
      </c>
      <c r="E2969" s="23">
        <v>40</v>
      </c>
      <c r="F2969">
        <v>5.95</v>
      </c>
      <c r="G2969" t="s">
        <v>14142</v>
      </c>
    </row>
    <row r="2970" spans="1:7" x14ac:dyDescent="0.35">
      <c r="A2970" s="21" t="s">
        <v>571</v>
      </c>
      <c r="B2970" s="29" t="s">
        <v>564</v>
      </c>
      <c r="C2970" s="23">
        <v>6</v>
      </c>
      <c r="D2970" s="23">
        <v>1</v>
      </c>
      <c r="E2970" s="23">
        <v>17</v>
      </c>
      <c r="F2970">
        <v>7.95</v>
      </c>
      <c r="G2970" t="s">
        <v>14154</v>
      </c>
    </row>
    <row r="2971" spans="1:7" x14ac:dyDescent="0.35">
      <c r="A2971" s="21" t="s">
        <v>8325</v>
      </c>
      <c r="B2971" s="29" t="s">
        <v>8326</v>
      </c>
      <c r="C2971" s="23">
        <v>6</v>
      </c>
      <c r="D2971" s="23">
        <v>0.7</v>
      </c>
      <c r="E2971" s="23">
        <v>46.3</v>
      </c>
      <c r="F2971">
        <v>28.5</v>
      </c>
      <c r="G2971" t="s">
        <v>14145</v>
      </c>
    </row>
    <row r="2972" spans="1:7" x14ac:dyDescent="0.35">
      <c r="A2972" s="21" t="s">
        <v>950</v>
      </c>
      <c r="B2972" s="29" t="s">
        <v>951</v>
      </c>
      <c r="C2972" s="23">
        <v>6</v>
      </c>
      <c r="D2972" s="23">
        <v>0.7</v>
      </c>
      <c r="E2972" s="23">
        <v>36</v>
      </c>
      <c r="F2972">
        <v>6.75</v>
      </c>
      <c r="G2972" t="s">
        <v>14159</v>
      </c>
    </row>
    <row r="2973" spans="1:7" x14ac:dyDescent="0.35">
      <c r="A2973" s="21" t="s">
        <v>12086</v>
      </c>
      <c r="B2973" s="29" t="s">
        <v>12087</v>
      </c>
      <c r="C2973" s="23">
        <v>15</v>
      </c>
      <c r="D2973" s="23">
        <v>0.5</v>
      </c>
      <c r="E2973" s="23">
        <v>28</v>
      </c>
      <c r="F2973">
        <v>3.9</v>
      </c>
      <c r="G2973" t="s">
        <v>14141</v>
      </c>
    </row>
    <row r="2974" spans="1:7" x14ac:dyDescent="0.35">
      <c r="A2974" s="21" t="s">
        <v>14409</v>
      </c>
      <c r="B2974" s="29" t="s">
        <v>14410</v>
      </c>
      <c r="C2974" s="23">
        <v>6</v>
      </c>
      <c r="D2974" s="23">
        <v>0.7</v>
      </c>
      <c r="E2974" s="23">
        <v>40</v>
      </c>
      <c r="F2974">
        <v>39.5</v>
      </c>
      <c r="G2974" t="s">
        <v>14162</v>
      </c>
    </row>
    <row r="2975" spans="1:7" x14ac:dyDescent="0.35">
      <c r="A2975" s="21" t="s">
        <v>7545</v>
      </c>
      <c r="B2975" s="29" t="s">
        <v>7546</v>
      </c>
      <c r="C2975" s="23">
        <v>4</v>
      </c>
      <c r="D2975" s="23">
        <v>0.7</v>
      </c>
      <c r="E2975" s="23">
        <v>40</v>
      </c>
      <c r="F2975">
        <v>159</v>
      </c>
      <c r="G2975" t="s">
        <v>14150</v>
      </c>
    </row>
    <row r="2976" spans="1:7" x14ac:dyDescent="0.35">
      <c r="A2976" s="21" t="s">
        <v>3107</v>
      </c>
      <c r="B2976" s="29" t="s">
        <v>3108</v>
      </c>
      <c r="C2976" s="23">
        <v>6</v>
      </c>
      <c r="D2976" s="23">
        <v>0.7</v>
      </c>
      <c r="E2976" s="23">
        <v>40</v>
      </c>
      <c r="F2976">
        <v>28.5</v>
      </c>
      <c r="G2976" t="s">
        <v>14144</v>
      </c>
    </row>
    <row r="2977" spans="1:7" x14ac:dyDescent="0.35">
      <c r="A2977" s="21" t="s">
        <v>14346</v>
      </c>
      <c r="B2977" s="29" t="s">
        <v>14347</v>
      </c>
      <c r="C2977" s="23">
        <v>6</v>
      </c>
      <c r="D2977" s="23">
        <v>0.7</v>
      </c>
      <c r="E2977" s="23">
        <v>40</v>
      </c>
      <c r="F2977">
        <v>18.5</v>
      </c>
      <c r="G2977" t="s">
        <v>14142</v>
      </c>
    </row>
    <row r="2978" spans="1:7" x14ac:dyDescent="0.35">
      <c r="A2978" s="21" t="s">
        <v>5673</v>
      </c>
      <c r="B2978" s="29" t="s">
        <v>5670</v>
      </c>
      <c r="C2978" s="23">
        <v>6</v>
      </c>
      <c r="D2978" s="23">
        <v>0.7</v>
      </c>
      <c r="E2978" s="23">
        <v>43</v>
      </c>
      <c r="F2978">
        <v>11.4</v>
      </c>
      <c r="G2978" t="s">
        <v>14146</v>
      </c>
    </row>
    <row r="2979" spans="1:7" x14ac:dyDescent="0.35">
      <c r="A2979" s="21" t="s">
        <v>11363</v>
      </c>
      <c r="B2979" s="29" t="s">
        <v>11364</v>
      </c>
      <c r="C2979" s="23">
        <v>6</v>
      </c>
      <c r="D2979" s="23">
        <v>1</v>
      </c>
      <c r="E2979" s="23">
        <v>50</v>
      </c>
      <c r="F2979">
        <v>10.3</v>
      </c>
      <c r="G2979" t="s">
        <v>14144</v>
      </c>
    </row>
    <row r="2980" spans="1:7" x14ac:dyDescent="0.35">
      <c r="A2980" s="21" t="s">
        <v>5808</v>
      </c>
      <c r="B2980" s="29" t="s">
        <v>5802</v>
      </c>
      <c r="C2980" s="23">
        <v>12</v>
      </c>
      <c r="D2980" s="23">
        <v>0.7</v>
      </c>
      <c r="E2980" s="23">
        <v>40</v>
      </c>
      <c r="F2980">
        <v>3.1</v>
      </c>
      <c r="G2980" t="s">
        <v>14150</v>
      </c>
    </row>
    <row r="2981" spans="1:7" x14ac:dyDescent="0.35">
      <c r="A2981" s="21" t="s">
        <v>13542</v>
      </c>
      <c r="B2981" s="29" t="s">
        <v>13539</v>
      </c>
      <c r="C2981" s="23">
        <v>6</v>
      </c>
      <c r="D2981" s="23">
        <v>1</v>
      </c>
      <c r="E2981" s="23">
        <v>39</v>
      </c>
      <c r="F2981">
        <v>4.1500000000000004</v>
      </c>
      <c r="G2981" t="s">
        <v>14149</v>
      </c>
    </row>
    <row r="2982" spans="1:7" x14ac:dyDescent="0.35">
      <c r="A2982" s="21" t="s">
        <v>9808</v>
      </c>
      <c r="B2982" s="29" t="s">
        <v>9809</v>
      </c>
      <c r="C2982" s="23">
        <v>6</v>
      </c>
      <c r="D2982" s="23">
        <v>0.7</v>
      </c>
      <c r="E2982" s="23">
        <v>45</v>
      </c>
      <c r="F2982">
        <v>24.65</v>
      </c>
      <c r="G2982" t="s">
        <v>14167</v>
      </c>
    </row>
    <row r="2983" spans="1:7" x14ac:dyDescent="0.35">
      <c r="A2983" s="21" t="s">
        <v>3612</v>
      </c>
      <c r="B2983" s="29" t="s">
        <v>3613</v>
      </c>
      <c r="C2983" s="23">
        <v>6</v>
      </c>
      <c r="D2983" s="23">
        <v>0.7</v>
      </c>
      <c r="E2983" s="23">
        <v>14</v>
      </c>
      <c r="F2983">
        <v>3.9</v>
      </c>
      <c r="G2983" t="s">
        <v>14154</v>
      </c>
    </row>
    <row r="2984" spans="1:7" x14ac:dyDescent="0.35">
      <c r="A2984" s="21" t="s">
        <v>11739</v>
      </c>
      <c r="B2984" s="29" t="s">
        <v>11733</v>
      </c>
      <c r="C2984" s="23">
        <v>6</v>
      </c>
      <c r="D2984" s="23">
        <v>1</v>
      </c>
      <c r="E2984" s="23">
        <v>15.5</v>
      </c>
      <c r="F2984">
        <v>12.9</v>
      </c>
      <c r="G2984" t="s">
        <v>14154</v>
      </c>
    </row>
    <row r="2985" spans="1:7" x14ac:dyDescent="0.35">
      <c r="A2985" s="21" t="s">
        <v>8377</v>
      </c>
      <c r="B2985" s="29" t="s">
        <v>8371</v>
      </c>
      <c r="C2985" s="23">
        <v>6</v>
      </c>
      <c r="D2985" s="23">
        <v>0.7</v>
      </c>
      <c r="E2985" s="23">
        <v>31</v>
      </c>
      <c r="F2985">
        <v>7.85</v>
      </c>
      <c r="G2985" t="s">
        <v>14148</v>
      </c>
    </row>
    <row r="2986" spans="1:7" x14ac:dyDescent="0.35">
      <c r="A2986" s="21" t="s">
        <v>8606</v>
      </c>
      <c r="B2986" s="29" t="s">
        <v>8607</v>
      </c>
      <c r="C2986" s="23">
        <v>6</v>
      </c>
      <c r="D2986" s="23">
        <v>0.7</v>
      </c>
      <c r="E2986" s="23">
        <v>41.4</v>
      </c>
      <c r="F2986">
        <v>24.75</v>
      </c>
      <c r="G2986" t="s">
        <v>14145</v>
      </c>
    </row>
    <row r="2987" spans="1:7" x14ac:dyDescent="0.35">
      <c r="A2987" s="21" t="s">
        <v>11770</v>
      </c>
      <c r="B2987" s="29" t="s">
        <v>11766</v>
      </c>
      <c r="C2987" s="23">
        <v>6</v>
      </c>
      <c r="D2987" s="23">
        <v>0.7</v>
      </c>
      <c r="E2987" s="23">
        <v>38</v>
      </c>
      <c r="F2987">
        <v>6.15</v>
      </c>
      <c r="G2987" t="s">
        <v>14140</v>
      </c>
    </row>
    <row r="2988" spans="1:7" x14ac:dyDescent="0.35">
      <c r="A2988" s="21" t="s">
        <v>5633</v>
      </c>
      <c r="B2988" s="29" t="s">
        <v>5634</v>
      </c>
      <c r="C2988" s="23">
        <v>6</v>
      </c>
      <c r="D2988" s="23">
        <v>0.7</v>
      </c>
      <c r="E2988" s="23">
        <v>40</v>
      </c>
      <c r="F2988">
        <v>6.25</v>
      </c>
      <c r="G2988" t="s">
        <v>14164</v>
      </c>
    </row>
    <row r="2989" spans="1:7" x14ac:dyDescent="0.35">
      <c r="A2989" s="21" t="s">
        <v>12300</v>
      </c>
      <c r="B2989" s="29" t="s">
        <v>12297</v>
      </c>
      <c r="C2989" s="23">
        <v>6</v>
      </c>
      <c r="D2989" s="23">
        <v>1</v>
      </c>
      <c r="E2989" s="23">
        <v>40</v>
      </c>
      <c r="F2989">
        <v>6.35</v>
      </c>
      <c r="G2989" t="s">
        <v>14144</v>
      </c>
    </row>
    <row r="2990" spans="1:7" x14ac:dyDescent="0.35">
      <c r="A2990" s="21" t="s">
        <v>10878</v>
      </c>
      <c r="B2990" s="29" t="s">
        <v>10879</v>
      </c>
      <c r="C2990" s="23">
        <v>6</v>
      </c>
      <c r="D2990" s="23">
        <v>0.7</v>
      </c>
      <c r="E2990" s="23">
        <v>17.5</v>
      </c>
      <c r="F2990">
        <v>3.25</v>
      </c>
      <c r="G2990" t="s">
        <v>14141</v>
      </c>
    </row>
    <row r="2991" spans="1:7" x14ac:dyDescent="0.35">
      <c r="A2991" s="21" t="s">
        <v>15481</v>
      </c>
      <c r="B2991" s="29" t="s">
        <v>15482</v>
      </c>
      <c r="C2991" s="23">
        <v>6</v>
      </c>
      <c r="D2991" s="23">
        <v>0.7</v>
      </c>
      <c r="E2991" s="23">
        <v>25</v>
      </c>
      <c r="F2991">
        <v>7</v>
      </c>
      <c r="G2991" t="s">
        <v>14156</v>
      </c>
    </row>
    <row r="2992" spans="1:7" x14ac:dyDescent="0.35">
      <c r="A2992" s="21" t="s">
        <v>12149</v>
      </c>
      <c r="B2992" s="29" t="s">
        <v>12150</v>
      </c>
      <c r="C2992" s="23">
        <v>6</v>
      </c>
      <c r="D2992" s="23">
        <v>0.7</v>
      </c>
      <c r="E2992" s="23">
        <v>10</v>
      </c>
      <c r="F2992">
        <v>7.75</v>
      </c>
      <c r="G2992" t="s">
        <v>14148</v>
      </c>
    </row>
    <row r="2993" spans="1:7" x14ac:dyDescent="0.35">
      <c r="A2993" s="21" t="s">
        <v>2786</v>
      </c>
      <c r="B2993" s="29" t="s">
        <v>2787</v>
      </c>
      <c r="C2993" s="23">
        <v>6</v>
      </c>
      <c r="D2993" s="23">
        <v>0.7</v>
      </c>
      <c r="E2993" s="23">
        <v>40</v>
      </c>
      <c r="F2993">
        <v>110</v>
      </c>
      <c r="G2993" t="s">
        <v>14157</v>
      </c>
    </row>
    <row r="2994" spans="1:7" x14ac:dyDescent="0.35">
      <c r="A2994" s="21" t="s">
        <v>14405</v>
      </c>
      <c r="B2994" s="29" t="s">
        <v>13629</v>
      </c>
      <c r="C2994" s="23">
        <v>6</v>
      </c>
      <c r="D2994" s="23">
        <v>0.7</v>
      </c>
      <c r="E2994" s="23">
        <v>40</v>
      </c>
      <c r="F2994">
        <v>45.5</v>
      </c>
      <c r="G2994" t="s">
        <v>14140</v>
      </c>
    </row>
    <row r="2995" spans="1:7" x14ac:dyDescent="0.35">
      <c r="A2995" s="21" t="s">
        <v>4641</v>
      </c>
      <c r="B2995" s="29" t="s">
        <v>4642</v>
      </c>
      <c r="C2995" s="23">
        <v>6</v>
      </c>
      <c r="D2995" s="23">
        <v>0.7</v>
      </c>
      <c r="E2995" s="23">
        <v>43</v>
      </c>
      <c r="F2995">
        <v>18.95</v>
      </c>
      <c r="G2995" t="s">
        <v>14152</v>
      </c>
    </row>
    <row r="2996" spans="1:7" x14ac:dyDescent="0.35">
      <c r="A2996" s="21" t="s">
        <v>13812</v>
      </c>
      <c r="B2996" s="29" t="s">
        <v>13813</v>
      </c>
      <c r="C2996" s="23">
        <v>6</v>
      </c>
      <c r="D2996" s="23">
        <v>0.7</v>
      </c>
      <c r="E2996" s="23">
        <v>43.2</v>
      </c>
      <c r="F2996">
        <v>27.5</v>
      </c>
      <c r="G2996" t="s">
        <v>14158</v>
      </c>
    </row>
    <row r="2997" spans="1:7" x14ac:dyDescent="0.35">
      <c r="A2997" s="21" t="s">
        <v>14286</v>
      </c>
      <c r="B2997" s="29" t="s">
        <v>14287</v>
      </c>
      <c r="C2997" s="23">
        <v>6</v>
      </c>
      <c r="D2997" s="23">
        <v>0.7</v>
      </c>
      <c r="E2997" s="23">
        <v>40</v>
      </c>
      <c r="F2997">
        <v>28.5</v>
      </c>
      <c r="G2997" t="s">
        <v>14144</v>
      </c>
    </row>
    <row r="2998" spans="1:7" x14ac:dyDescent="0.35">
      <c r="A2998" s="21" t="s">
        <v>10762</v>
      </c>
      <c r="B2998" s="29" t="s">
        <v>10760</v>
      </c>
      <c r="C2998" s="23">
        <v>6</v>
      </c>
      <c r="D2998" s="23">
        <v>0.7</v>
      </c>
      <c r="E2998" s="23">
        <v>40</v>
      </c>
      <c r="F2998">
        <v>17.5</v>
      </c>
      <c r="G2998" t="s">
        <v>14146</v>
      </c>
    </row>
    <row r="2999" spans="1:7" x14ac:dyDescent="0.35">
      <c r="A2999" s="21" t="s">
        <v>9158</v>
      </c>
      <c r="B2999" s="29" t="s">
        <v>9159</v>
      </c>
      <c r="C2999" s="23">
        <v>6</v>
      </c>
      <c r="D2999" s="23">
        <v>0.7</v>
      </c>
      <c r="E2999" s="23">
        <v>40</v>
      </c>
      <c r="F2999">
        <v>22.95</v>
      </c>
      <c r="G2999" t="s">
        <v>14157</v>
      </c>
    </row>
    <row r="3000" spans="1:7" x14ac:dyDescent="0.35">
      <c r="A3000" s="21" t="s">
        <v>5550</v>
      </c>
      <c r="B3000" s="29" t="s">
        <v>5551</v>
      </c>
      <c r="C3000" s="23">
        <v>6</v>
      </c>
      <c r="D3000" s="23">
        <v>0.7</v>
      </c>
      <c r="E3000" s="23">
        <v>27</v>
      </c>
      <c r="F3000">
        <v>8.15</v>
      </c>
      <c r="G3000" t="s">
        <v>14141</v>
      </c>
    </row>
    <row r="3001" spans="1:7" x14ac:dyDescent="0.35">
      <c r="A3001" s="21" t="s">
        <v>14824</v>
      </c>
      <c r="B3001" s="29" t="s">
        <v>14825</v>
      </c>
      <c r="C3001" s="23">
        <v>6</v>
      </c>
      <c r="D3001" s="23">
        <v>0.7</v>
      </c>
      <c r="E3001" s="23">
        <v>46</v>
      </c>
      <c r="F3001">
        <v>35.5</v>
      </c>
      <c r="G3001" t="s">
        <v>14144</v>
      </c>
    </row>
    <row r="3002" spans="1:7" x14ac:dyDescent="0.35">
      <c r="A3002" s="21" t="s">
        <v>12427</v>
      </c>
      <c r="B3002" s="29" t="s">
        <v>12424</v>
      </c>
      <c r="C3002" s="23">
        <v>6</v>
      </c>
      <c r="D3002" s="23">
        <v>0.7</v>
      </c>
      <c r="E3002" s="23">
        <v>45.8</v>
      </c>
      <c r="F3002">
        <v>21.5</v>
      </c>
      <c r="G3002" t="s">
        <v>14145</v>
      </c>
    </row>
    <row r="3003" spans="1:7" x14ac:dyDescent="0.35">
      <c r="A3003" s="21" t="s">
        <v>6734</v>
      </c>
      <c r="B3003" s="29" t="s">
        <v>6730</v>
      </c>
      <c r="C3003" s="23">
        <v>6</v>
      </c>
      <c r="D3003" s="23">
        <v>1</v>
      </c>
      <c r="E3003" s="23">
        <v>40</v>
      </c>
      <c r="F3003">
        <v>195</v>
      </c>
      <c r="G3003" t="s">
        <v>14157</v>
      </c>
    </row>
    <row r="3004" spans="1:7" x14ac:dyDescent="0.35">
      <c r="A3004" s="21" t="s">
        <v>6461</v>
      </c>
      <c r="B3004" s="29" t="s">
        <v>6462</v>
      </c>
      <c r="C3004" s="23">
        <v>6</v>
      </c>
      <c r="D3004" s="23">
        <v>0.7</v>
      </c>
      <c r="E3004" s="23">
        <v>38</v>
      </c>
      <c r="F3004">
        <v>14.95</v>
      </c>
      <c r="G3004" t="s">
        <v>14167</v>
      </c>
    </row>
    <row r="3005" spans="1:7" x14ac:dyDescent="0.35">
      <c r="A3005" s="21" t="s">
        <v>14830</v>
      </c>
      <c r="B3005" s="29" t="s">
        <v>14831</v>
      </c>
      <c r="C3005" s="23">
        <v>6</v>
      </c>
      <c r="D3005" s="23">
        <v>0.7</v>
      </c>
      <c r="E3005" s="23">
        <v>43</v>
      </c>
      <c r="F3005">
        <v>34.5</v>
      </c>
      <c r="G3005" t="s">
        <v>14144</v>
      </c>
    </row>
    <row r="3006" spans="1:7" x14ac:dyDescent="0.35">
      <c r="A3006" s="21" t="s">
        <v>12961</v>
      </c>
      <c r="B3006" s="29" t="s">
        <v>12962</v>
      </c>
      <c r="C3006" s="23">
        <v>6</v>
      </c>
      <c r="D3006" s="23">
        <v>0.7</v>
      </c>
      <c r="E3006" s="23">
        <v>47.9</v>
      </c>
      <c r="F3006">
        <v>2150</v>
      </c>
      <c r="G3006" t="s">
        <v>14145</v>
      </c>
    </row>
    <row r="3007" spans="1:7" x14ac:dyDescent="0.35">
      <c r="A3007" s="21" t="s">
        <v>2150</v>
      </c>
      <c r="B3007" s="29" t="s">
        <v>2151</v>
      </c>
      <c r="C3007" s="23">
        <v>6</v>
      </c>
      <c r="D3007" s="23">
        <v>0.7</v>
      </c>
      <c r="E3007" s="23">
        <v>42</v>
      </c>
      <c r="F3007">
        <v>11.95</v>
      </c>
      <c r="G3007" t="s">
        <v>14146</v>
      </c>
    </row>
    <row r="3008" spans="1:7" x14ac:dyDescent="0.35">
      <c r="A3008" s="21" t="s">
        <v>6516</v>
      </c>
      <c r="B3008" s="29" t="s">
        <v>6517</v>
      </c>
      <c r="C3008" s="23">
        <v>6</v>
      </c>
      <c r="D3008" s="23">
        <v>0.7</v>
      </c>
      <c r="E3008" s="23">
        <v>40</v>
      </c>
      <c r="F3008">
        <v>49</v>
      </c>
      <c r="G3008" t="s">
        <v>14157</v>
      </c>
    </row>
    <row r="3009" spans="1:7" x14ac:dyDescent="0.35">
      <c r="A3009" s="21" t="s">
        <v>14326</v>
      </c>
      <c r="B3009" s="29" t="s">
        <v>14327</v>
      </c>
      <c r="C3009" s="23">
        <v>6</v>
      </c>
      <c r="D3009" s="23">
        <v>0.7</v>
      </c>
      <c r="E3009" s="23">
        <v>40</v>
      </c>
      <c r="F3009">
        <v>19.5</v>
      </c>
      <c r="G3009" t="s">
        <v>14146</v>
      </c>
    </row>
    <row r="3010" spans="1:7" x14ac:dyDescent="0.35">
      <c r="A3010" s="21" t="s">
        <v>213</v>
      </c>
      <c r="B3010" s="29" t="s">
        <v>214</v>
      </c>
      <c r="C3010" s="23">
        <v>3</v>
      </c>
      <c r="D3010" s="23">
        <v>0.7</v>
      </c>
      <c r="E3010" s="23">
        <v>40</v>
      </c>
      <c r="F3010">
        <v>30</v>
      </c>
      <c r="G3010" t="s">
        <v>14145</v>
      </c>
    </row>
    <row r="3011" spans="1:7" x14ac:dyDescent="0.35">
      <c r="A3011" s="21" t="s">
        <v>8222</v>
      </c>
      <c r="B3011" s="29" t="s">
        <v>8223</v>
      </c>
      <c r="C3011" s="23">
        <v>6</v>
      </c>
      <c r="D3011" s="23">
        <v>0.7</v>
      </c>
      <c r="E3011" s="23">
        <v>48</v>
      </c>
      <c r="F3011">
        <v>28</v>
      </c>
      <c r="G3011" t="s">
        <v>14145</v>
      </c>
    </row>
    <row r="3012" spans="1:7" x14ac:dyDescent="0.35">
      <c r="A3012" s="21" t="s">
        <v>3967</v>
      </c>
      <c r="B3012" s="29" t="s">
        <v>3964</v>
      </c>
      <c r="C3012" s="23">
        <v>12</v>
      </c>
      <c r="D3012" s="23">
        <v>1</v>
      </c>
      <c r="E3012" s="23">
        <v>40</v>
      </c>
      <c r="F3012">
        <v>31.5</v>
      </c>
      <c r="G3012" t="s">
        <v>14157</v>
      </c>
    </row>
    <row r="3013" spans="1:7" x14ac:dyDescent="0.35">
      <c r="A3013" s="21" t="s">
        <v>11159</v>
      </c>
      <c r="B3013" s="29" t="s">
        <v>11160</v>
      </c>
      <c r="C3013" s="23">
        <v>6</v>
      </c>
      <c r="D3013" s="23">
        <v>0.7</v>
      </c>
      <c r="E3013" s="23">
        <v>17</v>
      </c>
      <c r="F3013">
        <v>6.35</v>
      </c>
      <c r="G3013" t="s">
        <v>14141</v>
      </c>
    </row>
    <row r="3014" spans="1:7" x14ac:dyDescent="0.35">
      <c r="A3014" s="21" t="s">
        <v>5963</v>
      </c>
      <c r="B3014" s="29" t="s">
        <v>5964</v>
      </c>
      <c r="C3014" s="23">
        <v>6</v>
      </c>
      <c r="D3014" s="23">
        <v>0.7</v>
      </c>
      <c r="E3014" s="23">
        <v>40</v>
      </c>
      <c r="F3014">
        <v>48.5</v>
      </c>
      <c r="G3014" t="s">
        <v>14145</v>
      </c>
    </row>
    <row r="3015" spans="1:7" x14ac:dyDescent="0.35">
      <c r="A3015" s="21" t="s">
        <v>15065</v>
      </c>
      <c r="B3015" s="29" t="s">
        <v>15066</v>
      </c>
      <c r="C3015" s="23">
        <v>6</v>
      </c>
      <c r="D3015" s="23">
        <v>1</v>
      </c>
      <c r="E3015" s="23">
        <v>40</v>
      </c>
      <c r="F3015">
        <v>15</v>
      </c>
      <c r="G3015" t="s">
        <v>14146</v>
      </c>
    </row>
    <row r="3016" spans="1:7" x14ac:dyDescent="0.35">
      <c r="A3016" s="21" t="s">
        <v>1404</v>
      </c>
      <c r="B3016" s="29" t="s">
        <v>1405</v>
      </c>
      <c r="C3016" s="23">
        <v>12</v>
      </c>
      <c r="D3016" s="23">
        <v>0.7</v>
      </c>
      <c r="E3016" s="23">
        <v>37.5</v>
      </c>
      <c r="F3016">
        <v>6.55</v>
      </c>
      <c r="G3016" t="s">
        <v>14144</v>
      </c>
    </row>
    <row r="3017" spans="1:7" x14ac:dyDescent="0.35">
      <c r="A3017" s="21" t="s">
        <v>10882</v>
      </c>
      <c r="B3017" s="29" t="s">
        <v>10883</v>
      </c>
      <c r="C3017" s="23">
        <v>6</v>
      </c>
      <c r="D3017" s="23">
        <v>0.7</v>
      </c>
      <c r="E3017" s="23">
        <v>17.5</v>
      </c>
      <c r="F3017">
        <v>5.15</v>
      </c>
      <c r="G3017" t="s">
        <v>14141</v>
      </c>
    </row>
    <row r="3018" spans="1:7" x14ac:dyDescent="0.35">
      <c r="A3018" s="21" t="s">
        <v>496</v>
      </c>
      <c r="B3018" s="29" t="s">
        <v>497</v>
      </c>
      <c r="C3018" s="23">
        <v>6</v>
      </c>
      <c r="D3018" s="23">
        <v>0.7</v>
      </c>
      <c r="E3018" s="23">
        <v>40</v>
      </c>
      <c r="F3018">
        <v>22.25</v>
      </c>
      <c r="G3018" t="s">
        <v>14146</v>
      </c>
    </row>
    <row r="3019" spans="1:7" x14ac:dyDescent="0.35">
      <c r="A3019" s="21" t="s">
        <v>9006</v>
      </c>
      <c r="B3019" s="29" t="s">
        <v>9007</v>
      </c>
      <c r="C3019" s="23">
        <v>6</v>
      </c>
      <c r="D3019" s="23">
        <v>0.7</v>
      </c>
      <c r="E3019" s="23">
        <v>47</v>
      </c>
      <c r="F3019">
        <v>26.95</v>
      </c>
      <c r="G3019" t="s">
        <v>14146</v>
      </c>
    </row>
    <row r="3020" spans="1:7" x14ac:dyDescent="0.35">
      <c r="A3020" s="21" t="s">
        <v>13743</v>
      </c>
      <c r="B3020" s="29" t="s">
        <v>13744</v>
      </c>
      <c r="C3020" s="23">
        <v>6</v>
      </c>
      <c r="D3020" s="23">
        <v>0.7</v>
      </c>
      <c r="E3020" s="23">
        <v>55.2</v>
      </c>
      <c r="F3020">
        <v>39.950000000000003</v>
      </c>
      <c r="G3020" t="s">
        <v>14158</v>
      </c>
    </row>
    <row r="3021" spans="1:7" x14ac:dyDescent="0.35">
      <c r="A3021" s="21" t="s">
        <v>3770</v>
      </c>
      <c r="B3021" s="29" t="s">
        <v>3771</v>
      </c>
      <c r="C3021" s="23">
        <v>6</v>
      </c>
      <c r="D3021" s="23">
        <v>0.7</v>
      </c>
      <c r="E3021" s="23">
        <v>38</v>
      </c>
      <c r="F3021">
        <v>17.5</v>
      </c>
      <c r="G3021" t="s">
        <v>14140</v>
      </c>
    </row>
    <row r="3022" spans="1:7" x14ac:dyDescent="0.35">
      <c r="A3022" s="21" t="s">
        <v>10507</v>
      </c>
      <c r="B3022" s="29" t="s">
        <v>10508</v>
      </c>
      <c r="C3022" s="23">
        <v>6</v>
      </c>
      <c r="D3022" s="23">
        <v>0.7</v>
      </c>
      <c r="E3022" s="23">
        <v>40</v>
      </c>
      <c r="F3022">
        <v>9.65</v>
      </c>
      <c r="G3022" t="s">
        <v>14150</v>
      </c>
    </row>
    <row r="3023" spans="1:7" x14ac:dyDescent="0.35">
      <c r="A3023" s="21" t="s">
        <v>12640</v>
      </c>
      <c r="B3023" s="29" t="s">
        <v>12641</v>
      </c>
      <c r="C3023" s="23">
        <v>6</v>
      </c>
      <c r="D3023" s="23">
        <v>0.7</v>
      </c>
      <c r="E3023" s="23">
        <v>46</v>
      </c>
      <c r="F3023">
        <v>18.149999999999999</v>
      </c>
      <c r="G3023" t="s">
        <v>14163</v>
      </c>
    </row>
    <row r="3024" spans="1:7" x14ac:dyDescent="0.35">
      <c r="A3024" s="21" t="s">
        <v>11926</v>
      </c>
      <c r="B3024" s="29" t="s">
        <v>14864</v>
      </c>
      <c r="C3024" s="23">
        <v>6</v>
      </c>
      <c r="D3024" s="23">
        <v>0.7</v>
      </c>
      <c r="E3024" s="23">
        <v>43</v>
      </c>
      <c r="F3024">
        <v>20.75</v>
      </c>
      <c r="G3024" t="s">
        <v>14145</v>
      </c>
    </row>
    <row r="3025" spans="1:7" x14ac:dyDescent="0.35">
      <c r="A3025" s="21" t="s">
        <v>8383</v>
      </c>
      <c r="B3025" s="29" t="s">
        <v>8371</v>
      </c>
      <c r="C3025" s="23">
        <v>12</v>
      </c>
      <c r="D3025" s="23">
        <v>1</v>
      </c>
      <c r="E3025" s="23">
        <v>31</v>
      </c>
      <c r="F3025">
        <v>10.25</v>
      </c>
      <c r="G3025" t="s">
        <v>14148</v>
      </c>
    </row>
    <row r="3026" spans="1:7" x14ac:dyDescent="0.35">
      <c r="A3026" s="21" t="s">
        <v>3342</v>
      </c>
      <c r="B3026" s="29" t="s">
        <v>3343</v>
      </c>
      <c r="C3026" s="23">
        <v>6</v>
      </c>
      <c r="D3026" s="23">
        <v>0.7</v>
      </c>
      <c r="E3026" s="23">
        <v>20</v>
      </c>
      <c r="F3026">
        <v>3.25</v>
      </c>
      <c r="G3026" t="s">
        <v>14148</v>
      </c>
    </row>
    <row r="3027" spans="1:7" x14ac:dyDescent="0.35">
      <c r="A3027" s="21" t="s">
        <v>1679</v>
      </c>
      <c r="B3027" s="29" t="s">
        <v>1676</v>
      </c>
      <c r="C3027" s="23">
        <v>6</v>
      </c>
      <c r="D3027" s="23">
        <v>1</v>
      </c>
      <c r="E3027" s="23">
        <v>18</v>
      </c>
      <c r="F3027">
        <v>5.25</v>
      </c>
      <c r="G3027" t="s">
        <v>14148</v>
      </c>
    </row>
    <row r="3028" spans="1:7" x14ac:dyDescent="0.35">
      <c r="A3028" s="21" t="s">
        <v>10704</v>
      </c>
      <c r="B3028" s="29" t="s">
        <v>10698</v>
      </c>
      <c r="C3028" s="23">
        <v>6</v>
      </c>
      <c r="D3028" s="23">
        <v>1</v>
      </c>
      <c r="E3028" s="23">
        <v>37.5</v>
      </c>
      <c r="F3028">
        <v>3.25</v>
      </c>
      <c r="G3028" t="s">
        <v>14142</v>
      </c>
    </row>
    <row r="3029" spans="1:7" x14ac:dyDescent="0.35">
      <c r="A3029" s="21" t="s">
        <v>10543</v>
      </c>
      <c r="B3029" s="29" t="s">
        <v>10540</v>
      </c>
      <c r="C3029" s="23">
        <v>6</v>
      </c>
      <c r="D3029" s="23">
        <v>1</v>
      </c>
      <c r="E3029" s="23">
        <v>17</v>
      </c>
      <c r="F3029">
        <v>18.95</v>
      </c>
      <c r="G3029" t="s">
        <v>14153</v>
      </c>
    </row>
    <row r="3030" spans="1:7" x14ac:dyDescent="0.35">
      <c r="A3030" s="21" t="s">
        <v>14797</v>
      </c>
      <c r="B3030" s="29" t="s">
        <v>14798</v>
      </c>
      <c r="C3030" s="23">
        <v>6</v>
      </c>
      <c r="D3030" s="23">
        <v>0.7</v>
      </c>
      <c r="E3030" s="23">
        <v>46</v>
      </c>
      <c r="F3030">
        <v>84.5</v>
      </c>
      <c r="G3030" t="s">
        <v>14145</v>
      </c>
    </row>
    <row r="3031" spans="1:7" x14ac:dyDescent="0.35">
      <c r="A3031" s="21" t="s">
        <v>14799</v>
      </c>
      <c r="B3031" s="29" t="s">
        <v>14800</v>
      </c>
      <c r="C3031" s="23">
        <v>6</v>
      </c>
      <c r="D3031" s="23">
        <v>0.7</v>
      </c>
      <c r="E3031" s="23">
        <v>46</v>
      </c>
      <c r="F3031">
        <v>32.5</v>
      </c>
      <c r="G3031" t="s">
        <v>14145</v>
      </c>
    </row>
    <row r="3032" spans="1:7" x14ac:dyDescent="0.35">
      <c r="A3032" s="21" t="s">
        <v>6374</v>
      </c>
      <c r="B3032" s="29" t="s">
        <v>6375</v>
      </c>
      <c r="C3032" s="23">
        <v>6</v>
      </c>
      <c r="D3032" s="23">
        <v>0.7</v>
      </c>
      <c r="E3032" s="23">
        <v>38</v>
      </c>
      <c r="F3032">
        <v>4.95</v>
      </c>
      <c r="G3032" t="s">
        <v>14142</v>
      </c>
    </row>
    <row r="3033" spans="1:7" x14ac:dyDescent="0.35">
      <c r="A3033" s="21" t="s">
        <v>8854</v>
      </c>
      <c r="B3033" s="29" t="s">
        <v>8855</v>
      </c>
      <c r="C3033" s="23">
        <v>6</v>
      </c>
      <c r="D3033" s="23">
        <v>0.7</v>
      </c>
      <c r="E3033" s="23">
        <v>43</v>
      </c>
      <c r="F3033">
        <v>32.25</v>
      </c>
      <c r="G3033" t="s">
        <v>14150</v>
      </c>
    </row>
    <row r="3034" spans="1:7" x14ac:dyDescent="0.35">
      <c r="A3034" s="21" t="s">
        <v>9166</v>
      </c>
      <c r="B3034" s="29" t="s">
        <v>9167</v>
      </c>
      <c r="C3034" s="23">
        <v>6</v>
      </c>
      <c r="D3034" s="23">
        <v>0.7</v>
      </c>
      <c r="E3034" s="23">
        <v>30</v>
      </c>
      <c r="F3034">
        <v>12.5</v>
      </c>
      <c r="G3034" t="s">
        <v>14153</v>
      </c>
    </row>
    <row r="3035" spans="1:7" x14ac:dyDescent="0.35">
      <c r="A3035" s="21" t="s">
        <v>1408</v>
      </c>
      <c r="B3035" s="29" t="s">
        <v>1409</v>
      </c>
      <c r="C3035" s="23">
        <v>6</v>
      </c>
      <c r="D3035" s="23">
        <v>0.7</v>
      </c>
      <c r="E3035" s="23">
        <v>37.5</v>
      </c>
      <c r="F3035">
        <v>6</v>
      </c>
      <c r="G3035" t="s">
        <v>14160</v>
      </c>
    </row>
    <row r="3036" spans="1:7" x14ac:dyDescent="0.35">
      <c r="A3036" s="21" t="s">
        <v>13484</v>
      </c>
      <c r="B3036" s="29" t="s">
        <v>13485</v>
      </c>
      <c r="C3036" s="23">
        <v>6</v>
      </c>
      <c r="D3036" s="23">
        <v>1</v>
      </c>
      <c r="E3036" s="23">
        <v>35</v>
      </c>
      <c r="F3036">
        <v>11.7</v>
      </c>
      <c r="G3036" t="s">
        <v>14141</v>
      </c>
    </row>
    <row r="3037" spans="1:7" x14ac:dyDescent="0.35">
      <c r="A3037" s="21" t="s">
        <v>15598</v>
      </c>
      <c r="B3037" s="29" t="s">
        <v>15599</v>
      </c>
      <c r="C3037" s="23">
        <v>6</v>
      </c>
      <c r="D3037" s="23">
        <v>0.7</v>
      </c>
      <c r="E3037" s="23">
        <v>40</v>
      </c>
      <c r="F3037">
        <v>11.25</v>
      </c>
      <c r="G3037" t="s">
        <v>14145</v>
      </c>
    </row>
    <row r="3038" spans="1:7" x14ac:dyDescent="0.35">
      <c r="A3038" s="21" t="s">
        <v>847</v>
      </c>
      <c r="B3038" s="29" t="s">
        <v>848</v>
      </c>
      <c r="C3038" s="23">
        <v>6</v>
      </c>
      <c r="D3038" s="23">
        <v>0.7</v>
      </c>
      <c r="E3038" s="23">
        <v>54.2</v>
      </c>
      <c r="F3038">
        <v>54.5</v>
      </c>
      <c r="G3038" t="s">
        <v>14145</v>
      </c>
    </row>
    <row r="3039" spans="1:7" x14ac:dyDescent="0.35">
      <c r="A3039" s="21" t="s">
        <v>14655</v>
      </c>
      <c r="B3039" s="29" t="s">
        <v>14654</v>
      </c>
      <c r="C3039" s="23">
        <v>6</v>
      </c>
      <c r="D3039" s="23">
        <v>0.7</v>
      </c>
      <c r="E3039" s="23">
        <v>60.9</v>
      </c>
      <c r="F3039">
        <v>199</v>
      </c>
      <c r="G3039" t="s">
        <v>14158</v>
      </c>
    </row>
    <row r="3040" spans="1:7" x14ac:dyDescent="0.35">
      <c r="A3040" s="21" t="s">
        <v>7783</v>
      </c>
      <c r="B3040" s="29" t="s">
        <v>7780</v>
      </c>
      <c r="C3040" s="23">
        <v>6</v>
      </c>
      <c r="D3040" s="23">
        <v>1</v>
      </c>
      <c r="E3040" s="23">
        <v>16</v>
      </c>
      <c r="F3040">
        <v>12.25</v>
      </c>
      <c r="G3040" t="s">
        <v>14154</v>
      </c>
    </row>
    <row r="3041" spans="1:7" x14ac:dyDescent="0.35">
      <c r="A3041" s="21" t="s">
        <v>1802</v>
      </c>
      <c r="B3041" s="29" t="s">
        <v>1803</v>
      </c>
      <c r="C3041" s="23">
        <v>6</v>
      </c>
      <c r="D3041" s="23">
        <v>0.7</v>
      </c>
      <c r="E3041" s="23">
        <v>50</v>
      </c>
      <c r="F3041">
        <v>15.5</v>
      </c>
      <c r="G3041" t="s">
        <v>14150</v>
      </c>
    </row>
    <row r="3042" spans="1:7" x14ac:dyDescent="0.35">
      <c r="A3042" s="21" t="s">
        <v>4825</v>
      </c>
      <c r="B3042" s="29" t="s">
        <v>4820</v>
      </c>
      <c r="C3042" s="23">
        <v>6</v>
      </c>
      <c r="D3042" s="23">
        <v>0.7</v>
      </c>
      <c r="E3042" s="23">
        <v>60.1</v>
      </c>
      <c r="F3042">
        <v>64.5</v>
      </c>
      <c r="G3042" t="s">
        <v>14158</v>
      </c>
    </row>
    <row r="3043" spans="1:7" x14ac:dyDescent="0.35">
      <c r="A3043" s="21" t="s">
        <v>9192</v>
      </c>
      <c r="B3043" s="29" t="s">
        <v>9193</v>
      </c>
      <c r="C3043" s="23">
        <v>6</v>
      </c>
      <c r="D3043" s="23">
        <v>0.7</v>
      </c>
      <c r="E3043" s="23">
        <v>20</v>
      </c>
      <c r="F3043">
        <v>10.25</v>
      </c>
      <c r="G3043" t="s">
        <v>14153</v>
      </c>
    </row>
    <row r="3044" spans="1:7" x14ac:dyDescent="0.35">
      <c r="A3044" s="21" t="s">
        <v>13276</v>
      </c>
      <c r="B3044" s="29" t="s">
        <v>13277</v>
      </c>
      <c r="C3044" s="23">
        <v>6</v>
      </c>
      <c r="D3044" s="23">
        <v>0.7</v>
      </c>
      <c r="E3044" s="23">
        <v>35</v>
      </c>
      <c r="F3044">
        <v>5.25</v>
      </c>
      <c r="G3044" t="s">
        <v>14153</v>
      </c>
    </row>
    <row r="3045" spans="1:7" x14ac:dyDescent="0.35">
      <c r="A3045" s="21" t="s">
        <v>2144</v>
      </c>
      <c r="B3045" s="29" t="s">
        <v>2138</v>
      </c>
      <c r="C3045" s="23">
        <v>6</v>
      </c>
      <c r="D3045" s="23">
        <v>0.7</v>
      </c>
      <c r="E3045" s="23">
        <v>40</v>
      </c>
      <c r="F3045">
        <v>9.15</v>
      </c>
      <c r="G3045" t="s">
        <v>14146</v>
      </c>
    </row>
    <row r="3046" spans="1:7" x14ac:dyDescent="0.35">
      <c r="A3046" s="21" t="s">
        <v>12601</v>
      </c>
      <c r="B3046" s="29" t="s">
        <v>12602</v>
      </c>
      <c r="C3046" s="23">
        <v>6</v>
      </c>
      <c r="D3046" s="23">
        <v>0.7</v>
      </c>
      <c r="E3046" s="23">
        <v>40</v>
      </c>
      <c r="F3046">
        <v>19.95</v>
      </c>
      <c r="G3046" t="s">
        <v>14140</v>
      </c>
    </row>
    <row r="3047" spans="1:7" x14ac:dyDescent="0.35">
      <c r="A3047" s="21" t="s">
        <v>5546</v>
      </c>
      <c r="B3047" s="29" t="s">
        <v>5547</v>
      </c>
      <c r="C3047" s="23">
        <v>6</v>
      </c>
      <c r="D3047" s="23">
        <v>0.7</v>
      </c>
      <c r="E3047" s="23">
        <v>45</v>
      </c>
      <c r="F3047">
        <v>19.5</v>
      </c>
      <c r="G3047" t="s">
        <v>14146</v>
      </c>
    </row>
    <row r="3048" spans="1:7" x14ac:dyDescent="0.35">
      <c r="A3048" s="21" t="s">
        <v>9547</v>
      </c>
      <c r="B3048" s="29" t="s">
        <v>9548</v>
      </c>
      <c r="C3048" s="23">
        <v>6</v>
      </c>
      <c r="D3048" s="23">
        <v>0.5</v>
      </c>
      <c r="E3048" s="23">
        <v>40</v>
      </c>
      <c r="F3048">
        <v>11.75</v>
      </c>
      <c r="G3048" t="s">
        <v>14146</v>
      </c>
    </row>
    <row r="3049" spans="1:7" x14ac:dyDescent="0.35">
      <c r="A3049" s="21" t="s">
        <v>4270</v>
      </c>
      <c r="B3049" s="29" t="s">
        <v>4271</v>
      </c>
      <c r="C3049" s="23">
        <v>6</v>
      </c>
      <c r="D3049" s="23">
        <v>0.7</v>
      </c>
      <c r="E3049" s="23">
        <v>20</v>
      </c>
      <c r="F3049">
        <v>2.75</v>
      </c>
      <c r="G3049" t="s">
        <v>14153</v>
      </c>
    </row>
    <row r="3050" spans="1:7" x14ac:dyDescent="0.35">
      <c r="A3050" s="21" t="s">
        <v>6570</v>
      </c>
      <c r="B3050" s="29" t="s">
        <v>6571</v>
      </c>
      <c r="C3050" s="23">
        <v>6</v>
      </c>
      <c r="D3050" s="23">
        <v>0.7</v>
      </c>
      <c r="E3050" s="23">
        <v>40</v>
      </c>
      <c r="F3050">
        <v>6.95</v>
      </c>
      <c r="G3050" t="s">
        <v>14144</v>
      </c>
    </row>
    <row r="3051" spans="1:7" x14ac:dyDescent="0.35">
      <c r="A3051" s="21" t="s">
        <v>7669</v>
      </c>
      <c r="B3051" s="29" t="s">
        <v>7670</v>
      </c>
      <c r="C3051" s="23">
        <v>6</v>
      </c>
      <c r="D3051" s="23">
        <v>0.7</v>
      </c>
      <c r="E3051" s="23">
        <v>40</v>
      </c>
      <c r="F3051">
        <v>21.25</v>
      </c>
      <c r="G3051" t="s">
        <v>14157</v>
      </c>
    </row>
    <row r="3052" spans="1:7" x14ac:dyDescent="0.35">
      <c r="A3052" s="21" t="s">
        <v>1044</v>
      </c>
      <c r="B3052" s="29" t="s">
        <v>1041</v>
      </c>
      <c r="C3052" s="23">
        <v>3</v>
      </c>
      <c r="D3052" s="23">
        <v>1.75</v>
      </c>
      <c r="E3052" s="23">
        <v>42</v>
      </c>
      <c r="F3052">
        <v>23.5</v>
      </c>
      <c r="G3052" t="s">
        <v>14146</v>
      </c>
    </row>
    <row r="3053" spans="1:7" x14ac:dyDescent="0.35">
      <c r="A3053" s="21" t="s">
        <v>1664</v>
      </c>
      <c r="B3053" s="29" t="s">
        <v>1665</v>
      </c>
      <c r="C3053" s="23">
        <v>6</v>
      </c>
      <c r="D3053" s="23">
        <v>0.7</v>
      </c>
      <c r="E3053" s="23">
        <v>43.3</v>
      </c>
      <c r="F3053">
        <v>18.25</v>
      </c>
      <c r="G3053" t="s">
        <v>14146</v>
      </c>
    </row>
    <row r="3054" spans="1:7" x14ac:dyDescent="0.35">
      <c r="A3054" s="21" t="s">
        <v>5438</v>
      </c>
      <c r="B3054" s="29" t="s">
        <v>5435</v>
      </c>
      <c r="C3054" s="23">
        <v>6</v>
      </c>
      <c r="D3054" s="23">
        <v>0.7</v>
      </c>
      <c r="E3054" s="23">
        <v>20</v>
      </c>
      <c r="F3054">
        <v>8.35</v>
      </c>
      <c r="G3054" t="s">
        <v>14154</v>
      </c>
    </row>
    <row r="3055" spans="1:7" x14ac:dyDescent="0.35">
      <c r="A3055" s="21" t="s">
        <v>7719</v>
      </c>
      <c r="B3055" s="29" t="s">
        <v>7720</v>
      </c>
      <c r="C3055" s="23">
        <v>6</v>
      </c>
      <c r="D3055" s="23">
        <v>0.7</v>
      </c>
      <c r="E3055" s="23">
        <v>40</v>
      </c>
      <c r="F3055">
        <v>21</v>
      </c>
      <c r="G3055" t="s">
        <v>14145</v>
      </c>
    </row>
    <row r="3056" spans="1:7" x14ac:dyDescent="0.35">
      <c r="A3056" s="21" t="s">
        <v>8084</v>
      </c>
      <c r="B3056" s="29" t="s">
        <v>8085</v>
      </c>
      <c r="C3056" s="23">
        <v>6</v>
      </c>
      <c r="D3056" s="23">
        <v>0.7</v>
      </c>
      <c r="E3056" s="23">
        <v>18</v>
      </c>
      <c r="F3056">
        <v>8.75</v>
      </c>
      <c r="G3056" t="s">
        <v>14153</v>
      </c>
    </row>
    <row r="3057" spans="1:7" x14ac:dyDescent="0.35">
      <c r="A3057" s="21" t="s">
        <v>610</v>
      </c>
      <c r="B3057" s="29" t="s">
        <v>611</v>
      </c>
      <c r="C3057" s="23">
        <v>6</v>
      </c>
      <c r="D3057" s="23">
        <v>1</v>
      </c>
      <c r="E3057" s="23">
        <v>40</v>
      </c>
      <c r="F3057">
        <v>13.5</v>
      </c>
      <c r="G3057" t="s">
        <v>14142</v>
      </c>
    </row>
    <row r="3058" spans="1:7" x14ac:dyDescent="0.35">
      <c r="A3058" s="21" t="s">
        <v>13037</v>
      </c>
      <c r="B3058" s="29" t="s">
        <v>13038</v>
      </c>
      <c r="C3058" s="23">
        <v>6</v>
      </c>
      <c r="D3058" s="23">
        <v>0.7</v>
      </c>
      <c r="E3058" s="23">
        <v>40</v>
      </c>
      <c r="F3058">
        <v>17.5</v>
      </c>
      <c r="G3058" t="s">
        <v>14145</v>
      </c>
    </row>
    <row r="3059" spans="1:7" x14ac:dyDescent="0.35">
      <c r="A3059" s="21" t="s">
        <v>1243</v>
      </c>
      <c r="B3059" s="29" t="s">
        <v>1244</v>
      </c>
      <c r="C3059" s="23">
        <v>6</v>
      </c>
      <c r="D3059" s="23">
        <v>0.7</v>
      </c>
      <c r="E3059" s="23">
        <v>17</v>
      </c>
      <c r="F3059">
        <v>12.5</v>
      </c>
      <c r="G3059" t="s">
        <v>14154</v>
      </c>
    </row>
    <row r="3060" spans="1:7" x14ac:dyDescent="0.35">
      <c r="A3060" s="21" t="s">
        <v>5177</v>
      </c>
      <c r="B3060" s="29" t="s">
        <v>5178</v>
      </c>
      <c r="C3060" s="23">
        <v>6</v>
      </c>
      <c r="D3060" s="23">
        <v>0.7</v>
      </c>
      <c r="E3060" s="23">
        <v>15</v>
      </c>
      <c r="F3060">
        <v>5.9</v>
      </c>
      <c r="G3060" t="s">
        <v>14153</v>
      </c>
    </row>
    <row r="3061" spans="1:7" x14ac:dyDescent="0.35">
      <c r="A3061" s="21" t="s">
        <v>2007</v>
      </c>
      <c r="B3061" s="29" t="s">
        <v>2008</v>
      </c>
      <c r="C3061" s="23">
        <v>6</v>
      </c>
      <c r="D3061" s="23">
        <v>0.7</v>
      </c>
      <c r="E3061" s="23">
        <v>24</v>
      </c>
      <c r="F3061">
        <v>4.45</v>
      </c>
      <c r="G3061" t="s">
        <v>14154</v>
      </c>
    </row>
    <row r="3062" spans="1:7" x14ac:dyDescent="0.35">
      <c r="A3062" s="21" t="s">
        <v>14103</v>
      </c>
      <c r="B3062" s="29" t="s">
        <v>14104</v>
      </c>
      <c r="C3062" s="23">
        <v>6</v>
      </c>
      <c r="D3062" s="23">
        <v>0.7</v>
      </c>
      <c r="E3062" s="23">
        <v>28</v>
      </c>
      <c r="F3062">
        <v>8.9</v>
      </c>
      <c r="G3062" t="s">
        <v>14148</v>
      </c>
    </row>
    <row r="3063" spans="1:7" x14ac:dyDescent="0.35">
      <c r="A3063" s="21" t="s">
        <v>9487</v>
      </c>
      <c r="B3063" s="29" t="s">
        <v>9484</v>
      </c>
      <c r="C3063" s="23">
        <v>6</v>
      </c>
      <c r="D3063" s="23">
        <v>0.7</v>
      </c>
      <c r="E3063" s="23">
        <v>17</v>
      </c>
      <c r="F3063">
        <v>8.4</v>
      </c>
      <c r="G3063" t="s">
        <v>14154</v>
      </c>
    </row>
    <row r="3064" spans="1:7" x14ac:dyDescent="0.35">
      <c r="A3064" s="21" t="s">
        <v>12261</v>
      </c>
      <c r="B3064" s="29" t="s">
        <v>12262</v>
      </c>
      <c r="C3064" s="23">
        <v>6</v>
      </c>
      <c r="D3064" s="23">
        <v>0.7</v>
      </c>
      <c r="E3064" s="23">
        <v>40</v>
      </c>
      <c r="F3064">
        <v>9.25</v>
      </c>
      <c r="G3064" t="s">
        <v>14148</v>
      </c>
    </row>
    <row r="3065" spans="1:7" x14ac:dyDescent="0.35">
      <c r="A3065" s="21" t="s">
        <v>6453</v>
      </c>
      <c r="B3065" s="29" t="s">
        <v>6454</v>
      </c>
      <c r="C3065" s="23">
        <v>6</v>
      </c>
      <c r="D3065" s="23">
        <v>0.7</v>
      </c>
      <c r="E3065" s="23">
        <v>40</v>
      </c>
      <c r="F3065">
        <v>21.25</v>
      </c>
      <c r="G3065" t="s">
        <v>14141</v>
      </c>
    </row>
    <row r="3066" spans="1:7" x14ac:dyDescent="0.35">
      <c r="A3066" s="21" t="s">
        <v>4785</v>
      </c>
      <c r="B3066" s="29" t="s">
        <v>4786</v>
      </c>
      <c r="C3066" s="23">
        <v>6</v>
      </c>
      <c r="D3066" s="23">
        <v>0.7</v>
      </c>
      <c r="E3066" s="23">
        <v>38</v>
      </c>
      <c r="F3066">
        <v>10.5</v>
      </c>
      <c r="G3066" t="s">
        <v>14140</v>
      </c>
    </row>
    <row r="3067" spans="1:7" x14ac:dyDescent="0.35">
      <c r="A3067" s="21" t="s">
        <v>3885</v>
      </c>
      <c r="B3067" s="29" t="s">
        <v>3886</v>
      </c>
      <c r="C3067" s="23">
        <v>6</v>
      </c>
      <c r="D3067" s="23">
        <v>0.7</v>
      </c>
      <c r="E3067" s="23">
        <v>40</v>
      </c>
      <c r="F3067">
        <v>28.5</v>
      </c>
      <c r="G3067" t="s">
        <v>14142</v>
      </c>
    </row>
    <row r="3068" spans="1:7" x14ac:dyDescent="0.35">
      <c r="A3068" s="21" t="s">
        <v>14704</v>
      </c>
      <c r="B3068" s="29" t="s">
        <v>6653</v>
      </c>
      <c r="C3068" s="23">
        <v>6</v>
      </c>
      <c r="D3068" s="23">
        <v>0.7</v>
      </c>
      <c r="E3068" s="23">
        <v>44</v>
      </c>
      <c r="F3068">
        <v>20.5</v>
      </c>
      <c r="G3068" t="s">
        <v>14146</v>
      </c>
    </row>
    <row r="3069" spans="1:7" x14ac:dyDescent="0.35">
      <c r="A3069" s="21" t="s">
        <v>10959</v>
      </c>
      <c r="B3069" s="29" t="s">
        <v>10960</v>
      </c>
      <c r="C3069" s="23">
        <v>6</v>
      </c>
      <c r="D3069" s="23">
        <v>0.7</v>
      </c>
      <c r="E3069" s="23">
        <v>30</v>
      </c>
      <c r="F3069">
        <v>6.95</v>
      </c>
      <c r="G3069" t="s">
        <v>14156</v>
      </c>
    </row>
    <row r="3070" spans="1:7" x14ac:dyDescent="0.35">
      <c r="A3070" s="21" t="s">
        <v>13374</v>
      </c>
      <c r="B3070" s="29" t="s">
        <v>13375</v>
      </c>
      <c r="C3070" s="23">
        <v>6</v>
      </c>
      <c r="D3070" s="23">
        <v>0.7</v>
      </c>
      <c r="E3070" s="23">
        <v>43</v>
      </c>
      <c r="F3070">
        <v>17.95</v>
      </c>
      <c r="G3070" t="s">
        <v>14145</v>
      </c>
    </row>
    <row r="3071" spans="1:7" x14ac:dyDescent="0.35">
      <c r="A3071" s="21" t="s">
        <v>13719</v>
      </c>
      <c r="B3071" s="29" t="s">
        <v>13720</v>
      </c>
      <c r="C3071" s="23">
        <v>6</v>
      </c>
      <c r="D3071" s="23">
        <v>0.7</v>
      </c>
      <c r="E3071" s="23">
        <v>50.5</v>
      </c>
      <c r="F3071">
        <v>12.95</v>
      </c>
      <c r="G3071" t="s">
        <v>14158</v>
      </c>
    </row>
    <row r="3072" spans="1:7" x14ac:dyDescent="0.35">
      <c r="A3072" s="21" t="s">
        <v>12814</v>
      </c>
      <c r="B3072" s="29" t="s">
        <v>12815</v>
      </c>
      <c r="C3072" s="23">
        <v>6</v>
      </c>
      <c r="D3072" s="23">
        <v>0.7</v>
      </c>
      <c r="E3072" s="23">
        <v>40</v>
      </c>
      <c r="F3072">
        <v>18.5</v>
      </c>
      <c r="G3072" t="s">
        <v>14144</v>
      </c>
    </row>
    <row r="3073" spans="1:7" x14ac:dyDescent="0.35">
      <c r="A3073" s="21" t="s">
        <v>10370</v>
      </c>
      <c r="B3073" s="29" t="s">
        <v>10371</v>
      </c>
      <c r="C3073" s="23">
        <v>12</v>
      </c>
      <c r="D3073" s="23">
        <v>0.05</v>
      </c>
      <c r="E3073" s="23">
        <v>40</v>
      </c>
      <c r="F3073">
        <v>1</v>
      </c>
      <c r="G3073" t="s">
        <v>14144</v>
      </c>
    </row>
    <row r="3074" spans="1:7" x14ac:dyDescent="0.35">
      <c r="A3074" s="21" t="s">
        <v>2600</v>
      </c>
      <c r="B3074" s="29" t="s">
        <v>2601</v>
      </c>
      <c r="C3074" s="23">
        <v>6</v>
      </c>
      <c r="D3074" s="23">
        <v>0.7</v>
      </c>
      <c r="E3074" s="23">
        <v>46.3</v>
      </c>
      <c r="F3074">
        <v>29.25</v>
      </c>
      <c r="G3074" t="s">
        <v>14145</v>
      </c>
    </row>
    <row r="3075" spans="1:7" x14ac:dyDescent="0.35">
      <c r="A3075" s="21" t="s">
        <v>1567</v>
      </c>
      <c r="B3075" s="29" t="s">
        <v>1568</v>
      </c>
      <c r="C3075" s="23">
        <v>6</v>
      </c>
      <c r="D3075" s="23">
        <v>1</v>
      </c>
      <c r="E3075" s="23">
        <v>43</v>
      </c>
      <c r="F3075">
        <v>28.5</v>
      </c>
      <c r="G3075" t="s">
        <v>14145</v>
      </c>
    </row>
    <row r="3076" spans="1:7" x14ac:dyDescent="0.35">
      <c r="A3076" s="21" t="s">
        <v>4858</v>
      </c>
      <c r="B3076" s="29" t="s">
        <v>4859</v>
      </c>
      <c r="C3076" s="23">
        <v>6</v>
      </c>
      <c r="D3076" s="23">
        <v>0.7</v>
      </c>
      <c r="E3076" s="23">
        <v>18</v>
      </c>
      <c r="F3076">
        <v>7.85</v>
      </c>
      <c r="G3076" t="s">
        <v>14141</v>
      </c>
    </row>
    <row r="3077" spans="1:7" x14ac:dyDescent="0.35">
      <c r="A3077" s="21" t="s">
        <v>4614</v>
      </c>
      <c r="B3077" s="29" t="s">
        <v>4615</v>
      </c>
      <c r="C3077" s="23">
        <v>6</v>
      </c>
      <c r="D3077" s="23">
        <v>0.7</v>
      </c>
      <c r="E3077" s="23">
        <v>40</v>
      </c>
      <c r="F3077">
        <v>18.5</v>
      </c>
      <c r="G3077" t="s">
        <v>14144</v>
      </c>
    </row>
    <row r="3078" spans="1:7" x14ac:dyDescent="0.35">
      <c r="A3078" s="21" t="s">
        <v>3998</v>
      </c>
      <c r="B3078" s="29" t="s">
        <v>3999</v>
      </c>
      <c r="C3078" s="23">
        <v>6</v>
      </c>
      <c r="D3078" s="23">
        <v>0.7</v>
      </c>
      <c r="E3078" s="23">
        <v>15</v>
      </c>
      <c r="F3078">
        <v>6.45</v>
      </c>
      <c r="G3078" t="s">
        <v>14153</v>
      </c>
    </row>
    <row r="3079" spans="1:7" x14ac:dyDescent="0.35">
      <c r="A3079" s="21" t="s">
        <v>851</v>
      </c>
      <c r="B3079" s="29" t="s">
        <v>852</v>
      </c>
      <c r="C3079" s="23">
        <v>6</v>
      </c>
      <c r="D3079" s="23">
        <v>0.7</v>
      </c>
      <c r="E3079" s="23">
        <v>46</v>
      </c>
      <c r="F3079">
        <v>29.25</v>
      </c>
      <c r="G3079" t="s">
        <v>14145</v>
      </c>
    </row>
    <row r="3080" spans="1:7" x14ac:dyDescent="0.35">
      <c r="A3080" s="21" t="s">
        <v>12884</v>
      </c>
      <c r="B3080" s="29" t="s">
        <v>12883</v>
      </c>
      <c r="C3080" s="23">
        <v>3</v>
      </c>
      <c r="D3080" s="23">
        <v>0.7</v>
      </c>
      <c r="E3080" s="23">
        <v>40</v>
      </c>
      <c r="F3080">
        <v>17.5</v>
      </c>
      <c r="G3080" t="s">
        <v>14145</v>
      </c>
    </row>
    <row r="3081" spans="1:7" x14ac:dyDescent="0.35">
      <c r="A3081" s="21" t="s">
        <v>10665</v>
      </c>
      <c r="B3081" s="29" t="s">
        <v>10666</v>
      </c>
      <c r="C3081" s="23">
        <v>6</v>
      </c>
      <c r="D3081" s="23">
        <v>0.7</v>
      </c>
      <c r="E3081" s="23">
        <v>43</v>
      </c>
      <c r="F3081">
        <v>13.25</v>
      </c>
      <c r="G3081" t="s">
        <v>14144</v>
      </c>
    </row>
    <row r="3082" spans="1:7" x14ac:dyDescent="0.35">
      <c r="A3082" s="21" t="s">
        <v>159</v>
      </c>
      <c r="B3082" s="29" t="s">
        <v>160</v>
      </c>
      <c r="C3082" s="23">
        <v>6</v>
      </c>
      <c r="D3082" s="23">
        <v>0.7</v>
      </c>
      <c r="E3082" s="23">
        <v>40</v>
      </c>
      <c r="F3082">
        <v>43.5</v>
      </c>
      <c r="G3082" t="s">
        <v>14145</v>
      </c>
    </row>
    <row r="3083" spans="1:7" x14ac:dyDescent="0.35">
      <c r="A3083" s="21" t="s">
        <v>7832</v>
      </c>
      <c r="B3083" s="29" t="s">
        <v>7833</v>
      </c>
      <c r="C3083" s="23">
        <v>6</v>
      </c>
      <c r="D3083" s="23">
        <v>0.7</v>
      </c>
      <c r="E3083" s="23">
        <v>40</v>
      </c>
      <c r="F3083">
        <v>50.5</v>
      </c>
      <c r="G3083" t="s">
        <v>14145</v>
      </c>
    </row>
    <row r="3084" spans="1:7" x14ac:dyDescent="0.35">
      <c r="A3084" s="21" t="s">
        <v>284</v>
      </c>
      <c r="B3084" s="29" t="s">
        <v>281</v>
      </c>
      <c r="C3084" s="23">
        <v>12</v>
      </c>
      <c r="D3084" s="23">
        <v>1</v>
      </c>
      <c r="E3084" s="23">
        <v>38</v>
      </c>
      <c r="F3084">
        <v>7.75</v>
      </c>
      <c r="G3084" t="s">
        <v>14141</v>
      </c>
    </row>
    <row r="3085" spans="1:7" x14ac:dyDescent="0.35">
      <c r="A3085" s="21" t="s">
        <v>5581</v>
      </c>
      <c r="B3085" s="29" t="s">
        <v>5582</v>
      </c>
      <c r="C3085" s="23">
        <v>6</v>
      </c>
      <c r="D3085" s="23">
        <v>0.7</v>
      </c>
      <c r="E3085" s="23">
        <v>23</v>
      </c>
      <c r="F3085">
        <v>3.25</v>
      </c>
      <c r="G3085" t="s">
        <v>14148</v>
      </c>
    </row>
    <row r="3086" spans="1:7" x14ac:dyDescent="0.35">
      <c r="A3086" s="21" t="s">
        <v>14057</v>
      </c>
      <c r="B3086" s="29" t="s">
        <v>14058</v>
      </c>
      <c r="C3086" s="23">
        <v>6</v>
      </c>
      <c r="D3086" s="23">
        <v>0.7</v>
      </c>
      <c r="E3086" s="23">
        <v>44.5</v>
      </c>
      <c r="F3086">
        <v>9.6</v>
      </c>
      <c r="G3086" t="s">
        <v>14146</v>
      </c>
    </row>
    <row r="3087" spans="1:7" x14ac:dyDescent="0.35">
      <c r="A3087" s="21" t="s">
        <v>3740</v>
      </c>
      <c r="B3087" s="29" t="s">
        <v>3741</v>
      </c>
      <c r="C3087" s="23">
        <v>6</v>
      </c>
      <c r="D3087" s="23">
        <v>0.7</v>
      </c>
      <c r="E3087" s="23">
        <v>40</v>
      </c>
      <c r="F3087">
        <v>12.25</v>
      </c>
      <c r="G3087" t="s">
        <v>14166</v>
      </c>
    </row>
    <row r="3088" spans="1:7" x14ac:dyDescent="0.35">
      <c r="A3088" s="21" t="s">
        <v>13515</v>
      </c>
      <c r="B3088" s="29" t="s">
        <v>13516</v>
      </c>
      <c r="C3088" s="23">
        <v>6</v>
      </c>
      <c r="D3088" s="23">
        <v>0.7</v>
      </c>
      <c r="E3088" s="23">
        <v>38</v>
      </c>
      <c r="F3088">
        <v>6.35</v>
      </c>
      <c r="G3088" t="s">
        <v>14159</v>
      </c>
    </row>
    <row r="3089" spans="1:7" x14ac:dyDescent="0.35">
      <c r="A3089" s="21" t="s">
        <v>1412</v>
      </c>
      <c r="B3089" s="29" t="s">
        <v>1413</v>
      </c>
      <c r="C3089" s="23">
        <v>6</v>
      </c>
      <c r="D3089" s="23">
        <v>0.7</v>
      </c>
      <c r="E3089" s="23">
        <v>37.5</v>
      </c>
      <c r="F3089">
        <v>7.5</v>
      </c>
      <c r="G3089" t="s">
        <v>14144</v>
      </c>
    </row>
    <row r="3090" spans="1:7" x14ac:dyDescent="0.35">
      <c r="A3090" s="21" t="s">
        <v>14134</v>
      </c>
      <c r="B3090" s="29" t="s">
        <v>14128</v>
      </c>
      <c r="C3090" s="23">
        <v>12</v>
      </c>
      <c r="D3090" s="23">
        <v>0.7</v>
      </c>
      <c r="E3090" s="23">
        <v>40</v>
      </c>
      <c r="F3090">
        <v>2.35</v>
      </c>
      <c r="G3090" t="s">
        <v>14142</v>
      </c>
    </row>
    <row r="3091" spans="1:7" x14ac:dyDescent="0.35">
      <c r="A3091" s="21" t="s">
        <v>13443</v>
      </c>
      <c r="B3091" s="29" t="s">
        <v>13444</v>
      </c>
      <c r="C3091" s="23">
        <v>3</v>
      </c>
      <c r="D3091" s="23">
        <v>0.7</v>
      </c>
      <c r="E3091" s="23">
        <v>40</v>
      </c>
      <c r="F3091">
        <v>21</v>
      </c>
      <c r="G3091" t="s">
        <v>14156</v>
      </c>
    </row>
    <row r="3092" spans="1:7" x14ac:dyDescent="0.35">
      <c r="A3092" s="21" t="s">
        <v>7950</v>
      </c>
      <c r="B3092" s="29" t="s">
        <v>7951</v>
      </c>
      <c r="C3092" s="23">
        <v>6</v>
      </c>
      <c r="D3092" s="23">
        <v>0.7</v>
      </c>
      <c r="E3092" s="23">
        <v>43</v>
      </c>
      <c r="F3092">
        <v>19.600000000000001</v>
      </c>
      <c r="G3092" t="s">
        <v>14145</v>
      </c>
    </row>
    <row r="3093" spans="1:7" x14ac:dyDescent="0.35">
      <c r="A3093" s="21" t="s">
        <v>14771</v>
      </c>
      <c r="B3093" s="29" t="s">
        <v>14772</v>
      </c>
      <c r="C3093" s="23">
        <v>6</v>
      </c>
      <c r="D3093" s="23">
        <v>0.7</v>
      </c>
      <c r="E3093" s="23">
        <v>61</v>
      </c>
      <c r="F3093">
        <v>59.5</v>
      </c>
      <c r="G3093" t="s">
        <v>14145</v>
      </c>
    </row>
    <row r="3094" spans="1:7" x14ac:dyDescent="0.35">
      <c r="A3094" s="21" t="s">
        <v>12620</v>
      </c>
      <c r="B3094" s="29" t="s">
        <v>12621</v>
      </c>
      <c r="C3094" s="23">
        <v>6</v>
      </c>
      <c r="D3094" s="23">
        <v>0.7</v>
      </c>
      <c r="E3094" s="23">
        <v>46</v>
      </c>
      <c r="F3094">
        <v>17.5</v>
      </c>
      <c r="G3094" t="s">
        <v>14163</v>
      </c>
    </row>
    <row r="3095" spans="1:7" x14ac:dyDescent="0.35">
      <c r="A3095" s="21" t="s">
        <v>11897</v>
      </c>
      <c r="B3095" s="29" t="s">
        <v>11891</v>
      </c>
      <c r="C3095" s="23">
        <v>6</v>
      </c>
      <c r="D3095" s="23">
        <v>0.5</v>
      </c>
      <c r="E3095" s="23">
        <v>37.5</v>
      </c>
      <c r="F3095">
        <v>3.5</v>
      </c>
      <c r="G3095" t="s">
        <v>14142</v>
      </c>
    </row>
    <row r="3096" spans="1:7" x14ac:dyDescent="0.35">
      <c r="A3096" s="21" t="s">
        <v>11660</v>
      </c>
      <c r="B3096" s="29" t="s">
        <v>11661</v>
      </c>
      <c r="C3096" s="23">
        <v>6</v>
      </c>
      <c r="D3096" s="23">
        <v>0.7</v>
      </c>
      <c r="E3096" s="23">
        <v>42.2</v>
      </c>
      <c r="F3096">
        <v>18.25</v>
      </c>
      <c r="G3096" t="s">
        <v>14146</v>
      </c>
    </row>
    <row r="3097" spans="1:7" x14ac:dyDescent="0.35">
      <c r="A3097" s="21" t="s">
        <v>9136</v>
      </c>
      <c r="B3097" s="29" t="s">
        <v>9137</v>
      </c>
      <c r="C3097" s="23">
        <v>12</v>
      </c>
      <c r="D3097" s="23">
        <v>1</v>
      </c>
      <c r="E3097" s="23">
        <v>40</v>
      </c>
      <c r="F3097">
        <v>21.95</v>
      </c>
      <c r="G3097" t="s">
        <v>14157</v>
      </c>
    </row>
    <row r="3098" spans="1:7" x14ac:dyDescent="0.35">
      <c r="A3098" s="21" t="s">
        <v>12280</v>
      </c>
      <c r="B3098" s="29" t="s">
        <v>12277</v>
      </c>
      <c r="C3098" s="23">
        <v>6</v>
      </c>
      <c r="D3098" s="23">
        <v>1</v>
      </c>
      <c r="E3098" s="23">
        <v>60</v>
      </c>
      <c r="F3098">
        <v>6.35</v>
      </c>
      <c r="G3098" t="s">
        <v>14144</v>
      </c>
    </row>
    <row r="3099" spans="1:7" x14ac:dyDescent="0.35">
      <c r="A3099" s="21" t="s">
        <v>242</v>
      </c>
      <c r="B3099" s="29" t="s">
        <v>239</v>
      </c>
      <c r="C3099" s="23">
        <v>12</v>
      </c>
      <c r="D3099" s="23">
        <v>1</v>
      </c>
      <c r="E3099" s="23">
        <v>40</v>
      </c>
      <c r="F3099">
        <v>7.35</v>
      </c>
      <c r="G3099" t="s">
        <v>14141</v>
      </c>
    </row>
    <row r="3100" spans="1:7" x14ac:dyDescent="0.35">
      <c r="A3100" s="21" t="s">
        <v>14453</v>
      </c>
      <c r="B3100" s="29" t="s">
        <v>14454</v>
      </c>
      <c r="C3100" s="23">
        <v>6</v>
      </c>
      <c r="D3100" s="23">
        <v>0.5</v>
      </c>
      <c r="E3100" s="23">
        <v>40</v>
      </c>
      <c r="F3100">
        <v>24.25</v>
      </c>
      <c r="G3100" t="s">
        <v>14150</v>
      </c>
    </row>
    <row r="3101" spans="1:7" x14ac:dyDescent="0.35">
      <c r="A3101" s="21" t="s">
        <v>11121</v>
      </c>
      <c r="B3101" s="29" t="s">
        <v>11122</v>
      </c>
      <c r="C3101" s="23">
        <v>12</v>
      </c>
      <c r="D3101" s="23">
        <v>0.5</v>
      </c>
      <c r="E3101" s="23">
        <v>45</v>
      </c>
      <c r="F3101">
        <v>5.0999999999999996</v>
      </c>
      <c r="G3101" t="s">
        <v>14148</v>
      </c>
    </row>
    <row r="3102" spans="1:7" x14ac:dyDescent="0.35">
      <c r="A3102" s="21" t="s">
        <v>1170</v>
      </c>
      <c r="B3102" s="29" t="s">
        <v>1167</v>
      </c>
      <c r="C3102" s="23">
        <v>6</v>
      </c>
      <c r="D3102" s="23">
        <v>1</v>
      </c>
      <c r="E3102" s="23">
        <v>32</v>
      </c>
      <c r="F3102">
        <v>7</v>
      </c>
      <c r="G3102" t="s">
        <v>14161</v>
      </c>
    </row>
    <row r="3103" spans="1:7" x14ac:dyDescent="0.35">
      <c r="A3103" s="21" t="s">
        <v>13238</v>
      </c>
      <c r="B3103" s="29" t="s">
        <v>13239</v>
      </c>
      <c r="C3103" s="23">
        <v>6</v>
      </c>
      <c r="D3103" s="23">
        <v>0.7</v>
      </c>
      <c r="E3103" s="23">
        <v>46</v>
      </c>
      <c r="F3103">
        <v>37.5</v>
      </c>
      <c r="G3103" t="s">
        <v>14145</v>
      </c>
    </row>
    <row r="3104" spans="1:7" x14ac:dyDescent="0.35">
      <c r="A3104" s="21" t="s">
        <v>6021</v>
      </c>
      <c r="B3104" s="29" t="s">
        <v>14697</v>
      </c>
      <c r="C3104" s="23">
        <v>6</v>
      </c>
      <c r="D3104" s="23">
        <v>0.7</v>
      </c>
      <c r="E3104" s="23">
        <v>50.5</v>
      </c>
      <c r="F3104">
        <v>26.25</v>
      </c>
      <c r="G3104" t="s">
        <v>14145</v>
      </c>
    </row>
    <row r="3105" spans="1:7" x14ac:dyDescent="0.35">
      <c r="A3105" s="21" t="s">
        <v>14721</v>
      </c>
      <c r="B3105" s="29" t="s">
        <v>14722</v>
      </c>
      <c r="C3105" s="23">
        <v>6</v>
      </c>
      <c r="D3105" s="23">
        <v>0.7</v>
      </c>
      <c r="E3105" s="23">
        <v>45.5</v>
      </c>
      <c r="F3105">
        <v>1025</v>
      </c>
      <c r="G3105" t="s">
        <v>14145</v>
      </c>
    </row>
    <row r="3106" spans="1:7" x14ac:dyDescent="0.35">
      <c r="A3106" s="21" t="s">
        <v>12628</v>
      </c>
      <c r="B3106" s="29" t="s">
        <v>12629</v>
      </c>
      <c r="C3106" s="23">
        <v>6</v>
      </c>
      <c r="D3106" s="23">
        <v>0.7</v>
      </c>
      <c r="E3106" s="23">
        <v>46</v>
      </c>
      <c r="F3106">
        <v>21.9</v>
      </c>
      <c r="G3106" t="s">
        <v>14169</v>
      </c>
    </row>
    <row r="3107" spans="1:7" x14ac:dyDescent="0.35">
      <c r="A3107" s="21" t="s">
        <v>7257</v>
      </c>
      <c r="B3107" s="29" t="s">
        <v>7228</v>
      </c>
      <c r="C3107" s="23">
        <v>6</v>
      </c>
      <c r="D3107" s="23">
        <v>0.7</v>
      </c>
      <c r="E3107" s="23">
        <v>35</v>
      </c>
      <c r="F3107">
        <v>6.1</v>
      </c>
      <c r="G3107" t="s">
        <v>14156</v>
      </c>
    </row>
    <row r="3108" spans="1:7" x14ac:dyDescent="0.35">
      <c r="A3108" s="21" t="s">
        <v>5994</v>
      </c>
      <c r="B3108" s="29" t="s">
        <v>5995</v>
      </c>
      <c r="C3108" s="23">
        <v>6</v>
      </c>
      <c r="D3108" s="23">
        <v>0.7</v>
      </c>
      <c r="E3108" s="23">
        <v>43</v>
      </c>
      <c r="F3108">
        <v>52</v>
      </c>
      <c r="G3108" t="s">
        <v>14145</v>
      </c>
    </row>
    <row r="3109" spans="1:7" x14ac:dyDescent="0.35">
      <c r="A3109" s="21" t="s">
        <v>11040</v>
      </c>
      <c r="B3109" s="29" t="s">
        <v>11041</v>
      </c>
      <c r="C3109" s="23">
        <v>3</v>
      </c>
      <c r="D3109" s="23">
        <v>0.7</v>
      </c>
      <c r="E3109" s="23">
        <v>40</v>
      </c>
      <c r="F3109">
        <v>27.85</v>
      </c>
      <c r="G3109" t="s">
        <v>14169</v>
      </c>
    </row>
    <row r="3110" spans="1:7" x14ac:dyDescent="0.35">
      <c r="A3110" s="21" t="s">
        <v>386</v>
      </c>
      <c r="B3110" s="29" t="s">
        <v>387</v>
      </c>
      <c r="C3110" s="23">
        <v>6</v>
      </c>
      <c r="D3110" s="23">
        <v>0.7</v>
      </c>
      <c r="E3110" s="23">
        <v>40</v>
      </c>
      <c r="F3110">
        <v>11.75</v>
      </c>
      <c r="G3110" t="s">
        <v>14145</v>
      </c>
    </row>
    <row r="3111" spans="1:7" x14ac:dyDescent="0.35">
      <c r="A3111" s="21" t="s">
        <v>2973</v>
      </c>
      <c r="B3111" s="29" t="s">
        <v>2974</v>
      </c>
      <c r="C3111" s="23">
        <v>4</v>
      </c>
      <c r="D3111" s="23">
        <v>0.7</v>
      </c>
      <c r="E3111" s="23">
        <v>41.1</v>
      </c>
      <c r="F3111">
        <v>74.5</v>
      </c>
      <c r="G3111" t="s">
        <v>14159</v>
      </c>
    </row>
    <row r="3112" spans="1:7" x14ac:dyDescent="0.35">
      <c r="A3112" s="21" t="s">
        <v>14527</v>
      </c>
      <c r="B3112" s="29" t="s">
        <v>14528</v>
      </c>
      <c r="C3112" s="23">
        <v>3</v>
      </c>
      <c r="D3112" s="23">
        <v>0.7</v>
      </c>
      <c r="E3112" s="23">
        <v>39.5</v>
      </c>
      <c r="F3112">
        <v>11.95</v>
      </c>
      <c r="G3112" t="s">
        <v>14146</v>
      </c>
    </row>
    <row r="3113" spans="1:7" x14ac:dyDescent="0.35">
      <c r="A3113" s="21" t="s">
        <v>886</v>
      </c>
      <c r="B3113" s="29" t="s">
        <v>887</v>
      </c>
      <c r="C3113" s="23">
        <v>6</v>
      </c>
      <c r="D3113" s="23">
        <v>0.7</v>
      </c>
      <c r="E3113" s="23">
        <v>46</v>
      </c>
      <c r="F3113">
        <v>295</v>
      </c>
      <c r="G3113" t="s">
        <v>14145</v>
      </c>
    </row>
    <row r="3114" spans="1:7" x14ac:dyDescent="0.35">
      <c r="A3114" s="21" t="s">
        <v>1276</v>
      </c>
      <c r="B3114" s="29" t="s">
        <v>1277</v>
      </c>
      <c r="C3114" s="23">
        <v>6</v>
      </c>
      <c r="D3114" s="23">
        <v>0.7</v>
      </c>
      <c r="E3114" s="23">
        <v>17</v>
      </c>
      <c r="F3114">
        <v>8.25</v>
      </c>
      <c r="G3114" t="s">
        <v>14154</v>
      </c>
    </row>
    <row r="3115" spans="1:7" x14ac:dyDescent="0.35">
      <c r="A3115" s="21" t="s">
        <v>11056</v>
      </c>
      <c r="B3115" s="29" t="s">
        <v>11057</v>
      </c>
      <c r="C3115" s="23">
        <v>4</v>
      </c>
      <c r="D3115" s="23">
        <v>0.7</v>
      </c>
      <c r="E3115" s="23">
        <v>40</v>
      </c>
      <c r="F3115">
        <v>21.8</v>
      </c>
      <c r="G3115" t="s">
        <v>14144</v>
      </c>
    </row>
    <row r="3116" spans="1:7" x14ac:dyDescent="0.35">
      <c r="A3116" s="21" t="s">
        <v>11909</v>
      </c>
      <c r="B3116" s="29" t="s">
        <v>11910</v>
      </c>
      <c r="C3116" s="23">
        <v>4</v>
      </c>
      <c r="D3116" s="23">
        <v>3</v>
      </c>
      <c r="E3116" s="23">
        <v>40</v>
      </c>
      <c r="F3116">
        <v>19.5</v>
      </c>
      <c r="G3116" t="s">
        <v>14142</v>
      </c>
    </row>
    <row r="3117" spans="1:7" x14ac:dyDescent="0.35">
      <c r="A3117" s="21" t="s">
        <v>544</v>
      </c>
      <c r="B3117" s="29" t="s">
        <v>545</v>
      </c>
      <c r="C3117" s="23">
        <v>6</v>
      </c>
      <c r="D3117" s="23">
        <v>0.7</v>
      </c>
      <c r="E3117" s="23">
        <v>20</v>
      </c>
      <c r="F3117">
        <v>5.25</v>
      </c>
      <c r="G3117" t="s">
        <v>14155</v>
      </c>
    </row>
    <row r="3118" spans="1:7" x14ac:dyDescent="0.35">
      <c r="A3118" s="21" t="s">
        <v>10875</v>
      </c>
      <c r="B3118" s="29" t="s">
        <v>10872</v>
      </c>
      <c r="C3118" s="23">
        <v>6</v>
      </c>
      <c r="D3118" s="23">
        <v>1</v>
      </c>
      <c r="E3118" s="23">
        <v>37.5</v>
      </c>
      <c r="F3118">
        <v>2.25</v>
      </c>
      <c r="G3118" t="s">
        <v>14142</v>
      </c>
    </row>
    <row r="3119" spans="1:7" x14ac:dyDescent="0.35">
      <c r="A3119" s="21" t="s">
        <v>14790</v>
      </c>
      <c r="B3119" s="29" t="s">
        <v>14791</v>
      </c>
      <c r="C3119" s="23">
        <v>6</v>
      </c>
      <c r="D3119" s="23">
        <v>0.7</v>
      </c>
      <c r="E3119" s="23">
        <v>50</v>
      </c>
      <c r="F3119">
        <v>40.5</v>
      </c>
      <c r="G3119" t="s">
        <v>14145</v>
      </c>
    </row>
    <row r="3120" spans="1:7" x14ac:dyDescent="0.35">
      <c r="A3120" s="21" t="s">
        <v>14819</v>
      </c>
      <c r="B3120" s="29" t="s">
        <v>14820</v>
      </c>
      <c r="C3120" s="23">
        <v>6</v>
      </c>
      <c r="D3120" s="23">
        <v>0.7</v>
      </c>
      <c r="E3120" s="23">
        <v>46</v>
      </c>
      <c r="F3120">
        <v>33.5</v>
      </c>
      <c r="G3120" t="s">
        <v>14145</v>
      </c>
    </row>
    <row r="3121" spans="1:7" x14ac:dyDescent="0.35">
      <c r="A3121" s="21" t="s">
        <v>11937</v>
      </c>
      <c r="B3121" s="29" t="s">
        <v>11934</v>
      </c>
      <c r="C3121" s="23">
        <v>6</v>
      </c>
      <c r="D3121" s="23">
        <v>0.7</v>
      </c>
      <c r="E3121" s="23">
        <v>43</v>
      </c>
      <c r="F3121">
        <v>38.5</v>
      </c>
      <c r="G3121" t="s">
        <v>14145</v>
      </c>
    </row>
    <row r="3122" spans="1:7" x14ac:dyDescent="0.35">
      <c r="A3122" s="21" t="s">
        <v>14476</v>
      </c>
      <c r="B3122" s="29" t="s">
        <v>14477</v>
      </c>
      <c r="C3122" s="23">
        <v>12</v>
      </c>
      <c r="D3122" s="23">
        <v>0.7</v>
      </c>
      <c r="E3122" s="23">
        <v>40</v>
      </c>
      <c r="F3122">
        <v>5.6</v>
      </c>
      <c r="G3122" t="s">
        <v>14150</v>
      </c>
    </row>
    <row r="3123" spans="1:7" x14ac:dyDescent="0.35">
      <c r="A3123" s="21" t="s">
        <v>13750</v>
      </c>
      <c r="B3123" s="29" t="s">
        <v>13751</v>
      </c>
      <c r="C3123" s="23">
        <v>6</v>
      </c>
      <c r="D3123" s="23">
        <v>0.7</v>
      </c>
      <c r="E3123" s="23">
        <v>47</v>
      </c>
      <c r="F3123">
        <v>37.5</v>
      </c>
      <c r="G3123" t="s">
        <v>14158</v>
      </c>
    </row>
    <row r="3124" spans="1:7" x14ac:dyDescent="0.35">
      <c r="A3124" s="21" t="s">
        <v>8579</v>
      </c>
      <c r="B3124" s="29" t="s">
        <v>8580</v>
      </c>
      <c r="C3124" s="23">
        <v>6</v>
      </c>
      <c r="D3124" s="23">
        <v>0.5</v>
      </c>
      <c r="E3124" s="23">
        <v>32</v>
      </c>
      <c r="F3124">
        <v>6.15</v>
      </c>
      <c r="G3124" t="s">
        <v>14153</v>
      </c>
    </row>
    <row r="3125" spans="1:7" x14ac:dyDescent="0.35">
      <c r="A3125" s="21" t="s">
        <v>3206</v>
      </c>
      <c r="B3125" s="29" t="s">
        <v>3203</v>
      </c>
      <c r="C3125" s="23">
        <v>6</v>
      </c>
      <c r="D3125" s="23">
        <v>0.7</v>
      </c>
      <c r="E3125" s="23">
        <v>40</v>
      </c>
      <c r="F3125">
        <v>14.45</v>
      </c>
      <c r="G3125" t="s">
        <v>14150</v>
      </c>
    </row>
    <row r="3126" spans="1:7" x14ac:dyDescent="0.35">
      <c r="A3126" s="21" t="s">
        <v>6048</v>
      </c>
      <c r="B3126" s="29" t="s">
        <v>6049</v>
      </c>
      <c r="C3126" s="23">
        <v>1</v>
      </c>
      <c r="D3126" s="23">
        <v>0.7</v>
      </c>
      <c r="E3126" s="23">
        <v>46.8</v>
      </c>
      <c r="F3126">
        <v>695</v>
      </c>
      <c r="G3126" t="s">
        <v>14145</v>
      </c>
    </row>
    <row r="3127" spans="1:7" x14ac:dyDescent="0.35">
      <c r="A3127" s="21" t="s">
        <v>6165</v>
      </c>
      <c r="B3127" s="29" t="s">
        <v>6166</v>
      </c>
      <c r="C3127" s="23">
        <v>6</v>
      </c>
      <c r="D3127" s="23">
        <v>0.7</v>
      </c>
      <c r="E3127" s="23">
        <v>37.5</v>
      </c>
      <c r="F3127">
        <v>2.4500000000000002</v>
      </c>
      <c r="G3127" t="s">
        <v>14142</v>
      </c>
    </row>
    <row r="3128" spans="1:7" x14ac:dyDescent="0.35">
      <c r="A3128" s="21" t="s">
        <v>9739</v>
      </c>
      <c r="B3128" s="29" t="s">
        <v>9740</v>
      </c>
      <c r="C3128" s="23">
        <v>6</v>
      </c>
      <c r="D3128" s="23">
        <v>0.7</v>
      </c>
      <c r="E3128" s="23">
        <v>40</v>
      </c>
      <c r="F3128">
        <v>19.25</v>
      </c>
      <c r="G3128" t="s">
        <v>14163</v>
      </c>
    </row>
    <row r="3129" spans="1:7" x14ac:dyDescent="0.35">
      <c r="A3129" s="21" t="s">
        <v>831</v>
      </c>
      <c r="B3129" s="29" t="s">
        <v>832</v>
      </c>
      <c r="C3129" s="23">
        <v>6</v>
      </c>
      <c r="D3129" s="23">
        <v>0.7</v>
      </c>
      <c r="E3129" s="23">
        <v>46</v>
      </c>
      <c r="F3129">
        <v>145</v>
      </c>
      <c r="G3129" t="s">
        <v>14145</v>
      </c>
    </row>
    <row r="3130" spans="1:7" x14ac:dyDescent="0.35">
      <c r="A3130" s="21" t="s">
        <v>3513</v>
      </c>
      <c r="B3130" s="29" t="s">
        <v>3501</v>
      </c>
      <c r="C3130" s="23">
        <v>12</v>
      </c>
      <c r="D3130" s="23">
        <v>1</v>
      </c>
      <c r="E3130" s="23">
        <v>40</v>
      </c>
      <c r="F3130">
        <v>12.95</v>
      </c>
      <c r="G3130" t="s">
        <v>14153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4"/>
  <dimension ref="A1:D6987"/>
  <sheetViews>
    <sheetView workbookViewId="0">
      <selection activeCell="D1" sqref="D1:D1048576"/>
    </sheetView>
  </sheetViews>
  <sheetFormatPr defaultRowHeight="14.5" x14ac:dyDescent="0.35"/>
  <cols>
    <col min="1" max="1" width="11.54296875" bestFit="1" customWidth="1"/>
    <col min="2" max="2" width="64.36328125" bestFit="1" customWidth="1"/>
    <col min="3" max="3" width="11.90625" bestFit="1" customWidth="1"/>
    <col min="4" max="4" width="18.90625" style="296" bestFit="1" customWidth="1"/>
  </cols>
  <sheetData>
    <row r="1" spans="1:4" x14ac:dyDescent="0.35">
      <c r="A1" t="s">
        <v>16307</v>
      </c>
      <c r="B1" t="s">
        <v>16308</v>
      </c>
      <c r="C1" t="s">
        <v>23347</v>
      </c>
      <c r="D1" s="296" t="s">
        <v>23348</v>
      </c>
    </row>
    <row r="2" spans="1:4" x14ac:dyDescent="0.35">
      <c r="A2">
        <v>1</v>
      </c>
      <c r="B2" t="s">
        <v>16309</v>
      </c>
      <c r="C2">
        <v>0</v>
      </c>
      <c r="D2" s="296">
        <v>0</v>
      </c>
    </row>
    <row r="3" spans="1:4" x14ac:dyDescent="0.35">
      <c r="A3">
        <v>2</v>
      </c>
      <c r="B3" t="s">
        <v>16310</v>
      </c>
      <c r="C3">
        <v>0</v>
      </c>
      <c r="D3" s="296">
        <v>0.54100000000000004</v>
      </c>
    </row>
    <row r="4" spans="1:4" x14ac:dyDescent="0.35">
      <c r="A4">
        <v>3</v>
      </c>
      <c r="B4" t="s">
        <v>16311</v>
      </c>
      <c r="C4">
        <v>0</v>
      </c>
      <c r="D4" s="296">
        <v>0.48799999999999999</v>
      </c>
    </row>
    <row r="5" spans="1:4" x14ac:dyDescent="0.35">
      <c r="A5">
        <v>4</v>
      </c>
      <c r="B5" t="s">
        <v>16312</v>
      </c>
      <c r="C5">
        <v>0</v>
      </c>
      <c r="D5" s="296">
        <v>0.42899999999999999</v>
      </c>
    </row>
    <row r="6" spans="1:4" x14ac:dyDescent="0.35">
      <c r="A6">
        <v>5</v>
      </c>
      <c r="B6" t="s">
        <v>16313</v>
      </c>
      <c r="C6">
        <v>0</v>
      </c>
      <c r="D6" s="296">
        <v>0.63300000000000001</v>
      </c>
    </row>
    <row r="7" spans="1:4" x14ac:dyDescent="0.35">
      <c r="A7">
        <v>6</v>
      </c>
      <c r="B7" t="s">
        <v>16314</v>
      </c>
      <c r="C7">
        <v>0</v>
      </c>
      <c r="D7" s="296">
        <v>0.42899999999999999</v>
      </c>
    </row>
    <row r="8" spans="1:4" x14ac:dyDescent="0.35">
      <c r="A8">
        <v>7</v>
      </c>
      <c r="B8" t="s">
        <v>16315</v>
      </c>
      <c r="C8">
        <v>0</v>
      </c>
      <c r="D8" s="296">
        <v>0.63300000000000001</v>
      </c>
    </row>
    <row r="9" spans="1:4" x14ac:dyDescent="0.35">
      <c r="A9">
        <v>8</v>
      </c>
      <c r="B9" t="s">
        <v>16316</v>
      </c>
      <c r="C9">
        <v>0</v>
      </c>
      <c r="D9" s="296">
        <v>0.6</v>
      </c>
    </row>
    <row r="10" spans="1:4" x14ac:dyDescent="0.35">
      <c r="A10">
        <v>9</v>
      </c>
      <c r="B10" t="s">
        <v>16317</v>
      </c>
      <c r="C10">
        <v>882</v>
      </c>
      <c r="D10" s="296">
        <v>2.84</v>
      </c>
    </row>
    <row r="11" spans="1:4" x14ac:dyDescent="0.35">
      <c r="A11">
        <v>10</v>
      </c>
      <c r="B11" t="s">
        <v>16318</v>
      </c>
      <c r="C11">
        <v>2166</v>
      </c>
      <c r="D11" s="296">
        <v>3.25</v>
      </c>
    </row>
    <row r="12" spans="1:4" x14ac:dyDescent="0.35">
      <c r="A12">
        <v>11</v>
      </c>
      <c r="B12" t="s">
        <v>16319</v>
      </c>
      <c r="C12">
        <v>510</v>
      </c>
      <c r="D12" s="296">
        <v>5.07</v>
      </c>
    </row>
    <row r="13" spans="1:4" x14ac:dyDescent="0.35">
      <c r="A13">
        <v>12</v>
      </c>
      <c r="B13" t="s">
        <v>16320</v>
      </c>
      <c r="C13">
        <v>0</v>
      </c>
      <c r="D13" s="296">
        <v>0.6</v>
      </c>
    </row>
    <row r="14" spans="1:4" x14ac:dyDescent="0.35">
      <c r="A14">
        <v>13</v>
      </c>
      <c r="B14" t="s">
        <v>16321</v>
      </c>
      <c r="C14">
        <v>0</v>
      </c>
      <c r="D14" s="296">
        <v>5.8000000000000003E-2</v>
      </c>
    </row>
    <row r="15" spans="1:4" x14ac:dyDescent="0.35">
      <c r="A15">
        <v>14</v>
      </c>
      <c r="B15" t="s">
        <v>16322</v>
      </c>
      <c r="C15">
        <v>210</v>
      </c>
      <c r="D15" s="296">
        <v>4.33</v>
      </c>
    </row>
    <row r="16" spans="1:4" x14ac:dyDescent="0.35">
      <c r="A16">
        <v>15</v>
      </c>
      <c r="B16" t="s">
        <v>16323</v>
      </c>
      <c r="C16">
        <v>0</v>
      </c>
      <c r="D16" s="296">
        <v>0.54100000000000004</v>
      </c>
    </row>
    <row r="17" spans="1:4" x14ac:dyDescent="0.35">
      <c r="A17">
        <v>16</v>
      </c>
      <c r="B17" t="s">
        <v>16324</v>
      </c>
      <c r="C17">
        <v>0</v>
      </c>
      <c r="D17" s="296">
        <v>0.54400000000000004</v>
      </c>
    </row>
    <row r="18" spans="1:4" x14ac:dyDescent="0.35">
      <c r="A18">
        <v>17</v>
      </c>
      <c r="B18" t="s">
        <v>16325</v>
      </c>
      <c r="C18">
        <v>0</v>
      </c>
      <c r="D18" s="296">
        <v>1.1930000000000001</v>
      </c>
    </row>
    <row r="19" spans="1:4" x14ac:dyDescent="0.35">
      <c r="A19">
        <v>18</v>
      </c>
      <c r="B19" t="s">
        <v>16326</v>
      </c>
      <c r="C19">
        <v>0</v>
      </c>
      <c r="D19" s="296">
        <v>0.54400000000000004</v>
      </c>
    </row>
    <row r="20" spans="1:4" x14ac:dyDescent="0.35">
      <c r="A20">
        <v>19</v>
      </c>
      <c r="B20" t="s">
        <v>16327</v>
      </c>
      <c r="C20">
        <v>0</v>
      </c>
      <c r="D20" s="296">
        <v>9.4E-2</v>
      </c>
    </row>
    <row r="21" spans="1:4" x14ac:dyDescent="0.35">
      <c r="A21">
        <v>20</v>
      </c>
      <c r="B21" t="s">
        <v>16328</v>
      </c>
      <c r="C21">
        <v>0</v>
      </c>
      <c r="D21" s="296">
        <v>0.42899999999999999</v>
      </c>
    </row>
    <row r="22" spans="1:4" x14ac:dyDescent="0.35">
      <c r="A22">
        <v>21</v>
      </c>
      <c r="B22" t="s">
        <v>16329</v>
      </c>
      <c r="C22">
        <v>0</v>
      </c>
      <c r="D22" s="296">
        <v>0.63300000000000001</v>
      </c>
    </row>
    <row r="23" spans="1:4" x14ac:dyDescent="0.35">
      <c r="A23">
        <v>22</v>
      </c>
      <c r="B23" t="s">
        <v>16330</v>
      </c>
      <c r="C23">
        <v>0</v>
      </c>
      <c r="D23" s="296">
        <v>0.45600000000000002</v>
      </c>
    </row>
    <row r="24" spans="1:4" x14ac:dyDescent="0.35">
      <c r="A24">
        <v>23</v>
      </c>
      <c r="B24" t="s">
        <v>16331</v>
      </c>
      <c r="C24">
        <v>0</v>
      </c>
      <c r="D24" s="296">
        <v>0.6</v>
      </c>
    </row>
    <row r="25" spans="1:4" x14ac:dyDescent="0.35">
      <c r="A25">
        <v>24</v>
      </c>
      <c r="B25" t="s">
        <v>16332</v>
      </c>
      <c r="C25">
        <v>0</v>
      </c>
      <c r="D25" s="296">
        <v>0.57499999999999996</v>
      </c>
    </row>
    <row r="26" spans="1:4" x14ac:dyDescent="0.35">
      <c r="A26">
        <v>25</v>
      </c>
      <c r="B26" t="s">
        <v>16333</v>
      </c>
      <c r="C26">
        <v>0</v>
      </c>
      <c r="D26" s="296">
        <v>1.105</v>
      </c>
    </row>
    <row r="27" spans="1:4" x14ac:dyDescent="0.35">
      <c r="A27">
        <v>26</v>
      </c>
      <c r="B27" t="s">
        <v>16334</v>
      </c>
      <c r="C27">
        <v>0</v>
      </c>
      <c r="D27" s="296">
        <v>115.43</v>
      </c>
    </row>
    <row r="28" spans="1:4" x14ac:dyDescent="0.35">
      <c r="A28">
        <v>27</v>
      </c>
      <c r="B28" t="s">
        <v>16335</v>
      </c>
      <c r="C28">
        <v>0</v>
      </c>
      <c r="D28" s="296">
        <v>0.53700000000000003</v>
      </c>
    </row>
    <row r="29" spans="1:4" x14ac:dyDescent="0.35">
      <c r="A29">
        <v>28</v>
      </c>
      <c r="B29" t="s">
        <v>16336</v>
      </c>
      <c r="C29">
        <v>0</v>
      </c>
      <c r="D29" s="296">
        <v>0.56200000000000006</v>
      </c>
    </row>
    <row r="30" spans="1:4" x14ac:dyDescent="0.35">
      <c r="A30">
        <v>29</v>
      </c>
      <c r="B30" t="s">
        <v>16337</v>
      </c>
      <c r="C30">
        <v>0</v>
      </c>
      <c r="D30" s="296">
        <v>0.53700000000000003</v>
      </c>
    </row>
    <row r="31" spans="1:4" x14ac:dyDescent="0.35">
      <c r="A31">
        <v>30</v>
      </c>
      <c r="B31" t="s">
        <v>16338</v>
      </c>
      <c r="C31">
        <v>0</v>
      </c>
      <c r="D31" s="296">
        <v>0.53700000000000003</v>
      </c>
    </row>
    <row r="32" spans="1:4" x14ac:dyDescent="0.35">
      <c r="A32">
        <v>31</v>
      </c>
      <c r="B32" t="s">
        <v>16339</v>
      </c>
      <c r="C32">
        <v>0</v>
      </c>
      <c r="D32" s="296">
        <v>2.0939999999999999</v>
      </c>
    </row>
    <row r="33" spans="1:4" x14ac:dyDescent="0.35">
      <c r="A33">
        <v>32</v>
      </c>
      <c r="B33" t="s">
        <v>16340</v>
      </c>
      <c r="C33">
        <v>0</v>
      </c>
      <c r="D33" s="296">
        <v>2.3940000000000001</v>
      </c>
    </row>
    <row r="34" spans="1:4" x14ac:dyDescent="0.35">
      <c r="A34">
        <v>33</v>
      </c>
      <c r="B34" t="s">
        <v>16341</v>
      </c>
      <c r="C34">
        <v>0</v>
      </c>
      <c r="D34" s="296">
        <v>9.4E-2</v>
      </c>
    </row>
    <row r="35" spans="1:4" x14ac:dyDescent="0.35">
      <c r="A35">
        <v>34</v>
      </c>
      <c r="B35" t="s">
        <v>16342</v>
      </c>
      <c r="C35">
        <v>0</v>
      </c>
      <c r="D35" s="296">
        <v>2.4940000000000002</v>
      </c>
    </row>
    <row r="36" spans="1:4" x14ac:dyDescent="0.35">
      <c r="A36">
        <v>35</v>
      </c>
      <c r="B36" t="s">
        <v>16343</v>
      </c>
      <c r="C36">
        <v>0</v>
      </c>
      <c r="D36" s="296">
        <v>9.4E-2</v>
      </c>
    </row>
    <row r="37" spans="1:4" x14ac:dyDescent="0.35">
      <c r="A37">
        <v>36</v>
      </c>
      <c r="B37" t="s">
        <v>16344</v>
      </c>
      <c r="C37">
        <v>0</v>
      </c>
      <c r="D37" s="296">
        <v>2.4940000000000002</v>
      </c>
    </row>
    <row r="38" spans="1:4" x14ac:dyDescent="0.35">
      <c r="A38">
        <v>37</v>
      </c>
      <c r="B38" t="s">
        <v>16345</v>
      </c>
      <c r="C38">
        <v>0</v>
      </c>
      <c r="D38" s="296">
        <v>9.4E-2</v>
      </c>
    </row>
    <row r="39" spans="1:4" x14ac:dyDescent="0.35">
      <c r="A39">
        <v>38</v>
      </c>
      <c r="B39" t="s">
        <v>16346</v>
      </c>
      <c r="C39">
        <v>0</v>
      </c>
      <c r="D39" s="296">
        <v>0</v>
      </c>
    </row>
    <row r="40" spans="1:4" x14ac:dyDescent="0.35">
      <c r="A40">
        <v>39</v>
      </c>
      <c r="B40" t="s">
        <v>16347</v>
      </c>
      <c r="C40">
        <v>0</v>
      </c>
      <c r="D40" s="296">
        <v>9.4E-2</v>
      </c>
    </row>
    <row r="41" spans="1:4" x14ac:dyDescent="0.35">
      <c r="A41">
        <v>40</v>
      </c>
      <c r="B41" t="s">
        <v>16348</v>
      </c>
      <c r="C41">
        <v>0</v>
      </c>
      <c r="D41" s="296">
        <v>9.4E-2</v>
      </c>
    </row>
    <row r="42" spans="1:4" x14ac:dyDescent="0.35">
      <c r="A42">
        <v>41</v>
      </c>
      <c r="B42" t="s">
        <v>16349</v>
      </c>
      <c r="C42">
        <v>0</v>
      </c>
      <c r="D42" s="296">
        <v>0.61</v>
      </c>
    </row>
    <row r="43" spans="1:4" x14ac:dyDescent="0.35">
      <c r="A43">
        <v>42</v>
      </c>
      <c r="B43" t="s">
        <v>16350</v>
      </c>
      <c r="C43">
        <v>0</v>
      </c>
      <c r="D43" s="296">
        <v>9.4E-2</v>
      </c>
    </row>
    <row r="44" spans="1:4" x14ac:dyDescent="0.35">
      <c r="A44">
        <v>43</v>
      </c>
      <c r="B44" t="s">
        <v>16351</v>
      </c>
      <c r="C44">
        <v>0</v>
      </c>
      <c r="D44" s="296">
        <v>3.22</v>
      </c>
    </row>
    <row r="45" spans="1:4" x14ac:dyDescent="0.35">
      <c r="A45">
        <v>44</v>
      </c>
      <c r="B45" t="s">
        <v>16352</v>
      </c>
      <c r="C45">
        <v>0</v>
      </c>
      <c r="D45" s="296">
        <v>5.1740000000000004</v>
      </c>
    </row>
    <row r="46" spans="1:4" x14ac:dyDescent="0.35">
      <c r="A46">
        <v>45</v>
      </c>
      <c r="B46" t="s">
        <v>16353</v>
      </c>
      <c r="C46">
        <v>0</v>
      </c>
      <c r="D46" s="296">
        <v>6.22</v>
      </c>
    </row>
    <row r="47" spans="1:4" x14ac:dyDescent="0.35">
      <c r="A47">
        <v>46</v>
      </c>
      <c r="B47" t="s">
        <v>16354</v>
      </c>
      <c r="C47">
        <v>0</v>
      </c>
      <c r="D47" s="296">
        <v>0.502</v>
      </c>
    </row>
    <row r="48" spans="1:4" x14ac:dyDescent="0.35">
      <c r="A48">
        <v>47</v>
      </c>
      <c r="B48" t="s">
        <v>16355</v>
      </c>
      <c r="C48">
        <v>0</v>
      </c>
      <c r="D48" s="296">
        <v>5.4790000000000001</v>
      </c>
    </row>
    <row r="49" spans="1:4" x14ac:dyDescent="0.35">
      <c r="A49">
        <v>48</v>
      </c>
      <c r="B49" t="s">
        <v>16356</v>
      </c>
      <c r="C49">
        <v>5385</v>
      </c>
      <c r="D49" s="296">
        <v>6.9829999999999997</v>
      </c>
    </row>
    <row r="50" spans="1:4" x14ac:dyDescent="0.35">
      <c r="A50">
        <v>49</v>
      </c>
      <c r="B50" t="s">
        <v>16357</v>
      </c>
      <c r="C50">
        <v>0</v>
      </c>
      <c r="D50" s="296">
        <v>5.25</v>
      </c>
    </row>
    <row r="51" spans="1:4" x14ac:dyDescent="0.35">
      <c r="A51">
        <v>50</v>
      </c>
      <c r="B51" t="s">
        <v>16358</v>
      </c>
      <c r="C51">
        <v>0</v>
      </c>
      <c r="D51" s="296">
        <v>5</v>
      </c>
    </row>
    <row r="52" spans="1:4" x14ac:dyDescent="0.35">
      <c r="A52">
        <v>51</v>
      </c>
      <c r="B52" t="s">
        <v>16359</v>
      </c>
      <c r="C52">
        <v>0</v>
      </c>
      <c r="D52" s="296">
        <v>3.589</v>
      </c>
    </row>
    <row r="53" spans="1:4" x14ac:dyDescent="0.35">
      <c r="A53">
        <v>52</v>
      </c>
      <c r="B53" t="s">
        <v>16360</v>
      </c>
      <c r="C53">
        <v>0</v>
      </c>
      <c r="D53" s="296">
        <v>4.46</v>
      </c>
    </row>
    <row r="54" spans="1:4" x14ac:dyDescent="0.35">
      <c r="A54">
        <v>53</v>
      </c>
      <c r="B54" t="s">
        <v>16361</v>
      </c>
      <c r="C54">
        <v>0</v>
      </c>
      <c r="D54" s="296">
        <v>6.2</v>
      </c>
    </row>
    <row r="55" spans="1:4" x14ac:dyDescent="0.35">
      <c r="A55">
        <v>54</v>
      </c>
      <c r="B55" t="s">
        <v>16362</v>
      </c>
      <c r="C55">
        <v>0</v>
      </c>
      <c r="D55" s="296">
        <v>7.2210000000000001</v>
      </c>
    </row>
    <row r="56" spans="1:4" x14ac:dyDescent="0.35">
      <c r="A56">
        <v>55</v>
      </c>
      <c r="B56" t="s">
        <v>16363</v>
      </c>
      <c r="C56">
        <v>0</v>
      </c>
      <c r="D56" s="296">
        <v>5.3609999999999998</v>
      </c>
    </row>
    <row r="57" spans="1:4" x14ac:dyDescent="0.35">
      <c r="A57">
        <v>56</v>
      </c>
      <c r="B57" t="s">
        <v>16364</v>
      </c>
      <c r="C57">
        <v>0</v>
      </c>
      <c r="D57" s="296">
        <v>4.5209999999999999</v>
      </c>
    </row>
    <row r="58" spans="1:4" x14ac:dyDescent="0.35">
      <c r="A58">
        <v>57</v>
      </c>
      <c r="B58" t="s">
        <v>16365</v>
      </c>
      <c r="C58">
        <v>0</v>
      </c>
      <c r="D58" s="296">
        <v>4.7300000000000004</v>
      </c>
    </row>
    <row r="59" spans="1:4" x14ac:dyDescent="0.35">
      <c r="A59">
        <v>58</v>
      </c>
      <c r="B59" t="s">
        <v>16366</v>
      </c>
      <c r="C59">
        <v>114</v>
      </c>
      <c r="D59" s="296">
        <v>4.6970000000000001</v>
      </c>
    </row>
    <row r="60" spans="1:4" x14ac:dyDescent="0.35">
      <c r="A60">
        <v>59</v>
      </c>
      <c r="B60" t="s">
        <v>16367</v>
      </c>
      <c r="C60">
        <v>114</v>
      </c>
      <c r="D60" s="296">
        <v>1.35</v>
      </c>
    </row>
    <row r="61" spans="1:4" x14ac:dyDescent="0.35">
      <c r="A61">
        <v>60</v>
      </c>
      <c r="B61" t="s">
        <v>16368</v>
      </c>
      <c r="C61">
        <v>0</v>
      </c>
      <c r="D61" s="296">
        <v>4.13</v>
      </c>
    </row>
    <row r="62" spans="1:4" x14ac:dyDescent="0.35">
      <c r="A62">
        <v>61</v>
      </c>
      <c r="B62" t="s">
        <v>16369</v>
      </c>
      <c r="C62">
        <v>0</v>
      </c>
      <c r="D62" s="296">
        <v>5.125</v>
      </c>
    </row>
    <row r="63" spans="1:4" x14ac:dyDescent="0.35">
      <c r="A63">
        <v>62</v>
      </c>
      <c r="B63" t="s">
        <v>16370</v>
      </c>
      <c r="C63">
        <v>0</v>
      </c>
      <c r="D63" s="296">
        <v>0</v>
      </c>
    </row>
    <row r="64" spans="1:4" x14ac:dyDescent="0.35">
      <c r="A64">
        <v>63</v>
      </c>
      <c r="B64" t="s">
        <v>16371</v>
      </c>
      <c r="C64">
        <v>0</v>
      </c>
      <c r="D64" s="296">
        <v>4.4359999999999999</v>
      </c>
    </row>
    <row r="65" spans="1:4" x14ac:dyDescent="0.35">
      <c r="A65">
        <v>64</v>
      </c>
      <c r="B65" t="s">
        <v>16372</v>
      </c>
      <c r="C65">
        <v>0</v>
      </c>
      <c r="D65" s="296">
        <v>6.7859999999999996</v>
      </c>
    </row>
    <row r="66" spans="1:4" x14ac:dyDescent="0.35">
      <c r="A66">
        <v>65</v>
      </c>
      <c r="B66" t="s">
        <v>16373</v>
      </c>
      <c r="C66">
        <v>0</v>
      </c>
      <c r="D66" s="296">
        <v>3.38</v>
      </c>
    </row>
    <row r="67" spans="1:4" x14ac:dyDescent="0.35">
      <c r="A67">
        <v>69</v>
      </c>
      <c r="B67" t="s">
        <v>16374</v>
      </c>
      <c r="C67">
        <v>0</v>
      </c>
      <c r="D67" s="296">
        <v>7.5039999999999996</v>
      </c>
    </row>
    <row r="68" spans="1:4" x14ac:dyDescent="0.35">
      <c r="A68">
        <v>71</v>
      </c>
      <c r="B68" t="s">
        <v>16375</v>
      </c>
      <c r="C68">
        <v>0</v>
      </c>
      <c r="D68" s="296">
        <v>5.84</v>
      </c>
    </row>
    <row r="69" spans="1:4" x14ac:dyDescent="0.35">
      <c r="A69">
        <v>72</v>
      </c>
      <c r="B69" t="s">
        <v>16376</v>
      </c>
      <c r="C69">
        <v>30</v>
      </c>
      <c r="D69" s="296">
        <v>9.6329999999999991</v>
      </c>
    </row>
    <row r="70" spans="1:4" x14ac:dyDescent="0.35">
      <c r="A70">
        <v>73</v>
      </c>
      <c r="B70" t="s">
        <v>16377</v>
      </c>
      <c r="C70">
        <v>0</v>
      </c>
      <c r="D70" s="296">
        <v>9.0259999999999998</v>
      </c>
    </row>
    <row r="71" spans="1:4" x14ac:dyDescent="0.35">
      <c r="A71">
        <v>74</v>
      </c>
      <c r="B71" t="s">
        <v>16378</v>
      </c>
      <c r="C71">
        <v>0</v>
      </c>
      <c r="D71" s="296">
        <v>8.5459999999999994</v>
      </c>
    </row>
    <row r="72" spans="1:4" x14ac:dyDescent="0.35">
      <c r="A72">
        <v>75</v>
      </c>
      <c r="B72" t="s">
        <v>16379</v>
      </c>
      <c r="C72">
        <v>0</v>
      </c>
      <c r="D72" s="296">
        <v>5.8540000000000001</v>
      </c>
    </row>
    <row r="73" spans="1:4" x14ac:dyDescent="0.35">
      <c r="A73">
        <v>83</v>
      </c>
      <c r="B73" t="s">
        <v>16380</v>
      </c>
      <c r="C73">
        <v>0</v>
      </c>
      <c r="D73" s="296">
        <v>0.51200000000000001</v>
      </c>
    </row>
    <row r="74" spans="1:4" x14ac:dyDescent="0.35">
      <c r="A74">
        <v>84</v>
      </c>
      <c r="B74" t="s">
        <v>16381</v>
      </c>
      <c r="C74">
        <v>0</v>
      </c>
      <c r="D74" s="296">
        <v>1.105</v>
      </c>
    </row>
    <row r="75" spans="1:4" x14ac:dyDescent="0.35">
      <c r="A75">
        <v>85</v>
      </c>
      <c r="B75" t="s">
        <v>16382</v>
      </c>
      <c r="C75">
        <v>0</v>
      </c>
      <c r="D75" s="296">
        <v>0.45600000000000002</v>
      </c>
    </row>
    <row r="76" spans="1:4" x14ac:dyDescent="0.35">
      <c r="A76">
        <v>86</v>
      </c>
      <c r="B76" t="s">
        <v>16383</v>
      </c>
      <c r="C76">
        <v>0</v>
      </c>
      <c r="D76" s="296">
        <v>1.105</v>
      </c>
    </row>
    <row r="77" spans="1:4" x14ac:dyDescent="0.35">
      <c r="A77">
        <v>87</v>
      </c>
      <c r="B77" t="s">
        <v>16384</v>
      </c>
      <c r="C77">
        <v>0</v>
      </c>
      <c r="D77" s="296">
        <v>0.45600000000000002</v>
      </c>
    </row>
    <row r="78" spans="1:4" x14ac:dyDescent="0.35">
      <c r="A78">
        <v>88</v>
      </c>
      <c r="B78" t="s">
        <v>16385</v>
      </c>
      <c r="C78">
        <v>0</v>
      </c>
      <c r="D78" s="296">
        <v>12.896000000000001</v>
      </c>
    </row>
    <row r="79" spans="1:4" x14ac:dyDescent="0.35">
      <c r="A79">
        <v>89</v>
      </c>
      <c r="B79" t="s">
        <v>16386</v>
      </c>
      <c r="C79">
        <v>0</v>
      </c>
      <c r="D79" s="296">
        <v>13.746</v>
      </c>
    </row>
    <row r="80" spans="1:4" x14ac:dyDescent="0.35">
      <c r="A80">
        <v>90</v>
      </c>
      <c r="B80" t="s">
        <v>16387</v>
      </c>
      <c r="C80">
        <v>0</v>
      </c>
      <c r="D80" s="296">
        <v>18.920000000000002</v>
      </c>
    </row>
    <row r="81" spans="1:4" x14ac:dyDescent="0.35">
      <c r="A81">
        <v>91</v>
      </c>
      <c r="B81" t="s">
        <v>16388</v>
      </c>
      <c r="C81">
        <v>0</v>
      </c>
      <c r="D81" s="296">
        <v>15.137</v>
      </c>
    </row>
    <row r="82" spans="1:4" x14ac:dyDescent="0.35">
      <c r="A82">
        <v>92</v>
      </c>
      <c r="B82" t="s">
        <v>16389</v>
      </c>
      <c r="C82">
        <v>0</v>
      </c>
      <c r="D82" s="296">
        <v>19.146000000000001</v>
      </c>
    </row>
    <row r="83" spans="1:4" x14ac:dyDescent="0.35">
      <c r="A83">
        <v>108</v>
      </c>
      <c r="B83" t="s">
        <v>16390</v>
      </c>
      <c r="C83">
        <v>0</v>
      </c>
      <c r="D83" s="296">
        <v>0</v>
      </c>
    </row>
    <row r="84" spans="1:4" x14ac:dyDescent="0.35">
      <c r="A84">
        <v>109</v>
      </c>
      <c r="B84" t="s">
        <v>16391</v>
      </c>
      <c r="C84">
        <v>4683</v>
      </c>
      <c r="D84" s="296">
        <v>5.78</v>
      </c>
    </row>
    <row r="85" spans="1:4" x14ac:dyDescent="0.35">
      <c r="A85">
        <v>110</v>
      </c>
      <c r="B85" t="s">
        <v>16392</v>
      </c>
      <c r="C85">
        <v>0</v>
      </c>
      <c r="D85" s="296">
        <v>6.12</v>
      </c>
    </row>
    <row r="86" spans="1:4" x14ac:dyDescent="0.35">
      <c r="A86">
        <v>111</v>
      </c>
      <c r="B86" t="s">
        <v>16393</v>
      </c>
      <c r="C86">
        <v>0</v>
      </c>
      <c r="D86" s="296">
        <v>2.4940000000000002</v>
      </c>
    </row>
    <row r="87" spans="1:4" x14ac:dyDescent="0.35">
      <c r="A87">
        <v>112</v>
      </c>
      <c r="B87" t="s">
        <v>16394</v>
      </c>
      <c r="C87">
        <v>0</v>
      </c>
      <c r="D87" s="296">
        <v>9.4E-2</v>
      </c>
    </row>
    <row r="88" spans="1:4" x14ac:dyDescent="0.35">
      <c r="A88">
        <v>113</v>
      </c>
      <c r="B88" t="s">
        <v>16395</v>
      </c>
      <c r="C88">
        <v>0</v>
      </c>
      <c r="D88" s="296">
        <v>9.4E-2</v>
      </c>
    </row>
    <row r="89" spans="1:4" x14ac:dyDescent="0.35">
      <c r="A89">
        <v>114</v>
      </c>
      <c r="B89" t="s">
        <v>16396</v>
      </c>
      <c r="C89">
        <v>0</v>
      </c>
      <c r="D89" s="296">
        <v>9.4E-2</v>
      </c>
    </row>
    <row r="90" spans="1:4" x14ac:dyDescent="0.35">
      <c r="A90">
        <v>115</v>
      </c>
      <c r="B90" t="s">
        <v>16397</v>
      </c>
      <c r="C90">
        <v>0</v>
      </c>
      <c r="D90" s="296">
        <v>0.6</v>
      </c>
    </row>
    <row r="91" spans="1:4" x14ac:dyDescent="0.35">
      <c r="A91">
        <v>118</v>
      </c>
      <c r="B91" t="s">
        <v>16398</v>
      </c>
      <c r="C91">
        <v>0</v>
      </c>
      <c r="D91" s="296">
        <v>7.5739999999999998</v>
      </c>
    </row>
    <row r="92" spans="1:4" x14ac:dyDescent="0.35">
      <c r="A92">
        <v>119</v>
      </c>
      <c r="B92" t="s">
        <v>16399</v>
      </c>
      <c r="C92">
        <v>0</v>
      </c>
      <c r="D92" s="296">
        <v>8.94</v>
      </c>
    </row>
    <row r="93" spans="1:4" x14ac:dyDescent="0.35">
      <c r="A93">
        <v>120</v>
      </c>
      <c r="B93" t="s">
        <v>16400</v>
      </c>
      <c r="C93">
        <v>72</v>
      </c>
      <c r="D93" s="296">
        <v>10.48</v>
      </c>
    </row>
    <row r="94" spans="1:4" x14ac:dyDescent="0.35">
      <c r="A94">
        <v>121</v>
      </c>
      <c r="B94" t="s">
        <v>16401</v>
      </c>
      <c r="C94">
        <v>0</v>
      </c>
      <c r="D94" s="296">
        <v>11</v>
      </c>
    </row>
    <row r="95" spans="1:4" x14ac:dyDescent="0.35">
      <c r="A95">
        <v>130</v>
      </c>
      <c r="B95" t="s">
        <v>16402</v>
      </c>
      <c r="C95">
        <v>0</v>
      </c>
      <c r="D95" s="296">
        <v>2.907</v>
      </c>
    </row>
    <row r="96" spans="1:4" x14ac:dyDescent="0.35">
      <c r="A96">
        <v>131</v>
      </c>
      <c r="B96" t="s">
        <v>16403</v>
      </c>
      <c r="C96">
        <v>0</v>
      </c>
      <c r="D96" s="296">
        <v>0</v>
      </c>
    </row>
    <row r="97" spans="1:4" x14ac:dyDescent="0.35">
      <c r="A97">
        <v>201</v>
      </c>
      <c r="B97" t="s">
        <v>16404</v>
      </c>
      <c r="C97">
        <v>0</v>
      </c>
      <c r="D97" s="296">
        <v>0.16400000000000001</v>
      </c>
    </row>
    <row r="98" spans="1:4" x14ac:dyDescent="0.35">
      <c r="A98">
        <v>202</v>
      </c>
      <c r="B98" t="s">
        <v>16405</v>
      </c>
      <c r="C98">
        <v>0</v>
      </c>
      <c r="D98" s="296">
        <v>0.27</v>
      </c>
    </row>
    <row r="99" spans="1:4" x14ac:dyDescent="0.35">
      <c r="A99">
        <v>203</v>
      </c>
      <c r="B99" t="s">
        <v>16406</v>
      </c>
      <c r="C99">
        <v>0</v>
      </c>
      <c r="D99" s="296">
        <v>0.35299999999999998</v>
      </c>
    </row>
    <row r="100" spans="1:4" x14ac:dyDescent="0.35">
      <c r="A100">
        <v>204</v>
      </c>
      <c r="B100" t="s">
        <v>16407</v>
      </c>
      <c r="C100">
        <v>2412</v>
      </c>
      <c r="D100" s="296">
        <v>0.23899999999999999</v>
      </c>
    </row>
    <row r="101" spans="1:4" x14ac:dyDescent="0.35">
      <c r="A101">
        <v>205</v>
      </c>
      <c r="B101" t="s">
        <v>16408</v>
      </c>
      <c r="C101">
        <v>0</v>
      </c>
      <c r="D101" s="296">
        <v>0.34</v>
      </c>
    </row>
    <row r="102" spans="1:4" x14ac:dyDescent="0.35">
      <c r="A102">
        <v>206</v>
      </c>
      <c r="B102" t="s">
        <v>16409</v>
      </c>
      <c r="C102">
        <v>1212</v>
      </c>
      <c r="D102" s="296">
        <v>0.27</v>
      </c>
    </row>
    <row r="103" spans="1:4" x14ac:dyDescent="0.35">
      <c r="A103">
        <v>207</v>
      </c>
      <c r="B103" t="s">
        <v>16410</v>
      </c>
      <c r="C103">
        <v>0</v>
      </c>
      <c r="D103" s="296">
        <v>0.75600000000000001</v>
      </c>
    </row>
    <row r="104" spans="1:4" x14ac:dyDescent="0.35">
      <c r="A104">
        <v>208</v>
      </c>
      <c r="B104" t="s">
        <v>16411</v>
      </c>
      <c r="C104">
        <v>0</v>
      </c>
      <c r="D104" s="296">
        <v>9.8000000000000004E-2</v>
      </c>
    </row>
    <row r="105" spans="1:4" x14ac:dyDescent="0.35">
      <c r="A105">
        <v>209</v>
      </c>
      <c r="B105" t="s">
        <v>16412</v>
      </c>
      <c r="C105">
        <v>0</v>
      </c>
      <c r="D105" s="296">
        <v>0.11799999999999999</v>
      </c>
    </row>
    <row r="106" spans="1:4" x14ac:dyDescent="0.35">
      <c r="A106">
        <v>210</v>
      </c>
      <c r="B106" t="s">
        <v>16413</v>
      </c>
      <c r="C106">
        <v>1200</v>
      </c>
      <c r="D106" s="296">
        <v>0.77500000000000002</v>
      </c>
    </row>
    <row r="107" spans="1:4" x14ac:dyDescent="0.35">
      <c r="A107">
        <v>211</v>
      </c>
      <c r="B107" t="s">
        <v>16414</v>
      </c>
      <c r="C107">
        <v>0</v>
      </c>
      <c r="D107" s="296">
        <v>0.3</v>
      </c>
    </row>
    <row r="108" spans="1:4" x14ac:dyDescent="0.35">
      <c r="A108">
        <v>212</v>
      </c>
      <c r="B108" t="s">
        <v>16415</v>
      </c>
      <c r="C108">
        <v>2448</v>
      </c>
      <c r="D108" s="296">
        <v>0.20499999999999999</v>
      </c>
    </row>
    <row r="109" spans="1:4" x14ac:dyDescent="0.35">
      <c r="A109">
        <v>213</v>
      </c>
      <c r="B109" t="s">
        <v>16416</v>
      </c>
      <c r="C109">
        <v>0</v>
      </c>
      <c r="D109" s="296">
        <v>0.12</v>
      </c>
    </row>
    <row r="110" spans="1:4" x14ac:dyDescent="0.35">
      <c r="A110">
        <v>214</v>
      </c>
      <c r="B110" t="s">
        <v>16417</v>
      </c>
      <c r="C110">
        <v>0</v>
      </c>
      <c r="D110" s="296">
        <v>0.17</v>
      </c>
    </row>
    <row r="111" spans="1:4" x14ac:dyDescent="0.35">
      <c r="A111">
        <v>219</v>
      </c>
      <c r="B111" t="s">
        <v>16418</v>
      </c>
      <c r="C111">
        <v>0</v>
      </c>
      <c r="D111" s="296">
        <v>0</v>
      </c>
    </row>
    <row r="112" spans="1:4" x14ac:dyDescent="0.35">
      <c r="A112">
        <v>220</v>
      </c>
      <c r="B112" t="s">
        <v>16419</v>
      </c>
      <c r="C112">
        <v>0</v>
      </c>
      <c r="D112" s="296">
        <v>0.77</v>
      </c>
    </row>
    <row r="113" spans="1:4" x14ac:dyDescent="0.35">
      <c r="A113">
        <v>221</v>
      </c>
      <c r="B113" t="s">
        <v>16420</v>
      </c>
      <c r="C113">
        <v>0</v>
      </c>
      <c r="D113" s="296">
        <v>1.1499999999999999</v>
      </c>
    </row>
    <row r="114" spans="1:4" x14ac:dyDescent="0.35">
      <c r="A114">
        <v>222</v>
      </c>
      <c r="B114" t="s">
        <v>16421</v>
      </c>
      <c r="C114">
        <v>0</v>
      </c>
      <c r="D114" s="296">
        <v>0.49199999999999999</v>
      </c>
    </row>
    <row r="115" spans="1:4" x14ac:dyDescent="0.35">
      <c r="A115">
        <v>223</v>
      </c>
      <c r="B115" t="s">
        <v>16422</v>
      </c>
      <c r="C115">
        <v>0</v>
      </c>
      <c r="D115" s="296">
        <v>0.60699999999999998</v>
      </c>
    </row>
    <row r="116" spans="1:4" x14ac:dyDescent="0.35">
      <c r="A116">
        <v>224</v>
      </c>
      <c r="B116" t="s">
        <v>16423</v>
      </c>
      <c r="C116">
        <v>0</v>
      </c>
      <c r="D116" s="296">
        <v>0.45700000000000002</v>
      </c>
    </row>
    <row r="117" spans="1:4" x14ac:dyDescent="0.35">
      <c r="A117">
        <v>225</v>
      </c>
      <c r="B117" t="s">
        <v>16424</v>
      </c>
      <c r="C117">
        <v>0</v>
      </c>
      <c r="D117" s="296">
        <v>0.36199999999999999</v>
      </c>
    </row>
    <row r="118" spans="1:4" x14ac:dyDescent="0.35">
      <c r="A118">
        <v>226</v>
      </c>
      <c r="B118" t="s">
        <v>16425</v>
      </c>
      <c r="C118">
        <v>0</v>
      </c>
      <c r="D118" s="296">
        <v>1.1000000000000001</v>
      </c>
    </row>
    <row r="119" spans="1:4" x14ac:dyDescent="0.35">
      <c r="A119">
        <v>227</v>
      </c>
      <c r="B119" t="s">
        <v>16426</v>
      </c>
      <c r="C119">
        <v>0</v>
      </c>
      <c r="D119" s="296">
        <v>1.2</v>
      </c>
    </row>
    <row r="120" spans="1:4" x14ac:dyDescent="0.35">
      <c r="A120">
        <v>231</v>
      </c>
      <c r="B120" t="s">
        <v>16427</v>
      </c>
      <c r="C120">
        <v>0</v>
      </c>
      <c r="D120" s="296">
        <v>20.274999999999999</v>
      </c>
    </row>
    <row r="121" spans="1:4" x14ac:dyDescent="0.35">
      <c r="A121">
        <v>232</v>
      </c>
      <c r="B121" t="s">
        <v>16428</v>
      </c>
      <c r="C121">
        <v>0</v>
      </c>
      <c r="D121" s="296">
        <v>0.46</v>
      </c>
    </row>
    <row r="122" spans="1:4" x14ac:dyDescent="0.35">
      <c r="A122">
        <v>233</v>
      </c>
      <c r="B122" t="s">
        <v>16429</v>
      </c>
      <c r="C122">
        <v>240</v>
      </c>
      <c r="D122" s="296">
        <v>0.52</v>
      </c>
    </row>
    <row r="123" spans="1:4" x14ac:dyDescent="0.35">
      <c r="A123">
        <v>234</v>
      </c>
      <c r="B123" t="s">
        <v>16430</v>
      </c>
      <c r="C123">
        <v>0</v>
      </c>
      <c r="D123" s="296">
        <v>0.52300000000000002</v>
      </c>
    </row>
    <row r="124" spans="1:4" x14ac:dyDescent="0.35">
      <c r="A124">
        <v>235</v>
      </c>
      <c r="B124" t="s">
        <v>16431</v>
      </c>
      <c r="C124">
        <v>0</v>
      </c>
      <c r="D124" s="296">
        <v>0.4</v>
      </c>
    </row>
    <row r="125" spans="1:4" x14ac:dyDescent="0.35">
      <c r="A125">
        <v>237</v>
      </c>
      <c r="B125" t="s">
        <v>16432</v>
      </c>
      <c r="C125">
        <v>0</v>
      </c>
      <c r="D125" s="296">
        <v>0.72899999999999998</v>
      </c>
    </row>
    <row r="126" spans="1:4" x14ac:dyDescent="0.35">
      <c r="A126">
        <v>238</v>
      </c>
      <c r="B126" t="s">
        <v>16433</v>
      </c>
      <c r="C126">
        <v>1470</v>
      </c>
      <c r="D126" s="296">
        <v>0.52</v>
      </c>
    </row>
    <row r="127" spans="1:4" x14ac:dyDescent="0.35">
      <c r="A127">
        <v>239</v>
      </c>
      <c r="B127" t="s">
        <v>16434</v>
      </c>
      <c r="C127">
        <v>0</v>
      </c>
      <c r="D127" s="296">
        <v>0.74</v>
      </c>
    </row>
    <row r="128" spans="1:4" x14ac:dyDescent="0.35">
      <c r="A128">
        <v>240</v>
      </c>
      <c r="B128" t="s">
        <v>16435</v>
      </c>
      <c r="C128">
        <v>0</v>
      </c>
      <c r="D128" s="296">
        <v>2.4329999999999998</v>
      </c>
    </row>
    <row r="129" spans="1:4" x14ac:dyDescent="0.35">
      <c r="A129">
        <v>241</v>
      </c>
      <c r="B129" t="s">
        <v>16436</v>
      </c>
      <c r="C129">
        <v>2832</v>
      </c>
      <c r="D129" s="296">
        <v>0.85499999999999998</v>
      </c>
    </row>
    <row r="130" spans="1:4" x14ac:dyDescent="0.35">
      <c r="A130">
        <v>242</v>
      </c>
      <c r="B130" t="s">
        <v>16437</v>
      </c>
      <c r="C130">
        <v>0</v>
      </c>
      <c r="D130" s="296">
        <v>0.48</v>
      </c>
    </row>
    <row r="131" spans="1:4" x14ac:dyDescent="0.35">
      <c r="A131">
        <v>243</v>
      </c>
      <c r="B131" t="s">
        <v>16438</v>
      </c>
      <c r="C131">
        <v>0</v>
      </c>
      <c r="D131" s="296">
        <v>0.77500000000000002</v>
      </c>
    </row>
    <row r="132" spans="1:4" x14ac:dyDescent="0.35">
      <c r="A132">
        <v>245</v>
      </c>
      <c r="B132" t="s">
        <v>16439</v>
      </c>
      <c r="C132">
        <v>180</v>
      </c>
      <c r="D132" s="296">
        <v>0.82</v>
      </c>
    </row>
    <row r="133" spans="1:4" x14ac:dyDescent="0.35">
      <c r="A133">
        <v>246</v>
      </c>
      <c r="B133" t="s">
        <v>16440</v>
      </c>
      <c r="C133">
        <v>156</v>
      </c>
      <c r="D133" s="296">
        <v>2.16</v>
      </c>
    </row>
    <row r="134" spans="1:4" x14ac:dyDescent="0.35">
      <c r="A134">
        <v>247</v>
      </c>
      <c r="B134" t="s">
        <v>16441</v>
      </c>
      <c r="C134">
        <v>0</v>
      </c>
      <c r="D134" s="296">
        <v>13.95</v>
      </c>
    </row>
    <row r="135" spans="1:4" x14ac:dyDescent="0.35">
      <c r="A135">
        <v>249</v>
      </c>
      <c r="B135" t="s">
        <v>16442</v>
      </c>
      <c r="C135">
        <v>0</v>
      </c>
      <c r="D135" s="296">
        <v>0.505</v>
      </c>
    </row>
    <row r="136" spans="1:4" x14ac:dyDescent="0.35">
      <c r="A136">
        <v>250</v>
      </c>
      <c r="B136" t="s">
        <v>16443</v>
      </c>
      <c r="C136">
        <v>0</v>
      </c>
      <c r="D136" s="296">
        <v>0.95</v>
      </c>
    </row>
    <row r="137" spans="1:4" x14ac:dyDescent="0.35">
      <c r="A137">
        <v>251</v>
      </c>
      <c r="B137" t="s">
        <v>16444</v>
      </c>
      <c r="C137">
        <v>0</v>
      </c>
      <c r="D137" s="296">
        <v>2.149</v>
      </c>
    </row>
    <row r="138" spans="1:4" x14ac:dyDescent="0.35">
      <c r="A138">
        <v>252</v>
      </c>
      <c r="B138" t="s">
        <v>16445</v>
      </c>
      <c r="C138">
        <v>0</v>
      </c>
      <c r="D138" s="296">
        <v>1.02</v>
      </c>
    </row>
    <row r="139" spans="1:4" x14ac:dyDescent="0.35">
      <c r="A139">
        <v>253</v>
      </c>
      <c r="B139" t="s">
        <v>16446</v>
      </c>
      <c r="C139">
        <v>0</v>
      </c>
      <c r="D139" s="296">
        <v>1.0629999999999999</v>
      </c>
    </row>
    <row r="140" spans="1:4" x14ac:dyDescent="0.35">
      <c r="A140">
        <v>254</v>
      </c>
      <c r="B140" t="s">
        <v>16447</v>
      </c>
      <c r="C140">
        <v>0</v>
      </c>
      <c r="D140" s="296">
        <v>4.1280000000000001</v>
      </c>
    </row>
    <row r="141" spans="1:4" x14ac:dyDescent="0.35">
      <c r="A141">
        <v>255</v>
      </c>
      <c r="B141" t="s">
        <v>16448</v>
      </c>
      <c r="C141">
        <v>0</v>
      </c>
      <c r="D141" s="296">
        <v>0.57999999999999996</v>
      </c>
    </row>
    <row r="142" spans="1:4" x14ac:dyDescent="0.35">
      <c r="A142">
        <v>256</v>
      </c>
      <c r="B142" t="s">
        <v>16449</v>
      </c>
      <c r="C142">
        <v>0</v>
      </c>
      <c r="D142" s="296">
        <v>0.48499999999999999</v>
      </c>
    </row>
    <row r="143" spans="1:4" x14ac:dyDescent="0.35">
      <c r="A143">
        <v>257</v>
      </c>
      <c r="B143" t="s">
        <v>16450</v>
      </c>
      <c r="C143">
        <v>0</v>
      </c>
      <c r="D143" s="296">
        <v>0.45700000000000002</v>
      </c>
    </row>
    <row r="144" spans="1:4" x14ac:dyDescent="0.35">
      <c r="A144">
        <v>258</v>
      </c>
      <c r="B144" t="s">
        <v>16451</v>
      </c>
      <c r="C144">
        <v>0</v>
      </c>
      <c r="D144" s="296">
        <v>1.0860000000000001</v>
      </c>
    </row>
    <row r="145" spans="1:4" x14ac:dyDescent="0.35">
      <c r="A145">
        <v>259</v>
      </c>
      <c r="B145" t="s">
        <v>16452</v>
      </c>
      <c r="C145">
        <v>0</v>
      </c>
      <c r="D145" s="296">
        <v>0.8</v>
      </c>
    </row>
    <row r="146" spans="1:4" x14ac:dyDescent="0.35">
      <c r="A146">
        <v>260</v>
      </c>
      <c r="B146" t="s">
        <v>16453</v>
      </c>
      <c r="C146">
        <v>0</v>
      </c>
      <c r="D146" s="296">
        <v>1.4490000000000001</v>
      </c>
    </row>
    <row r="147" spans="1:4" x14ac:dyDescent="0.35">
      <c r="A147">
        <v>261</v>
      </c>
      <c r="B147" t="s">
        <v>16454</v>
      </c>
      <c r="C147">
        <v>0</v>
      </c>
      <c r="D147" s="296">
        <v>0.57899999999999996</v>
      </c>
    </row>
    <row r="148" spans="1:4" x14ac:dyDescent="0.35">
      <c r="A148">
        <v>262</v>
      </c>
      <c r="B148" t="s">
        <v>16455</v>
      </c>
      <c r="C148">
        <v>0</v>
      </c>
      <c r="D148" s="296">
        <v>1.18</v>
      </c>
    </row>
    <row r="149" spans="1:4" x14ac:dyDescent="0.35">
      <c r="A149">
        <v>263</v>
      </c>
      <c r="B149" t="s">
        <v>16456</v>
      </c>
      <c r="C149">
        <v>0</v>
      </c>
      <c r="D149" s="296">
        <v>0.623</v>
      </c>
    </row>
    <row r="150" spans="1:4" x14ac:dyDescent="0.35">
      <c r="A150">
        <v>264</v>
      </c>
      <c r="B150" t="s">
        <v>16457</v>
      </c>
      <c r="C150">
        <v>456</v>
      </c>
      <c r="D150" s="296">
        <v>0.65</v>
      </c>
    </row>
    <row r="151" spans="1:4" x14ac:dyDescent="0.35">
      <c r="A151">
        <v>265</v>
      </c>
      <c r="B151" t="s">
        <v>16458</v>
      </c>
      <c r="C151">
        <v>0</v>
      </c>
      <c r="D151" s="296">
        <v>0.68600000000000005</v>
      </c>
    </row>
    <row r="152" spans="1:4" x14ac:dyDescent="0.35">
      <c r="A152">
        <v>266</v>
      </c>
      <c r="B152" t="s">
        <v>16459</v>
      </c>
      <c r="C152">
        <v>0</v>
      </c>
      <c r="D152" s="296">
        <v>0.86</v>
      </c>
    </row>
    <row r="153" spans="1:4" x14ac:dyDescent="0.35">
      <c r="A153">
        <v>267</v>
      </c>
      <c r="B153" t="s">
        <v>16460</v>
      </c>
      <c r="C153">
        <v>765</v>
      </c>
      <c r="D153" s="296">
        <v>0.79</v>
      </c>
    </row>
    <row r="154" spans="1:4" x14ac:dyDescent="0.35">
      <c r="A154">
        <v>268</v>
      </c>
      <c r="B154" t="s">
        <v>16461</v>
      </c>
      <c r="C154">
        <v>0</v>
      </c>
      <c r="D154" s="296">
        <v>0.433</v>
      </c>
    </row>
    <row r="155" spans="1:4" x14ac:dyDescent="0.35">
      <c r="A155">
        <v>269</v>
      </c>
      <c r="B155" t="s">
        <v>16462</v>
      </c>
      <c r="C155">
        <v>0</v>
      </c>
      <c r="D155" s="296">
        <v>0.77700000000000002</v>
      </c>
    </row>
    <row r="156" spans="1:4" x14ac:dyDescent="0.35">
      <c r="A156">
        <v>270</v>
      </c>
      <c r="B156" t="s">
        <v>16463</v>
      </c>
      <c r="C156">
        <v>0</v>
      </c>
      <c r="D156" s="296">
        <v>0.52</v>
      </c>
    </row>
    <row r="157" spans="1:4" x14ac:dyDescent="0.35">
      <c r="A157">
        <v>271</v>
      </c>
      <c r="B157" t="s">
        <v>16464</v>
      </c>
      <c r="C157">
        <v>0</v>
      </c>
      <c r="D157" s="296">
        <v>1.6459999999999999</v>
      </c>
    </row>
    <row r="158" spans="1:4" x14ac:dyDescent="0.35">
      <c r="A158">
        <v>272</v>
      </c>
      <c r="B158" t="s">
        <v>16465</v>
      </c>
      <c r="C158">
        <v>0</v>
      </c>
      <c r="D158" s="296">
        <v>1.0660000000000001</v>
      </c>
    </row>
    <row r="159" spans="1:4" x14ac:dyDescent="0.35">
      <c r="A159">
        <v>273</v>
      </c>
      <c r="B159" t="s">
        <v>16466</v>
      </c>
      <c r="C159">
        <v>0</v>
      </c>
      <c r="D159" s="296">
        <v>0.95</v>
      </c>
    </row>
    <row r="160" spans="1:4" x14ac:dyDescent="0.35">
      <c r="A160">
        <v>274</v>
      </c>
      <c r="B160" t="s">
        <v>16467</v>
      </c>
      <c r="C160">
        <v>0</v>
      </c>
      <c r="D160" s="296">
        <v>1.27</v>
      </c>
    </row>
    <row r="161" spans="1:4" x14ac:dyDescent="0.35">
      <c r="A161">
        <v>275</v>
      </c>
      <c r="B161" t="s">
        <v>16468</v>
      </c>
      <c r="C161">
        <v>0</v>
      </c>
      <c r="D161" s="296">
        <v>0.6</v>
      </c>
    </row>
    <row r="162" spans="1:4" x14ac:dyDescent="0.35">
      <c r="A162">
        <v>276</v>
      </c>
      <c r="B162" t="s">
        <v>16469</v>
      </c>
      <c r="C162">
        <v>0</v>
      </c>
      <c r="D162" s="296">
        <v>1.1200000000000001</v>
      </c>
    </row>
    <row r="163" spans="1:4" x14ac:dyDescent="0.35">
      <c r="A163">
        <v>277</v>
      </c>
      <c r="B163" t="s">
        <v>16470</v>
      </c>
      <c r="C163">
        <v>0</v>
      </c>
      <c r="D163" s="296">
        <v>0.56999999999999995</v>
      </c>
    </row>
    <row r="164" spans="1:4" x14ac:dyDescent="0.35">
      <c r="A164">
        <v>278</v>
      </c>
      <c r="B164" t="s">
        <v>16471</v>
      </c>
      <c r="C164">
        <v>0</v>
      </c>
      <c r="D164" s="296">
        <v>0.875</v>
      </c>
    </row>
    <row r="165" spans="1:4" x14ac:dyDescent="0.35">
      <c r="A165">
        <v>279</v>
      </c>
      <c r="B165" t="s">
        <v>16472</v>
      </c>
      <c r="C165">
        <v>0</v>
      </c>
      <c r="D165" s="296">
        <v>0.379</v>
      </c>
    </row>
    <row r="166" spans="1:4" x14ac:dyDescent="0.35">
      <c r="A166">
        <v>280</v>
      </c>
      <c r="B166" t="s">
        <v>16473</v>
      </c>
      <c r="C166">
        <v>0</v>
      </c>
      <c r="D166" s="296">
        <v>0.748</v>
      </c>
    </row>
    <row r="167" spans="1:4" x14ac:dyDescent="0.35">
      <c r="A167">
        <v>281</v>
      </c>
      <c r="B167" t="s">
        <v>16474</v>
      </c>
      <c r="C167">
        <v>0</v>
      </c>
      <c r="D167" s="296">
        <v>0.52</v>
      </c>
    </row>
    <row r="168" spans="1:4" x14ac:dyDescent="0.35">
      <c r="A168">
        <v>282</v>
      </c>
      <c r="B168" t="s">
        <v>16475</v>
      </c>
      <c r="C168">
        <v>540</v>
      </c>
      <c r="D168" s="296">
        <v>0.53</v>
      </c>
    </row>
    <row r="169" spans="1:4" x14ac:dyDescent="0.35">
      <c r="A169">
        <v>283</v>
      </c>
      <c r="B169" t="s">
        <v>16476</v>
      </c>
      <c r="C169">
        <v>0</v>
      </c>
      <c r="D169" s="296">
        <v>0.64600000000000002</v>
      </c>
    </row>
    <row r="170" spans="1:4" x14ac:dyDescent="0.35">
      <c r="A170">
        <v>284</v>
      </c>
      <c r="B170" t="s">
        <v>16477</v>
      </c>
      <c r="C170">
        <v>0</v>
      </c>
      <c r="D170" s="296">
        <v>0.37</v>
      </c>
    </row>
    <row r="171" spans="1:4" x14ac:dyDescent="0.35">
      <c r="A171">
        <v>285</v>
      </c>
      <c r="B171" t="s">
        <v>16478</v>
      </c>
      <c r="C171">
        <v>0</v>
      </c>
      <c r="D171" s="296">
        <v>0.99</v>
      </c>
    </row>
    <row r="172" spans="1:4" x14ac:dyDescent="0.35">
      <c r="A172">
        <v>286</v>
      </c>
      <c r="B172" t="s">
        <v>16479</v>
      </c>
      <c r="C172">
        <v>0</v>
      </c>
      <c r="D172" s="296">
        <v>0.63500000000000001</v>
      </c>
    </row>
    <row r="173" spans="1:4" x14ac:dyDescent="0.35">
      <c r="A173">
        <v>287</v>
      </c>
      <c r="B173" t="s">
        <v>16480</v>
      </c>
      <c r="C173">
        <v>0</v>
      </c>
      <c r="D173" s="296">
        <v>0.995</v>
      </c>
    </row>
    <row r="174" spans="1:4" x14ac:dyDescent="0.35">
      <c r="A174">
        <v>288</v>
      </c>
      <c r="B174" t="s">
        <v>16481</v>
      </c>
      <c r="C174">
        <v>0</v>
      </c>
      <c r="D174" s="296">
        <v>6.8</v>
      </c>
    </row>
    <row r="175" spans="1:4" x14ac:dyDescent="0.35">
      <c r="A175">
        <v>296</v>
      </c>
      <c r="B175" t="s">
        <v>16482</v>
      </c>
      <c r="C175">
        <v>0</v>
      </c>
      <c r="D175" s="296">
        <v>0.6</v>
      </c>
    </row>
    <row r="176" spans="1:4" x14ac:dyDescent="0.35">
      <c r="A176">
        <v>298</v>
      </c>
      <c r="B176" t="s">
        <v>16483</v>
      </c>
      <c r="C176">
        <v>0</v>
      </c>
      <c r="D176" s="296">
        <v>1.67</v>
      </c>
    </row>
    <row r="177" spans="1:4" x14ac:dyDescent="0.35">
      <c r="A177">
        <v>299</v>
      </c>
      <c r="B177" t="s">
        <v>16484</v>
      </c>
      <c r="C177">
        <v>0</v>
      </c>
      <c r="D177" s="296">
        <v>28.91</v>
      </c>
    </row>
    <row r="178" spans="1:4" x14ac:dyDescent="0.35">
      <c r="A178">
        <v>300</v>
      </c>
      <c r="B178" t="s">
        <v>16485</v>
      </c>
      <c r="C178">
        <v>0</v>
      </c>
      <c r="D178" s="296">
        <v>16.850000000000001</v>
      </c>
    </row>
    <row r="179" spans="1:4" x14ac:dyDescent="0.35">
      <c r="A179">
        <v>301</v>
      </c>
      <c r="B179" t="s">
        <v>16486</v>
      </c>
      <c r="C179">
        <v>0</v>
      </c>
      <c r="D179" s="296">
        <v>26.19</v>
      </c>
    </row>
    <row r="180" spans="1:4" x14ac:dyDescent="0.35">
      <c r="A180">
        <v>302</v>
      </c>
      <c r="B180" t="s">
        <v>16487</v>
      </c>
      <c r="C180">
        <v>0</v>
      </c>
      <c r="D180" s="296">
        <v>34.159999999999997</v>
      </c>
    </row>
    <row r="181" spans="1:4" x14ac:dyDescent="0.35">
      <c r="A181">
        <v>303</v>
      </c>
      <c r="B181" t="s">
        <v>16488</v>
      </c>
      <c r="C181">
        <v>0</v>
      </c>
      <c r="D181" s="296">
        <v>29.66</v>
      </c>
    </row>
    <row r="182" spans="1:4" x14ac:dyDescent="0.35">
      <c r="A182">
        <v>304</v>
      </c>
      <c r="B182" t="s">
        <v>16489</v>
      </c>
      <c r="C182">
        <v>0</v>
      </c>
      <c r="D182" s="296">
        <v>20.57</v>
      </c>
    </row>
    <row r="183" spans="1:4" x14ac:dyDescent="0.35">
      <c r="A183">
        <v>305</v>
      </c>
      <c r="B183" t="s">
        <v>16490</v>
      </c>
      <c r="C183">
        <v>0</v>
      </c>
      <c r="D183" s="296">
        <v>53.83</v>
      </c>
    </row>
    <row r="184" spans="1:4" x14ac:dyDescent="0.35">
      <c r="A184">
        <v>306</v>
      </c>
      <c r="B184" t="s">
        <v>16491</v>
      </c>
      <c r="C184">
        <v>0</v>
      </c>
      <c r="D184" s="296">
        <v>12.71</v>
      </c>
    </row>
    <row r="185" spans="1:4" x14ac:dyDescent="0.35">
      <c r="A185">
        <v>307</v>
      </c>
      <c r="B185" t="s">
        <v>16492</v>
      </c>
      <c r="C185">
        <v>0</v>
      </c>
      <c r="D185" s="296">
        <v>0.79</v>
      </c>
    </row>
    <row r="186" spans="1:4" x14ac:dyDescent="0.35">
      <c r="A186">
        <v>308</v>
      </c>
      <c r="B186" t="s">
        <v>16493</v>
      </c>
      <c r="C186">
        <v>480</v>
      </c>
      <c r="D186" s="296">
        <v>0.43</v>
      </c>
    </row>
    <row r="187" spans="1:4" x14ac:dyDescent="0.35">
      <c r="A187">
        <v>309</v>
      </c>
      <c r="B187" t="s">
        <v>16494</v>
      </c>
      <c r="C187">
        <v>0</v>
      </c>
      <c r="D187" s="296">
        <v>1.07</v>
      </c>
    </row>
    <row r="188" spans="1:4" x14ac:dyDescent="0.35">
      <c r="A188">
        <v>310</v>
      </c>
      <c r="B188" t="s">
        <v>16495</v>
      </c>
      <c r="C188">
        <v>0</v>
      </c>
      <c r="D188" s="296">
        <v>8.1</v>
      </c>
    </row>
    <row r="189" spans="1:4" x14ac:dyDescent="0.35">
      <c r="A189">
        <v>311</v>
      </c>
      <c r="B189" t="s">
        <v>16496</v>
      </c>
      <c r="C189">
        <v>0</v>
      </c>
      <c r="D189" s="296">
        <v>9.41</v>
      </c>
    </row>
    <row r="190" spans="1:4" x14ac:dyDescent="0.35">
      <c r="A190">
        <v>312</v>
      </c>
      <c r="B190" t="s">
        <v>16497</v>
      </c>
      <c r="C190">
        <v>0</v>
      </c>
      <c r="D190" s="296">
        <v>19.2</v>
      </c>
    </row>
    <row r="191" spans="1:4" x14ac:dyDescent="0.35">
      <c r="A191">
        <v>313</v>
      </c>
      <c r="B191" t="s">
        <v>16498</v>
      </c>
      <c r="C191">
        <v>0</v>
      </c>
      <c r="D191" s="296">
        <v>11.02</v>
      </c>
    </row>
    <row r="192" spans="1:4" x14ac:dyDescent="0.35">
      <c r="A192">
        <v>314</v>
      </c>
      <c r="B192" t="s">
        <v>16499</v>
      </c>
      <c r="C192">
        <v>0</v>
      </c>
      <c r="D192" s="296">
        <v>12.69</v>
      </c>
    </row>
    <row r="193" spans="1:4" x14ac:dyDescent="0.35">
      <c r="A193">
        <v>315</v>
      </c>
      <c r="B193" t="s">
        <v>16500</v>
      </c>
      <c r="C193">
        <v>0</v>
      </c>
      <c r="D193" s="296">
        <v>8.8699999999999992</v>
      </c>
    </row>
    <row r="194" spans="1:4" x14ac:dyDescent="0.35">
      <c r="A194">
        <v>316</v>
      </c>
      <c r="B194" t="s">
        <v>16501</v>
      </c>
      <c r="C194">
        <v>0</v>
      </c>
      <c r="D194" s="296">
        <v>41.69</v>
      </c>
    </row>
    <row r="195" spans="1:4" x14ac:dyDescent="0.35">
      <c r="A195">
        <v>317</v>
      </c>
      <c r="B195" t="s">
        <v>16502</v>
      </c>
      <c r="C195">
        <v>0</v>
      </c>
      <c r="D195" s="296">
        <v>6.75</v>
      </c>
    </row>
    <row r="196" spans="1:4" x14ac:dyDescent="0.35">
      <c r="A196">
        <v>318</v>
      </c>
      <c r="B196" t="s">
        <v>16503</v>
      </c>
      <c r="C196">
        <v>0</v>
      </c>
      <c r="D196" s="296">
        <v>34.61</v>
      </c>
    </row>
    <row r="197" spans="1:4" x14ac:dyDescent="0.35">
      <c r="A197">
        <v>319</v>
      </c>
      <c r="B197" t="s">
        <v>16504</v>
      </c>
      <c r="C197">
        <v>0</v>
      </c>
      <c r="D197" s="296">
        <v>20.23</v>
      </c>
    </row>
    <row r="198" spans="1:4" x14ac:dyDescent="0.35">
      <c r="A198">
        <v>320</v>
      </c>
      <c r="B198" t="s">
        <v>16505</v>
      </c>
      <c r="C198">
        <v>0</v>
      </c>
      <c r="D198" s="296">
        <v>64.400000000000006</v>
      </c>
    </row>
    <row r="199" spans="1:4" x14ac:dyDescent="0.35">
      <c r="A199">
        <v>321</v>
      </c>
      <c r="B199" t="s">
        <v>16506</v>
      </c>
      <c r="C199">
        <v>30</v>
      </c>
      <c r="D199" s="296">
        <v>10.5</v>
      </c>
    </row>
    <row r="200" spans="1:4" x14ac:dyDescent="0.35">
      <c r="A200">
        <v>322</v>
      </c>
      <c r="B200" t="s">
        <v>16507</v>
      </c>
      <c r="C200">
        <v>0</v>
      </c>
      <c r="D200" s="296">
        <v>10.5</v>
      </c>
    </row>
    <row r="201" spans="1:4" x14ac:dyDescent="0.35">
      <c r="A201">
        <v>323</v>
      </c>
      <c r="B201" t="s">
        <v>16508</v>
      </c>
      <c r="C201">
        <v>0</v>
      </c>
      <c r="D201" s="296">
        <v>7.4</v>
      </c>
    </row>
    <row r="202" spans="1:4" x14ac:dyDescent="0.35">
      <c r="A202">
        <v>324</v>
      </c>
      <c r="B202" t="s">
        <v>16509</v>
      </c>
      <c r="C202">
        <v>0</v>
      </c>
      <c r="D202" s="296">
        <v>16.431000000000001</v>
      </c>
    </row>
    <row r="203" spans="1:4" x14ac:dyDescent="0.35">
      <c r="A203">
        <v>325</v>
      </c>
      <c r="B203" t="s">
        <v>16510</v>
      </c>
      <c r="C203">
        <v>0</v>
      </c>
      <c r="D203" s="296">
        <v>2.5990000000000002</v>
      </c>
    </row>
    <row r="204" spans="1:4" x14ac:dyDescent="0.35">
      <c r="A204">
        <v>326</v>
      </c>
      <c r="B204" t="s">
        <v>16511</v>
      </c>
      <c r="C204">
        <v>0</v>
      </c>
      <c r="D204" s="296">
        <v>11.164999999999999</v>
      </c>
    </row>
    <row r="205" spans="1:4" x14ac:dyDescent="0.35">
      <c r="A205">
        <v>327</v>
      </c>
      <c r="B205" t="s">
        <v>16512</v>
      </c>
      <c r="C205">
        <v>222</v>
      </c>
      <c r="D205" s="296">
        <v>3.4820000000000002</v>
      </c>
    </row>
    <row r="206" spans="1:4" x14ac:dyDescent="0.35">
      <c r="A206">
        <v>328</v>
      </c>
      <c r="B206" t="s">
        <v>16513</v>
      </c>
      <c r="C206">
        <v>0</v>
      </c>
      <c r="D206" s="296">
        <v>164</v>
      </c>
    </row>
    <row r="207" spans="1:4" x14ac:dyDescent="0.35">
      <c r="A207">
        <v>329</v>
      </c>
      <c r="B207" t="s">
        <v>16514</v>
      </c>
      <c r="C207">
        <v>0</v>
      </c>
      <c r="D207" s="296">
        <v>8.3699999999999992</v>
      </c>
    </row>
    <row r="208" spans="1:4" x14ac:dyDescent="0.35">
      <c r="A208">
        <v>330</v>
      </c>
      <c r="B208" t="s">
        <v>16515</v>
      </c>
      <c r="C208">
        <v>0</v>
      </c>
      <c r="D208" s="296">
        <v>20.25</v>
      </c>
    </row>
    <row r="209" spans="1:4" x14ac:dyDescent="0.35">
      <c r="A209">
        <v>331</v>
      </c>
      <c r="B209" t="s">
        <v>16516</v>
      </c>
      <c r="C209">
        <v>0</v>
      </c>
      <c r="D209" s="296">
        <v>29</v>
      </c>
    </row>
    <row r="210" spans="1:4" x14ac:dyDescent="0.35">
      <c r="A210">
        <v>332</v>
      </c>
      <c r="B210" t="s">
        <v>16517</v>
      </c>
      <c r="C210">
        <v>0</v>
      </c>
      <c r="D210" s="296">
        <v>21.5</v>
      </c>
    </row>
    <row r="211" spans="1:4" x14ac:dyDescent="0.35">
      <c r="A211">
        <v>333</v>
      </c>
      <c r="B211" t="s">
        <v>16518</v>
      </c>
      <c r="C211">
        <v>0</v>
      </c>
      <c r="D211" s="296">
        <v>7.58</v>
      </c>
    </row>
    <row r="212" spans="1:4" x14ac:dyDescent="0.35">
      <c r="A212">
        <v>334</v>
      </c>
      <c r="B212" t="s">
        <v>16519</v>
      </c>
      <c r="C212">
        <v>0</v>
      </c>
      <c r="D212" s="296">
        <v>35.945999999999998</v>
      </c>
    </row>
    <row r="213" spans="1:4" x14ac:dyDescent="0.35">
      <c r="A213">
        <v>335</v>
      </c>
      <c r="B213" t="s">
        <v>16520</v>
      </c>
      <c r="C213">
        <v>0</v>
      </c>
      <c r="D213" s="296">
        <v>18.3</v>
      </c>
    </row>
    <row r="214" spans="1:4" x14ac:dyDescent="0.35">
      <c r="A214">
        <v>336</v>
      </c>
      <c r="B214" t="s">
        <v>16521</v>
      </c>
      <c r="C214">
        <v>0</v>
      </c>
      <c r="D214" s="296">
        <v>9.5</v>
      </c>
    </row>
    <row r="215" spans="1:4" x14ac:dyDescent="0.35">
      <c r="A215">
        <v>337</v>
      </c>
      <c r="B215" t="s">
        <v>16522</v>
      </c>
      <c r="C215">
        <v>0</v>
      </c>
      <c r="D215" s="296">
        <v>6.48</v>
      </c>
    </row>
    <row r="216" spans="1:4" x14ac:dyDescent="0.35">
      <c r="A216">
        <v>338</v>
      </c>
      <c r="B216" t="s">
        <v>16523</v>
      </c>
      <c r="C216">
        <v>0</v>
      </c>
      <c r="D216" s="296">
        <v>98.85</v>
      </c>
    </row>
    <row r="217" spans="1:4" x14ac:dyDescent="0.35">
      <c r="A217">
        <v>339</v>
      </c>
      <c r="B217" t="s">
        <v>16524</v>
      </c>
      <c r="C217">
        <v>90</v>
      </c>
      <c r="D217" s="296">
        <v>19.21</v>
      </c>
    </row>
    <row r="218" spans="1:4" x14ac:dyDescent="0.35">
      <c r="A218">
        <v>340</v>
      </c>
      <c r="B218" t="s">
        <v>16525</v>
      </c>
      <c r="C218">
        <v>0</v>
      </c>
      <c r="D218" s="296">
        <v>13.83</v>
      </c>
    </row>
    <row r="219" spans="1:4" x14ac:dyDescent="0.35">
      <c r="A219">
        <v>341</v>
      </c>
      <c r="B219" t="s">
        <v>16526</v>
      </c>
      <c r="C219">
        <v>0</v>
      </c>
      <c r="D219" s="296">
        <v>18.745000000000001</v>
      </c>
    </row>
    <row r="220" spans="1:4" x14ac:dyDescent="0.35">
      <c r="A220">
        <v>343</v>
      </c>
      <c r="B220" t="s">
        <v>16527</v>
      </c>
      <c r="C220">
        <v>0</v>
      </c>
      <c r="D220" s="296">
        <v>13.94</v>
      </c>
    </row>
    <row r="221" spans="1:4" x14ac:dyDescent="0.35">
      <c r="A221">
        <v>344</v>
      </c>
      <c r="B221" t="s">
        <v>16528</v>
      </c>
      <c r="C221">
        <v>0</v>
      </c>
      <c r="D221" s="296">
        <v>11.93</v>
      </c>
    </row>
    <row r="222" spans="1:4" x14ac:dyDescent="0.35">
      <c r="A222">
        <v>345</v>
      </c>
      <c r="B222" t="s">
        <v>16529</v>
      </c>
      <c r="C222">
        <v>18</v>
      </c>
      <c r="D222" s="296">
        <v>23.715</v>
      </c>
    </row>
    <row r="223" spans="1:4" x14ac:dyDescent="0.35">
      <c r="A223">
        <v>346</v>
      </c>
      <c r="B223" t="s">
        <v>16530</v>
      </c>
      <c r="C223">
        <v>0</v>
      </c>
      <c r="D223" s="296">
        <v>11.3</v>
      </c>
    </row>
    <row r="224" spans="1:4" x14ac:dyDescent="0.35">
      <c r="A224">
        <v>347</v>
      </c>
      <c r="B224" t="s">
        <v>16531</v>
      </c>
      <c r="C224">
        <v>0</v>
      </c>
      <c r="D224" s="296">
        <v>17.239999999999998</v>
      </c>
    </row>
    <row r="225" spans="1:4" x14ac:dyDescent="0.35">
      <c r="A225">
        <v>348</v>
      </c>
      <c r="B225" t="s">
        <v>16532</v>
      </c>
      <c r="C225">
        <v>0</v>
      </c>
      <c r="D225" s="296">
        <v>3.577</v>
      </c>
    </row>
    <row r="226" spans="1:4" x14ac:dyDescent="0.35">
      <c r="A226">
        <v>349</v>
      </c>
      <c r="B226" t="s">
        <v>16533</v>
      </c>
      <c r="C226">
        <v>0</v>
      </c>
      <c r="D226" s="296">
        <v>4.7460000000000004</v>
      </c>
    </row>
    <row r="227" spans="1:4" x14ac:dyDescent="0.35">
      <c r="A227">
        <v>350</v>
      </c>
      <c r="B227" t="s">
        <v>16534</v>
      </c>
      <c r="C227">
        <v>0</v>
      </c>
      <c r="D227" s="296">
        <v>7.08</v>
      </c>
    </row>
    <row r="228" spans="1:4" x14ac:dyDescent="0.35">
      <c r="A228">
        <v>351</v>
      </c>
      <c r="B228" t="s">
        <v>16535</v>
      </c>
      <c r="C228">
        <v>0</v>
      </c>
      <c r="D228" s="296">
        <v>18.12</v>
      </c>
    </row>
    <row r="229" spans="1:4" x14ac:dyDescent="0.35">
      <c r="A229">
        <v>352</v>
      </c>
      <c r="B229" t="s">
        <v>16536</v>
      </c>
      <c r="C229">
        <v>0</v>
      </c>
      <c r="D229" s="296">
        <v>26.63</v>
      </c>
    </row>
    <row r="230" spans="1:4" x14ac:dyDescent="0.35">
      <c r="A230">
        <v>353</v>
      </c>
      <c r="B230" t="s">
        <v>16537</v>
      </c>
      <c r="C230">
        <v>0</v>
      </c>
      <c r="D230" s="296">
        <v>14.91</v>
      </c>
    </row>
    <row r="231" spans="1:4" x14ac:dyDescent="0.35">
      <c r="A231">
        <v>354</v>
      </c>
      <c r="B231" t="s">
        <v>16538</v>
      </c>
      <c r="C231">
        <v>0</v>
      </c>
      <c r="D231" s="296">
        <v>83.96</v>
      </c>
    </row>
    <row r="232" spans="1:4" x14ac:dyDescent="0.35">
      <c r="A232">
        <v>355</v>
      </c>
      <c r="B232" t="s">
        <v>16539</v>
      </c>
      <c r="C232">
        <v>0</v>
      </c>
      <c r="D232" s="296">
        <v>28.59</v>
      </c>
    </row>
    <row r="233" spans="1:4" x14ac:dyDescent="0.35">
      <c r="A233">
        <v>356</v>
      </c>
      <c r="B233" t="s">
        <v>16540</v>
      </c>
      <c r="C233">
        <v>0</v>
      </c>
      <c r="D233" s="296">
        <v>60.16</v>
      </c>
    </row>
    <row r="234" spans="1:4" x14ac:dyDescent="0.35">
      <c r="A234">
        <v>357</v>
      </c>
      <c r="B234" t="s">
        <v>16541</v>
      </c>
      <c r="C234">
        <v>0</v>
      </c>
      <c r="D234" s="296">
        <v>19.16</v>
      </c>
    </row>
    <row r="235" spans="1:4" x14ac:dyDescent="0.35">
      <c r="A235">
        <v>358</v>
      </c>
      <c r="B235" t="s">
        <v>16542</v>
      </c>
      <c r="C235">
        <v>0</v>
      </c>
      <c r="D235" s="296">
        <v>90.16</v>
      </c>
    </row>
    <row r="236" spans="1:4" x14ac:dyDescent="0.35">
      <c r="A236">
        <v>359</v>
      </c>
      <c r="B236" t="s">
        <v>16543</v>
      </c>
      <c r="C236">
        <v>0</v>
      </c>
      <c r="D236" s="296">
        <v>118.16</v>
      </c>
    </row>
    <row r="237" spans="1:4" x14ac:dyDescent="0.35">
      <c r="A237">
        <v>360</v>
      </c>
      <c r="B237" t="s">
        <v>16544</v>
      </c>
      <c r="C237">
        <v>0</v>
      </c>
      <c r="D237" s="296">
        <v>44.44</v>
      </c>
    </row>
    <row r="238" spans="1:4" x14ac:dyDescent="0.35">
      <c r="A238">
        <v>361</v>
      </c>
      <c r="B238" t="s">
        <v>16545</v>
      </c>
      <c r="C238">
        <v>0</v>
      </c>
      <c r="D238" s="296">
        <v>19.010000000000002</v>
      </c>
    </row>
    <row r="239" spans="1:4" x14ac:dyDescent="0.35">
      <c r="A239">
        <v>362</v>
      </c>
      <c r="B239" t="s">
        <v>16546</v>
      </c>
      <c r="C239">
        <v>0</v>
      </c>
      <c r="D239" s="296">
        <v>31.45</v>
      </c>
    </row>
    <row r="240" spans="1:4" x14ac:dyDescent="0.35">
      <c r="A240">
        <v>363</v>
      </c>
      <c r="B240" t="s">
        <v>16547</v>
      </c>
      <c r="C240">
        <v>0</v>
      </c>
      <c r="D240" s="296">
        <v>48.16</v>
      </c>
    </row>
    <row r="241" spans="1:4" x14ac:dyDescent="0.35">
      <c r="A241">
        <v>364</v>
      </c>
      <c r="B241" t="s">
        <v>16548</v>
      </c>
      <c r="C241">
        <v>0</v>
      </c>
      <c r="D241" s="296">
        <v>218.37</v>
      </c>
    </row>
    <row r="242" spans="1:4" x14ac:dyDescent="0.35">
      <c r="A242">
        <v>365</v>
      </c>
      <c r="B242" t="s">
        <v>16549</v>
      </c>
      <c r="C242">
        <v>0</v>
      </c>
      <c r="D242" s="296">
        <v>28.53</v>
      </c>
    </row>
    <row r="243" spans="1:4" x14ac:dyDescent="0.35">
      <c r="A243">
        <v>366</v>
      </c>
      <c r="B243" t="s">
        <v>16550</v>
      </c>
      <c r="C243">
        <v>366</v>
      </c>
      <c r="D243" s="296">
        <v>26.009</v>
      </c>
    </row>
    <row r="244" spans="1:4" x14ac:dyDescent="0.35">
      <c r="A244">
        <v>367</v>
      </c>
      <c r="B244" t="s">
        <v>16551</v>
      </c>
      <c r="C244">
        <v>42</v>
      </c>
      <c r="D244" s="296">
        <v>23.7</v>
      </c>
    </row>
    <row r="245" spans="1:4" x14ac:dyDescent="0.35">
      <c r="A245">
        <v>368</v>
      </c>
      <c r="B245" t="s">
        <v>16552</v>
      </c>
      <c r="C245">
        <v>21</v>
      </c>
      <c r="D245" s="296">
        <v>12.81</v>
      </c>
    </row>
    <row r="246" spans="1:4" x14ac:dyDescent="0.35">
      <c r="A246">
        <v>369</v>
      </c>
      <c r="B246" t="s">
        <v>16553</v>
      </c>
      <c r="C246">
        <v>0</v>
      </c>
      <c r="D246" s="296">
        <v>30.67</v>
      </c>
    </row>
    <row r="247" spans="1:4" x14ac:dyDescent="0.35">
      <c r="A247">
        <v>370</v>
      </c>
      <c r="B247" t="s">
        <v>16554</v>
      </c>
      <c r="C247">
        <v>0</v>
      </c>
      <c r="D247" s="296">
        <v>35.9</v>
      </c>
    </row>
    <row r="248" spans="1:4" x14ac:dyDescent="0.35">
      <c r="A248">
        <v>371</v>
      </c>
      <c r="B248" t="s">
        <v>16555</v>
      </c>
      <c r="C248">
        <v>0</v>
      </c>
      <c r="D248" s="296">
        <v>14.74</v>
      </c>
    </row>
    <row r="249" spans="1:4" x14ac:dyDescent="0.35">
      <c r="A249">
        <v>379</v>
      </c>
      <c r="B249" t="s">
        <v>16556</v>
      </c>
      <c r="C249">
        <v>0</v>
      </c>
      <c r="D249" s="296">
        <v>9.5</v>
      </c>
    </row>
    <row r="250" spans="1:4" x14ac:dyDescent="0.35">
      <c r="A250">
        <v>380</v>
      </c>
      <c r="B250" t="s">
        <v>16557</v>
      </c>
      <c r="C250">
        <v>0</v>
      </c>
      <c r="D250" s="296">
        <v>0</v>
      </c>
    </row>
    <row r="251" spans="1:4" x14ac:dyDescent="0.35">
      <c r="A251">
        <v>385</v>
      </c>
      <c r="B251" t="s">
        <v>16558</v>
      </c>
      <c r="C251">
        <v>0</v>
      </c>
      <c r="D251" s="296">
        <v>7.35</v>
      </c>
    </row>
    <row r="252" spans="1:4" x14ac:dyDescent="0.35">
      <c r="A252">
        <v>386</v>
      </c>
      <c r="B252" t="s">
        <v>16559</v>
      </c>
      <c r="C252">
        <v>0</v>
      </c>
      <c r="D252" s="296">
        <v>12.946999999999999</v>
      </c>
    </row>
    <row r="253" spans="1:4" x14ac:dyDescent="0.35">
      <c r="A253">
        <v>387</v>
      </c>
      <c r="B253" t="s">
        <v>16560</v>
      </c>
      <c r="C253">
        <v>0</v>
      </c>
      <c r="D253" s="296">
        <v>6.1</v>
      </c>
    </row>
    <row r="254" spans="1:4" x14ac:dyDescent="0.35">
      <c r="A254">
        <v>388</v>
      </c>
      <c r="B254" t="s">
        <v>16561</v>
      </c>
      <c r="C254">
        <v>0</v>
      </c>
      <c r="D254" s="296">
        <v>7.84</v>
      </c>
    </row>
    <row r="255" spans="1:4" x14ac:dyDescent="0.35">
      <c r="A255">
        <v>389</v>
      </c>
      <c r="B255" t="s">
        <v>16562</v>
      </c>
      <c r="C255">
        <v>0</v>
      </c>
      <c r="D255" s="296">
        <v>29.65</v>
      </c>
    </row>
    <row r="256" spans="1:4" x14ac:dyDescent="0.35">
      <c r="A256">
        <v>390</v>
      </c>
      <c r="B256" t="s">
        <v>16563</v>
      </c>
      <c r="C256">
        <v>0</v>
      </c>
      <c r="D256" s="296">
        <v>17.8</v>
      </c>
    </row>
    <row r="257" spans="1:4" x14ac:dyDescent="0.35">
      <c r="A257">
        <v>391</v>
      </c>
      <c r="B257" t="s">
        <v>16564</v>
      </c>
      <c r="C257">
        <v>39</v>
      </c>
      <c r="D257" s="296">
        <v>9.18</v>
      </c>
    </row>
    <row r="258" spans="1:4" x14ac:dyDescent="0.35">
      <c r="A258">
        <v>392</v>
      </c>
      <c r="B258" t="s">
        <v>16565</v>
      </c>
      <c r="C258">
        <v>0</v>
      </c>
      <c r="D258" s="296">
        <v>14.63</v>
      </c>
    </row>
    <row r="259" spans="1:4" x14ac:dyDescent="0.35">
      <c r="A259">
        <v>393</v>
      </c>
      <c r="B259" t="s">
        <v>16566</v>
      </c>
      <c r="C259">
        <v>6</v>
      </c>
      <c r="D259" s="296">
        <v>52.16</v>
      </c>
    </row>
    <row r="260" spans="1:4" x14ac:dyDescent="0.35">
      <c r="A260">
        <v>394</v>
      </c>
      <c r="B260" t="s">
        <v>16567</v>
      </c>
      <c r="C260">
        <v>0</v>
      </c>
      <c r="D260" s="296">
        <v>11.75</v>
      </c>
    </row>
    <row r="261" spans="1:4" x14ac:dyDescent="0.35">
      <c r="A261">
        <v>395</v>
      </c>
      <c r="B261" t="s">
        <v>16568</v>
      </c>
      <c r="C261">
        <v>0</v>
      </c>
      <c r="D261" s="296">
        <v>23.19</v>
      </c>
    </row>
    <row r="262" spans="1:4" x14ac:dyDescent="0.35">
      <c r="A262">
        <v>396</v>
      </c>
      <c r="B262" t="s">
        <v>16569</v>
      </c>
      <c r="C262">
        <v>0</v>
      </c>
      <c r="D262" s="296">
        <v>0</v>
      </c>
    </row>
    <row r="263" spans="1:4" x14ac:dyDescent="0.35">
      <c r="A263">
        <v>397</v>
      </c>
      <c r="B263" t="s">
        <v>16570</v>
      </c>
      <c r="C263">
        <v>0</v>
      </c>
      <c r="D263" s="296">
        <v>0</v>
      </c>
    </row>
    <row r="264" spans="1:4" x14ac:dyDescent="0.35">
      <c r="A264">
        <v>398</v>
      </c>
      <c r="B264" t="s">
        <v>16571</v>
      </c>
      <c r="C264">
        <v>0</v>
      </c>
      <c r="D264" s="296">
        <v>25.33</v>
      </c>
    </row>
    <row r="265" spans="1:4" x14ac:dyDescent="0.35">
      <c r="A265">
        <v>399</v>
      </c>
      <c r="B265" t="s">
        <v>16572</v>
      </c>
      <c r="C265">
        <v>18</v>
      </c>
      <c r="D265" s="296">
        <v>19.010000000000002</v>
      </c>
    </row>
    <row r="266" spans="1:4" x14ac:dyDescent="0.35">
      <c r="A266">
        <v>400</v>
      </c>
      <c r="B266" t="s">
        <v>16573</v>
      </c>
      <c r="C266">
        <v>0</v>
      </c>
      <c r="D266" s="296">
        <v>10.79</v>
      </c>
    </row>
    <row r="267" spans="1:4" x14ac:dyDescent="0.35">
      <c r="A267">
        <v>401</v>
      </c>
      <c r="B267" t="s">
        <v>16574</v>
      </c>
      <c r="C267">
        <v>0</v>
      </c>
      <c r="D267" s="296">
        <v>12.9</v>
      </c>
    </row>
    <row r="268" spans="1:4" x14ac:dyDescent="0.35">
      <c r="A268">
        <v>402</v>
      </c>
      <c r="B268" t="s">
        <v>16575</v>
      </c>
      <c r="C268">
        <v>0</v>
      </c>
      <c r="D268" s="296">
        <v>16.739999999999998</v>
      </c>
    </row>
    <row r="269" spans="1:4" x14ac:dyDescent="0.35">
      <c r="A269">
        <v>403</v>
      </c>
      <c r="B269" t="s">
        <v>16576</v>
      </c>
      <c r="C269">
        <v>0</v>
      </c>
      <c r="D269" s="296">
        <v>21.45</v>
      </c>
    </row>
    <row r="270" spans="1:4" x14ac:dyDescent="0.35">
      <c r="A270">
        <v>404</v>
      </c>
      <c r="B270" t="s">
        <v>16577</v>
      </c>
      <c r="C270">
        <v>0</v>
      </c>
      <c r="D270" s="296">
        <v>15.82</v>
      </c>
    </row>
    <row r="271" spans="1:4" x14ac:dyDescent="0.35">
      <c r="A271">
        <v>405</v>
      </c>
      <c r="B271" t="s">
        <v>16578</v>
      </c>
      <c r="C271">
        <v>0</v>
      </c>
      <c r="D271" s="296">
        <v>50.16</v>
      </c>
    </row>
    <row r="272" spans="1:4" x14ac:dyDescent="0.35">
      <c r="A272">
        <v>406</v>
      </c>
      <c r="B272" t="s">
        <v>16579</v>
      </c>
      <c r="C272">
        <v>0</v>
      </c>
      <c r="D272" s="296">
        <v>38.69</v>
      </c>
    </row>
    <row r="273" spans="1:4" x14ac:dyDescent="0.35">
      <c r="A273">
        <v>407</v>
      </c>
      <c r="B273" t="s">
        <v>16580</v>
      </c>
      <c r="C273">
        <v>0</v>
      </c>
      <c r="D273" s="296">
        <v>8</v>
      </c>
    </row>
    <row r="274" spans="1:4" x14ac:dyDescent="0.35">
      <c r="A274">
        <v>408</v>
      </c>
      <c r="B274" t="s">
        <v>16581</v>
      </c>
      <c r="C274">
        <v>0</v>
      </c>
      <c r="D274" s="296">
        <v>8.85</v>
      </c>
    </row>
    <row r="275" spans="1:4" x14ac:dyDescent="0.35">
      <c r="A275">
        <v>409</v>
      </c>
      <c r="B275" t="s">
        <v>16582</v>
      </c>
      <c r="C275">
        <v>0</v>
      </c>
      <c r="D275" s="296">
        <v>20.7</v>
      </c>
    </row>
    <row r="276" spans="1:4" x14ac:dyDescent="0.35">
      <c r="A276">
        <v>410</v>
      </c>
      <c r="B276" t="s">
        <v>16583</v>
      </c>
      <c r="C276">
        <v>3</v>
      </c>
      <c r="D276" s="296">
        <v>11.25</v>
      </c>
    </row>
    <row r="277" spans="1:4" x14ac:dyDescent="0.35">
      <c r="A277">
        <v>411</v>
      </c>
      <c r="B277" t="s">
        <v>16584</v>
      </c>
      <c r="C277">
        <v>84</v>
      </c>
      <c r="D277" s="296">
        <v>8.1199999999999992</v>
      </c>
    </row>
    <row r="278" spans="1:4" x14ac:dyDescent="0.35">
      <c r="A278">
        <v>412</v>
      </c>
      <c r="B278" t="s">
        <v>16585</v>
      </c>
      <c r="C278">
        <v>0</v>
      </c>
      <c r="D278" s="296">
        <v>11.8</v>
      </c>
    </row>
    <row r="279" spans="1:4" x14ac:dyDescent="0.35">
      <c r="A279">
        <v>413</v>
      </c>
      <c r="B279" t="s">
        <v>16586</v>
      </c>
      <c r="C279">
        <v>0</v>
      </c>
      <c r="D279" s="296">
        <v>12.2</v>
      </c>
    </row>
    <row r="280" spans="1:4" x14ac:dyDescent="0.35">
      <c r="A280">
        <v>414</v>
      </c>
      <c r="B280" t="s">
        <v>16587</v>
      </c>
      <c r="C280">
        <v>0</v>
      </c>
      <c r="D280" s="296">
        <v>7.6</v>
      </c>
    </row>
    <row r="281" spans="1:4" x14ac:dyDescent="0.35">
      <c r="A281">
        <v>415</v>
      </c>
      <c r="B281" t="s">
        <v>16588</v>
      </c>
      <c r="C281">
        <v>9</v>
      </c>
      <c r="D281" s="296">
        <v>11.9</v>
      </c>
    </row>
    <row r="282" spans="1:4" x14ac:dyDescent="0.35">
      <c r="A282">
        <v>416</v>
      </c>
      <c r="B282" t="s">
        <v>16589</v>
      </c>
      <c r="C282">
        <v>23</v>
      </c>
      <c r="D282" s="296">
        <v>9.6</v>
      </c>
    </row>
    <row r="283" spans="1:4" x14ac:dyDescent="0.35">
      <c r="A283">
        <v>417</v>
      </c>
      <c r="B283" t="s">
        <v>16590</v>
      </c>
      <c r="C283">
        <v>0</v>
      </c>
      <c r="D283" s="296">
        <v>0</v>
      </c>
    </row>
    <row r="284" spans="1:4" x14ac:dyDescent="0.35">
      <c r="A284">
        <v>418</v>
      </c>
      <c r="B284" t="s">
        <v>16591</v>
      </c>
      <c r="C284">
        <v>0</v>
      </c>
      <c r="D284" s="296">
        <v>4.7</v>
      </c>
    </row>
    <row r="285" spans="1:4" x14ac:dyDescent="0.35">
      <c r="A285">
        <v>419</v>
      </c>
      <c r="B285" t="s">
        <v>16592</v>
      </c>
      <c r="C285">
        <v>0</v>
      </c>
      <c r="D285" s="296">
        <v>4.5069999999999997</v>
      </c>
    </row>
    <row r="286" spans="1:4" x14ac:dyDescent="0.35">
      <c r="A286">
        <v>420</v>
      </c>
      <c r="B286" t="s">
        <v>16593</v>
      </c>
      <c r="C286">
        <v>0</v>
      </c>
      <c r="D286" s="296">
        <v>10.32</v>
      </c>
    </row>
    <row r="287" spans="1:4" x14ac:dyDescent="0.35">
      <c r="A287">
        <v>421</v>
      </c>
      <c r="B287" t="s">
        <v>16594</v>
      </c>
      <c r="C287">
        <v>9</v>
      </c>
      <c r="D287" s="296">
        <v>37.340000000000003</v>
      </c>
    </row>
    <row r="288" spans="1:4" x14ac:dyDescent="0.35">
      <c r="A288">
        <v>422</v>
      </c>
      <c r="B288" t="s">
        <v>16595</v>
      </c>
      <c r="C288">
        <v>0</v>
      </c>
      <c r="D288" s="296">
        <v>6.7</v>
      </c>
    </row>
    <row r="289" spans="1:4" x14ac:dyDescent="0.35">
      <c r="A289">
        <v>423</v>
      </c>
      <c r="B289" t="s">
        <v>16596</v>
      </c>
      <c r="C289">
        <v>0</v>
      </c>
      <c r="D289" s="296">
        <v>4.9000000000000004</v>
      </c>
    </row>
    <row r="290" spans="1:4" x14ac:dyDescent="0.35">
      <c r="A290">
        <v>424</v>
      </c>
      <c r="B290" t="s">
        <v>16597</v>
      </c>
      <c r="C290">
        <v>0</v>
      </c>
      <c r="D290" s="296">
        <v>6.6</v>
      </c>
    </row>
    <row r="291" spans="1:4" x14ac:dyDescent="0.35">
      <c r="A291">
        <v>425</v>
      </c>
      <c r="B291" t="s">
        <v>16598</v>
      </c>
      <c r="C291">
        <v>6</v>
      </c>
      <c r="D291" s="296">
        <v>8.75</v>
      </c>
    </row>
    <row r="292" spans="1:4" x14ac:dyDescent="0.35">
      <c r="A292">
        <v>426</v>
      </c>
      <c r="B292" t="s">
        <v>16599</v>
      </c>
      <c r="C292">
        <v>0</v>
      </c>
      <c r="D292" s="296">
        <v>9.7469999999999999</v>
      </c>
    </row>
    <row r="293" spans="1:4" x14ac:dyDescent="0.35">
      <c r="A293">
        <v>427</v>
      </c>
      <c r="B293" t="s">
        <v>16600</v>
      </c>
      <c r="C293">
        <v>0</v>
      </c>
      <c r="D293" s="296">
        <v>21.71</v>
      </c>
    </row>
    <row r="294" spans="1:4" x14ac:dyDescent="0.35">
      <c r="A294">
        <v>428</v>
      </c>
      <c r="B294" t="s">
        <v>16601</v>
      </c>
      <c r="C294">
        <v>0</v>
      </c>
      <c r="D294" s="296">
        <v>29.07</v>
      </c>
    </row>
    <row r="295" spans="1:4" x14ac:dyDescent="0.35">
      <c r="A295">
        <v>429</v>
      </c>
      <c r="B295" t="s">
        <v>16602</v>
      </c>
      <c r="C295">
        <v>0</v>
      </c>
      <c r="D295" s="296">
        <v>17.87</v>
      </c>
    </row>
    <row r="296" spans="1:4" x14ac:dyDescent="0.35">
      <c r="A296">
        <v>430</v>
      </c>
      <c r="B296" t="s">
        <v>16603</v>
      </c>
      <c r="C296">
        <v>3</v>
      </c>
      <c r="D296" s="296">
        <v>55.48</v>
      </c>
    </row>
    <row r="297" spans="1:4" x14ac:dyDescent="0.35">
      <c r="A297">
        <v>431</v>
      </c>
      <c r="B297" t="s">
        <v>16604</v>
      </c>
      <c r="C297">
        <v>0</v>
      </c>
      <c r="D297" s="296">
        <v>22.95</v>
      </c>
    </row>
    <row r="298" spans="1:4" x14ac:dyDescent="0.35">
      <c r="A298">
        <v>432</v>
      </c>
      <c r="B298" t="s">
        <v>16605</v>
      </c>
      <c r="C298">
        <v>0</v>
      </c>
      <c r="D298" s="296">
        <v>6.6360000000000001</v>
      </c>
    </row>
    <row r="299" spans="1:4" x14ac:dyDescent="0.35">
      <c r="A299">
        <v>433</v>
      </c>
      <c r="B299" t="s">
        <v>16606</v>
      </c>
      <c r="C299">
        <v>0</v>
      </c>
      <c r="D299" s="296">
        <v>1.39</v>
      </c>
    </row>
    <row r="300" spans="1:4" x14ac:dyDescent="0.35">
      <c r="A300">
        <v>434</v>
      </c>
      <c r="B300" t="s">
        <v>16607</v>
      </c>
      <c r="C300">
        <v>0</v>
      </c>
      <c r="D300" s="296">
        <v>3.15</v>
      </c>
    </row>
    <row r="301" spans="1:4" x14ac:dyDescent="0.35">
      <c r="A301">
        <v>435</v>
      </c>
      <c r="B301" t="s">
        <v>16608</v>
      </c>
      <c r="C301">
        <v>0</v>
      </c>
      <c r="D301" s="296">
        <v>12.8</v>
      </c>
    </row>
    <row r="302" spans="1:4" x14ac:dyDescent="0.35">
      <c r="A302">
        <v>436</v>
      </c>
      <c r="B302" t="s">
        <v>16609</v>
      </c>
      <c r="C302">
        <v>45</v>
      </c>
      <c r="D302" s="296">
        <v>11.95</v>
      </c>
    </row>
    <row r="303" spans="1:4" x14ac:dyDescent="0.35">
      <c r="A303">
        <v>437</v>
      </c>
      <c r="B303" t="s">
        <v>16610</v>
      </c>
      <c r="C303">
        <v>57</v>
      </c>
      <c r="D303" s="296">
        <v>12.69</v>
      </c>
    </row>
    <row r="304" spans="1:4" x14ac:dyDescent="0.35">
      <c r="A304">
        <v>438</v>
      </c>
      <c r="B304" t="s">
        <v>16611</v>
      </c>
      <c r="C304">
        <v>0</v>
      </c>
      <c r="D304" s="296">
        <v>11.606999999999999</v>
      </c>
    </row>
    <row r="305" spans="1:4" x14ac:dyDescent="0.35">
      <c r="A305">
        <v>439</v>
      </c>
      <c r="B305" t="s">
        <v>16612</v>
      </c>
      <c r="C305">
        <v>3</v>
      </c>
      <c r="D305" s="296">
        <v>9.9</v>
      </c>
    </row>
    <row r="306" spans="1:4" x14ac:dyDescent="0.35">
      <c r="A306">
        <v>440</v>
      </c>
      <c r="B306" t="s">
        <v>16613</v>
      </c>
      <c r="C306">
        <v>1050</v>
      </c>
      <c r="D306" s="296">
        <v>9.2899999999999991</v>
      </c>
    </row>
    <row r="307" spans="1:4" x14ac:dyDescent="0.35">
      <c r="A307">
        <v>441</v>
      </c>
      <c r="B307" t="s">
        <v>16614</v>
      </c>
      <c r="C307">
        <v>87</v>
      </c>
      <c r="D307" s="296">
        <v>5.01</v>
      </c>
    </row>
    <row r="308" spans="1:4" x14ac:dyDescent="0.35">
      <c r="A308">
        <v>442</v>
      </c>
      <c r="B308" t="s">
        <v>16615</v>
      </c>
      <c r="C308">
        <v>0</v>
      </c>
      <c r="D308" s="296">
        <v>20.059999999999999</v>
      </c>
    </row>
    <row r="309" spans="1:4" x14ac:dyDescent="0.35">
      <c r="A309">
        <v>443</v>
      </c>
      <c r="B309" t="s">
        <v>16616</v>
      </c>
      <c r="C309">
        <v>0</v>
      </c>
      <c r="D309" s="296">
        <v>3.8079999999999998</v>
      </c>
    </row>
    <row r="310" spans="1:4" x14ac:dyDescent="0.35">
      <c r="A310">
        <v>444</v>
      </c>
      <c r="B310" t="s">
        <v>16617</v>
      </c>
      <c r="C310">
        <v>0</v>
      </c>
      <c r="D310" s="296">
        <v>35.200000000000003</v>
      </c>
    </row>
    <row r="311" spans="1:4" x14ac:dyDescent="0.35">
      <c r="A311">
        <v>445</v>
      </c>
      <c r="B311" t="s">
        <v>16618</v>
      </c>
      <c r="C311">
        <v>0</v>
      </c>
      <c r="D311" s="296">
        <v>41.62</v>
      </c>
    </row>
    <row r="312" spans="1:4" x14ac:dyDescent="0.35">
      <c r="A312">
        <v>446</v>
      </c>
      <c r="B312" t="s">
        <v>16619</v>
      </c>
      <c r="C312">
        <v>0</v>
      </c>
      <c r="D312" s="296">
        <v>14.32</v>
      </c>
    </row>
    <row r="313" spans="1:4" x14ac:dyDescent="0.35">
      <c r="A313">
        <v>448</v>
      </c>
      <c r="B313" t="s">
        <v>16620</v>
      </c>
      <c r="C313">
        <v>0</v>
      </c>
      <c r="D313" s="296">
        <v>6.93</v>
      </c>
    </row>
    <row r="314" spans="1:4" x14ac:dyDescent="0.35">
      <c r="A314">
        <v>449</v>
      </c>
      <c r="B314" t="s">
        <v>16621</v>
      </c>
      <c r="C314">
        <v>0</v>
      </c>
      <c r="D314" s="296">
        <v>13.58</v>
      </c>
    </row>
    <row r="315" spans="1:4" x14ac:dyDescent="0.35">
      <c r="A315">
        <v>450</v>
      </c>
      <c r="B315" t="s">
        <v>16622</v>
      </c>
      <c r="C315">
        <v>0</v>
      </c>
      <c r="D315" s="296">
        <v>9.5299999999999994</v>
      </c>
    </row>
    <row r="316" spans="1:4" x14ac:dyDescent="0.35">
      <c r="A316">
        <v>451</v>
      </c>
      <c r="B316" t="s">
        <v>16623</v>
      </c>
      <c r="C316">
        <v>0</v>
      </c>
      <c r="D316" s="296">
        <v>6.6680000000000001</v>
      </c>
    </row>
    <row r="317" spans="1:4" x14ac:dyDescent="0.35">
      <c r="A317">
        <v>452</v>
      </c>
      <c r="B317" t="s">
        <v>16624</v>
      </c>
      <c r="C317">
        <v>0</v>
      </c>
      <c r="D317" s="296">
        <v>6.6689999999999996</v>
      </c>
    </row>
    <row r="318" spans="1:4" x14ac:dyDescent="0.35">
      <c r="A318">
        <v>453</v>
      </c>
      <c r="B318" t="s">
        <v>16625</v>
      </c>
      <c r="C318">
        <v>0</v>
      </c>
      <c r="D318" s="296">
        <v>6.4349999999999996</v>
      </c>
    </row>
    <row r="319" spans="1:4" x14ac:dyDescent="0.35">
      <c r="A319">
        <v>454</v>
      </c>
      <c r="B319" t="s">
        <v>16626</v>
      </c>
      <c r="C319">
        <v>0</v>
      </c>
      <c r="D319" s="296">
        <v>7.3289999999999997</v>
      </c>
    </row>
    <row r="320" spans="1:4" x14ac:dyDescent="0.35">
      <c r="A320">
        <v>455</v>
      </c>
      <c r="B320" t="s">
        <v>16627</v>
      </c>
      <c r="C320">
        <v>0</v>
      </c>
      <c r="D320" s="296">
        <v>12.997</v>
      </c>
    </row>
    <row r="321" spans="1:4" x14ac:dyDescent="0.35">
      <c r="A321">
        <v>456</v>
      </c>
      <c r="B321" t="s">
        <v>16628</v>
      </c>
      <c r="C321">
        <v>0</v>
      </c>
      <c r="D321" s="296">
        <v>6.2</v>
      </c>
    </row>
    <row r="322" spans="1:4" x14ac:dyDescent="0.35">
      <c r="A322">
        <v>457</v>
      </c>
      <c r="B322" t="s">
        <v>16629</v>
      </c>
      <c r="C322">
        <v>9</v>
      </c>
      <c r="D322" s="296">
        <v>53.69</v>
      </c>
    </row>
    <row r="323" spans="1:4" x14ac:dyDescent="0.35">
      <c r="A323">
        <v>458</v>
      </c>
      <c r="B323" t="s">
        <v>16630</v>
      </c>
      <c r="C323">
        <v>51</v>
      </c>
      <c r="D323" s="296">
        <v>11.95</v>
      </c>
    </row>
    <row r="324" spans="1:4" x14ac:dyDescent="0.35">
      <c r="A324">
        <v>459</v>
      </c>
      <c r="B324" t="s">
        <v>16631</v>
      </c>
      <c r="C324">
        <v>0</v>
      </c>
      <c r="D324" s="296">
        <v>21.46</v>
      </c>
    </row>
    <row r="325" spans="1:4" x14ac:dyDescent="0.35">
      <c r="A325">
        <v>460</v>
      </c>
      <c r="B325" t="s">
        <v>16632</v>
      </c>
      <c r="C325">
        <v>0</v>
      </c>
      <c r="D325" s="296">
        <v>11.85</v>
      </c>
    </row>
    <row r="326" spans="1:4" x14ac:dyDescent="0.35">
      <c r="A326">
        <v>461</v>
      </c>
      <c r="B326" t="s">
        <v>16633</v>
      </c>
      <c r="C326">
        <v>0</v>
      </c>
      <c r="D326" s="296">
        <v>45.66</v>
      </c>
    </row>
    <row r="327" spans="1:4" x14ac:dyDescent="0.35">
      <c r="A327">
        <v>462</v>
      </c>
      <c r="B327" t="s">
        <v>16634</v>
      </c>
      <c r="C327">
        <v>0</v>
      </c>
      <c r="D327" s="296">
        <v>24.4</v>
      </c>
    </row>
    <row r="328" spans="1:4" x14ac:dyDescent="0.35">
      <c r="A328">
        <v>463</v>
      </c>
      <c r="B328" t="s">
        <v>16635</v>
      </c>
      <c r="C328">
        <v>0</v>
      </c>
      <c r="D328" s="296">
        <v>53.62</v>
      </c>
    </row>
    <row r="329" spans="1:4" x14ac:dyDescent="0.35">
      <c r="A329">
        <v>464</v>
      </c>
      <c r="B329" t="s">
        <v>16636</v>
      </c>
      <c r="C329">
        <v>0</v>
      </c>
      <c r="D329" s="296">
        <v>12.4</v>
      </c>
    </row>
    <row r="330" spans="1:4" x14ac:dyDescent="0.35">
      <c r="A330">
        <v>465</v>
      </c>
      <c r="B330" t="s">
        <v>16637</v>
      </c>
      <c r="C330">
        <v>0</v>
      </c>
      <c r="D330" s="296">
        <v>12.29</v>
      </c>
    </row>
    <row r="331" spans="1:4" x14ac:dyDescent="0.35">
      <c r="A331">
        <v>466</v>
      </c>
      <c r="B331" t="s">
        <v>16638</v>
      </c>
      <c r="C331">
        <v>0</v>
      </c>
      <c r="D331" s="296">
        <v>16.873000000000001</v>
      </c>
    </row>
    <row r="332" spans="1:4" x14ac:dyDescent="0.35">
      <c r="A332">
        <v>467</v>
      </c>
      <c r="B332" t="s">
        <v>16639</v>
      </c>
      <c r="C332">
        <v>6</v>
      </c>
      <c r="D332" s="296">
        <v>90</v>
      </c>
    </row>
    <row r="333" spans="1:4" x14ac:dyDescent="0.35">
      <c r="A333">
        <v>468</v>
      </c>
      <c r="B333" t="s">
        <v>16640</v>
      </c>
      <c r="C333">
        <v>0</v>
      </c>
      <c r="D333" s="296">
        <v>34.619999999999997</v>
      </c>
    </row>
    <row r="334" spans="1:4" x14ac:dyDescent="0.35">
      <c r="A334">
        <v>469</v>
      </c>
      <c r="B334" t="s">
        <v>16641</v>
      </c>
      <c r="C334">
        <v>0</v>
      </c>
      <c r="D334" s="296">
        <v>27.62</v>
      </c>
    </row>
    <row r="335" spans="1:4" x14ac:dyDescent="0.35">
      <c r="A335">
        <v>470</v>
      </c>
      <c r="B335" t="s">
        <v>16642</v>
      </c>
      <c r="C335">
        <v>0</v>
      </c>
      <c r="D335" s="296">
        <v>20.62</v>
      </c>
    </row>
    <row r="336" spans="1:4" x14ac:dyDescent="0.35">
      <c r="A336">
        <v>471</v>
      </c>
      <c r="B336" t="s">
        <v>16643</v>
      </c>
      <c r="C336">
        <v>0</v>
      </c>
      <c r="D336" s="296">
        <v>19.95</v>
      </c>
    </row>
    <row r="337" spans="1:4" x14ac:dyDescent="0.35">
      <c r="A337">
        <v>472</v>
      </c>
      <c r="B337" t="s">
        <v>16644</v>
      </c>
      <c r="C337">
        <v>0</v>
      </c>
      <c r="D337" s="296">
        <v>25</v>
      </c>
    </row>
    <row r="338" spans="1:4" x14ac:dyDescent="0.35">
      <c r="A338">
        <v>473</v>
      </c>
      <c r="B338" t="s">
        <v>16645</v>
      </c>
      <c r="C338">
        <v>27</v>
      </c>
      <c r="D338" s="296">
        <v>26.5</v>
      </c>
    </row>
    <row r="339" spans="1:4" x14ac:dyDescent="0.35">
      <c r="A339">
        <v>474</v>
      </c>
      <c r="B339" t="s">
        <v>16646</v>
      </c>
      <c r="C339">
        <v>0</v>
      </c>
      <c r="D339" s="296">
        <v>11.29</v>
      </c>
    </row>
    <row r="340" spans="1:4" x14ac:dyDescent="0.35">
      <c r="A340">
        <v>475</v>
      </c>
      <c r="B340" t="s">
        <v>16647</v>
      </c>
      <c r="C340">
        <v>0</v>
      </c>
      <c r="D340" s="296">
        <v>9.9469999999999992</v>
      </c>
    </row>
    <row r="341" spans="1:4" x14ac:dyDescent="0.35">
      <c r="A341">
        <v>476</v>
      </c>
      <c r="B341" t="s">
        <v>16648</v>
      </c>
      <c r="C341">
        <v>0</v>
      </c>
      <c r="D341" s="296">
        <v>18.986000000000001</v>
      </c>
    </row>
    <row r="342" spans="1:4" x14ac:dyDescent="0.35">
      <c r="A342">
        <v>477</v>
      </c>
      <c r="B342" t="s">
        <v>16649</v>
      </c>
      <c r="C342">
        <v>0</v>
      </c>
      <c r="D342" s="296">
        <v>14.52</v>
      </c>
    </row>
    <row r="343" spans="1:4" x14ac:dyDescent="0.35">
      <c r="A343">
        <v>478</v>
      </c>
      <c r="B343" t="s">
        <v>16650</v>
      </c>
      <c r="C343">
        <v>0</v>
      </c>
      <c r="D343" s="296">
        <v>20.66</v>
      </c>
    </row>
    <row r="344" spans="1:4" x14ac:dyDescent="0.35">
      <c r="A344">
        <v>479</v>
      </c>
      <c r="B344" t="s">
        <v>16651</v>
      </c>
      <c r="C344">
        <v>0</v>
      </c>
      <c r="D344" s="296">
        <v>16.29</v>
      </c>
    </row>
    <row r="345" spans="1:4" x14ac:dyDescent="0.35">
      <c r="A345">
        <v>480</v>
      </c>
      <c r="B345" t="s">
        <v>16652</v>
      </c>
      <c r="C345">
        <v>0</v>
      </c>
      <c r="D345" s="296">
        <v>0</v>
      </c>
    </row>
    <row r="346" spans="1:4" x14ac:dyDescent="0.35">
      <c r="A346">
        <v>481</v>
      </c>
      <c r="B346" t="s">
        <v>16653</v>
      </c>
      <c r="C346">
        <v>0</v>
      </c>
      <c r="D346" s="296">
        <v>14.11</v>
      </c>
    </row>
    <row r="347" spans="1:4" x14ac:dyDescent="0.35">
      <c r="A347">
        <v>482</v>
      </c>
      <c r="B347" t="s">
        <v>16654</v>
      </c>
      <c r="C347">
        <v>0</v>
      </c>
      <c r="D347" s="296">
        <v>13.66</v>
      </c>
    </row>
    <row r="348" spans="1:4" x14ac:dyDescent="0.35">
      <c r="A348">
        <v>483</v>
      </c>
      <c r="B348" t="s">
        <v>16655</v>
      </c>
      <c r="C348">
        <v>0</v>
      </c>
      <c r="D348" s="296">
        <v>15</v>
      </c>
    </row>
    <row r="349" spans="1:4" x14ac:dyDescent="0.35">
      <c r="A349">
        <v>484</v>
      </c>
      <c r="B349" t="s">
        <v>16656</v>
      </c>
      <c r="C349">
        <v>0</v>
      </c>
      <c r="D349" s="296">
        <v>17.14</v>
      </c>
    </row>
    <row r="350" spans="1:4" x14ac:dyDescent="0.35">
      <c r="A350">
        <v>485</v>
      </c>
      <c r="B350" t="s">
        <v>16657</v>
      </c>
      <c r="C350">
        <v>0</v>
      </c>
      <c r="D350" s="296">
        <v>18.100000000000001</v>
      </c>
    </row>
    <row r="351" spans="1:4" x14ac:dyDescent="0.35">
      <c r="A351">
        <v>486</v>
      </c>
      <c r="B351" t="s">
        <v>16658</v>
      </c>
      <c r="C351">
        <v>0</v>
      </c>
      <c r="D351" s="296">
        <v>20.087</v>
      </c>
    </row>
    <row r="352" spans="1:4" x14ac:dyDescent="0.35">
      <c r="A352">
        <v>487</v>
      </c>
      <c r="B352" t="s">
        <v>16659</v>
      </c>
      <c r="C352">
        <v>6</v>
      </c>
      <c r="D352" s="296">
        <v>98.28</v>
      </c>
    </row>
    <row r="353" spans="1:4" x14ac:dyDescent="0.35">
      <c r="A353">
        <v>488</v>
      </c>
      <c r="B353" t="s">
        <v>16660</v>
      </c>
      <c r="C353">
        <v>9</v>
      </c>
      <c r="D353" s="296">
        <v>92.415999999999997</v>
      </c>
    </row>
    <row r="354" spans="1:4" x14ac:dyDescent="0.35">
      <c r="A354">
        <v>489</v>
      </c>
      <c r="B354" t="s">
        <v>16661</v>
      </c>
      <c r="C354">
        <v>0</v>
      </c>
      <c r="D354" s="296">
        <v>10.45</v>
      </c>
    </row>
    <row r="355" spans="1:4" x14ac:dyDescent="0.35">
      <c r="A355">
        <v>490</v>
      </c>
      <c r="B355" t="s">
        <v>16662</v>
      </c>
      <c r="C355">
        <v>0</v>
      </c>
      <c r="D355" s="296">
        <v>21.12</v>
      </c>
    </row>
    <row r="356" spans="1:4" x14ac:dyDescent="0.35">
      <c r="A356">
        <v>491</v>
      </c>
      <c r="B356" t="s">
        <v>16663</v>
      </c>
      <c r="C356">
        <v>0</v>
      </c>
      <c r="D356" s="296">
        <v>14.58</v>
      </c>
    </row>
    <row r="357" spans="1:4" x14ac:dyDescent="0.35">
      <c r="A357">
        <v>492</v>
      </c>
      <c r="B357" t="s">
        <v>16664</v>
      </c>
      <c r="C357">
        <v>0</v>
      </c>
      <c r="D357" s="296">
        <v>18.62</v>
      </c>
    </row>
    <row r="358" spans="1:4" x14ac:dyDescent="0.35">
      <c r="A358">
        <v>493</v>
      </c>
      <c r="B358" t="s">
        <v>16665</v>
      </c>
      <c r="C358">
        <v>0</v>
      </c>
      <c r="D358" s="296">
        <v>26.79</v>
      </c>
    </row>
    <row r="359" spans="1:4" x14ac:dyDescent="0.35">
      <c r="A359">
        <v>494</v>
      </c>
      <c r="B359" t="s">
        <v>16666</v>
      </c>
      <c r="C359">
        <v>0</v>
      </c>
      <c r="D359" s="296">
        <v>18.62</v>
      </c>
    </row>
    <row r="360" spans="1:4" x14ac:dyDescent="0.35">
      <c r="A360">
        <v>495</v>
      </c>
      <c r="B360" t="s">
        <v>16667</v>
      </c>
      <c r="C360">
        <v>0</v>
      </c>
      <c r="D360" s="296">
        <v>21.62</v>
      </c>
    </row>
    <row r="361" spans="1:4" x14ac:dyDescent="0.35">
      <c r="A361">
        <v>496</v>
      </c>
      <c r="B361" t="s">
        <v>16668</v>
      </c>
      <c r="C361">
        <v>0</v>
      </c>
      <c r="D361" s="296">
        <v>33.17</v>
      </c>
    </row>
    <row r="362" spans="1:4" x14ac:dyDescent="0.35">
      <c r="A362">
        <v>497</v>
      </c>
      <c r="B362" t="s">
        <v>16669</v>
      </c>
      <c r="C362">
        <v>126</v>
      </c>
      <c r="D362" s="296">
        <v>15.75</v>
      </c>
    </row>
    <row r="363" spans="1:4" x14ac:dyDescent="0.35">
      <c r="A363">
        <v>498</v>
      </c>
      <c r="B363" t="s">
        <v>16670</v>
      </c>
      <c r="C363">
        <v>0</v>
      </c>
      <c r="D363" s="296">
        <v>8.32</v>
      </c>
    </row>
    <row r="364" spans="1:4" x14ac:dyDescent="0.35">
      <c r="A364">
        <v>499</v>
      </c>
      <c r="B364" t="s">
        <v>16671</v>
      </c>
      <c r="C364">
        <v>0</v>
      </c>
      <c r="D364" s="296">
        <v>49.51</v>
      </c>
    </row>
    <row r="365" spans="1:4" x14ac:dyDescent="0.35">
      <c r="A365">
        <v>500</v>
      </c>
      <c r="B365" t="s">
        <v>16672</v>
      </c>
      <c r="C365">
        <v>0</v>
      </c>
      <c r="D365" s="296">
        <v>7.62</v>
      </c>
    </row>
    <row r="366" spans="1:4" x14ac:dyDescent="0.35">
      <c r="A366">
        <v>501</v>
      </c>
      <c r="B366" t="s">
        <v>16673</v>
      </c>
      <c r="C366">
        <v>0</v>
      </c>
      <c r="D366" s="296">
        <v>8.49</v>
      </c>
    </row>
    <row r="367" spans="1:4" x14ac:dyDescent="0.35">
      <c r="A367">
        <v>502</v>
      </c>
      <c r="B367" t="s">
        <v>16674</v>
      </c>
      <c r="C367">
        <v>0</v>
      </c>
      <c r="D367" s="296">
        <v>11.12</v>
      </c>
    </row>
    <row r="368" spans="1:4" x14ac:dyDescent="0.35">
      <c r="A368">
        <v>503</v>
      </c>
      <c r="B368" t="s">
        <v>16675</v>
      </c>
      <c r="C368">
        <v>3768</v>
      </c>
      <c r="D368" s="296">
        <v>8.35</v>
      </c>
    </row>
    <row r="369" spans="1:4" x14ac:dyDescent="0.35">
      <c r="A369">
        <v>504</v>
      </c>
      <c r="B369" t="s">
        <v>16676</v>
      </c>
      <c r="C369">
        <v>180</v>
      </c>
      <c r="D369" s="296">
        <v>10.44</v>
      </c>
    </row>
    <row r="370" spans="1:4" x14ac:dyDescent="0.35">
      <c r="A370">
        <v>505</v>
      </c>
      <c r="B370" t="s">
        <v>16677</v>
      </c>
      <c r="C370">
        <v>0</v>
      </c>
      <c r="D370" s="296">
        <v>29.37</v>
      </c>
    </row>
    <row r="371" spans="1:4" x14ac:dyDescent="0.35">
      <c r="A371">
        <v>506</v>
      </c>
      <c r="B371" t="s">
        <v>16678</v>
      </c>
      <c r="C371">
        <v>0</v>
      </c>
      <c r="D371" s="296">
        <v>13.2</v>
      </c>
    </row>
    <row r="372" spans="1:4" x14ac:dyDescent="0.35">
      <c r="A372">
        <v>507</v>
      </c>
      <c r="B372" t="s">
        <v>16679</v>
      </c>
      <c r="C372">
        <v>0</v>
      </c>
      <c r="D372" s="296">
        <v>23.41</v>
      </c>
    </row>
    <row r="373" spans="1:4" x14ac:dyDescent="0.35">
      <c r="A373">
        <v>508</v>
      </c>
      <c r="B373" t="s">
        <v>16680</v>
      </c>
      <c r="C373">
        <v>0</v>
      </c>
      <c r="D373" s="296">
        <v>2.29</v>
      </c>
    </row>
    <row r="374" spans="1:4" x14ac:dyDescent="0.35">
      <c r="A374">
        <v>509</v>
      </c>
      <c r="B374" t="s">
        <v>16681</v>
      </c>
      <c r="C374">
        <v>0</v>
      </c>
      <c r="D374" s="296">
        <v>17.93</v>
      </c>
    </row>
    <row r="375" spans="1:4" x14ac:dyDescent="0.35">
      <c r="A375">
        <v>510</v>
      </c>
      <c r="B375" t="s">
        <v>16682</v>
      </c>
      <c r="C375">
        <v>6</v>
      </c>
      <c r="D375" s="296">
        <v>16.809999999999999</v>
      </c>
    </row>
    <row r="376" spans="1:4" x14ac:dyDescent="0.35">
      <c r="A376">
        <v>511</v>
      </c>
      <c r="B376" t="s">
        <v>16683</v>
      </c>
      <c r="C376">
        <v>0</v>
      </c>
      <c r="D376" s="296">
        <v>5.77</v>
      </c>
    </row>
    <row r="377" spans="1:4" x14ac:dyDescent="0.35">
      <c r="A377">
        <v>512</v>
      </c>
      <c r="B377" t="s">
        <v>16684</v>
      </c>
      <c r="C377">
        <v>0</v>
      </c>
      <c r="D377" s="296">
        <v>16.693999999999999</v>
      </c>
    </row>
    <row r="378" spans="1:4" x14ac:dyDescent="0.35">
      <c r="A378">
        <v>513</v>
      </c>
      <c r="B378" t="s">
        <v>16685</v>
      </c>
      <c r="C378">
        <v>0</v>
      </c>
      <c r="D378" s="296">
        <v>18.41</v>
      </c>
    </row>
    <row r="379" spans="1:4" x14ac:dyDescent="0.35">
      <c r="A379">
        <v>514</v>
      </c>
      <c r="B379" t="s">
        <v>16686</v>
      </c>
      <c r="C379">
        <v>0</v>
      </c>
      <c r="D379" s="296">
        <v>17.64</v>
      </c>
    </row>
    <row r="380" spans="1:4" x14ac:dyDescent="0.35">
      <c r="A380">
        <v>515</v>
      </c>
      <c r="B380" t="s">
        <v>16687</v>
      </c>
      <c r="C380">
        <v>0</v>
      </c>
      <c r="D380" s="296">
        <v>97.59</v>
      </c>
    </row>
    <row r="381" spans="1:4" x14ac:dyDescent="0.35">
      <c r="A381">
        <v>516</v>
      </c>
      <c r="B381" t="s">
        <v>16688</v>
      </c>
      <c r="C381">
        <v>12</v>
      </c>
      <c r="D381" s="296">
        <v>13.16</v>
      </c>
    </row>
    <row r="382" spans="1:4" x14ac:dyDescent="0.35">
      <c r="A382">
        <v>517</v>
      </c>
      <c r="B382" t="s">
        <v>16689</v>
      </c>
      <c r="C382">
        <v>9</v>
      </c>
      <c r="D382" s="296">
        <v>46.97</v>
      </c>
    </row>
    <row r="383" spans="1:4" x14ac:dyDescent="0.35">
      <c r="A383">
        <v>518</v>
      </c>
      <c r="B383" t="s">
        <v>16690</v>
      </c>
      <c r="C383">
        <v>12</v>
      </c>
      <c r="D383" s="296">
        <v>8.4380000000000006</v>
      </c>
    </row>
    <row r="384" spans="1:4" x14ac:dyDescent="0.35">
      <c r="A384">
        <v>519</v>
      </c>
      <c r="B384" t="s">
        <v>16691</v>
      </c>
      <c r="C384">
        <v>0</v>
      </c>
      <c r="D384" s="296">
        <v>14.891999999999999</v>
      </c>
    </row>
    <row r="385" spans="1:4" x14ac:dyDescent="0.35">
      <c r="A385">
        <v>520</v>
      </c>
      <c r="B385" t="s">
        <v>16692</v>
      </c>
      <c r="C385">
        <v>12</v>
      </c>
      <c r="D385" s="296">
        <v>7.85</v>
      </c>
    </row>
    <row r="386" spans="1:4" x14ac:dyDescent="0.35">
      <c r="A386">
        <v>521</v>
      </c>
      <c r="B386" t="s">
        <v>16693</v>
      </c>
      <c r="C386">
        <v>0</v>
      </c>
      <c r="D386" s="296">
        <v>9.24</v>
      </c>
    </row>
    <row r="387" spans="1:4" x14ac:dyDescent="0.35">
      <c r="A387">
        <v>522</v>
      </c>
      <c r="B387" t="s">
        <v>16694</v>
      </c>
      <c r="C387">
        <v>0</v>
      </c>
      <c r="D387" s="296">
        <v>18.852</v>
      </c>
    </row>
    <row r="388" spans="1:4" x14ac:dyDescent="0.35">
      <c r="A388">
        <v>523</v>
      </c>
      <c r="B388" t="s">
        <v>16695</v>
      </c>
      <c r="C388">
        <v>0</v>
      </c>
      <c r="D388" s="296">
        <v>0.01</v>
      </c>
    </row>
    <row r="389" spans="1:4" x14ac:dyDescent="0.35">
      <c r="A389">
        <v>524</v>
      </c>
      <c r="B389" t="s">
        <v>16696</v>
      </c>
      <c r="C389">
        <v>60</v>
      </c>
      <c r="D389" s="296">
        <v>11.65</v>
      </c>
    </row>
    <row r="390" spans="1:4" x14ac:dyDescent="0.35">
      <c r="A390">
        <v>525</v>
      </c>
      <c r="B390" t="s">
        <v>16697</v>
      </c>
      <c r="C390">
        <v>0</v>
      </c>
      <c r="D390" s="296">
        <v>6.15</v>
      </c>
    </row>
    <row r="391" spans="1:4" x14ac:dyDescent="0.35">
      <c r="A391">
        <v>526</v>
      </c>
      <c r="B391" t="s">
        <v>16698</v>
      </c>
      <c r="C391">
        <v>0</v>
      </c>
      <c r="D391" s="296">
        <v>13.273</v>
      </c>
    </row>
    <row r="392" spans="1:4" x14ac:dyDescent="0.35">
      <c r="A392">
        <v>527</v>
      </c>
      <c r="B392" t="s">
        <v>16699</v>
      </c>
      <c r="C392">
        <v>0</v>
      </c>
      <c r="D392" s="296">
        <v>9.2040000000000006</v>
      </c>
    </row>
    <row r="393" spans="1:4" x14ac:dyDescent="0.35">
      <c r="A393">
        <v>528</v>
      </c>
      <c r="B393" t="s">
        <v>16700</v>
      </c>
      <c r="C393">
        <v>15</v>
      </c>
      <c r="D393" s="296">
        <v>11.83</v>
      </c>
    </row>
    <row r="394" spans="1:4" x14ac:dyDescent="0.35">
      <c r="A394">
        <v>529</v>
      </c>
      <c r="B394" t="s">
        <v>16701</v>
      </c>
      <c r="C394">
        <v>0</v>
      </c>
      <c r="D394" s="296">
        <v>7.67</v>
      </c>
    </row>
    <row r="395" spans="1:4" x14ac:dyDescent="0.35">
      <c r="A395">
        <v>530</v>
      </c>
      <c r="B395" t="s">
        <v>16702</v>
      </c>
      <c r="C395">
        <v>138</v>
      </c>
      <c r="D395" s="296">
        <v>10.25</v>
      </c>
    </row>
    <row r="396" spans="1:4" x14ac:dyDescent="0.35">
      <c r="A396">
        <v>531</v>
      </c>
      <c r="B396" t="s">
        <v>16703</v>
      </c>
      <c r="C396">
        <v>33</v>
      </c>
      <c r="D396" s="296">
        <v>7.8</v>
      </c>
    </row>
    <row r="397" spans="1:4" x14ac:dyDescent="0.35">
      <c r="A397">
        <v>532</v>
      </c>
      <c r="B397" t="s">
        <v>16704</v>
      </c>
      <c r="C397">
        <v>0</v>
      </c>
      <c r="D397" s="296">
        <v>22.5</v>
      </c>
    </row>
    <row r="398" spans="1:4" x14ac:dyDescent="0.35">
      <c r="A398">
        <v>533</v>
      </c>
      <c r="B398" t="s">
        <v>16705</v>
      </c>
      <c r="C398">
        <v>75</v>
      </c>
      <c r="D398" s="296">
        <v>11.96</v>
      </c>
    </row>
    <row r="399" spans="1:4" x14ac:dyDescent="0.35">
      <c r="A399">
        <v>534</v>
      </c>
      <c r="B399" t="s">
        <v>16706</v>
      </c>
      <c r="C399">
        <v>0</v>
      </c>
      <c r="D399" s="296">
        <v>21.684999999999999</v>
      </c>
    </row>
    <row r="400" spans="1:4" x14ac:dyDescent="0.35">
      <c r="A400">
        <v>535</v>
      </c>
      <c r="B400" t="s">
        <v>16707</v>
      </c>
      <c r="C400">
        <v>9</v>
      </c>
      <c r="D400" s="296">
        <v>9.65</v>
      </c>
    </row>
    <row r="401" spans="1:4" x14ac:dyDescent="0.35">
      <c r="A401">
        <v>536</v>
      </c>
      <c r="B401" t="s">
        <v>16708</v>
      </c>
      <c r="C401">
        <v>0</v>
      </c>
      <c r="D401" s="296">
        <v>8.75</v>
      </c>
    </row>
    <row r="402" spans="1:4" x14ac:dyDescent="0.35">
      <c r="A402">
        <v>537</v>
      </c>
      <c r="B402" t="s">
        <v>16709</v>
      </c>
      <c r="C402">
        <v>24</v>
      </c>
      <c r="D402" s="296">
        <v>12.85</v>
      </c>
    </row>
    <row r="403" spans="1:4" x14ac:dyDescent="0.35">
      <c r="A403">
        <v>538</v>
      </c>
      <c r="B403" t="s">
        <v>16710</v>
      </c>
      <c r="C403">
        <v>12</v>
      </c>
      <c r="D403" s="296">
        <v>9.4</v>
      </c>
    </row>
    <row r="404" spans="1:4" x14ac:dyDescent="0.35">
      <c r="A404">
        <v>539</v>
      </c>
      <c r="B404" t="s">
        <v>16711</v>
      </c>
      <c r="C404">
        <v>6</v>
      </c>
      <c r="D404" s="296">
        <v>13.76</v>
      </c>
    </row>
    <row r="405" spans="1:4" x14ac:dyDescent="0.35">
      <c r="A405">
        <v>540</v>
      </c>
      <c r="B405" t="s">
        <v>16712</v>
      </c>
      <c r="C405">
        <v>27</v>
      </c>
      <c r="D405" s="296">
        <v>10.8</v>
      </c>
    </row>
    <row r="406" spans="1:4" x14ac:dyDescent="0.35">
      <c r="A406">
        <v>541</v>
      </c>
      <c r="B406" t="s">
        <v>16713</v>
      </c>
      <c r="C406">
        <v>0</v>
      </c>
      <c r="D406" s="296">
        <v>13</v>
      </c>
    </row>
    <row r="407" spans="1:4" x14ac:dyDescent="0.35">
      <c r="A407">
        <v>542</v>
      </c>
      <c r="B407" t="s">
        <v>16714</v>
      </c>
      <c r="C407">
        <v>0</v>
      </c>
      <c r="D407" s="296">
        <v>11.494999999999999</v>
      </c>
    </row>
    <row r="408" spans="1:4" x14ac:dyDescent="0.35">
      <c r="A408">
        <v>543</v>
      </c>
      <c r="B408" t="s">
        <v>16715</v>
      </c>
      <c r="C408">
        <v>0</v>
      </c>
      <c r="D408" s="296">
        <v>0</v>
      </c>
    </row>
    <row r="409" spans="1:4" x14ac:dyDescent="0.35">
      <c r="A409">
        <v>544</v>
      </c>
      <c r="B409" t="s">
        <v>16716</v>
      </c>
      <c r="C409">
        <v>0</v>
      </c>
      <c r="D409" s="296">
        <v>20.786000000000001</v>
      </c>
    </row>
    <row r="410" spans="1:4" x14ac:dyDescent="0.35">
      <c r="A410">
        <v>545</v>
      </c>
      <c r="B410" t="s">
        <v>16717</v>
      </c>
      <c r="C410">
        <v>0</v>
      </c>
      <c r="D410" s="296">
        <v>10.7</v>
      </c>
    </row>
    <row r="411" spans="1:4" x14ac:dyDescent="0.35">
      <c r="A411">
        <v>546</v>
      </c>
      <c r="B411" t="s">
        <v>16718</v>
      </c>
      <c r="C411">
        <v>0</v>
      </c>
      <c r="D411" s="296">
        <v>11.9</v>
      </c>
    </row>
    <row r="412" spans="1:4" x14ac:dyDescent="0.35">
      <c r="A412">
        <v>547</v>
      </c>
      <c r="B412" t="s">
        <v>16719</v>
      </c>
      <c r="C412">
        <v>0</v>
      </c>
      <c r="D412" s="296">
        <v>9.141</v>
      </c>
    </row>
    <row r="413" spans="1:4" x14ac:dyDescent="0.35">
      <c r="A413">
        <v>548</v>
      </c>
      <c r="B413" t="s">
        <v>16720</v>
      </c>
      <c r="C413">
        <v>9</v>
      </c>
      <c r="D413" s="296">
        <v>16.12</v>
      </c>
    </row>
    <row r="414" spans="1:4" x14ac:dyDescent="0.35">
      <c r="A414">
        <v>549</v>
      </c>
      <c r="B414" t="s">
        <v>16721</v>
      </c>
      <c r="C414">
        <v>6</v>
      </c>
      <c r="D414" s="296">
        <v>20.190000000000001</v>
      </c>
    </row>
    <row r="415" spans="1:4" x14ac:dyDescent="0.35">
      <c r="A415">
        <v>550</v>
      </c>
      <c r="B415" t="s">
        <v>16722</v>
      </c>
      <c r="C415">
        <v>12</v>
      </c>
      <c r="D415" s="296">
        <v>18.96</v>
      </c>
    </row>
    <row r="416" spans="1:4" x14ac:dyDescent="0.35">
      <c r="A416">
        <v>551</v>
      </c>
      <c r="B416" t="s">
        <v>16723</v>
      </c>
      <c r="C416">
        <v>132</v>
      </c>
      <c r="D416" s="296">
        <v>10.7</v>
      </c>
    </row>
    <row r="417" spans="1:4" x14ac:dyDescent="0.35">
      <c r="A417">
        <v>552</v>
      </c>
      <c r="B417" t="s">
        <v>16724</v>
      </c>
      <c r="C417">
        <v>0</v>
      </c>
      <c r="D417" s="296">
        <v>14.22</v>
      </c>
    </row>
    <row r="418" spans="1:4" x14ac:dyDescent="0.35">
      <c r="A418">
        <v>553</v>
      </c>
      <c r="B418" t="s">
        <v>16725</v>
      </c>
      <c r="C418">
        <v>0</v>
      </c>
      <c r="D418" s="296">
        <v>0</v>
      </c>
    </row>
    <row r="419" spans="1:4" x14ac:dyDescent="0.35">
      <c r="A419">
        <v>554</v>
      </c>
      <c r="B419" t="s">
        <v>16726</v>
      </c>
      <c r="C419">
        <v>0</v>
      </c>
      <c r="D419" s="296">
        <v>6.8</v>
      </c>
    </row>
    <row r="420" spans="1:4" x14ac:dyDescent="0.35">
      <c r="A420">
        <v>555</v>
      </c>
      <c r="B420" t="s">
        <v>16727</v>
      </c>
      <c r="C420">
        <v>18</v>
      </c>
      <c r="D420" s="296">
        <v>8.8970000000000002</v>
      </c>
    </row>
    <row r="421" spans="1:4" x14ac:dyDescent="0.35">
      <c r="A421">
        <v>556</v>
      </c>
      <c r="B421" t="s">
        <v>16728</v>
      </c>
      <c r="C421">
        <v>12</v>
      </c>
      <c r="D421" s="296">
        <v>6.4880000000000004</v>
      </c>
    </row>
    <row r="422" spans="1:4" x14ac:dyDescent="0.35">
      <c r="A422">
        <v>557</v>
      </c>
      <c r="B422" t="s">
        <v>16729</v>
      </c>
      <c r="C422">
        <v>33</v>
      </c>
      <c r="D422" s="296">
        <v>8.3010000000000002</v>
      </c>
    </row>
    <row r="423" spans="1:4" x14ac:dyDescent="0.35">
      <c r="A423">
        <v>558</v>
      </c>
      <c r="B423" t="s">
        <v>16730</v>
      </c>
      <c r="C423">
        <v>0</v>
      </c>
      <c r="D423" s="296">
        <v>0</v>
      </c>
    </row>
    <row r="424" spans="1:4" x14ac:dyDescent="0.35">
      <c r="A424">
        <v>559</v>
      </c>
      <c r="B424" t="s">
        <v>16731</v>
      </c>
      <c r="C424">
        <v>111</v>
      </c>
      <c r="D424" s="296">
        <v>5.31</v>
      </c>
    </row>
    <row r="425" spans="1:4" x14ac:dyDescent="0.35">
      <c r="A425">
        <v>560</v>
      </c>
      <c r="B425" t="s">
        <v>16732</v>
      </c>
      <c r="C425">
        <v>0</v>
      </c>
      <c r="D425" s="296">
        <v>7.4</v>
      </c>
    </row>
    <row r="426" spans="1:4" x14ac:dyDescent="0.35">
      <c r="A426">
        <v>561</v>
      </c>
      <c r="B426" t="s">
        <v>16733</v>
      </c>
      <c r="C426">
        <v>0</v>
      </c>
      <c r="D426" s="296">
        <v>9.6</v>
      </c>
    </row>
    <row r="427" spans="1:4" x14ac:dyDescent="0.35">
      <c r="A427">
        <v>562</v>
      </c>
      <c r="B427" t="s">
        <v>16734</v>
      </c>
      <c r="C427">
        <v>18</v>
      </c>
      <c r="D427" s="296">
        <v>8.4499999999999993</v>
      </c>
    </row>
    <row r="428" spans="1:4" x14ac:dyDescent="0.35">
      <c r="A428">
        <v>563</v>
      </c>
      <c r="B428" t="s">
        <v>16735</v>
      </c>
      <c r="C428">
        <v>0</v>
      </c>
      <c r="D428" s="296">
        <v>16.07</v>
      </c>
    </row>
    <row r="429" spans="1:4" x14ac:dyDescent="0.35">
      <c r="A429">
        <v>564</v>
      </c>
      <c r="B429" t="s">
        <v>16736</v>
      </c>
      <c r="C429">
        <v>0</v>
      </c>
      <c r="D429" s="296">
        <v>0</v>
      </c>
    </row>
    <row r="430" spans="1:4" x14ac:dyDescent="0.35">
      <c r="A430">
        <v>565</v>
      </c>
      <c r="B430" t="s">
        <v>16737</v>
      </c>
      <c r="C430">
        <v>0</v>
      </c>
      <c r="D430" s="296">
        <v>13.6</v>
      </c>
    </row>
    <row r="431" spans="1:4" x14ac:dyDescent="0.35">
      <c r="A431">
        <v>566</v>
      </c>
      <c r="B431" t="s">
        <v>16738</v>
      </c>
      <c r="C431">
        <v>0</v>
      </c>
      <c r="D431" s="296">
        <v>2.3090000000000002</v>
      </c>
    </row>
    <row r="432" spans="1:4" x14ac:dyDescent="0.35">
      <c r="A432">
        <v>567</v>
      </c>
      <c r="B432" t="s">
        <v>16739</v>
      </c>
      <c r="C432">
        <v>0</v>
      </c>
      <c r="D432" s="296">
        <v>8.1999999999999993</v>
      </c>
    </row>
    <row r="433" spans="1:4" x14ac:dyDescent="0.35">
      <c r="A433">
        <v>568</v>
      </c>
      <c r="B433" t="s">
        <v>16740</v>
      </c>
      <c r="C433">
        <v>12</v>
      </c>
      <c r="D433" s="296">
        <v>13.848000000000001</v>
      </c>
    </row>
    <row r="434" spans="1:4" x14ac:dyDescent="0.35">
      <c r="A434">
        <v>569</v>
      </c>
      <c r="B434" t="s">
        <v>16741</v>
      </c>
      <c r="C434">
        <v>42</v>
      </c>
      <c r="D434" s="296">
        <v>13.66</v>
      </c>
    </row>
    <row r="435" spans="1:4" x14ac:dyDescent="0.35">
      <c r="A435">
        <v>570</v>
      </c>
      <c r="B435" t="s">
        <v>16742</v>
      </c>
      <c r="C435">
        <v>0</v>
      </c>
      <c r="D435" s="296">
        <v>7.29</v>
      </c>
    </row>
    <row r="436" spans="1:4" x14ac:dyDescent="0.35">
      <c r="A436">
        <v>571</v>
      </c>
      <c r="B436" t="s">
        <v>16743</v>
      </c>
      <c r="C436">
        <v>0</v>
      </c>
      <c r="D436" s="296">
        <v>34.049999999999997</v>
      </c>
    </row>
    <row r="437" spans="1:4" x14ac:dyDescent="0.35">
      <c r="A437">
        <v>572</v>
      </c>
      <c r="B437" t="s">
        <v>16744</v>
      </c>
      <c r="C437">
        <v>0</v>
      </c>
      <c r="D437" s="296">
        <v>12.77</v>
      </c>
    </row>
    <row r="438" spans="1:4" x14ac:dyDescent="0.35">
      <c r="A438">
        <v>573</v>
      </c>
      <c r="B438" t="s">
        <v>16745</v>
      </c>
      <c r="C438">
        <v>0</v>
      </c>
      <c r="D438" s="296">
        <v>0</v>
      </c>
    </row>
    <row r="439" spans="1:4" x14ac:dyDescent="0.35">
      <c r="A439">
        <v>574</v>
      </c>
      <c r="B439" t="s">
        <v>16746</v>
      </c>
      <c r="C439">
        <v>0</v>
      </c>
      <c r="D439" s="296">
        <v>0</v>
      </c>
    </row>
    <row r="440" spans="1:4" x14ac:dyDescent="0.35">
      <c r="A440">
        <v>575</v>
      </c>
      <c r="B440" t="s">
        <v>16747</v>
      </c>
      <c r="C440">
        <v>0</v>
      </c>
      <c r="D440" s="296">
        <v>26.45</v>
      </c>
    </row>
    <row r="441" spans="1:4" x14ac:dyDescent="0.35">
      <c r="A441">
        <v>576</v>
      </c>
      <c r="B441" t="s">
        <v>16748</v>
      </c>
      <c r="C441">
        <v>0</v>
      </c>
      <c r="D441" s="296">
        <v>8.3699999999999992</v>
      </c>
    </row>
    <row r="442" spans="1:4" x14ac:dyDescent="0.35">
      <c r="A442">
        <v>577</v>
      </c>
      <c r="B442" t="s">
        <v>16749</v>
      </c>
      <c r="C442">
        <v>0</v>
      </c>
      <c r="D442" s="296">
        <v>13.09</v>
      </c>
    </row>
    <row r="443" spans="1:4" x14ac:dyDescent="0.35">
      <c r="A443">
        <v>578</v>
      </c>
      <c r="B443" t="s">
        <v>16750</v>
      </c>
      <c r="C443">
        <v>0</v>
      </c>
      <c r="D443" s="296">
        <v>5.5</v>
      </c>
    </row>
    <row r="444" spans="1:4" x14ac:dyDescent="0.35">
      <c r="A444">
        <v>579</v>
      </c>
      <c r="B444" t="s">
        <v>16751</v>
      </c>
      <c r="C444">
        <v>0</v>
      </c>
      <c r="D444" s="296">
        <v>5.2</v>
      </c>
    </row>
    <row r="445" spans="1:4" x14ac:dyDescent="0.35">
      <c r="A445">
        <v>580</v>
      </c>
      <c r="B445" t="s">
        <v>16752</v>
      </c>
      <c r="C445">
        <v>0</v>
      </c>
      <c r="D445" s="296">
        <v>26</v>
      </c>
    </row>
    <row r="446" spans="1:4" x14ac:dyDescent="0.35">
      <c r="A446">
        <v>581</v>
      </c>
      <c r="B446" t="s">
        <v>16753</v>
      </c>
      <c r="C446">
        <v>0</v>
      </c>
      <c r="D446" s="296">
        <v>18</v>
      </c>
    </row>
    <row r="447" spans="1:4" x14ac:dyDescent="0.35">
      <c r="A447">
        <v>582</v>
      </c>
      <c r="B447" t="s">
        <v>16754</v>
      </c>
      <c r="C447">
        <v>0</v>
      </c>
      <c r="D447" s="296">
        <v>9.15</v>
      </c>
    </row>
    <row r="448" spans="1:4" x14ac:dyDescent="0.35">
      <c r="A448">
        <v>583</v>
      </c>
      <c r="B448" t="s">
        <v>16755</v>
      </c>
      <c r="C448">
        <v>0</v>
      </c>
      <c r="D448" s="296">
        <v>26.96</v>
      </c>
    </row>
    <row r="449" spans="1:4" x14ac:dyDescent="0.35">
      <c r="A449">
        <v>584</v>
      </c>
      <c r="B449" t="s">
        <v>16756</v>
      </c>
      <c r="C449">
        <v>6</v>
      </c>
      <c r="D449" s="296">
        <v>42.66</v>
      </c>
    </row>
    <row r="450" spans="1:4" x14ac:dyDescent="0.35">
      <c r="A450">
        <v>585</v>
      </c>
      <c r="B450" t="s">
        <v>16757</v>
      </c>
      <c r="C450">
        <v>12</v>
      </c>
      <c r="D450" s="296">
        <v>23.11</v>
      </c>
    </row>
    <row r="451" spans="1:4" x14ac:dyDescent="0.35">
      <c r="A451">
        <v>586</v>
      </c>
      <c r="B451" t="s">
        <v>16758</v>
      </c>
      <c r="C451">
        <v>0</v>
      </c>
      <c r="D451" s="296">
        <v>47.13</v>
      </c>
    </row>
    <row r="452" spans="1:4" x14ac:dyDescent="0.35">
      <c r="A452">
        <v>587</v>
      </c>
      <c r="B452" t="s">
        <v>16759</v>
      </c>
      <c r="C452">
        <v>0</v>
      </c>
      <c r="D452" s="296">
        <v>71.930000000000007</v>
      </c>
    </row>
    <row r="453" spans="1:4" x14ac:dyDescent="0.35">
      <c r="A453">
        <v>588</v>
      </c>
      <c r="B453" t="s">
        <v>16760</v>
      </c>
      <c r="C453">
        <v>0</v>
      </c>
      <c r="D453" s="296">
        <v>13.5</v>
      </c>
    </row>
    <row r="454" spans="1:4" x14ac:dyDescent="0.35">
      <c r="A454">
        <v>589</v>
      </c>
      <c r="B454" t="s">
        <v>16761</v>
      </c>
      <c r="C454">
        <v>0</v>
      </c>
      <c r="D454" s="296">
        <v>8.8360000000000003</v>
      </c>
    </row>
    <row r="455" spans="1:4" x14ac:dyDescent="0.35">
      <c r="A455">
        <v>590</v>
      </c>
      <c r="B455" t="s">
        <v>16762</v>
      </c>
      <c r="C455">
        <v>0</v>
      </c>
      <c r="D455" s="296">
        <v>11.676</v>
      </c>
    </row>
    <row r="456" spans="1:4" x14ac:dyDescent="0.35">
      <c r="A456">
        <v>591</v>
      </c>
      <c r="B456" t="s">
        <v>16763</v>
      </c>
      <c r="C456">
        <v>0</v>
      </c>
      <c r="D456" s="296">
        <v>21.26</v>
      </c>
    </row>
    <row r="457" spans="1:4" x14ac:dyDescent="0.35">
      <c r="A457">
        <v>592</v>
      </c>
      <c r="B457" t="s">
        <v>16764</v>
      </c>
      <c r="C457">
        <v>0</v>
      </c>
      <c r="D457" s="296">
        <v>27.25</v>
      </c>
    </row>
    <row r="458" spans="1:4" x14ac:dyDescent="0.35">
      <c r="A458">
        <v>593</v>
      </c>
      <c r="B458" t="s">
        <v>16765</v>
      </c>
      <c r="C458">
        <v>0</v>
      </c>
      <c r="D458" s="296">
        <v>30.25</v>
      </c>
    </row>
    <row r="459" spans="1:4" x14ac:dyDescent="0.35">
      <c r="A459">
        <v>594</v>
      </c>
      <c r="B459" t="s">
        <v>16766</v>
      </c>
      <c r="C459">
        <v>0</v>
      </c>
      <c r="D459" s="296">
        <v>0</v>
      </c>
    </row>
    <row r="460" spans="1:4" x14ac:dyDescent="0.35">
      <c r="A460">
        <v>595</v>
      </c>
      <c r="B460" t="s">
        <v>16767</v>
      </c>
      <c r="C460">
        <v>0</v>
      </c>
      <c r="D460" s="296">
        <v>18.649999999999999</v>
      </c>
    </row>
    <row r="461" spans="1:4" x14ac:dyDescent="0.35">
      <c r="A461">
        <v>596</v>
      </c>
      <c r="B461" t="s">
        <v>16768</v>
      </c>
      <c r="C461">
        <v>0</v>
      </c>
      <c r="D461" s="296">
        <v>146.69</v>
      </c>
    </row>
    <row r="462" spans="1:4" x14ac:dyDescent="0.35">
      <c r="A462">
        <v>597</v>
      </c>
      <c r="B462" t="s">
        <v>16769</v>
      </c>
      <c r="C462">
        <v>0</v>
      </c>
      <c r="D462" s="296">
        <v>28.49</v>
      </c>
    </row>
    <row r="463" spans="1:4" x14ac:dyDescent="0.35">
      <c r="A463">
        <v>598</v>
      </c>
      <c r="B463" t="s">
        <v>16770</v>
      </c>
      <c r="C463">
        <v>0</v>
      </c>
      <c r="D463" s="296">
        <v>31.69</v>
      </c>
    </row>
    <row r="464" spans="1:4" x14ac:dyDescent="0.35">
      <c r="A464">
        <v>599</v>
      </c>
      <c r="B464" t="s">
        <v>16771</v>
      </c>
      <c r="C464">
        <v>0</v>
      </c>
      <c r="D464" s="296">
        <v>23.3</v>
      </c>
    </row>
    <row r="465" spans="1:4" x14ac:dyDescent="0.35">
      <c r="A465">
        <v>600</v>
      </c>
      <c r="B465" t="s">
        <v>16772</v>
      </c>
      <c r="C465">
        <v>546</v>
      </c>
      <c r="D465" s="296">
        <v>10.01</v>
      </c>
    </row>
    <row r="466" spans="1:4" x14ac:dyDescent="0.35">
      <c r="A466">
        <v>601</v>
      </c>
      <c r="B466" t="s">
        <v>16773</v>
      </c>
      <c r="C466">
        <v>0</v>
      </c>
      <c r="D466" s="296">
        <v>6.5469999999999997</v>
      </c>
    </row>
    <row r="467" spans="1:4" x14ac:dyDescent="0.35">
      <c r="A467">
        <v>602</v>
      </c>
      <c r="B467" t="s">
        <v>16774</v>
      </c>
      <c r="C467">
        <v>0</v>
      </c>
      <c r="D467" s="296">
        <v>21.445</v>
      </c>
    </row>
    <row r="468" spans="1:4" x14ac:dyDescent="0.35">
      <c r="A468">
        <v>603</v>
      </c>
      <c r="B468" t="s">
        <v>16775</v>
      </c>
      <c r="C468">
        <v>12</v>
      </c>
      <c r="D468" s="296">
        <v>7.66</v>
      </c>
    </row>
    <row r="469" spans="1:4" x14ac:dyDescent="0.35">
      <c r="A469">
        <v>604</v>
      </c>
      <c r="B469" t="s">
        <v>16776</v>
      </c>
      <c r="C469">
        <v>138</v>
      </c>
      <c r="D469" s="296">
        <v>18.600000000000001</v>
      </c>
    </row>
    <row r="470" spans="1:4" x14ac:dyDescent="0.35">
      <c r="A470">
        <v>605</v>
      </c>
      <c r="B470" t="s">
        <v>16777</v>
      </c>
      <c r="C470">
        <v>0</v>
      </c>
      <c r="D470" s="296">
        <v>22.45</v>
      </c>
    </row>
    <row r="471" spans="1:4" x14ac:dyDescent="0.35">
      <c r="A471">
        <v>606</v>
      </c>
      <c r="B471" t="s">
        <v>16778</v>
      </c>
      <c r="C471">
        <v>0</v>
      </c>
      <c r="D471" s="296">
        <v>8.44</v>
      </c>
    </row>
    <row r="472" spans="1:4" x14ac:dyDescent="0.35">
      <c r="A472">
        <v>607</v>
      </c>
      <c r="B472" t="s">
        <v>16779</v>
      </c>
      <c r="C472">
        <v>0</v>
      </c>
      <c r="D472" s="296">
        <v>9.7899999999999991</v>
      </c>
    </row>
    <row r="473" spans="1:4" x14ac:dyDescent="0.35">
      <c r="A473">
        <v>608</v>
      </c>
      <c r="B473" t="s">
        <v>16780</v>
      </c>
      <c r="C473">
        <v>3396</v>
      </c>
      <c r="D473" s="296">
        <v>14.5</v>
      </c>
    </row>
    <row r="474" spans="1:4" x14ac:dyDescent="0.35">
      <c r="A474">
        <v>609</v>
      </c>
      <c r="B474" t="s">
        <v>16781</v>
      </c>
      <c r="C474">
        <v>30</v>
      </c>
      <c r="D474" s="296">
        <v>22.5</v>
      </c>
    </row>
    <row r="475" spans="1:4" x14ac:dyDescent="0.35">
      <c r="A475">
        <v>610</v>
      </c>
      <c r="B475" t="s">
        <v>16782</v>
      </c>
      <c r="C475">
        <v>0</v>
      </c>
      <c r="D475" s="296">
        <v>102.95</v>
      </c>
    </row>
    <row r="476" spans="1:4" x14ac:dyDescent="0.35">
      <c r="A476">
        <v>611</v>
      </c>
      <c r="B476" t="s">
        <v>16783</v>
      </c>
      <c r="C476">
        <v>0</v>
      </c>
      <c r="D476" s="296">
        <v>28.946999999999999</v>
      </c>
    </row>
    <row r="477" spans="1:4" x14ac:dyDescent="0.35">
      <c r="A477">
        <v>612</v>
      </c>
      <c r="B477" t="s">
        <v>16784</v>
      </c>
      <c r="C477">
        <v>39</v>
      </c>
      <c r="D477" s="296">
        <v>15.95</v>
      </c>
    </row>
    <row r="478" spans="1:4" x14ac:dyDescent="0.35">
      <c r="A478">
        <v>613</v>
      </c>
      <c r="B478" t="s">
        <v>16785</v>
      </c>
      <c r="C478">
        <v>0</v>
      </c>
      <c r="D478" s="296">
        <v>9.67</v>
      </c>
    </row>
    <row r="479" spans="1:4" x14ac:dyDescent="0.35">
      <c r="A479">
        <v>614</v>
      </c>
      <c r="B479" t="s">
        <v>16786</v>
      </c>
      <c r="C479">
        <v>0</v>
      </c>
      <c r="D479" s="296">
        <v>0</v>
      </c>
    </row>
    <row r="480" spans="1:4" x14ac:dyDescent="0.35">
      <c r="A480">
        <v>615</v>
      </c>
      <c r="B480" t="s">
        <v>16787</v>
      </c>
      <c r="C480">
        <v>258</v>
      </c>
      <c r="D480" s="296">
        <v>13.83</v>
      </c>
    </row>
    <row r="481" spans="1:4" x14ac:dyDescent="0.35">
      <c r="A481">
        <v>616</v>
      </c>
      <c r="B481" t="s">
        <v>16788</v>
      </c>
      <c r="C481">
        <v>0</v>
      </c>
      <c r="D481" s="296">
        <v>18.96</v>
      </c>
    </row>
    <row r="482" spans="1:4" x14ac:dyDescent="0.35">
      <c r="A482">
        <v>617</v>
      </c>
      <c r="B482" t="s">
        <v>16789</v>
      </c>
      <c r="C482">
        <v>12</v>
      </c>
      <c r="D482" s="296">
        <v>26.56</v>
      </c>
    </row>
    <row r="483" spans="1:4" x14ac:dyDescent="0.35">
      <c r="A483">
        <v>618</v>
      </c>
      <c r="B483" t="s">
        <v>16790</v>
      </c>
      <c r="C483">
        <v>0</v>
      </c>
      <c r="D483" s="296">
        <v>11.14</v>
      </c>
    </row>
    <row r="484" spans="1:4" x14ac:dyDescent="0.35">
      <c r="A484">
        <v>619</v>
      </c>
      <c r="B484" t="s">
        <v>16791</v>
      </c>
      <c r="C484">
        <v>0</v>
      </c>
      <c r="D484" s="296">
        <v>65.927999999999997</v>
      </c>
    </row>
    <row r="485" spans="1:4" x14ac:dyDescent="0.35">
      <c r="A485">
        <v>620</v>
      </c>
      <c r="B485" t="s">
        <v>16792</v>
      </c>
      <c r="C485">
        <v>0</v>
      </c>
      <c r="D485" s="296">
        <v>0</v>
      </c>
    </row>
    <row r="486" spans="1:4" x14ac:dyDescent="0.35">
      <c r="A486">
        <v>621</v>
      </c>
      <c r="B486" t="s">
        <v>16793</v>
      </c>
      <c r="C486">
        <v>21</v>
      </c>
      <c r="D486" s="296">
        <v>11.25</v>
      </c>
    </row>
    <row r="487" spans="1:4" x14ac:dyDescent="0.35">
      <c r="A487">
        <v>622</v>
      </c>
      <c r="B487" t="s">
        <v>16794</v>
      </c>
      <c r="C487">
        <v>0</v>
      </c>
      <c r="D487" s="296">
        <v>17.164999999999999</v>
      </c>
    </row>
    <row r="488" spans="1:4" x14ac:dyDescent="0.35">
      <c r="A488">
        <v>623</v>
      </c>
      <c r="B488" t="s">
        <v>16795</v>
      </c>
      <c r="C488">
        <v>0</v>
      </c>
      <c r="D488" s="296">
        <v>25.88</v>
      </c>
    </row>
    <row r="489" spans="1:4" x14ac:dyDescent="0.35">
      <c r="A489">
        <v>624</v>
      </c>
      <c r="B489" t="s">
        <v>16796</v>
      </c>
      <c r="C489">
        <v>3</v>
      </c>
      <c r="D489" s="296">
        <v>23.95</v>
      </c>
    </row>
    <row r="490" spans="1:4" x14ac:dyDescent="0.35">
      <c r="A490">
        <v>625</v>
      </c>
      <c r="B490" t="s">
        <v>16797</v>
      </c>
      <c r="C490">
        <v>27</v>
      </c>
      <c r="D490" s="296">
        <v>9.07</v>
      </c>
    </row>
    <row r="491" spans="1:4" x14ac:dyDescent="0.35">
      <c r="A491">
        <v>626</v>
      </c>
      <c r="B491" t="s">
        <v>16798</v>
      </c>
      <c r="C491">
        <v>474</v>
      </c>
      <c r="D491" s="296">
        <v>8.34</v>
      </c>
    </row>
    <row r="492" spans="1:4" x14ac:dyDescent="0.35">
      <c r="A492">
        <v>627</v>
      </c>
      <c r="B492" t="s">
        <v>16799</v>
      </c>
      <c r="C492">
        <v>0</v>
      </c>
      <c r="D492" s="296">
        <v>9.1460000000000008</v>
      </c>
    </row>
    <row r="493" spans="1:4" x14ac:dyDescent="0.35">
      <c r="A493">
        <v>628</v>
      </c>
      <c r="B493" t="s">
        <v>16800</v>
      </c>
      <c r="C493">
        <v>0</v>
      </c>
      <c r="D493" s="296">
        <v>18.920000000000002</v>
      </c>
    </row>
    <row r="494" spans="1:4" x14ac:dyDescent="0.35">
      <c r="A494">
        <v>629</v>
      </c>
      <c r="B494" t="s">
        <v>16801</v>
      </c>
      <c r="C494">
        <v>0</v>
      </c>
      <c r="D494" s="296">
        <v>5.35</v>
      </c>
    </row>
    <row r="495" spans="1:4" x14ac:dyDescent="0.35">
      <c r="A495">
        <v>630</v>
      </c>
      <c r="B495" t="s">
        <v>16802</v>
      </c>
      <c r="C495">
        <v>0</v>
      </c>
      <c r="D495" s="296">
        <v>41.23</v>
      </c>
    </row>
    <row r="496" spans="1:4" x14ac:dyDescent="0.35">
      <c r="A496">
        <v>631</v>
      </c>
      <c r="B496" t="s">
        <v>16803</v>
      </c>
      <c r="C496">
        <v>24</v>
      </c>
      <c r="D496" s="296">
        <v>9.9499999999999993</v>
      </c>
    </row>
    <row r="497" spans="1:4" x14ac:dyDescent="0.35">
      <c r="A497">
        <v>632</v>
      </c>
      <c r="B497" t="s">
        <v>16804</v>
      </c>
      <c r="C497">
        <v>0</v>
      </c>
      <c r="D497" s="296">
        <v>3.32</v>
      </c>
    </row>
    <row r="498" spans="1:4" x14ac:dyDescent="0.35">
      <c r="A498">
        <v>633</v>
      </c>
      <c r="B498" t="s">
        <v>16805</v>
      </c>
      <c r="C498">
        <v>0</v>
      </c>
      <c r="D498" s="296">
        <v>9.1</v>
      </c>
    </row>
    <row r="499" spans="1:4" x14ac:dyDescent="0.35">
      <c r="A499">
        <v>634</v>
      </c>
      <c r="B499" t="s">
        <v>16806</v>
      </c>
      <c r="C499">
        <v>84</v>
      </c>
      <c r="D499" s="296">
        <v>8.6199999999999992</v>
      </c>
    </row>
    <row r="500" spans="1:4" x14ac:dyDescent="0.35">
      <c r="A500">
        <v>635</v>
      </c>
      <c r="B500" t="s">
        <v>16807</v>
      </c>
      <c r="C500">
        <v>54</v>
      </c>
      <c r="D500" s="296">
        <v>12.887</v>
      </c>
    </row>
    <row r="501" spans="1:4" x14ac:dyDescent="0.35">
      <c r="A501">
        <v>636</v>
      </c>
      <c r="B501" t="s">
        <v>16808</v>
      </c>
      <c r="C501">
        <v>0</v>
      </c>
      <c r="D501" s="296">
        <v>5.05</v>
      </c>
    </row>
    <row r="502" spans="1:4" x14ac:dyDescent="0.35">
      <c r="A502">
        <v>637</v>
      </c>
      <c r="B502" t="s">
        <v>16809</v>
      </c>
      <c r="C502">
        <v>0</v>
      </c>
      <c r="D502" s="296">
        <v>17.559999999999999</v>
      </c>
    </row>
    <row r="503" spans="1:4" x14ac:dyDescent="0.35">
      <c r="A503">
        <v>638</v>
      </c>
      <c r="B503" t="s">
        <v>16810</v>
      </c>
      <c r="C503">
        <v>0</v>
      </c>
      <c r="D503" s="296">
        <v>13.95</v>
      </c>
    </row>
    <row r="504" spans="1:4" x14ac:dyDescent="0.35">
      <c r="A504">
        <v>639</v>
      </c>
      <c r="B504" t="s">
        <v>16811</v>
      </c>
      <c r="C504">
        <v>4</v>
      </c>
      <c r="D504" s="296">
        <v>91.6</v>
      </c>
    </row>
    <row r="505" spans="1:4" x14ac:dyDescent="0.35">
      <c r="A505">
        <v>640</v>
      </c>
      <c r="B505" t="s">
        <v>16812</v>
      </c>
      <c r="C505">
        <v>0</v>
      </c>
      <c r="D505" s="296">
        <v>25.79</v>
      </c>
    </row>
    <row r="506" spans="1:4" x14ac:dyDescent="0.35">
      <c r="A506">
        <v>641</v>
      </c>
      <c r="B506" t="s">
        <v>16813</v>
      </c>
      <c r="C506">
        <v>0</v>
      </c>
      <c r="D506" s="296">
        <v>19.527000000000001</v>
      </c>
    </row>
    <row r="507" spans="1:4" x14ac:dyDescent="0.35">
      <c r="A507">
        <v>642</v>
      </c>
      <c r="B507" t="s">
        <v>16814</v>
      </c>
      <c r="C507">
        <v>0</v>
      </c>
      <c r="D507" s="296">
        <v>10.38</v>
      </c>
    </row>
    <row r="508" spans="1:4" x14ac:dyDescent="0.35">
      <c r="A508">
        <v>643</v>
      </c>
      <c r="B508" t="s">
        <v>16815</v>
      </c>
      <c r="C508">
        <v>3</v>
      </c>
      <c r="D508" s="296">
        <v>7.76</v>
      </c>
    </row>
    <row r="509" spans="1:4" x14ac:dyDescent="0.35">
      <c r="A509">
        <v>644</v>
      </c>
      <c r="B509" t="s">
        <v>16816</v>
      </c>
      <c r="C509">
        <v>48</v>
      </c>
      <c r="D509" s="296">
        <v>17.850000000000001</v>
      </c>
    </row>
    <row r="510" spans="1:4" x14ac:dyDescent="0.35">
      <c r="A510">
        <v>645</v>
      </c>
      <c r="B510" t="s">
        <v>16817</v>
      </c>
      <c r="C510">
        <v>0</v>
      </c>
      <c r="D510" s="296">
        <v>21.815999999999999</v>
      </c>
    </row>
    <row r="511" spans="1:4" x14ac:dyDescent="0.35">
      <c r="A511">
        <v>646</v>
      </c>
      <c r="B511" t="s">
        <v>16818</v>
      </c>
      <c r="C511">
        <v>6</v>
      </c>
      <c r="D511" s="296">
        <v>14.81</v>
      </c>
    </row>
    <row r="512" spans="1:4" x14ac:dyDescent="0.35">
      <c r="A512">
        <v>647</v>
      </c>
      <c r="B512" t="s">
        <v>16819</v>
      </c>
      <c r="C512">
        <v>0</v>
      </c>
      <c r="D512" s="296">
        <v>28.38</v>
      </c>
    </row>
    <row r="513" spans="1:4" x14ac:dyDescent="0.35">
      <c r="A513">
        <v>648</v>
      </c>
      <c r="B513" t="s">
        <v>16820</v>
      </c>
      <c r="C513">
        <v>33</v>
      </c>
      <c r="D513" s="296">
        <v>6.1669999999999998</v>
      </c>
    </row>
    <row r="514" spans="1:4" x14ac:dyDescent="0.35">
      <c r="A514">
        <v>649</v>
      </c>
      <c r="B514" t="s">
        <v>16821</v>
      </c>
      <c r="C514">
        <v>960</v>
      </c>
      <c r="D514" s="296">
        <v>5.2069999999999999</v>
      </c>
    </row>
    <row r="515" spans="1:4" x14ac:dyDescent="0.35">
      <c r="A515">
        <v>650</v>
      </c>
      <c r="B515" t="s">
        <v>16822</v>
      </c>
      <c r="C515">
        <v>0</v>
      </c>
      <c r="D515" s="296">
        <v>0</v>
      </c>
    </row>
    <row r="516" spans="1:4" x14ac:dyDescent="0.35">
      <c r="A516">
        <v>651</v>
      </c>
      <c r="B516" t="s">
        <v>16823</v>
      </c>
      <c r="C516">
        <v>42</v>
      </c>
      <c r="D516" s="296">
        <v>9.4550000000000001</v>
      </c>
    </row>
    <row r="517" spans="1:4" x14ac:dyDescent="0.35">
      <c r="A517">
        <v>652</v>
      </c>
      <c r="B517" t="s">
        <v>16824</v>
      </c>
      <c r="C517">
        <v>6</v>
      </c>
      <c r="D517" s="296">
        <v>4.91</v>
      </c>
    </row>
    <row r="518" spans="1:4" x14ac:dyDescent="0.35">
      <c r="A518">
        <v>653</v>
      </c>
      <c r="B518" t="s">
        <v>16825</v>
      </c>
      <c r="C518">
        <v>0</v>
      </c>
      <c r="D518" s="296">
        <v>12.48</v>
      </c>
    </row>
    <row r="519" spans="1:4" x14ac:dyDescent="0.35">
      <c r="A519">
        <v>654</v>
      </c>
      <c r="B519" t="s">
        <v>16826</v>
      </c>
      <c r="C519">
        <v>0</v>
      </c>
      <c r="D519" s="296">
        <v>8.1969999999999992</v>
      </c>
    </row>
    <row r="520" spans="1:4" x14ac:dyDescent="0.35">
      <c r="A520">
        <v>655</v>
      </c>
      <c r="B520" t="s">
        <v>16827</v>
      </c>
      <c r="C520">
        <v>42</v>
      </c>
      <c r="D520" s="296">
        <v>6.2</v>
      </c>
    </row>
    <row r="521" spans="1:4" x14ac:dyDescent="0.35">
      <c r="A521">
        <v>656</v>
      </c>
      <c r="B521" t="s">
        <v>16828</v>
      </c>
      <c r="C521">
        <v>48</v>
      </c>
      <c r="D521" s="296">
        <v>6.2</v>
      </c>
    </row>
    <row r="522" spans="1:4" x14ac:dyDescent="0.35">
      <c r="A522">
        <v>657</v>
      </c>
      <c r="B522" t="s">
        <v>16829</v>
      </c>
      <c r="C522">
        <v>0</v>
      </c>
      <c r="D522" s="296">
        <v>0</v>
      </c>
    </row>
    <row r="523" spans="1:4" x14ac:dyDescent="0.35">
      <c r="A523">
        <v>658</v>
      </c>
      <c r="B523" t="s">
        <v>16830</v>
      </c>
      <c r="C523">
        <v>0</v>
      </c>
      <c r="D523" s="296">
        <v>5.39</v>
      </c>
    </row>
    <row r="524" spans="1:4" x14ac:dyDescent="0.35">
      <c r="A524">
        <v>659</v>
      </c>
      <c r="B524" t="s">
        <v>16831</v>
      </c>
      <c r="C524">
        <v>0</v>
      </c>
      <c r="D524" s="296">
        <v>16.29</v>
      </c>
    </row>
    <row r="525" spans="1:4" x14ac:dyDescent="0.35">
      <c r="A525">
        <v>660</v>
      </c>
      <c r="B525" t="s">
        <v>16832</v>
      </c>
      <c r="C525">
        <v>0</v>
      </c>
      <c r="D525" s="296">
        <v>38.67</v>
      </c>
    </row>
    <row r="526" spans="1:4" x14ac:dyDescent="0.35">
      <c r="A526">
        <v>661</v>
      </c>
      <c r="B526" t="s">
        <v>16833</v>
      </c>
      <c r="C526">
        <v>0</v>
      </c>
      <c r="D526" s="296">
        <v>22.14</v>
      </c>
    </row>
    <row r="527" spans="1:4" x14ac:dyDescent="0.35">
      <c r="A527">
        <v>662</v>
      </c>
      <c r="B527" t="s">
        <v>16834</v>
      </c>
      <c r="C527">
        <v>0</v>
      </c>
      <c r="D527" s="296">
        <v>36.880000000000003</v>
      </c>
    </row>
    <row r="528" spans="1:4" x14ac:dyDescent="0.35">
      <c r="A528">
        <v>663</v>
      </c>
      <c r="B528" t="s">
        <v>16835</v>
      </c>
      <c r="C528">
        <v>0</v>
      </c>
      <c r="D528" s="296">
        <v>16.399999999999999</v>
      </c>
    </row>
    <row r="529" spans="1:4" x14ac:dyDescent="0.35">
      <c r="A529">
        <v>664</v>
      </c>
      <c r="B529" t="s">
        <v>16836</v>
      </c>
      <c r="C529">
        <v>0</v>
      </c>
      <c r="D529" s="296">
        <v>0</v>
      </c>
    </row>
    <row r="530" spans="1:4" x14ac:dyDescent="0.35">
      <c r="A530">
        <v>665</v>
      </c>
      <c r="B530" t="s">
        <v>16837</v>
      </c>
      <c r="C530">
        <v>144</v>
      </c>
      <c r="D530" s="296">
        <v>12.15</v>
      </c>
    </row>
    <row r="531" spans="1:4" x14ac:dyDescent="0.35">
      <c r="A531">
        <v>666</v>
      </c>
      <c r="B531" t="s">
        <v>16838</v>
      </c>
      <c r="C531">
        <v>0</v>
      </c>
      <c r="D531" s="296">
        <v>4.8940000000000001</v>
      </c>
    </row>
    <row r="532" spans="1:4" x14ac:dyDescent="0.35">
      <c r="A532">
        <v>667</v>
      </c>
      <c r="B532" t="s">
        <v>16839</v>
      </c>
      <c r="C532">
        <v>48</v>
      </c>
      <c r="D532" s="296">
        <v>6.4829999999999997</v>
      </c>
    </row>
    <row r="533" spans="1:4" x14ac:dyDescent="0.35">
      <c r="A533">
        <v>668</v>
      </c>
      <c r="B533" t="s">
        <v>16840</v>
      </c>
      <c r="C533">
        <v>66</v>
      </c>
      <c r="D533" s="296">
        <v>6.0650000000000004</v>
      </c>
    </row>
    <row r="534" spans="1:4" x14ac:dyDescent="0.35">
      <c r="A534">
        <v>669</v>
      </c>
      <c r="B534" t="s">
        <v>16841</v>
      </c>
      <c r="C534">
        <v>0</v>
      </c>
      <c r="D534" s="296">
        <v>4.0999999999999996</v>
      </c>
    </row>
    <row r="535" spans="1:4" x14ac:dyDescent="0.35">
      <c r="A535">
        <v>670</v>
      </c>
      <c r="B535" t="s">
        <v>16842</v>
      </c>
      <c r="C535">
        <v>0</v>
      </c>
      <c r="D535" s="296">
        <v>4.5069999999999997</v>
      </c>
    </row>
    <row r="536" spans="1:4" x14ac:dyDescent="0.35">
      <c r="A536">
        <v>671</v>
      </c>
      <c r="B536" t="s">
        <v>16843</v>
      </c>
      <c r="C536">
        <v>0</v>
      </c>
      <c r="D536" s="296">
        <v>4.2300000000000004</v>
      </c>
    </row>
    <row r="537" spans="1:4" x14ac:dyDescent="0.35">
      <c r="A537">
        <v>672</v>
      </c>
      <c r="B537" t="s">
        <v>16844</v>
      </c>
      <c r="C537">
        <v>510</v>
      </c>
      <c r="D537" s="296">
        <v>2.79</v>
      </c>
    </row>
    <row r="538" spans="1:4" x14ac:dyDescent="0.35">
      <c r="A538">
        <v>673</v>
      </c>
      <c r="B538" t="s">
        <v>16845</v>
      </c>
      <c r="C538">
        <v>0</v>
      </c>
      <c r="D538" s="296">
        <v>4.0949999999999998</v>
      </c>
    </row>
    <row r="539" spans="1:4" x14ac:dyDescent="0.35">
      <c r="A539">
        <v>674</v>
      </c>
      <c r="B539" t="s">
        <v>16846</v>
      </c>
      <c r="C539">
        <v>0</v>
      </c>
      <c r="D539" s="296">
        <v>4.0999999999999996</v>
      </c>
    </row>
    <row r="540" spans="1:4" x14ac:dyDescent="0.35">
      <c r="A540">
        <v>675</v>
      </c>
      <c r="B540" t="s">
        <v>16847</v>
      </c>
      <c r="C540">
        <v>0</v>
      </c>
      <c r="D540" s="296">
        <v>2.9359999999999999</v>
      </c>
    </row>
    <row r="541" spans="1:4" x14ac:dyDescent="0.35">
      <c r="A541">
        <v>676</v>
      </c>
      <c r="B541" t="s">
        <v>16848</v>
      </c>
      <c r="C541">
        <v>0</v>
      </c>
      <c r="D541" s="296">
        <v>16.181000000000001</v>
      </c>
    </row>
    <row r="542" spans="1:4" x14ac:dyDescent="0.35">
      <c r="A542">
        <v>677</v>
      </c>
      <c r="B542" t="s">
        <v>16849</v>
      </c>
      <c r="C542">
        <v>0</v>
      </c>
      <c r="D542" s="296">
        <v>18.742999999999999</v>
      </c>
    </row>
    <row r="543" spans="1:4" x14ac:dyDescent="0.35">
      <c r="A543">
        <v>678</v>
      </c>
      <c r="B543" t="s">
        <v>16850</v>
      </c>
      <c r="C543">
        <v>0</v>
      </c>
      <c r="D543" s="296">
        <v>2.8</v>
      </c>
    </row>
    <row r="544" spans="1:4" x14ac:dyDescent="0.35">
      <c r="A544">
        <v>679</v>
      </c>
      <c r="B544" t="s">
        <v>16851</v>
      </c>
      <c r="C544">
        <v>0</v>
      </c>
      <c r="D544" s="296">
        <v>63.3</v>
      </c>
    </row>
    <row r="545" spans="1:4" x14ac:dyDescent="0.35">
      <c r="A545">
        <v>680</v>
      </c>
      <c r="B545" t="s">
        <v>16852</v>
      </c>
      <c r="C545">
        <v>0</v>
      </c>
      <c r="D545" s="296">
        <v>315.25</v>
      </c>
    </row>
    <row r="546" spans="1:4" x14ac:dyDescent="0.35">
      <c r="A546">
        <v>681</v>
      </c>
      <c r="B546" t="s">
        <v>16853</v>
      </c>
      <c r="C546">
        <v>0</v>
      </c>
      <c r="D546" s="296">
        <v>32.737000000000002</v>
      </c>
    </row>
    <row r="547" spans="1:4" x14ac:dyDescent="0.35">
      <c r="A547">
        <v>682</v>
      </c>
      <c r="B547" t="s">
        <v>16854</v>
      </c>
      <c r="C547">
        <v>5</v>
      </c>
      <c r="D547" s="296">
        <v>147.9</v>
      </c>
    </row>
    <row r="548" spans="1:4" x14ac:dyDescent="0.35">
      <c r="A548">
        <v>683</v>
      </c>
      <c r="B548" t="s">
        <v>16855</v>
      </c>
      <c r="C548">
        <v>54</v>
      </c>
      <c r="D548" s="296">
        <v>32.9</v>
      </c>
    </row>
    <row r="549" spans="1:4" x14ac:dyDescent="0.35">
      <c r="A549">
        <v>684</v>
      </c>
      <c r="B549" t="s">
        <v>16856</v>
      </c>
      <c r="C549">
        <v>2220</v>
      </c>
      <c r="D549" s="296">
        <v>29.9</v>
      </c>
    </row>
    <row r="550" spans="1:4" x14ac:dyDescent="0.35">
      <c r="A550">
        <v>685</v>
      </c>
      <c r="B550" t="s">
        <v>16857</v>
      </c>
      <c r="C550">
        <v>0</v>
      </c>
      <c r="D550" s="296">
        <v>19.899999999999999</v>
      </c>
    </row>
    <row r="551" spans="1:4" x14ac:dyDescent="0.35">
      <c r="A551">
        <v>686</v>
      </c>
      <c r="B551" t="s">
        <v>16858</v>
      </c>
      <c r="C551">
        <v>0</v>
      </c>
      <c r="D551" s="296">
        <v>67.5</v>
      </c>
    </row>
    <row r="552" spans="1:4" x14ac:dyDescent="0.35">
      <c r="A552">
        <v>687</v>
      </c>
      <c r="B552" t="s">
        <v>16859</v>
      </c>
      <c r="C552">
        <v>0</v>
      </c>
      <c r="D552" s="296">
        <v>0</v>
      </c>
    </row>
    <row r="553" spans="1:4" x14ac:dyDescent="0.35">
      <c r="A553">
        <v>688</v>
      </c>
      <c r="B553" t="s">
        <v>16860</v>
      </c>
      <c r="C553">
        <v>0</v>
      </c>
      <c r="D553" s="296">
        <v>125</v>
      </c>
    </row>
    <row r="554" spans="1:4" x14ac:dyDescent="0.35">
      <c r="A554">
        <v>689</v>
      </c>
      <c r="B554" t="s">
        <v>16861</v>
      </c>
      <c r="C554">
        <v>159</v>
      </c>
      <c r="D554" s="296">
        <v>38.72</v>
      </c>
    </row>
    <row r="555" spans="1:4" x14ac:dyDescent="0.35">
      <c r="A555">
        <v>690</v>
      </c>
      <c r="B555" t="s">
        <v>16862</v>
      </c>
      <c r="C555">
        <v>0</v>
      </c>
      <c r="D555" s="296">
        <v>131.94999999999999</v>
      </c>
    </row>
    <row r="556" spans="1:4" x14ac:dyDescent="0.35">
      <c r="A556">
        <v>691</v>
      </c>
      <c r="B556" t="s">
        <v>16863</v>
      </c>
      <c r="C556">
        <v>210</v>
      </c>
      <c r="D556" s="296">
        <v>40.880000000000003</v>
      </c>
    </row>
    <row r="557" spans="1:4" x14ac:dyDescent="0.35">
      <c r="A557">
        <v>692</v>
      </c>
      <c r="B557" t="s">
        <v>16864</v>
      </c>
      <c r="C557">
        <v>0</v>
      </c>
      <c r="D557" s="296">
        <v>19.899999999999999</v>
      </c>
    </row>
    <row r="558" spans="1:4" x14ac:dyDescent="0.35">
      <c r="A558">
        <v>693</v>
      </c>
      <c r="B558" t="s">
        <v>16865</v>
      </c>
      <c r="C558">
        <v>0</v>
      </c>
      <c r="D558" s="296">
        <v>21.195</v>
      </c>
    </row>
    <row r="559" spans="1:4" x14ac:dyDescent="0.35">
      <c r="A559">
        <v>694</v>
      </c>
      <c r="B559" t="s">
        <v>16866</v>
      </c>
      <c r="C559">
        <v>0</v>
      </c>
      <c r="D559" s="296">
        <v>27</v>
      </c>
    </row>
    <row r="560" spans="1:4" x14ac:dyDescent="0.35">
      <c r="A560">
        <v>695</v>
      </c>
      <c r="B560" t="s">
        <v>16867</v>
      </c>
      <c r="C560">
        <v>0</v>
      </c>
      <c r="D560" s="296">
        <v>30.9</v>
      </c>
    </row>
    <row r="561" spans="1:4" x14ac:dyDescent="0.35">
      <c r="A561">
        <v>696</v>
      </c>
      <c r="B561" t="s">
        <v>16868</v>
      </c>
      <c r="C561">
        <v>0</v>
      </c>
      <c r="D561" s="296">
        <v>21.95</v>
      </c>
    </row>
    <row r="562" spans="1:4" x14ac:dyDescent="0.35">
      <c r="A562">
        <v>697</v>
      </c>
      <c r="B562" t="s">
        <v>16869</v>
      </c>
      <c r="C562">
        <v>0</v>
      </c>
      <c r="D562" s="296">
        <v>25.071999999999999</v>
      </c>
    </row>
    <row r="563" spans="1:4" x14ac:dyDescent="0.35">
      <c r="A563">
        <v>698</v>
      </c>
      <c r="B563" t="s">
        <v>16870</v>
      </c>
      <c r="C563">
        <v>17</v>
      </c>
      <c r="D563" s="296">
        <v>267</v>
      </c>
    </row>
    <row r="564" spans="1:4" x14ac:dyDescent="0.35">
      <c r="A564">
        <v>699</v>
      </c>
      <c r="B564" t="s">
        <v>16871</v>
      </c>
      <c r="C564">
        <v>0</v>
      </c>
      <c r="D564" s="296">
        <v>30.5</v>
      </c>
    </row>
    <row r="565" spans="1:4" x14ac:dyDescent="0.35">
      <c r="A565">
        <v>700</v>
      </c>
      <c r="B565" t="s">
        <v>16872</v>
      </c>
      <c r="C565">
        <v>0</v>
      </c>
      <c r="D565" s="296">
        <v>5.6779999999999999</v>
      </c>
    </row>
    <row r="566" spans="1:4" x14ac:dyDescent="0.35">
      <c r="A566">
        <v>701</v>
      </c>
      <c r="B566" t="s">
        <v>16873</v>
      </c>
      <c r="C566">
        <v>0</v>
      </c>
      <c r="D566" s="296">
        <v>9.2379999999999995</v>
      </c>
    </row>
    <row r="567" spans="1:4" x14ac:dyDescent="0.35">
      <c r="A567">
        <v>702</v>
      </c>
      <c r="B567" t="s">
        <v>16874</v>
      </c>
      <c r="C567">
        <v>0</v>
      </c>
      <c r="D567" s="296">
        <v>9.5289999999999999</v>
      </c>
    </row>
    <row r="568" spans="1:4" x14ac:dyDescent="0.35">
      <c r="A568">
        <v>703</v>
      </c>
      <c r="B568" t="s">
        <v>16875</v>
      </c>
      <c r="C568">
        <v>0</v>
      </c>
      <c r="D568" s="296">
        <v>17.8</v>
      </c>
    </row>
    <row r="569" spans="1:4" x14ac:dyDescent="0.35">
      <c r="A569">
        <v>704</v>
      </c>
      <c r="B569" t="s">
        <v>16876</v>
      </c>
      <c r="C569">
        <v>0</v>
      </c>
      <c r="D569" s="296">
        <v>48.35</v>
      </c>
    </row>
    <row r="570" spans="1:4" x14ac:dyDescent="0.35">
      <c r="A570">
        <v>705</v>
      </c>
      <c r="B570" t="s">
        <v>16877</v>
      </c>
      <c r="C570">
        <v>0</v>
      </c>
      <c r="D570" s="296">
        <v>29.45</v>
      </c>
    </row>
    <row r="571" spans="1:4" x14ac:dyDescent="0.35">
      <c r="A571">
        <v>706</v>
      </c>
      <c r="B571" t="s">
        <v>16878</v>
      </c>
      <c r="C571">
        <v>0</v>
      </c>
      <c r="D571" s="296">
        <v>0</v>
      </c>
    </row>
    <row r="572" spans="1:4" x14ac:dyDescent="0.35">
      <c r="A572">
        <v>707</v>
      </c>
      <c r="B572" t="s">
        <v>16879</v>
      </c>
      <c r="C572">
        <v>0</v>
      </c>
      <c r="D572" s="296">
        <v>20.9</v>
      </c>
    </row>
    <row r="573" spans="1:4" x14ac:dyDescent="0.35">
      <c r="A573">
        <v>708</v>
      </c>
      <c r="B573" t="s">
        <v>16880</v>
      </c>
      <c r="C573">
        <v>0</v>
      </c>
      <c r="D573" s="296">
        <v>35.146000000000001</v>
      </c>
    </row>
    <row r="574" spans="1:4" x14ac:dyDescent="0.35">
      <c r="A574">
        <v>709</v>
      </c>
      <c r="B574" t="s">
        <v>16881</v>
      </c>
      <c r="C574">
        <v>0</v>
      </c>
      <c r="D574" s="296">
        <v>27.9</v>
      </c>
    </row>
    <row r="575" spans="1:4" x14ac:dyDescent="0.35">
      <c r="A575">
        <v>710</v>
      </c>
      <c r="B575" t="s">
        <v>16882</v>
      </c>
      <c r="C575">
        <v>0</v>
      </c>
      <c r="D575" s="296">
        <v>2.9750000000000001</v>
      </c>
    </row>
    <row r="576" spans="1:4" x14ac:dyDescent="0.35">
      <c r="A576">
        <v>711</v>
      </c>
      <c r="B576" t="s">
        <v>16883</v>
      </c>
      <c r="C576">
        <v>12</v>
      </c>
      <c r="D576" s="296">
        <v>3.95</v>
      </c>
    </row>
    <row r="577" spans="1:4" x14ac:dyDescent="0.35">
      <c r="A577">
        <v>712</v>
      </c>
      <c r="B577" t="s">
        <v>16884</v>
      </c>
      <c r="C577">
        <v>24</v>
      </c>
      <c r="D577" s="296">
        <v>7.9020000000000001</v>
      </c>
    </row>
    <row r="578" spans="1:4" x14ac:dyDescent="0.35">
      <c r="A578">
        <v>713</v>
      </c>
      <c r="B578" t="s">
        <v>16885</v>
      </c>
      <c r="C578">
        <v>0</v>
      </c>
      <c r="D578" s="296">
        <v>10</v>
      </c>
    </row>
    <row r="579" spans="1:4" x14ac:dyDescent="0.35">
      <c r="A579">
        <v>714</v>
      </c>
      <c r="B579" t="s">
        <v>16886</v>
      </c>
      <c r="C579">
        <v>15</v>
      </c>
      <c r="D579" s="296">
        <v>14.75</v>
      </c>
    </row>
    <row r="580" spans="1:4" x14ac:dyDescent="0.35">
      <c r="A580">
        <v>715</v>
      </c>
      <c r="B580" t="s">
        <v>16887</v>
      </c>
      <c r="C580">
        <v>0</v>
      </c>
      <c r="D580" s="296">
        <v>10.691000000000001</v>
      </c>
    </row>
    <row r="581" spans="1:4" x14ac:dyDescent="0.35">
      <c r="A581">
        <v>716</v>
      </c>
      <c r="B581" t="s">
        <v>16888</v>
      </c>
      <c r="C581">
        <v>30</v>
      </c>
      <c r="D581" s="296">
        <v>14.227</v>
      </c>
    </row>
    <row r="582" spans="1:4" x14ac:dyDescent="0.35">
      <c r="A582">
        <v>718</v>
      </c>
      <c r="B582" t="s">
        <v>16889</v>
      </c>
      <c r="C582">
        <v>0</v>
      </c>
      <c r="D582" s="296">
        <v>0</v>
      </c>
    </row>
    <row r="583" spans="1:4" x14ac:dyDescent="0.35">
      <c r="A583">
        <v>719</v>
      </c>
      <c r="B583" t="s">
        <v>16890</v>
      </c>
      <c r="C583">
        <v>0</v>
      </c>
      <c r="D583" s="296">
        <v>17.95</v>
      </c>
    </row>
    <row r="584" spans="1:4" x14ac:dyDescent="0.35">
      <c r="A584">
        <v>720</v>
      </c>
      <c r="B584" t="s">
        <v>16891</v>
      </c>
      <c r="C584">
        <v>0</v>
      </c>
      <c r="D584" s="296">
        <v>9.1370000000000005</v>
      </c>
    </row>
    <row r="585" spans="1:4" x14ac:dyDescent="0.35">
      <c r="A585">
        <v>721</v>
      </c>
      <c r="B585" t="s">
        <v>16892</v>
      </c>
      <c r="C585">
        <v>0</v>
      </c>
      <c r="D585" s="296">
        <v>17.899999999999999</v>
      </c>
    </row>
    <row r="586" spans="1:4" x14ac:dyDescent="0.35">
      <c r="A586">
        <v>722</v>
      </c>
      <c r="B586" t="s">
        <v>16893</v>
      </c>
      <c r="C586">
        <v>42</v>
      </c>
      <c r="D586" s="296">
        <v>22.064</v>
      </c>
    </row>
    <row r="587" spans="1:4" x14ac:dyDescent="0.35">
      <c r="A587">
        <v>723</v>
      </c>
      <c r="B587" t="s">
        <v>16894</v>
      </c>
      <c r="C587">
        <v>0</v>
      </c>
      <c r="D587" s="296">
        <v>5.5</v>
      </c>
    </row>
    <row r="588" spans="1:4" x14ac:dyDescent="0.35">
      <c r="A588">
        <v>724</v>
      </c>
      <c r="B588" t="s">
        <v>16895</v>
      </c>
      <c r="C588">
        <v>0</v>
      </c>
      <c r="D588" s="296">
        <v>6.4</v>
      </c>
    </row>
    <row r="589" spans="1:4" x14ac:dyDescent="0.35">
      <c r="A589">
        <v>725</v>
      </c>
      <c r="B589" t="s">
        <v>16896</v>
      </c>
      <c r="C589">
        <v>0</v>
      </c>
      <c r="D589" s="296">
        <v>6.02</v>
      </c>
    </row>
    <row r="590" spans="1:4" x14ac:dyDescent="0.35">
      <c r="A590">
        <v>726</v>
      </c>
      <c r="B590" t="s">
        <v>16897</v>
      </c>
      <c r="C590">
        <v>0</v>
      </c>
      <c r="D590" s="296">
        <v>0</v>
      </c>
    </row>
    <row r="591" spans="1:4" x14ac:dyDescent="0.35">
      <c r="A591">
        <v>727</v>
      </c>
      <c r="B591" t="s">
        <v>16898</v>
      </c>
      <c r="C591">
        <v>0</v>
      </c>
      <c r="D591" s="296">
        <v>7.415</v>
      </c>
    </row>
    <row r="592" spans="1:4" x14ac:dyDescent="0.35">
      <c r="A592">
        <v>728</v>
      </c>
      <c r="B592" t="s">
        <v>16899</v>
      </c>
      <c r="C592">
        <v>0</v>
      </c>
      <c r="D592" s="296">
        <v>8.3659999999999997</v>
      </c>
    </row>
    <row r="593" spans="1:4" x14ac:dyDescent="0.35">
      <c r="A593">
        <v>729</v>
      </c>
      <c r="B593" t="s">
        <v>16900</v>
      </c>
      <c r="C593">
        <v>0</v>
      </c>
      <c r="D593" s="296">
        <v>0</v>
      </c>
    </row>
    <row r="594" spans="1:4" x14ac:dyDescent="0.35">
      <c r="A594">
        <v>730</v>
      </c>
      <c r="B594" t="s">
        <v>16901</v>
      </c>
      <c r="C594">
        <v>0</v>
      </c>
      <c r="D594" s="296">
        <v>3.45</v>
      </c>
    </row>
    <row r="595" spans="1:4" x14ac:dyDescent="0.35">
      <c r="A595">
        <v>731</v>
      </c>
      <c r="B595" t="s">
        <v>16902</v>
      </c>
      <c r="C595">
        <v>0</v>
      </c>
      <c r="D595" s="296">
        <v>20.986000000000001</v>
      </c>
    </row>
    <row r="596" spans="1:4" x14ac:dyDescent="0.35">
      <c r="A596">
        <v>732</v>
      </c>
      <c r="B596" t="s">
        <v>16903</v>
      </c>
      <c r="C596">
        <v>0</v>
      </c>
      <c r="D596" s="296">
        <v>7.38</v>
      </c>
    </row>
    <row r="597" spans="1:4" x14ac:dyDescent="0.35">
      <c r="A597">
        <v>733</v>
      </c>
      <c r="B597" t="s">
        <v>16904</v>
      </c>
      <c r="C597">
        <v>0</v>
      </c>
      <c r="D597" s="296">
        <v>80.45</v>
      </c>
    </row>
    <row r="598" spans="1:4" x14ac:dyDescent="0.35">
      <c r="A598">
        <v>734</v>
      </c>
      <c r="B598" t="s">
        <v>16905</v>
      </c>
      <c r="C598">
        <v>0</v>
      </c>
      <c r="D598" s="296">
        <v>42.945999999999998</v>
      </c>
    </row>
    <row r="599" spans="1:4" x14ac:dyDescent="0.35">
      <c r="A599">
        <v>735</v>
      </c>
      <c r="B599" t="s">
        <v>16906</v>
      </c>
      <c r="C599">
        <v>0</v>
      </c>
      <c r="D599" s="296">
        <v>15.99</v>
      </c>
    </row>
    <row r="600" spans="1:4" x14ac:dyDescent="0.35">
      <c r="A600">
        <v>736</v>
      </c>
      <c r="B600" t="s">
        <v>16907</v>
      </c>
      <c r="C600">
        <v>0</v>
      </c>
      <c r="D600" s="296">
        <v>33.19</v>
      </c>
    </row>
    <row r="601" spans="1:4" x14ac:dyDescent="0.35">
      <c r="A601">
        <v>737</v>
      </c>
      <c r="B601" t="s">
        <v>16908</v>
      </c>
      <c r="C601">
        <v>0</v>
      </c>
      <c r="D601" s="296">
        <v>25.82</v>
      </c>
    </row>
    <row r="602" spans="1:4" x14ac:dyDescent="0.35">
      <c r="A602">
        <v>738</v>
      </c>
      <c r="B602" t="s">
        <v>16909</v>
      </c>
      <c r="C602">
        <v>0</v>
      </c>
      <c r="D602" s="296">
        <v>5.73</v>
      </c>
    </row>
    <row r="603" spans="1:4" x14ac:dyDescent="0.35">
      <c r="A603">
        <v>739</v>
      </c>
      <c r="B603" t="s">
        <v>16910</v>
      </c>
      <c r="C603">
        <v>0</v>
      </c>
      <c r="D603" s="296">
        <v>2.7509999999999999</v>
      </c>
    </row>
    <row r="604" spans="1:4" x14ac:dyDescent="0.35">
      <c r="A604">
        <v>740</v>
      </c>
      <c r="B604" t="s">
        <v>16911</v>
      </c>
      <c r="C604">
        <v>0</v>
      </c>
      <c r="D604" s="296">
        <v>2.7349999999999999</v>
      </c>
    </row>
    <row r="605" spans="1:4" x14ac:dyDescent="0.35">
      <c r="A605">
        <v>741</v>
      </c>
      <c r="B605" t="s">
        <v>16912</v>
      </c>
      <c r="C605">
        <v>0</v>
      </c>
      <c r="D605" s="296">
        <v>79.75</v>
      </c>
    </row>
    <row r="606" spans="1:4" x14ac:dyDescent="0.35">
      <c r="A606">
        <v>742</v>
      </c>
      <c r="B606" t="s">
        <v>16913</v>
      </c>
      <c r="C606">
        <v>0</v>
      </c>
      <c r="D606" s="296">
        <v>5.7169999999999996</v>
      </c>
    </row>
    <row r="607" spans="1:4" x14ac:dyDescent="0.35">
      <c r="A607">
        <v>743</v>
      </c>
      <c r="B607" t="s">
        <v>16914</v>
      </c>
      <c r="C607">
        <v>0</v>
      </c>
      <c r="D607" s="296">
        <v>26.49</v>
      </c>
    </row>
    <row r="608" spans="1:4" x14ac:dyDescent="0.35">
      <c r="A608">
        <v>744</v>
      </c>
      <c r="B608" t="s">
        <v>16915</v>
      </c>
      <c r="C608">
        <v>0</v>
      </c>
      <c r="D608" s="296">
        <v>6.2949999999999999</v>
      </c>
    </row>
    <row r="609" spans="1:4" x14ac:dyDescent="0.35">
      <c r="A609">
        <v>745</v>
      </c>
      <c r="B609" t="s">
        <v>16916</v>
      </c>
      <c r="C609">
        <v>0</v>
      </c>
      <c r="D609" s="296">
        <v>7.0830000000000002</v>
      </c>
    </row>
    <row r="610" spans="1:4" x14ac:dyDescent="0.35">
      <c r="A610">
        <v>746</v>
      </c>
      <c r="B610" t="s">
        <v>16917</v>
      </c>
      <c r="C610">
        <v>0</v>
      </c>
      <c r="D610" s="296">
        <v>5.8550000000000004</v>
      </c>
    </row>
    <row r="611" spans="1:4" x14ac:dyDescent="0.35">
      <c r="A611">
        <v>747</v>
      </c>
      <c r="B611" t="s">
        <v>16918</v>
      </c>
      <c r="C611">
        <v>27</v>
      </c>
      <c r="D611" s="296">
        <v>3.6179999999999999</v>
      </c>
    </row>
    <row r="612" spans="1:4" x14ac:dyDescent="0.35">
      <c r="A612">
        <v>748</v>
      </c>
      <c r="B612" t="s">
        <v>16919</v>
      </c>
      <c r="C612">
        <v>0</v>
      </c>
      <c r="D612" s="296">
        <v>23.454000000000001</v>
      </c>
    </row>
    <row r="613" spans="1:4" x14ac:dyDescent="0.35">
      <c r="A613">
        <v>749</v>
      </c>
      <c r="B613" t="s">
        <v>16920</v>
      </c>
      <c r="C613">
        <v>0</v>
      </c>
      <c r="D613" s="296">
        <v>22.536000000000001</v>
      </c>
    </row>
    <row r="614" spans="1:4" x14ac:dyDescent="0.35">
      <c r="A614">
        <v>750</v>
      </c>
      <c r="B614" t="s">
        <v>16921</v>
      </c>
      <c r="C614">
        <v>0</v>
      </c>
      <c r="D614" s="296">
        <v>23.82</v>
      </c>
    </row>
    <row r="615" spans="1:4" x14ac:dyDescent="0.35">
      <c r="A615">
        <v>751</v>
      </c>
      <c r="B615" t="s">
        <v>16922</v>
      </c>
      <c r="C615">
        <v>90</v>
      </c>
      <c r="D615" s="296">
        <v>7.6</v>
      </c>
    </row>
    <row r="616" spans="1:4" x14ac:dyDescent="0.35">
      <c r="A616">
        <v>752</v>
      </c>
      <c r="B616" t="s">
        <v>16923</v>
      </c>
      <c r="C616">
        <v>0</v>
      </c>
      <c r="D616" s="296">
        <v>22.76</v>
      </c>
    </row>
    <row r="617" spans="1:4" x14ac:dyDescent="0.35">
      <c r="A617">
        <v>753</v>
      </c>
      <c r="B617" t="s">
        <v>16924</v>
      </c>
      <c r="C617">
        <v>0</v>
      </c>
      <c r="D617" s="296">
        <v>8.09</v>
      </c>
    </row>
    <row r="618" spans="1:4" x14ac:dyDescent="0.35">
      <c r="A618">
        <v>754</v>
      </c>
      <c r="B618" t="s">
        <v>16925</v>
      </c>
      <c r="C618">
        <v>0</v>
      </c>
      <c r="D618" s="296">
        <v>5.4</v>
      </c>
    </row>
    <row r="619" spans="1:4" x14ac:dyDescent="0.35">
      <c r="A619">
        <v>755</v>
      </c>
      <c r="B619" t="s">
        <v>16926</v>
      </c>
      <c r="C619">
        <v>0</v>
      </c>
      <c r="D619" s="296">
        <v>28.91</v>
      </c>
    </row>
    <row r="620" spans="1:4" x14ac:dyDescent="0.35">
      <c r="A620">
        <v>756</v>
      </c>
      <c r="B620" t="s">
        <v>16927</v>
      </c>
      <c r="C620">
        <v>0</v>
      </c>
      <c r="D620" s="296">
        <v>26.37</v>
      </c>
    </row>
    <row r="621" spans="1:4" x14ac:dyDescent="0.35">
      <c r="A621">
        <v>757</v>
      </c>
      <c r="B621" t="s">
        <v>16928</v>
      </c>
      <c r="C621">
        <v>0</v>
      </c>
      <c r="D621" s="296">
        <v>30.17</v>
      </c>
    </row>
    <row r="622" spans="1:4" x14ac:dyDescent="0.35">
      <c r="A622">
        <v>758</v>
      </c>
      <c r="B622" t="s">
        <v>16929</v>
      </c>
      <c r="C622">
        <v>0</v>
      </c>
      <c r="D622" s="296">
        <v>3.4</v>
      </c>
    </row>
    <row r="623" spans="1:4" x14ac:dyDescent="0.35">
      <c r="A623">
        <v>759</v>
      </c>
      <c r="B623" t="s">
        <v>16930</v>
      </c>
      <c r="C623">
        <v>0</v>
      </c>
      <c r="D623" s="296">
        <v>27.76</v>
      </c>
    </row>
    <row r="624" spans="1:4" x14ac:dyDescent="0.35">
      <c r="A624">
        <v>760</v>
      </c>
      <c r="B624" t="s">
        <v>16931</v>
      </c>
      <c r="C624">
        <v>0</v>
      </c>
      <c r="D624" s="296">
        <v>0</v>
      </c>
    </row>
    <row r="625" spans="1:4" x14ac:dyDescent="0.35">
      <c r="A625">
        <v>761</v>
      </c>
      <c r="B625" t="s">
        <v>16932</v>
      </c>
      <c r="C625">
        <v>0</v>
      </c>
      <c r="D625" s="296">
        <v>19.440000000000001</v>
      </c>
    </row>
    <row r="626" spans="1:4" x14ac:dyDescent="0.35">
      <c r="A626">
        <v>762</v>
      </c>
      <c r="B626" t="s">
        <v>16933</v>
      </c>
      <c r="C626">
        <v>0</v>
      </c>
      <c r="D626" s="296">
        <v>27.9</v>
      </c>
    </row>
    <row r="627" spans="1:4" x14ac:dyDescent="0.35">
      <c r="A627">
        <v>763</v>
      </c>
      <c r="B627" t="s">
        <v>16934</v>
      </c>
      <c r="C627">
        <v>0</v>
      </c>
      <c r="D627" s="296">
        <v>9.33</v>
      </c>
    </row>
    <row r="628" spans="1:4" x14ac:dyDescent="0.35">
      <c r="A628">
        <v>764</v>
      </c>
      <c r="B628" t="s">
        <v>16935</v>
      </c>
      <c r="C628">
        <v>0</v>
      </c>
      <c r="D628" s="296">
        <v>0</v>
      </c>
    </row>
    <row r="629" spans="1:4" x14ac:dyDescent="0.35">
      <c r="A629">
        <v>765</v>
      </c>
      <c r="B629" t="s">
        <v>16936</v>
      </c>
      <c r="C629">
        <v>0</v>
      </c>
      <c r="D629" s="296">
        <v>29.25</v>
      </c>
    </row>
    <row r="630" spans="1:4" x14ac:dyDescent="0.35">
      <c r="A630">
        <v>766</v>
      </c>
      <c r="B630" t="s">
        <v>16937</v>
      </c>
      <c r="C630">
        <v>0</v>
      </c>
      <c r="D630" s="296">
        <v>39.68</v>
      </c>
    </row>
    <row r="631" spans="1:4" x14ac:dyDescent="0.35">
      <c r="A631">
        <v>767</v>
      </c>
      <c r="B631" t="s">
        <v>16938</v>
      </c>
      <c r="C631">
        <v>0</v>
      </c>
      <c r="D631" s="296">
        <v>6.16</v>
      </c>
    </row>
    <row r="632" spans="1:4" x14ac:dyDescent="0.35">
      <c r="A632">
        <v>768</v>
      </c>
      <c r="B632" t="s">
        <v>16939</v>
      </c>
      <c r="C632">
        <v>0</v>
      </c>
      <c r="D632" s="296">
        <v>6.9109999999999996</v>
      </c>
    </row>
    <row r="633" spans="1:4" x14ac:dyDescent="0.35">
      <c r="A633">
        <v>769</v>
      </c>
      <c r="B633" t="s">
        <v>16940</v>
      </c>
      <c r="C633">
        <v>0</v>
      </c>
      <c r="D633" s="296">
        <v>21.5</v>
      </c>
    </row>
    <row r="634" spans="1:4" x14ac:dyDescent="0.35">
      <c r="A634">
        <v>770</v>
      </c>
      <c r="B634" t="s">
        <v>16941</v>
      </c>
      <c r="C634">
        <v>0</v>
      </c>
      <c r="D634" s="296">
        <v>57.66</v>
      </c>
    </row>
    <row r="635" spans="1:4" x14ac:dyDescent="0.35">
      <c r="A635">
        <v>771</v>
      </c>
      <c r="B635" t="s">
        <v>16942</v>
      </c>
      <c r="C635">
        <v>0</v>
      </c>
      <c r="D635" s="296">
        <v>20.79</v>
      </c>
    </row>
    <row r="636" spans="1:4" x14ac:dyDescent="0.35">
      <c r="A636">
        <v>772</v>
      </c>
      <c r="B636" t="s">
        <v>16943</v>
      </c>
      <c r="C636">
        <v>0</v>
      </c>
      <c r="D636" s="296">
        <v>19.62</v>
      </c>
    </row>
    <row r="637" spans="1:4" x14ac:dyDescent="0.35">
      <c r="A637">
        <v>773</v>
      </c>
      <c r="B637" t="s">
        <v>16944</v>
      </c>
      <c r="C637">
        <v>0</v>
      </c>
      <c r="D637" s="296">
        <v>200</v>
      </c>
    </row>
    <row r="638" spans="1:4" x14ac:dyDescent="0.35">
      <c r="A638">
        <v>774</v>
      </c>
      <c r="B638" t="s">
        <v>16945</v>
      </c>
      <c r="C638">
        <v>0</v>
      </c>
      <c r="D638" s="296">
        <v>185</v>
      </c>
    </row>
    <row r="639" spans="1:4" x14ac:dyDescent="0.35">
      <c r="A639">
        <v>775</v>
      </c>
      <c r="B639" t="s">
        <v>16946</v>
      </c>
      <c r="C639">
        <v>15</v>
      </c>
      <c r="D639" s="296">
        <v>16</v>
      </c>
    </row>
    <row r="640" spans="1:4" x14ac:dyDescent="0.35">
      <c r="A640">
        <v>776</v>
      </c>
      <c r="B640" t="s">
        <v>16947</v>
      </c>
      <c r="C640">
        <v>15</v>
      </c>
      <c r="D640" s="296">
        <v>15.08</v>
      </c>
    </row>
    <row r="641" spans="1:4" x14ac:dyDescent="0.35">
      <c r="A641">
        <v>777</v>
      </c>
      <c r="B641" t="s">
        <v>16948</v>
      </c>
      <c r="C641">
        <v>0</v>
      </c>
      <c r="D641" s="296">
        <v>18.7</v>
      </c>
    </row>
    <row r="642" spans="1:4" x14ac:dyDescent="0.35">
      <c r="A642">
        <v>778</v>
      </c>
      <c r="B642" t="s">
        <v>16949</v>
      </c>
      <c r="C642">
        <v>0</v>
      </c>
      <c r="D642" s="296">
        <v>1.94</v>
      </c>
    </row>
    <row r="643" spans="1:4" x14ac:dyDescent="0.35">
      <c r="A643">
        <v>779</v>
      </c>
      <c r="B643" t="s">
        <v>16950</v>
      </c>
      <c r="C643">
        <v>0</v>
      </c>
      <c r="D643" s="296">
        <v>20.9</v>
      </c>
    </row>
    <row r="644" spans="1:4" x14ac:dyDescent="0.35">
      <c r="A644">
        <v>780</v>
      </c>
      <c r="B644" t="s">
        <v>16951</v>
      </c>
      <c r="C644">
        <v>0</v>
      </c>
      <c r="D644" s="296">
        <v>15.91</v>
      </c>
    </row>
    <row r="645" spans="1:4" x14ac:dyDescent="0.35">
      <c r="A645">
        <v>781</v>
      </c>
      <c r="B645" t="s">
        <v>16952</v>
      </c>
      <c r="C645">
        <v>0</v>
      </c>
      <c r="D645" s="296">
        <v>18.96</v>
      </c>
    </row>
    <row r="646" spans="1:4" x14ac:dyDescent="0.35">
      <c r="A646">
        <v>782</v>
      </c>
      <c r="B646" t="s">
        <v>16953</v>
      </c>
      <c r="C646">
        <v>0</v>
      </c>
      <c r="D646" s="296">
        <v>6.69</v>
      </c>
    </row>
    <row r="647" spans="1:4" x14ac:dyDescent="0.35">
      <c r="A647">
        <v>783</v>
      </c>
      <c r="B647" t="s">
        <v>16954</v>
      </c>
      <c r="C647">
        <v>0</v>
      </c>
      <c r="D647" s="296">
        <v>5.9</v>
      </c>
    </row>
    <row r="648" spans="1:4" x14ac:dyDescent="0.35">
      <c r="A648">
        <v>784</v>
      </c>
      <c r="B648" t="s">
        <v>16955</v>
      </c>
      <c r="C648">
        <v>414</v>
      </c>
      <c r="D648" s="296">
        <v>11.834</v>
      </c>
    </row>
    <row r="649" spans="1:4" x14ac:dyDescent="0.35">
      <c r="A649">
        <v>785</v>
      </c>
      <c r="B649" t="s">
        <v>16956</v>
      </c>
      <c r="C649">
        <v>156</v>
      </c>
      <c r="D649" s="296">
        <v>23.32</v>
      </c>
    </row>
    <row r="650" spans="1:4" x14ac:dyDescent="0.35">
      <c r="A650">
        <v>786</v>
      </c>
      <c r="B650" t="s">
        <v>16957</v>
      </c>
      <c r="C650">
        <v>0</v>
      </c>
      <c r="D650" s="296">
        <v>33.18</v>
      </c>
    </row>
    <row r="651" spans="1:4" x14ac:dyDescent="0.35">
      <c r="A651">
        <v>787</v>
      </c>
      <c r="B651" t="s">
        <v>16958</v>
      </c>
      <c r="C651">
        <v>0</v>
      </c>
      <c r="D651" s="296">
        <v>6.1870000000000003</v>
      </c>
    </row>
    <row r="652" spans="1:4" x14ac:dyDescent="0.35">
      <c r="A652">
        <v>788</v>
      </c>
      <c r="B652" t="s">
        <v>16959</v>
      </c>
      <c r="C652">
        <v>0</v>
      </c>
      <c r="D652" s="296">
        <v>16.146999999999998</v>
      </c>
    </row>
    <row r="653" spans="1:4" x14ac:dyDescent="0.35">
      <c r="A653">
        <v>789</v>
      </c>
      <c r="B653" t="s">
        <v>16960</v>
      </c>
      <c r="C653">
        <v>0</v>
      </c>
      <c r="D653" s="296">
        <v>25.46</v>
      </c>
    </row>
    <row r="654" spans="1:4" x14ac:dyDescent="0.35">
      <c r="A654">
        <v>790</v>
      </c>
      <c r="B654" t="s">
        <v>16961</v>
      </c>
      <c r="C654">
        <v>0</v>
      </c>
      <c r="D654" s="296">
        <v>28.19</v>
      </c>
    </row>
    <row r="655" spans="1:4" x14ac:dyDescent="0.35">
      <c r="A655">
        <v>791</v>
      </c>
      <c r="B655" t="s">
        <v>16962</v>
      </c>
      <c r="C655">
        <v>0</v>
      </c>
      <c r="D655" s="296">
        <v>21.286999999999999</v>
      </c>
    </row>
    <row r="656" spans="1:4" x14ac:dyDescent="0.35">
      <c r="A656">
        <v>792</v>
      </c>
      <c r="B656" t="s">
        <v>16963</v>
      </c>
      <c r="C656">
        <v>48</v>
      </c>
      <c r="D656" s="296">
        <v>3.37</v>
      </c>
    </row>
    <row r="657" spans="1:4" x14ac:dyDescent="0.35">
      <c r="A657">
        <v>793</v>
      </c>
      <c r="B657" t="s">
        <v>16964</v>
      </c>
      <c r="C657">
        <v>0</v>
      </c>
      <c r="D657" s="296">
        <v>1.6779999999999999</v>
      </c>
    </row>
    <row r="658" spans="1:4" x14ac:dyDescent="0.35">
      <c r="A658">
        <v>794</v>
      </c>
      <c r="B658" t="s">
        <v>16965</v>
      </c>
      <c r="C658">
        <v>0</v>
      </c>
      <c r="D658" s="296">
        <v>8.7100000000000009</v>
      </c>
    </row>
    <row r="659" spans="1:4" x14ac:dyDescent="0.35">
      <c r="A659">
        <v>795</v>
      </c>
      <c r="B659" t="s">
        <v>16966</v>
      </c>
      <c r="C659">
        <v>0</v>
      </c>
      <c r="D659" s="296">
        <v>5.92</v>
      </c>
    </row>
    <row r="660" spans="1:4" x14ac:dyDescent="0.35">
      <c r="A660">
        <v>796</v>
      </c>
      <c r="B660" t="s">
        <v>16967</v>
      </c>
      <c r="C660">
        <v>0</v>
      </c>
      <c r="D660" s="296">
        <v>8.5399999999999991</v>
      </c>
    </row>
    <row r="661" spans="1:4" x14ac:dyDescent="0.35">
      <c r="A661">
        <v>797</v>
      </c>
      <c r="B661" t="s">
        <v>16968</v>
      </c>
      <c r="C661">
        <v>0</v>
      </c>
      <c r="D661" s="296">
        <v>6.62</v>
      </c>
    </row>
    <row r="662" spans="1:4" x14ac:dyDescent="0.35">
      <c r="A662">
        <v>798</v>
      </c>
      <c r="B662" t="s">
        <v>16969</v>
      </c>
      <c r="C662">
        <v>0</v>
      </c>
      <c r="D662" s="296">
        <v>13.154</v>
      </c>
    </row>
    <row r="663" spans="1:4" x14ac:dyDescent="0.35">
      <c r="A663">
        <v>799</v>
      </c>
      <c r="B663" t="s">
        <v>16970</v>
      </c>
      <c r="C663">
        <v>0</v>
      </c>
      <c r="D663" s="296">
        <v>15.66</v>
      </c>
    </row>
    <row r="664" spans="1:4" x14ac:dyDescent="0.35">
      <c r="A664">
        <v>800</v>
      </c>
      <c r="B664" t="s">
        <v>16971</v>
      </c>
      <c r="C664">
        <v>30</v>
      </c>
      <c r="D664" s="296">
        <v>10.85</v>
      </c>
    </row>
    <row r="665" spans="1:4" x14ac:dyDescent="0.35">
      <c r="A665">
        <v>801</v>
      </c>
      <c r="B665" t="s">
        <v>16972</v>
      </c>
      <c r="C665">
        <v>0</v>
      </c>
      <c r="D665" s="296">
        <v>55.29</v>
      </c>
    </row>
    <row r="666" spans="1:4" x14ac:dyDescent="0.35">
      <c r="A666">
        <v>802</v>
      </c>
      <c r="B666" t="s">
        <v>16973</v>
      </c>
      <c r="C666">
        <v>0</v>
      </c>
      <c r="D666" s="296">
        <v>12.786</v>
      </c>
    </row>
    <row r="667" spans="1:4" x14ac:dyDescent="0.35">
      <c r="A667">
        <v>803</v>
      </c>
      <c r="B667" t="s">
        <v>16974</v>
      </c>
      <c r="C667">
        <v>0</v>
      </c>
      <c r="D667" s="296">
        <v>23.454999999999998</v>
      </c>
    </row>
    <row r="668" spans="1:4" x14ac:dyDescent="0.35">
      <c r="A668">
        <v>804</v>
      </c>
      <c r="B668" t="s">
        <v>16975</v>
      </c>
      <c r="C668">
        <v>42</v>
      </c>
      <c r="D668" s="296">
        <v>13.07</v>
      </c>
    </row>
    <row r="669" spans="1:4" x14ac:dyDescent="0.35">
      <c r="A669">
        <v>805</v>
      </c>
      <c r="B669" t="s">
        <v>16976</v>
      </c>
      <c r="C669">
        <v>0</v>
      </c>
      <c r="D669" s="296">
        <v>11.2</v>
      </c>
    </row>
    <row r="670" spans="1:4" x14ac:dyDescent="0.35">
      <c r="A670">
        <v>806</v>
      </c>
      <c r="B670" t="s">
        <v>16977</v>
      </c>
      <c r="C670">
        <v>24</v>
      </c>
      <c r="D670" s="296">
        <v>8.73</v>
      </c>
    </row>
    <row r="671" spans="1:4" x14ac:dyDescent="0.35">
      <c r="A671">
        <v>807</v>
      </c>
      <c r="B671" t="s">
        <v>16978</v>
      </c>
      <c r="C671">
        <v>0</v>
      </c>
      <c r="D671" s="296">
        <v>0</v>
      </c>
    </row>
    <row r="672" spans="1:4" x14ac:dyDescent="0.35">
      <c r="A672">
        <v>808</v>
      </c>
      <c r="B672" t="s">
        <v>16979</v>
      </c>
      <c r="C672">
        <v>0</v>
      </c>
      <c r="D672" s="296">
        <v>16.2</v>
      </c>
    </row>
    <row r="673" spans="1:4" x14ac:dyDescent="0.35">
      <c r="A673">
        <v>809</v>
      </c>
      <c r="B673" t="s">
        <v>16980</v>
      </c>
      <c r="C673">
        <v>0</v>
      </c>
      <c r="D673" s="296">
        <v>8.4</v>
      </c>
    </row>
    <row r="674" spans="1:4" x14ac:dyDescent="0.35">
      <c r="A674">
        <v>810</v>
      </c>
      <c r="B674" t="s">
        <v>16981</v>
      </c>
      <c r="C674">
        <v>0</v>
      </c>
      <c r="D674" s="296">
        <v>7.73</v>
      </c>
    </row>
    <row r="675" spans="1:4" x14ac:dyDescent="0.35">
      <c r="A675">
        <v>811</v>
      </c>
      <c r="B675" t="s">
        <v>16982</v>
      </c>
      <c r="C675">
        <v>0</v>
      </c>
      <c r="D675" s="296">
        <v>24.62</v>
      </c>
    </row>
    <row r="676" spans="1:4" x14ac:dyDescent="0.35">
      <c r="A676">
        <v>812</v>
      </c>
      <c r="B676" t="s">
        <v>16983</v>
      </c>
      <c r="C676">
        <v>0</v>
      </c>
      <c r="D676" s="296">
        <v>19.899999999999999</v>
      </c>
    </row>
    <row r="677" spans="1:4" x14ac:dyDescent="0.35">
      <c r="A677">
        <v>813</v>
      </c>
      <c r="B677" t="s">
        <v>16984</v>
      </c>
      <c r="C677">
        <v>0</v>
      </c>
      <c r="D677" s="296">
        <v>3.41</v>
      </c>
    </row>
    <row r="678" spans="1:4" x14ac:dyDescent="0.35">
      <c r="A678">
        <v>814</v>
      </c>
      <c r="B678" t="s">
        <v>16985</v>
      </c>
      <c r="C678">
        <v>0</v>
      </c>
      <c r="D678" s="296">
        <v>19.059999999999999</v>
      </c>
    </row>
    <row r="679" spans="1:4" x14ac:dyDescent="0.35">
      <c r="A679">
        <v>815</v>
      </c>
      <c r="B679" t="s">
        <v>16986</v>
      </c>
      <c r="C679">
        <v>90</v>
      </c>
      <c r="D679" s="296">
        <v>9.2200000000000006</v>
      </c>
    </row>
    <row r="680" spans="1:4" x14ac:dyDescent="0.35">
      <c r="A680">
        <v>816</v>
      </c>
      <c r="B680" t="s">
        <v>16987</v>
      </c>
      <c r="C680">
        <v>96</v>
      </c>
      <c r="D680" s="296">
        <v>6.03</v>
      </c>
    </row>
    <row r="681" spans="1:4" x14ac:dyDescent="0.35">
      <c r="A681">
        <v>817</v>
      </c>
      <c r="B681" t="s">
        <v>16988</v>
      </c>
      <c r="C681">
        <v>0</v>
      </c>
      <c r="D681" s="296">
        <v>2.516</v>
      </c>
    </row>
    <row r="682" spans="1:4" x14ac:dyDescent="0.35">
      <c r="A682">
        <v>818</v>
      </c>
      <c r="B682" t="s">
        <v>16989</v>
      </c>
      <c r="C682">
        <v>0</v>
      </c>
      <c r="D682" s="296">
        <v>1.5009999999999999</v>
      </c>
    </row>
    <row r="683" spans="1:4" x14ac:dyDescent="0.35">
      <c r="A683">
        <v>819</v>
      </c>
      <c r="B683" t="s">
        <v>16990</v>
      </c>
      <c r="C683">
        <v>42</v>
      </c>
      <c r="D683" s="296">
        <v>3.37</v>
      </c>
    </row>
    <row r="684" spans="1:4" x14ac:dyDescent="0.35">
      <c r="A684">
        <v>820</v>
      </c>
      <c r="B684" t="s">
        <v>16991</v>
      </c>
      <c r="C684">
        <v>0</v>
      </c>
      <c r="D684" s="296">
        <v>9.42</v>
      </c>
    </row>
    <row r="685" spans="1:4" x14ac:dyDescent="0.35">
      <c r="A685">
        <v>821</v>
      </c>
      <c r="B685" t="s">
        <v>16992</v>
      </c>
      <c r="C685">
        <v>0</v>
      </c>
      <c r="D685" s="296">
        <v>2.581</v>
      </c>
    </row>
    <row r="686" spans="1:4" x14ac:dyDescent="0.35">
      <c r="A686">
        <v>822</v>
      </c>
      <c r="B686" t="s">
        <v>16993</v>
      </c>
      <c r="C686">
        <v>0</v>
      </c>
      <c r="D686" s="296">
        <v>6.8579999999999997</v>
      </c>
    </row>
    <row r="687" spans="1:4" x14ac:dyDescent="0.35">
      <c r="A687">
        <v>823</v>
      </c>
      <c r="B687" t="s">
        <v>16994</v>
      </c>
      <c r="C687">
        <v>18</v>
      </c>
      <c r="D687" s="296">
        <v>3.37</v>
      </c>
    </row>
    <row r="688" spans="1:4" x14ac:dyDescent="0.35">
      <c r="A688">
        <v>824</v>
      </c>
      <c r="B688" t="s">
        <v>16995</v>
      </c>
      <c r="C688">
        <v>18</v>
      </c>
      <c r="D688" s="296">
        <v>3.37</v>
      </c>
    </row>
    <row r="689" spans="1:4" x14ac:dyDescent="0.35">
      <c r="A689">
        <v>825</v>
      </c>
      <c r="B689" t="s">
        <v>16996</v>
      </c>
      <c r="C689">
        <v>42</v>
      </c>
      <c r="D689" s="296">
        <v>3.37</v>
      </c>
    </row>
    <row r="690" spans="1:4" x14ac:dyDescent="0.35">
      <c r="A690">
        <v>826</v>
      </c>
      <c r="B690" t="s">
        <v>16997</v>
      </c>
      <c r="C690">
        <v>0</v>
      </c>
      <c r="D690" s="296">
        <v>5.12</v>
      </c>
    </row>
    <row r="691" spans="1:4" x14ac:dyDescent="0.35">
      <c r="A691">
        <v>827</v>
      </c>
      <c r="B691" t="s">
        <v>16998</v>
      </c>
      <c r="C691">
        <v>0</v>
      </c>
      <c r="D691" s="296">
        <v>8.67</v>
      </c>
    </row>
    <row r="692" spans="1:4" x14ac:dyDescent="0.35">
      <c r="A692">
        <v>828</v>
      </c>
      <c r="B692" t="s">
        <v>16999</v>
      </c>
      <c r="C692">
        <v>0</v>
      </c>
      <c r="D692" s="296">
        <v>9.11</v>
      </c>
    </row>
    <row r="693" spans="1:4" x14ac:dyDescent="0.35">
      <c r="A693">
        <v>829</v>
      </c>
      <c r="B693" t="s">
        <v>17000</v>
      </c>
      <c r="C693">
        <v>0</v>
      </c>
      <c r="D693" s="296">
        <v>16.45</v>
      </c>
    </row>
    <row r="694" spans="1:4" x14ac:dyDescent="0.35">
      <c r="A694">
        <v>830</v>
      </c>
      <c r="B694" t="s">
        <v>17001</v>
      </c>
      <c r="C694">
        <v>9</v>
      </c>
      <c r="D694" s="296">
        <v>31.45</v>
      </c>
    </row>
    <row r="695" spans="1:4" x14ac:dyDescent="0.35">
      <c r="A695">
        <v>831</v>
      </c>
      <c r="B695" t="s">
        <v>17002</v>
      </c>
      <c r="C695">
        <v>15</v>
      </c>
      <c r="D695" s="296">
        <v>30.16</v>
      </c>
    </row>
    <row r="696" spans="1:4" x14ac:dyDescent="0.35">
      <c r="A696">
        <v>832</v>
      </c>
      <c r="B696" t="s">
        <v>17003</v>
      </c>
      <c r="C696">
        <v>6</v>
      </c>
      <c r="D696" s="296">
        <v>36.659999999999997</v>
      </c>
    </row>
    <row r="697" spans="1:4" x14ac:dyDescent="0.35">
      <c r="A697">
        <v>833</v>
      </c>
      <c r="B697" t="s">
        <v>17004</v>
      </c>
      <c r="C697">
        <v>0</v>
      </c>
      <c r="D697" s="296">
        <v>133.30000000000001</v>
      </c>
    </row>
    <row r="698" spans="1:4" x14ac:dyDescent="0.35">
      <c r="A698">
        <v>834</v>
      </c>
      <c r="B698" t="s">
        <v>17005</v>
      </c>
      <c r="C698">
        <v>0</v>
      </c>
      <c r="D698" s="296">
        <v>2.855</v>
      </c>
    </row>
    <row r="699" spans="1:4" x14ac:dyDescent="0.35">
      <c r="A699">
        <v>835</v>
      </c>
      <c r="B699" t="s">
        <v>17006</v>
      </c>
      <c r="C699">
        <v>0</v>
      </c>
      <c r="D699" s="296">
        <v>3.22</v>
      </c>
    </row>
    <row r="700" spans="1:4" x14ac:dyDescent="0.35">
      <c r="A700">
        <v>836</v>
      </c>
      <c r="B700" t="s">
        <v>17007</v>
      </c>
      <c r="C700">
        <v>12</v>
      </c>
      <c r="D700" s="296">
        <v>3.37</v>
      </c>
    </row>
    <row r="701" spans="1:4" x14ac:dyDescent="0.35">
      <c r="A701">
        <v>837</v>
      </c>
      <c r="B701" t="s">
        <v>17008</v>
      </c>
      <c r="C701">
        <v>0</v>
      </c>
      <c r="D701" s="296">
        <v>29.09</v>
      </c>
    </row>
    <row r="702" spans="1:4" x14ac:dyDescent="0.35">
      <c r="A702">
        <v>838</v>
      </c>
      <c r="B702" t="s">
        <v>17009</v>
      </c>
      <c r="C702">
        <v>0</v>
      </c>
      <c r="D702" s="296">
        <v>30.96</v>
      </c>
    </row>
    <row r="703" spans="1:4" x14ac:dyDescent="0.35">
      <c r="A703">
        <v>839</v>
      </c>
      <c r="B703" t="s">
        <v>17010</v>
      </c>
      <c r="C703">
        <v>0</v>
      </c>
      <c r="D703" s="296">
        <v>49.67</v>
      </c>
    </row>
    <row r="704" spans="1:4" x14ac:dyDescent="0.35">
      <c r="A704">
        <v>840</v>
      </c>
      <c r="B704" t="s">
        <v>17011</v>
      </c>
      <c r="C704">
        <v>0</v>
      </c>
      <c r="D704" s="296">
        <v>27.29</v>
      </c>
    </row>
    <row r="705" spans="1:4" x14ac:dyDescent="0.35">
      <c r="A705">
        <v>841</v>
      </c>
      <c r="B705" t="s">
        <v>17012</v>
      </c>
      <c r="C705">
        <v>0</v>
      </c>
      <c r="D705" s="296">
        <v>57.29</v>
      </c>
    </row>
    <row r="706" spans="1:4" x14ac:dyDescent="0.35">
      <c r="A706">
        <v>842</v>
      </c>
      <c r="B706" t="s">
        <v>17013</v>
      </c>
      <c r="C706">
        <v>0</v>
      </c>
      <c r="D706" s="296">
        <v>9</v>
      </c>
    </row>
    <row r="707" spans="1:4" x14ac:dyDescent="0.35">
      <c r="A707">
        <v>843</v>
      </c>
      <c r="B707" t="s">
        <v>17014</v>
      </c>
      <c r="C707">
        <v>0</v>
      </c>
      <c r="D707" s="296">
        <v>3.4249999999999998</v>
      </c>
    </row>
    <row r="708" spans="1:4" x14ac:dyDescent="0.35">
      <c r="A708">
        <v>844</v>
      </c>
      <c r="B708" t="s">
        <v>17015</v>
      </c>
      <c r="C708">
        <v>0</v>
      </c>
      <c r="D708" s="296">
        <v>6.79</v>
      </c>
    </row>
    <row r="709" spans="1:4" x14ac:dyDescent="0.35">
      <c r="A709">
        <v>845</v>
      </c>
      <c r="B709" t="s">
        <v>17016</v>
      </c>
      <c r="C709">
        <v>3</v>
      </c>
      <c r="D709" s="296">
        <v>17.16</v>
      </c>
    </row>
    <row r="710" spans="1:4" x14ac:dyDescent="0.35">
      <c r="A710">
        <v>846</v>
      </c>
      <c r="B710" t="s">
        <v>17017</v>
      </c>
      <c r="C710">
        <v>0</v>
      </c>
      <c r="D710" s="296">
        <v>37.79</v>
      </c>
    </row>
    <row r="711" spans="1:4" x14ac:dyDescent="0.35">
      <c r="A711">
        <v>847</v>
      </c>
      <c r="B711" t="s">
        <v>17018</v>
      </c>
      <c r="C711">
        <v>0</v>
      </c>
      <c r="D711" s="296">
        <v>10.79</v>
      </c>
    </row>
    <row r="712" spans="1:4" x14ac:dyDescent="0.35">
      <c r="A712">
        <v>848</v>
      </c>
      <c r="B712" t="s">
        <v>17019</v>
      </c>
      <c r="C712">
        <v>0</v>
      </c>
      <c r="D712" s="296">
        <v>31.14</v>
      </c>
    </row>
    <row r="713" spans="1:4" x14ac:dyDescent="0.35">
      <c r="A713">
        <v>849</v>
      </c>
      <c r="B713" t="s">
        <v>17020</v>
      </c>
      <c r="C713">
        <v>0</v>
      </c>
      <c r="D713" s="296">
        <v>162.55000000000001</v>
      </c>
    </row>
    <row r="714" spans="1:4" x14ac:dyDescent="0.35">
      <c r="A714">
        <v>850</v>
      </c>
      <c r="B714" t="s">
        <v>17021</v>
      </c>
      <c r="C714">
        <v>0</v>
      </c>
      <c r="D714" s="296">
        <v>54.445999999999998</v>
      </c>
    </row>
    <row r="715" spans="1:4" x14ac:dyDescent="0.35">
      <c r="A715">
        <v>851</v>
      </c>
      <c r="B715" t="s">
        <v>17022</v>
      </c>
      <c r="C715">
        <v>0</v>
      </c>
      <c r="D715" s="296">
        <v>51.456000000000003</v>
      </c>
    </row>
    <row r="716" spans="1:4" x14ac:dyDescent="0.35">
      <c r="A716">
        <v>852</v>
      </c>
      <c r="B716" t="s">
        <v>17023</v>
      </c>
      <c r="C716">
        <v>0</v>
      </c>
      <c r="D716" s="296">
        <v>12.62</v>
      </c>
    </row>
    <row r="717" spans="1:4" x14ac:dyDescent="0.35">
      <c r="A717">
        <v>853</v>
      </c>
      <c r="B717" t="s">
        <v>17024</v>
      </c>
      <c r="C717">
        <v>0</v>
      </c>
      <c r="D717" s="296">
        <v>20.66</v>
      </c>
    </row>
    <row r="718" spans="1:4" x14ac:dyDescent="0.35">
      <c r="A718">
        <v>854</v>
      </c>
      <c r="B718" t="s">
        <v>17025</v>
      </c>
      <c r="C718">
        <v>0</v>
      </c>
      <c r="D718" s="296">
        <v>17.36</v>
      </c>
    </row>
    <row r="719" spans="1:4" x14ac:dyDescent="0.35">
      <c r="A719">
        <v>855</v>
      </c>
      <c r="B719" t="s">
        <v>17026</v>
      </c>
      <c r="C719">
        <v>0</v>
      </c>
      <c r="D719" s="296">
        <v>13.420999999999999</v>
      </c>
    </row>
    <row r="720" spans="1:4" x14ac:dyDescent="0.35">
      <c r="A720">
        <v>859</v>
      </c>
      <c r="B720" t="s">
        <v>17027</v>
      </c>
      <c r="C720">
        <v>0</v>
      </c>
      <c r="D720" s="296">
        <v>21.632999999999999</v>
      </c>
    </row>
    <row r="721" spans="1:4" x14ac:dyDescent="0.35">
      <c r="A721">
        <v>860</v>
      </c>
      <c r="B721" t="s">
        <v>17028</v>
      </c>
      <c r="C721">
        <v>0</v>
      </c>
      <c r="D721" s="296">
        <v>7.32</v>
      </c>
    </row>
    <row r="722" spans="1:4" x14ac:dyDescent="0.35">
      <c r="A722">
        <v>861</v>
      </c>
      <c r="B722" t="s">
        <v>17029</v>
      </c>
      <c r="C722">
        <v>0</v>
      </c>
      <c r="D722" s="296">
        <v>6.79</v>
      </c>
    </row>
    <row r="723" spans="1:4" x14ac:dyDescent="0.35">
      <c r="A723">
        <v>862</v>
      </c>
      <c r="B723" t="s">
        <v>17030</v>
      </c>
      <c r="C723">
        <v>24</v>
      </c>
      <c r="D723" s="296">
        <v>3.37</v>
      </c>
    </row>
    <row r="724" spans="1:4" x14ac:dyDescent="0.35">
      <c r="A724">
        <v>863</v>
      </c>
      <c r="B724" t="s">
        <v>17031</v>
      </c>
      <c r="C724">
        <v>0</v>
      </c>
      <c r="D724" s="296">
        <v>22.63</v>
      </c>
    </row>
    <row r="725" spans="1:4" x14ac:dyDescent="0.35">
      <c r="A725">
        <v>864</v>
      </c>
      <c r="B725" t="s">
        <v>17032</v>
      </c>
      <c r="C725">
        <v>0</v>
      </c>
      <c r="D725" s="296">
        <v>10.7</v>
      </c>
    </row>
    <row r="726" spans="1:4" x14ac:dyDescent="0.35">
      <c r="A726">
        <v>865</v>
      </c>
      <c r="B726" t="s">
        <v>17033</v>
      </c>
      <c r="C726">
        <v>0</v>
      </c>
      <c r="D726" s="296">
        <v>0</v>
      </c>
    </row>
    <row r="727" spans="1:4" x14ac:dyDescent="0.35">
      <c r="A727">
        <v>866</v>
      </c>
      <c r="B727" t="s">
        <v>17034</v>
      </c>
      <c r="C727">
        <v>0</v>
      </c>
      <c r="D727" s="296">
        <v>0</v>
      </c>
    </row>
    <row r="728" spans="1:4" x14ac:dyDescent="0.35">
      <c r="A728">
        <v>867</v>
      </c>
      <c r="B728" t="s">
        <v>17035</v>
      </c>
      <c r="C728">
        <v>24</v>
      </c>
      <c r="D728" s="296">
        <v>21.584</v>
      </c>
    </row>
    <row r="729" spans="1:4" x14ac:dyDescent="0.35">
      <c r="A729">
        <v>868</v>
      </c>
      <c r="B729" t="s">
        <v>17036</v>
      </c>
      <c r="C729">
        <v>0</v>
      </c>
      <c r="D729" s="296">
        <v>14.090999999999999</v>
      </c>
    </row>
    <row r="730" spans="1:4" x14ac:dyDescent="0.35">
      <c r="A730">
        <v>869</v>
      </c>
      <c r="B730" t="s">
        <v>17037</v>
      </c>
      <c r="C730">
        <v>0</v>
      </c>
      <c r="D730" s="296">
        <v>198.16</v>
      </c>
    </row>
    <row r="731" spans="1:4" x14ac:dyDescent="0.35">
      <c r="A731">
        <v>870</v>
      </c>
      <c r="B731" t="s">
        <v>17038</v>
      </c>
      <c r="C731">
        <v>0</v>
      </c>
      <c r="D731" s="296">
        <v>22.25</v>
      </c>
    </row>
    <row r="732" spans="1:4" x14ac:dyDescent="0.35">
      <c r="A732">
        <v>871</v>
      </c>
      <c r="B732" t="s">
        <v>17039</v>
      </c>
      <c r="C732">
        <v>0</v>
      </c>
      <c r="D732" s="296">
        <v>18.239999999999998</v>
      </c>
    </row>
    <row r="733" spans="1:4" x14ac:dyDescent="0.35">
      <c r="A733">
        <v>872</v>
      </c>
      <c r="B733" t="s">
        <v>17040</v>
      </c>
      <c r="C733">
        <v>0</v>
      </c>
      <c r="D733" s="296">
        <v>21.49</v>
      </c>
    </row>
    <row r="734" spans="1:4" x14ac:dyDescent="0.35">
      <c r="A734">
        <v>873</v>
      </c>
      <c r="B734" t="s">
        <v>17041</v>
      </c>
      <c r="C734">
        <v>18</v>
      </c>
      <c r="D734" s="296">
        <v>3.4</v>
      </c>
    </row>
    <row r="735" spans="1:4" x14ac:dyDescent="0.35">
      <c r="A735">
        <v>874</v>
      </c>
      <c r="B735" t="s">
        <v>17042</v>
      </c>
      <c r="C735">
        <v>0</v>
      </c>
      <c r="D735" s="296">
        <v>31.91</v>
      </c>
    </row>
    <row r="736" spans="1:4" x14ac:dyDescent="0.35">
      <c r="A736">
        <v>875</v>
      </c>
      <c r="B736" t="s">
        <v>17043</v>
      </c>
      <c r="C736">
        <v>36</v>
      </c>
      <c r="D736" s="296">
        <v>4.4000000000000004</v>
      </c>
    </row>
    <row r="737" spans="1:4" x14ac:dyDescent="0.35">
      <c r="A737">
        <v>876</v>
      </c>
      <c r="B737" t="s">
        <v>17044</v>
      </c>
      <c r="C737">
        <v>0</v>
      </c>
      <c r="D737" s="296">
        <v>12.8</v>
      </c>
    </row>
    <row r="738" spans="1:4" x14ac:dyDescent="0.35">
      <c r="A738">
        <v>877</v>
      </c>
      <c r="B738" t="s">
        <v>17045</v>
      </c>
      <c r="C738">
        <v>0</v>
      </c>
      <c r="D738" s="296">
        <v>28.91</v>
      </c>
    </row>
    <row r="739" spans="1:4" x14ac:dyDescent="0.35">
      <c r="A739">
        <v>878</v>
      </c>
      <c r="B739" t="s">
        <v>17046</v>
      </c>
      <c r="C739">
        <v>0</v>
      </c>
      <c r="D739" s="296">
        <v>47.66</v>
      </c>
    </row>
    <row r="740" spans="1:4" x14ac:dyDescent="0.35">
      <c r="A740">
        <v>879</v>
      </c>
      <c r="B740" t="s">
        <v>17047</v>
      </c>
      <c r="C740">
        <v>57</v>
      </c>
      <c r="D740" s="296">
        <v>9</v>
      </c>
    </row>
    <row r="741" spans="1:4" x14ac:dyDescent="0.35">
      <c r="A741">
        <v>880</v>
      </c>
      <c r="B741" t="s">
        <v>17048</v>
      </c>
      <c r="C741">
        <v>0</v>
      </c>
      <c r="D741" s="296">
        <v>5.9459999999999997</v>
      </c>
    </row>
    <row r="742" spans="1:4" x14ac:dyDescent="0.35">
      <c r="A742">
        <v>881</v>
      </c>
      <c r="B742" t="s">
        <v>17049</v>
      </c>
      <c r="C742">
        <v>0</v>
      </c>
      <c r="D742" s="296">
        <v>15.79</v>
      </c>
    </row>
    <row r="743" spans="1:4" x14ac:dyDescent="0.35">
      <c r="A743">
        <v>882</v>
      </c>
      <c r="B743" t="s">
        <v>17050</v>
      </c>
      <c r="C743">
        <v>0</v>
      </c>
      <c r="D743" s="296">
        <v>107.29</v>
      </c>
    </row>
    <row r="744" spans="1:4" x14ac:dyDescent="0.35">
      <c r="A744">
        <v>883</v>
      </c>
      <c r="B744" t="s">
        <v>17051</v>
      </c>
      <c r="C744">
        <v>0</v>
      </c>
      <c r="D744" s="296">
        <v>31.49</v>
      </c>
    </row>
    <row r="745" spans="1:4" x14ac:dyDescent="0.35">
      <c r="A745">
        <v>884</v>
      </c>
      <c r="B745" t="s">
        <v>17052</v>
      </c>
      <c r="C745">
        <v>0</v>
      </c>
      <c r="D745" s="296">
        <v>20.486000000000001</v>
      </c>
    </row>
    <row r="746" spans="1:4" x14ac:dyDescent="0.35">
      <c r="A746">
        <v>885</v>
      </c>
      <c r="B746" t="s">
        <v>17053</v>
      </c>
      <c r="C746">
        <v>0</v>
      </c>
      <c r="D746" s="296">
        <v>32.659999999999997</v>
      </c>
    </row>
    <row r="747" spans="1:4" x14ac:dyDescent="0.35">
      <c r="A747">
        <v>886</v>
      </c>
      <c r="B747" t="s">
        <v>17054</v>
      </c>
      <c r="C747">
        <v>0</v>
      </c>
      <c r="D747" s="296">
        <v>9.2200000000000006</v>
      </c>
    </row>
    <row r="748" spans="1:4" x14ac:dyDescent="0.35">
      <c r="A748">
        <v>887</v>
      </c>
      <c r="B748" t="s">
        <v>17055</v>
      </c>
      <c r="C748">
        <v>0</v>
      </c>
      <c r="D748" s="296">
        <v>16.597000000000001</v>
      </c>
    </row>
    <row r="749" spans="1:4" x14ac:dyDescent="0.35">
      <c r="A749">
        <v>888</v>
      </c>
      <c r="B749" t="s">
        <v>17056</v>
      </c>
      <c r="C749">
        <v>0</v>
      </c>
      <c r="D749" s="296">
        <v>18.7</v>
      </c>
    </row>
    <row r="750" spans="1:4" x14ac:dyDescent="0.35">
      <c r="A750">
        <v>889</v>
      </c>
      <c r="B750" t="s">
        <v>17057</v>
      </c>
      <c r="C750">
        <v>0</v>
      </c>
      <c r="D750" s="296">
        <v>23.25</v>
      </c>
    </row>
    <row r="751" spans="1:4" x14ac:dyDescent="0.35">
      <c r="A751">
        <v>890</v>
      </c>
      <c r="B751" t="s">
        <v>17058</v>
      </c>
      <c r="C751">
        <v>0</v>
      </c>
      <c r="D751" s="296">
        <v>5.8920000000000003</v>
      </c>
    </row>
    <row r="752" spans="1:4" x14ac:dyDescent="0.35">
      <c r="A752">
        <v>891</v>
      </c>
      <c r="B752" t="s">
        <v>17059</v>
      </c>
      <c r="C752">
        <v>0</v>
      </c>
      <c r="D752" s="296">
        <v>15.3</v>
      </c>
    </row>
    <row r="753" spans="1:4" x14ac:dyDescent="0.35">
      <c r="A753">
        <v>892</v>
      </c>
      <c r="B753" t="s">
        <v>17060</v>
      </c>
      <c r="C753">
        <v>0</v>
      </c>
      <c r="D753" s="296">
        <v>15.2</v>
      </c>
    </row>
    <row r="754" spans="1:4" x14ac:dyDescent="0.35">
      <c r="A754">
        <v>893</v>
      </c>
      <c r="B754" t="s">
        <v>17061</v>
      </c>
      <c r="C754">
        <v>0</v>
      </c>
      <c r="D754" s="296">
        <v>18.16</v>
      </c>
    </row>
    <row r="755" spans="1:4" x14ac:dyDescent="0.35">
      <c r="A755">
        <v>894</v>
      </c>
      <c r="B755" t="s">
        <v>17062</v>
      </c>
      <c r="C755">
        <v>0</v>
      </c>
      <c r="D755" s="296">
        <v>14.6</v>
      </c>
    </row>
    <row r="756" spans="1:4" x14ac:dyDescent="0.35">
      <c r="A756">
        <v>895</v>
      </c>
      <c r="B756" t="s">
        <v>17063</v>
      </c>
      <c r="C756">
        <v>0</v>
      </c>
      <c r="D756" s="296">
        <v>55.08</v>
      </c>
    </row>
    <row r="757" spans="1:4" x14ac:dyDescent="0.35">
      <c r="A757">
        <v>896</v>
      </c>
      <c r="B757" t="s">
        <v>17064</v>
      </c>
      <c r="C757">
        <v>15</v>
      </c>
      <c r="D757" s="296">
        <v>24.96</v>
      </c>
    </row>
    <row r="758" spans="1:4" x14ac:dyDescent="0.35">
      <c r="A758">
        <v>897</v>
      </c>
      <c r="B758" t="s">
        <v>17065</v>
      </c>
      <c r="C758">
        <v>96</v>
      </c>
      <c r="D758" s="296">
        <v>14.96</v>
      </c>
    </row>
    <row r="759" spans="1:4" x14ac:dyDescent="0.35">
      <c r="A759">
        <v>898</v>
      </c>
      <c r="B759" t="s">
        <v>17066</v>
      </c>
      <c r="C759">
        <v>0</v>
      </c>
      <c r="D759" s="296">
        <v>52.77</v>
      </c>
    </row>
    <row r="760" spans="1:4" x14ac:dyDescent="0.35">
      <c r="A760">
        <v>899</v>
      </c>
      <c r="B760" t="s">
        <v>17067</v>
      </c>
      <c r="C760">
        <v>3</v>
      </c>
      <c r="D760" s="296">
        <v>41.72</v>
      </c>
    </row>
    <row r="761" spans="1:4" x14ac:dyDescent="0.35">
      <c r="A761">
        <v>900</v>
      </c>
      <c r="B761" t="s">
        <v>17068</v>
      </c>
      <c r="C761">
        <v>78</v>
      </c>
      <c r="D761" s="296">
        <v>9.7899999999999991</v>
      </c>
    </row>
    <row r="762" spans="1:4" x14ac:dyDescent="0.35">
      <c r="A762">
        <v>901</v>
      </c>
      <c r="B762" t="s">
        <v>17069</v>
      </c>
      <c r="C762">
        <v>0</v>
      </c>
      <c r="D762" s="296">
        <v>15</v>
      </c>
    </row>
    <row r="763" spans="1:4" x14ac:dyDescent="0.35">
      <c r="A763">
        <v>902</v>
      </c>
      <c r="B763" t="s">
        <v>17070</v>
      </c>
      <c r="C763">
        <v>36</v>
      </c>
      <c r="D763" s="296">
        <v>29.71</v>
      </c>
    </row>
    <row r="764" spans="1:4" x14ac:dyDescent="0.35">
      <c r="A764">
        <v>903</v>
      </c>
      <c r="B764" t="s">
        <v>17071</v>
      </c>
      <c r="C764">
        <v>0</v>
      </c>
      <c r="D764" s="296">
        <v>19.2</v>
      </c>
    </row>
    <row r="765" spans="1:4" x14ac:dyDescent="0.35">
      <c r="A765">
        <v>904</v>
      </c>
      <c r="B765" t="s">
        <v>17072</v>
      </c>
      <c r="C765">
        <v>0</v>
      </c>
      <c r="D765" s="296">
        <v>16.96</v>
      </c>
    </row>
    <row r="766" spans="1:4" x14ac:dyDescent="0.35">
      <c r="A766">
        <v>905</v>
      </c>
      <c r="B766" t="s">
        <v>17073</v>
      </c>
      <c r="C766">
        <v>0</v>
      </c>
      <c r="D766" s="296">
        <v>10.81</v>
      </c>
    </row>
    <row r="767" spans="1:4" x14ac:dyDescent="0.35">
      <c r="A767">
        <v>906</v>
      </c>
      <c r="B767" t="s">
        <v>17074</v>
      </c>
      <c r="C767">
        <v>0</v>
      </c>
      <c r="D767" s="296">
        <v>18.96</v>
      </c>
    </row>
    <row r="768" spans="1:4" x14ac:dyDescent="0.35">
      <c r="A768">
        <v>907</v>
      </c>
      <c r="B768" t="s">
        <v>17075</v>
      </c>
      <c r="C768">
        <v>0</v>
      </c>
      <c r="D768" s="296">
        <v>36.049999999999997</v>
      </c>
    </row>
    <row r="769" spans="1:4" x14ac:dyDescent="0.35">
      <c r="A769">
        <v>908</v>
      </c>
      <c r="B769" t="s">
        <v>17076</v>
      </c>
      <c r="C769">
        <v>0</v>
      </c>
      <c r="D769" s="296">
        <v>16.123999999999999</v>
      </c>
    </row>
    <row r="770" spans="1:4" x14ac:dyDescent="0.35">
      <c r="A770">
        <v>909</v>
      </c>
      <c r="B770" t="s">
        <v>17077</v>
      </c>
      <c r="C770">
        <v>0</v>
      </c>
      <c r="D770" s="296">
        <v>12.124000000000001</v>
      </c>
    </row>
    <row r="771" spans="1:4" x14ac:dyDescent="0.35">
      <c r="A771">
        <v>910</v>
      </c>
      <c r="B771" t="s">
        <v>17078</v>
      </c>
      <c r="C771">
        <v>0</v>
      </c>
      <c r="D771" s="296">
        <v>29.69</v>
      </c>
    </row>
    <row r="772" spans="1:4" x14ac:dyDescent="0.35">
      <c r="A772">
        <v>911</v>
      </c>
      <c r="B772" t="s">
        <v>17079</v>
      </c>
      <c r="C772">
        <v>0</v>
      </c>
      <c r="D772" s="296">
        <v>17.806999999999999</v>
      </c>
    </row>
    <row r="773" spans="1:4" x14ac:dyDescent="0.35">
      <c r="A773">
        <v>912</v>
      </c>
      <c r="B773" t="s">
        <v>17080</v>
      </c>
      <c r="C773">
        <v>9</v>
      </c>
      <c r="D773" s="296">
        <v>12.289</v>
      </c>
    </row>
    <row r="774" spans="1:4" x14ac:dyDescent="0.35">
      <c r="A774">
        <v>913</v>
      </c>
      <c r="B774" t="s">
        <v>17081</v>
      </c>
      <c r="C774">
        <v>0</v>
      </c>
      <c r="D774" s="296">
        <v>36.29</v>
      </c>
    </row>
    <row r="775" spans="1:4" x14ac:dyDescent="0.35">
      <c r="A775">
        <v>914</v>
      </c>
      <c r="B775" t="s">
        <v>17082</v>
      </c>
      <c r="C775">
        <v>1920</v>
      </c>
      <c r="D775" s="296">
        <v>9.2880000000000003</v>
      </c>
    </row>
    <row r="776" spans="1:4" x14ac:dyDescent="0.35">
      <c r="A776">
        <v>915</v>
      </c>
      <c r="B776" t="s">
        <v>17083</v>
      </c>
      <c r="C776">
        <v>0</v>
      </c>
      <c r="D776" s="296">
        <v>15.66</v>
      </c>
    </row>
    <row r="777" spans="1:4" x14ac:dyDescent="0.35">
      <c r="A777">
        <v>916</v>
      </c>
      <c r="B777" t="s">
        <v>17084</v>
      </c>
      <c r="C777">
        <v>15</v>
      </c>
      <c r="D777" s="296">
        <v>13.8</v>
      </c>
    </row>
    <row r="778" spans="1:4" x14ac:dyDescent="0.35">
      <c r="A778">
        <v>917</v>
      </c>
      <c r="B778" t="s">
        <v>17085</v>
      </c>
      <c r="C778">
        <v>0</v>
      </c>
      <c r="D778" s="296">
        <v>10.446</v>
      </c>
    </row>
    <row r="779" spans="1:4" x14ac:dyDescent="0.35">
      <c r="A779">
        <v>918</v>
      </c>
      <c r="B779" t="s">
        <v>17086</v>
      </c>
      <c r="C779">
        <v>0</v>
      </c>
      <c r="D779" s="296">
        <v>6.6</v>
      </c>
    </row>
    <row r="780" spans="1:4" x14ac:dyDescent="0.35">
      <c r="A780">
        <v>919</v>
      </c>
      <c r="B780" t="s">
        <v>17087</v>
      </c>
      <c r="C780">
        <v>18</v>
      </c>
      <c r="D780" s="296">
        <v>30.946999999999999</v>
      </c>
    </row>
    <row r="781" spans="1:4" x14ac:dyDescent="0.35">
      <c r="A781">
        <v>920</v>
      </c>
      <c r="B781" t="s">
        <v>17088</v>
      </c>
      <c r="C781">
        <v>0</v>
      </c>
      <c r="D781" s="296">
        <v>10.026</v>
      </c>
    </row>
    <row r="782" spans="1:4" x14ac:dyDescent="0.35">
      <c r="A782">
        <v>921</v>
      </c>
      <c r="B782" t="s">
        <v>17089</v>
      </c>
      <c r="C782">
        <v>0</v>
      </c>
      <c r="D782" s="296">
        <v>72.66</v>
      </c>
    </row>
    <row r="783" spans="1:4" x14ac:dyDescent="0.35">
      <c r="A783">
        <v>922</v>
      </c>
      <c r="B783" t="s">
        <v>17090</v>
      </c>
      <c r="C783">
        <v>0</v>
      </c>
      <c r="D783" s="296">
        <v>40.020000000000003</v>
      </c>
    </row>
    <row r="784" spans="1:4" x14ac:dyDescent="0.35">
      <c r="A784">
        <v>923</v>
      </c>
      <c r="B784" t="s">
        <v>17091</v>
      </c>
      <c r="C784">
        <v>0</v>
      </c>
      <c r="D784" s="296">
        <v>9.1999999999999993</v>
      </c>
    </row>
    <row r="785" spans="1:4" x14ac:dyDescent="0.35">
      <c r="A785">
        <v>924</v>
      </c>
      <c r="B785" t="s">
        <v>17092</v>
      </c>
      <c r="C785">
        <v>0</v>
      </c>
      <c r="D785" s="296">
        <v>0</v>
      </c>
    </row>
    <row r="786" spans="1:4" x14ac:dyDescent="0.35">
      <c r="A786">
        <v>925</v>
      </c>
      <c r="B786" t="s">
        <v>17093</v>
      </c>
      <c r="C786">
        <v>0</v>
      </c>
      <c r="D786" s="296">
        <v>23.486000000000001</v>
      </c>
    </row>
    <row r="787" spans="1:4" x14ac:dyDescent="0.35">
      <c r="A787">
        <v>926</v>
      </c>
      <c r="B787" t="s">
        <v>17094</v>
      </c>
      <c r="C787">
        <v>0</v>
      </c>
      <c r="D787" s="296">
        <v>17.041</v>
      </c>
    </row>
    <row r="788" spans="1:4" x14ac:dyDescent="0.35">
      <c r="A788">
        <v>927</v>
      </c>
      <c r="B788" t="s">
        <v>17095</v>
      </c>
      <c r="C788">
        <v>0</v>
      </c>
      <c r="D788" s="296">
        <v>76.180000000000007</v>
      </c>
    </row>
    <row r="789" spans="1:4" x14ac:dyDescent="0.35">
      <c r="A789">
        <v>928</v>
      </c>
      <c r="B789" t="s">
        <v>17096</v>
      </c>
      <c r="C789">
        <v>36</v>
      </c>
      <c r="D789" s="296">
        <v>7.58</v>
      </c>
    </row>
    <row r="790" spans="1:4" x14ac:dyDescent="0.35">
      <c r="A790">
        <v>929</v>
      </c>
      <c r="B790" t="s">
        <v>17097</v>
      </c>
      <c r="C790">
        <v>0</v>
      </c>
      <c r="D790" s="296">
        <v>9.6</v>
      </c>
    </row>
    <row r="791" spans="1:4" x14ac:dyDescent="0.35">
      <c r="A791">
        <v>930</v>
      </c>
      <c r="B791" t="s">
        <v>17098</v>
      </c>
      <c r="C791">
        <v>0</v>
      </c>
      <c r="D791" s="296">
        <v>12.252000000000001</v>
      </c>
    </row>
    <row r="792" spans="1:4" x14ac:dyDescent="0.35">
      <c r="A792">
        <v>931</v>
      </c>
      <c r="B792" t="s">
        <v>17099</v>
      </c>
      <c r="C792">
        <v>0</v>
      </c>
      <c r="D792" s="296">
        <v>9.32</v>
      </c>
    </row>
    <row r="793" spans="1:4" x14ac:dyDescent="0.35">
      <c r="A793">
        <v>932</v>
      </c>
      <c r="B793" t="s">
        <v>17100</v>
      </c>
      <c r="C793">
        <v>0</v>
      </c>
      <c r="D793" s="296">
        <v>103.34</v>
      </c>
    </row>
    <row r="794" spans="1:4" x14ac:dyDescent="0.35">
      <c r="A794">
        <v>933</v>
      </c>
      <c r="B794" t="s">
        <v>17101</v>
      </c>
      <c r="C794">
        <v>0</v>
      </c>
      <c r="D794" s="296">
        <v>16.25</v>
      </c>
    </row>
    <row r="795" spans="1:4" x14ac:dyDescent="0.35">
      <c r="A795">
        <v>934</v>
      </c>
      <c r="B795" t="s">
        <v>17102</v>
      </c>
      <c r="C795">
        <v>0</v>
      </c>
      <c r="D795" s="296">
        <v>11.95</v>
      </c>
    </row>
    <row r="796" spans="1:4" x14ac:dyDescent="0.35">
      <c r="A796">
        <v>935</v>
      </c>
      <c r="B796" t="s">
        <v>17103</v>
      </c>
      <c r="C796">
        <v>0</v>
      </c>
      <c r="D796" s="296">
        <v>13.083</v>
      </c>
    </row>
    <row r="797" spans="1:4" x14ac:dyDescent="0.35">
      <c r="A797">
        <v>936</v>
      </c>
      <c r="B797" t="s">
        <v>17104</v>
      </c>
      <c r="C797">
        <v>24</v>
      </c>
      <c r="D797" s="296">
        <v>11.14</v>
      </c>
    </row>
    <row r="798" spans="1:4" x14ac:dyDescent="0.35">
      <c r="A798">
        <v>937</v>
      </c>
      <c r="B798" t="s">
        <v>17105</v>
      </c>
      <c r="C798">
        <v>0</v>
      </c>
      <c r="D798" s="296">
        <v>16.992999999999999</v>
      </c>
    </row>
    <row r="799" spans="1:4" x14ac:dyDescent="0.35">
      <c r="A799">
        <v>938</v>
      </c>
      <c r="B799" t="s">
        <v>17106</v>
      </c>
      <c r="C799">
        <v>24</v>
      </c>
      <c r="D799" s="296">
        <v>6.85</v>
      </c>
    </row>
    <row r="800" spans="1:4" x14ac:dyDescent="0.35">
      <c r="A800">
        <v>939</v>
      </c>
      <c r="B800" t="s">
        <v>17107</v>
      </c>
      <c r="C800">
        <v>0</v>
      </c>
      <c r="D800" s="296">
        <v>7.9729999999999999</v>
      </c>
    </row>
    <row r="801" spans="1:4" x14ac:dyDescent="0.35">
      <c r="A801">
        <v>940</v>
      </c>
      <c r="B801" t="s">
        <v>17108</v>
      </c>
      <c r="C801">
        <v>0</v>
      </c>
      <c r="D801" s="296">
        <v>3.9969999999999999</v>
      </c>
    </row>
    <row r="802" spans="1:4" x14ac:dyDescent="0.35">
      <c r="A802">
        <v>941</v>
      </c>
      <c r="B802" t="s">
        <v>17109</v>
      </c>
      <c r="C802">
        <v>0</v>
      </c>
      <c r="D802" s="296">
        <v>3.32</v>
      </c>
    </row>
    <row r="803" spans="1:4" x14ac:dyDescent="0.35">
      <c r="A803">
        <v>942</v>
      </c>
      <c r="B803" t="s">
        <v>17110</v>
      </c>
      <c r="C803">
        <v>72</v>
      </c>
      <c r="D803" s="296">
        <v>7.17</v>
      </c>
    </row>
    <row r="804" spans="1:4" x14ac:dyDescent="0.35">
      <c r="A804">
        <v>943</v>
      </c>
      <c r="B804" t="s">
        <v>17111</v>
      </c>
      <c r="C804">
        <v>0</v>
      </c>
      <c r="D804" s="296">
        <v>11.1</v>
      </c>
    </row>
    <row r="805" spans="1:4" x14ac:dyDescent="0.35">
      <c r="A805">
        <v>944</v>
      </c>
      <c r="B805" t="s">
        <v>17112</v>
      </c>
      <c r="C805">
        <v>6</v>
      </c>
      <c r="D805" s="296">
        <v>14.8</v>
      </c>
    </row>
    <row r="806" spans="1:4" x14ac:dyDescent="0.35">
      <c r="A806">
        <v>945</v>
      </c>
      <c r="B806" t="s">
        <v>17113</v>
      </c>
      <c r="C806">
        <v>0</v>
      </c>
      <c r="D806" s="296">
        <v>13.85</v>
      </c>
    </row>
    <row r="807" spans="1:4" x14ac:dyDescent="0.35">
      <c r="A807">
        <v>946</v>
      </c>
      <c r="B807" t="s">
        <v>17114</v>
      </c>
      <c r="C807">
        <v>3</v>
      </c>
      <c r="D807" s="296">
        <v>16</v>
      </c>
    </row>
    <row r="808" spans="1:4" x14ac:dyDescent="0.35">
      <c r="A808">
        <v>947</v>
      </c>
      <c r="B808" t="s">
        <v>17115</v>
      </c>
      <c r="C808">
        <v>0</v>
      </c>
      <c r="D808" s="296">
        <v>16.645</v>
      </c>
    </row>
    <row r="809" spans="1:4" x14ac:dyDescent="0.35">
      <c r="A809">
        <v>948</v>
      </c>
      <c r="B809" t="s">
        <v>17116</v>
      </c>
      <c r="C809">
        <v>0</v>
      </c>
      <c r="D809" s="296">
        <v>8.5579999999999998</v>
      </c>
    </row>
    <row r="810" spans="1:4" x14ac:dyDescent="0.35">
      <c r="A810">
        <v>949</v>
      </c>
      <c r="B810" t="s">
        <v>17117</v>
      </c>
      <c r="C810">
        <v>0</v>
      </c>
      <c r="D810" s="296">
        <v>13.163</v>
      </c>
    </row>
    <row r="811" spans="1:4" x14ac:dyDescent="0.35">
      <c r="A811">
        <v>951</v>
      </c>
      <c r="B811" t="s">
        <v>17118</v>
      </c>
      <c r="C811">
        <v>0</v>
      </c>
      <c r="D811" s="296">
        <v>9.9329999999999998</v>
      </c>
    </row>
    <row r="812" spans="1:4" x14ac:dyDescent="0.35">
      <c r="A812">
        <v>952</v>
      </c>
      <c r="B812" t="s">
        <v>17119</v>
      </c>
      <c r="C812">
        <v>12</v>
      </c>
      <c r="D812" s="296">
        <v>12.62</v>
      </c>
    </row>
    <row r="813" spans="1:4" x14ac:dyDescent="0.35">
      <c r="A813">
        <v>953</v>
      </c>
      <c r="B813" t="s">
        <v>17120</v>
      </c>
      <c r="C813">
        <v>42</v>
      </c>
      <c r="D813" s="296">
        <v>13.8</v>
      </c>
    </row>
    <row r="814" spans="1:4" x14ac:dyDescent="0.35">
      <c r="A814">
        <v>954</v>
      </c>
      <c r="B814" t="s">
        <v>17121</v>
      </c>
      <c r="C814">
        <v>0</v>
      </c>
      <c r="D814" s="296">
        <v>15.680999999999999</v>
      </c>
    </row>
    <row r="815" spans="1:4" x14ac:dyDescent="0.35">
      <c r="A815">
        <v>955</v>
      </c>
      <c r="B815" t="s">
        <v>17122</v>
      </c>
      <c r="C815">
        <v>12</v>
      </c>
      <c r="D815" s="296">
        <v>10.119999999999999</v>
      </c>
    </row>
    <row r="816" spans="1:4" x14ac:dyDescent="0.35">
      <c r="A816">
        <v>956</v>
      </c>
      <c r="B816" t="s">
        <v>17123</v>
      </c>
      <c r="C816">
        <v>0</v>
      </c>
      <c r="D816" s="296">
        <v>4.1189999999999998</v>
      </c>
    </row>
    <row r="817" spans="1:4" x14ac:dyDescent="0.35">
      <c r="A817">
        <v>957</v>
      </c>
      <c r="B817" t="s">
        <v>17124</v>
      </c>
      <c r="C817">
        <v>33</v>
      </c>
      <c r="D817" s="296">
        <v>12.77</v>
      </c>
    </row>
    <row r="818" spans="1:4" x14ac:dyDescent="0.35">
      <c r="A818">
        <v>958</v>
      </c>
      <c r="B818" t="s">
        <v>17125</v>
      </c>
      <c r="C818">
        <v>0</v>
      </c>
      <c r="D818" s="296">
        <v>12.585000000000001</v>
      </c>
    </row>
    <row r="819" spans="1:4" x14ac:dyDescent="0.35">
      <c r="A819">
        <v>959</v>
      </c>
      <c r="B819" t="s">
        <v>17126</v>
      </c>
      <c r="C819">
        <v>0</v>
      </c>
      <c r="D819" s="296">
        <v>15.680999999999999</v>
      </c>
    </row>
    <row r="820" spans="1:4" x14ac:dyDescent="0.35">
      <c r="A820">
        <v>960</v>
      </c>
      <c r="B820" t="s">
        <v>17127</v>
      </c>
      <c r="C820">
        <v>0</v>
      </c>
      <c r="D820" s="296">
        <v>26.71</v>
      </c>
    </row>
    <row r="821" spans="1:4" x14ac:dyDescent="0.35">
      <c r="A821">
        <v>961</v>
      </c>
      <c r="B821" t="s">
        <v>17128</v>
      </c>
      <c r="C821">
        <v>0</v>
      </c>
      <c r="D821" s="296">
        <v>17.989999999999998</v>
      </c>
    </row>
    <row r="822" spans="1:4" x14ac:dyDescent="0.35">
      <c r="A822">
        <v>962</v>
      </c>
      <c r="B822" t="s">
        <v>17129</v>
      </c>
      <c r="C822">
        <v>0</v>
      </c>
      <c r="D822" s="296">
        <v>28.74</v>
      </c>
    </row>
    <row r="823" spans="1:4" x14ac:dyDescent="0.35">
      <c r="A823">
        <v>963</v>
      </c>
      <c r="B823" t="s">
        <v>17130</v>
      </c>
      <c r="C823">
        <v>0</v>
      </c>
      <c r="D823" s="296">
        <v>12.29</v>
      </c>
    </row>
    <row r="824" spans="1:4" x14ac:dyDescent="0.35">
      <c r="A824">
        <v>964</v>
      </c>
      <c r="B824" t="s">
        <v>17131</v>
      </c>
      <c r="C824">
        <v>0</v>
      </c>
      <c r="D824" s="296">
        <v>31.31</v>
      </c>
    </row>
    <row r="825" spans="1:4" x14ac:dyDescent="0.35">
      <c r="A825">
        <v>965</v>
      </c>
      <c r="B825" t="s">
        <v>17132</v>
      </c>
      <c r="C825">
        <v>0</v>
      </c>
      <c r="D825" s="296">
        <v>25.45</v>
      </c>
    </row>
    <row r="826" spans="1:4" x14ac:dyDescent="0.35">
      <c r="A826">
        <v>966</v>
      </c>
      <c r="B826" t="s">
        <v>17133</v>
      </c>
      <c r="C826">
        <v>0</v>
      </c>
      <c r="D826" s="296">
        <v>28.786000000000001</v>
      </c>
    </row>
    <row r="827" spans="1:4" x14ac:dyDescent="0.35">
      <c r="A827">
        <v>967</v>
      </c>
      <c r="B827" t="s">
        <v>17134</v>
      </c>
      <c r="C827">
        <v>66</v>
      </c>
      <c r="D827" s="296">
        <v>4.5620000000000003</v>
      </c>
    </row>
    <row r="828" spans="1:4" x14ac:dyDescent="0.35">
      <c r="A828">
        <v>968</v>
      </c>
      <c r="B828" t="s">
        <v>17135</v>
      </c>
      <c r="C828">
        <v>0</v>
      </c>
      <c r="D828" s="296">
        <v>2.88</v>
      </c>
    </row>
    <row r="829" spans="1:4" x14ac:dyDescent="0.35">
      <c r="A829">
        <v>969</v>
      </c>
      <c r="B829" t="s">
        <v>17136</v>
      </c>
      <c r="C829">
        <v>0</v>
      </c>
      <c r="D829" s="296">
        <v>2.2879999999999998</v>
      </c>
    </row>
    <row r="830" spans="1:4" x14ac:dyDescent="0.35">
      <c r="A830">
        <v>970</v>
      </c>
      <c r="B830" t="s">
        <v>17137</v>
      </c>
      <c r="C830">
        <v>0</v>
      </c>
      <c r="D830" s="296">
        <v>3.65</v>
      </c>
    </row>
    <row r="831" spans="1:4" x14ac:dyDescent="0.35">
      <c r="A831">
        <v>971</v>
      </c>
      <c r="B831" t="s">
        <v>17138</v>
      </c>
      <c r="C831">
        <v>0</v>
      </c>
      <c r="D831" s="296">
        <v>3.2050000000000001</v>
      </c>
    </row>
    <row r="832" spans="1:4" x14ac:dyDescent="0.35">
      <c r="A832">
        <v>972</v>
      </c>
      <c r="B832" t="s">
        <v>17139</v>
      </c>
      <c r="C832">
        <v>0</v>
      </c>
      <c r="D832" s="296">
        <v>0</v>
      </c>
    </row>
    <row r="833" spans="1:4" x14ac:dyDescent="0.35">
      <c r="A833">
        <v>973</v>
      </c>
      <c r="B833" t="s">
        <v>17140</v>
      </c>
      <c r="C833">
        <v>0</v>
      </c>
      <c r="D833" s="296">
        <v>22.21</v>
      </c>
    </row>
    <row r="834" spans="1:4" x14ac:dyDescent="0.35">
      <c r="A834">
        <v>974</v>
      </c>
      <c r="B834" t="s">
        <v>17141</v>
      </c>
      <c r="C834">
        <v>0</v>
      </c>
      <c r="D834" s="296">
        <v>15.49</v>
      </c>
    </row>
    <row r="835" spans="1:4" x14ac:dyDescent="0.35">
      <c r="A835">
        <v>975</v>
      </c>
      <c r="B835" t="s">
        <v>17142</v>
      </c>
      <c r="C835">
        <v>0</v>
      </c>
      <c r="D835" s="296">
        <v>3.75</v>
      </c>
    </row>
    <row r="836" spans="1:4" x14ac:dyDescent="0.35">
      <c r="A836">
        <v>976</v>
      </c>
      <c r="B836" t="s">
        <v>17143</v>
      </c>
      <c r="C836">
        <v>0</v>
      </c>
      <c r="D836" s="296">
        <v>6.7530000000000001</v>
      </c>
    </row>
    <row r="837" spans="1:4" x14ac:dyDescent="0.35">
      <c r="A837">
        <v>977</v>
      </c>
      <c r="B837" t="s">
        <v>17144</v>
      </c>
      <c r="C837">
        <v>0</v>
      </c>
      <c r="D837" s="296">
        <v>8.02</v>
      </c>
    </row>
    <row r="838" spans="1:4" x14ac:dyDescent="0.35">
      <c r="A838">
        <v>978</v>
      </c>
      <c r="B838" t="s">
        <v>17145</v>
      </c>
      <c r="C838">
        <v>0</v>
      </c>
      <c r="D838" s="296">
        <v>14.75</v>
      </c>
    </row>
    <row r="839" spans="1:4" x14ac:dyDescent="0.35">
      <c r="A839">
        <v>979</v>
      </c>
      <c r="B839" t="s">
        <v>17146</v>
      </c>
      <c r="C839">
        <v>0</v>
      </c>
      <c r="D839" s="296">
        <v>14.94</v>
      </c>
    </row>
    <row r="840" spans="1:4" x14ac:dyDescent="0.35">
      <c r="A840">
        <v>980</v>
      </c>
      <c r="B840" t="s">
        <v>17147</v>
      </c>
      <c r="C840">
        <v>0</v>
      </c>
      <c r="D840" s="296">
        <v>0</v>
      </c>
    </row>
    <row r="841" spans="1:4" x14ac:dyDescent="0.35">
      <c r="A841">
        <v>981</v>
      </c>
      <c r="B841" t="s">
        <v>17148</v>
      </c>
      <c r="C841">
        <v>0</v>
      </c>
      <c r="D841" s="296">
        <v>39.1</v>
      </c>
    </row>
    <row r="842" spans="1:4" x14ac:dyDescent="0.35">
      <c r="A842">
        <v>982</v>
      </c>
      <c r="B842" t="s">
        <v>17149</v>
      </c>
      <c r="C842">
        <v>0</v>
      </c>
      <c r="D842" s="296">
        <v>26.622</v>
      </c>
    </row>
    <row r="843" spans="1:4" x14ac:dyDescent="0.35">
      <c r="A843">
        <v>983</v>
      </c>
      <c r="B843" t="s">
        <v>17150</v>
      </c>
      <c r="C843">
        <v>0</v>
      </c>
      <c r="D843" s="296">
        <v>0</v>
      </c>
    </row>
    <row r="844" spans="1:4" x14ac:dyDescent="0.35">
      <c r="A844">
        <v>984</v>
      </c>
      <c r="B844" t="s">
        <v>17151</v>
      </c>
      <c r="C844">
        <v>0</v>
      </c>
      <c r="D844" s="296">
        <v>6.6</v>
      </c>
    </row>
    <row r="845" spans="1:4" x14ac:dyDescent="0.35">
      <c r="A845">
        <v>985</v>
      </c>
      <c r="B845" t="s">
        <v>17152</v>
      </c>
      <c r="C845">
        <v>0</v>
      </c>
      <c r="D845" s="296">
        <v>16.7</v>
      </c>
    </row>
    <row r="846" spans="1:4" x14ac:dyDescent="0.35">
      <c r="A846">
        <v>986</v>
      </c>
      <c r="B846" t="s">
        <v>17153</v>
      </c>
      <c r="C846">
        <v>0</v>
      </c>
      <c r="D846" s="296">
        <v>16.43</v>
      </c>
    </row>
    <row r="847" spans="1:4" x14ac:dyDescent="0.35">
      <c r="A847">
        <v>987</v>
      </c>
      <c r="B847" t="s">
        <v>17154</v>
      </c>
      <c r="C847">
        <v>0</v>
      </c>
      <c r="D847" s="296">
        <v>41.46</v>
      </c>
    </row>
    <row r="848" spans="1:4" x14ac:dyDescent="0.35">
      <c r="A848">
        <v>988</v>
      </c>
      <c r="B848" t="s">
        <v>17155</v>
      </c>
      <c r="C848">
        <v>0</v>
      </c>
      <c r="D848" s="296">
        <v>26.786000000000001</v>
      </c>
    </row>
    <row r="849" spans="1:4" x14ac:dyDescent="0.35">
      <c r="A849">
        <v>989</v>
      </c>
      <c r="B849" t="s">
        <v>17156</v>
      </c>
      <c r="C849">
        <v>0</v>
      </c>
      <c r="D849" s="296">
        <v>26.69</v>
      </c>
    </row>
    <row r="850" spans="1:4" x14ac:dyDescent="0.35">
      <c r="A850">
        <v>990</v>
      </c>
      <c r="B850" t="s">
        <v>17157</v>
      </c>
      <c r="C850">
        <v>0</v>
      </c>
      <c r="D850" s="296">
        <v>17.489999999999998</v>
      </c>
    </row>
    <row r="851" spans="1:4" x14ac:dyDescent="0.35">
      <c r="A851">
        <v>991</v>
      </c>
      <c r="B851" t="s">
        <v>17158</v>
      </c>
      <c r="C851">
        <v>0</v>
      </c>
      <c r="D851" s="296">
        <v>7.0289999999999999</v>
      </c>
    </row>
    <row r="852" spans="1:4" x14ac:dyDescent="0.35">
      <c r="A852">
        <v>992</v>
      </c>
      <c r="B852" t="s">
        <v>17159</v>
      </c>
      <c r="C852">
        <v>18</v>
      </c>
      <c r="D852" s="296">
        <v>8.1199999999999992</v>
      </c>
    </row>
    <row r="853" spans="1:4" x14ac:dyDescent="0.35">
      <c r="A853">
        <v>993</v>
      </c>
      <c r="B853" t="s">
        <v>17160</v>
      </c>
      <c r="C853">
        <v>0</v>
      </c>
      <c r="D853" s="296">
        <v>9.9489999999999998</v>
      </c>
    </row>
    <row r="854" spans="1:4" x14ac:dyDescent="0.35">
      <c r="A854">
        <v>994</v>
      </c>
      <c r="B854" t="s">
        <v>17161</v>
      </c>
      <c r="C854">
        <v>0</v>
      </c>
      <c r="D854" s="296">
        <v>23.46</v>
      </c>
    </row>
    <row r="855" spans="1:4" x14ac:dyDescent="0.35">
      <c r="A855">
        <v>995</v>
      </c>
      <c r="B855" t="s">
        <v>17162</v>
      </c>
      <c r="C855">
        <v>0</v>
      </c>
      <c r="D855" s="296">
        <v>10.88</v>
      </c>
    </row>
    <row r="856" spans="1:4" x14ac:dyDescent="0.35">
      <c r="A856">
        <v>996</v>
      </c>
      <c r="B856" t="s">
        <v>17163</v>
      </c>
      <c r="C856">
        <v>0</v>
      </c>
      <c r="D856" s="296">
        <v>7.4</v>
      </c>
    </row>
    <row r="857" spans="1:4" x14ac:dyDescent="0.35">
      <c r="A857">
        <v>997</v>
      </c>
      <c r="B857" t="s">
        <v>17164</v>
      </c>
      <c r="C857">
        <v>0</v>
      </c>
      <c r="D857" s="296">
        <v>13.9</v>
      </c>
    </row>
    <row r="858" spans="1:4" x14ac:dyDescent="0.35">
      <c r="A858">
        <v>998</v>
      </c>
      <c r="B858" t="s">
        <v>17165</v>
      </c>
      <c r="C858">
        <v>0</v>
      </c>
      <c r="D858" s="296">
        <v>46.38</v>
      </c>
    </row>
    <row r="859" spans="1:4" x14ac:dyDescent="0.35">
      <c r="A859">
        <v>999</v>
      </c>
      <c r="B859" t="s">
        <v>17166</v>
      </c>
      <c r="C859">
        <v>0</v>
      </c>
      <c r="D859" s="296">
        <v>23.54</v>
      </c>
    </row>
    <row r="860" spans="1:4" x14ac:dyDescent="0.35">
      <c r="A860">
        <v>1000</v>
      </c>
      <c r="B860" t="s">
        <v>17167</v>
      </c>
      <c r="C860">
        <v>0</v>
      </c>
      <c r="D860" s="296">
        <v>0</v>
      </c>
    </row>
    <row r="861" spans="1:4" x14ac:dyDescent="0.35">
      <c r="A861">
        <v>1001</v>
      </c>
      <c r="B861" t="s">
        <v>17168</v>
      </c>
      <c r="C861">
        <v>0</v>
      </c>
      <c r="D861" s="296">
        <v>6.12</v>
      </c>
    </row>
    <row r="862" spans="1:4" x14ac:dyDescent="0.35">
      <c r="A862">
        <v>1002</v>
      </c>
      <c r="B862" t="s">
        <v>17169</v>
      </c>
      <c r="C862">
        <v>0</v>
      </c>
      <c r="D862" s="296">
        <v>21.55</v>
      </c>
    </row>
    <row r="863" spans="1:4" x14ac:dyDescent="0.35">
      <c r="A863">
        <v>1003</v>
      </c>
      <c r="B863" t="s">
        <v>17170</v>
      </c>
      <c r="C863">
        <v>6</v>
      </c>
      <c r="D863" s="296">
        <v>25.11</v>
      </c>
    </row>
    <row r="864" spans="1:4" x14ac:dyDescent="0.35">
      <c r="A864">
        <v>1004</v>
      </c>
      <c r="B864" t="s">
        <v>17171</v>
      </c>
      <c r="C864">
        <v>0</v>
      </c>
      <c r="D864" s="296">
        <v>143.22999999999999</v>
      </c>
    </row>
    <row r="865" spans="1:4" x14ac:dyDescent="0.35">
      <c r="A865">
        <v>1005</v>
      </c>
      <c r="B865" t="s">
        <v>17172</v>
      </c>
      <c r="C865">
        <v>27</v>
      </c>
      <c r="D865" s="296">
        <v>24.88</v>
      </c>
    </row>
    <row r="866" spans="1:4" x14ac:dyDescent="0.35">
      <c r="A866">
        <v>1006</v>
      </c>
      <c r="B866" t="s">
        <v>17173</v>
      </c>
      <c r="C866">
        <v>0</v>
      </c>
      <c r="D866" s="296">
        <v>43.95</v>
      </c>
    </row>
    <row r="867" spans="1:4" x14ac:dyDescent="0.35">
      <c r="A867">
        <v>1007</v>
      </c>
      <c r="B867" t="s">
        <v>17174</v>
      </c>
      <c r="C867">
        <v>0</v>
      </c>
      <c r="D867" s="296">
        <v>4.3159999999999998</v>
      </c>
    </row>
    <row r="868" spans="1:4" x14ac:dyDescent="0.35">
      <c r="A868">
        <v>1008</v>
      </c>
      <c r="B868" t="s">
        <v>17175</v>
      </c>
      <c r="C868">
        <v>0</v>
      </c>
      <c r="D868" s="296">
        <v>77.245999999999995</v>
      </c>
    </row>
    <row r="869" spans="1:4" x14ac:dyDescent="0.35">
      <c r="A869">
        <v>1009</v>
      </c>
      <c r="B869" t="s">
        <v>17176</v>
      </c>
      <c r="C869">
        <v>0</v>
      </c>
      <c r="D869" s="296">
        <v>0</v>
      </c>
    </row>
    <row r="870" spans="1:4" x14ac:dyDescent="0.35">
      <c r="A870">
        <v>1010</v>
      </c>
      <c r="B870" t="s">
        <v>17177</v>
      </c>
      <c r="C870">
        <v>0</v>
      </c>
      <c r="D870" s="296">
        <v>5.66</v>
      </c>
    </row>
    <row r="871" spans="1:4" x14ac:dyDescent="0.35">
      <c r="A871">
        <v>1011</v>
      </c>
      <c r="B871" t="s">
        <v>17178</v>
      </c>
      <c r="C871">
        <v>9</v>
      </c>
      <c r="D871" s="296">
        <v>10.5</v>
      </c>
    </row>
    <row r="872" spans="1:4" x14ac:dyDescent="0.35">
      <c r="A872">
        <v>1012</v>
      </c>
      <c r="B872" t="s">
        <v>17179</v>
      </c>
      <c r="C872">
        <v>0</v>
      </c>
      <c r="D872" s="296">
        <v>0</v>
      </c>
    </row>
    <row r="873" spans="1:4" x14ac:dyDescent="0.35">
      <c r="A873">
        <v>1013</v>
      </c>
      <c r="B873" t="s">
        <v>17180</v>
      </c>
      <c r="C873">
        <v>465</v>
      </c>
      <c r="D873" s="296">
        <v>3.984</v>
      </c>
    </row>
    <row r="874" spans="1:4" x14ac:dyDescent="0.35">
      <c r="A874">
        <v>1014</v>
      </c>
      <c r="B874" t="s">
        <v>17181</v>
      </c>
      <c r="C874">
        <v>0</v>
      </c>
      <c r="D874" s="296">
        <v>52.722999999999999</v>
      </c>
    </row>
    <row r="875" spans="1:4" x14ac:dyDescent="0.35">
      <c r="A875">
        <v>1015</v>
      </c>
      <c r="B875" t="s">
        <v>17182</v>
      </c>
      <c r="C875">
        <v>0</v>
      </c>
      <c r="D875" s="296">
        <v>9.9700000000000006</v>
      </c>
    </row>
    <row r="876" spans="1:4" x14ac:dyDescent="0.35">
      <c r="A876">
        <v>1016</v>
      </c>
      <c r="B876" t="s">
        <v>17183</v>
      </c>
      <c r="C876">
        <v>18</v>
      </c>
      <c r="D876" s="296">
        <v>14.99</v>
      </c>
    </row>
    <row r="877" spans="1:4" x14ac:dyDescent="0.35">
      <c r="A877">
        <v>1017</v>
      </c>
      <c r="B877" t="s">
        <v>17184</v>
      </c>
      <c r="C877">
        <v>0</v>
      </c>
      <c r="D877" s="296">
        <v>7.29</v>
      </c>
    </row>
    <row r="878" spans="1:4" x14ac:dyDescent="0.35">
      <c r="A878">
        <v>1018</v>
      </c>
      <c r="B878" t="s">
        <v>17185</v>
      </c>
      <c r="C878">
        <v>0</v>
      </c>
      <c r="D878" s="296">
        <v>8.35</v>
      </c>
    </row>
    <row r="879" spans="1:4" x14ac:dyDescent="0.35">
      <c r="A879">
        <v>1019</v>
      </c>
      <c r="B879" t="s">
        <v>17186</v>
      </c>
      <c r="C879">
        <v>0</v>
      </c>
      <c r="D879" s="296">
        <v>8.5</v>
      </c>
    </row>
    <row r="880" spans="1:4" x14ac:dyDescent="0.35">
      <c r="A880">
        <v>1020</v>
      </c>
      <c r="B880" t="s">
        <v>17187</v>
      </c>
      <c r="C880">
        <v>72</v>
      </c>
      <c r="D880" s="296">
        <v>11.19</v>
      </c>
    </row>
    <row r="881" spans="1:4" x14ac:dyDescent="0.35">
      <c r="A881">
        <v>1021</v>
      </c>
      <c r="B881" t="s">
        <v>17188</v>
      </c>
      <c r="C881">
        <v>54</v>
      </c>
      <c r="D881" s="296">
        <v>12.55</v>
      </c>
    </row>
    <row r="882" spans="1:4" x14ac:dyDescent="0.35">
      <c r="A882">
        <v>1022</v>
      </c>
      <c r="B882" t="s">
        <v>17189</v>
      </c>
      <c r="C882">
        <v>0</v>
      </c>
      <c r="D882" s="296">
        <v>22.4</v>
      </c>
    </row>
    <row r="883" spans="1:4" x14ac:dyDescent="0.35">
      <c r="A883">
        <v>1023</v>
      </c>
      <c r="B883" t="s">
        <v>17190</v>
      </c>
      <c r="C883">
        <v>0</v>
      </c>
      <c r="D883" s="296">
        <v>74.739999999999995</v>
      </c>
    </row>
    <row r="884" spans="1:4" x14ac:dyDescent="0.35">
      <c r="A884">
        <v>1024</v>
      </c>
      <c r="B884" t="s">
        <v>17191</v>
      </c>
      <c r="C884">
        <v>0</v>
      </c>
      <c r="D884" s="296">
        <v>11.5</v>
      </c>
    </row>
    <row r="885" spans="1:4" x14ac:dyDescent="0.35">
      <c r="A885">
        <v>1025</v>
      </c>
      <c r="B885" t="s">
        <v>17192</v>
      </c>
      <c r="C885">
        <v>0</v>
      </c>
      <c r="D885" s="296">
        <v>31.41</v>
      </c>
    </row>
    <row r="886" spans="1:4" x14ac:dyDescent="0.35">
      <c r="A886">
        <v>1026</v>
      </c>
      <c r="B886" t="s">
        <v>17193</v>
      </c>
      <c r="C886">
        <v>0</v>
      </c>
      <c r="D886" s="296">
        <v>0</v>
      </c>
    </row>
    <row r="887" spans="1:4" x14ac:dyDescent="0.35">
      <c r="A887">
        <v>1027</v>
      </c>
      <c r="B887" t="s">
        <v>17194</v>
      </c>
      <c r="C887">
        <v>0</v>
      </c>
      <c r="D887" s="296">
        <v>48</v>
      </c>
    </row>
    <row r="888" spans="1:4" x14ac:dyDescent="0.35">
      <c r="A888">
        <v>1028</v>
      </c>
      <c r="B888" t="s">
        <v>17195</v>
      </c>
      <c r="C888">
        <v>0</v>
      </c>
      <c r="D888" s="296">
        <v>39.46</v>
      </c>
    </row>
    <row r="889" spans="1:4" x14ac:dyDescent="0.35">
      <c r="A889">
        <v>1029</v>
      </c>
      <c r="B889" t="s">
        <v>17196</v>
      </c>
      <c r="C889">
        <v>0</v>
      </c>
      <c r="D889" s="296">
        <v>30.77</v>
      </c>
    </row>
    <row r="890" spans="1:4" x14ac:dyDescent="0.35">
      <c r="A890">
        <v>1030</v>
      </c>
      <c r="B890" t="s">
        <v>17197</v>
      </c>
      <c r="C890">
        <v>0</v>
      </c>
      <c r="D890" s="296">
        <v>13.87</v>
      </c>
    </row>
    <row r="891" spans="1:4" x14ac:dyDescent="0.35">
      <c r="A891">
        <v>1031</v>
      </c>
      <c r="B891" t="s">
        <v>17198</v>
      </c>
      <c r="C891">
        <v>0</v>
      </c>
      <c r="D891" s="296">
        <v>7.9870000000000001</v>
      </c>
    </row>
    <row r="892" spans="1:4" x14ac:dyDescent="0.35">
      <c r="A892">
        <v>1032</v>
      </c>
      <c r="B892" t="s">
        <v>17199</v>
      </c>
      <c r="C892">
        <v>0</v>
      </c>
      <c r="D892" s="296">
        <v>8.0500000000000007</v>
      </c>
    </row>
    <row r="893" spans="1:4" x14ac:dyDescent="0.35">
      <c r="A893">
        <v>1033</v>
      </c>
      <c r="B893" t="s">
        <v>17200</v>
      </c>
      <c r="C893">
        <v>0</v>
      </c>
      <c r="D893" s="296">
        <v>23.92</v>
      </c>
    </row>
    <row r="894" spans="1:4" x14ac:dyDescent="0.35">
      <c r="A894">
        <v>1034</v>
      </c>
      <c r="B894" t="s">
        <v>17201</v>
      </c>
      <c r="C894">
        <v>0</v>
      </c>
      <c r="D894" s="296">
        <v>28.29</v>
      </c>
    </row>
    <row r="895" spans="1:4" x14ac:dyDescent="0.35">
      <c r="A895">
        <v>1035</v>
      </c>
      <c r="B895" t="s">
        <v>17202</v>
      </c>
      <c r="C895">
        <v>0</v>
      </c>
      <c r="D895" s="296">
        <v>16.7</v>
      </c>
    </row>
    <row r="896" spans="1:4" x14ac:dyDescent="0.35">
      <c r="A896">
        <v>1036</v>
      </c>
      <c r="B896" t="s">
        <v>17203</v>
      </c>
      <c r="C896">
        <v>0</v>
      </c>
      <c r="D896" s="296">
        <v>25.93</v>
      </c>
    </row>
    <row r="897" spans="1:4" x14ac:dyDescent="0.35">
      <c r="A897">
        <v>1037</v>
      </c>
      <c r="B897" t="s">
        <v>17204</v>
      </c>
      <c r="C897">
        <v>0</v>
      </c>
      <c r="D897" s="296">
        <v>24.21</v>
      </c>
    </row>
    <row r="898" spans="1:4" x14ac:dyDescent="0.35">
      <c r="A898">
        <v>1038</v>
      </c>
      <c r="B898" t="s">
        <v>17205</v>
      </c>
      <c r="C898">
        <v>0</v>
      </c>
      <c r="D898" s="296">
        <v>11.946</v>
      </c>
    </row>
    <row r="899" spans="1:4" x14ac:dyDescent="0.35">
      <c r="A899">
        <v>1039</v>
      </c>
      <c r="B899" t="s">
        <v>17206</v>
      </c>
      <c r="C899">
        <v>0</v>
      </c>
      <c r="D899" s="296">
        <v>39</v>
      </c>
    </row>
    <row r="900" spans="1:4" x14ac:dyDescent="0.35">
      <c r="A900">
        <v>1040</v>
      </c>
      <c r="B900" t="s">
        <v>17207</v>
      </c>
      <c r="C900">
        <v>0</v>
      </c>
      <c r="D900" s="296">
        <v>27.36</v>
      </c>
    </row>
    <row r="901" spans="1:4" x14ac:dyDescent="0.35">
      <c r="A901">
        <v>1041</v>
      </c>
      <c r="B901" t="s">
        <v>17208</v>
      </c>
      <c r="C901">
        <v>0</v>
      </c>
      <c r="D901" s="296">
        <v>854.77</v>
      </c>
    </row>
    <row r="902" spans="1:4" x14ac:dyDescent="0.35">
      <c r="A902">
        <v>1042</v>
      </c>
      <c r="B902" t="s">
        <v>17209</v>
      </c>
      <c r="C902">
        <v>0</v>
      </c>
      <c r="D902" s="296">
        <v>1500</v>
      </c>
    </row>
    <row r="903" spans="1:4" x14ac:dyDescent="0.35">
      <c r="A903">
        <v>1043</v>
      </c>
      <c r="B903" t="s">
        <v>17210</v>
      </c>
      <c r="C903">
        <v>15</v>
      </c>
      <c r="D903" s="296">
        <v>24.37</v>
      </c>
    </row>
    <row r="904" spans="1:4" x14ac:dyDescent="0.35">
      <c r="A904">
        <v>1044</v>
      </c>
      <c r="B904" t="s">
        <v>17211</v>
      </c>
      <c r="C904">
        <v>0</v>
      </c>
      <c r="D904" s="296">
        <v>55.31</v>
      </c>
    </row>
    <row r="905" spans="1:4" x14ac:dyDescent="0.35">
      <c r="A905">
        <v>1045</v>
      </c>
      <c r="B905" t="s">
        <v>17212</v>
      </c>
      <c r="C905">
        <v>0</v>
      </c>
      <c r="D905" s="296">
        <v>113.4</v>
      </c>
    </row>
    <row r="906" spans="1:4" x14ac:dyDescent="0.35">
      <c r="A906">
        <v>1046</v>
      </c>
      <c r="B906" t="s">
        <v>17213</v>
      </c>
      <c r="C906">
        <v>0</v>
      </c>
      <c r="D906" s="296">
        <v>217.45</v>
      </c>
    </row>
    <row r="907" spans="1:4" x14ac:dyDescent="0.35">
      <c r="A907">
        <v>1047</v>
      </c>
      <c r="B907" t="s">
        <v>17214</v>
      </c>
      <c r="C907">
        <v>3</v>
      </c>
      <c r="D907" s="296">
        <v>39.9</v>
      </c>
    </row>
    <row r="908" spans="1:4" x14ac:dyDescent="0.35">
      <c r="A908">
        <v>1048</v>
      </c>
      <c r="B908" t="s">
        <v>17215</v>
      </c>
      <c r="C908">
        <v>264</v>
      </c>
      <c r="D908" s="296">
        <v>9.4</v>
      </c>
    </row>
    <row r="909" spans="1:4" x14ac:dyDescent="0.35">
      <c r="A909">
        <v>1049</v>
      </c>
      <c r="B909" t="s">
        <v>17216</v>
      </c>
      <c r="C909">
        <v>0</v>
      </c>
      <c r="D909" s="296">
        <v>28.5</v>
      </c>
    </row>
    <row r="910" spans="1:4" x14ac:dyDescent="0.35">
      <c r="A910">
        <v>1050</v>
      </c>
      <c r="B910" t="s">
        <v>17217</v>
      </c>
      <c r="C910">
        <v>0</v>
      </c>
      <c r="D910" s="296">
        <v>17.899999999999999</v>
      </c>
    </row>
    <row r="911" spans="1:4" x14ac:dyDescent="0.35">
      <c r="A911">
        <v>1051</v>
      </c>
      <c r="B911" t="s">
        <v>17218</v>
      </c>
      <c r="C911">
        <v>0</v>
      </c>
      <c r="D911" s="296">
        <v>13.36</v>
      </c>
    </row>
    <row r="912" spans="1:4" x14ac:dyDescent="0.35">
      <c r="A912">
        <v>1052</v>
      </c>
      <c r="B912" t="s">
        <v>17219</v>
      </c>
      <c r="C912">
        <v>0</v>
      </c>
      <c r="D912" s="296">
        <v>7.39</v>
      </c>
    </row>
    <row r="913" spans="1:4" x14ac:dyDescent="0.35">
      <c r="A913">
        <v>1053</v>
      </c>
      <c r="B913" t="s">
        <v>17220</v>
      </c>
      <c r="C913">
        <v>0</v>
      </c>
      <c r="D913" s="296">
        <v>18.216999999999999</v>
      </c>
    </row>
    <row r="914" spans="1:4" x14ac:dyDescent="0.35">
      <c r="A914">
        <v>1054</v>
      </c>
      <c r="B914" t="s">
        <v>17221</v>
      </c>
      <c r="C914">
        <v>0</v>
      </c>
      <c r="D914" s="296">
        <v>28.276</v>
      </c>
    </row>
    <row r="915" spans="1:4" x14ac:dyDescent="0.35">
      <c r="A915">
        <v>1055</v>
      </c>
      <c r="B915" t="s">
        <v>17222</v>
      </c>
      <c r="C915">
        <v>0</v>
      </c>
      <c r="D915" s="296">
        <v>10.08</v>
      </c>
    </row>
    <row r="916" spans="1:4" x14ac:dyDescent="0.35">
      <c r="A916">
        <v>1056</v>
      </c>
      <c r="B916" t="s">
        <v>17223</v>
      </c>
      <c r="C916">
        <v>0</v>
      </c>
      <c r="D916" s="296">
        <v>22.9</v>
      </c>
    </row>
    <row r="917" spans="1:4" x14ac:dyDescent="0.35">
      <c r="A917">
        <v>1057</v>
      </c>
      <c r="B917" t="s">
        <v>17224</v>
      </c>
      <c r="C917">
        <v>12</v>
      </c>
      <c r="D917" s="296">
        <v>22.45</v>
      </c>
    </row>
    <row r="918" spans="1:4" x14ac:dyDescent="0.35">
      <c r="A918">
        <v>1058</v>
      </c>
      <c r="B918" t="s">
        <v>17225</v>
      </c>
      <c r="C918">
        <v>0</v>
      </c>
      <c r="D918" s="296">
        <v>7.13</v>
      </c>
    </row>
    <row r="919" spans="1:4" x14ac:dyDescent="0.35">
      <c r="A919">
        <v>1059</v>
      </c>
      <c r="B919" t="s">
        <v>17226</v>
      </c>
      <c r="C919">
        <v>0</v>
      </c>
      <c r="D919" s="296">
        <v>5.0579999999999998</v>
      </c>
    </row>
    <row r="920" spans="1:4" x14ac:dyDescent="0.35">
      <c r="A920">
        <v>1060</v>
      </c>
      <c r="B920" t="s">
        <v>17227</v>
      </c>
      <c r="C920">
        <v>0</v>
      </c>
      <c r="D920" s="296">
        <v>6.5</v>
      </c>
    </row>
    <row r="921" spans="1:4" x14ac:dyDescent="0.35">
      <c r="A921">
        <v>1061</v>
      </c>
      <c r="B921" t="s">
        <v>17228</v>
      </c>
      <c r="C921">
        <v>0</v>
      </c>
      <c r="D921" s="296">
        <v>73.28</v>
      </c>
    </row>
    <row r="922" spans="1:4" x14ac:dyDescent="0.35">
      <c r="A922">
        <v>1063</v>
      </c>
      <c r="B922" t="s">
        <v>17229</v>
      </c>
      <c r="C922">
        <v>0</v>
      </c>
      <c r="D922" s="296">
        <v>35.64</v>
      </c>
    </row>
    <row r="923" spans="1:4" x14ac:dyDescent="0.35">
      <c r="A923">
        <v>1064</v>
      </c>
      <c r="B923" t="s">
        <v>17230</v>
      </c>
      <c r="C923">
        <v>0</v>
      </c>
      <c r="D923" s="296">
        <v>12.112</v>
      </c>
    </row>
    <row r="924" spans="1:4" x14ac:dyDescent="0.35">
      <c r="A924">
        <v>1065</v>
      </c>
      <c r="B924" t="s">
        <v>17231</v>
      </c>
      <c r="C924">
        <v>0</v>
      </c>
      <c r="D924" s="296">
        <v>13.45</v>
      </c>
    </row>
    <row r="925" spans="1:4" x14ac:dyDescent="0.35">
      <c r="A925">
        <v>1066</v>
      </c>
      <c r="B925" t="s">
        <v>17232</v>
      </c>
      <c r="C925">
        <v>0</v>
      </c>
      <c r="D925" s="296">
        <v>21.82</v>
      </c>
    </row>
    <row r="926" spans="1:4" x14ac:dyDescent="0.35">
      <c r="A926">
        <v>1067</v>
      </c>
      <c r="B926" t="s">
        <v>17233</v>
      </c>
      <c r="C926">
        <v>0</v>
      </c>
      <c r="D926" s="296">
        <v>25.19</v>
      </c>
    </row>
    <row r="927" spans="1:4" x14ac:dyDescent="0.35">
      <c r="A927">
        <v>1068</v>
      </c>
      <c r="B927" t="s">
        <v>17234</v>
      </c>
      <c r="C927">
        <v>0</v>
      </c>
      <c r="D927" s="296">
        <v>51.384</v>
      </c>
    </row>
    <row r="928" spans="1:4" x14ac:dyDescent="0.35">
      <c r="A928">
        <v>1069</v>
      </c>
      <c r="B928" t="s">
        <v>17235</v>
      </c>
      <c r="C928">
        <v>0</v>
      </c>
      <c r="D928" s="296">
        <v>201.4</v>
      </c>
    </row>
    <row r="929" spans="1:4" x14ac:dyDescent="0.35">
      <c r="A929">
        <v>1070</v>
      </c>
      <c r="B929" t="s">
        <v>17236</v>
      </c>
      <c r="C929">
        <v>0</v>
      </c>
      <c r="D929" s="296">
        <v>7.8170000000000002</v>
      </c>
    </row>
    <row r="930" spans="1:4" x14ac:dyDescent="0.35">
      <c r="A930">
        <v>1071</v>
      </c>
      <c r="B930" t="s">
        <v>17237</v>
      </c>
      <c r="C930">
        <v>0</v>
      </c>
      <c r="D930" s="296">
        <v>11.38</v>
      </c>
    </row>
    <row r="931" spans="1:4" x14ac:dyDescent="0.35">
      <c r="A931">
        <v>1072</v>
      </c>
      <c r="B931" t="s">
        <v>17238</v>
      </c>
      <c r="C931">
        <v>0</v>
      </c>
      <c r="D931" s="296">
        <v>28.07</v>
      </c>
    </row>
    <row r="932" spans="1:4" x14ac:dyDescent="0.35">
      <c r="A932">
        <v>1073</v>
      </c>
      <c r="B932" t="s">
        <v>17239</v>
      </c>
      <c r="C932">
        <v>0</v>
      </c>
      <c r="D932" s="296">
        <v>14.88</v>
      </c>
    </row>
    <row r="933" spans="1:4" x14ac:dyDescent="0.35">
      <c r="A933">
        <v>1074</v>
      </c>
      <c r="B933" t="s">
        <v>17240</v>
      </c>
      <c r="C933">
        <v>0</v>
      </c>
      <c r="D933" s="296">
        <v>16.77</v>
      </c>
    </row>
    <row r="934" spans="1:4" x14ac:dyDescent="0.35">
      <c r="A934">
        <v>1075</v>
      </c>
      <c r="B934" t="s">
        <v>17241</v>
      </c>
      <c r="C934">
        <v>0</v>
      </c>
      <c r="D934" s="296">
        <v>12.7</v>
      </c>
    </row>
    <row r="935" spans="1:4" x14ac:dyDescent="0.35">
      <c r="A935">
        <v>1076</v>
      </c>
      <c r="B935" t="s">
        <v>17242</v>
      </c>
      <c r="C935">
        <v>0</v>
      </c>
      <c r="D935" s="296">
        <v>14.27</v>
      </c>
    </row>
    <row r="936" spans="1:4" x14ac:dyDescent="0.35">
      <c r="A936">
        <v>1077</v>
      </c>
      <c r="B936" t="s">
        <v>17243</v>
      </c>
      <c r="C936">
        <v>0</v>
      </c>
      <c r="D936" s="296">
        <v>15.34</v>
      </c>
    </row>
    <row r="937" spans="1:4" x14ac:dyDescent="0.35">
      <c r="A937">
        <v>1078</v>
      </c>
      <c r="B937" t="s">
        <v>17244</v>
      </c>
      <c r="C937">
        <v>0</v>
      </c>
      <c r="D937" s="296">
        <v>32.92</v>
      </c>
    </row>
    <row r="938" spans="1:4" x14ac:dyDescent="0.35">
      <c r="A938">
        <v>1079</v>
      </c>
      <c r="B938" t="s">
        <v>17245</v>
      </c>
      <c r="C938">
        <v>0</v>
      </c>
      <c r="D938" s="296">
        <v>23.25</v>
      </c>
    </row>
    <row r="939" spans="1:4" x14ac:dyDescent="0.35">
      <c r="A939">
        <v>1080</v>
      </c>
      <c r="B939" t="s">
        <v>17246</v>
      </c>
      <c r="C939">
        <v>15</v>
      </c>
      <c r="D939" s="296">
        <v>25.9</v>
      </c>
    </row>
    <row r="940" spans="1:4" x14ac:dyDescent="0.35">
      <c r="A940">
        <v>1081</v>
      </c>
      <c r="B940" t="s">
        <v>17247</v>
      </c>
      <c r="C940">
        <v>0</v>
      </c>
      <c r="D940" s="296">
        <v>10</v>
      </c>
    </row>
    <row r="941" spans="1:4" x14ac:dyDescent="0.35">
      <c r="A941">
        <v>1082</v>
      </c>
      <c r="B941" t="s">
        <v>17248</v>
      </c>
      <c r="C941">
        <v>0</v>
      </c>
      <c r="D941" s="296">
        <v>9.7899999999999991</v>
      </c>
    </row>
    <row r="942" spans="1:4" x14ac:dyDescent="0.35">
      <c r="A942">
        <v>1083</v>
      </c>
      <c r="B942" t="s">
        <v>17249</v>
      </c>
      <c r="C942">
        <v>0</v>
      </c>
      <c r="D942" s="296">
        <v>12.317</v>
      </c>
    </row>
    <row r="943" spans="1:4" x14ac:dyDescent="0.35">
      <c r="A943">
        <v>1084</v>
      </c>
      <c r="B943" t="s">
        <v>17250</v>
      </c>
      <c r="C943">
        <v>0</v>
      </c>
      <c r="D943" s="296">
        <v>8.49</v>
      </c>
    </row>
    <row r="944" spans="1:4" x14ac:dyDescent="0.35">
      <c r="A944">
        <v>1085</v>
      </c>
      <c r="B944" t="s">
        <v>17251</v>
      </c>
      <c r="C944">
        <v>0</v>
      </c>
      <c r="D944" s="296">
        <v>23.29</v>
      </c>
    </row>
    <row r="945" spans="1:4" x14ac:dyDescent="0.35">
      <c r="A945">
        <v>1086</v>
      </c>
      <c r="B945" t="s">
        <v>17252</v>
      </c>
      <c r="C945">
        <v>0</v>
      </c>
      <c r="D945" s="296">
        <v>12.5</v>
      </c>
    </row>
    <row r="946" spans="1:4" x14ac:dyDescent="0.35">
      <c r="A946">
        <v>1087</v>
      </c>
      <c r="B946" t="s">
        <v>17253</v>
      </c>
      <c r="C946">
        <v>0</v>
      </c>
      <c r="D946" s="296">
        <v>58.97</v>
      </c>
    </row>
    <row r="947" spans="1:4" x14ac:dyDescent="0.35">
      <c r="A947">
        <v>1088</v>
      </c>
      <c r="B947" t="s">
        <v>17254</v>
      </c>
      <c r="C947">
        <v>0</v>
      </c>
      <c r="D947" s="296">
        <v>23.22</v>
      </c>
    </row>
    <row r="948" spans="1:4" x14ac:dyDescent="0.35">
      <c r="A948">
        <v>1089</v>
      </c>
      <c r="B948" t="s">
        <v>17255</v>
      </c>
      <c r="C948">
        <v>0</v>
      </c>
      <c r="D948" s="296">
        <v>11.75</v>
      </c>
    </row>
    <row r="949" spans="1:4" x14ac:dyDescent="0.35">
      <c r="A949">
        <v>1090</v>
      </c>
      <c r="B949" t="s">
        <v>17256</v>
      </c>
      <c r="C949">
        <v>0</v>
      </c>
      <c r="D949" s="296">
        <v>10.180999999999999</v>
      </c>
    </row>
    <row r="950" spans="1:4" x14ac:dyDescent="0.35">
      <c r="A950">
        <v>1091</v>
      </c>
      <c r="B950" t="s">
        <v>17257</v>
      </c>
      <c r="C950">
        <v>0</v>
      </c>
      <c r="D950" s="296">
        <v>8.4190000000000005</v>
      </c>
    </row>
    <row r="951" spans="1:4" x14ac:dyDescent="0.35">
      <c r="A951">
        <v>1092</v>
      </c>
      <c r="B951" t="s">
        <v>17258</v>
      </c>
      <c r="C951">
        <v>0</v>
      </c>
      <c r="D951" s="296">
        <v>20.957999999999998</v>
      </c>
    </row>
    <row r="952" spans="1:4" x14ac:dyDescent="0.35">
      <c r="A952">
        <v>1093</v>
      </c>
      <c r="B952" t="s">
        <v>17259</v>
      </c>
      <c r="C952">
        <v>0</v>
      </c>
      <c r="D952" s="296">
        <v>22.21</v>
      </c>
    </row>
    <row r="953" spans="1:4" x14ac:dyDescent="0.35">
      <c r="A953">
        <v>1094</v>
      </c>
      <c r="B953" t="s">
        <v>17260</v>
      </c>
      <c r="C953">
        <v>0</v>
      </c>
      <c r="D953" s="296">
        <v>87.08</v>
      </c>
    </row>
    <row r="954" spans="1:4" x14ac:dyDescent="0.35">
      <c r="A954">
        <v>1095</v>
      </c>
      <c r="B954" t="s">
        <v>17261</v>
      </c>
      <c r="C954">
        <v>0</v>
      </c>
      <c r="D954" s="296">
        <v>130.94999999999999</v>
      </c>
    </row>
    <row r="955" spans="1:4" x14ac:dyDescent="0.35">
      <c r="A955">
        <v>1096</v>
      </c>
      <c r="B955" t="s">
        <v>17262</v>
      </c>
      <c r="C955">
        <v>0</v>
      </c>
      <c r="D955" s="296">
        <v>26.4</v>
      </c>
    </row>
    <row r="956" spans="1:4" x14ac:dyDescent="0.35">
      <c r="A956">
        <v>1097</v>
      </c>
      <c r="B956" t="s">
        <v>17263</v>
      </c>
      <c r="C956">
        <v>15</v>
      </c>
      <c r="D956" s="296">
        <v>30.37</v>
      </c>
    </row>
    <row r="957" spans="1:4" x14ac:dyDescent="0.35">
      <c r="A957">
        <v>1098</v>
      </c>
      <c r="B957" t="s">
        <v>17264</v>
      </c>
      <c r="C957">
        <v>0</v>
      </c>
      <c r="D957" s="296">
        <v>48.69</v>
      </c>
    </row>
    <row r="958" spans="1:4" x14ac:dyDescent="0.35">
      <c r="A958">
        <v>1099</v>
      </c>
      <c r="B958" t="s">
        <v>17265</v>
      </c>
      <c r="C958">
        <v>0</v>
      </c>
      <c r="D958" s="296">
        <v>32.11</v>
      </c>
    </row>
    <row r="959" spans="1:4" x14ac:dyDescent="0.35">
      <c r="A959">
        <v>1100</v>
      </c>
      <c r="B959" t="s">
        <v>17266</v>
      </c>
      <c r="C959">
        <v>0</v>
      </c>
      <c r="D959" s="296">
        <v>19.46</v>
      </c>
    </row>
    <row r="960" spans="1:4" x14ac:dyDescent="0.35">
      <c r="A960">
        <v>1101</v>
      </c>
      <c r="B960" t="s">
        <v>17267</v>
      </c>
      <c r="C960">
        <v>45</v>
      </c>
      <c r="D960" s="296">
        <v>16.5</v>
      </c>
    </row>
    <row r="961" spans="1:4" x14ac:dyDescent="0.35">
      <c r="A961">
        <v>1102</v>
      </c>
      <c r="B961" t="s">
        <v>17268</v>
      </c>
      <c r="C961">
        <v>90</v>
      </c>
      <c r="D961" s="296">
        <v>8.49</v>
      </c>
    </row>
    <row r="962" spans="1:4" x14ac:dyDescent="0.35">
      <c r="A962">
        <v>1103</v>
      </c>
      <c r="B962" t="s">
        <v>17269</v>
      </c>
      <c r="C962">
        <v>54</v>
      </c>
      <c r="D962" s="296">
        <v>12.75</v>
      </c>
    </row>
    <row r="963" spans="1:4" x14ac:dyDescent="0.35">
      <c r="A963">
        <v>1104</v>
      </c>
      <c r="B963" t="s">
        <v>17270</v>
      </c>
      <c r="C963">
        <v>0</v>
      </c>
      <c r="D963" s="296">
        <v>20.329999999999998</v>
      </c>
    </row>
    <row r="964" spans="1:4" x14ac:dyDescent="0.35">
      <c r="A964">
        <v>1105</v>
      </c>
      <c r="B964" t="s">
        <v>17271</v>
      </c>
      <c r="C964">
        <v>60</v>
      </c>
      <c r="D964" s="296">
        <v>9.25</v>
      </c>
    </row>
    <row r="965" spans="1:4" x14ac:dyDescent="0.35">
      <c r="A965">
        <v>1106</v>
      </c>
      <c r="B965" t="s">
        <v>17272</v>
      </c>
      <c r="C965">
        <v>54</v>
      </c>
      <c r="D965" s="296">
        <v>12.25</v>
      </c>
    </row>
    <row r="966" spans="1:4" x14ac:dyDescent="0.35">
      <c r="A966">
        <v>1107</v>
      </c>
      <c r="B966" t="s">
        <v>17273</v>
      </c>
      <c r="C966">
        <v>0</v>
      </c>
      <c r="D966" s="296">
        <v>15.6</v>
      </c>
    </row>
    <row r="967" spans="1:4" x14ac:dyDescent="0.35">
      <c r="A967">
        <v>1108</v>
      </c>
      <c r="B967" t="s">
        <v>17274</v>
      </c>
      <c r="C967">
        <v>21</v>
      </c>
      <c r="D967" s="296">
        <v>16.23</v>
      </c>
    </row>
    <row r="968" spans="1:4" x14ac:dyDescent="0.35">
      <c r="A968">
        <v>1109</v>
      </c>
      <c r="B968" t="s">
        <v>17275</v>
      </c>
      <c r="C968">
        <v>0</v>
      </c>
      <c r="D968" s="296">
        <v>12.209</v>
      </c>
    </row>
    <row r="969" spans="1:4" x14ac:dyDescent="0.35">
      <c r="A969">
        <v>1110</v>
      </c>
      <c r="B969" t="s">
        <v>17276</v>
      </c>
      <c r="C969">
        <v>0</v>
      </c>
      <c r="D969" s="296">
        <v>12.31</v>
      </c>
    </row>
    <row r="970" spans="1:4" x14ac:dyDescent="0.35">
      <c r="A970">
        <v>1111</v>
      </c>
      <c r="B970" t="s">
        <v>17277</v>
      </c>
      <c r="C970">
        <v>6</v>
      </c>
      <c r="D970" s="296">
        <v>27.41</v>
      </c>
    </row>
    <row r="971" spans="1:4" x14ac:dyDescent="0.35">
      <c r="A971">
        <v>1112</v>
      </c>
      <c r="B971" t="s">
        <v>17278</v>
      </c>
      <c r="C971">
        <v>48</v>
      </c>
      <c r="D971" s="296">
        <v>27.3</v>
      </c>
    </row>
    <row r="972" spans="1:4" x14ac:dyDescent="0.35">
      <c r="A972">
        <v>1113</v>
      </c>
      <c r="B972" t="s">
        <v>17279</v>
      </c>
      <c r="C972">
        <v>-3</v>
      </c>
      <c r="D972" s="296">
        <v>16.690000000000001</v>
      </c>
    </row>
    <row r="973" spans="1:4" x14ac:dyDescent="0.35">
      <c r="A973">
        <v>1114</v>
      </c>
      <c r="B973" t="s">
        <v>17280</v>
      </c>
      <c r="C973">
        <v>0</v>
      </c>
      <c r="D973" s="296">
        <v>17.309999999999999</v>
      </c>
    </row>
    <row r="974" spans="1:4" x14ac:dyDescent="0.35">
      <c r="A974">
        <v>1115</v>
      </c>
      <c r="B974" t="s">
        <v>17281</v>
      </c>
      <c r="C974">
        <v>0</v>
      </c>
      <c r="D974" s="296">
        <v>19.28</v>
      </c>
    </row>
    <row r="975" spans="1:4" x14ac:dyDescent="0.35">
      <c r="A975">
        <v>1116</v>
      </c>
      <c r="B975" t="s">
        <v>17282</v>
      </c>
      <c r="C975">
        <v>9</v>
      </c>
      <c r="D975" s="296">
        <v>22.32</v>
      </c>
    </row>
    <row r="976" spans="1:4" x14ac:dyDescent="0.35">
      <c r="A976">
        <v>1117</v>
      </c>
      <c r="B976" t="s">
        <v>17283</v>
      </c>
      <c r="C976">
        <v>42</v>
      </c>
      <c r="D976" s="296">
        <v>11.79</v>
      </c>
    </row>
    <row r="977" spans="1:4" x14ac:dyDescent="0.35">
      <c r="A977">
        <v>1118</v>
      </c>
      <c r="B977" t="s">
        <v>17284</v>
      </c>
      <c r="C977">
        <v>24</v>
      </c>
      <c r="D977" s="296">
        <v>15.996</v>
      </c>
    </row>
    <row r="978" spans="1:4" x14ac:dyDescent="0.35">
      <c r="A978">
        <v>1119</v>
      </c>
      <c r="B978" t="s">
        <v>17285</v>
      </c>
      <c r="C978">
        <v>-1</v>
      </c>
      <c r="D978" s="296">
        <v>29.85</v>
      </c>
    </row>
    <row r="979" spans="1:4" x14ac:dyDescent="0.35">
      <c r="A979">
        <v>1120</v>
      </c>
      <c r="B979" t="s">
        <v>17286</v>
      </c>
      <c r="C979">
        <v>0</v>
      </c>
      <c r="D979" s="296">
        <v>16.113</v>
      </c>
    </row>
    <row r="980" spans="1:4" x14ac:dyDescent="0.35">
      <c r="A980">
        <v>1121</v>
      </c>
      <c r="B980" t="s">
        <v>17287</v>
      </c>
      <c r="C980">
        <v>0</v>
      </c>
      <c r="D980" s="296">
        <v>18</v>
      </c>
    </row>
    <row r="981" spans="1:4" x14ac:dyDescent="0.35">
      <c r="A981">
        <v>1122</v>
      </c>
      <c r="B981" t="s">
        <v>17288</v>
      </c>
      <c r="C981">
        <v>102</v>
      </c>
      <c r="D981" s="296">
        <v>11.83</v>
      </c>
    </row>
    <row r="982" spans="1:4" x14ac:dyDescent="0.35">
      <c r="A982">
        <v>1123</v>
      </c>
      <c r="B982" t="s">
        <v>17289</v>
      </c>
      <c r="C982">
        <v>0</v>
      </c>
      <c r="D982" s="296">
        <v>36.6</v>
      </c>
    </row>
    <row r="983" spans="1:4" x14ac:dyDescent="0.35">
      <c r="A983">
        <v>1124</v>
      </c>
      <c r="B983" t="s">
        <v>17290</v>
      </c>
      <c r="C983">
        <v>0</v>
      </c>
      <c r="D983" s="296">
        <v>35.49</v>
      </c>
    </row>
    <row r="984" spans="1:4" x14ac:dyDescent="0.35">
      <c r="A984">
        <v>1125</v>
      </c>
      <c r="B984" t="s">
        <v>17291</v>
      </c>
      <c r="C984">
        <v>6</v>
      </c>
      <c r="D984" s="296">
        <v>39.909999999999997</v>
      </c>
    </row>
    <row r="985" spans="1:4" x14ac:dyDescent="0.35">
      <c r="A985">
        <v>1126</v>
      </c>
      <c r="B985" t="s">
        <v>17292</v>
      </c>
      <c r="C985">
        <v>0</v>
      </c>
      <c r="D985" s="296">
        <v>0</v>
      </c>
    </row>
    <row r="986" spans="1:4" x14ac:dyDescent="0.35">
      <c r="A986">
        <v>1127</v>
      </c>
      <c r="B986" t="s">
        <v>17293</v>
      </c>
      <c r="C986">
        <v>0</v>
      </c>
      <c r="D986" s="296">
        <v>21.945</v>
      </c>
    </row>
    <row r="987" spans="1:4" x14ac:dyDescent="0.35">
      <c r="A987">
        <v>1128</v>
      </c>
      <c r="B987" t="s">
        <v>17294</v>
      </c>
      <c r="C987">
        <v>0</v>
      </c>
      <c r="D987" s="296">
        <v>40.799999999999997</v>
      </c>
    </row>
    <row r="988" spans="1:4" x14ac:dyDescent="0.35">
      <c r="A988">
        <v>1129</v>
      </c>
      <c r="B988" t="s">
        <v>17295</v>
      </c>
      <c r="C988">
        <v>0</v>
      </c>
      <c r="D988" s="296">
        <v>9.7240000000000002</v>
      </c>
    </row>
    <row r="989" spans="1:4" x14ac:dyDescent="0.35">
      <c r="A989">
        <v>1130</v>
      </c>
      <c r="B989" t="s">
        <v>17296</v>
      </c>
      <c r="C989">
        <v>0</v>
      </c>
      <c r="D989" s="296">
        <v>7.38</v>
      </c>
    </row>
    <row r="990" spans="1:4" x14ac:dyDescent="0.35">
      <c r="A990">
        <v>1131</v>
      </c>
      <c r="B990" t="s">
        <v>17297</v>
      </c>
      <c r="C990">
        <v>15</v>
      </c>
      <c r="D990" s="296">
        <v>11.2</v>
      </c>
    </row>
    <row r="991" spans="1:4" x14ac:dyDescent="0.35">
      <c r="A991">
        <v>1132</v>
      </c>
      <c r="B991" t="s">
        <v>17298</v>
      </c>
      <c r="C991">
        <v>0</v>
      </c>
      <c r="D991" s="296">
        <v>21.686</v>
      </c>
    </row>
    <row r="992" spans="1:4" x14ac:dyDescent="0.35">
      <c r="A992">
        <v>1133</v>
      </c>
      <c r="B992" t="s">
        <v>17299</v>
      </c>
      <c r="C992">
        <v>12</v>
      </c>
      <c r="D992" s="296">
        <v>17.95</v>
      </c>
    </row>
    <row r="993" spans="1:4" x14ac:dyDescent="0.35">
      <c r="A993">
        <v>1134</v>
      </c>
      <c r="B993" t="s">
        <v>17300</v>
      </c>
      <c r="C993">
        <v>0</v>
      </c>
      <c r="D993" s="296">
        <v>45.6</v>
      </c>
    </row>
    <row r="994" spans="1:4" x14ac:dyDescent="0.35">
      <c r="A994">
        <v>1135</v>
      </c>
      <c r="B994" t="s">
        <v>17301</v>
      </c>
      <c r="C994">
        <v>0</v>
      </c>
      <c r="D994" s="296">
        <v>21.19</v>
      </c>
    </row>
    <row r="995" spans="1:4" x14ac:dyDescent="0.35">
      <c r="A995">
        <v>1136</v>
      </c>
      <c r="B995" t="s">
        <v>17302</v>
      </c>
      <c r="C995">
        <v>0</v>
      </c>
      <c r="D995" s="296">
        <v>26.29</v>
      </c>
    </row>
    <row r="996" spans="1:4" x14ac:dyDescent="0.35">
      <c r="A996">
        <v>1137</v>
      </c>
      <c r="B996" t="s">
        <v>17303</v>
      </c>
      <c r="C996">
        <v>0</v>
      </c>
      <c r="D996" s="296">
        <v>16.41</v>
      </c>
    </row>
    <row r="997" spans="1:4" x14ac:dyDescent="0.35">
      <c r="A997">
        <v>1138</v>
      </c>
      <c r="B997" t="s">
        <v>17304</v>
      </c>
      <c r="C997">
        <v>0</v>
      </c>
      <c r="D997" s="296">
        <v>28.94</v>
      </c>
    </row>
    <row r="998" spans="1:4" x14ac:dyDescent="0.35">
      <c r="A998">
        <v>1139</v>
      </c>
      <c r="B998" t="s">
        <v>17305</v>
      </c>
      <c r="C998">
        <v>354</v>
      </c>
      <c r="D998" s="296">
        <v>6.67</v>
      </c>
    </row>
    <row r="999" spans="1:4" x14ac:dyDescent="0.35">
      <c r="A999">
        <v>1140</v>
      </c>
      <c r="B999" t="s">
        <v>17306</v>
      </c>
      <c r="C999">
        <v>327</v>
      </c>
      <c r="D999" s="296">
        <v>8.3000000000000007</v>
      </c>
    </row>
    <row r="1000" spans="1:4" x14ac:dyDescent="0.35">
      <c r="A1000">
        <v>1141</v>
      </c>
      <c r="B1000" t="s">
        <v>17307</v>
      </c>
      <c r="C1000">
        <v>0</v>
      </c>
      <c r="D1000" s="296">
        <v>10.65</v>
      </c>
    </row>
    <row r="1001" spans="1:4" x14ac:dyDescent="0.35">
      <c r="A1001">
        <v>1142</v>
      </c>
      <c r="B1001" t="s">
        <v>17308</v>
      </c>
      <c r="C1001">
        <v>0</v>
      </c>
      <c r="D1001" s="296">
        <v>22.635999999999999</v>
      </c>
    </row>
    <row r="1002" spans="1:4" x14ac:dyDescent="0.35">
      <c r="A1002">
        <v>1143</v>
      </c>
      <c r="B1002" t="s">
        <v>17309</v>
      </c>
      <c r="C1002">
        <v>0</v>
      </c>
      <c r="D1002" s="296">
        <v>9.3109999999999999</v>
      </c>
    </row>
    <row r="1003" spans="1:4" x14ac:dyDescent="0.35">
      <c r="A1003">
        <v>1144</v>
      </c>
      <c r="B1003" t="s">
        <v>17310</v>
      </c>
      <c r="C1003">
        <v>0</v>
      </c>
      <c r="D1003" s="296">
        <v>5.5490000000000004</v>
      </c>
    </row>
    <row r="1004" spans="1:4" x14ac:dyDescent="0.35">
      <c r="A1004">
        <v>1145</v>
      </c>
      <c r="B1004" t="s">
        <v>17311</v>
      </c>
      <c r="C1004">
        <v>0</v>
      </c>
      <c r="D1004" s="296">
        <v>24.75</v>
      </c>
    </row>
    <row r="1005" spans="1:4" x14ac:dyDescent="0.35">
      <c r="A1005">
        <v>1146</v>
      </c>
      <c r="B1005" t="s">
        <v>17312</v>
      </c>
      <c r="C1005">
        <v>0</v>
      </c>
      <c r="D1005" s="296">
        <v>8.5299999999999994</v>
      </c>
    </row>
    <row r="1006" spans="1:4" x14ac:dyDescent="0.35">
      <c r="A1006">
        <v>1147</v>
      </c>
      <c r="B1006" t="s">
        <v>17313</v>
      </c>
      <c r="C1006">
        <v>0</v>
      </c>
      <c r="D1006" s="296">
        <v>4.4470000000000001</v>
      </c>
    </row>
    <row r="1007" spans="1:4" x14ac:dyDescent="0.35">
      <c r="A1007">
        <v>1148</v>
      </c>
      <c r="B1007" t="s">
        <v>17314</v>
      </c>
      <c r="C1007">
        <v>0</v>
      </c>
      <c r="D1007" s="296">
        <v>18.690000000000001</v>
      </c>
    </row>
    <row r="1008" spans="1:4" x14ac:dyDescent="0.35">
      <c r="A1008">
        <v>1149</v>
      </c>
      <c r="B1008" t="s">
        <v>17315</v>
      </c>
      <c r="C1008">
        <v>15</v>
      </c>
      <c r="D1008" s="296">
        <v>10.82</v>
      </c>
    </row>
    <row r="1009" spans="1:4" x14ac:dyDescent="0.35">
      <c r="A1009">
        <v>1150</v>
      </c>
      <c r="B1009" t="s">
        <v>17316</v>
      </c>
      <c r="C1009">
        <v>0</v>
      </c>
      <c r="D1009" s="296">
        <v>3.64</v>
      </c>
    </row>
    <row r="1010" spans="1:4" x14ac:dyDescent="0.35">
      <c r="A1010">
        <v>1151</v>
      </c>
      <c r="B1010" t="s">
        <v>17317</v>
      </c>
      <c r="C1010">
        <v>0</v>
      </c>
      <c r="D1010" s="296">
        <v>22.94</v>
      </c>
    </row>
    <row r="1011" spans="1:4" x14ac:dyDescent="0.35">
      <c r="A1011">
        <v>1152</v>
      </c>
      <c r="B1011" t="s">
        <v>17318</v>
      </c>
      <c r="C1011">
        <v>0</v>
      </c>
      <c r="D1011" s="296">
        <v>9.3800000000000008</v>
      </c>
    </row>
    <row r="1012" spans="1:4" x14ac:dyDescent="0.35">
      <c r="A1012">
        <v>1153</v>
      </c>
      <c r="B1012" t="s">
        <v>17319</v>
      </c>
      <c r="C1012">
        <v>0</v>
      </c>
      <c r="D1012" s="296">
        <v>11.079000000000001</v>
      </c>
    </row>
    <row r="1013" spans="1:4" x14ac:dyDescent="0.35">
      <c r="A1013">
        <v>1154</v>
      </c>
      <c r="B1013" t="s">
        <v>17320</v>
      </c>
      <c r="C1013">
        <v>0</v>
      </c>
      <c r="D1013" s="296">
        <v>19.75</v>
      </c>
    </row>
    <row r="1014" spans="1:4" x14ac:dyDescent="0.35">
      <c r="A1014">
        <v>1155</v>
      </c>
      <c r="B1014" t="s">
        <v>17321</v>
      </c>
      <c r="C1014">
        <v>0</v>
      </c>
      <c r="D1014" s="296">
        <v>27.17</v>
      </c>
    </row>
    <row r="1015" spans="1:4" x14ac:dyDescent="0.35">
      <c r="A1015">
        <v>1156</v>
      </c>
      <c r="B1015" t="s">
        <v>17322</v>
      </c>
      <c r="C1015">
        <v>0</v>
      </c>
      <c r="D1015" s="296">
        <v>16.059999999999999</v>
      </c>
    </row>
    <row r="1016" spans="1:4" x14ac:dyDescent="0.35">
      <c r="A1016">
        <v>1157</v>
      </c>
      <c r="B1016" t="s">
        <v>17323</v>
      </c>
      <c r="C1016">
        <v>0</v>
      </c>
      <c r="D1016" s="296">
        <v>38.29</v>
      </c>
    </row>
    <row r="1017" spans="1:4" x14ac:dyDescent="0.35">
      <c r="A1017">
        <v>1158</v>
      </c>
      <c r="B1017" t="s">
        <v>17324</v>
      </c>
      <c r="C1017">
        <v>0</v>
      </c>
      <c r="D1017" s="296">
        <v>10.3</v>
      </c>
    </row>
    <row r="1018" spans="1:4" x14ac:dyDescent="0.35">
      <c r="A1018">
        <v>1159</v>
      </c>
      <c r="B1018" t="s">
        <v>17325</v>
      </c>
      <c r="C1018">
        <v>0</v>
      </c>
      <c r="D1018" s="296">
        <v>23.39</v>
      </c>
    </row>
    <row r="1019" spans="1:4" x14ac:dyDescent="0.35">
      <c r="A1019">
        <v>1160</v>
      </c>
      <c r="B1019" t="s">
        <v>17326</v>
      </c>
      <c r="C1019">
        <v>0</v>
      </c>
      <c r="D1019" s="296">
        <v>7</v>
      </c>
    </row>
    <row r="1020" spans="1:4" x14ac:dyDescent="0.35">
      <c r="A1020">
        <v>1161</v>
      </c>
      <c r="B1020" t="s">
        <v>17327</v>
      </c>
      <c r="C1020">
        <v>0</v>
      </c>
      <c r="D1020" s="296">
        <v>1.3640000000000001</v>
      </c>
    </row>
    <row r="1021" spans="1:4" x14ac:dyDescent="0.35">
      <c r="A1021">
        <v>1162</v>
      </c>
      <c r="B1021" t="s">
        <v>17328</v>
      </c>
      <c r="C1021">
        <v>36</v>
      </c>
      <c r="D1021" s="296">
        <v>10.130000000000001</v>
      </c>
    </row>
    <row r="1022" spans="1:4" x14ac:dyDescent="0.35">
      <c r="A1022">
        <v>1163</v>
      </c>
      <c r="B1022" t="s">
        <v>17329</v>
      </c>
      <c r="C1022">
        <v>0</v>
      </c>
      <c r="D1022" s="296">
        <v>6.75</v>
      </c>
    </row>
    <row r="1023" spans="1:4" x14ac:dyDescent="0.35">
      <c r="A1023">
        <v>1164</v>
      </c>
      <c r="B1023" t="s">
        <v>17330</v>
      </c>
      <c r="C1023">
        <v>0</v>
      </c>
      <c r="D1023" s="296">
        <v>15.9</v>
      </c>
    </row>
    <row r="1024" spans="1:4" x14ac:dyDescent="0.35">
      <c r="A1024">
        <v>1165</v>
      </c>
      <c r="B1024" t="s">
        <v>17331</v>
      </c>
      <c r="C1024">
        <v>0</v>
      </c>
      <c r="D1024" s="296">
        <v>22.77</v>
      </c>
    </row>
    <row r="1025" spans="1:4" x14ac:dyDescent="0.35">
      <c r="A1025">
        <v>1166</v>
      </c>
      <c r="B1025" t="s">
        <v>17332</v>
      </c>
      <c r="C1025">
        <v>0</v>
      </c>
      <c r="D1025" s="296">
        <v>16.600000000000001</v>
      </c>
    </row>
    <row r="1026" spans="1:4" x14ac:dyDescent="0.35">
      <c r="A1026">
        <v>1167</v>
      </c>
      <c r="B1026" t="s">
        <v>17333</v>
      </c>
      <c r="C1026">
        <v>0</v>
      </c>
      <c r="D1026" s="296">
        <v>45.19</v>
      </c>
    </row>
    <row r="1027" spans="1:4" x14ac:dyDescent="0.35">
      <c r="A1027">
        <v>1168</v>
      </c>
      <c r="B1027" t="s">
        <v>17334</v>
      </c>
      <c r="C1027">
        <v>0</v>
      </c>
      <c r="D1027" s="296">
        <v>32.58</v>
      </c>
    </row>
    <row r="1028" spans="1:4" x14ac:dyDescent="0.35">
      <c r="A1028">
        <v>1169</v>
      </c>
      <c r="B1028" t="s">
        <v>17335</v>
      </c>
      <c r="C1028">
        <v>0</v>
      </c>
      <c r="D1028" s="296">
        <v>12.9</v>
      </c>
    </row>
    <row r="1029" spans="1:4" x14ac:dyDescent="0.35">
      <c r="A1029">
        <v>1170</v>
      </c>
      <c r="B1029" t="s">
        <v>17336</v>
      </c>
      <c r="C1029">
        <v>0</v>
      </c>
      <c r="D1029" s="296">
        <v>6.58</v>
      </c>
    </row>
    <row r="1030" spans="1:4" x14ac:dyDescent="0.35">
      <c r="A1030">
        <v>1171</v>
      </c>
      <c r="B1030" t="s">
        <v>17337</v>
      </c>
      <c r="C1030">
        <v>138</v>
      </c>
      <c r="D1030" s="296">
        <v>10.504</v>
      </c>
    </row>
    <row r="1031" spans="1:4" x14ac:dyDescent="0.35">
      <c r="A1031">
        <v>1172</v>
      </c>
      <c r="B1031" t="s">
        <v>17338</v>
      </c>
      <c r="C1031">
        <v>0</v>
      </c>
      <c r="D1031" s="296">
        <v>8.8800000000000008</v>
      </c>
    </row>
    <row r="1032" spans="1:4" x14ac:dyDescent="0.35">
      <c r="A1032">
        <v>1173</v>
      </c>
      <c r="B1032" t="s">
        <v>17339</v>
      </c>
      <c r="C1032">
        <v>3</v>
      </c>
      <c r="D1032" s="296">
        <v>14.55</v>
      </c>
    </row>
    <row r="1033" spans="1:4" x14ac:dyDescent="0.35">
      <c r="A1033">
        <v>1174</v>
      </c>
      <c r="B1033" t="s">
        <v>17340</v>
      </c>
      <c r="C1033">
        <v>-8</v>
      </c>
      <c r="D1033" s="296">
        <v>52.722000000000001</v>
      </c>
    </row>
    <row r="1034" spans="1:4" x14ac:dyDescent="0.35">
      <c r="A1034">
        <v>1175</v>
      </c>
      <c r="B1034" t="s">
        <v>17341</v>
      </c>
      <c r="C1034">
        <v>0</v>
      </c>
      <c r="D1034" s="296">
        <v>42.11</v>
      </c>
    </row>
    <row r="1035" spans="1:4" x14ac:dyDescent="0.35">
      <c r="A1035">
        <v>1176</v>
      </c>
      <c r="B1035" t="s">
        <v>17342</v>
      </c>
      <c r="C1035">
        <v>72</v>
      </c>
      <c r="D1035" s="296">
        <v>7.35</v>
      </c>
    </row>
    <row r="1036" spans="1:4" x14ac:dyDescent="0.35">
      <c r="A1036">
        <v>1177</v>
      </c>
      <c r="B1036" t="s">
        <v>17343</v>
      </c>
      <c r="C1036">
        <v>66</v>
      </c>
      <c r="D1036" s="296">
        <v>18.553999999999998</v>
      </c>
    </row>
    <row r="1037" spans="1:4" x14ac:dyDescent="0.35">
      <c r="A1037">
        <v>1178</v>
      </c>
      <c r="B1037" t="s">
        <v>17344</v>
      </c>
      <c r="C1037">
        <v>0</v>
      </c>
      <c r="D1037" s="296">
        <v>88.96</v>
      </c>
    </row>
    <row r="1038" spans="1:4" x14ac:dyDescent="0.35">
      <c r="A1038">
        <v>1179</v>
      </c>
      <c r="B1038" t="s">
        <v>17345</v>
      </c>
      <c r="C1038">
        <v>0</v>
      </c>
      <c r="D1038" s="296">
        <v>132.16</v>
      </c>
    </row>
    <row r="1039" spans="1:4" x14ac:dyDescent="0.35">
      <c r="A1039">
        <v>1180</v>
      </c>
      <c r="B1039" t="s">
        <v>17346</v>
      </c>
      <c r="C1039">
        <v>0</v>
      </c>
      <c r="D1039" s="296">
        <v>17.64</v>
      </c>
    </row>
    <row r="1040" spans="1:4" x14ac:dyDescent="0.35">
      <c r="A1040">
        <v>1181</v>
      </c>
      <c r="B1040" t="s">
        <v>17347</v>
      </c>
      <c r="C1040">
        <v>0</v>
      </c>
      <c r="D1040" s="296">
        <v>46.5</v>
      </c>
    </row>
    <row r="1041" spans="1:4" x14ac:dyDescent="0.35">
      <c r="A1041">
        <v>1182</v>
      </c>
      <c r="B1041" t="s">
        <v>17348</v>
      </c>
      <c r="C1041">
        <v>0</v>
      </c>
      <c r="D1041" s="296">
        <v>22.73</v>
      </c>
    </row>
    <row r="1042" spans="1:4" x14ac:dyDescent="0.35">
      <c r="A1042">
        <v>1183</v>
      </c>
      <c r="B1042" t="s">
        <v>17349</v>
      </c>
      <c r="C1042">
        <v>0</v>
      </c>
      <c r="D1042" s="296">
        <v>9.51</v>
      </c>
    </row>
    <row r="1043" spans="1:4" x14ac:dyDescent="0.35">
      <c r="A1043">
        <v>1184</v>
      </c>
      <c r="B1043" t="s">
        <v>17350</v>
      </c>
      <c r="C1043">
        <v>0</v>
      </c>
      <c r="D1043" s="296">
        <v>13.2</v>
      </c>
    </row>
    <row r="1044" spans="1:4" x14ac:dyDescent="0.35">
      <c r="A1044">
        <v>1185</v>
      </c>
      <c r="B1044" t="s">
        <v>17351</v>
      </c>
      <c r="C1044">
        <v>0</v>
      </c>
      <c r="D1044" s="296">
        <v>32.71</v>
      </c>
    </row>
    <row r="1045" spans="1:4" x14ac:dyDescent="0.35">
      <c r="A1045">
        <v>1186</v>
      </c>
      <c r="B1045" t="s">
        <v>17352</v>
      </c>
      <c r="C1045">
        <v>0</v>
      </c>
      <c r="D1045" s="296">
        <v>25.55</v>
      </c>
    </row>
    <row r="1046" spans="1:4" x14ac:dyDescent="0.35">
      <c r="A1046">
        <v>1187</v>
      </c>
      <c r="B1046" t="s">
        <v>17353</v>
      </c>
      <c r="C1046">
        <v>0</v>
      </c>
      <c r="D1046" s="296">
        <v>8.1199999999999992</v>
      </c>
    </row>
    <row r="1047" spans="1:4" x14ac:dyDescent="0.35">
      <c r="A1047">
        <v>1188</v>
      </c>
      <c r="B1047" t="s">
        <v>17354</v>
      </c>
      <c r="C1047">
        <v>0</v>
      </c>
      <c r="D1047" s="296">
        <v>15.132999999999999</v>
      </c>
    </row>
    <row r="1048" spans="1:4" x14ac:dyDescent="0.35">
      <c r="A1048">
        <v>1189</v>
      </c>
      <c r="B1048" t="s">
        <v>17355</v>
      </c>
      <c r="C1048">
        <v>0</v>
      </c>
      <c r="D1048" s="296">
        <v>16.59</v>
      </c>
    </row>
    <row r="1049" spans="1:4" x14ac:dyDescent="0.35">
      <c r="A1049">
        <v>1190</v>
      </c>
      <c r="B1049" t="s">
        <v>17356</v>
      </c>
      <c r="C1049">
        <v>0</v>
      </c>
      <c r="D1049" s="296">
        <v>12.86</v>
      </c>
    </row>
    <row r="1050" spans="1:4" x14ac:dyDescent="0.35">
      <c r="A1050">
        <v>1191</v>
      </c>
      <c r="B1050" t="s">
        <v>17357</v>
      </c>
      <c r="C1050">
        <v>0</v>
      </c>
      <c r="D1050" s="296">
        <v>11.91</v>
      </c>
    </row>
    <row r="1051" spans="1:4" x14ac:dyDescent="0.35">
      <c r="A1051">
        <v>1192</v>
      </c>
      <c r="B1051" t="s">
        <v>17358</v>
      </c>
      <c r="C1051">
        <v>0</v>
      </c>
      <c r="D1051" s="296">
        <v>30.2</v>
      </c>
    </row>
    <row r="1052" spans="1:4" x14ac:dyDescent="0.35">
      <c r="A1052">
        <v>1193</v>
      </c>
      <c r="B1052" t="s">
        <v>17359</v>
      </c>
      <c r="C1052">
        <v>0</v>
      </c>
      <c r="D1052" s="296">
        <v>27.39</v>
      </c>
    </row>
    <row r="1053" spans="1:4" x14ac:dyDescent="0.35">
      <c r="A1053">
        <v>1194</v>
      </c>
      <c r="B1053" t="s">
        <v>17360</v>
      </c>
      <c r="C1053">
        <v>0</v>
      </c>
      <c r="D1053" s="296">
        <v>0</v>
      </c>
    </row>
    <row r="1054" spans="1:4" x14ac:dyDescent="0.35">
      <c r="A1054">
        <v>1195</v>
      </c>
      <c r="B1054" t="s">
        <v>17361</v>
      </c>
      <c r="C1054">
        <v>0</v>
      </c>
      <c r="D1054" s="296">
        <v>25.61</v>
      </c>
    </row>
    <row r="1055" spans="1:4" x14ac:dyDescent="0.35">
      <c r="A1055">
        <v>1196</v>
      </c>
      <c r="B1055" t="s">
        <v>17362</v>
      </c>
      <c r="C1055">
        <v>0</v>
      </c>
      <c r="D1055" s="296">
        <v>36</v>
      </c>
    </row>
    <row r="1056" spans="1:4" x14ac:dyDescent="0.35">
      <c r="A1056">
        <v>1197</v>
      </c>
      <c r="B1056" t="s">
        <v>17363</v>
      </c>
      <c r="C1056">
        <v>0</v>
      </c>
      <c r="D1056" s="296">
        <v>14.891</v>
      </c>
    </row>
    <row r="1057" spans="1:4" x14ac:dyDescent="0.35">
      <c r="A1057">
        <v>1198</v>
      </c>
      <c r="B1057" t="s">
        <v>17364</v>
      </c>
      <c r="C1057">
        <v>0</v>
      </c>
      <c r="D1057" s="296">
        <v>19.443000000000001</v>
      </c>
    </row>
    <row r="1058" spans="1:4" x14ac:dyDescent="0.35">
      <c r="A1058">
        <v>1199</v>
      </c>
      <c r="B1058" t="s">
        <v>17365</v>
      </c>
      <c r="C1058">
        <v>0</v>
      </c>
      <c r="D1058" s="296">
        <v>34.85</v>
      </c>
    </row>
    <row r="1059" spans="1:4" x14ac:dyDescent="0.35">
      <c r="A1059">
        <v>1200</v>
      </c>
      <c r="B1059" t="s">
        <v>17366</v>
      </c>
      <c r="C1059">
        <v>0</v>
      </c>
      <c r="D1059" s="296">
        <v>9.3000000000000007</v>
      </c>
    </row>
    <row r="1060" spans="1:4" x14ac:dyDescent="0.35">
      <c r="A1060">
        <v>1201</v>
      </c>
      <c r="B1060" t="s">
        <v>17367</v>
      </c>
      <c r="C1060">
        <v>0</v>
      </c>
      <c r="D1060" s="296">
        <v>11.92</v>
      </c>
    </row>
    <row r="1061" spans="1:4" x14ac:dyDescent="0.35">
      <c r="A1061">
        <v>1202</v>
      </c>
      <c r="B1061" t="s">
        <v>17368</v>
      </c>
      <c r="C1061">
        <v>0</v>
      </c>
      <c r="D1061" s="296">
        <v>4.1399999999999997</v>
      </c>
    </row>
    <row r="1062" spans="1:4" x14ac:dyDescent="0.35">
      <c r="A1062">
        <v>1203</v>
      </c>
      <c r="B1062" t="s">
        <v>17369</v>
      </c>
      <c r="C1062">
        <v>0</v>
      </c>
      <c r="D1062" s="296">
        <v>59.16</v>
      </c>
    </row>
    <row r="1063" spans="1:4" x14ac:dyDescent="0.35">
      <c r="A1063">
        <v>1204</v>
      </c>
      <c r="B1063" t="s">
        <v>17370</v>
      </c>
      <c r="C1063">
        <v>4551</v>
      </c>
      <c r="D1063" s="296">
        <v>22.695</v>
      </c>
    </row>
    <row r="1064" spans="1:4" x14ac:dyDescent="0.35">
      <c r="A1064">
        <v>1205</v>
      </c>
      <c r="B1064" t="s">
        <v>17371</v>
      </c>
      <c r="C1064">
        <v>0</v>
      </c>
      <c r="D1064" s="296">
        <v>39.345999999999997</v>
      </c>
    </row>
    <row r="1065" spans="1:4" x14ac:dyDescent="0.35">
      <c r="A1065">
        <v>1206</v>
      </c>
      <c r="B1065" t="s">
        <v>17372</v>
      </c>
      <c r="C1065">
        <v>0</v>
      </c>
      <c r="D1065" s="296">
        <v>31.77</v>
      </c>
    </row>
    <row r="1066" spans="1:4" x14ac:dyDescent="0.35">
      <c r="A1066">
        <v>1207</v>
      </c>
      <c r="B1066" t="s">
        <v>17373</v>
      </c>
      <c r="C1066">
        <v>72</v>
      </c>
      <c r="D1066" s="296">
        <v>12.65</v>
      </c>
    </row>
    <row r="1067" spans="1:4" x14ac:dyDescent="0.35">
      <c r="A1067">
        <v>1208</v>
      </c>
      <c r="B1067" t="s">
        <v>17374</v>
      </c>
      <c r="C1067">
        <v>60</v>
      </c>
      <c r="D1067" s="296">
        <v>8.7159999999999993</v>
      </c>
    </row>
    <row r="1068" spans="1:4" x14ac:dyDescent="0.35">
      <c r="A1068">
        <v>1209</v>
      </c>
      <c r="B1068" t="s">
        <v>17375</v>
      </c>
      <c r="C1068">
        <v>0</v>
      </c>
      <c r="D1068" s="296">
        <v>69.66</v>
      </c>
    </row>
    <row r="1069" spans="1:4" x14ac:dyDescent="0.35">
      <c r="A1069">
        <v>1210</v>
      </c>
      <c r="B1069" t="s">
        <v>17376</v>
      </c>
      <c r="C1069">
        <v>0</v>
      </c>
      <c r="D1069" s="296">
        <v>9.0009999999999994</v>
      </c>
    </row>
    <row r="1070" spans="1:4" x14ac:dyDescent="0.35">
      <c r="A1070">
        <v>1211</v>
      </c>
      <c r="B1070" t="s">
        <v>17377</v>
      </c>
      <c r="C1070">
        <v>0</v>
      </c>
      <c r="D1070" s="296">
        <v>28.31</v>
      </c>
    </row>
    <row r="1071" spans="1:4" x14ac:dyDescent="0.35">
      <c r="A1071">
        <v>1212</v>
      </c>
      <c r="B1071" t="s">
        <v>17378</v>
      </c>
      <c r="C1071">
        <v>12</v>
      </c>
      <c r="D1071" s="296">
        <v>17.239999999999998</v>
      </c>
    </row>
    <row r="1072" spans="1:4" x14ac:dyDescent="0.35">
      <c r="A1072">
        <v>1213</v>
      </c>
      <c r="B1072" t="s">
        <v>17379</v>
      </c>
      <c r="C1072">
        <v>0</v>
      </c>
      <c r="D1072" s="296">
        <v>16.850000000000001</v>
      </c>
    </row>
    <row r="1073" spans="1:4" x14ac:dyDescent="0.35">
      <c r="A1073">
        <v>1214</v>
      </c>
      <c r="B1073" t="s">
        <v>17380</v>
      </c>
      <c r="C1073">
        <v>0</v>
      </c>
      <c r="D1073" s="296">
        <v>30.026</v>
      </c>
    </row>
    <row r="1074" spans="1:4" x14ac:dyDescent="0.35">
      <c r="A1074">
        <v>1215</v>
      </c>
      <c r="B1074" t="s">
        <v>17381</v>
      </c>
      <c r="C1074">
        <v>960</v>
      </c>
      <c r="D1074" s="296">
        <v>6.92</v>
      </c>
    </row>
    <row r="1075" spans="1:4" x14ac:dyDescent="0.35">
      <c r="A1075">
        <v>1216</v>
      </c>
      <c r="B1075" t="s">
        <v>17382</v>
      </c>
      <c r="C1075">
        <v>0</v>
      </c>
      <c r="D1075" s="296">
        <v>30.6</v>
      </c>
    </row>
    <row r="1076" spans="1:4" x14ac:dyDescent="0.35">
      <c r="A1076">
        <v>1217</v>
      </c>
      <c r="B1076" t="s">
        <v>17383</v>
      </c>
      <c r="C1076">
        <v>0</v>
      </c>
      <c r="D1076" s="296">
        <v>0</v>
      </c>
    </row>
    <row r="1077" spans="1:4" x14ac:dyDescent="0.35">
      <c r="A1077">
        <v>1218</v>
      </c>
      <c r="B1077" t="s">
        <v>17384</v>
      </c>
      <c r="C1077">
        <v>0</v>
      </c>
      <c r="D1077" s="296">
        <v>0</v>
      </c>
    </row>
    <row r="1078" spans="1:4" x14ac:dyDescent="0.35">
      <c r="A1078">
        <v>1219</v>
      </c>
      <c r="B1078" t="s">
        <v>17385</v>
      </c>
      <c r="C1078">
        <v>0</v>
      </c>
      <c r="D1078" s="296">
        <v>12.529</v>
      </c>
    </row>
    <row r="1079" spans="1:4" x14ac:dyDescent="0.35">
      <c r="A1079">
        <v>1220</v>
      </c>
      <c r="B1079" t="s">
        <v>17386</v>
      </c>
      <c r="C1079">
        <v>0</v>
      </c>
      <c r="D1079" s="296">
        <v>4.2869999999999999</v>
      </c>
    </row>
    <row r="1080" spans="1:4" x14ac:dyDescent="0.35">
      <c r="A1080">
        <v>1221</v>
      </c>
      <c r="B1080" t="s">
        <v>17387</v>
      </c>
      <c r="C1080">
        <v>0</v>
      </c>
      <c r="D1080" s="296">
        <v>0</v>
      </c>
    </row>
    <row r="1081" spans="1:4" x14ac:dyDescent="0.35">
      <c r="A1081">
        <v>1222</v>
      </c>
      <c r="B1081" t="s">
        <v>17388</v>
      </c>
      <c r="C1081">
        <v>0</v>
      </c>
      <c r="D1081" s="296">
        <v>0</v>
      </c>
    </row>
    <row r="1082" spans="1:4" x14ac:dyDescent="0.35">
      <c r="A1082">
        <v>1223</v>
      </c>
      <c r="B1082" t="s">
        <v>17389</v>
      </c>
      <c r="C1082">
        <v>0</v>
      </c>
      <c r="D1082" s="296">
        <v>7.58</v>
      </c>
    </row>
    <row r="1083" spans="1:4" x14ac:dyDescent="0.35">
      <c r="A1083">
        <v>1224</v>
      </c>
      <c r="B1083" t="s">
        <v>17390</v>
      </c>
      <c r="C1083">
        <v>0</v>
      </c>
      <c r="D1083" s="296">
        <v>24.98</v>
      </c>
    </row>
    <row r="1084" spans="1:4" x14ac:dyDescent="0.35">
      <c r="A1084">
        <v>1225</v>
      </c>
      <c r="B1084" t="s">
        <v>17391</v>
      </c>
      <c r="C1084">
        <v>0</v>
      </c>
      <c r="D1084" s="296">
        <v>50.664000000000001</v>
      </c>
    </row>
    <row r="1085" spans="1:4" x14ac:dyDescent="0.35">
      <c r="A1085">
        <v>1226</v>
      </c>
      <c r="B1085" t="s">
        <v>17392</v>
      </c>
      <c r="C1085">
        <v>0</v>
      </c>
      <c r="D1085" s="296">
        <v>14.58</v>
      </c>
    </row>
    <row r="1086" spans="1:4" x14ac:dyDescent="0.35">
      <c r="A1086">
        <v>1227</v>
      </c>
      <c r="B1086" t="s">
        <v>17393</v>
      </c>
      <c r="C1086">
        <v>0</v>
      </c>
      <c r="D1086" s="296">
        <v>7.68</v>
      </c>
    </row>
    <row r="1087" spans="1:4" x14ac:dyDescent="0.35">
      <c r="A1087">
        <v>1228</v>
      </c>
      <c r="B1087" t="s">
        <v>17394</v>
      </c>
      <c r="C1087">
        <v>0</v>
      </c>
      <c r="D1087" s="296">
        <v>25</v>
      </c>
    </row>
    <row r="1088" spans="1:4" x14ac:dyDescent="0.35">
      <c r="A1088">
        <v>1229</v>
      </c>
      <c r="B1088" t="s">
        <v>17395</v>
      </c>
      <c r="C1088">
        <v>0</v>
      </c>
      <c r="D1088" s="296">
        <v>33.89</v>
      </c>
    </row>
    <row r="1089" spans="1:4" x14ac:dyDescent="0.35">
      <c r="A1089">
        <v>1230</v>
      </c>
      <c r="B1089" t="s">
        <v>17396</v>
      </c>
      <c r="C1089">
        <v>0</v>
      </c>
      <c r="D1089" s="296">
        <v>7.4960000000000004</v>
      </c>
    </row>
    <row r="1090" spans="1:4" x14ac:dyDescent="0.35">
      <c r="A1090">
        <v>1231</v>
      </c>
      <c r="B1090" t="s">
        <v>17397</v>
      </c>
      <c r="C1090">
        <v>0</v>
      </c>
      <c r="D1090" s="296">
        <v>132.29</v>
      </c>
    </row>
    <row r="1091" spans="1:4" x14ac:dyDescent="0.35">
      <c r="A1091">
        <v>1232</v>
      </c>
      <c r="B1091" t="s">
        <v>17398</v>
      </c>
      <c r="C1091">
        <v>0</v>
      </c>
      <c r="D1091" s="296">
        <v>10.15</v>
      </c>
    </row>
    <row r="1092" spans="1:4" x14ac:dyDescent="0.35">
      <c r="A1092">
        <v>1233</v>
      </c>
      <c r="B1092" t="s">
        <v>17399</v>
      </c>
      <c r="C1092">
        <v>33</v>
      </c>
      <c r="D1092" s="296">
        <v>11.71</v>
      </c>
    </row>
    <row r="1093" spans="1:4" x14ac:dyDescent="0.35">
      <c r="A1093">
        <v>1234</v>
      </c>
      <c r="B1093" t="s">
        <v>17400</v>
      </c>
      <c r="C1093">
        <v>0</v>
      </c>
      <c r="D1093" s="296">
        <v>2.2370000000000001</v>
      </c>
    </row>
    <row r="1094" spans="1:4" x14ac:dyDescent="0.35">
      <c r="A1094">
        <v>1235</v>
      </c>
      <c r="B1094" t="s">
        <v>17401</v>
      </c>
      <c r="C1094">
        <v>0</v>
      </c>
      <c r="D1094" s="296">
        <v>10.9</v>
      </c>
    </row>
    <row r="1095" spans="1:4" x14ac:dyDescent="0.35">
      <c r="A1095">
        <v>1236</v>
      </c>
      <c r="B1095" t="s">
        <v>17402</v>
      </c>
      <c r="C1095">
        <v>0</v>
      </c>
      <c r="D1095" s="296">
        <v>0</v>
      </c>
    </row>
    <row r="1096" spans="1:4" x14ac:dyDescent="0.35">
      <c r="A1096">
        <v>1237</v>
      </c>
      <c r="B1096" t="s">
        <v>17403</v>
      </c>
      <c r="C1096">
        <v>0</v>
      </c>
      <c r="D1096" s="296">
        <v>0</v>
      </c>
    </row>
    <row r="1097" spans="1:4" x14ac:dyDescent="0.35">
      <c r="A1097">
        <v>1238</v>
      </c>
      <c r="B1097" t="s">
        <v>17404</v>
      </c>
      <c r="C1097">
        <v>0</v>
      </c>
      <c r="D1097" s="296">
        <v>11.15</v>
      </c>
    </row>
    <row r="1098" spans="1:4" x14ac:dyDescent="0.35">
      <c r="A1098">
        <v>1239</v>
      </c>
      <c r="B1098" t="s">
        <v>17405</v>
      </c>
      <c r="C1098">
        <v>0</v>
      </c>
      <c r="D1098" s="296">
        <v>0</v>
      </c>
    </row>
    <row r="1099" spans="1:4" x14ac:dyDescent="0.35">
      <c r="A1099">
        <v>1240</v>
      </c>
      <c r="B1099" t="s">
        <v>17406</v>
      </c>
      <c r="C1099">
        <v>0</v>
      </c>
      <c r="D1099" s="296">
        <v>35.619999999999997</v>
      </c>
    </row>
    <row r="1100" spans="1:4" x14ac:dyDescent="0.35">
      <c r="A1100">
        <v>1241</v>
      </c>
      <c r="B1100" t="s">
        <v>17407</v>
      </c>
      <c r="C1100">
        <v>0</v>
      </c>
      <c r="D1100" s="296">
        <v>29.87</v>
      </c>
    </row>
    <row r="1101" spans="1:4" x14ac:dyDescent="0.35">
      <c r="A1101">
        <v>1242</v>
      </c>
      <c r="B1101" t="s">
        <v>17408</v>
      </c>
      <c r="C1101">
        <v>0</v>
      </c>
      <c r="D1101" s="296">
        <v>13.79</v>
      </c>
    </row>
    <row r="1102" spans="1:4" x14ac:dyDescent="0.35">
      <c r="A1102">
        <v>1243</v>
      </c>
      <c r="B1102" t="s">
        <v>17409</v>
      </c>
      <c r="C1102">
        <v>0</v>
      </c>
      <c r="D1102" s="296">
        <v>86.03</v>
      </c>
    </row>
    <row r="1103" spans="1:4" x14ac:dyDescent="0.35">
      <c r="A1103">
        <v>1244</v>
      </c>
      <c r="B1103" t="s">
        <v>17410</v>
      </c>
      <c r="C1103">
        <v>9</v>
      </c>
      <c r="D1103" s="296">
        <v>21.09</v>
      </c>
    </row>
    <row r="1104" spans="1:4" x14ac:dyDescent="0.35">
      <c r="A1104">
        <v>1245</v>
      </c>
      <c r="B1104" t="s">
        <v>17411</v>
      </c>
      <c r="C1104">
        <v>0</v>
      </c>
      <c r="D1104" s="296">
        <v>25.61</v>
      </c>
    </row>
    <row r="1105" spans="1:4" x14ac:dyDescent="0.35">
      <c r="A1105">
        <v>1246</v>
      </c>
      <c r="B1105" t="s">
        <v>17412</v>
      </c>
      <c r="C1105">
        <v>0</v>
      </c>
      <c r="D1105" s="296">
        <v>22.047000000000001</v>
      </c>
    </row>
    <row r="1106" spans="1:4" x14ac:dyDescent="0.35">
      <c r="A1106">
        <v>1247</v>
      </c>
      <c r="B1106" t="s">
        <v>17413</v>
      </c>
      <c r="C1106">
        <v>0</v>
      </c>
      <c r="D1106" s="296">
        <v>42.33</v>
      </c>
    </row>
    <row r="1107" spans="1:4" x14ac:dyDescent="0.35">
      <c r="A1107">
        <v>1248</v>
      </c>
      <c r="B1107" t="s">
        <v>17414</v>
      </c>
      <c r="C1107">
        <v>0</v>
      </c>
      <c r="D1107" s="296">
        <v>52.12</v>
      </c>
    </row>
    <row r="1108" spans="1:4" x14ac:dyDescent="0.35">
      <c r="A1108">
        <v>1249</v>
      </c>
      <c r="B1108" t="s">
        <v>17415</v>
      </c>
      <c r="C1108">
        <v>0</v>
      </c>
      <c r="D1108" s="296">
        <v>16.896000000000001</v>
      </c>
    </row>
    <row r="1109" spans="1:4" x14ac:dyDescent="0.35">
      <c r="A1109">
        <v>1250</v>
      </c>
      <c r="B1109" t="s">
        <v>17416</v>
      </c>
      <c r="C1109">
        <v>0</v>
      </c>
      <c r="D1109" s="296">
        <v>61.475000000000001</v>
      </c>
    </row>
    <row r="1110" spans="1:4" x14ac:dyDescent="0.35">
      <c r="A1110">
        <v>1251</v>
      </c>
      <c r="B1110" t="s">
        <v>17417</v>
      </c>
      <c r="C1110">
        <v>0</v>
      </c>
      <c r="D1110" s="296">
        <v>7.49</v>
      </c>
    </row>
    <row r="1111" spans="1:4" x14ac:dyDescent="0.35">
      <c r="A1111">
        <v>1252</v>
      </c>
      <c r="B1111" t="s">
        <v>17418</v>
      </c>
      <c r="C1111">
        <v>0</v>
      </c>
      <c r="D1111" s="296">
        <v>1.105</v>
      </c>
    </row>
    <row r="1112" spans="1:4" x14ac:dyDescent="0.35">
      <c r="A1112">
        <v>1253</v>
      </c>
      <c r="B1112" t="s">
        <v>17419</v>
      </c>
      <c r="C1112">
        <v>9</v>
      </c>
      <c r="D1112" s="296">
        <v>25.5</v>
      </c>
    </row>
    <row r="1113" spans="1:4" x14ac:dyDescent="0.35">
      <c r="A1113">
        <v>1254</v>
      </c>
      <c r="B1113" t="s">
        <v>17420</v>
      </c>
      <c r="C1113">
        <v>0</v>
      </c>
      <c r="D1113" s="296">
        <v>17.696000000000002</v>
      </c>
    </row>
    <row r="1114" spans="1:4" x14ac:dyDescent="0.35">
      <c r="A1114">
        <v>1255</v>
      </c>
      <c r="B1114" t="s">
        <v>17421</v>
      </c>
      <c r="C1114">
        <v>12</v>
      </c>
      <c r="D1114" s="296">
        <v>10.66</v>
      </c>
    </row>
    <row r="1115" spans="1:4" x14ac:dyDescent="0.35">
      <c r="A1115">
        <v>1256</v>
      </c>
      <c r="B1115" t="s">
        <v>17422</v>
      </c>
      <c r="C1115">
        <v>0</v>
      </c>
      <c r="D1115" s="296">
        <v>15.47</v>
      </c>
    </row>
    <row r="1116" spans="1:4" x14ac:dyDescent="0.35">
      <c r="A1116">
        <v>1257</v>
      </c>
      <c r="B1116" t="s">
        <v>17423</v>
      </c>
      <c r="C1116">
        <v>0</v>
      </c>
      <c r="D1116" s="296">
        <v>34.880000000000003</v>
      </c>
    </row>
    <row r="1117" spans="1:4" x14ac:dyDescent="0.35">
      <c r="A1117">
        <v>1258</v>
      </c>
      <c r="B1117" t="s">
        <v>17424</v>
      </c>
      <c r="C1117">
        <v>0</v>
      </c>
      <c r="D1117" s="296">
        <v>31.5</v>
      </c>
    </row>
    <row r="1118" spans="1:4" x14ac:dyDescent="0.35">
      <c r="A1118">
        <v>1259</v>
      </c>
      <c r="B1118" t="s">
        <v>17425</v>
      </c>
      <c r="C1118">
        <v>0</v>
      </c>
      <c r="D1118" s="296">
        <v>32.21</v>
      </c>
    </row>
    <row r="1119" spans="1:4" x14ac:dyDescent="0.35">
      <c r="A1119">
        <v>1260</v>
      </c>
      <c r="B1119" t="s">
        <v>17426</v>
      </c>
      <c r="C1119">
        <v>0</v>
      </c>
      <c r="D1119" s="296">
        <v>27.6</v>
      </c>
    </row>
    <row r="1120" spans="1:4" x14ac:dyDescent="0.35">
      <c r="A1120">
        <v>1261</v>
      </c>
      <c r="B1120" t="s">
        <v>17427</v>
      </c>
      <c r="C1120">
        <v>0</v>
      </c>
      <c r="D1120" s="296">
        <v>4.1900000000000004</v>
      </c>
    </row>
    <row r="1121" spans="1:4" x14ac:dyDescent="0.35">
      <c r="A1121">
        <v>1262</v>
      </c>
      <c r="B1121" t="s">
        <v>17428</v>
      </c>
      <c r="C1121">
        <v>0</v>
      </c>
      <c r="D1121" s="296">
        <v>6.28</v>
      </c>
    </row>
    <row r="1122" spans="1:4" x14ac:dyDescent="0.35">
      <c r="A1122">
        <v>1263</v>
      </c>
      <c r="B1122" t="s">
        <v>17429</v>
      </c>
      <c r="C1122">
        <v>0</v>
      </c>
      <c r="D1122" s="296">
        <v>29.94</v>
      </c>
    </row>
    <row r="1123" spans="1:4" x14ac:dyDescent="0.35">
      <c r="A1123">
        <v>1264</v>
      </c>
      <c r="B1123" t="s">
        <v>17430</v>
      </c>
      <c r="C1123">
        <v>9</v>
      </c>
      <c r="D1123" s="296">
        <v>6.95</v>
      </c>
    </row>
    <row r="1124" spans="1:4" x14ac:dyDescent="0.35">
      <c r="A1124">
        <v>1265</v>
      </c>
      <c r="B1124" t="s">
        <v>17431</v>
      </c>
      <c r="C1124">
        <v>0</v>
      </c>
      <c r="D1124" s="296">
        <v>29.05</v>
      </c>
    </row>
    <row r="1125" spans="1:4" x14ac:dyDescent="0.35">
      <c r="A1125">
        <v>1266</v>
      </c>
      <c r="B1125" t="s">
        <v>17432</v>
      </c>
      <c r="C1125">
        <v>0</v>
      </c>
      <c r="D1125" s="296">
        <v>17.018999999999998</v>
      </c>
    </row>
    <row r="1126" spans="1:4" x14ac:dyDescent="0.35">
      <c r="A1126">
        <v>1267</v>
      </c>
      <c r="B1126" t="s">
        <v>17433</v>
      </c>
      <c r="C1126">
        <v>0</v>
      </c>
      <c r="D1126" s="296">
        <v>23.1</v>
      </c>
    </row>
    <row r="1127" spans="1:4" x14ac:dyDescent="0.35">
      <c r="A1127">
        <v>1268</v>
      </c>
      <c r="B1127" t="s">
        <v>17434</v>
      </c>
      <c r="C1127">
        <v>0</v>
      </c>
      <c r="D1127" s="296">
        <v>17.3</v>
      </c>
    </row>
    <row r="1128" spans="1:4" x14ac:dyDescent="0.35">
      <c r="A1128">
        <v>1269</v>
      </c>
      <c r="B1128" t="s">
        <v>17435</v>
      </c>
      <c r="C1128">
        <v>0</v>
      </c>
      <c r="D1128" s="296">
        <v>7.5</v>
      </c>
    </row>
    <row r="1129" spans="1:4" x14ac:dyDescent="0.35">
      <c r="A1129">
        <v>1270</v>
      </c>
      <c r="B1129" t="s">
        <v>17436</v>
      </c>
      <c r="C1129">
        <v>0</v>
      </c>
      <c r="D1129" s="296">
        <v>10.742000000000001</v>
      </c>
    </row>
    <row r="1130" spans="1:4" x14ac:dyDescent="0.35">
      <c r="A1130">
        <v>1271</v>
      </c>
      <c r="B1130" t="s">
        <v>17437</v>
      </c>
      <c r="C1130">
        <v>0</v>
      </c>
      <c r="D1130" s="296">
        <v>4.5309999999999997</v>
      </c>
    </row>
    <row r="1131" spans="1:4" x14ac:dyDescent="0.35">
      <c r="A1131">
        <v>1272</v>
      </c>
      <c r="B1131" t="s">
        <v>17438</v>
      </c>
      <c r="C1131">
        <v>0</v>
      </c>
      <c r="D1131" s="296">
        <v>10.435</v>
      </c>
    </row>
    <row r="1132" spans="1:4" x14ac:dyDescent="0.35">
      <c r="A1132">
        <v>1273</v>
      </c>
      <c r="B1132" t="s">
        <v>17439</v>
      </c>
      <c r="C1132">
        <v>0</v>
      </c>
      <c r="D1132" s="296">
        <v>64</v>
      </c>
    </row>
    <row r="1133" spans="1:4" x14ac:dyDescent="0.35">
      <c r="A1133">
        <v>1274</v>
      </c>
      <c r="B1133" t="s">
        <v>17440</v>
      </c>
      <c r="C1133">
        <v>0</v>
      </c>
      <c r="D1133" s="296">
        <v>26.91</v>
      </c>
    </row>
    <row r="1134" spans="1:4" x14ac:dyDescent="0.35">
      <c r="A1134">
        <v>1275</v>
      </c>
      <c r="B1134" t="s">
        <v>17441</v>
      </c>
      <c r="C1134">
        <v>0</v>
      </c>
      <c r="D1134" s="296">
        <v>5.7130000000000001</v>
      </c>
    </row>
    <row r="1135" spans="1:4" x14ac:dyDescent="0.35">
      <c r="A1135">
        <v>1276</v>
      </c>
      <c r="B1135" t="s">
        <v>17442</v>
      </c>
      <c r="C1135">
        <v>0</v>
      </c>
      <c r="D1135" s="296">
        <v>21.69</v>
      </c>
    </row>
    <row r="1136" spans="1:4" x14ac:dyDescent="0.35">
      <c r="A1136">
        <v>1277</v>
      </c>
      <c r="B1136" t="s">
        <v>17443</v>
      </c>
      <c r="C1136">
        <v>0</v>
      </c>
      <c r="D1136" s="296">
        <v>26.01</v>
      </c>
    </row>
    <row r="1137" spans="1:4" x14ac:dyDescent="0.35">
      <c r="A1137">
        <v>1278</v>
      </c>
      <c r="B1137" t="s">
        <v>17444</v>
      </c>
      <c r="C1137">
        <v>0</v>
      </c>
      <c r="D1137" s="296">
        <v>30.12</v>
      </c>
    </row>
    <row r="1138" spans="1:4" x14ac:dyDescent="0.35">
      <c r="A1138">
        <v>1279</v>
      </c>
      <c r="B1138" t="s">
        <v>17445</v>
      </c>
      <c r="C1138">
        <v>9</v>
      </c>
      <c r="D1138" s="296">
        <v>12.71</v>
      </c>
    </row>
    <row r="1139" spans="1:4" x14ac:dyDescent="0.35">
      <c r="A1139">
        <v>1280</v>
      </c>
      <c r="B1139" t="s">
        <v>17446</v>
      </c>
      <c r="C1139">
        <v>0</v>
      </c>
      <c r="D1139" s="296">
        <v>9.0719999999999992</v>
      </c>
    </row>
    <row r="1140" spans="1:4" x14ac:dyDescent="0.35">
      <c r="A1140">
        <v>1281</v>
      </c>
      <c r="B1140" t="s">
        <v>17447</v>
      </c>
      <c r="C1140">
        <v>0</v>
      </c>
      <c r="D1140" s="296">
        <v>16.04</v>
      </c>
    </row>
    <row r="1141" spans="1:4" x14ac:dyDescent="0.35">
      <c r="A1141">
        <v>1282</v>
      </c>
      <c r="B1141" t="s">
        <v>17448</v>
      </c>
      <c r="C1141">
        <v>0</v>
      </c>
      <c r="D1141" s="296">
        <v>196.8</v>
      </c>
    </row>
    <row r="1142" spans="1:4" x14ac:dyDescent="0.35">
      <c r="A1142">
        <v>1283</v>
      </c>
      <c r="B1142" t="s">
        <v>17449</v>
      </c>
      <c r="C1142">
        <v>0</v>
      </c>
      <c r="D1142" s="296">
        <v>10.4</v>
      </c>
    </row>
    <row r="1143" spans="1:4" x14ac:dyDescent="0.35">
      <c r="A1143">
        <v>1284</v>
      </c>
      <c r="B1143" t="s">
        <v>17450</v>
      </c>
      <c r="C1143">
        <v>0</v>
      </c>
      <c r="D1143" s="296">
        <v>9.3550000000000004</v>
      </c>
    </row>
    <row r="1144" spans="1:4" x14ac:dyDescent="0.35">
      <c r="A1144">
        <v>1285</v>
      </c>
      <c r="B1144" t="s">
        <v>17451</v>
      </c>
      <c r="C1144">
        <v>0</v>
      </c>
      <c r="D1144" s="296">
        <v>49.843000000000004</v>
      </c>
    </row>
    <row r="1145" spans="1:4" x14ac:dyDescent="0.35">
      <c r="A1145">
        <v>1286</v>
      </c>
      <c r="B1145" t="s">
        <v>17452</v>
      </c>
      <c r="C1145">
        <v>0</v>
      </c>
      <c r="D1145" s="296">
        <v>13.282</v>
      </c>
    </row>
    <row r="1146" spans="1:4" x14ac:dyDescent="0.35">
      <c r="A1146">
        <v>1287</v>
      </c>
      <c r="B1146" t="s">
        <v>17453</v>
      </c>
      <c r="C1146">
        <v>0</v>
      </c>
      <c r="D1146" s="296">
        <v>4.1500000000000004</v>
      </c>
    </row>
    <row r="1147" spans="1:4" x14ac:dyDescent="0.35">
      <c r="A1147">
        <v>1289</v>
      </c>
      <c r="B1147" t="s">
        <v>17454</v>
      </c>
      <c r="C1147">
        <v>0</v>
      </c>
      <c r="D1147" s="296">
        <v>1.87</v>
      </c>
    </row>
    <row r="1148" spans="1:4" x14ac:dyDescent="0.35">
      <c r="A1148">
        <v>1290</v>
      </c>
      <c r="B1148" t="s">
        <v>17455</v>
      </c>
      <c r="C1148">
        <v>0</v>
      </c>
      <c r="D1148" s="296">
        <v>5.4880000000000004</v>
      </c>
    </row>
    <row r="1149" spans="1:4" x14ac:dyDescent="0.35">
      <c r="A1149">
        <v>1291</v>
      </c>
      <c r="B1149" t="s">
        <v>17456</v>
      </c>
      <c r="C1149">
        <v>0</v>
      </c>
      <c r="D1149" s="296">
        <v>3.63</v>
      </c>
    </row>
    <row r="1150" spans="1:4" x14ac:dyDescent="0.35">
      <c r="A1150">
        <v>1292</v>
      </c>
      <c r="B1150" t="s">
        <v>17457</v>
      </c>
      <c r="C1150">
        <v>0</v>
      </c>
      <c r="D1150" s="296">
        <v>5.03</v>
      </c>
    </row>
    <row r="1151" spans="1:4" x14ac:dyDescent="0.35">
      <c r="A1151">
        <v>1293</v>
      </c>
      <c r="B1151" t="s">
        <v>17458</v>
      </c>
      <c r="C1151">
        <v>0</v>
      </c>
      <c r="D1151" s="296">
        <v>2.7509999999999999</v>
      </c>
    </row>
    <row r="1152" spans="1:4" x14ac:dyDescent="0.35">
      <c r="A1152">
        <v>1294</v>
      </c>
      <c r="B1152" t="s">
        <v>17459</v>
      </c>
      <c r="C1152">
        <v>0</v>
      </c>
      <c r="D1152" s="296">
        <v>5.03</v>
      </c>
    </row>
    <row r="1153" spans="1:4" x14ac:dyDescent="0.35">
      <c r="A1153">
        <v>1295</v>
      </c>
      <c r="B1153" t="s">
        <v>17460</v>
      </c>
      <c r="C1153">
        <v>0</v>
      </c>
      <c r="D1153" s="296">
        <v>2.7519999999999998</v>
      </c>
    </row>
    <row r="1154" spans="1:4" x14ac:dyDescent="0.35">
      <c r="A1154">
        <v>1296</v>
      </c>
      <c r="B1154" t="s">
        <v>17461</v>
      </c>
      <c r="C1154">
        <v>0</v>
      </c>
      <c r="D1154" s="296">
        <v>2.75</v>
      </c>
    </row>
    <row r="1155" spans="1:4" x14ac:dyDescent="0.35">
      <c r="A1155">
        <v>1297</v>
      </c>
      <c r="B1155" t="s">
        <v>17462</v>
      </c>
      <c r="C1155">
        <v>0</v>
      </c>
      <c r="D1155" s="296">
        <v>2.79</v>
      </c>
    </row>
    <row r="1156" spans="1:4" x14ac:dyDescent="0.35">
      <c r="A1156">
        <v>1298</v>
      </c>
      <c r="B1156" t="s">
        <v>17463</v>
      </c>
      <c r="C1156">
        <v>0</v>
      </c>
      <c r="D1156" s="296">
        <v>2.75</v>
      </c>
    </row>
    <row r="1157" spans="1:4" x14ac:dyDescent="0.35">
      <c r="A1157">
        <v>1299</v>
      </c>
      <c r="B1157" t="s">
        <v>17464</v>
      </c>
      <c r="C1157">
        <v>0</v>
      </c>
      <c r="D1157" s="296">
        <v>0</v>
      </c>
    </row>
    <row r="1158" spans="1:4" x14ac:dyDescent="0.35">
      <c r="A1158">
        <v>1300</v>
      </c>
      <c r="B1158" t="s">
        <v>17465</v>
      </c>
      <c r="C1158">
        <v>0</v>
      </c>
      <c r="D1158" s="296">
        <v>16.116</v>
      </c>
    </row>
    <row r="1159" spans="1:4" x14ac:dyDescent="0.35">
      <c r="A1159">
        <v>1301</v>
      </c>
      <c r="B1159" t="s">
        <v>17466</v>
      </c>
      <c r="C1159">
        <v>0</v>
      </c>
      <c r="D1159" s="296">
        <v>18.66</v>
      </c>
    </row>
    <row r="1160" spans="1:4" x14ac:dyDescent="0.35">
      <c r="A1160">
        <v>1302</v>
      </c>
      <c r="B1160" t="s">
        <v>17467</v>
      </c>
      <c r="C1160">
        <v>0</v>
      </c>
      <c r="D1160" s="296">
        <v>57.95</v>
      </c>
    </row>
    <row r="1161" spans="1:4" x14ac:dyDescent="0.35">
      <c r="A1161">
        <v>1303</v>
      </c>
      <c r="B1161" t="s">
        <v>17468</v>
      </c>
      <c r="C1161">
        <v>0</v>
      </c>
      <c r="D1161" s="296">
        <v>65.164000000000001</v>
      </c>
    </row>
    <row r="1162" spans="1:4" x14ac:dyDescent="0.35">
      <c r="A1162">
        <v>1304</v>
      </c>
      <c r="B1162" t="s">
        <v>17469</v>
      </c>
      <c r="C1162">
        <v>0</v>
      </c>
      <c r="D1162" s="296">
        <v>38.277999999999999</v>
      </c>
    </row>
    <row r="1163" spans="1:4" x14ac:dyDescent="0.35">
      <c r="A1163">
        <v>1305</v>
      </c>
      <c r="B1163" t="s">
        <v>17470</v>
      </c>
      <c r="C1163">
        <v>0</v>
      </c>
      <c r="D1163" s="296">
        <v>24.05</v>
      </c>
    </row>
    <row r="1164" spans="1:4" x14ac:dyDescent="0.35">
      <c r="A1164">
        <v>1306</v>
      </c>
      <c r="B1164" t="s">
        <v>17471</v>
      </c>
      <c r="C1164">
        <v>0</v>
      </c>
      <c r="D1164" s="296">
        <v>353.44</v>
      </c>
    </row>
    <row r="1165" spans="1:4" x14ac:dyDescent="0.35">
      <c r="A1165">
        <v>1307</v>
      </c>
      <c r="B1165" t="s">
        <v>17472</v>
      </c>
      <c r="C1165">
        <v>0</v>
      </c>
      <c r="D1165" s="296">
        <v>34.94</v>
      </c>
    </row>
    <row r="1166" spans="1:4" x14ac:dyDescent="0.35">
      <c r="A1166">
        <v>1308</v>
      </c>
      <c r="B1166" t="s">
        <v>17473</v>
      </c>
      <c r="C1166">
        <v>0</v>
      </c>
      <c r="D1166" s="296">
        <v>14.061999999999999</v>
      </c>
    </row>
    <row r="1167" spans="1:4" x14ac:dyDescent="0.35">
      <c r="A1167">
        <v>1309</v>
      </c>
      <c r="B1167" t="s">
        <v>17474</v>
      </c>
      <c r="C1167">
        <v>0</v>
      </c>
      <c r="D1167" s="296">
        <v>25.623000000000001</v>
      </c>
    </row>
    <row r="1168" spans="1:4" x14ac:dyDescent="0.35">
      <c r="A1168">
        <v>1310</v>
      </c>
      <c r="B1168" t="s">
        <v>17475</v>
      </c>
      <c r="C1168">
        <v>0</v>
      </c>
      <c r="D1168" s="296">
        <v>28.62</v>
      </c>
    </row>
    <row r="1169" spans="1:4" x14ac:dyDescent="0.35">
      <c r="A1169">
        <v>1311</v>
      </c>
      <c r="B1169" t="s">
        <v>17476</v>
      </c>
      <c r="C1169">
        <v>24</v>
      </c>
      <c r="D1169" s="296">
        <v>12.95</v>
      </c>
    </row>
    <row r="1170" spans="1:4" x14ac:dyDescent="0.35">
      <c r="A1170">
        <v>1312</v>
      </c>
      <c r="B1170" t="s">
        <v>17477</v>
      </c>
      <c r="C1170">
        <v>0</v>
      </c>
      <c r="D1170" s="296">
        <v>7.01</v>
      </c>
    </row>
    <row r="1171" spans="1:4" x14ac:dyDescent="0.35">
      <c r="A1171">
        <v>1313</v>
      </c>
      <c r="B1171" t="s">
        <v>17478</v>
      </c>
      <c r="C1171">
        <v>0</v>
      </c>
      <c r="D1171" s="296">
        <v>16.29</v>
      </c>
    </row>
    <row r="1172" spans="1:4" x14ac:dyDescent="0.35">
      <c r="A1172">
        <v>1314</v>
      </c>
      <c r="B1172" t="s">
        <v>17479</v>
      </c>
      <c r="C1172">
        <v>0</v>
      </c>
      <c r="D1172" s="296">
        <v>3.6</v>
      </c>
    </row>
    <row r="1173" spans="1:4" x14ac:dyDescent="0.35">
      <c r="A1173">
        <v>1315</v>
      </c>
      <c r="B1173" t="s">
        <v>17480</v>
      </c>
      <c r="C1173">
        <v>0</v>
      </c>
      <c r="D1173" s="296">
        <v>4.0999999999999996</v>
      </c>
    </row>
    <row r="1174" spans="1:4" x14ac:dyDescent="0.35">
      <c r="A1174">
        <v>1316</v>
      </c>
      <c r="B1174" t="s">
        <v>17481</v>
      </c>
      <c r="C1174">
        <v>0</v>
      </c>
      <c r="D1174" s="296">
        <v>3.3959999999999999</v>
      </c>
    </row>
    <row r="1175" spans="1:4" x14ac:dyDescent="0.35">
      <c r="A1175">
        <v>1317</v>
      </c>
      <c r="B1175" t="s">
        <v>17482</v>
      </c>
      <c r="C1175">
        <v>0</v>
      </c>
      <c r="D1175" s="296">
        <v>5.8</v>
      </c>
    </row>
    <row r="1176" spans="1:4" x14ac:dyDescent="0.35">
      <c r="A1176">
        <v>1318</v>
      </c>
      <c r="B1176" t="s">
        <v>17483</v>
      </c>
      <c r="C1176">
        <v>9</v>
      </c>
      <c r="D1176" s="296">
        <v>7.95</v>
      </c>
    </row>
    <row r="1177" spans="1:4" x14ac:dyDescent="0.35">
      <c r="A1177">
        <v>1319</v>
      </c>
      <c r="B1177" t="s">
        <v>17484</v>
      </c>
      <c r="C1177">
        <v>0</v>
      </c>
      <c r="D1177" s="296">
        <v>7.41</v>
      </c>
    </row>
    <row r="1178" spans="1:4" x14ac:dyDescent="0.35">
      <c r="A1178">
        <v>1320</v>
      </c>
      <c r="B1178" t="s">
        <v>17485</v>
      </c>
      <c r="C1178">
        <v>0</v>
      </c>
      <c r="D1178" s="296">
        <v>4.32</v>
      </c>
    </row>
    <row r="1179" spans="1:4" x14ac:dyDescent="0.35">
      <c r="A1179">
        <v>1321</v>
      </c>
      <c r="B1179" t="s">
        <v>17486</v>
      </c>
      <c r="C1179">
        <v>9</v>
      </c>
      <c r="D1179" s="296">
        <v>10.91</v>
      </c>
    </row>
    <row r="1180" spans="1:4" x14ac:dyDescent="0.35">
      <c r="A1180">
        <v>1322</v>
      </c>
      <c r="B1180" t="s">
        <v>17487</v>
      </c>
      <c r="C1180">
        <v>0</v>
      </c>
      <c r="D1180" s="296">
        <v>11.611000000000001</v>
      </c>
    </row>
    <row r="1181" spans="1:4" x14ac:dyDescent="0.35">
      <c r="A1181">
        <v>1323</v>
      </c>
      <c r="B1181" t="s">
        <v>17488</v>
      </c>
      <c r="C1181">
        <v>0</v>
      </c>
      <c r="D1181" s="296">
        <v>7.6</v>
      </c>
    </row>
    <row r="1182" spans="1:4" x14ac:dyDescent="0.35">
      <c r="A1182">
        <v>1324</v>
      </c>
      <c r="B1182" t="s">
        <v>17489</v>
      </c>
      <c r="C1182">
        <v>48</v>
      </c>
      <c r="D1182" s="296">
        <v>9.73</v>
      </c>
    </row>
    <row r="1183" spans="1:4" x14ac:dyDescent="0.35">
      <c r="A1183">
        <v>1325</v>
      </c>
      <c r="B1183" t="s">
        <v>17490</v>
      </c>
      <c r="C1183">
        <v>0</v>
      </c>
      <c r="D1183" s="296">
        <v>5.5890000000000004</v>
      </c>
    </row>
    <row r="1184" spans="1:4" x14ac:dyDescent="0.35">
      <c r="A1184">
        <v>1326</v>
      </c>
      <c r="B1184" t="s">
        <v>17491</v>
      </c>
      <c r="C1184">
        <v>0</v>
      </c>
      <c r="D1184" s="296">
        <v>7.25</v>
      </c>
    </row>
    <row r="1185" spans="1:4" x14ac:dyDescent="0.35">
      <c r="A1185">
        <v>1327</v>
      </c>
      <c r="B1185" t="s">
        <v>17492</v>
      </c>
      <c r="C1185">
        <v>15</v>
      </c>
      <c r="D1185" s="296">
        <v>8.16</v>
      </c>
    </row>
    <row r="1186" spans="1:4" x14ac:dyDescent="0.35">
      <c r="A1186">
        <v>1328</v>
      </c>
      <c r="B1186" t="s">
        <v>17493</v>
      </c>
      <c r="C1186">
        <v>0</v>
      </c>
      <c r="D1186" s="296">
        <v>10.25</v>
      </c>
    </row>
    <row r="1187" spans="1:4" x14ac:dyDescent="0.35">
      <c r="A1187">
        <v>1329</v>
      </c>
      <c r="B1187" t="s">
        <v>17494</v>
      </c>
      <c r="C1187">
        <v>0</v>
      </c>
      <c r="D1187" s="296">
        <v>7.8</v>
      </c>
    </row>
    <row r="1188" spans="1:4" x14ac:dyDescent="0.35">
      <c r="A1188">
        <v>1330</v>
      </c>
      <c r="B1188" t="s">
        <v>17495</v>
      </c>
      <c r="C1188">
        <v>0</v>
      </c>
      <c r="D1188" s="296">
        <v>0</v>
      </c>
    </row>
    <row r="1189" spans="1:4" x14ac:dyDescent="0.35">
      <c r="A1189">
        <v>1331</v>
      </c>
      <c r="B1189" t="s">
        <v>17496</v>
      </c>
      <c r="C1189">
        <v>0</v>
      </c>
      <c r="D1189" s="296">
        <v>107.29</v>
      </c>
    </row>
    <row r="1190" spans="1:4" x14ac:dyDescent="0.35">
      <c r="A1190">
        <v>1332</v>
      </c>
      <c r="B1190" t="s">
        <v>17497</v>
      </c>
      <c r="C1190">
        <v>0</v>
      </c>
      <c r="D1190" s="296">
        <v>118.45</v>
      </c>
    </row>
    <row r="1191" spans="1:4" x14ac:dyDescent="0.35">
      <c r="A1191">
        <v>1333</v>
      </c>
      <c r="B1191" t="s">
        <v>17498</v>
      </c>
      <c r="C1191">
        <v>0</v>
      </c>
      <c r="D1191" s="296">
        <v>36.786999999999999</v>
      </c>
    </row>
    <row r="1192" spans="1:4" x14ac:dyDescent="0.35">
      <c r="A1192">
        <v>1334</v>
      </c>
      <c r="B1192" t="s">
        <v>17499</v>
      </c>
      <c r="C1192">
        <v>0</v>
      </c>
      <c r="D1192" s="296">
        <v>0</v>
      </c>
    </row>
    <row r="1193" spans="1:4" x14ac:dyDescent="0.35">
      <c r="A1193">
        <v>1335</v>
      </c>
      <c r="B1193" t="s">
        <v>17500</v>
      </c>
      <c r="C1193">
        <v>15</v>
      </c>
      <c r="D1193" s="296">
        <v>18.100000000000001</v>
      </c>
    </row>
    <row r="1194" spans="1:4" x14ac:dyDescent="0.35">
      <c r="A1194">
        <v>1336</v>
      </c>
      <c r="B1194" t="s">
        <v>17501</v>
      </c>
      <c r="C1194">
        <v>0</v>
      </c>
      <c r="D1194" s="296">
        <v>31.7</v>
      </c>
    </row>
    <row r="1195" spans="1:4" x14ac:dyDescent="0.35">
      <c r="A1195">
        <v>1337</v>
      </c>
      <c r="B1195" t="s">
        <v>17502</v>
      </c>
      <c r="C1195">
        <v>588</v>
      </c>
      <c r="D1195" s="296">
        <v>7.6130000000000004</v>
      </c>
    </row>
    <row r="1196" spans="1:4" x14ac:dyDescent="0.35">
      <c r="A1196">
        <v>1338</v>
      </c>
      <c r="B1196" t="s">
        <v>17503</v>
      </c>
      <c r="C1196">
        <v>33</v>
      </c>
      <c r="D1196" s="296">
        <v>13.558999999999999</v>
      </c>
    </row>
    <row r="1197" spans="1:4" x14ac:dyDescent="0.35">
      <c r="A1197">
        <v>1339</v>
      </c>
      <c r="B1197" t="s">
        <v>17504</v>
      </c>
      <c r="C1197">
        <v>0</v>
      </c>
      <c r="D1197" s="296">
        <v>20.25</v>
      </c>
    </row>
    <row r="1198" spans="1:4" x14ac:dyDescent="0.35">
      <c r="A1198">
        <v>1340</v>
      </c>
      <c r="B1198" t="s">
        <v>17505</v>
      </c>
      <c r="C1198">
        <v>0</v>
      </c>
      <c r="D1198" s="296">
        <v>4.9000000000000004</v>
      </c>
    </row>
    <row r="1199" spans="1:4" x14ac:dyDescent="0.35">
      <c r="A1199">
        <v>1341</v>
      </c>
      <c r="B1199" t="s">
        <v>17506</v>
      </c>
      <c r="C1199">
        <v>0</v>
      </c>
      <c r="D1199" s="296">
        <v>11.75</v>
      </c>
    </row>
    <row r="1200" spans="1:4" x14ac:dyDescent="0.35">
      <c r="A1200">
        <v>1342</v>
      </c>
      <c r="B1200" t="s">
        <v>17507</v>
      </c>
      <c r="C1200">
        <v>0</v>
      </c>
      <c r="D1200" s="296">
        <v>3.87</v>
      </c>
    </row>
    <row r="1201" spans="1:4" x14ac:dyDescent="0.35">
      <c r="A1201">
        <v>1343</v>
      </c>
      <c r="B1201" t="s">
        <v>17508</v>
      </c>
      <c r="C1201">
        <v>9</v>
      </c>
      <c r="D1201" s="296">
        <v>7.04</v>
      </c>
    </row>
    <row r="1202" spans="1:4" x14ac:dyDescent="0.35">
      <c r="A1202">
        <v>1344</v>
      </c>
      <c r="B1202" t="s">
        <v>17509</v>
      </c>
      <c r="C1202">
        <v>0</v>
      </c>
      <c r="D1202" s="296">
        <v>11.35</v>
      </c>
    </row>
    <row r="1203" spans="1:4" x14ac:dyDescent="0.35">
      <c r="A1203">
        <v>1345</v>
      </c>
      <c r="B1203" t="s">
        <v>17510</v>
      </c>
      <c r="C1203">
        <v>204</v>
      </c>
      <c r="D1203" s="296">
        <v>5.4</v>
      </c>
    </row>
    <row r="1204" spans="1:4" x14ac:dyDescent="0.35">
      <c r="A1204">
        <v>1346</v>
      </c>
      <c r="B1204" t="s">
        <v>17511</v>
      </c>
      <c r="C1204">
        <v>600</v>
      </c>
      <c r="D1204" s="296">
        <v>5.35</v>
      </c>
    </row>
    <row r="1205" spans="1:4" x14ac:dyDescent="0.35">
      <c r="A1205">
        <v>1347</v>
      </c>
      <c r="B1205" t="s">
        <v>17512</v>
      </c>
      <c r="C1205">
        <v>12</v>
      </c>
      <c r="D1205" s="296">
        <v>6.35</v>
      </c>
    </row>
    <row r="1206" spans="1:4" x14ac:dyDescent="0.35">
      <c r="A1206">
        <v>1348</v>
      </c>
      <c r="B1206" t="s">
        <v>17513</v>
      </c>
      <c r="C1206">
        <v>0</v>
      </c>
      <c r="D1206" s="296">
        <v>5.75</v>
      </c>
    </row>
    <row r="1207" spans="1:4" x14ac:dyDescent="0.35">
      <c r="A1207">
        <v>1349</v>
      </c>
      <c r="B1207" t="s">
        <v>17514</v>
      </c>
      <c r="C1207">
        <v>0</v>
      </c>
      <c r="D1207" s="296">
        <v>7.3</v>
      </c>
    </row>
    <row r="1208" spans="1:4" x14ac:dyDescent="0.35">
      <c r="A1208">
        <v>1350</v>
      </c>
      <c r="B1208" t="s">
        <v>17515</v>
      </c>
      <c r="C1208">
        <v>0</v>
      </c>
      <c r="D1208" s="296">
        <v>8.81</v>
      </c>
    </row>
    <row r="1209" spans="1:4" x14ac:dyDescent="0.35">
      <c r="A1209">
        <v>1351</v>
      </c>
      <c r="B1209" t="s">
        <v>17516</v>
      </c>
      <c r="C1209">
        <v>0</v>
      </c>
      <c r="D1209" s="296">
        <v>3.8</v>
      </c>
    </row>
    <row r="1210" spans="1:4" x14ac:dyDescent="0.35">
      <c r="A1210">
        <v>1352</v>
      </c>
      <c r="B1210" t="s">
        <v>17517</v>
      </c>
      <c r="C1210">
        <v>0</v>
      </c>
      <c r="D1210" s="296">
        <v>4.7</v>
      </c>
    </row>
    <row r="1211" spans="1:4" x14ac:dyDescent="0.35">
      <c r="A1211">
        <v>1353</v>
      </c>
      <c r="B1211" t="s">
        <v>17518</v>
      </c>
      <c r="C1211">
        <v>0</v>
      </c>
      <c r="D1211" s="296">
        <v>1.956</v>
      </c>
    </row>
    <row r="1212" spans="1:4" x14ac:dyDescent="0.35">
      <c r="A1212">
        <v>1354</v>
      </c>
      <c r="B1212" t="s">
        <v>17519</v>
      </c>
      <c r="C1212">
        <v>0</v>
      </c>
      <c r="D1212" s="296">
        <v>0.22600000000000001</v>
      </c>
    </row>
    <row r="1213" spans="1:4" x14ac:dyDescent="0.35">
      <c r="A1213">
        <v>1355</v>
      </c>
      <c r="B1213" t="s">
        <v>17520</v>
      </c>
      <c r="C1213">
        <v>684</v>
      </c>
      <c r="D1213" s="296">
        <v>3.2</v>
      </c>
    </row>
    <row r="1214" spans="1:4" x14ac:dyDescent="0.35">
      <c r="A1214">
        <v>1356</v>
      </c>
      <c r="B1214" t="s">
        <v>17521</v>
      </c>
      <c r="C1214">
        <v>30</v>
      </c>
      <c r="D1214" s="296">
        <v>16.77</v>
      </c>
    </row>
    <row r="1215" spans="1:4" x14ac:dyDescent="0.35">
      <c r="A1215">
        <v>1357</v>
      </c>
      <c r="B1215" t="s">
        <v>17522</v>
      </c>
      <c r="C1215">
        <v>0</v>
      </c>
      <c r="D1215" s="296">
        <v>7</v>
      </c>
    </row>
    <row r="1216" spans="1:4" x14ac:dyDescent="0.35">
      <c r="A1216">
        <v>1358</v>
      </c>
      <c r="B1216" t="s">
        <v>17523</v>
      </c>
      <c r="C1216">
        <v>0</v>
      </c>
      <c r="D1216" s="296">
        <v>8.5</v>
      </c>
    </row>
    <row r="1217" spans="1:4" x14ac:dyDescent="0.35">
      <c r="A1217">
        <v>1359</v>
      </c>
      <c r="B1217" t="s">
        <v>17524</v>
      </c>
      <c r="C1217">
        <v>0</v>
      </c>
      <c r="D1217" s="296">
        <v>3.48</v>
      </c>
    </row>
    <row r="1218" spans="1:4" x14ac:dyDescent="0.35">
      <c r="A1218">
        <v>1360</v>
      </c>
      <c r="B1218" t="s">
        <v>17525</v>
      </c>
      <c r="C1218">
        <v>0</v>
      </c>
      <c r="D1218" s="296">
        <v>3.6</v>
      </c>
    </row>
    <row r="1219" spans="1:4" x14ac:dyDescent="0.35">
      <c r="A1219">
        <v>1361</v>
      </c>
      <c r="B1219" t="s">
        <v>17526</v>
      </c>
      <c r="C1219">
        <v>0</v>
      </c>
      <c r="D1219" s="296">
        <v>24.95</v>
      </c>
    </row>
    <row r="1220" spans="1:4" x14ac:dyDescent="0.35">
      <c r="A1220">
        <v>1362</v>
      </c>
      <c r="B1220" t="s">
        <v>17527</v>
      </c>
      <c r="C1220">
        <v>0</v>
      </c>
      <c r="D1220" s="296">
        <v>108.16</v>
      </c>
    </row>
    <row r="1221" spans="1:4" x14ac:dyDescent="0.35">
      <c r="A1221">
        <v>1363</v>
      </c>
      <c r="B1221" t="s">
        <v>17528</v>
      </c>
      <c r="C1221">
        <v>0</v>
      </c>
      <c r="D1221" s="296">
        <v>13.3</v>
      </c>
    </row>
    <row r="1222" spans="1:4" x14ac:dyDescent="0.35">
      <c r="A1222">
        <v>1364</v>
      </c>
      <c r="B1222" t="s">
        <v>17529</v>
      </c>
      <c r="C1222">
        <v>0</v>
      </c>
      <c r="D1222" s="296">
        <v>15.147</v>
      </c>
    </row>
    <row r="1223" spans="1:4" x14ac:dyDescent="0.35">
      <c r="A1223">
        <v>1365</v>
      </c>
      <c r="B1223" t="s">
        <v>17530</v>
      </c>
      <c r="C1223">
        <v>0</v>
      </c>
      <c r="D1223" s="296">
        <v>16.989999999999998</v>
      </c>
    </row>
    <row r="1224" spans="1:4" x14ac:dyDescent="0.35">
      <c r="A1224">
        <v>1366</v>
      </c>
      <c r="B1224" t="s">
        <v>17531</v>
      </c>
      <c r="C1224">
        <v>0</v>
      </c>
      <c r="D1224" s="296">
        <v>10.25</v>
      </c>
    </row>
    <row r="1225" spans="1:4" x14ac:dyDescent="0.35">
      <c r="A1225">
        <v>1367</v>
      </c>
      <c r="B1225" t="s">
        <v>17532</v>
      </c>
      <c r="C1225">
        <v>0</v>
      </c>
      <c r="D1225" s="296">
        <v>17.576000000000001</v>
      </c>
    </row>
    <row r="1226" spans="1:4" x14ac:dyDescent="0.35">
      <c r="A1226">
        <v>1368</v>
      </c>
      <c r="B1226" t="s">
        <v>17533</v>
      </c>
      <c r="C1226">
        <v>0</v>
      </c>
      <c r="D1226" s="296">
        <v>12.79</v>
      </c>
    </row>
    <row r="1227" spans="1:4" x14ac:dyDescent="0.35">
      <c r="A1227">
        <v>1369</v>
      </c>
      <c r="B1227" t="s">
        <v>17534</v>
      </c>
      <c r="C1227">
        <v>0</v>
      </c>
      <c r="D1227" s="296">
        <v>10.353</v>
      </c>
    </row>
    <row r="1228" spans="1:4" x14ac:dyDescent="0.35">
      <c r="A1228">
        <v>1370</v>
      </c>
      <c r="B1228" t="s">
        <v>17535</v>
      </c>
      <c r="C1228">
        <v>0</v>
      </c>
      <c r="D1228" s="296">
        <v>8.84</v>
      </c>
    </row>
    <row r="1229" spans="1:4" x14ac:dyDescent="0.35">
      <c r="A1229">
        <v>1371</v>
      </c>
      <c r="B1229" t="s">
        <v>17536</v>
      </c>
      <c r="C1229">
        <v>0</v>
      </c>
      <c r="D1229" s="296">
        <v>6.89</v>
      </c>
    </row>
    <row r="1230" spans="1:4" x14ac:dyDescent="0.35">
      <c r="A1230">
        <v>1372</v>
      </c>
      <c r="B1230" t="s">
        <v>17537</v>
      </c>
      <c r="C1230">
        <v>12</v>
      </c>
      <c r="D1230" s="296">
        <v>8.4</v>
      </c>
    </row>
    <row r="1231" spans="1:4" x14ac:dyDescent="0.35">
      <c r="A1231">
        <v>1373</v>
      </c>
      <c r="B1231" t="s">
        <v>17538</v>
      </c>
      <c r="C1231">
        <v>0</v>
      </c>
      <c r="D1231" s="296">
        <v>17.096</v>
      </c>
    </row>
    <row r="1232" spans="1:4" x14ac:dyDescent="0.35">
      <c r="A1232">
        <v>1374</v>
      </c>
      <c r="B1232" t="s">
        <v>17539</v>
      </c>
      <c r="C1232">
        <v>0</v>
      </c>
      <c r="D1232" s="296">
        <v>8.18</v>
      </c>
    </row>
    <row r="1233" spans="1:4" x14ac:dyDescent="0.35">
      <c r="A1233">
        <v>1375</v>
      </c>
      <c r="B1233" t="s">
        <v>17540</v>
      </c>
      <c r="C1233">
        <v>0</v>
      </c>
      <c r="D1233" s="296">
        <v>0</v>
      </c>
    </row>
    <row r="1234" spans="1:4" x14ac:dyDescent="0.35">
      <c r="A1234">
        <v>1377</v>
      </c>
      <c r="B1234" t="s">
        <v>17541</v>
      </c>
      <c r="C1234">
        <v>0</v>
      </c>
      <c r="D1234" s="296">
        <v>127.29</v>
      </c>
    </row>
    <row r="1235" spans="1:4" x14ac:dyDescent="0.35">
      <c r="A1235">
        <v>1378</v>
      </c>
      <c r="B1235" t="s">
        <v>17542</v>
      </c>
      <c r="C1235">
        <v>0</v>
      </c>
      <c r="D1235" s="296">
        <v>0</v>
      </c>
    </row>
    <row r="1236" spans="1:4" x14ac:dyDescent="0.35">
      <c r="A1236">
        <v>1379</v>
      </c>
      <c r="B1236" t="s">
        <v>17543</v>
      </c>
      <c r="C1236">
        <v>0</v>
      </c>
      <c r="D1236" s="296">
        <v>0</v>
      </c>
    </row>
    <row r="1237" spans="1:4" x14ac:dyDescent="0.35">
      <c r="A1237">
        <v>1380</v>
      </c>
      <c r="B1237" t="s">
        <v>17544</v>
      </c>
      <c r="C1237">
        <v>0</v>
      </c>
      <c r="D1237" s="296">
        <v>16.95</v>
      </c>
    </row>
    <row r="1238" spans="1:4" x14ac:dyDescent="0.35">
      <c r="A1238">
        <v>1381</v>
      </c>
      <c r="B1238" t="s">
        <v>17545</v>
      </c>
      <c r="C1238">
        <v>0</v>
      </c>
      <c r="D1238" s="296">
        <v>0</v>
      </c>
    </row>
    <row r="1239" spans="1:4" x14ac:dyDescent="0.35">
      <c r="A1239">
        <v>1382</v>
      </c>
      <c r="B1239" t="s">
        <v>17546</v>
      </c>
      <c r="C1239">
        <v>0</v>
      </c>
      <c r="D1239" s="296">
        <v>0</v>
      </c>
    </row>
    <row r="1240" spans="1:4" x14ac:dyDescent="0.35">
      <c r="A1240">
        <v>1383</v>
      </c>
      <c r="B1240" t="s">
        <v>17547</v>
      </c>
      <c r="C1240">
        <v>0</v>
      </c>
      <c r="D1240" s="296">
        <v>102.46</v>
      </c>
    </row>
    <row r="1241" spans="1:4" x14ac:dyDescent="0.35">
      <c r="A1241">
        <v>1384</v>
      </c>
      <c r="B1241" t="s">
        <v>17548</v>
      </c>
      <c r="C1241">
        <v>0</v>
      </c>
      <c r="D1241" s="296">
        <v>60.19</v>
      </c>
    </row>
    <row r="1242" spans="1:4" x14ac:dyDescent="0.35">
      <c r="A1242">
        <v>1385</v>
      </c>
      <c r="B1242" t="s">
        <v>17549</v>
      </c>
      <c r="C1242">
        <v>0</v>
      </c>
      <c r="D1242" s="296">
        <v>22.664000000000001</v>
      </c>
    </row>
    <row r="1243" spans="1:4" x14ac:dyDescent="0.35">
      <c r="A1243">
        <v>1386</v>
      </c>
      <c r="B1243" t="s">
        <v>17550</v>
      </c>
      <c r="C1243">
        <v>570</v>
      </c>
      <c r="D1243" s="296">
        <v>4.63</v>
      </c>
    </row>
    <row r="1244" spans="1:4" x14ac:dyDescent="0.35">
      <c r="A1244">
        <v>1387</v>
      </c>
      <c r="B1244" t="s">
        <v>17551</v>
      </c>
      <c r="C1244">
        <v>6</v>
      </c>
      <c r="D1244" s="296">
        <v>6.83</v>
      </c>
    </row>
    <row r="1245" spans="1:4" x14ac:dyDescent="0.35">
      <c r="A1245">
        <v>1388</v>
      </c>
      <c r="B1245" t="s">
        <v>17552</v>
      </c>
      <c r="C1245">
        <v>0</v>
      </c>
      <c r="D1245" s="296">
        <v>4.798</v>
      </c>
    </row>
    <row r="1246" spans="1:4" x14ac:dyDescent="0.35">
      <c r="A1246">
        <v>1389</v>
      </c>
      <c r="B1246" t="s">
        <v>17553</v>
      </c>
      <c r="C1246">
        <v>6</v>
      </c>
      <c r="D1246" s="296">
        <v>395</v>
      </c>
    </row>
    <row r="1247" spans="1:4" x14ac:dyDescent="0.35">
      <c r="A1247">
        <v>1390</v>
      </c>
      <c r="B1247" t="s">
        <v>17554</v>
      </c>
      <c r="C1247">
        <v>0</v>
      </c>
      <c r="D1247" s="296">
        <v>7.29</v>
      </c>
    </row>
    <row r="1248" spans="1:4" x14ac:dyDescent="0.35">
      <c r="A1248">
        <v>1391</v>
      </c>
      <c r="B1248" t="s">
        <v>17555</v>
      </c>
      <c r="C1248">
        <v>0</v>
      </c>
      <c r="D1248" s="296">
        <v>7.3529999999999998</v>
      </c>
    </row>
    <row r="1249" spans="1:4" x14ac:dyDescent="0.35">
      <c r="A1249">
        <v>1392</v>
      </c>
      <c r="B1249" t="s">
        <v>17556</v>
      </c>
      <c r="C1249">
        <v>0</v>
      </c>
      <c r="D1249" s="296">
        <v>11.87</v>
      </c>
    </row>
    <row r="1250" spans="1:4" x14ac:dyDescent="0.35">
      <c r="A1250">
        <v>1393</v>
      </c>
      <c r="B1250" t="s">
        <v>17557</v>
      </c>
      <c r="C1250">
        <v>0</v>
      </c>
      <c r="D1250" s="296">
        <v>2.97</v>
      </c>
    </row>
    <row r="1251" spans="1:4" x14ac:dyDescent="0.35">
      <c r="A1251">
        <v>1394</v>
      </c>
      <c r="B1251" t="s">
        <v>17558</v>
      </c>
      <c r="C1251">
        <v>102</v>
      </c>
      <c r="D1251" s="296">
        <v>8.6999999999999993</v>
      </c>
    </row>
    <row r="1252" spans="1:4" x14ac:dyDescent="0.35">
      <c r="A1252">
        <v>1395</v>
      </c>
      <c r="B1252" t="s">
        <v>17559</v>
      </c>
      <c r="C1252">
        <v>0</v>
      </c>
      <c r="D1252" s="296">
        <v>18.2</v>
      </c>
    </row>
    <row r="1253" spans="1:4" x14ac:dyDescent="0.35">
      <c r="A1253">
        <v>1396</v>
      </c>
      <c r="B1253" t="s">
        <v>17560</v>
      </c>
      <c r="C1253">
        <v>15</v>
      </c>
      <c r="D1253" s="296">
        <v>30.5</v>
      </c>
    </row>
    <row r="1254" spans="1:4" x14ac:dyDescent="0.35">
      <c r="A1254">
        <v>1397</v>
      </c>
      <c r="B1254" t="s">
        <v>17561</v>
      </c>
      <c r="C1254">
        <v>0</v>
      </c>
      <c r="D1254" s="296">
        <v>55.66</v>
      </c>
    </row>
    <row r="1255" spans="1:4" x14ac:dyDescent="0.35">
      <c r="A1255">
        <v>1398</v>
      </c>
      <c r="B1255" t="s">
        <v>17562</v>
      </c>
      <c r="C1255">
        <v>0</v>
      </c>
      <c r="D1255" s="296">
        <v>10.36</v>
      </c>
    </row>
    <row r="1256" spans="1:4" x14ac:dyDescent="0.35">
      <c r="A1256">
        <v>1399</v>
      </c>
      <c r="B1256" t="s">
        <v>17563</v>
      </c>
      <c r="C1256">
        <v>0</v>
      </c>
      <c r="D1256" s="296">
        <v>107.53</v>
      </c>
    </row>
    <row r="1257" spans="1:4" x14ac:dyDescent="0.35">
      <c r="A1257">
        <v>1400</v>
      </c>
      <c r="B1257" t="s">
        <v>17564</v>
      </c>
      <c r="C1257">
        <v>0</v>
      </c>
      <c r="D1257" s="296">
        <v>49</v>
      </c>
    </row>
    <row r="1258" spans="1:4" x14ac:dyDescent="0.35">
      <c r="A1258">
        <v>1401</v>
      </c>
      <c r="B1258" t="s">
        <v>17565</v>
      </c>
      <c r="C1258">
        <v>0</v>
      </c>
      <c r="D1258" s="296">
        <v>12.3</v>
      </c>
    </row>
    <row r="1259" spans="1:4" x14ac:dyDescent="0.35">
      <c r="A1259">
        <v>1402</v>
      </c>
      <c r="B1259" t="s">
        <v>17566</v>
      </c>
      <c r="C1259">
        <v>0</v>
      </c>
      <c r="D1259" s="296">
        <v>46.12</v>
      </c>
    </row>
    <row r="1260" spans="1:4" x14ac:dyDescent="0.35">
      <c r="A1260">
        <v>1403</v>
      </c>
      <c r="B1260" t="s">
        <v>17567</v>
      </c>
      <c r="C1260">
        <v>0</v>
      </c>
      <c r="D1260" s="296">
        <v>13.211</v>
      </c>
    </row>
    <row r="1261" spans="1:4" x14ac:dyDescent="0.35">
      <c r="A1261">
        <v>1404</v>
      </c>
      <c r="B1261" t="s">
        <v>17568</v>
      </c>
      <c r="C1261">
        <v>24</v>
      </c>
      <c r="D1261" s="296">
        <v>7.8</v>
      </c>
    </row>
    <row r="1262" spans="1:4" x14ac:dyDescent="0.35">
      <c r="A1262">
        <v>1405</v>
      </c>
      <c r="B1262" t="s">
        <v>17569</v>
      </c>
      <c r="C1262">
        <v>0</v>
      </c>
      <c r="D1262" s="296">
        <v>5.0570000000000004</v>
      </c>
    </row>
    <row r="1263" spans="1:4" x14ac:dyDescent="0.35">
      <c r="A1263">
        <v>1406</v>
      </c>
      <c r="B1263" t="s">
        <v>17570</v>
      </c>
      <c r="C1263">
        <v>27</v>
      </c>
      <c r="D1263" s="296">
        <v>7.17</v>
      </c>
    </row>
    <row r="1264" spans="1:4" x14ac:dyDescent="0.35">
      <c r="A1264">
        <v>1409</v>
      </c>
      <c r="B1264" t="s">
        <v>17571</v>
      </c>
      <c r="C1264">
        <v>0</v>
      </c>
      <c r="D1264" s="296">
        <v>11.45</v>
      </c>
    </row>
    <row r="1265" spans="1:4" x14ac:dyDescent="0.35">
      <c r="A1265">
        <v>1410</v>
      </c>
      <c r="B1265" t="s">
        <v>17572</v>
      </c>
      <c r="C1265">
        <v>12</v>
      </c>
      <c r="D1265" s="296">
        <v>12.65</v>
      </c>
    </row>
    <row r="1266" spans="1:4" x14ac:dyDescent="0.35">
      <c r="A1266">
        <v>1411</v>
      </c>
      <c r="B1266" t="s">
        <v>17573</v>
      </c>
      <c r="C1266">
        <v>12</v>
      </c>
      <c r="D1266" s="296">
        <v>29.9</v>
      </c>
    </row>
    <row r="1267" spans="1:4" x14ac:dyDescent="0.35">
      <c r="A1267">
        <v>1412</v>
      </c>
      <c r="B1267" t="s">
        <v>17574</v>
      </c>
      <c r="C1267">
        <v>0</v>
      </c>
      <c r="D1267" s="296">
        <v>4.5</v>
      </c>
    </row>
    <row r="1268" spans="1:4" x14ac:dyDescent="0.35">
      <c r="A1268">
        <v>1413</v>
      </c>
      <c r="B1268" t="s">
        <v>17575</v>
      </c>
      <c r="C1268">
        <v>21</v>
      </c>
      <c r="D1268" s="296">
        <v>5.65</v>
      </c>
    </row>
    <row r="1269" spans="1:4" x14ac:dyDescent="0.35">
      <c r="A1269">
        <v>1414</v>
      </c>
      <c r="B1269" t="s">
        <v>17576</v>
      </c>
      <c r="C1269">
        <v>102</v>
      </c>
      <c r="D1269" s="296">
        <v>6.05</v>
      </c>
    </row>
    <row r="1270" spans="1:4" x14ac:dyDescent="0.35">
      <c r="A1270">
        <v>1415</v>
      </c>
      <c r="B1270" t="s">
        <v>17577</v>
      </c>
      <c r="C1270">
        <v>210</v>
      </c>
      <c r="D1270" s="296">
        <v>6.5</v>
      </c>
    </row>
    <row r="1271" spans="1:4" x14ac:dyDescent="0.35">
      <c r="A1271">
        <v>1416</v>
      </c>
      <c r="B1271" t="s">
        <v>17578</v>
      </c>
      <c r="C1271">
        <v>33</v>
      </c>
      <c r="D1271" s="296">
        <v>9.74</v>
      </c>
    </row>
    <row r="1272" spans="1:4" x14ac:dyDescent="0.35">
      <c r="A1272">
        <v>1417</v>
      </c>
      <c r="B1272" t="s">
        <v>17579</v>
      </c>
      <c r="C1272">
        <v>0</v>
      </c>
      <c r="D1272" s="296">
        <v>8.5660000000000007</v>
      </c>
    </row>
    <row r="1273" spans="1:4" x14ac:dyDescent="0.35">
      <c r="A1273">
        <v>1418</v>
      </c>
      <c r="B1273" t="s">
        <v>17580</v>
      </c>
      <c r="C1273">
        <v>0</v>
      </c>
      <c r="D1273" s="296">
        <v>8.17</v>
      </c>
    </row>
    <row r="1274" spans="1:4" x14ac:dyDescent="0.35">
      <c r="A1274">
        <v>1419</v>
      </c>
      <c r="B1274" t="s">
        <v>17581</v>
      </c>
      <c r="C1274">
        <v>6</v>
      </c>
      <c r="D1274" s="296">
        <v>12.13</v>
      </c>
    </row>
    <row r="1275" spans="1:4" x14ac:dyDescent="0.35">
      <c r="A1275">
        <v>1420</v>
      </c>
      <c r="B1275" t="s">
        <v>17582</v>
      </c>
      <c r="C1275">
        <v>138</v>
      </c>
      <c r="D1275" s="296">
        <v>12.586</v>
      </c>
    </row>
    <row r="1276" spans="1:4" x14ac:dyDescent="0.35">
      <c r="A1276">
        <v>1421</v>
      </c>
      <c r="B1276" t="s">
        <v>17583</v>
      </c>
      <c r="C1276">
        <v>0</v>
      </c>
      <c r="D1276" s="296">
        <v>8.7409999999999997</v>
      </c>
    </row>
    <row r="1277" spans="1:4" x14ac:dyDescent="0.35">
      <c r="A1277">
        <v>1422</v>
      </c>
      <c r="B1277" t="s">
        <v>17584</v>
      </c>
      <c r="C1277">
        <v>0</v>
      </c>
      <c r="D1277" s="296">
        <v>7.6059999999999999</v>
      </c>
    </row>
    <row r="1278" spans="1:4" x14ac:dyDescent="0.35">
      <c r="A1278">
        <v>1423</v>
      </c>
      <c r="B1278" t="s">
        <v>17585</v>
      </c>
      <c r="C1278">
        <v>3</v>
      </c>
      <c r="D1278" s="296">
        <v>22.2</v>
      </c>
    </row>
    <row r="1279" spans="1:4" x14ac:dyDescent="0.35">
      <c r="A1279">
        <v>1424</v>
      </c>
      <c r="B1279" t="s">
        <v>17586</v>
      </c>
      <c r="C1279">
        <v>360</v>
      </c>
      <c r="D1279" s="296">
        <v>37.409999999999997</v>
      </c>
    </row>
    <row r="1280" spans="1:4" x14ac:dyDescent="0.35">
      <c r="A1280">
        <v>1425</v>
      </c>
      <c r="B1280" t="s">
        <v>17587</v>
      </c>
      <c r="C1280">
        <v>9</v>
      </c>
      <c r="D1280" s="296">
        <v>8.91</v>
      </c>
    </row>
    <row r="1281" spans="1:4" x14ac:dyDescent="0.35">
      <c r="A1281">
        <v>1426</v>
      </c>
      <c r="B1281" t="s">
        <v>17588</v>
      </c>
      <c r="C1281">
        <v>0</v>
      </c>
      <c r="D1281" s="296">
        <v>91.91</v>
      </c>
    </row>
    <row r="1282" spans="1:4" x14ac:dyDescent="0.35">
      <c r="A1282">
        <v>1427</v>
      </c>
      <c r="B1282" t="s">
        <v>17589</v>
      </c>
      <c r="C1282">
        <v>0</v>
      </c>
      <c r="D1282" s="296">
        <v>12.86</v>
      </c>
    </row>
    <row r="1283" spans="1:4" x14ac:dyDescent="0.35">
      <c r="A1283">
        <v>1428</v>
      </c>
      <c r="B1283" t="s">
        <v>17590</v>
      </c>
      <c r="C1283">
        <v>0</v>
      </c>
      <c r="D1283" s="296">
        <v>12.3</v>
      </c>
    </row>
    <row r="1284" spans="1:4" x14ac:dyDescent="0.35">
      <c r="A1284">
        <v>1429</v>
      </c>
      <c r="B1284" t="s">
        <v>17591</v>
      </c>
      <c r="C1284">
        <v>15</v>
      </c>
      <c r="D1284" s="296">
        <v>21.95</v>
      </c>
    </row>
    <row r="1285" spans="1:4" x14ac:dyDescent="0.35">
      <c r="A1285">
        <v>1430</v>
      </c>
      <c r="B1285" t="s">
        <v>17592</v>
      </c>
      <c r="C1285">
        <v>0</v>
      </c>
      <c r="D1285" s="296">
        <v>10.818</v>
      </c>
    </row>
    <row r="1286" spans="1:4" x14ac:dyDescent="0.35">
      <c r="A1286">
        <v>1431</v>
      </c>
      <c r="B1286" t="s">
        <v>17593</v>
      </c>
      <c r="C1286">
        <v>0</v>
      </c>
      <c r="D1286" s="296">
        <v>11.683</v>
      </c>
    </row>
    <row r="1287" spans="1:4" x14ac:dyDescent="0.35">
      <c r="A1287">
        <v>1432</v>
      </c>
      <c r="B1287" t="s">
        <v>17594</v>
      </c>
      <c r="C1287">
        <v>0</v>
      </c>
      <c r="D1287" s="296">
        <v>10.973000000000001</v>
      </c>
    </row>
    <row r="1288" spans="1:4" x14ac:dyDescent="0.35">
      <c r="A1288">
        <v>1433</v>
      </c>
      <c r="B1288" t="s">
        <v>17595</v>
      </c>
      <c r="C1288">
        <v>0</v>
      </c>
      <c r="D1288" s="296">
        <v>8.5440000000000005</v>
      </c>
    </row>
    <row r="1289" spans="1:4" x14ac:dyDescent="0.35">
      <c r="A1289">
        <v>1434</v>
      </c>
      <c r="B1289" t="s">
        <v>17596</v>
      </c>
      <c r="C1289">
        <v>0</v>
      </c>
      <c r="D1289" s="296">
        <v>8.5440000000000005</v>
      </c>
    </row>
    <row r="1290" spans="1:4" x14ac:dyDescent="0.35">
      <c r="A1290">
        <v>1435</v>
      </c>
      <c r="B1290" t="s">
        <v>17597</v>
      </c>
      <c r="C1290">
        <v>0</v>
      </c>
      <c r="D1290" s="296">
        <v>8.5440000000000005</v>
      </c>
    </row>
    <row r="1291" spans="1:4" x14ac:dyDescent="0.35">
      <c r="A1291">
        <v>1436</v>
      </c>
      <c r="B1291" t="s">
        <v>17598</v>
      </c>
      <c r="C1291">
        <v>0</v>
      </c>
      <c r="D1291" s="296">
        <v>7.9870000000000001</v>
      </c>
    </row>
    <row r="1292" spans="1:4" x14ac:dyDescent="0.35">
      <c r="A1292">
        <v>1437</v>
      </c>
      <c r="B1292" t="s">
        <v>17599</v>
      </c>
      <c r="C1292">
        <v>0</v>
      </c>
      <c r="D1292" s="296">
        <v>7.641</v>
      </c>
    </row>
    <row r="1293" spans="1:4" x14ac:dyDescent="0.35">
      <c r="A1293">
        <v>1438</v>
      </c>
      <c r="B1293" t="s">
        <v>17600</v>
      </c>
      <c r="C1293">
        <v>0</v>
      </c>
      <c r="D1293" s="296">
        <v>41.000999999999998</v>
      </c>
    </row>
    <row r="1294" spans="1:4" x14ac:dyDescent="0.35">
      <c r="A1294">
        <v>1439</v>
      </c>
      <c r="B1294" t="s">
        <v>17601</v>
      </c>
      <c r="C1294">
        <v>0</v>
      </c>
      <c r="D1294" s="296">
        <v>41.000999999999998</v>
      </c>
    </row>
    <row r="1295" spans="1:4" x14ac:dyDescent="0.35">
      <c r="A1295">
        <v>1440</v>
      </c>
      <c r="B1295" t="s">
        <v>17602</v>
      </c>
      <c r="C1295">
        <v>0</v>
      </c>
      <c r="D1295" s="296">
        <v>41.000999999999998</v>
      </c>
    </row>
    <row r="1296" spans="1:4" x14ac:dyDescent="0.35">
      <c r="A1296">
        <v>1441</v>
      </c>
      <c r="B1296" t="s">
        <v>17603</v>
      </c>
      <c r="C1296">
        <v>0</v>
      </c>
      <c r="D1296" s="296">
        <v>46.71</v>
      </c>
    </row>
    <row r="1297" spans="1:4" x14ac:dyDescent="0.35">
      <c r="A1297">
        <v>1442</v>
      </c>
      <c r="B1297" t="s">
        <v>17604</v>
      </c>
      <c r="C1297">
        <v>0</v>
      </c>
      <c r="D1297" s="296">
        <v>9.6</v>
      </c>
    </row>
    <row r="1298" spans="1:4" x14ac:dyDescent="0.35">
      <c r="A1298">
        <v>1443</v>
      </c>
      <c r="B1298" t="s">
        <v>17605</v>
      </c>
      <c r="C1298">
        <v>0</v>
      </c>
      <c r="D1298" s="296">
        <v>12.62</v>
      </c>
    </row>
    <row r="1299" spans="1:4" x14ac:dyDescent="0.35">
      <c r="A1299">
        <v>1444</v>
      </c>
      <c r="B1299" t="s">
        <v>17606</v>
      </c>
      <c r="C1299">
        <v>0</v>
      </c>
      <c r="D1299" s="296">
        <v>54.4</v>
      </c>
    </row>
    <row r="1300" spans="1:4" x14ac:dyDescent="0.35">
      <c r="A1300">
        <v>1445</v>
      </c>
      <c r="B1300" t="s">
        <v>17607</v>
      </c>
      <c r="C1300">
        <v>0</v>
      </c>
      <c r="D1300" s="296">
        <v>8.5</v>
      </c>
    </row>
    <row r="1301" spans="1:4" x14ac:dyDescent="0.35">
      <c r="A1301">
        <v>1446</v>
      </c>
      <c r="B1301" t="s">
        <v>17608</v>
      </c>
      <c r="C1301">
        <v>0</v>
      </c>
      <c r="D1301" s="296">
        <v>12.635999999999999</v>
      </c>
    </row>
    <row r="1302" spans="1:4" x14ac:dyDescent="0.35">
      <c r="A1302">
        <v>1447</v>
      </c>
      <c r="B1302" t="s">
        <v>17609</v>
      </c>
      <c r="C1302">
        <v>0</v>
      </c>
      <c r="D1302" s="296">
        <v>19.399999999999999</v>
      </c>
    </row>
    <row r="1303" spans="1:4" x14ac:dyDescent="0.35">
      <c r="A1303">
        <v>1448</v>
      </c>
      <c r="B1303" t="s">
        <v>17610</v>
      </c>
      <c r="C1303">
        <v>0</v>
      </c>
      <c r="D1303" s="296">
        <v>15.91</v>
      </c>
    </row>
    <row r="1304" spans="1:4" x14ac:dyDescent="0.35">
      <c r="A1304">
        <v>1449</v>
      </c>
      <c r="B1304" t="s">
        <v>17611</v>
      </c>
      <c r="C1304">
        <v>0</v>
      </c>
      <c r="D1304" s="296">
        <v>40.94</v>
      </c>
    </row>
    <row r="1305" spans="1:4" x14ac:dyDescent="0.35">
      <c r="A1305">
        <v>1450</v>
      </c>
      <c r="B1305" t="s">
        <v>17612</v>
      </c>
      <c r="C1305">
        <v>3</v>
      </c>
      <c r="D1305" s="296">
        <v>48.37</v>
      </c>
    </row>
    <row r="1306" spans="1:4" x14ac:dyDescent="0.35">
      <c r="A1306">
        <v>1451</v>
      </c>
      <c r="B1306" t="s">
        <v>17613</v>
      </c>
      <c r="C1306">
        <v>0</v>
      </c>
      <c r="D1306" s="296">
        <v>41.895000000000003</v>
      </c>
    </row>
    <row r="1307" spans="1:4" x14ac:dyDescent="0.35">
      <c r="A1307">
        <v>1452</v>
      </c>
      <c r="B1307" t="s">
        <v>17614</v>
      </c>
      <c r="C1307">
        <v>0</v>
      </c>
      <c r="D1307" s="296">
        <v>9.3000000000000007</v>
      </c>
    </row>
    <row r="1308" spans="1:4" x14ac:dyDescent="0.35">
      <c r="A1308">
        <v>1453</v>
      </c>
      <c r="B1308" t="s">
        <v>17615</v>
      </c>
      <c r="C1308">
        <v>3</v>
      </c>
      <c r="D1308" s="296">
        <v>13.98</v>
      </c>
    </row>
    <row r="1309" spans="1:4" x14ac:dyDescent="0.35">
      <c r="A1309">
        <v>1454</v>
      </c>
      <c r="B1309" t="s">
        <v>17616</v>
      </c>
      <c r="C1309">
        <v>9</v>
      </c>
      <c r="D1309" s="296">
        <v>23.85</v>
      </c>
    </row>
    <row r="1310" spans="1:4" x14ac:dyDescent="0.35">
      <c r="A1310">
        <v>1455</v>
      </c>
      <c r="B1310" t="s">
        <v>17617</v>
      </c>
      <c r="C1310">
        <v>0</v>
      </c>
      <c r="D1310" s="296">
        <v>5.2469999999999999</v>
      </c>
    </row>
    <row r="1311" spans="1:4" x14ac:dyDescent="0.35">
      <c r="A1311">
        <v>1456</v>
      </c>
      <c r="B1311" t="s">
        <v>17618</v>
      </c>
      <c r="C1311">
        <v>0</v>
      </c>
      <c r="D1311" s="296">
        <v>5.4669999999999996</v>
      </c>
    </row>
    <row r="1312" spans="1:4" x14ac:dyDescent="0.35">
      <c r="A1312">
        <v>1457</v>
      </c>
      <c r="B1312" t="s">
        <v>17619</v>
      </c>
      <c r="C1312">
        <v>18</v>
      </c>
      <c r="D1312" s="296">
        <v>8.2119999999999997</v>
      </c>
    </row>
    <row r="1313" spans="1:4" x14ac:dyDescent="0.35">
      <c r="A1313">
        <v>1458</v>
      </c>
      <c r="B1313" t="s">
        <v>17620</v>
      </c>
      <c r="C1313">
        <v>0</v>
      </c>
      <c r="D1313" s="296">
        <v>17.649999999999999</v>
      </c>
    </row>
    <row r="1314" spans="1:4" x14ac:dyDescent="0.35">
      <c r="A1314">
        <v>1459</v>
      </c>
      <c r="B1314" t="s">
        <v>17621</v>
      </c>
      <c r="C1314">
        <v>0</v>
      </c>
      <c r="D1314" s="296">
        <v>26.09</v>
      </c>
    </row>
    <row r="1315" spans="1:4" x14ac:dyDescent="0.35">
      <c r="A1315">
        <v>1460</v>
      </c>
      <c r="B1315" t="s">
        <v>17622</v>
      </c>
      <c r="C1315">
        <v>60</v>
      </c>
      <c r="D1315" s="296">
        <v>6.65</v>
      </c>
    </row>
    <row r="1316" spans="1:4" x14ac:dyDescent="0.35">
      <c r="A1316">
        <v>1461</v>
      </c>
      <c r="B1316" t="s">
        <v>17623</v>
      </c>
      <c r="C1316">
        <v>0</v>
      </c>
      <c r="D1316" s="296">
        <v>10.71</v>
      </c>
    </row>
    <row r="1317" spans="1:4" x14ac:dyDescent="0.35">
      <c r="A1317">
        <v>1462</v>
      </c>
      <c r="B1317" t="s">
        <v>17624</v>
      </c>
      <c r="C1317">
        <v>0</v>
      </c>
      <c r="D1317" s="296">
        <v>16.649999999999999</v>
      </c>
    </row>
    <row r="1318" spans="1:4" x14ac:dyDescent="0.35">
      <c r="A1318">
        <v>1463</v>
      </c>
      <c r="B1318" t="s">
        <v>17625</v>
      </c>
      <c r="C1318">
        <v>0</v>
      </c>
      <c r="D1318" s="296">
        <v>18.91</v>
      </c>
    </row>
    <row r="1319" spans="1:4" x14ac:dyDescent="0.35">
      <c r="A1319">
        <v>1464</v>
      </c>
      <c r="B1319" t="s">
        <v>17626</v>
      </c>
      <c r="C1319">
        <v>0</v>
      </c>
      <c r="D1319" s="296">
        <v>0</v>
      </c>
    </row>
    <row r="1320" spans="1:4" x14ac:dyDescent="0.35">
      <c r="A1320">
        <v>1465</v>
      </c>
      <c r="B1320" t="s">
        <v>17627</v>
      </c>
      <c r="C1320">
        <v>0</v>
      </c>
      <c r="D1320" s="296">
        <v>56.122999999999998</v>
      </c>
    </row>
    <row r="1321" spans="1:4" x14ac:dyDescent="0.35">
      <c r="A1321">
        <v>1466</v>
      </c>
      <c r="B1321" t="s">
        <v>17628</v>
      </c>
      <c r="C1321">
        <v>0</v>
      </c>
      <c r="D1321" s="296">
        <v>48.77</v>
      </c>
    </row>
    <row r="1322" spans="1:4" x14ac:dyDescent="0.35">
      <c r="A1322">
        <v>1467</v>
      </c>
      <c r="B1322" t="s">
        <v>17629</v>
      </c>
      <c r="C1322">
        <v>0</v>
      </c>
      <c r="D1322" s="296">
        <v>4.7</v>
      </c>
    </row>
    <row r="1323" spans="1:4" x14ac:dyDescent="0.35">
      <c r="A1323">
        <v>1468</v>
      </c>
      <c r="B1323" t="s">
        <v>17630</v>
      </c>
      <c r="C1323">
        <v>0</v>
      </c>
      <c r="D1323" s="296">
        <v>18.25</v>
      </c>
    </row>
    <row r="1324" spans="1:4" x14ac:dyDescent="0.35">
      <c r="A1324">
        <v>1469</v>
      </c>
      <c r="B1324" t="s">
        <v>17631</v>
      </c>
      <c r="C1324">
        <v>120</v>
      </c>
      <c r="D1324" s="296">
        <v>3.19</v>
      </c>
    </row>
    <row r="1325" spans="1:4" x14ac:dyDescent="0.35">
      <c r="A1325">
        <v>1470</v>
      </c>
      <c r="B1325" t="s">
        <v>17632</v>
      </c>
      <c r="C1325">
        <v>0</v>
      </c>
      <c r="D1325" s="296">
        <v>0</v>
      </c>
    </row>
    <row r="1326" spans="1:4" x14ac:dyDescent="0.35">
      <c r="A1326">
        <v>1471</v>
      </c>
      <c r="B1326" t="s">
        <v>17633</v>
      </c>
      <c r="C1326">
        <v>0</v>
      </c>
      <c r="D1326" s="296">
        <v>0</v>
      </c>
    </row>
    <row r="1327" spans="1:4" x14ac:dyDescent="0.35">
      <c r="A1327">
        <v>1472</v>
      </c>
      <c r="B1327" t="s">
        <v>17634</v>
      </c>
      <c r="C1327">
        <v>0</v>
      </c>
      <c r="D1327" s="296">
        <v>3.14</v>
      </c>
    </row>
    <row r="1328" spans="1:4" x14ac:dyDescent="0.35">
      <c r="A1328">
        <v>1473</v>
      </c>
      <c r="B1328" t="s">
        <v>17635</v>
      </c>
      <c r="C1328">
        <v>0</v>
      </c>
      <c r="D1328" s="296">
        <v>2.887</v>
      </c>
    </row>
    <row r="1329" spans="1:4" x14ac:dyDescent="0.35">
      <c r="A1329">
        <v>1474</v>
      </c>
      <c r="B1329" t="s">
        <v>17636</v>
      </c>
      <c r="C1329">
        <v>0</v>
      </c>
      <c r="D1329" s="296">
        <v>0</v>
      </c>
    </row>
    <row r="1330" spans="1:4" x14ac:dyDescent="0.35">
      <c r="A1330">
        <v>1475</v>
      </c>
      <c r="B1330" t="s">
        <v>17637</v>
      </c>
      <c r="C1330">
        <v>0</v>
      </c>
      <c r="D1330" s="296">
        <v>20.05</v>
      </c>
    </row>
    <row r="1331" spans="1:4" x14ac:dyDescent="0.35">
      <c r="A1331">
        <v>1476</v>
      </c>
      <c r="B1331" t="s">
        <v>17638</v>
      </c>
      <c r="C1331">
        <v>0</v>
      </c>
      <c r="D1331" s="296">
        <v>12.16</v>
      </c>
    </row>
    <row r="1332" spans="1:4" x14ac:dyDescent="0.35">
      <c r="A1332">
        <v>1477</v>
      </c>
      <c r="B1332" t="s">
        <v>17639</v>
      </c>
      <c r="C1332">
        <v>0</v>
      </c>
      <c r="D1332" s="296">
        <v>10.96</v>
      </c>
    </row>
    <row r="1333" spans="1:4" x14ac:dyDescent="0.35">
      <c r="A1333">
        <v>1478</v>
      </c>
      <c r="B1333" t="s">
        <v>17640</v>
      </c>
      <c r="C1333">
        <v>216</v>
      </c>
      <c r="D1333" s="296">
        <v>3.2</v>
      </c>
    </row>
    <row r="1334" spans="1:4" x14ac:dyDescent="0.35">
      <c r="A1334">
        <v>1479</v>
      </c>
      <c r="B1334" t="s">
        <v>17641</v>
      </c>
      <c r="C1334">
        <v>3</v>
      </c>
      <c r="D1334" s="296">
        <v>6.99</v>
      </c>
    </row>
    <row r="1335" spans="1:4" x14ac:dyDescent="0.35">
      <c r="A1335">
        <v>1480</v>
      </c>
      <c r="B1335" t="s">
        <v>17642</v>
      </c>
      <c r="C1335">
        <v>0</v>
      </c>
      <c r="D1335" s="296">
        <v>29.03</v>
      </c>
    </row>
    <row r="1336" spans="1:4" x14ac:dyDescent="0.35">
      <c r="A1336">
        <v>1481</v>
      </c>
      <c r="B1336" t="s">
        <v>17643</v>
      </c>
      <c r="C1336">
        <v>0</v>
      </c>
      <c r="D1336" s="296">
        <v>192</v>
      </c>
    </row>
    <row r="1337" spans="1:4" x14ac:dyDescent="0.35">
      <c r="A1337">
        <v>1482</v>
      </c>
      <c r="B1337" t="s">
        <v>17644</v>
      </c>
      <c r="C1337">
        <v>0</v>
      </c>
      <c r="D1337" s="296">
        <v>31.38</v>
      </c>
    </row>
    <row r="1338" spans="1:4" x14ac:dyDescent="0.35">
      <c r="A1338">
        <v>1483</v>
      </c>
      <c r="B1338" t="s">
        <v>17645</v>
      </c>
      <c r="C1338">
        <v>0</v>
      </c>
      <c r="D1338" s="296">
        <v>35.9</v>
      </c>
    </row>
    <row r="1339" spans="1:4" x14ac:dyDescent="0.35">
      <c r="A1339">
        <v>1484</v>
      </c>
      <c r="B1339" t="s">
        <v>17646</v>
      </c>
      <c r="C1339">
        <v>0</v>
      </c>
      <c r="D1339" s="296">
        <v>18.46</v>
      </c>
    </row>
    <row r="1340" spans="1:4" x14ac:dyDescent="0.35">
      <c r="A1340">
        <v>1485</v>
      </c>
      <c r="B1340" t="s">
        <v>17647</v>
      </c>
      <c r="C1340">
        <v>0</v>
      </c>
      <c r="D1340" s="296">
        <v>7.57</v>
      </c>
    </row>
    <row r="1341" spans="1:4" x14ac:dyDescent="0.35">
      <c r="A1341">
        <v>1486</v>
      </c>
      <c r="B1341" t="s">
        <v>17648</v>
      </c>
      <c r="C1341">
        <v>0</v>
      </c>
      <c r="D1341" s="296">
        <v>54.63</v>
      </c>
    </row>
    <row r="1342" spans="1:4" x14ac:dyDescent="0.35">
      <c r="A1342">
        <v>1487</v>
      </c>
      <c r="B1342" t="s">
        <v>17649</v>
      </c>
      <c r="C1342">
        <v>0</v>
      </c>
      <c r="D1342" s="296">
        <v>32</v>
      </c>
    </row>
    <row r="1343" spans="1:4" x14ac:dyDescent="0.35">
      <c r="A1343">
        <v>1488</v>
      </c>
      <c r="B1343" t="s">
        <v>17650</v>
      </c>
      <c r="C1343">
        <v>0</v>
      </c>
      <c r="D1343" s="296">
        <v>57.189</v>
      </c>
    </row>
    <row r="1344" spans="1:4" x14ac:dyDescent="0.35">
      <c r="A1344">
        <v>1489</v>
      </c>
      <c r="B1344" t="s">
        <v>17651</v>
      </c>
      <c r="C1344">
        <v>0</v>
      </c>
      <c r="D1344" s="296">
        <v>22.69</v>
      </c>
    </row>
    <row r="1345" spans="1:4" x14ac:dyDescent="0.35">
      <c r="A1345">
        <v>1490</v>
      </c>
      <c r="B1345" t="s">
        <v>17652</v>
      </c>
      <c r="C1345">
        <v>0</v>
      </c>
      <c r="D1345" s="296">
        <v>22.67</v>
      </c>
    </row>
    <row r="1346" spans="1:4" x14ac:dyDescent="0.35">
      <c r="A1346">
        <v>1491</v>
      </c>
      <c r="B1346" t="s">
        <v>17653</v>
      </c>
      <c r="C1346">
        <v>0</v>
      </c>
      <c r="D1346" s="296">
        <v>20.38</v>
      </c>
    </row>
    <row r="1347" spans="1:4" x14ac:dyDescent="0.35">
      <c r="A1347">
        <v>1492</v>
      </c>
      <c r="B1347" t="s">
        <v>17654</v>
      </c>
      <c r="C1347">
        <v>0</v>
      </c>
      <c r="D1347" s="296">
        <v>23.63</v>
      </c>
    </row>
    <row r="1348" spans="1:4" x14ac:dyDescent="0.35">
      <c r="A1348">
        <v>1493</v>
      </c>
      <c r="B1348" t="s">
        <v>17655</v>
      </c>
      <c r="C1348">
        <v>0</v>
      </c>
      <c r="D1348" s="296">
        <v>25.38</v>
      </c>
    </row>
    <row r="1349" spans="1:4" x14ac:dyDescent="0.35">
      <c r="A1349">
        <v>1494</v>
      </c>
      <c r="B1349" t="s">
        <v>17656</v>
      </c>
      <c r="C1349">
        <v>0</v>
      </c>
      <c r="D1349" s="296">
        <v>43.88</v>
      </c>
    </row>
    <row r="1350" spans="1:4" x14ac:dyDescent="0.35">
      <c r="A1350">
        <v>1495</v>
      </c>
      <c r="B1350" t="s">
        <v>17657</v>
      </c>
      <c r="C1350">
        <v>0</v>
      </c>
      <c r="D1350" s="296">
        <v>55.88</v>
      </c>
    </row>
    <row r="1351" spans="1:4" x14ac:dyDescent="0.35">
      <c r="A1351">
        <v>1496</v>
      </c>
      <c r="B1351" t="s">
        <v>17658</v>
      </c>
      <c r="C1351">
        <v>0</v>
      </c>
      <c r="D1351" s="296">
        <v>18.86</v>
      </c>
    </row>
    <row r="1352" spans="1:4" x14ac:dyDescent="0.35">
      <c r="A1352">
        <v>1497</v>
      </c>
      <c r="B1352" t="s">
        <v>17659</v>
      </c>
      <c r="C1352">
        <v>0</v>
      </c>
      <c r="D1352" s="296">
        <v>28.91</v>
      </c>
    </row>
    <row r="1353" spans="1:4" x14ac:dyDescent="0.35">
      <c r="A1353">
        <v>1498</v>
      </c>
      <c r="B1353" t="s">
        <v>17660</v>
      </c>
      <c r="C1353">
        <v>0</v>
      </c>
      <c r="D1353" s="296">
        <v>16.8</v>
      </c>
    </row>
    <row r="1354" spans="1:4" x14ac:dyDescent="0.35">
      <c r="A1354">
        <v>1499</v>
      </c>
      <c r="B1354" t="s">
        <v>17661</v>
      </c>
      <c r="C1354">
        <v>39</v>
      </c>
      <c r="D1354" s="296">
        <v>10.16</v>
      </c>
    </row>
    <row r="1355" spans="1:4" x14ac:dyDescent="0.35">
      <c r="A1355">
        <v>1500</v>
      </c>
      <c r="B1355" t="s">
        <v>17662</v>
      </c>
      <c r="C1355">
        <v>0</v>
      </c>
      <c r="D1355" s="296">
        <v>11.43</v>
      </c>
    </row>
    <row r="1356" spans="1:4" x14ac:dyDescent="0.35">
      <c r="A1356">
        <v>1501</v>
      </c>
      <c r="B1356" t="s">
        <v>17663</v>
      </c>
      <c r="C1356">
        <v>6</v>
      </c>
      <c r="D1356" s="296">
        <v>7.72</v>
      </c>
    </row>
    <row r="1357" spans="1:4" x14ac:dyDescent="0.35">
      <c r="A1357">
        <v>1502</v>
      </c>
      <c r="B1357" t="s">
        <v>17664</v>
      </c>
      <c r="C1357">
        <v>12</v>
      </c>
      <c r="D1357" s="296">
        <v>17.71</v>
      </c>
    </row>
    <row r="1358" spans="1:4" x14ac:dyDescent="0.35">
      <c r="A1358">
        <v>1503</v>
      </c>
      <c r="B1358" t="s">
        <v>17665</v>
      </c>
      <c r="C1358">
        <v>0</v>
      </c>
      <c r="D1358" s="296">
        <v>8.3019999999999996</v>
      </c>
    </row>
    <row r="1359" spans="1:4" x14ac:dyDescent="0.35">
      <c r="A1359">
        <v>1504</v>
      </c>
      <c r="B1359" t="s">
        <v>17666</v>
      </c>
      <c r="C1359">
        <v>0</v>
      </c>
      <c r="D1359" s="296">
        <v>29.526</v>
      </c>
    </row>
    <row r="1360" spans="1:4" x14ac:dyDescent="0.35">
      <c r="A1360">
        <v>1505</v>
      </c>
      <c r="B1360" t="s">
        <v>17667</v>
      </c>
      <c r="C1360">
        <v>0</v>
      </c>
      <c r="D1360" s="296">
        <v>17</v>
      </c>
    </row>
    <row r="1361" spans="1:4" x14ac:dyDescent="0.35">
      <c r="A1361">
        <v>1506</v>
      </c>
      <c r="B1361" t="s">
        <v>17668</v>
      </c>
      <c r="C1361">
        <v>0</v>
      </c>
      <c r="D1361" s="296">
        <v>11</v>
      </c>
    </row>
    <row r="1362" spans="1:4" x14ac:dyDescent="0.35">
      <c r="A1362">
        <v>1507</v>
      </c>
      <c r="B1362" t="s">
        <v>17669</v>
      </c>
      <c r="C1362">
        <v>9</v>
      </c>
      <c r="D1362" s="296">
        <v>9.1</v>
      </c>
    </row>
    <row r="1363" spans="1:4" x14ac:dyDescent="0.35">
      <c r="A1363">
        <v>1508</v>
      </c>
      <c r="B1363" t="s">
        <v>17670</v>
      </c>
      <c r="C1363">
        <v>0</v>
      </c>
      <c r="D1363" s="296">
        <v>18.414999999999999</v>
      </c>
    </row>
    <row r="1364" spans="1:4" x14ac:dyDescent="0.35">
      <c r="A1364">
        <v>1509</v>
      </c>
      <c r="B1364" t="s">
        <v>17671</v>
      </c>
      <c r="C1364">
        <v>0</v>
      </c>
      <c r="D1364" s="296">
        <v>7.89</v>
      </c>
    </row>
    <row r="1365" spans="1:4" x14ac:dyDescent="0.35">
      <c r="A1365">
        <v>1510</v>
      </c>
      <c r="B1365" t="s">
        <v>17672</v>
      </c>
      <c r="C1365">
        <v>12</v>
      </c>
      <c r="D1365" s="296">
        <v>9.1999999999999993</v>
      </c>
    </row>
    <row r="1366" spans="1:4" x14ac:dyDescent="0.35">
      <c r="A1366">
        <v>1511</v>
      </c>
      <c r="B1366" t="s">
        <v>17673</v>
      </c>
      <c r="C1366">
        <v>0</v>
      </c>
      <c r="D1366" s="296">
        <v>8.51</v>
      </c>
    </row>
    <row r="1367" spans="1:4" x14ac:dyDescent="0.35">
      <c r="A1367">
        <v>1512</v>
      </c>
      <c r="B1367" t="s">
        <v>17674</v>
      </c>
      <c r="C1367">
        <v>2220</v>
      </c>
      <c r="D1367" s="296">
        <v>10.67</v>
      </c>
    </row>
    <row r="1368" spans="1:4" x14ac:dyDescent="0.35">
      <c r="A1368">
        <v>1513</v>
      </c>
      <c r="B1368" t="s">
        <v>17675</v>
      </c>
      <c r="C1368">
        <v>1674</v>
      </c>
      <c r="D1368" s="296">
        <v>15.68</v>
      </c>
    </row>
    <row r="1369" spans="1:4" x14ac:dyDescent="0.35">
      <c r="A1369">
        <v>1514</v>
      </c>
      <c r="B1369" t="s">
        <v>17676</v>
      </c>
      <c r="C1369">
        <v>7</v>
      </c>
      <c r="D1369" s="296">
        <v>47.23</v>
      </c>
    </row>
    <row r="1370" spans="1:4" x14ac:dyDescent="0.35">
      <c r="A1370">
        <v>1515</v>
      </c>
      <c r="B1370" t="s">
        <v>17677</v>
      </c>
      <c r="C1370">
        <v>21</v>
      </c>
      <c r="D1370" s="296">
        <v>12.14</v>
      </c>
    </row>
    <row r="1371" spans="1:4" x14ac:dyDescent="0.35">
      <c r="A1371">
        <v>1516</v>
      </c>
      <c r="B1371" t="s">
        <v>17678</v>
      </c>
      <c r="C1371">
        <v>72</v>
      </c>
      <c r="D1371" s="296">
        <v>22.18</v>
      </c>
    </row>
    <row r="1372" spans="1:4" x14ac:dyDescent="0.35">
      <c r="A1372">
        <v>1517</v>
      </c>
      <c r="B1372" t="s">
        <v>17679</v>
      </c>
      <c r="C1372">
        <v>69</v>
      </c>
      <c r="D1372" s="296">
        <v>13.9</v>
      </c>
    </row>
    <row r="1373" spans="1:4" x14ac:dyDescent="0.35">
      <c r="A1373">
        <v>1518</v>
      </c>
      <c r="B1373" t="s">
        <v>17680</v>
      </c>
      <c r="C1373">
        <v>0</v>
      </c>
      <c r="D1373" s="296">
        <v>26.27</v>
      </c>
    </row>
    <row r="1374" spans="1:4" x14ac:dyDescent="0.35">
      <c r="A1374">
        <v>1519</v>
      </c>
      <c r="B1374" t="s">
        <v>17681</v>
      </c>
      <c r="C1374">
        <v>6</v>
      </c>
      <c r="D1374" s="296">
        <v>15.15</v>
      </c>
    </row>
    <row r="1375" spans="1:4" x14ac:dyDescent="0.35">
      <c r="A1375">
        <v>1520</v>
      </c>
      <c r="B1375" t="s">
        <v>17682</v>
      </c>
      <c r="C1375">
        <v>18</v>
      </c>
      <c r="D1375" s="296">
        <v>9.3930000000000007</v>
      </c>
    </row>
    <row r="1376" spans="1:4" x14ac:dyDescent="0.35">
      <c r="A1376">
        <v>1521</v>
      </c>
      <c r="B1376" t="s">
        <v>17683</v>
      </c>
      <c r="C1376">
        <v>0</v>
      </c>
      <c r="D1376" s="296">
        <v>5.0640000000000001</v>
      </c>
    </row>
    <row r="1377" spans="1:4" x14ac:dyDescent="0.35">
      <c r="A1377">
        <v>1522</v>
      </c>
      <c r="B1377" t="s">
        <v>17684</v>
      </c>
      <c r="C1377">
        <v>0</v>
      </c>
      <c r="D1377" s="296">
        <v>0</v>
      </c>
    </row>
    <row r="1378" spans="1:4" x14ac:dyDescent="0.35">
      <c r="A1378">
        <v>1523</v>
      </c>
      <c r="B1378" t="s">
        <v>17685</v>
      </c>
      <c r="C1378">
        <v>0</v>
      </c>
      <c r="D1378" s="296">
        <v>13.78</v>
      </c>
    </row>
    <row r="1379" spans="1:4" x14ac:dyDescent="0.35">
      <c r="A1379">
        <v>1524</v>
      </c>
      <c r="B1379" t="s">
        <v>17686</v>
      </c>
      <c r="C1379">
        <v>0</v>
      </c>
      <c r="D1379" s="296">
        <v>15.65</v>
      </c>
    </row>
    <row r="1380" spans="1:4" x14ac:dyDescent="0.35">
      <c r="A1380">
        <v>1525</v>
      </c>
      <c r="B1380" t="s">
        <v>17687</v>
      </c>
      <c r="C1380">
        <v>0</v>
      </c>
      <c r="D1380" s="296">
        <v>3.0489999999999999</v>
      </c>
    </row>
    <row r="1381" spans="1:4" x14ac:dyDescent="0.35">
      <c r="A1381">
        <v>1526</v>
      </c>
      <c r="B1381" t="s">
        <v>17688</v>
      </c>
      <c r="C1381">
        <v>0</v>
      </c>
      <c r="D1381" s="296">
        <v>2.2589999999999999</v>
      </c>
    </row>
    <row r="1382" spans="1:4" x14ac:dyDescent="0.35">
      <c r="A1382">
        <v>1527</v>
      </c>
      <c r="B1382" t="s">
        <v>17689</v>
      </c>
      <c r="C1382">
        <v>0</v>
      </c>
      <c r="D1382" s="296">
        <v>4.234</v>
      </c>
    </row>
    <row r="1383" spans="1:4" x14ac:dyDescent="0.35">
      <c r="A1383">
        <v>1528</v>
      </c>
      <c r="B1383" t="s">
        <v>17690</v>
      </c>
      <c r="C1383">
        <v>0</v>
      </c>
      <c r="D1383" s="296">
        <v>5.407</v>
      </c>
    </row>
    <row r="1384" spans="1:4" x14ac:dyDescent="0.35">
      <c r="A1384">
        <v>1529</v>
      </c>
      <c r="B1384" t="s">
        <v>17691</v>
      </c>
      <c r="C1384">
        <v>0</v>
      </c>
      <c r="D1384" s="296">
        <v>2.907</v>
      </c>
    </row>
    <row r="1385" spans="1:4" x14ac:dyDescent="0.35">
      <c r="A1385">
        <v>1530</v>
      </c>
      <c r="B1385" t="s">
        <v>17692</v>
      </c>
      <c r="C1385">
        <v>0</v>
      </c>
      <c r="D1385" s="296">
        <v>13.48</v>
      </c>
    </row>
    <row r="1386" spans="1:4" x14ac:dyDescent="0.35">
      <c r="A1386">
        <v>1531</v>
      </c>
      <c r="B1386" t="s">
        <v>17693</v>
      </c>
      <c r="C1386">
        <v>3</v>
      </c>
      <c r="D1386" s="296">
        <v>10.066000000000001</v>
      </c>
    </row>
    <row r="1387" spans="1:4" x14ac:dyDescent="0.35">
      <c r="A1387">
        <v>1532</v>
      </c>
      <c r="B1387" t="s">
        <v>17694</v>
      </c>
      <c r="C1387">
        <v>0</v>
      </c>
      <c r="D1387" s="296">
        <v>8.4700000000000006</v>
      </c>
    </row>
    <row r="1388" spans="1:4" x14ac:dyDescent="0.35">
      <c r="A1388">
        <v>1533</v>
      </c>
      <c r="B1388" t="s">
        <v>17695</v>
      </c>
      <c r="C1388">
        <v>6</v>
      </c>
      <c r="D1388" s="296">
        <v>19.149999999999999</v>
      </c>
    </row>
    <row r="1389" spans="1:4" x14ac:dyDescent="0.35">
      <c r="A1389">
        <v>1534</v>
      </c>
      <c r="B1389" t="s">
        <v>17696</v>
      </c>
      <c r="C1389">
        <v>0</v>
      </c>
      <c r="D1389" s="296">
        <v>8.1999999999999993</v>
      </c>
    </row>
    <row r="1390" spans="1:4" x14ac:dyDescent="0.35">
      <c r="A1390">
        <v>1535</v>
      </c>
      <c r="B1390" t="s">
        <v>17697</v>
      </c>
      <c r="C1390">
        <v>0</v>
      </c>
      <c r="D1390" s="296">
        <v>7.0369999999999999</v>
      </c>
    </row>
    <row r="1391" spans="1:4" x14ac:dyDescent="0.35">
      <c r="A1391">
        <v>1536</v>
      </c>
      <c r="B1391" t="s">
        <v>17698</v>
      </c>
      <c r="C1391">
        <v>0</v>
      </c>
      <c r="D1391" s="296">
        <v>28.3</v>
      </c>
    </row>
    <row r="1392" spans="1:4" x14ac:dyDescent="0.35">
      <c r="A1392">
        <v>1537</v>
      </c>
      <c r="B1392" t="s">
        <v>17699</v>
      </c>
      <c r="C1392">
        <v>0</v>
      </c>
      <c r="D1392" s="296">
        <v>8.2469999999999999</v>
      </c>
    </row>
    <row r="1393" spans="1:4" x14ac:dyDescent="0.35">
      <c r="A1393">
        <v>1538</v>
      </c>
      <c r="B1393" t="s">
        <v>17700</v>
      </c>
      <c r="C1393">
        <v>0</v>
      </c>
      <c r="D1393" s="296">
        <v>10.19</v>
      </c>
    </row>
    <row r="1394" spans="1:4" x14ac:dyDescent="0.35">
      <c r="A1394">
        <v>1539</v>
      </c>
      <c r="B1394" t="s">
        <v>17701</v>
      </c>
      <c r="C1394">
        <v>0</v>
      </c>
      <c r="D1394" s="296">
        <v>9.56</v>
      </c>
    </row>
    <row r="1395" spans="1:4" x14ac:dyDescent="0.35">
      <c r="A1395">
        <v>1540</v>
      </c>
      <c r="B1395" t="s">
        <v>17702</v>
      </c>
      <c r="C1395">
        <v>0</v>
      </c>
      <c r="D1395" s="296">
        <v>28.3</v>
      </c>
    </row>
    <row r="1396" spans="1:4" x14ac:dyDescent="0.35">
      <c r="A1396">
        <v>1541</v>
      </c>
      <c r="B1396" t="s">
        <v>17703</v>
      </c>
      <c r="C1396">
        <v>0</v>
      </c>
      <c r="D1396" s="296">
        <v>7.16</v>
      </c>
    </row>
    <row r="1397" spans="1:4" x14ac:dyDescent="0.35">
      <c r="A1397">
        <v>1542</v>
      </c>
      <c r="B1397" t="s">
        <v>17704</v>
      </c>
      <c r="C1397">
        <v>0</v>
      </c>
      <c r="D1397" s="296">
        <v>10.622</v>
      </c>
    </row>
    <row r="1398" spans="1:4" x14ac:dyDescent="0.35">
      <c r="A1398">
        <v>1543</v>
      </c>
      <c r="B1398" t="s">
        <v>17705</v>
      </c>
      <c r="C1398">
        <v>0</v>
      </c>
      <c r="D1398" s="296">
        <v>6.79</v>
      </c>
    </row>
    <row r="1399" spans="1:4" x14ac:dyDescent="0.35">
      <c r="A1399">
        <v>1544</v>
      </c>
      <c r="B1399" t="s">
        <v>17706</v>
      </c>
      <c r="C1399">
        <v>0</v>
      </c>
      <c r="D1399" s="296">
        <v>3.7970000000000002</v>
      </c>
    </row>
    <row r="1400" spans="1:4" x14ac:dyDescent="0.35">
      <c r="A1400">
        <v>1545</v>
      </c>
      <c r="B1400" t="s">
        <v>17707</v>
      </c>
      <c r="C1400">
        <v>96</v>
      </c>
      <c r="D1400" s="296">
        <v>7.3049999999999997</v>
      </c>
    </row>
    <row r="1401" spans="1:4" x14ac:dyDescent="0.35">
      <c r="A1401">
        <v>1546</v>
      </c>
      <c r="B1401" t="s">
        <v>17708</v>
      </c>
      <c r="C1401">
        <v>0</v>
      </c>
      <c r="D1401" s="296">
        <v>4.0049999999999999</v>
      </c>
    </row>
    <row r="1402" spans="1:4" x14ac:dyDescent="0.35">
      <c r="A1402">
        <v>1547</v>
      </c>
      <c r="B1402" t="s">
        <v>17709</v>
      </c>
      <c r="C1402">
        <v>42</v>
      </c>
      <c r="D1402" s="296">
        <v>10.82</v>
      </c>
    </row>
    <row r="1403" spans="1:4" x14ac:dyDescent="0.35">
      <c r="A1403">
        <v>1548</v>
      </c>
      <c r="B1403" t="s">
        <v>17710</v>
      </c>
      <c r="C1403">
        <v>0</v>
      </c>
      <c r="D1403" s="296">
        <v>37.15</v>
      </c>
    </row>
    <row r="1404" spans="1:4" x14ac:dyDescent="0.35">
      <c r="A1404">
        <v>1549</v>
      </c>
      <c r="B1404" t="s">
        <v>17711</v>
      </c>
      <c r="C1404">
        <v>0</v>
      </c>
      <c r="D1404" s="296">
        <v>33.44</v>
      </c>
    </row>
    <row r="1405" spans="1:4" x14ac:dyDescent="0.35">
      <c r="A1405">
        <v>1550</v>
      </c>
      <c r="B1405" t="s">
        <v>17712</v>
      </c>
      <c r="C1405">
        <v>0</v>
      </c>
      <c r="D1405" s="296">
        <v>20</v>
      </c>
    </row>
    <row r="1406" spans="1:4" x14ac:dyDescent="0.35">
      <c r="A1406">
        <v>1551</v>
      </c>
      <c r="B1406" t="s">
        <v>17713</v>
      </c>
      <c r="C1406">
        <v>0</v>
      </c>
      <c r="D1406" s="296">
        <v>14.473000000000001</v>
      </c>
    </row>
    <row r="1407" spans="1:4" x14ac:dyDescent="0.35">
      <c r="A1407">
        <v>1552</v>
      </c>
      <c r="B1407" t="s">
        <v>17714</v>
      </c>
      <c r="C1407">
        <v>0</v>
      </c>
      <c r="D1407" s="296">
        <v>29.97</v>
      </c>
    </row>
    <row r="1408" spans="1:4" x14ac:dyDescent="0.35">
      <c r="A1408">
        <v>1553</v>
      </c>
      <c r="B1408" t="s">
        <v>17715</v>
      </c>
      <c r="C1408">
        <v>0</v>
      </c>
      <c r="D1408" s="296">
        <v>24.324999999999999</v>
      </c>
    </row>
    <row r="1409" spans="1:4" x14ac:dyDescent="0.35">
      <c r="A1409">
        <v>1554</v>
      </c>
      <c r="B1409" t="s">
        <v>17716</v>
      </c>
      <c r="C1409">
        <v>0</v>
      </c>
      <c r="D1409" s="296">
        <v>24.5</v>
      </c>
    </row>
    <row r="1410" spans="1:4" x14ac:dyDescent="0.35">
      <c r="A1410">
        <v>1555</v>
      </c>
      <c r="B1410" t="s">
        <v>17717</v>
      </c>
      <c r="C1410">
        <v>0</v>
      </c>
      <c r="D1410" s="296">
        <v>34.630000000000003</v>
      </c>
    </row>
    <row r="1411" spans="1:4" x14ac:dyDescent="0.35">
      <c r="A1411">
        <v>1556</v>
      </c>
      <c r="B1411" t="s">
        <v>17718</v>
      </c>
      <c r="C1411">
        <v>0</v>
      </c>
      <c r="D1411" s="296">
        <v>97.95</v>
      </c>
    </row>
    <row r="1412" spans="1:4" x14ac:dyDescent="0.35">
      <c r="A1412">
        <v>1557</v>
      </c>
      <c r="B1412" t="s">
        <v>17719</v>
      </c>
      <c r="C1412">
        <v>0</v>
      </c>
      <c r="D1412" s="296">
        <v>13.94</v>
      </c>
    </row>
    <row r="1413" spans="1:4" x14ac:dyDescent="0.35">
      <c r="A1413">
        <v>1558</v>
      </c>
      <c r="B1413" t="s">
        <v>17720</v>
      </c>
      <c r="C1413">
        <v>0</v>
      </c>
      <c r="D1413" s="296">
        <v>13.6</v>
      </c>
    </row>
    <row r="1414" spans="1:4" x14ac:dyDescent="0.35">
      <c r="A1414">
        <v>1559</v>
      </c>
      <c r="B1414" t="s">
        <v>17721</v>
      </c>
      <c r="C1414">
        <v>0</v>
      </c>
      <c r="D1414" s="296">
        <v>30.07</v>
      </c>
    </row>
    <row r="1415" spans="1:4" x14ac:dyDescent="0.35">
      <c r="A1415">
        <v>1560</v>
      </c>
      <c r="B1415" t="s">
        <v>17722</v>
      </c>
      <c r="C1415">
        <v>0</v>
      </c>
      <c r="D1415" s="296">
        <v>15.205</v>
      </c>
    </row>
    <row r="1416" spans="1:4" x14ac:dyDescent="0.35">
      <c r="A1416">
        <v>1561</v>
      </c>
      <c r="B1416" t="s">
        <v>17723</v>
      </c>
      <c r="C1416">
        <v>0</v>
      </c>
      <c r="D1416" s="296">
        <v>25.73</v>
      </c>
    </row>
    <row r="1417" spans="1:4" x14ac:dyDescent="0.35">
      <c r="A1417">
        <v>1562</v>
      </c>
      <c r="B1417" t="s">
        <v>17724</v>
      </c>
      <c r="C1417">
        <v>0</v>
      </c>
      <c r="D1417" s="296">
        <v>1.4370000000000001</v>
      </c>
    </row>
    <row r="1418" spans="1:4" x14ac:dyDescent="0.35">
      <c r="A1418">
        <v>1563</v>
      </c>
      <c r="B1418" t="s">
        <v>17725</v>
      </c>
      <c r="C1418">
        <v>0</v>
      </c>
      <c r="D1418" s="296">
        <v>24.58</v>
      </c>
    </row>
    <row r="1419" spans="1:4" x14ac:dyDescent="0.35">
      <c r="A1419">
        <v>1564</v>
      </c>
      <c r="B1419" t="s">
        <v>17726</v>
      </c>
      <c r="C1419">
        <v>0</v>
      </c>
      <c r="D1419" s="296">
        <v>9.7799999999999994</v>
      </c>
    </row>
    <row r="1420" spans="1:4" x14ac:dyDescent="0.35">
      <c r="A1420">
        <v>1565</v>
      </c>
      <c r="B1420" t="s">
        <v>17727</v>
      </c>
      <c r="C1420">
        <v>0</v>
      </c>
      <c r="D1420" s="296">
        <v>11.9</v>
      </c>
    </row>
    <row r="1421" spans="1:4" x14ac:dyDescent="0.35">
      <c r="A1421">
        <v>1566</v>
      </c>
      <c r="B1421" t="s">
        <v>17728</v>
      </c>
      <c r="C1421">
        <v>0</v>
      </c>
      <c r="D1421" s="296">
        <v>6.91</v>
      </c>
    </row>
    <row r="1422" spans="1:4" x14ac:dyDescent="0.35">
      <c r="A1422">
        <v>1567</v>
      </c>
      <c r="B1422" t="s">
        <v>17729</v>
      </c>
      <c r="C1422">
        <v>18</v>
      </c>
      <c r="D1422" s="296">
        <v>22.95</v>
      </c>
    </row>
    <row r="1423" spans="1:4" x14ac:dyDescent="0.35">
      <c r="A1423">
        <v>1568</v>
      </c>
      <c r="B1423" t="s">
        <v>17730</v>
      </c>
      <c r="C1423">
        <v>0</v>
      </c>
      <c r="D1423" s="296">
        <v>8.49</v>
      </c>
    </row>
    <row r="1424" spans="1:4" x14ac:dyDescent="0.35">
      <c r="A1424">
        <v>1569</v>
      </c>
      <c r="B1424" t="s">
        <v>17731</v>
      </c>
      <c r="C1424">
        <v>0</v>
      </c>
      <c r="D1424" s="296">
        <v>22.58</v>
      </c>
    </row>
    <row r="1425" spans="1:4" x14ac:dyDescent="0.35">
      <c r="A1425">
        <v>1570</v>
      </c>
      <c r="B1425" t="s">
        <v>17732</v>
      </c>
      <c r="C1425">
        <v>0</v>
      </c>
      <c r="D1425" s="296">
        <v>4.0599999999999996</v>
      </c>
    </row>
    <row r="1426" spans="1:4" x14ac:dyDescent="0.35">
      <c r="A1426">
        <v>1571</v>
      </c>
      <c r="B1426" t="s">
        <v>17733</v>
      </c>
      <c r="C1426">
        <v>0</v>
      </c>
      <c r="D1426" s="296">
        <v>41.32</v>
      </c>
    </row>
    <row r="1427" spans="1:4" x14ac:dyDescent="0.35">
      <c r="A1427">
        <v>1572</v>
      </c>
      <c r="B1427" t="s">
        <v>17734</v>
      </c>
      <c r="C1427">
        <v>0</v>
      </c>
      <c r="D1427" s="296">
        <v>11.1</v>
      </c>
    </row>
    <row r="1428" spans="1:4" x14ac:dyDescent="0.35">
      <c r="A1428">
        <v>1573</v>
      </c>
      <c r="B1428" t="s">
        <v>17735</v>
      </c>
      <c r="C1428">
        <v>0</v>
      </c>
      <c r="D1428" s="296">
        <v>100.88</v>
      </c>
    </row>
    <row r="1429" spans="1:4" x14ac:dyDescent="0.35">
      <c r="A1429">
        <v>1574</v>
      </c>
      <c r="B1429" t="s">
        <v>17736</v>
      </c>
      <c r="C1429">
        <v>0</v>
      </c>
      <c r="D1429" s="296">
        <v>15.688000000000001</v>
      </c>
    </row>
    <row r="1430" spans="1:4" x14ac:dyDescent="0.35">
      <c r="A1430">
        <v>1575</v>
      </c>
      <c r="B1430" t="s">
        <v>17737</v>
      </c>
      <c r="C1430">
        <v>0</v>
      </c>
      <c r="D1430" s="296">
        <v>19.364000000000001</v>
      </c>
    </row>
    <row r="1431" spans="1:4" x14ac:dyDescent="0.35">
      <c r="A1431">
        <v>1576</v>
      </c>
      <c r="B1431" t="s">
        <v>17738</v>
      </c>
      <c r="C1431">
        <v>15</v>
      </c>
      <c r="D1431" s="296">
        <v>3.39</v>
      </c>
    </row>
    <row r="1432" spans="1:4" x14ac:dyDescent="0.35">
      <c r="A1432">
        <v>1577</v>
      </c>
      <c r="B1432" t="s">
        <v>17739</v>
      </c>
      <c r="C1432">
        <v>0</v>
      </c>
      <c r="D1432" s="296">
        <v>7.07</v>
      </c>
    </row>
    <row r="1433" spans="1:4" x14ac:dyDescent="0.35">
      <c r="A1433">
        <v>1578</v>
      </c>
      <c r="B1433" t="s">
        <v>17740</v>
      </c>
      <c r="C1433">
        <v>0</v>
      </c>
      <c r="D1433" s="296">
        <v>12.807</v>
      </c>
    </row>
    <row r="1434" spans="1:4" x14ac:dyDescent="0.35">
      <c r="A1434">
        <v>1579</v>
      </c>
      <c r="B1434" t="s">
        <v>17741</v>
      </c>
      <c r="C1434">
        <v>0</v>
      </c>
      <c r="D1434" s="296">
        <v>22.81</v>
      </c>
    </row>
    <row r="1435" spans="1:4" x14ac:dyDescent="0.35">
      <c r="A1435">
        <v>1580</v>
      </c>
      <c r="B1435" t="s">
        <v>17742</v>
      </c>
      <c r="C1435">
        <v>0</v>
      </c>
      <c r="D1435" s="296">
        <v>35.494999999999997</v>
      </c>
    </row>
    <row r="1436" spans="1:4" x14ac:dyDescent="0.35">
      <c r="A1436">
        <v>1581</v>
      </c>
      <c r="B1436" t="s">
        <v>17743</v>
      </c>
      <c r="C1436">
        <v>0</v>
      </c>
      <c r="D1436" s="296">
        <v>22.31</v>
      </c>
    </row>
    <row r="1437" spans="1:4" x14ac:dyDescent="0.35">
      <c r="A1437">
        <v>1582</v>
      </c>
      <c r="B1437" t="s">
        <v>17744</v>
      </c>
      <c r="C1437">
        <v>0</v>
      </c>
      <c r="D1437" s="296">
        <v>55.16</v>
      </c>
    </row>
    <row r="1438" spans="1:4" x14ac:dyDescent="0.35">
      <c r="A1438">
        <v>1583</v>
      </c>
      <c r="B1438" t="s">
        <v>17745</v>
      </c>
      <c r="C1438">
        <v>0</v>
      </c>
      <c r="D1438" s="296">
        <v>8.33</v>
      </c>
    </row>
    <row r="1439" spans="1:4" x14ac:dyDescent="0.35">
      <c r="A1439">
        <v>1585</v>
      </c>
      <c r="B1439" t="s">
        <v>17746</v>
      </c>
      <c r="C1439">
        <v>0</v>
      </c>
      <c r="D1439" s="296">
        <v>18.37</v>
      </c>
    </row>
    <row r="1440" spans="1:4" x14ac:dyDescent="0.35">
      <c r="A1440">
        <v>1586</v>
      </c>
      <c r="B1440" t="s">
        <v>17747</v>
      </c>
      <c r="C1440">
        <v>3</v>
      </c>
      <c r="D1440" s="296">
        <v>18.66</v>
      </c>
    </row>
    <row r="1441" spans="1:4" x14ac:dyDescent="0.35">
      <c r="A1441">
        <v>1587</v>
      </c>
      <c r="B1441" t="s">
        <v>17748</v>
      </c>
      <c r="C1441">
        <v>0</v>
      </c>
      <c r="D1441" s="296">
        <v>16.268000000000001</v>
      </c>
    </row>
    <row r="1442" spans="1:4" x14ac:dyDescent="0.35">
      <c r="A1442">
        <v>1588</v>
      </c>
      <c r="B1442" t="s">
        <v>17749</v>
      </c>
      <c r="C1442">
        <v>0</v>
      </c>
      <c r="D1442" s="296">
        <v>23.61</v>
      </c>
    </row>
    <row r="1443" spans="1:4" x14ac:dyDescent="0.35">
      <c r="A1443">
        <v>1589</v>
      </c>
      <c r="B1443" t="s">
        <v>17750</v>
      </c>
      <c r="C1443">
        <v>0</v>
      </c>
      <c r="D1443" s="296">
        <v>9.59</v>
      </c>
    </row>
    <row r="1444" spans="1:4" x14ac:dyDescent="0.35">
      <c r="A1444">
        <v>1590</v>
      </c>
      <c r="B1444" t="s">
        <v>17751</v>
      </c>
      <c r="C1444">
        <v>0</v>
      </c>
      <c r="D1444" s="296">
        <v>8.8699999999999992</v>
      </c>
    </row>
    <row r="1445" spans="1:4" x14ac:dyDescent="0.35">
      <c r="A1445">
        <v>1591</v>
      </c>
      <c r="B1445" t="s">
        <v>17752</v>
      </c>
      <c r="C1445">
        <v>0</v>
      </c>
      <c r="D1445" s="296">
        <v>13.62</v>
      </c>
    </row>
    <row r="1446" spans="1:4" x14ac:dyDescent="0.35">
      <c r="A1446">
        <v>1592</v>
      </c>
      <c r="B1446" t="s">
        <v>17753</v>
      </c>
      <c r="C1446">
        <v>0</v>
      </c>
      <c r="D1446" s="296">
        <v>45.4</v>
      </c>
    </row>
    <row r="1447" spans="1:4" x14ac:dyDescent="0.35">
      <c r="A1447">
        <v>1593</v>
      </c>
      <c r="B1447" t="s">
        <v>17754</v>
      </c>
      <c r="C1447">
        <v>0</v>
      </c>
      <c r="D1447" s="296">
        <v>6.27</v>
      </c>
    </row>
    <row r="1448" spans="1:4" x14ac:dyDescent="0.35">
      <c r="A1448">
        <v>1594</v>
      </c>
      <c r="B1448" t="s">
        <v>17755</v>
      </c>
      <c r="C1448">
        <v>0</v>
      </c>
      <c r="D1448" s="296">
        <v>43.91</v>
      </c>
    </row>
    <row r="1449" spans="1:4" x14ac:dyDescent="0.35">
      <c r="A1449">
        <v>1595</v>
      </c>
      <c r="B1449" t="s">
        <v>17756</v>
      </c>
      <c r="C1449">
        <v>0</v>
      </c>
      <c r="D1449" s="296">
        <v>90</v>
      </c>
    </row>
    <row r="1450" spans="1:4" x14ac:dyDescent="0.35">
      <c r="A1450">
        <v>1596</v>
      </c>
      <c r="B1450" t="s">
        <v>17757</v>
      </c>
      <c r="C1450">
        <v>0</v>
      </c>
      <c r="D1450" s="296">
        <v>28.38</v>
      </c>
    </row>
    <row r="1451" spans="1:4" x14ac:dyDescent="0.35">
      <c r="A1451">
        <v>1597</v>
      </c>
      <c r="B1451" t="s">
        <v>17758</v>
      </c>
      <c r="C1451">
        <v>0</v>
      </c>
      <c r="D1451" s="296">
        <v>175.94</v>
      </c>
    </row>
    <row r="1452" spans="1:4" x14ac:dyDescent="0.35">
      <c r="A1452">
        <v>1598</v>
      </c>
      <c r="B1452" t="s">
        <v>17759</v>
      </c>
      <c r="C1452">
        <v>0</v>
      </c>
      <c r="D1452" s="296">
        <v>45.95</v>
      </c>
    </row>
    <row r="1453" spans="1:4" x14ac:dyDescent="0.35">
      <c r="A1453">
        <v>1599</v>
      </c>
      <c r="B1453" t="s">
        <v>17760</v>
      </c>
      <c r="C1453">
        <v>0</v>
      </c>
      <c r="D1453" s="296">
        <v>103.98</v>
      </c>
    </row>
    <row r="1454" spans="1:4" x14ac:dyDescent="0.35">
      <c r="A1454">
        <v>1600</v>
      </c>
      <c r="B1454" t="s">
        <v>17761</v>
      </c>
      <c r="C1454">
        <v>0</v>
      </c>
      <c r="D1454" s="296">
        <v>9.9499999999999993</v>
      </c>
    </row>
    <row r="1455" spans="1:4" x14ac:dyDescent="0.35">
      <c r="A1455">
        <v>1601</v>
      </c>
      <c r="B1455" t="s">
        <v>17762</v>
      </c>
      <c r="C1455">
        <v>0</v>
      </c>
      <c r="D1455" s="296">
        <v>8.4</v>
      </c>
    </row>
    <row r="1456" spans="1:4" x14ac:dyDescent="0.35">
      <c r="A1456">
        <v>1602</v>
      </c>
      <c r="B1456" t="s">
        <v>17763</v>
      </c>
      <c r="C1456">
        <v>0</v>
      </c>
      <c r="D1456" s="296">
        <v>5.68</v>
      </c>
    </row>
    <row r="1457" spans="1:4" x14ac:dyDescent="0.35">
      <c r="A1457">
        <v>1603</v>
      </c>
      <c r="B1457" t="s">
        <v>17764</v>
      </c>
      <c r="C1457">
        <v>0</v>
      </c>
      <c r="D1457" s="296">
        <v>31.01</v>
      </c>
    </row>
    <row r="1458" spans="1:4" x14ac:dyDescent="0.35">
      <c r="A1458">
        <v>1604</v>
      </c>
      <c r="B1458" t="s">
        <v>17765</v>
      </c>
      <c r="C1458">
        <v>0</v>
      </c>
      <c r="D1458" s="296">
        <v>32.950000000000003</v>
      </c>
    </row>
    <row r="1459" spans="1:4" x14ac:dyDescent="0.35">
      <c r="A1459">
        <v>1605</v>
      </c>
      <c r="B1459" t="s">
        <v>17766</v>
      </c>
      <c r="C1459">
        <v>0</v>
      </c>
      <c r="D1459" s="296">
        <v>5.0199999999999996</v>
      </c>
    </row>
    <row r="1460" spans="1:4" x14ac:dyDescent="0.35">
      <c r="A1460">
        <v>1606</v>
      </c>
      <c r="B1460" t="s">
        <v>17767</v>
      </c>
      <c r="C1460">
        <v>0</v>
      </c>
      <c r="D1460" s="296">
        <v>30.815999999999999</v>
      </c>
    </row>
    <row r="1461" spans="1:4" x14ac:dyDescent="0.35">
      <c r="A1461">
        <v>1607</v>
      </c>
      <c r="B1461" t="s">
        <v>17768</v>
      </c>
      <c r="C1461">
        <v>0</v>
      </c>
      <c r="D1461" s="296">
        <v>9.2379999999999995</v>
      </c>
    </row>
    <row r="1462" spans="1:4" x14ac:dyDescent="0.35">
      <c r="A1462">
        <v>1608</v>
      </c>
      <c r="B1462" t="s">
        <v>17769</v>
      </c>
      <c r="C1462">
        <v>0</v>
      </c>
      <c r="D1462" s="296">
        <v>62.95</v>
      </c>
    </row>
    <row r="1463" spans="1:4" x14ac:dyDescent="0.35">
      <c r="A1463">
        <v>1609</v>
      </c>
      <c r="B1463" t="s">
        <v>17770</v>
      </c>
      <c r="C1463">
        <v>2178</v>
      </c>
      <c r="D1463" s="296">
        <v>7.1</v>
      </c>
    </row>
    <row r="1464" spans="1:4" x14ac:dyDescent="0.35">
      <c r="A1464">
        <v>1610</v>
      </c>
      <c r="B1464" t="s">
        <v>17771</v>
      </c>
      <c r="C1464">
        <v>6</v>
      </c>
      <c r="D1464" s="296">
        <v>16.73</v>
      </c>
    </row>
    <row r="1465" spans="1:4" x14ac:dyDescent="0.35">
      <c r="A1465">
        <v>1611</v>
      </c>
      <c r="B1465" t="s">
        <v>17772</v>
      </c>
      <c r="C1465">
        <v>0</v>
      </c>
      <c r="D1465" s="296">
        <v>9.99</v>
      </c>
    </row>
    <row r="1466" spans="1:4" x14ac:dyDescent="0.35">
      <c r="A1466">
        <v>1612</v>
      </c>
      <c r="B1466" t="s">
        <v>17773</v>
      </c>
      <c r="C1466">
        <v>36</v>
      </c>
      <c r="D1466" s="296">
        <v>7.49</v>
      </c>
    </row>
    <row r="1467" spans="1:4" x14ac:dyDescent="0.35">
      <c r="A1467">
        <v>1613</v>
      </c>
      <c r="B1467" t="s">
        <v>17774</v>
      </c>
      <c r="C1467">
        <v>1074</v>
      </c>
      <c r="D1467" s="296">
        <v>11.69</v>
      </c>
    </row>
    <row r="1468" spans="1:4" x14ac:dyDescent="0.35">
      <c r="A1468">
        <v>1614</v>
      </c>
      <c r="B1468" t="s">
        <v>17775</v>
      </c>
      <c r="C1468">
        <v>3882</v>
      </c>
      <c r="D1468" s="296">
        <v>16.75</v>
      </c>
    </row>
    <row r="1469" spans="1:4" x14ac:dyDescent="0.35">
      <c r="A1469">
        <v>1615</v>
      </c>
      <c r="B1469" t="s">
        <v>17776</v>
      </c>
      <c r="C1469">
        <v>120</v>
      </c>
      <c r="D1469" s="296">
        <v>21.76</v>
      </c>
    </row>
    <row r="1470" spans="1:4" x14ac:dyDescent="0.35">
      <c r="A1470">
        <v>1616</v>
      </c>
      <c r="B1470" t="s">
        <v>17777</v>
      </c>
      <c r="C1470">
        <v>0</v>
      </c>
      <c r="D1470" s="296">
        <v>7.08</v>
      </c>
    </row>
    <row r="1471" spans="1:4" x14ac:dyDescent="0.35">
      <c r="A1471">
        <v>1618</v>
      </c>
      <c r="B1471" t="s">
        <v>17778</v>
      </c>
      <c r="C1471">
        <v>8</v>
      </c>
      <c r="D1471" s="296">
        <v>54.42</v>
      </c>
    </row>
    <row r="1472" spans="1:4" x14ac:dyDescent="0.35">
      <c r="A1472">
        <v>1619</v>
      </c>
      <c r="B1472" t="s">
        <v>17779</v>
      </c>
      <c r="C1472">
        <v>0</v>
      </c>
      <c r="D1472" s="296">
        <v>9.67</v>
      </c>
    </row>
    <row r="1473" spans="1:4" x14ac:dyDescent="0.35">
      <c r="A1473">
        <v>1620</v>
      </c>
      <c r="B1473" t="s">
        <v>17780</v>
      </c>
      <c r="C1473">
        <v>0</v>
      </c>
      <c r="D1473" s="296">
        <v>5.6470000000000002</v>
      </c>
    </row>
    <row r="1474" spans="1:4" x14ac:dyDescent="0.35">
      <c r="A1474">
        <v>1621</v>
      </c>
      <c r="B1474" t="s">
        <v>17781</v>
      </c>
      <c r="C1474">
        <v>0</v>
      </c>
      <c r="D1474" s="296">
        <v>24.94</v>
      </c>
    </row>
    <row r="1475" spans="1:4" x14ac:dyDescent="0.35">
      <c r="A1475">
        <v>1622</v>
      </c>
      <c r="B1475" t="s">
        <v>17782</v>
      </c>
      <c r="C1475">
        <v>0</v>
      </c>
      <c r="D1475" s="296">
        <v>37.450000000000003</v>
      </c>
    </row>
    <row r="1476" spans="1:4" x14ac:dyDescent="0.35">
      <c r="A1476">
        <v>1623</v>
      </c>
      <c r="B1476" t="s">
        <v>17783</v>
      </c>
      <c r="C1476">
        <v>0</v>
      </c>
      <c r="D1476" s="296">
        <v>78.16</v>
      </c>
    </row>
    <row r="1477" spans="1:4" x14ac:dyDescent="0.35">
      <c r="A1477">
        <v>1624</v>
      </c>
      <c r="B1477" t="s">
        <v>17784</v>
      </c>
      <c r="C1477">
        <v>0</v>
      </c>
      <c r="D1477" s="296">
        <v>30.66</v>
      </c>
    </row>
    <row r="1478" spans="1:4" x14ac:dyDescent="0.35">
      <c r="A1478">
        <v>1625</v>
      </c>
      <c r="B1478" t="s">
        <v>17785</v>
      </c>
      <c r="C1478">
        <v>0</v>
      </c>
      <c r="D1478" s="296">
        <v>32.450000000000003</v>
      </c>
    </row>
    <row r="1479" spans="1:4" x14ac:dyDescent="0.35">
      <c r="A1479">
        <v>1626</v>
      </c>
      <c r="B1479" t="s">
        <v>17786</v>
      </c>
      <c r="C1479">
        <v>0</v>
      </c>
      <c r="D1479" s="296">
        <v>28.617000000000001</v>
      </c>
    </row>
    <row r="1480" spans="1:4" x14ac:dyDescent="0.35">
      <c r="A1480">
        <v>1627</v>
      </c>
      <c r="B1480" t="s">
        <v>17787</v>
      </c>
      <c r="C1480">
        <v>0</v>
      </c>
      <c r="D1480" s="296">
        <v>2353.2600000000002</v>
      </c>
    </row>
    <row r="1481" spans="1:4" x14ac:dyDescent="0.35">
      <c r="A1481">
        <v>1628</v>
      </c>
      <c r="B1481" t="s">
        <v>17788</v>
      </c>
      <c r="C1481">
        <v>0</v>
      </c>
      <c r="D1481" s="296">
        <v>0</v>
      </c>
    </row>
    <row r="1482" spans="1:4" x14ac:dyDescent="0.35">
      <c r="A1482">
        <v>1629</v>
      </c>
      <c r="B1482" t="s">
        <v>17789</v>
      </c>
      <c r="C1482">
        <v>9</v>
      </c>
      <c r="D1482" s="296">
        <v>120.95</v>
      </c>
    </row>
    <row r="1483" spans="1:4" x14ac:dyDescent="0.35">
      <c r="A1483">
        <v>1630</v>
      </c>
      <c r="B1483" t="s">
        <v>17790</v>
      </c>
      <c r="C1483">
        <v>0</v>
      </c>
      <c r="D1483" s="296">
        <v>32.450000000000003</v>
      </c>
    </row>
    <row r="1484" spans="1:4" x14ac:dyDescent="0.35">
      <c r="A1484">
        <v>1631</v>
      </c>
      <c r="B1484" t="s">
        <v>17791</v>
      </c>
      <c r="C1484">
        <v>0</v>
      </c>
      <c r="D1484" s="296">
        <v>0</v>
      </c>
    </row>
    <row r="1485" spans="1:4" x14ac:dyDescent="0.35">
      <c r="A1485">
        <v>1632</v>
      </c>
      <c r="B1485" t="s">
        <v>17792</v>
      </c>
      <c r="C1485">
        <v>0</v>
      </c>
      <c r="D1485" s="296">
        <v>4.8449999999999998</v>
      </c>
    </row>
    <row r="1486" spans="1:4" x14ac:dyDescent="0.35">
      <c r="A1486">
        <v>1633</v>
      </c>
      <c r="B1486" t="s">
        <v>17793</v>
      </c>
      <c r="C1486">
        <v>0</v>
      </c>
      <c r="D1486" s="296">
        <v>28.11</v>
      </c>
    </row>
    <row r="1487" spans="1:4" x14ac:dyDescent="0.35">
      <c r="A1487">
        <v>1634</v>
      </c>
      <c r="B1487" t="s">
        <v>17794</v>
      </c>
      <c r="C1487">
        <v>0</v>
      </c>
      <c r="D1487" s="296">
        <v>54.15</v>
      </c>
    </row>
    <row r="1488" spans="1:4" x14ac:dyDescent="0.35">
      <c r="A1488">
        <v>1635</v>
      </c>
      <c r="B1488" t="s">
        <v>17795</v>
      </c>
      <c r="C1488">
        <v>0</v>
      </c>
      <c r="D1488" s="296">
        <v>27.31</v>
      </c>
    </row>
    <row r="1489" spans="1:4" x14ac:dyDescent="0.35">
      <c r="A1489">
        <v>1636</v>
      </c>
      <c r="B1489" t="s">
        <v>17796</v>
      </c>
      <c r="C1489">
        <v>0</v>
      </c>
      <c r="D1489" s="296">
        <v>38.81</v>
      </c>
    </row>
    <row r="1490" spans="1:4" x14ac:dyDescent="0.35">
      <c r="A1490">
        <v>1637</v>
      </c>
      <c r="B1490" t="s">
        <v>17797</v>
      </c>
      <c r="C1490">
        <v>0</v>
      </c>
      <c r="D1490" s="296">
        <v>42.5</v>
      </c>
    </row>
    <row r="1491" spans="1:4" x14ac:dyDescent="0.35">
      <c r="A1491">
        <v>1638</v>
      </c>
      <c r="B1491" t="s">
        <v>17798</v>
      </c>
      <c r="C1491">
        <v>0</v>
      </c>
      <c r="D1491" s="296">
        <v>4.75</v>
      </c>
    </row>
    <row r="1492" spans="1:4" x14ac:dyDescent="0.35">
      <c r="A1492">
        <v>1639</v>
      </c>
      <c r="B1492" t="s">
        <v>17799</v>
      </c>
      <c r="C1492">
        <v>0</v>
      </c>
      <c r="D1492" s="296">
        <v>4.2</v>
      </c>
    </row>
    <row r="1493" spans="1:4" x14ac:dyDescent="0.35">
      <c r="A1493">
        <v>1640</v>
      </c>
      <c r="B1493" t="s">
        <v>17800</v>
      </c>
      <c r="C1493">
        <v>0</v>
      </c>
      <c r="D1493" s="296">
        <v>10.74</v>
      </c>
    </row>
    <row r="1494" spans="1:4" x14ac:dyDescent="0.35">
      <c r="A1494">
        <v>1641</v>
      </c>
      <c r="B1494" t="s">
        <v>17801</v>
      </c>
      <c r="C1494">
        <v>0</v>
      </c>
      <c r="D1494" s="296">
        <v>2.6619999999999999</v>
      </c>
    </row>
    <row r="1495" spans="1:4" x14ac:dyDescent="0.35">
      <c r="A1495">
        <v>1642</v>
      </c>
      <c r="B1495" t="s">
        <v>17802</v>
      </c>
      <c r="C1495">
        <v>0</v>
      </c>
      <c r="D1495" s="296">
        <v>2.879</v>
      </c>
    </row>
    <row r="1496" spans="1:4" x14ac:dyDescent="0.35">
      <c r="A1496">
        <v>1643</v>
      </c>
      <c r="B1496" t="s">
        <v>17803</v>
      </c>
      <c r="C1496">
        <v>0</v>
      </c>
      <c r="D1496" s="296">
        <v>2.6619999999999999</v>
      </c>
    </row>
    <row r="1497" spans="1:4" x14ac:dyDescent="0.35">
      <c r="A1497">
        <v>1644</v>
      </c>
      <c r="B1497" t="s">
        <v>17804</v>
      </c>
      <c r="C1497">
        <v>0</v>
      </c>
      <c r="D1497" s="296">
        <v>2.94</v>
      </c>
    </row>
    <row r="1498" spans="1:4" x14ac:dyDescent="0.35">
      <c r="A1498">
        <v>1645</v>
      </c>
      <c r="B1498" t="s">
        <v>17805</v>
      </c>
      <c r="C1498">
        <v>0</v>
      </c>
      <c r="D1498" s="296">
        <v>2.4820000000000002</v>
      </c>
    </row>
    <row r="1499" spans="1:4" x14ac:dyDescent="0.35">
      <c r="A1499">
        <v>1646</v>
      </c>
      <c r="B1499" t="s">
        <v>17806</v>
      </c>
      <c r="C1499">
        <v>0</v>
      </c>
      <c r="D1499" s="296">
        <v>1.05</v>
      </c>
    </row>
    <row r="1500" spans="1:4" x14ac:dyDescent="0.35">
      <c r="A1500">
        <v>1647</v>
      </c>
      <c r="B1500" t="s">
        <v>17807</v>
      </c>
      <c r="C1500">
        <v>0</v>
      </c>
      <c r="D1500" s="296">
        <v>2.9359999999999999</v>
      </c>
    </row>
    <row r="1501" spans="1:4" x14ac:dyDescent="0.35">
      <c r="A1501">
        <v>1649</v>
      </c>
      <c r="B1501" t="s">
        <v>17808</v>
      </c>
      <c r="C1501">
        <v>0</v>
      </c>
      <c r="D1501" s="296">
        <v>9.02</v>
      </c>
    </row>
    <row r="1502" spans="1:4" x14ac:dyDescent="0.35">
      <c r="A1502">
        <v>1650</v>
      </c>
      <c r="B1502" t="s">
        <v>17809</v>
      </c>
      <c r="C1502">
        <v>0</v>
      </c>
      <c r="D1502" s="296">
        <v>0</v>
      </c>
    </row>
    <row r="1503" spans="1:4" x14ac:dyDescent="0.35">
      <c r="A1503">
        <v>1651</v>
      </c>
      <c r="B1503" t="s">
        <v>17810</v>
      </c>
      <c r="C1503">
        <v>0</v>
      </c>
      <c r="D1503" s="296">
        <v>19.79</v>
      </c>
    </row>
    <row r="1504" spans="1:4" x14ac:dyDescent="0.35">
      <c r="A1504">
        <v>1652</v>
      </c>
      <c r="B1504" t="s">
        <v>17811</v>
      </c>
      <c r="C1504">
        <v>0</v>
      </c>
      <c r="D1504" s="296">
        <v>76.16</v>
      </c>
    </row>
    <row r="1505" spans="1:4" x14ac:dyDescent="0.35">
      <c r="A1505">
        <v>1653</v>
      </c>
      <c r="B1505" t="s">
        <v>17812</v>
      </c>
      <c r="C1505">
        <v>0</v>
      </c>
      <c r="D1505" s="296">
        <v>4.6639999999999997</v>
      </c>
    </row>
    <row r="1506" spans="1:4" x14ac:dyDescent="0.35">
      <c r="A1506">
        <v>1654</v>
      </c>
      <c r="B1506" t="s">
        <v>17813</v>
      </c>
      <c r="C1506">
        <v>0</v>
      </c>
      <c r="D1506" s="296">
        <v>5.6</v>
      </c>
    </row>
    <row r="1507" spans="1:4" x14ac:dyDescent="0.35">
      <c r="A1507">
        <v>1655</v>
      </c>
      <c r="B1507" t="s">
        <v>17814</v>
      </c>
      <c r="C1507">
        <v>1356</v>
      </c>
      <c r="D1507" s="296">
        <v>6.2569999999999997</v>
      </c>
    </row>
    <row r="1508" spans="1:4" x14ac:dyDescent="0.35">
      <c r="A1508">
        <v>1656</v>
      </c>
      <c r="B1508" t="s">
        <v>17815</v>
      </c>
      <c r="C1508">
        <v>462</v>
      </c>
      <c r="D1508" s="296">
        <v>9.6259999999999994</v>
      </c>
    </row>
    <row r="1509" spans="1:4" x14ac:dyDescent="0.35">
      <c r="A1509">
        <v>1657</v>
      </c>
      <c r="B1509" t="s">
        <v>17816</v>
      </c>
      <c r="C1509">
        <v>0</v>
      </c>
      <c r="D1509" s="296">
        <v>11.4</v>
      </c>
    </row>
    <row r="1510" spans="1:4" x14ac:dyDescent="0.35">
      <c r="A1510">
        <v>1658</v>
      </c>
      <c r="B1510" t="s">
        <v>17817</v>
      </c>
      <c r="C1510">
        <v>0</v>
      </c>
      <c r="D1510" s="296">
        <v>24.73</v>
      </c>
    </row>
    <row r="1511" spans="1:4" x14ac:dyDescent="0.35">
      <c r="A1511">
        <v>1659</v>
      </c>
      <c r="B1511" t="s">
        <v>17818</v>
      </c>
      <c r="C1511">
        <v>0</v>
      </c>
      <c r="D1511" s="296">
        <v>65.92</v>
      </c>
    </row>
    <row r="1512" spans="1:4" x14ac:dyDescent="0.35">
      <c r="A1512">
        <v>1660</v>
      </c>
      <c r="B1512" t="s">
        <v>17819</v>
      </c>
      <c r="C1512">
        <v>0</v>
      </c>
      <c r="D1512" s="296">
        <v>108.16</v>
      </c>
    </row>
    <row r="1513" spans="1:4" x14ac:dyDescent="0.35">
      <c r="A1513">
        <v>1661</v>
      </c>
      <c r="B1513" t="s">
        <v>17820</v>
      </c>
      <c r="C1513">
        <v>0</v>
      </c>
      <c r="D1513" s="296">
        <v>240.88</v>
      </c>
    </row>
    <row r="1514" spans="1:4" x14ac:dyDescent="0.35">
      <c r="A1514">
        <v>1662</v>
      </c>
      <c r="B1514" t="s">
        <v>17821</v>
      </c>
      <c r="C1514">
        <v>0</v>
      </c>
      <c r="D1514" s="296">
        <v>99.21</v>
      </c>
    </row>
    <row r="1515" spans="1:4" x14ac:dyDescent="0.35">
      <c r="A1515">
        <v>1663</v>
      </c>
      <c r="B1515" t="s">
        <v>17822</v>
      </c>
      <c r="C1515">
        <v>33</v>
      </c>
      <c r="D1515" s="296">
        <v>5.5380000000000003</v>
      </c>
    </row>
    <row r="1516" spans="1:4" x14ac:dyDescent="0.35">
      <c r="A1516">
        <v>1664</v>
      </c>
      <c r="B1516" t="s">
        <v>17823</v>
      </c>
      <c r="C1516">
        <v>0</v>
      </c>
      <c r="D1516" s="296">
        <v>12.58</v>
      </c>
    </row>
    <row r="1517" spans="1:4" x14ac:dyDescent="0.35">
      <c r="A1517">
        <v>1665</v>
      </c>
      <c r="B1517" t="s">
        <v>17824</v>
      </c>
      <c r="C1517">
        <v>0</v>
      </c>
      <c r="D1517" s="296">
        <v>4.8719999999999999</v>
      </c>
    </row>
    <row r="1518" spans="1:4" x14ac:dyDescent="0.35">
      <c r="A1518">
        <v>1666</v>
      </c>
      <c r="B1518" t="s">
        <v>17825</v>
      </c>
      <c r="C1518">
        <v>396</v>
      </c>
      <c r="D1518" s="296">
        <v>4.4660000000000002</v>
      </c>
    </row>
    <row r="1519" spans="1:4" x14ac:dyDescent="0.35">
      <c r="A1519">
        <v>1667</v>
      </c>
      <c r="B1519" t="s">
        <v>17826</v>
      </c>
      <c r="C1519">
        <v>0</v>
      </c>
      <c r="D1519" s="296">
        <v>6.7389999999999999</v>
      </c>
    </row>
    <row r="1520" spans="1:4" x14ac:dyDescent="0.35">
      <c r="A1520">
        <v>1668</v>
      </c>
      <c r="B1520" t="s">
        <v>17827</v>
      </c>
      <c r="C1520">
        <v>0</v>
      </c>
      <c r="D1520" s="296">
        <v>9.9499999999999993</v>
      </c>
    </row>
    <row r="1521" spans="1:4" x14ac:dyDescent="0.35">
      <c r="A1521">
        <v>1669</v>
      </c>
      <c r="B1521" t="s">
        <v>17828</v>
      </c>
      <c r="C1521">
        <v>0</v>
      </c>
      <c r="D1521" s="296">
        <v>14.26</v>
      </c>
    </row>
    <row r="1522" spans="1:4" x14ac:dyDescent="0.35">
      <c r="A1522">
        <v>1677</v>
      </c>
      <c r="B1522" t="s">
        <v>17829</v>
      </c>
      <c r="C1522">
        <v>12</v>
      </c>
      <c r="D1522" s="296">
        <v>9.36</v>
      </c>
    </row>
    <row r="1523" spans="1:4" x14ac:dyDescent="0.35">
      <c r="A1523">
        <v>1678</v>
      </c>
      <c r="B1523" t="s">
        <v>17830</v>
      </c>
      <c r="C1523">
        <v>0</v>
      </c>
      <c r="D1523" s="296">
        <v>7.24</v>
      </c>
    </row>
    <row r="1524" spans="1:4" x14ac:dyDescent="0.35">
      <c r="A1524">
        <v>1679</v>
      </c>
      <c r="B1524" t="s">
        <v>17831</v>
      </c>
      <c r="C1524">
        <v>144</v>
      </c>
      <c r="D1524" s="296">
        <v>12.09</v>
      </c>
    </row>
    <row r="1525" spans="1:4" x14ac:dyDescent="0.35">
      <c r="A1525">
        <v>1680</v>
      </c>
      <c r="B1525" t="s">
        <v>17832</v>
      </c>
      <c r="C1525">
        <v>9</v>
      </c>
      <c r="D1525" s="296">
        <v>17.68</v>
      </c>
    </row>
    <row r="1526" spans="1:4" x14ac:dyDescent="0.35">
      <c r="A1526">
        <v>1681</v>
      </c>
      <c r="B1526" t="s">
        <v>17833</v>
      </c>
      <c r="C1526">
        <v>0</v>
      </c>
      <c r="D1526" s="296">
        <v>16.62</v>
      </c>
    </row>
    <row r="1527" spans="1:4" x14ac:dyDescent="0.35">
      <c r="A1527">
        <v>1682</v>
      </c>
      <c r="B1527" t="s">
        <v>17834</v>
      </c>
      <c r="C1527">
        <v>3</v>
      </c>
      <c r="D1527" s="296">
        <v>11.26</v>
      </c>
    </row>
    <row r="1528" spans="1:4" x14ac:dyDescent="0.35">
      <c r="A1528">
        <v>1683</v>
      </c>
      <c r="B1528" t="s">
        <v>17835</v>
      </c>
      <c r="C1528">
        <v>0</v>
      </c>
      <c r="D1528" s="296">
        <v>25.28</v>
      </c>
    </row>
    <row r="1529" spans="1:4" x14ac:dyDescent="0.35">
      <c r="A1529">
        <v>1684</v>
      </c>
      <c r="B1529" t="s">
        <v>17836</v>
      </c>
      <c r="C1529">
        <v>0</v>
      </c>
      <c r="D1529" s="296">
        <v>11.75</v>
      </c>
    </row>
    <row r="1530" spans="1:4" x14ac:dyDescent="0.35">
      <c r="A1530">
        <v>1685</v>
      </c>
      <c r="B1530" t="s">
        <v>17837</v>
      </c>
      <c r="C1530">
        <v>0</v>
      </c>
      <c r="D1530" s="296">
        <v>13.49</v>
      </c>
    </row>
    <row r="1531" spans="1:4" x14ac:dyDescent="0.35">
      <c r="A1531">
        <v>1686</v>
      </c>
      <c r="B1531" t="s">
        <v>17838</v>
      </c>
      <c r="C1531">
        <v>0</v>
      </c>
      <c r="D1531" s="296">
        <v>0</v>
      </c>
    </row>
    <row r="1532" spans="1:4" x14ac:dyDescent="0.35">
      <c r="A1532">
        <v>1687</v>
      </c>
      <c r="B1532" t="s">
        <v>17839</v>
      </c>
      <c r="C1532">
        <v>0</v>
      </c>
      <c r="D1532" s="296">
        <v>50.28</v>
      </c>
    </row>
    <row r="1533" spans="1:4" x14ac:dyDescent="0.35">
      <c r="A1533">
        <v>1688</v>
      </c>
      <c r="B1533" t="s">
        <v>17840</v>
      </c>
      <c r="C1533">
        <v>0</v>
      </c>
      <c r="D1533" s="296">
        <v>24.74</v>
      </c>
    </row>
    <row r="1534" spans="1:4" x14ac:dyDescent="0.35">
      <c r="A1534">
        <v>1689</v>
      </c>
      <c r="B1534" t="s">
        <v>17841</v>
      </c>
      <c r="C1534">
        <v>0</v>
      </c>
      <c r="D1534" s="296">
        <v>15.45</v>
      </c>
    </row>
    <row r="1535" spans="1:4" x14ac:dyDescent="0.35">
      <c r="A1535">
        <v>1690</v>
      </c>
      <c r="B1535" t="s">
        <v>17842</v>
      </c>
      <c r="C1535">
        <v>0</v>
      </c>
      <c r="D1535" s="296">
        <v>9.7560000000000002</v>
      </c>
    </row>
    <row r="1536" spans="1:4" x14ac:dyDescent="0.35">
      <c r="A1536">
        <v>1691</v>
      </c>
      <c r="B1536" t="s">
        <v>17843</v>
      </c>
      <c r="C1536">
        <v>0</v>
      </c>
      <c r="D1536" s="296">
        <v>11.95</v>
      </c>
    </row>
    <row r="1537" spans="1:4" x14ac:dyDescent="0.35">
      <c r="A1537">
        <v>1692</v>
      </c>
      <c r="B1537" t="s">
        <v>17844</v>
      </c>
      <c r="C1537">
        <v>0</v>
      </c>
      <c r="D1537" s="296">
        <v>15.5</v>
      </c>
    </row>
    <row r="1538" spans="1:4" x14ac:dyDescent="0.35">
      <c r="A1538">
        <v>1693</v>
      </c>
      <c r="B1538" t="s">
        <v>17845</v>
      </c>
      <c r="C1538">
        <v>0</v>
      </c>
      <c r="D1538" s="296">
        <v>30.46</v>
      </c>
    </row>
    <row r="1539" spans="1:4" x14ac:dyDescent="0.35">
      <c r="A1539">
        <v>1694</v>
      </c>
      <c r="B1539" t="s">
        <v>17846</v>
      </c>
      <c r="C1539">
        <v>0</v>
      </c>
      <c r="D1539" s="296">
        <v>11.9</v>
      </c>
    </row>
    <row r="1540" spans="1:4" x14ac:dyDescent="0.35">
      <c r="A1540">
        <v>1695</v>
      </c>
      <c r="B1540" t="s">
        <v>17847</v>
      </c>
      <c r="C1540">
        <v>0</v>
      </c>
      <c r="D1540" s="296">
        <v>0</v>
      </c>
    </row>
    <row r="1541" spans="1:4" x14ac:dyDescent="0.35">
      <c r="A1541">
        <v>1696</v>
      </c>
      <c r="B1541" t="s">
        <v>17848</v>
      </c>
      <c r="C1541">
        <v>0</v>
      </c>
      <c r="D1541" s="296">
        <v>20.5</v>
      </c>
    </row>
    <row r="1542" spans="1:4" x14ac:dyDescent="0.35">
      <c r="A1542">
        <v>1697</v>
      </c>
      <c r="B1542" t="s">
        <v>17849</v>
      </c>
      <c r="C1542">
        <v>0</v>
      </c>
      <c r="D1542" s="296">
        <v>17.946000000000002</v>
      </c>
    </row>
    <row r="1543" spans="1:4" x14ac:dyDescent="0.35">
      <c r="A1543">
        <v>1698</v>
      </c>
      <c r="B1543" t="s">
        <v>17850</v>
      </c>
      <c r="C1543">
        <v>0</v>
      </c>
      <c r="D1543" s="296">
        <v>18.28</v>
      </c>
    </row>
    <row r="1544" spans="1:4" x14ac:dyDescent="0.35">
      <c r="A1544">
        <v>1699</v>
      </c>
      <c r="B1544" t="s">
        <v>17851</v>
      </c>
      <c r="C1544">
        <v>12</v>
      </c>
      <c r="D1544" s="296">
        <v>10.130000000000001</v>
      </c>
    </row>
    <row r="1545" spans="1:4" x14ac:dyDescent="0.35">
      <c r="A1545">
        <v>1700</v>
      </c>
      <c r="B1545" t="s">
        <v>17852</v>
      </c>
      <c r="C1545">
        <v>0</v>
      </c>
      <c r="D1545" s="296">
        <v>7.14</v>
      </c>
    </row>
    <row r="1546" spans="1:4" x14ac:dyDescent="0.35">
      <c r="A1546">
        <v>1701</v>
      </c>
      <c r="B1546" t="s">
        <v>17853</v>
      </c>
      <c r="C1546">
        <v>0</v>
      </c>
      <c r="D1546" s="296">
        <v>6.4960000000000004</v>
      </c>
    </row>
    <row r="1547" spans="1:4" x14ac:dyDescent="0.35">
      <c r="A1547">
        <v>1702</v>
      </c>
      <c r="B1547" t="s">
        <v>17854</v>
      </c>
      <c r="C1547">
        <v>0</v>
      </c>
      <c r="D1547" s="296">
        <v>5.0759999999999996</v>
      </c>
    </row>
    <row r="1548" spans="1:4" x14ac:dyDescent="0.35">
      <c r="A1548">
        <v>1703</v>
      </c>
      <c r="B1548" t="s">
        <v>17855</v>
      </c>
      <c r="C1548">
        <v>0</v>
      </c>
      <c r="D1548" s="296">
        <v>14.78</v>
      </c>
    </row>
    <row r="1549" spans="1:4" x14ac:dyDescent="0.35">
      <c r="A1549">
        <v>1704</v>
      </c>
      <c r="B1549" t="s">
        <v>17856</v>
      </c>
      <c r="C1549">
        <v>33</v>
      </c>
      <c r="D1549" s="296">
        <v>7.53</v>
      </c>
    </row>
    <row r="1550" spans="1:4" x14ac:dyDescent="0.35">
      <c r="A1550">
        <v>1705</v>
      </c>
      <c r="B1550" t="s">
        <v>17857</v>
      </c>
      <c r="C1550">
        <v>0</v>
      </c>
      <c r="D1550" s="296">
        <v>41.41</v>
      </c>
    </row>
    <row r="1551" spans="1:4" x14ac:dyDescent="0.35">
      <c r="A1551">
        <v>1706</v>
      </c>
      <c r="B1551" t="s">
        <v>17858</v>
      </c>
      <c r="C1551">
        <v>0</v>
      </c>
      <c r="D1551" s="296">
        <v>5.3010000000000002</v>
      </c>
    </row>
    <row r="1552" spans="1:4" x14ac:dyDescent="0.35">
      <c r="A1552">
        <v>1707</v>
      </c>
      <c r="B1552" t="s">
        <v>17859</v>
      </c>
      <c r="C1552">
        <v>90</v>
      </c>
      <c r="D1552" s="296">
        <v>8.3109999999999999</v>
      </c>
    </row>
    <row r="1553" spans="1:4" x14ac:dyDescent="0.35">
      <c r="A1553">
        <v>1708</v>
      </c>
      <c r="B1553" t="s">
        <v>17860</v>
      </c>
      <c r="C1553">
        <v>18</v>
      </c>
      <c r="D1553" s="296">
        <v>5.08</v>
      </c>
    </row>
    <row r="1554" spans="1:4" x14ac:dyDescent="0.35">
      <c r="A1554">
        <v>1709</v>
      </c>
      <c r="B1554" t="s">
        <v>17861</v>
      </c>
      <c r="C1554">
        <v>6</v>
      </c>
      <c r="D1554" s="296">
        <v>9.68</v>
      </c>
    </row>
    <row r="1555" spans="1:4" x14ac:dyDescent="0.35">
      <c r="A1555">
        <v>1710</v>
      </c>
      <c r="B1555" t="s">
        <v>17862</v>
      </c>
      <c r="C1555">
        <v>660</v>
      </c>
      <c r="D1555" s="296">
        <v>18.05</v>
      </c>
    </row>
    <row r="1556" spans="1:4" x14ac:dyDescent="0.35">
      <c r="A1556">
        <v>1711</v>
      </c>
      <c r="B1556" t="s">
        <v>17863</v>
      </c>
      <c r="C1556">
        <v>66</v>
      </c>
      <c r="D1556" s="296">
        <v>16.341000000000001</v>
      </c>
    </row>
    <row r="1557" spans="1:4" x14ac:dyDescent="0.35">
      <c r="A1557">
        <v>1712</v>
      </c>
      <c r="B1557" t="s">
        <v>17864</v>
      </c>
      <c r="C1557">
        <v>0</v>
      </c>
      <c r="D1557" s="296">
        <v>2.74</v>
      </c>
    </row>
    <row r="1558" spans="1:4" x14ac:dyDescent="0.35">
      <c r="A1558">
        <v>1713</v>
      </c>
      <c r="B1558" t="s">
        <v>17865</v>
      </c>
      <c r="C1558">
        <v>0</v>
      </c>
      <c r="D1558" s="296">
        <v>7.2370000000000001</v>
      </c>
    </row>
    <row r="1559" spans="1:4" x14ac:dyDescent="0.35">
      <c r="A1559">
        <v>1714</v>
      </c>
      <c r="B1559" t="s">
        <v>17866</v>
      </c>
      <c r="C1559">
        <v>-1</v>
      </c>
      <c r="D1559" s="296">
        <v>39.090000000000003</v>
      </c>
    </row>
    <row r="1560" spans="1:4" x14ac:dyDescent="0.35">
      <c r="A1560">
        <v>1715</v>
      </c>
      <c r="B1560" t="s">
        <v>17867</v>
      </c>
      <c r="C1560">
        <v>0</v>
      </c>
      <c r="D1560" s="296">
        <v>26.34</v>
      </c>
    </row>
    <row r="1561" spans="1:4" x14ac:dyDescent="0.35">
      <c r="A1561">
        <v>1716</v>
      </c>
      <c r="B1561" t="s">
        <v>17868</v>
      </c>
      <c r="C1561">
        <v>1218</v>
      </c>
      <c r="D1561" s="296">
        <v>8.75</v>
      </c>
    </row>
    <row r="1562" spans="1:4" x14ac:dyDescent="0.35">
      <c r="A1562">
        <v>1717</v>
      </c>
      <c r="B1562" t="s">
        <v>17869</v>
      </c>
      <c r="C1562">
        <v>0</v>
      </c>
      <c r="D1562" s="296">
        <v>6.0759999999999996</v>
      </c>
    </row>
    <row r="1563" spans="1:4" x14ac:dyDescent="0.35">
      <c r="A1563">
        <v>1719</v>
      </c>
      <c r="B1563" t="s">
        <v>17870</v>
      </c>
      <c r="C1563">
        <v>0</v>
      </c>
      <c r="D1563" s="296">
        <v>1.8140000000000001</v>
      </c>
    </row>
    <row r="1564" spans="1:4" x14ac:dyDescent="0.35">
      <c r="A1564">
        <v>1720</v>
      </c>
      <c r="B1564" t="s">
        <v>17871</v>
      </c>
      <c r="C1564">
        <v>0</v>
      </c>
      <c r="D1564" s="296">
        <v>5.78</v>
      </c>
    </row>
    <row r="1565" spans="1:4" x14ac:dyDescent="0.35">
      <c r="A1565">
        <v>1721</v>
      </c>
      <c r="B1565" t="s">
        <v>17872</v>
      </c>
      <c r="C1565">
        <v>0</v>
      </c>
      <c r="D1565" s="296">
        <v>4.6230000000000002</v>
      </c>
    </row>
    <row r="1566" spans="1:4" x14ac:dyDescent="0.35">
      <c r="A1566">
        <v>1722</v>
      </c>
      <c r="B1566" t="s">
        <v>17873</v>
      </c>
      <c r="C1566">
        <v>99</v>
      </c>
      <c r="D1566" s="296">
        <v>3.5609999999999999</v>
      </c>
    </row>
    <row r="1567" spans="1:4" x14ac:dyDescent="0.35">
      <c r="A1567">
        <v>1723</v>
      </c>
      <c r="B1567" t="s">
        <v>17874</v>
      </c>
      <c r="C1567">
        <v>0</v>
      </c>
      <c r="D1567" s="296">
        <v>14.1</v>
      </c>
    </row>
    <row r="1568" spans="1:4" x14ac:dyDescent="0.35">
      <c r="A1568">
        <v>1724</v>
      </c>
      <c r="B1568" t="s">
        <v>17875</v>
      </c>
      <c r="C1568">
        <v>96</v>
      </c>
      <c r="D1568" s="296">
        <v>2.38</v>
      </c>
    </row>
    <row r="1569" spans="1:4" x14ac:dyDescent="0.35">
      <c r="A1569">
        <v>1725</v>
      </c>
      <c r="B1569" t="s">
        <v>17876</v>
      </c>
      <c r="C1569">
        <v>0</v>
      </c>
      <c r="D1569" s="296">
        <v>2.2799999999999998</v>
      </c>
    </row>
    <row r="1570" spans="1:4" x14ac:dyDescent="0.35">
      <c r="A1570">
        <v>1726</v>
      </c>
      <c r="B1570" t="s">
        <v>17877</v>
      </c>
      <c r="C1570">
        <v>0</v>
      </c>
      <c r="D1570" s="296">
        <v>5.61</v>
      </c>
    </row>
    <row r="1571" spans="1:4" x14ac:dyDescent="0.35">
      <c r="A1571">
        <v>1727</v>
      </c>
      <c r="B1571" t="s">
        <v>17878</v>
      </c>
      <c r="C1571">
        <v>30</v>
      </c>
      <c r="D1571" s="296">
        <v>1.742</v>
      </c>
    </row>
    <row r="1572" spans="1:4" x14ac:dyDescent="0.35">
      <c r="A1572">
        <v>1728</v>
      </c>
      <c r="B1572" t="s">
        <v>17879</v>
      </c>
      <c r="C1572">
        <v>4</v>
      </c>
      <c r="D1572" s="296">
        <v>32.18</v>
      </c>
    </row>
    <row r="1573" spans="1:4" x14ac:dyDescent="0.35">
      <c r="A1573">
        <v>1729</v>
      </c>
      <c r="B1573" t="s">
        <v>17880</v>
      </c>
      <c r="C1573">
        <v>0</v>
      </c>
      <c r="D1573" s="296">
        <v>12.42</v>
      </c>
    </row>
    <row r="1574" spans="1:4" x14ac:dyDescent="0.35">
      <c r="A1574">
        <v>1730</v>
      </c>
      <c r="B1574" t="s">
        <v>17881</v>
      </c>
      <c r="C1574">
        <v>477</v>
      </c>
      <c r="D1574" s="296">
        <v>8.4269999999999996</v>
      </c>
    </row>
    <row r="1575" spans="1:4" x14ac:dyDescent="0.35">
      <c r="A1575">
        <v>1731</v>
      </c>
      <c r="B1575" t="s">
        <v>17882</v>
      </c>
      <c r="C1575">
        <v>0</v>
      </c>
      <c r="D1575" s="296">
        <v>6.9</v>
      </c>
    </row>
    <row r="1576" spans="1:4" x14ac:dyDescent="0.35">
      <c r="A1576">
        <v>1732</v>
      </c>
      <c r="B1576" t="s">
        <v>17883</v>
      </c>
      <c r="C1576">
        <v>0</v>
      </c>
      <c r="D1576" s="296">
        <v>9.0269999999999992</v>
      </c>
    </row>
    <row r="1577" spans="1:4" x14ac:dyDescent="0.35">
      <c r="A1577">
        <v>1733</v>
      </c>
      <c r="B1577" t="s">
        <v>17884</v>
      </c>
      <c r="C1577">
        <v>6</v>
      </c>
      <c r="D1577" s="296">
        <v>14.76</v>
      </c>
    </row>
    <row r="1578" spans="1:4" x14ac:dyDescent="0.35">
      <c r="A1578">
        <v>1735</v>
      </c>
      <c r="B1578" t="s">
        <v>17885</v>
      </c>
      <c r="C1578">
        <v>0</v>
      </c>
      <c r="D1578" s="296">
        <v>6.5869999999999997</v>
      </c>
    </row>
    <row r="1579" spans="1:4" x14ac:dyDescent="0.35">
      <c r="A1579">
        <v>1736</v>
      </c>
      <c r="B1579" t="s">
        <v>17886</v>
      </c>
      <c r="C1579">
        <v>0</v>
      </c>
      <c r="D1579" s="296">
        <v>9.5890000000000004</v>
      </c>
    </row>
    <row r="1580" spans="1:4" x14ac:dyDescent="0.35">
      <c r="A1580">
        <v>1737</v>
      </c>
      <c r="B1580" t="s">
        <v>17887</v>
      </c>
      <c r="C1580">
        <v>36</v>
      </c>
      <c r="D1580" s="296">
        <v>9.3620000000000001</v>
      </c>
    </row>
    <row r="1581" spans="1:4" x14ac:dyDescent="0.35">
      <c r="A1581">
        <v>1738</v>
      </c>
      <c r="B1581" t="s">
        <v>17888</v>
      </c>
      <c r="C1581">
        <v>240</v>
      </c>
      <c r="D1581" s="296">
        <v>6.47</v>
      </c>
    </row>
    <row r="1582" spans="1:4" x14ac:dyDescent="0.35">
      <c r="A1582">
        <v>1739</v>
      </c>
      <c r="B1582" t="s">
        <v>17889</v>
      </c>
      <c r="C1582">
        <v>15</v>
      </c>
      <c r="D1582" s="296">
        <v>9.4</v>
      </c>
    </row>
    <row r="1583" spans="1:4" x14ac:dyDescent="0.35">
      <c r="A1583">
        <v>1740</v>
      </c>
      <c r="B1583" t="s">
        <v>17890</v>
      </c>
      <c r="C1583">
        <v>0</v>
      </c>
      <c r="D1583" s="296">
        <v>5.2240000000000002</v>
      </c>
    </row>
    <row r="1584" spans="1:4" x14ac:dyDescent="0.35">
      <c r="A1584">
        <v>1741</v>
      </c>
      <c r="B1584" t="s">
        <v>17891</v>
      </c>
      <c r="C1584">
        <v>42</v>
      </c>
      <c r="D1584" s="296">
        <v>8.4</v>
      </c>
    </row>
    <row r="1585" spans="1:4" x14ac:dyDescent="0.35">
      <c r="A1585">
        <v>1742</v>
      </c>
      <c r="B1585" t="s">
        <v>17892</v>
      </c>
      <c r="C1585">
        <v>0</v>
      </c>
      <c r="D1585" s="296">
        <v>0.60299999999999998</v>
      </c>
    </row>
    <row r="1586" spans="1:4" x14ac:dyDescent="0.35">
      <c r="A1586">
        <v>1743</v>
      </c>
      <c r="B1586" t="s">
        <v>17893</v>
      </c>
      <c r="C1586">
        <v>0</v>
      </c>
      <c r="D1586" s="296">
        <v>6.9</v>
      </c>
    </row>
    <row r="1587" spans="1:4" x14ac:dyDescent="0.35">
      <c r="A1587">
        <v>1745</v>
      </c>
      <c r="B1587" t="s">
        <v>17894</v>
      </c>
      <c r="C1587">
        <v>27</v>
      </c>
      <c r="D1587" s="296">
        <v>5.55</v>
      </c>
    </row>
    <row r="1588" spans="1:4" x14ac:dyDescent="0.35">
      <c r="A1588">
        <v>1746</v>
      </c>
      <c r="B1588" t="s">
        <v>17895</v>
      </c>
      <c r="C1588">
        <v>0</v>
      </c>
      <c r="D1588" s="296">
        <v>3.8</v>
      </c>
    </row>
    <row r="1589" spans="1:4" x14ac:dyDescent="0.35">
      <c r="A1589">
        <v>1747</v>
      </c>
      <c r="B1589" t="s">
        <v>17896</v>
      </c>
      <c r="C1589">
        <v>0</v>
      </c>
      <c r="D1589" s="296">
        <v>8.23</v>
      </c>
    </row>
    <row r="1590" spans="1:4" x14ac:dyDescent="0.35">
      <c r="A1590">
        <v>1748</v>
      </c>
      <c r="B1590" t="s">
        <v>17897</v>
      </c>
      <c r="C1590">
        <v>0</v>
      </c>
      <c r="D1590" s="296">
        <v>7.85</v>
      </c>
    </row>
    <row r="1591" spans="1:4" x14ac:dyDescent="0.35">
      <c r="A1591">
        <v>1749</v>
      </c>
      <c r="B1591" t="s">
        <v>17898</v>
      </c>
      <c r="C1591">
        <v>0</v>
      </c>
      <c r="D1591" s="296">
        <v>5.7</v>
      </c>
    </row>
    <row r="1592" spans="1:4" x14ac:dyDescent="0.35">
      <c r="A1592">
        <v>1750</v>
      </c>
      <c r="B1592" t="s">
        <v>17899</v>
      </c>
      <c r="C1592">
        <v>0</v>
      </c>
      <c r="D1592" s="296">
        <v>3.95</v>
      </c>
    </row>
    <row r="1593" spans="1:4" x14ac:dyDescent="0.35">
      <c r="A1593">
        <v>1751</v>
      </c>
      <c r="B1593" t="s">
        <v>17900</v>
      </c>
      <c r="C1593">
        <v>0</v>
      </c>
      <c r="D1593" s="296">
        <v>9.14</v>
      </c>
    </row>
    <row r="1594" spans="1:4" x14ac:dyDescent="0.35">
      <c r="A1594">
        <v>1752</v>
      </c>
      <c r="B1594" t="s">
        <v>17901</v>
      </c>
      <c r="C1594">
        <v>0</v>
      </c>
      <c r="D1594" s="296">
        <v>2.718</v>
      </c>
    </row>
    <row r="1595" spans="1:4" x14ac:dyDescent="0.35">
      <c r="A1595">
        <v>1753</v>
      </c>
      <c r="B1595" t="s">
        <v>17902</v>
      </c>
      <c r="C1595">
        <v>0</v>
      </c>
      <c r="D1595" s="296">
        <v>11.397</v>
      </c>
    </row>
    <row r="1596" spans="1:4" x14ac:dyDescent="0.35">
      <c r="A1596">
        <v>1755</v>
      </c>
      <c r="B1596" t="s">
        <v>17903</v>
      </c>
      <c r="C1596">
        <v>0</v>
      </c>
      <c r="D1596" s="296">
        <v>3.3250000000000002</v>
      </c>
    </row>
    <row r="1597" spans="1:4" x14ac:dyDescent="0.35">
      <c r="A1597">
        <v>1756</v>
      </c>
      <c r="B1597" t="s">
        <v>17904</v>
      </c>
      <c r="C1597">
        <v>0</v>
      </c>
      <c r="D1597" s="296">
        <v>1.55</v>
      </c>
    </row>
    <row r="1598" spans="1:4" x14ac:dyDescent="0.35">
      <c r="A1598">
        <v>1757</v>
      </c>
      <c r="B1598" t="s">
        <v>17905</v>
      </c>
      <c r="C1598">
        <v>0</v>
      </c>
      <c r="D1598" s="296">
        <v>0</v>
      </c>
    </row>
    <row r="1599" spans="1:4" x14ac:dyDescent="0.35">
      <c r="A1599">
        <v>1758</v>
      </c>
      <c r="B1599" t="s">
        <v>17906</v>
      </c>
      <c r="C1599">
        <v>0</v>
      </c>
      <c r="D1599" s="296">
        <v>0</v>
      </c>
    </row>
    <row r="1600" spans="1:4" x14ac:dyDescent="0.35">
      <c r="A1600">
        <v>1759</v>
      </c>
      <c r="B1600" t="s">
        <v>17907</v>
      </c>
      <c r="C1600">
        <v>0</v>
      </c>
      <c r="D1600" s="296">
        <v>2.524</v>
      </c>
    </row>
    <row r="1601" spans="1:4" x14ac:dyDescent="0.35">
      <c r="A1601">
        <v>1760</v>
      </c>
      <c r="B1601" t="s">
        <v>17908</v>
      </c>
      <c r="C1601">
        <v>0</v>
      </c>
      <c r="D1601" s="296">
        <v>31.52</v>
      </c>
    </row>
    <row r="1602" spans="1:4" x14ac:dyDescent="0.35">
      <c r="A1602">
        <v>1761</v>
      </c>
      <c r="B1602" t="s">
        <v>17909</v>
      </c>
      <c r="C1602">
        <v>0</v>
      </c>
      <c r="D1602" s="296">
        <v>7.35</v>
      </c>
    </row>
    <row r="1603" spans="1:4" x14ac:dyDescent="0.35">
      <c r="A1603">
        <v>1762</v>
      </c>
      <c r="B1603" t="s">
        <v>17910</v>
      </c>
      <c r="C1603">
        <v>0</v>
      </c>
      <c r="D1603" s="296">
        <v>9.0389999999999997</v>
      </c>
    </row>
    <row r="1604" spans="1:4" x14ac:dyDescent="0.35">
      <c r="A1604">
        <v>1763</v>
      </c>
      <c r="B1604" t="s">
        <v>17911</v>
      </c>
      <c r="C1604">
        <v>0</v>
      </c>
      <c r="D1604" s="296">
        <v>138.16</v>
      </c>
    </row>
    <row r="1605" spans="1:4" x14ac:dyDescent="0.35">
      <c r="A1605">
        <v>1764</v>
      </c>
      <c r="B1605" t="s">
        <v>17912</v>
      </c>
      <c r="C1605">
        <v>0</v>
      </c>
      <c r="D1605" s="296">
        <v>21.885999999999999</v>
      </c>
    </row>
    <row r="1606" spans="1:4" x14ac:dyDescent="0.35">
      <c r="A1606">
        <v>1765</v>
      </c>
      <c r="B1606" t="s">
        <v>17913</v>
      </c>
      <c r="C1606">
        <v>0</v>
      </c>
      <c r="D1606" s="296">
        <v>11.09</v>
      </c>
    </row>
    <row r="1607" spans="1:4" x14ac:dyDescent="0.35">
      <c r="A1607">
        <v>1766</v>
      </c>
      <c r="B1607" t="s">
        <v>17914</v>
      </c>
      <c r="C1607">
        <v>0</v>
      </c>
      <c r="D1607" s="296">
        <v>12.07</v>
      </c>
    </row>
    <row r="1608" spans="1:4" x14ac:dyDescent="0.35">
      <c r="A1608">
        <v>1767</v>
      </c>
      <c r="B1608" t="s">
        <v>17915</v>
      </c>
      <c r="C1608">
        <v>0</v>
      </c>
      <c r="D1608" s="296">
        <v>9</v>
      </c>
    </row>
    <row r="1609" spans="1:4" x14ac:dyDescent="0.35">
      <c r="A1609">
        <v>1768</v>
      </c>
      <c r="B1609" t="s">
        <v>17916</v>
      </c>
      <c r="C1609">
        <v>0</v>
      </c>
      <c r="D1609" s="296">
        <v>14.935</v>
      </c>
    </row>
    <row r="1610" spans="1:4" x14ac:dyDescent="0.35">
      <c r="A1610">
        <v>1769</v>
      </c>
      <c r="B1610" t="s">
        <v>17917</v>
      </c>
      <c r="C1610">
        <v>0</v>
      </c>
      <c r="D1610" s="296">
        <v>10.57</v>
      </c>
    </row>
    <row r="1611" spans="1:4" x14ac:dyDescent="0.35">
      <c r="A1611">
        <v>1770</v>
      </c>
      <c r="B1611" t="s">
        <v>17918</v>
      </c>
      <c r="C1611">
        <v>0</v>
      </c>
      <c r="D1611" s="296">
        <v>7.01</v>
      </c>
    </row>
    <row r="1612" spans="1:4" x14ac:dyDescent="0.35">
      <c r="A1612">
        <v>1771</v>
      </c>
      <c r="B1612" t="s">
        <v>17919</v>
      </c>
      <c r="C1612">
        <v>0</v>
      </c>
      <c r="D1612" s="296">
        <v>6.2969999999999997</v>
      </c>
    </row>
    <row r="1613" spans="1:4" x14ac:dyDescent="0.35">
      <c r="A1613">
        <v>1772</v>
      </c>
      <c r="B1613" t="s">
        <v>17920</v>
      </c>
      <c r="C1613">
        <v>0</v>
      </c>
      <c r="D1613" s="296">
        <v>37.700000000000003</v>
      </c>
    </row>
    <row r="1614" spans="1:4" x14ac:dyDescent="0.35">
      <c r="A1614">
        <v>1773</v>
      </c>
      <c r="B1614" t="s">
        <v>17921</v>
      </c>
      <c r="C1614">
        <v>0</v>
      </c>
      <c r="D1614" s="296">
        <v>14.39</v>
      </c>
    </row>
    <row r="1615" spans="1:4" x14ac:dyDescent="0.35">
      <c r="A1615">
        <v>1774</v>
      </c>
      <c r="B1615" t="s">
        <v>17922</v>
      </c>
      <c r="C1615">
        <v>0</v>
      </c>
      <c r="D1615" s="296">
        <v>18.3</v>
      </c>
    </row>
    <row r="1616" spans="1:4" x14ac:dyDescent="0.35">
      <c r="A1616">
        <v>1775</v>
      </c>
      <c r="B1616" t="s">
        <v>17923</v>
      </c>
      <c r="C1616">
        <v>0</v>
      </c>
      <c r="D1616" s="296">
        <v>29.88</v>
      </c>
    </row>
    <row r="1617" spans="1:4" x14ac:dyDescent="0.35">
      <c r="A1617">
        <v>1776</v>
      </c>
      <c r="B1617" t="s">
        <v>17924</v>
      </c>
      <c r="C1617">
        <v>0</v>
      </c>
      <c r="D1617" s="296">
        <v>18.8</v>
      </c>
    </row>
    <row r="1618" spans="1:4" x14ac:dyDescent="0.35">
      <c r="A1618">
        <v>1777</v>
      </c>
      <c r="B1618" t="s">
        <v>17925</v>
      </c>
      <c r="C1618">
        <v>0</v>
      </c>
      <c r="D1618" s="296">
        <v>2.9980000000000002</v>
      </c>
    </row>
    <row r="1619" spans="1:4" x14ac:dyDescent="0.35">
      <c r="A1619">
        <v>1778</v>
      </c>
      <c r="B1619" t="s">
        <v>17926</v>
      </c>
      <c r="C1619">
        <v>0</v>
      </c>
      <c r="D1619" s="296">
        <v>18.013000000000002</v>
      </c>
    </row>
    <row r="1620" spans="1:4" x14ac:dyDescent="0.35">
      <c r="A1620">
        <v>1779</v>
      </c>
      <c r="B1620" t="s">
        <v>17927</v>
      </c>
      <c r="C1620">
        <v>0</v>
      </c>
      <c r="D1620" s="296">
        <v>53.38</v>
      </c>
    </row>
    <row r="1621" spans="1:4" x14ac:dyDescent="0.35">
      <c r="A1621">
        <v>1780</v>
      </c>
      <c r="B1621" t="s">
        <v>17928</v>
      </c>
      <c r="C1621">
        <v>0</v>
      </c>
      <c r="D1621" s="296">
        <v>22.9</v>
      </c>
    </row>
    <row r="1622" spans="1:4" x14ac:dyDescent="0.35">
      <c r="A1622">
        <v>1781</v>
      </c>
      <c r="B1622" t="s">
        <v>17929</v>
      </c>
      <c r="C1622">
        <v>0</v>
      </c>
      <c r="D1622" s="296">
        <v>51.83</v>
      </c>
    </row>
    <row r="1623" spans="1:4" x14ac:dyDescent="0.35">
      <c r="A1623">
        <v>1782</v>
      </c>
      <c r="B1623" t="s">
        <v>17930</v>
      </c>
      <c r="C1623">
        <v>0</v>
      </c>
      <c r="D1623" s="296">
        <v>28.7</v>
      </c>
    </row>
    <row r="1624" spans="1:4" x14ac:dyDescent="0.35">
      <c r="A1624">
        <v>1783</v>
      </c>
      <c r="B1624" t="s">
        <v>17931</v>
      </c>
      <c r="C1624">
        <v>0</v>
      </c>
      <c r="D1624" s="296">
        <v>27.73</v>
      </c>
    </row>
    <row r="1625" spans="1:4" x14ac:dyDescent="0.35">
      <c r="A1625">
        <v>1784</v>
      </c>
      <c r="B1625" t="s">
        <v>17932</v>
      </c>
      <c r="C1625">
        <v>0</v>
      </c>
      <c r="D1625" s="296">
        <v>28.79</v>
      </c>
    </row>
    <row r="1626" spans="1:4" x14ac:dyDescent="0.35">
      <c r="A1626">
        <v>1785</v>
      </c>
      <c r="B1626" t="s">
        <v>17933</v>
      </c>
      <c r="C1626">
        <v>0</v>
      </c>
      <c r="D1626" s="296">
        <v>9.0449999999999999</v>
      </c>
    </row>
    <row r="1627" spans="1:4" x14ac:dyDescent="0.35">
      <c r="A1627">
        <v>1786</v>
      </c>
      <c r="B1627" t="s">
        <v>17934</v>
      </c>
      <c r="C1627">
        <v>0</v>
      </c>
      <c r="D1627" s="296">
        <v>16.452999999999999</v>
      </c>
    </row>
    <row r="1628" spans="1:4" x14ac:dyDescent="0.35">
      <c r="A1628">
        <v>1787</v>
      </c>
      <c r="B1628" t="s">
        <v>17935</v>
      </c>
      <c r="C1628">
        <v>0</v>
      </c>
      <c r="D1628" s="296">
        <v>47.95</v>
      </c>
    </row>
    <row r="1629" spans="1:4" x14ac:dyDescent="0.35">
      <c r="A1629">
        <v>1788</v>
      </c>
      <c r="B1629" t="s">
        <v>17936</v>
      </c>
      <c r="C1629">
        <v>0</v>
      </c>
      <c r="D1629" s="296">
        <v>36.448</v>
      </c>
    </row>
    <row r="1630" spans="1:4" x14ac:dyDescent="0.35">
      <c r="A1630">
        <v>1789</v>
      </c>
      <c r="B1630" t="s">
        <v>17937</v>
      </c>
      <c r="C1630">
        <v>0</v>
      </c>
      <c r="D1630" s="296">
        <v>0</v>
      </c>
    </row>
    <row r="1631" spans="1:4" x14ac:dyDescent="0.35">
      <c r="A1631">
        <v>1790</v>
      </c>
      <c r="B1631" t="s">
        <v>17938</v>
      </c>
      <c r="C1631">
        <v>0</v>
      </c>
      <c r="D1631" s="296">
        <v>73.3</v>
      </c>
    </row>
    <row r="1632" spans="1:4" x14ac:dyDescent="0.35">
      <c r="A1632">
        <v>1791</v>
      </c>
      <c r="B1632" t="s">
        <v>17939</v>
      </c>
      <c r="C1632">
        <v>0</v>
      </c>
      <c r="D1632" s="296">
        <v>67.87</v>
      </c>
    </row>
    <row r="1633" spans="1:4" x14ac:dyDescent="0.35">
      <c r="A1633">
        <v>1792</v>
      </c>
      <c r="B1633" t="s">
        <v>17940</v>
      </c>
      <c r="C1633">
        <v>30</v>
      </c>
      <c r="D1633" s="296">
        <v>9.11</v>
      </c>
    </row>
    <row r="1634" spans="1:4" x14ac:dyDescent="0.35">
      <c r="A1634">
        <v>1793</v>
      </c>
      <c r="B1634" t="s">
        <v>17941</v>
      </c>
      <c r="C1634">
        <v>0</v>
      </c>
      <c r="D1634" s="296">
        <v>12.29</v>
      </c>
    </row>
    <row r="1635" spans="1:4" x14ac:dyDescent="0.35">
      <c r="A1635">
        <v>1794</v>
      </c>
      <c r="B1635" t="s">
        <v>17942</v>
      </c>
      <c r="C1635">
        <v>0</v>
      </c>
      <c r="D1635" s="296">
        <v>15.95</v>
      </c>
    </row>
    <row r="1636" spans="1:4" x14ac:dyDescent="0.35">
      <c r="A1636">
        <v>1795</v>
      </c>
      <c r="B1636" t="s">
        <v>17943</v>
      </c>
      <c r="C1636">
        <v>0</v>
      </c>
      <c r="D1636" s="296">
        <v>10.62</v>
      </c>
    </row>
    <row r="1637" spans="1:4" x14ac:dyDescent="0.35">
      <c r="A1637">
        <v>1796</v>
      </c>
      <c r="B1637" t="s">
        <v>17944</v>
      </c>
      <c r="C1637">
        <v>0</v>
      </c>
      <c r="D1637" s="296">
        <v>0</v>
      </c>
    </row>
    <row r="1638" spans="1:4" x14ac:dyDescent="0.35">
      <c r="A1638">
        <v>1797</v>
      </c>
      <c r="B1638" t="s">
        <v>17945</v>
      </c>
      <c r="C1638">
        <v>0</v>
      </c>
      <c r="D1638" s="296">
        <v>11.954000000000001</v>
      </c>
    </row>
    <row r="1639" spans="1:4" x14ac:dyDescent="0.35">
      <c r="A1639">
        <v>1798</v>
      </c>
      <c r="B1639" t="s">
        <v>17946</v>
      </c>
      <c r="C1639">
        <v>18</v>
      </c>
      <c r="D1639" s="296">
        <v>24.27</v>
      </c>
    </row>
    <row r="1640" spans="1:4" x14ac:dyDescent="0.35">
      <c r="A1640">
        <v>1799</v>
      </c>
      <c r="B1640" t="s">
        <v>17947</v>
      </c>
      <c r="C1640">
        <v>0</v>
      </c>
      <c r="D1640" s="296">
        <v>21.95</v>
      </c>
    </row>
    <row r="1641" spans="1:4" x14ac:dyDescent="0.35">
      <c r="A1641">
        <v>1800</v>
      </c>
      <c r="B1641" t="s">
        <v>17948</v>
      </c>
      <c r="C1641">
        <v>0</v>
      </c>
      <c r="D1641" s="296">
        <v>8</v>
      </c>
    </row>
    <row r="1642" spans="1:4" x14ac:dyDescent="0.35">
      <c r="A1642">
        <v>1801</v>
      </c>
      <c r="B1642" t="s">
        <v>17949</v>
      </c>
      <c r="C1642">
        <v>0</v>
      </c>
      <c r="D1642" s="296">
        <v>8.1</v>
      </c>
    </row>
    <row r="1643" spans="1:4" x14ac:dyDescent="0.35">
      <c r="A1643">
        <v>1802</v>
      </c>
      <c r="B1643" t="s">
        <v>17950</v>
      </c>
      <c r="C1643">
        <v>0</v>
      </c>
      <c r="D1643" s="296">
        <v>12.003</v>
      </c>
    </row>
    <row r="1644" spans="1:4" x14ac:dyDescent="0.35">
      <c r="A1644">
        <v>1803</v>
      </c>
      <c r="B1644" t="s">
        <v>17951</v>
      </c>
      <c r="C1644">
        <v>0</v>
      </c>
      <c r="D1644" s="296">
        <v>19.899999999999999</v>
      </c>
    </row>
    <row r="1645" spans="1:4" x14ac:dyDescent="0.35">
      <c r="A1645">
        <v>1804</v>
      </c>
      <c r="B1645" t="s">
        <v>17952</v>
      </c>
      <c r="C1645">
        <v>0</v>
      </c>
      <c r="D1645" s="296">
        <v>9.7200000000000006</v>
      </c>
    </row>
    <row r="1646" spans="1:4" x14ac:dyDescent="0.35">
      <c r="A1646">
        <v>1805</v>
      </c>
      <c r="B1646" t="s">
        <v>17953</v>
      </c>
      <c r="C1646">
        <v>0</v>
      </c>
      <c r="D1646" s="296">
        <v>18.29</v>
      </c>
    </row>
    <row r="1647" spans="1:4" x14ac:dyDescent="0.35">
      <c r="A1647">
        <v>1806</v>
      </c>
      <c r="B1647" t="s">
        <v>17954</v>
      </c>
      <c r="C1647">
        <v>0</v>
      </c>
      <c r="D1647" s="296">
        <v>19.75</v>
      </c>
    </row>
    <row r="1648" spans="1:4" x14ac:dyDescent="0.35">
      <c r="A1648">
        <v>1807</v>
      </c>
      <c r="B1648" t="s">
        <v>17955</v>
      </c>
      <c r="C1648">
        <v>0</v>
      </c>
      <c r="D1648" s="296">
        <v>9.2870000000000008</v>
      </c>
    </row>
    <row r="1649" spans="1:4" x14ac:dyDescent="0.35">
      <c r="A1649">
        <v>1808</v>
      </c>
      <c r="B1649" t="s">
        <v>17956</v>
      </c>
      <c r="C1649">
        <v>0</v>
      </c>
      <c r="D1649" s="296">
        <v>0</v>
      </c>
    </row>
    <row r="1650" spans="1:4" x14ac:dyDescent="0.35">
      <c r="A1650">
        <v>1809</v>
      </c>
      <c r="B1650" t="s">
        <v>17957</v>
      </c>
      <c r="C1650">
        <v>0</v>
      </c>
      <c r="D1650" s="296">
        <v>6.03</v>
      </c>
    </row>
    <row r="1651" spans="1:4" x14ac:dyDescent="0.35">
      <c r="A1651">
        <v>1810</v>
      </c>
      <c r="B1651" t="s">
        <v>17958</v>
      </c>
      <c r="C1651">
        <v>0</v>
      </c>
      <c r="D1651" s="296">
        <v>8.01</v>
      </c>
    </row>
    <row r="1652" spans="1:4" x14ac:dyDescent="0.35">
      <c r="A1652">
        <v>1811</v>
      </c>
      <c r="B1652" t="s">
        <v>17959</v>
      </c>
      <c r="C1652">
        <v>0</v>
      </c>
      <c r="D1652" s="296">
        <v>6.49</v>
      </c>
    </row>
    <row r="1653" spans="1:4" x14ac:dyDescent="0.35">
      <c r="A1653">
        <v>1812</v>
      </c>
      <c r="B1653" t="s">
        <v>17960</v>
      </c>
      <c r="C1653">
        <v>0</v>
      </c>
      <c r="D1653" s="296">
        <v>3.0960000000000001</v>
      </c>
    </row>
    <row r="1654" spans="1:4" x14ac:dyDescent="0.35">
      <c r="A1654">
        <v>1813</v>
      </c>
      <c r="B1654" t="s">
        <v>17961</v>
      </c>
      <c r="C1654">
        <v>0</v>
      </c>
      <c r="D1654" s="296">
        <v>13.13</v>
      </c>
    </row>
    <row r="1655" spans="1:4" x14ac:dyDescent="0.35">
      <c r="A1655">
        <v>1814</v>
      </c>
      <c r="B1655" t="s">
        <v>17962</v>
      </c>
      <c r="C1655">
        <v>0</v>
      </c>
      <c r="D1655" s="296">
        <v>8.7579999999999991</v>
      </c>
    </row>
    <row r="1656" spans="1:4" x14ac:dyDescent="0.35">
      <c r="A1656">
        <v>1815</v>
      </c>
      <c r="B1656" t="s">
        <v>17963</v>
      </c>
      <c r="C1656">
        <v>0</v>
      </c>
      <c r="D1656" s="296">
        <v>8.093</v>
      </c>
    </row>
    <row r="1657" spans="1:4" x14ac:dyDescent="0.35">
      <c r="A1657">
        <v>1816</v>
      </c>
      <c r="B1657" t="s">
        <v>17964</v>
      </c>
      <c r="C1657">
        <v>0</v>
      </c>
      <c r="D1657" s="296">
        <v>3.73</v>
      </c>
    </row>
    <row r="1658" spans="1:4" x14ac:dyDescent="0.35">
      <c r="A1658">
        <v>1817</v>
      </c>
      <c r="B1658" t="s">
        <v>17965</v>
      </c>
      <c r="C1658">
        <v>0</v>
      </c>
      <c r="D1658" s="296">
        <v>5.7</v>
      </c>
    </row>
    <row r="1659" spans="1:4" x14ac:dyDescent="0.35">
      <c r="A1659">
        <v>1818</v>
      </c>
      <c r="B1659" t="s">
        <v>17966</v>
      </c>
      <c r="C1659">
        <v>0</v>
      </c>
      <c r="D1659" s="296">
        <v>30.79</v>
      </c>
    </row>
    <row r="1660" spans="1:4" x14ac:dyDescent="0.35">
      <c r="A1660">
        <v>1819</v>
      </c>
      <c r="B1660" t="s">
        <v>17967</v>
      </c>
      <c r="C1660">
        <v>0</v>
      </c>
      <c r="D1660" s="296">
        <v>22.46</v>
      </c>
    </row>
    <row r="1661" spans="1:4" x14ac:dyDescent="0.35">
      <c r="A1661">
        <v>1820</v>
      </c>
      <c r="B1661" t="s">
        <v>17968</v>
      </c>
      <c r="C1661">
        <v>0</v>
      </c>
      <c r="D1661" s="296">
        <v>6.4</v>
      </c>
    </row>
    <row r="1662" spans="1:4" x14ac:dyDescent="0.35">
      <c r="A1662">
        <v>1821</v>
      </c>
      <c r="B1662" t="s">
        <v>17969</v>
      </c>
      <c r="C1662">
        <v>0</v>
      </c>
      <c r="D1662" s="296">
        <v>10.98</v>
      </c>
    </row>
    <row r="1663" spans="1:4" x14ac:dyDescent="0.35">
      <c r="A1663">
        <v>1822</v>
      </c>
      <c r="B1663" t="s">
        <v>17970</v>
      </c>
      <c r="C1663">
        <v>0</v>
      </c>
      <c r="D1663" s="296">
        <v>8.4499999999999993</v>
      </c>
    </row>
    <row r="1664" spans="1:4" x14ac:dyDescent="0.35">
      <c r="A1664">
        <v>1823</v>
      </c>
      <c r="B1664" t="s">
        <v>17971</v>
      </c>
      <c r="C1664">
        <v>0</v>
      </c>
      <c r="D1664" s="296">
        <v>7.79</v>
      </c>
    </row>
    <row r="1665" spans="1:4" x14ac:dyDescent="0.35">
      <c r="A1665">
        <v>1824</v>
      </c>
      <c r="B1665" t="s">
        <v>17972</v>
      </c>
      <c r="C1665">
        <v>0</v>
      </c>
      <c r="D1665" s="296">
        <v>7.5</v>
      </c>
    </row>
    <row r="1666" spans="1:4" x14ac:dyDescent="0.35">
      <c r="A1666">
        <v>1825</v>
      </c>
      <c r="B1666" t="s">
        <v>17973</v>
      </c>
      <c r="C1666">
        <v>0</v>
      </c>
      <c r="D1666" s="296">
        <v>6.98</v>
      </c>
    </row>
    <row r="1667" spans="1:4" x14ac:dyDescent="0.35">
      <c r="A1667">
        <v>1826</v>
      </c>
      <c r="B1667" t="s">
        <v>17974</v>
      </c>
      <c r="C1667">
        <v>0</v>
      </c>
      <c r="D1667" s="296">
        <v>10.039999999999999</v>
      </c>
    </row>
    <row r="1668" spans="1:4" x14ac:dyDescent="0.35">
      <c r="A1668">
        <v>1827</v>
      </c>
      <c r="B1668" t="s">
        <v>17975</v>
      </c>
      <c r="C1668">
        <v>0</v>
      </c>
      <c r="D1668" s="296">
        <v>8.1999999999999993</v>
      </c>
    </row>
    <row r="1669" spans="1:4" x14ac:dyDescent="0.35">
      <c r="A1669">
        <v>1828</v>
      </c>
      <c r="B1669" t="s">
        <v>17976</v>
      </c>
      <c r="C1669">
        <v>0</v>
      </c>
      <c r="D1669" s="296">
        <v>9.3000000000000007</v>
      </c>
    </row>
    <row r="1670" spans="1:4" x14ac:dyDescent="0.35">
      <c r="A1670">
        <v>1829</v>
      </c>
      <c r="B1670" t="s">
        <v>17977</v>
      </c>
      <c r="C1670">
        <v>0</v>
      </c>
      <c r="D1670" s="296">
        <v>9.4320000000000004</v>
      </c>
    </row>
    <row r="1671" spans="1:4" x14ac:dyDescent="0.35">
      <c r="A1671">
        <v>1830</v>
      </c>
      <c r="B1671" t="s">
        <v>17978</v>
      </c>
      <c r="C1671">
        <v>0</v>
      </c>
      <c r="D1671" s="296">
        <v>18.37</v>
      </c>
    </row>
    <row r="1672" spans="1:4" x14ac:dyDescent="0.35">
      <c r="A1672">
        <v>1831</v>
      </c>
      <c r="B1672" t="s">
        <v>17979</v>
      </c>
      <c r="C1672">
        <v>6</v>
      </c>
      <c r="D1672" s="296">
        <v>11.98</v>
      </c>
    </row>
    <row r="1673" spans="1:4" x14ac:dyDescent="0.35">
      <c r="A1673">
        <v>1832</v>
      </c>
      <c r="B1673" t="s">
        <v>17980</v>
      </c>
      <c r="C1673">
        <v>0</v>
      </c>
      <c r="D1673" s="296">
        <v>11.45</v>
      </c>
    </row>
    <row r="1674" spans="1:4" x14ac:dyDescent="0.35">
      <c r="A1674">
        <v>1833</v>
      </c>
      <c r="B1674" t="s">
        <v>17981</v>
      </c>
      <c r="C1674">
        <v>0</v>
      </c>
      <c r="D1674" s="296">
        <v>7.05</v>
      </c>
    </row>
    <row r="1675" spans="1:4" x14ac:dyDescent="0.35">
      <c r="A1675">
        <v>1834</v>
      </c>
      <c r="B1675" t="s">
        <v>17982</v>
      </c>
      <c r="C1675">
        <v>6</v>
      </c>
      <c r="D1675" s="296">
        <v>22.41</v>
      </c>
    </row>
    <row r="1676" spans="1:4" x14ac:dyDescent="0.35">
      <c r="A1676">
        <v>1835</v>
      </c>
      <c r="B1676" t="s">
        <v>17983</v>
      </c>
      <c r="C1676">
        <v>0</v>
      </c>
      <c r="D1676" s="296">
        <v>7.6520000000000001</v>
      </c>
    </row>
    <row r="1677" spans="1:4" x14ac:dyDescent="0.35">
      <c r="A1677">
        <v>1836</v>
      </c>
      <c r="B1677" t="s">
        <v>17984</v>
      </c>
      <c r="C1677">
        <v>0</v>
      </c>
      <c r="D1677" s="296">
        <v>61.2</v>
      </c>
    </row>
    <row r="1678" spans="1:4" x14ac:dyDescent="0.35">
      <c r="A1678">
        <v>1837</v>
      </c>
      <c r="B1678" t="s">
        <v>17985</v>
      </c>
      <c r="C1678">
        <v>0</v>
      </c>
      <c r="D1678" s="296">
        <v>21.591000000000001</v>
      </c>
    </row>
    <row r="1679" spans="1:4" x14ac:dyDescent="0.35">
      <c r="A1679">
        <v>1838</v>
      </c>
      <c r="B1679" t="s">
        <v>17986</v>
      </c>
      <c r="C1679">
        <v>0</v>
      </c>
      <c r="D1679" s="296">
        <v>8.02</v>
      </c>
    </row>
    <row r="1680" spans="1:4" x14ac:dyDescent="0.35">
      <c r="A1680">
        <v>1839</v>
      </c>
      <c r="B1680" t="s">
        <v>17987</v>
      </c>
      <c r="C1680">
        <v>12</v>
      </c>
      <c r="D1680" s="296">
        <v>29.26</v>
      </c>
    </row>
    <row r="1681" spans="1:4" x14ac:dyDescent="0.35">
      <c r="A1681">
        <v>1840</v>
      </c>
      <c r="B1681" t="s">
        <v>17988</v>
      </c>
      <c r="C1681">
        <v>0</v>
      </c>
      <c r="D1681" s="296">
        <v>2.29</v>
      </c>
    </row>
    <row r="1682" spans="1:4" x14ac:dyDescent="0.35">
      <c r="A1682">
        <v>1841</v>
      </c>
      <c r="B1682" t="s">
        <v>17989</v>
      </c>
      <c r="C1682">
        <v>108</v>
      </c>
      <c r="D1682" s="296">
        <v>13.28</v>
      </c>
    </row>
    <row r="1683" spans="1:4" x14ac:dyDescent="0.35">
      <c r="A1683">
        <v>1842</v>
      </c>
      <c r="B1683" t="s">
        <v>17990</v>
      </c>
      <c r="C1683">
        <v>96</v>
      </c>
      <c r="D1683" s="296">
        <v>10.6</v>
      </c>
    </row>
    <row r="1684" spans="1:4" x14ac:dyDescent="0.35">
      <c r="A1684">
        <v>1843</v>
      </c>
      <c r="B1684" t="s">
        <v>17991</v>
      </c>
      <c r="C1684">
        <v>0</v>
      </c>
      <c r="D1684" s="296">
        <v>25.9</v>
      </c>
    </row>
    <row r="1685" spans="1:4" x14ac:dyDescent="0.35">
      <c r="A1685">
        <v>1846</v>
      </c>
      <c r="B1685" t="s">
        <v>17992</v>
      </c>
      <c r="C1685">
        <v>324</v>
      </c>
      <c r="D1685" s="296">
        <v>3.45</v>
      </c>
    </row>
    <row r="1686" spans="1:4" x14ac:dyDescent="0.35">
      <c r="A1686">
        <v>1847</v>
      </c>
      <c r="B1686" t="s">
        <v>17993</v>
      </c>
      <c r="C1686">
        <v>0</v>
      </c>
      <c r="D1686" s="296">
        <v>9.7469999999999999</v>
      </c>
    </row>
    <row r="1687" spans="1:4" x14ac:dyDescent="0.35">
      <c r="A1687">
        <v>1848</v>
      </c>
      <c r="B1687" t="s">
        <v>17994</v>
      </c>
      <c r="C1687">
        <v>0</v>
      </c>
      <c r="D1687" s="296">
        <v>8.9169999999999998</v>
      </c>
    </row>
    <row r="1688" spans="1:4" x14ac:dyDescent="0.35">
      <c r="A1688">
        <v>1849</v>
      </c>
      <c r="B1688" t="s">
        <v>17995</v>
      </c>
      <c r="C1688">
        <v>0</v>
      </c>
      <c r="D1688" s="296">
        <v>0</v>
      </c>
    </row>
    <row r="1689" spans="1:4" x14ac:dyDescent="0.35">
      <c r="A1689">
        <v>1850</v>
      </c>
      <c r="B1689" t="s">
        <v>17996</v>
      </c>
      <c r="C1689">
        <v>0</v>
      </c>
      <c r="D1689" s="296">
        <v>0</v>
      </c>
    </row>
    <row r="1690" spans="1:4" x14ac:dyDescent="0.35">
      <c r="A1690">
        <v>1851</v>
      </c>
      <c r="B1690" t="s">
        <v>17997</v>
      </c>
      <c r="C1690">
        <v>0</v>
      </c>
      <c r="D1690" s="296">
        <v>1.43</v>
      </c>
    </row>
    <row r="1691" spans="1:4" x14ac:dyDescent="0.35">
      <c r="A1691">
        <v>1852</v>
      </c>
      <c r="B1691" t="s">
        <v>17998</v>
      </c>
      <c r="C1691">
        <v>234</v>
      </c>
      <c r="D1691" s="296">
        <v>12.95</v>
      </c>
    </row>
    <row r="1692" spans="1:4" x14ac:dyDescent="0.35">
      <c r="A1692">
        <v>1853</v>
      </c>
      <c r="B1692" t="s">
        <v>17999</v>
      </c>
      <c r="C1692">
        <v>0</v>
      </c>
      <c r="D1692" s="296">
        <v>8.32</v>
      </c>
    </row>
    <row r="1693" spans="1:4" x14ac:dyDescent="0.35">
      <c r="A1693">
        <v>1854</v>
      </c>
      <c r="B1693" t="s">
        <v>18000</v>
      </c>
      <c r="C1693">
        <v>0</v>
      </c>
      <c r="D1693" s="296">
        <v>1.5</v>
      </c>
    </row>
    <row r="1694" spans="1:4" x14ac:dyDescent="0.35">
      <c r="A1694">
        <v>1855</v>
      </c>
      <c r="B1694" t="s">
        <v>18001</v>
      </c>
      <c r="C1694">
        <v>0</v>
      </c>
      <c r="D1694" s="296">
        <v>2.8029999999999999</v>
      </c>
    </row>
    <row r="1695" spans="1:4" x14ac:dyDescent="0.35">
      <c r="A1695">
        <v>1856</v>
      </c>
      <c r="B1695" t="s">
        <v>18002</v>
      </c>
      <c r="C1695">
        <v>0</v>
      </c>
      <c r="D1695" s="296">
        <v>2.8980000000000001</v>
      </c>
    </row>
    <row r="1696" spans="1:4" x14ac:dyDescent="0.35">
      <c r="A1696">
        <v>1857</v>
      </c>
      <c r="B1696" t="s">
        <v>18003</v>
      </c>
      <c r="C1696">
        <v>24</v>
      </c>
      <c r="D1696" s="296">
        <v>2.65</v>
      </c>
    </row>
    <row r="1697" spans="1:4" x14ac:dyDescent="0.35">
      <c r="A1697">
        <v>1858</v>
      </c>
      <c r="B1697" t="s">
        <v>18004</v>
      </c>
      <c r="C1697">
        <v>48</v>
      </c>
      <c r="D1697" s="296">
        <v>1.952</v>
      </c>
    </row>
    <row r="1698" spans="1:4" x14ac:dyDescent="0.35">
      <c r="A1698">
        <v>1859</v>
      </c>
      <c r="B1698" t="s">
        <v>18005</v>
      </c>
      <c r="C1698">
        <v>48</v>
      </c>
      <c r="D1698" s="296">
        <v>2.9</v>
      </c>
    </row>
    <row r="1699" spans="1:4" x14ac:dyDescent="0.35">
      <c r="A1699">
        <v>1860</v>
      </c>
      <c r="B1699" t="s">
        <v>18006</v>
      </c>
      <c r="C1699">
        <v>0</v>
      </c>
      <c r="D1699" s="296">
        <v>2.57</v>
      </c>
    </row>
    <row r="1700" spans="1:4" x14ac:dyDescent="0.35">
      <c r="A1700">
        <v>1861</v>
      </c>
      <c r="B1700" t="s">
        <v>18007</v>
      </c>
      <c r="C1700">
        <v>0</v>
      </c>
      <c r="D1700" s="296">
        <v>2.66</v>
      </c>
    </row>
    <row r="1701" spans="1:4" x14ac:dyDescent="0.35">
      <c r="A1701">
        <v>1862</v>
      </c>
      <c r="B1701" t="s">
        <v>18008</v>
      </c>
      <c r="C1701">
        <v>57</v>
      </c>
      <c r="D1701" s="296">
        <v>2.95</v>
      </c>
    </row>
    <row r="1702" spans="1:4" x14ac:dyDescent="0.35">
      <c r="A1702">
        <v>1863</v>
      </c>
      <c r="B1702" t="s">
        <v>18009</v>
      </c>
      <c r="C1702">
        <v>0</v>
      </c>
      <c r="D1702" s="296">
        <v>3.93</v>
      </c>
    </row>
    <row r="1703" spans="1:4" x14ac:dyDescent="0.35">
      <c r="A1703">
        <v>1864</v>
      </c>
      <c r="B1703" t="s">
        <v>18010</v>
      </c>
      <c r="C1703">
        <v>0</v>
      </c>
      <c r="D1703" s="296">
        <v>10.94</v>
      </c>
    </row>
    <row r="1704" spans="1:4" x14ac:dyDescent="0.35">
      <c r="A1704">
        <v>1865</v>
      </c>
      <c r="B1704" t="s">
        <v>18011</v>
      </c>
      <c r="C1704">
        <v>0</v>
      </c>
      <c r="D1704" s="296">
        <v>12.8</v>
      </c>
    </row>
    <row r="1705" spans="1:4" x14ac:dyDescent="0.35">
      <c r="A1705">
        <v>1866</v>
      </c>
      <c r="B1705" t="s">
        <v>18012</v>
      </c>
      <c r="C1705">
        <v>0</v>
      </c>
      <c r="D1705" s="296">
        <v>10.632999999999999</v>
      </c>
    </row>
    <row r="1706" spans="1:4" x14ac:dyDescent="0.35">
      <c r="A1706">
        <v>1867</v>
      </c>
      <c r="B1706" t="s">
        <v>18013</v>
      </c>
      <c r="C1706">
        <v>0</v>
      </c>
      <c r="D1706" s="296">
        <v>12.419</v>
      </c>
    </row>
    <row r="1707" spans="1:4" x14ac:dyDescent="0.35">
      <c r="A1707">
        <v>1868</v>
      </c>
      <c r="B1707" t="s">
        <v>18014</v>
      </c>
      <c r="C1707">
        <v>0</v>
      </c>
      <c r="D1707" s="296">
        <v>2.44</v>
      </c>
    </row>
    <row r="1708" spans="1:4" x14ac:dyDescent="0.35">
      <c r="A1708">
        <v>1869</v>
      </c>
      <c r="B1708" t="s">
        <v>18015</v>
      </c>
      <c r="C1708">
        <v>0</v>
      </c>
      <c r="D1708" s="296">
        <v>2.44</v>
      </c>
    </row>
    <row r="1709" spans="1:4" x14ac:dyDescent="0.35">
      <c r="A1709">
        <v>1870</v>
      </c>
      <c r="B1709" t="s">
        <v>18016</v>
      </c>
      <c r="C1709">
        <v>0</v>
      </c>
      <c r="D1709" s="296">
        <v>10.95</v>
      </c>
    </row>
    <row r="1710" spans="1:4" x14ac:dyDescent="0.35">
      <c r="A1710">
        <v>1871</v>
      </c>
      <c r="B1710" t="s">
        <v>18017</v>
      </c>
      <c r="C1710">
        <v>0</v>
      </c>
      <c r="D1710" s="296">
        <v>16.11</v>
      </c>
    </row>
    <row r="1711" spans="1:4" x14ac:dyDescent="0.35">
      <c r="A1711">
        <v>1872</v>
      </c>
      <c r="B1711" t="s">
        <v>18018</v>
      </c>
      <c r="C1711">
        <v>0</v>
      </c>
      <c r="D1711" s="296">
        <v>6.9829999999999997</v>
      </c>
    </row>
    <row r="1712" spans="1:4" x14ac:dyDescent="0.35">
      <c r="A1712">
        <v>1873</v>
      </c>
      <c r="B1712" t="s">
        <v>18019</v>
      </c>
      <c r="C1712">
        <v>0</v>
      </c>
      <c r="D1712" s="296">
        <v>8.5299999999999994</v>
      </c>
    </row>
    <row r="1713" spans="1:4" x14ac:dyDescent="0.35">
      <c r="A1713">
        <v>1874</v>
      </c>
      <c r="B1713" t="s">
        <v>18020</v>
      </c>
      <c r="C1713">
        <v>0</v>
      </c>
      <c r="D1713" s="296">
        <v>8.35</v>
      </c>
    </row>
    <row r="1714" spans="1:4" x14ac:dyDescent="0.35">
      <c r="A1714">
        <v>1875</v>
      </c>
      <c r="B1714" t="s">
        <v>18021</v>
      </c>
      <c r="C1714">
        <v>0</v>
      </c>
      <c r="D1714" s="296">
        <v>0</v>
      </c>
    </row>
    <row r="1715" spans="1:4" x14ac:dyDescent="0.35">
      <c r="A1715">
        <v>1876</v>
      </c>
      <c r="B1715" t="s">
        <v>18022</v>
      </c>
      <c r="C1715">
        <v>0</v>
      </c>
      <c r="D1715" s="296">
        <v>10.18</v>
      </c>
    </row>
    <row r="1716" spans="1:4" x14ac:dyDescent="0.35">
      <c r="A1716">
        <v>1877</v>
      </c>
      <c r="B1716" t="s">
        <v>18023</v>
      </c>
      <c r="C1716">
        <v>0</v>
      </c>
      <c r="D1716" s="296">
        <v>1.5</v>
      </c>
    </row>
    <row r="1717" spans="1:4" x14ac:dyDescent="0.35">
      <c r="A1717">
        <v>1878</v>
      </c>
      <c r="B1717" t="s">
        <v>18024</v>
      </c>
      <c r="C1717">
        <v>0</v>
      </c>
      <c r="D1717" s="296">
        <v>2.62</v>
      </c>
    </row>
    <row r="1718" spans="1:4" x14ac:dyDescent="0.35">
      <c r="A1718">
        <v>1879</v>
      </c>
      <c r="B1718" t="s">
        <v>18025</v>
      </c>
      <c r="C1718">
        <v>0</v>
      </c>
      <c r="D1718" s="296">
        <v>2.6970000000000001</v>
      </c>
    </row>
    <row r="1719" spans="1:4" x14ac:dyDescent="0.35">
      <c r="A1719">
        <v>1880</v>
      </c>
      <c r="B1719" t="s">
        <v>18026</v>
      </c>
      <c r="C1719">
        <v>0</v>
      </c>
      <c r="D1719" s="296">
        <v>12.29</v>
      </c>
    </row>
    <row r="1720" spans="1:4" x14ac:dyDescent="0.35">
      <c r="A1720">
        <v>1881</v>
      </c>
      <c r="B1720" t="s">
        <v>18027</v>
      </c>
      <c r="C1720">
        <v>0</v>
      </c>
      <c r="D1720" s="296">
        <v>13.14</v>
      </c>
    </row>
    <row r="1721" spans="1:4" x14ac:dyDescent="0.35">
      <c r="A1721">
        <v>1882</v>
      </c>
      <c r="B1721" t="s">
        <v>18028</v>
      </c>
      <c r="C1721">
        <v>0</v>
      </c>
      <c r="D1721" s="296">
        <v>7.95</v>
      </c>
    </row>
    <row r="1722" spans="1:4" x14ac:dyDescent="0.35">
      <c r="A1722">
        <v>1883</v>
      </c>
      <c r="B1722" t="s">
        <v>18029</v>
      </c>
      <c r="C1722">
        <v>0</v>
      </c>
      <c r="D1722" s="296">
        <v>23.72</v>
      </c>
    </row>
    <row r="1723" spans="1:4" x14ac:dyDescent="0.35">
      <c r="A1723">
        <v>1884</v>
      </c>
      <c r="B1723" t="s">
        <v>18030</v>
      </c>
      <c r="C1723">
        <v>0</v>
      </c>
      <c r="D1723" s="296">
        <v>20.86</v>
      </c>
    </row>
    <row r="1724" spans="1:4" x14ac:dyDescent="0.35">
      <c r="A1724">
        <v>1885</v>
      </c>
      <c r="B1724" t="s">
        <v>18031</v>
      </c>
      <c r="C1724">
        <v>0</v>
      </c>
      <c r="D1724" s="296">
        <v>8.06</v>
      </c>
    </row>
    <row r="1725" spans="1:4" x14ac:dyDescent="0.35">
      <c r="A1725">
        <v>1886</v>
      </c>
      <c r="B1725" t="s">
        <v>18032</v>
      </c>
      <c r="C1725">
        <v>0</v>
      </c>
      <c r="D1725" s="296">
        <v>19.989999999999998</v>
      </c>
    </row>
    <row r="1726" spans="1:4" x14ac:dyDescent="0.35">
      <c r="A1726">
        <v>1887</v>
      </c>
      <c r="B1726" t="s">
        <v>18033</v>
      </c>
      <c r="C1726">
        <v>0</v>
      </c>
      <c r="D1726" s="296">
        <v>111.05</v>
      </c>
    </row>
    <row r="1727" spans="1:4" x14ac:dyDescent="0.35">
      <c r="A1727">
        <v>1889</v>
      </c>
      <c r="B1727" t="s">
        <v>18034</v>
      </c>
      <c r="C1727">
        <v>0</v>
      </c>
      <c r="D1727" s="296">
        <v>48.8</v>
      </c>
    </row>
    <row r="1728" spans="1:4" x14ac:dyDescent="0.35">
      <c r="A1728">
        <v>1890</v>
      </c>
      <c r="B1728" t="s">
        <v>18035</v>
      </c>
      <c r="C1728">
        <v>0</v>
      </c>
      <c r="D1728" s="296">
        <v>8.26</v>
      </c>
    </row>
    <row r="1729" spans="1:4" x14ac:dyDescent="0.35">
      <c r="A1729">
        <v>1891</v>
      </c>
      <c r="B1729" t="s">
        <v>18036</v>
      </c>
      <c r="C1729">
        <v>0</v>
      </c>
      <c r="D1729" s="296">
        <v>4.76</v>
      </c>
    </row>
    <row r="1730" spans="1:4" x14ac:dyDescent="0.35">
      <c r="A1730">
        <v>1892</v>
      </c>
      <c r="B1730" t="s">
        <v>18037</v>
      </c>
      <c r="C1730">
        <v>0</v>
      </c>
      <c r="D1730" s="296">
        <v>5.6</v>
      </c>
    </row>
    <row r="1731" spans="1:4" x14ac:dyDescent="0.35">
      <c r="A1731">
        <v>1893</v>
      </c>
      <c r="B1731" t="s">
        <v>18038</v>
      </c>
      <c r="C1731">
        <v>12</v>
      </c>
      <c r="D1731" s="296">
        <v>15.26</v>
      </c>
    </row>
    <row r="1732" spans="1:4" x14ac:dyDescent="0.35">
      <c r="A1732">
        <v>1894</v>
      </c>
      <c r="B1732" t="s">
        <v>18039</v>
      </c>
      <c r="C1732">
        <v>60</v>
      </c>
      <c r="D1732" s="296">
        <v>13.17</v>
      </c>
    </row>
    <row r="1733" spans="1:4" x14ac:dyDescent="0.35">
      <c r="A1733">
        <v>1895</v>
      </c>
      <c r="B1733" t="s">
        <v>18040</v>
      </c>
      <c r="C1733">
        <v>0</v>
      </c>
      <c r="D1733" s="296">
        <v>0</v>
      </c>
    </row>
    <row r="1734" spans="1:4" x14ac:dyDescent="0.35">
      <c r="A1734">
        <v>1896</v>
      </c>
      <c r="B1734" t="s">
        <v>18041</v>
      </c>
      <c r="C1734">
        <v>0</v>
      </c>
      <c r="D1734" s="296">
        <v>0</v>
      </c>
    </row>
    <row r="1735" spans="1:4" x14ac:dyDescent="0.35">
      <c r="A1735">
        <v>1897</v>
      </c>
      <c r="B1735" t="s">
        <v>18042</v>
      </c>
      <c r="C1735">
        <v>0</v>
      </c>
      <c r="D1735" s="296">
        <v>3.835</v>
      </c>
    </row>
    <row r="1736" spans="1:4" x14ac:dyDescent="0.35">
      <c r="A1736">
        <v>1898</v>
      </c>
      <c r="B1736" t="s">
        <v>18043</v>
      </c>
      <c r="C1736">
        <v>0</v>
      </c>
      <c r="D1736" s="296">
        <v>25.96</v>
      </c>
    </row>
    <row r="1737" spans="1:4" x14ac:dyDescent="0.35">
      <c r="A1737">
        <v>1899</v>
      </c>
      <c r="B1737" t="s">
        <v>18044</v>
      </c>
      <c r="C1737">
        <v>0</v>
      </c>
      <c r="D1737" s="296">
        <v>15.53</v>
      </c>
    </row>
    <row r="1738" spans="1:4" x14ac:dyDescent="0.35">
      <c r="A1738">
        <v>1900</v>
      </c>
      <c r="B1738" t="s">
        <v>18045</v>
      </c>
      <c r="C1738">
        <v>0</v>
      </c>
      <c r="D1738" s="296">
        <v>8.6</v>
      </c>
    </row>
    <row r="1739" spans="1:4" x14ac:dyDescent="0.35">
      <c r="A1739">
        <v>1901</v>
      </c>
      <c r="B1739" t="s">
        <v>18046</v>
      </c>
      <c r="C1739">
        <v>0</v>
      </c>
      <c r="D1739" s="296">
        <v>5.45</v>
      </c>
    </row>
    <row r="1740" spans="1:4" x14ac:dyDescent="0.35">
      <c r="A1740">
        <v>1902</v>
      </c>
      <c r="B1740" t="s">
        <v>18047</v>
      </c>
      <c r="C1740">
        <v>0</v>
      </c>
      <c r="D1740" s="296">
        <v>0.5</v>
      </c>
    </row>
    <row r="1741" spans="1:4" x14ac:dyDescent="0.35">
      <c r="A1741">
        <v>1903</v>
      </c>
      <c r="B1741" t="s">
        <v>18048</v>
      </c>
      <c r="C1741">
        <v>0</v>
      </c>
      <c r="D1741" s="296">
        <v>5.79</v>
      </c>
    </row>
    <row r="1742" spans="1:4" x14ac:dyDescent="0.35">
      <c r="A1742">
        <v>1904</v>
      </c>
      <c r="B1742" t="s">
        <v>18049</v>
      </c>
      <c r="C1742">
        <v>0</v>
      </c>
      <c r="D1742" s="296">
        <v>8.6890000000000001</v>
      </c>
    </row>
    <row r="1743" spans="1:4" x14ac:dyDescent="0.35">
      <c r="A1743">
        <v>1905</v>
      </c>
      <c r="B1743" t="s">
        <v>18050</v>
      </c>
      <c r="C1743">
        <v>66</v>
      </c>
      <c r="D1743" s="296">
        <v>7.49</v>
      </c>
    </row>
    <row r="1744" spans="1:4" x14ac:dyDescent="0.35">
      <c r="A1744">
        <v>1906</v>
      </c>
      <c r="B1744" t="s">
        <v>18051</v>
      </c>
      <c r="C1744">
        <v>0</v>
      </c>
      <c r="D1744" s="296">
        <v>14.88</v>
      </c>
    </row>
    <row r="1745" spans="1:4" x14ac:dyDescent="0.35">
      <c r="A1745">
        <v>1907</v>
      </c>
      <c r="B1745" t="s">
        <v>18052</v>
      </c>
      <c r="C1745">
        <v>0</v>
      </c>
      <c r="D1745" s="296">
        <v>12.62</v>
      </c>
    </row>
    <row r="1746" spans="1:4" x14ac:dyDescent="0.35">
      <c r="A1746">
        <v>1908</v>
      </c>
      <c r="B1746" t="s">
        <v>18053</v>
      </c>
      <c r="C1746">
        <v>0</v>
      </c>
      <c r="D1746" s="296">
        <v>25.2</v>
      </c>
    </row>
    <row r="1747" spans="1:4" x14ac:dyDescent="0.35">
      <c r="A1747">
        <v>1909</v>
      </c>
      <c r="B1747" t="s">
        <v>18054</v>
      </c>
      <c r="C1747">
        <v>0</v>
      </c>
      <c r="D1747" s="296">
        <v>10</v>
      </c>
    </row>
    <row r="1748" spans="1:4" x14ac:dyDescent="0.35">
      <c r="A1748">
        <v>1910</v>
      </c>
      <c r="B1748" t="s">
        <v>18055</v>
      </c>
      <c r="C1748">
        <v>276</v>
      </c>
      <c r="D1748" s="296">
        <v>13.763999999999999</v>
      </c>
    </row>
    <row r="1749" spans="1:4" x14ac:dyDescent="0.35">
      <c r="A1749">
        <v>1911</v>
      </c>
      <c r="B1749" t="s">
        <v>18056</v>
      </c>
      <c r="C1749">
        <v>93</v>
      </c>
      <c r="D1749" s="296">
        <v>11.496</v>
      </c>
    </row>
    <row r="1750" spans="1:4" x14ac:dyDescent="0.35">
      <c r="A1750">
        <v>1912</v>
      </c>
      <c r="B1750" t="s">
        <v>18057</v>
      </c>
      <c r="C1750">
        <v>0</v>
      </c>
      <c r="D1750" s="296">
        <v>15.66</v>
      </c>
    </row>
    <row r="1751" spans="1:4" x14ac:dyDescent="0.35">
      <c r="A1751">
        <v>1913</v>
      </c>
      <c r="B1751" t="s">
        <v>18058</v>
      </c>
      <c r="C1751">
        <v>0</v>
      </c>
      <c r="D1751" s="296">
        <v>5.923</v>
      </c>
    </row>
    <row r="1752" spans="1:4" x14ac:dyDescent="0.35">
      <c r="A1752">
        <v>1914</v>
      </c>
      <c r="B1752" t="s">
        <v>18059</v>
      </c>
      <c r="C1752">
        <v>27</v>
      </c>
      <c r="D1752" s="296">
        <v>8.4499999999999993</v>
      </c>
    </row>
    <row r="1753" spans="1:4" x14ac:dyDescent="0.35">
      <c r="A1753">
        <v>1915</v>
      </c>
      <c r="B1753" t="s">
        <v>18060</v>
      </c>
      <c r="C1753">
        <v>0</v>
      </c>
      <c r="D1753" s="296">
        <v>0</v>
      </c>
    </row>
    <row r="1754" spans="1:4" x14ac:dyDescent="0.35">
      <c r="A1754">
        <v>1916</v>
      </c>
      <c r="B1754" t="s">
        <v>18061</v>
      </c>
      <c r="C1754">
        <v>0</v>
      </c>
      <c r="D1754" s="296">
        <v>26.79</v>
      </c>
    </row>
    <row r="1755" spans="1:4" x14ac:dyDescent="0.35">
      <c r="A1755">
        <v>1917</v>
      </c>
      <c r="B1755" t="s">
        <v>18062</v>
      </c>
      <c r="C1755">
        <v>0</v>
      </c>
      <c r="D1755" s="296">
        <v>5.2</v>
      </c>
    </row>
    <row r="1756" spans="1:4" x14ac:dyDescent="0.35">
      <c r="A1756">
        <v>1918</v>
      </c>
      <c r="B1756" t="s">
        <v>18063</v>
      </c>
      <c r="C1756">
        <v>3</v>
      </c>
      <c r="D1756" s="296">
        <v>17.193000000000001</v>
      </c>
    </row>
    <row r="1757" spans="1:4" x14ac:dyDescent="0.35">
      <c r="A1757">
        <v>1919</v>
      </c>
      <c r="B1757" t="s">
        <v>18064</v>
      </c>
      <c r="C1757">
        <v>0</v>
      </c>
      <c r="D1757" s="296">
        <v>578.16</v>
      </c>
    </row>
    <row r="1758" spans="1:4" x14ac:dyDescent="0.35">
      <c r="A1758">
        <v>1920</v>
      </c>
      <c r="B1758" t="s">
        <v>18065</v>
      </c>
      <c r="C1758">
        <v>0</v>
      </c>
      <c r="D1758" s="296">
        <v>10.06</v>
      </c>
    </row>
    <row r="1759" spans="1:4" x14ac:dyDescent="0.35">
      <c r="A1759">
        <v>1921</v>
      </c>
      <c r="B1759" t="s">
        <v>18066</v>
      </c>
      <c r="C1759">
        <v>0</v>
      </c>
      <c r="D1759" s="296">
        <v>14.856999999999999</v>
      </c>
    </row>
    <row r="1760" spans="1:4" x14ac:dyDescent="0.35">
      <c r="A1760">
        <v>1922</v>
      </c>
      <c r="B1760" t="s">
        <v>18067</v>
      </c>
      <c r="C1760">
        <v>0</v>
      </c>
      <c r="D1760" s="296">
        <v>17</v>
      </c>
    </row>
    <row r="1761" spans="1:4" x14ac:dyDescent="0.35">
      <c r="A1761">
        <v>1923</v>
      </c>
      <c r="B1761" t="s">
        <v>18068</v>
      </c>
      <c r="C1761">
        <v>0</v>
      </c>
      <c r="D1761" s="296">
        <v>7.2</v>
      </c>
    </row>
    <row r="1762" spans="1:4" x14ac:dyDescent="0.35">
      <c r="A1762">
        <v>1924</v>
      </c>
      <c r="B1762" t="s">
        <v>18069</v>
      </c>
      <c r="C1762">
        <v>0</v>
      </c>
      <c r="D1762" s="296">
        <v>11.2</v>
      </c>
    </row>
    <row r="1763" spans="1:4" x14ac:dyDescent="0.35">
      <c r="A1763">
        <v>1925</v>
      </c>
      <c r="B1763" t="s">
        <v>18070</v>
      </c>
      <c r="C1763">
        <v>3</v>
      </c>
      <c r="D1763" s="296">
        <v>15.34</v>
      </c>
    </row>
    <row r="1764" spans="1:4" x14ac:dyDescent="0.35">
      <c r="A1764">
        <v>1926</v>
      </c>
      <c r="B1764" t="s">
        <v>18071</v>
      </c>
      <c r="C1764">
        <v>0</v>
      </c>
      <c r="D1764" s="296">
        <v>18.68</v>
      </c>
    </row>
    <row r="1765" spans="1:4" x14ac:dyDescent="0.35">
      <c r="A1765">
        <v>1927</v>
      </c>
      <c r="B1765" t="s">
        <v>18072</v>
      </c>
      <c r="C1765">
        <v>0</v>
      </c>
      <c r="D1765" s="296">
        <v>115.35</v>
      </c>
    </row>
    <row r="1766" spans="1:4" x14ac:dyDescent="0.35">
      <c r="A1766">
        <v>1928</v>
      </c>
      <c r="B1766" t="s">
        <v>18073</v>
      </c>
      <c r="C1766">
        <v>0</v>
      </c>
      <c r="D1766" s="296">
        <v>2.5</v>
      </c>
    </row>
    <row r="1767" spans="1:4" x14ac:dyDescent="0.35">
      <c r="A1767">
        <v>1929</v>
      </c>
      <c r="B1767" t="s">
        <v>18074</v>
      </c>
      <c r="C1767">
        <v>0</v>
      </c>
      <c r="D1767" s="296">
        <v>18.64</v>
      </c>
    </row>
    <row r="1768" spans="1:4" x14ac:dyDescent="0.35">
      <c r="A1768">
        <v>1930</v>
      </c>
      <c r="B1768" t="s">
        <v>18075</v>
      </c>
      <c r="C1768">
        <v>0</v>
      </c>
      <c r="D1768" s="296">
        <v>7.24</v>
      </c>
    </row>
    <row r="1769" spans="1:4" x14ac:dyDescent="0.35">
      <c r="A1769">
        <v>1931</v>
      </c>
      <c r="B1769" t="s">
        <v>18076</v>
      </c>
      <c r="C1769">
        <v>0</v>
      </c>
      <c r="D1769" s="296">
        <v>21.6</v>
      </c>
    </row>
    <row r="1770" spans="1:4" x14ac:dyDescent="0.35">
      <c r="A1770">
        <v>1932</v>
      </c>
      <c r="B1770" t="s">
        <v>18077</v>
      </c>
      <c r="C1770">
        <v>0</v>
      </c>
      <c r="D1770" s="296">
        <v>4.54</v>
      </c>
    </row>
    <row r="1771" spans="1:4" x14ac:dyDescent="0.35">
      <c r="A1771">
        <v>1933</v>
      </c>
      <c r="B1771" t="s">
        <v>18078</v>
      </c>
      <c r="C1771">
        <v>0</v>
      </c>
      <c r="D1771" s="296">
        <v>7.55</v>
      </c>
    </row>
    <row r="1772" spans="1:4" x14ac:dyDescent="0.35">
      <c r="A1772">
        <v>1934</v>
      </c>
      <c r="B1772" t="s">
        <v>18079</v>
      </c>
      <c r="C1772">
        <v>0</v>
      </c>
      <c r="D1772" s="296">
        <v>9.85</v>
      </c>
    </row>
    <row r="1773" spans="1:4" x14ac:dyDescent="0.35">
      <c r="A1773">
        <v>1935</v>
      </c>
      <c r="B1773" t="s">
        <v>18080</v>
      </c>
      <c r="C1773">
        <v>0</v>
      </c>
      <c r="D1773" s="296">
        <v>25.27</v>
      </c>
    </row>
    <row r="1774" spans="1:4" x14ac:dyDescent="0.35">
      <c r="A1774">
        <v>1936</v>
      </c>
      <c r="B1774" t="s">
        <v>18081</v>
      </c>
      <c r="C1774">
        <v>0</v>
      </c>
      <c r="D1774" s="296">
        <v>39.590000000000003</v>
      </c>
    </row>
    <row r="1775" spans="1:4" x14ac:dyDescent="0.35">
      <c r="A1775">
        <v>1937</v>
      </c>
      <c r="B1775" t="s">
        <v>18082</v>
      </c>
      <c r="C1775">
        <v>0</v>
      </c>
      <c r="D1775" s="296">
        <v>0</v>
      </c>
    </row>
    <row r="1776" spans="1:4" x14ac:dyDescent="0.35">
      <c r="A1776">
        <v>1938</v>
      </c>
      <c r="B1776" t="s">
        <v>18083</v>
      </c>
      <c r="C1776">
        <v>0</v>
      </c>
      <c r="D1776" s="296">
        <v>6.3</v>
      </c>
    </row>
    <row r="1777" spans="1:4" x14ac:dyDescent="0.35">
      <c r="A1777">
        <v>1939</v>
      </c>
      <c r="B1777" t="s">
        <v>18084</v>
      </c>
      <c r="C1777">
        <v>0</v>
      </c>
      <c r="D1777" s="296">
        <v>27.54</v>
      </c>
    </row>
    <row r="1778" spans="1:4" x14ac:dyDescent="0.35">
      <c r="A1778">
        <v>1940</v>
      </c>
      <c r="B1778" t="s">
        <v>18085</v>
      </c>
      <c r="C1778">
        <v>0</v>
      </c>
      <c r="D1778" s="296">
        <v>0</v>
      </c>
    </row>
    <row r="1779" spans="1:4" x14ac:dyDescent="0.35">
      <c r="A1779">
        <v>1941</v>
      </c>
      <c r="B1779" t="s">
        <v>18086</v>
      </c>
      <c r="C1779">
        <v>0</v>
      </c>
      <c r="D1779" s="296">
        <v>0</v>
      </c>
    </row>
    <row r="1780" spans="1:4" x14ac:dyDescent="0.35">
      <c r="A1780">
        <v>1942</v>
      </c>
      <c r="B1780" t="s">
        <v>18087</v>
      </c>
      <c r="C1780">
        <v>0</v>
      </c>
      <c r="D1780" s="296">
        <v>0</v>
      </c>
    </row>
    <row r="1781" spans="1:4" x14ac:dyDescent="0.35">
      <c r="A1781">
        <v>1943</v>
      </c>
      <c r="B1781" t="s">
        <v>18088</v>
      </c>
      <c r="C1781">
        <v>0</v>
      </c>
      <c r="D1781" s="296">
        <v>21.376999999999999</v>
      </c>
    </row>
    <row r="1782" spans="1:4" x14ac:dyDescent="0.35">
      <c r="A1782">
        <v>1944</v>
      </c>
      <c r="B1782" t="s">
        <v>18089</v>
      </c>
      <c r="C1782">
        <v>0</v>
      </c>
      <c r="D1782" s="296">
        <v>6</v>
      </c>
    </row>
    <row r="1783" spans="1:4" x14ac:dyDescent="0.35">
      <c r="A1783">
        <v>1945</v>
      </c>
      <c r="B1783" t="s">
        <v>18090</v>
      </c>
      <c r="C1783">
        <v>0</v>
      </c>
      <c r="D1783" s="296">
        <v>6.92</v>
      </c>
    </row>
    <row r="1784" spans="1:4" x14ac:dyDescent="0.35">
      <c r="A1784">
        <v>1946</v>
      </c>
      <c r="B1784" t="s">
        <v>18091</v>
      </c>
      <c r="C1784">
        <v>0</v>
      </c>
      <c r="D1784" s="296">
        <v>213.37</v>
      </c>
    </row>
    <row r="1785" spans="1:4" x14ac:dyDescent="0.35">
      <c r="A1785">
        <v>1947</v>
      </c>
      <c r="B1785" t="s">
        <v>18092</v>
      </c>
      <c r="C1785">
        <v>0</v>
      </c>
      <c r="D1785" s="296">
        <v>5.64</v>
      </c>
    </row>
    <row r="1786" spans="1:4" x14ac:dyDescent="0.35">
      <c r="A1786">
        <v>1948</v>
      </c>
      <c r="B1786" t="s">
        <v>18093</v>
      </c>
      <c r="C1786">
        <v>0</v>
      </c>
      <c r="D1786" s="296">
        <v>6.1980000000000004</v>
      </c>
    </row>
    <row r="1787" spans="1:4" x14ac:dyDescent="0.35">
      <c r="A1787">
        <v>1949</v>
      </c>
      <c r="B1787" t="s">
        <v>18094</v>
      </c>
      <c r="C1787">
        <v>0</v>
      </c>
      <c r="D1787" s="296">
        <v>5.64</v>
      </c>
    </row>
    <row r="1788" spans="1:4" x14ac:dyDescent="0.35">
      <c r="A1788">
        <v>1950</v>
      </c>
      <c r="B1788" t="s">
        <v>18095</v>
      </c>
      <c r="C1788">
        <v>0</v>
      </c>
      <c r="D1788" s="296">
        <v>0</v>
      </c>
    </row>
    <row r="1789" spans="1:4" x14ac:dyDescent="0.35">
      <c r="A1789">
        <v>1951</v>
      </c>
      <c r="B1789" t="s">
        <v>18096</v>
      </c>
      <c r="C1789">
        <v>0</v>
      </c>
      <c r="D1789" s="296">
        <v>10</v>
      </c>
    </row>
    <row r="1790" spans="1:4" x14ac:dyDescent="0.35">
      <c r="A1790">
        <v>1952</v>
      </c>
      <c r="B1790" t="s">
        <v>18097</v>
      </c>
      <c r="C1790">
        <v>6</v>
      </c>
      <c r="D1790" s="296">
        <v>40.17</v>
      </c>
    </row>
    <row r="1791" spans="1:4" x14ac:dyDescent="0.35">
      <c r="A1791">
        <v>1953</v>
      </c>
      <c r="B1791" t="s">
        <v>18098</v>
      </c>
      <c r="C1791">
        <v>0</v>
      </c>
      <c r="D1791" s="296">
        <v>7.0350000000000001</v>
      </c>
    </row>
    <row r="1792" spans="1:4" x14ac:dyDescent="0.35">
      <c r="A1792">
        <v>1954</v>
      </c>
      <c r="B1792" t="s">
        <v>18099</v>
      </c>
      <c r="C1792">
        <v>21</v>
      </c>
      <c r="D1792" s="296">
        <v>7.899</v>
      </c>
    </row>
    <row r="1793" spans="1:4" x14ac:dyDescent="0.35">
      <c r="A1793">
        <v>1955</v>
      </c>
      <c r="B1793" t="s">
        <v>18100</v>
      </c>
      <c r="C1793">
        <v>0</v>
      </c>
      <c r="D1793" s="296">
        <v>45.4</v>
      </c>
    </row>
    <row r="1794" spans="1:4" x14ac:dyDescent="0.35">
      <c r="A1794">
        <v>1956</v>
      </c>
      <c r="B1794" t="s">
        <v>18101</v>
      </c>
      <c r="C1794">
        <v>0</v>
      </c>
      <c r="D1794" s="296">
        <v>22.096</v>
      </c>
    </row>
    <row r="1795" spans="1:4" x14ac:dyDescent="0.35">
      <c r="A1795">
        <v>1957</v>
      </c>
      <c r="B1795" t="s">
        <v>18102</v>
      </c>
      <c r="C1795">
        <v>16</v>
      </c>
      <c r="D1795" s="296">
        <v>87.01</v>
      </c>
    </row>
    <row r="1796" spans="1:4" x14ac:dyDescent="0.35">
      <c r="A1796">
        <v>1958</v>
      </c>
      <c r="B1796" t="s">
        <v>18103</v>
      </c>
      <c r="C1796">
        <v>0</v>
      </c>
      <c r="D1796" s="296">
        <v>3.32</v>
      </c>
    </row>
    <row r="1797" spans="1:4" x14ac:dyDescent="0.35">
      <c r="A1797">
        <v>1959</v>
      </c>
      <c r="B1797" t="s">
        <v>18104</v>
      </c>
      <c r="C1797">
        <v>0</v>
      </c>
      <c r="D1797" s="296">
        <v>3.3170000000000002</v>
      </c>
    </row>
    <row r="1798" spans="1:4" x14ac:dyDescent="0.35">
      <c r="A1798">
        <v>1960</v>
      </c>
      <c r="B1798" t="s">
        <v>18105</v>
      </c>
      <c r="C1798">
        <v>0</v>
      </c>
      <c r="D1798" s="296">
        <v>2.7650000000000001</v>
      </c>
    </row>
    <row r="1799" spans="1:4" x14ac:dyDescent="0.35">
      <c r="A1799">
        <v>1961</v>
      </c>
      <c r="B1799" t="s">
        <v>18106</v>
      </c>
      <c r="C1799">
        <v>0</v>
      </c>
      <c r="D1799" s="296">
        <v>2.7650000000000001</v>
      </c>
    </row>
    <row r="1800" spans="1:4" x14ac:dyDescent="0.35">
      <c r="A1800">
        <v>1962</v>
      </c>
      <c r="B1800" t="s">
        <v>18107</v>
      </c>
      <c r="C1800">
        <v>0</v>
      </c>
      <c r="D1800" s="296">
        <v>2.7650000000000001</v>
      </c>
    </row>
    <row r="1801" spans="1:4" x14ac:dyDescent="0.35">
      <c r="A1801">
        <v>1963</v>
      </c>
      <c r="B1801" t="s">
        <v>18108</v>
      </c>
      <c r="C1801">
        <v>0</v>
      </c>
      <c r="D1801" s="296">
        <v>3.9</v>
      </c>
    </row>
    <row r="1802" spans="1:4" x14ac:dyDescent="0.35">
      <c r="A1802">
        <v>1964</v>
      </c>
      <c r="B1802" t="s">
        <v>18109</v>
      </c>
      <c r="C1802">
        <v>0</v>
      </c>
      <c r="D1802" s="296">
        <v>5.03</v>
      </c>
    </row>
    <row r="1803" spans="1:4" x14ac:dyDescent="0.35">
      <c r="A1803">
        <v>1965</v>
      </c>
      <c r="B1803" t="s">
        <v>18110</v>
      </c>
      <c r="C1803">
        <v>0</v>
      </c>
      <c r="D1803" s="296">
        <v>5.85</v>
      </c>
    </row>
    <row r="1804" spans="1:4" x14ac:dyDescent="0.35">
      <c r="A1804">
        <v>1966</v>
      </c>
      <c r="B1804" t="s">
        <v>18111</v>
      </c>
      <c r="C1804">
        <v>0</v>
      </c>
      <c r="D1804" s="296">
        <v>3.88</v>
      </c>
    </row>
    <row r="1805" spans="1:4" x14ac:dyDescent="0.35">
      <c r="A1805">
        <v>1967</v>
      </c>
      <c r="B1805" t="s">
        <v>18112</v>
      </c>
      <c r="C1805">
        <v>0</v>
      </c>
      <c r="D1805" s="296">
        <v>4.6100000000000003</v>
      </c>
    </row>
    <row r="1806" spans="1:4" x14ac:dyDescent="0.35">
      <c r="A1806">
        <v>1968</v>
      </c>
      <c r="B1806" t="s">
        <v>18113</v>
      </c>
      <c r="C1806">
        <v>0</v>
      </c>
      <c r="D1806" s="296">
        <v>4.1020000000000003</v>
      </c>
    </row>
    <row r="1807" spans="1:4" x14ac:dyDescent="0.35">
      <c r="A1807">
        <v>1969</v>
      </c>
      <c r="B1807" t="s">
        <v>18114</v>
      </c>
      <c r="C1807">
        <v>0</v>
      </c>
      <c r="D1807" s="296">
        <v>3.69</v>
      </c>
    </row>
    <row r="1808" spans="1:4" x14ac:dyDescent="0.35">
      <c r="A1808">
        <v>1970</v>
      </c>
      <c r="B1808" t="s">
        <v>18115</v>
      </c>
      <c r="C1808">
        <v>0</v>
      </c>
      <c r="D1808" s="296">
        <v>0</v>
      </c>
    </row>
    <row r="1809" spans="1:4" x14ac:dyDescent="0.35">
      <c r="A1809">
        <v>1971</v>
      </c>
      <c r="B1809" t="s">
        <v>18116</v>
      </c>
      <c r="C1809">
        <v>0</v>
      </c>
      <c r="D1809" s="296">
        <v>3.516</v>
      </c>
    </row>
    <row r="1810" spans="1:4" x14ac:dyDescent="0.35">
      <c r="A1810">
        <v>1972</v>
      </c>
      <c r="B1810" t="s">
        <v>18117</v>
      </c>
      <c r="C1810">
        <v>18</v>
      </c>
      <c r="D1810" s="296">
        <v>18.72</v>
      </c>
    </row>
    <row r="1811" spans="1:4" x14ac:dyDescent="0.35">
      <c r="A1811">
        <v>1973</v>
      </c>
      <c r="B1811" t="s">
        <v>18118</v>
      </c>
      <c r="C1811">
        <v>84</v>
      </c>
      <c r="D1811" s="296">
        <v>5.8630000000000004</v>
      </c>
    </row>
    <row r="1812" spans="1:4" x14ac:dyDescent="0.35">
      <c r="A1812">
        <v>1974</v>
      </c>
      <c r="B1812" t="s">
        <v>18119</v>
      </c>
      <c r="C1812">
        <v>0</v>
      </c>
      <c r="D1812" s="296">
        <v>8.64</v>
      </c>
    </row>
    <row r="1813" spans="1:4" x14ac:dyDescent="0.35">
      <c r="A1813">
        <v>1975</v>
      </c>
      <c r="B1813" t="s">
        <v>18120</v>
      </c>
      <c r="C1813">
        <v>24</v>
      </c>
      <c r="D1813" s="296">
        <v>8.6219999999999999</v>
      </c>
    </row>
    <row r="1814" spans="1:4" x14ac:dyDescent="0.35">
      <c r="A1814">
        <v>1976</v>
      </c>
      <c r="B1814" t="s">
        <v>18121</v>
      </c>
      <c r="C1814">
        <v>6</v>
      </c>
      <c r="D1814" s="296">
        <v>5.36</v>
      </c>
    </row>
    <row r="1815" spans="1:4" x14ac:dyDescent="0.35">
      <c r="A1815">
        <v>1977</v>
      </c>
      <c r="B1815" t="s">
        <v>18122</v>
      </c>
      <c r="C1815">
        <v>0</v>
      </c>
      <c r="D1815" s="296">
        <v>56.521000000000001</v>
      </c>
    </row>
    <row r="1816" spans="1:4" x14ac:dyDescent="0.35">
      <c r="A1816">
        <v>1978</v>
      </c>
      <c r="B1816" t="s">
        <v>18123</v>
      </c>
      <c r="C1816">
        <v>0</v>
      </c>
      <c r="D1816" s="296">
        <v>4.4130000000000003</v>
      </c>
    </row>
    <row r="1817" spans="1:4" x14ac:dyDescent="0.35">
      <c r="A1817">
        <v>1979</v>
      </c>
      <c r="B1817" t="s">
        <v>18124</v>
      </c>
      <c r="C1817">
        <v>12</v>
      </c>
      <c r="D1817" s="296">
        <v>6.7380000000000004</v>
      </c>
    </row>
    <row r="1818" spans="1:4" x14ac:dyDescent="0.35">
      <c r="A1818">
        <v>1980</v>
      </c>
      <c r="B1818" t="s">
        <v>18125</v>
      </c>
      <c r="C1818">
        <v>6</v>
      </c>
      <c r="D1818" s="296">
        <v>3.7149999999999999</v>
      </c>
    </row>
    <row r="1819" spans="1:4" x14ac:dyDescent="0.35">
      <c r="A1819">
        <v>1981</v>
      </c>
      <c r="B1819" t="s">
        <v>18126</v>
      </c>
      <c r="C1819">
        <v>0</v>
      </c>
      <c r="D1819" s="296">
        <v>4.2300000000000004</v>
      </c>
    </row>
    <row r="1820" spans="1:4" x14ac:dyDescent="0.35">
      <c r="A1820">
        <v>1982</v>
      </c>
      <c r="B1820" t="s">
        <v>18127</v>
      </c>
      <c r="C1820">
        <v>0</v>
      </c>
      <c r="D1820" s="296">
        <v>17.663</v>
      </c>
    </row>
    <row r="1821" spans="1:4" x14ac:dyDescent="0.35">
      <c r="A1821">
        <v>1983</v>
      </c>
      <c r="B1821" t="s">
        <v>18128</v>
      </c>
      <c r="C1821">
        <v>0</v>
      </c>
      <c r="D1821" s="296">
        <v>24</v>
      </c>
    </row>
    <row r="1822" spans="1:4" x14ac:dyDescent="0.35">
      <c r="A1822">
        <v>1984</v>
      </c>
      <c r="B1822" t="s">
        <v>18129</v>
      </c>
      <c r="C1822">
        <v>0</v>
      </c>
      <c r="D1822" s="296">
        <v>2.88</v>
      </c>
    </row>
    <row r="1823" spans="1:4" x14ac:dyDescent="0.35">
      <c r="A1823">
        <v>1985</v>
      </c>
      <c r="B1823" t="s">
        <v>18130</v>
      </c>
      <c r="C1823">
        <v>0</v>
      </c>
      <c r="D1823" s="296">
        <v>0</v>
      </c>
    </row>
    <row r="1824" spans="1:4" x14ac:dyDescent="0.35">
      <c r="A1824">
        <v>1986</v>
      </c>
      <c r="B1824" t="s">
        <v>18131</v>
      </c>
      <c r="C1824">
        <v>0</v>
      </c>
      <c r="D1824" s="296">
        <v>3.6659999999999999</v>
      </c>
    </row>
    <row r="1825" spans="1:4" x14ac:dyDescent="0.35">
      <c r="A1825">
        <v>1987</v>
      </c>
      <c r="B1825" t="s">
        <v>18132</v>
      </c>
      <c r="C1825">
        <v>0</v>
      </c>
      <c r="D1825" s="296">
        <v>1.47</v>
      </c>
    </row>
    <row r="1826" spans="1:4" x14ac:dyDescent="0.35">
      <c r="A1826">
        <v>1988</v>
      </c>
      <c r="B1826" t="s">
        <v>18133</v>
      </c>
      <c r="C1826">
        <v>0</v>
      </c>
      <c r="D1826" s="296">
        <v>0</v>
      </c>
    </row>
    <row r="1827" spans="1:4" x14ac:dyDescent="0.35">
      <c r="A1827">
        <v>1989</v>
      </c>
      <c r="B1827" t="s">
        <v>18134</v>
      </c>
      <c r="C1827">
        <v>0</v>
      </c>
      <c r="D1827" s="296">
        <v>15.27</v>
      </c>
    </row>
    <row r="1828" spans="1:4" x14ac:dyDescent="0.35">
      <c r="A1828">
        <v>1990</v>
      </c>
      <c r="B1828" t="s">
        <v>18135</v>
      </c>
      <c r="C1828">
        <v>0</v>
      </c>
      <c r="D1828" s="296">
        <v>3.36</v>
      </c>
    </row>
    <row r="1829" spans="1:4" x14ac:dyDescent="0.35">
      <c r="A1829">
        <v>1991</v>
      </c>
      <c r="B1829" t="s">
        <v>18136</v>
      </c>
      <c r="C1829">
        <v>0</v>
      </c>
      <c r="D1829" s="296">
        <v>57.386000000000003</v>
      </c>
    </row>
    <row r="1830" spans="1:4" x14ac:dyDescent="0.35">
      <c r="A1830">
        <v>1992</v>
      </c>
      <c r="B1830" t="s">
        <v>18137</v>
      </c>
      <c r="C1830">
        <v>0</v>
      </c>
      <c r="D1830" s="296">
        <v>0</v>
      </c>
    </row>
    <row r="1831" spans="1:4" x14ac:dyDescent="0.35">
      <c r="A1831">
        <v>1993</v>
      </c>
      <c r="B1831" t="s">
        <v>18138</v>
      </c>
      <c r="C1831">
        <v>0</v>
      </c>
      <c r="D1831" s="296">
        <v>2.173</v>
      </c>
    </row>
    <row r="1832" spans="1:4" x14ac:dyDescent="0.35">
      <c r="A1832">
        <v>1994</v>
      </c>
      <c r="B1832" t="s">
        <v>18139</v>
      </c>
      <c r="C1832">
        <v>0</v>
      </c>
      <c r="D1832" s="296">
        <v>26.88</v>
      </c>
    </row>
    <row r="1833" spans="1:4" x14ac:dyDescent="0.35">
      <c r="A1833">
        <v>1995</v>
      </c>
      <c r="B1833" t="s">
        <v>18140</v>
      </c>
      <c r="C1833">
        <v>18</v>
      </c>
      <c r="D1833" s="296">
        <v>8.2080000000000002</v>
      </c>
    </row>
    <row r="1834" spans="1:4" x14ac:dyDescent="0.35">
      <c r="A1834">
        <v>1996</v>
      </c>
      <c r="B1834" t="s">
        <v>18141</v>
      </c>
      <c r="C1834">
        <v>0</v>
      </c>
      <c r="D1834" s="296">
        <v>0</v>
      </c>
    </row>
    <row r="1835" spans="1:4" x14ac:dyDescent="0.35">
      <c r="A1835">
        <v>1997</v>
      </c>
      <c r="B1835" t="s">
        <v>18142</v>
      </c>
      <c r="C1835">
        <v>0</v>
      </c>
      <c r="D1835" s="296">
        <v>4.234</v>
      </c>
    </row>
    <row r="1836" spans="1:4" x14ac:dyDescent="0.35">
      <c r="A1836">
        <v>1998</v>
      </c>
      <c r="B1836" t="s">
        <v>18143</v>
      </c>
      <c r="C1836">
        <v>6</v>
      </c>
      <c r="D1836" s="296">
        <v>9.5030000000000001</v>
      </c>
    </row>
    <row r="1837" spans="1:4" x14ac:dyDescent="0.35">
      <c r="A1837">
        <v>1999</v>
      </c>
      <c r="B1837" t="s">
        <v>18144</v>
      </c>
      <c r="C1837">
        <v>0</v>
      </c>
      <c r="D1837" s="296">
        <v>1.728</v>
      </c>
    </row>
    <row r="1838" spans="1:4" x14ac:dyDescent="0.35">
      <c r="A1838">
        <v>2000</v>
      </c>
      <c r="B1838" t="s">
        <v>18145</v>
      </c>
      <c r="C1838">
        <v>0</v>
      </c>
      <c r="D1838" s="296">
        <v>67.055999999999997</v>
      </c>
    </row>
    <row r="1839" spans="1:4" x14ac:dyDescent="0.35">
      <c r="A1839">
        <v>2001</v>
      </c>
      <c r="B1839" t="s">
        <v>18146</v>
      </c>
      <c r="C1839">
        <v>0</v>
      </c>
      <c r="D1839" s="296">
        <v>42.35</v>
      </c>
    </row>
    <row r="1840" spans="1:4" x14ac:dyDescent="0.35">
      <c r="A1840">
        <v>2002</v>
      </c>
      <c r="B1840" t="s">
        <v>18147</v>
      </c>
      <c r="C1840">
        <v>0</v>
      </c>
      <c r="D1840" s="296">
        <v>21.123000000000001</v>
      </c>
    </row>
    <row r="1841" spans="1:4" x14ac:dyDescent="0.35">
      <c r="A1841">
        <v>2003</v>
      </c>
      <c r="B1841" t="s">
        <v>18148</v>
      </c>
      <c r="C1841">
        <v>0</v>
      </c>
      <c r="D1841" s="296">
        <v>187.2</v>
      </c>
    </row>
    <row r="1842" spans="1:4" x14ac:dyDescent="0.35">
      <c r="A1842">
        <v>2004</v>
      </c>
      <c r="B1842" t="s">
        <v>18149</v>
      </c>
      <c r="C1842">
        <v>0</v>
      </c>
      <c r="D1842" s="296">
        <v>3.944</v>
      </c>
    </row>
    <row r="1843" spans="1:4" x14ac:dyDescent="0.35">
      <c r="A1843">
        <v>2005</v>
      </c>
      <c r="B1843" t="s">
        <v>18150</v>
      </c>
      <c r="C1843">
        <v>0</v>
      </c>
      <c r="D1843" s="296">
        <v>6.2220000000000004</v>
      </c>
    </row>
    <row r="1844" spans="1:4" x14ac:dyDescent="0.35">
      <c r="A1844">
        <v>2007</v>
      </c>
      <c r="B1844" t="s">
        <v>18151</v>
      </c>
      <c r="C1844">
        <v>0</v>
      </c>
      <c r="D1844" s="296">
        <v>10.419</v>
      </c>
    </row>
    <row r="1845" spans="1:4" x14ac:dyDescent="0.35">
      <c r="A1845">
        <v>2008</v>
      </c>
      <c r="B1845" t="s">
        <v>18152</v>
      </c>
      <c r="C1845">
        <v>0</v>
      </c>
      <c r="D1845" s="296">
        <v>3.069</v>
      </c>
    </row>
    <row r="1846" spans="1:4" x14ac:dyDescent="0.35">
      <c r="A1846">
        <v>2009</v>
      </c>
      <c r="B1846" t="s">
        <v>18153</v>
      </c>
      <c r="C1846">
        <v>0</v>
      </c>
      <c r="D1846" s="296">
        <v>7.3550000000000004</v>
      </c>
    </row>
    <row r="1847" spans="1:4" x14ac:dyDescent="0.35">
      <c r="A1847">
        <v>2010</v>
      </c>
      <c r="B1847" t="s">
        <v>18154</v>
      </c>
      <c r="C1847">
        <v>0</v>
      </c>
      <c r="D1847" s="296">
        <v>2.5</v>
      </c>
    </row>
    <row r="1848" spans="1:4" x14ac:dyDescent="0.35">
      <c r="A1848">
        <v>2011</v>
      </c>
      <c r="B1848" t="s">
        <v>18155</v>
      </c>
      <c r="C1848">
        <v>0</v>
      </c>
      <c r="D1848" s="296">
        <v>4.0650000000000004</v>
      </c>
    </row>
    <row r="1849" spans="1:4" x14ac:dyDescent="0.35">
      <c r="A1849">
        <v>2012</v>
      </c>
      <c r="B1849" t="s">
        <v>18156</v>
      </c>
      <c r="C1849">
        <v>0</v>
      </c>
      <c r="D1849" s="296">
        <v>1.25</v>
      </c>
    </row>
    <row r="1850" spans="1:4" x14ac:dyDescent="0.35">
      <c r="A1850">
        <v>2013</v>
      </c>
      <c r="B1850" t="s">
        <v>18157</v>
      </c>
      <c r="C1850">
        <v>0</v>
      </c>
      <c r="D1850" s="296">
        <v>4.9960000000000004</v>
      </c>
    </row>
    <row r="1851" spans="1:4" x14ac:dyDescent="0.35">
      <c r="A1851">
        <v>2014</v>
      </c>
      <c r="B1851" t="s">
        <v>18158</v>
      </c>
      <c r="C1851">
        <v>0</v>
      </c>
      <c r="D1851" s="296">
        <v>2.0699999999999998</v>
      </c>
    </row>
    <row r="1852" spans="1:4" x14ac:dyDescent="0.35">
      <c r="A1852">
        <v>2015</v>
      </c>
      <c r="B1852" t="s">
        <v>18159</v>
      </c>
      <c r="C1852">
        <v>0</v>
      </c>
      <c r="D1852" s="296">
        <v>2.2879999999999998</v>
      </c>
    </row>
    <row r="1853" spans="1:4" x14ac:dyDescent="0.35">
      <c r="A1853">
        <v>2016</v>
      </c>
      <c r="B1853" t="s">
        <v>18160</v>
      </c>
      <c r="C1853">
        <v>0</v>
      </c>
      <c r="D1853" s="296">
        <v>3.73</v>
      </c>
    </row>
    <row r="1854" spans="1:4" x14ac:dyDescent="0.35">
      <c r="A1854">
        <v>2017</v>
      </c>
      <c r="B1854" t="s">
        <v>18161</v>
      </c>
      <c r="C1854">
        <v>6</v>
      </c>
      <c r="D1854" s="296">
        <v>3.91</v>
      </c>
    </row>
    <row r="1855" spans="1:4" x14ac:dyDescent="0.35">
      <c r="A1855">
        <v>2018</v>
      </c>
      <c r="B1855" t="s">
        <v>18162</v>
      </c>
      <c r="C1855">
        <v>0</v>
      </c>
      <c r="D1855" s="296">
        <v>2.8809999999999998</v>
      </c>
    </row>
    <row r="1856" spans="1:4" x14ac:dyDescent="0.35">
      <c r="A1856">
        <v>2019</v>
      </c>
      <c r="B1856" t="s">
        <v>18163</v>
      </c>
      <c r="C1856">
        <v>0</v>
      </c>
      <c r="D1856" s="296">
        <v>3</v>
      </c>
    </row>
    <row r="1857" spans="1:4" x14ac:dyDescent="0.35">
      <c r="A1857">
        <v>2020</v>
      </c>
      <c r="B1857" t="s">
        <v>18164</v>
      </c>
      <c r="C1857">
        <v>0</v>
      </c>
      <c r="D1857" s="296">
        <v>2.0939999999999999</v>
      </c>
    </row>
    <row r="1858" spans="1:4" x14ac:dyDescent="0.35">
      <c r="A1858">
        <v>2021</v>
      </c>
      <c r="B1858" t="s">
        <v>18165</v>
      </c>
      <c r="C1858">
        <v>0</v>
      </c>
      <c r="D1858" s="296">
        <v>1.611</v>
      </c>
    </row>
    <row r="1859" spans="1:4" x14ac:dyDescent="0.35">
      <c r="A1859">
        <v>2022</v>
      </c>
      <c r="B1859" t="s">
        <v>18166</v>
      </c>
      <c r="C1859">
        <v>0</v>
      </c>
      <c r="D1859" s="296">
        <v>1.482</v>
      </c>
    </row>
    <row r="1860" spans="1:4" x14ac:dyDescent="0.35">
      <c r="A1860">
        <v>2023</v>
      </c>
      <c r="B1860" t="s">
        <v>18167</v>
      </c>
      <c r="C1860">
        <v>0</v>
      </c>
      <c r="D1860" s="296">
        <v>1.7569999999999999</v>
      </c>
    </row>
    <row r="1861" spans="1:4" x14ac:dyDescent="0.35">
      <c r="A1861">
        <v>2024</v>
      </c>
      <c r="B1861" t="s">
        <v>18168</v>
      </c>
      <c r="C1861">
        <v>0</v>
      </c>
      <c r="D1861" s="296">
        <v>1.29</v>
      </c>
    </row>
    <row r="1862" spans="1:4" x14ac:dyDescent="0.35">
      <c r="A1862">
        <v>2025</v>
      </c>
      <c r="B1862" t="s">
        <v>18169</v>
      </c>
      <c r="C1862">
        <v>0</v>
      </c>
      <c r="D1862" s="296">
        <v>1.52</v>
      </c>
    </row>
    <row r="1863" spans="1:4" x14ac:dyDescent="0.35">
      <c r="A1863">
        <v>2026</v>
      </c>
      <c r="B1863" t="s">
        <v>18170</v>
      </c>
      <c r="C1863">
        <v>0</v>
      </c>
      <c r="D1863" s="296">
        <v>2.7650000000000001</v>
      </c>
    </row>
    <row r="1864" spans="1:4" x14ac:dyDescent="0.35">
      <c r="A1864">
        <v>2027</v>
      </c>
      <c r="B1864" t="s">
        <v>18171</v>
      </c>
      <c r="C1864">
        <v>0</v>
      </c>
      <c r="D1864" s="296">
        <v>2.4159999999999999</v>
      </c>
    </row>
    <row r="1865" spans="1:4" x14ac:dyDescent="0.35">
      <c r="A1865">
        <v>2028</v>
      </c>
      <c r="B1865" t="s">
        <v>18172</v>
      </c>
      <c r="C1865">
        <v>0</v>
      </c>
      <c r="D1865" s="296">
        <v>3.9</v>
      </c>
    </row>
    <row r="1866" spans="1:4" x14ac:dyDescent="0.35">
      <c r="A1866">
        <v>2029</v>
      </c>
      <c r="B1866" t="s">
        <v>18173</v>
      </c>
      <c r="C1866">
        <v>0</v>
      </c>
      <c r="D1866" s="296">
        <v>3.95</v>
      </c>
    </row>
    <row r="1867" spans="1:4" x14ac:dyDescent="0.35">
      <c r="A1867">
        <v>2030</v>
      </c>
      <c r="B1867" t="s">
        <v>18174</v>
      </c>
      <c r="C1867">
        <v>0</v>
      </c>
      <c r="D1867" s="296">
        <v>2.9</v>
      </c>
    </row>
    <row r="1868" spans="1:4" x14ac:dyDescent="0.35">
      <c r="A1868">
        <v>2031</v>
      </c>
      <c r="B1868" t="s">
        <v>18175</v>
      </c>
      <c r="C1868">
        <v>0</v>
      </c>
      <c r="D1868" s="296">
        <v>3.5649999999999999</v>
      </c>
    </row>
    <row r="1869" spans="1:4" x14ac:dyDescent="0.35">
      <c r="A1869">
        <v>2032</v>
      </c>
      <c r="B1869" t="s">
        <v>18176</v>
      </c>
      <c r="C1869">
        <v>0</v>
      </c>
      <c r="D1869" s="296">
        <v>16.21</v>
      </c>
    </row>
    <row r="1870" spans="1:4" x14ac:dyDescent="0.35">
      <c r="A1870">
        <v>2033</v>
      </c>
      <c r="B1870" t="s">
        <v>18177</v>
      </c>
      <c r="C1870">
        <v>102</v>
      </c>
      <c r="D1870" s="296">
        <v>3.85</v>
      </c>
    </row>
    <row r="1871" spans="1:4" x14ac:dyDescent="0.35">
      <c r="A1871">
        <v>2034</v>
      </c>
      <c r="B1871" t="s">
        <v>18178</v>
      </c>
      <c r="C1871">
        <v>72</v>
      </c>
      <c r="D1871" s="296">
        <v>7.61</v>
      </c>
    </row>
    <row r="1872" spans="1:4" x14ac:dyDescent="0.35">
      <c r="A1872">
        <v>2035</v>
      </c>
      <c r="B1872" t="s">
        <v>18179</v>
      </c>
      <c r="C1872">
        <v>0</v>
      </c>
      <c r="D1872" s="296">
        <v>12.82</v>
      </c>
    </row>
    <row r="1873" spans="1:4" x14ac:dyDescent="0.35">
      <c r="A1873">
        <v>2036</v>
      </c>
      <c r="B1873" t="s">
        <v>18180</v>
      </c>
      <c r="C1873">
        <v>12</v>
      </c>
      <c r="D1873" s="296">
        <v>12.82</v>
      </c>
    </row>
    <row r="1874" spans="1:4" x14ac:dyDescent="0.35">
      <c r="A1874">
        <v>2037</v>
      </c>
      <c r="B1874" t="s">
        <v>18181</v>
      </c>
      <c r="C1874">
        <v>0</v>
      </c>
      <c r="D1874" s="296">
        <v>11.875</v>
      </c>
    </row>
    <row r="1875" spans="1:4" x14ac:dyDescent="0.35">
      <c r="A1875">
        <v>2038</v>
      </c>
      <c r="B1875" t="s">
        <v>18182</v>
      </c>
      <c r="C1875">
        <v>0</v>
      </c>
      <c r="D1875" s="296">
        <v>5.2629999999999999</v>
      </c>
    </row>
    <row r="1876" spans="1:4" x14ac:dyDescent="0.35">
      <c r="A1876">
        <v>2039</v>
      </c>
      <c r="B1876" t="s">
        <v>18183</v>
      </c>
      <c r="C1876">
        <v>0</v>
      </c>
      <c r="D1876" s="296">
        <v>5.27</v>
      </c>
    </row>
    <row r="1877" spans="1:4" x14ac:dyDescent="0.35">
      <c r="A1877">
        <v>2040</v>
      </c>
      <c r="B1877" t="s">
        <v>18184</v>
      </c>
      <c r="C1877">
        <v>0</v>
      </c>
      <c r="D1877" s="296">
        <v>4.2679999999999998</v>
      </c>
    </row>
    <row r="1878" spans="1:4" x14ac:dyDescent="0.35">
      <c r="A1878">
        <v>2041</v>
      </c>
      <c r="B1878" t="s">
        <v>18185</v>
      </c>
      <c r="C1878">
        <v>0</v>
      </c>
      <c r="D1878" s="296">
        <v>5.3</v>
      </c>
    </row>
    <row r="1879" spans="1:4" x14ac:dyDescent="0.35">
      <c r="A1879">
        <v>2042</v>
      </c>
      <c r="B1879" t="s">
        <v>18186</v>
      </c>
      <c r="C1879">
        <v>0</v>
      </c>
      <c r="D1879" s="296">
        <v>5.3</v>
      </c>
    </row>
    <row r="1880" spans="1:4" x14ac:dyDescent="0.35">
      <c r="A1880">
        <v>2043</v>
      </c>
      <c r="B1880" t="s">
        <v>18187</v>
      </c>
      <c r="C1880">
        <v>0</v>
      </c>
      <c r="D1880" s="296">
        <v>4.43</v>
      </c>
    </row>
    <row r="1881" spans="1:4" x14ac:dyDescent="0.35">
      <c r="A1881">
        <v>2044</v>
      </c>
      <c r="B1881" t="s">
        <v>18188</v>
      </c>
      <c r="C1881">
        <v>0</v>
      </c>
      <c r="D1881" s="296">
        <v>6.48</v>
      </c>
    </row>
    <row r="1882" spans="1:4" x14ac:dyDescent="0.35">
      <c r="A1882">
        <v>2045</v>
      </c>
      <c r="B1882" t="s">
        <v>18189</v>
      </c>
      <c r="C1882">
        <v>0</v>
      </c>
      <c r="D1882" s="296">
        <v>4.37</v>
      </c>
    </row>
    <row r="1883" spans="1:4" x14ac:dyDescent="0.35">
      <c r="A1883">
        <v>2046</v>
      </c>
      <c r="B1883" t="s">
        <v>18190</v>
      </c>
      <c r="C1883">
        <v>0</v>
      </c>
      <c r="D1883" s="296">
        <v>4.45</v>
      </c>
    </row>
    <row r="1884" spans="1:4" x14ac:dyDescent="0.35">
      <c r="A1884">
        <v>2047</v>
      </c>
      <c r="B1884" t="s">
        <v>18191</v>
      </c>
      <c r="C1884">
        <v>0</v>
      </c>
      <c r="D1884" s="296">
        <v>5.423</v>
      </c>
    </row>
    <row r="1885" spans="1:4" x14ac:dyDescent="0.35">
      <c r="A1885">
        <v>2048</v>
      </c>
      <c r="B1885" t="s">
        <v>18192</v>
      </c>
      <c r="C1885">
        <v>0</v>
      </c>
      <c r="D1885" s="296">
        <v>12.366</v>
      </c>
    </row>
    <row r="1886" spans="1:4" x14ac:dyDescent="0.35">
      <c r="A1886">
        <v>2049</v>
      </c>
      <c r="B1886" t="s">
        <v>18193</v>
      </c>
      <c r="C1886">
        <v>0</v>
      </c>
      <c r="D1886" s="296">
        <v>1.806</v>
      </c>
    </row>
    <row r="1887" spans="1:4" x14ac:dyDescent="0.35">
      <c r="A1887">
        <v>2050</v>
      </c>
      <c r="B1887" t="s">
        <v>18194</v>
      </c>
      <c r="C1887">
        <v>0</v>
      </c>
      <c r="D1887" s="296">
        <v>11.494999999999999</v>
      </c>
    </row>
    <row r="1888" spans="1:4" x14ac:dyDescent="0.35">
      <c r="A1888">
        <v>2051</v>
      </c>
      <c r="B1888" t="s">
        <v>18195</v>
      </c>
      <c r="C1888">
        <v>0</v>
      </c>
      <c r="D1888" s="296">
        <v>5.88</v>
      </c>
    </row>
    <row r="1889" spans="1:4" x14ac:dyDescent="0.35">
      <c r="A1889">
        <v>2052</v>
      </c>
      <c r="B1889" t="s">
        <v>18196</v>
      </c>
      <c r="C1889">
        <v>0</v>
      </c>
      <c r="D1889" s="296">
        <v>40.74</v>
      </c>
    </row>
    <row r="1890" spans="1:4" x14ac:dyDescent="0.35">
      <c r="A1890">
        <v>2053</v>
      </c>
      <c r="B1890" t="s">
        <v>18197</v>
      </c>
      <c r="C1890">
        <v>0</v>
      </c>
      <c r="D1890" s="296">
        <v>1.673</v>
      </c>
    </row>
    <row r="1891" spans="1:4" x14ac:dyDescent="0.35">
      <c r="A1891">
        <v>2054</v>
      </c>
      <c r="B1891" t="s">
        <v>18198</v>
      </c>
      <c r="C1891">
        <v>0</v>
      </c>
      <c r="D1891" s="296">
        <v>6.68</v>
      </c>
    </row>
    <row r="1892" spans="1:4" x14ac:dyDescent="0.35">
      <c r="A1892">
        <v>2055</v>
      </c>
      <c r="B1892" t="s">
        <v>18199</v>
      </c>
      <c r="C1892">
        <v>0</v>
      </c>
      <c r="D1892" s="296">
        <v>4.2300000000000004</v>
      </c>
    </row>
    <row r="1893" spans="1:4" x14ac:dyDescent="0.35">
      <c r="A1893">
        <v>2056</v>
      </c>
      <c r="B1893" t="s">
        <v>18200</v>
      </c>
      <c r="C1893">
        <v>0</v>
      </c>
      <c r="D1893" s="296">
        <v>4.2300000000000004</v>
      </c>
    </row>
    <row r="1894" spans="1:4" x14ac:dyDescent="0.35">
      <c r="A1894">
        <v>2057</v>
      </c>
      <c r="B1894" t="s">
        <v>18201</v>
      </c>
      <c r="C1894">
        <v>0</v>
      </c>
      <c r="D1894" s="296">
        <v>4.53</v>
      </c>
    </row>
    <row r="1895" spans="1:4" x14ac:dyDescent="0.35">
      <c r="A1895">
        <v>2058</v>
      </c>
      <c r="B1895" t="s">
        <v>18202</v>
      </c>
      <c r="C1895">
        <v>0</v>
      </c>
      <c r="D1895" s="296">
        <v>5.99</v>
      </c>
    </row>
    <row r="1896" spans="1:4" x14ac:dyDescent="0.35">
      <c r="A1896">
        <v>2059</v>
      </c>
      <c r="B1896" t="s">
        <v>18203</v>
      </c>
      <c r="C1896">
        <v>0</v>
      </c>
      <c r="D1896" s="296">
        <v>13.5</v>
      </c>
    </row>
    <row r="1897" spans="1:4" x14ac:dyDescent="0.35">
      <c r="A1897">
        <v>2060</v>
      </c>
      <c r="B1897" t="s">
        <v>18204</v>
      </c>
      <c r="C1897">
        <v>0</v>
      </c>
      <c r="D1897" s="296">
        <v>145.5</v>
      </c>
    </row>
    <row r="1898" spans="1:4" x14ac:dyDescent="0.35">
      <c r="A1898">
        <v>2061</v>
      </c>
      <c r="B1898" t="s">
        <v>18205</v>
      </c>
      <c r="C1898">
        <v>18</v>
      </c>
      <c r="D1898" s="296">
        <v>32</v>
      </c>
    </row>
    <row r="1899" spans="1:4" x14ac:dyDescent="0.35">
      <c r="A1899">
        <v>2062</v>
      </c>
      <c r="B1899" t="s">
        <v>18206</v>
      </c>
      <c r="C1899">
        <v>0</v>
      </c>
      <c r="D1899" s="296">
        <v>19.399999999999999</v>
      </c>
    </row>
    <row r="1900" spans="1:4" x14ac:dyDescent="0.35">
      <c r="A1900">
        <v>2063</v>
      </c>
      <c r="B1900" t="s">
        <v>18207</v>
      </c>
      <c r="C1900">
        <v>0</v>
      </c>
      <c r="D1900" s="296">
        <v>106.7</v>
      </c>
    </row>
    <row r="1901" spans="1:4" x14ac:dyDescent="0.35">
      <c r="A1901">
        <v>2064</v>
      </c>
      <c r="B1901" t="s">
        <v>18208</v>
      </c>
      <c r="C1901">
        <v>0</v>
      </c>
      <c r="D1901" s="296">
        <v>4.6559999999999997</v>
      </c>
    </row>
    <row r="1902" spans="1:4" x14ac:dyDescent="0.35">
      <c r="A1902">
        <v>2065</v>
      </c>
      <c r="B1902" t="s">
        <v>18209</v>
      </c>
      <c r="C1902">
        <v>36</v>
      </c>
      <c r="D1902" s="296">
        <v>4.5999999999999996</v>
      </c>
    </row>
    <row r="1903" spans="1:4" x14ac:dyDescent="0.35">
      <c r="A1903">
        <v>2067</v>
      </c>
      <c r="B1903" t="s">
        <v>18210</v>
      </c>
      <c r="C1903">
        <v>0</v>
      </c>
      <c r="D1903" s="296">
        <v>3.7040000000000002</v>
      </c>
    </row>
    <row r="1904" spans="1:4" x14ac:dyDescent="0.35">
      <c r="A1904">
        <v>2068</v>
      </c>
      <c r="B1904" t="s">
        <v>18211</v>
      </c>
      <c r="C1904">
        <v>0</v>
      </c>
      <c r="D1904" s="296">
        <v>17.79</v>
      </c>
    </row>
    <row r="1905" spans="1:4" x14ac:dyDescent="0.35">
      <c r="A1905">
        <v>2069</v>
      </c>
      <c r="B1905" t="s">
        <v>18212</v>
      </c>
      <c r="C1905">
        <v>0</v>
      </c>
      <c r="D1905" s="296">
        <v>11.432</v>
      </c>
    </row>
    <row r="1906" spans="1:4" x14ac:dyDescent="0.35">
      <c r="A1906">
        <v>2070</v>
      </c>
      <c r="B1906" t="s">
        <v>18213</v>
      </c>
      <c r="C1906">
        <v>0</v>
      </c>
      <c r="D1906" s="296">
        <v>0</v>
      </c>
    </row>
    <row r="1907" spans="1:4" x14ac:dyDescent="0.35">
      <c r="A1907">
        <v>2071</v>
      </c>
      <c r="B1907" t="s">
        <v>18214</v>
      </c>
      <c r="C1907">
        <v>48</v>
      </c>
      <c r="D1907" s="296">
        <v>9.9149999999999991</v>
      </c>
    </row>
    <row r="1908" spans="1:4" x14ac:dyDescent="0.35">
      <c r="A1908">
        <v>2072</v>
      </c>
      <c r="B1908" t="s">
        <v>18215</v>
      </c>
      <c r="C1908">
        <v>0</v>
      </c>
      <c r="D1908" s="296">
        <v>0</v>
      </c>
    </row>
    <row r="1909" spans="1:4" x14ac:dyDescent="0.35">
      <c r="A1909">
        <v>2073</v>
      </c>
      <c r="B1909" t="s">
        <v>18216</v>
      </c>
      <c r="C1909">
        <v>0</v>
      </c>
      <c r="D1909" s="296">
        <v>25</v>
      </c>
    </row>
    <row r="1910" spans="1:4" x14ac:dyDescent="0.35">
      <c r="A1910">
        <v>2074</v>
      </c>
      <c r="B1910" t="s">
        <v>18217</v>
      </c>
      <c r="C1910">
        <v>0</v>
      </c>
      <c r="D1910" s="296">
        <v>2.2999999999999998</v>
      </c>
    </row>
    <row r="1911" spans="1:4" x14ac:dyDescent="0.35">
      <c r="A1911">
        <v>2075</v>
      </c>
      <c r="B1911" t="s">
        <v>18218</v>
      </c>
      <c r="C1911">
        <v>0</v>
      </c>
      <c r="D1911" s="296">
        <v>23.33</v>
      </c>
    </row>
    <row r="1912" spans="1:4" x14ac:dyDescent="0.35">
      <c r="A1912">
        <v>2076</v>
      </c>
      <c r="B1912" t="s">
        <v>18219</v>
      </c>
      <c r="C1912">
        <v>0</v>
      </c>
      <c r="D1912" s="296">
        <v>43.11</v>
      </c>
    </row>
    <row r="1913" spans="1:4" x14ac:dyDescent="0.35">
      <c r="A1913">
        <v>2077</v>
      </c>
      <c r="B1913" t="s">
        <v>18220</v>
      </c>
      <c r="C1913">
        <v>0</v>
      </c>
      <c r="D1913" s="296">
        <v>69.12</v>
      </c>
    </row>
    <row r="1914" spans="1:4" x14ac:dyDescent="0.35">
      <c r="A1914">
        <v>2078</v>
      </c>
      <c r="B1914" t="s">
        <v>18221</v>
      </c>
      <c r="C1914">
        <v>0</v>
      </c>
      <c r="D1914" s="296">
        <v>15.98</v>
      </c>
    </row>
    <row r="1915" spans="1:4" x14ac:dyDescent="0.35">
      <c r="A1915">
        <v>2079</v>
      </c>
      <c r="B1915" t="s">
        <v>18222</v>
      </c>
      <c r="C1915">
        <v>12</v>
      </c>
      <c r="D1915" s="296">
        <v>11.66</v>
      </c>
    </row>
    <row r="1916" spans="1:4" x14ac:dyDescent="0.35">
      <c r="A1916">
        <v>2080</v>
      </c>
      <c r="B1916" t="s">
        <v>18223</v>
      </c>
      <c r="C1916">
        <v>12</v>
      </c>
      <c r="D1916" s="296">
        <v>10.63</v>
      </c>
    </row>
    <row r="1917" spans="1:4" x14ac:dyDescent="0.35">
      <c r="A1917">
        <v>2081</v>
      </c>
      <c r="B1917" t="s">
        <v>18224</v>
      </c>
      <c r="C1917">
        <v>6</v>
      </c>
      <c r="D1917" s="296">
        <v>10.63</v>
      </c>
    </row>
    <row r="1918" spans="1:4" x14ac:dyDescent="0.35">
      <c r="A1918">
        <v>2082</v>
      </c>
      <c r="B1918" t="s">
        <v>18225</v>
      </c>
      <c r="C1918">
        <v>12</v>
      </c>
      <c r="D1918" s="296">
        <v>13.11</v>
      </c>
    </row>
    <row r="1919" spans="1:4" x14ac:dyDescent="0.35">
      <c r="A1919">
        <v>2083</v>
      </c>
      <c r="B1919" t="s">
        <v>18226</v>
      </c>
      <c r="C1919">
        <v>6</v>
      </c>
      <c r="D1919" s="296">
        <v>15.86</v>
      </c>
    </row>
    <row r="1920" spans="1:4" x14ac:dyDescent="0.35">
      <c r="A1920">
        <v>2084</v>
      </c>
      <c r="B1920" t="s">
        <v>18227</v>
      </c>
      <c r="C1920">
        <v>0</v>
      </c>
      <c r="D1920" s="296">
        <v>21.327000000000002</v>
      </c>
    </row>
    <row r="1921" spans="1:4" x14ac:dyDescent="0.35">
      <c r="A1921">
        <v>2085</v>
      </c>
      <c r="B1921" t="s">
        <v>18228</v>
      </c>
      <c r="C1921">
        <v>0</v>
      </c>
      <c r="D1921" s="296">
        <v>14</v>
      </c>
    </row>
    <row r="1922" spans="1:4" x14ac:dyDescent="0.35">
      <c r="A1922">
        <v>2086</v>
      </c>
      <c r="B1922" t="s">
        <v>18229</v>
      </c>
      <c r="C1922">
        <v>0</v>
      </c>
      <c r="D1922" s="296">
        <v>5.718</v>
      </c>
    </row>
    <row r="1923" spans="1:4" x14ac:dyDescent="0.35">
      <c r="A1923">
        <v>2087</v>
      </c>
      <c r="B1923" t="s">
        <v>18230</v>
      </c>
      <c r="C1923">
        <v>0</v>
      </c>
      <c r="D1923" s="296">
        <v>15.92</v>
      </c>
    </row>
    <row r="1924" spans="1:4" x14ac:dyDescent="0.35">
      <c r="A1924">
        <v>2088</v>
      </c>
      <c r="B1924" t="s">
        <v>18231</v>
      </c>
      <c r="C1924">
        <v>0</v>
      </c>
      <c r="D1924" s="296">
        <v>4.9109999999999996</v>
      </c>
    </row>
    <row r="1925" spans="1:4" x14ac:dyDescent="0.35">
      <c r="A1925">
        <v>2089</v>
      </c>
      <c r="B1925" t="s">
        <v>18232</v>
      </c>
      <c r="C1925">
        <v>0</v>
      </c>
      <c r="D1925" s="296">
        <v>5.1879999999999997</v>
      </c>
    </row>
    <row r="1926" spans="1:4" x14ac:dyDescent="0.35">
      <c r="A1926">
        <v>2090</v>
      </c>
      <c r="B1926" t="s">
        <v>18233</v>
      </c>
      <c r="C1926">
        <v>0</v>
      </c>
      <c r="D1926" s="296">
        <v>3.4710000000000001</v>
      </c>
    </row>
    <row r="1927" spans="1:4" x14ac:dyDescent="0.35">
      <c r="A1927">
        <v>2091</v>
      </c>
      <c r="B1927" t="s">
        <v>18234</v>
      </c>
      <c r="C1927">
        <v>0</v>
      </c>
      <c r="D1927" s="296">
        <v>7.8719999999999999</v>
      </c>
    </row>
    <row r="1928" spans="1:4" x14ac:dyDescent="0.35">
      <c r="A1928">
        <v>2092</v>
      </c>
      <c r="B1928" t="s">
        <v>18235</v>
      </c>
      <c r="C1928">
        <v>0</v>
      </c>
      <c r="D1928" s="296">
        <v>3.98</v>
      </c>
    </row>
    <row r="1929" spans="1:4" x14ac:dyDescent="0.35">
      <c r="A1929">
        <v>2093</v>
      </c>
      <c r="B1929" t="s">
        <v>18236</v>
      </c>
      <c r="C1929">
        <v>0</v>
      </c>
      <c r="D1929" s="296">
        <v>3.7629999999999999</v>
      </c>
    </row>
    <row r="1930" spans="1:4" x14ac:dyDescent="0.35">
      <c r="A1930">
        <v>2094</v>
      </c>
      <c r="B1930" t="s">
        <v>18237</v>
      </c>
      <c r="C1930">
        <v>0</v>
      </c>
      <c r="D1930" s="296">
        <v>7.258</v>
      </c>
    </row>
    <row r="1931" spans="1:4" x14ac:dyDescent="0.35">
      <c r="A1931">
        <v>2095</v>
      </c>
      <c r="B1931" t="s">
        <v>18238</v>
      </c>
      <c r="C1931">
        <v>0</v>
      </c>
      <c r="D1931" s="296">
        <v>7.3339999999999996</v>
      </c>
    </row>
    <row r="1932" spans="1:4" x14ac:dyDescent="0.35">
      <c r="A1932">
        <v>2096</v>
      </c>
      <c r="B1932" t="s">
        <v>18239</v>
      </c>
      <c r="C1932">
        <v>0</v>
      </c>
      <c r="D1932" s="296">
        <v>4.0140000000000002</v>
      </c>
    </row>
    <row r="1933" spans="1:4" x14ac:dyDescent="0.35">
      <c r="A1933">
        <v>2097</v>
      </c>
      <c r="B1933" t="s">
        <v>18240</v>
      </c>
      <c r="C1933">
        <v>0</v>
      </c>
      <c r="D1933" s="296">
        <v>4.83</v>
      </c>
    </row>
    <row r="1934" spans="1:4" x14ac:dyDescent="0.35">
      <c r="A1934">
        <v>2098</v>
      </c>
      <c r="B1934" t="s">
        <v>18241</v>
      </c>
      <c r="C1934">
        <v>0</v>
      </c>
      <c r="D1934" s="296">
        <v>1.35</v>
      </c>
    </row>
    <row r="1935" spans="1:4" x14ac:dyDescent="0.35">
      <c r="A1935">
        <v>2099</v>
      </c>
      <c r="B1935" t="s">
        <v>18242</v>
      </c>
      <c r="C1935">
        <v>0</v>
      </c>
      <c r="D1935" s="296">
        <v>25.236000000000001</v>
      </c>
    </row>
    <row r="1936" spans="1:4" x14ac:dyDescent="0.35">
      <c r="A1936">
        <v>2100</v>
      </c>
      <c r="B1936" t="s">
        <v>18243</v>
      </c>
      <c r="C1936">
        <v>0</v>
      </c>
      <c r="D1936" s="296">
        <v>1.23</v>
      </c>
    </row>
    <row r="1937" spans="1:4" x14ac:dyDescent="0.35">
      <c r="A1937">
        <v>2101</v>
      </c>
      <c r="B1937" t="s">
        <v>18244</v>
      </c>
      <c r="C1937">
        <v>0</v>
      </c>
      <c r="D1937" s="296">
        <v>2.23</v>
      </c>
    </row>
    <row r="1938" spans="1:4" x14ac:dyDescent="0.35">
      <c r="A1938">
        <v>2102</v>
      </c>
      <c r="B1938" t="s">
        <v>18245</v>
      </c>
      <c r="C1938">
        <v>0</v>
      </c>
      <c r="D1938" s="296">
        <v>1.35</v>
      </c>
    </row>
    <row r="1939" spans="1:4" x14ac:dyDescent="0.35">
      <c r="A1939">
        <v>2103</v>
      </c>
      <c r="B1939" t="s">
        <v>18246</v>
      </c>
      <c r="C1939">
        <v>0</v>
      </c>
      <c r="D1939" s="296">
        <v>27</v>
      </c>
    </row>
    <row r="1940" spans="1:4" x14ac:dyDescent="0.35">
      <c r="A1940">
        <v>2104</v>
      </c>
      <c r="B1940" t="s">
        <v>18247</v>
      </c>
      <c r="C1940">
        <v>6</v>
      </c>
      <c r="D1940" s="296">
        <v>33</v>
      </c>
    </row>
    <row r="1941" spans="1:4" x14ac:dyDescent="0.35">
      <c r="A1941">
        <v>2105</v>
      </c>
      <c r="B1941" t="s">
        <v>18248</v>
      </c>
      <c r="C1941">
        <v>48</v>
      </c>
      <c r="D1941" s="296">
        <v>12.5</v>
      </c>
    </row>
    <row r="1942" spans="1:4" x14ac:dyDescent="0.35">
      <c r="A1942">
        <v>2106</v>
      </c>
      <c r="B1942" t="s">
        <v>18249</v>
      </c>
      <c r="C1942">
        <v>18</v>
      </c>
      <c r="D1942" s="296">
        <v>8.9</v>
      </c>
    </row>
    <row r="1943" spans="1:4" x14ac:dyDescent="0.35">
      <c r="A1943">
        <v>2107</v>
      </c>
      <c r="B1943" t="s">
        <v>18250</v>
      </c>
      <c r="C1943">
        <v>0</v>
      </c>
      <c r="D1943" s="296">
        <v>2.5209999999999999</v>
      </c>
    </row>
    <row r="1944" spans="1:4" x14ac:dyDescent="0.35">
      <c r="A1944">
        <v>2108</v>
      </c>
      <c r="B1944" t="s">
        <v>18251</v>
      </c>
      <c r="C1944">
        <v>0</v>
      </c>
      <c r="D1944" s="296">
        <v>6.52</v>
      </c>
    </row>
    <row r="1945" spans="1:4" x14ac:dyDescent="0.35">
      <c r="A1945">
        <v>2109</v>
      </c>
      <c r="B1945" t="s">
        <v>18252</v>
      </c>
      <c r="C1945">
        <v>0</v>
      </c>
      <c r="D1945" s="296">
        <v>5.6909999999999998</v>
      </c>
    </row>
    <row r="1946" spans="1:4" x14ac:dyDescent="0.35">
      <c r="A1946">
        <v>2110</v>
      </c>
      <c r="B1946" t="s">
        <v>18253</v>
      </c>
      <c r="C1946">
        <v>0</v>
      </c>
      <c r="D1946" s="296">
        <v>5.33</v>
      </c>
    </row>
    <row r="1947" spans="1:4" x14ac:dyDescent="0.35">
      <c r="A1947">
        <v>2111</v>
      </c>
      <c r="B1947" t="s">
        <v>18254</v>
      </c>
      <c r="C1947">
        <v>0</v>
      </c>
      <c r="D1947" s="296">
        <v>5.8959999999999999</v>
      </c>
    </row>
    <row r="1948" spans="1:4" x14ac:dyDescent="0.35">
      <c r="A1948">
        <v>2112</v>
      </c>
      <c r="B1948" t="s">
        <v>18255</v>
      </c>
      <c r="C1948">
        <v>0</v>
      </c>
      <c r="D1948" s="296">
        <v>9.66</v>
      </c>
    </row>
    <row r="1949" spans="1:4" x14ac:dyDescent="0.35">
      <c r="A1949">
        <v>2113</v>
      </c>
      <c r="B1949" t="s">
        <v>18256</v>
      </c>
      <c r="C1949">
        <v>0</v>
      </c>
      <c r="D1949" s="296">
        <v>6.048</v>
      </c>
    </row>
    <row r="1950" spans="1:4" x14ac:dyDescent="0.35">
      <c r="A1950">
        <v>2114</v>
      </c>
      <c r="B1950" t="s">
        <v>18257</v>
      </c>
      <c r="C1950">
        <v>0</v>
      </c>
      <c r="D1950" s="296">
        <v>6.952</v>
      </c>
    </row>
    <row r="1951" spans="1:4" x14ac:dyDescent="0.35">
      <c r="A1951">
        <v>2115</v>
      </c>
      <c r="B1951" t="s">
        <v>18258</v>
      </c>
      <c r="C1951">
        <v>0</v>
      </c>
      <c r="D1951" s="296">
        <v>4.484</v>
      </c>
    </row>
    <row r="1952" spans="1:4" x14ac:dyDescent="0.35">
      <c r="A1952">
        <v>2116</v>
      </c>
      <c r="B1952" t="s">
        <v>18259</v>
      </c>
      <c r="C1952">
        <v>0</v>
      </c>
      <c r="D1952" s="296">
        <v>3.01</v>
      </c>
    </row>
    <row r="1953" spans="1:4" x14ac:dyDescent="0.35">
      <c r="A1953">
        <v>2118</v>
      </c>
      <c r="B1953" t="s">
        <v>18260</v>
      </c>
      <c r="C1953">
        <v>0</v>
      </c>
      <c r="D1953" s="296">
        <v>1.5669999999999999</v>
      </c>
    </row>
    <row r="1954" spans="1:4" x14ac:dyDescent="0.35">
      <c r="A1954">
        <v>2119</v>
      </c>
      <c r="B1954" t="s">
        <v>18261</v>
      </c>
      <c r="C1954">
        <v>0</v>
      </c>
      <c r="D1954" s="296">
        <v>1.9</v>
      </c>
    </row>
    <row r="1955" spans="1:4" x14ac:dyDescent="0.35">
      <c r="A1955">
        <v>2120</v>
      </c>
      <c r="B1955" t="s">
        <v>18262</v>
      </c>
      <c r="C1955">
        <v>0</v>
      </c>
      <c r="D1955" s="296">
        <v>5.6050000000000004</v>
      </c>
    </row>
    <row r="1956" spans="1:4" x14ac:dyDescent="0.35">
      <c r="A1956">
        <v>2121</v>
      </c>
      <c r="B1956" t="s">
        <v>18263</v>
      </c>
      <c r="C1956">
        <v>0</v>
      </c>
      <c r="D1956" s="296">
        <v>1.7569999999999999</v>
      </c>
    </row>
    <row r="1957" spans="1:4" x14ac:dyDescent="0.35">
      <c r="A1957">
        <v>2122</v>
      </c>
      <c r="B1957" t="s">
        <v>18264</v>
      </c>
      <c r="C1957">
        <v>0</v>
      </c>
      <c r="D1957" s="296">
        <v>2.09</v>
      </c>
    </row>
    <row r="1958" spans="1:4" x14ac:dyDescent="0.35">
      <c r="A1958">
        <v>2123</v>
      </c>
      <c r="B1958" t="s">
        <v>18265</v>
      </c>
      <c r="C1958">
        <v>0</v>
      </c>
      <c r="D1958" s="296">
        <v>1.6619999999999999</v>
      </c>
    </row>
    <row r="1959" spans="1:4" x14ac:dyDescent="0.35">
      <c r="A1959">
        <v>2124</v>
      </c>
      <c r="B1959" t="s">
        <v>18266</v>
      </c>
      <c r="C1959">
        <v>0</v>
      </c>
      <c r="D1959" s="296">
        <v>3.95</v>
      </c>
    </row>
    <row r="1960" spans="1:4" x14ac:dyDescent="0.35">
      <c r="A1960">
        <v>2125</v>
      </c>
      <c r="B1960" t="s">
        <v>18267</v>
      </c>
      <c r="C1960">
        <v>0</v>
      </c>
      <c r="D1960" s="296">
        <v>4.3319999999999999</v>
      </c>
    </row>
    <row r="1961" spans="1:4" x14ac:dyDescent="0.35">
      <c r="A1961">
        <v>2126</v>
      </c>
      <c r="B1961" t="s">
        <v>18268</v>
      </c>
      <c r="C1961">
        <v>0</v>
      </c>
      <c r="D1961" s="296">
        <v>1.33</v>
      </c>
    </row>
    <row r="1962" spans="1:4" x14ac:dyDescent="0.35">
      <c r="A1962">
        <v>2127</v>
      </c>
      <c r="B1962" t="s">
        <v>18269</v>
      </c>
      <c r="C1962">
        <v>0</v>
      </c>
      <c r="D1962" s="296">
        <v>4.7670000000000003</v>
      </c>
    </row>
    <row r="1963" spans="1:4" x14ac:dyDescent="0.35">
      <c r="A1963">
        <v>2128</v>
      </c>
      <c r="B1963" t="s">
        <v>18270</v>
      </c>
      <c r="C1963">
        <v>0</v>
      </c>
      <c r="D1963" s="296">
        <v>3.01</v>
      </c>
    </row>
    <row r="1964" spans="1:4" x14ac:dyDescent="0.35">
      <c r="A1964">
        <v>2129</v>
      </c>
      <c r="B1964" t="s">
        <v>18271</v>
      </c>
      <c r="C1964">
        <v>0</v>
      </c>
      <c r="D1964" s="296">
        <v>0</v>
      </c>
    </row>
    <row r="1965" spans="1:4" x14ac:dyDescent="0.35">
      <c r="A1965">
        <v>2130</v>
      </c>
      <c r="B1965" t="s">
        <v>18272</v>
      </c>
      <c r="C1965">
        <v>84</v>
      </c>
      <c r="D1965" s="296">
        <v>6.96</v>
      </c>
    </row>
    <row r="1966" spans="1:4" x14ac:dyDescent="0.35">
      <c r="A1966">
        <v>2131</v>
      </c>
      <c r="B1966" t="s">
        <v>18273</v>
      </c>
      <c r="C1966">
        <v>0</v>
      </c>
      <c r="D1966" s="296">
        <v>5.9379999999999997</v>
      </c>
    </row>
    <row r="1967" spans="1:4" x14ac:dyDescent="0.35">
      <c r="A1967">
        <v>2132</v>
      </c>
      <c r="B1967" t="s">
        <v>18274</v>
      </c>
      <c r="C1967">
        <v>0</v>
      </c>
      <c r="D1967" s="296">
        <v>6.0960000000000001</v>
      </c>
    </row>
    <row r="1968" spans="1:4" x14ac:dyDescent="0.35">
      <c r="A1968">
        <v>2133</v>
      </c>
      <c r="B1968" t="s">
        <v>18275</v>
      </c>
      <c r="C1968">
        <v>30</v>
      </c>
      <c r="D1968" s="296">
        <v>10.35</v>
      </c>
    </row>
    <row r="1969" spans="1:4" x14ac:dyDescent="0.35">
      <c r="A1969">
        <v>2134</v>
      </c>
      <c r="B1969" t="s">
        <v>18276</v>
      </c>
      <c r="C1969">
        <v>0</v>
      </c>
      <c r="D1969" s="296">
        <v>4.4109999999999996</v>
      </c>
    </row>
    <row r="1970" spans="1:4" x14ac:dyDescent="0.35">
      <c r="A1970">
        <v>2135</v>
      </c>
      <c r="B1970" t="s">
        <v>18277</v>
      </c>
      <c r="C1970">
        <v>0</v>
      </c>
      <c r="D1970" s="296">
        <v>6.4160000000000004</v>
      </c>
    </row>
    <row r="1971" spans="1:4" x14ac:dyDescent="0.35">
      <c r="A1971">
        <v>2136</v>
      </c>
      <c r="B1971" t="s">
        <v>18278</v>
      </c>
      <c r="C1971">
        <v>0</v>
      </c>
      <c r="D1971" s="296">
        <v>3.5750000000000002</v>
      </c>
    </row>
    <row r="1972" spans="1:4" x14ac:dyDescent="0.35">
      <c r="A1972">
        <v>2137</v>
      </c>
      <c r="B1972" t="s">
        <v>18279</v>
      </c>
      <c r="C1972">
        <v>0</v>
      </c>
      <c r="D1972" s="296">
        <v>13.75</v>
      </c>
    </row>
    <row r="1973" spans="1:4" x14ac:dyDescent="0.35">
      <c r="A1973">
        <v>2138</v>
      </c>
      <c r="B1973" t="s">
        <v>18280</v>
      </c>
      <c r="C1973">
        <v>0</v>
      </c>
      <c r="D1973" s="296">
        <v>18</v>
      </c>
    </row>
    <row r="1974" spans="1:4" x14ac:dyDescent="0.35">
      <c r="A1974">
        <v>2139</v>
      </c>
      <c r="B1974" t="s">
        <v>18281</v>
      </c>
      <c r="C1974">
        <v>0</v>
      </c>
      <c r="D1974" s="296">
        <v>4.33</v>
      </c>
    </row>
    <row r="1975" spans="1:4" x14ac:dyDescent="0.35">
      <c r="A1975">
        <v>2140</v>
      </c>
      <c r="B1975" t="s">
        <v>18282</v>
      </c>
      <c r="C1975">
        <v>6</v>
      </c>
      <c r="D1975" s="296">
        <v>6.18</v>
      </c>
    </row>
    <row r="1976" spans="1:4" x14ac:dyDescent="0.35">
      <c r="A1976">
        <v>2141</v>
      </c>
      <c r="B1976" t="s">
        <v>18283</v>
      </c>
      <c r="C1976">
        <v>0</v>
      </c>
      <c r="D1976" s="296">
        <v>12.5</v>
      </c>
    </row>
    <row r="1977" spans="1:4" x14ac:dyDescent="0.35">
      <c r="A1977">
        <v>2142</v>
      </c>
      <c r="B1977" t="s">
        <v>18284</v>
      </c>
      <c r="C1977">
        <v>0</v>
      </c>
      <c r="D1977" s="296">
        <v>0</v>
      </c>
    </row>
    <row r="1978" spans="1:4" x14ac:dyDescent="0.35">
      <c r="A1978">
        <v>2143</v>
      </c>
      <c r="B1978" t="s">
        <v>18285</v>
      </c>
      <c r="C1978">
        <v>0</v>
      </c>
      <c r="D1978" s="296">
        <v>0</v>
      </c>
    </row>
    <row r="1979" spans="1:4" x14ac:dyDescent="0.35">
      <c r="A1979">
        <v>2144</v>
      </c>
      <c r="B1979" t="s">
        <v>18286</v>
      </c>
      <c r="C1979">
        <v>0</v>
      </c>
      <c r="D1979" s="296">
        <v>0</v>
      </c>
    </row>
    <row r="1980" spans="1:4" x14ac:dyDescent="0.35">
      <c r="A1980">
        <v>2145</v>
      </c>
      <c r="B1980" t="s">
        <v>18287</v>
      </c>
      <c r="C1980">
        <v>0</v>
      </c>
      <c r="D1980" s="296">
        <v>1.3</v>
      </c>
    </row>
    <row r="1981" spans="1:4" x14ac:dyDescent="0.35">
      <c r="A1981">
        <v>2146</v>
      </c>
      <c r="B1981" t="s">
        <v>18288</v>
      </c>
      <c r="C1981">
        <v>0</v>
      </c>
      <c r="D1981" s="296">
        <v>3.33</v>
      </c>
    </row>
    <row r="1982" spans="1:4" x14ac:dyDescent="0.35">
      <c r="A1982">
        <v>2147</v>
      </c>
      <c r="B1982" t="s">
        <v>18289</v>
      </c>
      <c r="C1982">
        <v>0</v>
      </c>
      <c r="D1982" s="296">
        <v>5.6130000000000004</v>
      </c>
    </row>
    <row r="1983" spans="1:4" x14ac:dyDescent="0.35">
      <c r="A1983">
        <v>2148</v>
      </c>
      <c r="B1983" t="s">
        <v>18290</v>
      </c>
      <c r="C1983">
        <v>0</v>
      </c>
      <c r="D1983" s="296">
        <v>6.1369999999999996</v>
      </c>
    </row>
    <row r="1984" spans="1:4" x14ac:dyDescent="0.35">
      <c r="A1984">
        <v>2149</v>
      </c>
      <c r="B1984" t="s">
        <v>18291</v>
      </c>
      <c r="C1984">
        <v>0</v>
      </c>
      <c r="D1984" s="296">
        <v>6.65</v>
      </c>
    </row>
    <row r="1985" spans="1:4" x14ac:dyDescent="0.35">
      <c r="A1985">
        <v>2150</v>
      </c>
      <c r="B1985" t="s">
        <v>18292</v>
      </c>
      <c r="C1985">
        <v>0</v>
      </c>
      <c r="D1985" s="296">
        <v>3.9609999999999999</v>
      </c>
    </row>
    <row r="1986" spans="1:4" x14ac:dyDescent="0.35">
      <c r="A1986">
        <v>2151</v>
      </c>
      <c r="B1986" t="s">
        <v>18293</v>
      </c>
      <c r="C1986">
        <v>0</v>
      </c>
      <c r="D1986" s="296">
        <v>6.79</v>
      </c>
    </row>
    <row r="1987" spans="1:4" x14ac:dyDescent="0.35">
      <c r="A1987">
        <v>2152</v>
      </c>
      <c r="B1987" t="s">
        <v>18294</v>
      </c>
      <c r="C1987">
        <v>0</v>
      </c>
      <c r="D1987" s="296">
        <v>0</v>
      </c>
    </row>
    <row r="1988" spans="1:4" x14ac:dyDescent="0.35">
      <c r="A1988">
        <v>2153</v>
      </c>
      <c r="B1988" t="s">
        <v>18295</v>
      </c>
      <c r="C1988">
        <v>0</v>
      </c>
      <c r="D1988" s="296">
        <v>0</v>
      </c>
    </row>
    <row r="1989" spans="1:4" x14ac:dyDescent="0.35">
      <c r="A1989">
        <v>2154</v>
      </c>
      <c r="B1989" t="s">
        <v>18296</v>
      </c>
      <c r="C1989">
        <v>0</v>
      </c>
      <c r="D1989" s="296">
        <v>3.2309999999999999</v>
      </c>
    </row>
    <row r="1990" spans="1:4" x14ac:dyDescent="0.35">
      <c r="A1990">
        <v>2155</v>
      </c>
      <c r="B1990" t="s">
        <v>18297</v>
      </c>
      <c r="C1990">
        <v>0</v>
      </c>
      <c r="D1990" s="296">
        <v>3.5830000000000002</v>
      </c>
    </row>
    <row r="1991" spans="1:4" x14ac:dyDescent="0.35">
      <c r="A1991">
        <v>2156</v>
      </c>
      <c r="B1991" t="s">
        <v>18298</v>
      </c>
      <c r="C1991">
        <v>0</v>
      </c>
      <c r="D1991" s="296">
        <v>2.0499999999999998</v>
      </c>
    </row>
    <row r="1992" spans="1:4" x14ac:dyDescent="0.35">
      <c r="A1992">
        <v>2157</v>
      </c>
      <c r="B1992" t="s">
        <v>18299</v>
      </c>
      <c r="C1992">
        <v>0</v>
      </c>
      <c r="D1992" s="296">
        <v>2.0510000000000002</v>
      </c>
    </row>
    <row r="1993" spans="1:4" x14ac:dyDescent="0.35">
      <c r="A1993">
        <v>2158</v>
      </c>
      <c r="B1993" t="s">
        <v>18300</v>
      </c>
      <c r="C1993">
        <v>0</v>
      </c>
      <c r="D1993" s="296">
        <v>2</v>
      </c>
    </row>
    <row r="1994" spans="1:4" x14ac:dyDescent="0.35">
      <c r="A1994">
        <v>2159</v>
      </c>
      <c r="B1994" t="s">
        <v>18301</v>
      </c>
      <c r="C1994">
        <v>0</v>
      </c>
      <c r="D1994" s="296">
        <v>2</v>
      </c>
    </row>
    <row r="1995" spans="1:4" x14ac:dyDescent="0.35">
      <c r="A1995">
        <v>2160</v>
      </c>
      <c r="B1995" t="s">
        <v>18302</v>
      </c>
      <c r="C1995">
        <v>0</v>
      </c>
      <c r="D1995" s="296">
        <v>2.8119999999999998</v>
      </c>
    </row>
    <row r="1996" spans="1:4" x14ac:dyDescent="0.35">
      <c r="A1996">
        <v>2161</v>
      </c>
      <c r="B1996" t="s">
        <v>18303</v>
      </c>
      <c r="C1996">
        <v>0</v>
      </c>
      <c r="D1996" s="296">
        <v>3.04</v>
      </c>
    </row>
    <row r="1997" spans="1:4" x14ac:dyDescent="0.35">
      <c r="A1997">
        <v>2162</v>
      </c>
      <c r="B1997" t="s">
        <v>18304</v>
      </c>
      <c r="C1997">
        <v>0</v>
      </c>
      <c r="D1997" s="296">
        <v>3.04</v>
      </c>
    </row>
    <row r="1998" spans="1:4" x14ac:dyDescent="0.35">
      <c r="A1998">
        <v>2163</v>
      </c>
      <c r="B1998" t="s">
        <v>18305</v>
      </c>
      <c r="C1998">
        <v>0</v>
      </c>
      <c r="D1998" s="296">
        <v>0</v>
      </c>
    </row>
    <row r="1999" spans="1:4" x14ac:dyDescent="0.35">
      <c r="A1999">
        <v>2164</v>
      </c>
      <c r="B1999" t="s">
        <v>18306</v>
      </c>
      <c r="C1999">
        <v>42</v>
      </c>
      <c r="D1999" s="296">
        <v>7.5949999999999998</v>
      </c>
    </row>
    <row r="2000" spans="1:4" x14ac:dyDescent="0.35">
      <c r="A2000">
        <v>2165</v>
      </c>
      <c r="B2000" t="s">
        <v>18307</v>
      </c>
      <c r="C2000">
        <v>0</v>
      </c>
      <c r="D2000" s="296">
        <v>7.04</v>
      </c>
    </row>
    <row r="2001" spans="1:4" x14ac:dyDescent="0.35">
      <c r="A2001">
        <v>2166</v>
      </c>
      <c r="B2001" t="s">
        <v>18308</v>
      </c>
      <c r="C2001">
        <v>0</v>
      </c>
      <c r="D2001" s="296">
        <v>7.04</v>
      </c>
    </row>
    <row r="2002" spans="1:4" x14ac:dyDescent="0.35">
      <c r="A2002">
        <v>2167</v>
      </c>
      <c r="B2002" t="s">
        <v>18309</v>
      </c>
      <c r="C2002">
        <v>0</v>
      </c>
      <c r="D2002" s="296">
        <v>5.23</v>
      </c>
    </row>
    <row r="2003" spans="1:4" x14ac:dyDescent="0.35">
      <c r="A2003">
        <v>2168</v>
      </c>
      <c r="B2003" t="s">
        <v>18310</v>
      </c>
      <c r="C2003">
        <v>0</v>
      </c>
      <c r="D2003" s="296">
        <v>12.9</v>
      </c>
    </row>
    <row r="2004" spans="1:4" x14ac:dyDescent="0.35">
      <c r="A2004">
        <v>2169</v>
      </c>
      <c r="B2004" t="s">
        <v>18311</v>
      </c>
      <c r="C2004">
        <v>0</v>
      </c>
      <c r="D2004" s="296">
        <v>3.42</v>
      </c>
    </row>
    <row r="2005" spans="1:4" x14ac:dyDescent="0.35">
      <c r="A2005">
        <v>2170</v>
      </c>
      <c r="B2005" t="s">
        <v>18312</v>
      </c>
      <c r="C2005">
        <v>0</v>
      </c>
      <c r="D2005" s="296">
        <v>2.85</v>
      </c>
    </row>
    <row r="2006" spans="1:4" x14ac:dyDescent="0.35">
      <c r="A2006">
        <v>2171</v>
      </c>
      <c r="B2006" t="s">
        <v>18313</v>
      </c>
      <c r="C2006">
        <v>0</v>
      </c>
      <c r="D2006" s="296">
        <v>1.5</v>
      </c>
    </row>
    <row r="2007" spans="1:4" x14ac:dyDescent="0.35">
      <c r="A2007">
        <v>2172</v>
      </c>
      <c r="B2007" t="s">
        <v>18314</v>
      </c>
      <c r="C2007">
        <v>0</v>
      </c>
      <c r="D2007" s="296">
        <v>4.96</v>
      </c>
    </row>
    <row r="2008" spans="1:4" x14ac:dyDescent="0.35">
      <c r="A2008">
        <v>2173</v>
      </c>
      <c r="B2008" t="s">
        <v>18315</v>
      </c>
      <c r="C2008">
        <v>0</v>
      </c>
      <c r="D2008" s="296">
        <v>4.9400000000000004</v>
      </c>
    </row>
    <row r="2009" spans="1:4" x14ac:dyDescent="0.35">
      <c r="A2009">
        <v>2174</v>
      </c>
      <c r="B2009" t="s">
        <v>18316</v>
      </c>
      <c r="C2009">
        <v>0</v>
      </c>
      <c r="D2009" s="296">
        <v>1.9750000000000001</v>
      </c>
    </row>
    <row r="2010" spans="1:4" x14ac:dyDescent="0.35">
      <c r="A2010">
        <v>2175</v>
      </c>
      <c r="B2010" t="s">
        <v>18317</v>
      </c>
      <c r="C2010">
        <v>0</v>
      </c>
      <c r="D2010" s="296">
        <v>1.0529999999999999</v>
      </c>
    </row>
    <row r="2011" spans="1:4" x14ac:dyDescent="0.35">
      <c r="A2011">
        <v>2176</v>
      </c>
      <c r="B2011" t="s">
        <v>18318</v>
      </c>
      <c r="C2011">
        <v>36</v>
      </c>
      <c r="D2011" s="296">
        <v>2.19</v>
      </c>
    </row>
    <row r="2012" spans="1:4" x14ac:dyDescent="0.35">
      <c r="A2012">
        <v>2177</v>
      </c>
      <c r="B2012" t="s">
        <v>18319</v>
      </c>
      <c r="C2012">
        <v>48</v>
      </c>
      <c r="D2012" s="296">
        <v>2.19</v>
      </c>
    </row>
    <row r="2013" spans="1:4" x14ac:dyDescent="0.35">
      <c r="A2013">
        <v>2178</v>
      </c>
      <c r="B2013" t="s">
        <v>18320</v>
      </c>
      <c r="C2013">
        <v>42</v>
      </c>
      <c r="D2013" s="296">
        <v>2.19</v>
      </c>
    </row>
    <row r="2014" spans="1:4" x14ac:dyDescent="0.35">
      <c r="A2014">
        <v>2179</v>
      </c>
      <c r="B2014" t="s">
        <v>18321</v>
      </c>
      <c r="C2014">
        <v>0</v>
      </c>
      <c r="D2014" s="296">
        <v>4.9560000000000004</v>
      </c>
    </row>
    <row r="2015" spans="1:4" x14ac:dyDescent="0.35">
      <c r="A2015">
        <v>2180</v>
      </c>
      <c r="B2015" t="s">
        <v>18322</v>
      </c>
      <c r="C2015">
        <v>0</v>
      </c>
      <c r="D2015" s="296">
        <v>8.0920000000000005</v>
      </c>
    </row>
    <row r="2016" spans="1:4" x14ac:dyDescent="0.35">
      <c r="A2016">
        <v>2181</v>
      </c>
      <c r="B2016" t="s">
        <v>18323</v>
      </c>
      <c r="C2016">
        <v>30</v>
      </c>
      <c r="D2016" s="296">
        <v>2.19</v>
      </c>
    </row>
    <row r="2017" spans="1:4" x14ac:dyDescent="0.35">
      <c r="A2017">
        <v>2182</v>
      </c>
      <c r="B2017" t="s">
        <v>18324</v>
      </c>
      <c r="C2017">
        <v>0</v>
      </c>
      <c r="D2017" s="296">
        <v>2.8119999999999998</v>
      </c>
    </row>
    <row r="2018" spans="1:4" x14ac:dyDescent="0.35">
      <c r="A2018">
        <v>2183</v>
      </c>
      <c r="B2018" t="s">
        <v>18325</v>
      </c>
      <c r="C2018">
        <v>0</v>
      </c>
      <c r="D2018" s="296">
        <v>7.7779999999999996</v>
      </c>
    </row>
    <row r="2019" spans="1:4" x14ac:dyDescent="0.35">
      <c r="A2019">
        <v>2184</v>
      </c>
      <c r="B2019" t="s">
        <v>18326</v>
      </c>
      <c r="C2019">
        <v>0</v>
      </c>
      <c r="D2019" s="296">
        <v>4.202</v>
      </c>
    </row>
    <row r="2020" spans="1:4" x14ac:dyDescent="0.35">
      <c r="A2020">
        <v>2185</v>
      </c>
      <c r="B2020" t="s">
        <v>18327</v>
      </c>
      <c r="C2020">
        <v>12</v>
      </c>
      <c r="D2020" s="296">
        <v>33.72</v>
      </c>
    </row>
    <row r="2021" spans="1:4" x14ac:dyDescent="0.35">
      <c r="A2021">
        <v>2186</v>
      </c>
      <c r="B2021" t="s">
        <v>18328</v>
      </c>
      <c r="C2021">
        <v>12</v>
      </c>
      <c r="D2021" s="296">
        <v>33.72</v>
      </c>
    </row>
    <row r="2022" spans="1:4" x14ac:dyDescent="0.35">
      <c r="A2022">
        <v>2188</v>
      </c>
      <c r="B2022" t="s">
        <v>18329</v>
      </c>
      <c r="C2022">
        <v>0</v>
      </c>
      <c r="D2022" s="296">
        <v>7.4029999999999996</v>
      </c>
    </row>
    <row r="2023" spans="1:4" x14ac:dyDescent="0.35">
      <c r="A2023">
        <v>2189</v>
      </c>
      <c r="B2023" t="s">
        <v>18330</v>
      </c>
      <c r="C2023">
        <v>30</v>
      </c>
      <c r="D2023" s="296">
        <v>9.31</v>
      </c>
    </row>
    <row r="2024" spans="1:4" x14ac:dyDescent="0.35">
      <c r="A2024">
        <v>2190</v>
      </c>
      <c r="B2024" t="s">
        <v>18331</v>
      </c>
      <c r="C2024">
        <v>36</v>
      </c>
      <c r="D2024" s="296">
        <v>9.5</v>
      </c>
    </row>
    <row r="2025" spans="1:4" x14ac:dyDescent="0.35">
      <c r="A2025">
        <v>2191</v>
      </c>
      <c r="B2025" t="s">
        <v>18332</v>
      </c>
      <c r="C2025">
        <v>30</v>
      </c>
      <c r="D2025" s="296">
        <v>12.35</v>
      </c>
    </row>
    <row r="2026" spans="1:4" x14ac:dyDescent="0.35">
      <c r="A2026">
        <v>2192</v>
      </c>
      <c r="B2026" t="s">
        <v>18333</v>
      </c>
      <c r="C2026">
        <v>0</v>
      </c>
      <c r="D2026" s="296">
        <v>6.6520000000000001</v>
      </c>
    </row>
    <row r="2027" spans="1:4" x14ac:dyDescent="0.35">
      <c r="A2027">
        <v>2193</v>
      </c>
      <c r="B2027" t="s">
        <v>18334</v>
      </c>
      <c r="C2027">
        <v>24</v>
      </c>
      <c r="D2027" s="296">
        <v>7.6</v>
      </c>
    </row>
    <row r="2028" spans="1:4" x14ac:dyDescent="0.35">
      <c r="A2028">
        <v>2194</v>
      </c>
      <c r="B2028" t="s">
        <v>18335</v>
      </c>
      <c r="C2028">
        <v>0</v>
      </c>
      <c r="D2028" s="296">
        <v>7.5170000000000003</v>
      </c>
    </row>
    <row r="2029" spans="1:4" x14ac:dyDescent="0.35">
      <c r="A2029">
        <v>2195</v>
      </c>
      <c r="B2029" t="s">
        <v>18336</v>
      </c>
      <c r="C2029">
        <v>0</v>
      </c>
      <c r="D2029" s="296">
        <v>0</v>
      </c>
    </row>
    <row r="2030" spans="1:4" x14ac:dyDescent="0.35">
      <c r="A2030">
        <v>2197</v>
      </c>
      <c r="B2030" t="s">
        <v>18337</v>
      </c>
      <c r="C2030">
        <v>0</v>
      </c>
      <c r="D2030" s="296">
        <v>15.83</v>
      </c>
    </row>
    <row r="2031" spans="1:4" x14ac:dyDescent="0.35">
      <c r="A2031">
        <v>2198</v>
      </c>
      <c r="B2031" t="s">
        <v>18338</v>
      </c>
      <c r="C2031">
        <v>6</v>
      </c>
      <c r="D2031" s="296">
        <v>7.91</v>
      </c>
    </row>
    <row r="2032" spans="1:4" x14ac:dyDescent="0.35">
      <c r="A2032">
        <v>2199</v>
      </c>
      <c r="B2032" t="s">
        <v>18339</v>
      </c>
      <c r="C2032">
        <v>0</v>
      </c>
      <c r="D2032" s="296">
        <v>11.9</v>
      </c>
    </row>
    <row r="2033" spans="1:4" x14ac:dyDescent="0.35">
      <c r="A2033">
        <v>2200</v>
      </c>
      <c r="B2033" t="s">
        <v>18340</v>
      </c>
      <c r="C2033">
        <v>0</v>
      </c>
      <c r="D2033" s="296">
        <v>11.688000000000001</v>
      </c>
    </row>
    <row r="2034" spans="1:4" x14ac:dyDescent="0.35">
      <c r="A2034">
        <v>2201</v>
      </c>
      <c r="B2034" t="s">
        <v>18341</v>
      </c>
      <c r="C2034">
        <v>0</v>
      </c>
      <c r="D2034" s="296">
        <v>42.9</v>
      </c>
    </row>
    <row r="2035" spans="1:4" x14ac:dyDescent="0.35">
      <c r="A2035">
        <v>2202</v>
      </c>
      <c r="B2035" t="s">
        <v>18342</v>
      </c>
      <c r="C2035">
        <v>0</v>
      </c>
      <c r="D2035" s="296">
        <v>6.4249999999999998</v>
      </c>
    </row>
    <row r="2036" spans="1:4" x14ac:dyDescent="0.35">
      <c r="A2036">
        <v>2203</v>
      </c>
      <c r="B2036" t="s">
        <v>18343</v>
      </c>
      <c r="C2036">
        <v>0</v>
      </c>
      <c r="D2036" s="296">
        <v>27.16</v>
      </c>
    </row>
    <row r="2037" spans="1:4" x14ac:dyDescent="0.35">
      <c r="A2037">
        <v>2204</v>
      </c>
      <c r="B2037" t="s">
        <v>18344</v>
      </c>
      <c r="C2037">
        <v>18</v>
      </c>
      <c r="D2037" s="296">
        <v>11.98</v>
      </c>
    </row>
    <row r="2038" spans="1:4" x14ac:dyDescent="0.35">
      <c r="A2038">
        <v>2205</v>
      </c>
      <c r="B2038" t="s">
        <v>18345</v>
      </c>
      <c r="C2038">
        <v>0</v>
      </c>
      <c r="D2038" s="296">
        <v>4.83</v>
      </c>
    </row>
    <row r="2039" spans="1:4" x14ac:dyDescent="0.35">
      <c r="A2039">
        <v>2206</v>
      </c>
      <c r="B2039" t="s">
        <v>18346</v>
      </c>
      <c r="C2039">
        <v>0</v>
      </c>
      <c r="D2039" s="296">
        <v>11.88</v>
      </c>
    </row>
    <row r="2040" spans="1:4" x14ac:dyDescent="0.35">
      <c r="A2040">
        <v>2207</v>
      </c>
      <c r="B2040" t="s">
        <v>18347</v>
      </c>
      <c r="C2040">
        <v>0</v>
      </c>
      <c r="D2040" s="296">
        <v>3.55</v>
      </c>
    </row>
    <row r="2041" spans="1:4" x14ac:dyDescent="0.35">
      <c r="A2041">
        <v>2208</v>
      </c>
      <c r="B2041" t="s">
        <v>18348</v>
      </c>
      <c r="C2041">
        <v>0</v>
      </c>
      <c r="D2041" s="296">
        <v>4.742</v>
      </c>
    </row>
    <row r="2042" spans="1:4" x14ac:dyDescent="0.35">
      <c r="A2042">
        <v>2209</v>
      </c>
      <c r="B2042" t="s">
        <v>18349</v>
      </c>
      <c r="C2042">
        <v>0</v>
      </c>
      <c r="D2042" s="296">
        <v>6.944</v>
      </c>
    </row>
    <row r="2043" spans="1:4" x14ac:dyDescent="0.35">
      <c r="A2043">
        <v>2210</v>
      </c>
      <c r="B2043" t="s">
        <v>18350</v>
      </c>
      <c r="C2043">
        <v>0</v>
      </c>
      <c r="D2043" s="296">
        <v>7.53</v>
      </c>
    </row>
    <row r="2044" spans="1:4" x14ac:dyDescent="0.35">
      <c r="A2044">
        <v>2211</v>
      </c>
      <c r="B2044" t="s">
        <v>18351</v>
      </c>
      <c r="C2044">
        <v>0</v>
      </c>
      <c r="D2044" s="296">
        <v>11.64</v>
      </c>
    </row>
    <row r="2045" spans="1:4" x14ac:dyDescent="0.35">
      <c r="A2045">
        <v>2212</v>
      </c>
      <c r="B2045" t="s">
        <v>18352</v>
      </c>
      <c r="C2045">
        <v>0</v>
      </c>
      <c r="D2045" s="296">
        <v>3.472</v>
      </c>
    </row>
    <row r="2046" spans="1:4" x14ac:dyDescent="0.35">
      <c r="A2046">
        <v>2213</v>
      </c>
      <c r="B2046" t="s">
        <v>18353</v>
      </c>
      <c r="C2046">
        <v>0</v>
      </c>
      <c r="D2046" s="296">
        <v>21</v>
      </c>
    </row>
    <row r="2047" spans="1:4" x14ac:dyDescent="0.35">
      <c r="A2047">
        <v>2214</v>
      </c>
      <c r="B2047" t="s">
        <v>18354</v>
      </c>
      <c r="C2047">
        <v>0</v>
      </c>
      <c r="D2047" s="296">
        <v>12.46</v>
      </c>
    </row>
    <row r="2048" spans="1:4" x14ac:dyDescent="0.35">
      <c r="A2048">
        <v>2215</v>
      </c>
      <c r="B2048" t="s">
        <v>18355</v>
      </c>
      <c r="C2048">
        <v>90</v>
      </c>
      <c r="D2048" s="296">
        <v>2.94</v>
      </c>
    </row>
    <row r="2049" spans="1:4" x14ac:dyDescent="0.35">
      <c r="A2049">
        <v>2216</v>
      </c>
      <c r="B2049" t="s">
        <v>18356</v>
      </c>
      <c r="C2049">
        <v>6</v>
      </c>
      <c r="D2049" s="296">
        <v>4.83</v>
      </c>
    </row>
    <row r="2050" spans="1:4" x14ac:dyDescent="0.35">
      <c r="A2050">
        <v>2217</v>
      </c>
      <c r="B2050" t="s">
        <v>18357</v>
      </c>
      <c r="C2050">
        <v>12</v>
      </c>
      <c r="D2050" s="296">
        <v>7.71</v>
      </c>
    </row>
    <row r="2051" spans="1:4" x14ac:dyDescent="0.35">
      <c r="A2051">
        <v>2218</v>
      </c>
      <c r="B2051" t="s">
        <v>18358</v>
      </c>
      <c r="C2051">
        <v>0</v>
      </c>
      <c r="D2051" s="296">
        <v>2.8769999999999998</v>
      </c>
    </row>
    <row r="2052" spans="1:4" x14ac:dyDescent="0.35">
      <c r="A2052">
        <v>2219</v>
      </c>
      <c r="B2052" t="s">
        <v>18359</v>
      </c>
      <c r="C2052">
        <v>0</v>
      </c>
      <c r="D2052" s="296">
        <v>1.8620000000000001</v>
      </c>
    </row>
    <row r="2053" spans="1:4" x14ac:dyDescent="0.35">
      <c r="A2053">
        <v>2220</v>
      </c>
      <c r="B2053" t="s">
        <v>18360</v>
      </c>
      <c r="C2053">
        <v>0</v>
      </c>
      <c r="D2053" s="296">
        <v>30.667999999999999</v>
      </c>
    </row>
    <row r="2054" spans="1:4" x14ac:dyDescent="0.35">
      <c r="A2054">
        <v>2221</v>
      </c>
      <c r="B2054" t="s">
        <v>18361</v>
      </c>
      <c r="C2054">
        <v>0</v>
      </c>
      <c r="D2054" s="296">
        <v>5.0060000000000002</v>
      </c>
    </row>
    <row r="2055" spans="1:4" x14ac:dyDescent="0.35">
      <c r="A2055">
        <v>2222</v>
      </c>
      <c r="B2055" t="s">
        <v>18362</v>
      </c>
      <c r="C2055">
        <v>48</v>
      </c>
      <c r="D2055" s="296">
        <v>3.94</v>
      </c>
    </row>
    <row r="2056" spans="1:4" x14ac:dyDescent="0.35">
      <c r="A2056">
        <v>2223</v>
      </c>
      <c r="B2056" t="s">
        <v>18363</v>
      </c>
      <c r="C2056">
        <v>0</v>
      </c>
      <c r="D2056" s="296">
        <v>8.6389999999999993</v>
      </c>
    </row>
    <row r="2057" spans="1:4" x14ac:dyDescent="0.35">
      <c r="A2057">
        <v>2224</v>
      </c>
      <c r="B2057" t="s">
        <v>18364</v>
      </c>
      <c r="C2057">
        <v>0</v>
      </c>
      <c r="D2057" s="296">
        <v>11.52</v>
      </c>
    </row>
    <row r="2058" spans="1:4" x14ac:dyDescent="0.35">
      <c r="A2058">
        <v>2225</v>
      </c>
      <c r="B2058" t="s">
        <v>18365</v>
      </c>
      <c r="C2058">
        <v>0</v>
      </c>
      <c r="D2058" s="296">
        <v>2.153</v>
      </c>
    </row>
    <row r="2059" spans="1:4" x14ac:dyDescent="0.35">
      <c r="A2059">
        <v>2226</v>
      </c>
      <c r="B2059" t="s">
        <v>18366</v>
      </c>
      <c r="C2059">
        <v>18</v>
      </c>
      <c r="D2059" s="296">
        <v>27.859000000000002</v>
      </c>
    </row>
    <row r="2060" spans="1:4" x14ac:dyDescent="0.35">
      <c r="A2060">
        <v>2227</v>
      </c>
      <c r="B2060" t="s">
        <v>18367</v>
      </c>
      <c r="C2060">
        <v>0</v>
      </c>
      <c r="D2060" s="296">
        <v>0</v>
      </c>
    </row>
    <row r="2061" spans="1:4" x14ac:dyDescent="0.35">
      <c r="A2061">
        <v>2228</v>
      </c>
      <c r="B2061" t="s">
        <v>18368</v>
      </c>
      <c r="C2061">
        <v>0</v>
      </c>
      <c r="D2061" s="296">
        <v>0</v>
      </c>
    </row>
    <row r="2062" spans="1:4" x14ac:dyDescent="0.35">
      <c r="A2062">
        <v>2229</v>
      </c>
      <c r="B2062" t="s">
        <v>18369</v>
      </c>
      <c r="C2062">
        <v>0</v>
      </c>
      <c r="D2062" s="296">
        <v>3.919</v>
      </c>
    </row>
    <row r="2063" spans="1:4" x14ac:dyDescent="0.35">
      <c r="A2063">
        <v>2230</v>
      </c>
      <c r="B2063" t="s">
        <v>18370</v>
      </c>
      <c r="C2063">
        <v>0</v>
      </c>
      <c r="D2063" s="296">
        <v>3.0720000000000001</v>
      </c>
    </row>
    <row r="2064" spans="1:4" x14ac:dyDescent="0.35">
      <c r="A2064">
        <v>2231</v>
      </c>
      <c r="B2064" t="s">
        <v>18371</v>
      </c>
      <c r="C2064">
        <v>0</v>
      </c>
      <c r="D2064" s="296">
        <v>4.41</v>
      </c>
    </row>
    <row r="2065" spans="1:4" x14ac:dyDescent="0.35">
      <c r="A2065">
        <v>2232</v>
      </c>
      <c r="B2065" t="s">
        <v>18372</v>
      </c>
      <c r="C2065">
        <v>0</v>
      </c>
      <c r="D2065" s="296">
        <v>1.746</v>
      </c>
    </row>
    <row r="2066" spans="1:4" x14ac:dyDescent="0.35">
      <c r="A2066">
        <v>2233</v>
      </c>
      <c r="B2066" t="s">
        <v>18373</v>
      </c>
      <c r="C2066">
        <v>0</v>
      </c>
      <c r="D2066" s="296">
        <v>3.492</v>
      </c>
    </row>
    <row r="2067" spans="1:4" x14ac:dyDescent="0.35">
      <c r="A2067">
        <v>2234</v>
      </c>
      <c r="B2067" t="s">
        <v>18374</v>
      </c>
      <c r="C2067">
        <v>0</v>
      </c>
      <c r="D2067" s="296">
        <v>6.24</v>
      </c>
    </row>
    <row r="2068" spans="1:4" x14ac:dyDescent="0.35">
      <c r="A2068">
        <v>2235</v>
      </c>
      <c r="B2068" t="s">
        <v>18375</v>
      </c>
      <c r="C2068">
        <v>0</v>
      </c>
      <c r="D2068" s="296">
        <v>4</v>
      </c>
    </row>
    <row r="2069" spans="1:4" x14ac:dyDescent="0.35">
      <c r="A2069">
        <v>2236</v>
      </c>
      <c r="B2069" t="s">
        <v>18376</v>
      </c>
      <c r="C2069">
        <v>0</v>
      </c>
      <c r="D2069" s="296">
        <v>3.88</v>
      </c>
    </row>
    <row r="2070" spans="1:4" x14ac:dyDescent="0.35">
      <c r="A2070">
        <v>2237</v>
      </c>
      <c r="B2070" t="s">
        <v>18377</v>
      </c>
      <c r="C2070">
        <v>0</v>
      </c>
      <c r="D2070" s="296">
        <v>4.2679999999999998</v>
      </c>
    </row>
    <row r="2071" spans="1:4" x14ac:dyDescent="0.35">
      <c r="A2071">
        <v>2238</v>
      </c>
      <c r="B2071" t="s">
        <v>18378</v>
      </c>
      <c r="C2071">
        <v>0</v>
      </c>
      <c r="D2071" s="296">
        <v>28.13</v>
      </c>
    </row>
    <row r="2072" spans="1:4" x14ac:dyDescent="0.35">
      <c r="A2072">
        <v>2239</v>
      </c>
      <c r="B2072" t="s">
        <v>18379</v>
      </c>
      <c r="C2072">
        <v>0</v>
      </c>
      <c r="D2072" s="296">
        <v>20.94</v>
      </c>
    </row>
    <row r="2073" spans="1:4" x14ac:dyDescent="0.35">
      <c r="A2073">
        <v>2240</v>
      </c>
      <c r="B2073" t="s">
        <v>18380</v>
      </c>
      <c r="C2073">
        <v>0</v>
      </c>
      <c r="D2073" s="296">
        <v>9.1999999999999993</v>
      </c>
    </row>
    <row r="2074" spans="1:4" x14ac:dyDescent="0.35">
      <c r="A2074">
        <v>2241</v>
      </c>
      <c r="B2074" t="s">
        <v>18381</v>
      </c>
      <c r="C2074">
        <v>0</v>
      </c>
      <c r="D2074" s="296">
        <v>42.95</v>
      </c>
    </row>
    <row r="2075" spans="1:4" x14ac:dyDescent="0.35">
      <c r="A2075">
        <v>2242</v>
      </c>
      <c r="B2075" t="s">
        <v>18382</v>
      </c>
      <c r="C2075">
        <v>0</v>
      </c>
      <c r="D2075" s="296">
        <v>8.3149999999999995</v>
      </c>
    </row>
    <row r="2076" spans="1:4" x14ac:dyDescent="0.35">
      <c r="A2076">
        <v>2243</v>
      </c>
      <c r="B2076" t="s">
        <v>18383</v>
      </c>
      <c r="C2076">
        <v>0</v>
      </c>
      <c r="D2076" s="296">
        <v>17.021000000000001</v>
      </c>
    </row>
    <row r="2077" spans="1:4" x14ac:dyDescent="0.35">
      <c r="A2077">
        <v>2245</v>
      </c>
      <c r="B2077" t="s">
        <v>18384</v>
      </c>
      <c r="C2077">
        <v>0</v>
      </c>
      <c r="D2077" s="296">
        <v>8.0830000000000002</v>
      </c>
    </row>
    <row r="2078" spans="1:4" x14ac:dyDescent="0.35">
      <c r="A2078">
        <v>2246</v>
      </c>
      <c r="B2078" t="s">
        <v>18385</v>
      </c>
      <c r="C2078">
        <v>396</v>
      </c>
      <c r="D2078" s="296">
        <v>4.72</v>
      </c>
    </row>
    <row r="2079" spans="1:4" x14ac:dyDescent="0.35">
      <c r="A2079">
        <v>2247</v>
      </c>
      <c r="B2079" t="s">
        <v>18386</v>
      </c>
      <c r="C2079">
        <v>0</v>
      </c>
      <c r="D2079" s="296">
        <v>9.6999999999999993</v>
      </c>
    </row>
    <row r="2080" spans="1:4" x14ac:dyDescent="0.35">
      <c r="A2080">
        <v>2248</v>
      </c>
      <c r="B2080" t="s">
        <v>18387</v>
      </c>
      <c r="C2080">
        <v>0</v>
      </c>
      <c r="D2080" s="296">
        <v>5.335</v>
      </c>
    </row>
    <row r="2081" spans="1:4" x14ac:dyDescent="0.35">
      <c r="A2081">
        <v>2249</v>
      </c>
      <c r="B2081" t="s">
        <v>18388</v>
      </c>
      <c r="C2081">
        <v>0</v>
      </c>
      <c r="D2081" s="296">
        <v>8.9390000000000001</v>
      </c>
    </row>
    <row r="2082" spans="1:4" x14ac:dyDescent="0.35">
      <c r="A2082">
        <v>2250</v>
      </c>
      <c r="B2082" t="s">
        <v>18389</v>
      </c>
      <c r="C2082">
        <v>0</v>
      </c>
      <c r="D2082" s="296">
        <v>12.04</v>
      </c>
    </row>
    <row r="2083" spans="1:4" x14ac:dyDescent="0.35">
      <c r="A2083">
        <v>2251</v>
      </c>
      <c r="B2083" t="s">
        <v>18390</v>
      </c>
      <c r="C2083">
        <v>36</v>
      </c>
      <c r="D2083" s="296">
        <v>13.16</v>
      </c>
    </row>
    <row r="2084" spans="1:4" x14ac:dyDescent="0.35">
      <c r="A2084">
        <v>2252</v>
      </c>
      <c r="B2084" t="s">
        <v>18391</v>
      </c>
      <c r="C2084">
        <v>0</v>
      </c>
      <c r="D2084" s="296">
        <v>5.2270000000000003</v>
      </c>
    </row>
    <row r="2085" spans="1:4" x14ac:dyDescent="0.35">
      <c r="A2085">
        <v>2253</v>
      </c>
      <c r="B2085" t="s">
        <v>18392</v>
      </c>
      <c r="C2085">
        <v>0</v>
      </c>
      <c r="D2085" s="296">
        <v>7.91</v>
      </c>
    </row>
    <row r="2086" spans="1:4" x14ac:dyDescent="0.35">
      <c r="A2086">
        <v>2254</v>
      </c>
      <c r="B2086" t="s">
        <v>18393</v>
      </c>
      <c r="C2086">
        <v>24</v>
      </c>
      <c r="D2086" s="296">
        <v>6.87</v>
      </c>
    </row>
    <row r="2087" spans="1:4" x14ac:dyDescent="0.35">
      <c r="A2087">
        <v>2255</v>
      </c>
      <c r="B2087" t="s">
        <v>18394</v>
      </c>
      <c r="C2087">
        <v>24</v>
      </c>
      <c r="D2087" s="296">
        <v>5.91</v>
      </c>
    </row>
    <row r="2088" spans="1:4" x14ac:dyDescent="0.35">
      <c r="A2088">
        <v>2256</v>
      </c>
      <c r="B2088" t="s">
        <v>18395</v>
      </c>
      <c r="C2088">
        <v>0</v>
      </c>
      <c r="D2088" s="296">
        <v>5.5549999999999997</v>
      </c>
    </row>
    <row r="2089" spans="1:4" x14ac:dyDescent="0.35">
      <c r="A2089">
        <v>2257</v>
      </c>
      <c r="B2089" t="s">
        <v>18396</v>
      </c>
      <c r="C2089">
        <v>18</v>
      </c>
      <c r="D2089" s="296">
        <v>16.25</v>
      </c>
    </row>
    <row r="2090" spans="1:4" x14ac:dyDescent="0.35">
      <c r="A2090">
        <v>2258</v>
      </c>
      <c r="B2090" t="s">
        <v>18397</v>
      </c>
      <c r="C2090">
        <v>0</v>
      </c>
      <c r="D2090" s="296">
        <v>11.172000000000001</v>
      </c>
    </row>
    <row r="2091" spans="1:4" x14ac:dyDescent="0.35">
      <c r="A2091">
        <v>2259</v>
      </c>
      <c r="B2091" t="s">
        <v>18398</v>
      </c>
      <c r="C2091">
        <v>0</v>
      </c>
      <c r="D2091" s="296">
        <v>27.36</v>
      </c>
    </row>
    <row r="2092" spans="1:4" x14ac:dyDescent="0.35">
      <c r="A2092">
        <v>2260</v>
      </c>
      <c r="B2092" t="s">
        <v>18399</v>
      </c>
      <c r="C2092">
        <v>0</v>
      </c>
      <c r="D2092" s="296">
        <v>3.9159999999999999</v>
      </c>
    </row>
    <row r="2093" spans="1:4" x14ac:dyDescent="0.35">
      <c r="A2093">
        <v>2261</v>
      </c>
      <c r="B2093" t="s">
        <v>18400</v>
      </c>
      <c r="C2093">
        <v>0</v>
      </c>
      <c r="D2093" s="296">
        <v>4.3330000000000002</v>
      </c>
    </row>
    <row r="2094" spans="1:4" x14ac:dyDescent="0.35">
      <c r="A2094">
        <v>2262</v>
      </c>
      <c r="B2094" t="s">
        <v>18401</v>
      </c>
      <c r="C2094">
        <v>0</v>
      </c>
      <c r="D2094" s="296">
        <v>4.0830000000000002</v>
      </c>
    </row>
    <row r="2095" spans="1:4" x14ac:dyDescent="0.35">
      <c r="A2095">
        <v>2263</v>
      </c>
      <c r="B2095" t="s">
        <v>18402</v>
      </c>
      <c r="C2095">
        <v>0</v>
      </c>
      <c r="D2095" s="296">
        <v>5.7779999999999996</v>
      </c>
    </row>
    <row r="2096" spans="1:4" x14ac:dyDescent="0.35">
      <c r="A2096">
        <v>2264</v>
      </c>
      <c r="B2096" t="s">
        <v>18403</v>
      </c>
      <c r="C2096">
        <v>0</v>
      </c>
      <c r="D2096" s="296">
        <v>4.1660000000000004</v>
      </c>
    </row>
    <row r="2097" spans="1:4" x14ac:dyDescent="0.35">
      <c r="A2097">
        <v>2265</v>
      </c>
      <c r="B2097" t="s">
        <v>18404</v>
      </c>
      <c r="C2097">
        <v>0</v>
      </c>
      <c r="D2097" s="296">
        <v>16.09</v>
      </c>
    </row>
    <row r="2098" spans="1:4" x14ac:dyDescent="0.35">
      <c r="A2098">
        <v>2266</v>
      </c>
      <c r="B2098" t="s">
        <v>18405</v>
      </c>
      <c r="C2098">
        <v>0</v>
      </c>
      <c r="D2098" s="296">
        <v>40.630000000000003</v>
      </c>
    </row>
    <row r="2099" spans="1:4" x14ac:dyDescent="0.35">
      <c r="A2099">
        <v>2267</v>
      </c>
      <c r="B2099" t="s">
        <v>18406</v>
      </c>
      <c r="C2099">
        <v>0</v>
      </c>
      <c r="D2099" s="296">
        <v>23.64</v>
      </c>
    </row>
    <row r="2100" spans="1:4" x14ac:dyDescent="0.35">
      <c r="A2100">
        <v>2268</v>
      </c>
      <c r="B2100" t="s">
        <v>18407</v>
      </c>
      <c r="C2100">
        <v>0</v>
      </c>
      <c r="D2100" s="296">
        <v>0</v>
      </c>
    </row>
    <row r="2101" spans="1:4" x14ac:dyDescent="0.35">
      <c r="A2101">
        <v>2269</v>
      </c>
      <c r="B2101" t="s">
        <v>18408</v>
      </c>
      <c r="C2101">
        <v>0</v>
      </c>
      <c r="D2101" s="296">
        <v>0</v>
      </c>
    </row>
    <row r="2102" spans="1:4" x14ac:dyDescent="0.35">
      <c r="A2102">
        <v>2270</v>
      </c>
      <c r="B2102" t="s">
        <v>18409</v>
      </c>
      <c r="C2102">
        <v>0</v>
      </c>
      <c r="D2102" s="296">
        <v>0</v>
      </c>
    </row>
    <row r="2103" spans="1:4" x14ac:dyDescent="0.35">
      <c r="A2103">
        <v>2271</v>
      </c>
      <c r="B2103" t="s">
        <v>18410</v>
      </c>
      <c r="C2103">
        <v>0</v>
      </c>
      <c r="D2103" s="296">
        <v>55.2</v>
      </c>
    </row>
    <row r="2104" spans="1:4" x14ac:dyDescent="0.35">
      <c r="A2104">
        <v>2272</v>
      </c>
      <c r="B2104" t="s">
        <v>18411</v>
      </c>
      <c r="C2104">
        <v>0</v>
      </c>
      <c r="D2104" s="296">
        <v>78.28</v>
      </c>
    </row>
    <row r="2105" spans="1:4" x14ac:dyDescent="0.35">
      <c r="A2105">
        <v>2273</v>
      </c>
      <c r="B2105" t="s">
        <v>18412</v>
      </c>
      <c r="C2105">
        <v>0</v>
      </c>
      <c r="D2105" s="296">
        <v>6.3</v>
      </c>
    </row>
    <row r="2106" spans="1:4" x14ac:dyDescent="0.35">
      <c r="A2106">
        <v>2274</v>
      </c>
      <c r="B2106" t="s">
        <v>18413</v>
      </c>
      <c r="C2106">
        <v>0</v>
      </c>
      <c r="D2106" s="296">
        <v>6.98</v>
      </c>
    </row>
    <row r="2107" spans="1:4" x14ac:dyDescent="0.35">
      <c r="A2107">
        <v>2275</v>
      </c>
      <c r="B2107" t="s">
        <v>18414</v>
      </c>
      <c r="C2107">
        <v>12</v>
      </c>
      <c r="D2107" s="296">
        <v>10.5</v>
      </c>
    </row>
    <row r="2108" spans="1:4" x14ac:dyDescent="0.35">
      <c r="A2108">
        <v>2276</v>
      </c>
      <c r="B2108" t="s">
        <v>18415</v>
      </c>
      <c r="C2108">
        <v>0</v>
      </c>
      <c r="D2108" s="296">
        <v>23.5</v>
      </c>
    </row>
    <row r="2109" spans="1:4" x14ac:dyDescent="0.35">
      <c r="A2109">
        <v>2277</v>
      </c>
      <c r="B2109" t="s">
        <v>18416</v>
      </c>
      <c r="C2109">
        <v>0</v>
      </c>
      <c r="D2109" s="296">
        <v>24.9</v>
      </c>
    </row>
    <row r="2110" spans="1:4" x14ac:dyDescent="0.35">
      <c r="A2110">
        <v>2278</v>
      </c>
      <c r="B2110" t="s">
        <v>18417</v>
      </c>
      <c r="C2110">
        <v>0</v>
      </c>
      <c r="D2110" s="296">
        <v>3.0070000000000001</v>
      </c>
    </row>
    <row r="2111" spans="1:4" x14ac:dyDescent="0.35">
      <c r="A2111">
        <v>2279</v>
      </c>
      <c r="B2111" t="s">
        <v>18418</v>
      </c>
      <c r="C2111">
        <v>0</v>
      </c>
      <c r="D2111" s="296">
        <v>5.1150000000000002</v>
      </c>
    </row>
    <row r="2112" spans="1:4" x14ac:dyDescent="0.35">
      <c r="A2112">
        <v>2280</v>
      </c>
      <c r="B2112" t="s">
        <v>18419</v>
      </c>
      <c r="C2112">
        <v>0</v>
      </c>
      <c r="D2112" s="296">
        <v>90.72</v>
      </c>
    </row>
    <row r="2113" spans="1:4" x14ac:dyDescent="0.35">
      <c r="A2113">
        <v>2281</v>
      </c>
      <c r="B2113" t="s">
        <v>18420</v>
      </c>
      <c r="C2113">
        <v>0</v>
      </c>
      <c r="D2113" s="296">
        <v>3.04</v>
      </c>
    </row>
    <row r="2114" spans="1:4" x14ac:dyDescent="0.35">
      <c r="A2114">
        <v>2282</v>
      </c>
      <c r="B2114" t="s">
        <v>18421</v>
      </c>
      <c r="C2114">
        <v>0</v>
      </c>
      <c r="D2114" s="296">
        <v>4.5599999999999996</v>
      </c>
    </row>
    <row r="2115" spans="1:4" x14ac:dyDescent="0.35">
      <c r="A2115">
        <v>2283</v>
      </c>
      <c r="B2115" t="s">
        <v>18422</v>
      </c>
      <c r="C2115">
        <v>0</v>
      </c>
      <c r="D2115" s="296">
        <v>3.8</v>
      </c>
    </row>
    <row r="2116" spans="1:4" x14ac:dyDescent="0.35">
      <c r="A2116">
        <v>2284</v>
      </c>
      <c r="B2116" t="s">
        <v>18423</v>
      </c>
      <c r="C2116">
        <v>0</v>
      </c>
      <c r="D2116" s="296">
        <v>4.5599999999999996</v>
      </c>
    </row>
    <row r="2117" spans="1:4" x14ac:dyDescent="0.35">
      <c r="A2117">
        <v>2285</v>
      </c>
      <c r="B2117" t="s">
        <v>18424</v>
      </c>
      <c r="C2117">
        <v>0</v>
      </c>
      <c r="D2117" s="296">
        <v>4.0999999999999996</v>
      </c>
    </row>
    <row r="2118" spans="1:4" x14ac:dyDescent="0.35">
      <c r="A2118">
        <v>2286</v>
      </c>
      <c r="B2118" t="s">
        <v>18425</v>
      </c>
      <c r="C2118">
        <v>0</v>
      </c>
      <c r="D2118" s="296">
        <v>5.17</v>
      </c>
    </row>
    <row r="2119" spans="1:4" x14ac:dyDescent="0.35">
      <c r="A2119">
        <v>2287</v>
      </c>
      <c r="B2119" t="s">
        <v>18426</v>
      </c>
      <c r="C2119">
        <v>0</v>
      </c>
      <c r="D2119" s="296">
        <v>9.0299999999999994</v>
      </c>
    </row>
    <row r="2120" spans="1:4" x14ac:dyDescent="0.35">
      <c r="A2120">
        <v>2288</v>
      </c>
      <c r="B2120" t="s">
        <v>18427</v>
      </c>
      <c r="C2120">
        <v>480</v>
      </c>
      <c r="D2120" s="296">
        <v>6.6550000000000002</v>
      </c>
    </row>
    <row r="2121" spans="1:4" x14ac:dyDescent="0.35">
      <c r="A2121">
        <v>2289</v>
      </c>
      <c r="B2121" t="s">
        <v>18428</v>
      </c>
      <c r="C2121">
        <v>95</v>
      </c>
      <c r="D2121" s="296">
        <v>36.529000000000003</v>
      </c>
    </row>
    <row r="2122" spans="1:4" x14ac:dyDescent="0.35">
      <c r="A2122">
        <v>2290</v>
      </c>
      <c r="B2122" t="s">
        <v>18429</v>
      </c>
      <c r="C2122">
        <v>0</v>
      </c>
      <c r="D2122" s="296">
        <v>1.298</v>
      </c>
    </row>
    <row r="2123" spans="1:4" x14ac:dyDescent="0.35">
      <c r="A2123">
        <v>2291</v>
      </c>
      <c r="B2123" t="s">
        <v>18430</v>
      </c>
      <c r="C2123">
        <v>0</v>
      </c>
      <c r="D2123" s="296">
        <v>3.6480000000000001</v>
      </c>
    </row>
    <row r="2124" spans="1:4" x14ac:dyDescent="0.35">
      <c r="A2124">
        <v>2292</v>
      </c>
      <c r="B2124" t="s">
        <v>18431</v>
      </c>
      <c r="C2124">
        <v>0</v>
      </c>
      <c r="D2124" s="296">
        <v>0</v>
      </c>
    </row>
    <row r="2125" spans="1:4" x14ac:dyDescent="0.35">
      <c r="A2125">
        <v>2293</v>
      </c>
      <c r="B2125" t="s">
        <v>18432</v>
      </c>
      <c r="C2125">
        <v>0</v>
      </c>
      <c r="D2125" s="296">
        <v>8</v>
      </c>
    </row>
    <row r="2126" spans="1:4" x14ac:dyDescent="0.35">
      <c r="A2126">
        <v>2294</v>
      </c>
      <c r="B2126" t="s">
        <v>18433</v>
      </c>
      <c r="C2126">
        <v>0</v>
      </c>
      <c r="D2126" s="296">
        <v>7.609</v>
      </c>
    </row>
    <row r="2127" spans="1:4" x14ac:dyDescent="0.35">
      <c r="A2127">
        <v>2295</v>
      </c>
      <c r="B2127" t="s">
        <v>18434</v>
      </c>
      <c r="C2127">
        <v>18</v>
      </c>
      <c r="D2127" s="296">
        <v>4.32</v>
      </c>
    </row>
    <row r="2128" spans="1:4" x14ac:dyDescent="0.35">
      <c r="A2128">
        <v>2296</v>
      </c>
      <c r="B2128" t="s">
        <v>18435</v>
      </c>
      <c r="C2128">
        <v>0</v>
      </c>
      <c r="D2128" s="296">
        <v>1.1100000000000001</v>
      </c>
    </row>
    <row r="2129" spans="1:4" x14ac:dyDescent="0.35">
      <c r="A2129">
        <v>2297</v>
      </c>
      <c r="B2129" t="s">
        <v>18436</v>
      </c>
      <c r="C2129">
        <v>0</v>
      </c>
      <c r="D2129" s="296">
        <v>1.8149999999999999</v>
      </c>
    </row>
    <row r="2130" spans="1:4" x14ac:dyDescent="0.35">
      <c r="A2130">
        <v>2298</v>
      </c>
      <c r="B2130" t="s">
        <v>18437</v>
      </c>
      <c r="C2130">
        <v>0</v>
      </c>
      <c r="D2130" s="296">
        <v>34.36</v>
      </c>
    </row>
    <row r="2131" spans="1:4" x14ac:dyDescent="0.35">
      <c r="A2131">
        <v>2299</v>
      </c>
      <c r="B2131" t="s">
        <v>18438</v>
      </c>
      <c r="C2131">
        <v>0</v>
      </c>
      <c r="D2131" s="296">
        <v>3.5569999999999999</v>
      </c>
    </row>
    <row r="2132" spans="1:4" x14ac:dyDescent="0.35">
      <c r="A2132">
        <v>2300</v>
      </c>
      <c r="B2132" t="s">
        <v>18439</v>
      </c>
      <c r="C2132">
        <v>0</v>
      </c>
      <c r="D2132" s="296">
        <v>72.7</v>
      </c>
    </row>
    <row r="2133" spans="1:4" x14ac:dyDescent="0.35">
      <c r="A2133">
        <v>2301</v>
      </c>
      <c r="B2133" t="s">
        <v>18440</v>
      </c>
      <c r="C2133">
        <v>0</v>
      </c>
      <c r="D2133" s="296">
        <v>10.45</v>
      </c>
    </row>
    <row r="2134" spans="1:4" x14ac:dyDescent="0.35">
      <c r="A2134">
        <v>2302</v>
      </c>
      <c r="B2134" t="s">
        <v>18441</v>
      </c>
      <c r="C2134">
        <v>0</v>
      </c>
      <c r="D2134" s="296">
        <v>11.88</v>
      </c>
    </row>
    <row r="2135" spans="1:4" x14ac:dyDescent="0.35">
      <c r="A2135">
        <v>2303</v>
      </c>
      <c r="B2135" t="s">
        <v>18442</v>
      </c>
      <c r="C2135">
        <v>0</v>
      </c>
      <c r="D2135" s="296">
        <v>22.45</v>
      </c>
    </row>
    <row r="2136" spans="1:4" x14ac:dyDescent="0.35">
      <c r="A2136">
        <v>2304</v>
      </c>
      <c r="B2136" t="s">
        <v>18443</v>
      </c>
      <c r="C2136">
        <v>0</v>
      </c>
      <c r="D2136" s="296">
        <v>42.64</v>
      </c>
    </row>
    <row r="2137" spans="1:4" x14ac:dyDescent="0.35">
      <c r="A2137">
        <v>2305</v>
      </c>
      <c r="B2137" t="s">
        <v>18444</v>
      </c>
      <c r="C2137">
        <v>0</v>
      </c>
      <c r="D2137" s="296">
        <v>27.23</v>
      </c>
    </row>
    <row r="2138" spans="1:4" x14ac:dyDescent="0.35">
      <c r="A2138">
        <v>2306</v>
      </c>
      <c r="B2138" t="s">
        <v>18445</v>
      </c>
      <c r="C2138">
        <v>6</v>
      </c>
      <c r="D2138" s="296">
        <v>13.11</v>
      </c>
    </row>
    <row r="2139" spans="1:4" x14ac:dyDescent="0.35">
      <c r="A2139">
        <v>2307</v>
      </c>
      <c r="B2139" t="s">
        <v>18446</v>
      </c>
      <c r="C2139">
        <v>0</v>
      </c>
      <c r="D2139" s="296">
        <v>21.9</v>
      </c>
    </row>
    <row r="2140" spans="1:4" x14ac:dyDescent="0.35">
      <c r="A2140">
        <v>2308</v>
      </c>
      <c r="B2140" t="s">
        <v>18447</v>
      </c>
      <c r="C2140">
        <v>0</v>
      </c>
      <c r="D2140" s="296">
        <v>10.28</v>
      </c>
    </row>
    <row r="2141" spans="1:4" x14ac:dyDescent="0.35">
      <c r="A2141">
        <v>2309</v>
      </c>
      <c r="B2141" t="s">
        <v>18448</v>
      </c>
      <c r="C2141">
        <v>0</v>
      </c>
      <c r="D2141" s="296">
        <v>6.3</v>
      </c>
    </row>
    <row r="2142" spans="1:4" x14ac:dyDescent="0.35">
      <c r="A2142">
        <v>2310</v>
      </c>
      <c r="B2142" t="s">
        <v>18449</v>
      </c>
      <c r="C2142">
        <v>0</v>
      </c>
      <c r="D2142" s="296">
        <v>6.9</v>
      </c>
    </row>
    <row r="2143" spans="1:4" x14ac:dyDescent="0.35">
      <c r="A2143">
        <v>2311</v>
      </c>
      <c r="B2143" t="s">
        <v>18450</v>
      </c>
      <c r="C2143">
        <v>0</v>
      </c>
      <c r="D2143" s="296">
        <v>15.114000000000001</v>
      </c>
    </row>
    <row r="2144" spans="1:4" x14ac:dyDescent="0.35">
      <c r="A2144">
        <v>2312</v>
      </c>
      <c r="B2144" t="s">
        <v>18451</v>
      </c>
      <c r="C2144">
        <v>0</v>
      </c>
      <c r="D2144" s="296">
        <v>22.08</v>
      </c>
    </row>
    <row r="2145" spans="1:4" x14ac:dyDescent="0.35">
      <c r="A2145">
        <v>2313</v>
      </c>
      <c r="B2145" t="s">
        <v>18452</v>
      </c>
      <c r="C2145">
        <v>0</v>
      </c>
      <c r="D2145" s="296">
        <v>137.19</v>
      </c>
    </row>
    <row r="2146" spans="1:4" x14ac:dyDescent="0.35">
      <c r="A2146">
        <v>2314</v>
      </c>
      <c r="B2146" t="s">
        <v>18453</v>
      </c>
      <c r="C2146">
        <v>0</v>
      </c>
      <c r="D2146" s="296">
        <v>8.0329999999999995</v>
      </c>
    </row>
    <row r="2147" spans="1:4" x14ac:dyDescent="0.35">
      <c r="A2147">
        <v>2315</v>
      </c>
      <c r="B2147" t="s">
        <v>18454</v>
      </c>
      <c r="C2147">
        <v>0</v>
      </c>
      <c r="D2147" s="296">
        <v>0</v>
      </c>
    </row>
    <row r="2148" spans="1:4" x14ac:dyDescent="0.35">
      <c r="A2148">
        <v>2316</v>
      </c>
      <c r="B2148" t="s">
        <v>18455</v>
      </c>
      <c r="C2148">
        <v>0</v>
      </c>
      <c r="D2148" s="296">
        <v>3.7109999999999999</v>
      </c>
    </row>
    <row r="2149" spans="1:4" x14ac:dyDescent="0.35">
      <c r="A2149">
        <v>2317</v>
      </c>
      <c r="B2149" t="s">
        <v>18456</v>
      </c>
      <c r="C2149">
        <v>0</v>
      </c>
      <c r="D2149" s="296">
        <v>6.3339999999999996</v>
      </c>
    </row>
    <row r="2150" spans="1:4" x14ac:dyDescent="0.35">
      <c r="A2150">
        <v>2318</v>
      </c>
      <c r="B2150" t="s">
        <v>18457</v>
      </c>
      <c r="C2150">
        <v>0</v>
      </c>
      <c r="D2150" s="296">
        <v>1.512</v>
      </c>
    </row>
    <row r="2151" spans="1:4" x14ac:dyDescent="0.35">
      <c r="A2151">
        <v>2319</v>
      </c>
      <c r="B2151" t="s">
        <v>18458</v>
      </c>
      <c r="C2151">
        <v>0</v>
      </c>
      <c r="D2151" s="296">
        <v>1.46</v>
      </c>
    </row>
    <row r="2152" spans="1:4" x14ac:dyDescent="0.35">
      <c r="A2152">
        <v>2320</v>
      </c>
      <c r="B2152" t="s">
        <v>18459</v>
      </c>
      <c r="C2152">
        <v>0</v>
      </c>
      <c r="D2152" s="296">
        <v>3.1320000000000001</v>
      </c>
    </row>
    <row r="2153" spans="1:4" x14ac:dyDescent="0.35">
      <c r="A2153">
        <v>2321</v>
      </c>
      <c r="B2153" t="s">
        <v>18460</v>
      </c>
      <c r="C2153">
        <v>0</v>
      </c>
      <c r="D2153" s="296">
        <v>3.2</v>
      </c>
    </row>
    <row r="2154" spans="1:4" x14ac:dyDescent="0.35">
      <c r="A2154">
        <v>2322</v>
      </c>
      <c r="B2154" t="s">
        <v>18461</v>
      </c>
      <c r="C2154">
        <v>0</v>
      </c>
      <c r="D2154" s="296">
        <v>6.0679999999999996</v>
      </c>
    </row>
    <row r="2155" spans="1:4" x14ac:dyDescent="0.35">
      <c r="A2155">
        <v>2323</v>
      </c>
      <c r="B2155" t="s">
        <v>18462</v>
      </c>
      <c r="C2155">
        <v>6</v>
      </c>
      <c r="D2155" s="296">
        <v>37</v>
      </c>
    </row>
    <row r="2156" spans="1:4" x14ac:dyDescent="0.35">
      <c r="A2156">
        <v>2324</v>
      </c>
      <c r="B2156" t="s">
        <v>18463</v>
      </c>
      <c r="C2156">
        <v>0</v>
      </c>
      <c r="D2156" s="296">
        <v>2.6</v>
      </c>
    </row>
    <row r="2157" spans="1:4" x14ac:dyDescent="0.35">
      <c r="A2157">
        <v>2325</v>
      </c>
      <c r="B2157" t="s">
        <v>18464</v>
      </c>
      <c r="C2157">
        <v>0</v>
      </c>
      <c r="D2157" s="296">
        <v>2.1</v>
      </c>
    </row>
    <row r="2158" spans="1:4" x14ac:dyDescent="0.35">
      <c r="A2158">
        <v>2326</v>
      </c>
      <c r="B2158" t="s">
        <v>18465</v>
      </c>
      <c r="C2158">
        <v>0</v>
      </c>
      <c r="D2158" s="296">
        <v>3.6</v>
      </c>
    </row>
    <row r="2159" spans="1:4" x14ac:dyDescent="0.35">
      <c r="A2159">
        <v>2327</v>
      </c>
      <c r="B2159" t="s">
        <v>18466</v>
      </c>
      <c r="C2159">
        <v>0</v>
      </c>
      <c r="D2159" s="296">
        <v>5.8</v>
      </c>
    </row>
    <row r="2160" spans="1:4" x14ac:dyDescent="0.35">
      <c r="A2160">
        <v>2328</v>
      </c>
      <c r="B2160" t="s">
        <v>18467</v>
      </c>
      <c r="C2160">
        <v>0</v>
      </c>
      <c r="D2160" s="296">
        <v>0</v>
      </c>
    </row>
    <row r="2161" spans="1:4" x14ac:dyDescent="0.35">
      <c r="A2161">
        <v>2329</v>
      </c>
      <c r="B2161" t="s">
        <v>18468</v>
      </c>
      <c r="C2161">
        <v>0</v>
      </c>
      <c r="D2161" s="296">
        <v>0</v>
      </c>
    </row>
    <row r="2162" spans="1:4" x14ac:dyDescent="0.35">
      <c r="A2162">
        <v>2330</v>
      </c>
      <c r="B2162" t="s">
        <v>18469</v>
      </c>
      <c r="C2162">
        <v>0</v>
      </c>
      <c r="D2162" s="296">
        <v>3.25</v>
      </c>
    </row>
    <row r="2163" spans="1:4" x14ac:dyDescent="0.35">
      <c r="A2163">
        <v>2334</v>
      </c>
      <c r="B2163" t="s">
        <v>18470</v>
      </c>
      <c r="C2163">
        <v>0</v>
      </c>
      <c r="D2163" s="296">
        <v>17.710999999999999</v>
      </c>
    </row>
    <row r="2164" spans="1:4" x14ac:dyDescent="0.35">
      <c r="A2164">
        <v>2335</v>
      </c>
      <c r="B2164" t="s">
        <v>18471</v>
      </c>
      <c r="C2164">
        <v>6</v>
      </c>
      <c r="D2164" s="296">
        <v>17.64</v>
      </c>
    </row>
    <row r="2165" spans="1:4" x14ac:dyDescent="0.35">
      <c r="A2165">
        <v>2336</v>
      </c>
      <c r="B2165" t="s">
        <v>18472</v>
      </c>
      <c r="C2165">
        <v>0</v>
      </c>
      <c r="D2165" s="296">
        <v>17.64</v>
      </c>
    </row>
    <row r="2166" spans="1:4" x14ac:dyDescent="0.35">
      <c r="A2166">
        <v>2337</v>
      </c>
      <c r="B2166" t="s">
        <v>18473</v>
      </c>
      <c r="C2166">
        <v>0</v>
      </c>
      <c r="D2166" s="296">
        <v>4.6769999999999996</v>
      </c>
    </row>
    <row r="2167" spans="1:4" x14ac:dyDescent="0.35">
      <c r="A2167">
        <v>2338</v>
      </c>
      <c r="B2167" t="s">
        <v>18474</v>
      </c>
      <c r="C2167">
        <v>24</v>
      </c>
      <c r="D2167" s="296">
        <v>17.64</v>
      </c>
    </row>
    <row r="2168" spans="1:4" x14ac:dyDescent="0.35">
      <c r="A2168">
        <v>2339</v>
      </c>
      <c r="B2168" t="s">
        <v>18475</v>
      </c>
      <c r="C2168">
        <v>6</v>
      </c>
      <c r="D2168" s="296">
        <v>20.7</v>
      </c>
    </row>
    <row r="2169" spans="1:4" x14ac:dyDescent="0.35">
      <c r="A2169">
        <v>2340</v>
      </c>
      <c r="B2169" t="s">
        <v>18476</v>
      </c>
      <c r="C2169">
        <v>12</v>
      </c>
      <c r="D2169" s="296">
        <v>17.64</v>
      </c>
    </row>
    <row r="2170" spans="1:4" x14ac:dyDescent="0.35">
      <c r="A2170">
        <v>2341</v>
      </c>
      <c r="B2170" t="s">
        <v>18477</v>
      </c>
      <c r="C2170">
        <v>24</v>
      </c>
      <c r="D2170" s="296">
        <v>7.02</v>
      </c>
    </row>
    <row r="2171" spans="1:4" x14ac:dyDescent="0.35">
      <c r="A2171">
        <v>2342</v>
      </c>
      <c r="B2171" t="s">
        <v>18478</v>
      </c>
      <c r="C2171">
        <v>12</v>
      </c>
      <c r="D2171" s="296">
        <v>22.5</v>
      </c>
    </row>
    <row r="2172" spans="1:4" x14ac:dyDescent="0.35">
      <c r="A2172">
        <v>2343</v>
      </c>
      <c r="B2172" t="s">
        <v>18479</v>
      </c>
      <c r="C2172">
        <v>0</v>
      </c>
      <c r="D2172" s="296">
        <v>18.5</v>
      </c>
    </row>
    <row r="2173" spans="1:4" x14ac:dyDescent="0.35">
      <c r="A2173">
        <v>2344</v>
      </c>
      <c r="B2173" t="s">
        <v>18480</v>
      </c>
      <c r="C2173">
        <v>0</v>
      </c>
      <c r="D2173" s="296">
        <v>5.0999999999999996</v>
      </c>
    </row>
    <row r="2174" spans="1:4" x14ac:dyDescent="0.35">
      <c r="A2174">
        <v>2345</v>
      </c>
      <c r="B2174" t="s">
        <v>18481</v>
      </c>
      <c r="C2174">
        <v>0</v>
      </c>
      <c r="D2174" s="296">
        <v>26.69</v>
      </c>
    </row>
    <row r="2175" spans="1:4" x14ac:dyDescent="0.35">
      <c r="A2175">
        <v>2346</v>
      </c>
      <c r="B2175" t="s">
        <v>18482</v>
      </c>
      <c r="C2175">
        <v>0</v>
      </c>
      <c r="D2175" s="296">
        <v>19.309999999999999</v>
      </c>
    </row>
    <row r="2176" spans="1:4" x14ac:dyDescent="0.35">
      <c r="A2176">
        <v>2347</v>
      </c>
      <c r="B2176" t="s">
        <v>18483</v>
      </c>
      <c r="C2176">
        <v>0</v>
      </c>
      <c r="D2176" s="296">
        <v>2.68</v>
      </c>
    </row>
    <row r="2177" spans="1:4" x14ac:dyDescent="0.35">
      <c r="A2177">
        <v>2348</v>
      </c>
      <c r="B2177" t="s">
        <v>18484</v>
      </c>
      <c r="C2177">
        <v>0</v>
      </c>
      <c r="D2177" s="296">
        <v>63.66</v>
      </c>
    </row>
    <row r="2178" spans="1:4" x14ac:dyDescent="0.35">
      <c r="A2178">
        <v>2349</v>
      </c>
      <c r="B2178" t="s">
        <v>18485</v>
      </c>
      <c r="C2178">
        <v>3</v>
      </c>
      <c r="D2178" s="296">
        <v>58.95</v>
      </c>
    </row>
    <row r="2179" spans="1:4" x14ac:dyDescent="0.35">
      <c r="A2179">
        <v>2350</v>
      </c>
      <c r="B2179" t="s">
        <v>18486</v>
      </c>
      <c r="C2179">
        <v>0</v>
      </c>
      <c r="D2179" s="296">
        <v>2.65</v>
      </c>
    </row>
    <row r="2180" spans="1:4" x14ac:dyDescent="0.35">
      <c r="A2180">
        <v>2351</v>
      </c>
      <c r="B2180" t="s">
        <v>18487</v>
      </c>
      <c r="C2180">
        <v>0</v>
      </c>
      <c r="D2180" s="296">
        <v>2.7</v>
      </c>
    </row>
    <row r="2181" spans="1:4" x14ac:dyDescent="0.35">
      <c r="A2181">
        <v>2352</v>
      </c>
      <c r="B2181" t="s">
        <v>18488</v>
      </c>
      <c r="C2181">
        <v>0</v>
      </c>
      <c r="D2181" s="296">
        <v>2.8</v>
      </c>
    </row>
    <row r="2182" spans="1:4" x14ac:dyDescent="0.35">
      <c r="A2182">
        <v>2353</v>
      </c>
      <c r="B2182" t="s">
        <v>18489</v>
      </c>
      <c r="C2182">
        <v>0</v>
      </c>
      <c r="D2182" s="296">
        <v>4</v>
      </c>
    </row>
    <row r="2183" spans="1:4" x14ac:dyDescent="0.35">
      <c r="A2183">
        <v>2354</v>
      </c>
      <c r="B2183" t="s">
        <v>18490</v>
      </c>
      <c r="C2183">
        <v>0</v>
      </c>
      <c r="D2183" s="296">
        <v>2.9</v>
      </c>
    </row>
    <row r="2184" spans="1:4" x14ac:dyDescent="0.35">
      <c r="A2184">
        <v>2355</v>
      </c>
      <c r="B2184" t="s">
        <v>18491</v>
      </c>
      <c r="C2184">
        <v>0</v>
      </c>
      <c r="D2184" s="296">
        <v>23.67</v>
      </c>
    </row>
    <row r="2185" spans="1:4" x14ac:dyDescent="0.35">
      <c r="A2185">
        <v>2356</v>
      </c>
      <c r="B2185" t="s">
        <v>18492</v>
      </c>
      <c r="C2185">
        <v>0</v>
      </c>
      <c r="D2185" s="296">
        <v>18.446000000000002</v>
      </c>
    </row>
    <row r="2186" spans="1:4" x14ac:dyDescent="0.35">
      <c r="A2186">
        <v>2357</v>
      </c>
      <c r="B2186" t="s">
        <v>18493</v>
      </c>
      <c r="C2186">
        <v>0</v>
      </c>
      <c r="D2186" s="296">
        <v>37.659999999999997</v>
      </c>
    </row>
    <row r="2187" spans="1:4" x14ac:dyDescent="0.35">
      <c r="A2187">
        <v>2358</v>
      </c>
      <c r="B2187" t="s">
        <v>18494</v>
      </c>
      <c r="C2187">
        <v>0</v>
      </c>
      <c r="D2187" s="296">
        <v>32.659999999999997</v>
      </c>
    </row>
    <row r="2188" spans="1:4" x14ac:dyDescent="0.35">
      <c r="A2188">
        <v>2359</v>
      </c>
      <c r="B2188" t="s">
        <v>18495</v>
      </c>
      <c r="C2188">
        <v>0</v>
      </c>
      <c r="D2188" s="296">
        <v>20.7</v>
      </c>
    </row>
    <row r="2189" spans="1:4" x14ac:dyDescent="0.35">
      <c r="A2189">
        <v>2360</v>
      </c>
      <c r="B2189" t="s">
        <v>18496</v>
      </c>
      <c r="C2189">
        <v>36</v>
      </c>
      <c r="D2189" s="296">
        <v>7.4</v>
      </c>
    </row>
    <row r="2190" spans="1:4" x14ac:dyDescent="0.35">
      <c r="A2190">
        <v>2361</v>
      </c>
      <c r="B2190" t="s">
        <v>18497</v>
      </c>
      <c r="C2190">
        <v>0</v>
      </c>
      <c r="D2190" s="296">
        <v>7.35</v>
      </c>
    </row>
    <row r="2191" spans="1:4" x14ac:dyDescent="0.35">
      <c r="A2191">
        <v>2362</v>
      </c>
      <c r="B2191" t="s">
        <v>18498</v>
      </c>
      <c r="C2191">
        <v>0</v>
      </c>
      <c r="D2191" s="296">
        <v>41.5</v>
      </c>
    </row>
    <row r="2192" spans="1:4" x14ac:dyDescent="0.35">
      <c r="A2192">
        <v>2363</v>
      </c>
      <c r="B2192" t="s">
        <v>18499</v>
      </c>
      <c r="C2192">
        <v>0</v>
      </c>
      <c r="D2192" s="296">
        <v>156.87</v>
      </c>
    </row>
    <row r="2193" spans="1:4" x14ac:dyDescent="0.35">
      <c r="A2193">
        <v>2364</v>
      </c>
      <c r="B2193" t="s">
        <v>18500</v>
      </c>
      <c r="C2193">
        <v>0</v>
      </c>
      <c r="D2193" s="296">
        <v>5.7</v>
      </c>
    </row>
    <row r="2194" spans="1:4" x14ac:dyDescent="0.35">
      <c r="A2194">
        <v>2365</v>
      </c>
      <c r="B2194" t="s">
        <v>18501</v>
      </c>
      <c r="C2194">
        <v>0</v>
      </c>
      <c r="D2194" s="296">
        <v>2.75</v>
      </c>
    </row>
    <row r="2195" spans="1:4" x14ac:dyDescent="0.35">
      <c r="A2195">
        <v>2366</v>
      </c>
      <c r="B2195" t="s">
        <v>18502</v>
      </c>
      <c r="C2195">
        <v>24</v>
      </c>
      <c r="D2195" s="296">
        <v>3.6</v>
      </c>
    </row>
    <row r="2196" spans="1:4" x14ac:dyDescent="0.35">
      <c r="A2196">
        <v>2367</v>
      </c>
      <c r="B2196" t="s">
        <v>18503</v>
      </c>
      <c r="C2196">
        <v>12</v>
      </c>
      <c r="D2196" s="296">
        <v>25.5</v>
      </c>
    </row>
    <row r="2197" spans="1:4" x14ac:dyDescent="0.35">
      <c r="A2197">
        <v>2368</v>
      </c>
      <c r="B2197" t="s">
        <v>18504</v>
      </c>
      <c r="C2197">
        <v>0</v>
      </c>
      <c r="D2197" s="296">
        <v>2.9</v>
      </c>
    </row>
    <row r="2198" spans="1:4" x14ac:dyDescent="0.35">
      <c r="A2198">
        <v>2369</v>
      </c>
      <c r="B2198" t="s">
        <v>18505</v>
      </c>
      <c r="C2198">
        <v>0</v>
      </c>
      <c r="D2198" s="296">
        <v>4.4080000000000004</v>
      </c>
    </row>
    <row r="2199" spans="1:4" x14ac:dyDescent="0.35">
      <c r="A2199">
        <v>2370</v>
      </c>
      <c r="B2199" t="s">
        <v>18506</v>
      </c>
      <c r="C2199">
        <v>0</v>
      </c>
      <c r="D2199" s="296">
        <v>5.2439999999999998</v>
      </c>
    </row>
    <row r="2200" spans="1:4" x14ac:dyDescent="0.35">
      <c r="A2200">
        <v>2371</v>
      </c>
      <c r="B2200" t="s">
        <v>18507</v>
      </c>
      <c r="C2200">
        <v>0</v>
      </c>
      <c r="D2200" s="296">
        <v>4.9470000000000001</v>
      </c>
    </row>
    <row r="2201" spans="1:4" x14ac:dyDescent="0.35">
      <c r="A2201">
        <v>2372</v>
      </c>
      <c r="B2201" t="s">
        <v>18508</v>
      </c>
      <c r="C2201">
        <v>0</v>
      </c>
      <c r="D2201" s="296">
        <v>162</v>
      </c>
    </row>
    <row r="2202" spans="1:4" x14ac:dyDescent="0.35">
      <c r="A2202">
        <v>2373</v>
      </c>
      <c r="B2202" t="s">
        <v>18509</v>
      </c>
      <c r="C2202">
        <v>0</v>
      </c>
      <c r="D2202" s="296">
        <v>17.91</v>
      </c>
    </row>
    <row r="2203" spans="1:4" x14ac:dyDescent="0.35">
      <c r="A2203">
        <v>2374</v>
      </c>
      <c r="B2203" t="s">
        <v>18510</v>
      </c>
      <c r="C2203">
        <v>3</v>
      </c>
      <c r="D2203" s="296">
        <v>3.09</v>
      </c>
    </row>
    <row r="2204" spans="1:4" x14ac:dyDescent="0.35">
      <c r="A2204">
        <v>2375</v>
      </c>
      <c r="B2204" t="s">
        <v>18511</v>
      </c>
      <c r="C2204">
        <v>12</v>
      </c>
      <c r="D2204" s="296">
        <v>22.2</v>
      </c>
    </row>
    <row r="2205" spans="1:4" x14ac:dyDescent="0.35">
      <c r="A2205">
        <v>2376</v>
      </c>
      <c r="B2205" t="s">
        <v>18512</v>
      </c>
      <c r="C2205">
        <v>0</v>
      </c>
      <c r="D2205" s="296">
        <v>29.433</v>
      </c>
    </row>
    <row r="2206" spans="1:4" x14ac:dyDescent="0.35">
      <c r="A2206">
        <v>2377</v>
      </c>
      <c r="B2206" t="s">
        <v>18513</v>
      </c>
      <c r="C2206">
        <v>0</v>
      </c>
      <c r="D2206" s="296">
        <v>48.7</v>
      </c>
    </row>
    <row r="2207" spans="1:4" x14ac:dyDescent="0.35">
      <c r="A2207">
        <v>2378</v>
      </c>
      <c r="B2207" t="s">
        <v>18514</v>
      </c>
      <c r="C2207">
        <v>0</v>
      </c>
      <c r="D2207" s="296">
        <v>9.35</v>
      </c>
    </row>
    <row r="2208" spans="1:4" x14ac:dyDescent="0.35">
      <c r="A2208">
        <v>2379</v>
      </c>
      <c r="B2208" t="s">
        <v>18515</v>
      </c>
      <c r="C2208">
        <v>0</v>
      </c>
      <c r="D2208" s="296">
        <v>48</v>
      </c>
    </row>
    <row r="2209" spans="1:4" x14ac:dyDescent="0.35">
      <c r="A2209">
        <v>2380</v>
      </c>
      <c r="B2209" t="s">
        <v>18516</v>
      </c>
      <c r="C2209">
        <v>0</v>
      </c>
      <c r="D2209" s="296">
        <v>14.5</v>
      </c>
    </row>
    <row r="2210" spans="1:4" x14ac:dyDescent="0.35">
      <c r="A2210">
        <v>2381</v>
      </c>
      <c r="B2210" t="s">
        <v>18517</v>
      </c>
      <c r="C2210">
        <v>0</v>
      </c>
      <c r="D2210" s="296">
        <v>15.67</v>
      </c>
    </row>
    <row r="2211" spans="1:4" x14ac:dyDescent="0.35">
      <c r="A2211">
        <v>2382</v>
      </c>
      <c r="B2211" t="s">
        <v>18518</v>
      </c>
      <c r="C2211">
        <v>0</v>
      </c>
      <c r="D2211" s="296">
        <v>15.8</v>
      </c>
    </row>
    <row r="2212" spans="1:4" x14ac:dyDescent="0.35">
      <c r="A2212">
        <v>2383</v>
      </c>
      <c r="B2212" t="s">
        <v>18519</v>
      </c>
      <c r="C2212">
        <v>0</v>
      </c>
      <c r="D2212" s="296">
        <v>17.376999999999999</v>
      </c>
    </row>
    <row r="2213" spans="1:4" x14ac:dyDescent="0.35">
      <c r="A2213">
        <v>2384</v>
      </c>
      <c r="B2213" t="s">
        <v>18520</v>
      </c>
      <c r="C2213">
        <v>0</v>
      </c>
      <c r="D2213" s="296">
        <v>7.61</v>
      </c>
    </row>
    <row r="2214" spans="1:4" x14ac:dyDescent="0.35">
      <c r="A2214">
        <v>2385</v>
      </c>
      <c r="B2214" t="s">
        <v>18521</v>
      </c>
      <c r="C2214">
        <v>6</v>
      </c>
      <c r="D2214" s="296">
        <v>42</v>
      </c>
    </row>
    <row r="2215" spans="1:4" x14ac:dyDescent="0.35">
      <c r="A2215">
        <v>2386</v>
      </c>
      <c r="B2215" t="s">
        <v>18522</v>
      </c>
      <c r="C2215">
        <v>0</v>
      </c>
      <c r="D2215" s="296">
        <v>205.65</v>
      </c>
    </row>
    <row r="2216" spans="1:4" x14ac:dyDescent="0.35">
      <c r="A2216">
        <v>2387</v>
      </c>
      <c r="B2216" t="s">
        <v>18523</v>
      </c>
      <c r="C2216">
        <v>36</v>
      </c>
      <c r="D2216" s="296">
        <v>11.37</v>
      </c>
    </row>
    <row r="2217" spans="1:4" x14ac:dyDescent="0.35">
      <c r="A2217">
        <v>2389</v>
      </c>
      <c r="B2217" t="s">
        <v>18524</v>
      </c>
      <c r="C2217">
        <v>0</v>
      </c>
      <c r="D2217" s="296">
        <v>14.509</v>
      </c>
    </row>
    <row r="2218" spans="1:4" x14ac:dyDescent="0.35">
      <c r="A2218">
        <v>2390</v>
      </c>
      <c r="B2218" t="s">
        <v>18525</v>
      </c>
      <c r="C2218">
        <v>0</v>
      </c>
      <c r="D2218" s="296">
        <v>33.659999999999997</v>
      </c>
    </row>
    <row r="2219" spans="1:4" x14ac:dyDescent="0.35">
      <c r="A2219">
        <v>2391</v>
      </c>
      <c r="B2219" t="s">
        <v>18526</v>
      </c>
      <c r="C2219">
        <v>6</v>
      </c>
      <c r="D2219" s="296">
        <v>38.409999999999997</v>
      </c>
    </row>
    <row r="2220" spans="1:4" x14ac:dyDescent="0.35">
      <c r="A2220">
        <v>2392</v>
      </c>
      <c r="B2220" t="s">
        <v>18527</v>
      </c>
      <c r="C2220">
        <v>0</v>
      </c>
      <c r="D2220" s="296">
        <v>24.78</v>
      </c>
    </row>
    <row r="2221" spans="1:4" x14ac:dyDescent="0.35">
      <c r="A2221">
        <v>2393</v>
      </c>
      <c r="B2221" t="s">
        <v>18528</v>
      </c>
      <c r="C2221">
        <v>6</v>
      </c>
      <c r="D2221" s="296">
        <v>41.87</v>
      </c>
    </row>
    <row r="2222" spans="1:4" x14ac:dyDescent="0.35">
      <c r="A2222">
        <v>2396</v>
      </c>
      <c r="B2222" t="s">
        <v>18529</v>
      </c>
      <c r="C2222">
        <v>0</v>
      </c>
      <c r="D2222" s="296">
        <v>14.9</v>
      </c>
    </row>
    <row r="2223" spans="1:4" x14ac:dyDescent="0.35">
      <c r="A2223">
        <v>2397</v>
      </c>
      <c r="B2223" t="s">
        <v>18530</v>
      </c>
      <c r="C2223">
        <v>0</v>
      </c>
      <c r="D2223" s="296">
        <v>25.25</v>
      </c>
    </row>
    <row r="2224" spans="1:4" x14ac:dyDescent="0.35">
      <c r="A2224">
        <v>2398</v>
      </c>
      <c r="B2224" t="s">
        <v>18531</v>
      </c>
      <c r="C2224">
        <v>0</v>
      </c>
      <c r="D2224" s="296">
        <v>10.836</v>
      </c>
    </row>
    <row r="2225" spans="1:4" x14ac:dyDescent="0.35">
      <c r="A2225">
        <v>2399</v>
      </c>
      <c r="B2225" t="s">
        <v>18532</v>
      </c>
      <c r="C2225">
        <v>0</v>
      </c>
      <c r="D2225" s="296">
        <v>19.29</v>
      </c>
    </row>
    <row r="2226" spans="1:4" x14ac:dyDescent="0.35">
      <c r="A2226">
        <v>2400</v>
      </c>
      <c r="B2226" t="s">
        <v>18533</v>
      </c>
      <c r="C2226">
        <v>0</v>
      </c>
      <c r="D2226" s="296">
        <v>33.03</v>
      </c>
    </row>
    <row r="2227" spans="1:4" x14ac:dyDescent="0.35">
      <c r="A2227">
        <v>2401</v>
      </c>
      <c r="B2227" t="s">
        <v>18534</v>
      </c>
      <c r="C2227">
        <v>0</v>
      </c>
      <c r="D2227" s="296">
        <v>34.950000000000003</v>
      </c>
    </row>
    <row r="2228" spans="1:4" x14ac:dyDescent="0.35">
      <c r="A2228">
        <v>2403</v>
      </c>
      <c r="B2228" t="s">
        <v>18535</v>
      </c>
      <c r="C2228">
        <v>3</v>
      </c>
      <c r="D2228" s="296">
        <v>22.73</v>
      </c>
    </row>
    <row r="2229" spans="1:4" x14ac:dyDescent="0.35">
      <c r="A2229">
        <v>2404</v>
      </c>
      <c r="B2229" t="s">
        <v>18536</v>
      </c>
      <c r="C2229">
        <v>0</v>
      </c>
      <c r="D2229" s="296">
        <v>3.79</v>
      </c>
    </row>
    <row r="2230" spans="1:4" x14ac:dyDescent="0.35">
      <c r="A2230">
        <v>2405</v>
      </c>
      <c r="B2230" t="s">
        <v>18537</v>
      </c>
      <c r="C2230">
        <v>0</v>
      </c>
      <c r="D2230" s="296">
        <v>4.72</v>
      </c>
    </row>
    <row r="2231" spans="1:4" x14ac:dyDescent="0.35">
      <c r="A2231">
        <v>2406</v>
      </c>
      <c r="B2231" t="s">
        <v>18538</v>
      </c>
      <c r="C2231">
        <v>0</v>
      </c>
      <c r="D2231" s="296">
        <v>3.1909999999999998</v>
      </c>
    </row>
    <row r="2232" spans="1:4" x14ac:dyDescent="0.35">
      <c r="A2232">
        <v>2407</v>
      </c>
      <c r="B2232" t="s">
        <v>18539</v>
      </c>
      <c r="C2232">
        <v>0</v>
      </c>
      <c r="D2232" s="296">
        <v>7.97</v>
      </c>
    </row>
    <row r="2233" spans="1:4" x14ac:dyDescent="0.35">
      <c r="A2233">
        <v>2408</v>
      </c>
      <c r="B2233" t="s">
        <v>18540</v>
      </c>
      <c r="C2233">
        <v>0</v>
      </c>
      <c r="D2233" s="296">
        <v>12.81</v>
      </c>
    </row>
    <row r="2234" spans="1:4" x14ac:dyDescent="0.35">
      <c r="A2234">
        <v>2409</v>
      </c>
      <c r="B2234" t="s">
        <v>18541</v>
      </c>
      <c r="C2234">
        <v>0</v>
      </c>
      <c r="D2234" s="296">
        <v>14.015000000000001</v>
      </c>
    </row>
    <row r="2235" spans="1:4" x14ac:dyDescent="0.35">
      <c r="A2235">
        <v>2410</v>
      </c>
      <c r="B2235" t="s">
        <v>18542</v>
      </c>
      <c r="C2235">
        <v>0</v>
      </c>
      <c r="D2235" s="296">
        <v>10.48</v>
      </c>
    </row>
    <row r="2236" spans="1:4" x14ac:dyDescent="0.35">
      <c r="A2236">
        <v>2411</v>
      </c>
      <c r="B2236" t="s">
        <v>18543</v>
      </c>
      <c r="C2236">
        <v>15</v>
      </c>
      <c r="D2236" s="296">
        <v>9.4499999999999993</v>
      </c>
    </row>
    <row r="2237" spans="1:4" x14ac:dyDescent="0.35">
      <c r="A2237">
        <v>2412</v>
      </c>
      <c r="B2237" t="s">
        <v>18544</v>
      </c>
      <c r="C2237">
        <v>0</v>
      </c>
      <c r="D2237" s="296">
        <v>8.07</v>
      </c>
    </row>
    <row r="2238" spans="1:4" x14ac:dyDescent="0.35">
      <c r="A2238">
        <v>2413</v>
      </c>
      <c r="B2238" t="s">
        <v>18545</v>
      </c>
      <c r="C2238">
        <v>0</v>
      </c>
      <c r="D2238" s="296">
        <v>9.3000000000000007</v>
      </c>
    </row>
    <row r="2239" spans="1:4" x14ac:dyDescent="0.35">
      <c r="A2239">
        <v>2414</v>
      </c>
      <c r="B2239" t="s">
        <v>18546</v>
      </c>
      <c r="C2239">
        <v>0</v>
      </c>
      <c r="D2239" s="296">
        <v>9.41</v>
      </c>
    </row>
    <row r="2240" spans="1:4" x14ac:dyDescent="0.35">
      <c r="A2240">
        <v>2415</v>
      </c>
      <c r="B2240" t="s">
        <v>18547</v>
      </c>
      <c r="C2240">
        <v>0</v>
      </c>
      <c r="D2240" s="296">
        <v>9.61</v>
      </c>
    </row>
    <row r="2241" spans="1:4" x14ac:dyDescent="0.35">
      <c r="A2241">
        <v>2416</v>
      </c>
      <c r="B2241" t="s">
        <v>18548</v>
      </c>
      <c r="C2241">
        <v>0</v>
      </c>
      <c r="D2241" s="296">
        <v>4.4459999999999997</v>
      </c>
    </row>
    <row r="2242" spans="1:4" x14ac:dyDescent="0.35">
      <c r="A2242">
        <v>2417</v>
      </c>
      <c r="B2242" t="s">
        <v>18549</v>
      </c>
      <c r="C2242">
        <v>0</v>
      </c>
      <c r="D2242" s="296">
        <v>9.0839999999999996</v>
      </c>
    </row>
    <row r="2243" spans="1:4" x14ac:dyDescent="0.35">
      <c r="A2243">
        <v>2418</v>
      </c>
      <c r="B2243" t="s">
        <v>18550</v>
      </c>
      <c r="C2243">
        <v>0</v>
      </c>
      <c r="D2243" s="296">
        <v>24.19</v>
      </c>
    </row>
    <row r="2244" spans="1:4" x14ac:dyDescent="0.35">
      <c r="A2244">
        <v>2419</v>
      </c>
      <c r="B2244" t="s">
        <v>18551</v>
      </c>
      <c r="C2244">
        <v>0</v>
      </c>
      <c r="D2244" s="296">
        <v>87.36</v>
      </c>
    </row>
    <row r="2245" spans="1:4" x14ac:dyDescent="0.35">
      <c r="A2245">
        <v>2420</v>
      </c>
      <c r="B2245" t="s">
        <v>18552</v>
      </c>
      <c r="C2245">
        <v>0</v>
      </c>
      <c r="D2245" s="296">
        <v>27.39</v>
      </c>
    </row>
    <row r="2246" spans="1:4" x14ac:dyDescent="0.35">
      <c r="A2246">
        <v>2421</v>
      </c>
      <c r="B2246" t="s">
        <v>18553</v>
      </c>
      <c r="C2246">
        <v>0</v>
      </c>
      <c r="D2246" s="296">
        <v>13.98</v>
      </c>
    </row>
    <row r="2247" spans="1:4" x14ac:dyDescent="0.35">
      <c r="A2247">
        <v>2422</v>
      </c>
      <c r="B2247" t="s">
        <v>18554</v>
      </c>
      <c r="C2247">
        <v>0</v>
      </c>
      <c r="D2247" s="296">
        <v>24.83</v>
      </c>
    </row>
    <row r="2248" spans="1:4" x14ac:dyDescent="0.35">
      <c r="A2248">
        <v>2423</v>
      </c>
      <c r="B2248" t="s">
        <v>18555</v>
      </c>
      <c r="C2248">
        <v>0</v>
      </c>
      <c r="D2248" s="296">
        <v>22.88</v>
      </c>
    </row>
    <row r="2249" spans="1:4" x14ac:dyDescent="0.35">
      <c r="A2249">
        <v>2424</v>
      </c>
      <c r="B2249" t="s">
        <v>18556</v>
      </c>
      <c r="C2249">
        <v>0</v>
      </c>
      <c r="D2249" s="296">
        <v>45.66</v>
      </c>
    </row>
    <row r="2250" spans="1:4" x14ac:dyDescent="0.35">
      <c r="A2250">
        <v>2425</v>
      </c>
      <c r="B2250" t="s">
        <v>18557</v>
      </c>
      <c r="C2250">
        <v>0</v>
      </c>
      <c r="D2250" s="296">
        <v>41</v>
      </c>
    </row>
    <row r="2251" spans="1:4" x14ac:dyDescent="0.35">
      <c r="A2251">
        <v>2426</v>
      </c>
      <c r="B2251" t="s">
        <v>18558</v>
      </c>
      <c r="C2251">
        <v>0</v>
      </c>
      <c r="D2251" s="296">
        <v>16.309999999999999</v>
      </c>
    </row>
    <row r="2252" spans="1:4" x14ac:dyDescent="0.35">
      <c r="A2252">
        <v>2427</v>
      </c>
      <c r="B2252" t="s">
        <v>18559</v>
      </c>
      <c r="C2252">
        <v>0</v>
      </c>
      <c r="D2252" s="296">
        <v>31.37</v>
      </c>
    </row>
    <row r="2253" spans="1:4" x14ac:dyDescent="0.35">
      <c r="A2253">
        <v>2428</v>
      </c>
      <c r="B2253" t="s">
        <v>18560</v>
      </c>
      <c r="C2253">
        <v>96</v>
      </c>
      <c r="D2253" s="296">
        <v>21.8</v>
      </c>
    </row>
    <row r="2254" spans="1:4" x14ac:dyDescent="0.35">
      <c r="A2254">
        <v>2429</v>
      </c>
      <c r="B2254" t="s">
        <v>18561</v>
      </c>
      <c r="C2254">
        <v>0</v>
      </c>
      <c r="D2254" s="296">
        <v>2.9140000000000001</v>
      </c>
    </row>
    <row r="2255" spans="1:4" x14ac:dyDescent="0.35">
      <c r="A2255">
        <v>2430</v>
      </c>
      <c r="B2255" t="s">
        <v>18562</v>
      </c>
      <c r="C2255">
        <v>0</v>
      </c>
      <c r="D2255" s="296">
        <v>38.9</v>
      </c>
    </row>
    <row r="2256" spans="1:4" x14ac:dyDescent="0.35">
      <c r="A2256">
        <v>2431</v>
      </c>
      <c r="B2256" t="s">
        <v>18563</v>
      </c>
      <c r="C2256">
        <v>0</v>
      </c>
      <c r="D2256" s="296">
        <v>42.76</v>
      </c>
    </row>
    <row r="2257" spans="1:4" x14ac:dyDescent="0.35">
      <c r="A2257">
        <v>2432</v>
      </c>
      <c r="B2257" t="s">
        <v>18564</v>
      </c>
      <c r="C2257">
        <v>0</v>
      </c>
      <c r="D2257" s="296">
        <v>5.53</v>
      </c>
    </row>
    <row r="2258" spans="1:4" x14ac:dyDescent="0.35">
      <c r="A2258">
        <v>2433</v>
      </c>
      <c r="B2258" t="s">
        <v>18565</v>
      </c>
      <c r="C2258">
        <v>0</v>
      </c>
      <c r="D2258" s="296">
        <v>26.4</v>
      </c>
    </row>
    <row r="2259" spans="1:4" x14ac:dyDescent="0.35">
      <c r="A2259">
        <v>2434</v>
      </c>
      <c r="B2259" t="s">
        <v>18566</v>
      </c>
      <c r="C2259">
        <v>0</v>
      </c>
      <c r="D2259" s="296">
        <v>16</v>
      </c>
    </row>
    <row r="2260" spans="1:4" x14ac:dyDescent="0.35">
      <c r="A2260">
        <v>2435</v>
      </c>
      <c r="B2260" t="s">
        <v>18567</v>
      </c>
      <c r="C2260">
        <v>0</v>
      </c>
      <c r="D2260" s="296">
        <v>7.44</v>
      </c>
    </row>
    <row r="2261" spans="1:4" x14ac:dyDescent="0.35">
      <c r="A2261">
        <v>2436</v>
      </c>
      <c r="B2261" t="s">
        <v>18568</v>
      </c>
      <c r="C2261">
        <v>0</v>
      </c>
      <c r="D2261" s="296">
        <v>9</v>
      </c>
    </row>
    <row r="2262" spans="1:4" x14ac:dyDescent="0.35">
      <c r="A2262">
        <v>2437</v>
      </c>
      <c r="B2262" t="s">
        <v>18569</v>
      </c>
      <c r="C2262">
        <v>0</v>
      </c>
      <c r="D2262" s="296">
        <v>8.8800000000000008</v>
      </c>
    </row>
    <row r="2263" spans="1:4" x14ac:dyDescent="0.35">
      <c r="A2263">
        <v>2438</v>
      </c>
      <c r="B2263" t="s">
        <v>18570</v>
      </c>
      <c r="C2263">
        <v>0</v>
      </c>
      <c r="D2263" s="296">
        <v>9.9</v>
      </c>
    </row>
    <row r="2264" spans="1:4" x14ac:dyDescent="0.35">
      <c r="A2264">
        <v>2439</v>
      </c>
      <c r="B2264" t="s">
        <v>18571</v>
      </c>
      <c r="C2264">
        <v>0</v>
      </c>
      <c r="D2264" s="296">
        <v>9</v>
      </c>
    </row>
    <row r="2265" spans="1:4" x14ac:dyDescent="0.35">
      <c r="A2265">
        <v>2440</v>
      </c>
      <c r="B2265" t="s">
        <v>18572</v>
      </c>
      <c r="C2265">
        <v>0</v>
      </c>
      <c r="D2265" s="296">
        <v>8</v>
      </c>
    </row>
    <row r="2266" spans="1:4" x14ac:dyDescent="0.35">
      <c r="A2266">
        <v>2441</v>
      </c>
      <c r="B2266" t="s">
        <v>18573</v>
      </c>
      <c r="C2266">
        <v>0</v>
      </c>
      <c r="D2266" s="296">
        <v>6.2</v>
      </c>
    </row>
    <row r="2267" spans="1:4" x14ac:dyDescent="0.35">
      <c r="A2267">
        <v>2442</v>
      </c>
      <c r="B2267" t="s">
        <v>18574</v>
      </c>
      <c r="C2267">
        <v>0</v>
      </c>
      <c r="D2267" s="296">
        <v>6.2</v>
      </c>
    </row>
    <row r="2268" spans="1:4" x14ac:dyDescent="0.35">
      <c r="A2268">
        <v>2443</v>
      </c>
      <c r="B2268" t="s">
        <v>18575</v>
      </c>
      <c r="C2268">
        <v>0</v>
      </c>
      <c r="D2268" s="296">
        <v>6.6</v>
      </c>
    </row>
    <row r="2269" spans="1:4" x14ac:dyDescent="0.35">
      <c r="A2269">
        <v>2444</v>
      </c>
      <c r="B2269" t="s">
        <v>18576</v>
      </c>
      <c r="C2269">
        <v>0</v>
      </c>
      <c r="D2269" s="296">
        <v>3.0830000000000002</v>
      </c>
    </row>
    <row r="2270" spans="1:4" x14ac:dyDescent="0.35">
      <c r="A2270">
        <v>2445</v>
      </c>
      <c r="B2270" t="s">
        <v>18577</v>
      </c>
      <c r="C2270">
        <v>0</v>
      </c>
      <c r="D2270" s="296">
        <v>6.3</v>
      </c>
    </row>
    <row r="2271" spans="1:4" x14ac:dyDescent="0.35">
      <c r="A2271">
        <v>2446</v>
      </c>
      <c r="B2271" t="s">
        <v>18578</v>
      </c>
      <c r="C2271">
        <v>0</v>
      </c>
      <c r="D2271" s="296">
        <v>6.3</v>
      </c>
    </row>
    <row r="2272" spans="1:4" x14ac:dyDescent="0.35">
      <c r="A2272">
        <v>2447</v>
      </c>
      <c r="B2272" t="s">
        <v>18579</v>
      </c>
      <c r="C2272">
        <v>0</v>
      </c>
      <c r="D2272" s="296">
        <v>6.3</v>
      </c>
    </row>
    <row r="2273" spans="1:4" x14ac:dyDescent="0.35">
      <c r="A2273">
        <v>2448</v>
      </c>
      <c r="B2273" t="s">
        <v>18580</v>
      </c>
      <c r="C2273">
        <v>0</v>
      </c>
      <c r="D2273" s="296">
        <v>7.7</v>
      </c>
    </row>
    <row r="2274" spans="1:4" x14ac:dyDescent="0.35">
      <c r="A2274">
        <v>2449</v>
      </c>
      <c r="B2274" t="s">
        <v>18581</v>
      </c>
      <c r="C2274">
        <v>0</v>
      </c>
      <c r="D2274" s="296">
        <v>4.95</v>
      </c>
    </row>
    <row r="2275" spans="1:4" x14ac:dyDescent="0.35">
      <c r="A2275">
        <v>2450</v>
      </c>
      <c r="B2275" t="s">
        <v>18582</v>
      </c>
      <c r="C2275">
        <v>18</v>
      </c>
      <c r="D2275" s="296">
        <v>8.64</v>
      </c>
    </row>
    <row r="2276" spans="1:4" x14ac:dyDescent="0.35">
      <c r="A2276">
        <v>2451</v>
      </c>
      <c r="B2276" t="s">
        <v>18583</v>
      </c>
      <c r="C2276">
        <v>0</v>
      </c>
      <c r="D2276" s="296">
        <v>3.85</v>
      </c>
    </row>
    <row r="2277" spans="1:4" x14ac:dyDescent="0.35">
      <c r="A2277">
        <v>2452</v>
      </c>
      <c r="B2277" t="s">
        <v>18584</v>
      </c>
      <c r="C2277">
        <v>0</v>
      </c>
      <c r="D2277" s="296">
        <v>2.851</v>
      </c>
    </row>
    <row r="2278" spans="1:4" x14ac:dyDescent="0.35">
      <c r="A2278">
        <v>2455</v>
      </c>
      <c r="B2278" t="s">
        <v>18585</v>
      </c>
      <c r="C2278">
        <v>0</v>
      </c>
      <c r="D2278" s="296">
        <v>2.238</v>
      </c>
    </row>
    <row r="2279" spans="1:4" x14ac:dyDescent="0.35">
      <c r="A2279">
        <v>2456</v>
      </c>
      <c r="B2279" t="s">
        <v>18586</v>
      </c>
      <c r="C2279">
        <v>0</v>
      </c>
      <c r="D2279" s="296">
        <v>2.5630000000000002</v>
      </c>
    </row>
    <row r="2280" spans="1:4" x14ac:dyDescent="0.35">
      <c r="A2280">
        <v>2458</v>
      </c>
      <c r="B2280" t="s">
        <v>18587</v>
      </c>
      <c r="C2280">
        <v>0</v>
      </c>
      <c r="D2280" s="296">
        <v>3.5739999999999998</v>
      </c>
    </row>
    <row r="2281" spans="1:4" x14ac:dyDescent="0.35">
      <c r="A2281">
        <v>2459</v>
      </c>
      <c r="B2281" t="s">
        <v>18588</v>
      </c>
      <c r="C2281">
        <v>0</v>
      </c>
      <c r="D2281" s="296">
        <v>15.32</v>
      </c>
    </row>
    <row r="2282" spans="1:4" x14ac:dyDescent="0.35">
      <c r="A2282">
        <v>2460</v>
      </c>
      <c r="B2282" t="s">
        <v>18589</v>
      </c>
      <c r="C2282">
        <v>18</v>
      </c>
      <c r="D2282" s="296">
        <v>8.3800000000000008</v>
      </c>
    </row>
    <row r="2283" spans="1:4" x14ac:dyDescent="0.35">
      <c r="A2283">
        <v>2461</v>
      </c>
      <c r="B2283" t="s">
        <v>18590</v>
      </c>
      <c r="C2283">
        <v>0</v>
      </c>
      <c r="D2283" s="296">
        <v>36.762999999999998</v>
      </c>
    </row>
    <row r="2284" spans="1:4" x14ac:dyDescent="0.35">
      <c r="A2284">
        <v>2462</v>
      </c>
      <c r="B2284" t="s">
        <v>18591</v>
      </c>
      <c r="C2284">
        <v>12</v>
      </c>
      <c r="D2284" s="296">
        <v>4.9400000000000004</v>
      </c>
    </row>
    <row r="2285" spans="1:4" x14ac:dyDescent="0.35">
      <c r="A2285">
        <v>2463</v>
      </c>
      <c r="B2285" t="s">
        <v>18592</v>
      </c>
      <c r="C2285">
        <v>0</v>
      </c>
      <c r="D2285" s="296">
        <v>3.27</v>
      </c>
    </row>
    <row r="2286" spans="1:4" x14ac:dyDescent="0.35">
      <c r="A2286">
        <v>2464</v>
      </c>
      <c r="B2286" t="s">
        <v>18593</v>
      </c>
      <c r="C2286">
        <v>0</v>
      </c>
      <c r="D2286" s="296">
        <v>21</v>
      </c>
    </row>
    <row r="2287" spans="1:4" x14ac:dyDescent="0.35">
      <c r="A2287">
        <v>2465</v>
      </c>
      <c r="B2287" t="s">
        <v>18594</v>
      </c>
      <c r="C2287">
        <v>0</v>
      </c>
      <c r="D2287" s="296">
        <v>29.27</v>
      </c>
    </row>
    <row r="2288" spans="1:4" x14ac:dyDescent="0.35">
      <c r="A2288">
        <v>2467</v>
      </c>
      <c r="B2288" t="s">
        <v>18595</v>
      </c>
      <c r="C2288">
        <v>0</v>
      </c>
      <c r="D2288" s="296">
        <v>5.9009999999999998</v>
      </c>
    </row>
    <row r="2289" spans="1:4" x14ac:dyDescent="0.35">
      <c r="A2289">
        <v>2468</v>
      </c>
      <c r="B2289" t="s">
        <v>18596</v>
      </c>
      <c r="C2289">
        <v>0</v>
      </c>
      <c r="D2289" s="296">
        <v>12.04</v>
      </c>
    </row>
    <row r="2290" spans="1:4" x14ac:dyDescent="0.35">
      <c r="A2290">
        <v>2469</v>
      </c>
      <c r="B2290" t="s">
        <v>18597</v>
      </c>
      <c r="C2290">
        <v>0</v>
      </c>
      <c r="D2290" s="296">
        <v>3.36</v>
      </c>
    </row>
    <row r="2291" spans="1:4" x14ac:dyDescent="0.35">
      <c r="A2291">
        <v>2470</v>
      </c>
      <c r="B2291" t="s">
        <v>18598</v>
      </c>
      <c r="C2291">
        <v>0</v>
      </c>
      <c r="D2291" s="296">
        <v>8.75</v>
      </c>
    </row>
    <row r="2292" spans="1:4" x14ac:dyDescent="0.35">
      <c r="A2292">
        <v>2471</v>
      </c>
      <c r="B2292" t="s">
        <v>18599</v>
      </c>
      <c r="C2292">
        <v>0</v>
      </c>
      <c r="D2292" s="296">
        <v>3.76</v>
      </c>
    </row>
    <row r="2293" spans="1:4" x14ac:dyDescent="0.35">
      <c r="A2293">
        <v>2472</v>
      </c>
      <c r="B2293" t="s">
        <v>18600</v>
      </c>
      <c r="C2293">
        <v>0</v>
      </c>
      <c r="D2293" s="296">
        <v>5.81</v>
      </c>
    </row>
    <row r="2294" spans="1:4" x14ac:dyDescent="0.35">
      <c r="A2294">
        <v>2473</v>
      </c>
      <c r="B2294" t="s">
        <v>18601</v>
      </c>
      <c r="C2294">
        <v>0</v>
      </c>
      <c r="D2294" s="296">
        <v>10.36</v>
      </c>
    </row>
    <row r="2295" spans="1:4" x14ac:dyDescent="0.35">
      <c r="A2295">
        <v>2474</v>
      </c>
      <c r="B2295" t="s">
        <v>18602</v>
      </c>
      <c r="C2295">
        <v>18</v>
      </c>
      <c r="D2295" s="296">
        <v>12.29</v>
      </c>
    </row>
    <row r="2296" spans="1:4" x14ac:dyDescent="0.35">
      <c r="A2296">
        <v>2475</v>
      </c>
      <c r="B2296" t="s">
        <v>18603</v>
      </c>
      <c r="C2296">
        <v>6</v>
      </c>
      <c r="D2296" s="296">
        <v>12.96</v>
      </c>
    </row>
    <row r="2297" spans="1:4" x14ac:dyDescent="0.35">
      <c r="A2297">
        <v>2476</v>
      </c>
      <c r="B2297" t="s">
        <v>18604</v>
      </c>
      <c r="C2297">
        <v>18</v>
      </c>
      <c r="D2297" s="296">
        <v>32.159999999999997</v>
      </c>
    </row>
    <row r="2298" spans="1:4" x14ac:dyDescent="0.35">
      <c r="A2298">
        <v>2477</v>
      </c>
      <c r="B2298" t="s">
        <v>18605</v>
      </c>
      <c r="C2298">
        <v>0</v>
      </c>
      <c r="D2298" s="296">
        <v>33.5</v>
      </c>
    </row>
    <row r="2299" spans="1:4" x14ac:dyDescent="0.35">
      <c r="A2299">
        <v>2478</v>
      </c>
      <c r="B2299" t="s">
        <v>18606</v>
      </c>
      <c r="C2299">
        <v>6</v>
      </c>
      <c r="D2299" s="296">
        <v>26.19</v>
      </c>
    </row>
    <row r="2300" spans="1:4" x14ac:dyDescent="0.35">
      <c r="A2300">
        <v>2479</v>
      </c>
      <c r="B2300" t="s">
        <v>18607</v>
      </c>
      <c r="C2300">
        <v>0</v>
      </c>
      <c r="D2300" s="296">
        <v>62.95</v>
      </c>
    </row>
    <row r="2301" spans="1:4" x14ac:dyDescent="0.35">
      <c r="A2301">
        <v>2480</v>
      </c>
      <c r="B2301" t="s">
        <v>18608</v>
      </c>
      <c r="C2301">
        <v>0</v>
      </c>
      <c r="D2301" s="296">
        <v>1.44</v>
      </c>
    </row>
    <row r="2302" spans="1:4" x14ac:dyDescent="0.35">
      <c r="A2302">
        <v>2481</v>
      </c>
      <c r="B2302" t="s">
        <v>18609</v>
      </c>
      <c r="C2302">
        <v>0</v>
      </c>
      <c r="D2302" s="296">
        <v>2.89</v>
      </c>
    </row>
    <row r="2303" spans="1:4" x14ac:dyDescent="0.35">
      <c r="A2303">
        <v>2482</v>
      </c>
      <c r="B2303" t="s">
        <v>18610</v>
      </c>
      <c r="C2303">
        <v>0</v>
      </c>
      <c r="D2303" s="296">
        <v>2.7</v>
      </c>
    </row>
    <row r="2304" spans="1:4" x14ac:dyDescent="0.35">
      <c r="A2304">
        <v>2483</v>
      </c>
      <c r="B2304" t="s">
        <v>18611</v>
      </c>
      <c r="C2304">
        <v>0</v>
      </c>
      <c r="D2304" s="296">
        <v>2.0699999999999998</v>
      </c>
    </row>
    <row r="2305" spans="1:4" x14ac:dyDescent="0.35">
      <c r="A2305">
        <v>2484</v>
      </c>
      <c r="B2305" t="s">
        <v>18612</v>
      </c>
      <c r="C2305">
        <v>0</v>
      </c>
      <c r="D2305" s="296">
        <v>1.44</v>
      </c>
    </row>
    <row r="2306" spans="1:4" x14ac:dyDescent="0.35">
      <c r="A2306">
        <v>2485</v>
      </c>
      <c r="B2306" t="s">
        <v>18613</v>
      </c>
      <c r="C2306">
        <v>0</v>
      </c>
      <c r="D2306" s="296">
        <v>1.44</v>
      </c>
    </row>
    <row r="2307" spans="1:4" x14ac:dyDescent="0.35">
      <c r="A2307">
        <v>2486</v>
      </c>
      <c r="B2307" t="s">
        <v>18614</v>
      </c>
      <c r="C2307">
        <v>0</v>
      </c>
      <c r="D2307" s="296">
        <v>10.4</v>
      </c>
    </row>
    <row r="2308" spans="1:4" x14ac:dyDescent="0.35">
      <c r="A2308">
        <v>2487</v>
      </c>
      <c r="B2308" t="s">
        <v>18615</v>
      </c>
      <c r="C2308">
        <v>0</v>
      </c>
      <c r="D2308" s="296">
        <v>0</v>
      </c>
    </row>
    <row r="2309" spans="1:4" x14ac:dyDescent="0.35">
      <c r="A2309">
        <v>2488</v>
      </c>
      <c r="B2309" t="s">
        <v>18616</v>
      </c>
      <c r="C2309">
        <v>0</v>
      </c>
      <c r="D2309" s="296">
        <v>0</v>
      </c>
    </row>
    <row r="2310" spans="1:4" x14ac:dyDescent="0.35">
      <c r="A2310">
        <v>2489</v>
      </c>
      <c r="B2310" t="s">
        <v>18617</v>
      </c>
      <c r="C2310">
        <v>0</v>
      </c>
      <c r="D2310" s="296">
        <v>0</v>
      </c>
    </row>
    <row r="2311" spans="1:4" x14ac:dyDescent="0.35">
      <c r="A2311">
        <v>2490</v>
      </c>
      <c r="B2311" t="s">
        <v>18618</v>
      </c>
      <c r="C2311">
        <v>0</v>
      </c>
      <c r="D2311" s="296">
        <v>62.95</v>
      </c>
    </row>
    <row r="2312" spans="1:4" x14ac:dyDescent="0.35">
      <c r="A2312">
        <v>2491</v>
      </c>
      <c r="B2312" t="s">
        <v>18619</v>
      </c>
      <c r="C2312">
        <v>0</v>
      </c>
      <c r="D2312" s="296">
        <v>16.600000000000001</v>
      </c>
    </row>
    <row r="2313" spans="1:4" x14ac:dyDescent="0.35">
      <c r="A2313">
        <v>2492</v>
      </c>
      <c r="B2313" t="s">
        <v>18620</v>
      </c>
      <c r="C2313">
        <v>0</v>
      </c>
      <c r="D2313" s="296">
        <v>23.85</v>
      </c>
    </row>
    <row r="2314" spans="1:4" x14ac:dyDescent="0.35">
      <c r="A2314">
        <v>2493</v>
      </c>
      <c r="B2314" t="s">
        <v>18621</v>
      </c>
      <c r="C2314">
        <v>0</v>
      </c>
      <c r="D2314" s="296">
        <v>57.1</v>
      </c>
    </row>
    <row r="2315" spans="1:4" x14ac:dyDescent="0.35">
      <c r="A2315">
        <v>2494</v>
      </c>
      <c r="B2315" t="s">
        <v>18622</v>
      </c>
      <c r="C2315">
        <v>12</v>
      </c>
      <c r="D2315" s="296">
        <v>15.44</v>
      </c>
    </row>
    <row r="2316" spans="1:4" x14ac:dyDescent="0.35">
      <c r="A2316">
        <v>2495</v>
      </c>
      <c r="B2316" t="s">
        <v>18623</v>
      </c>
      <c r="C2316">
        <v>0</v>
      </c>
      <c r="D2316" s="296">
        <v>198.16</v>
      </c>
    </row>
    <row r="2317" spans="1:4" x14ac:dyDescent="0.35">
      <c r="A2317">
        <v>2496</v>
      </c>
      <c r="B2317" t="s">
        <v>18624</v>
      </c>
      <c r="C2317">
        <v>0</v>
      </c>
      <c r="D2317" s="296">
        <v>25.17</v>
      </c>
    </row>
    <row r="2318" spans="1:4" x14ac:dyDescent="0.35">
      <c r="A2318">
        <v>2497</v>
      </c>
      <c r="B2318" t="s">
        <v>18625</v>
      </c>
      <c r="C2318">
        <v>0</v>
      </c>
      <c r="D2318" s="296">
        <v>5.47</v>
      </c>
    </row>
    <row r="2319" spans="1:4" x14ac:dyDescent="0.35">
      <c r="A2319">
        <v>2498</v>
      </c>
      <c r="B2319" t="s">
        <v>18626</v>
      </c>
      <c r="C2319">
        <v>0</v>
      </c>
      <c r="D2319" s="296">
        <v>6.86</v>
      </c>
    </row>
    <row r="2320" spans="1:4" x14ac:dyDescent="0.35">
      <c r="A2320">
        <v>2499</v>
      </c>
      <c r="B2320" t="s">
        <v>18627</v>
      </c>
      <c r="C2320">
        <v>0</v>
      </c>
      <c r="D2320" s="296">
        <v>20.149999999999999</v>
      </c>
    </row>
    <row r="2321" spans="1:4" x14ac:dyDescent="0.35">
      <c r="A2321">
        <v>2500</v>
      </c>
      <c r="B2321" t="s">
        <v>18628</v>
      </c>
      <c r="C2321">
        <v>0</v>
      </c>
      <c r="D2321" s="296">
        <v>0</v>
      </c>
    </row>
    <row r="2322" spans="1:4" x14ac:dyDescent="0.35">
      <c r="A2322">
        <v>2501</v>
      </c>
      <c r="B2322" t="s">
        <v>18629</v>
      </c>
      <c r="C2322">
        <v>0</v>
      </c>
      <c r="D2322" s="296">
        <v>0</v>
      </c>
    </row>
    <row r="2323" spans="1:4" x14ac:dyDescent="0.35">
      <c r="A2323">
        <v>2502</v>
      </c>
      <c r="B2323" t="s">
        <v>18630</v>
      </c>
      <c r="C2323">
        <v>0</v>
      </c>
      <c r="D2323" s="296">
        <v>0</v>
      </c>
    </row>
    <row r="2324" spans="1:4" x14ac:dyDescent="0.35">
      <c r="A2324">
        <v>2503</v>
      </c>
      <c r="B2324" t="s">
        <v>18631</v>
      </c>
      <c r="C2324">
        <v>0</v>
      </c>
      <c r="D2324" s="296">
        <v>0</v>
      </c>
    </row>
    <row r="2325" spans="1:4" x14ac:dyDescent="0.35">
      <c r="A2325">
        <v>2504</v>
      </c>
      <c r="B2325" t="s">
        <v>18632</v>
      </c>
      <c r="C2325">
        <v>0</v>
      </c>
      <c r="D2325" s="296">
        <v>0</v>
      </c>
    </row>
    <row r="2326" spans="1:4" x14ac:dyDescent="0.35">
      <c r="A2326">
        <v>2505</v>
      </c>
      <c r="B2326" t="s">
        <v>18633</v>
      </c>
      <c r="C2326">
        <v>0</v>
      </c>
      <c r="D2326" s="296">
        <v>0</v>
      </c>
    </row>
    <row r="2327" spans="1:4" x14ac:dyDescent="0.35">
      <c r="A2327">
        <v>2506</v>
      </c>
      <c r="B2327" t="s">
        <v>18634</v>
      </c>
      <c r="C2327">
        <v>0</v>
      </c>
      <c r="D2327" s="296">
        <v>0</v>
      </c>
    </row>
    <row r="2328" spans="1:4" x14ac:dyDescent="0.35">
      <c r="A2328">
        <v>2507</v>
      </c>
      <c r="B2328" t="s">
        <v>18635</v>
      </c>
      <c r="C2328">
        <v>0</v>
      </c>
      <c r="D2328" s="296">
        <v>0</v>
      </c>
    </row>
    <row r="2329" spans="1:4" x14ac:dyDescent="0.35">
      <c r="A2329">
        <v>2508</v>
      </c>
      <c r="B2329" t="s">
        <v>18636</v>
      </c>
      <c r="C2329">
        <v>0</v>
      </c>
      <c r="D2329" s="296">
        <v>0</v>
      </c>
    </row>
    <row r="2330" spans="1:4" x14ac:dyDescent="0.35">
      <c r="A2330">
        <v>2509</v>
      </c>
      <c r="B2330" t="s">
        <v>18637</v>
      </c>
      <c r="C2330">
        <v>0</v>
      </c>
      <c r="D2330" s="296">
        <v>0</v>
      </c>
    </row>
    <row r="2331" spans="1:4" x14ac:dyDescent="0.35">
      <c r="A2331">
        <v>2510</v>
      </c>
      <c r="B2331" t="s">
        <v>18638</v>
      </c>
      <c r="C2331">
        <v>0</v>
      </c>
      <c r="D2331" s="296">
        <v>9.0090000000000003</v>
      </c>
    </row>
    <row r="2332" spans="1:4" x14ac:dyDescent="0.35">
      <c r="A2332">
        <v>2511</v>
      </c>
      <c r="B2332" t="s">
        <v>18639</v>
      </c>
      <c r="C2332">
        <v>0</v>
      </c>
      <c r="D2332" s="296">
        <v>9.0370000000000008</v>
      </c>
    </row>
    <row r="2333" spans="1:4" x14ac:dyDescent="0.35">
      <c r="A2333">
        <v>2512</v>
      </c>
      <c r="B2333" t="s">
        <v>18640</v>
      </c>
      <c r="C2333">
        <v>0</v>
      </c>
      <c r="D2333" s="296">
        <v>47.95</v>
      </c>
    </row>
    <row r="2334" spans="1:4" x14ac:dyDescent="0.35">
      <c r="A2334">
        <v>2513</v>
      </c>
      <c r="B2334" t="s">
        <v>18641</v>
      </c>
      <c r="C2334">
        <v>0</v>
      </c>
      <c r="D2334" s="296">
        <v>81.84</v>
      </c>
    </row>
    <row r="2335" spans="1:4" x14ac:dyDescent="0.35">
      <c r="A2335">
        <v>2514</v>
      </c>
      <c r="B2335" t="s">
        <v>18642</v>
      </c>
      <c r="C2335">
        <v>27</v>
      </c>
      <c r="D2335" s="296">
        <v>10.5</v>
      </c>
    </row>
    <row r="2336" spans="1:4" x14ac:dyDescent="0.35">
      <c r="A2336">
        <v>2515</v>
      </c>
      <c r="B2336" t="s">
        <v>18643</v>
      </c>
      <c r="C2336">
        <v>0</v>
      </c>
      <c r="D2336" s="296">
        <v>19.260000000000002</v>
      </c>
    </row>
    <row r="2337" spans="1:4" x14ac:dyDescent="0.35">
      <c r="A2337">
        <v>2516</v>
      </c>
      <c r="B2337" t="s">
        <v>18644</v>
      </c>
      <c r="C2337">
        <v>0</v>
      </c>
      <c r="D2337" s="296">
        <v>3.4860000000000002</v>
      </c>
    </row>
    <row r="2338" spans="1:4" x14ac:dyDescent="0.35">
      <c r="A2338">
        <v>2517</v>
      </c>
      <c r="B2338" t="s">
        <v>18645</v>
      </c>
      <c r="C2338">
        <v>0</v>
      </c>
      <c r="D2338" s="296">
        <v>3.423</v>
      </c>
    </row>
    <row r="2339" spans="1:4" x14ac:dyDescent="0.35">
      <c r="A2339">
        <v>2518</v>
      </c>
      <c r="B2339" t="s">
        <v>18646</v>
      </c>
      <c r="C2339">
        <v>0</v>
      </c>
      <c r="D2339" s="296">
        <v>4.3680000000000003</v>
      </c>
    </row>
    <row r="2340" spans="1:4" x14ac:dyDescent="0.35">
      <c r="A2340">
        <v>2519</v>
      </c>
      <c r="B2340" t="s">
        <v>18647</v>
      </c>
      <c r="C2340">
        <v>0</v>
      </c>
      <c r="D2340" s="296">
        <v>0</v>
      </c>
    </row>
    <row r="2341" spans="1:4" x14ac:dyDescent="0.35">
      <c r="A2341">
        <v>2520</v>
      </c>
      <c r="B2341" t="s">
        <v>18648</v>
      </c>
      <c r="C2341">
        <v>0</v>
      </c>
      <c r="D2341" s="296">
        <v>0</v>
      </c>
    </row>
    <row r="2342" spans="1:4" x14ac:dyDescent="0.35">
      <c r="A2342">
        <v>2521</v>
      </c>
      <c r="B2342" t="s">
        <v>18649</v>
      </c>
      <c r="C2342">
        <v>0</v>
      </c>
      <c r="D2342" s="296">
        <v>0</v>
      </c>
    </row>
    <row r="2343" spans="1:4" x14ac:dyDescent="0.35">
      <c r="A2343">
        <v>2522</v>
      </c>
      <c r="B2343" t="s">
        <v>18650</v>
      </c>
      <c r="C2343">
        <v>0</v>
      </c>
      <c r="D2343" s="296">
        <v>0</v>
      </c>
    </row>
    <row r="2344" spans="1:4" x14ac:dyDescent="0.35">
      <c r="A2344">
        <v>2523</v>
      </c>
      <c r="B2344" t="s">
        <v>18651</v>
      </c>
      <c r="C2344">
        <v>0</v>
      </c>
      <c r="D2344" s="296">
        <v>0</v>
      </c>
    </row>
    <row r="2345" spans="1:4" x14ac:dyDescent="0.35">
      <c r="A2345">
        <v>2524</v>
      </c>
      <c r="B2345" t="s">
        <v>18652</v>
      </c>
      <c r="C2345">
        <v>0</v>
      </c>
      <c r="D2345" s="296">
        <v>5.976</v>
      </c>
    </row>
    <row r="2346" spans="1:4" x14ac:dyDescent="0.35">
      <c r="A2346">
        <v>2525</v>
      </c>
      <c r="B2346" t="s">
        <v>18653</v>
      </c>
      <c r="C2346">
        <v>0</v>
      </c>
      <c r="D2346" s="296">
        <v>23.56</v>
      </c>
    </row>
    <row r="2347" spans="1:4" x14ac:dyDescent="0.35">
      <c r="A2347">
        <v>2526</v>
      </c>
      <c r="B2347" t="s">
        <v>18654</v>
      </c>
      <c r="C2347">
        <v>0</v>
      </c>
      <c r="D2347" s="296">
        <v>5.27</v>
      </c>
    </row>
    <row r="2348" spans="1:4" x14ac:dyDescent="0.35">
      <c r="A2348">
        <v>2527</v>
      </c>
      <c r="B2348" t="s">
        <v>18655</v>
      </c>
      <c r="C2348">
        <v>0</v>
      </c>
      <c r="D2348" s="296">
        <v>6.5</v>
      </c>
    </row>
    <row r="2349" spans="1:4" x14ac:dyDescent="0.35">
      <c r="A2349">
        <v>2528</v>
      </c>
      <c r="B2349" t="s">
        <v>18656</v>
      </c>
      <c r="C2349">
        <v>18</v>
      </c>
      <c r="D2349" s="296">
        <v>10.128</v>
      </c>
    </row>
    <row r="2350" spans="1:4" x14ac:dyDescent="0.35">
      <c r="A2350">
        <v>2529</v>
      </c>
      <c r="B2350" t="s">
        <v>18657</v>
      </c>
      <c r="C2350">
        <v>48</v>
      </c>
      <c r="D2350" s="296">
        <v>12.17</v>
      </c>
    </row>
    <row r="2351" spans="1:4" x14ac:dyDescent="0.35">
      <c r="A2351">
        <v>2530</v>
      </c>
      <c r="B2351" t="s">
        <v>18658</v>
      </c>
      <c r="C2351">
        <v>0</v>
      </c>
      <c r="D2351" s="296">
        <v>12.7</v>
      </c>
    </row>
    <row r="2352" spans="1:4" x14ac:dyDescent="0.35">
      <c r="A2352">
        <v>2531</v>
      </c>
      <c r="B2352" t="s">
        <v>18659</v>
      </c>
      <c r="C2352">
        <v>6</v>
      </c>
      <c r="D2352" s="296">
        <v>13.39</v>
      </c>
    </row>
    <row r="2353" spans="1:4" x14ac:dyDescent="0.35">
      <c r="A2353">
        <v>2532</v>
      </c>
      <c r="B2353" t="s">
        <v>18660</v>
      </c>
      <c r="C2353">
        <v>0</v>
      </c>
      <c r="D2353" s="296">
        <v>11.231</v>
      </c>
    </row>
    <row r="2354" spans="1:4" x14ac:dyDescent="0.35">
      <c r="A2354">
        <v>2533</v>
      </c>
      <c r="B2354" t="s">
        <v>18661</v>
      </c>
      <c r="C2354">
        <v>0</v>
      </c>
      <c r="D2354" s="296">
        <v>4.83</v>
      </c>
    </row>
    <row r="2355" spans="1:4" x14ac:dyDescent="0.35">
      <c r="A2355">
        <v>2534</v>
      </c>
      <c r="B2355" t="s">
        <v>18662</v>
      </c>
      <c r="C2355">
        <v>0</v>
      </c>
      <c r="D2355" s="296">
        <v>2.5830000000000002</v>
      </c>
    </row>
    <row r="2356" spans="1:4" x14ac:dyDescent="0.35">
      <c r="A2356">
        <v>2535</v>
      </c>
      <c r="B2356" t="s">
        <v>18663</v>
      </c>
      <c r="C2356">
        <v>0</v>
      </c>
      <c r="D2356" s="296">
        <v>5.27</v>
      </c>
    </row>
    <row r="2357" spans="1:4" x14ac:dyDescent="0.35">
      <c r="A2357">
        <v>2536</v>
      </c>
      <c r="B2357" t="s">
        <v>18664</v>
      </c>
      <c r="C2357">
        <v>0</v>
      </c>
      <c r="D2357" s="296">
        <v>25.79</v>
      </c>
    </row>
    <row r="2358" spans="1:4" x14ac:dyDescent="0.35">
      <c r="A2358">
        <v>2537</v>
      </c>
      <c r="B2358" t="s">
        <v>18665</v>
      </c>
      <c r="C2358">
        <v>0</v>
      </c>
      <c r="D2358" s="296">
        <v>8.2100000000000009</v>
      </c>
    </row>
    <row r="2359" spans="1:4" x14ac:dyDescent="0.35">
      <c r="A2359">
        <v>2538</v>
      </c>
      <c r="B2359" t="s">
        <v>18666</v>
      </c>
      <c r="C2359">
        <v>0</v>
      </c>
      <c r="D2359" s="296">
        <v>14.75</v>
      </c>
    </row>
    <row r="2360" spans="1:4" x14ac:dyDescent="0.35">
      <c r="A2360">
        <v>2539</v>
      </c>
      <c r="B2360" t="s">
        <v>18667</v>
      </c>
      <c r="C2360">
        <v>0</v>
      </c>
      <c r="D2360" s="296">
        <v>4.18</v>
      </c>
    </row>
    <row r="2361" spans="1:4" x14ac:dyDescent="0.35">
      <c r="A2361">
        <v>2540</v>
      </c>
      <c r="B2361" t="s">
        <v>18668</v>
      </c>
      <c r="C2361">
        <v>0</v>
      </c>
      <c r="D2361" s="296">
        <v>11.63</v>
      </c>
    </row>
    <row r="2362" spans="1:4" x14ac:dyDescent="0.35">
      <c r="A2362">
        <v>2542</v>
      </c>
      <c r="B2362" t="s">
        <v>18669</v>
      </c>
      <c r="C2362">
        <v>0</v>
      </c>
      <c r="D2362" s="296">
        <v>17.8</v>
      </c>
    </row>
    <row r="2363" spans="1:4" x14ac:dyDescent="0.35">
      <c r="A2363">
        <v>2543</v>
      </c>
      <c r="B2363" t="s">
        <v>18670</v>
      </c>
      <c r="C2363">
        <v>0</v>
      </c>
      <c r="D2363" s="296">
        <v>7.65</v>
      </c>
    </row>
    <row r="2364" spans="1:4" x14ac:dyDescent="0.35">
      <c r="A2364">
        <v>2544</v>
      </c>
      <c r="B2364" t="s">
        <v>18671</v>
      </c>
      <c r="C2364">
        <v>0</v>
      </c>
      <c r="D2364" s="296">
        <v>59.45</v>
      </c>
    </row>
    <row r="2365" spans="1:4" x14ac:dyDescent="0.35">
      <c r="A2365">
        <v>2545</v>
      </c>
      <c r="B2365" t="s">
        <v>18672</v>
      </c>
      <c r="C2365">
        <v>12</v>
      </c>
      <c r="D2365" s="296">
        <v>25.17</v>
      </c>
    </row>
    <row r="2366" spans="1:4" x14ac:dyDescent="0.35">
      <c r="A2366">
        <v>2546</v>
      </c>
      <c r="B2366" t="s">
        <v>18673</v>
      </c>
      <c r="C2366">
        <v>0</v>
      </c>
      <c r="D2366" s="296">
        <v>34.69</v>
      </c>
    </row>
    <row r="2367" spans="1:4" x14ac:dyDescent="0.35">
      <c r="A2367">
        <v>2547</v>
      </c>
      <c r="B2367" t="s">
        <v>18674</v>
      </c>
      <c r="C2367">
        <v>0</v>
      </c>
      <c r="D2367" s="296">
        <v>17.338999999999999</v>
      </c>
    </row>
    <row r="2368" spans="1:4" x14ac:dyDescent="0.35">
      <c r="A2368">
        <v>2548</v>
      </c>
      <c r="B2368" t="s">
        <v>18675</v>
      </c>
      <c r="C2368">
        <v>0</v>
      </c>
      <c r="D2368" s="296">
        <v>73.19</v>
      </c>
    </row>
    <row r="2369" spans="1:4" x14ac:dyDescent="0.35">
      <c r="A2369">
        <v>2549</v>
      </c>
      <c r="B2369" t="s">
        <v>18676</v>
      </c>
      <c r="C2369">
        <v>0</v>
      </c>
      <c r="D2369" s="296">
        <v>85.8</v>
      </c>
    </row>
    <row r="2370" spans="1:4" x14ac:dyDescent="0.35">
      <c r="A2370">
        <v>2550</v>
      </c>
      <c r="B2370" t="s">
        <v>18677</v>
      </c>
      <c r="C2370">
        <v>0</v>
      </c>
      <c r="D2370" s="296">
        <v>41.808</v>
      </c>
    </row>
    <row r="2371" spans="1:4" x14ac:dyDescent="0.35">
      <c r="A2371">
        <v>2551</v>
      </c>
      <c r="B2371" t="s">
        <v>18678</v>
      </c>
      <c r="C2371">
        <v>0</v>
      </c>
      <c r="D2371" s="296">
        <v>9.94</v>
      </c>
    </row>
    <row r="2372" spans="1:4" x14ac:dyDescent="0.35">
      <c r="A2372">
        <v>2552</v>
      </c>
      <c r="B2372" t="s">
        <v>18679</v>
      </c>
      <c r="C2372">
        <v>0</v>
      </c>
      <c r="D2372" s="296">
        <v>16.32</v>
      </c>
    </row>
    <row r="2373" spans="1:4" x14ac:dyDescent="0.35">
      <c r="A2373">
        <v>2553</v>
      </c>
      <c r="B2373" t="s">
        <v>18680</v>
      </c>
      <c r="C2373">
        <v>0</v>
      </c>
      <c r="D2373" s="296">
        <v>19.18</v>
      </c>
    </row>
    <row r="2374" spans="1:4" x14ac:dyDescent="0.35">
      <c r="A2374">
        <v>2554</v>
      </c>
      <c r="B2374" t="s">
        <v>18681</v>
      </c>
      <c r="C2374">
        <v>0</v>
      </c>
      <c r="D2374" s="296">
        <v>5.6</v>
      </c>
    </row>
    <row r="2375" spans="1:4" x14ac:dyDescent="0.35">
      <c r="A2375">
        <v>2555</v>
      </c>
      <c r="B2375" t="s">
        <v>18682</v>
      </c>
      <c r="C2375">
        <v>0</v>
      </c>
      <c r="D2375" s="296">
        <v>10.71</v>
      </c>
    </row>
    <row r="2376" spans="1:4" x14ac:dyDescent="0.35">
      <c r="A2376">
        <v>2556</v>
      </c>
      <c r="B2376" t="s">
        <v>18683</v>
      </c>
      <c r="C2376">
        <v>6</v>
      </c>
      <c r="D2376" s="296">
        <v>15.15</v>
      </c>
    </row>
    <row r="2377" spans="1:4" x14ac:dyDescent="0.35">
      <c r="A2377">
        <v>2557</v>
      </c>
      <c r="B2377" t="s">
        <v>18684</v>
      </c>
      <c r="C2377">
        <v>12</v>
      </c>
      <c r="D2377" s="296">
        <v>28.13</v>
      </c>
    </row>
    <row r="2378" spans="1:4" x14ac:dyDescent="0.35">
      <c r="A2378">
        <v>2558</v>
      </c>
      <c r="B2378" t="s">
        <v>18685</v>
      </c>
      <c r="C2378">
        <v>0</v>
      </c>
      <c r="D2378" s="296">
        <v>23.03</v>
      </c>
    </row>
    <row r="2379" spans="1:4" x14ac:dyDescent="0.35">
      <c r="A2379">
        <v>2559</v>
      </c>
      <c r="B2379" t="s">
        <v>18686</v>
      </c>
      <c r="C2379">
        <v>0</v>
      </c>
      <c r="D2379" s="296">
        <v>32.24</v>
      </c>
    </row>
    <row r="2380" spans="1:4" x14ac:dyDescent="0.35">
      <c r="A2380">
        <v>2560</v>
      </c>
      <c r="B2380" t="s">
        <v>18687</v>
      </c>
      <c r="C2380">
        <v>0</v>
      </c>
      <c r="D2380" s="296">
        <v>41.88</v>
      </c>
    </row>
    <row r="2381" spans="1:4" x14ac:dyDescent="0.35">
      <c r="A2381">
        <v>2561</v>
      </c>
      <c r="B2381" t="s">
        <v>18688</v>
      </c>
      <c r="C2381">
        <v>0</v>
      </c>
      <c r="D2381" s="296">
        <v>5.04</v>
      </c>
    </row>
    <row r="2382" spans="1:4" x14ac:dyDescent="0.35">
      <c r="A2382">
        <v>2562</v>
      </c>
      <c r="B2382" t="s">
        <v>18689</v>
      </c>
      <c r="C2382">
        <v>0</v>
      </c>
      <c r="D2382" s="296">
        <v>17.02</v>
      </c>
    </row>
    <row r="2383" spans="1:4" x14ac:dyDescent="0.35">
      <c r="A2383">
        <v>2563</v>
      </c>
      <c r="B2383" t="s">
        <v>18690</v>
      </c>
      <c r="C2383">
        <v>0</v>
      </c>
      <c r="D2383" s="296">
        <v>33.53</v>
      </c>
    </row>
    <row r="2384" spans="1:4" x14ac:dyDescent="0.35">
      <c r="A2384">
        <v>2564</v>
      </c>
      <c r="B2384" t="s">
        <v>18691</v>
      </c>
      <c r="C2384">
        <v>0</v>
      </c>
      <c r="D2384" s="296">
        <v>8.1999999999999993</v>
      </c>
    </row>
    <row r="2385" spans="1:4" x14ac:dyDescent="0.35">
      <c r="A2385">
        <v>2565</v>
      </c>
      <c r="B2385" t="s">
        <v>18692</v>
      </c>
      <c r="C2385">
        <v>0</v>
      </c>
      <c r="D2385" s="296">
        <v>118.75</v>
      </c>
    </row>
    <row r="2386" spans="1:4" x14ac:dyDescent="0.35">
      <c r="A2386">
        <v>2566</v>
      </c>
      <c r="B2386" t="s">
        <v>18693</v>
      </c>
      <c r="C2386">
        <v>0</v>
      </c>
      <c r="D2386" s="296">
        <v>28</v>
      </c>
    </row>
    <row r="2387" spans="1:4" x14ac:dyDescent="0.35">
      <c r="A2387">
        <v>2567</v>
      </c>
      <c r="B2387" t="s">
        <v>18694</v>
      </c>
      <c r="C2387">
        <v>0</v>
      </c>
      <c r="D2387" s="296">
        <v>14.34</v>
      </c>
    </row>
    <row r="2388" spans="1:4" x14ac:dyDescent="0.35">
      <c r="A2388">
        <v>2568</v>
      </c>
      <c r="B2388" t="s">
        <v>18695</v>
      </c>
      <c r="C2388">
        <v>0</v>
      </c>
      <c r="D2388" s="296">
        <v>24.65</v>
      </c>
    </row>
    <row r="2389" spans="1:4" x14ac:dyDescent="0.35">
      <c r="A2389">
        <v>2569</v>
      </c>
      <c r="B2389" t="s">
        <v>18696</v>
      </c>
      <c r="C2389">
        <v>6</v>
      </c>
      <c r="D2389" s="296">
        <v>23.33</v>
      </c>
    </row>
    <row r="2390" spans="1:4" x14ac:dyDescent="0.35">
      <c r="A2390">
        <v>2570</v>
      </c>
      <c r="B2390" t="s">
        <v>18697</v>
      </c>
      <c r="C2390">
        <v>0</v>
      </c>
      <c r="D2390" s="296">
        <v>17.21</v>
      </c>
    </row>
    <row r="2391" spans="1:4" x14ac:dyDescent="0.35">
      <c r="A2391">
        <v>2571</v>
      </c>
      <c r="B2391" t="s">
        <v>18698</v>
      </c>
      <c r="C2391">
        <v>0</v>
      </c>
      <c r="D2391" s="296">
        <v>28.5</v>
      </c>
    </row>
    <row r="2392" spans="1:4" x14ac:dyDescent="0.35">
      <c r="A2392">
        <v>2572</v>
      </c>
      <c r="B2392" t="s">
        <v>18699</v>
      </c>
      <c r="C2392">
        <v>0</v>
      </c>
      <c r="D2392" s="296">
        <v>56.07</v>
      </c>
    </row>
    <row r="2393" spans="1:4" x14ac:dyDescent="0.35">
      <c r="A2393">
        <v>2573</v>
      </c>
      <c r="B2393" t="s">
        <v>18700</v>
      </c>
      <c r="C2393">
        <v>0</v>
      </c>
      <c r="D2393" s="296">
        <v>61.31</v>
      </c>
    </row>
    <row r="2394" spans="1:4" x14ac:dyDescent="0.35">
      <c r="A2394">
        <v>2574</v>
      </c>
      <c r="B2394" t="s">
        <v>18701</v>
      </c>
      <c r="C2394">
        <v>0</v>
      </c>
      <c r="D2394" s="296">
        <v>45.2</v>
      </c>
    </row>
    <row r="2395" spans="1:4" x14ac:dyDescent="0.35">
      <c r="A2395">
        <v>2575</v>
      </c>
      <c r="B2395" t="s">
        <v>18702</v>
      </c>
      <c r="C2395">
        <v>0</v>
      </c>
      <c r="D2395" s="296">
        <v>32</v>
      </c>
    </row>
    <row r="2396" spans="1:4" x14ac:dyDescent="0.35">
      <c r="A2396">
        <v>2578</v>
      </c>
      <c r="B2396" t="s">
        <v>18703</v>
      </c>
      <c r="C2396">
        <v>0</v>
      </c>
      <c r="D2396" s="296">
        <v>58.56</v>
      </c>
    </row>
    <row r="2397" spans="1:4" x14ac:dyDescent="0.35">
      <c r="A2397">
        <v>2579</v>
      </c>
      <c r="B2397" t="s">
        <v>18704</v>
      </c>
      <c r="C2397">
        <v>0</v>
      </c>
      <c r="D2397" s="296">
        <v>18.571999999999999</v>
      </c>
    </row>
    <row r="2398" spans="1:4" x14ac:dyDescent="0.35">
      <c r="A2398">
        <v>2580</v>
      </c>
      <c r="B2398" t="s">
        <v>18705</v>
      </c>
      <c r="C2398">
        <v>0</v>
      </c>
      <c r="D2398" s="296">
        <v>22.86</v>
      </c>
    </row>
    <row r="2399" spans="1:4" x14ac:dyDescent="0.35">
      <c r="A2399">
        <v>2581</v>
      </c>
      <c r="B2399" t="s">
        <v>18706</v>
      </c>
      <c r="C2399">
        <v>0</v>
      </c>
      <c r="D2399" s="296">
        <v>36.85</v>
      </c>
    </row>
    <row r="2400" spans="1:4" x14ac:dyDescent="0.35">
      <c r="A2400">
        <v>2582</v>
      </c>
      <c r="B2400" t="s">
        <v>18707</v>
      </c>
      <c r="C2400">
        <v>0</v>
      </c>
      <c r="D2400" s="296">
        <v>57.526000000000003</v>
      </c>
    </row>
    <row r="2401" spans="1:4" x14ac:dyDescent="0.35">
      <c r="A2401">
        <v>2583</v>
      </c>
      <c r="B2401" t="s">
        <v>18708</v>
      </c>
      <c r="C2401">
        <v>0</v>
      </c>
      <c r="D2401" s="296">
        <v>10.944000000000001</v>
      </c>
    </row>
    <row r="2402" spans="1:4" x14ac:dyDescent="0.35">
      <c r="A2402">
        <v>2584</v>
      </c>
      <c r="B2402" t="s">
        <v>18709</v>
      </c>
      <c r="C2402">
        <v>0</v>
      </c>
      <c r="D2402" s="296">
        <v>22.4</v>
      </c>
    </row>
    <row r="2403" spans="1:4" x14ac:dyDescent="0.35">
      <c r="A2403">
        <v>2585</v>
      </c>
      <c r="B2403" t="s">
        <v>18710</v>
      </c>
      <c r="C2403">
        <v>0</v>
      </c>
      <c r="D2403" s="296">
        <v>63.14</v>
      </c>
    </row>
    <row r="2404" spans="1:4" x14ac:dyDescent="0.35">
      <c r="A2404">
        <v>2586</v>
      </c>
      <c r="B2404" t="s">
        <v>18711</v>
      </c>
      <c r="C2404">
        <v>0</v>
      </c>
      <c r="D2404" s="296">
        <v>8.5399999999999991</v>
      </c>
    </row>
    <row r="2405" spans="1:4" x14ac:dyDescent="0.35">
      <c r="A2405">
        <v>2587</v>
      </c>
      <c r="B2405" t="s">
        <v>18712</v>
      </c>
      <c r="C2405">
        <v>0</v>
      </c>
      <c r="D2405" s="296">
        <v>20.79</v>
      </c>
    </row>
    <row r="2406" spans="1:4" x14ac:dyDescent="0.35">
      <c r="A2406">
        <v>2588</v>
      </c>
      <c r="B2406" t="s">
        <v>18713</v>
      </c>
      <c r="C2406">
        <v>0</v>
      </c>
      <c r="D2406" s="296">
        <v>43.9</v>
      </c>
    </row>
    <row r="2407" spans="1:4" x14ac:dyDescent="0.35">
      <c r="A2407">
        <v>2589</v>
      </c>
      <c r="B2407" t="s">
        <v>18714</v>
      </c>
      <c r="C2407">
        <v>0</v>
      </c>
      <c r="D2407" s="296">
        <v>31.34</v>
      </c>
    </row>
    <row r="2408" spans="1:4" x14ac:dyDescent="0.35">
      <c r="A2408">
        <v>2590</v>
      </c>
      <c r="B2408" t="s">
        <v>18715</v>
      </c>
      <c r="C2408">
        <v>0</v>
      </c>
      <c r="D2408" s="296">
        <v>1.39</v>
      </c>
    </row>
    <row r="2409" spans="1:4" x14ac:dyDescent="0.35">
      <c r="A2409">
        <v>2591</v>
      </c>
      <c r="B2409" t="s">
        <v>18716</v>
      </c>
      <c r="C2409">
        <v>0</v>
      </c>
      <c r="D2409" s="296">
        <v>23.4</v>
      </c>
    </row>
    <row r="2410" spans="1:4" x14ac:dyDescent="0.35">
      <c r="A2410">
        <v>2592</v>
      </c>
      <c r="B2410" t="s">
        <v>18717</v>
      </c>
      <c r="C2410">
        <v>0</v>
      </c>
      <c r="D2410" s="296">
        <v>43.88</v>
      </c>
    </row>
    <row r="2411" spans="1:4" x14ac:dyDescent="0.35">
      <c r="A2411">
        <v>2593</v>
      </c>
      <c r="B2411" t="s">
        <v>18718</v>
      </c>
      <c r="C2411">
        <v>0</v>
      </c>
      <c r="D2411" s="296">
        <v>13.21</v>
      </c>
    </row>
    <row r="2412" spans="1:4" x14ac:dyDescent="0.35">
      <c r="A2412">
        <v>2594</v>
      </c>
      <c r="B2412" t="s">
        <v>18719</v>
      </c>
      <c r="C2412">
        <v>18</v>
      </c>
      <c r="D2412" s="296">
        <v>32.08</v>
      </c>
    </row>
    <row r="2413" spans="1:4" x14ac:dyDescent="0.35">
      <c r="A2413">
        <v>2595</v>
      </c>
      <c r="B2413" t="s">
        <v>18720</v>
      </c>
      <c r="C2413">
        <v>0</v>
      </c>
      <c r="D2413" s="296">
        <v>32.39</v>
      </c>
    </row>
    <row r="2414" spans="1:4" x14ac:dyDescent="0.35">
      <c r="A2414">
        <v>2596</v>
      </c>
      <c r="B2414" t="s">
        <v>18721</v>
      </c>
      <c r="C2414">
        <v>15</v>
      </c>
      <c r="D2414" s="296">
        <v>33.15</v>
      </c>
    </row>
    <row r="2415" spans="1:4" x14ac:dyDescent="0.35">
      <c r="A2415">
        <v>2597</v>
      </c>
      <c r="B2415" t="s">
        <v>18722</v>
      </c>
      <c r="C2415">
        <v>6</v>
      </c>
      <c r="D2415" s="296">
        <v>24.56</v>
      </c>
    </row>
    <row r="2416" spans="1:4" x14ac:dyDescent="0.35">
      <c r="A2416">
        <v>2598</v>
      </c>
      <c r="B2416" t="s">
        <v>18723</v>
      </c>
      <c r="C2416">
        <v>18</v>
      </c>
      <c r="D2416" s="296">
        <v>31</v>
      </c>
    </row>
    <row r="2417" spans="1:4" x14ac:dyDescent="0.35">
      <c r="A2417">
        <v>2599</v>
      </c>
      <c r="B2417" t="s">
        <v>18724</v>
      </c>
      <c r="C2417">
        <v>0</v>
      </c>
      <c r="D2417" s="296">
        <v>117.12</v>
      </c>
    </row>
    <row r="2418" spans="1:4" x14ac:dyDescent="0.35">
      <c r="A2418">
        <v>2600</v>
      </c>
      <c r="B2418" t="s">
        <v>18725</v>
      </c>
      <c r="C2418">
        <v>0</v>
      </c>
      <c r="D2418" s="296">
        <v>12</v>
      </c>
    </row>
    <row r="2419" spans="1:4" x14ac:dyDescent="0.35">
      <c r="A2419">
        <v>2601</v>
      </c>
      <c r="B2419" t="s">
        <v>18726</v>
      </c>
      <c r="C2419">
        <v>42</v>
      </c>
      <c r="D2419" s="296">
        <v>118</v>
      </c>
    </row>
    <row r="2420" spans="1:4" x14ac:dyDescent="0.35">
      <c r="A2420">
        <v>2602</v>
      </c>
      <c r="B2420" t="s">
        <v>18727</v>
      </c>
      <c r="C2420">
        <v>0</v>
      </c>
      <c r="D2420" s="296">
        <v>27</v>
      </c>
    </row>
    <row r="2421" spans="1:4" x14ac:dyDescent="0.35">
      <c r="A2421">
        <v>2603</v>
      </c>
      <c r="B2421" t="s">
        <v>18728</v>
      </c>
      <c r="C2421">
        <v>0</v>
      </c>
      <c r="D2421" s="296">
        <v>17.5</v>
      </c>
    </row>
    <row r="2422" spans="1:4" x14ac:dyDescent="0.35">
      <c r="A2422">
        <v>2604</v>
      </c>
      <c r="B2422" t="s">
        <v>18729</v>
      </c>
      <c r="C2422">
        <v>6</v>
      </c>
      <c r="D2422" s="296">
        <v>22.356000000000002</v>
      </c>
    </row>
    <row r="2423" spans="1:4" x14ac:dyDescent="0.35">
      <c r="A2423">
        <v>2605</v>
      </c>
      <c r="B2423" t="s">
        <v>18730</v>
      </c>
      <c r="C2423">
        <v>0</v>
      </c>
      <c r="D2423" s="296">
        <v>412.8</v>
      </c>
    </row>
    <row r="2424" spans="1:4" x14ac:dyDescent="0.35">
      <c r="A2424">
        <v>2606</v>
      </c>
      <c r="B2424" t="s">
        <v>18731</v>
      </c>
      <c r="C2424">
        <v>0</v>
      </c>
      <c r="D2424" s="296">
        <v>8.3000000000000007</v>
      </c>
    </row>
    <row r="2425" spans="1:4" x14ac:dyDescent="0.35">
      <c r="A2425">
        <v>2607</v>
      </c>
      <c r="B2425" t="s">
        <v>18732</v>
      </c>
      <c r="C2425">
        <v>0</v>
      </c>
      <c r="D2425" s="296">
        <v>15.48</v>
      </c>
    </row>
    <row r="2426" spans="1:4" x14ac:dyDescent="0.35">
      <c r="A2426">
        <v>2608</v>
      </c>
      <c r="B2426" t="s">
        <v>18733</v>
      </c>
      <c r="C2426">
        <v>0</v>
      </c>
      <c r="D2426" s="296">
        <v>24.54</v>
      </c>
    </row>
    <row r="2427" spans="1:4" x14ac:dyDescent="0.35">
      <c r="A2427">
        <v>2609</v>
      </c>
      <c r="B2427" t="s">
        <v>18734</v>
      </c>
      <c r="C2427">
        <v>0</v>
      </c>
      <c r="D2427" s="296">
        <v>26.66</v>
      </c>
    </row>
    <row r="2428" spans="1:4" x14ac:dyDescent="0.35">
      <c r="A2428">
        <v>2610</v>
      </c>
      <c r="B2428" t="s">
        <v>18735</v>
      </c>
      <c r="C2428">
        <v>0</v>
      </c>
      <c r="D2428" s="296">
        <v>15.36</v>
      </c>
    </row>
    <row r="2429" spans="1:4" x14ac:dyDescent="0.35">
      <c r="A2429">
        <v>2611</v>
      </c>
      <c r="B2429" t="s">
        <v>18736</v>
      </c>
      <c r="C2429">
        <v>0</v>
      </c>
      <c r="D2429" s="296">
        <v>7.6</v>
      </c>
    </row>
    <row r="2430" spans="1:4" x14ac:dyDescent="0.35">
      <c r="A2430">
        <v>2612</v>
      </c>
      <c r="B2430" t="s">
        <v>18737</v>
      </c>
      <c r="C2430">
        <v>0</v>
      </c>
      <c r="D2430" s="296">
        <v>10.93</v>
      </c>
    </row>
    <row r="2431" spans="1:4" x14ac:dyDescent="0.35">
      <c r="A2431">
        <v>2613</v>
      </c>
      <c r="B2431" t="s">
        <v>18738</v>
      </c>
      <c r="C2431">
        <v>0</v>
      </c>
      <c r="D2431" s="296">
        <v>15.02</v>
      </c>
    </row>
    <row r="2432" spans="1:4" x14ac:dyDescent="0.35">
      <c r="A2432">
        <v>2614</v>
      </c>
      <c r="B2432" t="s">
        <v>18739</v>
      </c>
      <c r="C2432">
        <v>0</v>
      </c>
      <c r="D2432" s="296">
        <v>14.2</v>
      </c>
    </row>
    <row r="2433" spans="1:4" x14ac:dyDescent="0.35">
      <c r="A2433">
        <v>2615</v>
      </c>
      <c r="B2433" t="s">
        <v>18740</v>
      </c>
      <c r="C2433">
        <v>0</v>
      </c>
      <c r="D2433" s="296">
        <v>8.9</v>
      </c>
    </row>
    <row r="2434" spans="1:4" x14ac:dyDescent="0.35">
      <c r="A2434">
        <v>2616</v>
      </c>
      <c r="B2434" t="s">
        <v>18741</v>
      </c>
      <c r="C2434">
        <v>0</v>
      </c>
      <c r="D2434" s="296">
        <v>21.88</v>
      </c>
    </row>
    <row r="2435" spans="1:4" x14ac:dyDescent="0.35">
      <c r="A2435">
        <v>2617</v>
      </c>
      <c r="B2435" t="s">
        <v>18742</v>
      </c>
      <c r="C2435">
        <v>0</v>
      </c>
      <c r="D2435" s="296">
        <v>81.88</v>
      </c>
    </row>
    <row r="2436" spans="1:4" x14ac:dyDescent="0.35">
      <c r="A2436">
        <v>2618</v>
      </c>
      <c r="B2436" t="s">
        <v>18743</v>
      </c>
      <c r="C2436">
        <v>0</v>
      </c>
      <c r="D2436" s="296">
        <v>19.45</v>
      </c>
    </row>
    <row r="2437" spans="1:4" x14ac:dyDescent="0.35">
      <c r="A2437">
        <v>2619</v>
      </c>
      <c r="B2437" t="s">
        <v>18744</v>
      </c>
      <c r="C2437">
        <v>0</v>
      </c>
      <c r="D2437" s="296">
        <v>6.37</v>
      </c>
    </row>
    <row r="2438" spans="1:4" x14ac:dyDescent="0.35">
      <c r="A2438">
        <v>2620</v>
      </c>
      <c r="B2438" t="s">
        <v>18745</v>
      </c>
      <c r="C2438">
        <v>24</v>
      </c>
      <c r="D2438" s="296">
        <v>35.119999999999997</v>
      </c>
    </row>
    <row r="2439" spans="1:4" x14ac:dyDescent="0.35">
      <c r="A2439">
        <v>2621</v>
      </c>
      <c r="B2439" t="s">
        <v>18746</v>
      </c>
      <c r="C2439">
        <v>0</v>
      </c>
      <c r="D2439" s="296">
        <v>26.19</v>
      </c>
    </row>
    <row r="2440" spans="1:4" x14ac:dyDescent="0.35">
      <c r="A2440">
        <v>2622</v>
      </c>
      <c r="B2440" t="s">
        <v>18747</v>
      </c>
      <c r="C2440">
        <v>0</v>
      </c>
      <c r="D2440" s="296">
        <v>17.04</v>
      </c>
    </row>
    <row r="2441" spans="1:4" x14ac:dyDescent="0.35">
      <c r="A2441">
        <v>2623</v>
      </c>
      <c r="B2441" t="s">
        <v>18748</v>
      </c>
      <c r="C2441">
        <v>0</v>
      </c>
      <c r="D2441" s="296">
        <v>65.8</v>
      </c>
    </row>
    <row r="2442" spans="1:4" x14ac:dyDescent="0.35">
      <c r="A2442">
        <v>2624</v>
      </c>
      <c r="B2442" t="s">
        <v>18749</v>
      </c>
      <c r="C2442">
        <v>0</v>
      </c>
      <c r="D2442" s="296">
        <v>6.6</v>
      </c>
    </row>
    <row r="2443" spans="1:4" x14ac:dyDescent="0.35">
      <c r="A2443">
        <v>2626</v>
      </c>
      <c r="B2443" t="s">
        <v>18750</v>
      </c>
      <c r="C2443">
        <v>0</v>
      </c>
      <c r="D2443" s="296">
        <v>19.2</v>
      </c>
    </row>
    <row r="2444" spans="1:4" x14ac:dyDescent="0.35">
      <c r="A2444">
        <v>2627</v>
      </c>
      <c r="B2444" t="s">
        <v>18751</v>
      </c>
      <c r="C2444">
        <v>0</v>
      </c>
      <c r="D2444" s="296">
        <v>14.143000000000001</v>
      </c>
    </row>
    <row r="2445" spans="1:4" x14ac:dyDescent="0.35">
      <c r="A2445">
        <v>2628</v>
      </c>
      <c r="B2445" t="s">
        <v>18752</v>
      </c>
      <c r="C2445">
        <v>0</v>
      </c>
      <c r="D2445" s="296">
        <v>14.69</v>
      </c>
    </row>
    <row r="2446" spans="1:4" x14ac:dyDescent="0.35">
      <c r="A2446">
        <v>2629</v>
      </c>
      <c r="B2446" t="s">
        <v>18753</v>
      </c>
      <c r="C2446">
        <v>0</v>
      </c>
      <c r="D2446" s="296">
        <v>20.95</v>
      </c>
    </row>
    <row r="2447" spans="1:4" x14ac:dyDescent="0.35">
      <c r="A2447">
        <v>2630</v>
      </c>
      <c r="B2447" t="s">
        <v>18754</v>
      </c>
      <c r="C2447">
        <v>0</v>
      </c>
      <c r="D2447" s="296">
        <v>1.1859999999999999</v>
      </c>
    </row>
    <row r="2448" spans="1:4" x14ac:dyDescent="0.35">
      <c r="A2448">
        <v>2631</v>
      </c>
      <c r="B2448" t="s">
        <v>18755</v>
      </c>
      <c r="C2448">
        <v>0</v>
      </c>
      <c r="D2448" s="296">
        <v>21.44</v>
      </c>
    </row>
    <row r="2449" spans="1:4" x14ac:dyDescent="0.35">
      <c r="A2449">
        <v>2632</v>
      </c>
      <c r="B2449" t="s">
        <v>18756</v>
      </c>
      <c r="C2449">
        <v>24</v>
      </c>
      <c r="D2449" s="296">
        <v>8.27</v>
      </c>
    </row>
    <row r="2450" spans="1:4" x14ac:dyDescent="0.35">
      <c r="A2450">
        <v>2633</v>
      </c>
      <c r="B2450" t="s">
        <v>18757</v>
      </c>
      <c r="C2450">
        <v>0</v>
      </c>
      <c r="D2450" s="296">
        <v>1.448</v>
      </c>
    </row>
    <row r="2451" spans="1:4" x14ac:dyDescent="0.35">
      <c r="A2451">
        <v>2634</v>
      </c>
      <c r="B2451" t="s">
        <v>18758</v>
      </c>
      <c r="C2451">
        <v>21</v>
      </c>
      <c r="D2451" s="296">
        <v>28.57</v>
      </c>
    </row>
    <row r="2452" spans="1:4" x14ac:dyDescent="0.35">
      <c r="A2452">
        <v>2635</v>
      </c>
      <c r="B2452" t="s">
        <v>18759</v>
      </c>
      <c r="C2452">
        <v>15</v>
      </c>
      <c r="D2452" s="296">
        <v>4.101</v>
      </c>
    </row>
    <row r="2453" spans="1:4" x14ac:dyDescent="0.35">
      <c r="A2453">
        <v>2636</v>
      </c>
      <c r="B2453" t="s">
        <v>18760</v>
      </c>
      <c r="C2453">
        <v>0</v>
      </c>
      <c r="D2453" s="296">
        <v>27.74</v>
      </c>
    </row>
    <row r="2454" spans="1:4" x14ac:dyDescent="0.35">
      <c r="A2454">
        <v>2637</v>
      </c>
      <c r="B2454" t="s">
        <v>18761</v>
      </c>
      <c r="C2454">
        <v>0</v>
      </c>
      <c r="D2454" s="296">
        <v>0</v>
      </c>
    </row>
    <row r="2455" spans="1:4" x14ac:dyDescent="0.35">
      <c r="A2455">
        <v>2638</v>
      </c>
      <c r="B2455" t="s">
        <v>18762</v>
      </c>
      <c r="C2455">
        <v>0</v>
      </c>
      <c r="D2455" s="296">
        <v>26.027999999999999</v>
      </c>
    </row>
    <row r="2456" spans="1:4" x14ac:dyDescent="0.35">
      <c r="A2456">
        <v>2639</v>
      </c>
      <c r="B2456" t="s">
        <v>18763</v>
      </c>
      <c r="C2456">
        <v>6</v>
      </c>
      <c r="D2456" s="296">
        <v>18.98</v>
      </c>
    </row>
    <row r="2457" spans="1:4" x14ac:dyDescent="0.35">
      <c r="A2457">
        <v>2641</v>
      </c>
      <c r="B2457" t="s">
        <v>18764</v>
      </c>
      <c r="C2457">
        <v>0</v>
      </c>
      <c r="D2457" s="296">
        <v>67.239999999999995</v>
      </c>
    </row>
    <row r="2458" spans="1:4" x14ac:dyDescent="0.35">
      <c r="A2458">
        <v>2642</v>
      </c>
      <c r="B2458" t="s">
        <v>18765</v>
      </c>
      <c r="C2458">
        <v>0</v>
      </c>
      <c r="D2458" s="296">
        <v>17</v>
      </c>
    </row>
    <row r="2459" spans="1:4" x14ac:dyDescent="0.35">
      <c r="A2459">
        <v>2643</v>
      </c>
      <c r="B2459" t="s">
        <v>18766</v>
      </c>
      <c r="C2459">
        <v>132</v>
      </c>
      <c r="D2459" s="296">
        <v>6.5</v>
      </c>
    </row>
    <row r="2460" spans="1:4" x14ac:dyDescent="0.35">
      <c r="A2460">
        <v>2644</v>
      </c>
      <c r="B2460" t="s">
        <v>18767</v>
      </c>
      <c r="C2460">
        <v>12</v>
      </c>
      <c r="D2460" s="296">
        <v>5.2480000000000002</v>
      </c>
    </row>
    <row r="2461" spans="1:4" x14ac:dyDescent="0.35">
      <c r="A2461">
        <v>2645</v>
      </c>
      <c r="B2461" t="s">
        <v>18768</v>
      </c>
      <c r="C2461">
        <v>0</v>
      </c>
      <c r="D2461" s="296">
        <v>17.38</v>
      </c>
    </row>
    <row r="2462" spans="1:4" x14ac:dyDescent="0.35">
      <c r="A2462">
        <v>2646</v>
      </c>
      <c r="B2462" t="s">
        <v>18769</v>
      </c>
      <c r="C2462">
        <v>0</v>
      </c>
      <c r="D2462" s="296">
        <v>31.68</v>
      </c>
    </row>
    <row r="2463" spans="1:4" x14ac:dyDescent="0.35">
      <c r="A2463">
        <v>2647</v>
      </c>
      <c r="B2463" t="s">
        <v>18770</v>
      </c>
      <c r="C2463">
        <v>0</v>
      </c>
      <c r="D2463" s="296">
        <v>61.1</v>
      </c>
    </row>
    <row r="2464" spans="1:4" x14ac:dyDescent="0.35">
      <c r="A2464">
        <v>2648</v>
      </c>
      <c r="B2464" t="s">
        <v>18771</v>
      </c>
      <c r="C2464">
        <v>0</v>
      </c>
      <c r="D2464" s="296">
        <v>11.46</v>
      </c>
    </row>
    <row r="2465" spans="1:4" x14ac:dyDescent="0.35">
      <c r="A2465">
        <v>2649</v>
      </c>
      <c r="B2465" t="s">
        <v>18772</v>
      </c>
      <c r="C2465">
        <v>0</v>
      </c>
      <c r="D2465" s="296">
        <v>54.87</v>
      </c>
    </row>
    <row r="2466" spans="1:4" x14ac:dyDescent="0.35">
      <c r="A2466">
        <v>2650</v>
      </c>
      <c r="B2466" t="s">
        <v>18773</v>
      </c>
      <c r="C2466">
        <v>0</v>
      </c>
      <c r="D2466" s="296">
        <v>43.9</v>
      </c>
    </row>
    <row r="2467" spans="1:4" x14ac:dyDescent="0.35">
      <c r="A2467">
        <v>2651</v>
      </c>
      <c r="B2467" t="s">
        <v>18774</v>
      </c>
      <c r="C2467">
        <v>0</v>
      </c>
      <c r="D2467" s="296">
        <v>172.7</v>
      </c>
    </row>
    <row r="2468" spans="1:4" x14ac:dyDescent="0.35">
      <c r="A2468">
        <v>2652</v>
      </c>
      <c r="B2468" t="s">
        <v>18775</v>
      </c>
      <c r="C2468">
        <v>3</v>
      </c>
      <c r="D2468" s="296">
        <v>23.96</v>
      </c>
    </row>
    <row r="2469" spans="1:4" x14ac:dyDescent="0.35">
      <c r="A2469">
        <v>2653</v>
      </c>
      <c r="B2469" t="s">
        <v>18776</v>
      </c>
      <c r="C2469">
        <v>0</v>
      </c>
      <c r="D2469" s="296">
        <v>14.6</v>
      </c>
    </row>
    <row r="2470" spans="1:4" x14ac:dyDescent="0.35">
      <c r="A2470">
        <v>2654</v>
      </c>
      <c r="B2470" t="s">
        <v>18777</v>
      </c>
      <c r="C2470">
        <v>0</v>
      </c>
      <c r="D2470" s="296">
        <v>23.13</v>
      </c>
    </row>
    <row r="2471" spans="1:4" x14ac:dyDescent="0.35">
      <c r="A2471">
        <v>2655</v>
      </c>
      <c r="B2471" t="s">
        <v>18778</v>
      </c>
      <c r="C2471">
        <v>0</v>
      </c>
      <c r="D2471" s="296">
        <v>50.45</v>
      </c>
    </row>
    <row r="2472" spans="1:4" x14ac:dyDescent="0.35">
      <c r="A2472">
        <v>2656</v>
      </c>
      <c r="B2472" t="s">
        <v>18779</v>
      </c>
      <c r="C2472">
        <v>0</v>
      </c>
      <c r="D2472" s="296">
        <v>2.8370000000000002</v>
      </c>
    </row>
    <row r="2473" spans="1:4" x14ac:dyDescent="0.35">
      <c r="A2473">
        <v>2657</v>
      </c>
      <c r="B2473" t="s">
        <v>18780</v>
      </c>
      <c r="C2473">
        <v>0</v>
      </c>
      <c r="D2473" s="296">
        <v>2.8370000000000002</v>
      </c>
    </row>
    <row r="2474" spans="1:4" x14ac:dyDescent="0.35">
      <c r="A2474">
        <v>2658</v>
      </c>
      <c r="B2474" t="s">
        <v>18781</v>
      </c>
      <c r="C2474">
        <v>0</v>
      </c>
      <c r="D2474" s="296">
        <v>2.8370000000000002</v>
      </c>
    </row>
    <row r="2475" spans="1:4" x14ac:dyDescent="0.35">
      <c r="A2475">
        <v>2659</v>
      </c>
      <c r="B2475" t="s">
        <v>18782</v>
      </c>
      <c r="C2475">
        <v>0</v>
      </c>
      <c r="D2475" s="296">
        <v>2.8370000000000002</v>
      </c>
    </row>
    <row r="2476" spans="1:4" x14ac:dyDescent="0.35">
      <c r="A2476">
        <v>2660</v>
      </c>
      <c r="B2476" t="s">
        <v>18783</v>
      </c>
      <c r="C2476">
        <v>0</v>
      </c>
      <c r="D2476" s="296">
        <v>2.8370000000000002</v>
      </c>
    </row>
    <row r="2477" spans="1:4" x14ac:dyDescent="0.35">
      <c r="A2477">
        <v>2661</v>
      </c>
      <c r="B2477" t="s">
        <v>18784</v>
      </c>
      <c r="C2477">
        <v>0</v>
      </c>
      <c r="D2477" s="296">
        <v>58.16</v>
      </c>
    </row>
    <row r="2478" spans="1:4" x14ac:dyDescent="0.35">
      <c r="A2478">
        <v>2662</v>
      </c>
      <c r="B2478" t="s">
        <v>18785</v>
      </c>
      <c r="C2478">
        <v>0</v>
      </c>
      <c r="D2478" s="296">
        <v>40.700000000000003</v>
      </c>
    </row>
    <row r="2479" spans="1:4" x14ac:dyDescent="0.35">
      <c r="A2479">
        <v>2663</v>
      </c>
      <c r="B2479" t="s">
        <v>18786</v>
      </c>
      <c r="C2479">
        <v>0</v>
      </c>
      <c r="D2479" s="296">
        <v>44.4</v>
      </c>
    </row>
    <row r="2480" spans="1:4" x14ac:dyDescent="0.35">
      <c r="A2480">
        <v>2664</v>
      </c>
      <c r="B2480" t="s">
        <v>18787</v>
      </c>
      <c r="C2480">
        <v>0</v>
      </c>
      <c r="D2480" s="296">
        <v>27.538</v>
      </c>
    </row>
    <row r="2481" spans="1:4" x14ac:dyDescent="0.35">
      <c r="A2481">
        <v>2665</v>
      </c>
      <c r="B2481" t="s">
        <v>18788</v>
      </c>
      <c r="C2481">
        <v>0</v>
      </c>
      <c r="D2481" s="296">
        <v>3.0329999999999999</v>
      </c>
    </row>
    <row r="2482" spans="1:4" x14ac:dyDescent="0.35">
      <c r="A2482">
        <v>2666</v>
      </c>
      <c r="B2482" t="s">
        <v>18789</v>
      </c>
      <c r="C2482">
        <v>0</v>
      </c>
      <c r="D2482" s="296">
        <v>47</v>
      </c>
    </row>
    <row r="2483" spans="1:4" x14ac:dyDescent="0.35">
      <c r="A2483">
        <v>2667</v>
      </c>
      <c r="B2483" t="s">
        <v>18790</v>
      </c>
      <c r="C2483">
        <v>0</v>
      </c>
      <c r="D2483" s="296">
        <v>8.7449999999999992</v>
      </c>
    </row>
    <row r="2484" spans="1:4" x14ac:dyDescent="0.35">
      <c r="A2484">
        <v>2668</v>
      </c>
      <c r="B2484" t="s">
        <v>18791</v>
      </c>
      <c r="C2484">
        <v>0</v>
      </c>
      <c r="D2484" s="296">
        <v>25.931999999999999</v>
      </c>
    </row>
    <row r="2485" spans="1:4" x14ac:dyDescent="0.35">
      <c r="A2485">
        <v>2669</v>
      </c>
      <c r="B2485" t="s">
        <v>18792</v>
      </c>
      <c r="C2485">
        <v>0</v>
      </c>
      <c r="D2485" s="296">
        <v>77</v>
      </c>
    </row>
    <row r="2486" spans="1:4" x14ac:dyDescent="0.35">
      <c r="A2486">
        <v>2670</v>
      </c>
      <c r="B2486" t="s">
        <v>18793</v>
      </c>
      <c r="C2486">
        <v>0</v>
      </c>
      <c r="D2486" s="296">
        <v>18.54</v>
      </c>
    </row>
    <row r="2487" spans="1:4" x14ac:dyDescent="0.35">
      <c r="A2487">
        <v>2671</v>
      </c>
      <c r="B2487" t="s">
        <v>18794</v>
      </c>
      <c r="C2487">
        <v>0</v>
      </c>
      <c r="D2487" s="296">
        <v>25.56</v>
      </c>
    </row>
    <row r="2488" spans="1:4" x14ac:dyDescent="0.35">
      <c r="A2488">
        <v>2672</v>
      </c>
      <c r="B2488" t="s">
        <v>18795</v>
      </c>
      <c r="C2488">
        <v>0</v>
      </c>
      <c r="D2488" s="296">
        <v>6.64</v>
      </c>
    </row>
    <row r="2489" spans="1:4" x14ac:dyDescent="0.35">
      <c r="A2489">
        <v>2673</v>
      </c>
      <c r="B2489" t="s">
        <v>18796</v>
      </c>
      <c r="C2489">
        <v>12</v>
      </c>
      <c r="D2489" s="296">
        <v>6.99</v>
      </c>
    </row>
    <row r="2490" spans="1:4" x14ac:dyDescent="0.35">
      <c r="A2490">
        <v>2674</v>
      </c>
      <c r="B2490" t="s">
        <v>18797</v>
      </c>
      <c r="C2490">
        <v>0</v>
      </c>
      <c r="D2490" s="296">
        <v>16.760000000000002</v>
      </c>
    </row>
    <row r="2491" spans="1:4" x14ac:dyDescent="0.35">
      <c r="A2491">
        <v>2675</v>
      </c>
      <c r="B2491" t="s">
        <v>18798</v>
      </c>
      <c r="C2491">
        <v>3</v>
      </c>
      <c r="D2491" s="296">
        <v>25.84</v>
      </c>
    </row>
    <row r="2492" spans="1:4" x14ac:dyDescent="0.35">
      <c r="A2492">
        <v>2676</v>
      </c>
      <c r="B2492" t="s">
        <v>18799</v>
      </c>
      <c r="C2492">
        <v>0</v>
      </c>
      <c r="D2492" s="296">
        <v>74.099999999999994</v>
      </c>
    </row>
    <row r="2493" spans="1:4" x14ac:dyDescent="0.35">
      <c r="A2493">
        <v>2677</v>
      </c>
      <c r="B2493" t="s">
        <v>18800</v>
      </c>
      <c r="C2493">
        <v>0</v>
      </c>
      <c r="D2493" s="296">
        <v>25.36</v>
      </c>
    </row>
    <row r="2494" spans="1:4" x14ac:dyDescent="0.35">
      <c r="A2494">
        <v>2678</v>
      </c>
      <c r="B2494" t="s">
        <v>18801</v>
      </c>
      <c r="C2494">
        <v>0</v>
      </c>
      <c r="D2494" s="296">
        <v>17.184999999999999</v>
      </c>
    </row>
    <row r="2495" spans="1:4" x14ac:dyDescent="0.35">
      <c r="A2495">
        <v>2679</v>
      </c>
      <c r="B2495" t="s">
        <v>18802</v>
      </c>
      <c r="C2495">
        <v>0</v>
      </c>
      <c r="D2495" s="296">
        <v>23.2</v>
      </c>
    </row>
    <row r="2496" spans="1:4" x14ac:dyDescent="0.35">
      <c r="A2496">
        <v>2680</v>
      </c>
      <c r="B2496" t="s">
        <v>18803</v>
      </c>
      <c r="C2496">
        <v>0</v>
      </c>
      <c r="D2496" s="296">
        <v>44.5</v>
      </c>
    </row>
    <row r="2497" spans="1:4" x14ac:dyDescent="0.35">
      <c r="A2497">
        <v>2681</v>
      </c>
      <c r="B2497" t="s">
        <v>18804</v>
      </c>
      <c r="C2497">
        <v>0</v>
      </c>
      <c r="D2497" s="296">
        <v>51</v>
      </c>
    </row>
    <row r="2498" spans="1:4" x14ac:dyDescent="0.35">
      <c r="A2498">
        <v>2682</v>
      </c>
      <c r="B2498" t="s">
        <v>18805</v>
      </c>
      <c r="C2498">
        <v>0</v>
      </c>
      <c r="D2498" s="296">
        <v>8.74</v>
      </c>
    </row>
    <row r="2499" spans="1:4" x14ac:dyDescent="0.35">
      <c r="A2499">
        <v>2683</v>
      </c>
      <c r="B2499" t="s">
        <v>18806</v>
      </c>
      <c r="C2499">
        <v>0</v>
      </c>
      <c r="D2499" s="296">
        <v>27</v>
      </c>
    </row>
    <row r="2500" spans="1:4" x14ac:dyDescent="0.35">
      <c r="A2500">
        <v>2684</v>
      </c>
      <c r="B2500" t="s">
        <v>18807</v>
      </c>
      <c r="C2500">
        <v>0</v>
      </c>
      <c r="D2500" s="296">
        <v>21.03</v>
      </c>
    </row>
    <row r="2501" spans="1:4" x14ac:dyDescent="0.35">
      <c r="A2501">
        <v>2685</v>
      </c>
      <c r="B2501" t="s">
        <v>18808</v>
      </c>
      <c r="C2501">
        <v>0</v>
      </c>
      <c r="D2501" s="296">
        <v>10</v>
      </c>
    </row>
    <row r="2502" spans="1:4" x14ac:dyDescent="0.35">
      <c r="A2502">
        <v>2686</v>
      </c>
      <c r="B2502" t="s">
        <v>18809</v>
      </c>
      <c r="C2502">
        <v>0</v>
      </c>
      <c r="D2502" s="296">
        <v>27.45</v>
      </c>
    </row>
    <row r="2503" spans="1:4" x14ac:dyDescent="0.35">
      <c r="A2503">
        <v>2687</v>
      </c>
      <c r="B2503" t="s">
        <v>18810</v>
      </c>
      <c r="C2503">
        <v>0</v>
      </c>
      <c r="D2503" s="296">
        <v>17.78</v>
      </c>
    </row>
    <row r="2504" spans="1:4" x14ac:dyDescent="0.35">
      <c r="A2504">
        <v>2688</v>
      </c>
      <c r="B2504" t="s">
        <v>18811</v>
      </c>
      <c r="C2504">
        <v>0</v>
      </c>
      <c r="D2504" s="296">
        <v>21.36</v>
      </c>
    </row>
    <row r="2505" spans="1:4" x14ac:dyDescent="0.35">
      <c r="A2505">
        <v>2689</v>
      </c>
      <c r="B2505" t="s">
        <v>18812</v>
      </c>
      <c r="C2505">
        <v>0</v>
      </c>
      <c r="D2505" s="296">
        <v>92.424999999999997</v>
      </c>
    </row>
    <row r="2506" spans="1:4" x14ac:dyDescent="0.35">
      <c r="A2506">
        <v>2690</v>
      </c>
      <c r="B2506" t="s">
        <v>18813</v>
      </c>
      <c r="C2506">
        <v>0</v>
      </c>
      <c r="D2506" s="296">
        <v>124.54</v>
      </c>
    </row>
    <row r="2507" spans="1:4" x14ac:dyDescent="0.35">
      <c r="A2507">
        <v>2691</v>
      </c>
      <c r="B2507" t="s">
        <v>18814</v>
      </c>
      <c r="C2507">
        <v>0</v>
      </c>
      <c r="D2507" s="296">
        <v>12.07</v>
      </c>
    </row>
    <row r="2508" spans="1:4" x14ac:dyDescent="0.35">
      <c r="A2508">
        <v>2692</v>
      </c>
      <c r="B2508" t="s">
        <v>18815</v>
      </c>
      <c r="C2508">
        <v>4</v>
      </c>
      <c r="D2508" s="296">
        <v>72.55</v>
      </c>
    </row>
    <row r="2509" spans="1:4" x14ac:dyDescent="0.35">
      <c r="A2509">
        <v>2693</v>
      </c>
      <c r="B2509" t="s">
        <v>18816</v>
      </c>
      <c r="C2509">
        <v>0</v>
      </c>
      <c r="D2509" s="296">
        <v>28.98</v>
      </c>
    </row>
    <row r="2510" spans="1:4" x14ac:dyDescent="0.35">
      <c r="A2510">
        <v>2694</v>
      </c>
      <c r="B2510" t="s">
        <v>18817</v>
      </c>
      <c r="C2510">
        <v>0</v>
      </c>
      <c r="D2510" s="296">
        <v>5.9189999999999996</v>
      </c>
    </row>
    <row r="2511" spans="1:4" x14ac:dyDescent="0.35">
      <c r="A2511">
        <v>2695</v>
      </c>
      <c r="B2511" t="s">
        <v>18818</v>
      </c>
      <c r="C2511">
        <v>0</v>
      </c>
      <c r="D2511" s="296">
        <v>7.0389999999999997</v>
      </c>
    </row>
    <row r="2512" spans="1:4" x14ac:dyDescent="0.35">
      <c r="A2512">
        <v>2696</v>
      </c>
      <c r="B2512" t="s">
        <v>18819</v>
      </c>
      <c r="C2512">
        <v>3</v>
      </c>
      <c r="D2512" s="296">
        <v>22.1</v>
      </c>
    </row>
    <row r="2513" spans="1:4" x14ac:dyDescent="0.35">
      <c r="A2513">
        <v>2697</v>
      </c>
      <c r="B2513" t="s">
        <v>18820</v>
      </c>
      <c r="C2513">
        <v>0</v>
      </c>
      <c r="D2513" s="296">
        <v>36.125</v>
      </c>
    </row>
    <row r="2514" spans="1:4" x14ac:dyDescent="0.35">
      <c r="A2514">
        <v>2698</v>
      </c>
      <c r="B2514" t="s">
        <v>18821</v>
      </c>
      <c r="C2514">
        <v>0</v>
      </c>
      <c r="D2514" s="296">
        <v>11.858000000000001</v>
      </c>
    </row>
    <row r="2515" spans="1:4" x14ac:dyDescent="0.35">
      <c r="A2515">
        <v>2699</v>
      </c>
      <c r="B2515" t="s">
        <v>18822</v>
      </c>
      <c r="C2515">
        <v>0</v>
      </c>
      <c r="D2515" s="296">
        <v>5.4909999999999997</v>
      </c>
    </row>
    <row r="2516" spans="1:4" x14ac:dyDescent="0.35">
      <c r="A2516">
        <v>2700</v>
      </c>
      <c r="B2516" t="s">
        <v>18823</v>
      </c>
      <c r="C2516">
        <v>0</v>
      </c>
      <c r="D2516" s="296">
        <v>3.609</v>
      </c>
    </row>
    <row r="2517" spans="1:4" x14ac:dyDescent="0.35">
      <c r="A2517">
        <v>2701</v>
      </c>
      <c r="B2517" t="s">
        <v>18824</v>
      </c>
      <c r="C2517">
        <v>18</v>
      </c>
      <c r="D2517" s="296">
        <v>5.8419999999999996</v>
      </c>
    </row>
    <row r="2518" spans="1:4" x14ac:dyDescent="0.35">
      <c r="A2518">
        <v>2702</v>
      </c>
      <c r="B2518" t="s">
        <v>18825</v>
      </c>
      <c r="C2518">
        <v>0</v>
      </c>
      <c r="D2518" s="296">
        <v>6.1749999999999998</v>
      </c>
    </row>
    <row r="2519" spans="1:4" x14ac:dyDescent="0.35">
      <c r="A2519">
        <v>2703</v>
      </c>
      <c r="B2519" t="s">
        <v>18826</v>
      </c>
      <c r="C2519">
        <v>6</v>
      </c>
      <c r="D2519" s="296">
        <v>5.9279999999999999</v>
      </c>
    </row>
    <row r="2520" spans="1:4" x14ac:dyDescent="0.35">
      <c r="A2520">
        <v>2704</v>
      </c>
      <c r="B2520" t="s">
        <v>18827</v>
      </c>
      <c r="C2520">
        <v>6</v>
      </c>
      <c r="D2520" s="296">
        <v>7.79</v>
      </c>
    </row>
    <row r="2521" spans="1:4" x14ac:dyDescent="0.35">
      <c r="A2521">
        <v>2705</v>
      </c>
      <c r="B2521" t="s">
        <v>18828</v>
      </c>
      <c r="C2521">
        <v>0</v>
      </c>
      <c r="D2521" s="296">
        <v>8.74</v>
      </c>
    </row>
    <row r="2522" spans="1:4" x14ac:dyDescent="0.35">
      <c r="A2522">
        <v>2706</v>
      </c>
      <c r="B2522" t="s">
        <v>18829</v>
      </c>
      <c r="C2522">
        <v>150</v>
      </c>
      <c r="D2522" s="296">
        <v>7.3390000000000004</v>
      </c>
    </row>
    <row r="2523" spans="1:4" x14ac:dyDescent="0.35">
      <c r="A2523">
        <v>2707</v>
      </c>
      <c r="B2523" t="s">
        <v>18830</v>
      </c>
      <c r="C2523">
        <v>0</v>
      </c>
      <c r="D2523" s="296">
        <v>6.1749999999999998</v>
      </c>
    </row>
    <row r="2524" spans="1:4" x14ac:dyDescent="0.35">
      <c r="A2524">
        <v>2708</v>
      </c>
      <c r="B2524" t="s">
        <v>18831</v>
      </c>
      <c r="C2524">
        <v>0</v>
      </c>
      <c r="D2524" s="296">
        <v>6.84</v>
      </c>
    </row>
    <row r="2525" spans="1:4" x14ac:dyDescent="0.35">
      <c r="A2525">
        <v>2709</v>
      </c>
      <c r="B2525" t="s">
        <v>18832</v>
      </c>
      <c r="C2525">
        <v>6</v>
      </c>
      <c r="D2525" s="296">
        <v>14.18</v>
      </c>
    </row>
    <row r="2526" spans="1:4" x14ac:dyDescent="0.35">
      <c r="A2526">
        <v>2710</v>
      </c>
      <c r="B2526" t="s">
        <v>18833</v>
      </c>
      <c r="C2526">
        <v>18</v>
      </c>
      <c r="D2526" s="296">
        <v>7.83</v>
      </c>
    </row>
    <row r="2527" spans="1:4" x14ac:dyDescent="0.35">
      <c r="A2527">
        <v>2711</v>
      </c>
      <c r="B2527" t="s">
        <v>18834</v>
      </c>
      <c r="C2527">
        <v>0</v>
      </c>
      <c r="D2527" s="296">
        <v>19.353000000000002</v>
      </c>
    </row>
    <row r="2528" spans="1:4" x14ac:dyDescent="0.35">
      <c r="A2528">
        <v>2712</v>
      </c>
      <c r="B2528" t="s">
        <v>18835</v>
      </c>
      <c r="C2528">
        <v>12</v>
      </c>
      <c r="D2528" s="296">
        <v>22.64</v>
      </c>
    </row>
    <row r="2529" spans="1:4" x14ac:dyDescent="0.35">
      <c r="A2529">
        <v>2713</v>
      </c>
      <c r="B2529" t="s">
        <v>18836</v>
      </c>
      <c r="C2529">
        <v>0</v>
      </c>
      <c r="D2529" s="296">
        <v>10.88</v>
      </c>
    </row>
    <row r="2530" spans="1:4" x14ac:dyDescent="0.35">
      <c r="A2530">
        <v>2714</v>
      </c>
      <c r="B2530" t="s">
        <v>18837</v>
      </c>
      <c r="C2530">
        <v>12</v>
      </c>
      <c r="D2530" s="296">
        <v>8.77</v>
      </c>
    </row>
    <row r="2531" spans="1:4" x14ac:dyDescent="0.35">
      <c r="A2531">
        <v>2715</v>
      </c>
      <c r="B2531" t="s">
        <v>18838</v>
      </c>
      <c r="C2531">
        <v>36</v>
      </c>
      <c r="D2531" s="296">
        <v>4.79</v>
      </c>
    </row>
    <row r="2532" spans="1:4" x14ac:dyDescent="0.35">
      <c r="A2532">
        <v>2716</v>
      </c>
      <c r="B2532" t="s">
        <v>18839</v>
      </c>
      <c r="C2532">
        <v>36</v>
      </c>
      <c r="D2532" s="296">
        <v>14.81</v>
      </c>
    </row>
    <row r="2533" spans="1:4" x14ac:dyDescent="0.35">
      <c r="A2533">
        <v>2717</v>
      </c>
      <c r="B2533" t="s">
        <v>18840</v>
      </c>
      <c r="C2533">
        <v>42</v>
      </c>
      <c r="D2533" s="296">
        <v>3.53</v>
      </c>
    </row>
    <row r="2534" spans="1:4" x14ac:dyDescent="0.35">
      <c r="A2534">
        <v>2718</v>
      </c>
      <c r="B2534" t="s">
        <v>18841</v>
      </c>
      <c r="C2534">
        <v>0</v>
      </c>
      <c r="D2534" s="296">
        <v>19.035</v>
      </c>
    </row>
    <row r="2535" spans="1:4" x14ac:dyDescent="0.35">
      <c r="A2535">
        <v>2719</v>
      </c>
      <c r="B2535" t="s">
        <v>18842</v>
      </c>
      <c r="C2535">
        <v>0</v>
      </c>
      <c r="D2535" s="296">
        <v>27.92</v>
      </c>
    </row>
    <row r="2536" spans="1:4" x14ac:dyDescent="0.35">
      <c r="A2536">
        <v>2720</v>
      </c>
      <c r="B2536" t="s">
        <v>18843</v>
      </c>
      <c r="C2536">
        <v>18</v>
      </c>
      <c r="D2536" s="296">
        <v>4.3499999999999996</v>
      </c>
    </row>
    <row r="2537" spans="1:4" x14ac:dyDescent="0.35">
      <c r="A2537">
        <v>2721</v>
      </c>
      <c r="B2537" t="s">
        <v>18844</v>
      </c>
      <c r="C2537">
        <v>0</v>
      </c>
      <c r="D2537" s="296">
        <v>64.39</v>
      </c>
    </row>
    <row r="2538" spans="1:4" x14ac:dyDescent="0.35">
      <c r="A2538">
        <v>2722</v>
      </c>
      <c r="B2538" t="s">
        <v>18845</v>
      </c>
      <c r="C2538">
        <v>0</v>
      </c>
      <c r="D2538" s="296">
        <v>5.61</v>
      </c>
    </row>
    <row r="2539" spans="1:4" x14ac:dyDescent="0.35">
      <c r="A2539">
        <v>2723</v>
      </c>
      <c r="B2539" t="s">
        <v>18846</v>
      </c>
      <c r="C2539">
        <v>0</v>
      </c>
      <c r="D2539" s="296">
        <v>5.2549999999999999</v>
      </c>
    </row>
    <row r="2540" spans="1:4" x14ac:dyDescent="0.35">
      <c r="A2540">
        <v>2724</v>
      </c>
      <c r="B2540" t="s">
        <v>18847</v>
      </c>
      <c r="C2540">
        <v>0</v>
      </c>
      <c r="D2540" s="296">
        <v>4.6139999999999999</v>
      </c>
    </row>
    <row r="2541" spans="1:4" x14ac:dyDescent="0.35">
      <c r="A2541">
        <v>2725</v>
      </c>
      <c r="B2541" t="s">
        <v>18848</v>
      </c>
      <c r="C2541">
        <v>0</v>
      </c>
      <c r="D2541" s="296">
        <v>4.99</v>
      </c>
    </row>
    <row r="2542" spans="1:4" x14ac:dyDescent="0.35">
      <c r="A2542">
        <v>2726</v>
      </c>
      <c r="B2542" t="s">
        <v>18849</v>
      </c>
      <c r="C2542">
        <v>0</v>
      </c>
      <c r="D2542" s="296">
        <v>5.6210000000000004</v>
      </c>
    </row>
    <row r="2543" spans="1:4" x14ac:dyDescent="0.35">
      <c r="A2543">
        <v>2727</v>
      </c>
      <c r="B2543" t="s">
        <v>18850</v>
      </c>
      <c r="C2543">
        <v>0</v>
      </c>
      <c r="D2543" s="296">
        <v>4.6139999999999999</v>
      </c>
    </row>
    <row r="2544" spans="1:4" x14ac:dyDescent="0.35">
      <c r="A2544">
        <v>2728</v>
      </c>
      <c r="B2544" t="s">
        <v>18851</v>
      </c>
      <c r="C2544">
        <v>6</v>
      </c>
      <c r="D2544" s="296">
        <v>18.91</v>
      </c>
    </row>
    <row r="2545" spans="1:4" x14ac:dyDescent="0.35">
      <c r="A2545">
        <v>2729</v>
      </c>
      <c r="B2545" t="s">
        <v>18852</v>
      </c>
      <c r="C2545">
        <v>0</v>
      </c>
      <c r="D2545" s="296">
        <v>14.44</v>
      </c>
    </row>
    <row r="2546" spans="1:4" x14ac:dyDescent="0.35">
      <c r="A2546">
        <v>2730</v>
      </c>
      <c r="B2546" t="s">
        <v>18853</v>
      </c>
      <c r="C2546">
        <v>0</v>
      </c>
      <c r="D2546" s="296">
        <v>11.305</v>
      </c>
    </row>
    <row r="2547" spans="1:4" x14ac:dyDescent="0.35">
      <c r="A2547">
        <v>2731</v>
      </c>
      <c r="B2547" t="s">
        <v>18854</v>
      </c>
      <c r="C2547">
        <v>0</v>
      </c>
      <c r="D2547" s="296">
        <v>17.29</v>
      </c>
    </row>
    <row r="2548" spans="1:4" x14ac:dyDescent="0.35">
      <c r="A2548">
        <v>2732</v>
      </c>
      <c r="B2548" t="s">
        <v>18855</v>
      </c>
      <c r="C2548">
        <v>0</v>
      </c>
      <c r="D2548" s="296">
        <v>6.7679999999999998</v>
      </c>
    </row>
    <row r="2549" spans="1:4" x14ac:dyDescent="0.35">
      <c r="A2549">
        <v>2733</v>
      </c>
      <c r="B2549" t="s">
        <v>18856</v>
      </c>
      <c r="C2549">
        <v>0</v>
      </c>
      <c r="D2549" s="296">
        <v>5.08</v>
      </c>
    </row>
    <row r="2550" spans="1:4" x14ac:dyDescent="0.35">
      <c r="A2550">
        <v>2734</v>
      </c>
      <c r="B2550" t="s">
        <v>18857</v>
      </c>
      <c r="C2550">
        <v>0</v>
      </c>
      <c r="D2550" s="296">
        <v>5.3220000000000001</v>
      </c>
    </row>
    <row r="2551" spans="1:4" x14ac:dyDescent="0.35">
      <c r="A2551">
        <v>2735</v>
      </c>
      <c r="B2551" t="s">
        <v>18858</v>
      </c>
      <c r="C2551">
        <v>0</v>
      </c>
      <c r="D2551" s="296">
        <v>5.3220000000000001</v>
      </c>
    </row>
    <row r="2552" spans="1:4" x14ac:dyDescent="0.35">
      <c r="A2552">
        <v>2736</v>
      </c>
      <c r="B2552" t="s">
        <v>18859</v>
      </c>
      <c r="C2552">
        <v>0</v>
      </c>
      <c r="D2552" s="296">
        <v>0.89700000000000002</v>
      </c>
    </row>
    <row r="2553" spans="1:4" x14ac:dyDescent="0.35">
      <c r="A2553">
        <v>2737</v>
      </c>
      <c r="B2553" t="s">
        <v>18860</v>
      </c>
      <c r="C2553">
        <v>0</v>
      </c>
      <c r="D2553" s="296">
        <v>21.756</v>
      </c>
    </row>
    <row r="2554" spans="1:4" x14ac:dyDescent="0.35">
      <c r="A2554">
        <v>2738</v>
      </c>
      <c r="B2554" t="s">
        <v>18861</v>
      </c>
      <c r="C2554">
        <v>0</v>
      </c>
      <c r="D2554" s="296">
        <v>41.325000000000003</v>
      </c>
    </row>
    <row r="2555" spans="1:4" x14ac:dyDescent="0.35">
      <c r="A2555">
        <v>2739</v>
      </c>
      <c r="B2555" t="s">
        <v>18862</v>
      </c>
      <c r="C2555">
        <v>0</v>
      </c>
      <c r="D2555" s="296">
        <v>6.2530000000000001</v>
      </c>
    </row>
    <row r="2556" spans="1:4" x14ac:dyDescent="0.35">
      <c r="A2556">
        <v>2740</v>
      </c>
      <c r="B2556" t="s">
        <v>18863</v>
      </c>
      <c r="C2556">
        <v>0</v>
      </c>
      <c r="D2556" s="296">
        <v>9.1199999999999992</v>
      </c>
    </row>
    <row r="2557" spans="1:4" x14ac:dyDescent="0.35">
      <c r="A2557">
        <v>2741</v>
      </c>
      <c r="B2557" t="s">
        <v>18864</v>
      </c>
      <c r="C2557">
        <v>0</v>
      </c>
      <c r="D2557" s="296">
        <v>5</v>
      </c>
    </row>
    <row r="2558" spans="1:4" x14ac:dyDescent="0.35">
      <c r="A2558">
        <v>2742</v>
      </c>
      <c r="B2558" t="s">
        <v>18865</v>
      </c>
      <c r="C2558">
        <v>0</v>
      </c>
      <c r="D2558" s="296">
        <v>6.4</v>
      </c>
    </row>
    <row r="2559" spans="1:4" x14ac:dyDescent="0.35">
      <c r="A2559">
        <v>2743</v>
      </c>
      <c r="B2559" t="s">
        <v>18866</v>
      </c>
      <c r="C2559">
        <v>0</v>
      </c>
      <c r="D2559" s="296">
        <v>6.4</v>
      </c>
    </row>
    <row r="2560" spans="1:4" x14ac:dyDescent="0.35">
      <c r="A2560">
        <v>2744</v>
      </c>
      <c r="B2560" t="s">
        <v>18867</v>
      </c>
      <c r="C2560">
        <v>0</v>
      </c>
      <c r="D2560" s="296">
        <v>6.4</v>
      </c>
    </row>
    <row r="2561" spans="1:4" x14ac:dyDescent="0.35">
      <c r="A2561">
        <v>2745</v>
      </c>
      <c r="B2561" t="s">
        <v>18868</v>
      </c>
      <c r="C2561">
        <v>0</v>
      </c>
      <c r="D2561" s="296">
        <v>72.599999999999994</v>
      </c>
    </row>
    <row r="2562" spans="1:4" x14ac:dyDescent="0.35">
      <c r="A2562">
        <v>2746</v>
      </c>
      <c r="B2562" t="s">
        <v>18869</v>
      </c>
      <c r="C2562">
        <v>36</v>
      </c>
      <c r="D2562" s="296">
        <v>6.57</v>
      </c>
    </row>
    <row r="2563" spans="1:4" x14ac:dyDescent="0.35">
      <c r="A2563">
        <v>2747</v>
      </c>
      <c r="B2563" t="s">
        <v>18870</v>
      </c>
      <c r="C2563">
        <v>0</v>
      </c>
      <c r="D2563" s="296">
        <v>3.7</v>
      </c>
    </row>
    <row r="2564" spans="1:4" x14ac:dyDescent="0.35">
      <c r="A2564">
        <v>2748</v>
      </c>
      <c r="B2564" t="s">
        <v>18871</v>
      </c>
      <c r="C2564">
        <v>6</v>
      </c>
      <c r="D2564" s="296">
        <v>68.400000000000006</v>
      </c>
    </row>
    <row r="2565" spans="1:4" x14ac:dyDescent="0.35">
      <c r="A2565">
        <v>2749</v>
      </c>
      <c r="B2565" t="s">
        <v>18872</v>
      </c>
      <c r="C2565">
        <v>9</v>
      </c>
      <c r="D2565" s="296">
        <v>21.32</v>
      </c>
    </row>
    <row r="2566" spans="1:4" x14ac:dyDescent="0.35">
      <c r="A2566">
        <v>2750</v>
      </c>
      <c r="B2566" t="s">
        <v>18873</v>
      </c>
      <c r="C2566">
        <v>6</v>
      </c>
      <c r="D2566" s="296">
        <v>29.66</v>
      </c>
    </row>
    <row r="2567" spans="1:4" x14ac:dyDescent="0.35">
      <c r="A2567">
        <v>2751</v>
      </c>
      <c r="B2567" t="s">
        <v>18874</v>
      </c>
      <c r="C2567">
        <v>0</v>
      </c>
      <c r="D2567" s="296">
        <v>37.57</v>
      </c>
    </row>
    <row r="2568" spans="1:4" x14ac:dyDescent="0.35">
      <c r="A2568">
        <v>2752</v>
      </c>
      <c r="B2568" t="s">
        <v>18875</v>
      </c>
      <c r="C2568">
        <v>0</v>
      </c>
      <c r="D2568" s="296">
        <v>16.45</v>
      </c>
    </row>
    <row r="2569" spans="1:4" x14ac:dyDescent="0.35">
      <c r="A2569">
        <v>2753</v>
      </c>
      <c r="B2569" t="s">
        <v>18876</v>
      </c>
      <c r="C2569">
        <v>0</v>
      </c>
      <c r="D2569" s="296">
        <v>22.65</v>
      </c>
    </row>
    <row r="2570" spans="1:4" x14ac:dyDescent="0.35">
      <c r="A2570">
        <v>2754</v>
      </c>
      <c r="B2570" t="s">
        <v>18877</v>
      </c>
      <c r="C2570">
        <v>0</v>
      </c>
      <c r="D2570" s="296">
        <v>32.130000000000003</v>
      </c>
    </row>
    <row r="2571" spans="1:4" x14ac:dyDescent="0.35">
      <c r="A2571">
        <v>2755</v>
      </c>
      <c r="B2571" t="s">
        <v>18878</v>
      </c>
      <c r="C2571">
        <v>0</v>
      </c>
      <c r="D2571" s="296">
        <v>24.31</v>
      </c>
    </row>
    <row r="2572" spans="1:4" x14ac:dyDescent="0.35">
      <c r="A2572">
        <v>2756</v>
      </c>
      <c r="B2572" t="s">
        <v>18879</v>
      </c>
      <c r="C2572">
        <v>6</v>
      </c>
      <c r="D2572" s="296">
        <v>17.37</v>
      </c>
    </row>
    <row r="2573" spans="1:4" x14ac:dyDescent="0.35">
      <c r="A2573">
        <v>2757</v>
      </c>
      <c r="B2573" t="s">
        <v>18880</v>
      </c>
      <c r="C2573">
        <v>0</v>
      </c>
      <c r="D2573" s="296">
        <v>18.09</v>
      </c>
    </row>
    <row r="2574" spans="1:4" x14ac:dyDescent="0.35">
      <c r="A2574">
        <v>2758</v>
      </c>
      <c r="B2574" t="s">
        <v>18881</v>
      </c>
      <c r="C2574">
        <v>0</v>
      </c>
      <c r="D2574" s="296">
        <v>22.76</v>
      </c>
    </row>
    <row r="2575" spans="1:4" x14ac:dyDescent="0.35">
      <c r="A2575">
        <v>2759</v>
      </c>
      <c r="B2575" t="s">
        <v>18882</v>
      </c>
      <c r="C2575">
        <v>0</v>
      </c>
      <c r="D2575" s="296">
        <v>26.71</v>
      </c>
    </row>
    <row r="2576" spans="1:4" x14ac:dyDescent="0.35">
      <c r="A2576">
        <v>2760</v>
      </c>
      <c r="B2576" t="s">
        <v>18883</v>
      </c>
      <c r="C2576">
        <v>0</v>
      </c>
      <c r="D2576" s="296">
        <v>54.28</v>
      </c>
    </row>
    <row r="2577" spans="1:4" x14ac:dyDescent="0.35">
      <c r="A2577">
        <v>2761</v>
      </c>
      <c r="B2577" t="s">
        <v>18884</v>
      </c>
      <c r="C2577">
        <v>0</v>
      </c>
      <c r="D2577" s="296">
        <v>11.4</v>
      </c>
    </row>
    <row r="2578" spans="1:4" x14ac:dyDescent="0.35">
      <c r="A2578">
        <v>2762</v>
      </c>
      <c r="B2578" t="s">
        <v>18885</v>
      </c>
      <c r="C2578">
        <v>3</v>
      </c>
      <c r="D2578" s="296">
        <v>37.299999999999997</v>
      </c>
    </row>
    <row r="2579" spans="1:4" x14ac:dyDescent="0.35">
      <c r="A2579">
        <v>2763</v>
      </c>
      <c r="B2579" t="s">
        <v>18886</v>
      </c>
      <c r="C2579">
        <v>0</v>
      </c>
      <c r="D2579" s="296">
        <v>67.09</v>
      </c>
    </row>
    <row r="2580" spans="1:4" x14ac:dyDescent="0.35">
      <c r="A2580">
        <v>2764</v>
      </c>
      <c r="B2580" t="s">
        <v>18887</v>
      </c>
      <c r="C2580">
        <v>18</v>
      </c>
      <c r="D2580" s="296">
        <v>43.99</v>
      </c>
    </row>
    <row r="2581" spans="1:4" x14ac:dyDescent="0.35">
      <c r="A2581">
        <v>2765</v>
      </c>
      <c r="B2581" t="s">
        <v>18888</v>
      </c>
      <c r="C2581">
        <v>0</v>
      </c>
      <c r="D2581" s="296">
        <v>29.8</v>
      </c>
    </row>
    <row r="2582" spans="1:4" x14ac:dyDescent="0.35">
      <c r="A2582">
        <v>2766</v>
      </c>
      <c r="B2582" t="s">
        <v>18889</v>
      </c>
      <c r="C2582">
        <v>0</v>
      </c>
      <c r="D2582" s="296">
        <v>31.66</v>
      </c>
    </row>
    <row r="2583" spans="1:4" x14ac:dyDescent="0.35">
      <c r="A2583">
        <v>2767</v>
      </c>
      <c r="B2583" t="s">
        <v>18890</v>
      </c>
      <c r="C2583">
        <v>0</v>
      </c>
      <c r="D2583" s="296">
        <v>8.7200000000000006</v>
      </c>
    </row>
    <row r="2584" spans="1:4" x14ac:dyDescent="0.35">
      <c r="A2584">
        <v>2768</v>
      </c>
      <c r="B2584" t="s">
        <v>18891</v>
      </c>
      <c r="C2584">
        <v>0</v>
      </c>
      <c r="D2584" s="296">
        <v>78.17</v>
      </c>
    </row>
    <row r="2585" spans="1:4" x14ac:dyDescent="0.35">
      <c r="A2585">
        <v>2769</v>
      </c>
      <c r="B2585" t="s">
        <v>18892</v>
      </c>
      <c r="C2585">
        <v>0</v>
      </c>
      <c r="D2585" s="296">
        <v>26.91</v>
      </c>
    </row>
    <row r="2586" spans="1:4" x14ac:dyDescent="0.35">
      <c r="A2586">
        <v>2770</v>
      </c>
      <c r="B2586" t="s">
        <v>18893</v>
      </c>
      <c r="C2586">
        <v>42</v>
      </c>
      <c r="D2586" s="296">
        <v>7.83</v>
      </c>
    </row>
    <row r="2587" spans="1:4" x14ac:dyDescent="0.35">
      <c r="A2587">
        <v>2771</v>
      </c>
      <c r="B2587" t="s">
        <v>18894</v>
      </c>
      <c r="C2587">
        <v>0</v>
      </c>
      <c r="D2587" s="296">
        <v>8.14</v>
      </c>
    </row>
    <row r="2588" spans="1:4" x14ac:dyDescent="0.35">
      <c r="A2588">
        <v>2772</v>
      </c>
      <c r="B2588" t="s">
        <v>18895</v>
      </c>
      <c r="C2588">
        <v>36</v>
      </c>
      <c r="D2588" s="296">
        <v>10.45</v>
      </c>
    </row>
    <row r="2589" spans="1:4" x14ac:dyDescent="0.35">
      <c r="A2589">
        <v>2773</v>
      </c>
      <c r="B2589" t="s">
        <v>18896</v>
      </c>
      <c r="C2589">
        <v>0</v>
      </c>
      <c r="D2589" s="296">
        <v>8.77</v>
      </c>
    </row>
    <row r="2590" spans="1:4" x14ac:dyDescent="0.35">
      <c r="A2590">
        <v>2774</v>
      </c>
      <c r="B2590" t="s">
        <v>18897</v>
      </c>
      <c r="C2590">
        <v>0</v>
      </c>
      <c r="D2590" s="296">
        <v>7.65</v>
      </c>
    </row>
    <row r="2591" spans="1:4" x14ac:dyDescent="0.35">
      <c r="A2591">
        <v>2775</v>
      </c>
      <c r="B2591" t="s">
        <v>18898</v>
      </c>
      <c r="C2591">
        <v>30</v>
      </c>
      <c r="D2591" s="296">
        <v>10.08</v>
      </c>
    </row>
    <row r="2592" spans="1:4" x14ac:dyDescent="0.35">
      <c r="A2592">
        <v>2776</v>
      </c>
      <c r="B2592" t="s">
        <v>18899</v>
      </c>
      <c r="C2592">
        <v>0</v>
      </c>
      <c r="D2592" s="296">
        <v>6.66</v>
      </c>
    </row>
    <row r="2593" spans="1:4" x14ac:dyDescent="0.35">
      <c r="A2593">
        <v>2777</v>
      </c>
      <c r="B2593" t="s">
        <v>18900</v>
      </c>
      <c r="C2593">
        <v>0</v>
      </c>
      <c r="D2593" s="296">
        <v>8.1</v>
      </c>
    </row>
    <row r="2594" spans="1:4" x14ac:dyDescent="0.35">
      <c r="A2594">
        <v>2778</v>
      </c>
      <c r="B2594" t="s">
        <v>18901</v>
      </c>
      <c r="C2594">
        <v>0</v>
      </c>
      <c r="D2594" s="296">
        <v>7.1269999999999998</v>
      </c>
    </row>
    <row r="2595" spans="1:4" x14ac:dyDescent="0.35">
      <c r="A2595">
        <v>2779</v>
      </c>
      <c r="B2595" t="s">
        <v>18902</v>
      </c>
      <c r="C2595">
        <v>0</v>
      </c>
      <c r="D2595" s="296">
        <v>3.65</v>
      </c>
    </row>
    <row r="2596" spans="1:4" x14ac:dyDescent="0.35">
      <c r="A2596">
        <v>2780</v>
      </c>
      <c r="B2596" t="s">
        <v>18903</v>
      </c>
      <c r="C2596">
        <v>0</v>
      </c>
      <c r="D2596" s="296">
        <v>6.81</v>
      </c>
    </row>
    <row r="2597" spans="1:4" x14ac:dyDescent="0.35">
      <c r="A2597">
        <v>2781</v>
      </c>
      <c r="B2597" t="s">
        <v>18904</v>
      </c>
      <c r="C2597">
        <v>0</v>
      </c>
      <c r="D2597" s="296">
        <v>17.29</v>
      </c>
    </row>
    <row r="2598" spans="1:4" x14ac:dyDescent="0.35">
      <c r="A2598">
        <v>2782</v>
      </c>
      <c r="B2598" t="s">
        <v>18905</v>
      </c>
      <c r="C2598">
        <v>0</v>
      </c>
      <c r="D2598" s="296">
        <v>54.45</v>
      </c>
    </row>
    <row r="2599" spans="1:4" x14ac:dyDescent="0.35">
      <c r="A2599">
        <v>2783</v>
      </c>
      <c r="B2599" t="s">
        <v>18906</v>
      </c>
      <c r="C2599">
        <v>0</v>
      </c>
      <c r="D2599" s="296">
        <v>3.33</v>
      </c>
    </row>
    <row r="2600" spans="1:4" x14ac:dyDescent="0.35">
      <c r="A2600">
        <v>2784</v>
      </c>
      <c r="B2600" t="s">
        <v>18907</v>
      </c>
      <c r="C2600">
        <v>0</v>
      </c>
      <c r="D2600" s="296">
        <v>8.3450000000000006</v>
      </c>
    </row>
    <row r="2601" spans="1:4" x14ac:dyDescent="0.35">
      <c r="A2601">
        <v>2785</v>
      </c>
      <c r="B2601" t="s">
        <v>18908</v>
      </c>
      <c r="C2601">
        <v>0</v>
      </c>
      <c r="D2601" s="296">
        <v>6.72</v>
      </c>
    </row>
    <row r="2602" spans="1:4" x14ac:dyDescent="0.35">
      <c r="A2602">
        <v>2786</v>
      </c>
      <c r="B2602" t="s">
        <v>18909</v>
      </c>
      <c r="C2602">
        <v>0</v>
      </c>
      <c r="D2602" s="296">
        <v>0</v>
      </c>
    </row>
    <row r="2603" spans="1:4" x14ac:dyDescent="0.35">
      <c r="A2603">
        <v>2787</v>
      </c>
      <c r="B2603" t="s">
        <v>18910</v>
      </c>
      <c r="C2603">
        <v>0</v>
      </c>
      <c r="D2603" s="296">
        <v>6.2530000000000001</v>
      </c>
    </row>
    <row r="2604" spans="1:4" x14ac:dyDescent="0.35">
      <c r="A2604">
        <v>2788</v>
      </c>
      <c r="B2604" t="s">
        <v>18911</v>
      </c>
      <c r="C2604">
        <v>0</v>
      </c>
      <c r="D2604" s="296">
        <v>11.711</v>
      </c>
    </row>
    <row r="2605" spans="1:4" x14ac:dyDescent="0.35">
      <c r="A2605">
        <v>2789</v>
      </c>
      <c r="B2605" t="s">
        <v>18912</v>
      </c>
      <c r="C2605">
        <v>0</v>
      </c>
      <c r="D2605" s="296">
        <v>8.3450000000000006</v>
      </c>
    </row>
    <row r="2606" spans="1:4" x14ac:dyDescent="0.35">
      <c r="A2606">
        <v>2790</v>
      </c>
      <c r="B2606" t="s">
        <v>18913</v>
      </c>
      <c r="C2606">
        <v>0</v>
      </c>
      <c r="D2606" s="296">
        <v>11.711</v>
      </c>
    </row>
    <row r="2607" spans="1:4" x14ac:dyDescent="0.35">
      <c r="A2607">
        <v>2791</v>
      </c>
      <c r="B2607" t="s">
        <v>18914</v>
      </c>
      <c r="C2607">
        <v>0</v>
      </c>
      <c r="D2607" s="296">
        <v>9.8580000000000005</v>
      </c>
    </row>
    <row r="2608" spans="1:4" x14ac:dyDescent="0.35">
      <c r="A2608">
        <v>2792</v>
      </c>
      <c r="B2608" t="s">
        <v>18915</v>
      </c>
      <c r="C2608">
        <v>0</v>
      </c>
      <c r="D2608" s="296">
        <v>2.9870000000000001</v>
      </c>
    </row>
    <row r="2609" spans="1:4" x14ac:dyDescent="0.35">
      <c r="A2609">
        <v>2793</v>
      </c>
      <c r="B2609" t="s">
        <v>18916</v>
      </c>
      <c r="C2609">
        <v>0</v>
      </c>
      <c r="D2609" s="296">
        <v>15.01</v>
      </c>
    </row>
    <row r="2610" spans="1:4" x14ac:dyDescent="0.35">
      <c r="A2610">
        <v>2794</v>
      </c>
      <c r="B2610" t="s">
        <v>18917</v>
      </c>
      <c r="C2610">
        <v>0</v>
      </c>
      <c r="D2610" s="296">
        <v>6.7210000000000001</v>
      </c>
    </row>
    <row r="2611" spans="1:4" x14ac:dyDescent="0.35">
      <c r="A2611">
        <v>2795</v>
      </c>
      <c r="B2611" t="s">
        <v>18918</v>
      </c>
      <c r="C2611">
        <v>0</v>
      </c>
      <c r="D2611" s="296">
        <v>4.03</v>
      </c>
    </row>
    <row r="2612" spans="1:4" x14ac:dyDescent="0.35">
      <c r="A2612">
        <v>2796</v>
      </c>
      <c r="B2612" t="s">
        <v>18919</v>
      </c>
      <c r="C2612">
        <v>0</v>
      </c>
      <c r="D2612" s="296">
        <v>1.31</v>
      </c>
    </row>
    <row r="2613" spans="1:4" x14ac:dyDescent="0.35">
      <c r="A2613">
        <v>2797</v>
      </c>
      <c r="B2613" t="s">
        <v>18920</v>
      </c>
      <c r="C2613">
        <v>0</v>
      </c>
      <c r="D2613" s="296">
        <v>42</v>
      </c>
    </row>
    <row r="2614" spans="1:4" x14ac:dyDescent="0.35">
      <c r="A2614">
        <v>2798</v>
      </c>
      <c r="B2614" t="s">
        <v>18921</v>
      </c>
      <c r="C2614">
        <v>0</v>
      </c>
      <c r="D2614" s="296">
        <v>375</v>
      </c>
    </row>
    <row r="2615" spans="1:4" x14ac:dyDescent="0.35">
      <c r="A2615">
        <v>2799</v>
      </c>
      <c r="B2615" t="s">
        <v>18922</v>
      </c>
      <c r="C2615">
        <v>0</v>
      </c>
      <c r="D2615" s="296">
        <v>11.2</v>
      </c>
    </row>
    <row r="2616" spans="1:4" x14ac:dyDescent="0.35">
      <c r="A2616">
        <v>2800</v>
      </c>
      <c r="B2616" t="s">
        <v>18923</v>
      </c>
      <c r="C2616">
        <v>0</v>
      </c>
      <c r="D2616" s="296">
        <v>2.58</v>
      </c>
    </row>
    <row r="2617" spans="1:4" x14ac:dyDescent="0.35">
      <c r="A2617">
        <v>2801</v>
      </c>
      <c r="B2617" t="s">
        <v>18924</v>
      </c>
      <c r="C2617">
        <v>0</v>
      </c>
      <c r="D2617" s="296">
        <v>1.56</v>
      </c>
    </row>
    <row r="2618" spans="1:4" x14ac:dyDescent="0.35">
      <c r="A2618">
        <v>2802</v>
      </c>
      <c r="B2618" t="s">
        <v>18925</v>
      </c>
      <c r="C2618">
        <v>0</v>
      </c>
      <c r="D2618" s="296">
        <v>2.02</v>
      </c>
    </row>
    <row r="2619" spans="1:4" x14ac:dyDescent="0.35">
      <c r="A2619">
        <v>2803</v>
      </c>
      <c r="B2619" t="s">
        <v>18926</v>
      </c>
      <c r="C2619">
        <v>0</v>
      </c>
      <c r="D2619" s="296">
        <v>1.4019999999999999</v>
      </c>
    </row>
    <row r="2620" spans="1:4" x14ac:dyDescent="0.35">
      <c r="A2620">
        <v>2804</v>
      </c>
      <c r="B2620" t="s">
        <v>18927</v>
      </c>
      <c r="C2620">
        <v>0</v>
      </c>
      <c r="D2620" s="296">
        <v>2.02</v>
      </c>
    </row>
    <row r="2621" spans="1:4" x14ac:dyDescent="0.35">
      <c r="A2621">
        <v>2805</v>
      </c>
      <c r="B2621" t="s">
        <v>18928</v>
      </c>
      <c r="C2621">
        <v>0</v>
      </c>
      <c r="D2621" s="296">
        <v>1.45</v>
      </c>
    </row>
    <row r="2622" spans="1:4" x14ac:dyDescent="0.35">
      <c r="A2622">
        <v>2806</v>
      </c>
      <c r="B2622" t="s">
        <v>18929</v>
      </c>
      <c r="C2622">
        <v>0</v>
      </c>
      <c r="D2622" s="296">
        <v>1.65</v>
      </c>
    </row>
    <row r="2623" spans="1:4" x14ac:dyDescent="0.35">
      <c r="A2623">
        <v>2807</v>
      </c>
      <c r="B2623" t="s">
        <v>18930</v>
      </c>
      <c r="C2623">
        <v>0</v>
      </c>
      <c r="D2623" s="296">
        <v>2.27</v>
      </c>
    </row>
    <row r="2624" spans="1:4" x14ac:dyDescent="0.35">
      <c r="A2624">
        <v>2808</v>
      </c>
      <c r="B2624" t="s">
        <v>18931</v>
      </c>
      <c r="C2624">
        <v>0</v>
      </c>
      <c r="D2624" s="296">
        <v>1.6</v>
      </c>
    </row>
    <row r="2625" spans="1:4" x14ac:dyDescent="0.35">
      <c r="A2625">
        <v>2809</v>
      </c>
      <c r="B2625" t="s">
        <v>18932</v>
      </c>
      <c r="C2625">
        <v>0</v>
      </c>
      <c r="D2625" s="296">
        <v>4.29</v>
      </c>
    </row>
    <row r="2626" spans="1:4" x14ac:dyDescent="0.35">
      <c r="A2626">
        <v>2810</v>
      </c>
      <c r="B2626" t="s">
        <v>18933</v>
      </c>
      <c r="C2626">
        <v>0</v>
      </c>
      <c r="D2626" s="296">
        <v>2.4500000000000002</v>
      </c>
    </row>
    <row r="2627" spans="1:4" x14ac:dyDescent="0.35">
      <c r="A2627">
        <v>2811</v>
      </c>
      <c r="B2627" t="s">
        <v>18934</v>
      </c>
      <c r="C2627">
        <v>0</v>
      </c>
      <c r="D2627" s="296">
        <v>2.98</v>
      </c>
    </row>
    <row r="2628" spans="1:4" x14ac:dyDescent="0.35">
      <c r="A2628">
        <v>2812</v>
      </c>
      <c r="B2628" t="s">
        <v>18935</v>
      </c>
      <c r="C2628">
        <v>0</v>
      </c>
      <c r="D2628" s="296">
        <v>2.4500000000000002</v>
      </c>
    </row>
    <row r="2629" spans="1:4" x14ac:dyDescent="0.35">
      <c r="A2629">
        <v>2813</v>
      </c>
      <c r="B2629" t="s">
        <v>18936</v>
      </c>
      <c r="C2629">
        <v>0</v>
      </c>
      <c r="D2629" s="296">
        <v>2.85</v>
      </c>
    </row>
    <row r="2630" spans="1:4" x14ac:dyDescent="0.35">
      <c r="A2630">
        <v>2814</v>
      </c>
      <c r="B2630" t="s">
        <v>18937</v>
      </c>
      <c r="C2630">
        <v>0</v>
      </c>
      <c r="D2630" s="296">
        <v>2.4500000000000002</v>
      </c>
    </row>
    <row r="2631" spans="1:4" x14ac:dyDescent="0.35">
      <c r="A2631">
        <v>2815</v>
      </c>
      <c r="B2631" t="s">
        <v>18938</v>
      </c>
      <c r="C2631">
        <v>0</v>
      </c>
      <c r="D2631" s="296">
        <v>8.57</v>
      </c>
    </row>
    <row r="2632" spans="1:4" x14ac:dyDescent="0.35">
      <c r="A2632">
        <v>2816</v>
      </c>
      <c r="B2632" t="s">
        <v>18939</v>
      </c>
      <c r="C2632">
        <v>0</v>
      </c>
      <c r="D2632" s="296">
        <v>3.25</v>
      </c>
    </row>
    <row r="2633" spans="1:4" x14ac:dyDescent="0.35">
      <c r="A2633">
        <v>2817</v>
      </c>
      <c r="B2633" t="s">
        <v>18940</v>
      </c>
      <c r="C2633">
        <v>0</v>
      </c>
      <c r="D2633" s="296">
        <v>2.2200000000000002</v>
      </c>
    </row>
    <row r="2634" spans="1:4" x14ac:dyDescent="0.35">
      <c r="A2634">
        <v>2818</v>
      </c>
      <c r="B2634" t="s">
        <v>18941</v>
      </c>
      <c r="C2634">
        <v>0</v>
      </c>
      <c r="D2634" s="296">
        <v>2.13</v>
      </c>
    </row>
    <row r="2635" spans="1:4" x14ac:dyDescent="0.35">
      <c r="A2635">
        <v>2819</v>
      </c>
      <c r="B2635" t="s">
        <v>18942</v>
      </c>
      <c r="C2635">
        <v>0</v>
      </c>
      <c r="D2635" s="296">
        <v>1.52</v>
      </c>
    </row>
    <row r="2636" spans="1:4" x14ac:dyDescent="0.35">
      <c r="A2636">
        <v>2820</v>
      </c>
      <c r="B2636" t="s">
        <v>18943</v>
      </c>
      <c r="C2636">
        <v>0</v>
      </c>
      <c r="D2636" s="296">
        <v>1.6</v>
      </c>
    </row>
    <row r="2637" spans="1:4" x14ac:dyDescent="0.35">
      <c r="A2637">
        <v>2821</v>
      </c>
      <c r="B2637" t="s">
        <v>18944</v>
      </c>
      <c r="C2637">
        <v>0</v>
      </c>
      <c r="D2637" s="296">
        <v>12.31</v>
      </c>
    </row>
    <row r="2638" spans="1:4" x14ac:dyDescent="0.35">
      <c r="A2638">
        <v>2822</v>
      </c>
      <c r="B2638" t="s">
        <v>18945</v>
      </c>
      <c r="C2638">
        <v>0</v>
      </c>
      <c r="D2638" s="296">
        <v>7.0860000000000003</v>
      </c>
    </row>
    <row r="2639" spans="1:4" x14ac:dyDescent="0.35">
      <c r="A2639">
        <v>2823</v>
      </c>
      <c r="B2639" t="s">
        <v>18946</v>
      </c>
      <c r="C2639">
        <v>3</v>
      </c>
      <c r="D2639" s="296">
        <v>31.5</v>
      </c>
    </row>
    <row r="2640" spans="1:4" x14ac:dyDescent="0.35">
      <c r="A2640">
        <v>2824</v>
      </c>
      <c r="B2640" t="s">
        <v>18947</v>
      </c>
      <c r="C2640">
        <v>0</v>
      </c>
      <c r="D2640" s="296">
        <v>0</v>
      </c>
    </row>
    <row r="2641" spans="1:4" x14ac:dyDescent="0.35">
      <c r="A2641">
        <v>2825</v>
      </c>
      <c r="B2641" t="s">
        <v>18948</v>
      </c>
      <c r="C2641">
        <v>0</v>
      </c>
      <c r="D2641" s="296">
        <v>3.51</v>
      </c>
    </row>
    <row r="2642" spans="1:4" x14ac:dyDescent="0.35">
      <c r="A2642">
        <v>2826</v>
      </c>
      <c r="B2642" t="s">
        <v>18949</v>
      </c>
      <c r="C2642">
        <v>0</v>
      </c>
      <c r="D2642" s="296">
        <v>3.6240000000000001</v>
      </c>
    </row>
    <row r="2643" spans="1:4" x14ac:dyDescent="0.35">
      <c r="A2643">
        <v>2827</v>
      </c>
      <c r="B2643" t="s">
        <v>18950</v>
      </c>
      <c r="C2643">
        <v>0</v>
      </c>
      <c r="D2643" s="296">
        <v>24.81</v>
      </c>
    </row>
    <row r="2644" spans="1:4" x14ac:dyDescent="0.35">
      <c r="A2644">
        <v>2828</v>
      </c>
      <c r="B2644" t="s">
        <v>18951</v>
      </c>
      <c r="C2644">
        <v>0</v>
      </c>
      <c r="D2644" s="296">
        <v>11.07</v>
      </c>
    </row>
    <row r="2645" spans="1:4" x14ac:dyDescent="0.35">
      <c r="A2645">
        <v>2829</v>
      </c>
      <c r="B2645" t="s">
        <v>18952</v>
      </c>
      <c r="C2645">
        <v>0</v>
      </c>
      <c r="D2645" s="296">
        <v>15.66</v>
      </c>
    </row>
    <row r="2646" spans="1:4" x14ac:dyDescent="0.35">
      <c r="A2646">
        <v>2830</v>
      </c>
      <c r="B2646" t="s">
        <v>18953</v>
      </c>
      <c r="C2646">
        <v>0</v>
      </c>
      <c r="D2646" s="296">
        <v>53.5</v>
      </c>
    </row>
    <row r="2647" spans="1:4" x14ac:dyDescent="0.35">
      <c r="A2647">
        <v>2831</v>
      </c>
      <c r="B2647" t="s">
        <v>18954</v>
      </c>
      <c r="C2647">
        <v>0</v>
      </c>
      <c r="D2647" s="296">
        <v>14.15</v>
      </c>
    </row>
    <row r="2648" spans="1:4" x14ac:dyDescent="0.35">
      <c r="A2648">
        <v>2832</v>
      </c>
      <c r="B2648" t="s">
        <v>18955</v>
      </c>
      <c r="C2648">
        <v>0</v>
      </c>
      <c r="D2648" s="296">
        <v>95.9</v>
      </c>
    </row>
    <row r="2649" spans="1:4" x14ac:dyDescent="0.35">
      <c r="A2649">
        <v>2833</v>
      </c>
      <c r="B2649" t="s">
        <v>18956</v>
      </c>
      <c r="C2649">
        <v>0</v>
      </c>
      <c r="D2649" s="296">
        <v>10</v>
      </c>
    </row>
    <row r="2650" spans="1:4" x14ac:dyDescent="0.35">
      <c r="A2650">
        <v>2834</v>
      </c>
      <c r="B2650" t="s">
        <v>18957</v>
      </c>
      <c r="C2650">
        <v>0</v>
      </c>
      <c r="D2650" s="296">
        <v>9.6859999999999999</v>
      </c>
    </row>
    <row r="2651" spans="1:4" x14ac:dyDescent="0.35">
      <c r="A2651">
        <v>2835</v>
      </c>
      <c r="B2651" t="s">
        <v>18958</v>
      </c>
      <c r="C2651">
        <v>0</v>
      </c>
      <c r="D2651" s="296">
        <v>128.08000000000001</v>
      </c>
    </row>
    <row r="2652" spans="1:4" x14ac:dyDescent="0.35">
      <c r="A2652">
        <v>2836</v>
      </c>
      <c r="B2652" t="s">
        <v>18959</v>
      </c>
      <c r="C2652">
        <v>0</v>
      </c>
      <c r="D2652" s="296">
        <v>20.190000000000001</v>
      </c>
    </row>
    <row r="2653" spans="1:4" x14ac:dyDescent="0.35">
      <c r="A2653">
        <v>2837</v>
      </c>
      <c r="B2653" t="s">
        <v>18960</v>
      </c>
      <c r="C2653">
        <v>0</v>
      </c>
      <c r="D2653" s="296">
        <v>23.55</v>
      </c>
    </row>
    <row r="2654" spans="1:4" x14ac:dyDescent="0.35">
      <c r="A2654">
        <v>2839</v>
      </c>
      <c r="B2654" t="s">
        <v>18961</v>
      </c>
      <c r="C2654">
        <v>0</v>
      </c>
      <c r="D2654" s="296">
        <v>221.72</v>
      </c>
    </row>
    <row r="2655" spans="1:4" x14ac:dyDescent="0.35">
      <c r="A2655">
        <v>2840</v>
      </c>
      <c r="B2655" t="s">
        <v>18962</v>
      </c>
      <c r="C2655">
        <v>0</v>
      </c>
      <c r="D2655" s="296">
        <v>4.0739999999999998</v>
      </c>
    </row>
    <row r="2656" spans="1:4" x14ac:dyDescent="0.35">
      <c r="A2656">
        <v>2841</v>
      </c>
      <c r="B2656" t="s">
        <v>18963</v>
      </c>
      <c r="C2656">
        <v>0</v>
      </c>
      <c r="D2656" s="296">
        <v>5.3970000000000002</v>
      </c>
    </row>
    <row r="2657" spans="1:4" x14ac:dyDescent="0.35">
      <c r="A2657">
        <v>2842</v>
      </c>
      <c r="B2657" t="s">
        <v>18964</v>
      </c>
      <c r="C2657">
        <v>0</v>
      </c>
      <c r="D2657" s="296">
        <v>16.100000000000001</v>
      </c>
    </row>
    <row r="2658" spans="1:4" x14ac:dyDescent="0.35">
      <c r="A2658">
        <v>2843</v>
      </c>
      <c r="B2658" t="s">
        <v>18965</v>
      </c>
      <c r="C2658">
        <v>39</v>
      </c>
      <c r="D2658" s="296">
        <v>10.25</v>
      </c>
    </row>
    <row r="2659" spans="1:4" x14ac:dyDescent="0.35">
      <c r="A2659">
        <v>2844</v>
      </c>
      <c r="B2659" t="s">
        <v>18966</v>
      </c>
      <c r="C2659">
        <v>0</v>
      </c>
      <c r="D2659" s="296">
        <v>5.2859999999999996</v>
      </c>
    </row>
    <row r="2660" spans="1:4" x14ac:dyDescent="0.35">
      <c r="A2660">
        <v>2845</v>
      </c>
      <c r="B2660" t="s">
        <v>18967</v>
      </c>
      <c r="C2660">
        <v>0</v>
      </c>
      <c r="D2660" s="296">
        <v>5</v>
      </c>
    </row>
    <row r="2661" spans="1:4" x14ac:dyDescent="0.35">
      <c r="A2661">
        <v>2846</v>
      </c>
      <c r="B2661" t="s">
        <v>18968</v>
      </c>
      <c r="C2661">
        <v>0</v>
      </c>
      <c r="D2661" s="296">
        <v>9.5</v>
      </c>
    </row>
    <row r="2662" spans="1:4" x14ac:dyDescent="0.35">
      <c r="A2662">
        <v>2847</v>
      </c>
      <c r="B2662" t="s">
        <v>18969</v>
      </c>
      <c r="C2662">
        <v>30</v>
      </c>
      <c r="D2662" s="296">
        <v>13.11</v>
      </c>
    </row>
    <row r="2663" spans="1:4" x14ac:dyDescent="0.35">
      <c r="A2663">
        <v>2848</v>
      </c>
      <c r="B2663" t="s">
        <v>18970</v>
      </c>
      <c r="C2663">
        <v>0</v>
      </c>
      <c r="D2663" s="296">
        <v>5.8890000000000002</v>
      </c>
    </row>
    <row r="2664" spans="1:4" x14ac:dyDescent="0.35">
      <c r="A2664">
        <v>2849</v>
      </c>
      <c r="B2664" t="s">
        <v>18971</v>
      </c>
      <c r="C2664">
        <v>0</v>
      </c>
      <c r="D2664" s="296">
        <v>5.8</v>
      </c>
    </row>
    <row r="2665" spans="1:4" x14ac:dyDescent="0.35">
      <c r="A2665">
        <v>2850</v>
      </c>
      <c r="B2665" t="s">
        <v>18972</v>
      </c>
      <c r="C2665">
        <v>0</v>
      </c>
      <c r="D2665" s="296">
        <v>7.7</v>
      </c>
    </row>
    <row r="2666" spans="1:4" x14ac:dyDescent="0.35">
      <c r="A2666">
        <v>2851</v>
      </c>
      <c r="B2666" t="s">
        <v>18973</v>
      </c>
      <c r="C2666">
        <v>0</v>
      </c>
      <c r="D2666" s="296">
        <v>7.76</v>
      </c>
    </row>
    <row r="2667" spans="1:4" x14ac:dyDescent="0.35">
      <c r="A2667">
        <v>2852</v>
      </c>
      <c r="B2667" t="s">
        <v>18974</v>
      </c>
      <c r="C2667">
        <v>0</v>
      </c>
      <c r="D2667" s="296">
        <v>144.4</v>
      </c>
    </row>
    <row r="2668" spans="1:4" x14ac:dyDescent="0.35">
      <c r="A2668">
        <v>2853</v>
      </c>
      <c r="B2668" t="s">
        <v>18975</v>
      </c>
      <c r="C2668">
        <v>0</v>
      </c>
      <c r="D2668" s="296">
        <v>6.09</v>
      </c>
    </row>
    <row r="2669" spans="1:4" x14ac:dyDescent="0.35">
      <c r="A2669">
        <v>2854</v>
      </c>
      <c r="B2669" t="s">
        <v>18976</v>
      </c>
      <c r="C2669">
        <v>0</v>
      </c>
      <c r="D2669" s="296">
        <v>7.343</v>
      </c>
    </row>
    <row r="2670" spans="1:4" x14ac:dyDescent="0.35">
      <c r="A2670">
        <v>2855</v>
      </c>
      <c r="B2670" t="s">
        <v>18977</v>
      </c>
      <c r="C2670">
        <v>0</v>
      </c>
      <c r="D2670" s="296">
        <v>4.3499999999999996</v>
      </c>
    </row>
    <row r="2671" spans="1:4" x14ac:dyDescent="0.35">
      <c r="A2671">
        <v>2856</v>
      </c>
      <c r="B2671" t="s">
        <v>18978</v>
      </c>
      <c r="C2671">
        <v>0</v>
      </c>
      <c r="D2671" s="296">
        <v>4.0199999999999996</v>
      </c>
    </row>
    <row r="2672" spans="1:4" x14ac:dyDescent="0.35">
      <c r="A2672">
        <v>2857</v>
      </c>
      <c r="B2672" t="s">
        <v>18979</v>
      </c>
      <c r="C2672">
        <v>0</v>
      </c>
      <c r="D2672" s="296">
        <v>1.95</v>
      </c>
    </row>
    <row r="2673" spans="1:4" x14ac:dyDescent="0.35">
      <c r="A2673">
        <v>2858</v>
      </c>
      <c r="B2673" t="s">
        <v>18980</v>
      </c>
      <c r="C2673">
        <v>0</v>
      </c>
      <c r="D2673" s="296">
        <v>19.82</v>
      </c>
    </row>
    <row r="2674" spans="1:4" x14ac:dyDescent="0.35">
      <c r="A2674">
        <v>2859</v>
      </c>
      <c r="B2674" t="s">
        <v>18981</v>
      </c>
      <c r="C2674">
        <v>6</v>
      </c>
      <c r="D2674" s="296">
        <v>7.2960000000000003</v>
      </c>
    </row>
    <row r="2675" spans="1:4" x14ac:dyDescent="0.35">
      <c r="A2675">
        <v>2860</v>
      </c>
      <c r="B2675" t="s">
        <v>18982</v>
      </c>
      <c r="C2675">
        <v>0</v>
      </c>
      <c r="D2675" s="296">
        <v>5.0869999999999997</v>
      </c>
    </row>
    <row r="2676" spans="1:4" x14ac:dyDescent="0.35">
      <c r="A2676">
        <v>2861</v>
      </c>
      <c r="B2676" t="s">
        <v>18983</v>
      </c>
      <c r="C2676">
        <v>0</v>
      </c>
      <c r="D2676" s="296">
        <v>7.5</v>
      </c>
    </row>
    <row r="2677" spans="1:4" x14ac:dyDescent="0.35">
      <c r="A2677">
        <v>2862</v>
      </c>
      <c r="B2677" t="s">
        <v>18984</v>
      </c>
      <c r="C2677">
        <v>0</v>
      </c>
      <c r="D2677" s="296">
        <v>10.31</v>
      </c>
    </row>
    <row r="2678" spans="1:4" x14ac:dyDescent="0.35">
      <c r="A2678">
        <v>2863</v>
      </c>
      <c r="B2678" t="s">
        <v>18985</v>
      </c>
      <c r="C2678">
        <v>0</v>
      </c>
      <c r="D2678" s="296">
        <v>3.75</v>
      </c>
    </row>
    <row r="2679" spans="1:4" x14ac:dyDescent="0.35">
      <c r="A2679">
        <v>2864</v>
      </c>
      <c r="B2679" t="s">
        <v>18986</v>
      </c>
      <c r="C2679">
        <v>0</v>
      </c>
      <c r="D2679" s="296">
        <v>7.85</v>
      </c>
    </row>
    <row r="2680" spans="1:4" x14ac:dyDescent="0.35">
      <c r="A2680">
        <v>2865</v>
      </c>
      <c r="B2680" t="s">
        <v>18987</v>
      </c>
      <c r="C2680">
        <v>132</v>
      </c>
      <c r="D2680" s="296">
        <v>1.4</v>
      </c>
    </row>
    <row r="2681" spans="1:4" x14ac:dyDescent="0.35">
      <c r="A2681">
        <v>2866</v>
      </c>
      <c r="B2681" t="s">
        <v>18988</v>
      </c>
      <c r="C2681">
        <v>0</v>
      </c>
      <c r="D2681" s="296">
        <v>3.657</v>
      </c>
    </row>
    <row r="2682" spans="1:4" x14ac:dyDescent="0.35">
      <c r="A2682">
        <v>2867</v>
      </c>
      <c r="B2682" t="s">
        <v>18989</v>
      </c>
      <c r="C2682">
        <v>0</v>
      </c>
      <c r="D2682" s="296">
        <v>5.95</v>
      </c>
    </row>
    <row r="2683" spans="1:4" x14ac:dyDescent="0.35">
      <c r="A2683">
        <v>2868</v>
      </c>
      <c r="B2683" t="s">
        <v>18990</v>
      </c>
      <c r="C2683">
        <v>0</v>
      </c>
      <c r="D2683" s="296">
        <v>4.9800000000000004</v>
      </c>
    </row>
    <row r="2684" spans="1:4" x14ac:dyDescent="0.35">
      <c r="A2684">
        <v>2869</v>
      </c>
      <c r="B2684" t="s">
        <v>18991</v>
      </c>
      <c r="C2684">
        <v>0</v>
      </c>
      <c r="D2684" s="296">
        <v>6.41</v>
      </c>
    </row>
    <row r="2685" spans="1:4" x14ac:dyDescent="0.35">
      <c r="A2685">
        <v>2870</v>
      </c>
      <c r="B2685" t="s">
        <v>18992</v>
      </c>
      <c r="C2685">
        <v>0</v>
      </c>
      <c r="D2685" s="296">
        <v>2.5</v>
      </c>
    </row>
    <row r="2686" spans="1:4" x14ac:dyDescent="0.35">
      <c r="A2686">
        <v>2871</v>
      </c>
      <c r="B2686" t="s">
        <v>18993</v>
      </c>
      <c r="C2686">
        <v>114</v>
      </c>
      <c r="D2686" s="296">
        <v>3.448</v>
      </c>
    </row>
    <row r="2687" spans="1:4" x14ac:dyDescent="0.35">
      <c r="A2687">
        <v>2872</v>
      </c>
      <c r="B2687" t="s">
        <v>18994</v>
      </c>
      <c r="C2687">
        <v>0</v>
      </c>
      <c r="D2687" s="296">
        <v>10.5</v>
      </c>
    </row>
    <row r="2688" spans="1:4" x14ac:dyDescent="0.35">
      <c r="A2688">
        <v>2873</v>
      </c>
      <c r="B2688" t="s">
        <v>18995</v>
      </c>
      <c r="C2688">
        <v>0</v>
      </c>
      <c r="D2688" s="296">
        <v>3.49</v>
      </c>
    </row>
    <row r="2689" spans="1:4" x14ac:dyDescent="0.35">
      <c r="A2689">
        <v>2874</v>
      </c>
      <c r="B2689" t="s">
        <v>18996</v>
      </c>
      <c r="C2689">
        <v>0</v>
      </c>
      <c r="D2689" s="296">
        <v>29.1</v>
      </c>
    </row>
    <row r="2690" spans="1:4" x14ac:dyDescent="0.35">
      <c r="A2690">
        <v>2875</v>
      </c>
      <c r="B2690" t="s">
        <v>18997</v>
      </c>
      <c r="C2690">
        <v>0</v>
      </c>
      <c r="D2690" s="296">
        <v>48.09</v>
      </c>
    </row>
    <row r="2691" spans="1:4" x14ac:dyDescent="0.35">
      <c r="A2691">
        <v>2876</v>
      </c>
      <c r="B2691" t="s">
        <v>18998</v>
      </c>
      <c r="C2691">
        <v>0</v>
      </c>
      <c r="D2691" s="296">
        <v>7.8</v>
      </c>
    </row>
    <row r="2692" spans="1:4" x14ac:dyDescent="0.35">
      <c r="A2692">
        <v>2877</v>
      </c>
      <c r="B2692" t="s">
        <v>18999</v>
      </c>
      <c r="C2692">
        <v>0</v>
      </c>
      <c r="D2692" s="296">
        <v>58</v>
      </c>
    </row>
    <row r="2693" spans="1:4" x14ac:dyDescent="0.35">
      <c r="A2693">
        <v>2878</v>
      </c>
      <c r="B2693" t="s">
        <v>19000</v>
      </c>
      <c r="C2693">
        <v>0</v>
      </c>
      <c r="D2693" s="296">
        <v>15.98</v>
      </c>
    </row>
    <row r="2694" spans="1:4" x14ac:dyDescent="0.35">
      <c r="A2694">
        <v>2879</v>
      </c>
      <c r="B2694" t="s">
        <v>19001</v>
      </c>
      <c r="C2694">
        <v>0</v>
      </c>
      <c r="D2694" s="296">
        <v>19.899999999999999</v>
      </c>
    </row>
    <row r="2695" spans="1:4" x14ac:dyDescent="0.35">
      <c r="A2695">
        <v>2880</v>
      </c>
      <c r="B2695" t="s">
        <v>19002</v>
      </c>
      <c r="C2695">
        <v>0</v>
      </c>
      <c r="D2695" s="296">
        <v>27.38</v>
      </c>
    </row>
    <row r="2696" spans="1:4" x14ac:dyDescent="0.35">
      <c r="A2696">
        <v>2881</v>
      </c>
      <c r="B2696" t="s">
        <v>19003</v>
      </c>
      <c r="C2696">
        <v>0</v>
      </c>
      <c r="D2696" s="296">
        <v>8.33</v>
      </c>
    </row>
    <row r="2697" spans="1:4" x14ac:dyDescent="0.35">
      <c r="A2697">
        <v>2882</v>
      </c>
      <c r="B2697" t="s">
        <v>19004</v>
      </c>
      <c r="C2697">
        <v>0</v>
      </c>
      <c r="D2697" s="296">
        <v>25</v>
      </c>
    </row>
    <row r="2698" spans="1:4" x14ac:dyDescent="0.35">
      <c r="A2698">
        <v>2883</v>
      </c>
      <c r="B2698" t="s">
        <v>19005</v>
      </c>
      <c r="C2698">
        <v>0</v>
      </c>
      <c r="D2698" s="296">
        <v>27.239000000000001</v>
      </c>
    </row>
    <row r="2699" spans="1:4" x14ac:dyDescent="0.35">
      <c r="A2699">
        <v>2884</v>
      </c>
      <c r="B2699" t="s">
        <v>19006</v>
      </c>
      <c r="C2699">
        <v>0</v>
      </c>
      <c r="D2699" s="296">
        <v>23.4</v>
      </c>
    </row>
    <row r="2700" spans="1:4" x14ac:dyDescent="0.35">
      <c r="A2700">
        <v>2885</v>
      </c>
      <c r="B2700" t="s">
        <v>19007</v>
      </c>
      <c r="C2700">
        <v>0</v>
      </c>
      <c r="D2700" s="296">
        <v>26.18</v>
      </c>
    </row>
    <row r="2701" spans="1:4" x14ac:dyDescent="0.35">
      <c r="A2701">
        <v>2886</v>
      </c>
      <c r="B2701" t="s">
        <v>19008</v>
      </c>
      <c r="C2701">
        <v>0</v>
      </c>
      <c r="D2701" s="296">
        <v>20.45</v>
      </c>
    </row>
    <row r="2702" spans="1:4" x14ac:dyDescent="0.35">
      <c r="A2702">
        <v>2887</v>
      </c>
      <c r="B2702" t="s">
        <v>19009</v>
      </c>
      <c r="C2702">
        <v>0</v>
      </c>
      <c r="D2702" s="296">
        <v>8.6199999999999992</v>
      </c>
    </row>
    <row r="2703" spans="1:4" x14ac:dyDescent="0.35">
      <c r="A2703">
        <v>2888</v>
      </c>
      <c r="B2703" t="s">
        <v>19010</v>
      </c>
      <c r="C2703">
        <v>0</v>
      </c>
      <c r="D2703" s="296">
        <v>2</v>
      </c>
    </row>
    <row r="2704" spans="1:4" x14ac:dyDescent="0.35">
      <c r="A2704">
        <v>2889</v>
      </c>
      <c r="B2704" t="s">
        <v>19011</v>
      </c>
      <c r="C2704">
        <v>0</v>
      </c>
      <c r="D2704" s="296">
        <v>14.38</v>
      </c>
    </row>
    <row r="2705" spans="1:4" x14ac:dyDescent="0.35">
      <c r="A2705">
        <v>2890</v>
      </c>
      <c r="B2705" t="s">
        <v>19012</v>
      </c>
      <c r="C2705">
        <v>0</v>
      </c>
      <c r="D2705" s="296">
        <v>9.08</v>
      </c>
    </row>
    <row r="2706" spans="1:4" x14ac:dyDescent="0.35">
      <c r="A2706">
        <v>2891</v>
      </c>
      <c r="B2706" t="s">
        <v>19013</v>
      </c>
      <c r="C2706">
        <v>0</v>
      </c>
      <c r="D2706" s="296">
        <v>5.74</v>
      </c>
    </row>
    <row r="2707" spans="1:4" x14ac:dyDescent="0.35">
      <c r="A2707">
        <v>2892</v>
      </c>
      <c r="B2707" t="s">
        <v>19014</v>
      </c>
      <c r="C2707">
        <v>0</v>
      </c>
      <c r="D2707" s="296">
        <v>24.34</v>
      </c>
    </row>
    <row r="2708" spans="1:4" x14ac:dyDescent="0.35">
      <c r="A2708">
        <v>2893</v>
      </c>
      <c r="B2708" t="s">
        <v>19015</v>
      </c>
      <c r="C2708">
        <v>0</v>
      </c>
      <c r="D2708" s="296">
        <v>7.79</v>
      </c>
    </row>
    <row r="2709" spans="1:4" x14ac:dyDescent="0.35">
      <c r="A2709">
        <v>2894</v>
      </c>
      <c r="B2709" t="s">
        <v>19016</v>
      </c>
      <c r="C2709">
        <v>60</v>
      </c>
      <c r="D2709" s="296">
        <v>6.25</v>
      </c>
    </row>
    <row r="2710" spans="1:4" x14ac:dyDescent="0.35">
      <c r="A2710">
        <v>2895</v>
      </c>
      <c r="B2710" t="s">
        <v>19017</v>
      </c>
      <c r="C2710">
        <v>0</v>
      </c>
      <c r="D2710" s="296">
        <v>1.19</v>
      </c>
    </row>
    <row r="2711" spans="1:4" x14ac:dyDescent="0.35">
      <c r="A2711">
        <v>2896</v>
      </c>
      <c r="B2711" t="s">
        <v>19018</v>
      </c>
      <c r="C2711">
        <v>0</v>
      </c>
      <c r="D2711" s="296">
        <v>11.98</v>
      </c>
    </row>
    <row r="2712" spans="1:4" x14ac:dyDescent="0.35">
      <c r="A2712">
        <v>2897</v>
      </c>
      <c r="B2712" t="s">
        <v>19019</v>
      </c>
      <c r="C2712">
        <v>24</v>
      </c>
      <c r="D2712" s="296">
        <v>17.666</v>
      </c>
    </row>
    <row r="2713" spans="1:4" x14ac:dyDescent="0.35">
      <c r="A2713">
        <v>2898</v>
      </c>
      <c r="B2713" t="s">
        <v>19020</v>
      </c>
      <c r="C2713">
        <v>0</v>
      </c>
      <c r="D2713" s="296">
        <v>4.01</v>
      </c>
    </row>
    <row r="2714" spans="1:4" x14ac:dyDescent="0.35">
      <c r="A2714">
        <v>2899</v>
      </c>
      <c r="B2714" t="s">
        <v>19021</v>
      </c>
      <c r="C2714">
        <v>0</v>
      </c>
      <c r="D2714" s="296">
        <v>153.47</v>
      </c>
    </row>
    <row r="2715" spans="1:4" x14ac:dyDescent="0.35">
      <c r="A2715">
        <v>2900</v>
      </c>
      <c r="B2715" t="s">
        <v>19022</v>
      </c>
      <c r="C2715">
        <v>0</v>
      </c>
      <c r="D2715" s="296">
        <v>34.729999999999997</v>
      </c>
    </row>
    <row r="2716" spans="1:4" x14ac:dyDescent="0.35">
      <c r="A2716">
        <v>2901</v>
      </c>
      <c r="B2716" t="s">
        <v>19023</v>
      </c>
      <c r="C2716">
        <v>0</v>
      </c>
      <c r="D2716" s="296">
        <v>27.6</v>
      </c>
    </row>
    <row r="2717" spans="1:4" x14ac:dyDescent="0.35">
      <c r="A2717">
        <v>2902</v>
      </c>
      <c r="B2717" t="s">
        <v>19024</v>
      </c>
      <c r="C2717">
        <v>0</v>
      </c>
      <c r="D2717" s="296">
        <v>60.77</v>
      </c>
    </row>
    <row r="2718" spans="1:4" x14ac:dyDescent="0.35">
      <c r="A2718">
        <v>2903</v>
      </c>
      <c r="B2718" t="s">
        <v>19025</v>
      </c>
      <c r="C2718">
        <v>0</v>
      </c>
      <c r="D2718" s="296">
        <v>2.8</v>
      </c>
    </row>
    <row r="2719" spans="1:4" x14ac:dyDescent="0.35">
      <c r="A2719">
        <v>2904</v>
      </c>
      <c r="B2719" t="s">
        <v>19026</v>
      </c>
      <c r="C2719">
        <v>0</v>
      </c>
      <c r="D2719" s="296">
        <v>33.75</v>
      </c>
    </row>
    <row r="2720" spans="1:4" x14ac:dyDescent="0.35">
      <c r="A2720">
        <v>2905</v>
      </c>
      <c r="B2720" t="s">
        <v>19027</v>
      </c>
      <c r="C2720">
        <v>0</v>
      </c>
      <c r="D2720" s="296">
        <v>4.7300000000000004</v>
      </c>
    </row>
    <row r="2721" spans="1:4" x14ac:dyDescent="0.35">
      <c r="A2721">
        <v>2906</v>
      </c>
      <c r="B2721" t="s">
        <v>19028</v>
      </c>
      <c r="C2721">
        <v>0</v>
      </c>
      <c r="D2721" s="296">
        <v>6.94</v>
      </c>
    </row>
    <row r="2722" spans="1:4" x14ac:dyDescent="0.35">
      <c r="A2722">
        <v>2907</v>
      </c>
      <c r="B2722" t="s">
        <v>19029</v>
      </c>
      <c r="C2722">
        <v>0</v>
      </c>
      <c r="D2722" s="296">
        <v>26.94</v>
      </c>
    </row>
    <row r="2723" spans="1:4" x14ac:dyDescent="0.35">
      <c r="A2723">
        <v>2908</v>
      </c>
      <c r="B2723" t="s">
        <v>19030</v>
      </c>
      <c r="C2723">
        <v>0</v>
      </c>
      <c r="D2723" s="296">
        <v>30.66</v>
      </c>
    </row>
    <row r="2724" spans="1:4" x14ac:dyDescent="0.35">
      <c r="A2724">
        <v>2909</v>
      </c>
      <c r="B2724" t="s">
        <v>19031</v>
      </c>
      <c r="C2724">
        <v>15</v>
      </c>
      <c r="D2724" s="296">
        <v>10.11</v>
      </c>
    </row>
    <row r="2725" spans="1:4" x14ac:dyDescent="0.35">
      <c r="A2725">
        <v>2910</v>
      </c>
      <c r="B2725" t="s">
        <v>19032</v>
      </c>
      <c r="C2725">
        <v>0</v>
      </c>
      <c r="D2725" s="296">
        <v>20.329999999999998</v>
      </c>
    </row>
    <row r="2726" spans="1:4" x14ac:dyDescent="0.35">
      <c r="A2726">
        <v>2911</v>
      </c>
      <c r="B2726" t="s">
        <v>19033</v>
      </c>
      <c r="C2726">
        <v>0</v>
      </c>
      <c r="D2726" s="296">
        <v>18.73</v>
      </c>
    </row>
    <row r="2727" spans="1:4" x14ac:dyDescent="0.35">
      <c r="A2727">
        <v>2912</v>
      </c>
      <c r="B2727" t="s">
        <v>19034</v>
      </c>
      <c r="C2727">
        <v>0</v>
      </c>
      <c r="D2727" s="296">
        <v>14.51</v>
      </c>
    </row>
    <row r="2728" spans="1:4" x14ac:dyDescent="0.35">
      <c r="A2728">
        <v>2913</v>
      </c>
      <c r="B2728" t="s">
        <v>19035</v>
      </c>
      <c r="C2728">
        <v>0</v>
      </c>
      <c r="D2728" s="296">
        <v>97.46</v>
      </c>
    </row>
    <row r="2729" spans="1:4" x14ac:dyDescent="0.35">
      <c r="A2729">
        <v>2914</v>
      </c>
      <c r="B2729" t="s">
        <v>19036</v>
      </c>
      <c r="C2729">
        <v>0</v>
      </c>
      <c r="D2729" s="296">
        <v>10.694000000000001</v>
      </c>
    </row>
    <row r="2730" spans="1:4" x14ac:dyDescent="0.35">
      <c r="A2730">
        <v>2915</v>
      </c>
      <c r="B2730" t="s">
        <v>19037</v>
      </c>
      <c r="C2730">
        <v>0</v>
      </c>
      <c r="D2730" s="296">
        <v>7.79</v>
      </c>
    </row>
    <row r="2731" spans="1:4" x14ac:dyDescent="0.35">
      <c r="A2731">
        <v>2916</v>
      </c>
      <c r="B2731" t="s">
        <v>19038</v>
      </c>
      <c r="C2731">
        <v>0</v>
      </c>
      <c r="D2731" s="296">
        <v>38.619999999999997</v>
      </c>
    </row>
    <row r="2732" spans="1:4" x14ac:dyDescent="0.35">
      <c r="A2732">
        <v>2917</v>
      </c>
      <c r="B2732" t="s">
        <v>19039</v>
      </c>
      <c r="C2732">
        <v>0</v>
      </c>
      <c r="D2732" s="296">
        <v>29.25</v>
      </c>
    </row>
    <row r="2733" spans="1:4" x14ac:dyDescent="0.35">
      <c r="A2733">
        <v>2918</v>
      </c>
      <c r="B2733" t="s">
        <v>19040</v>
      </c>
      <c r="C2733">
        <v>0</v>
      </c>
      <c r="D2733" s="296">
        <v>112.38</v>
      </c>
    </row>
    <row r="2734" spans="1:4" x14ac:dyDescent="0.35">
      <c r="A2734">
        <v>2919</v>
      </c>
      <c r="B2734" t="s">
        <v>19041</v>
      </c>
      <c r="C2734">
        <v>0</v>
      </c>
      <c r="D2734" s="296">
        <v>6.5359999999999996</v>
      </c>
    </row>
    <row r="2735" spans="1:4" x14ac:dyDescent="0.35">
      <c r="A2735">
        <v>2920</v>
      </c>
      <c r="B2735" t="s">
        <v>19042</v>
      </c>
      <c r="C2735">
        <v>0</v>
      </c>
      <c r="D2735" s="296">
        <v>12.044</v>
      </c>
    </row>
    <row r="2736" spans="1:4" x14ac:dyDescent="0.35">
      <c r="A2736">
        <v>2921</v>
      </c>
      <c r="B2736" t="s">
        <v>19043</v>
      </c>
      <c r="C2736">
        <v>0</v>
      </c>
      <c r="D2736" s="296">
        <v>5.6749999999999998</v>
      </c>
    </row>
    <row r="2737" spans="1:4" x14ac:dyDescent="0.35">
      <c r="A2737">
        <v>2922</v>
      </c>
      <c r="B2737" t="s">
        <v>19044</v>
      </c>
      <c r="C2737">
        <v>0</v>
      </c>
      <c r="D2737" s="296">
        <v>0.48</v>
      </c>
    </row>
    <row r="2738" spans="1:4" x14ac:dyDescent="0.35">
      <c r="A2738">
        <v>2923</v>
      </c>
      <c r="B2738" t="s">
        <v>19045</v>
      </c>
      <c r="C2738">
        <v>0</v>
      </c>
      <c r="D2738" s="296">
        <v>6.5220000000000002</v>
      </c>
    </row>
    <row r="2739" spans="1:4" x14ac:dyDescent="0.35">
      <c r="A2739">
        <v>2924</v>
      </c>
      <c r="B2739" t="s">
        <v>19046</v>
      </c>
      <c r="C2739">
        <v>0</v>
      </c>
      <c r="D2739" s="296">
        <v>5.6150000000000002</v>
      </c>
    </row>
    <row r="2740" spans="1:4" x14ac:dyDescent="0.35">
      <c r="A2740">
        <v>2925</v>
      </c>
      <c r="B2740" t="s">
        <v>19047</v>
      </c>
      <c r="C2740">
        <v>0</v>
      </c>
      <c r="D2740" s="296">
        <v>7.45</v>
      </c>
    </row>
    <row r="2741" spans="1:4" x14ac:dyDescent="0.35">
      <c r="A2741">
        <v>2926</v>
      </c>
      <c r="B2741" t="s">
        <v>19048</v>
      </c>
      <c r="C2741">
        <v>0</v>
      </c>
      <c r="D2741" s="296">
        <v>6.6139999999999999</v>
      </c>
    </row>
    <row r="2742" spans="1:4" x14ac:dyDescent="0.35">
      <c r="A2742">
        <v>2927</v>
      </c>
      <c r="B2742" t="s">
        <v>19049</v>
      </c>
      <c r="C2742">
        <v>0</v>
      </c>
      <c r="D2742" s="296">
        <v>24.966999999999999</v>
      </c>
    </row>
    <row r="2743" spans="1:4" x14ac:dyDescent="0.35">
      <c r="A2743">
        <v>2928</v>
      </c>
      <c r="B2743" t="s">
        <v>19050</v>
      </c>
      <c r="C2743">
        <v>0</v>
      </c>
      <c r="D2743" s="296">
        <v>24.053999999999998</v>
      </c>
    </row>
    <row r="2744" spans="1:4" x14ac:dyDescent="0.35">
      <c r="A2744">
        <v>2929</v>
      </c>
      <c r="B2744" t="s">
        <v>19051</v>
      </c>
      <c r="C2744">
        <v>0</v>
      </c>
      <c r="D2744" s="296">
        <v>9.1020000000000003</v>
      </c>
    </row>
    <row r="2745" spans="1:4" x14ac:dyDescent="0.35">
      <c r="A2745">
        <v>2930</v>
      </c>
      <c r="B2745" t="s">
        <v>19052</v>
      </c>
      <c r="C2745">
        <v>0</v>
      </c>
      <c r="D2745" s="296">
        <v>12.4</v>
      </c>
    </row>
    <row r="2746" spans="1:4" x14ac:dyDescent="0.35">
      <c r="A2746">
        <v>2931</v>
      </c>
      <c r="B2746" t="s">
        <v>19053</v>
      </c>
      <c r="C2746">
        <v>0</v>
      </c>
      <c r="D2746" s="296">
        <v>0</v>
      </c>
    </row>
    <row r="2747" spans="1:4" x14ac:dyDescent="0.35">
      <c r="A2747">
        <v>2932</v>
      </c>
      <c r="B2747" t="s">
        <v>19054</v>
      </c>
      <c r="C2747">
        <v>0</v>
      </c>
      <c r="D2747" s="296">
        <v>21.63</v>
      </c>
    </row>
    <row r="2748" spans="1:4" x14ac:dyDescent="0.35">
      <c r="A2748">
        <v>2933</v>
      </c>
      <c r="B2748" t="s">
        <v>19055</v>
      </c>
      <c r="C2748">
        <v>0</v>
      </c>
      <c r="D2748" s="296">
        <v>29.63</v>
      </c>
    </row>
    <row r="2749" spans="1:4" x14ac:dyDescent="0.35">
      <c r="A2749">
        <v>2934</v>
      </c>
      <c r="B2749" t="s">
        <v>19056</v>
      </c>
      <c r="C2749">
        <v>0</v>
      </c>
      <c r="D2749" s="296">
        <v>13.79</v>
      </c>
    </row>
    <row r="2750" spans="1:4" x14ac:dyDescent="0.35">
      <c r="A2750">
        <v>2935</v>
      </c>
      <c r="B2750" t="s">
        <v>19057</v>
      </c>
      <c r="C2750">
        <v>0</v>
      </c>
      <c r="D2750" s="296">
        <v>18.850000000000001</v>
      </c>
    </row>
    <row r="2751" spans="1:4" x14ac:dyDescent="0.35">
      <c r="A2751">
        <v>2936</v>
      </c>
      <c r="B2751" t="s">
        <v>19058</v>
      </c>
      <c r="C2751">
        <v>0</v>
      </c>
      <c r="D2751" s="296">
        <v>10.5</v>
      </c>
    </row>
    <row r="2752" spans="1:4" x14ac:dyDescent="0.35">
      <c r="A2752">
        <v>2937</v>
      </c>
      <c r="B2752" t="s">
        <v>19059</v>
      </c>
      <c r="C2752">
        <v>9</v>
      </c>
      <c r="D2752" s="296">
        <v>9.69</v>
      </c>
    </row>
    <row r="2753" spans="1:4" x14ac:dyDescent="0.35">
      <c r="A2753">
        <v>2938</v>
      </c>
      <c r="B2753" t="s">
        <v>19060</v>
      </c>
      <c r="C2753">
        <v>0</v>
      </c>
      <c r="D2753" s="296">
        <v>6.1870000000000003</v>
      </c>
    </row>
    <row r="2754" spans="1:4" x14ac:dyDescent="0.35">
      <c r="A2754">
        <v>2939</v>
      </c>
      <c r="B2754" t="s">
        <v>19061</v>
      </c>
      <c r="C2754">
        <v>0</v>
      </c>
      <c r="D2754" s="296">
        <v>10.65</v>
      </c>
    </row>
    <row r="2755" spans="1:4" x14ac:dyDescent="0.35">
      <c r="A2755">
        <v>2940</v>
      </c>
      <c r="B2755" t="s">
        <v>19062</v>
      </c>
      <c r="C2755">
        <v>0</v>
      </c>
      <c r="D2755" s="296">
        <v>11.78</v>
      </c>
    </row>
    <row r="2756" spans="1:4" x14ac:dyDescent="0.35">
      <c r="A2756">
        <v>2941</v>
      </c>
      <c r="B2756" t="s">
        <v>19063</v>
      </c>
      <c r="C2756">
        <v>0</v>
      </c>
      <c r="D2756" s="296">
        <v>28.49</v>
      </c>
    </row>
    <row r="2757" spans="1:4" x14ac:dyDescent="0.35">
      <c r="A2757">
        <v>2942</v>
      </c>
      <c r="B2757" t="s">
        <v>19064</v>
      </c>
      <c r="C2757">
        <v>0</v>
      </c>
      <c r="D2757" s="296">
        <v>144.613</v>
      </c>
    </row>
    <row r="2758" spans="1:4" x14ac:dyDescent="0.35">
      <c r="A2758">
        <v>2943</v>
      </c>
      <c r="B2758" t="s">
        <v>19065</v>
      </c>
      <c r="C2758">
        <v>0</v>
      </c>
      <c r="D2758" s="296">
        <v>8.8000000000000007</v>
      </c>
    </row>
    <row r="2759" spans="1:4" x14ac:dyDescent="0.35">
      <c r="A2759">
        <v>2944</v>
      </c>
      <c r="B2759" t="s">
        <v>19066</v>
      </c>
      <c r="C2759">
        <v>0</v>
      </c>
      <c r="D2759" s="296">
        <v>19.73</v>
      </c>
    </row>
    <row r="2760" spans="1:4" x14ac:dyDescent="0.35">
      <c r="A2760">
        <v>2945</v>
      </c>
      <c r="B2760" t="s">
        <v>19067</v>
      </c>
      <c r="C2760">
        <v>0</v>
      </c>
      <c r="D2760" s="296">
        <v>18.29</v>
      </c>
    </row>
    <row r="2761" spans="1:4" x14ac:dyDescent="0.35">
      <c r="A2761">
        <v>2946</v>
      </c>
      <c r="B2761" t="s">
        <v>19068</v>
      </c>
      <c r="C2761">
        <v>0</v>
      </c>
      <c r="D2761" s="296">
        <v>17.63</v>
      </c>
    </row>
    <row r="2762" spans="1:4" x14ac:dyDescent="0.35">
      <c r="A2762">
        <v>2947</v>
      </c>
      <c r="B2762" t="s">
        <v>19069</v>
      </c>
      <c r="C2762">
        <v>0</v>
      </c>
      <c r="D2762" s="296">
        <v>3.19</v>
      </c>
    </row>
    <row r="2763" spans="1:4" x14ac:dyDescent="0.35">
      <c r="A2763">
        <v>2948</v>
      </c>
      <c r="B2763" t="s">
        <v>19070</v>
      </c>
      <c r="C2763">
        <v>0</v>
      </c>
      <c r="D2763" s="296">
        <v>32.909999999999997</v>
      </c>
    </row>
    <row r="2764" spans="1:4" x14ac:dyDescent="0.35">
      <c r="A2764">
        <v>2949</v>
      </c>
      <c r="B2764" t="s">
        <v>19071</v>
      </c>
      <c r="C2764">
        <v>0</v>
      </c>
      <c r="D2764" s="296">
        <v>19.61</v>
      </c>
    </row>
    <row r="2765" spans="1:4" x14ac:dyDescent="0.35">
      <c r="A2765">
        <v>2950</v>
      </c>
      <c r="B2765" t="s">
        <v>19072</v>
      </c>
      <c r="C2765">
        <v>0</v>
      </c>
      <c r="D2765" s="296">
        <v>10.888</v>
      </c>
    </row>
    <row r="2766" spans="1:4" x14ac:dyDescent="0.35">
      <c r="A2766">
        <v>2951</v>
      </c>
      <c r="B2766" t="s">
        <v>19073</v>
      </c>
      <c r="C2766">
        <v>0</v>
      </c>
      <c r="D2766" s="296">
        <v>0</v>
      </c>
    </row>
    <row r="2767" spans="1:4" x14ac:dyDescent="0.35">
      <c r="A2767">
        <v>2952</v>
      </c>
      <c r="B2767" t="s">
        <v>19074</v>
      </c>
      <c r="C2767">
        <v>0</v>
      </c>
      <c r="D2767" s="296">
        <v>7.9880000000000004</v>
      </c>
    </row>
    <row r="2768" spans="1:4" x14ac:dyDescent="0.35">
      <c r="A2768">
        <v>2953</v>
      </c>
      <c r="B2768" t="s">
        <v>19075</v>
      </c>
      <c r="C2768">
        <v>0</v>
      </c>
      <c r="D2768" s="296">
        <v>0</v>
      </c>
    </row>
    <row r="2769" spans="1:4" x14ac:dyDescent="0.35">
      <c r="A2769">
        <v>2954</v>
      </c>
      <c r="B2769" t="s">
        <v>19076</v>
      </c>
      <c r="C2769">
        <v>0</v>
      </c>
      <c r="D2769" s="296">
        <v>13.888</v>
      </c>
    </row>
    <row r="2770" spans="1:4" x14ac:dyDescent="0.35">
      <c r="A2770">
        <v>2955</v>
      </c>
      <c r="B2770" t="s">
        <v>19077</v>
      </c>
      <c r="C2770">
        <v>0</v>
      </c>
      <c r="D2770" s="296">
        <v>47.21</v>
      </c>
    </row>
    <row r="2771" spans="1:4" x14ac:dyDescent="0.35">
      <c r="A2771">
        <v>2956</v>
      </c>
      <c r="B2771" t="s">
        <v>19078</v>
      </c>
      <c r="C2771">
        <v>0</v>
      </c>
      <c r="D2771" s="296">
        <v>31.95</v>
      </c>
    </row>
    <row r="2772" spans="1:4" x14ac:dyDescent="0.35">
      <c r="A2772">
        <v>2957</v>
      </c>
      <c r="B2772" t="s">
        <v>19079</v>
      </c>
      <c r="C2772">
        <v>0</v>
      </c>
      <c r="D2772" s="296">
        <v>37</v>
      </c>
    </row>
    <row r="2773" spans="1:4" x14ac:dyDescent="0.35">
      <c r="A2773">
        <v>2958</v>
      </c>
      <c r="B2773" t="s">
        <v>19080</v>
      </c>
      <c r="C2773">
        <v>0</v>
      </c>
      <c r="D2773" s="296">
        <v>14.242000000000001</v>
      </c>
    </row>
    <row r="2774" spans="1:4" x14ac:dyDescent="0.35">
      <c r="A2774">
        <v>2959</v>
      </c>
      <c r="B2774" t="s">
        <v>19081</v>
      </c>
      <c r="C2774">
        <v>0</v>
      </c>
      <c r="D2774" s="296">
        <v>13.7</v>
      </c>
    </row>
    <row r="2775" spans="1:4" x14ac:dyDescent="0.35">
      <c r="A2775">
        <v>2960</v>
      </c>
      <c r="B2775" t="s">
        <v>19082</v>
      </c>
      <c r="C2775">
        <v>0</v>
      </c>
      <c r="D2775" s="296">
        <v>40.5</v>
      </c>
    </row>
    <row r="2776" spans="1:4" x14ac:dyDescent="0.35">
      <c r="A2776">
        <v>2961</v>
      </c>
      <c r="B2776" t="s">
        <v>19083</v>
      </c>
      <c r="C2776">
        <v>0</v>
      </c>
      <c r="D2776" s="296">
        <v>35.270000000000003</v>
      </c>
    </row>
    <row r="2777" spans="1:4" x14ac:dyDescent="0.35">
      <c r="A2777">
        <v>2962</v>
      </c>
      <c r="B2777" t="s">
        <v>19084</v>
      </c>
      <c r="C2777">
        <v>0</v>
      </c>
      <c r="D2777" s="296">
        <v>21.89</v>
      </c>
    </row>
    <row r="2778" spans="1:4" x14ac:dyDescent="0.35">
      <c r="A2778">
        <v>2963</v>
      </c>
      <c r="B2778" t="s">
        <v>19085</v>
      </c>
      <c r="C2778">
        <v>0</v>
      </c>
      <c r="D2778" s="296">
        <v>23.44</v>
      </c>
    </row>
    <row r="2779" spans="1:4" x14ac:dyDescent="0.35">
      <c r="A2779">
        <v>2964</v>
      </c>
      <c r="B2779" t="s">
        <v>19086</v>
      </c>
      <c r="C2779">
        <v>0</v>
      </c>
      <c r="D2779" s="296">
        <v>9</v>
      </c>
    </row>
    <row r="2780" spans="1:4" x14ac:dyDescent="0.35">
      <c r="A2780">
        <v>2965</v>
      </c>
      <c r="B2780" t="s">
        <v>19087</v>
      </c>
      <c r="C2780">
        <v>0</v>
      </c>
      <c r="D2780" s="296">
        <v>117.78</v>
      </c>
    </row>
    <row r="2781" spans="1:4" x14ac:dyDescent="0.35">
      <c r="A2781">
        <v>2966</v>
      </c>
      <c r="B2781" t="s">
        <v>19088</v>
      </c>
      <c r="C2781">
        <v>0</v>
      </c>
      <c r="D2781" s="296">
        <v>25.21</v>
      </c>
    </row>
    <row r="2782" spans="1:4" x14ac:dyDescent="0.35">
      <c r="A2782">
        <v>2967</v>
      </c>
      <c r="B2782" t="s">
        <v>19089</v>
      </c>
      <c r="C2782">
        <v>0</v>
      </c>
      <c r="D2782" s="296">
        <v>18.25</v>
      </c>
    </row>
    <row r="2783" spans="1:4" x14ac:dyDescent="0.35">
      <c r="A2783">
        <v>2968</v>
      </c>
      <c r="B2783" t="s">
        <v>19090</v>
      </c>
      <c r="C2783">
        <v>0</v>
      </c>
      <c r="D2783" s="296">
        <v>58.11</v>
      </c>
    </row>
    <row r="2784" spans="1:4" x14ac:dyDescent="0.35">
      <c r="A2784">
        <v>2969</v>
      </c>
      <c r="B2784" t="s">
        <v>19091</v>
      </c>
      <c r="C2784">
        <v>0</v>
      </c>
      <c r="D2784" s="296">
        <v>9.49</v>
      </c>
    </row>
    <row r="2785" spans="1:4" x14ac:dyDescent="0.35">
      <c r="A2785">
        <v>2970</v>
      </c>
      <c r="B2785" t="s">
        <v>19092</v>
      </c>
      <c r="C2785">
        <v>0</v>
      </c>
      <c r="D2785" s="296">
        <v>6.01</v>
      </c>
    </row>
    <row r="2786" spans="1:4" x14ac:dyDescent="0.35">
      <c r="A2786">
        <v>2971</v>
      </c>
      <c r="B2786" t="s">
        <v>19093</v>
      </c>
      <c r="C2786">
        <v>0</v>
      </c>
      <c r="D2786" s="296">
        <v>6.7</v>
      </c>
    </row>
    <row r="2787" spans="1:4" x14ac:dyDescent="0.35">
      <c r="A2787">
        <v>2972</v>
      </c>
      <c r="B2787" t="s">
        <v>19094</v>
      </c>
      <c r="C2787">
        <v>0</v>
      </c>
      <c r="D2787" s="296">
        <v>21.22</v>
      </c>
    </row>
    <row r="2788" spans="1:4" x14ac:dyDescent="0.35">
      <c r="A2788">
        <v>2973</v>
      </c>
      <c r="B2788" t="s">
        <v>19095</v>
      </c>
      <c r="C2788">
        <v>0</v>
      </c>
      <c r="D2788" s="296">
        <v>18.899999999999999</v>
      </c>
    </row>
    <row r="2789" spans="1:4" x14ac:dyDescent="0.35">
      <c r="A2789">
        <v>2974</v>
      </c>
      <c r="B2789" t="s">
        <v>19096</v>
      </c>
      <c r="C2789">
        <v>0</v>
      </c>
      <c r="D2789" s="296">
        <v>99.11</v>
      </c>
    </row>
    <row r="2790" spans="1:4" x14ac:dyDescent="0.35">
      <c r="A2790">
        <v>2975</v>
      </c>
      <c r="B2790" t="s">
        <v>19097</v>
      </c>
      <c r="C2790">
        <v>0</v>
      </c>
      <c r="D2790" s="296">
        <v>101.62</v>
      </c>
    </row>
    <row r="2791" spans="1:4" x14ac:dyDescent="0.35">
      <c r="A2791">
        <v>2976</v>
      </c>
      <c r="B2791" t="s">
        <v>19098</v>
      </c>
      <c r="C2791">
        <v>0</v>
      </c>
      <c r="D2791" s="296">
        <v>15.15</v>
      </c>
    </row>
    <row r="2792" spans="1:4" x14ac:dyDescent="0.35">
      <c r="A2792">
        <v>2977</v>
      </c>
      <c r="B2792" t="s">
        <v>19099</v>
      </c>
      <c r="C2792">
        <v>0</v>
      </c>
      <c r="D2792" s="296">
        <v>4.2699999999999996</v>
      </c>
    </row>
    <row r="2793" spans="1:4" x14ac:dyDescent="0.35">
      <c r="A2793">
        <v>2978</v>
      </c>
      <c r="B2793" t="s">
        <v>19100</v>
      </c>
      <c r="C2793">
        <v>0</v>
      </c>
      <c r="D2793" s="296">
        <v>72.400000000000006</v>
      </c>
    </row>
    <row r="2794" spans="1:4" x14ac:dyDescent="0.35">
      <c r="A2794">
        <v>2979</v>
      </c>
      <c r="B2794" t="s">
        <v>19101</v>
      </c>
      <c r="C2794">
        <v>0</v>
      </c>
      <c r="D2794" s="296">
        <v>25.08</v>
      </c>
    </row>
    <row r="2795" spans="1:4" x14ac:dyDescent="0.35">
      <c r="A2795">
        <v>2980</v>
      </c>
      <c r="B2795" t="s">
        <v>19102</v>
      </c>
      <c r="C2795">
        <v>0</v>
      </c>
      <c r="D2795" s="296">
        <v>154.91999999999999</v>
      </c>
    </row>
    <row r="2796" spans="1:4" x14ac:dyDescent="0.35">
      <c r="A2796">
        <v>2981</v>
      </c>
      <c r="B2796" t="s">
        <v>19103</v>
      </c>
      <c r="C2796">
        <v>0</v>
      </c>
      <c r="D2796" s="296">
        <v>22.34</v>
      </c>
    </row>
    <row r="2797" spans="1:4" x14ac:dyDescent="0.35">
      <c r="A2797">
        <v>2982</v>
      </c>
      <c r="B2797" t="s">
        <v>19104</v>
      </c>
      <c r="C2797">
        <v>0</v>
      </c>
      <c r="D2797" s="296">
        <v>30.21</v>
      </c>
    </row>
    <row r="2798" spans="1:4" x14ac:dyDescent="0.35">
      <c r="A2798">
        <v>2983</v>
      </c>
      <c r="B2798" t="s">
        <v>19105</v>
      </c>
      <c r="C2798">
        <v>0</v>
      </c>
      <c r="D2798" s="296">
        <v>36</v>
      </c>
    </row>
    <row r="2799" spans="1:4" x14ac:dyDescent="0.35">
      <c r="A2799">
        <v>2984</v>
      </c>
      <c r="B2799" t="s">
        <v>19106</v>
      </c>
      <c r="C2799">
        <v>0</v>
      </c>
      <c r="D2799" s="296">
        <v>10.45</v>
      </c>
    </row>
    <row r="2800" spans="1:4" x14ac:dyDescent="0.35">
      <c r="A2800">
        <v>2985</v>
      </c>
      <c r="B2800" t="s">
        <v>19107</v>
      </c>
      <c r="C2800">
        <v>0</v>
      </c>
      <c r="D2800" s="296">
        <v>100.49</v>
      </c>
    </row>
    <row r="2801" spans="1:4" x14ac:dyDescent="0.35">
      <c r="A2801">
        <v>2986</v>
      </c>
      <c r="B2801" t="s">
        <v>19108</v>
      </c>
      <c r="C2801">
        <v>0</v>
      </c>
      <c r="D2801" s="296">
        <v>24.2</v>
      </c>
    </row>
    <row r="2802" spans="1:4" x14ac:dyDescent="0.35">
      <c r="A2802">
        <v>2987</v>
      </c>
      <c r="B2802" t="s">
        <v>19109</v>
      </c>
      <c r="C2802">
        <v>0</v>
      </c>
      <c r="D2802" s="296">
        <v>8.74</v>
      </c>
    </row>
    <row r="2803" spans="1:4" x14ac:dyDescent="0.35">
      <c r="A2803">
        <v>2988</v>
      </c>
      <c r="B2803" t="s">
        <v>19110</v>
      </c>
      <c r="C2803">
        <v>0</v>
      </c>
      <c r="D2803" s="296">
        <v>22</v>
      </c>
    </row>
    <row r="2804" spans="1:4" x14ac:dyDescent="0.35">
      <c r="A2804">
        <v>2989</v>
      </c>
      <c r="B2804" t="s">
        <v>19111</v>
      </c>
      <c r="C2804">
        <v>0</v>
      </c>
      <c r="D2804" s="296">
        <v>34.119999999999997</v>
      </c>
    </row>
    <row r="2805" spans="1:4" x14ac:dyDescent="0.35">
      <c r="A2805">
        <v>2990</v>
      </c>
      <c r="B2805" t="s">
        <v>19112</v>
      </c>
      <c r="C2805">
        <v>0</v>
      </c>
      <c r="D2805" s="296">
        <v>20.04</v>
      </c>
    </row>
    <row r="2806" spans="1:4" x14ac:dyDescent="0.35">
      <c r="A2806">
        <v>2991</v>
      </c>
      <c r="B2806" t="s">
        <v>19113</v>
      </c>
      <c r="C2806">
        <v>0</v>
      </c>
      <c r="D2806" s="296">
        <v>68.95</v>
      </c>
    </row>
    <row r="2807" spans="1:4" x14ac:dyDescent="0.35">
      <c r="A2807">
        <v>2992</v>
      </c>
      <c r="B2807" t="s">
        <v>19114</v>
      </c>
      <c r="C2807">
        <v>0</v>
      </c>
      <c r="D2807" s="296">
        <v>13.23</v>
      </c>
    </row>
    <row r="2808" spans="1:4" x14ac:dyDescent="0.35">
      <c r="A2808">
        <v>2993</v>
      </c>
      <c r="B2808" t="s">
        <v>19115</v>
      </c>
      <c r="C2808">
        <v>0</v>
      </c>
      <c r="D2808" s="296">
        <v>25.2</v>
      </c>
    </row>
    <row r="2809" spans="1:4" x14ac:dyDescent="0.35">
      <c r="A2809">
        <v>2994</v>
      </c>
      <c r="B2809" t="s">
        <v>19116</v>
      </c>
      <c r="C2809">
        <v>0</v>
      </c>
      <c r="D2809" s="296">
        <v>20.8</v>
      </c>
    </row>
    <row r="2810" spans="1:4" x14ac:dyDescent="0.35">
      <c r="A2810">
        <v>2995</v>
      </c>
      <c r="B2810" t="s">
        <v>19117</v>
      </c>
      <c r="C2810">
        <v>0</v>
      </c>
      <c r="D2810" s="296">
        <v>4.9390000000000001</v>
      </c>
    </row>
    <row r="2811" spans="1:4" x14ac:dyDescent="0.35">
      <c r="A2811">
        <v>2996</v>
      </c>
      <c r="B2811" t="s">
        <v>19118</v>
      </c>
      <c r="C2811">
        <v>0</v>
      </c>
      <c r="D2811" s="296">
        <v>23.59</v>
      </c>
    </row>
    <row r="2812" spans="1:4" x14ac:dyDescent="0.35">
      <c r="A2812">
        <v>2997</v>
      </c>
      <c r="B2812" t="s">
        <v>19119</v>
      </c>
      <c r="C2812">
        <v>0</v>
      </c>
      <c r="D2812" s="296">
        <v>68.33</v>
      </c>
    </row>
    <row r="2813" spans="1:4" x14ac:dyDescent="0.35">
      <c r="A2813">
        <v>2998</v>
      </c>
      <c r="B2813" t="s">
        <v>19120</v>
      </c>
      <c r="C2813">
        <v>0</v>
      </c>
      <c r="D2813" s="296">
        <v>44.91</v>
      </c>
    </row>
    <row r="2814" spans="1:4" x14ac:dyDescent="0.35">
      <c r="A2814">
        <v>2999</v>
      </c>
      <c r="B2814" t="s">
        <v>19121</v>
      </c>
      <c r="C2814">
        <v>0</v>
      </c>
      <c r="D2814" s="296">
        <v>28.12</v>
      </c>
    </row>
    <row r="2815" spans="1:4" x14ac:dyDescent="0.35">
      <c r="A2815">
        <v>3000</v>
      </c>
      <c r="B2815" t="s">
        <v>19122</v>
      </c>
      <c r="C2815">
        <v>0</v>
      </c>
      <c r="D2815" s="296">
        <v>37.756</v>
      </c>
    </row>
    <row r="2816" spans="1:4" x14ac:dyDescent="0.35">
      <c r="A2816">
        <v>3001</v>
      </c>
      <c r="B2816" t="s">
        <v>19123</v>
      </c>
      <c r="C2816">
        <v>0</v>
      </c>
      <c r="D2816" s="296">
        <v>55.813000000000002</v>
      </c>
    </row>
    <row r="2817" spans="1:4" x14ac:dyDescent="0.35">
      <c r="A2817">
        <v>3002</v>
      </c>
      <c r="B2817" t="s">
        <v>19124</v>
      </c>
      <c r="C2817">
        <v>0</v>
      </c>
      <c r="D2817" s="296">
        <v>3.0819999999999999</v>
      </c>
    </row>
    <row r="2818" spans="1:4" x14ac:dyDescent="0.35">
      <c r="A2818">
        <v>3003</v>
      </c>
      <c r="B2818" t="s">
        <v>19125</v>
      </c>
      <c r="C2818">
        <v>0</v>
      </c>
      <c r="D2818" s="296">
        <v>12</v>
      </c>
    </row>
    <row r="2819" spans="1:4" x14ac:dyDescent="0.35">
      <c r="A2819">
        <v>3004</v>
      </c>
      <c r="B2819" t="s">
        <v>19126</v>
      </c>
      <c r="C2819">
        <v>0</v>
      </c>
      <c r="D2819" s="296">
        <v>43</v>
      </c>
    </row>
    <row r="2820" spans="1:4" x14ac:dyDescent="0.35">
      <c r="A2820">
        <v>3005</v>
      </c>
      <c r="B2820" t="s">
        <v>19127</v>
      </c>
      <c r="C2820">
        <v>0</v>
      </c>
      <c r="D2820" s="296">
        <v>82.26</v>
      </c>
    </row>
    <row r="2821" spans="1:4" x14ac:dyDescent="0.35">
      <c r="A2821">
        <v>3006</v>
      </c>
      <c r="B2821" t="s">
        <v>19128</v>
      </c>
      <c r="C2821">
        <v>0</v>
      </c>
      <c r="D2821" s="296">
        <v>68.5</v>
      </c>
    </row>
    <row r="2822" spans="1:4" x14ac:dyDescent="0.35">
      <c r="A2822">
        <v>3007</v>
      </c>
      <c r="B2822" t="s">
        <v>19129</v>
      </c>
      <c r="C2822">
        <v>0</v>
      </c>
      <c r="D2822" s="296">
        <v>18.45</v>
      </c>
    </row>
    <row r="2823" spans="1:4" x14ac:dyDescent="0.35">
      <c r="A2823">
        <v>3008</v>
      </c>
      <c r="B2823" t="s">
        <v>19130</v>
      </c>
      <c r="C2823">
        <v>0</v>
      </c>
      <c r="D2823" s="296">
        <v>385</v>
      </c>
    </row>
    <row r="2824" spans="1:4" x14ac:dyDescent="0.35">
      <c r="A2824">
        <v>3009</v>
      </c>
      <c r="B2824" t="s">
        <v>19131</v>
      </c>
      <c r="C2824">
        <v>0</v>
      </c>
      <c r="D2824" s="296">
        <v>41</v>
      </c>
    </row>
    <row r="2825" spans="1:4" x14ac:dyDescent="0.35">
      <c r="A2825">
        <v>3010</v>
      </c>
      <c r="B2825" t="s">
        <v>19132</v>
      </c>
      <c r="C2825">
        <v>0</v>
      </c>
      <c r="D2825" s="296">
        <v>28.26</v>
      </c>
    </row>
    <row r="2826" spans="1:4" x14ac:dyDescent="0.35">
      <c r="A2826">
        <v>3011</v>
      </c>
      <c r="B2826" t="s">
        <v>19133</v>
      </c>
      <c r="C2826">
        <v>0</v>
      </c>
      <c r="D2826" s="296">
        <v>33.619999999999997</v>
      </c>
    </row>
    <row r="2827" spans="1:4" x14ac:dyDescent="0.35">
      <c r="A2827">
        <v>3012</v>
      </c>
      <c r="B2827" t="s">
        <v>19134</v>
      </c>
      <c r="C2827">
        <v>0</v>
      </c>
      <c r="D2827" s="296">
        <v>12.04</v>
      </c>
    </row>
    <row r="2828" spans="1:4" x14ac:dyDescent="0.35">
      <c r="A2828">
        <v>3013</v>
      </c>
      <c r="B2828" t="s">
        <v>19135</v>
      </c>
      <c r="C2828">
        <v>0</v>
      </c>
      <c r="D2828" s="296">
        <v>34.887</v>
      </c>
    </row>
    <row r="2829" spans="1:4" x14ac:dyDescent="0.35">
      <c r="A2829">
        <v>3014</v>
      </c>
      <c r="B2829" t="s">
        <v>19136</v>
      </c>
      <c r="C2829">
        <v>0</v>
      </c>
      <c r="D2829" s="296">
        <v>13.343999999999999</v>
      </c>
    </row>
    <row r="2830" spans="1:4" x14ac:dyDescent="0.35">
      <c r="A2830">
        <v>3015</v>
      </c>
      <c r="B2830" t="s">
        <v>19137</v>
      </c>
      <c r="C2830">
        <v>0</v>
      </c>
      <c r="D2830" s="296">
        <v>13.343999999999999</v>
      </c>
    </row>
    <row r="2831" spans="1:4" x14ac:dyDescent="0.35">
      <c r="A2831">
        <v>3016</v>
      </c>
      <c r="B2831" t="s">
        <v>19138</v>
      </c>
      <c r="C2831">
        <v>6</v>
      </c>
      <c r="D2831" s="296">
        <v>7.7679999999999998</v>
      </c>
    </row>
    <row r="2832" spans="1:4" x14ac:dyDescent="0.35">
      <c r="A2832">
        <v>3017</v>
      </c>
      <c r="B2832" t="s">
        <v>19139</v>
      </c>
      <c r="C2832">
        <v>0</v>
      </c>
      <c r="D2832" s="296">
        <v>10.239000000000001</v>
      </c>
    </row>
    <row r="2833" spans="1:4" x14ac:dyDescent="0.35">
      <c r="A2833">
        <v>3018</v>
      </c>
      <c r="B2833" t="s">
        <v>19140</v>
      </c>
      <c r="C2833">
        <v>30</v>
      </c>
      <c r="D2833" s="296">
        <v>7.77</v>
      </c>
    </row>
    <row r="2834" spans="1:4" x14ac:dyDescent="0.35">
      <c r="A2834">
        <v>3019</v>
      </c>
      <c r="B2834" t="s">
        <v>19141</v>
      </c>
      <c r="C2834">
        <v>0</v>
      </c>
      <c r="D2834" s="296">
        <v>0</v>
      </c>
    </row>
    <row r="2835" spans="1:4" x14ac:dyDescent="0.35">
      <c r="A2835">
        <v>3020</v>
      </c>
      <c r="B2835" t="s">
        <v>19142</v>
      </c>
      <c r="C2835">
        <v>0</v>
      </c>
      <c r="D2835" s="296">
        <v>0</v>
      </c>
    </row>
    <row r="2836" spans="1:4" x14ac:dyDescent="0.35">
      <c r="A2836">
        <v>3021</v>
      </c>
      <c r="B2836" t="s">
        <v>19143</v>
      </c>
      <c r="C2836">
        <v>12</v>
      </c>
      <c r="D2836" s="296">
        <v>6.1</v>
      </c>
    </row>
    <row r="2837" spans="1:4" x14ac:dyDescent="0.35">
      <c r="A2837">
        <v>3022</v>
      </c>
      <c r="B2837" t="s">
        <v>19144</v>
      </c>
      <c r="C2837">
        <v>6</v>
      </c>
      <c r="D2837" s="296">
        <v>16.975000000000001</v>
      </c>
    </row>
    <row r="2838" spans="1:4" x14ac:dyDescent="0.35">
      <c r="A2838">
        <v>3023</v>
      </c>
      <c r="B2838" t="s">
        <v>19145</v>
      </c>
      <c r="C2838">
        <v>0</v>
      </c>
      <c r="D2838" s="296">
        <v>6.101</v>
      </c>
    </row>
    <row r="2839" spans="1:4" x14ac:dyDescent="0.35">
      <c r="A2839">
        <v>3024</v>
      </c>
      <c r="B2839" t="s">
        <v>19146</v>
      </c>
      <c r="C2839">
        <v>0</v>
      </c>
      <c r="D2839" s="296">
        <v>0</v>
      </c>
    </row>
    <row r="2840" spans="1:4" x14ac:dyDescent="0.35">
      <c r="A2840">
        <v>3025</v>
      </c>
      <c r="B2840" t="s">
        <v>19147</v>
      </c>
      <c r="C2840">
        <v>0</v>
      </c>
      <c r="D2840" s="296">
        <v>0</v>
      </c>
    </row>
    <row r="2841" spans="1:4" x14ac:dyDescent="0.35">
      <c r="A2841">
        <v>3026</v>
      </c>
      <c r="B2841" t="s">
        <v>19148</v>
      </c>
      <c r="C2841">
        <v>0</v>
      </c>
      <c r="D2841" s="296">
        <v>0</v>
      </c>
    </row>
    <row r="2842" spans="1:4" x14ac:dyDescent="0.35">
      <c r="A2842">
        <v>3027</v>
      </c>
      <c r="B2842" t="s">
        <v>19149</v>
      </c>
      <c r="C2842">
        <v>0</v>
      </c>
      <c r="D2842" s="296">
        <v>22.91</v>
      </c>
    </row>
    <row r="2843" spans="1:4" x14ac:dyDescent="0.35">
      <c r="A2843">
        <v>3028</v>
      </c>
      <c r="B2843" t="s">
        <v>19150</v>
      </c>
      <c r="C2843">
        <v>0</v>
      </c>
      <c r="D2843" s="296">
        <v>0</v>
      </c>
    </row>
    <row r="2844" spans="1:4" x14ac:dyDescent="0.35">
      <c r="A2844">
        <v>3029</v>
      </c>
      <c r="B2844" t="s">
        <v>19151</v>
      </c>
      <c r="C2844">
        <v>12</v>
      </c>
      <c r="D2844" s="296">
        <v>19.66</v>
      </c>
    </row>
    <row r="2845" spans="1:4" x14ac:dyDescent="0.35">
      <c r="A2845">
        <v>3030</v>
      </c>
      <c r="B2845" t="s">
        <v>19152</v>
      </c>
      <c r="C2845">
        <v>0</v>
      </c>
      <c r="D2845" s="296">
        <v>19.786000000000001</v>
      </c>
    </row>
    <row r="2846" spans="1:4" x14ac:dyDescent="0.35">
      <c r="A2846">
        <v>3031</v>
      </c>
      <c r="B2846" t="s">
        <v>19153</v>
      </c>
      <c r="C2846">
        <v>0</v>
      </c>
      <c r="D2846" s="296">
        <v>0</v>
      </c>
    </row>
    <row r="2847" spans="1:4" x14ac:dyDescent="0.35">
      <c r="A2847">
        <v>3032</v>
      </c>
      <c r="B2847" t="s">
        <v>19154</v>
      </c>
      <c r="C2847">
        <v>0</v>
      </c>
      <c r="D2847" s="296">
        <v>7.25</v>
      </c>
    </row>
    <row r="2848" spans="1:4" x14ac:dyDescent="0.35">
      <c r="A2848">
        <v>3033</v>
      </c>
      <c r="B2848" t="s">
        <v>19155</v>
      </c>
      <c r="C2848">
        <v>0</v>
      </c>
      <c r="D2848" s="296">
        <v>0</v>
      </c>
    </row>
    <row r="2849" spans="1:4" x14ac:dyDescent="0.35">
      <c r="A2849">
        <v>3034</v>
      </c>
      <c r="B2849" t="s">
        <v>19156</v>
      </c>
      <c r="C2849">
        <v>0</v>
      </c>
      <c r="D2849" s="296">
        <v>0</v>
      </c>
    </row>
    <row r="2850" spans="1:4" x14ac:dyDescent="0.35">
      <c r="A2850">
        <v>3035</v>
      </c>
      <c r="B2850" t="s">
        <v>19157</v>
      </c>
      <c r="C2850">
        <v>0</v>
      </c>
      <c r="D2850" s="296">
        <v>0</v>
      </c>
    </row>
    <row r="2851" spans="1:4" x14ac:dyDescent="0.35">
      <c r="A2851">
        <v>3036</v>
      </c>
      <c r="B2851" t="s">
        <v>19158</v>
      </c>
      <c r="C2851">
        <v>0</v>
      </c>
      <c r="D2851" s="296">
        <v>0</v>
      </c>
    </row>
    <row r="2852" spans="1:4" x14ac:dyDescent="0.35">
      <c r="A2852">
        <v>3037</v>
      </c>
      <c r="B2852" t="s">
        <v>19159</v>
      </c>
      <c r="C2852">
        <v>0</v>
      </c>
      <c r="D2852" s="296">
        <v>0</v>
      </c>
    </row>
    <row r="2853" spans="1:4" x14ac:dyDescent="0.35">
      <c r="A2853">
        <v>3038</v>
      </c>
      <c r="B2853" t="s">
        <v>19160</v>
      </c>
      <c r="C2853">
        <v>0</v>
      </c>
      <c r="D2853" s="296">
        <v>0</v>
      </c>
    </row>
    <row r="2854" spans="1:4" x14ac:dyDescent="0.35">
      <c r="A2854">
        <v>3039</v>
      </c>
      <c r="B2854" t="s">
        <v>19161</v>
      </c>
      <c r="C2854">
        <v>0</v>
      </c>
      <c r="D2854" s="296">
        <v>0</v>
      </c>
    </row>
    <row r="2855" spans="1:4" x14ac:dyDescent="0.35">
      <c r="A2855">
        <v>3040</v>
      </c>
      <c r="B2855" t="s">
        <v>19162</v>
      </c>
      <c r="C2855">
        <v>0</v>
      </c>
      <c r="D2855" s="296">
        <v>0</v>
      </c>
    </row>
    <row r="2856" spans="1:4" x14ac:dyDescent="0.35">
      <c r="A2856">
        <v>3041</v>
      </c>
      <c r="B2856" t="s">
        <v>19163</v>
      </c>
      <c r="C2856">
        <v>0</v>
      </c>
      <c r="D2856" s="296">
        <v>4.7699999999999996</v>
      </c>
    </row>
    <row r="2857" spans="1:4" x14ac:dyDescent="0.35">
      <c r="A2857">
        <v>3042</v>
      </c>
      <c r="B2857" t="s">
        <v>19164</v>
      </c>
      <c r="C2857">
        <v>0</v>
      </c>
      <c r="D2857" s="296">
        <v>0</v>
      </c>
    </row>
    <row r="2858" spans="1:4" x14ac:dyDescent="0.35">
      <c r="A2858">
        <v>3043</v>
      </c>
      <c r="B2858" t="s">
        <v>19165</v>
      </c>
      <c r="C2858">
        <v>0</v>
      </c>
      <c r="D2858" s="296">
        <v>5.7149999999999999</v>
      </c>
    </row>
    <row r="2859" spans="1:4" x14ac:dyDescent="0.35">
      <c r="A2859">
        <v>3044</v>
      </c>
      <c r="B2859" t="s">
        <v>19166</v>
      </c>
      <c r="C2859">
        <v>0</v>
      </c>
      <c r="D2859" s="296">
        <v>16.600000000000001</v>
      </c>
    </row>
    <row r="2860" spans="1:4" x14ac:dyDescent="0.35">
      <c r="A2860">
        <v>3045</v>
      </c>
      <c r="B2860" t="s">
        <v>19167</v>
      </c>
      <c r="C2860">
        <v>30</v>
      </c>
      <c r="D2860" s="296">
        <v>4.33</v>
      </c>
    </row>
    <row r="2861" spans="1:4" x14ac:dyDescent="0.35">
      <c r="A2861">
        <v>3046</v>
      </c>
      <c r="B2861" t="s">
        <v>19168</v>
      </c>
      <c r="C2861">
        <v>0</v>
      </c>
      <c r="D2861" s="296">
        <v>5.66</v>
      </c>
    </row>
    <row r="2862" spans="1:4" x14ac:dyDescent="0.35">
      <c r="A2862">
        <v>3047</v>
      </c>
      <c r="B2862" t="s">
        <v>19169</v>
      </c>
      <c r="C2862">
        <v>0</v>
      </c>
      <c r="D2862" s="296">
        <v>4.5190000000000001</v>
      </c>
    </row>
    <row r="2863" spans="1:4" x14ac:dyDescent="0.35">
      <c r="A2863">
        <v>3048</v>
      </c>
      <c r="B2863" t="s">
        <v>19170</v>
      </c>
      <c r="C2863">
        <v>0</v>
      </c>
      <c r="D2863" s="296">
        <v>2.65</v>
      </c>
    </row>
    <row r="2864" spans="1:4" x14ac:dyDescent="0.35">
      <c r="A2864">
        <v>3049</v>
      </c>
      <c r="B2864" t="s">
        <v>19171</v>
      </c>
      <c r="C2864">
        <v>0</v>
      </c>
      <c r="D2864" s="296">
        <v>4.54</v>
      </c>
    </row>
    <row r="2865" spans="1:4" x14ac:dyDescent="0.35">
      <c r="A2865">
        <v>3050</v>
      </c>
      <c r="B2865" t="s">
        <v>19172</v>
      </c>
      <c r="C2865">
        <v>0</v>
      </c>
      <c r="D2865" s="296">
        <v>4.4000000000000004</v>
      </c>
    </row>
    <row r="2866" spans="1:4" x14ac:dyDescent="0.35">
      <c r="A2866">
        <v>3051</v>
      </c>
      <c r="B2866" t="s">
        <v>19173</v>
      </c>
      <c r="C2866">
        <v>0</v>
      </c>
      <c r="D2866" s="296">
        <v>3.68</v>
      </c>
    </row>
    <row r="2867" spans="1:4" x14ac:dyDescent="0.35">
      <c r="A2867">
        <v>3052</v>
      </c>
      <c r="B2867" t="s">
        <v>19174</v>
      </c>
      <c r="C2867">
        <v>0</v>
      </c>
      <c r="D2867" s="296">
        <v>11.007999999999999</v>
      </c>
    </row>
    <row r="2868" spans="1:4" x14ac:dyDescent="0.35">
      <c r="A2868">
        <v>3053</v>
      </c>
      <c r="B2868" t="s">
        <v>19175</v>
      </c>
      <c r="C2868">
        <v>0</v>
      </c>
      <c r="D2868" s="296">
        <v>0</v>
      </c>
    </row>
    <row r="2869" spans="1:4" x14ac:dyDescent="0.35">
      <c r="A2869">
        <v>3054</v>
      </c>
      <c r="B2869" t="s">
        <v>19176</v>
      </c>
      <c r="C2869">
        <v>0</v>
      </c>
      <c r="D2869" s="296">
        <v>1.61</v>
      </c>
    </row>
    <row r="2870" spans="1:4" x14ac:dyDescent="0.35">
      <c r="A2870">
        <v>3055</v>
      </c>
      <c r="B2870" t="s">
        <v>19177</v>
      </c>
      <c r="C2870">
        <v>0</v>
      </c>
      <c r="D2870" s="296">
        <v>1.19</v>
      </c>
    </row>
    <row r="2871" spans="1:4" x14ac:dyDescent="0.35">
      <c r="A2871">
        <v>3056</v>
      </c>
      <c r="B2871" t="s">
        <v>19178</v>
      </c>
      <c r="C2871">
        <v>0</v>
      </c>
      <c r="D2871" s="296">
        <v>0.69</v>
      </c>
    </row>
    <row r="2872" spans="1:4" x14ac:dyDescent="0.35">
      <c r="A2872">
        <v>3057</v>
      </c>
      <c r="B2872" t="s">
        <v>19179</v>
      </c>
      <c r="C2872">
        <v>0</v>
      </c>
      <c r="D2872" s="296">
        <v>0.89</v>
      </c>
    </row>
    <row r="2873" spans="1:4" x14ac:dyDescent="0.35">
      <c r="A2873">
        <v>3058</v>
      </c>
      <c r="B2873" t="s">
        <v>19180</v>
      </c>
      <c r="C2873">
        <v>0</v>
      </c>
      <c r="D2873" s="296">
        <v>0.83</v>
      </c>
    </row>
    <row r="2874" spans="1:4" x14ac:dyDescent="0.35">
      <c r="A2874">
        <v>3059</v>
      </c>
      <c r="B2874" t="s">
        <v>19181</v>
      </c>
      <c r="C2874">
        <v>0</v>
      </c>
      <c r="D2874" s="296">
        <v>0.72</v>
      </c>
    </row>
    <row r="2875" spans="1:4" x14ac:dyDescent="0.35">
      <c r="A2875">
        <v>3060</v>
      </c>
      <c r="B2875" t="s">
        <v>19182</v>
      </c>
      <c r="C2875">
        <v>24</v>
      </c>
      <c r="D2875" s="296">
        <v>24</v>
      </c>
    </row>
    <row r="2876" spans="1:4" x14ac:dyDescent="0.35">
      <c r="A2876">
        <v>3061</v>
      </c>
      <c r="B2876" t="s">
        <v>19183</v>
      </c>
      <c r="C2876">
        <v>0</v>
      </c>
      <c r="D2876" s="296">
        <v>10.5</v>
      </c>
    </row>
    <row r="2877" spans="1:4" x14ac:dyDescent="0.35">
      <c r="A2877">
        <v>3062</v>
      </c>
      <c r="B2877" t="s">
        <v>19184</v>
      </c>
      <c r="C2877">
        <v>0</v>
      </c>
      <c r="D2877" s="296">
        <v>3.96</v>
      </c>
    </row>
    <row r="2878" spans="1:4" x14ac:dyDescent="0.35">
      <c r="A2878">
        <v>3063</v>
      </c>
      <c r="B2878" t="s">
        <v>19185</v>
      </c>
      <c r="C2878">
        <v>0</v>
      </c>
      <c r="D2878" s="296">
        <v>27.29</v>
      </c>
    </row>
    <row r="2879" spans="1:4" x14ac:dyDescent="0.35">
      <c r="A2879">
        <v>3064</v>
      </c>
      <c r="B2879" t="s">
        <v>19186</v>
      </c>
      <c r="C2879">
        <v>12</v>
      </c>
      <c r="D2879" s="296">
        <v>7.016</v>
      </c>
    </row>
    <row r="2880" spans="1:4" x14ac:dyDescent="0.35">
      <c r="A2880">
        <v>3065</v>
      </c>
      <c r="B2880" t="s">
        <v>19187</v>
      </c>
      <c r="C2880">
        <v>0</v>
      </c>
      <c r="D2880" s="296">
        <v>5.7119999999999997</v>
      </c>
    </row>
    <row r="2881" spans="1:4" x14ac:dyDescent="0.35">
      <c r="A2881">
        <v>3066</v>
      </c>
      <c r="B2881" t="s">
        <v>19188</v>
      </c>
      <c r="C2881">
        <v>0</v>
      </c>
      <c r="D2881" s="296">
        <v>2.11</v>
      </c>
    </row>
    <row r="2882" spans="1:4" x14ac:dyDescent="0.35">
      <c r="A2882">
        <v>3067</v>
      </c>
      <c r="B2882" t="s">
        <v>19189</v>
      </c>
      <c r="C2882">
        <v>0</v>
      </c>
      <c r="D2882" s="296">
        <v>9.5299999999999994</v>
      </c>
    </row>
    <row r="2883" spans="1:4" x14ac:dyDescent="0.35">
      <c r="A2883">
        <v>3068</v>
      </c>
      <c r="B2883" t="s">
        <v>19190</v>
      </c>
      <c r="C2883">
        <v>6</v>
      </c>
      <c r="D2883" s="296">
        <v>15.5</v>
      </c>
    </row>
    <row r="2884" spans="1:4" x14ac:dyDescent="0.35">
      <c r="A2884">
        <v>3069</v>
      </c>
      <c r="B2884" t="s">
        <v>19191</v>
      </c>
      <c r="C2884">
        <v>0</v>
      </c>
      <c r="D2884" s="296">
        <v>17.88</v>
      </c>
    </row>
    <row r="2885" spans="1:4" x14ac:dyDescent="0.35">
      <c r="A2885">
        <v>3070</v>
      </c>
      <c r="B2885" t="s">
        <v>19192</v>
      </c>
      <c r="C2885">
        <v>2055</v>
      </c>
      <c r="D2885" s="296">
        <v>8.077</v>
      </c>
    </row>
    <row r="2886" spans="1:4" x14ac:dyDescent="0.35">
      <c r="A2886">
        <v>3071</v>
      </c>
      <c r="B2886" t="s">
        <v>19193</v>
      </c>
      <c r="C2886">
        <v>0</v>
      </c>
      <c r="D2886" s="296">
        <v>0</v>
      </c>
    </row>
    <row r="2887" spans="1:4" x14ac:dyDescent="0.35">
      <c r="A2887">
        <v>3072</v>
      </c>
      <c r="B2887" t="s">
        <v>19194</v>
      </c>
      <c r="C2887">
        <v>0</v>
      </c>
      <c r="D2887" s="296">
        <v>3.1</v>
      </c>
    </row>
    <row r="2888" spans="1:4" x14ac:dyDescent="0.35">
      <c r="A2888">
        <v>3073</v>
      </c>
      <c r="B2888" t="s">
        <v>19195</v>
      </c>
      <c r="C2888">
        <v>0</v>
      </c>
      <c r="D2888" s="296">
        <v>3.2</v>
      </c>
    </row>
    <row r="2889" spans="1:4" x14ac:dyDescent="0.35">
      <c r="A2889">
        <v>3074</v>
      </c>
      <c r="B2889" t="s">
        <v>19196</v>
      </c>
      <c r="C2889">
        <v>0</v>
      </c>
      <c r="D2889" s="296">
        <v>5.03</v>
      </c>
    </row>
    <row r="2890" spans="1:4" x14ac:dyDescent="0.35">
      <c r="A2890">
        <v>3075</v>
      </c>
      <c r="B2890" t="s">
        <v>19197</v>
      </c>
      <c r="C2890">
        <v>0</v>
      </c>
      <c r="D2890" s="296">
        <v>5.03</v>
      </c>
    </row>
    <row r="2891" spans="1:4" x14ac:dyDescent="0.35">
      <c r="A2891">
        <v>3076</v>
      </c>
      <c r="B2891" t="s">
        <v>19198</v>
      </c>
      <c r="C2891">
        <v>0</v>
      </c>
      <c r="D2891" s="296">
        <v>3.2</v>
      </c>
    </row>
    <row r="2892" spans="1:4" x14ac:dyDescent="0.35">
      <c r="A2892">
        <v>3077</v>
      </c>
      <c r="B2892" t="s">
        <v>19199</v>
      </c>
      <c r="C2892">
        <v>0</v>
      </c>
      <c r="D2892" s="296">
        <v>3.2</v>
      </c>
    </row>
    <row r="2893" spans="1:4" x14ac:dyDescent="0.35">
      <c r="A2893">
        <v>3078</v>
      </c>
      <c r="B2893" t="s">
        <v>19200</v>
      </c>
      <c r="C2893">
        <v>0</v>
      </c>
      <c r="D2893" s="296">
        <v>5.3949999999999996</v>
      </c>
    </row>
    <row r="2894" spans="1:4" x14ac:dyDescent="0.35">
      <c r="A2894">
        <v>3079</v>
      </c>
      <c r="B2894" t="s">
        <v>19201</v>
      </c>
      <c r="C2894">
        <v>0</v>
      </c>
      <c r="D2894" s="296">
        <v>2.8690000000000002</v>
      </c>
    </row>
    <row r="2895" spans="1:4" x14ac:dyDescent="0.35">
      <c r="A2895">
        <v>3080</v>
      </c>
      <c r="B2895" t="s">
        <v>19202</v>
      </c>
      <c r="C2895">
        <v>0</v>
      </c>
      <c r="D2895" s="296">
        <v>4.6399999999999997</v>
      </c>
    </row>
    <row r="2896" spans="1:4" x14ac:dyDescent="0.35">
      <c r="A2896">
        <v>3081</v>
      </c>
      <c r="B2896" t="s">
        <v>19203</v>
      </c>
      <c r="C2896">
        <v>0</v>
      </c>
      <c r="D2896" s="296">
        <v>3.64</v>
      </c>
    </row>
    <row r="2897" spans="1:4" x14ac:dyDescent="0.35">
      <c r="A2897">
        <v>3082</v>
      </c>
      <c r="B2897" t="s">
        <v>19204</v>
      </c>
      <c r="C2897">
        <v>0</v>
      </c>
      <c r="D2897" s="296">
        <v>3.7170000000000001</v>
      </c>
    </row>
    <row r="2898" spans="1:4" x14ac:dyDescent="0.35">
      <c r="A2898">
        <v>3083</v>
      </c>
      <c r="B2898" t="s">
        <v>19205</v>
      </c>
      <c r="C2898">
        <v>0</v>
      </c>
      <c r="D2898" s="296">
        <v>13.16</v>
      </c>
    </row>
    <row r="2899" spans="1:4" x14ac:dyDescent="0.35">
      <c r="A2899">
        <v>3084</v>
      </c>
      <c r="B2899" t="s">
        <v>19206</v>
      </c>
      <c r="C2899">
        <v>0</v>
      </c>
      <c r="D2899" s="296">
        <v>4.9569999999999999</v>
      </c>
    </row>
    <row r="2900" spans="1:4" x14ac:dyDescent="0.35">
      <c r="A2900">
        <v>3085</v>
      </c>
      <c r="B2900" t="s">
        <v>19207</v>
      </c>
      <c r="C2900">
        <v>0</v>
      </c>
      <c r="D2900" s="296">
        <v>4.9569999999999999</v>
      </c>
    </row>
    <row r="2901" spans="1:4" x14ac:dyDescent="0.35">
      <c r="A2901">
        <v>3086</v>
      </c>
      <c r="B2901" t="s">
        <v>19208</v>
      </c>
      <c r="C2901">
        <v>18</v>
      </c>
      <c r="D2901" s="296">
        <v>5.83</v>
      </c>
    </row>
    <row r="2902" spans="1:4" x14ac:dyDescent="0.35">
      <c r="A2902">
        <v>3087</v>
      </c>
      <c r="B2902" t="s">
        <v>19209</v>
      </c>
      <c r="C2902">
        <v>0</v>
      </c>
      <c r="D2902" s="296">
        <v>4.8280000000000003</v>
      </c>
    </row>
    <row r="2903" spans="1:4" x14ac:dyDescent="0.35">
      <c r="A2903">
        <v>3088</v>
      </c>
      <c r="B2903" t="s">
        <v>19210</v>
      </c>
      <c r="C2903">
        <v>0</v>
      </c>
      <c r="D2903" s="296">
        <v>5.0430000000000001</v>
      </c>
    </row>
    <row r="2904" spans="1:4" x14ac:dyDescent="0.35">
      <c r="A2904">
        <v>3089</v>
      </c>
      <c r="B2904" t="s">
        <v>19211</v>
      </c>
      <c r="C2904">
        <v>0</v>
      </c>
      <c r="D2904" s="296">
        <v>5.7389999999999999</v>
      </c>
    </row>
    <row r="2905" spans="1:4" x14ac:dyDescent="0.35">
      <c r="A2905">
        <v>3090</v>
      </c>
      <c r="B2905" t="s">
        <v>19212</v>
      </c>
      <c r="C2905">
        <v>0</v>
      </c>
      <c r="D2905" s="296">
        <v>5.4950000000000001</v>
      </c>
    </row>
    <row r="2906" spans="1:4" x14ac:dyDescent="0.35">
      <c r="A2906">
        <v>3091</v>
      </c>
      <c r="B2906" t="s">
        <v>19213</v>
      </c>
      <c r="C2906">
        <v>0</v>
      </c>
      <c r="D2906" s="296">
        <v>5.7590000000000003</v>
      </c>
    </row>
    <row r="2907" spans="1:4" x14ac:dyDescent="0.35">
      <c r="A2907">
        <v>3092</v>
      </c>
      <c r="B2907" t="s">
        <v>19214</v>
      </c>
      <c r="C2907">
        <v>0</v>
      </c>
      <c r="D2907" s="296">
        <v>5.4950000000000001</v>
      </c>
    </row>
    <row r="2908" spans="1:4" x14ac:dyDescent="0.35">
      <c r="A2908">
        <v>3093</v>
      </c>
      <c r="B2908" t="s">
        <v>19215</v>
      </c>
      <c r="C2908">
        <v>0</v>
      </c>
      <c r="D2908" s="296">
        <v>1.05</v>
      </c>
    </row>
    <row r="2909" spans="1:4" x14ac:dyDescent="0.35">
      <c r="A2909">
        <v>3094</v>
      </c>
      <c r="B2909" t="s">
        <v>19216</v>
      </c>
      <c r="C2909">
        <v>0</v>
      </c>
      <c r="D2909" s="296">
        <v>5.3949999999999996</v>
      </c>
    </row>
    <row r="2910" spans="1:4" x14ac:dyDescent="0.35">
      <c r="A2910">
        <v>3095</v>
      </c>
      <c r="B2910" t="s">
        <v>19217</v>
      </c>
      <c r="C2910">
        <v>0</v>
      </c>
      <c r="D2910" s="296">
        <v>5.2</v>
      </c>
    </row>
    <row r="2911" spans="1:4" x14ac:dyDescent="0.35">
      <c r="A2911">
        <v>3096</v>
      </c>
      <c r="B2911" t="s">
        <v>19218</v>
      </c>
      <c r="C2911">
        <v>0</v>
      </c>
      <c r="D2911" s="296">
        <v>0</v>
      </c>
    </row>
    <row r="2912" spans="1:4" x14ac:dyDescent="0.35">
      <c r="A2912">
        <v>3097</v>
      </c>
      <c r="B2912" t="s">
        <v>19219</v>
      </c>
      <c r="C2912">
        <v>0</v>
      </c>
      <c r="D2912" s="296">
        <v>8.64</v>
      </c>
    </row>
    <row r="2913" spans="1:4" x14ac:dyDescent="0.35">
      <c r="A2913">
        <v>3098</v>
      </c>
      <c r="B2913" t="s">
        <v>19220</v>
      </c>
      <c r="C2913">
        <v>0</v>
      </c>
      <c r="D2913" s="296">
        <v>5.2</v>
      </c>
    </row>
    <row r="2914" spans="1:4" x14ac:dyDescent="0.35">
      <c r="A2914">
        <v>3099</v>
      </c>
      <c r="B2914" t="s">
        <v>19221</v>
      </c>
      <c r="C2914">
        <v>0</v>
      </c>
      <c r="D2914" s="296">
        <v>7.68</v>
      </c>
    </row>
    <row r="2915" spans="1:4" x14ac:dyDescent="0.35">
      <c r="A2915">
        <v>3100</v>
      </c>
      <c r="B2915" t="s">
        <v>19222</v>
      </c>
      <c r="C2915">
        <v>0</v>
      </c>
      <c r="D2915" s="296">
        <v>3.9980000000000002</v>
      </c>
    </row>
    <row r="2916" spans="1:4" x14ac:dyDescent="0.35">
      <c r="A2916">
        <v>3101</v>
      </c>
      <c r="B2916" t="s">
        <v>19223</v>
      </c>
      <c r="C2916">
        <v>0</v>
      </c>
      <c r="D2916" s="296">
        <v>8.4</v>
      </c>
    </row>
    <row r="2917" spans="1:4" x14ac:dyDescent="0.35">
      <c r="A2917">
        <v>3102</v>
      </c>
      <c r="B2917" t="s">
        <v>19224</v>
      </c>
      <c r="C2917">
        <v>36</v>
      </c>
      <c r="D2917" s="296">
        <v>3.58</v>
      </c>
    </row>
    <row r="2918" spans="1:4" x14ac:dyDescent="0.35">
      <c r="A2918">
        <v>3103</v>
      </c>
      <c r="B2918" t="s">
        <v>19225</v>
      </c>
      <c r="C2918">
        <v>18</v>
      </c>
      <c r="D2918" s="296">
        <v>3.1</v>
      </c>
    </row>
    <row r="2919" spans="1:4" x14ac:dyDescent="0.35">
      <c r="A2919">
        <v>3104</v>
      </c>
      <c r="B2919" t="s">
        <v>19226</v>
      </c>
      <c r="C2919">
        <v>0</v>
      </c>
      <c r="D2919" s="296">
        <v>5.7</v>
      </c>
    </row>
    <row r="2920" spans="1:4" x14ac:dyDescent="0.35">
      <c r="A2920">
        <v>3105</v>
      </c>
      <c r="B2920" t="s">
        <v>19227</v>
      </c>
      <c r="C2920">
        <v>0</v>
      </c>
      <c r="D2920" s="296">
        <v>14.065</v>
      </c>
    </row>
    <row r="2921" spans="1:4" x14ac:dyDescent="0.35">
      <c r="A2921">
        <v>3106</v>
      </c>
      <c r="B2921" t="s">
        <v>19228</v>
      </c>
      <c r="C2921">
        <v>0</v>
      </c>
      <c r="D2921" s="296">
        <v>3.7829999999999999</v>
      </c>
    </row>
    <row r="2922" spans="1:4" x14ac:dyDescent="0.35">
      <c r="A2922">
        <v>3107</v>
      </c>
      <c r="B2922" t="s">
        <v>19229</v>
      </c>
      <c r="C2922">
        <v>30</v>
      </c>
      <c r="D2922" s="296">
        <v>10.8</v>
      </c>
    </row>
    <row r="2923" spans="1:4" x14ac:dyDescent="0.35">
      <c r="A2923">
        <v>3108</v>
      </c>
      <c r="B2923" t="s">
        <v>19230</v>
      </c>
      <c r="C2923">
        <v>12</v>
      </c>
      <c r="D2923" s="296">
        <v>14.88</v>
      </c>
    </row>
    <row r="2924" spans="1:4" x14ac:dyDescent="0.35">
      <c r="A2924">
        <v>3109</v>
      </c>
      <c r="B2924" t="s">
        <v>19231</v>
      </c>
      <c r="C2924">
        <v>0</v>
      </c>
      <c r="D2924" s="296">
        <v>7.3440000000000003</v>
      </c>
    </row>
    <row r="2925" spans="1:4" x14ac:dyDescent="0.35">
      <c r="A2925">
        <v>3110</v>
      </c>
      <c r="B2925" t="s">
        <v>19232</v>
      </c>
      <c r="C2925">
        <v>0</v>
      </c>
      <c r="D2925" s="296">
        <v>20.5</v>
      </c>
    </row>
    <row r="2926" spans="1:4" x14ac:dyDescent="0.35">
      <c r="A2926">
        <v>3111</v>
      </c>
      <c r="B2926" t="s">
        <v>19233</v>
      </c>
      <c r="C2926">
        <v>0</v>
      </c>
      <c r="D2926" s="296">
        <v>8.0399999999999991</v>
      </c>
    </row>
    <row r="2927" spans="1:4" x14ac:dyDescent="0.35">
      <c r="A2927">
        <v>3112</v>
      </c>
      <c r="B2927" t="s">
        <v>19234</v>
      </c>
      <c r="C2927">
        <v>0</v>
      </c>
      <c r="D2927" s="296">
        <v>7.2</v>
      </c>
    </row>
    <row r="2928" spans="1:4" x14ac:dyDescent="0.35">
      <c r="A2928">
        <v>3113</v>
      </c>
      <c r="B2928" t="s">
        <v>19235</v>
      </c>
      <c r="C2928">
        <v>0</v>
      </c>
      <c r="D2928" s="296">
        <v>5.7460000000000004</v>
      </c>
    </row>
    <row r="2929" spans="1:4" x14ac:dyDescent="0.35">
      <c r="A2929">
        <v>3114</v>
      </c>
      <c r="B2929" t="s">
        <v>19236</v>
      </c>
      <c r="C2929">
        <v>12</v>
      </c>
      <c r="D2929" s="296">
        <v>11.08</v>
      </c>
    </row>
    <row r="2930" spans="1:4" x14ac:dyDescent="0.35">
      <c r="A2930">
        <v>3115</v>
      </c>
      <c r="B2930" t="s">
        <v>19237</v>
      </c>
      <c r="C2930">
        <v>6</v>
      </c>
      <c r="D2930" s="296">
        <v>7.6</v>
      </c>
    </row>
    <row r="2931" spans="1:4" x14ac:dyDescent="0.35">
      <c r="A2931">
        <v>3116</v>
      </c>
      <c r="B2931" t="s">
        <v>19238</v>
      </c>
      <c r="C2931">
        <v>24</v>
      </c>
      <c r="D2931" s="296">
        <v>4.92</v>
      </c>
    </row>
    <row r="2932" spans="1:4" x14ac:dyDescent="0.35">
      <c r="A2932">
        <v>3117</v>
      </c>
      <c r="B2932" t="s">
        <v>19239</v>
      </c>
      <c r="C2932">
        <v>0</v>
      </c>
      <c r="D2932" s="296">
        <v>8.73</v>
      </c>
    </row>
    <row r="2933" spans="1:4" x14ac:dyDescent="0.35">
      <c r="A2933">
        <v>3118</v>
      </c>
      <c r="B2933" t="s">
        <v>19240</v>
      </c>
      <c r="C2933">
        <v>0</v>
      </c>
      <c r="D2933" s="296">
        <v>11.06</v>
      </c>
    </row>
    <row r="2934" spans="1:4" x14ac:dyDescent="0.35">
      <c r="A2934">
        <v>3119</v>
      </c>
      <c r="B2934" t="s">
        <v>19241</v>
      </c>
      <c r="C2934">
        <v>12</v>
      </c>
      <c r="D2934" s="296">
        <v>9.85</v>
      </c>
    </row>
    <row r="2935" spans="1:4" x14ac:dyDescent="0.35">
      <c r="A2935">
        <v>3120</v>
      </c>
      <c r="B2935" t="s">
        <v>19242</v>
      </c>
      <c r="C2935">
        <v>6</v>
      </c>
      <c r="D2935" s="296">
        <v>4.423</v>
      </c>
    </row>
    <row r="2936" spans="1:4" x14ac:dyDescent="0.35">
      <c r="A2936">
        <v>3121</v>
      </c>
      <c r="B2936" t="s">
        <v>19243</v>
      </c>
      <c r="C2936">
        <v>0</v>
      </c>
      <c r="D2936" s="296">
        <v>4.431</v>
      </c>
    </row>
    <row r="2937" spans="1:4" x14ac:dyDescent="0.35">
      <c r="A2937">
        <v>3122</v>
      </c>
      <c r="B2937" t="s">
        <v>19244</v>
      </c>
      <c r="C2937">
        <v>0</v>
      </c>
      <c r="D2937" s="296">
        <v>5.79</v>
      </c>
    </row>
    <row r="2938" spans="1:4" x14ac:dyDescent="0.35">
      <c r="A2938">
        <v>3123</v>
      </c>
      <c r="B2938" t="s">
        <v>19245</v>
      </c>
      <c r="C2938">
        <v>0</v>
      </c>
      <c r="D2938" s="296">
        <v>5.79</v>
      </c>
    </row>
    <row r="2939" spans="1:4" x14ac:dyDescent="0.35">
      <c r="A2939">
        <v>3124</v>
      </c>
      <c r="B2939" t="s">
        <v>19246</v>
      </c>
      <c r="C2939">
        <v>0</v>
      </c>
      <c r="D2939" s="296">
        <v>5.62</v>
      </c>
    </row>
    <row r="2940" spans="1:4" x14ac:dyDescent="0.35">
      <c r="A2940">
        <v>3125</v>
      </c>
      <c r="B2940" t="s">
        <v>19247</v>
      </c>
      <c r="C2940">
        <v>0</v>
      </c>
      <c r="D2940" s="296">
        <v>33.6</v>
      </c>
    </row>
    <row r="2941" spans="1:4" x14ac:dyDescent="0.35">
      <c r="A2941">
        <v>3126</v>
      </c>
      <c r="B2941" t="s">
        <v>19248</v>
      </c>
      <c r="C2941">
        <v>0</v>
      </c>
      <c r="D2941" s="296">
        <v>23.04</v>
      </c>
    </row>
    <row r="2942" spans="1:4" x14ac:dyDescent="0.35">
      <c r="A2942">
        <v>3127</v>
      </c>
      <c r="B2942" t="s">
        <v>19249</v>
      </c>
      <c r="C2942">
        <v>0</v>
      </c>
      <c r="D2942" s="296">
        <v>14.6</v>
      </c>
    </row>
    <row r="2943" spans="1:4" x14ac:dyDescent="0.35">
      <c r="A2943">
        <v>3128</v>
      </c>
      <c r="B2943" t="s">
        <v>19250</v>
      </c>
      <c r="C2943">
        <v>0</v>
      </c>
      <c r="D2943" s="296">
        <v>6.57</v>
      </c>
    </row>
    <row r="2944" spans="1:4" x14ac:dyDescent="0.35">
      <c r="A2944">
        <v>3129</v>
      </c>
      <c r="B2944" t="s">
        <v>19251</v>
      </c>
      <c r="C2944">
        <v>0</v>
      </c>
      <c r="D2944" s="296">
        <v>5.36</v>
      </c>
    </row>
    <row r="2945" spans="1:4" x14ac:dyDescent="0.35">
      <c r="A2945">
        <v>3130</v>
      </c>
      <c r="B2945" t="s">
        <v>19252</v>
      </c>
      <c r="C2945">
        <v>6</v>
      </c>
      <c r="D2945" s="296">
        <v>11.04</v>
      </c>
    </row>
    <row r="2946" spans="1:4" x14ac:dyDescent="0.35">
      <c r="A2946">
        <v>3131</v>
      </c>
      <c r="B2946" t="s">
        <v>19253</v>
      </c>
      <c r="C2946">
        <v>0</v>
      </c>
      <c r="D2946" s="296">
        <v>5.58</v>
      </c>
    </row>
    <row r="2947" spans="1:4" x14ac:dyDescent="0.35">
      <c r="A2947">
        <v>3132</v>
      </c>
      <c r="B2947" t="s">
        <v>19254</v>
      </c>
      <c r="C2947">
        <v>0</v>
      </c>
      <c r="D2947" s="296">
        <v>5.01</v>
      </c>
    </row>
    <row r="2948" spans="1:4" x14ac:dyDescent="0.35">
      <c r="A2948">
        <v>3133</v>
      </c>
      <c r="B2948" t="s">
        <v>19255</v>
      </c>
      <c r="C2948">
        <v>0</v>
      </c>
      <c r="D2948" s="296">
        <v>10.750999999999999</v>
      </c>
    </row>
    <row r="2949" spans="1:4" x14ac:dyDescent="0.35">
      <c r="A2949">
        <v>3134</v>
      </c>
      <c r="B2949" t="s">
        <v>19256</v>
      </c>
      <c r="C2949">
        <v>0</v>
      </c>
      <c r="D2949" s="296">
        <v>16.414999999999999</v>
      </c>
    </row>
    <row r="2950" spans="1:4" x14ac:dyDescent="0.35">
      <c r="A2950">
        <v>3135</v>
      </c>
      <c r="B2950" t="s">
        <v>19257</v>
      </c>
      <c r="C2950">
        <v>0</v>
      </c>
      <c r="D2950" s="296">
        <v>16</v>
      </c>
    </row>
    <row r="2951" spans="1:4" x14ac:dyDescent="0.35">
      <c r="A2951">
        <v>3136</v>
      </c>
      <c r="B2951" t="s">
        <v>19258</v>
      </c>
      <c r="C2951">
        <v>0</v>
      </c>
      <c r="D2951" s="296">
        <v>3.2</v>
      </c>
    </row>
    <row r="2952" spans="1:4" x14ac:dyDescent="0.35">
      <c r="A2952">
        <v>3137</v>
      </c>
      <c r="B2952" t="s">
        <v>19259</v>
      </c>
      <c r="C2952">
        <v>0</v>
      </c>
      <c r="D2952" s="296">
        <v>6.5</v>
      </c>
    </row>
    <row r="2953" spans="1:4" x14ac:dyDescent="0.35">
      <c r="A2953">
        <v>3138</v>
      </c>
      <c r="B2953" t="s">
        <v>19260</v>
      </c>
      <c r="C2953">
        <v>0</v>
      </c>
      <c r="D2953" s="296">
        <v>13.5</v>
      </c>
    </row>
    <row r="2954" spans="1:4" x14ac:dyDescent="0.35">
      <c r="A2954">
        <v>3139</v>
      </c>
      <c r="B2954" t="s">
        <v>19261</v>
      </c>
      <c r="C2954">
        <v>0</v>
      </c>
      <c r="D2954" s="296">
        <v>9.4049999999999994</v>
      </c>
    </row>
    <row r="2955" spans="1:4" x14ac:dyDescent="0.35">
      <c r="A2955">
        <v>3140</v>
      </c>
      <c r="B2955" t="s">
        <v>19262</v>
      </c>
      <c r="C2955">
        <v>0</v>
      </c>
      <c r="D2955" s="296">
        <v>15.01</v>
      </c>
    </row>
    <row r="2956" spans="1:4" x14ac:dyDescent="0.35">
      <c r="A2956">
        <v>3141</v>
      </c>
      <c r="B2956" t="s">
        <v>19263</v>
      </c>
      <c r="C2956">
        <v>0</v>
      </c>
      <c r="D2956" s="296">
        <v>3.96</v>
      </c>
    </row>
    <row r="2957" spans="1:4" x14ac:dyDescent="0.35">
      <c r="A2957">
        <v>3142</v>
      </c>
      <c r="B2957" t="s">
        <v>19264</v>
      </c>
      <c r="C2957">
        <v>0</v>
      </c>
      <c r="D2957" s="296">
        <v>2.931</v>
      </c>
    </row>
    <row r="2958" spans="1:4" x14ac:dyDescent="0.35">
      <c r="A2958">
        <v>3143</v>
      </c>
      <c r="B2958" t="s">
        <v>19265</v>
      </c>
      <c r="C2958">
        <v>0</v>
      </c>
      <c r="D2958" s="296">
        <v>39</v>
      </c>
    </row>
    <row r="2959" spans="1:4" x14ac:dyDescent="0.35">
      <c r="A2959">
        <v>3144</v>
      </c>
      <c r="B2959" t="s">
        <v>19266</v>
      </c>
      <c r="C2959">
        <v>0</v>
      </c>
      <c r="D2959" s="296">
        <v>3.01</v>
      </c>
    </row>
    <row r="2960" spans="1:4" x14ac:dyDescent="0.35">
      <c r="A2960">
        <v>3145</v>
      </c>
      <c r="B2960" t="s">
        <v>19267</v>
      </c>
      <c r="C2960">
        <v>0</v>
      </c>
      <c r="D2960" s="296">
        <v>4.87</v>
      </c>
    </row>
    <row r="2961" spans="1:4" x14ac:dyDescent="0.35">
      <c r="A2961">
        <v>3146</v>
      </c>
      <c r="B2961" t="s">
        <v>19268</v>
      </c>
      <c r="C2961">
        <v>0</v>
      </c>
      <c r="D2961" s="296">
        <v>3.5649999999999999</v>
      </c>
    </row>
    <row r="2962" spans="1:4" x14ac:dyDescent="0.35">
      <c r="A2962">
        <v>3147</v>
      </c>
      <c r="B2962" t="s">
        <v>19269</v>
      </c>
      <c r="C2962">
        <v>0</v>
      </c>
      <c r="D2962" s="296">
        <v>3.3</v>
      </c>
    </row>
    <row r="2963" spans="1:4" x14ac:dyDescent="0.35">
      <c r="A2963">
        <v>3148</v>
      </c>
      <c r="B2963" t="s">
        <v>19270</v>
      </c>
      <c r="C2963">
        <v>0</v>
      </c>
      <c r="D2963" s="296">
        <v>4.4749999999999996</v>
      </c>
    </row>
    <row r="2964" spans="1:4" x14ac:dyDescent="0.35">
      <c r="A2964">
        <v>3149</v>
      </c>
      <c r="B2964" t="s">
        <v>19271</v>
      </c>
      <c r="C2964">
        <v>0</v>
      </c>
      <c r="D2964" s="296">
        <v>4.99</v>
      </c>
    </row>
    <row r="2965" spans="1:4" x14ac:dyDescent="0.35">
      <c r="A2965">
        <v>3150</v>
      </c>
      <c r="B2965" t="s">
        <v>19272</v>
      </c>
      <c r="C2965">
        <v>0</v>
      </c>
      <c r="D2965" s="296">
        <v>3.96</v>
      </c>
    </row>
    <row r="2966" spans="1:4" x14ac:dyDescent="0.35">
      <c r="A2966">
        <v>3151</v>
      </c>
      <c r="B2966" t="s">
        <v>19273</v>
      </c>
      <c r="C2966">
        <v>24</v>
      </c>
      <c r="D2966" s="296">
        <v>5.4349999999999996</v>
      </c>
    </row>
    <row r="2967" spans="1:4" x14ac:dyDescent="0.35">
      <c r="A2967">
        <v>3152</v>
      </c>
      <c r="B2967" t="s">
        <v>19274</v>
      </c>
      <c r="C2967">
        <v>0</v>
      </c>
      <c r="D2967" s="296">
        <v>4.2</v>
      </c>
    </row>
    <row r="2968" spans="1:4" x14ac:dyDescent="0.35">
      <c r="A2968">
        <v>3153</v>
      </c>
      <c r="B2968" t="s">
        <v>19275</v>
      </c>
      <c r="C2968">
        <v>18</v>
      </c>
      <c r="D2968" s="296">
        <v>7.1950000000000003</v>
      </c>
    </row>
    <row r="2969" spans="1:4" x14ac:dyDescent="0.35">
      <c r="A2969">
        <v>3154</v>
      </c>
      <c r="B2969" t="s">
        <v>19276</v>
      </c>
      <c r="C2969">
        <v>0</v>
      </c>
      <c r="D2969" s="296">
        <v>5.9850000000000003</v>
      </c>
    </row>
    <row r="2970" spans="1:4" x14ac:dyDescent="0.35">
      <c r="A2970">
        <v>3155</v>
      </c>
      <c r="B2970" t="s">
        <v>19277</v>
      </c>
      <c r="C2970">
        <v>6</v>
      </c>
      <c r="D2970" s="296">
        <v>9.51</v>
      </c>
    </row>
    <row r="2971" spans="1:4" x14ac:dyDescent="0.35">
      <c r="A2971">
        <v>3156</v>
      </c>
      <c r="B2971" t="s">
        <v>19278</v>
      </c>
      <c r="C2971">
        <v>36</v>
      </c>
      <c r="D2971" s="296">
        <v>7.8250000000000002</v>
      </c>
    </row>
    <row r="2972" spans="1:4" x14ac:dyDescent="0.35">
      <c r="A2972">
        <v>3157</v>
      </c>
      <c r="B2972" t="s">
        <v>19279</v>
      </c>
      <c r="C2972">
        <v>0</v>
      </c>
      <c r="D2972" s="296">
        <v>12.13</v>
      </c>
    </row>
    <row r="2973" spans="1:4" x14ac:dyDescent="0.35">
      <c r="A2973">
        <v>3158</v>
      </c>
      <c r="B2973" t="s">
        <v>19280</v>
      </c>
      <c r="C2973">
        <v>24</v>
      </c>
      <c r="D2973" s="296">
        <v>7.165</v>
      </c>
    </row>
    <row r="2974" spans="1:4" x14ac:dyDescent="0.35">
      <c r="A2974">
        <v>3159</v>
      </c>
      <c r="B2974" t="s">
        <v>19281</v>
      </c>
      <c r="C2974">
        <v>0</v>
      </c>
      <c r="D2974" s="296">
        <v>4.9800000000000004</v>
      </c>
    </row>
    <row r="2975" spans="1:4" x14ac:dyDescent="0.35">
      <c r="A2975">
        <v>3160</v>
      </c>
      <c r="B2975" t="s">
        <v>19282</v>
      </c>
      <c r="C2975">
        <v>0</v>
      </c>
      <c r="D2975" s="296">
        <v>7.5529999999999999</v>
      </c>
    </row>
    <row r="2976" spans="1:4" x14ac:dyDescent="0.35">
      <c r="A2976">
        <v>3161</v>
      </c>
      <c r="B2976" t="s">
        <v>19283</v>
      </c>
      <c r="C2976">
        <v>0</v>
      </c>
      <c r="D2976" s="296">
        <v>6.032</v>
      </c>
    </row>
    <row r="2977" spans="1:4" x14ac:dyDescent="0.35">
      <c r="A2977">
        <v>3162</v>
      </c>
      <c r="B2977" t="s">
        <v>19284</v>
      </c>
      <c r="C2977">
        <v>0</v>
      </c>
      <c r="D2977" s="296">
        <v>6.27</v>
      </c>
    </row>
    <row r="2978" spans="1:4" x14ac:dyDescent="0.35">
      <c r="A2978">
        <v>3163</v>
      </c>
      <c r="B2978" t="s">
        <v>19285</v>
      </c>
      <c r="C2978">
        <v>0</v>
      </c>
      <c r="D2978" s="296">
        <v>3.04</v>
      </c>
    </row>
    <row r="2979" spans="1:4" x14ac:dyDescent="0.35">
      <c r="A2979">
        <v>3164</v>
      </c>
      <c r="B2979" t="s">
        <v>19286</v>
      </c>
      <c r="C2979">
        <v>0</v>
      </c>
      <c r="D2979" s="296">
        <v>5.2249999999999996</v>
      </c>
    </row>
    <row r="2980" spans="1:4" x14ac:dyDescent="0.35">
      <c r="A2980">
        <v>3165</v>
      </c>
      <c r="B2980" t="s">
        <v>19287</v>
      </c>
      <c r="C2980">
        <v>0</v>
      </c>
      <c r="D2980" s="296">
        <v>5.2249999999999996</v>
      </c>
    </row>
    <row r="2981" spans="1:4" x14ac:dyDescent="0.35">
      <c r="A2981">
        <v>3166</v>
      </c>
      <c r="B2981" t="s">
        <v>19288</v>
      </c>
      <c r="C2981">
        <v>0</v>
      </c>
      <c r="D2981" s="296">
        <v>3.3250000000000002</v>
      </c>
    </row>
    <row r="2982" spans="1:4" x14ac:dyDescent="0.35">
      <c r="A2982">
        <v>3167</v>
      </c>
      <c r="B2982" t="s">
        <v>19289</v>
      </c>
      <c r="C2982">
        <v>0</v>
      </c>
      <c r="D2982" s="296">
        <v>3.3250000000000002</v>
      </c>
    </row>
    <row r="2983" spans="1:4" x14ac:dyDescent="0.35">
      <c r="A2983">
        <v>3168</v>
      </c>
      <c r="B2983" t="s">
        <v>19290</v>
      </c>
      <c r="C2983">
        <v>0</v>
      </c>
      <c r="D2983" s="296">
        <v>8.7200000000000006</v>
      </c>
    </row>
    <row r="2984" spans="1:4" x14ac:dyDescent="0.35">
      <c r="A2984">
        <v>3169</v>
      </c>
      <c r="B2984" t="s">
        <v>19291</v>
      </c>
      <c r="C2984">
        <v>0</v>
      </c>
      <c r="D2984" s="296">
        <v>13.08</v>
      </c>
    </row>
    <row r="2985" spans="1:4" x14ac:dyDescent="0.35">
      <c r="A2985">
        <v>3170</v>
      </c>
      <c r="B2985" t="s">
        <v>19292</v>
      </c>
      <c r="C2985">
        <v>0</v>
      </c>
      <c r="D2985" s="296">
        <v>7.7</v>
      </c>
    </row>
    <row r="2986" spans="1:4" x14ac:dyDescent="0.35">
      <c r="A2986">
        <v>3171</v>
      </c>
      <c r="B2986" t="s">
        <v>19293</v>
      </c>
      <c r="C2986">
        <v>0</v>
      </c>
      <c r="D2986" s="296">
        <v>8.7200000000000006</v>
      </c>
    </row>
    <row r="2987" spans="1:4" x14ac:dyDescent="0.35">
      <c r="A2987">
        <v>3172</v>
      </c>
      <c r="B2987" t="s">
        <v>19294</v>
      </c>
      <c r="C2987">
        <v>0</v>
      </c>
      <c r="D2987" s="296">
        <v>9.35</v>
      </c>
    </row>
    <row r="2988" spans="1:4" x14ac:dyDescent="0.35">
      <c r="A2988">
        <v>3173</v>
      </c>
      <c r="B2988" t="s">
        <v>19295</v>
      </c>
      <c r="C2988">
        <v>0</v>
      </c>
      <c r="D2988" s="296">
        <v>4.5720000000000001</v>
      </c>
    </row>
    <row r="2989" spans="1:4" x14ac:dyDescent="0.35">
      <c r="A2989">
        <v>3174</v>
      </c>
      <c r="B2989" t="s">
        <v>19296</v>
      </c>
      <c r="C2989">
        <v>0</v>
      </c>
      <c r="D2989" s="296">
        <v>4.8280000000000003</v>
      </c>
    </row>
    <row r="2990" spans="1:4" x14ac:dyDescent="0.35">
      <c r="A2990">
        <v>3175</v>
      </c>
      <c r="B2990" t="s">
        <v>19297</v>
      </c>
      <c r="C2990">
        <v>0</v>
      </c>
      <c r="D2990" s="296">
        <v>5.95</v>
      </c>
    </row>
    <row r="2991" spans="1:4" x14ac:dyDescent="0.35">
      <c r="A2991">
        <v>3176</v>
      </c>
      <c r="B2991" t="s">
        <v>19298</v>
      </c>
      <c r="C2991">
        <v>12</v>
      </c>
      <c r="D2991" s="296">
        <v>6.38</v>
      </c>
    </row>
    <row r="2992" spans="1:4" x14ac:dyDescent="0.35">
      <c r="A2992">
        <v>3177</v>
      </c>
      <c r="B2992" t="s">
        <v>19299</v>
      </c>
      <c r="C2992">
        <v>0</v>
      </c>
      <c r="D2992" s="296">
        <v>11.122</v>
      </c>
    </row>
    <row r="2993" spans="1:4" x14ac:dyDescent="0.35">
      <c r="A2993">
        <v>3178</v>
      </c>
      <c r="B2993" t="s">
        <v>19300</v>
      </c>
      <c r="C2993">
        <v>0</v>
      </c>
      <c r="D2993" s="296">
        <v>13.505000000000001</v>
      </c>
    </row>
    <row r="2994" spans="1:4" x14ac:dyDescent="0.35">
      <c r="A2994">
        <v>3179</v>
      </c>
      <c r="B2994" t="s">
        <v>19301</v>
      </c>
      <c r="C2994">
        <v>0</v>
      </c>
      <c r="D2994" s="296">
        <v>12.67</v>
      </c>
    </row>
    <row r="2995" spans="1:4" x14ac:dyDescent="0.35">
      <c r="A2995">
        <v>3180</v>
      </c>
      <c r="B2995" t="s">
        <v>19302</v>
      </c>
      <c r="C2995">
        <v>0</v>
      </c>
      <c r="D2995" s="296">
        <v>31.5</v>
      </c>
    </row>
    <row r="2996" spans="1:4" x14ac:dyDescent="0.35">
      <c r="A2996">
        <v>3181</v>
      </c>
      <c r="B2996" t="s">
        <v>19303</v>
      </c>
      <c r="C2996">
        <v>0</v>
      </c>
      <c r="D2996" s="296">
        <v>90.25</v>
      </c>
    </row>
    <row r="2997" spans="1:4" x14ac:dyDescent="0.35">
      <c r="A2997">
        <v>3182</v>
      </c>
      <c r="B2997" t="s">
        <v>19304</v>
      </c>
      <c r="C2997">
        <v>0</v>
      </c>
      <c r="D2997" s="296">
        <v>11.4</v>
      </c>
    </row>
    <row r="2998" spans="1:4" x14ac:dyDescent="0.35">
      <c r="A2998">
        <v>3183</v>
      </c>
      <c r="B2998" t="s">
        <v>19305</v>
      </c>
      <c r="C2998">
        <v>12</v>
      </c>
      <c r="D2998" s="296">
        <v>18.05</v>
      </c>
    </row>
    <row r="2999" spans="1:4" x14ac:dyDescent="0.35">
      <c r="A2999">
        <v>3184</v>
      </c>
      <c r="B2999" t="s">
        <v>19306</v>
      </c>
      <c r="C2999">
        <v>12</v>
      </c>
      <c r="D2999" s="296">
        <v>13.78</v>
      </c>
    </row>
    <row r="3000" spans="1:4" x14ac:dyDescent="0.35">
      <c r="A3000">
        <v>3185</v>
      </c>
      <c r="B3000" t="s">
        <v>19307</v>
      </c>
      <c r="C3000">
        <v>0</v>
      </c>
      <c r="D3000" s="296">
        <v>7.76</v>
      </c>
    </row>
    <row r="3001" spans="1:4" x14ac:dyDescent="0.35">
      <c r="A3001">
        <v>3186</v>
      </c>
      <c r="B3001" t="s">
        <v>19308</v>
      </c>
      <c r="C3001">
        <v>18</v>
      </c>
      <c r="D3001" s="296">
        <v>10.26</v>
      </c>
    </row>
    <row r="3002" spans="1:4" x14ac:dyDescent="0.35">
      <c r="A3002">
        <v>3187</v>
      </c>
      <c r="B3002" t="s">
        <v>19309</v>
      </c>
      <c r="C3002">
        <v>0</v>
      </c>
      <c r="D3002" s="296">
        <v>8</v>
      </c>
    </row>
    <row r="3003" spans="1:4" x14ac:dyDescent="0.35">
      <c r="A3003">
        <v>3188</v>
      </c>
      <c r="B3003" t="s">
        <v>19310</v>
      </c>
      <c r="C3003">
        <v>0</v>
      </c>
      <c r="D3003" s="296">
        <v>7.76</v>
      </c>
    </row>
    <row r="3004" spans="1:4" x14ac:dyDescent="0.35">
      <c r="A3004">
        <v>3189</v>
      </c>
      <c r="B3004" t="s">
        <v>19311</v>
      </c>
      <c r="C3004">
        <v>0</v>
      </c>
      <c r="D3004" s="296">
        <v>20</v>
      </c>
    </row>
    <row r="3005" spans="1:4" x14ac:dyDescent="0.35">
      <c r="A3005">
        <v>3190</v>
      </c>
      <c r="B3005" t="s">
        <v>19312</v>
      </c>
      <c r="C3005">
        <v>0</v>
      </c>
      <c r="D3005" s="296">
        <v>7.3719999999999999</v>
      </c>
    </row>
    <row r="3006" spans="1:4" x14ac:dyDescent="0.35">
      <c r="A3006">
        <v>3191</v>
      </c>
      <c r="B3006" t="s">
        <v>19313</v>
      </c>
      <c r="C3006">
        <v>0</v>
      </c>
      <c r="D3006" s="296">
        <v>8.6329999999999991</v>
      </c>
    </row>
    <row r="3007" spans="1:4" x14ac:dyDescent="0.35">
      <c r="A3007">
        <v>3192</v>
      </c>
      <c r="B3007" t="s">
        <v>19314</v>
      </c>
      <c r="C3007">
        <v>0</v>
      </c>
      <c r="D3007" s="296">
        <v>8.6</v>
      </c>
    </row>
    <row r="3008" spans="1:4" x14ac:dyDescent="0.35">
      <c r="A3008">
        <v>3193</v>
      </c>
      <c r="B3008" t="s">
        <v>19315</v>
      </c>
      <c r="C3008">
        <v>12</v>
      </c>
      <c r="D3008" s="296">
        <v>48</v>
      </c>
    </row>
    <row r="3009" spans="1:4" x14ac:dyDescent="0.35">
      <c r="A3009">
        <v>3194</v>
      </c>
      <c r="B3009" t="s">
        <v>19316</v>
      </c>
      <c r="C3009">
        <v>0</v>
      </c>
      <c r="D3009" s="296">
        <v>76</v>
      </c>
    </row>
    <row r="3010" spans="1:4" x14ac:dyDescent="0.35">
      <c r="A3010">
        <v>3195</v>
      </c>
      <c r="B3010" t="s">
        <v>19317</v>
      </c>
      <c r="C3010">
        <v>0</v>
      </c>
      <c r="D3010" s="296">
        <v>22</v>
      </c>
    </row>
    <row r="3011" spans="1:4" x14ac:dyDescent="0.35">
      <c r="A3011">
        <v>3196</v>
      </c>
      <c r="B3011" t="s">
        <v>19318</v>
      </c>
      <c r="C3011">
        <v>0</v>
      </c>
      <c r="D3011" s="296">
        <v>8.5</v>
      </c>
    </row>
    <row r="3012" spans="1:4" x14ac:dyDescent="0.35">
      <c r="A3012">
        <v>3197</v>
      </c>
      <c r="B3012" t="s">
        <v>19319</v>
      </c>
      <c r="C3012">
        <v>0</v>
      </c>
      <c r="D3012" s="296">
        <v>6.7380000000000004</v>
      </c>
    </row>
    <row r="3013" spans="1:4" x14ac:dyDescent="0.35">
      <c r="A3013">
        <v>3198</v>
      </c>
      <c r="B3013" t="s">
        <v>19320</v>
      </c>
      <c r="C3013">
        <v>0</v>
      </c>
      <c r="D3013" s="296">
        <v>7.806</v>
      </c>
    </row>
    <row r="3014" spans="1:4" x14ac:dyDescent="0.35">
      <c r="A3014">
        <v>3199</v>
      </c>
      <c r="B3014" t="s">
        <v>19321</v>
      </c>
      <c r="C3014">
        <v>0</v>
      </c>
      <c r="D3014" s="296">
        <v>6.9020000000000001</v>
      </c>
    </row>
    <row r="3015" spans="1:4" x14ac:dyDescent="0.35">
      <c r="A3015">
        <v>3200</v>
      </c>
      <c r="B3015" t="s">
        <v>19322</v>
      </c>
      <c r="C3015">
        <v>0</v>
      </c>
      <c r="D3015" s="296">
        <v>4.0670000000000002</v>
      </c>
    </row>
    <row r="3016" spans="1:4" x14ac:dyDescent="0.35">
      <c r="A3016">
        <v>3201</v>
      </c>
      <c r="B3016" t="s">
        <v>19323</v>
      </c>
      <c r="C3016">
        <v>0</v>
      </c>
      <c r="D3016" s="296">
        <v>4.117</v>
      </c>
    </row>
    <row r="3017" spans="1:4" x14ac:dyDescent="0.35">
      <c r="A3017">
        <v>3202</v>
      </c>
      <c r="B3017" t="s">
        <v>19324</v>
      </c>
      <c r="C3017">
        <v>6</v>
      </c>
      <c r="D3017" s="296">
        <v>16.63</v>
      </c>
    </row>
    <row r="3018" spans="1:4" x14ac:dyDescent="0.35">
      <c r="A3018">
        <v>3203</v>
      </c>
      <c r="B3018" t="s">
        <v>19325</v>
      </c>
      <c r="C3018">
        <v>0</v>
      </c>
      <c r="D3018" s="296">
        <v>5.6369999999999996</v>
      </c>
    </row>
    <row r="3019" spans="1:4" x14ac:dyDescent="0.35">
      <c r="A3019">
        <v>3204</v>
      </c>
      <c r="B3019" t="s">
        <v>19326</v>
      </c>
      <c r="C3019">
        <v>0</v>
      </c>
      <c r="D3019" s="296">
        <v>6.08</v>
      </c>
    </row>
    <row r="3020" spans="1:4" x14ac:dyDescent="0.35">
      <c r="A3020">
        <v>3205</v>
      </c>
      <c r="B3020" t="s">
        <v>19327</v>
      </c>
      <c r="C3020">
        <v>0</v>
      </c>
      <c r="D3020" s="296">
        <v>5.1849999999999996</v>
      </c>
    </row>
    <row r="3021" spans="1:4" x14ac:dyDescent="0.35">
      <c r="A3021">
        <v>3206</v>
      </c>
      <c r="B3021" t="s">
        <v>19328</v>
      </c>
      <c r="C3021">
        <v>300</v>
      </c>
      <c r="D3021" s="296">
        <v>7.5039999999999996</v>
      </c>
    </row>
    <row r="3022" spans="1:4" x14ac:dyDescent="0.35">
      <c r="A3022">
        <v>3207</v>
      </c>
      <c r="B3022" t="s">
        <v>19329</v>
      </c>
      <c r="C3022">
        <v>0</v>
      </c>
      <c r="D3022" s="296">
        <v>5.65</v>
      </c>
    </row>
    <row r="3023" spans="1:4" x14ac:dyDescent="0.35">
      <c r="A3023">
        <v>3208</v>
      </c>
      <c r="B3023" t="s">
        <v>19330</v>
      </c>
      <c r="C3023">
        <v>0</v>
      </c>
      <c r="D3023" s="296">
        <v>20.446000000000002</v>
      </c>
    </row>
    <row r="3024" spans="1:4" x14ac:dyDescent="0.35">
      <c r="A3024">
        <v>3209</v>
      </c>
      <c r="B3024" t="s">
        <v>19331</v>
      </c>
      <c r="C3024">
        <v>21</v>
      </c>
      <c r="D3024" s="296">
        <v>9.77</v>
      </c>
    </row>
    <row r="3025" spans="1:4" x14ac:dyDescent="0.35">
      <c r="A3025">
        <v>3210</v>
      </c>
      <c r="B3025" t="s">
        <v>19332</v>
      </c>
      <c r="C3025">
        <v>0</v>
      </c>
      <c r="D3025" s="296">
        <v>15.66</v>
      </c>
    </row>
    <row r="3026" spans="1:4" x14ac:dyDescent="0.35">
      <c r="A3026">
        <v>3211</v>
      </c>
      <c r="B3026" t="s">
        <v>19333</v>
      </c>
      <c r="C3026">
        <v>0</v>
      </c>
      <c r="D3026" s="296">
        <v>24.61</v>
      </c>
    </row>
    <row r="3027" spans="1:4" x14ac:dyDescent="0.35">
      <c r="A3027">
        <v>3212</v>
      </c>
      <c r="B3027" t="s">
        <v>19334</v>
      </c>
      <c r="C3027">
        <v>0</v>
      </c>
      <c r="D3027" s="296">
        <v>12.66</v>
      </c>
    </row>
    <row r="3028" spans="1:4" x14ac:dyDescent="0.35">
      <c r="A3028">
        <v>3213</v>
      </c>
      <c r="B3028" t="s">
        <v>19335</v>
      </c>
      <c r="C3028">
        <v>0</v>
      </c>
      <c r="D3028" s="296">
        <v>22.55</v>
      </c>
    </row>
    <row r="3029" spans="1:4" x14ac:dyDescent="0.35">
      <c r="A3029">
        <v>3214</v>
      </c>
      <c r="B3029" t="s">
        <v>19336</v>
      </c>
      <c r="C3029">
        <v>0</v>
      </c>
      <c r="D3029" s="296">
        <v>20.9</v>
      </c>
    </row>
    <row r="3030" spans="1:4" x14ac:dyDescent="0.35">
      <c r="A3030">
        <v>3215</v>
      </c>
      <c r="B3030" t="s">
        <v>19337</v>
      </c>
      <c r="C3030">
        <v>0</v>
      </c>
      <c r="D3030" s="296">
        <v>8.4</v>
      </c>
    </row>
    <row r="3031" spans="1:4" x14ac:dyDescent="0.35">
      <c r="A3031">
        <v>3216</v>
      </c>
      <c r="B3031" t="s">
        <v>19338</v>
      </c>
      <c r="C3031">
        <v>6</v>
      </c>
      <c r="D3031" s="296">
        <v>18.899999999999999</v>
      </c>
    </row>
    <row r="3032" spans="1:4" x14ac:dyDescent="0.35">
      <c r="A3032">
        <v>3217</v>
      </c>
      <c r="B3032" t="s">
        <v>19339</v>
      </c>
      <c r="C3032">
        <v>105</v>
      </c>
      <c r="D3032" s="296">
        <v>28.18</v>
      </c>
    </row>
    <row r="3033" spans="1:4" x14ac:dyDescent="0.35">
      <c r="A3033">
        <v>3218</v>
      </c>
      <c r="B3033" t="s">
        <v>19340</v>
      </c>
      <c r="C3033">
        <v>0</v>
      </c>
      <c r="D3033" s="296">
        <v>44.53</v>
      </c>
    </row>
    <row r="3034" spans="1:4" x14ac:dyDescent="0.35">
      <c r="A3034">
        <v>3219</v>
      </c>
      <c r="B3034" t="s">
        <v>19341</v>
      </c>
      <c r="C3034">
        <v>0</v>
      </c>
      <c r="D3034" s="296">
        <v>17.91</v>
      </c>
    </row>
    <row r="3035" spans="1:4" x14ac:dyDescent="0.35">
      <c r="A3035">
        <v>3220</v>
      </c>
      <c r="B3035" t="s">
        <v>19342</v>
      </c>
      <c r="C3035">
        <v>0</v>
      </c>
      <c r="D3035" s="296">
        <v>12.93</v>
      </c>
    </row>
    <row r="3036" spans="1:4" x14ac:dyDescent="0.35">
      <c r="A3036">
        <v>3221</v>
      </c>
      <c r="B3036" t="s">
        <v>19343</v>
      </c>
      <c r="C3036">
        <v>0</v>
      </c>
      <c r="D3036" s="296">
        <v>10.25</v>
      </c>
    </row>
    <row r="3037" spans="1:4" x14ac:dyDescent="0.35">
      <c r="A3037">
        <v>3222</v>
      </c>
      <c r="B3037" t="s">
        <v>19344</v>
      </c>
      <c r="C3037">
        <v>0</v>
      </c>
      <c r="D3037" s="296">
        <v>21.9</v>
      </c>
    </row>
    <row r="3038" spans="1:4" x14ac:dyDescent="0.35">
      <c r="A3038">
        <v>3223</v>
      </c>
      <c r="B3038" t="s">
        <v>19345</v>
      </c>
      <c r="C3038">
        <v>6</v>
      </c>
      <c r="D3038" s="296">
        <v>37.21</v>
      </c>
    </row>
    <row r="3039" spans="1:4" x14ac:dyDescent="0.35">
      <c r="A3039">
        <v>3224</v>
      </c>
      <c r="B3039" t="s">
        <v>19346</v>
      </c>
      <c r="C3039">
        <v>0</v>
      </c>
      <c r="D3039" s="296">
        <v>15.65</v>
      </c>
    </row>
    <row r="3040" spans="1:4" x14ac:dyDescent="0.35">
      <c r="A3040">
        <v>3225</v>
      </c>
      <c r="B3040" t="s">
        <v>19347</v>
      </c>
      <c r="C3040">
        <v>0</v>
      </c>
      <c r="D3040" s="296">
        <v>231.1</v>
      </c>
    </row>
    <row r="3041" spans="1:4" x14ac:dyDescent="0.35">
      <c r="A3041">
        <v>3226</v>
      </c>
      <c r="B3041" t="s">
        <v>19348</v>
      </c>
      <c r="C3041">
        <v>0</v>
      </c>
      <c r="D3041" s="296">
        <v>6.07</v>
      </c>
    </row>
    <row r="3042" spans="1:4" x14ac:dyDescent="0.35">
      <c r="A3042">
        <v>3227</v>
      </c>
      <c r="B3042" t="s">
        <v>19349</v>
      </c>
      <c r="C3042">
        <v>0</v>
      </c>
      <c r="D3042" s="296">
        <v>10.119999999999999</v>
      </c>
    </row>
    <row r="3043" spans="1:4" x14ac:dyDescent="0.35">
      <c r="A3043">
        <v>3228</v>
      </c>
      <c r="B3043" t="s">
        <v>19350</v>
      </c>
      <c r="C3043">
        <v>0</v>
      </c>
      <c r="D3043" s="296">
        <v>30.3</v>
      </c>
    </row>
    <row r="3044" spans="1:4" x14ac:dyDescent="0.35">
      <c r="A3044">
        <v>3229</v>
      </c>
      <c r="B3044" t="s">
        <v>19351</v>
      </c>
      <c r="C3044">
        <v>0</v>
      </c>
      <c r="D3044" s="296">
        <v>5.5330000000000004</v>
      </c>
    </row>
    <row r="3045" spans="1:4" x14ac:dyDescent="0.35">
      <c r="A3045">
        <v>3230</v>
      </c>
      <c r="B3045" t="s">
        <v>19352</v>
      </c>
      <c r="C3045">
        <v>0</v>
      </c>
      <c r="D3045" s="296">
        <v>6.5449999999999999</v>
      </c>
    </row>
    <row r="3046" spans="1:4" x14ac:dyDescent="0.35">
      <c r="A3046">
        <v>3231</v>
      </c>
      <c r="B3046" t="s">
        <v>19353</v>
      </c>
      <c r="C3046">
        <v>0</v>
      </c>
      <c r="D3046" s="296">
        <v>4.5579999999999998</v>
      </c>
    </row>
    <row r="3047" spans="1:4" x14ac:dyDescent="0.35">
      <c r="A3047">
        <v>3232</v>
      </c>
      <c r="B3047" t="s">
        <v>19354</v>
      </c>
      <c r="C3047">
        <v>0</v>
      </c>
      <c r="D3047" s="296">
        <v>6.6230000000000002</v>
      </c>
    </row>
    <row r="3048" spans="1:4" x14ac:dyDescent="0.35">
      <c r="A3048">
        <v>3233</v>
      </c>
      <c r="B3048" t="s">
        <v>19355</v>
      </c>
      <c r="C3048">
        <v>0</v>
      </c>
      <c r="D3048" s="296">
        <v>5.1050000000000004</v>
      </c>
    </row>
    <row r="3049" spans="1:4" x14ac:dyDescent="0.35">
      <c r="A3049">
        <v>3234</v>
      </c>
      <c r="B3049" t="s">
        <v>19356</v>
      </c>
      <c r="C3049">
        <v>0</v>
      </c>
      <c r="D3049" s="296">
        <v>8.2799999999999994</v>
      </c>
    </row>
    <row r="3050" spans="1:4" x14ac:dyDescent="0.35">
      <c r="A3050">
        <v>3235</v>
      </c>
      <c r="B3050" t="s">
        <v>19357</v>
      </c>
      <c r="C3050">
        <v>0</v>
      </c>
      <c r="D3050" s="296">
        <v>7.8979999999999997</v>
      </c>
    </row>
    <row r="3051" spans="1:4" x14ac:dyDescent="0.35">
      <c r="A3051">
        <v>3236</v>
      </c>
      <c r="B3051" t="s">
        <v>19358</v>
      </c>
      <c r="C3051">
        <v>0</v>
      </c>
      <c r="D3051" s="296">
        <v>7.8979999999999997</v>
      </c>
    </row>
    <row r="3052" spans="1:4" x14ac:dyDescent="0.35">
      <c r="A3052">
        <v>3237</v>
      </c>
      <c r="B3052" t="s">
        <v>19359</v>
      </c>
      <c r="C3052">
        <v>0</v>
      </c>
      <c r="D3052" s="296">
        <v>8.0679999999999996</v>
      </c>
    </row>
    <row r="3053" spans="1:4" x14ac:dyDescent="0.35">
      <c r="A3053">
        <v>3238</v>
      </c>
      <c r="B3053" t="s">
        <v>19360</v>
      </c>
      <c r="C3053">
        <v>0</v>
      </c>
      <c r="D3053" s="296">
        <v>8.0679999999999996</v>
      </c>
    </row>
    <row r="3054" spans="1:4" x14ac:dyDescent="0.35">
      <c r="A3054">
        <v>3239</v>
      </c>
      <c r="B3054" t="s">
        <v>19361</v>
      </c>
      <c r="C3054">
        <v>0</v>
      </c>
      <c r="D3054" s="296">
        <v>5.98</v>
      </c>
    </row>
    <row r="3055" spans="1:4" x14ac:dyDescent="0.35">
      <c r="A3055">
        <v>3240</v>
      </c>
      <c r="B3055" t="s">
        <v>19362</v>
      </c>
      <c r="C3055">
        <v>24</v>
      </c>
      <c r="D3055" s="296">
        <v>4.97</v>
      </c>
    </row>
    <row r="3056" spans="1:4" x14ac:dyDescent="0.35">
      <c r="A3056">
        <v>3241</v>
      </c>
      <c r="B3056" t="s">
        <v>19363</v>
      </c>
      <c r="C3056">
        <v>0</v>
      </c>
      <c r="D3056" s="296">
        <v>4.5579999999999998</v>
      </c>
    </row>
    <row r="3057" spans="1:4" x14ac:dyDescent="0.35">
      <c r="A3057">
        <v>3242</v>
      </c>
      <c r="B3057" t="s">
        <v>19364</v>
      </c>
      <c r="C3057">
        <v>0</v>
      </c>
      <c r="D3057" s="296">
        <v>30.5</v>
      </c>
    </row>
    <row r="3058" spans="1:4" x14ac:dyDescent="0.35">
      <c r="A3058">
        <v>3243</v>
      </c>
      <c r="B3058" t="s">
        <v>19365</v>
      </c>
      <c r="C3058">
        <v>0</v>
      </c>
      <c r="D3058" s="296">
        <v>59.5</v>
      </c>
    </row>
    <row r="3059" spans="1:4" x14ac:dyDescent="0.35">
      <c r="A3059">
        <v>3244</v>
      </c>
      <c r="B3059" t="s">
        <v>19366</v>
      </c>
      <c r="C3059">
        <v>18</v>
      </c>
      <c r="D3059" s="296">
        <v>8.1</v>
      </c>
    </row>
    <row r="3060" spans="1:4" x14ac:dyDescent="0.35">
      <c r="A3060">
        <v>3245</v>
      </c>
      <c r="B3060" t="s">
        <v>19367</v>
      </c>
      <c r="C3060">
        <v>6</v>
      </c>
      <c r="D3060" s="296">
        <v>8.0950000000000006</v>
      </c>
    </row>
    <row r="3061" spans="1:4" x14ac:dyDescent="0.35">
      <c r="A3061">
        <v>3246</v>
      </c>
      <c r="B3061" t="s">
        <v>19368</v>
      </c>
      <c r="C3061">
        <v>0</v>
      </c>
      <c r="D3061" s="296">
        <v>5.0149999999999997</v>
      </c>
    </row>
    <row r="3062" spans="1:4" x14ac:dyDescent="0.35">
      <c r="A3062">
        <v>3247</v>
      </c>
      <c r="B3062" t="s">
        <v>19369</v>
      </c>
      <c r="C3062">
        <v>0</v>
      </c>
      <c r="D3062" s="296">
        <v>4.7409999999999997</v>
      </c>
    </row>
    <row r="3063" spans="1:4" x14ac:dyDescent="0.35">
      <c r="A3063">
        <v>3248</v>
      </c>
      <c r="B3063" t="s">
        <v>19370</v>
      </c>
      <c r="C3063">
        <v>0</v>
      </c>
      <c r="D3063" s="296">
        <v>6.38</v>
      </c>
    </row>
    <row r="3064" spans="1:4" x14ac:dyDescent="0.35">
      <c r="A3064">
        <v>3249</v>
      </c>
      <c r="B3064" t="s">
        <v>19371</v>
      </c>
      <c r="C3064">
        <v>0</v>
      </c>
      <c r="D3064" s="296">
        <v>3.4</v>
      </c>
    </row>
    <row r="3065" spans="1:4" x14ac:dyDescent="0.35">
      <c r="A3065">
        <v>3250</v>
      </c>
      <c r="B3065" t="s">
        <v>19372</v>
      </c>
      <c r="C3065">
        <v>66</v>
      </c>
      <c r="D3065" s="296">
        <v>4</v>
      </c>
    </row>
    <row r="3066" spans="1:4" x14ac:dyDescent="0.35">
      <c r="A3066">
        <v>3251</v>
      </c>
      <c r="B3066" t="s">
        <v>19373</v>
      </c>
      <c r="C3066">
        <v>36</v>
      </c>
      <c r="D3066" s="296">
        <v>4.444</v>
      </c>
    </row>
    <row r="3067" spans="1:4" x14ac:dyDescent="0.35">
      <c r="A3067">
        <v>3252</v>
      </c>
      <c r="B3067" t="s">
        <v>19374</v>
      </c>
      <c r="C3067">
        <v>0</v>
      </c>
      <c r="D3067" s="296">
        <v>3.7719999999999998</v>
      </c>
    </row>
    <row r="3068" spans="1:4" x14ac:dyDescent="0.35">
      <c r="A3068">
        <v>3253</v>
      </c>
      <c r="B3068" t="s">
        <v>19375</v>
      </c>
      <c r="C3068">
        <v>0</v>
      </c>
      <c r="D3068" s="296">
        <v>6.44</v>
      </c>
    </row>
    <row r="3069" spans="1:4" x14ac:dyDescent="0.35">
      <c r="A3069">
        <v>3254</v>
      </c>
      <c r="B3069" t="s">
        <v>19376</v>
      </c>
      <c r="C3069">
        <v>0</v>
      </c>
      <c r="D3069" s="296">
        <v>7.08</v>
      </c>
    </row>
    <row r="3070" spans="1:4" x14ac:dyDescent="0.35">
      <c r="A3070">
        <v>3255</v>
      </c>
      <c r="B3070" t="s">
        <v>19377</v>
      </c>
      <c r="C3070">
        <v>0</v>
      </c>
      <c r="D3070" s="296">
        <v>9.1999999999999993</v>
      </c>
    </row>
    <row r="3071" spans="1:4" x14ac:dyDescent="0.35">
      <c r="A3071">
        <v>3256</v>
      </c>
      <c r="B3071" t="s">
        <v>19378</v>
      </c>
      <c r="C3071">
        <v>0</v>
      </c>
      <c r="D3071" s="296">
        <v>19</v>
      </c>
    </row>
    <row r="3072" spans="1:4" x14ac:dyDescent="0.35">
      <c r="A3072">
        <v>3257</v>
      </c>
      <c r="B3072" t="s">
        <v>19379</v>
      </c>
      <c r="C3072">
        <v>0</v>
      </c>
      <c r="D3072" s="296">
        <v>5.0149999999999997</v>
      </c>
    </row>
    <row r="3073" spans="1:4" x14ac:dyDescent="0.35">
      <c r="A3073">
        <v>3258</v>
      </c>
      <c r="B3073" t="s">
        <v>19380</v>
      </c>
      <c r="C3073">
        <v>0</v>
      </c>
      <c r="D3073" s="296">
        <v>17.940000000000001</v>
      </c>
    </row>
    <row r="3074" spans="1:4" x14ac:dyDescent="0.35">
      <c r="A3074">
        <v>3259</v>
      </c>
      <c r="B3074" t="s">
        <v>19381</v>
      </c>
      <c r="C3074">
        <v>0</v>
      </c>
      <c r="D3074" s="296">
        <v>15.64</v>
      </c>
    </row>
    <row r="3075" spans="1:4" x14ac:dyDescent="0.35">
      <c r="A3075">
        <v>3260</v>
      </c>
      <c r="B3075" t="s">
        <v>19382</v>
      </c>
      <c r="C3075">
        <v>0</v>
      </c>
      <c r="D3075" s="296">
        <v>15.64</v>
      </c>
    </row>
    <row r="3076" spans="1:4" x14ac:dyDescent="0.35">
      <c r="A3076">
        <v>3261</v>
      </c>
      <c r="B3076" t="s">
        <v>19383</v>
      </c>
      <c r="C3076">
        <v>0</v>
      </c>
      <c r="D3076" s="296">
        <v>4.9400000000000004</v>
      </c>
    </row>
    <row r="3077" spans="1:4" x14ac:dyDescent="0.35">
      <c r="A3077">
        <v>3262</v>
      </c>
      <c r="B3077" t="s">
        <v>19384</v>
      </c>
      <c r="C3077">
        <v>12</v>
      </c>
      <c r="D3077" s="296">
        <v>2</v>
      </c>
    </row>
    <row r="3078" spans="1:4" x14ac:dyDescent="0.35">
      <c r="A3078">
        <v>3263</v>
      </c>
      <c r="B3078" t="s">
        <v>19385</v>
      </c>
      <c r="C3078">
        <v>0</v>
      </c>
      <c r="D3078" s="296">
        <v>1.35</v>
      </c>
    </row>
    <row r="3079" spans="1:4" x14ac:dyDescent="0.35">
      <c r="A3079">
        <v>3264</v>
      </c>
      <c r="B3079" t="s">
        <v>19386</v>
      </c>
      <c r="C3079">
        <v>0</v>
      </c>
      <c r="D3079" s="296">
        <v>2.15</v>
      </c>
    </row>
    <row r="3080" spans="1:4" x14ac:dyDescent="0.35">
      <c r="A3080">
        <v>3265</v>
      </c>
      <c r="B3080" t="s">
        <v>19387</v>
      </c>
      <c r="C3080">
        <v>96</v>
      </c>
      <c r="D3080" s="296">
        <v>3.2639999999999998</v>
      </c>
    </row>
    <row r="3081" spans="1:4" x14ac:dyDescent="0.35">
      <c r="A3081">
        <v>3266</v>
      </c>
      <c r="B3081" t="s">
        <v>19388</v>
      </c>
      <c r="C3081">
        <v>0</v>
      </c>
      <c r="D3081" s="296">
        <v>5.43</v>
      </c>
    </row>
    <row r="3082" spans="1:4" x14ac:dyDescent="0.35">
      <c r="A3082">
        <v>3267</v>
      </c>
      <c r="B3082" t="s">
        <v>19389</v>
      </c>
      <c r="C3082">
        <v>6</v>
      </c>
      <c r="D3082" s="296">
        <v>16.149999999999999</v>
      </c>
    </row>
    <row r="3083" spans="1:4" x14ac:dyDescent="0.35">
      <c r="A3083">
        <v>3268</v>
      </c>
      <c r="B3083" t="s">
        <v>19390</v>
      </c>
      <c r="C3083">
        <v>0</v>
      </c>
      <c r="D3083" s="296">
        <v>3.07</v>
      </c>
    </row>
    <row r="3084" spans="1:4" x14ac:dyDescent="0.35">
      <c r="A3084">
        <v>3269</v>
      </c>
      <c r="B3084" t="s">
        <v>19391</v>
      </c>
      <c r="C3084">
        <v>0</v>
      </c>
      <c r="D3084" s="296">
        <v>26.23</v>
      </c>
    </row>
    <row r="3085" spans="1:4" x14ac:dyDescent="0.35">
      <c r="A3085">
        <v>3270</v>
      </c>
      <c r="B3085" t="s">
        <v>19392</v>
      </c>
      <c r="C3085">
        <v>0</v>
      </c>
      <c r="D3085" s="296">
        <v>49.01</v>
      </c>
    </row>
    <row r="3086" spans="1:4" x14ac:dyDescent="0.35">
      <c r="A3086">
        <v>3271</v>
      </c>
      <c r="B3086" t="s">
        <v>19393</v>
      </c>
      <c r="C3086">
        <v>0</v>
      </c>
      <c r="D3086" s="296">
        <v>38</v>
      </c>
    </row>
    <row r="3087" spans="1:4" x14ac:dyDescent="0.35">
      <c r="A3087">
        <v>3272</v>
      </c>
      <c r="B3087" t="s">
        <v>19394</v>
      </c>
      <c r="C3087">
        <v>0</v>
      </c>
      <c r="D3087" s="296">
        <v>9.4049999999999994</v>
      </c>
    </row>
    <row r="3088" spans="1:4" x14ac:dyDescent="0.35">
      <c r="A3088">
        <v>3273</v>
      </c>
      <c r="B3088" t="s">
        <v>19395</v>
      </c>
      <c r="C3088">
        <v>0</v>
      </c>
      <c r="D3088" s="296">
        <v>11.31</v>
      </c>
    </row>
    <row r="3089" spans="1:4" x14ac:dyDescent="0.35">
      <c r="A3089">
        <v>3274</v>
      </c>
      <c r="B3089" t="s">
        <v>19396</v>
      </c>
      <c r="C3089">
        <v>0</v>
      </c>
      <c r="D3089" s="296">
        <v>6.2640000000000002</v>
      </c>
    </row>
    <row r="3090" spans="1:4" x14ac:dyDescent="0.35">
      <c r="A3090">
        <v>3275</v>
      </c>
      <c r="B3090" t="s">
        <v>19397</v>
      </c>
      <c r="C3090">
        <v>0</v>
      </c>
      <c r="D3090" s="296">
        <v>66.930000000000007</v>
      </c>
    </row>
    <row r="3091" spans="1:4" x14ac:dyDescent="0.35">
      <c r="A3091">
        <v>3276</v>
      </c>
      <c r="B3091" t="s">
        <v>19398</v>
      </c>
      <c r="C3091">
        <v>0</v>
      </c>
      <c r="D3091" s="296">
        <v>15.170999999999999</v>
      </c>
    </row>
    <row r="3092" spans="1:4" x14ac:dyDescent="0.35">
      <c r="A3092">
        <v>3277</v>
      </c>
      <c r="B3092" t="s">
        <v>19399</v>
      </c>
      <c r="C3092">
        <v>69</v>
      </c>
      <c r="D3092" s="296">
        <v>12.327999999999999</v>
      </c>
    </row>
    <row r="3093" spans="1:4" x14ac:dyDescent="0.35">
      <c r="A3093">
        <v>3278</v>
      </c>
      <c r="B3093" t="s">
        <v>19400</v>
      </c>
      <c r="C3093">
        <v>33</v>
      </c>
      <c r="D3093" s="296">
        <v>13.891999999999999</v>
      </c>
    </row>
    <row r="3094" spans="1:4" x14ac:dyDescent="0.35">
      <c r="A3094">
        <v>3279</v>
      </c>
      <c r="B3094" t="s">
        <v>19401</v>
      </c>
      <c r="C3094">
        <v>0</v>
      </c>
      <c r="D3094" s="296">
        <v>15.5</v>
      </c>
    </row>
    <row r="3095" spans="1:4" x14ac:dyDescent="0.35">
      <c r="A3095">
        <v>3280</v>
      </c>
      <c r="B3095" t="s">
        <v>19402</v>
      </c>
      <c r="C3095">
        <v>3</v>
      </c>
      <c r="D3095" s="296">
        <v>49.5</v>
      </c>
    </row>
    <row r="3096" spans="1:4" x14ac:dyDescent="0.35">
      <c r="A3096">
        <v>3281</v>
      </c>
      <c r="B3096" t="s">
        <v>19403</v>
      </c>
      <c r="C3096">
        <v>0</v>
      </c>
      <c r="D3096" s="296">
        <v>34.92</v>
      </c>
    </row>
    <row r="3097" spans="1:4" x14ac:dyDescent="0.35">
      <c r="A3097">
        <v>3282</v>
      </c>
      <c r="B3097" t="s">
        <v>19404</v>
      </c>
      <c r="C3097">
        <v>36</v>
      </c>
      <c r="D3097" s="296">
        <v>11.5</v>
      </c>
    </row>
    <row r="3098" spans="1:4" x14ac:dyDescent="0.35">
      <c r="A3098">
        <v>3283</v>
      </c>
      <c r="B3098" t="s">
        <v>19405</v>
      </c>
      <c r="C3098">
        <v>36</v>
      </c>
      <c r="D3098" s="296">
        <v>10.579000000000001</v>
      </c>
    </row>
    <row r="3099" spans="1:4" x14ac:dyDescent="0.35">
      <c r="A3099">
        <v>3284</v>
      </c>
      <c r="B3099" t="s">
        <v>19406</v>
      </c>
      <c r="C3099">
        <v>0</v>
      </c>
      <c r="D3099" s="296">
        <v>24.344999999999999</v>
      </c>
    </row>
    <row r="3100" spans="1:4" x14ac:dyDescent="0.35">
      <c r="A3100">
        <v>3285</v>
      </c>
      <c r="B3100" t="s">
        <v>19407</v>
      </c>
      <c r="C3100">
        <v>0</v>
      </c>
      <c r="D3100" s="296">
        <v>30.815000000000001</v>
      </c>
    </row>
    <row r="3101" spans="1:4" x14ac:dyDescent="0.35">
      <c r="A3101">
        <v>3286</v>
      </c>
      <c r="B3101" t="s">
        <v>19408</v>
      </c>
      <c r="C3101">
        <v>0</v>
      </c>
      <c r="D3101" s="296">
        <v>33.01</v>
      </c>
    </row>
    <row r="3102" spans="1:4" x14ac:dyDescent="0.35">
      <c r="A3102">
        <v>3287</v>
      </c>
      <c r="B3102" t="s">
        <v>19409</v>
      </c>
      <c r="C3102">
        <v>0</v>
      </c>
      <c r="D3102" s="296">
        <v>55.44</v>
      </c>
    </row>
    <row r="3103" spans="1:4" x14ac:dyDescent="0.35">
      <c r="A3103">
        <v>3288</v>
      </c>
      <c r="B3103" t="s">
        <v>19410</v>
      </c>
      <c r="C3103">
        <v>0</v>
      </c>
      <c r="D3103" s="296">
        <v>12.510999999999999</v>
      </c>
    </row>
    <row r="3104" spans="1:4" x14ac:dyDescent="0.35">
      <c r="A3104">
        <v>3289</v>
      </c>
      <c r="B3104" t="s">
        <v>19411</v>
      </c>
      <c r="C3104">
        <v>0</v>
      </c>
      <c r="D3104" s="296">
        <v>31.914999999999999</v>
      </c>
    </row>
    <row r="3105" spans="1:4" x14ac:dyDescent="0.35">
      <c r="A3105">
        <v>3290</v>
      </c>
      <c r="B3105" t="s">
        <v>19412</v>
      </c>
      <c r="C3105">
        <v>0</v>
      </c>
      <c r="D3105" s="296">
        <v>7.3</v>
      </c>
    </row>
    <row r="3106" spans="1:4" x14ac:dyDescent="0.35">
      <c r="A3106">
        <v>3291</v>
      </c>
      <c r="B3106" t="s">
        <v>19413</v>
      </c>
      <c r="C3106">
        <v>0</v>
      </c>
      <c r="D3106" s="296">
        <v>45.68</v>
      </c>
    </row>
    <row r="3107" spans="1:4" x14ac:dyDescent="0.35">
      <c r="A3107">
        <v>3292</v>
      </c>
      <c r="B3107" t="s">
        <v>19414</v>
      </c>
      <c r="C3107">
        <v>0</v>
      </c>
      <c r="D3107" s="296">
        <v>46.92</v>
      </c>
    </row>
    <row r="3108" spans="1:4" x14ac:dyDescent="0.35">
      <c r="A3108">
        <v>3293</v>
      </c>
      <c r="B3108" t="s">
        <v>19415</v>
      </c>
      <c r="C3108">
        <v>0</v>
      </c>
      <c r="D3108" s="296">
        <v>32.42</v>
      </c>
    </row>
    <row r="3109" spans="1:4" x14ac:dyDescent="0.35">
      <c r="A3109">
        <v>3294</v>
      </c>
      <c r="B3109" t="s">
        <v>19416</v>
      </c>
      <c r="C3109">
        <v>0</v>
      </c>
      <c r="D3109" s="296">
        <v>17.28</v>
      </c>
    </row>
    <row r="3110" spans="1:4" x14ac:dyDescent="0.35">
      <c r="A3110">
        <v>3295</v>
      </c>
      <c r="B3110" t="s">
        <v>19417</v>
      </c>
      <c r="C3110">
        <v>0</v>
      </c>
      <c r="D3110" s="296">
        <v>48.85</v>
      </c>
    </row>
    <row r="3111" spans="1:4" x14ac:dyDescent="0.35">
      <c r="A3111">
        <v>3296</v>
      </c>
      <c r="B3111" t="s">
        <v>19418</v>
      </c>
      <c r="C3111">
        <v>0</v>
      </c>
      <c r="D3111" s="296">
        <v>3.3290000000000002</v>
      </c>
    </row>
    <row r="3112" spans="1:4" x14ac:dyDescent="0.35">
      <c r="A3112">
        <v>3297</v>
      </c>
      <c r="B3112" t="s">
        <v>19419</v>
      </c>
      <c r="C3112">
        <v>0</v>
      </c>
      <c r="D3112" s="296">
        <v>12.422000000000001</v>
      </c>
    </row>
    <row r="3113" spans="1:4" x14ac:dyDescent="0.35">
      <c r="A3113">
        <v>3298</v>
      </c>
      <c r="B3113" t="s">
        <v>19420</v>
      </c>
      <c r="C3113">
        <v>0</v>
      </c>
      <c r="D3113" s="296">
        <v>3.7919999999999998</v>
      </c>
    </row>
    <row r="3114" spans="1:4" x14ac:dyDescent="0.35">
      <c r="A3114">
        <v>3299</v>
      </c>
      <c r="B3114" t="s">
        <v>19421</v>
      </c>
      <c r="C3114">
        <v>0</v>
      </c>
      <c r="D3114" s="296">
        <v>3.7919999999999998</v>
      </c>
    </row>
    <row r="3115" spans="1:4" x14ac:dyDescent="0.35">
      <c r="A3115">
        <v>3300</v>
      </c>
      <c r="B3115" t="s">
        <v>19422</v>
      </c>
      <c r="C3115">
        <v>0</v>
      </c>
      <c r="D3115" s="296">
        <v>4.0659999999999998</v>
      </c>
    </row>
    <row r="3116" spans="1:4" x14ac:dyDescent="0.35">
      <c r="A3116">
        <v>3301</v>
      </c>
      <c r="B3116" t="s">
        <v>19423</v>
      </c>
      <c r="C3116">
        <v>0</v>
      </c>
      <c r="D3116" s="296">
        <v>5.7450000000000001</v>
      </c>
    </row>
    <row r="3117" spans="1:4" x14ac:dyDescent="0.35">
      <c r="A3117">
        <v>3302</v>
      </c>
      <c r="B3117" t="s">
        <v>19424</v>
      </c>
      <c r="C3117">
        <v>0</v>
      </c>
      <c r="D3117" s="296">
        <v>4.9400000000000004</v>
      </c>
    </row>
    <row r="3118" spans="1:4" x14ac:dyDescent="0.35">
      <c r="A3118">
        <v>3303</v>
      </c>
      <c r="B3118" t="s">
        <v>19425</v>
      </c>
      <c r="C3118">
        <v>0</v>
      </c>
      <c r="D3118" s="296">
        <v>7.98</v>
      </c>
    </row>
    <row r="3119" spans="1:4" x14ac:dyDescent="0.35">
      <c r="A3119">
        <v>3304</v>
      </c>
      <c r="B3119" t="s">
        <v>19426</v>
      </c>
      <c r="C3119">
        <v>0</v>
      </c>
      <c r="D3119" s="296">
        <v>7.8780000000000001</v>
      </c>
    </row>
    <row r="3120" spans="1:4" x14ac:dyDescent="0.35">
      <c r="A3120">
        <v>3305</v>
      </c>
      <c r="B3120" t="s">
        <v>19427</v>
      </c>
      <c r="C3120">
        <v>0</v>
      </c>
      <c r="D3120" s="296">
        <v>5.726</v>
      </c>
    </row>
    <row r="3121" spans="1:4" x14ac:dyDescent="0.35">
      <c r="A3121">
        <v>3306</v>
      </c>
      <c r="B3121" t="s">
        <v>19428</v>
      </c>
      <c r="C3121">
        <v>0</v>
      </c>
      <c r="D3121" s="296">
        <v>4.9960000000000004</v>
      </c>
    </row>
    <row r="3122" spans="1:4" x14ac:dyDescent="0.35">
      <c r="A3122">
        <v>3307</v>
      </c>
      <c r="B3122" t="s">
        <v>19429</v>
      </c>
      <c r="C3122">
        <v>0</v>
      </c>
      <c r="D3122" s="296">
        <v>4.016</v>
      </c>
    </row>
    <row r="3123" spans="1:4" x14ac:dyDescent="0.35">
      <c r="A3123">
        <v>3308</v>
      </c>
      <c r="B3123" t="s">
        <v>19430</v>
      </c>
      <c r="C3123">
        <v>6</v>
      </c>
      <c r="D3123" s="296">
        <v>7.6349999999999998</v>
      </c>
    </row>
    <row r="3124" spans="1:4" x14ac:dyDescent="0.35">
      <c r="A3124">
        <v>3309</v>
      </c>
      <c r="B3124" t="s">
        <v>19431</v>
      </c>
      <c r="C3124">
        <v>0</v>
      </c>
      <c r="D3124" s="296">
        <v>6.5140000000000002</v>
      </c>
    </row>
    <row r="3125" spans="1:4" x14ac:dyDescent="0.35">
      <c r="A3125">
        <v>3310</v>
      </c>
      <c r="B3125" t="s">
        <v>19432</v>
      </c>
      <c r="C3125">
        <v>0</v>
      </c>
      <c r="D3125" s="296">
        <v>6.5140000000000002</v>
      </c>
    </row>
    <row r="3126" spans="1:4" x14ac:dyDescent="0.35">
      <c r="A3126">
        <v>3311</v>
      </c>
      <c r="B3126" t="s">
        <v>19433</v>
      </c>
      <c r="C3126">
        <v>0</v>
      </c>
      <c r="D3126" s="296">
        <v>8.65</v>
      </c>
    </row>
    <row r="3127" spans="1:4" x14ac:dyDescent="0.35">
      <c r="A3127">
        <v>3312</v>
      </c>
      <c r="B3127" t="s">
        <v>19434</v>
      </c>
      <c r="C3127">
        <v>0</v>
      </c>
      <c r="D3127" s="296">
        <v>6.5140000000000002</v>
      </c>
    </row>
    <row r="3128" spans="1:4" x14ac:dyDescent="0.35">
      <c r="A3128">
        <v>3314</v>
      </c>
      <c r="B3128" t="s">
        <v>19435</v>
      </c>
      <c r="C3128">
        <v>0</v>
      </c>
      <c r="D3128" s="296">
        <v>8.3789999999999996</v>
      </c>
    </row>
    <row r="3129" spans="1:4" x14ac:dyDescent="0.35">
      <c r="A3129">
        <v>3315</v>
      </c>
      <c r="B3129" t="s">
        <v>19436</v>
      </c>
      <c r="C3129">
        <v>0</v>
      </c>
      <c r="D3129" s="296">
        <v>7.5049999999999999</v>
      </c>
    </row>
    <row r="3130" spans="1:4" x14ac:dyDescent="0.35">
      <c r="A3130">
        <v>3316</v>
      </c>
      <c r="B3130" t="s">
        <v>19437</v>
      </c>
      <c r="C3130">
        <v>30</v>
      </c>
      <c r="D3130" s="296">
        <v>12.82</v>
      </c>
    </row>
    <row r="3131" spans="1:4" x14ac:dyDescent="0.35">
      <c r="A3131">
        <v>3317</v>
      </c>
      <c r="B3131" t="s">
        <v>19438</v>
      </c>
      <c r="C3131">
        <v>6</v>
      </c>
      <c r="D3131" s="296">
        <v>17.87</v>
      </c>
    </row>
    <row r="3132" spans="1:4" x14ac:dyDescent="0.35">
      <c r="A3132">
        <v>3318</v>
      </c>
      <c r="B3132" t="s">
        <v>19439</v>
      </c>
      <c r="C3132">
        <v>0</v>
      </c>
      <c r="D3132" s="296">
        <v>3.91</v>
      </c>
    </row>
    <row r="3133" spans="1:4" x14ac:dyDescent="0.35">
      <c r="A3133">
        <v>3319</v>
      </c>
      <c r="B3133" t="s">
        <v>19440</v>
      </c>
      <c r="C3133">
        <v>0</v>
      </c>
      <c r="D3133" s="296">
        <v>3.371</v>
      </c>
    </row>
    <row r="3134" spans="1:4" x14ac:dyDescent="0.35">
      <c r="A3134">
        <v>3320</v>
      </c>
      <c r="B3134" t="s">
        <v>19441</v>
      </c>
      <c r="C3134">
        <v>0</v>
      </c>
      <c r="D3134" s="296">
        <v>4.016</v>
      </c>
    </row>
    <row r="3135" spans="1:4" x14ac:dyDescent="0.35">
      <c r="A3135">
        <v>3321</v>
      </c>
      <c r="B3135" t="s">
        <v>19442</v>
      </c>
      <c r="C3135">
        <v>0</v>
      </c>
      <c r="D3135" s="296">
        <v>240</v>
      </c>
    </row>
    <row r="3136" spans="1:4" x14ac:dyDescent="0.35">
      <c r="A3136">
        <v>3322</v>
      </c>
      <c r="B3136" t="s">
        <v>19443</v>
      </c>
      <c r="C3136">
        <v>0</v>
      </c>
      <c r="D3136" s="296">
        <v>29.751000000000001</v>
      </c>
    </row>
    <row r="3137" spans="1:4" x14ac:dyDescent="0.35">
      <c r="A3137">
        <v>3323</v>
      </c>
      <c r="B3137" t="s">
        <v>19444</v>
      </c>
      <c r="C3137">
        <v>0</v>
      </c>
      <c r="D3137" s="296">
        <v>30.698</v>
      </c>
    </row>
    <row r="3138" spans="1:4" x14ac:dyDescent="0.35">
      <c r="A3138">
        <v>3324</v>
      </c>
      <c r="B3138" t="s">
        <v>19445</v>
      </c>
      <c r="C3138">
        <v>12</v>
      </c>
      <c r="D3138" s="296">
        <v>17.04</v>
      </c>
    </row>
    <row r="3139" spans="1:4" x14ac:dyDescent="0.35">
      <c r="A3139">
        <v>3325</v>
      </c>
      <c r="B3139" t="s">
        <v>19446</v>
      </c>
      <c r="C3139">
        <v>0</v>
      </c>
      <c r="D3139" s="296">
        <v>21.8</v>
      </c>
    </row>
    <row r="3140" spans="1:4" x14ac:dyDescent="0.35">
      <c r="A3140">
        <v>3326</v>
      </c>
      <c r="B3140" t="s">
        <v>19447</v>
      </c>
      <c r="C3140">
        <v>0</v>
      </c>
      <c r="D3140" s="296">
        <v>16.61</v>
      </c>
    </row>
    <row r="3141" spans="1:4" x14ac:dyDescent="0.35">
      <c r="A3141">
        <v>3327</v>
      </c>
      <c r="B3141" t="s">
        <v>19448</v>
      </c>
      <c r="C3141">
        <v>0</v>
      </c>
      <c r="D3141" s="296">
        <v>44.53</v>
      </c>
    </row>
    <row r="3142" spans="1:4" x14ac:dyDescent="0.35">
      <c r="A3142">
        <v>3328</v>
      </c>
      <c r="B3142" t="s">
        <v>19449</v>
      </c>
      <c r="C3142">
        <v>0</v>
      </c>
      <c r="D3142" s="296">
        <v>3.5</v>
      </c>
    </row>
    <row r="3143" spans="1:4" x14ac:dyDescent="0.35">
      <c r="A3143">
        <v>3329</v>
      </c>
      <c r="B3143" t="s">
        <v>19450</v>
      </c>
      <c r="C3143">
        <v>0</v>
      </c>
      <c r="D3143" s="296">
        <v>3.57</v>
      </c>
    </row>
    <row r="3144" spans="1:4" x14ac:dyDescent="0.35">
      <c r="A3144">
        <v>3330</v>
      </c>
      <c r="B3144" t="s">
        <v>19451</v>
      </c>
      <c r="C3144">
        <v>0</v>
      </c>
      <c r="D3144" s="296">
        <v>3.51</v>
      </c>
    </row>
    <row r="3145" spans="1:4" x14ac:dyDescent="0.35">
      <c r="A3145">
        <v>3331</v>
      </c>
      <c r="B3145" t="s">
        <v>19452</v>
      </c>
      <c r="C3145">
        <v>0</v>
      </c>
      <c r="D3145" s="296">
        <v>3.57</v>
      </c>
    </row>
    <row r="3146" spans="1:4" x14ac:dyDescent="0.35">
      <c r="A3146">
        <v>3332</v>
      </c>
      <c r="B3146" t="s">
        <v>19453</v>
      </c>
      <c r="C3146">
        <v>0</v>
      </c>
      <c r="D3146" s="296">
        <v>21.9</v>
      </c>
    </row>
    <row r="3147" spans="1:4" x14ac:dyDescent="0.35">
      <c r="A3147">
        <v>3333</v>
      </c>
      <c r="B3147" t="s">
        <v>19454</v>
      </c>
      <c r="C3147">
        <v>6</v>
      </c>
      <c r="D3147" s="296">
        <v>28.81</v>
      </c>
    </row>
    <row r="3148" spans="1:4" x14ac:dyDescent="0.35">
      <c r="A3148">
        <v>3334</v>
      </c>
      <c r="B3148" t="s">
        <v>19455</v>
      </c>
      <c r="C3148">
        <v>4</v>
      </c>
      <c r="D3148" s="296">
        <v>17.66</v>
      </c>
    </row>
    <row r="3149" spans="1:4" x14ac:dyDescent="0.35">
      <c r="A3149">
        <v>3335</v>
      </c>
      <c r="B3149" t="s">
        <v>19456</v>
      </c>
      <c r="C3149">
        <v>0</v>
      </c>
      <c r="D3149" s="296">
        <v>29.19</v>
      </c>
    </row>
    <row r="3150" spans="1:4" x14ac:dyDescent="0.35">
      <c r="A3150">
        <v>3336</v>
      </c>
      <c r="B3150" t="s">
        <v>19457</v>
      </c>
      <c r="C3150">
        <v>0</v>
      </c>
      <c r="D3150" s="296">
        <v>19.22</v>
      </c>
    </row>
    <row r="3151" spans="1:4" x14ac:dyDescent="0.35">
      <c r="A3151">
        <v>3337</v>
      </c>
      <c r="B3151" t="s">
        <v>19458</v>
      </c>
      <c r="C3151">
        <v>0</v>
      </c>
      <c r="D3151" s="296">
        <v>5.07</v>
      </c>
    </row>
    <row r="3152" spans="1:4" x14ac:dyDescent="0.35">
      <c r="A3152">
        <v>3338</v>
      </c>
      <c r="B3152" t="s">
        <v>19459</v>
      </c>
      <c r="C3152">
        <v>0</v>
      </c>
      <c r="D3152" s="296">
        <v>15.759</v>
      </c>
    </row>
    <row r="3153" spans="1:4" x14ac:dyDescent="0.35">
      <c r="A3153">
        <v>3339</v>
      </c>
      <c r="B3153" t="s">
        <v>19460</v>
      </c>
      <c r="C3153">
        <v>0</v>
      </c>
      <c r="D3153" s="296">
        <v>61.42</v>
      </c>
    </row>
    <row r="3154" spans="1:4" x14ac:dyDescent="0.35">
      <c r="A3154">
        <v>3341</v>
      </c>
      <c r="B3154" t="s">
        <v>19461</v>
      </c>
      <c r="C3154">
        <v>0</v>
      </c>
      <c r="D3154" s="296">
        <v>5.0419999999999998</v>
      </c>
    </row>
    <row r="3155" spans="1:4" x14ac:dyDescent="0.35">
      <c r="A3155">
        <v>3342</v>
      </c>
      <c r="B3155" t="s">
        <v>19462</v>
      </c>
      <c r="C3155">
        <v>0</v>
      </c>
      <c r="D3155" s="296">
        <v>3.7370000000000001</v>
      </c>
    </row>
    <row r="3156" spans="1:4" x14ac:dyDescent="0.35">
      <c r="A3156">
        <v>3343</v>
      </c>
      <c r="B3156" t="s">
        <v>19463</v>
      </c>
      <c r="C3156">
        <v>0</v>
      </c>
      <c r="D3156" s="296">
        <v>4.08</v>
      </c>
    </row>
    <row r="3157" spans="1:4" x14ac:dyDescent="0.35">
      <c r="A3157">
        <v>3344</v>
      </c>
      <c r="B3157" t="s">
        <v>19464</v>
      </c>
      <c r="C3157">
        <v>0</v>
      </c>
      <c r="D3157" s="296">
        <v>3.7370000000000001</v>
      </c>
    </row>
    <row r="3158" spans="1:4" x14ac:dyDescent="0.35">
      <c r="A3158">
        <v>3345</v>
      </c>
      <c r="B3158" t="s">
        <v>19465</v>
      </c>
      <c r="C3158">
        <v>12</v>
      </c>
      <c r="D3158" s="296">
        <v>7.75</v>
      </c>
    </row>
    <row r="3159" spans="1:4" x14ac:dyDescent="0.35">
      <c r="A3159">
        <v>3346</v>
      </c>
      <c r="B3159" t="s">
        <v>19466</v>
      </c>
      <c r="C3159">
        <v>0</v>
      </c>
      <c r="D3159" s="296">
        <v>6.96</v>
      </c>
    </row>
    <row r="3160" spans="1:4" x14ac:dyDescent="0.35">
      <c r="A3160">
        <v>3347</v>
      </c>
      <c r="B3160" t="s">
        <v>19467</v>
      </c>
      <c r="C3160">
        <v>0</v>
      </c>
      <c r="D3160" s="296">
        <v>3.7120000000000002</v>
      </c>
    </row>
    <row r="3161" spans="1:4" x14ac:dyDescent="0.35">
      <c r="A3161">
        <v>3348</v>
      </c>
      <c r="B3161" t="s">
        <v>19468</v>
      </c>
      <c r="C3161">
        <v>0</v>
      </c>
      <c r="D3161" s="296">
        <v>6.9</v>
      </c>
    </row>
    <row r="3162" spans="1:4" x14ac:dyDescent="0.35">
      <c r="A3162">
        <v>3349</v>
      </c>
      <c r="B3162" t="s">
        <v>19469</v>
      </c>
      <c r="C3162">
        <v>51</v>
      </c>
      <c r="D3162" s="296">
        <v>16.48</v>
      </c>
    </row>
    <row r="3163" spans="1:4" x14ac:dyDescent="0.35">
      <c r="A3163">
        <v>3350</v>
      </c>
      <c r="B3163" t="s">
        <v>19470</v>
      </c>
      <c r="C3163">
        <v>12</v>
      </c>
      <c r="D3163" s="296">
        <v>7.13</v>
      </c>
    </row>
    <row r="3164" spans="1:4" x14ac:dyDescent="0.35">
      <c r="A3164">
        <v>3351</v>
      </c>
      <c r="B3164" t="s">
        <v>19471</v>
      </c>
      <c r="C3164">
        <v>18</v>
      </c>
      <c r="D3164" s="296">
        <v>10.45</v>
      </c>
    </row>
    <row r="3165" spans="1:4" x14ac:dyDescent="0.35">
      <c r="A3165">
        <v>3352</v>
      </c>
      <c r="B3165" t="s">
        <v>19472</v>
      </c>
      <c r="C3165">
        <v>12</v>
      </c>
      <c r="D3165" s="296">
        <v>7.13</v>
      </c>
    </row>
    <row r="3166" spans="1:4" x14ac:dyDescent="0.35">
      <c r="A3166">
        <v>3353</v>
      </c>
      <c r="B3166" t="s">
        <v>19473</v>
      </c>
      <c r="C3166">
        <v>0</v>
      </c>
      <c r="D3166" s="296">
        <v>36.1</v>
      </c>
    </row>
    <row r="3167" spans="1:4" x14ac:dyDescent="0.35">
      <c r="A3167">
        <v>3354</v>
      </c>
      <c r="B3167" t="s">
        <v>19474</v>
      </c>
      <c r="C3167">
        <v>6</v>
      </c>
      <c r="D3167" s="296">
        <v>9.69</v>
      </c>
    </row>
    <row r="3168" spans="1:4" x14ac:dyDescent="0.35">
      <c r="A3168">
        <v>3355</v>
      </c>
      <c r="B3168" t="s">
        <v>19475</v>
      </c>
      <c r="C3168">
        <v>0</v>
      </c>
      <c r="D3168" s="296">
        <v>186.2</v>
      </c>
    </row>
    <row r="3169" spans="1:4" x14ac:dyDescent="0.35">
      <c r="A3169">
        <v>3356</v>
      </c>
      <c r="B3169" t="s">
        <v>19476</v>
      </c>
      <c r="C3169">
        <v>0</v>
      </c>
      <c r="D3169" s="296">
        <v>128.1</v>
      </c>
    </row>
    <row r="3170" spans="1:4" x14ac:dyDescent="0.35">
      <c r="A3170">
        <v>3357</v>
      </c>
      <c r="B3170" t="s">
        <v>19477</v>
      </c>
      <c r="C3170">
        <v>9</v>
      </c>
      <c r="D3170" s="296">
        <v>28.88</v>
      </c>
    </row>
    <row r="3171" spans="1:4" x14ac:dyDescent="0.35">
      <c r="A3171">
        <v>3358</v>
      </c>
      <c r="B3171" t="s">
        <v>19478</v>
      </c>
      <c r="C3171">
        <v>0</v>
      </c>
      <c r="D3171" s="296">
        <v>9.2609999999999992</v>
      </c>
    </row>
    <row r="3172" spans="1:4" x14ac:dyDescent="0.35">
      <c r="A3172">
        <v>3359</v>
      </c>
      <c r="B3172" t="s">
        <v>19479</v>
      </c>
      <c r="C3172">
        <v>0</v>
      </c>
      <c r="D3172" s="296">
        <v>6.6040000000000001</v>
      </c>
    </row>
    <row r="3173" spans="1:4" x14ac:dyDescent="0.35">
      <c r="A3173">
        <v>3360</v>
      </c>
      <c r="B3173" t="s">
        <v>19480</v>
      </c>
      <c r="C3173">
        <v>0</v>
      </c>
      <c r="D3173" s="296">
        <v>5.99</v>
      </c>
    </row>
    <row r="3174" spans="1:4" x14ac:dyDescent="0.35">
      <c r="A3174">
        <v>3361</v>
      </c>
      <c r="B3174" t="s">
        <v>19481</v>
      </c>
      <c r="C3174">
        <v>0</v>
      </c>
      <c r="D3174" s="296">
        <v>5.99</v>
      </c>
    </row>
    <row r="3175" spans="1:4" x14ac:dyDescent="0.35">
      <c r="A3175">
        <v>3362</v>
      </c>
      <c r="B3175" t="s">
        <v>19482</v>
      </c>
      <c r="C3175">
        <v>0</v>
      </c>
      <c r="D3175" s="296">
        <v>4.3769999999999998</v>
      </c>
    </row>
    <row r="3176" spans="1:4" x14ac:dyDescent="0.35">
      <c r="A3176">
        <v>3363</v>
      </c>
      <c r="B3176" t="s">
        <v>19483</v>
      </c>
      <c r="C3176">
        <v>0</v>
      </c>
      <c r="D3176" s="296">
        <v>5.2220000000000004</v>
      </c>
    </row>
    <row r="3177" spans="1:4" x14ac:dyDescent="0.35">
      <c r="A3177">
        <v>3364</v>
      </c>
      <c r="B3177" t="s">
        <v>19484</v>
      </c>
      <c r="C3177">
        <v>0</v>
      </c>
      <c r="D3177" s="296">
        <v>6.1440000000000001</v>
      </c>
    </row>
    <row r="3178" spans="1:4" x14ac:dyDescent="0.35">
      <c r="A3178">
        <v>3365</v>
      </c>
      <c r="B3178" t="s">
        <v>19485</v>
      </c>
      <c r="C3178">
        <v>0</v>
      </c>
      <c r="D3178" s="296">
        <v>102.33</v>
      </c>
    </row>
    <row r="3179" spans="1:4" x14ac:dyDescent="0.35">
      <c r="A3179">
        <v>3366</v>
      </c>
      <c r="B3179" t="s">
        <v>19486</v>
      </c>
      <c r="C3179">
        <v>0</v>
      </c>
      <c r="D3179" s="296">
        <v>39.590000000000003</v>
      </c>
    </row>
    <row r="3180" spans="1:4" x14ac:dyDescent="0.35">
      <c r="A3180">
        <v>3367</v>
      </c>
      <c r="B3180" t="s">
        <v>19487</v>
      </c>
      <c r="C3180">
        <v>0</v>
      </c>
      <c r="D3180" s="296">
        <v>16.309999999999999</v>
      </c>
    </row>
    <row r="3181" spans="1:4" x14ac:dyDescent="0.35">
      <c r="A3181">
        <v>3368</v>
      </c>
      <c r="B3181" t="s">
        <v>19488</v>
      </c>
      <c r="C3181">
        <v>0</v>
      </c>
      <c r="D3181" s="296">
        <v>105</v>
      </c>
    </row>
    <row r="3182" spans="1:4" x14ac:dyDescent="0.35">
      <c r="A3182">
        <v>3369</v>
      </c>
      <c r="B3182" t="s">
        <v>19489</v>
      </c>
      <c r="C3182">
        <v>0</v>
      </c>
      <c r="D3182" s="296">
        <v>17.21</v>
      </c>
    </row>
    <row r="3183" spans="1:4" x14ac:dyDescent="0.35">
      <c r="A3183">
        <v>3370</v>
      </c>
      <c r="B3183" t="s">
        <v>19490</v>
      </c>
      <c r="C3183">
        <v>9</v>
      </c>
      <c r="D3183" s="296">
        <v>19.59</v>
      </c>
    </row>
    <row r="3184" spans="1:4" x14ac:dyDescent="0.35">
      <c r="A3184">
        <v>3371</v>
      </c>
      <c r="B3184" t="s">
        <v>19491</v>
      </c>
      <c r="C3184">
        <v>9</v>
      </c>
      <c r="D3184" s="296">
        <v>8.5500000000000007</v>
      </c>
    </row>
    <row r="3185" spans="1:4" x14ac:dyDescent="0.35">
      <c r="A3185">
        <v>3372</v>
      </c>
      <c r="B3185" t="s">
        <v>19492</v>
      </c>
      <c r="C3185">
        <v>36</v>
      </c>
      <c r="D3185" s="296">
        <v>30.16</v>
      </c>
    </row>
    <row r="3186" spans="1:4" x14ac:dyDescent="0.35">
      <c r="A3186">
        <v>3373</v>
      </c>
      <c r="B3186" t="s">
        <v>19493</v>
      </c>
      <c r="C3186">
        <v>0</v>
      </c>
      <c r="D3186" s="296">
        <v>72.45</v>
      </c>
    </row>
    <row r="3187" spans="1:4" x14ac:dyDescent="0.35">
      <c r="A3187">
        <v>3374</v>
      </c>
      <c r="B3187" t="s">
        <v>19494</v>
      </c>
      <c r="C3187">
        <v>0</v>
      </c>
      <c r="D3187" s="296">
        <v>25.45</v>
      </c>
    </row>
    <row r="3188" spans="1:4" x14ac:dyDescent="0.35">
      <c r="A3188">
        <v>3375</v>
      </c>
      <c r="B3188" t="s">
        <v>19495</v>
      </c>
      <c r="C3188">
        <v>0</v>
      </c>
      <c r="D3188" s="296">
        <v>52.99</v>
      </c>
    </row>
    <row r="3189" spans="1:4" x14ac:dyDescent="0.35">
      <c r="A3189">
        <v>3376</v>
      </c>
      <c r="B3189" t="s">
        <v>19496</v>
      </c>
      <c r="C3189">
        <v>0</v>
      </c>
      <c r="D3189" s="296">
        <v>24.64</v>
      </c>
    </row>
    <row r="3190" spans="1:4" x14ac:dyDescent="0.35">
      <c r="A3190">
        <v>3377</v>
      </c>
      <c r="B3190" t="s">
        <v>19497</v>
      </c>
      <c r="C3190">
        <v>3</v>
      </c>
      <c r="D3190" s="296">
        <v>56.45</v>
      </c>
    </row>
    <row r="3191" spans="1:4" x14ac:dyDescent="0.35">
      <c r="A3191">
        <v>3378</v>
      </c>
      <c r="B3191" t="s">
        <v>19498</v>
      </c>
      <c r="C3191">
        <v>0</v>
      </c>
      <c r="D3191" s="296">
        <v>14.45</v>
      </c>
    </row>
    <row r="3192" spans="1:4" x14ac:dyDescent="0.35">
      <c r="A3192">
        <v>3379</v>
      </c>
      <c r="B3192" t="s">
        <v>19499</v>
      </c>
      <c r="C3192">
        <v>0</v>
      </c>
      <c r="D3192" s="296">
        <v>25.36</v>
      </c>
    </row>
    <row r="3193" spans="1:4" x14ac:dyDescent="0.35">
      <c r="A3193">
        <v>3380</v>
      </c>
      <c r="B3193" t="s">
        <v>19500</v>
      </c>
      <c r="C3193">
        <v>72</v>
      </c>
      <c r="D3193" s="296">
        <v>4.4169999999999998</v>
      </c>
    </row>
    <row r="3194" spans="1:4" x14ac:dyDescent="0.35">
      <c r="A3194">
        <v>3381</v>
      </c>
      <c r="B3194" t="s">
        <v>19501</v>
      </c>
      <c r="C3194">
        <v>0</v>
      </c>
      <c r="D3194" s="296">
        <v>14.9</v>
      </c>
    </row>
    <row r="3195" spans="1:4" x14ac:dyDescent="0.35">
      <c r="A3195">
        <v>3382</v>
      </c>
      <c r="B3195" t="s">
        <v>19502</v>
      </c>
      <c r="C3195">
        <v>0</v>
      </c>
      <c r="D3195" s="296">
        <v>20.3</v>
      </c>
    </row>
    <row r="3196" spans="1:4" x14ac:dyDescent="0.35">
      <c r="A3196">
        <v>3383</v>
      </c>
      <c r="B3196" t="s">
        <v>19503</v>
      </c>
      <c r="C3196">
        <v>0</v>
      </c>
      <c r="D3196" s="296">
        <v>6.53</v>
      </c>
    </row>
    <row r="3197" spans="1:4" x14ac:dyDescent="0.35">
      <c r="A3197">
        <v>3384</v>
      </c>
      <c r="B3197" t="s">
        <v>19504</v>
      </c>
      <c r="C3197">
        <v>0</v>
      </c>
      <c r="D3197" s="296">
        <v>19.7</v>
      </c>
    </row>
    <row r="3198" spans="1:4" x14ac:dyDescent="0.35">
      <c r="A3198">
        <v>3385</v>
      </c>
      <c r="B3198" t="s">
        <v>19505</v>
      </c>
      <c r="C3198">
        <v>0</v>
      </c>
      <c r="D3198" s="296">
        <v>13.45</v>
      </c>
    </row>
    <row r="3199" spans="1:4" x14ac:dyDescent="0.35">
      <c r="A3199">
        <v>3386</v>
      </c>
      <c r="B3199" t="s">
        <v>19506</v>
      </c>
      <c r="C3199">
        <v>3</v>
      </c>
      <c r="D3199" s="296">
        <v>18.41</v>
      </c>
    </row>
    <row r="3200" spans="1:4" x14ac:dyDescent="0.35">
      <c r="A3200">
        <v>3387</v>
      </c>
      <c r="B3200" t="s">
        <v>19507</v>
      </c>
      <c r="C3200">
        <v>0</v>
      </c>
      <c r="D3200" s="296">
        <v>15.41</v>
      </c>
    </row>
    <row r="3201" spans="1:4" x14ac:dyDescent="0.35">
      <c r="A3201">
        <v>3388</v>
      </c>
      <c r="B3201" t="s">
        <v>19508</v>
      </c>
      <c r="C3201">
        <v>0</v>
      </c>
      <c r="D3201" s="296">
        <v>33.96</v>
      </c>
    </row>
    <row r="3202" spans="1:4" x14ac:dyDescent="0.35">
      <c r="A3202">
        <v>3389</v>
      </c>
      <c r="B3202" t="s">
        <v>19509</v>
      </c>
      <c r="C3202">
        <v>0</v>
      </c>
      <c r="D3202" s="296">
        <v>4.4080000000000004</v>
      </c>
    </row>
    <row r="3203" spans="1:4" x14ac:dyDescent="0.35">
      <c r="A3203">
        <v>3390</v>
      </c>
      <c r="B3203" t="s">
        <v>19510</v>
      </c>
      <c r="C3203">
        <v>0</v>
      </c>
      <c r="D3203" s="296">
        <v>4.9880000000000004</v>
      </c>
    </row>
    <row r="3204" spans="1:4" x14ac:dyDescent="0.35">
      <c r="A3204">
        <v>3391</v>
      </c>
      <c r="B3204" t="s">
        <v>19511</v>
      </c>
      <c r="C3204">
        <v>0</v>
      </c>
      <c r="D3204" s="296">
        <v>9.2859999999999996</v>
      </c>
    </row>
    <row r="3205" spans="1:4" x14ac:dyDescent="0.35">
      <c r="A3205">
        <v>3392</v>
      </c>
      <c r="B3205" t="s">
        <v>19512</v>
      </c>
      <c r="C3205">
        <v>0</v>
      </c>
      <c r="D3205" s="296">
        <v>83.7</v>
      </c>
    </row>
    <row r="3206" spans="1:4" x14ac:dyDescent="0.35">
      <c r="A3206">
        <v>3393</v>
      </c>
      <c r="B3206" t="s">
        <v>19513</v>
      </c>
      <c r="C3206">
        <v>0</v>
      </c>
      <c r="D3206" s="296">
        <v>6.02</v>
      </c>
    </row>
    <row r="3207" spans="1:4" x14ac:dyDescent="0.35">
      <c r="A3207">
        <v>3394</v>
      </c>
      <c r="B3207" t="s">
        <v>19514</v>
      </c>
      <c r="C3207">
        <v>0</v>
      </c>
      <c r="D3207" s="296">
        <v>19.29</v>
      </c>
    </row>
    <row r="3208" spans="1:4" x14ac:dyDescent="0.35">
      <c r="A3208">
        <v>3395</v>
      </c>
      <c r="B3208" t="s">
        <v>19515</v>
      </c>
      <c r="C3208">
        <v>0</v>
      </c>
      <c r="D3208" s="296">
        <v>16.763000000000002</v>
      </c>
    </row>
    <row r="3209" spans="1:4" x14ac:dyDescent="0.35">
      <c r="A3209">
        <v>3396</v>
      </c>
      <c r="B3209" t="s">
        <v>19516</v>
      </c>
      <c r="C3209">
        <v>0</v>
      </c>
      <c r="D3209" s="296">
        <v>26.17</v>
      </c>
    </row>
    <row r="3210" spans="1:4" x14ac:dyDescent="0.35">
      <c r="A3210">
        <v>3397</v>
      </c>
      <c r="B3210" t="s">
        <v>19517</v>
      </c>
      <c r="C3210">
        <v>0</v>
      </c>
      <c r="D3210" s="296">
        <v>33.44</v>
      </c>
    </row>
    <row r="3211" spans="1:4" x14ac:dyDescent="0.35">
      <c r="A3211">
        <v>3398</v>
      </c>
      <c r="B3211" t="s">
        <v>19518</v>
      </c>
      <c r="C3211">
        <v>0</v>
      </c>
      <c r="D3211" s="296">
        <v>25.41</v>
      </c>
    </row>
    <row r="3212" spans="1:4" x14ac:dyDescent="0.35">
      <c r="A3212">
        <v>3399</v>
      </c>
      <c r="B3212" t="s">
        <v>19519</v>
      </c>
      <c r="C3212">
        <v>0</v>
      </c>
      <c r="D3212" s="296">
        <v>54.27</v>
      </c>
    </row>
    <row r="3213" spans="1:4" x14ac:dyDescent="0.35">
      <c r="A3213">
        <v>3400</v>
      </c>
      <c r="B3213" t="s">
        <v>19520</v>
      </c>
      <c r="C3213">
        <v>0</v>
      </c>
      <c r="D3213" s="296">
        <v>4.93</v>
      </c>
    </row>
    <row r="3214" spans="1:4" x14ac:dyDescent="0.35">
      <c r="A3214">
        <v>3401</v>
      </c>
      <c r="B3214" t="s">
        <v>19521</v>
      </c>
      <c r="C3214">
        <v>0</v>
      </c>
      <c r="D3214" s="296">
        <v>6.41</v>
      </c>
    </row>
    <row r="3215" spans="1:4" x14ac:dyDescent="0.35">
      <c r="A3215">
        <v>3402</v>
      </c>
      <c r="B3215" t="s">
        <v>19522</v>
      </c>
      <c r="C3215">
        <v>0</v>
      </c>
      <c r="D3215" s="296">
        <v>80.72</v>
      </c>
    </row>
    <row r="3216" spans="1:4" x14ac:dyDescent="0.35">
      <c r="A3216">
        <v>3403</v>
      </c>
      <c r="B3216" t="s">
        <v>19523</v>
      </c>
      <c r="C3216">
        <v>0</v>
      </c>
      <c r="D3216" s="296">
        <v>23.97</v>
      </c>
    </row>
    <row r="3217" spans="1:4" x14ac:dyDescent="0.35">
      <c r="A3217">
        <v>3404</v>
      </c>
      <c r="B3217" t="s">
        <v>19524</v>
      </c>
      <c r="C3217">
        <v>0</v>
      </c>
      <c r="D3217" s="296">
        <v>13.99</v>
      </c>
    </row>
    <row r="3218" spans="1:4" x14ac:dyDescent="0.35">
      <c r="A3218">
        <v>3405</v>
      </c>
      <c r="B3218" t="s">
        <v>19525</v>
      </c>
      <c r="C3218">
        <v>0</v>
      </c>
      <c r="D3218" s="296">
        <v>6.48</v>
      </c>
    </row>
    <row r="3219" spans="1:4" x14ac:dyDescent="0.35">
      <c r="A3219">
        <v>3406</v>
      </c>
      <c r="B3219" t="s">
        <v>19526</v>
      </c>
      <c r="C3219">
        <v>6</v>
      </c>
      <c r="D3219" s="296">
        <v>16.260000000000002</v>
      </c>
    </row>
    <row r="3220" spans="1:4" x14ac:dyDescent="0.35">
      <c r="A3220">
        <v>3407</v>
      </c>
      <c r="B3220" t="s">
        <v>19527</v>
      </c>
      <c r="C3220">
        <v>0</v>
      </c>
      <c r="D3220" s="296">
        <v>12.25</v>
      </c>
    </row>
    <row r="3221" spans="1:4" x14ac:dyDescent="0.35">
      <c r="A3221">
        <v>3408</v>
      </c>
      <c r="B3221" t="s">
        <v>19528</v>
      </c>
      <c r="C3221">
        <v>0</v>
      </c>
      <c r="D3221" s="296">
        <v>6.26</v>
      </c>
    </row>
    <row r="3222" spans="1:4" x14ac:dyDescent="0.35">
      <c r="A3222">
        <v>3409</v>
      </c>
      <c r="B3222" t="s">
        <v>19529</v>
      </c>
      <c r="C3222">
        <v>0</v>
      </c>
      <c r="D3222" s="296">
        <v>18.86</v>
      </c>
    </row>
    <row r="3223" spans="1:4" x14ac:dyDescent="0.35">
      <c r="A3223">
        <v>3410</v>
      </c>
      <c r="B3223" t="s">
        <v>19530</v>
      </c>
      <c r="C3223">
        <v>0</v>
      </c>
      <c r="D3223" s="296">
        <v>17.082999999999998</v>
      </c>
    </row>
    <row r="3224" spans="1:4" x14ac:dyDescent="0.35">
      <c r="A3224">
        <v>3411</v>
      </c>
      <c r="B3224" t="s">
        <v>19531</v>
      </c>
      <c r="C3224">
        <v>0</v>
      </c>
      <c r="D3224" s="296">
        <v>23.7</v>
      </c>
    </row>
    <row r="3225" spans="1:4" x14ac:dyDescent="0.35">
      <c r="A3225">
        <v>3412</v>
      </c>
      <c r="B3225" t="s">
        <v>19532</v>
      </c>
      <c r="C3225">
        <v>0</v>
      </c>
      <c r="D3225" s="296">
        <v>7.87</v>
      </c>
    </row>
    <row r="3226" spans="1:4" x14ac:dyDescent="0.35">
      <c r="A3226">
        <v>3413</v>
      </c>
      <c r="B3226" t="s">
        <v>19533</v>
      </c>
      <c r="C3226">
        <v>0</v>
      </c>
      <c r="D3226" s="296">
        <v>28.56</v>
      </c>
    </row>
    <row r="3227" spans="1:4" x14ac:dyDescent="0.35">
      <c r="A3227">
        <v>3414</v>
      </c>
      <c r="B3227" t="s">
        <v>19534</v>
      </c>
      <c r="C3227">
        <v>0</v>
      </c>
      <c r="D3227" s="296">
        <v>27.625</v>
      </c>
    </row>
    <row r="3228" spans="1:4" x14ac:dyDescent="0.35">
      <c r="A3228">
        <v>3415</v>
      </c>
      <c r="B3228" t="s">
        <v>19535</v>
      </c>
      <c r="C3228">
        <v>0</v>
      </c>
      <c r="D3228" s="296">
        <v>22.4</v>
      </c>
    </row>
    <row r="3229" spans="1:4" x14ac:dyDescent="0.35">
      <c r="A3229">
        <v>3416</v>
      </c>
      <c r="B3229" t="s">
        <v>19536</v>
      </c>
      <c r="C3229">
        <v>0</v>
      </c>
      <c r="D3229" s="296">
        <v>138.01</v>
      </c>
    </row>
    <row r="3230" spans="1:4" x14ac:dyDescent="0.35">
      <c r="A3230">
        <v>3417</v>
      </c>
      <c r="B3230" t="s">
        <v>19537</v>
      </c>
      <c r="C3230">
        <v>0</v>
      </c>
      <c r="D3230" s="296">
        <v>22.7</v>
      </c>
    </row>
    <row r="3231" spans="1:4" x14ac:dyDescent="0.35">
      <c r="A3231">
        <v>3418</v>
      </c>
      <c r="B3231" t="s">
        <v>19538</v>
      </c>
      <c r="C3231">
        <v>0</v>
      </c>
      <c r="D3231" s="296">
        <v>6.62</v>
      </c>
    </row>
    <row r="3232" spans="1:4" x14ac:dyDescent="0.35">
      <c r="A3232">
        <v>3419</v>
      </c>
      <c r="B3232" t="s">
        <v>19539</v>
      </c>
      <c r="C3232">
        <v>0</v>
      </c>
      <c r="D3232" s="296">
        <v>12.69</v>
      </c>
    </row>
    <row r="3233" spans="1:4" x14ac:dyDescent="0.35">
      <c r="A3233">
        <v>3420</v>
      </c>
      <c r="B3233" t="s">
        <v>19540</v>
      </c>
      <c r="C3233">
        <v>0</v>
      </c>
      <c r="D3233" s="296">
        <v>12.69</v>
      </c>
    </row>
    <row r="3234" spans="1:4" x14ac:dyDescent="0.35">
      <c r="A3234">
        <v>3421</v>
      </c>
      <c r="B3234" t="s">
        <v>19541</v>
      </c>
      <c r="C3234">
        <v>0</v>
      </c>
      <c r="D3234" s="296">
        <v>12.112</v>
      </c>
    </row>
    <row r="3235" spans="1:4" x14ac:dyDescent="0.35">
      <c r="A3235">
        <v>3422</v>
      </c>
      <c r="B3235" t="s">
        <v>19542</v>
      </c>
      <c r="C3235">
        <v>0</v>
      </c>
      <c r="D3235" s="296">
        <v>18.45</v>
      </c>
    </row>
    <row r="3236" spans="1:4" x14ac:dyDescent="0.35">
      <c r="A3236">
        <v>3423</v>
      </c>
      <c r="B3236" t="s">
        <v>19543</v>
      </c>
      <c r="C3236">
        <v>3</v>
      </c>
      <c r="D3236" s="296">
        <v>25.66</v>
      </c>
    </row>
    <row r="3237" spans="1:4" x14ac:dyDescent="0.35">
      <c r="A3237">
        <v>3424</v>
      </c>
      <c r="B3237" t="s">
        <v>19544</v>
      </c>
      <c r="C3237">
        <v>0</v>
      </c>
      <c r="D3237" s="296">
        <v>33.81</v>
      </c>
    </row>
    <row r="3238" spans="1:4" x14ac:dyDescent="0.35">
      <c r="A3238">
        <v>3425</v>
      </c>
      <c r="B3238" t="s">
        <v>19545</v>
      </c>
      <c r="C3238">
        <v>0</v>
      </c>
      <c r="D3238" s="296">
        <v>63.89</v>
      </c>
    </row>
    <row r="3239" spans="1:4" x14ac:dyDescent="0.35">
      <c r="A3239">
        <v>3426</v>
      </c>
      <c r="B3239" t="s">
        <v>19546</v>
      </c>
      <c r="C3239">
        <v>6</v>
      </c>
      <c r="D3239" s="296">
        <v>36.51</v>
      </c>
    </row>
    <row r="3240" spans="1:4" x14ac:dyDescent="0.35">
      <c r="A3240">
        <v>3427</v>
      </c>
      <c r="B3240" t="s">
        <v>19547</v>
      </c>
      <c r="C3240">
        <v>18</v>
      </c>
      <c r="D3240" s="296">
        <v>9.25</v>
      </c>
    </row>
    <row r="3241" spans="1:4" x14ac:dyDescent="0.35">
      <c r="A3241">
        <v>3428</v>
      </c>
      <c r="B3241" t="s">
        <v>19548</v>
      </c>
      <c r="C3241">
        <v>15</v>
      </c>
      <c r="D3241" s="296">
        <v>39</v>
      </c>
    </row>
    <row r="3242" spans="1:4" x14ac:dyDescent="0.35">
      <c r="A3242">
        <v>3429</v>
      </c>
      <c r="B3242" t="s">
        <v>19549</v>
      </c>
      <c r="C3242">
        <v>0</v>
      </c>
      <c r="D3242" s="296">
        <v>14.25</v>
      </c>
    </row>
    <row r="3243" spans="1:4" x14ac:dyDescent="0.35">
      <c r="A3243">
        <v>3430</v>
      </c>
      <c r="B3243" t="s">
        <v>19550</v>
      </c>
      <c r="C3243">
        <v>0</v>
      </c>
      <c r="D3243" s="296">
        <v>28.19</v>
      </c>
    </row>
    <row r="3244" spans="1:4" x14ac:dyDescent="0.35">
      <c r="A3244">
        <v>3431</v>
      </c>
      <c r="B3244" t="s">
        <v>19551</v>
      </c>
      <c r="C3244">
        <v>0</v>
      </c>
      <c r="D3244" s="296">
        <v>9.6310000000000002</v>
      </c>
    </row>
    <row r="3245" spans="1:4" x14ac:dyDescent="0.35">
      <c r="A3245">
        <v>3432</v>
      </c>
      <c r="B3245" t="s">
        <v>19552</v>
      </c>
      <c r="C3245">
        <v>0</v>
      </c>
      <c r="D3245" s="296">
        <v>8.9</v>
      </c>
    </row>
    <row r="3246" spans="1:4" x14ac:dyDescent="0.35">
      <c r="A3246">
        <v>3433</v>
      </c>
      <c r="B3246" t="s">
        <v>19553</v>
      </c>
      <c r="C3246">
        <v>0</v>
      </c>
      <c r="D3246" s="296">
        <v>5.35</v>
      </c>
    </row>
    <row r="3247" spans="1:4" x14ac:dyDescent="0.35">
      <c r="A3247">
        <v>3434</v>
      </c>
      <c r="B3247" t="s">
        <v>19554</v>
      </c>
      <c r="C3247">
        <v>0</v>
      </c>
      <c r="D3247" s="296">
        <v>5.5439999999999996</v>
      </c>
    </row>
    <row r="3248" spans="1:4" x14ac:dyDescent="0.35">
      <c r="A3248">
        <v>3435</v>
      </c>
      <c r="B3248" t="s">
        <v>19555</v>
      </c>
      <c r="C3248">
        <v>0</v>
      </c>
      <c r="D3248" s="296">
        <v>6.3360000000000003</v>
      </c>
    </row>
    <row r="3249" spans="1:4" x14ac:dyDescent="0.35">
      <c r="A3249">
        <v>3436</v>
      </c>
      <c r="B3249" t="s">
        <v>19556</v>
      </c>
      <c r="C3249">
        <v>0</v>
      </c>
      <c r="D3249" s="296">
        <v>5.5</v>
      </c>
    </row>
    <row r="3250" spans="1:4" x14ac:dyDescent="0.35">
      <c r="A3250">
        <v>3437</v>
      </c>
      <c r="B3250" t="s">
        <v>19557</v>
      </c>
      <c r="C3250">
        <v>60</v>
      </c>
      <c r="D3250" s="296">
        <v>4.5</v>
      </c>
    </row>
    <row r="3251" spans="1:4" x14ac:dyDescent="0.35">
      <c r="A3251">
        <v>3438</v>
      </c>
      <c r="B3251" t="s">
        <v>19558</v>
      </c>
      <c r="C3251">
        <v>90</v>
      </c>
      <c r="D3251" s="296">
        <v>4.5</v>
      </c>
    </row>
    <row r="3252" spans="1:4" x14ac:dyDescent="0.35">
      <c r="A3252">
        <v>3439</v>
      </c>
      <c r="B3252" t="s">
        <v>19559</v>
      </c>
      <c r="C3252">
        <v>198</v>
      </c>
      <c r="D3252" s="296">
        <v>4.8730000000000002</v>
      </c>
    </row>
    <row r="3253" spans="1:4" x14ac:dyDescent="0.35">
      <c r="A3253">
        <v>3440</v>
      </c>
      <c r="B3253" t="s">
        <v>19560</v>
      </c>
      <c r="C3253">
        <v>0</v>
      </c>
      <c r="D3253" s="296">
        <v>3.1</v>
      </c>
    </row>
    <row r="3254" spans="1:4" x14ac:dyDescent="0.35">
      <c r="A3254">
        <v>3441</v>
      </c>
      <c r="B3254" t="s">
        <v>19561</v>
      </c>
      <c r="C3254">
        <v>42</v>
      </c>
      <c r="D3254" s="296">
        <v>8.7629999999999999</v>
      </c>
    </row>
    <row r="3255" spans="1:4" x14ac:dyDescent="0.35">
      <c r="A3255">
        <v>3442</v>
      </c>
      <c r="B3255" t="s">
        <v>19562</v>
      </c>
      <c r="C3255">
        <v>228</v>
      </c>
      <c r="D3255" s="296">
        <v>3.6640000000000001</v>
      </c>
    </row>
    <row r="3256" spans="1:4" x14ac:dyDescent="0.35">
      <c r="A3256">
        <v>3443</v>
      </c>
      <c r="B3256" t="s">
        <v>19563</v>
      </c>
      <c r="C3256">
        <v>0</v>
      </c>
      <c r="D3256" s="296">
        <v>6.99</v>
      </c>
    </row>
    <row r="3257" spans="1:4" x14ac:dyDescent="0.35">
      <c r="A3257">
        <v>3444</v>
      </c>
      <c r="B3257" t="s">
        <v>19564</v>
      </c>
      <c r="C3257">
        <v>78</v>
      </c>
      <c r="D3257" s="296">
        <v>7.5529999999999999</v>
      </c>
    </row>
    <row r="3258" spans="1:4" x14ac:dyDescent="0.35">
      <c r="A3258">
        <v>3445</v>
      </c>
      <c r="B3258" t="s">
        <v>19565</v>
      </c>
      <c r="C3258">
        <v>0</v>
      </c>
      <c r="D3258" s="296">
        <v>8.41</v>
      </c>
    </row>
    <row r="3259" spans="1:4" x14ac:dyDescent="0.35">
      <c r="A3259">
        <v>3446</v>
      </c>
      <c r="B3259" t="s">
        <v>19566</v>
      </c>
      <c r="C3259">
        <v>0</v>
      </c>
      <c r="D3259" s="296">
        <v>8.9670000000000005</v>
      </c>
    </row>
    <row r="3260" spans="1:4" x14ac:dyDescent="0.35">
      <c r="A3260">
        <v>3447</v>
      </c>
      <c r="B3260" t="s">
        <v>19567</v>
      </c>
      <c r="C3260">
        <v>0</v>
      </c>
      <c r="D3260" s="296">
        <v>1.39</v>
      </c>
    </row>
    <row r="3261" spans="1:4" x14ac:dyDescent="0.35">
      <c r="A3261">
        <v>3448</v>
      </c>
      <c r="B3261" t="s">
        <v>19568</v>
      </c>
      <c r="C3261">
        <v>0</v>
      </c>
      <c r="D3261" s="296">
        <v>9.84</v>
      </c>
    </row>
    <row r="3262" spans="1:4" x14ac:dyDescent="0.35">
      <c r="A3262">
        <v>3449</v>
      </c>
      <c r="B3262" t="s">
        <v>19569</v>
      </c>
      <c r="C3262">
        <v>0</v>
      </c>
      <c r="D3262" s="296">
        <v>3.51</v>
      </c>
    </row>
    <row r="3263" spans="1:4" x14ac:dyDescent="0.35">
      <c r="A3263">
        <v>3450</v>
      </c>
      <c r="B3263" t="s">
        <v>19570</v>
      </c>
      <c r="C3263">
        <v>0</v>
      </c>
      <c r="D3263" s="296">
        <v>8.82</v>
      </c>
    </row>
    <row r="3264" spans="1:4" x14ac:dyDescent="0.35">
      <c r="A3264">
        <v>3451</v>
      </c>
      <c r="B3264" t="s">
        <v>19571</v>
      </c>
      <c r="C3264">
        <v>3</v>
      </c>
      <c r="D3264" s="296">
        <v>23.92</v>
      </c>
    </row>
    <row r="3265" spans="1:4" x14ac:dyDescent="0.35">
      <c r="A3265">
        <v>3452</v>
      </c>
      <c r="B3265" t="s">
        <v>19572</v>
      </c>
      <c r="C3265">
        <v>0</v>
      </c>
      <c r="D3265" s="296">
        <v>22.95</v>
      </c>
    </row>
    <row r="3266" spans="1:4" x14ac:dyDescent="0.35">
      <c r="A3266">
        <v>3453</v>
      </c>
      <c r="B3266" t="s">
        <v>19573</v>
      </c>
      <c r="C3266">
        <v>12</v>
      </c>
      <c r="D3266" s="296">
        <v>3.7770000000000001</v>
      </c>
    </row>
    <row r="3267" spans="1:4" x14ac:dyDescent="0.35">
      <c r="A3267">
        <v>3454</v>
      </c>
      <c r="B3267" t="s">
        <v>19574</v>
      </c>
      <c r="C3267">
        <v>0</v>
      </c>
      <c r="D3267" s="296">
        <v>35</v>
      </c>
    </row>
    <row r="3268" spans="1:4" x14ac:dyDescent="0.35">
      <c r="A3268">
        <v>3455</v>
      </c>
      <c r="B3268" t="s">
        <v>19575</v>
      </c>
      <c r="C3268">
        <v>12</v>
      </c>
      <c r="D3268" s="296">
        <v>9</v>
      </c>
    </row>
    <row r="3269" spans="1:4" x14ac:dyDescent="0.35">
      <c r="A3269">
        <v>3456</v>
      </c>
      <c r="B3269" t="s">
        <v>19576</v>
      </c>
      <c r="C3269">
        <v>0</v>
      </c>
      <c r="D3269" s="296">
        <v>25</v>
      </c>
    </row>
    <row r="3270" spans="1:4" x14ac:dyDescent="0.35">
      <c r="A3270">
        <v>3457</v>
      </c>
      <c r="B3270" t="s">
        <v>19577</v>
      </c>
      <c r="C3270">
        <v>0</v>
      </c>
      <c r="D3270" s="296">
        <v>25.88</v>
      </c>
    </row>
    <row r="3271" spans="1:4" x14ac:dyDescent="0.35">
      <c r="A3271">
        <v>3458</v>
      </c>
      <c r="B3271" t="s">
        <v>19578</v>
      </c>
      <c r="C3271">
        <v>0</v>
      </c>
      <c r="D3271" s="296">
        <v>45.88</v>
      </c>
    </row>
    <row r="3272" spans="1:4" x14ac:dyDescent="0.35">
      <c r="A3272">
        <v>3459</v>
      </c>
      <c r="B3272" t="s">
        <v>19579</v>
      </c>
      <c r="C3272">
        <v>0</v>
      </c>
      <c r="D3272" s="296">
        <v>26.21</v>
      </c>
    </row>
    <row r="3273" spans="1:4" x14ac:dyDescent="0.35">
      <c r="A3273">
        <v>3460</v>
      </c>
      <c r="B3273" t="s">
        <v>19580</v>
      </c>
      <c r="C3273">
        <v>0</v>
      </c>
      <c r="D3273" s="296">
        <v>27.83</v>
      </c>
    </row>
    <row r="3274" spans="1:4" x14ac:dyDescent="0.35">
      <c r="A3274">
        <v>3461</v>
      </c>
      <c r="B3274" t="s">
        <v>19581</v>
      </c>
      <c r="C3274">
        <v>0</v>
      </c>
      <c r="D3274" s="296">
        <v>23.280999999999999</v>
      </c>
    </row>
    <row r="3275" spans="1:4" x14ac:dyDescent="0.35">
      <c r="A3275">
        <v>3462</v>
      </c>
      <c r="B3275" t="s">
        <v>19582</v>
      </c>
      <c r="C3275">
        <v>0</v>
      </c>
      <c r="D3275" s="296">
        <v>22.45</v>
      </c>
    </row>
    <row r="3276" spans="1:4" x14ac:dyDescent="0.35">
      <c r="A3276">
        <v>3463</v>
      </c>
      <c r="B3276" t="s">
        <v>19583</v>
      </c>
      <c r="C3276">
        <v>3</v>
      </c>
      <c r="D3276" s="296">
        <v>37.369999999999997</v>
      </c>
    </row>
    <row r="3277" spans="1:4" x14ac:dyDescent="0.35">
      <c r="A3277">
        <v>3464</v>
      </c>
      <c r="B3277" t="s">
        <v>19584</v>
      </c>
      <c r="C3277">
        <v>0</v>
      </c>
      <c r="D3277" s="296">
        <v>31.66</v>
      </c>
    </row>
    <row r="3278" spans="1:4" x14ac:dyDescent="0.35">
      <c r="A3278">
        <v>3465</v>
      </c>
      <c r="B3278" t="s">
        <v>19585</v>
      </c>
      <c r="C3278">
        <v>0</v>
      </c>
      <c r="D3278" s="296">
        <v>14.58</v>
      </c>
    </row>
    <row r="3279" spans="1:4" x14ac:dyDescent="0.35">
      <c r="A3279">
        <v>3466</v>
      </c>
      <c r="B3279" t="s">
        <v>19586</v>
      </c>
      <c r="C3279">
        <v>9</v>
      </c>
      <c r="D3279" s="296">
        <v>14.58</v>
      </c>
    </row>
    <row r="3280" spans="1:4" x14ac:dyDescent="0.35">
      <c r="A3280">
        <v>3467</v>
      </c>
      <c r="B3280" t="s">
        <v>19587</v>
      </c>
      <c r="C3280">
        <v>3</v>
      </c>
      <c r="D3280" s="296">
        <v>16.05</v>
      </c>
    </row>
    <row r="3281" spans="1:4" x14ac:dyDescent="0.35">
      <c r="A3281">
        <v>3468</v>
      </c>
      <c r="B3281" t="s">
        <v>19588</v>
      </c>
      <c r="C3281">
        <v>0</v>
      </c>
      <c r="D3281" s="296">
        <v>19.399999999999999</v>
      </c>
    </row>
    <row r="3282" spans="1:4" x14ac:dyDescent="0.35">
      <c r="A3282">
        <v>3469</v>
      </c>
      <c r="B3282" t="s">
        <v>19589</v>
      </c>
      <c r="C3282">
        <v>0</v>
      </c>
      <c r="D3282" s="296">
        <v>19.63</v>
      </c>
    </row>
    <row r="3283" spans="1:4" x14ac:dyDescent="0.35">
      <c r="A3283">
        <v>3470</v>
      </c>
      <c r="B3283" t="s">
        <v>19590</v>
      </c>
      <c r="C3283">
        <v>0</v>
      </c>
      <c r="D3283" s="296">
        <v>13.15</v>
      </c>
    </row>
    <row r="3284" spans="1:4" x14ac:dyDescent="0.35">
      <c r="A3284">
        <v>3471</v>
      </c>
      <c r="B3284" t="s">
        <v>19591</v>
      </c>
      <c r="C3284">
        <v>3</v>
      </c>
      <c r="D3284" s="296">
        <v>24.46</v>
      </c>
    </row>
    <row r="3285" spans="1:4" x14ac:dyDescent="0.35">
      <c r="A3285">
        <v>3472</v>
      </c>
      <c r="B3285" t="s">
        <v>19592</v>
      </c>
      <c r="C3285">
        <v>0</v>
      </c>
      <c r="D3285" s="296">
        <v>13.2</v>
      </c>
    </row>
    <row r="3286" spans="1:4" x14ac:dyDescent="0.35">
      <c r="A3286">
        <v>3473</v>
      </c>
      <c r="B3286" t="s">
        <v>19593</v>
      </c>
      <c r="C3286">
        <v>0</v>
      </c>
      <c r="D3286" s="296">
        <v>9.3699999999999992</v>
      </c>
    </row>
    <row r="3287" spans="1:4" x14ac:dyDescent="0.35">
      <c r="A3287">
        <v>3474</v>
      </c>
      <c r="B3287" t="s">
        <v>19594</v>
      </c>
      <c r="C3287">
        <v>0</v>
      </c>
      <c r="D3287" s="296">
        <v>25.04</v>
      </c>
    </row>
    <row r="3288" spans="1:4" x14ac:dyDescent="0.35">
      <c r="A3288">
        <v>3475</v>
      </c>
      <c r="B3288" t="s">
        <v>19595</v>
      </c>
      <c r="C3288">
        <v>15</v>
      </c>
      <c r="D3288" s="296">
        <v>24.04</v>
      </c>
    </row>
    <row r="3289" spans="1:4" x14ac:dyDescent="0.35">
      <c r="A3289">
        <v>3476</v>
      </c>
      <c r="B3289" t="s">
        <v>19596</v>
      </c>
      <c r="C3289">
        <v>0</v>
      </c>
      <c r="D3289" s="296">
        <v>29.9</v>
      </c>
    </row>
    <row r="3290" spans="1:4" x14ac:dyDescent="0.35">
      <c r="A3290">
        <v>3477</v>
      </c>
      <c r="B3290" t="s">
        <v>19597</v>
      </c>
      <c r="C3290">
        <v>0</v>
      </c>
      <c r="D3290" s="296">
        <v>20.9</v>
      </c>
    </row>
    <row r="3291" spans="1:4" x14ac:dyDescent="0.35">
      <c r="A3291">
        <v>3478</v>
      </c>
      <c r="B3291" t="s">
        <v>19598</v>
      </c>
      <c r="C3291">
        <v>0</v>
      </c>
      <c r="D3291" s="296">
        <v>27.07</v>
      </c>
    </row>
    <row r="3292" spans="1:4" x14ac:dyDescent="0.35">
      <c r="A3292">
        <v>3479</v>
      </c>
      <c r="B3292" t="s">
        <v>19599</v>
      </c>
      <c r="C3292">
        <v>0</v>
      </c>
      <c r="D3292" s="296">
        <v>14.86</v>
      </c>
    </row>
    <row r="3293" spans="1:4" x14ac:dyDescent="0.35">
      <c r="A3293">
        <v>3480</v>
      </c>
      <c r="B3293" t="s">
        <v>19600</v>
      </c>
      <c r="C3293">
        <v>0</v>
      </c>
      <c r="D3293" s="296">
        <v>23.2</v>
      </c>
    </row>
    <row r="3294" spans="1:4" x14ac:dyDescent="0.35">
      <c r="A3294">
        <v>3481</v>
      </c>
      <c r="B3294" t="s">
        <v>19601</v>
      </c>
      <c r="C3294">
        <v>0</v>
      </c>
      <c r="D3294" s="296">
        <v>11.62</v>
      </c>
    </row>
    <row r="3295" spans="1:4" x14ac:dyDescent="0.35">
      <c r="A3295">
        <v>3482</v>
      </c>
      <c r="B3295" t="s">
        <v>19602</v>
      </c>
      <c r="C3295">
        <v>0</v>
      </c>
      <c r="D3295" s="296">
        <v>20.5</v>
      </c>
    </row>
    <row r="3296" spans="1:4" x14ac:dyDescent="0.35">
      <c r="A3296">
        <v>3483</v>
      </c>
      <c r="B3296" t="s">
        <v>19603</v>
      </c>
      <c r="C3296">
        <v>0</v>
      </c>
      <c r="D3296" s="296">
        <v>16.41</v>
      </c>
    </row>
    <row r="3297" spans="1:4" x14ac:dyDescent="0.35">
      <c r="A3297">
        <v>3485</v>
      </c>
      <c r="B3297" t="s">
        <v>19604</v>
      </c>
      <c r="C3297">
        <v>0</v>
      </c>
      <c r="D3297" s="296">
        <v>29.29</v>
      </c>
    </row>
    <row r="3298" spans="1:4" x14ac:dyDescent="0.35">
      <c r="A3298">
        <v>3486</v>
      </c>
      <c r="B3298" t="s">
        <v>19605</v>
      </c>
      <c r="C3298">
        <v>0</v>
      </c>
      <c r="D3298" s="296">
        <v>6.83</v>
      </c>
    </row>
    <row r="3299" spans="1:4" x14ac:dyDescent="0.35">
      <c r="A3299">
        <v>3487</v>
      </c>
      <c r="B3299" t="s">
        <v>19606</v>
      </c>
      <c r="C3299">
        <v>6</v>
      </c>
      <c r="D3299" s="296">
        <v>9.9700000000000006</v>
      </c>
    </row>
    <row r="3300" spans="1:4" x14ac:dyDescent="0.35">
      <c r="A3300">
        <v>3488</v>
      </c>
      <c r="B3300" t="s">
        <v>19607</v>
      </c>
      <c r="C3300">
        <v>0</v>
      </c>
      <c r="D3300" s="296">
        <v>15.37</v>
      </c>
    </row>
    <row r="3301" spans="1:4" x14ac:dyDescent="0.35">
      <c r="A3301">
        <v>3489</v>
      </c>
      <c r="B3301" t="s">
        <v>19608</v>
      </c>
      <c r="C3301">
        <v>0</v>
      </c>
      <c r="D3301" s="296">
        <v>50.34</v>
      </c>
    </row>
    <row r="3302" spans="1:4" x14ac:dyDescent="0.35">
      <c r="A3302">
        <v>3490</v>
      </c>
      <c r="B3302" t="s">
        <v>19609</v>
      </c>
      <c r="C3302">
        <v>0</v>
      </c>
      <c r="D3302" s="296">
        <v>7.45</v>
      </c>
    </row>
    <row r="3303" spans="1:4" x14ac:dyDescent="0.35">
      <c r="A3303">
        <v>3491</v>
      </c>
      <c r="B3303" t="s">
        <v>19610</v>
      </c>
      <c r="C3303">
        <v>0</v>
      </c>
      <c r="D3303" s="296">
        <v>20.04</v>
      </c>
    </row>
    <row r="3304" spans="1:4" x14ac:dyDescent="0.35">
      <c r="A3304">
        <v>3492</v>
      </c>
      <c r="B3304" t="s">
        <v>19611</v>
      </c>
      <c r="C3304">
        <v>0</v>
      </c>
      <c r="D3304" s="296">
        <v>39.9</v>
      </c>
    </row>
    <row r="3305" spans="1:4" x14ac:dyDescent="0.35">
      <c r="A3305">
        <v>3493</v>
      </c>
      <c r="B3305" t="s">
        <v>19612</v>
      </c>
      <c r="C3305">
        <v>0</v>
      </c>
      <c r="D3305" s="296">
        <v>16.2</v>
      </c>
    </row>
    <row r="3306" spans="1:4" x14ac:dyDescent="0.35">
      <c r="A3306">
        <v>3494</v>
      </c>
      <c r="B3306" t="s">
        <v>19613</v>
      </c>
      <c r="C3306">
        <v>0</v>
      </c>
      <c r="D3306" s="296">
        <v>48.75</v>
      </c>
    </row>
    <row r="3307" spans="1:4" x14ac:dyDescent="0.35">
      <c r="A3307">
        <v>3495</v>
      </c>
      <c r="B3307" t="s">
        <v>19614</v>
      </c>
      <c r="C3307">
        <v>0</v>
      </c>
      <c r="D3307" s="296">
        <v>8.01</v>
      </c>
    </row>
    <row r="3308" spans="1:4" x14ac:dyDescent="0.35">
      <c r="A3308">
        <v>3496</v>
      </c>
      <c r="B3308" t="s">
        <v>19615</v>
      </c>
      <c r="C3308">
        <v>0</v>
      </c>
      <c r="D3308" s="296">
        <v>23.1</v>
      </c>
    </row>
    <row r="3309" spans="1:4" x14ac:dyDescent="0.35">
      <c r="A3309">
        <v>3497</v>
      </c>
      <c r="B3309" t="s">
        <v>19616</v>
      </c>
      <c r="C3309">
        <v>0</v>
      </c>
      <c r="D3309" s="296">
        <v>15.94</v>
      </c>
    </row>
    <row r="3310" spans="1:4" x14ac:dyDescent="0.35">
      <c r="A3310">
        <v>3498</v>
      </c>
      <c r="B3310" t="s">
        <v>19617</v>
      </c>
      <c r="C3310">
        <v>0</v>
      </c>
      <c r="D3310" s="296">
        <v>21.257999999999999</v>
      </c>
    </row>
    <row r="3311" spans="1:4" x14ac:dyDescent="0.35">
      <c r="A3311">
        <v>3499</v>
      </c>
      <c r="B3311" t="s">
        <v>19618</v>
      </c>
      <c r="C3311">
        <v>6</v>
      </c>
      <c r="D3311" s="296">
        <v>14.7</v>
      </c>
    </row>
    <row r="3312" spans="1:4" x14ac:dyDescent="0.35">
      <c r="A3312">
        <v>3500</v>
      </c>
      <c r="B3312" t="s">
        <v>19619</v>
      </c>
      <c r="C3312">
        <v>0</v>
      </c>
      <c r="D3312" s="296">
        <v>22.41</v>
      </c>
    </row>
    <row r="3313" spans="1:4" x14ac:dyDescent="0.35">
      <c r="A3313">
        <v>3501</v>
      </c>
      <c r="B3313" t="s">
        <v>19620</v>
      </c>
      <c r="C3313">
        <v>0</v>
      </c>
      <c r="D3313" s="296">
        <v>23.41</v>
      </c>
    </row>
    <row r="3314" spans="1:4" x14ac:dyDescent="0.35">
      <c r="A3314">
        <v>3502</v>
      </c>
      <c r="B3314" t="s">
        <v>19621</v>
      </c>
      <c r="C3314">
        <v>9</v>
      </c>
      <c r="D3314" s="296">
        <v>36.58</v>
      </c>
    </row>
    <row r="3315" spans="1:4" x14ac:dyDescent="0.35">
      <c r="A3315">
        <v>3503</v>
      </c>
      <c r="B3315" t="s">
        <v>19622</v>
      </c>
      <c r="C3315">
        <v>0</v>
      </c>
      <c r="D3315" s="296">
        <v>8.3330000000000002</v>
      </c>
    </row>
    <row r="3316" spans="1:4" x14ac:dyDescent="0.35">
      <c r="A3316">
        <v>3504</v>
      </c>
      <c r="B3316" t="s">
        <v>19623</v>
      </c>
      <c r="C3316">
        <v>0</v>
      </c>
      <c r="D3316" s="296">
        <v>19.11</v>
      </c>
    </row>
    <row r="3317" spans="1:4" x14ac:dyDescent="0.35">
      <c r="A3317">
        <v>3506</v>
      </c>
      <c r="B3317" t="s">
        <v>19624</v>
      </c>
      <c r="C3317">
        <v>0</v>
      </c>
      <c r="D3317" s="296">
        <v>25</v>
      </c>
    </row>
    <row r="3318" spans="1:4" x14ac:dyDescent="0.35">
      <c r="A3318">
        <v>3507</v>
      </c>
      <c r="B3318" t="s">
        <v>19625</v>
      </c>
      <c r="C3318">
        <v>0</v>
      </c>
      <c r="D3318" s="296">
        <v>4</v>
      </c>
    </row>
    <row r="3319" spans="1:4" x14ac:dyDescent="0.35">
      <c r="A3319">
        <v>3508</v>
      </c>
      <c r="B3319" t="s">
        <v>19626</v>
      </c>
      <c r="C3319">
        <v>0</v>
      </c>
      <c r="D3319" s="296">
        <v>9</v>
      </c>
    </row>
    <row r="3320" spans="1:4" x14ac:dyDescent="0.35">
      <c r="A3320">
        <v>3509</v>
      </c>
      <c r="B3320" t="s">
        <v>19627</v>
      </c>
      <c r="C3320">
        <v>0</v>
      </c>
      <c r="D3320" s="296">
        <v>5.8</v>
      </c>
    </row>
    <row r="3321" spans="1:4" x14ac:dyDescent="0.35">
      <c r="A3321">
        <v>3510</v>
      </c>
      <c r="B3321" t="s">
        <v>19628</v>
      </c>
      <c r="C3321">
        <v>0</v>
      </c>
      <c r="D3321" s="296">
        <v>6</v>
      </c>
    </row>
    <row r="3322" spans="1:4" x14ac:dyDescent="0.35">
      <c r="A3322">
        <v>3511</v>
      </c>
      <c r="B3322" t="s">
        <v>19629</v>
      </c>
      <c r="C3322">
        <v>0</v>
      </c>
      <c r="D3322" s="296">
        <v>18</v>
      </c>
    </row>
    <row r="3323" spans="1:4" x14ac:dyDescent="0.35">
      <c r="A3323">
        <v>3512</v>
      </c>
      <c r="B3323" t="s">
        <v>19630</v>
      </c>
      <c r="C3323">
        <v>0</v>
      </c>
      <c r="D3323" s="296">
        <v>8</v>
      </c>
    </row>
    <row r="3324" spans="1:4" x14ac:dyDescent="0.35">
      <c r="A3324">
        <v>3513</v>
      </c>
      <c r="B3324" t="s">
        <v>19631</v>
      </c>
      <c r="C3324">
        <v>0</v>
      </c>
      <c r="D3324" s="296">
        <v>13.2</v>
      </c>
    </row>
    <row r="3325" spans="1:4" x14ac:dyDescent="0.35">
      <c r="A3325">
        <v>3514</v>
      </c>
      <c r="B3325" t="s">
        <v>19632</v>
      </c>
      <c r="C3325">
        <v>0</v>
      </c>
      <c r="D3325" s="296">
        <v>4.51</v>
      </c>
    </row>
    <row r="3326" spans="1:4" x14ac:dyDescent="0.35">
      <c r="A3326">
        <v>3515</v>
      </c>
      <c r="B3326" t="s">
        <v>19633</v>
      </c>
      <c r="C3326">
        <v>9</v>
      </c>
      <c r="D3326" s="296">
        <v>3.5289999999999999</v>
      </c>
    </row>
    <row r="3327" spans="1:4" x14ac:dyDescent="0.35">
      <c r="A3327">
        <v>3516</v>
      </c>
      <c r="B3327" t="s">
        <v>19634</v>
      </c>
      <c r="C3327">
        <v>0</v>
      </c>
      <c r="D3327" s="296">
        <v>9.82</v>
      </c>
    </row>
    <row r="3328" spans="1:4" x14ac:dyDescent="0.35">
      <c r="A3328">
        <v>3517</v>
      </c>
      <c r="B3328" t="s">
        <v>19635</v>
      </c>
      <c r="C3328">
        <v>0</v>
      </c>
      <c r="D3328" s="296">
        <v>6.66</v>
      </c>
    </row>
    <row r="3329" spans="1:4" x14ac:dyDescent="0.35">
      <c r="A3329">
        <v>3518</v>
      </c>
      <c r="B3329" t="s">
        <v>19636</v>
      </c>
      <c r="C3329">
        <v>0</v>
      </c>
      <c r="D3329" s="296">
        <v>11.64</v>
      </c>
    </row>
    <row r="3330" spans="1:4" x14ac:dyDescent="0.35">
      <c r="A3330">
        <v>3519</v>
      </c>
      <c r="B3330" t="s">
        <v>19637</v>
      </c>
      <c r="C3330">
        <v>0</v>
      </c>
      <c r="D3330" s="296">
        <v>4.8600000000000003</v>
      </c>
    </row>
    <row r="3331" spans="1:4" x14ac:dyDescent="0.35">
      <c r="A3331">
        <v>3520</v>
      </c>
      <c r="B3331" t="s">
        <v>19638</v>
      </c>
      <c r="C3331">
        <v>0</v>
      </c>
      <c r="D3331" s="296">
        <v>3</v>
      </c>
    </row>
    <row r="3332" spans="1:4" x14ac:dyDescent="0.35">
      <c r="A3332">
        <v>3521</v>
      </c>
      <c r="B3332" t="s">
        <v>19639</v>
      </c>
      <c r="C3332">
        <v>0</v>
      </c>
      <c r="D3332" s="296">
        <v>4.4000000000000004</v>
      </c>
    </row>
    <row r="3333" spans="1:4" x14ac:dyDescent="0.35">
      <c r="A3333">
        <v>3522</v>
      </c>
      <c r="B3333" t="s">
        <v>19640</v>
      </c>
      <c r="C3333">
        <v>0</v>
      </c>
      <c r="D3333" s="296">
        <v>3.87</v>
      </c>
    </row>
    <row r="3334" spans="1:4" x14ac:dyDescent="0.35">
      <c r="A3334">
        <v>3523</v>
      </c>
      <c r="B3334" t="s">
        <v>19641</v>
      </c>
      <c r="C3334">
        <v>0</v>
      </c>
      <c r="D3334" s="296">
        <v>6.35</v>
      </c>
    </row>
    <row r="3335" spans="1:4" x14ac:dyDescent="0.35">
      <c r="A3335">
        <v>3524</v>
      </c>
      <c r="B3335" t="s">
        <v>19642</v>
      </c>
      <c r="C3335">
        <v>0</v>
      </c>
      <c r="D3335" s="296">
        <v>20</v>
      </c>
    </row>
    <row r="3336" spans="1:4" x14ac:dyDescent="0.35">
      <c r="A3336">
        <v>3525</v>
      </c>
      <c r="B3336" t="s">
        <v>19643</v>
      </c>
      <c r="C3336">
        <v>0</v>
      </c>
      <c r="D3336" s="296">
        <v>7.3</v>
      </c>
    </row>
    <row r="3337" spans="1:4" x14ac:dyDescent="0.35">
      <c r="A3337">
        <v>3526</v>
      </c>
      <c r="B3337" t="s">
        <v>19644</v>
      </c>
      <c r="C3337">
        <v>0</v>
      </c>
      <c r="D3337" s="296">
        <v>8.0719999999999992</v>
      </c>
    </row>
    <row r="3338" spans="1:4" x14ac:dyDescent="0.35">
      <c r="A3338">
        <v>3527</v>
      </c>
      <c r="B3338" t="s">
        <v>19645</v>
      </c>
      <c r="C3338">
        <v>0</v>
      </c>
      <c r="D3338" s="296">
        <v>12.3</v>
      </c>
    </row>
    <row r="3339" spans="1:4" x14ac:dyDescent="0.35">
      <c r="A3339">
        <v>3528</v>
      </c>
      <c r="B3339" t="s">
        <v>19646</v>
      </c>
      <c r="C3339">
        <v>0</v>
      </c>
      <c r="D3339" s="296">
        <v>14.59</v>
      </c>
    </row>
    <row r="3340" spans="1:4" x14ac:dyDescent="0.35">
      <c r="A3340">
        <v>3529</v>
      </c>
      <c r="B3340" t="s">
        <v>19647</v>
      </c>
      <c r="C3340">
        <v>0</v>
      </c>
      <c r="D3340" s="296">
        <v>4</v>
      </c>
    </row>
    <row r="3341" spans="1:4" x14ac:dyDescent="0.35">
      <c r="A3341">
        <v>3530</v>
      </c>
      <c r="B3341" t="s">
        <v>19648</v>
      </c>
      <c r="C3341">
        <v>0</v>
      </c>
      <c r="D3341" s="296">
        <v>50</v>
      </c>
    </row>
    <row r="3342" spans="1:4" x14ac:dyDescent="0.35">
      <c r="A3342">
        <v>3531</v>
      </c>
      <c r="B3342" t="s">
        <v>19649</v>
      </c>
      <c r="C3342">
        <v>0</v>
      </c>
      <c r="D3342" s="296">
        <v>80</v>
      </c>
    </row>
    <row r="3343" spans="1:4" x14ac:dyDescent="0.35">
      <c r="A3343">
        <v>3532</v>
      </c>
      <c r="B3343" t="s">
        <v>19650</v>
      </c>
      <c r="C3343">
        <v>0</v>
      </c>
      <c r="D3343" s="296">
        <v>27.637</v>
      </c>
    </row>
    <row r="3344" spans="1:4" x14ac:dyDescent="0.35">
      <c r="A3344">
        <v>3533</v>
      </c>
      <c r="B3344" t="s">
        <v>19651</v>
      </c>
      <c r="C3344">
        <v>0</v>
      </c>
      <c r="D3344" s="296">
        <v>5.71</v>
      </c>
    </row>
    <row r="3345" spans="1:4" x14ac:dyDescent="0.35">
      <c r="A3345">
        <v>3534</v>
      </c>
      <c r="B3345" t="s">
        <v>19652</v>
      </c>
      <c r="C3345">
        <v>0</v>
      </c>
      <c r="D3345" s="296">
        <v>25</v>
      </c>
    </row>
    <row r="3346" spans="1:4" x14ac:dyDescent="0.35">
      <c r="A3346">
        <v>3536</v>
      </c>
      <c r="B3346" t="s">
        <v>19653</v>
      </c>
      <c r="C3346">
        <v>0</v>
      </c>
      <c r="D3346" s="296">
        <v>28.8</v>
      </c>
    </row>
    <row r="3347" spans="1:4" x14ac:dyDescent="0.35">
      <c r="A3347">
        <v>3537</v>
      </c>
      <c r="B3347" t="s">
        <v>19654</v>
      </c>
      <c r="C3347">
        <v>0</v>
      </c>
      <c r="D3347" s="296">
        <v>16.07</v>
      </c>
    </row>
    <row r="3348" spans="1:4" x14ac:dyDescent="0.35">
      <c r="A3348">
        <v>3538</v>
      </c>
      <c r="B3348" t="s">
        <v>19655</v>
      </c>
      <c r="C3348">
        <v>0</v>
      </c>
      <c r="D3348" s="296">
        <v>16.07</v>
      </c>
    </row>
    <row r="3349" spans="1:4" x14ac:dyDescent="0.35">
      <c r="A3349">
        <v>3539</v>
      </c>
      <c r="B3349" t="s">
        <v>19656</v>
      </c>
      <c r="C3349">
        <v>0</v>
      </c>
      <c r="D3349" s="296">
        <v>25</v>
      </c>
    </row>
    <row r="3350" spans="1:4" x14ac:dyDescent="0.35">
      <c r="A3350">
        <v>3540</v>
      </c>
      <c r="B3350" t="s">
        <v>19657</v>
      </c>
      <c r="C3350">
        <v>0</v>
      </c>
      <c r="D3350" s="296">
        <v>9.84</v>
      </c>
    </row>
    <row r="3351" spans="1:4" x14ac:dyDescent="0.35">
      <c r="A3351">
        <v>3541</v>
      </c>
      <c r="B3351" t="s">
        <v>19658</v>
      </c>
      <c r="C3351">
        <v>0</v>
      </c>
      <c r="D3351" s="296">
        <v>11.45</v>
      </c>
    </row>
    <row r="3352" spans="1:4" x14ac:dyDescent="0.35">
      <c r="A3352">
        <v>3542</v>
      </c>
      <c r="B3352" t="s">
        <v>19659</v>
      </c>
      <c r="C3352">
        <v>9</v>
      </c>
      <c r="D3352" s="296">
        <v>8.3000000000000007</v>
      </c>
    </row>
    <row r="3353" spans="1:4" x14ac:dyDescent="0.35">
      <c r="A3353">
        <v>3543</v>
      </c>
      <c r="B3353" t="s">
        <v>19660</v>
      </c>
      <c r="C3353">
        <v>0</v>
      </c>
      <c r="D3353" s="296">
        <v>5</v>
      </c>
    </row>
    <row r="3354" spans="1:4" x14ac:dyDescent="0.35">
      <c r="A3354">
        <v>3544</v>
      </c>
      <c r="B3354" t="s">
        <v>19661</v>
      </c>
      <c r="C3354">
        <v>0</v>
      </c>
      <c r="D3354" s="296">
        <v>7.95</v>
      </c>
    </row>
    <row r="3355" spans="1:4" x14ac:dyDescent="0.35">
      <c r="A3355">
        <v>3545</v>
      </c>
      <c r="B3355" t="s">
        <v>19662</v>
      </c>
      <c r="C3355">
        <v>15</v>
      </c>
      <c r="D3355" s="296">
        <v>12.5</v>
      </c>
    </row>
    <row r="3356" spans="1:4" x14ac:dyDescent="0.35">
      <c r="A3356">
        <v>3546</v>
      </c>
      <c r="B3356" t="s">
        <v>19663</v>
      </c>
      <c r="C3356">
        <v>0</v>
      </c>
      <c r="D3356" s="296">
        <v>15.7</v>
      </c>
    </row>
    <row r="3357" spans="1:4" x14ac:dyDescent="0.35">
      <c r="A3357">
        <v>3547</v>
      </c>
      <c r="B3357" t="s">
        <v>19664</v>
      </c>
      <c r="C3357">
        <v>18</v>
      </c>
      <c r="D3357" s="296">
        <v>7.1310000000000002</v>
      </c>
    </row>
    <row r="3358" spans="1:4" x14ac:dyDescent="0.35">
      <c r="A3358">
        <v>3548</v>
      </c>
      <c r="B3358" t="s">
        <v>19665</v>
      </c>
      <c r="C3358">
        <v>36</v>
      </c>
      <c r="D3358" s="296">
        <v>74.69</v>
      </c>
    </row>
    <row r="3359" spans="1:4" x14ac:dyDescent="0.35">
      <c r="A3359">
        <v>3549</v>
      </c>
      <c r="B3359" t="s">
        <v>19666</v>
      </c>
      <c r="C3359">
        <v>0</v>
      </c>
      <c r="D3359" s="296">
        <v>40</v>
      </c>
    </row>
    <row r="3360" spans="1:4" x14ac:dyDescent="0.35">
      <c r="A3360">
        <v>3550</v>
      </c>
      <c r="B3360" t="s">
        <v>19667</v>
      </c>
      <c r="C3360">
        <v>0</v>
      </c>
      <c r="D3360" s="296">
        <v>41.39</v>
      </c>
    </row>
    <row r="3361" spans="1:4" x14ac:dyDescent="0.35">
      <c r="A3361">
        <v>3551</v>
      </c>
      <c r="B3361" t="s">
        <v>19668</v>
      </c>
      <c r="C3361">
        <v>0</v>
      </c>
      <c r="D3361" s="296">
        <v>11.57</v>
      </c>
    </row>
    <row r="3362" spans="1:4" x14ac:dyDescent="0.35">
      <c r="A3362">
        <v>3552</v>
      </c>
      <c r="B3362" t="s">
        <v>19669</v>
      </c>
      <c r="C3362">
        <v>0</v>
      </c>
      <c r="D3362" s="296">
        <v>24.68</v>
      </c>
    </row>
    <row r="3363" spans="1:4" x14ac:dyDescent="0.35">
      <c r="A3363">
        <v>3553</v>
      </c>
      <c r="B3363" t="s">
        <v>19670</v>
      </c>
      <c r="C3363">
        <v>0</v>
      </c>
      <c r="D3363" s="296">
        <v>6.117</v>
      </c>
    </row>
    <row r="3364" spans="1:4" x14ac:dyDescent="0.35">
      <c r="A3364">
        <v>3554</v>
      </c>
      <c r="B3364" t="s">
        <v>19671</v>
      </c>
      <c r="C3364">
        <v>0</v>
      </c>
      <c r="D3364" s="296">
        <v>35.14</v>
      </c>
    </row>
    <row r="3365" spans="1:4" x14ac:dyDescent="0.35">
      <c r="A3365">
        <v>3555</v>
      </c>
      <c r="B3365" t="s">
        <v>19672</v>
      </c>
      <c r="C3365">
        <v>0</v>
      </c>
      <c r="D3365" s="296">
        <v>18.39</v>
      </c>
    </row>
    <row r="3366" spans="1:4" x14ac:dyDescent="0.35">
      <c r="A3366">
        <v>3556</v>
      </c>
      <c r="B3366" t="s">
        <v>19673</v>
      </c>
      <c r="C3366">
        <v>0</v>
      </c>
      <c r="D3366" s="296">
        <v>39.1</v>
      </c>
    </row>
    <row r="3367" spans="1:4" x14ac:dyDescent="0.35">
      <c r="A3367">
        <v>3557</v>
      </c>
      <c r="B3367" t="s">
        <v>19674</v>
      </c>
      <c r="C3367">
        <v>0</v>
      </c>
      <c r="D3367" s="296">
        <v>7.58</v>
      </c>
    </row>
    <row r="3368" spans="1:4" x14ac:dyDescent="0.35">
      <c r="A3368">
        <v>3558</v>
      </c>
      <c r="B3368" t="s">
        <v>19675</v>
      </c>
      <c r="C3368">
        <v>0</v>
      </c>
      <c r="D3368" s="296">
        <v>36.619999999999997</v>
      </c>
    </row>
    <row r="3369" spans="1:4" x14ac:dyDescent="0.35">
      <c r="A3369">
        <v>3559</v>
      </c>
      <c r="B3369" t="s">
        <v>19676</v>
      </c>
      <c r="C3369">
        <v>0</v>
      </c>
      <c r="D3369" s="296">
        <v>80</v>
      </c>
    </row>
    <row r="3370" spans="1:4" x14ac:dyDescent="0.35">
      <c r="A3370">
        <v>3560</v>
      </c>
      <c r="B3370" t="s">
        <v>19677</v>
      </c>
      <c r="C3370">
        <v>0</v>
      </c>
      <c r="D3370" s="296">
        <v>80</v>
      </c>
    </row>
    <row r="3371" spans="1:4" x14ac:dyDescent="0.35">
      <c r="A3371">
        <v>3561</v>
      </c>
      <c r="B3371" t="s">
        <v>19678</v>
      </c>
      <c r="C3371">
        <v>0</v>
      </c>
      <c r="D3371" s="296">
        <v>90</v>
      </c>
    </row>
    <row r="3372" spans="1:4" x14ac:dyDescent="0.35">
      <c r="A3372">
        <v>3562</v>
      </c>
      <c r="B3372" t="s">
        <v>19679</v>
      </c>
      <c r="C3372">
        <v>0</v>
      </c>
      <c r="D3372" s="296">
        <v>90</v>
      </c>
    </row>
    <row r="3373" spans="1:4" x14ac:dyDescent="0.35">
      <c r="A3373">
        <v>3563</v>
      </c>
      <c r="B3373" t="s">
        <v>19680</v>
      </c>
      <c r="C3373">
        <v>0</v>
      </c>
      <c r="D3373" s="296">
        <v>120</v>
      </c>
    </row>
    <row r="3374" spans="1:4" x14ac:dyDescent="0.35">
      <c r="A3374">
        <v>3564</v>
      </c>
      <c r="B3374" t="s">
        <v>19681</v>
      </c>
      <c r="C3374">
        <v>0</v>
      </c>
      <c r="D3374" s="296">
        <v>11.82</v>
      </c>
    </row>
    <row r="3375" spans="1:4" x14ac:dyDescent="0.35">
      <c r="A3375">
        <v>3565</v>
      </c>
      <c r="B3375" t="s">
        <v>19682</v>
      </c>
      <c r="C3375">
        <v>0</v>
      </c>
      <c r="D3375" s="296">
        <v>4.5049999999999999</v>
      </c>
    </row>
    <row r="3376" spans="1:4" x14ac:dyDescent="0.35">
      <c r="A3376">
        <v>3566</v>
      </c>
      <c r="B3376" t="s">
        <v>19683</v>
      </c>
      <c r="C3376">
        <v>0</v>
      </c>
      <c r="D3376" s="296">
        <v>12.553000000000001</v>
      </c>
    </row>
    <row r="3377" spans="1:4" x14ac:dyDescent="0.35">
      <c r="A3377">
        <v>3567</v>
      </c>
      <c r="B3377" t="s">
        <v>19684</v>
      </c>
      <c r="C3377">
        <v>0</v>
      </c>
      <c r="D3377" s="296">
        <v>5.95</v>
      </c>
    </row>
    <row r="3378" spans="1:4" x14ac:dyDescent="0.35">
      <c r="A3378">
        <v>3568</v>
      </c>
      <c r="B3378" t="s">
        <v>19685</v>
      </c>
      <c r="C3378">
        <v>0</v>
      </c>
      <c r="D3378" s="296">
        <v>9.1999999999999993</v>
      </c>
    </row>
    <row r="3379" spans="1:4" x14ac:dyDescent="0.35">
      <c r="A3379">
        <v>3569</v>
      </c>
      <c r="B3379" t="s">
        <v>19686</v>
      </c>
      <c r="C3379">
        <v>0</v>
      </c>
      <c r="D3379" s="296">
        <v>10.33</v>
      </c>
    </row>
    <row r="3380" spans="1:4" x14ac:dyDescent="0.35">
      <c r="A3380">
        <v>3570</v>
      </c>
      <c r="B3380" t="s">
        <v>19687</v>
      </c>
      <c r="C3380">
        <v>0</v>
      </c>
      <c r="D3380" s="296">
        <v>4.5</v>
      </c>
    </row>
    <row r="3381" spans="1:4" x14ac:dyDescent="0.35">
      <c r="A3381">
        <v>3571</v>
      </c>
      <c r="B3381" t="s">
        <v>19688</v>
      </c>
      <c r="C3381">
        <v>0</v>
      </c>
      <c r="D3381" s="296">
        <v>4.09</v>
      </c>
    </row>
    <row r="3382" spans="1:4" x14ac:dyDescent="0.35">
      <c r="A3382">
        <v>3572</v>
      </c>
      <c r="B3382" t="s">
        <v>19689</v>
      </c>
      <c r="C3382">
        <v>0</v>
      </c>
      <c r="D3382" s="296">
        <v>5.24</v>
      </c>
    </row>
    <row r="3383" spans="1:4" x14ac:dyDescent="0.35">
      <c r="A3383">
        <v>3573</v>
      </c>
      <c r="B3383" t="s">
        <v>19690</v>
      </c>
      <c r="C3383">
        <v>0</v>
      </c>
      <c r="D3383" s="296">
        <v>9.85</v>
      </c>
    </row>
    <row r="3384" spans="1:4" x14ac:dyDescent="0.35">
      <c r="A3384">
        <v>3574</v>
      </c>
      <c r="B3384" t="s">
        <v>19691</v>
      </c>
      <c r="C3384">
        <v>0</v>
      </c>
      <c r="D3384" s="296">
        <v>22.45</v>
      </c>
    </row>
    <row r="3385" spans="1:4" x14ac:dyDescent="0.35">
      <c r="A3385">
        <v>3575</v>
      </c>
      <c r="B3385" t="s">
        <v>19692</v>
      </c>
      <c r="C3385">
        <v>0</v>
      </c>
      <c r="D3385" s="296">
        <v>9.82</v>
      </c>
    </row>
    <row r="3386" spans="1:4" x14ac:dyDescent="0.35">
      <c r="A3386">
        <v>3576</v>
      </c>
      <c r="B3386" t="s">
        <v>19693</v>
      </c>
      <c r="C3386">
        <v>0</v>
      </c>
      <c r="D3386" s="296">
        <v>18.600000000000001</v>
      </c>
    </row>
    <row r="3387" spans="1:4" x14ac:dyDescent="0.35">
      <c r="A3387">
        <v>3577</v>
      </c>
      <c r="B3387" t="s">
        <v>19694</v>
      </c>
      <c r="C3387">
        <v>0</v>
      </c>
      <c r="D3387" s="296">
        <v>5.13</v>
      </c>
    </row>
    <row r="3388" spans="1:4" x14ac:dyDescent="0.35">
      <c r="A3388">
        <v>3578</v>
      </c>
      <c r="B3388" t="s">
        <v>19695</v>
      </c>
      <c r="C3388">
        <v>0</v>
      </c>
      <c r="D3388" s="296">
        <v>12.95</v>
      </c>
    </row>
    <row r="3389" spans="1:4" x14ac:dyDescent="0.35">
      <c r="A3389">
        <v>3579</v>
      </c>
      <c r="B3389" t="s">
        <v>19696</v>
      </c>
      <c r="C3389">
        <v>0</v>
      </c>
      <c r="D3389" s="296">
        <v>8.8930000000000007</v>
      </c>
    </row>
    <row r="3390" spans="1:4" x14ac:dyDescent="0.35">
      <c r="A3390">
        <v>3580</v>
      </c>
      <c r="B3390" t="s">
        <v>19697</v>
      </c>
      <c r="C3390">
        <v>0</v>
      </c>
      <c r="D3390" s="296">
        <v>19.8</v>
      </c>
    </row>
    <row r="3391" spans="1:4" x14ac:dyDescent="0.35">
      <c r="A3391">
        <v>3581</v>
      </c>
      <c r="B3391" t="s">
        <v>19698</v>
      </c>
      <c r="C3391">
        <v>0</v>
      </c>
      <c r="D3391" s="296">
        <v>11.1</v>
      </c>
    </row>
    <row r="3392" spans="1:4" x14ac:dyDescent="0.35">
      <c r="A3392">
        <v>3582</v>
      </c>
      <c r="B3392" t="s">
        <v>19699</v>
      </c>
      <c r="C3392">
        <v>0</v>
      </c>
      <c r="D3392" s="296">
        <v>22.966000000000001</v>
      </c>
    </row>
    <row r="3393" spans="1:4" x14ac:dyDescent="0.35">
      <c r="A3393">
        <v>3583</v>
      </c>
      <c r="B3393" t="s">
        <v>19700</v>
      </c>
      <c r="C3393">
        <v>0</v>
      </c>
      <c r="D3393" s="296">
        <v>40</v>
      </c>
    </row>
    <row r="3394" spans="1:4" x14ac:dyDescent="0.35">
      <c r="A3394">
        <v>3584</v>
      </c>
      <c r="B3394" t="s">
        <v>19701</v>
      </c>
      <c r="C3394">
        <v>0</v>
      </c>
      <c r="D3394" s="296">
        <v>20</v>
      </c>
    </row>
    <row r="3395" spans="1:4" x14ac:dyDescent="0.35">
      <c r="A3395">
        <v>3585</v>
      </c>
      <c r="B3395" t="s">
        <v>19702</v>
      </c>
      <c r="C3395">
        <v>0</v>
      </c>
      <c r="D3395" s="296">
        <v>17</v>
      </c>
    </row>
    <row r="3396" spans="1:4" x14ac:dyDescent="0.35">
      <c r="A3396">
        <v>3586</v>
      </c>
      <c r="B3396" t="s">
        <v>19703</v>
      </c>
      <c r="C3396">
        <v>0</v>
      </c>
      <c r="D3396" s="296">
        <v>16.5</v>
      </c>
    </row>
    <row r="3397" spans="1:4" x14ac:dyDescent="0.35">
      <c r="A3397">
        <v>3587</v>
      </c>
      <c r="B3397" t="s">
        <v>19704</v>
      </c>
      <c r="C3397">
        <v>0</v>
      </c>
      <c r="D3397" s="296">
        <v>24.92</v>
      </c>
    </row>
    <row r="3398" spans="1:4" x14ac:dyDescent="0.35">
      <c r="A3398">
        <v>3588</v>
      </c>
      <c r="B3398" t="s">
        <v>19705</v>
      </c>
      <c r="C3398">
        <v>0</v>
      </c>
      <c r="D3398" s="296">
        <v>7</v>
      </c>
    </row>
    <row r="3399" spans="1:4" x14ac:dyDescent="0.35">
      <c r="A3399">
        <v>3589</v>
      </c>
      <c r="B3399" t="s">
        <v>19706</v>
      </c>
      <c r="C3399">
        <v>0</v>
      </c>
      <c r="D3399" s="296">
        <v>9.92</v>
      </c>
    </row>
    <row r="3400" spans="1:4" x14ac:dyDescent="0.35">
      <c r="A3400">
        <v>3590</v>
      </c>
      <c r="B3400" t="s">
        <v>19707</v>
      </c>
      <c r="C3400">
        <v>0</v>
      </c>
      <c r="D3400" s="296">
        <v>3.2330000000000001</v>
      </c>
    </row>
    <row r="3401" spans="1:4" x14ac:dyDescent="0.35">
      <c r="A3401">
        <v>3591</v>
      </c>
      <c r="B3401" t="s">
        <v>19708</v>
      </c>
      <c r="C3401">
        <v>0</v>
      </c>
      <c r="D3401" s="296">
        <v>16.96</v>
      </c>
    </row>
    <row r="3402" spans="1:4" x14ac:dyDescent="0.35">
      <c r="A3402">
        <v>3592</v>
      </c>
      <c r="B3402" t="s">
        <v>19709</v>
      </c>
      <c r="C3402">
        <v>0</v>
      </c>
      <c r="D3402" s="296">
        <v>15.69</v>
      </c>
    </row>
    <row r="3403" spans="1:4" x14ac:dyDescent="0.35">
      <c r="A3403">
        <v>3593</v>
      </c>
      <c r="B3403" t="s">
        <v>19710</v>
      </c>
      <c r="C3403">
        <v>0</v>
      </c>
      <c r="D3403" s="296">
        <v>35</v>
      </c>
    </row>
    <row r="3404" spans="1:4" x14ac:dyDescent="0.35">
      <c r="A3404">
        <v>3594</v>
      </c>
      <c r="B3404" t="s">
        <v>19711</v>
      </c>
      <c r="C3404">
        <v>0</v>
      </c>
      <c r="D3404" s="296">
        <v>11.5</v>
      </c>
    </row>
    <row r="3405" spans="1:4" x14ac:dyDescent="0.35">
      <c r="A3405">
        <v>3595</v>
      </c>
      <c r="B3405" t="s">
        <v>19712</v>
      </c>
      <c r="C3405">
        <v>0</v>
      </c>
      <c r="D3405" s="296">
        <v>6.07</v>
      </c>
    </row>
    <row r="3406" spans="1:4" x14ac:dyDescent="0.35">
      <c r="A3406">
        <v>3596</v>
      </c>
      <c r="B3406" t="s">
        <v>19713</v>
      </c>
      <c r="C3406">
        <v>0</v>
      </c>
      <c r="D3406" s="296">
        <v>15</v>
      </c>
    </row>
    <row r="3407" spans="1:4" x14ac:dyDescent="0.35">
      <c r="A3407">
        <v>3597</v>
      </c>
      <c r="B3407" t="s">
        <v>19714</v>
      </c>
      <c r="C3407">
        <v>0</v>
      </c>
      <c r="D3407" s="296">
        <v>5.96</v>
      </c>
    </row>
    <row r="3408" spans="1:4" x14ac:dyDescent="0.35">
      <c r="A3408">
        <v>3598</v>
      </c>
      <c r="B3408" t="s">
        <v>19715</v>
      </c>
      <c r="C3408">
        <v>0</v>
      </c>
      <c r="D3408" s="296">
        <v>6.07</v>
      </c>
    </row>
    <row r="3409" spans="1:4" x14ac:dyDescent="0.35">
      <c r="A3409">
        <v>3599</v>
      </c>
      <c r="B3409" t="s">
        <v>19716</v>
      </c>
      <c r="C3409">
        <v>0</v>
      </c>
      <c r="D3409" s="296">
        <v>7.71</v>
      </c>
    </row>
    <row r="3410" spans="1:4" x14ac:dyDescent="0.35">
      <c r="A3410">
        <v>3600</v>
      </c>
      <c r="B3410" t="s">
        <v>19717</v>
      </c>
      <c r="C3410">
        <v>0</v>
      </c>
      <c r="D3410" s="296">
        <v>7.6</v>
      </c>
    </row>
    <row r="3411" spans="1:4" x14ac:dyDescent="0.35">
      <c r="A3411">
        <v>3601</v>
      </c>
      <c r="B3411" t="s">
        <v>19718</v>
      </c>
      <c r="C3411">
        <v>0</v>
      </c>
      <c r="D3411" s="296">
        <v>4</v>
      </c>
    </row>
    <row r="3412" spans="1:4" x14ac:dyDescent="0.35">
      <c r="A3412">
        <v>3602</v>
      </c>
      <c r="B3412" t="s">
        <v>19719</v>
      </c>
      <c r="C3412">
        <v>0</v>
      </c>
      <c r="D3412" s="296">
        <v>5.2</v>
      </c>
    </row>
    <row r="3413" spans="1:4" x14ac:dyDescent="0.35">
      <c r="A3413">
        <v>3603</v>
      </c>
      <c r="B3413" t="s">
        <v>19720</v>
      </c>
      <c r="C3413">
        <v>0</v>
      </c>
      <c r="D3413" s="296">
        <v>18.97</v>
      </c>
    </row>
    <row r="3414" spans="1:4" x14ac:dyDescent="0.35">
      <c r="A3414">
        <v>3604</v>
      </c>
      <c r="B3414" t="s">
        <v>19721</v>
      </c>
      <c r="C3414">
        <v>0</v>
      </c>
      <c r="D3414" s="296">
        <v>5.63</v>
      </c>
    </row>
    <row r="3415" spans="1:4" x14ac:dyDescent="0.35">
      <c r="A3415">
        <v>3605</v>
      </c>
      <c r="B3415" t="s">
        <v>19722</v>
      </c>
      <c r="C3415">
        <v>9</v>
      </c>
      <c r="D3415" s="296">
        <v>21.786000000000001</v>
      </c>
    </row>
    <row r="3416" spans="1:4" x14ac:dyDescent="0.35">
      <c r="A3416">
        <v>3606</v>
      </c>
      <c r="B3416" t="s">
        <v>19723</v>
      </c>
      <c r="C3416">
        <v>0</v>
      </c>
      <c r="D3416" s="296">
        <v>20</v>
      </c>
    </row>
    <row r="3417" spans="1:4" x14ac:dyDescent="0.35">
      <c r="A3417">
        <v>3607</v>
      </c>
      <c r="B3417" t="s">
        <v>19724</v>
      </c>
      <c r="C3417">
        <v>0</v>
      </c>
      <c r="D3417" s="296">
        <v>7.38</v>
      </c>
    </row>
    <row r="3418" spans="1:4" x14ac:dyDescent="0.35">
      <c r="A3418">
        <v>3608</v>
      </c>
      <c r="B3418" t="s">
        <v>19725</v>
      </c>
      <c r="C3418">
        <v>0</v>
      </c>
      <c r="D3418" s="296">
        <v>13.48</v>
      </c>
    </row>
    <row r="3419" spans="1:4" x14ac:dyDescent="0.35">
      <c r="A3419">
        <v>3609</v>
      </c>
      <c r="B3419" t="s">
        <v>19726</v>
      </c>
      <c r="C3419">
        <v>0</v>
      </c>
      <c r="D3419" s="296">
        <v>7.28</v>
      </c>
    </row>
    <row r="3420" spans="1:4" x14ac:dyDescent="0.35">
      <c r="A3420">
        <v>3610</v>
      </c>
      <c r="B3420" t="s">
        <v>19727</v>
      </c>
      <c r="C3420">
        <v>0</v>
      </c>
      <c r="D3420" s="296">
        <v>16.8</v>
      </c>
    </row>
    <row r="3421" spans="1:4" x14ac:dyDescent="0.35">
      <c r="A3421">
        <v>3611</v>
      </c>
      <c r="B3421" t="s">
        <v>19728</v>
      </c>
      <c r="C3421">
        <v>21</v>
      </c>
      <c r="D3421" s="296">
        <v>10.6</v>
      </c>
    </row>
    <row r="3422" spans="1:4" x14ac:dyDescent="0.35">
      <c r="A3422">
        <v>3612</v>
      </c>
      <c r="B3422" t="s">
        <v>19729</v>
      </c>
      <c r="C3422">
        <v>78</v>
      </c>
      <c r="D3422" s="296">
        <v>11.8</v>
      </c>
    </row>
    <row r="3423" spans="1:4" x14ac:dyDescent="0.35">
      <c r="A3423">
        <v>3613</v>
      </c>
      <c r="B3423" t="s">
        <v>19730</v>
      </c>
      <c r="C3423">
        <v>12</v>
      </c>
      <c r="D3423" s="296">
        <v>21.5</v>
      </c>
    </row>
    <row r="3424" spans="1:4" x14ac:dyDescent="0.35">
      <c r="A3424">
        <v>3614</v>
      </c>
      <c r="B3424" t="s">
        <v>19731</v>
      </c>
      <c r="C3424">
        <v>0</v>
      </c>
      <c r="D3424" s="296">
        <v>11.75</v>
      </c>
    </row>
    <row r="3425" spans="1:4" x14ac:dyDescent="0.35">
      <c r="A3425">
        <v>3615</v>
      </c>
      <c r="B3425" t="s">
        <v>19732</v>
      </c>
      <c r="C3425">
        <v>0</v>
      </c>
      <c r="D3425" s="296">
        <v>7</v>
      </c>
    </row>
    <row r="3426" spans="1:4" x14ac:dyDescent="0.35">
      <c r="A3426">
        <v>3616</v>
      </c>
      <c r="B3426" t="s">
        <v>19733</v>
      </c>
      <c r="C3426">
        <v>0</v>
      </c>
      <c r="D3426" s="296">
        <v>5.32</v>
      </c>
    </row>
    <row r="3427" spans="1:4" x14ac:dyDescent="0.35">
      <c r="A3427">
        <v>3617</v>
      </c>
      <c r="B3427" t="s">
        <v>19734</v>
      </c>
      <c r="C3427">
        <v>0</v>
      </c>
      <c r="D3427" s="296">
        <v>21.12</v>
      </c>
    </row>
    <row r="3428" spans="1:4" x14ac:dyDescent="0.35">
      <c r="A3428">
        <v>3618</v>
      </c>
      <c r="B3428" t="s">
        <v>19735</v>
      </c>
      <c r="C3428">
        <v>0</v>
      </c>
      <c r="D3428" s="296">
        <v>12.7</v>
      </c>
    </row>
    <row r="3429" spans="1:4" x14ac:dyDescent="0.35">
      <c r="A3429">
        <v>3619</v>
      </c>
      <c r="B3429" t="s">
        <v>19736</v>
      </c>
      <c r="C3429">
        <v>0</v>
      </c>
      <c r="D3429" s="296">
        <v>10.55</v>
      </c>
    </row>
    <row r="3430" spans="1:4" x14ac:dyDescent="0.35">
      <c r="A3430">
        <v>3620</v>
      </c>
      <c r="B3430" t="s">
        <v>19737</v>
      </c>
      <c r="C3430">
        <v>0</v>
      </c>
      <c r="D3430" s="296">
        <v>15</v>
      </c>
    </row>
    <row r="3431" spans="1:4" x14ac:dyDescent="0.35">
      <c r="A3431">
        <v>3621</v>
      </c>
      <c r="B3431" t="s">
        <v>19738</v>
      </c>
      <c r="C3431">
        <v>0</v>
      </c>
      <c r="D3431" s="296">
        <v>7.4980000000000002</v>
      </c>
    </row>
    <row r="3432" spans="1:4" x14ac:dyDescent="0.35">
      <c r="A3432">
        <v>3622</v>
      </c>
      <c r="B3432" t="s">
        <v>19739</v>
      </c>
      <c r="C3432">
        <v>0</v>
      </c>
      <c r="D3432" s="296">
        <v>5.64</v>
      </c>
    </row>
    <row r="3433" spans="1:4" x14ac:dyDescent="0.35">
      <c r="A3433">
        <v>3623</v>
      </c>
      <c r="B3433" t="s">
        <v>19740</v>
      </c>
      <c r="C3433">
        <v>0</v>
      </c>
      <c r="D3433" s="296">
        <v>8.89</v>
      </c>
    </row>
    <row r="3434" spans="1:4" x14ac:dyDescent="0.35">
      <c r="A3434">
        <v>3624</v>
      </c>
      <c r="B3434" t="s">
        <v>19741</v>
      </c>
      <c r="C3434">
        <v>0</v>
      </c>
      <c r="D3434" s="296">
        <v>2.56</v>
      </c>
    </row>
    <row r="3435" spans="1:4" x14ac:dyDescent="0.35">
      <c r="A3435">
        <v>3625</v>
      </c>
      <c r="B3435" t="s">
        <v>19742</v>
      </c>
      <c r="C3435">
        <v>0</v>
      </c>
      <c r="D3435" s="296">
        <v>4.1900000000000004</v>
      </c>
    </row>
    <row r="3436" spans="1:4" x14ac:dyDescent="0.35">
      <c r="A3436">
        <v>3626</v>
      </c>
      <c r="B3436" t="s">
        <v>19743</v>
      </c>
      <c r="C3436">
        <v>12</v>
      </c>
      <c r="D3436" s="296">
        <v>12.82</v>
      </c>
    </row>
    <row r="3437" spans="1:4" x14ac:dyDescent="0.35">
      <c r="A3437">
        <v>3627</v>
      </c>
      <c r="B3437" t="s">
        <v>19744</v>
      </c>
      <c r="C3437">
        <v>6</v>
      </c>
      <c r="D3437" s="296">
        <v>24.72</v>
      </c>
    </row>
    <row r="3438" spans="1:4" x14ac:dyDescent="0.35">
      <c r="A3438">
        <v>3628</v>
      </c>
      <c r="B3438" t="s">
        <v>19745</v>
      </c>
      <c r="C3438">
        <v>0</v>
      </c>
      <c r="D3438" s="296">
        <v>6</v>
      </c>
    </row>
    <row r="3439" spans="1:4" x14ac:dyDescent="0.35">
      <c r="A3439">
        <v>3629</v>
      </c>
      <c r="B3439" t="s">
        <v>19746</v>
      </c>
      <c r="C3439">
        <v>0</v>
      </c>
      <c r="D3439" s="296">
        <v>18.63</v>
      </c>
    </row>
    <row r="3440" spans="1:4" x14ac:dyDescent="0.35">
      <c r="A3440">
        <v>3630</v>
      </c>
      <c r="B3440" t="s">
        <v>19747</v>
      </c>
      <c r="C3440">
        <v>0</v>
      </c>
      <c r="D3440" s="296">
        <v>573.77</v>
      </c>
    </row>
    <row r="3441" spans="1:4" x14ac:dyDescent="0.35">
      <c r="A3441">
        <v>3631</v>
      </c>
      <c r="B3441" t="s">
        <v>19748</v>
      </c>
      <c r="C3441">
        <v>0</v>
      </c>
      <c r="D3441" s="296">
        <v>11.8</v>
      </c>
    </row>
    <row r="3442" spans="1:4" x14ac:dyDescent="0.35">
      <c r="A3442">
        <v>3632</v>
      </c>
      <c r="B3442" t="s">
        <v>19749</v>
      </c>
      <c r="C3442">
        <v>0</v>
      </c>
      <c r="D3442" s="296">
        <v>20.66</v>
      </c>
    </row>
    <row r="3443" spans="1:4" x14ac:dyDescent="0.35">
      <c r="A3443">
        <v>3633</v>
      </c>
      <c r="B3443" t="s">
        <v>19750</v>
      </c>
      <c r="C3443">
        <v>0</v>
      </c>
      <c r="D3443" s="296">
        <v>14.25</v>
      </c>
    </row>
    <row r="3444" spans="1:4" x14ac:dyDescent="0.35">
      <c r="A3444">
        <v>3634</v>
      </c>
      <c r="B3444" t="s">
        <v>19751</v>
      </c>
      <c r="C3444">
        <v>0</v>
      </c>
      <c r="D3444" s="296">
        <v>16</v>
      </c>
    </row>
    <row r="3445" spans="1:4" x14ac:dyDescent="0.35">
      <c r="A3445">
        <v>3635</v>
      </c>
      <c r="B3445" t="s">
        <v>19752</v>
      </c>
      <c r="C3445">
        <v>0</v>
      </c>
      <c r="D3445" s="296">
        <v>38.64</v>
      </c>
    </row>
    <row r="3446" spans="1:4" x14ac:dyDescent="0.35">
      <c r="A3446">
        <v>3636</v>
      </c>
      <c r="B3446" t="s">
        <v>19753</v>
      </c>
      <c r="C3446">
        <v>0</v>
      </c>
      <c r="D3446" s="296">
        <v>11.84</v>
      </c>
    </row>
    <row r="3447" spans="1:4" x14ac:dyDescent="0.35">
      <c r="A3447">
        <v>3637</v>
      </c>
      <c r="B3447" t="s">
        <v>19754</v>
      </c>
      <c r="C3447">
        <v>0</v>
      </c>
      <c r="D3447" s="296">
        <v>9.26</v>
      </c>
    </row>
    <row r="3448" spans="1:4" x14ac:dyDescent="0.35">
      <c r="A3448">
        <v>3638</v>
      </c>
      <c r="B3448" t="s">
        <v>19755</v>
      </c>
      <c r="C3448">
        <v>0</v>
      </c>
      <c r="D3448" s="296">
        <v>45.57</v>
      </c>
    </row>
    <row r="3449" spans="1:4" x14ac:dyDescent="0.35">
      <c r="A3449">
        <v>3639</v>
      </c>
      <c r="B3449" t="s">
        <v>19756</v>
      </c>
      <c r="C3449">
        <v>0</v>
      </c>
      <c r="D3449" s="296">
        <v>17.75</v>
      </c>
    </row>
    <row r="3450" spans="1:4" x14ac:dyDescent="0.35">
      <c r="A3450">
        <v>3640</v>
      </c>
      <c r="B3450" t="s">
        <v>19757</v>
      </c>
      <c r="C3450">
        <v>69</v>
      </c>
      <c r="D3450" s="296">
        <v>36</v>
      </c>
    </row>
    <row r="3451" spans="1:4" x14ac:dyDescent="0.35">
      <c r="A3451">
        <v>3641</v>
      </c>
      <c r="B3451" t="s">
        <v>19758</v>
      </c>
      <c r="C3451">
        <v>0</v>
      </c>
      <c r="D3451" s="296">
        <v>12.9</v>
      </c>
    </row>
    <row r="3452" spans="1:4" x14ac:dyDescent="0.35">
      <c r="A3452">
        <v>3642</v>
      </c>
      <c r="B3452" t="s">
        <v>19759</v>
      </c>
      <c r="C3452">
        <v>0</v>
      </c>
      <c r="D3452" s="296">
        <v>3.47</v>
      </c>
    </row>
    <row r="3453" spans="1:4" x14ac:dyDescent="0.35">
      <c r="A3453">
        <v>3643</v>
      </c>
      <c r="B3453" t="s">
        <v>19760</v>
      </c>
      <c r="C3453">
        <v>0</v>
      </c>
      <c r="D3453" s="296">
        <v>9.5</v>
      </c>
    </row>
    <row r="3454" spans="1:4" x14ac:dyDescent="0.35">
      <c r="A3454">
        <v>3644</v>
      </c>
      <c r="B3454" t="s">
        <v>19761</v>
      </c>
      <c r="C3454">
        <v>24</v>
      </c>
      <c r="D3454" s="296">
        <v>9.98</v>
      </c>
    </row>
    <row r="3455" spans="1:4" x14ac:dyDescent="0.35">
      <c r="A3455">
        <v>3645</v>
      </c>
      <c r="B3455" t="s">
        <v>19762</v>
      </c>
      <c r="C3455">
        <v>0</v>
      </c>
      <c r="D3455" s="296">
        <v>8.5500000000000007</v>
      </c>
    </row>
    <row r="3456" spans="1:4" x14ac:dyDescent="0.35">
      <c r="A3456">
        <v>3646</v>
      </c>
      <c r="B3456" t="s">
        <v>19763</v>
      </c>
      <c r="C3456">
        <v>0</v>
      </c>
      <c r="D3456" s="296">
        <v>9.5</v>
      </c>
    </row>
    <row r="3457" spans="1:4" x14ac:dyDescent="0.35">
      <c r="A3457">
        <v>3647</v>
      </c>
      <c r="B3457" t="s">
        <v>19764</v>
      </c>
      <c r="C3457">
        <v>0</v>
      </c>
      <c r="D3457" s="296">
        <v>9.5</v>
      </c>
    </row>
    <row r="3458" spans="1:4" x14ac:dyDescent="0.35">
      <c r="A3458">
        <v>3648</v>
      </c>
      <c r="B3458" t="s">
        <v>19765</v>
      </c>
      <c r="C3458">
        <v>0</v>
      </c>
      <c r="D3458" s="296">
        <v>3.875</v>
      </c>
    </row>
    <row r="3459" spans="1:4" x14ac:dyDescent="0.35">
      <c r="A3459">
        <v>3649</v>
      </c>
      <c r="B3459" t="s">
        <v>19766</v>
      </c>
      <c r="C3459">
        <v>0</v>
      </c>
      <c r="D3459" s="296">
        <v>27.95</v>
      </c>
    </row>
    <row r="3460" spans="1:4" x14ac:dyDescent="0.35">
      <c r="A3460">
        <v>3650</v>
      </c>
      <c r="B3460" t="s">
        <v>19767</v>
      </c>
      <c r="C3460">
        <v>0</v>
      </c>
      <c r="D3460" s="296">
        <v>21.594999999999999</v>
      </c>
    </row>
    <row r="3461" spans="1:4" x14ac:dyDescent="0.35">
      <c r="A3461">
        <v>3651</v>
      </c>
      <c r="B3461" t="s">
        <v>19768</v>
      </c>
      <c r="C3461">
        <v>6</v>
      </c>
      <c r="D3461" s="296">
        <v>29.16</v>
      </c>
    </row>
    <row r="3462" spans="1:4" x14ac:dyDescent="0.35">
      <c r="A3462">
        <v>3652</v>
      </c>
      <c r="B3462" t="s">
        <v>19769</v>
      </c>
      <c r="C3462">
        <v>0</v>
      </c>
      <c r="D3462" s="296">
        <v>12.31</v>
      </c>
    </row>
    <row r="3463" spans="1:4" x14ac:dyDescent="0.35">
      <c r="A3463">
        <v>3653</v>
      </c>
      <c r="B3463" t="s">
        <v>19770</v>
      </c>
      <c r="C3463">
        <v>0</v>
      </c>
      <c r="D3463" s="296">
        <v>24.07</v>
      </c>
    </row>
    <row r="3464" spans="1:4" x14ac:dyDescent="0.35">
      <c r="A3464">
        <v>3654</v>
      </c>
      <c r="B3464" t="s">
        <v>19771</v>
      </c>
      <c r="C3464">
        <v>0</v>
      </c>
      <c r="D3464" s="296">
        <v>29.396000000000001</v>
      </c>
    </row>
    <row r="3465" spans="1:4" x14ac:dyDescent="0.35">
      <c r="A3465">
        <v>3655</v>
      </c>
      <c r="B3465" t="s">
        <v>19772</v>
      </c>
      <c r="C3465">
        <v>0</v>
      </c>
      <c r="D3465" s="296">
        <v>33.32</v>
      </c>
    </row>
    <row r="3466" spans="1:4" x14ac:dyDescent="0.35">
      <c r="A3466">
        <v>3656</v>
      </c>
      <c r="B3466" t="s">
        <v>19773</v>
      </c>
      <c r="C3466">
        <v>0</v>
      </c>
      <c r="D3466" s="296">
        <v>23.344999999999999</v>
      </c>
    </row>
    <row r="3467" spans="1:4" x14ac:dyDescent="0.35">
      <c r="A3467">
        <v>3657</v>
      </c>
      <c r="B3467" t="s">
        <v>19774</v>
      </c>
      <c r="C3467">
        <v>0</v>
      </c>
      <c r="D3467" s="296">
        <v>49.66</v>
      </c>
    </row>
    <row r="3468" spans="1:4" x14ac:dyDescent="0.35">
      <c r="A3468">
        <v>3658</v>
      </c>
      <c r="B3468" t="s">
        <v>19775</v>
      </c>
      <c r="C3468">
        <v>18</v>
      </c>
      <c r="D3468" s="296">
        <v>6.1</v>
      </c>
    </row>
    <row r="3469" spans="1:4" x14ac:dyDescent="0.35">
      <c r="A3469">
        <v>3659</v>
      </c>
      <c r="B3469" t="s">
        <v>19776</v>
      </c>
      <c r="C3469">
        <v>24</v>
      </c>
      <c r="D3469" s="296">
        <v>7.0170000000000003</v>
      </c>
    </row>
    <row r="3470" spans="1:4" x14ac:dyDescent="0.35">
      <c r="A3470">
        <v>3660</v>
      </c>
      <c r="B3470" t="s">
        <v>19777</v>
      </c>
      <c r="C3470">
        <v>0</v>
      </c>
      <c r="D3470" s="296">
        <v>4.5599999999999996</v>
      </c>
    </row>
    <row r="3471" spans="1:4" x14ac:dyDescent="0.35">
      <c r="A3471">
        <v>3661</v>
      </c>
      <c r="B3471" t="s">
        <v>19778</v>
      </c>
      <c r="C3471">
        <v>0</v>
      </c>
      <c r="D3471" s="296">
        <v>7.016</v>
      </c>
    </row>
    <row r="3472" spans="1:4" x14ac:dyDescent="0.35">
      <c r="A3472">
        <v>3662</v>
      </c>
      <c r="B3472" t="s">
        <v>19779</v>
      </c>
      <c r="C3472">
        <v>12</v>
      </c>
      <c r="D3472" s="296">
        <v>7.01</v>
      </c>
    </row>
    <row r="3473" spans="1:4" x14ac:dyDescent="0.35">
      <c r="A3473">
        <v>3663</v>
      </c>
      <c r="B3473" t="s">
        <v>19780</v>
      </c>
      <c r="C3473">
        <v>0</v>
      </c>
      <c r="D3473" s="296">
        <v>9.5340000000000007</v>
      </c>
    </row>
    <row r="3474" spans="1:4" x14ac:dyDescent="0.35">
      <c r="A3474">
        <v>3664</v>
      </c>
      <c r="B3474" t="s">
        <v>19781</v>
      </c>
      <c r="C3474">
        <v>30</v>
      </c>
      <c r="D3474" s="296">
        <v>9.18</v>
      </c>
    </row>
    <row r="3475" spans="1:4" x14ac:dyDescent="0.35">
      <c r="A3475">
        <v>3665</v>
      </c>
      <c r="B3475" t="s">
        <v>19782</v>
      </c>
      <c r="C3475">
        <v>0</v>
      </c>
      <c r="D3475" s="296">
        <v>14.25</v>
      </c>
    </row>
    <row r="3476" spans="1:4" x14ac:dyDescent="0.35">
      <c r="A3476">
        <v>3666</v>
      </c>
      <c r="B3476" t="s">
        <v>19783</v>
      </c>
      <c r="C3476">
        <v>0</v>
      </c>
      <c r="D3476" s="296">
        <v>16.149999999999999</v>
      </c>
    </row>
    <row r="3477" spans="1:4" x14ac:dyDescent="0.35">
      <c r="A3477">
        <v>3667</v>
      </c>
      <c r="B3477" t="s">
        <v>19784</v>
      </c>
      <c r="C3477">
        <v>0</v>
      </c>
      <c r="D3477" s="296">
        <v>24</v>
      </c>
    </row>
    <row r="3478" spans="1:4" x14ac:dyDescent="0.35">
      <c r="A3478">
        <v>3668</v>
      </c>
      <c r="B3478" t="s">
        <v>19785</v>
      </c>
      <c r="C3478">
        <v>0</v>
      </c>
      <c r="D3478" s="296">
        <v>51.2</v>
      </c>
    </row>
    <row r="3479" spans="1:4" x14ac:dyDescent="0.35">
      <c r="A3479">
        <v>3669</v>
      </c>
      <c r="B3479" t="s">
        <v>19786</v>
      </c>
      <c r="C3479">
        <v>0</v>
      </c>
      <c r="D3479" s="296">
        <v>0.88</v>
      </c>
    </row>
    <row r="3480" spans="1:4" x14ac:dyDescent="0.35">
      <c r="A3480">
        <v>3670</v>
      </c>
      <c r="B3480" t="s">
        <v>19787</v>
      </c>
      <c r="C3480">
        <v>0</v>
      </c>
      <c r="D3480" s="296">
        <v>1.4359999999999999</v>
      </c>
    </row>
    <row r="3481" spans="1:4" x14ac:dyDescent="0.35">
      <c r="A3481">
        <v>3671</v>
      </c>
      <c r="B3481" t="s">
        <v>19788</v>
      </c>
      <c r="C3481">
        <v>0</v>
      </c>
      <c r="D3481" s="296">
        <v>11.36</v>
      </c>
    </row>
    <row r="3482" spans="1:4" x14ac:dyDescent="0.35">
      <c r="A3482">
        <v>3672</v>
      </c>
      <c r="B3482" t="s">
        <v>19789</v>
      </c>
      <c r="C3482">
        <v>36</v>
      </c>
      <c r="D3482" s="296">
        <v>6.26</v>
      </c>
    </row>
    <row r="3483" spans="1:4" x14ac:dyDescent="0.35">
      <c r="A3483">
        <v>3673</v>
      </c>
      <c r="B3483" t="s">
        <v>19790</v>
      </c>
      <c r="C3483">
        <v>0</v>
      </c>
      <c r="D3483" s="296">
        <v>2.5059999999999998</v>
      </c>
    </row>
    <row r="3484" spans="1:4" x14ac:dyDescent="0.35">
      <c r="A3484">
        <v>3674</v>
      </c>
      <c r="B3484" t="s">
        <v>19791</v>
      </c>
      <c r="C3484">
        <v>0</v>
      </c>
      <c r="D3484" s="296">
        <v>6.24</v>
      </c>
    </row>
    <row r="3485" spans="1:4" x14ac:dyDescent="0.35">
      <c r="A3485">
        <v>3675</v>
      </c>
      <c r="B3485" t="s">
        <v>19792</v>
      </c>
      <c r="C3485">
        <v>0</v>
      </c>
      <c r="D3485" s="296">
        <v>5.8070000000000004</v>
      </c>
    </row>
    <row r="3486" spans="1:4" x14ac:dyDescent="0.35">
      <c r="A3486">
        <v>3676</v>
      </c>
      <c r="B3486" t="s">
        <v>19793</v>
      </c>
      <c r="C3486">
        <v>0</v>
      </c>
      <c r="D3486" s="296">
        <v>197.79</v>
      </c>
    </row>
    <row r="3487" spans="1:4" x14ac:dyDescent="0.35">
      <c r="A3487">
        <v>3677</v>
      </c>
      <c r="B3487" t="s">
        <v>19794</v>
      </c>
      <c r="C3487">
        <v>0</v>
      </c>
      <c r="D3487" s="296">
        <v>1499.91</v>
      </c>
    </row>
    <row r="3488" spans="1:4" x14ac:dyDescent="0.35">
      <c r="A3488">
        <v>3678</v>
      </c>
      <c r="B3488" t="s">
        <v>19795</v>
      </c>
      <c r="C3488">
        <v>0</v>
      </c>
      <c r="D3488" s="296">
        <v>234.95</v>
      </c>
    </row>
    <row r="3489" spans="1:4" x14ac:dyDescent="0.35">
      <c r="A3489">
        <v>3679</v>
      </c>
      <c r="B3489" t="s">
        <v>19796</v>
      </c>
      <c r="C3489">
        <v>0</v>
      </c>
      <c r="D3489" s="296">
        <v>303.51</v>
      </c>
    </row>
    <row r="3490" spans="1:4" x14ac:dyDescent="0.35">
      <c r="A3490">
        <v>3680</v>
      </c>
      <c r="B3490" t="s">
        <v>19797</v>
      </c>
      <c r="C3490">
        <v>0</v>
      </c>
      <c r="D3490" s="296">
        <v>36.33</v>
      </c>
    </row>
    <row r="3491" spans="1:4" x14ac:dyDescent="0.35">
      <c r="A3491">
        <v>3681</v>
      </c>
      <c r="B3491" t="s">
        <v>19798</v>
      </c>
      <c r="C3491">
        <v>6</v>
      </c>
      <c r="D3491" s="296">
        <v>9.32</v>
      </c>
    </row>
    <row r="3492" spans="1:4" x14ac:dyDescent="0.35">
      <c r="A3492">
        <v>3682</v>
      </c>
      <c r="B3492" t="s">
        <v>19799</v>
      </c>
      <c r="C3492">
        <v>0</v>
      </c>
      <c r="D3492" s="296">
        <v>15.295</v>
      </c>
    </row>
    <row r="3493" spans="1:4" x14ac:dyDescent="0.35">
      <c r="A3493">
        <v>3683</v>
      </c>
      <c r="B3493" t="s">
        <v>19800</v>
      </c>
      <c r="C3493">
        <v>0</v>
      </c>
      <c r="D3493" s="296">
        <v>13.28</v>
      </c>
    </row>
    <row r="3494" spans="1:4" x14ac:dyDescent="0.35">
      <c r="A3494">
        <v>3684</v>
      </c>
      <c r="B3494" t="s">
        <v>19801</v>
      </c>
      <c r="C3494">
        <v>0</v>
      </c>
      <c r="D3494" s="296">
        <v>7.6</v>
      </c>
    </row>
    <row r="3495" spans="1:4" x14ac:dyDescent="0.35">
      <c r="A3495">
        <v>3685</v>
      </c>
      <c r="B3495" t="s">
        <v>19802</v>
      </c>
      <c r="C3495">
        <v>0</v>
      </c>
      <c r="D3495" s="296">
        <v>9.1999999999999993</v>
      </c>
    </row>
    <row r="3496" spans="1:4" x14ac:dyDescent="0.35">
      <c r="A3496">
        <v>3686</v>
      </c>
      <c r="B3496" t="s">
        <v>19803</v>
      </c>
      <c r="C3496">
        <v>0</v>
      </c>
      <c r="D3496" s="296">
        <v>14.1</v>
      </c>
    </row>
    <row r="3497" spans="1:4" x14ac:dyDescent="0.35">
      <c r="A3497">
        <v>3687</v>
      </c>
      <c r="B3497" t="s">
        <v>19804</v>
      </c>
      <c r="C3497">
        <v>18</v>
      </c>
      <c r="D3497" s="296">
        <v>5.67</v>
      </c>
    </row>
    <row r="3498" spans="1:4" x14ac:dyDescent="0.35">
      <c r="A3498">
        <v>3688</v>
      </c>
      <c r="B3498" t="s">
        <v>19805</v>
      </c>
      <c r="C3498">
        <v>0</v>
      </c>
      <c r="D3498" s="296">
        <v>23.5</v>
      </c>
    </row>
    <row r="3499" spans="1:4" x14ac:dyDescent="0.35">
      <c r="A3499">
        <v>3689</v>
      </c>
      <c r="B3499" t="s">
        <v>19806</v>
      </c>
      <c r="C3499">
        <v>18</v>
      </c>
      <c r="D3499" s="296">
        <v>7.1660000000000004</v>
      </c>
    </row>
    <row r="3500" spans="1:4" x14ac:dyDescent="0.35">
      <c r="A3500">
        <v>3690</v>
      </c>
      <c r="B3500" t="s">
        <v>19807</v>
      </c>
      <c r="C3500">
        <v>0</v>
      </c>
      <c r="D3500" s="296">
        <v>10.34</v>
      </c>
    </row>
    <row r="3501" spans="1:4" x14ac:dyDescent="0.35">
      <c r="A3501">
        <v>3691</v>
      </c>
      <c r="B3501" t="s">
        <v>19808</v>
      </c>
      <c r="C3501">
        <v>0</v>
      </c>
      <c r="D3501" s="296">
        <v>8.5500000000000007</v>
      </c>
    </row>
    <row r="3502" spans="1:4" x14ac:dyDescent="0.35">
      <c r="A3502">
        <v>3692</v>
      </c>
      <c r="B3502" t="s">
        <v>19809</v>
      </c>
      <c r="C3502">
        <v>0</v>
      </c>
      <c r="D3502" s="296">
        <v>9.4049999999999994</v>
      </c>
    </row>
    <row r="3503" spans="1:4" x14ac:dyDescent="0.35">
      <c r="A3503">
        <v>3693</v>
      </c>
      <c r="B3503" t="s">
        <v>19810</v>
      </c>
      <c r="C3503">
        <v>0</v>
      </c>
      <c r="D3503" s="296">
        <v>8.5500000000000007</v>
      </c>
    </row>
    <row r="3504" spans="1:4" x14ac:dyDescent="0.35">
      <c r="A3504">
        <v>3694</v>
      </c>
      <c r="B3504" t="s">
        <v>19811</v>
      </c>
      <c r="C3504">
        <v>0</v>
      </c>
      <c r="D3504" s="296">
        <v>9.2149999999999999</v>
      </c>
    </row>
    <row r="3505" spans="1:4" x14ac:dyDescent="0.35">
      <c r="A3505">
        <v>3695</v>
      </c>
      <c r="B3505" t="s">
        <v>19812</v>
      </c>
      <c r="C3505">
        <v>444</v>
      </c>
      <c r="D3505" s="296">
        <v>5.43</v>
      </c>
    </row>
    <row r="3506" spans="1:4" x14ac:dyDescent="0.35">
      <c r="A3506">
        <v>3696</v>
      </c>
      <c r="B3506" t="s">
        <v>19813</v>
      </c>
      <c r="C3506">
        <v>0</v>
      </c>
      <c r="D3506" s="296">
        <v>8.25</v>
      </c>
    </row>
    <row r="3507" spans="1:4" x14ac:dyDescent="0.35">
      <c r="A3507">
        <v>3697</v>
      </c>
      <c r="B3507" t="s">
        <v>19814</v>
      </c>
      <c r="C3507">
        <v>0</v>
      </c>
      <c r="D3507" s="296">
        <v>9.5</v>
      </c>
    </row>
    <row r="3508" spans="1:4" x14ac:dyDescent="0.35">
      <c r="A3508">
        <v>3698</v>
      </c>
      <c r="B3508" t="s">
        <v>19815</v>
      </c>
      <c r="C3508">
        <v>0</v>
      </c>
      <c r="D3508" s="296">
        <v>14.44</v>
      </c>
    </row>
    <row r="3509" spans="1:4" x14ac:dyDescent="0.35">
      <c r="A3509">
        <v>3699</v>
      </c>
      <c r="B3509" t="s">
        <v>19816</v>
      </c>
      <c r="C3509">
        <v>0</v>
      </c>
      <c r="D3509" s="296">
        <v>8.5500000000000007</v>
      </c>
    </row>
    <row r="3510" spans="1:4" x14ac:dyDescent="0.35">
      <c r="A3510">
        <v>3700</v>
      </c>
      <c r="B3510" t="s">
        <v>19817</v>
      </c>
      <c r="C3510">
        <v>0</v>
      </c>
      <c r="D3510" s="296">
        <v>8.1539999999999999</v>
      </c>
    </row>
    <row r="3511" spans="1:4" x14ac:dyDescent="0.35">
      <c r="A3511">
        <v>3701</v>
      </c>
      <c r="B3511" t="s">
        <v>19818</v>
      </c>
      <c r="C3511">
        <v>0</v>
      </c>
      <c r="D3511" s="296">
        <v>27.141999999999999</v>
      </c>
    </row>
    <row r="3512" spans="1:4" x14ac:dyDescent="0.35">
      <c r="A3512">
        <v>3702</v>
      </c>
      <c r="B3512" t="s">
        <v>19819</v>
      </c>
      <c r="C3512">
        <v>0</v>
      </c>
      <c r="D3512" s="296">
        <v>12.49</v>
      </c>
    </row>
    <row r="3513" spans="1:4" x14ac:dyDescent="0.35">
      <c r="A3513">
        <v>3703</v>
      </c>
      <c r="B3513" t="s">
        <v>19820</v>
      </c>
      <c r="C3513">
        <v>12</v>
      </c>
      <c r="D3513" s="296">
        <v>45</v>
      </c>
    </row>
    <row r="3514" spans="1:4" x14ac:dyDescent="0.35">
      <c r="A3514">
        <v>3704</v>
      </c>
      <c r="B3514" t="s">
        <v>19821</v>
      </c>
      <c r="C3514">
        <v>0</v>
      </c>
      <c r="D3514" s="296">
        <v>140.65</v>
      </c>
    </row>
    <row r="3515" spans="1:4" x14ac:dyDescent="0.35">
      <c r="A3515">
        <v>3705</v>
      </c>
      <c r="B3515" t="s">
        <v>19822</v>
      </c>
      <c r="C3515">
        <v>0</v>
      </c>
      <c r="D3515" s="296">
        <v>116.4</v>
      </c>
    </row>
    <row r="3516" spans="1:4" x14ac:dyDescent="0.35">
      <c r="A3516">
        <v>3706</v>
      </c>
      <c r="B3516" t="s">
        <v>19823</v>
      </c>
      <c r="C3516">
        <v>0</v>
      </c>
      <c r="D3516" s="296">
        <v>290</v>
      </c>
    </row>
    <row r="3517" spans="1:4" x14ac:dyDescent="0.35">
      <c r="A3517">
        <v>3707</v>
      </c>
      <c r="B3517" t="s">
        <v>19824</v>
      </c>
      <c r="C3517">
        <v>0</v>
      </c>
      <c r="D3517" s="296">
        <v>290</v>
      </c>
    </row>
    <row r="3518" spans="1:4" x14ac:dyDescent="0.35">
      <c r="A3518">
        <v>3708</v>
      </c>
      <c r="B3518" t="s">
        <v>19825</v>
      </c>
      <c r="C3518">
        <v>0</v>
      </c>
      <c r="D3518" s="296">
        <v>290</v>
      </c>
    </row>
    <row r="3519" spans="1:4" x14ac:dyDescent="0.35">
      <c r="A3519">
        <v>3709</v>
      </c>
      <c r="B3519" t="s">
        <v>19826</v>
      </c>
      <c r="C3519">
        <v>0</v>
      </c>
      <c r="D3519" s="296">
        <v>13.965</v>
      </c>
    </row>
    <row r="3520" spans="1:4" x14ac:dyDescent="0.35">
      <c r="A3520">
        <v>3710</v>
      </c>
      <c r="B3520" t="s">
        <v>19827</v>
      </c>
      <c r="C3520">
        <v>0</v>
      </c>
      <c r="D3520" s="296">
        <v>1.1180000000000001</v>
      </c>
    </row>
    <row r="3521" spans="1:4" x14ac:dyDescent="0.35">
      <c r="A3521">
        <v>3711</v>
      </c>
      <c r="B3521" t="s">
        <v>19828</v>
      </c>
      <c r="C3521">
        <v>0</v>
      </c>
      <c r="D3521" s="296">
        <v>8.74</v>
      </c>
    </row>
    <row r="3522" spans="1:4" x14ac:dyDescent="0.35">
      <c r="A3522">
        <v>3712</v>
      </c>
      <c r="B3522" t="s">
        <v>19829</v>
      </c>
      <c r="C3522">
        <v>0</v>
      </c>
      <c r="D3522" s="296">
        <v>12.135999999999999</v>
      </c>
    </row>
    <row r="3523" spans="1:4" x14ac:dyDescent="0.35">
      <c r="A3523">
        <v>3713</v>
      </c>
      <c r="B3523" t="s">
        <v>19830</v>
      </c>
      <c r="C3523">
        <v>0</v>
      </c>
      <c r="D3523" s="296">
        <v>11.5</v>
      </c>
    </row>
    <row r="3524" spans="1:4" x14ac:dyDescent="0.35">
      <c r="A3524">
        <v>3714</v>
      </c>
      <c r="B3524" t="s">
        <v>19831</v>
      </c>
      <c r="C3524">
        <v>12</v>
      </c>
      <c r="D3524" s="296">
        <v>10.547000000000001</v>
      </c>
    </row>
    <row r="3525" spans="1:4" x14ac:dyDescent="0.35">
      <c r="A3525">
        <v>3715</v>
      </c>
      <c r="B3525" t="s">
        <v>19832</v>
      </c>
      <c r="C3525">
        <v>0</v>
      </c>
      <c r="D3525" s="296">
        <v>9.8279999999999994</v>
      </c>
    </row>
    <row r="3526" spans="1:4" x14ac:dyDescent="0.35">
      <c r="A3526">
        <v>3716</v>
      </c>
      <c r="B3526" t="s">
        <v>19833</v>
      </c>
      <c r="C3526">
        <v>6</v>
      </c>
      <c r="D3526" s="296">
        <v>13.18</v>
      </c>
    </row>
    <row r="3527" spans="1:4" x14ac:dyDescent="0.35">
      <c r="A3527">
        <v>3717</v>
      </c>
      <c r="B3527" t="s">
        <v>19834</v>
      </c>
      <c r="C3527">
        <v>0</v>
      </c>
      <c r="D3527" s="296">
        <v>24.96</v>
      </c>
    </row>
    <row r="3528" spans="1:4" x14ac:dyDescent="0.35">
      <c r="A3528">
        <v>3718</v>
      </c>
      <c r="B3528" t="s">
        <v>19835</v>
      </c>
      <c r="C3528">
        <v>30</v>
      </c>
      <c r="D3528" s="296">
        <v>3.93</v>
      </c>
    </row>
    <row r="3529" spans="1:4" x14ac:dyDescent="0.35">
      <c r="A3529">
        <v>3719</v>
      </c>
      <c r="B3529" t="s">
        <v>19836</v>
      </c>
      <c r="C3529">
        <v>0</v>
      </c>
      <c r="D3529" s="296">
        <v>0</v>
      </c>
    </row>
    <row r="3530" spans="1:4" x14ac:dyDescent="0.35">
      <c r="A3530">
        <v>3720</v>
      </c>
      <c r="B3530" t="s">
        <v>19837</v>
      </c>
      <c r="C3530">
        <v>0</v>
      </c>
      <c r="D3530" s="296">
        <v>4.87</v>
      </c>
    </row>
    <row r="3531" spans="1:4" x14ac:dyDescent="0.35">
      <c r="A3531">
        <v>3721</v>
      </c>
      <c r="B3531" t="s">
        <v>19838</v>
      </c>
      <c r="C3531">
        <v>0</v>
      </c>
      <c r="D3531" s="296">
        <v>0</v>
      </c>
    </row>
    <row r="3532" spans="1:4" x14ac:dyDescent="0.35">
      <c r="A3532">
        <v>3722</v>
      </c>
      <c r="B3532" t="s">
        <v>19839</v>
      </c>
      <c r="C3532">
        <v>0</v>
      </c>
      <c r="D3532" s="296">
        <v>14.824</v>
      </c>
    </row>
    <row r="3533" spans="1:4" x14ac:dyDescent="0.35">
      <c r="A3533">
        <v>3723</v>
      </c>
      <c r="B3533" t="s">
        <v>19840</v>
      </c>
      <c r="C3533">
        <v>0</v>
      </c>
      <c r="D3533" s="296">
        <v>0</v>
      </c>
    </row>
    <row r="3534" spans="1:4" x14ac:dyDescent="0.35">
      <c r="A3534">
        <v>3724</v>
      </c>
      <c r="B3534" t="s">
        <v>19841</v>
      </c>
      <c r="C3534">
        <v>0</v>
      </c>
      <c r="D3534" s="296">
        <v>3.87</v>
      </c>
    </row>
    <row r="3535" spans="1:4" x14ac:dyDescent="0.35">
      <c r="A3535">
        <v>3725</v>
      </c>
      <c r="B3535" t="s">
        <v>19842</v>
      </c>
      <c r="C3535">
        <v>0</v>
      </c>
      <c r="D3535" s="296">
        <v>4.84</v>
      </c>
    </row>
    <row r="3536" spans="1:4" x14ac:dyDescent="0.35">
      <c r="A3536">
        <v>3726</v>
      </c>
      <c r="B3536" t="s">
        <v>19843</v>
      </c>
      <c r="C3536">
        <v>0</v>
      </c>
      <c r="D3536" s="296">
        <v>10.66</v>
      </c>
    </row>
    <row r="3537" spans="1:4" x14ac:dyDescent="0.35">
      <c r="A3537">
        <v>3727</v>
      </c>
      <c r="B3537" t="s">
        <v>19844</v>
      </c>
      <c r="C3537">
        <v>0</v>
      </c>
      <c r="D3537" s="296">
        <v>33</v>
      </c>
    </row>
    <row r="3538" spans="1:4" x14ac:dyDescent="0.35">
      <c r="A3538">
        <v>3728</v>
      </c>
      <c r="B3538" t="s">
        <v>19845</v>
      </c>
      <c r="C3538">
        <v>0</v>
      </c>
      <c r="D3538" s="296">
        <v>4.7</v>
      </c>
    </row>
    <row r="3539" spans="1:4" x14ac:dyDescent="0.35">
      <c r="A3539">
        <v>3729</v>
      </c>
      <c r="B3539" t="s">
        <v>19846</v>
      </c>
      <c r="C3539">
        <v>0</v>
      </c>
      <c r="D3539" s="296">
        <v>118</v>
      </c>
    </row>
    <row r="3540" spans="1:4" x14ac:dyDescent="0.35">
      <c r="A3540">
        <v>3730</v>
      </c>
      <c r="B3540" t="s">
        <v>19847</v>
      </c>
      <c r="C3540">
        <v>0</v>
      </c>
      <c r="D3540" s="296">
        <v>23.5</v>
      </c>
    </row>
    <row r="3541" spans="1:4" x14ac:dyDescent="0.35">
      <c r="A3541">
        <v>3731</v>
      </c>
      <c r="B3541" t="s">
        <v>19848</v>
      </c>
      <c r="C3541">
        <v>0</v>
      </c>
      <c r="D3541" s="296">
        <v>41.31</v>
      </c>
    </row>
    <row r="3542" spans="1:4" x14ac:dyDescent="0.35">
      <c r="A3542">
        <v>3732</v>
      </c>
      <c r="B3542" t="s">
        <v>19849</v>
      </c>
      <c r="C3542">
        <v>-6</v>
      </c>
      <c r="D3542" s="296">
        <v>4.0999999999999996</v>
      </c>
    </row>
    <row r="3543" spans="1:4" x14ac:dyDescent="0.35">
      <c r="A3543">
        <v>3733</v>
      </c>
      <c r="B3543" t="s">
        <v>19850</v>
      </c>
      <c r="C3543">
        <v>0</v>
      </c>
      <c r="D3543" s="296">
        <v>58.9</v>
      </c>
    </row>
    <row r="3544" spans="1:4" x14ac:dyDescent="0.35">
      <c r="A3544">
        <v>3734</v>
      </c>
      <c r="B3544" t="s">
        <v>19851</v>
      </c>
      <c r="C3544">
        <v>18</v>
      </c>
      <c r="D3544" s="296">
        <v>25.725000000000001</v>
      </c>
    </row>
    <row r="3545" spans="1:4" x14ac:dyDescent="0.35">
      <c r="A3545">
        <v>3735</v>
      </c>
      <c r="B3545" t="s">
        <v>19852</v>
      </c>
      <c r="C3545">
        <v>0</v>
      </c>
      <c r="D3545" s="296">
        <v>2.4119999999999999</v>
      </c>
    </row>
    <row r="3546" spans="1:4" x14ac:dyDescent="0.35">
      <c r="A3546">
        <v>3736</v>
      </c>
      <c r="B3546" t="s">
        <v>19853</v>
      </c>
      <c r="C3546">
        <v>0</v>
      </c>
      <c r="D3546" s="296">
        <v>2.0609999999999999</v>
      </c>
    </row>
    <row r="3547" spans="1:4" x14ac:dyDescent="0.35">
      <c r="A3547">
        <v>3737</v>
      </c>
      <c r="B3547" t="s">
        <v>19854</v>
      </c>
      <c r="C3547">
        <v>0</v>
      </c>
      <c r="D3547" s="296">
        <v>14.81</v>
      </c>
    </row>
    <row r="3548" spans="1:4" x14ac:dyDescent="0.35">
      <c r="A3548">
        <v>3738</v>
      </c>
      <c r="B3548" t="s">
        <v>19855</v>
      </c>
      <c r="C3548">
        <v>0</v>
      </c>
      <c r="D3548" s="296">
        <v>5.8730000000000002</v>
      </c>
    </row>
    <row r="3549" spans="1:4" x14ac:dyDescent="0.35">
      <c r="A3549">
        <v>3739</v>
      </c>
      <c r="B3549" t="s">
        <v>19856</v>
      </c>
      <c r="C3549">
        <v>0</v>
      </c>
      <c r="D3549" s="296">
        <v>5.5810000000000004</v>
      </c>
    </row>
    <row r="3550" spans="1:4" x14ac:dyDescent="0.35">
      <c r="A3550">
        <v>3740</v>
      </c>
      <c r="B3550" t="s">
        <v>19857</v>
      </c>
      <c r="C3550">
        <v>0</v>
      </c>
      <c r="D3550" s="296">
        <v>4.556</v>
      </c>
    </row>
    <row r="3551" spans="1:4" x14ac:dyDescent="0.35">
      <c r="A3551">
        <v>3741</v>
      </c>
      <c r="B3551" t="s">
        <v>19858</v>
      </c>
      <c r="C3551">
        <v>0</v>
      </c>
      <c r="D3551" s="296">
        <v>3.2</v>
      </c>
    </row>
    <row r="3552" spans="1:4" x14ac:dyDescent="0.35">
      <c r="A3552">
        <v>3742</v>
      </c>
      <c r="B3552" t="s">
        <v>19859</v>
      </c>
      <c r="C3552">
        <v>0</v>
      </c>
      <c r="D3552" s="296">
        <v>6</v>
      </c>
    </row>
    <row r="3553" spans="1:4" x14ac:dyDescent="0.35">
      <c r="A3553">
        <v>3743</v>
      </c>
      <c r="B3553" t="s">
        <v>19860</v>
      </c>
      <c r="C3553">
        <v>0</v>
      </c>
      <c r="D3553" s="296">
        <v>35.659999999999997</v>
      </c>
    </row>
    <row r="3554" spans="1:4" x14ac:dyDescent="0.35">
      <c r="A3554">
        <v>3744</v>
      </c>
      <c r="B3554" t="s">
        <v>19861</v>
      </c>
      <c r="C3554">
        <v>0</v>
      </c>
      <c r="D3554" s="296">
        <v>64.39</v>
      </c>
    </row>
    <row r="3555" spans="1:4" x14ac:dyDescent="0.35">
      <c r="A3555">
        <v>3745</v>
      </c>
      <c r="B3555" t="s">
        <v>19862</v>
      </c>
      <c r="C3555">
        <v>0</v>
      </c>
      <c r="D3555" s="296">
        <v>59.125</v>
      </c>
    </row>
    <row r="3556" spans="1:4" x14ac:dyDescent="0.35">
      <c r="A3556">
        <v>3746</v>
      </c>
      <c r="B3556" t="s">
        <v>19863</v>
      </c>
      <c r="C3556">
        <v>0</v>
      </c>
      <c r="D3556" s="296">
        <v>101.52</v>
      </c>
    </row>
    <row r="3557" spans="1:4" x14ac:dyDescent="0.35">
      <c r="A3557">
        <v>3747</v>
      </c>
      <c r="B3557" t="s">
        <v>19864</v>
      </c>
      <c r="C3557">
        <v>0</v>
      </c>
      <c r="D3557" s="296">
        <v>178.2</v>
      </c>
    </row>
    <row r="3558" spans="1:4" x14ac:dyDescent="0.35">
      <c r="A3558">
        <v>3748</v>
      </c>
      <c r="B3558" t="s">
        <v>19865</v>
      </c>
      <c r="C3558">
        <v>0</v>
      </c>
      <c r="D3558" s="296">
        <v>87.49</v>
      </c>
    </row>
    <row r="3559" spans="1:4" x14ac:dyDescent="0.35">
      <c r="A3559">
        <v>3749</v>
      </c>
      <c r="B3559" t="s">
        <v>19866</v>
      </c>
      <c r="C3559">
        <v>0</v>
      </c>
      <c r="D3559" s="296">
        <v>84.48</v>
      </c>
    </row>
    <row r="3560" spans="1:4" x14ac:dyDescent="0.35">
      <c r="A3560">
        <v>3750</v>
      </c>
      <c r="B3560" t="s">
        <v>19867</v>
      </c>
      <c r="C3560">
        <v>0</v>
      </c>
      <c r="D3560" s="296">
        <v>37.44</v>
      </c>
    </row>
    <row r="3561" spans="1:4" x14ac:dyDescent="0.35">
      <c r="A3561">
        <v>3751</v>
      </c>
      <c r="B3561" t="s">
        <v>19868</v>
      </c>
      <c r="C3561">
        <v>0</v>
      </c>
      <c r="D3561" s="296">
        <v>128.63999999999999</v>
      </c>
    </row>
    <row r="3562" spans="1:4" x14ac:dyDescent="0.35">
      <c r="A3562">
        <v>3752</v>
      </c>
      <c r="B3562" t="s">
        <v>19869</v>
      </c>
      <c r="C3562">
        <v>0</v>
      </c>
      <c r="D3562" s="296">
        <v>71.91</v>
      </c>
    </row>
    <row r="3563" spans="1:4" x14ac:dyDescent="0.35">
      <c r="A3563">
        <v>3753</v>
      </c>
      <c r="B3563" t="s">
        <v>19870</v>
      </c>
      <c r="C3563">
        <v>0</v>
      </c>
      <c r="D3563" s="296">
        <v>19.881</v>
      </c>
    </row>
    <row r="3564" spans="1:4" x14ac:dyDescent="0.35">
      <c r="A3564">
        <v>3754</v>
      </c>
      <c r="B3564" t="s">
        <v>19871</v>
      </c>
      <c r="C3564">
        <v>0</v>
      </c>
      <c r="D3564" s="296">
        <v>25.43</v>
      </c>
    </row>
    <row r="3565" spans="1:4" x14ac:dyDescent="0.35">
      <c r="A3565">
        <v>3755</v>
      </c>
      <c r="B3565" t="s">
        <v>19872</v>
      </c>
      <c r="C3565">
        <v>0</v>
      </c>
      <c r="D3565" s="296">
        <v>13.11</v>
      </c>
    </row>
    <row r="3566" spans="1:4" x14ac:dyDescent="0.35">
      <c r="A3566">
        <v>3756</v>
      </c>
      <c r="B3566" t="s">
        <v>19873</v>
      </c>
      <c r="C3566">
        <v>0</v>
      </c>
      <c r="D3566" s="296">
        <v>19.956</v>
      </c>
    </row>
    <row r="3567" spans="1:4" x14ac:dyDescent="0.35">
      <c r="A3567">
        <v>3757</v>
      </c>
      <c r="B3567" t="s">
        <v>19874</v>
      </c>
      <c r="C3567">
        <v>0</v>
      </c>
      <c r="D3567" s="296">
        <v>32.57</v>
      </c>
    </row>
    <row r="3568" spans="1:4" x14ac:dyDescent="0.35">
      <c r="A3568">
        <v>3758</v>
      </c>
      <c r="B3568" t="s">
        <v>19875</v>
      </c>
      <c r="C3568">
        <v>0</v>
      </c>
      <c r="D3568" s="296">
        <v>12.275</v>
      </c>
    </row>
    <row r="3569" spans="1:4" x14ac:dyDescent="0.35">
      <c r="A3569">
        <v>3759</v>
      </c>
      <c r="B3569" t="s">
        <v>19876</v>
      </c>
      <c r="C3569">
        <v>36</v>
      </c>
      <c r="D3569" s="296">
        <v>6.13</v>
      </c>
    </row>
    <row r="3570" spans="1:4" x14ac:dyDescent="0.35">
      <c r="A3570">
        <v>3760</v>
      </c>
      <c r="B3570" t="s">
        <v>19877</v>
      </c>
      <c r="C3570">
        <v>0</v>
      </c>
      <c r="D3570" s="296">
        <v>33.47</v>
      </c>
    </row>
    <row r="3571" spans="1:4" x14ac:dyDescent="0.35">
      <c r="A3571">
        <v>3761</v>
      </c>
      <c r="B3571" t="s">
        <v>19878</v>
      </c>
      <c r="C3571">
        <v>3</v>
      </c>
      <c r="D3571" s="296">
        <v>39.130000000000003</v>
      </c>
    </row>
    <row r="3572" spans="1:4" x14ac:dyDescent="0.35">
      <c r="A3572">
        <v>3762</v>
      </c>
      <c r="B3572" t="s">
        <v>19879</v>
      </c>
      <c r="C3572">
        <v>0</v>
      </c>
      <c r="D3572" s="296">
        <v>44.35</v>
      </c>
    </row>
    <row r="3573" spans="1:4" x14ac:dyDescent="0.35">
      <c r="A3573">
        <v>3763</v>
      </c>
      <c r="B3573" t="s">
        <v>19880</v>
      </c>
      <c r="C3573">
        <v>0</v>
      </c>
      <c r="D3573" s="296">
        <v>281.08999999999997</v>
      </c>
    </row>
    <row r="3574" spans="1:4" x14ac:dyDescent="0.35">
      <c r="A3574">
        <v>3764</v>
      </c>
      <c r="B3574" t="s">
        <v>19881</v>
      </c>
      <c r="C3574">
        <v>0</v>
      </c>
      <c r="D3574" s="296">
        <v>12.48</v>
      </c>
    </row>
    <row r="3575" spans="1:4" x14ac:dyDescent="0.35">
      <c r="A3575">
        <v>3765</v>
      </c>
      <c r="B3575" t="s">
        <v>19882</v>
      </c>
      <c r="C3575">
        <v>0</v>
      </c>
      <c r="D3575" s="296">
        <v>2.3679999999999999</v>
      </c>
    </row>
    <row r="3576" spans="1:4" x14ac:dyDescent="0.35">
      <c r="A3576">
        <v>3766</v>
      </c>
      <c r="B3576" t="s">
        <v>19883</v>
      </c>
      <c r="C3576">
        <v>48</v>
      </c>
      <c r="D3576" s="296">
        <v>19.95</v>
      </c>
    </row>
    <row r="3577" spans="1:4" x14ac:dyDescent="0.35">
      <c r="A3577">
        <v>3768</v>
      </c>
      <c r="B3577" t="s">
        <v>19884</v>
      </c>
      <c r="C3577">
        <v>24</v>
      </c>
      <c r="D3577" s="296">
        <v>11.9</v>
      </c>
    </row>
    <row r="3578" spans="1:4" x14ac:dyDescent="0.35">
      <c r="A3578">
        <v>3769</v>
      </c>
      <c r="B3578" t="s">
        <v>19885</v>
      </c>
      <c r="C3578">
        <v>0</v>
      </c>
      <c r="D3578" s="296">
        <v>17.8</v>
      </c>
    </row>
    <row r="3579" spans="1:4" x14ac:dyDescent="0.35">
      <c r="A3579">
        <v>3770</v>
      </c>
      <c r="B3579" t="s">
        <v>19886</v>
      </c>
      <c r="C3579">
        <v>0</v>
      </c>
      <c r="D3579" s="296">
        <v>14.67</v>
      </c>
    </row>
    <row r="3580" spans="1:4" x14ac:dyDescent="0.35">
      <c r="A3580">
        <v>3771</v>
      </c>
      <c r="B3580" t="s">
        <v>19887</v>
      </c>
      <c r="C3580">
        <v>0</v>
      </c>
      <c r="D3580" s="296">
        <v>22.76</v>
      </c>
    </row>
    <row r="3581" spans="1:4" x14ac:dyDescent="0.35">
      <c r="A3581">
        <v>3772</v>
      </c>
      <c r="B3581" t="s">
        <v>19888</v>
      </c>
      <c r="C3581">
        <v>0</v>
      </c>
      <c r="D3581" s="296">
        <v>51.01</v>
      </c>
    </row>
    <row r="3582" spans="1:4" x14ac:dyDescent="0.35">
      <c r="A3582">
        <v>3773</v>
      </c>
      <c r="B3582" t="s">
        <v>19889</v>
      </c>
      <c r="C3582">
        <v>0</v>
      </c>
      <c r="D3582" s="296">
        <v>11.47</v>
      </c>
    </row>
    <row r="3583" spans="1:4" x14ac:dyDescent="0.35">
      <c r="A3583">
        <v>3774</v>
      </c>
      <c r="B3583" t="s">
        <v>19890</v>
      </c>
      <c r="C3583">
        <v>0</v>
      </c>
      <c r="D3583" s="296">
        <v>19.75</v>
      </c>
    </row>
    <row r="3584" spans="1:4" x14ac:dyDescent="0.35">
      <c r="A3584">
        <v>3775</v>
      </c>
      <c r="B3584" t="s">
        <v>19891</v>
      </c>
      <c r="C3584">
        <v>0</v>
      </c>
      <c r="D3584" s="296">
        <v>13.08</v>
      </c>
    </row>
    <row r="3585" spans="1:4" x14ac:dyDescent="0.35">
      <c r="A3585">
        <v>3776</v>
      </c>
      <c r="B3585" t="s">
        <v>19892</v>
      </c>
      <c r="C3585">
        <v>0</v>
      </c>
      <c r="D3585" s="296">
        <v>170</v>
      </c>
    </row>
    <row r="3586" spans="1:4" x14ac:dyDescent="0.35">
      <c r="A3586">
        <v>3777</v>
      </c>
      <c r="B3586" t="s">
        <v>19893</v>
      </c>
      <c r="C3586">
        <v>0</v>
      </c>
      <c r="D3586" s="296">
        <v>12.6</v>
      </c>
    </row>
    <row r="3587" spans="1:4" x14ac:dyDescent="0.35">
      <c r="A3587">
        <v>3778</v>
      </c>
      <c r="B3587" t="s">
        <v>19894</v>
      </c>
      <c r="C3587">
        <v>0</v>
      </c>
      <c r="D3587" s="296">
        <v>11.85</v>
      </c>
    </row>
    <row r="3588" spans="1:4" x14ac:dyDescent="0.35">
      <c r="A3588">
        <v>3779</v>
      </c>
      <c r="B3588" t="s">
        <v>19895</v>
      </c>
      <c r="C3588">
        <v>0</v>
      </c>
      <c r="D3588" s="296">
        <v>11.59</v>
      </c>
    </row>
    <row r="3589" spans="1:4" x14ac:dyDescent="0.35">
      <c r="A3589">
        <v>3780</v>
      </c>
      <c r="B3589" t="s">
        <v>19896</v>
      </c>
      <c r="C3589">
        <v>0</v>
      </c>
      <c r="D3589" s="296">
        <v>36.94</v>
      </c>
    </row>
    <row r="3590" spans="1:4" x14ac:dyDescent="0.35">
      <c r="A3590">
        <v>3781</v>
      </c>
      <c r="B3590" t="s">
        <v>19897</v>
      </c>
      <c r="C3590">
        <v>0</v>
      </c>
      <c r="D3590" s="296">
        <v>14.1</v>
      </c>
    </row>
    <row r="3591" spans="1:4" x14ac:dyDescent="0.35">
      <c r="A3591">
        <v>3782</v>
      </c>
      <c r="B3591" t="s">
        <v>19898</v>
      </c>
      <c r="C3591">
        <v>0</v>
      </c>
      <c r="D3591" s="296">
        <v>26.13</v>
      </c>
    </row>
    <row r="3592" spans="1:4" x14ac:dyDescent="0.35">
      <c r="A3592">
        <v>3783</v>
      </c>
      <c r="B3592" t="s">
        <v>19899</v>
      </c>
      <c r="C3592">
        <v>0</v>
      </c>
      <c r="D3592" s="296">
        <v>8.9700000000000006</v>
      </c>
    </row>
    <row r="3593" spans="1:4" x14ac:dyDescent="0.35">
      <c r="A3593">
        <v>3784</v>
      </c>
      <c r="B3593" t="s">
        <v>19900</v>
      </c>
      <c r="C3593">
        <v>0</v>
      </c>
      <c r="D3593" s="296">
        <v>17.04</v>
      </c>
    </row>
    <row r="3594" spans="1:4" x14ac:dyDescent="0.35">
      <c r="A3594">
        <v>3785</v>
      </c>
      <c r="B3594" t="s">
        <v>19901</v>
      </c>
      <c r="C3594">
        <v>0</v>
      </c>
      <c r="D3594" s="296">
        <v>13.52</v>
      </c>
    </row>
    <row r="3595" spans="1:4" x14ac:dyDescent="0.35">
      <c r="A3595">
        <v>3786</v>
      </c>
      <c r="B3595" t="s">
        <v>19902</v>
      </c>
      <c r="C3595">
        <v>0</v>
      </c>
      <c r="D3595" s="296">
        <v>9.33</v>
      </c>
    </row>
    <row r="3596" spans="1:4" x14ac:dyDescent="0.35">
      <c r="A3596">
        <v>3787</v>
      </c>
      <c r="B3596" t="s">
        <v>19903</v>
      </c>
      <c r="C3596">
        <v>0</v>
      </c>
      <c r="D3596" s="296">
        <v>12.09</v>
      </c>
    </row>
    <row r="3597" spans="1:4" x14ac:dyDescent="0.35">
      <c r="A3597">
        <v>3788</v>
      </c>
      <c r="B3597" t="s">
        <v>19904</v>
      </c>
      <c r="C3597">
        <v>0</v>
      </c>
      <c r="D3597" s="296">
        <v>35.24</v>
      </c>
    </row>
    <row r="3598" spans="1:4" x14ac:dyDescent="0.35">
      <c r="A3598">
        <v>3789</v>
      </c>
      <c r="B3598" t="s">
        <v>19905</v>
      </c>
      <c r="C3598">
        <v>0</v>
      </c>
      <c r="D3598" s="296">
        <v>22.045999999999999</v>
      </c>
    </row>
    <row r="3599" spans="1:4" x14ac:dyDescent="0.35">
      <c r="A3599">
        <v>3790</v>
      </c>
      <c r="B3599" t="s">
        <v>19906</v>
      </c>
      <c r="C3599">
        <v>0</v>
      </c>
      <c r="D3599" s="296">
        <v>15.68</v>
      </c>
    </row>
    <row r="3600" spans="1:4" x14ac:dyDescent="0.35">
      <c r="A3600">
        <v>3791</v>
      </c>
      <c r="B3600" t="s">
        <v>19907</v>
      </c>
      <c r="C3600">
        <v>0</v>
      </c>
      <c r="D3600" s="296">
        <v>25.44</v>
      </c>
    </row>
    <row r="3601" spans="1:4" x14ac:dyDescent="0.35">
      <c r="A3601">
        <v>3792</v>
      </c>
      <c r="B3601" t="s">
        <v>19908</v>
      </c>
      <c r="C3601">
        <v>0</v>
      </c>
      <c r="D3601" s="296">
        <v>23.95</v>
      </c>
    </row>
    <row r="3602" spans="1:4" x14ac:dyDescent="0.35">
      <c r="A3602">
        <v>3793</v>
      </c>
      <c r="B3602" t="s">
        <v>19909</v>
      </c>
      <c r="C3602">
        <v>0</v>
      </c>
      <c r="D3602" s="296">
        <v>20.329999999999998</v>
      </c>
    </row>
    <row r="3603" spans="1:4" x14ac:dyDescent="0.35">
      <c r="A3603">
        <v>3794</v>
      </c>
      <c r="B3603" t="s">
        <v>19910</v>
      </c>
      <c r="C3603">
        <v>0</v>
      </c>
      <c r="D3603" s="296">
        <v>24.22</v>
      </c>
    </row>
    <row r="3604" spans="1:4" x14ac:dyDescent="0.35">
      <c r="A3604">
        <v>3795</v>
      </c>
      <c r="B3604" t="s">
        <v>19911</v>
      </c>
      <c r="C3604">
        <v>0</v>
      </c>
      <c r="D3604" s="296">
        <v>7.31</v>
      </c>
    </row>
    <row r="3605" spans="1:4" x14ac:dyDescent="0.35">
      <c r="A3605">
        <v>3796</v>
      </c>
      <c r="B3605" t="s">
        <v>19912</v>
      </c>
      <c r="C3605">
        <v>0</v>
      </c>
      <c r="D3605" s="296">
        <v>15.445</v>
      </c>
    </row>
    <row r="3606" spans="1:4" x14ac:dyDescent="0.35">
      <c r="A3606">
        <v>3797</v>
      </c>
      <c r="B3606" t="s">
        <v>19913</v>
      </c>
      <c r="C3606">
        <v>0</v>
      </c>
      <c r="D3606" s="296">
        <v>21.72</v>
      </c>
    </row>
    <row r="3607" spans="1:4" x14ac:dyDescent="0.35">
      <c r="A3607">
        <v>3799</v>
      </c>
      <c r="B3607" t="s">
        <v>19914</v>
      </c>
      <c r="C3607">
        <v>0</v>
      </c>
      <c r="D3607" s="296">
        <v>41.45</v>
      </c>
    </row>
    <row r="3608" spans="1:4" x14ac:dyDescent="0.35">
      <c r="A3608">
        <v>3800</v>
      </c>
      <c r="B3608" t="s">
        <v>19915</v>
      </c>
      <c r="C3608">
        <v>0</v>
      </c>
      <c r="D3608" s="296">
        <v>23.6</v>
      </c>
    </row>
    <row r="3609" spans="1:4" x14ac:dyDescent="0.35">
      <c r="A3609">
        <v>3801</v>
      </c>
      <c r="B3609" t="s">
        <v>19916</v>
      </c>
      <c r="C3609">
        <v>15</v>
      </c>
      <c r="D3609" s="296">
        <v>8.4</v>
      </c>
    </row>
    <row r="3610" spans="1:4" x14ac:dyDescent="0.35">
      <c r="A3610">
        <v>3802</v>
      </c>
      <c r="B3610" t="s">
        <v>19917</v>
      </c>
      <c r="C3610">
        <v>12</v>
      </c>
      <c r="D3610" s="296">
        <v>20.2</v>
      </c>
    </row>
    <row r="3611" spans="1:4" x14ac:dyDescent="0.35">
      <c r="A3611">
        <v>3803</v>
      </c>
      <c r="B3611" t="s">
        <v>19918</v>
      </c>
      <c r="C3611">
        <v>0</v>
      </c>
      <c r="D3611" s="296">
        <v>36.799999999999997</v>
      </c>
    </row>
    <row r="3612" spans="1:4" x14ac:dyDescent="0.35">
      <c r="A3612">
        <v>3804</v>
      </c>
      <c r="B3612" t="s">
        <v>19919</v>
      </c>
      <c r="C3612">
        <v>0</v>
      </c>
      <c r="D3612" s="296">
        <v>68.11</v>
      </c>
    </row>
    <row r="3613" spans="1:4" x14ac:dyDescent="0.35">
      <c r="A3613">
        <v>3805</v>
      </c>
      <c r="B3613" t="s">
        <v>19920</v>
      </c>
      <c r="C3613">
        <v>3</v>
      </c>
      <c r="D3613" s="296">
        <v>24.35</v>
      </c>
    </row>
    <row r="3614" spans="1:4" x14ac:dyDescent="0.35">
      <c r="A3614">
        <v>3806</v>
      </c>
      <c r="B3614" t="s">
        <v>19921</v>
      </c>
      <c r="C3614">
        <v>0</v>
      </c>
      <c r="D3614" s="296">
        <v>17.8</v>
      </c>
    </row>
    <row r="3615" spans="1:4" x14ac:dyDescent="0.35">
      <c r="A3615">
        <v>3807</v>
      </c>
      <c r="B3615" t="s">
        <v>19922</v>
      </c>
      <c r="C3615">
        <v>0</v>
      </c>
      <c r="D3615" s="296">
        <v>11.028</v>
      </c>
    </row>
    <row r="3616" spans="1:4" x14ac:dyDescent="0.35">
      <c r="A3616">
        <v>3808</v>
      </c>
      <c r="B3616" t="s">
        <v>19923</v>
      </c>
      <c r="C3616">
        <v>0</v>
      </c>
      <c r="D3616" s="296">
        <v>59.11</v>
      </c>
    </row>
    <row r="3617" spans="1:4" x14ac:dyDescent="0.35">
      <c r="A3617">
        <v>3809</v>
      </c>
      <c r="B3617" t="s">
        <v>19924</v>
      </c>
      <c r="C3617">
        <v>0</v>
      </c>
      <c r="D3617" s="296">
        <v>22.2</v>
      </c>
    </row>
    <row r="3618" spans="1:4" x14ac:dyDescent="0.35">
      <c r="A3618">
        <v>3810</v>
      </c>
      <c r="B3618" t="s">
        <v>19925</v>
      </c>
      <c r="C3618">
        <v>0</v>
      </c>
      <c r="D3618" s="296">
        <v>17.899999999999999</v>
      </c>
    </row>
    <row r="3619" spans="1:4" x14ac:dyDescent="0.35">
      <c r="A3619">
        <v>3811</v>
      </c>
      <c r="B3619" t="s">
        <v>19926</v>
      </c>
      <c r="C3619">
        <v>0</v>
      </c>
      <c r="D3619" s="296">
        <v>33.049999999999997</v>
      </c>
    </row>
    <row r="3620" spans="1:4" x14ac:dyDescent="0.35">
      <c r="A3620">
        <v>3812</v>
      </c>
      <c r="B3620" t="s">
        <v>19927</v>
      </c>
      <c r="C3620">
        <v>3</v>
      </c>
      <c r="D3620" s="296">
        <v>27.66</v>
      </c>
    </row>
    <row r="3621" spans="1:4" x14ac:dyDescent="0.35">
      <c r="A3621">
        <v>3813</v>
      </c>
      <c r="B3621" t="s">
        <v>19928</v>
      </c>
      <c r="C3621">
        <v>0</v>
      </c>
      <c r="D3621" s="296">
        <v>19.989999999999998</v>
      </c>
    </row>
    <row r="3622" spans="1:4" x14ac:dyDescent="0.35">
      <c r="A3622">
        <v>3814</v>
      </c>
      <c r="B3622" t="s">
        <v>19929</v>
      </c>
      <c r="C3622">
        <v>15</v>
      </c>
      <c r="D3622" s="296">
        <v>19.5</v>
      </c>
    </row>
    <row r="3623" spans="1:4" x14ac:dyDescent="0.35">
      <c r="A3623">
        <v>3815</v>
      </c>
      <c r="B3623" t="s">
        <v>19930</v>
      </c>
      <c r="C3623">
        <v>0</v>
      </c>
      <c r="D3623" s="296">
        <v>23.01</v>
      </c>
    </row>
    <row r="3624" spans="1:4" x14ac:dyDescent="0.35">
      <c r="A3624">
        <v>3816</v>
      </c>
      <c r="B3624" t="s">
        <v>19931</v>
      </c>
      <c r="C3624">
        <v>0</v>
      </c>
      <c r="D3624" s="296">
        <v>26.05</v>
      </c>
    </row>
    <row r="3625" spans="1:4" x14ac:dyDescent="0.35">
      <c r="A3625">
        <v>3817</v>
      </c>
      <c r="B3625" t="s">
        <v>19932</v>
      </c>
      <c r="C3625">
        <v>0</v>
      </c>
      <c r="D3625" s="296">
        <v>16.399999999999999</v>
      </c>
    </row>
    <row r="3626" spans="1:4" x14ac:dyDescent="0.35">
      <c r="A3626">
        <v>3818</v>
      </c>
      <c r="B3626" t="s">
        <v>19933</v>
      </c>
      <c r="C3626">
        <v>0</v>
      </c>
      <c r="D3626" s="296">
        <v>9.7100000000000009</v>
      </c>
    </row>
    <row r="3627" spans="1:4" x14ac:dyDescent="0.35">
      <c r="A3627">
        <v>3819</v>
      </c>
      <c r="B3627" t="s">
        <v>19934</v>
      </c>
      <c r="C3627">
        <v>0</v>
      </c>
      <c r="D3627" s="296">
        <v>25.7</v>
      </c>
    </row>
    <row r="3628" spans="1:4" x14ac:dyDescent="0.35">
      <c r="A3628">
        <v>3820</v>
      </c>
      <c r="B3628" t="s">
        <v>19935</v>
      </c>
      <c r="C3628">
        <v>15</v>
      </c>
      <c r="D3628" s="296">
        <v>11.28</v>
      </c>
    </row>
    <row r="3629" spans="1:4" x14ac:dyDescent="0.35">
      <c r="A3629">
        <v>3821</v>
      </c>
      <c r="B3629" t="s">
        <v>19936</v>
      </c>
      <c r="C3629">
        <v>3</v>
      </c>
      <c r="D3629" s="296">
        <v>25.16</v>
      </c>
    </row>
    <row r="3630" spans="1:4" x14ac:dyDescent="0.35">
      <c r="A3630">
        <v>3822</v>
      </c>
      <c r="B3630" t="s">
        <v>19937</v>
      </c>
      <c r="C3630">
        <v>0</v>
      </c>
      <c r="D3630" s="296">
        <v>47.94</v>
      </c>
    </row>
    <row r="3631" spans="1:4" x14ac:dyDescent="0.35">
      <c r="A3631">
        <v>3823</v>
      </c>
      <c r="B3631" t="s">
        <v>19938</v>
      </c>
      <c r="C3631">
        <v>0</v>
      </c>
      <c r="D3631" s="296">
        <v>39.299999999999997</v>
      </c>
    </row>
    <row r="3632" spans="1:4" x14ac:dyDescent="0.35">
      <c r="A3632">
        <v>3824</v>
      </c>
      <c r="B3632" t="s">
        <v>19939</v>
      </c>
      <c r="C3632">
        <v>0</v>
      </c>
      <c r="D3632" s="296">
        <v>12.32</v>
      </c>
    </row>
    <row r="3633" spans="1:4" x14ac:dyDescent="0.35">
      <c r="A3633">
        <v>3825</v>
      </c>
      <c r="B3633" t="s">
        <v>19940</v>
      </c>
      <c r="C3633">
        <v>0</v>
      </c>
      <c r="D3633" s="296">
        <v>10.58</v>
      </c>
    </row>
    <row r="3634" spans="1:4" x14ac:dyDescent="0.35">
      <c r="A3634">
        <v>3826</v>
      </c>
      <c r="B3634" t="s">
        <v>19941</v>
      </c>
      <c r="C3634">
        <v>0</v>
      </c>
      <c r="D3634" s="296">
        <v>117.9</v>
      </c>
    </row>
    <row r="3635" spans="1:4" x14ac:dyDescent="0.35">
      <c r="A3635">
        <v>3827</v>
      </c>
      <c r="B3635" t="s">
        <v>19942</v>
      </c>
      <c r="C3635">
        <v>0</v>
      </c>
      <c r="D3635" s="296">
        <v>21.11</v>
      </c>
    </row>
    <row r="3636" spans="1:4" x14ac:dyDescent="0.35">
      <c r="A3636">
        <v>3828</v>
      </c>
      <c r="B3636" t="s">
        <v>19943</v>
      </c>
      <c r="C3636">
        <v>0</v>
      </c>
      <c r="D3636" s="296">
        <v>33.18</v>
      </c>
    </row>
    <row r="3637" spans="1:4" x14ac:dyDescent="0.35">
      <c r="A3637">
        <v>3829</v>
      </c>
      <c r="B3637" t="s">
        <v>19944</v>
      </c>
      <c r="C3637">
        <v>0</v>
      </c>
      <c r="D3637" s="296">
        <v>29.54</v>
      </c>
    </row>
    <row r="3638" spans="1:4" x14ac:dyDescent="0.35">
      <c r="A3638">
        <v>3830</v>
      </c>
      <c r="B3638" t="s">
        <v>19945</v>
      </c>
      <c r="C3638">
        <v>0</v>
      </c>
      <c r="D3638" s="296">
        <v>28.06</v>
      </c>
    </row>
    <row r="3639" spans="1:4" x14ac:dyDescent="0.35">
      <c r="A3639">
        <v>3831</v>
      </c>
      <c r="B3639" t="s">
        <v>19946</v>
      </c>
      <c r="C3639">
        <v>0</v>
      </c>
      <c r="D3639" s="296">
        <v>188.31</v>
      </c>
    </row>
    <row r="3640" spans="1:4" x14ac:dyDescent="0.35">
      <c r="A3640">
        <v>3832</v>
      </c>
      <c r="B3640" t="s">
        <v>19947</v>
      </c>
      <c r="C3640">
        <v>0</v>
      </c>
      <c r="D3640" s="296">
        <v>8.5500000000000007</v>
      </c>
    </row>
    <row r="3641" spans="1:4" x14ac:dyDescent="0.35">
      <c r="A3641">
        <v>3833</v>
      </c>
      <c r="B3641" t="s">
        <v>19948</v>
      </c>
      <c r="C3641">
        <v>0</v>
      </c>
      <c r="D3641" s="296">
        <v>8.67</v>
      </c>
    </row>
    <row r="3642" spans="1:4" x14ac:dyDescent="0.35">
      <c r="A3642">
        <v>3834</v>
      </c>
      <c r="B3642" t="s">
        <v>19949</v>
      </c>
      <c r="C3642">
        <v>0</v>
      </c>
      <c r="D3642" s="296">
        <v>14.83</v>
      </c>
    </row>
    <row r="3643" spans="1:4" x14ac:dyDescent="0.35">
      <c r="A3643">
        <v>3835</v>
      </c>
      <c r="B3643" t="s">
        <v>19950</v>
      </c>
      <c r="C3643">
        <v>0</v>
      </c>
      <c r="D3643" s="296">
        <v>27.08</v>
      </c>
    </row>
    <row r="3644" spans="1:4" x14ac:dyDescent="0.35">
      <c r="A3644">
        <v>3836</v>
      </c>
      <c r="B3644" t="s">
        <v>19951</v>
      </c>
      <c r="C3644">
        <v>0</v>
      </c>
      <c r="D3644" s="296">
        <v>11.35</v>
      </c>
    </row>
    <row r="3645" spans="1:4" x14ac:dyDescent="0.35">
      <c r="A3645">
        <v>3837</v>
      </c>
      <c r="B3645" t="s">
        <v>19952</v>
      </c>
      <c r="C3645">
        <v>0</v>
      </c>
      <c r="D3645" s="296">
        <v>17.86</v>
      </c>
    </row>
    <row r="3646" spans="1:4" x14ac:dyDescent="0.35">
      <c r="A3646">
        <v>3838</v>
      </c>
      <c r="B3646" t="s">
        <v>19953</v>
      </c>
      <c r="C3646">
        <v>0</v>
      </c>
      <c r="D3646" s="296">
        <v>49.750999999999998</v>
      </c>
    </row>
    <row r="3647" spans="1:4" x14ac:dyDescent="0.35">
      <c r="A3647">
        <v>3839</v>
      </c>
      <c r="B3647" t="s">
        <v>19954</v>
      </c>
      <c r="C3647">
        <v>0</v>
      </c>
      <c r="D3647" s="296">
        <v>83.77</v>
      </c>
    </row>
    <row r="3648" spans="1:4" x14ac:dyDescent="0.35">
      <c r="A3648">
        <v>3840</v>
      </c>
      <c r="B3648" t="s">
        <v>19955</v>
      </c>
      <c r="C3648">
        <v>0</v>
      </c>
      <c r="D3648" s="296">
        <v>29.97</v>
      </c>
    </row>
    <row r="3649" spans="1:4" x14ac:dyDescent="0.35">
      <c r="A3649">
        <v>3841</v>
      </c>
      <c r="B3649" t="s">
        <v>19956</v>
      </c>
      <c r="C3649">
        <v>0</v>
      </c>
      <c r="D3649" s="296">
        <v>45.77</v>
      </c>
    </row>
    <row r="3650" spans="1:4" x14ac:dyDescent="0.35">
      <c r="A3650">
        <v>3842</v>
      </c>
      <c r="B3650" t="s">
        <v>19957</v>
      </c>
      <c r="C3650">
        <v>0</v>
      </c>
      <c r="D3650" s="296">
        <v>30.17</v>
      </c>
    </row>
    <row r="3651" spans="1:4" x14ac:dyDescent="0.35">
      <c r="A3651">
        <v>3843</v>
      </c>
      <c r="B3651" t="s">
        <v>19958</v>
      </c>
      <c r="C3651">
        <v>0</v>
      </c>
      <c r="D3651" s="296">
        <v>21.67</v>
      </c>
    </row>
    <row r="3652" spans="1:4" x14ac:dyDescent="0.35">
      <c r="A3652">
        <v>3844</v>
      </c>
      <c r="B3652" t="s">
        <v>19959</v>
      </c>
      <c r="C3652">
        <v>0</v>
      </c>
      <c r="D3652" s="296">
        <v>60.9</v>
      </c>
    </row>
    <row r="3653" spans="1:4" x14ac:dyDescent="0.35">
      <c r="A3653">
        <v>3845</v>
      </c>
      <c r="B3653" t="s">
        <v>19960</v>
      </c>
      <c r="C3653">
        <v>0</v>
      </c>
      <c r="D3653" s="296">
        <v>20.88</v>
      </c>
    </row>
    <row r="3654" spans="1:4" x14ac:dyDescent="0.35">
      <c r="A3654">
        <v>3846</v>
      </c>
      <c r="B3654" t="s">
        <v>19961</v>
      </c>
      <c r="C3654">
        <v>0</v>
      </c>
      <c r="D3654" s="296">
        <v>6.6210000000000004</v>
      </c>
    </row>
    <row r="3655" spans="1:4" x14ac:dyDescent="0.35">
      <c r="A3655">
        <v>3847</v>
      </c>
      <c r="B3655" t="s">
        <v>19962</v>
      </c>
      <c r="C3655">
        <v>0</v>
      </c>
      <c r="D3655" s="296">
        <v>12.71</v>
      </c>
    </row>
    <row r="3656" spans="1:4" x14ac:dyDescent="0.35">
      <c r="A3656">
        <v>3848</v>
      </c>
      <c r="B3656" t="s">
        <v>19963</v>
      </c>
      <c r="C3656">
        <v>0</v>
      </c>
      <c r="D3656" s="296">
        <v>22.244</v>
      </c>
    </row>
    <row r="3657" spans="1:4" x14ac:dyDescent="0.35">
      <c r="A3657">
        <v>3849</v>
      </c>
      <c r="B3657" t="s">
        <v>19964</v>
      </c>
      <c r="C3657">
        <v>0</v>
      </c>
      <c r="D3657" s="296">
        <v>82.62</v>
      </c>
    </row>
    <row r="3658" spans="1:4" x14ac:dyDescent="0.35">
      <c r="A3658">
        <v>3850</v>
      </c>
      <c r="B3658" t="s">
        <v>19965</v>
      </c>
      <c r="C3658">
        <v>0</v>
      </c>
      <c r="D3658" s="296">
        <v>34.4</v>
      </c>
    </row>
    <row r="3659" spans="1:4" x14ac:dyDescent="0.35">
      <c r="A3659">
        <v>3851</v>
      </c>
      <c r="B3659" t="s">
        <v>19966</v>
      </c>
      <c r="C3659">
        <v>0</v>
      </c>
      <c r="D3659" s="296">
        <v>33.700000000000003</v>
      </c>
    </row>
    <row r="3660" spans="1:4" x14ac:dyDescent="0.35">
      <c r="A3660">
        <v>3852</v>
      </c>
      <c r="B3660" t="s">
        <v>19967</v>
      </c>
      <c r="C3660">
        <v>18</v>
      </c>
      <c r="D3660" s="296">
        <v>12.1</v>
      </c>
    </row>
    <row r="3661" spans="1:4" x14ac:dyDescent="0.35">
      <c r="A3661">
        <v>3853</v>
      </c>
      <c r="B3661" t="s">
        <v>19968</v>
      </c>
      <c r="C3661">
        <v>3</v>
      </c>
      <c r="D3661" s="296">
        <v>19.010000000000002</v>
      </c>
    </row>
    <row r="3662" spans="1:4" x14ac:dyDescent="0.35">
      <c r="A3662">
        <v>3854</v>
      </c>
      <c r="B3662" t="s">
        <v>19969</v>
      </c>
      <c r="C3662">
        <v>0</v>
      </c>
      <c r="D3662" s="296">
        <v>47</v>
      </c>
    </row>
    <row r="3663" spans="1:4" x14ac:dyDescent="0.35">
      <c r="A3663">
        <v>3855</v>
      </c>
      <c r="B3663" t="s">
        <v>19970</v>
      </c>
      <c r="C3663">
        <v>0</v>
      </c>
      <c r="D3663" s="296">
        <v>17.100000000000001</v>
      </c>
    </row>
    <row r="3664" spans="1:4" x14ac:dyDescent="0.35">
      <c r="A3664">
        <v>3856</v>
      </c>
      <c r="B3664" t="s">
        <v>19971</v>
      </c>
      <c r="C3664">
        <v>0</v>
      </c>
      <c r="D3664" s="296">
        <v>26.6</v>
      </c>
    </row>
    <row r="3665" spans="1:4" x14ac:dyDescent="0.35">
      <c r="A3665">
        <v>3857</v>
      </c>
      <c r="B3665" t="s">
        <v>19972</v>
      </c>
      <c r="C3665">
        <v>9</v>
      </c>
      <c r="D3665" s="296">
        <v>16.45</v>
      </c>
    </row>
    <row r="3666" spans="1:4" x14ac:dyDescent="0.35">
      <c r="A3666">
        <v>3858</v>
      </c>
      <c r="B3666" t="s">
        <v>19973</v>
      </c>
      <c r="C3666">
        <v>0</v>
      </c>
      <c r="D3666" s="296">
        <v>47.2</v>
      </c>
    </row>
    <row r="3667" spans="1:4" x14ac:dyDescent="0.35">
      <c r="A3667">
        <v>3859</v>
      </c>
      <c r="B3667" t="s">
        <v>19974</v>
      </c>
      <c r="C3667">
        <v>0</v>
      </c>
      <c r="D3667" s="296">
        <v>21.75</v>
      </c>
    </row>
    <row r="3668" spans="1:4" x14ac:dyDescent="0.35">
      <c r="A3668">
        <v>3860</v>
      </c>
      <c r="B3668" t="s">
        <v>19975</v>
      </c>
      <c r="C3668">
        <v>0</v>
      </c>
      <c r="D3668" s="296">
        <v>41.73</v>
      </c>
    </row>
    <row r="3669" spans="1:4" x14ac:dyDescent="0.35">
      <c r="A3669">
        <v>3861</v>
      </c>
      <c r="B3669" t="s">
        <v>19976</v>
      </c>
      <c r="C3669">
        <v>0</v>
      </c>
      <c r="D3669" s="296">
        <v>112.7</v>
      </c>
    </row>
    <row r="3670" spans="1:4" x14ac:dyDescent="0.35">
      <c r="A3670">
        <v>3862</v>
      </c>
      <c r="B3670" t="s">
        <v>19977</v>
      </c>
      <c r="C3670">
        <v>0</v>
      </c>
      <c r="D3670" s="296">
        <v>43.2</v>
      </c>
    </row>
    <row r="3671" spans="1:4" x14ac:dyDescent="0.35">
      <c r="A3671">
        <v>3863</v>
      </c>
      <c r="B3671" t="s">
        <v>19978</v>
      </c>
      <c r="C3671">
        <v>0</v>
      </c>
      <c r="D3671" s="296">
        <v>38.159999999999997</v>
      </c>
    </row>
    <row r="3672" spans="1:4" x14ac:dyDescent="0.35">
      <c r="A3672">
        <v>3864</v>
      </c>
      <c r="B3672" t="s">
        <v>19979</v>
      </c>
      <c r="C3672">
        <v>9</v>
      </c>
      <c r="D3672" s="296">
        <v>13.66</v>
      </c>
    </row>
    <row r="3673" spans="1:4" x14ac:dyDescent="0.35">
      <c r="A3673">
        <v>3865</v>
      </c>
      <c r="B3673" t="s">
        <v>19980</v>
      </c>
      <c r="C3673">
        <v>0</v>
      </c>
      <c r="D3673" s="296">
        <v>27.5</v>
      </c>
    </row>
    <row r="3674" spans="1:4" x14ac:dyDescent="0.35">
      <c r="A3674">
        <v>3866</v>
      </c>
      <c r="B3674" t="s">
        <v>19981</v>
      </c>
      <c r="C3674">
        <v>0</v>
      </c>
      <c r="D3674" s="296">
        <v>20.66</v>
      </c>
    </row>
    <row r="3675" spans="1:4" x14ac:dyDescent="0.35">
      <c r="A3675">
        <v>3867</v>
      </c>
      <c r="B3675" t="s">
        <v>19982</v>
      </c>
      <c r="C3675">
        <v>0</v>
      </c>
      <c r="D3675" s="296">
        <v>5.8959999999999999</v>
      </c>
    </row>
    <row r="3676" spans="1:4" x14ac:dyDescent="0.35">
      <c r="A3676">
        <v>3868</v>
      </c>
      <c r="B3676" t="s">
        <v>19983</v>
      </c>
      <c r="C3676">
        <v>0</v>
      </c>
      <c r="D3676" s="296">
        <v>29.49</v>
      </c>
    </row>
    <row r="3677" spans="1:4" x14ac:dyDescent="0.35">
      <c r="A3677">
        <v>3869</v>
      </c>
      <c r="B3677" t="s">
        <v>19984</v>
      </c>
      <c r="C3677">
        <v>0</v>
      </c>
      <c r="D3677" s="296">
        <v>34.15</v>
      </c>
    </row>
    <row r="3678" spans="1:4" x14ac:dyDescent="0.35">
      <c r="A3678">
        <v>3870</v>
      </c>
      <c r="B3678" t="s">
        <v>19985</v>
      </c>
      <c r="C3678">
        <v>0</v>
      </c>
      <c r="D3678" s="296">
        <v>2.7360000000000002</v>
      </c>
    </row>
    <row r="3679" spans="1:4" x14ac:dyDescent="0.35">
      <c r="A3679">
        <v>3871</v>
      </c>
      <c r="B3679" t="s">
        <v>19986</v>
      </c>
      <c r="C3679">
        <v>0</v>
      </c>
      <c r="D3679" s="296">
        <v>40.19</v>
      </c>
    </row>
    <row r="3680" spans="1:4" x14ac:dyDescent="0.35">
      <c r="A3680">
        <v>3872</v>
      </c>
      <c r="B3680" t="s">
        <v>19987</v>
      </c>
      <c r="C3680">
        <v>0</v>
      </c>
      <c r="D3680" s="296">
        <v>246.49</v>
      </c>
    </row>
    <row r="3681" spans="1:4" x14ac:dyDescent="0.35">
      <c r="A3681">
        <v>3873</v>
      </c>
      <c r="B3681" t="s">
        <v>19988</v>
      </c>
      <c r="C3681">
        <v>0</v>
      </c>
      <c r="D3681" s="296">
        <v>34.35</v>
      </c>
    </row>
    <row r="3682" spans="1:4" x14ac:dyDescent="0.35">
      <c r="A3682">
        <v>3874</v>
      </c>
      <c r="B3682" t="s">
        <v>19989</v>
      </c>
      <c r="C3682">
        <v>0</v>
      </c>
      <c r="D3682" s="296">
        <v>61.185000000000002</v>
      </c>
    </row>
    <row r="3683" spans="1:4" x14ac:dyDescent="0.35">
      <c r="A3683">
        <v>3875</v>
      </c>
      <c r="B3683" t="s">
        <v>19990</v>
      </c>
      <c r="C3683">
        <v>0</v>
      </c>
      <c r="D3683" s="296">
        <v>23.332999999999998</v>
      </c>
    </row>
    <row r="3684" spans="1:4" x14ac:dyDescent="0.35">
      <c r="A3684">
        <v>3876</v>
      </c>
      <c r="B3684" t="s">
        <v>19991</v>
      </c>
      <c r="C3684">
        <v>0</v>
      </c>
      <c r="D3684" s="296">
        <v>8.9459999999999997</v>
      </c>
    </row>
    <row r="3685" spans="1:4" x14ac:dyDescent="0.35">
      <c r="A3685">
        <v>3877</v>
      </c>
      <c r="B3685" t="s">
        <v>19992</v>
      </c>
      <c r="C3685">
        <v>0</v>
      </c>
      <c r="D3685" s="296">
        <v>26.518000000000001</v>
      </c>
    </row>
    <row r="3686" spans="1:4" x14ac:dyDescent="0.35">
      <c r="A3686">
        <v>3878</v>
      </c>
      <c r="B3686" t="s">
        <v>19993</v>
      </c>
      <c r="C3686">
        <v>0</v>
      </c>
      <c r="D3686" s="296">
        <v>21.99</v>
      </c>
    </row>
    <row r="3687" spans="1:4" x14ac:dyDescent="0.35">
      <c r="A3687">
        <v>3879</v>
      </c>
      <c r="B3687" t="s">
        <v>19994</v>
      </c>
      <c r="C3687">
        <v>0</v>
      </c>
      <c r="D3687" s="296">
        <v>26.21</v>
      </c>
    </row>
    <row r="3688" spans="1:4" x14ac:dyDescent="0.35">
      <c r="A3688">
        <v>3880</v>
      </c>
      <c r="B3688" t="s">
        <v>19995</v>
      </c>
      <c r="C3688">
        <v>0</v>
      </c>
      <c r="D3688" s="296">
        <v>31.35</v>
      </c>
    </row>
    <row r="3689" spans="1:4" x14ac:dyDescent="0.35">
      <c r="A3689">
        <v>3881</v>
      </c>
      <c r="B3689" t="s">
        <v>19996</v>
      </c>
      <c r="C3689">
        <v>18</v>
      </c>
      <c r="D3689" s="296">
        <v>21.14</v>
      </c>
    </row>
    <row r="3690" spans="1:4" x14ac:dyDescent="0.35">
      <c r="A3690">
        <v>3882</v>
      </c>
      <c r="B3690" t="s">
        <v>19997</v>
      </c>
      <c r="C3690">
        <v>0</v>
      </c>
      <c r="D3690" s="296">
        <v>40.216000000000001</v>
      </c>
    </row>
    <row r="3691" spans="1:4" x14ac:dyDescent="0.35">
      <c r="A3691">
        <v>3883</v>
      </c>
      <c r="B3691" t="s">
        <v>19998</v>
      </c>
      <c r="C3691">
        <v>0</v>
      </c>
      <c r="D3691" s="296">
        <v>14.46</v>
      </c>
    </row>
    <row r="3692" spans="1:4" x14ac:dyDescent="0.35">
      <c r="A3692">
        <v>3884</v>
      </c>
      <c r="B3692" t="s">
        <v>19999</v>
      </c>
      <c r="C3692">
        <v>0</v>
      </c>
      <c r="D3692" s="296">
        <v>0</v>
      </c>
    </row>
    <row r="3693" spans="1:4" x14ac:dyDescent="0.35">
      <c r="A3693">
        <v>3885</v>
      </c>
      <c r="B3693" t="s">
        <v>20000</v>
      </c>
      <c r="C3693">
        <v>0</v>
      </c>
      <c r="D3693" s="296">
        <v>30.844999999999999</v>
      </c>
    </row>
    <row r="3694" spans="1:4" x14ac:dyDescent="0.35">
      <c r="A3694">
        <v>3886</v>
      </c>
      <c r="B3694" t="s">
        <v>20001</v>
      </c>
      <c r="C3694">
        <v>0</v>
      </c>
      <c r="D3694" s="296">
        <v>75.05</v>
      </c>
    </row>
    <row r="3695" spans="1:4" x14ac:dyDescent="0.35">
      <c r="A3695">
        <v>3887</v>
      </c>
      <c r="B3695" t="s">
        <v>20002</v>
      </c>
      <c r="C3695">
        <v>0</v>
      </c>
      <c r="D3695" s="296">
        <v>22.49</v>
      </c>
    </row>
    <row r="3696" spans="1:4" x14ac:dyDescent="0.35">
      <c r="A3696">
        <v>3888</v>
      </c>
      <c r="B3696" t="s">
        <v>20003</v>
      </c>
      <c r="C3696">
        <v>0</v>
      </c>
      <c r="D3696" s="296">
        <v>18</v>
      </c>
    </row>
    <row r="3697" spans="1:4" x14ac:dyDescent="0.35">
      <c r="A3697">
        <v>3889</v>
      </c>
      <c r="B3697" t="s">
        <v>20004</v>
      </c>
      <c r="C3697">
        <v>0</v>
      </c>
      <c r="D3697" s="296">
        <v>27.84</v>
      </c>
    </row>
    <row r="3698" spans="1:4" x14ac:dyDescent="0.35">
      <c r="A3698">
        <v>3890</v>
      </c>
      <c r="B3698" t="s">
        <v>20005</v>
      </c>
      <c r="C3698">
        <v>0</v>
      </c>
      <c r="D3698" s="296">
        <v>17.48</v>
      </c>
    </row>
    <row r="3699" spans="1:4" x14ac:dyDescent="0.35">
      <c r="A3699">
        <v>3891</v>
      </c>
      <c r="B3699" t="s">
        <v>20006</v>
      </c>
      <c r="C3699">
        <v>0</v>
      </c>
      <c r="D3699" s="296">
        <v>41.8</v>
      </c>
    </row>
    <row r="3700" spans="1:4" x14ac:dyDescent="0.35">
      <c r="A3700">
        <v>3892</v>
      </c>
      <c r="B3700" t="s">
        <v>20007</v>
      </c>
      <c r="C3700">
        <v>0</v>
      </c>
      <c r="D3700" s="296">
        <v>11.05</v>
      </c>
    </row>
    <row r="3701" spans="1:4" x14ac:dyDescent="0.35">
      <c r="A3701">
        <v>3893</v>
      </c>
      <c r="B3701" t="s">
        <v>20008</v>
      </c>
      <c r="C3701">
        <v>0</v>
      </c>
      <c r="D3701" s="296">
        <v>49.5</v>
      </c>
    </row>
    <row r="3702" spans="1:4" x14ac:dyDescent="0.35">
      <c r="A3702">
        <v>3894</v>
      </c>
      <c r="B3702" t="s">
        <v>20009</v>
      </c>
      <c r="C3702">
        <v>0</v>
      </c>
      <c r="D3702" s="296">
        <v>11.914999999999999</v>
      </c>
    </row>
    <row r="3703" spans="1:4" x14ac:dyDescent="0.35">
      <c r="A3703">
        <v>3895</v>
      </c>
      <c r="B3703" t="s">
        <v>20010</v>
      </c>
      <c r="C3703">
        <v>0</v>
      </c>
      <c r="D3703" s="296">
        <v>51.38</v>
      </c>
    </row>
    <row r="3704" spans="1:4" x14ac:dyDescent="0.35">
      <c r="A3704">
        <v>3896</v>
      </c>
      <c r="B3704" t="s">
        <v>20011</v>
      </c>
      <c r="C3704">
        <v>0</v>
      </c>
      <c r="D3704" s="296">
        <v>81.38</v>
      </c>
    </row>
    <row r="3705" spans="1:4" x14ac:dyDescent="0.35">
      <c r="A3705">
        <v>3897</v>
      </c>
      <c r="B3705" t="s">
        <v>20012</v>
      </c>
      <c r="C3705">
        <v>0</v>
      </c>
      <c r="D3705" s="296">
        <v>52.12</v>
      </c>
    </row>
    <row r="3706" spans="1:4" x14ac:dyDescent="0.35">
      <c r="A3706">
        <v>3898</v>
      </c>
      <c r="B3706" t="s">
        <v>20013</v>
      </c>
      <c r="C3706">
        <v>0</v>
      </c>
      <c r="D3706" s="296">
        <v>26.9</v>
      </c>
    </row>
    <row r="3707" spans="1:4" x14ac:dyDescent="0.35">
      <c r="A3707">
        <v>3899</v>
      </c>
      <c r="B3707" t="s">
        <v>20014</v>
      </c>
      <c r="C3707">
        <v>0</v>
      </c>
      <c r="D3707" s="296">
        <v>23.2</v>
      </c>
    </row>
    <row r="3708" spans="1:4" x14ac:dyDescent="0.35">
      <c r="A3708">
        <v>3900</v>
      </c>
      <c r="B3708" t="s">
        <v>20015</v>
      </c>
      <c r="C3708">
        <v>0</v>
      </c>
      <c r="D3708" s="296">
        <v>222.59</v>
      </c>
    </row>
    <row r="3709" spans="1:4" x14ac:dyDescent="0.35">
      <c r="A3709">
        <v>3901</v>
      </c>
      <c r="B3709" t="s">
        <v>20016</v>
      </c>
      <c r="C3709">
        <v>6</v>
      </c>
      <c r="D3709" s="296">
        <v>14.9</v>
      </c>
    </row>
    <row r="3710" spans="1:4" x14ac:dyDescent="0.35">
      <c r="A3710">
        <v>3902</v>
      </c>
      <c r="B3710" t="s">
        <v>20017</v>
      </c>
      <c r="C3710">
        <v>0</v>
      </c>
      <c r="D3710" s="296">
        <v>28.99</v>
      </c>
    </row>
    <row r="3711" spans="1:4" x14ac:dyDescent="0.35">
      <c r="A3711">
        <v>3903</v>
      </c>
      <c r="B3711" t="s">
        <v>20018</v>
      </c>
      <c r="C3711">
        <v>0</v>
      </c>
      <c r="D3711" s="296">
        <v>25.35</v>
      </c>
    </row>
    <row r="3712" spans="1:4" x14ac:dyDescent="0.35">
      <c r="A3712">
        <v>3904</v>
      </c>
      <c r="B3712" t="s">
        <v>20019</v>
      </c>
      <c r="C3712">
        <v>0</v>
      </c>
      <c r="D3712" s="296">
        <v>18.940000000000001</v>
      </c>
    </row>
    <row r="3713" spans="1:4" x14ac:dyDescent="0.35">
      <c r="A3713">
        <v>3905</v>
      </c>
      <c r="B3713" t="s">
        <v>20020</v>
      </c>
      <c r="C3713">
        <v>0</v>
      </c>
      <c r="D3713" s="296">
        <v>24.43</v>
      </c>
    </row>
    <row r="3714" spans="1:4" x14ac:dyDescent="0.35">
      <c r="A3714">
        <v>3906</v>
      </c>
      <c r="B3714" t="s">
        <v>20021</v>
      </c>
      <c r="C3714">
        <v>0</v>
      </c>
      <c r="D3714" s="296">
        <v>28.49</v>
      </c>
    </row>
    <row r="3715" spans="1:4" x14ac:dyDescent="0.35">
      <c r="A3715">
        <v>3907</v>
      </c>
      <c r="B3715" t="s">
        <v>20022</v>
      </c>
      <c r="C3715">
        <v>0</v>
      </c>
      <c r="D3715" s="296">
        <v>25.9</v>
      </c>
    </row>
    <row r="3716" spans="1:4" x14ac:dyDescent="0.35">
      <c r="A3716">
        <v>3908</v>
      </c>
      <c r="B3716" t="s">
        <v>20023</v>
      </c>
      <c r="C3716">
        <v>0</v>
      </c>
      <c r="D3716" s="296">
        <v>24.01</v>
      </c>
    </row>
    <row r="3717" spans="1:4" x14ac:dyDescent="0.35">
      <c r="A3717">
        <v>3909</v>
      </c>
      <c r="B3717" t="s">
        <v>20024</v>
      </c>
      <c r="C3717">
        <v>0</v>
      </c>
      <c r="D3717" s="296">
        <v>18.571000000000002</v>
      </c>
    </row>
    <row r="3718" spans="1:4" x14ac:dyDescent="0.35">
      <c r="A3718">
        <v>3910</v>
      </c>
      <c r="B3718" t="s">
        <v>20025</v>
      </c>
      <c r="C3718">
        <v>6</v>
      </c>
      <c r="D3718" s="296">
        <v>24.39</v>
      </c>
    </row>
    <row r="3719" spans="1:4" x14ac:dyDescent="0.35">
      <c r="A3719">
        <v>3911</v>
      </c>
      <c r="B3719" t="s">
        <v>20026</v>
      </c>
      <c r="C3719">
        <v>0</v>
      </c>
      <c r="D3719" s="296">
        <v>32.07</v>
      </c>
    </row>
    <row r="3720" spans="1:4" x14ac:dyDescent="0.35">
      <c r="A3720">
        <v>3912</v>
      </c>
      <c r="B3720" t="s">
        <v>20027</v>
      </c>
      <c r="C3720">
        <v>0</v>
      </c>
      <c r="D3720" s="296">
        <v>27.7</v>
      </c>
    </row>
    <row r="3721" spans="1:4" x14ac:dyDescent="0.35">
      <c r="A3721">
        <v>3913</v>
      </c>
      <c r="B3721" t="s">
        <v>20028</v>
      </c>
      <c r="C3721">
        <v>0</v>
      </c>
      <c r="D3721" s="296">
        <v>8.86</v>
      </c>
    </row>
    <row r="3722" spans="1:4" x14ac:dyDescent="0.35">
      <c r="A3722">
        <v>3914</v>
      </c>
      <c r="B3722" t="s">
        <v>20029</v>
      </c>
      <c r="C3722">
        <v>0</v>
      </c>
      <c r="D3722" s="296">
        <v>10.23</v>
      </c>
    </row>
    <row r="3723" spans="1:4" x14ac:dyDescent="0.35">
      <c r="A3723">
        <v>3915</v>
      </c>
      <c r="B3723" t="s">
        <v>20030</v>
      </c>
      <c r="C3723">
        <v>0</v>
      </c>
      <c r="D3723" s="296">
        <v>28.9</v>
      </c>
    </row>
    <row r="3724" spans="1:4" x14ac:dyDescent="0.35">
      <c r="A3724">
        <v>3916</v>
      </c>
      <c r="B3724" t="s">
        <v>20031</v>
      </c>
      <c r="C3724">
        <v>0</v>
      </c>
      <c r="D3724" s="296">
        <v>15.42</v>
      </c>
    </row>
    <row r="3725" spans="1:4" x14ac:dyDescent="0.35">
      <c r="A3725">
        <v>3917</v>
      </c>
      <c r="B3725" t="s">
        <v>20032</v>
      </c>
      <c r="C3725">
        <v>0</v>
      </c>
      <c r="D3725" s="296">
        <v>25.57</v>
      </c>
    </row>
    <row r="3726" spans="1:4" x14ac:dyDescent="0.35">
      <c r="A3726">
        <v>3918</v>
      </c>
      <c r="B3726" t="s">
        <v>20033</v>
      </c>
      <c r="C3726">
        <v>0</v>
      </c>
      <c r="D3726" s="296">
        <v>9.94</v>
      </c>
    </row>
    <row r="3727" spans="1:4" x14ac:dyDescent="0.35">
      <c r="A3727">
        <v>3919</v>
      </c>
      <c r="B3727" t="s">
        <v>20034</v>
      </c>
      <c r="C3727">
        <v>0</v>
      </c>
      <c r="D3727" s="296">
        <v>20.55</v>
      </c>
    </row>
    <row r="3728" spans="1:4" x14ac:dyDescent="0.35">
      <c r="A3728">
        <v>3920</v>
      </c>
      <c r="B3728" t="s">
        <v>20035</v>
      </c>
      <c r="C3728">
        <v>0</v>
      </c>
      <c r="D3728" s="296">
        <v>18.739999999999998</v>
      </c>
    </row>
    <row r="3729" spans="1:4" x14ac:dyDescent="0.35">
      <c r="A3729">
        <v>3921</v>
      </c>
      <c r="B3729" t="s">
        <v>20036</v>
      </c>
      <c r="C3729">
        <v>0</v>
      </c>
      <c r="D3729" s="296">
        <v>15</v>
      </c>
    </row>
    <row r="3730" spans="1:4" x14ac:dyDescent="0.35">
      <c r="A3730">
        <v>3922</v>
      </c>
      <c r="B3730" t="s">
        <v>20037</v>
      </c>
      <c r="C3730">
        <v>0</v>
      </c>
      <c r="D3730" s="296">
        <v>6.9</v>
      </c>
    </row>
    <row r="3731" spans="1:4" x14ac:dyDescent="0.35">
      <c r="A3731">
        <v>3923</v>
      </c>
      <c r="B3731" t="s">
        <v>20038</v>
      </c>
      <c r="C3731">
        <v>3</v>
      </c>
      <c r="D3731" s="296">
        <v>34.159999999999997</v>
      </c>
    </row>
    <row r="3732" spans="1:4" x14ac:dyDescent="0.35">
      <c r="A3732">
        <v>3924</v>
      </c>
      <c r="B3732" t="s">
        <v>20039</v>
      </c>
      <c r="C3732">
        <v>0</v>
      </c>
      <c r="D3732" s="296">
        <v>27.8</v>
      </c>
    </row>
    <row r="3733" spans="1:4" x14ac:dyDescent="0.35">
      <c r="A3733">
        <v>3925</v>
      </c>
      <c r="B3733" t="s">
        <v>20040</v>
      </c>
      <c r="C3733">
        <v>0</v>
      </c>
      <c r="D3733" s="296">
        <v>11.45</v>
      </c>
    </row>
    <row r="3734" spans="1:4" x14ac:dyDescent="0.35">
      <c r="A3734">
        <v>3926</v>
      </c>
      <c r="B3734" t="s">
        <v>20041</v>
      </c>
      <c r="C3734">
        <v>0</v>
      </c>
      <c r="D3734" s="296">
        <v>25.23</v>
      </c>
    </row>
    <row r="3735" spans="1:4" x14ac:dyDescent="0.35">
      <c r="A3735">
        <v>3927</v>
      </c>
      <c r="B3735" t="s">
        <v>20042</v>
      </c>
      <c r="C3735">
        <v>0</v>
      </c>
      <c r="D3735" s="296">
        <v>15.74</v>
      </c>
    </row>
    <row r="3736" spans="1:4" x14ac:dyDescent="0.35">
      <c r="A3736">
        <v>3928</v>
      </c>
      <c r="B3736" t="s">
        <v>20043</v>
      </c>
      <c r="C3736">
        <v>0</v>
      </c>
      <c r="D3736" s="296">
        <v>24.45</v>
      </c>
    </row>
    <row r="3737" spans="1:4" x14ac:dyDescent="0.35">
      <c r="A3737">
        <v>3929</v>
      </c>
      <c r="B3737" t="s">
        <v>20044</v>
      </c>
      <c r="C3737">
        <v>0</v>
      </c>
      <c r="D3737" s="296">
        <v>24.22</v>
      </c>
    </row>
    <row r="3738" spans="1:4" x14ac:dyDescent="0.35">
      <c r="A3738">
        <v>3930</v>
      </c>
      <c r="B3738" t="s">
        <v>20045</v>
      </c>
      <c r="C3738">
        <v>0</v>
      </c>
      <c r="D3738" s="296">
        <v>32.36</v>
      </c>
    </row>
    <row r="3739" spans="1:4" x14ac:dyDescent="0.35">
      <c r="A3739">
        <v>3931</v>
      </c>
      <c r="B3739" t="s">
        <v>20046</v>
      </c>
      <c r="C3739">
        <v>0</v>
      </c>
      <c r="D3739" s="296">
        <v>29.82</v>
      </c>
    </row>
    <row r="3740" spans="1:4" x14ac:dyDescent="0.35">
      <c r="A3740">
        <v>3932</v>
      </c>
      <c r="B3740" t="s">
        <v>20047</v>
      </c>
      <c r="C3740">
        <v>0</v>
      </c>
      <c r="D3740" s="296">
        <v>14.32</v>
      </c>
    </row>
    <row r="3741" spans="1:4" x14ac:dyDescent="0.35">
      <c r="A3741">
        <v>3933</v>
      </c>
      <c r="B3741" t="s">
        <v>20048</v>
      </c>
      <c r="C3741">
        <v>0</v>
      </c>
      <c r="D3741" s="296">
        <v>24.74</v>
      </c>
    </row>
    <row r="3742" spans="1:4" x14ac:dyDescent="0.35">
      <c r="A3742">
        <v>3934</v>
      </c>
      <c r="B3742" t="s">
        <v>20049</v>
      </c>
      <c r="C3742">
        <v>3</v>
      </c>
      <c r="D3742" s="296">
        <v>21.672999999999998</v>
      </c>
    </row>
    <row r="3743" spans="1:4" x14ac:dyDescent="0.35">
      <c r="A3743">
        <v>3935</v>
      </c>
      <c r="B3743" t="s">
        <v>20050</v>
      </c>
      <c r="C3743">
        <v>0</v>
      </c>
      <c r="D3743" s="296">
        <v>18.71</v>
      </c>
    </row>
    <row r="3744" spans="1:4" x14ac:dyDescent="0.35">
      <c r="A3744">
        <v>3936</v>
      </c>
      <c r="B3744" t="s">
        <v>20051</v>
      </c>
      <c r="C3744">
        <v>0</v>
      </c>
      <c r="D3744" s="296">
        <v>14.3</v>
      </c>
    </row>
    <row r="3745" spans="1:4" x14ac:dyDescent="0.35">
      <c r="A3745">
        <v>3937</v>
      </c>
      <c r="B3745" t="s">
        <v>20052</v>
      </c>
      <c r="C3745">
        <v>18</v>
      </c>
      <c r="D3745" s="296">
        <v>15.62</v>
      </c>
    </row>
    <row r="3746" spans="1:4" x14ac:dyDescent="0.35">
      <c r="A3746">
        <v>3938</v>
      </c>
      <c r="B3746" t="s">
        <v>20053</v>
      </c>
      <c r="C3746">
        <v>0</v>
      </c>
      <c r="D3746" s="296">
        <v>14.85</v>
      </c>
    </row>
    <row r="3747" spans="1:4" x14ac:dyDescent="0.35">
      <c r="A3747">
        <v>3939</v>
      </c>
      <c r="B3747" t="s">
        <v>20054</v>
      </c>
      <c r="C3747">
        <v>0</v>
      </c>
      <c r="D3747" s="296">
        <v>24.18</v>
      </c>
    </row>
    <row r="3748" spans="1:4" x14ac:dyDescent="0.35">
      <c r="A3748">
        <v>3940</v>
      </c>
      <c r="B3748" t="s">
        <v>20055</v>
      </c>
      <c r="C3748">
        <v>6</v>
      </c>
      <c r="D3748" s="296">
        <v>24.48</v>
      </c>
    </row>
    <row r="3749" spans="1:4" x14ac:dyDescent="0.35">
      <c r="A3749">
        <v>3941</v>
      </c>
      <c r="B3749" t="s">
        <v>20056</v>
      </c>
      <c r="C3749">
        <v>0</v>
      </c>
      <c r="D3749" s="296">
        <v>38.49</v>
      </c>
    </row>
    <row r="3750" spans="1:4" x14ac:dyDescent="0.35">
      <c r="A3750">
        <v>3942</v>
      </c>
      <c r="B3750" t="s">
        <v>20057</v>
      </c>
      <c r="C3750">
        <v>0</v>
      </c>
      <c r="D3750" s="296">
        <v>7.92</v>
      </c>
    </row>
    <row r="3751" spans="1:4" x14ac:dyDescent="0.35">
      <c r="A3751">
        <v>3943</v>
      </c>
      <c r="B3751" t="s">
        <v>20058</v>
      </c>
      <c r="C3751">
        <v>0</v>
      </c>
      <c r="D3751" s="296">
        <v>28.39</v>
      </c>
    </row>
    <row r="3752" spans="1:4" x14ac:dyDescent="0.35">
      <c r="A3752">
        <v>3944</v>
      </c>
      <c r="B3752" t="s">
        <v>20059</v>
      </c>
      <c r="C3752">
        <v>0</v>
      </c>
      <c r="D3752" s="296">
        <v>16.7</v>
      </c>
    </row>
    <row r="3753" spans="1:4" x14ac:dyDescent="0.35">
      <c r="A3753">
        <v>3945</v>
      </c>
      <c r="B3753" t="s">
        <v>20060</v>
      </c>
      <c r="C3753">
        <v>0</v>
      </c>
      <c r="D3753" s="296">
        <v>9.9179999999999993</v>
      </c>
    </row>
    <row r="3754" spans="1:4" x14ac:dyDescent="0.35">
      <c r="A3754">
        <v>3946</v>
      </c>
      <c r="B3754" t="s">
        <v>20061</v>
      </c>
      <c r="C3754">
        <v>0</v>
      </c>
      <c r="D3754" s="296">
        <v>21.02</v>
      </c>
    </row>
    <row r="3755" spans="1:4" x14ac:dyDescent="0.35">
      <c r="A3755">
        <v>3947</v>
      </c>
      <c r="B3755" t="s">
        <v>20062</v>
      </c>
      <c r="C3755">
        <v>0</v>
      </c>
      <c r="D3755" s="296">
        <v>23.5</v>
      </c>
    </row>
    <row r="3756" spans="1:4" x14ac:dyDescent="0.35">
      <c r="A3756">
        <v>3948</v>
      </c>
      <c r="B3756" t="s">
        <v>20063</v>
      </c>
      <c r="C3756">
        <v>0</v>
      </c>
      <c r="D3756" s="296">
        <v>39.18</v>
      </c>
    </row>
    <row r="3757" spans="1:4" x14ac:dyDescent="0.35">
      <c r="A3757">
        <v>3949</v>
      </c>
      <c r="B3757" t="s">
        <v>20064</v>
      </c>
      <c r="C3757">
        <v>0</v>
      </c>
      <c r="D3757" s="296">
        <v>27.93</v>
      </c>
    </row>
    <row r="3758" spans="1:4" x14ac:dyDescent="0.35">
      <c r="A3758">
        <v>3950</v>
      </c>
      <c r="B3758" t="s">
        <v>20065</v>
      </c>
      <c r="C3758">
        <v>0</v>
      </c>
      <c r="D3758" s="296">
        <v>10.925000000000001</v>
      </c>
    </row>
    <row r="3759" spans="1:4" x14ac:dyDescent="0.35">
      <c r="A3759">
        <v>3951</v>
      </c>
      <c r="B3759" t="s">
        <v>20066</v>
      </c>
      <c r="C3759">
        <v>0</v>
      </c>
      <c r="D3759" s="296">
        <v>14.7</v>
      </c>
    </row>
    <row r="3760" spans="1:4" x14ac:dyDescent="0.35">
      <c r="A3760">
        <v>3952</v>
      </c>
      <c r="B3760" t="s">
        <v>20067</v>
      </c>
      <c r="C3760">
        <v>0</v>
      </c>
      <c r="D3760" s="296">
        <v>6.2560000000000002</v>
      </c>
    </row>
    <row r="3761" spans="1:4" x14ac:dyDescent="0.35">
      <c r="A3761">
        <v>3953</v>
      </c>
      <c r="B3761" t="s">
        <v>20068</v>
      </c>
      <c r="C3761">
        <v>0</v>
      </c>
      <c r="D3761" s="296">
        <v>250</v>
      </c>
    </row>
    <row r="3762" spans="1:4" x14ac:dyDescent="0.35">
      <c r="A3762">
        <v>3954</v>
      </c>
      <c r="B3762" t="s">
        <v>20069</v>
      </c>
      <c r="C3762">
        <v>6</v>
      </c>
      <c r="D3762" s="296">
        <v>9.1999999999999993</v>
      </c>
    </row>
    <row r="3763" spans="1:4" x14ac:dyDescent="0.35">
      <c r="A3763">
        <v>3955</v>
      </c>
      <c r="B3763" t="s">
        <v>20070</v>
      </c>
      <c r="C3763">
        <v>0</v>
      </c>
      <c r="D3763" s="296">
        <v>25.65</v>
      </c>
    </row>
    <row r="3764" spans="1:4" x14ac:dyDescent="0.35">
      <c r="A3764">
        <v>3956</v>
      </c>
      <c r="B3764" t="s">
        <v>20071</v>
      </c>
      <c r="C3764">
        <v>0</v>
      </c>
      <c r="D3764" s="296">
        <v>133.78</v>
      </c>
    </row>
    <row r="3765" spans="1:4" x14ac:dyDescent="0.35">
      <c r="A3765">
        <v>3957</v>
      </c>
      <c r="B3765" t="s">
        <v>20072</v>
      </c>
      <c r="C3765">
        <v>0</v>
      </c>
      <c r="D3765" s="296">
        <v>13.95</v>
      </c>
    </row>
    <row r="3766" spans="1:4" x14ac:dyDescent="0.35">
      <c r="A3766">
        <v>3958</v>
      </c>
      <c r="B3766" t="s">
        <v>20073</v>
      </c>
      <c r="C3766">
        <v>0</v>
      </c>
      <c r="D3766" s="296">
        <v>9.27</v>
      </c>
    </row>
    <row r="3767" spans="1:4" x14ac:dyDescent="0.35">
      <c r="A3767">
        <v>3959</v>
      </c>
      <c r="B3767" t="s">
        <v>20074</v>
      </c>
      <c r="C3767">
        <v>0</v>
      </c>
      <c r="D3767" s="296">
        <v>10.68</v>
      </c>
    </row>
    <row r="3768" spans="1:4" x14ac:dyDescent="0.35">
      <c r="A3768">
        <v>3960</v>
      </c>
      <c r="B3768" t="s">
        <v>20075</v>
      </c>
      <c r="C3768">
        <v>0</v>
      </c>
      <c r="D3768" s="296">
        <v>10.29</v>
      </c>
    </row>
    <row r="3769" spans="1:4" x14ac:dyDescent="0.35">
      <c r="A3769">
        <v>3961</v>
      </c>
      <c r="B3769" t="s">
        <v>20076</v>
      </c>
      <c r="C3769">
        <v>0</v>
      </c>
      <c r="D3769" s="296">
        <v>12.54</v>
      </c>
    </row>
    <row r="3770" spans="1:4" x14ac:dyDescent="0.35">
      <c r="A3770">
        <v>3962</v>
      </c>
      <c r="B3770" t="s">
        <v>20077</v>
      </c>
      <c r="C3770">
        <v>0</v>
      </c>
      <c r="D3770" s="296">
        <v>11.07</v>
      </c>
    </row>
    <row r="3771" spans="1:4" x14ac:dyDescent="0.35">
      <c r="A3771">
        <v>3963</v>
      </c>
      <c r="B3771" t="s">
        <v>20078</v>
      </c>
      <c r="C3771">
        <v>0</v>
      </c>
      <c r="D3771" s="296">
        <v>14.11</v>
      </c>
    </row>
    <row r="3772" spans="1:4" x14ac:dyDescent="0.35">
      <c r="A3772">
        <v>3964</v>
      </c>
      <c r="B3772" t="s">
        <v>20079</v>
      </c>
      <c r="C3772">
        <v>0</v>
      </c>
      <c r="D3772" s="296">
        <v>47.7</v>
      </c>
    </row>
    <row r="3773" spans="1:4" x14ac:dyDescent="0.35">
      <c r="A3773">
        <v>3965</v>
      </c>
      <c r="B3773" t="s">
        <v>20080</v>
      </c>
      <c r="C3773">
        <v>0</v>
      </c>
      <c r="D3773" s="296">
        <v>52.65</v>
      </c>
    </row>
    <row r="3774" spans="1:4" x14ac:dyDescent="0.35">
      <c r="A3774">
        <v>3966</v>
      </c>
      <c r="B3774" t="s">
        <v>20081</v>
      </c>
      <c r="C3774">
        <v>0</v>
      </c>
      <c r="D3774" s="296">
        <v>15.01</v>
      </c>
    </row>
    <row r="3775" spans="1:4" x14ac:dyDescent="0.35">
      <c r="A3775">
        <v>3967</v>
      </c>
      <c r="B3775" t="s">
        <v>20082</v>
      </c>
      <c r="C3775">
        <v>24</v>
      </c>
      <c r="D3775" s="296">
        <v>5.56</v>
      </c>
    </row>
    <row r="3776" spans="1:4" x14ac:dyDescent="0.35">
      <c r="A3776">
        <v>3968</v>
      </c>
      <c r="B3776" t="s">
        <v>20083</v>
      </c>
      <c r="C3776">
        <v>6</v>
      </c>
      <c r="D3776" s="296">
        <v>5.13</v>
      </c>
    </row>
    <row r="3777" spans="1:4" x14ac:dyDescent="0.35">
      <c r="A3777">
        <v>3969</v>
      </c>
      <c r="B3777" t="s">
        <v>20084</v>
      </c>
      <c r="C3777">
        <v>12</v>
      </c>
      <c r="D3777" s="296">
        <v>8.48</v>
      </c>
    </row>
    <row r="3778" spans="1:4" x14ac:dyDescent="0.35">
      <c r="A3778">
        <v>3970</v>
      </c>
      <c r="B3778" t="s">
        <v>20085</v>
      </c>
      <c r="C3778">
        <v>0</v>
      </c>
      <c r="D3778" s="296">
        <v>4.32</v>
      </c>
    </row>
    <row r="3779" spans="1:4" x14ac:dyDescent="0.35">
      <c r="A3779">
        <v>3971</v>
      </c>
      <c r="B3779" t="s">
        <v>20086</v>
      </c>
      <c r="C3779">
        <v>0</v>
      </c>
      <c r="D3779" s="296">
        <v>13.88</v>
      </c>
    </row>
    <row r="3780" spans="1:4" x14ac:dyDescent="0.35">
      <c r="A3780">
        <v>3972</v>
      </c>
      <c r="B3780" t="s">
        <v>20087</v>
      </c>
      <c r="C3780">
        <v>0</v>
      </c>
      <c r="D3780" s="296">
        <v>18.367000000000001</v>
      </c>
    </row>
    <row r="3781" spans="1:4" x14ac:dyDescent="0.35">
      <c r="A3781">
        <v>3973</v>
      </c>
      <c r="B3781" t="s">
        <v>20088</v>
      </c>
      <c r="C3781">
        <v>0</v>
      </c>
      <c r="D3781" s="296">
        <v>6.2220000000000004</v>
      </c>
    </row>
    <row r="3782" spans="1:4" x14ac:dyDescent="0.35">
      <c r="A3782">
        <v>3974</v>
      </c>
      <c r="B3782" t="s">
        <v>20089</v>
      </c>
      <c r="C3782">
        <v>0</v>
      </c>
      <c r="D3782" s="296">
        <v>7.2279999999999998</v>
      </c>
    </row>
    <row r="3783" spans="1:4" x14ac:dyDescent="0.35">
      <c r="A3783">
        <v>3975</v>
      </c>
      <c r="B3783" t="s">
        <v>20090</v>
      </c>
      <c r="C3783">
        <v>0</v>
      </c>
      <c r="D3783" s="296">
        <v>23.42</v>
      </c>
    </row>
    <row r="3784" spans="1:4" x14ac:dyDescent="0.35">
      <c r="A3784">
        <v>3976</v>
      </c>
      <c r="B3784" t="s">
        <v>20091</v>
      </c>
      <c r="C3784">
        <v>0</v>
      </c>
      <c r="D3784" s="296">
        <v>80.66</v>
      </c>
    </row>
    <row r="3785" spans="1:4" x14ac:dyDescent="0.35">
      <c r="A3785">
        <v>3977</v>
      </c>
      <c r="B3785" t="s">
        <v>20092</v>
      </c>
      <c r="C3785">
        <v>0</v>
      </c>
      <c r="D3785" s="296">
        <v>30.95</v>
      </c>
    </row>
    <row r="3786" spans="1:4" x14ac:dyDescent="0.35">
      <c r="A3786">
        <v>3978</v>
      </c>
      <c r="B3786" t="s">
        <v>20093</v>
      </c>
      <c r="C3786">
        <v>0</v>
      </c>
      <c r="D3786" s="296">
        <v>31.17</v>
      </c>
    </row>
    <row r="3787" spans="1:4" x14ac:dyDescent="0.35">
      <c r="A3787">
        <v>3979</v>
      </c>
      <c r="B3787" t="s">
        <v>20094</v>
      </c>
      <c r="C3787">
        <v>0</v>
      </c>
      <c r="D3787" s="296">
        <v>25.225000000000001</v>
      </c>
    </row>
    <row r="3788" spans="1:4" x14ac:dyDescent="0.35">
      <c r="A3788">
        <v>3980</v>
      </c>
      <c r="B3788" t="s">
        <v>20095</v>
      </c>
      <c r="C3788">
        <v>0</v>
      </c>
      <c r="D3788" s="296">
        <v>22.696000000000002</v>
      </c>
    </row>
    <row r="3789" spans="1:4" x14ac:dyDescent="0.35">
      <c r="A3789">
        <v>3981</v>
      </c>
      <c r="B3789" t="s">
        <v>20096</v>
      </c>
      <c r="C3789">
        <v>0</v>
      </c>
      <c r="D3789" s="296">
        <v>24.45</v>
      </c>
    </row>
    <row r="3790" spans="1:4" x14ac:dyDescent="0.35">
      <c r="A3790">
        <v>3982</v>
      </c>
      <c r="B3790" t="s">
        <v>20097</v>
      </c>
      <c r="C3790">
        <v>0</v>
      </c>
      <c r="D3790" s="296">
        <v>31.38</v>
      </c>
    </row>
    <row r="3791" spans="1:4" x14ac:dyDescent="0.35">
      <c r="A3791">
        <v>3983</v>
      </c>
      <c r="B3791" t="s">
        <v>20098</v>
      </c>
      <c r="C3791">
        <v>0</v>
      </c>
      <c r="D3791" s="296">
        <v>57.97</v>
      </c>
    </row>
    <row r="3792" spans="1:4" x14ac:dyDescent="0.35">
      <c r="A3792">
        <v>3984</v>
      </c>
      <c r="B3792" t="s">
        <v>20099</v>
      </c>
      <c r="C3792">
        <v>0</v>
      </c>
      <c r="D3792" s="296">
        <v>20.92</v>
      </c>
    </row>
    <row r="3793" spans="1:4" x14ac:dyDescent="0.35">
      <c r="A3793">
        <v>3985</v>
      </c>
      <c r="B3793" t="s">
        <v>20100</v>
      </c>
      <c r="C3793">
        <v>0</v>
      </c>
      <c r="D3793" s="296">
        <v>57.53</v>
      </c>
    </row>
    <row r="3794" spans="1:4" x14ac:dyDescent="0.35">
      <c r="A3794">
        <v>3986</v>
      </c>
      <c r="B3794" t="s">
        <v>20101</v>
      </c>
      <c r="C3794">
        <v>0</v>
      </c>
      <c r="D3794" s="296">
        <v>66.27</v>
      </c>
    </row>
    <row r="3795" spans="1:4" x14ac:dyDescent="0.35">
      <c r="A3795">
        <v>3987</v>
      </c>
      <c r="B3795" t="s">
        <v>20102</v>
      </c>
      <c r="C3795">
        <v>0</v>
      </c>
      <c r="D3795" s="296">
        <v>56.3</v>
      </c>
    </row>
    <row r="3796" spans="1:4" x14ac:dyDescent="0.35">
      <c r="A3796">
        <v>3988</v>
      </c>
      <c r="B3796" t="s">
        <v>20103</v>
      </c>
      <c r="C3796">
        <v>6</v>
      </c>
      <c r="D3796" s="296">
        <v>14.91</v>
      </c>
    </row>
    <row r="3797" spans="1:4" x14ac:dyDescent="0.35">
      <c r="A3797">
        <v>3989</v>
      </c>
      <c r="B3797" t="s">
        <v>20104</v>
      </c>
      <c r="C3797">
        <v>0</v>
      </c>
      <c r="D3797" s="296">
        <v>42.9</v>
      </c>
    </row>
    <row r="3798" spans="1:4" x14ac:dyDescent="0.35">
      <c r="A3798">
        <v>3990</v>
      </c>
      <c r="B3798" t="s">
        <v>20105</v>
      </c>
      <c r="C3798">
        <v>6</v>
      </c>
      <c r="D3798" s="296">
        <v>22.91</v>
      </c>
    </row>
    <row r="3799" spans="1:4" x14ac:dyDescent="0.35">
      <c r="A3799">
        <v>3991</v>
      </c>
      <c r="B3799" t="s">
        <v>20106</v>
      </c>
      <c r="C3799">
        <v>3</v>
      </c>
      <c r="D3799" s="296">
        <v>10.91</v>
      </c>
    </row>
    <row r="3800" spans="1:4" x14ac:dyDescent="0.35">
      <c r="A3800">
        <v>3992</v>
      </c>
      <c r="B3800" t="s">
        <v>20107</v>
      </c>
      <c r="C3800">
        <v>0</v>
      </c>
      <c r="D3800" s="296">
        <v>27.49</v>
      </c>
    </row>
    <row r="3801" spans="1:4" x14ac:dyDescent="0.35">
      <c r="A3801">
        <v>3993</v>
      </c>
      <c r="B3801" t="s">
        <v>20108</v>
      </c>
      <c r="C3801">
        <v>6</v>
      </c>
      <c r="D3801" s="296">
        <v>16.25</v>
      </c>
    </row>
    <row r="3802" spans="1:4" x14ac:dyDescent="0.35">
      <c r="A3802">
        <v>3994</v>
      </c>
      <c r="B3802" t="s">
        <v>20109</v>
      </c>
      <c r="C3802">
        <v>0</v>
      </c>
      <c r="D3802" s="296">
        <v>21.67</v>
      </c>
    </row>
    <row r="3803" spans="1:4" x14ac:dyDescent="0.35">
      <c r="A3803">
        <v>3995</v>
      </c>
      <c r="B3803" t="s">
        <v>20110</v>
      </c>
      <c r="C3803">
        <v>0</v>
      </c>
      <c r="D3803" s="296">
        <v>64.45</v>
      </c>
    </row>
    <row r="3804" spans="1:4" x14ac:dyDescent="0.35">
      <c r="A3804">
        <v>3996</v>
      </c>
      <c r="B3804" t="s">
        <v>20111</v>
      </c>
      <c r="C3804">
        <v>0</v>
      </c>
      <c r="D3804" s="296">
        <v>50.17</v>
      </c>
    </row>
    <row r="3805" spans="1:4" x14ac:dyDescent="0.35">
      <c r="A3805">
        <v>3997</v>
      </c>
      <c r="B3805" t="s">
        <v>20112</v>
      </c>
      <c r="C3805">
        <v>0</v>
      </c>
      <c r="D3805" s="296">
        <v>16.16</v>
      </c>
    </row>
    <row r="3806" spans="1:4" x14ac:dyDescent="0.35">
      <c r="A3806">
        <v>3998</v>
      </c>
      <c r="B3806" t="s">
        <v>20113</v>
      </c>
      <c r="C3806">
        <v>0</v>
      </c>
      <c r="D3806" s="296">
        <v>22.66</v>
      </c>
    </row>
    <row r="3807" spans="1:4" x14ac:dyDescent="0.35">
      <c r="A3807">
        <v>3999</v>
      </c>
      <c r="B3807" t="s">
        <v>20114</v>
      </c>
      <c r="C3807">
        <v>0</v>
      </c>
      <c r="D3807" s="296">
        <v>22.14</v>
      </c>
    </row>
    <row r="3808" spans="1:4" x14ac:dyDescent="0.35">
      <c r="A3808">
        <v>4000</v>
      </c>
      <c r="B3808" t="s">
        <v>20115</v>
      </c>
      <c r="C3808">
        <v>0</v>
      </c>
      <c r="D3808" s="296">
        <v>68.11</v>
      </c>
    </row>
    <row r="3809" spans="1:4" x14ac:dyDescent="0.35">
      <c r="A3809">
        <v>4001</v>
      </c>
      <c r="B3809" t="s">
        <v>20116</v>
      </c>
      <c r="C3809">
        <v>0</v>
      </c>
      <c r="D3809" s="296">
        <v>72.72</v>
      </c>
    </row>
    <row r="3810" spans="1:4" x14ac:dyDescent="0.35">
      <c r="A3810">
        <v>4002</v>
      </c>
      <c r="B3810" t="s">
        <v>20117</v>
      </c>
      <c r="C3810">
        <v>3</v>
      </c>
      <c r="D3810" s="296">
        <v>46.95</v>
      </c>
    </row>
    <row r="3811" spans="1:4" x14ac:dyDescent="0.35">
      <c r="A3811">
        <v>4003</v>
      </c>
      <c r="B3811" t="s">
        <v>20118</v>
      </c>
      <c r="C3811">
        <v>6</v>
      </c>
      <c r="D3811" s="296">
        <v>19.53</v>
      </c>
    </row>
    <row r="3812" spans="1:4" x14ac:dyDescent="0.35">
      <c r="A3812">
        <v>4004</v>
      </c>
      <c r="B3812" t="s">
        <v>20119</v>
      </c>
      <c r="C3812">
        <v>0</v>
      </c>
      <c r="D3812" s="296">
        <v>13.064</v>
      </c>
    </row>
    <row r="3813" spans="1:4" x14ac:dyDescent="0.35">
      <c r="A3813">
        <v>4005</v>
      </c>
      <c r="B3813" t="s">
        <v>20120</v>
      </c>
      <c r="C3813">
        <v>0</v>
      </c>
      <c r="D3813" s="296">
        <v>22.8</v>
      </c>
    </row>
    <row r="3814" spans="1:4" x14ac:dyDescent="0.35">
      <c r="A3814">
        <v>4006</v>
      </c>
      <c r="B3814" t="s">
        <v>20121</v>
      </c>
      <c r="C3814">
        <v>0</v>
      </c>
      <c r="D3814" s="296">
        <v>27.49</v>
      </c>
    </row>
    <row r="3815" spans="1:4" x14ac:dyDescent="0.35">
      <c r="A3815">
        <v>4007</v>
      </c>
      <c r="B3815" t="s">
        <v>20122</v>
      </c>
      <c r="C3815">
        <v>9</v>
      </c>
      <c r="D3815" s="296">
        <v>15.95</v>
      </c>
    </row>
    <row r="3816" spans="1:4" x14ac:dyDescent="0.35">
      <c r="A3816">
        <v>4008</v>
      </c>
      <c r="B3816" t="s">
        <v>20123</v>
      </c>
      <c r="C3816">
        <v>0</v>
      </c>
      <c r="D3816" s="296">
        <v>18.13</v>
      </c>
    </row>
    <row r="3817" spans="1:4" x14ac:dyDescent="0.35">
      <c r="A3817">
        <v>4009</v>
      </c>
      <c r="B3817" t="s">
        <v>20124</v>
      </c>
      <c r="C3817">
        <v>0</v>
      </c>
      <c r="D3817" s="296">
        <v>12.5</v>
      </c>
    </row>
    <row r="3818" spans="1:4" x14ac:dyDescent="0.35">
      <c r="A3818">
        <v>4010</v>
      </c>
      <c r="B3818" t="s">
        <v>20125</v>
      </c>
      <c r="C3818">
        <v>0</v>
      </c>
      <c r="D3818" s="296">
        <v>5.9</v>
      </c>
    </row>
    <row r="3819" spans="1:4" x14ac:dyDescent="0.35">
      <c r="A3819">
        <v>4011</v>
      </c>
      <c r="B3819" t="s">
        <v>20126</v>
      </c>
      <c r="C3819">
        <v>0</v>
      </c>
      <c r="D3819" s="296">
        <v>5.27</v>
      </c>
    </row>
    <row r="3820" spans="1:4" x14ac:dyDescent="0.35">
      <c r="A3820">
        <v>4012</v>
      </c>
      <c r="B3820" t="s">
        <v>20127</v>
      </c>
      <c r="C3820">
        <v>0</v>
      </c>
      <c r="D3820" s="296">
        <v>10.199999999999999</v>
      </c>
    </row>
    <row r="3821" spans="1:4" x14ac:dyDescent="0.35">
      <c r="A3821">
        <v>4013</v>
      </c>
      <c r="B3821" t="s">
        <v>20128</v>
      </c>
      <c r="C3821">
        <v>0</v>
      </c>
      <c r="D3821" s="296">
        <v>23</v>
      </c>
    </row>
    <row r="3822" spans="1:4" x14ac:dyDescent="0.35">
      <c r="A3822">
        <v>4014</v>
      </c>
      <c r="B3822" t="s">
        <v>20129</v>
      </c>
      <c r="C3822">
        <v>0</v>
      </c>
      <c r="D3822" s="296">
        <v>4.165</v>
      </c>
    </row>
    <row r="3823" spans="1:4" x14ac:dyDescent="0.35">
      <c r="A3823">
        <v>4015</v>
      </c>
      <c r="B3823" t="s">
        <v>20130</v>
      </c>
      <c r="C3823">
        <v>0</v>
      </c>
      <c r="D3823" s="296">
        <v>5.8650000000000002</v>
      </c>
    </row>
    <row r="3824" spans="1:4" x14ac:dyDescent="0.35">
      <c r="A3824">
        <v>4016</v>
      </c>
      <c r="B3824" t="s">
        <v>20131</v>
      </c>
      <c r="C3824">
        <v>12</v>
      </c>
      <c r="D3824" s="296">
        <v>10.58</v>
      </c>
    </row>
    <row r="3825" spans="1:4" x14ac:dyDescent="0.35">
      <c r="A3825">
        <v>4017</v>
      </c>
      <c r="B3825" t="s">
        <v>20132</v>
      </c>
      <c r="C3825">
        <v>0</v>
      </c>
      <c r="D3825" s="296">
        <v>65</v>
      </c>
    </row>
    <row r="3826" spans="1:4" x14ac:dyDescent="0.35">
      <c r="A3826">
        <v>4018</v>
      </c>
      <c r="B3826" t="s">
        <v>20133</v>
      </c>
      <c r="C3826">
        <v>0</v>
      </c>
      <c r="D3826" s="296">
        <v>7.64</v>
      </c>
    </row>
    <row r="3827" spans="1:4" x14ac:dyDescent="0.35">
      <c r="A3827">
        <v>4019</v>
      </c>
      <c r="B3827" t="s">
        <v>20134</v>
      </c>
      <c r="C3827">
        <v>0</v>
      </c>
      <c r="D3827" s="296">
        <v>17</v>
      </c>
    </row>
    <row r="3828" spans="1:4" x14ac:dyDescent="0.35">
      <c r="A3828">
        <v>4020</v>
      </c>
      <c r="B3828" t="s">
        <v>20135</v>
      </c>
      <c r="C3828">
        <v>0</v>
      </c>
      <c r="D3828" s="296">
        <v>5.0599999999999996</v>
      </c>
    </row>
    <row r="3829" spans="1:4" x14ac:dyDescent="0.35">
      <c r="A3829">
        <v>4021</v>
      </c>
      <c r="B3829" t="s">
        <v>20136</v>
      </c>
      <c r="C3829">
        <v>0</v>
      </c>
      <c r="D3829" s="296">
        <v>4.88</v>
      </c>
    </row>
    <row r="3830" spans="1:4" x14ac:dyDescent="0.35">
      <c r="A3830">
        <v>4022</v>
      </c>
      <c r="B3830" t="s">
        <v>20137</v>
      </c>
      <c r="C3830">
        <v>0</v>
      </c>
      <c r="D3830" s="296">
        <v>3.956</v>
      </c>
    </row>
    <row r="3831" spans="1:4" x14ac:dyDescent="0.35">
      <c r="A3831">
        <v>4023</v>
      </c>
      <c r="B3831" t="s">
        <v>20138</v>
      </c>
      <c r="C3831">
        <v>0</v>
      </c>
      <c r="D3831" s="296">
        <v>6.97</v>
      </c>
    </row>
    <row r="3832" spans="1:4" x14ac:dyDescent="0.35">
      <c r="A3832">
        <v>4024</v>
      </c>
      <c r="B3832" t="s">
        <v>20139</v>
      </c>
      <c r="C3832">
        <v>0</v>
      </c>
      <c r="D3832" s="296">
        <v>10.58</v>
      </c>
    </row>
    <row r="3833" spans="1:4" x14ac:dyDescent="0.35">
      <c r="A3833">
        <v>4025</v>
      </c>
      <c r="B3833" t="s">
        <v>20140</v>
      </c>
      <c r="C3833">
        <v>0</v>
      </c>
      <c r="D3833" s="296">
        <v>8.2799999999999994</v>
      </c>
    </row>
    <row r="3834" spans="1:4" x14ac:dyDescent="0.35">
      <c r="A3834">
        <v>4026</v>
      </c>
      <c r="B3834" t="s">
        <v>20141</v>
      </c>
      <c r="C3834">
        <v>0</v>
      </c>
      <c r="D3834" s="296">
        <v>7.45</v>
      </c>
    </row>
    <row r="3835" spans="1:4" x14ac:dyDescent="0.35">
      <c r="A3835">
        <v>4027</v>
      </c>
      <c r="B3835" t="s">
        <v>20142</v>
      </c>
      <c r="C3835">
        <v>0</v>
      </c>
      <c r="D3835" s="296">
        <v>5.335</v>
      </c>
    </row>
    <row r="3836" spans="1:4" x14ac:dyDescent="0.35">
      <c r="A3836">
        <v>4028</v>
      </c>
      <c r="B3836" t="s">
        <v>20143</v>
      </c>
      <c r="C3836">
        <v>0</v>
      </c>
      <c r="D3836" s="296">
        <v>15.64</v>
      </c>
    </row>
    <row r="3837" spans="1:4" x14ac:dyDescent="0.35">
      <c r="A3837">
        <v>4029</v>
      </c>
      <c r="B3837" t="s">
        <v>20144</v>
      </c>
      <c r="C3837">
        <v>102</v>
      </c>
      <c r="D3837" s="296">
        <v>2.976</v>
      </c>
    </row>
    <row r="3838" spans="1:4" x14ac:dyDescent="0.35">
      <c r="A3838">
        <v>4030</v>
      </c>
      <c r="B3838" t="s">
        <v>20145</v>
      </c>
      <c r="C3838">
        <v>0</v>
      </c>
      <c r="D3838" s="296">
        <v>2.09</v>
      </c>
    </row>
    <row r="3839" spans="1:4" x14ac:dyDescent="0.35">
      <c r="A3839">
        <v>4031</v>
      </c>
      <c r="B3839" t="s">
        <v>20146</v>
      </c>
      <c r="C3839">
        <v>30</v>
      </c>
      <c r="D3839" s="296">
        <v>2.028</v>
      </c>
    </row>
    <row r="3840" spans="1:4" x14ac:dyDescent="0.35">
      <c r="A3840">
        <v>4032</v>
      </c>
      <c r="B3840" t="s">
        <v>20147</v>
      </c>
      <c r="C3840">
        <v>0</v>
      </c>
      <c r="D3840" s="296">
        <v>3.121</v>
      </c>
    </row>
    <row r="3841" spans="1:4" x14ac:dyDescent="0.35">
      <c r="A3841">
        <v>4033</v>
      </c>
      <c r="B3841" t="s">
        <v>20148</v>
      </c>
      <c r="C3841">
        <v>0</v>
      </c>
      <c r="D3841" s="296">
        <v>33.984000000000002</v>
      </c>
    </row>
    <row r="3842" spans="1:4" x14ac:dyDescent="0.35">
      <c r="A3842">
        <v>4034</v>
      </c>
      <c r="B3842" t="s">
        <v>20149</v>
      </c>
      <c r="C3842">
        <v>0</v>
      </c>
      <c r="D3842" s="296">
        <v>9.3800000000000008</v>
      </c>
    </row>
    <row r="3843" spans="1:4" x14ac:dyDescent="0.35">
      <c r="A3843">
        <v>4035</v>
      </c>
      <c r="B3843" t="s">
        <v>20150</v>
      </c>
      <c r="C3843">
        <v>0</v>
      </c>
      <c r="D3843" s="296">
        <v>5.29</v>
      </c>
    </row>
    <row r="3844" spans="1:4" x14ac:dyDescent="0.35">
      <c r="A3844">
        <v>4036</v>
      </c>
      <c r="B3844" t="s">
        <v>20151</v>
      </c>
      <c r="C3844">
        <v>0</v>
      </c>
      <c r="D3844" s="296">
        <v>13.5</v>
      </c>
    </row>
    <row r="3845" spans="1:4" x14ac:dyDescent="0.35">
      <c r="A3845">
        <v>4037</v>
      </c>
      <c r="B3845" t="s">
        <v>20152</v>
      </c>
      <c r="C3845">
        <v>0</v>
      </c>
      <c r="D3845" s="296">
        <v>12.25</v>
      </c>
    </row>
    <row r="3846" spans="1:4" x14ac:dyDescent="0.35">
      <c r="A3846">
        <v>4038</v>
      </c>
      <c r="B3846" t="s">
        <v>20153</v>
      </c>
      <c r="C3846">
        <v>6</v>
      </c>
      <c r="D3846" s="296">
        <v>33.200000000000003</v>
      </c>
    </row>
    <row r="3847" spans="1:4" x14ac:dyDescent="0.35">
      <c r="A3847">
        <v>4039</v>
      </c>
      <c r="B3847" t="s">
        <v>20154</v>
      </c>
      <c r="C3847">
        <v>12</v>
      </c>
      <c r="D3847" s="296">
        <v>3.29</v>
      </c>
    </row>
    <row r="3848" spans="1:4" x14ac:dyDescent="0.35">
      <c r="A3848">
        <v>4040</v>
      </c>
      <c r="B3848" t="s">
        <v>20155</v>
      </c>
      <c r="C3848">
        <v>0</v>
      </c>
      <c r="D3848" s="296">
        <v>52.25</v>
      </c>
    </row>
    <row r="3849" spans="1:4" x14ac:dyDescent="0.35">
      <c r="A3849">
        <v>4041</v>
      </c>
      <c r="B3849" t="s">
        <v>20156</v>
      </c>
      <c r="C3849">
        <v>6</v>
      </c>
      <c r="D3849" s="296">
        <v>23.3</v>
      </c>
    </row>
    <row r="3850" spans="1:4" x14ac:dyDescent="0.35">
      <c r="A3850">
        <v>4042</v>
      </c>
      <c r="B3850" t="s">
        <v>20157</v>
      </c>
      <c r="C3850">
        <v>0</v>
      </c>
      <c r="D3850" s="296">
        <v>3.3</v>
      </c>
    </row>
    <row r="3851" spans="1:4" x14ac:dyDescent="0.35">
      <c r="A3851">
        <v>4043</v>
      </c>
      <c r="B3851" t="s">
        <v>20158</v>
      </c>
      <c r="C3851">
        <v>0</v>
      </c>
      <c r="D3851" s="296">
        <v>31.59</v>
      </c>
    </row>
    <row r="3852" spans="1:4" x14ac:dyDescent="0.35">
      <c r="A3852">
        <v>4044</v>
      </c>
      <c r="B3852" t="s">
        <v>20159</v>
      </c>
      <c r="C3852">
        <v>0</v>
      </c>
      <c r="D3852" s="296">
        <v>27.074999999999999</v>
      </c>
    </row>
    <row r="3853" spans="1:4" x14ac:dyDescent="0.35">
      <c r="A3853">
        <v>4045</v>
      </c>
      <c r="B3853" t="s">
        <v>20160</v>
      </c>
      <c r="C3853">
        <v>0</v>
      </c>
      <c r="D3853" s="296">
        <v>3.9329999999999998</v>
      </c>
    </row>
    <row r="3854" spans="1:4" x14ac:dyDescent="0.35">
      <c r="A3854">
        <v>4046</v>
      </c>
      <c r="B3854" t="s">
        <v>20161</v>
      </c>
      <c r="C3854">
        <v>27</v>
      </c>
      <c r="D3854" s="296">
        <v>16.95</v>
      </c>
    </row>
    <row r="3855" spans="1:4" x14ac:dyDescent="0.35">
      <c r="A3855">
        <v>4047</v>
      </c>
      <c r="B3855" t="s">
        <v>20162</v>
      </c>
      <c r="C3855">
        <v>0</v>
      </c>
      <c r="D3855" s="296">
        <v>6.7</v>
      </c>
    </row>
    <row r="3856" spans="1:4" x14ac:dyDescent="0.35">
      <c r="A3856">
        <v>4048</v>
      </c>
      <c r="B3856" t="s">
        <v>20163</v>
      </c>
      <c r="C3856">
        <v>0</v>
      </c>
      <c r="D3856" s="296">
        <v>8.1910000000000007</v>
      </c>
    </row>
    <row r="3857" spans="1:4" x14ac:dyDescent="0.35">
      <c r="A3857">
        <v>4049</v>
      </c>
      <c r="B3857" t="s">
        <v>20164</v>
      </c>
      <c r="C3857">
        <v>0</v>
      </c>
      <c r="D3857" s="296">
        <v>2.5099999999999998</v>
      </c>
    </row>
    <row r="3858" spans="1:4" x14ac:dyDescent="0.35">
      <c r="A3858">
        <v>4050</v>
      </c>
      <c r="B3858" t="s">
        <v>20165</v>
      </c>
      <c r="C3858">
        <v>0</v>
      </c>
      <c r="D3858" s="296">
        <v>17.260000000000002</v>
      </c>
    </row>
    <row r="3859" spans="1:4" x14ac:dyDescent="0.35">
      <c r="A3859">
        <v>4051</v>
      </c>
      <c r="B3859" t="s">
        <v>20166</v>
      </c>
      <c r="C3859">
        <v>0</v>
      </c>
      <c r="D3859" s="296">
        <v>21.36</v>
      </c>
    </row>
    <row r="3860" spans="1:4" x14ac:dyDescent="0.35">
      <c r="A3860">
        <v>4052</v>
      </c>
      <c r="B3860" t="s">
        <v>20167</v>
      </c>
      <c r="C3860">
        <v>0</v>
      </c>
      <c r="D3860" s="296">
        <v>13.3</v>
      </c>
    </row>
    <row r="3861" spans="1:4" x14ac:dyDescent="0.35">
      <c r="A3861">
        <v>4053</v>
      </c>
      <c r="B3861" t="s">
        <v>20168</v>
      </c>
      <c r="C3861">
        <v>0</v>
      </c>
      <c r="D3861" s="296">
        <v>4.8899999999999997</v>
      </c>
    </row>
    <row r="3862" spans="1:4" x14ac:dyDescent="0.35">
      <c r="A3862">
        <v>4054</v>
      </c>
      <c r="B3862" t="s">
        <v>20169</v>
      </c>
      <c r="C3862">
        <v>78</v>
      </c>
      <c r="D3862" s="296">
        <v>4.9000000000000004</v>
      </c>
    </row>
    <row r="3863" spans="1:4" x14ac:dyDescent="0.35">
      <c r="A3863">
        <v>4055</v>
      </c>
      <c r="B3863" t="s">
        <v>20170</v>
      </c>
      <c r="C3863">
        <v>6</v>
      </c>
      <c r="D3863" s="296">
        <v>32.295000000000002</v>
      </c>
    </row>
    <row r="3864" spans="1:4" x14ac:dyDescent="0.35">
      <c r="A3864">
        <v>4056</v>
      </c>
      <c r="B3864" t="s">
        <v>20171</v>
      </c>
      <c r="C3864">
        <v>6</v>
      </c>
      <c r="D3864" s="296">
        <v>32</v>
      </c>
    </row>
    <row r="3865" spans="1:4" x14ac:dyDescent="0.35">
      <c r="A3865">
        <v>4057</v>
      </c>
      <c r="B3865" t="s">
        <v>20172</v>
      </c>
      <c r="C3865">
        <v>6</v>
      </c>
      <c r="D3865" s="296">
        <v>42.88</v>
      </c>
    </row>
    <row r="3866" spans="1:4" x14ac:dyDescent="0.35">
      <c r="A3866">
        <v>4058</v>
      </c>
      <c r="B3866" t="s">
        <v>20173</v>
      </c>
      <c r="C3866">
        <v>6</v>
      </c>
      <c r="D3866" s="296">
        <v>46.26</v>
      </c>
    </row>
    <row r="3867" spans="1:4" x14ac:dyDescent="0.35">
      <c r="A3867">
        <v>4059</v>
      </c>
      <c r="B3867" t="s">
        <v>20174</v>
      </c>
      <c r="C3867">
        <v>6</v>
      </c>
      <c r="D3867" s="296">
        <v>72.16</v>
      </c>
    </row>
    <row r="3868" spans="1:4" x14ac:dyDescent="0.35">
      <c r="A3868">
        <v>4060</v>
      </c>
      <c r="B3868" t="s">
        <v>20175</v>
      </c>
      <c r="C3868">
        <v>6</v>
      </c>
      <c r="D3868" s="296">
        <v>31.36</v>
      </c>
    </row>
    <row r="3869" spans="1:4" x14ac:dyDescent="0.35">
      <c r="A3869">
        <v>4061</v>
      </c>
      <c r="B3869" t="s">
        <v>20176</v>
      </c>
      <c r="C3869">
        <v>6</v>
      </c>
      <c r="D3869" s="296">
        <v>29.65</v>
      </c>
    </row>
    <row r="3870" spans="1:4" x14ac:dyDescent="0.35">
      <c r="A3870">
        <v>4062</v>
      </c>
      <c r="B3870" t="s">
        <v>20177</v>
      </c>
      <c r="C3870">
        <v>6</v>
      </c>
      <c r="D3870" s="296">
        <v>32</v>
      </c>
    </row>
    <row r="3871" spans="1:4" x14ac:dyDescent="0.35">
      <c r="A3871">
        <v>4063</v>
      </c>
      <c r="B3871" t="s">
        <v>20178</v>
      </c>
      <c r="C3871">
        <v>0</v>
      </c>
      <c r="D3871" s="296">
        <v>6.0039999999999996</v>
      </c>
    </row>
    <row r="3872" spans="1:4" x14ac:dyDescent="0.35">
      <c r="A3872">
        <v>4064</v>
      </c>
      <c r="B3872" t="s">
        <v>20179</v>
      </c>
      <c r="C3872">
        <v>0</v>
      </c>
      <c r="D3872" s="296">
        <v>4.931</v>
      </c>
    </row>
    <row r="3873" spans="1:4" x14ac:dyDescent="0.35">
      <c r="A3873">
        <v>4065</v>
      </c>
      <c r="B3873" t="s">
        <v>20180</v>
      </c>
      <c r="C3873">
        <v>0</v>
      </c>
      <c r="D3873" s="296">
        <v>4.8449999999999998</v>
      </c>
    </row>
    <row r="3874" spans="1:4" x14ac:dyDescent="0.35">
      <c r="A3874">
        <v>4066</v>
      </c>
      <c r="B3874" t="s">
        <v>20181</v>
      </c>
      <c r="C3874">
        <v>0</v>
      </c>
      <c r="D3874" s="296">
        <v>13.699</v>
      </c>
    </row>
    <row r="3875" spans="1:4" x14ac:dyDescent="0.35">
      <c r="A3875">
        <v>4067</v>
      </c>
      <c r="B3875" t="s">
        <v>20182</v>
      </c>
      <c r="C3875">
        <v>0</v>
      </c>
      <c r="D3875" s="296">
        <v>5.0919999999999996</v>
      </c>
    </row>
    <row r="3876" spans="1:4" x14ac:dyDescent="0.35">
      <c r="A3876">
        <v>4068</v>
      </c>
      <c r="B3876" t="s">
        <v>20183</v>
      </c>
      <c r="C3876">
        <v>0</v>
      </c>
      <c r="D3876" s="296">
        <v>90.66</v>
      </c>
    </row>
    <row r="3877" spans="1:4" x14ac:dyDescent="0.35">
      <c r="A3877">
        <v>4069</v>
      </c>
      <c r="B3877" t="s">
        <v>20184</v>
      </c>
      <c r="C3877">
        <v>0</v>
      </c>
      <c r="D3877" s="296">
        <v>25.46</v>
      </c>
    </row>
    <row r="3878" spans="1:4" x14ac:dyDescent="0.35">
      <c r="A3878">
        <v>4070</v>
      </c>
      <c r="B3878" t="s">
        <v>20185</v>
      </c>
      <c r="C3878">
        <v>0</v>
      </c>
      <c r="D3878" s="296">
        <v>19.940000000000001</v>
      </c>
    </row>
    <row r="3879" spans="1:4" x14ac:dyDescent="0.35">
      <c r="A3879">
        <v>4071</v>
      </c>
      <c r="B3879" t="s">
        <v>20186</v>
      </c>
      <c r="C3879">
        <v>0</v>
      </c>
      <c r="D3879" s="296">
        <v>6.5549999999999997</v>
      </c>
    </row>
    <row r="3880" spans="1:4" x14ac:dyDescent="0.35">
      <c r="A3880">
        <v>4072</v>
      </c>
      <c r="B3880" t="s">
        <v>20187</v>
      </c>
      <c r="C3880">
        <v>0</v>
      </c>
      <c r="D3880" s="296">
        <v>3.786</v>
      </c>
    </row>
    <row r="3881" spans="1:4" x14ac:dyDescent="0.35">
      <c r="A3881">
        <v>4073</v>
      </c>
      <c r="B3881" t="s">
        <v>20188</v>
      </c>
      <c r="C3881">
        <v>0</v>
      </c>
      <c r="D3881" s="296">
        <v>16.34</v>
      </c>
    </row>
    <row r="3882" spans="1:4" x14ac:dyDescent="0.35">
      <c r="A3882">
        <v>4074</v>
      </c>
      <c r="B3882" t="s">
        <v>20189</v>
      </c>
      <c r="C3882">
        <v>0</v>
      </c>
      <c r="D3882" s="296">
        <v>4.2320000000000002</v>
      </c>
    </row>
    <row r="3883" spans="1:4" x14ac:dyDescent="0.35">
      <c r="A3883">
        <v>4075</v>
      </c>
      <c r="B3883" t="s">
        <v>20190</v>
      </c>
      <c r="C3883">
        <v>0</v>
      </c>
      <c r="D3883" s="296">
        <v>3.879</v>
      </c>
    </row>
    <row r="3884" spans="1:4" x14ac:dyDescent="0.35">
      <c r="A3884">
        <v>4076</v>
      </c>
      <c r="B3884" t="s">
        <v>20191</v>
      </c>
      <c r="C3884">
        <v>0</v>
      </c>
      <c r="D3884" s="296">
        <v>65.099999999999994</v>
      </c>
    </row>
    <row r="3885" spans="1:4" x14ac:dyDescent="0.35">
      <c r="A3885">
        <v>4077</v>
      </c>
      <c r="B3885" t="s">
        <v>20192</v>
      </c>
      <c r="C3885">
        <v>0</v>
      </c>
      <c r="D3885" s="296">
        <v>35.340000000000003</v>
      </c>
    </row>
    <row r="3886" spans="1:4" x14ac:dyDescent="0.35">
      <c r="A3886">
        <v>4078</v>
      </c>
      <c r="B3886" t="s">
        <v>20193</v>
      </c>
      <c r="C3886">
        <v>0</v>
      </c>
      <c r="D3886" s="296">
        <v>18.600000000000001</v>
      </c>
    </row>
    <row r="3887" spans="1:4" x14ac:dyDescent="0.35">
      <c r="A3887">
        <v>4079</v>
      </c>
      <c r="B3887" t="s">
        <v>20194</v>
      </c>
      <c r="C3887">
        <v>0</v>
      </c>
      <c r="D3887" s="296">
        <v>4.9880000000000004</v>
      </c>
    </row>
    <row r="3888" spans="1:4" x14ac:dyDescent="0.35">
      <c r="A3888">
        <v>4080</v>
      </c>
      <c r="B3888" t="s">
        <v>20195</v>
      </c>
      <c r="C3888">
        <v>0</v>
      </c>
      <c r="D3888" s="296">
        <v>6.1</v>
      </c>
    </row>
    <row r="3889" spans="1:4" x14ac:dyDescent="0.35">
      <c r="A3889">
        <v>4081</v>
      </c>
      <c r="B3889" t="s">
        <v>20196</v>
      </c>
      <c r="C3889">
        <v>0</v>
      </c>
      <c r="D3889" s="296">
        <v>13.853999999999999</v>
      </c>
    </row>
    <row r="3890" spans="1:4" x14ac:dyDescent="0.35">
      <c r="A3890">
        <v>4082</v>
      </c>
      <c r="B3890" t="s">
        <v>20197</v>
      </c>
      <c r="C3890">
        <v>0</v>
      </c>
      <c r="D3890" s="296">
        <v>7.6</v>
      </c>
    </row>
    <row r="3891" spans="1:4" x14ac:dyDescent="0.35">
      <c r="A3891">
        <v>4083</v>
      </c>
      <c r="B3891" t="s">
        <v>20198</v>
      </c>
      <c r="C3891">
        <v>0</v>
      </c>
      <c r="D3891" s="296">
        <v>18.53</v>
      </c>
    </row>
    <row r="3892" spans="1:4" x14ac:dyDescent="0.35">
      <c r="A3892">
        <v>4084</v>
      </c>
      <c r="B3892" t="s">
        <v>20199</v>
      </c>
      <c r="C3892">
        <v>0</v>
      </c>
      <c r="D3892" s="296">
        <v>24.7</v>
      </c>
    </row>
    <row r="3893" spans="1:4" x14ac:dyDescent="0.35">
      <c r="A3893">
        <v>4085</v>
      </c>
      <c r="B3893" t="s">
        <v>20200</v>
      </c>
      <c r="C3893">
        <v>6</v>
      </c>
      <c r="D3893" s="296">
        <v>6.97</v>
      </c>
    </row>
    <row r="3894" spans="1:4" x14ac:dyDescent="0.35">
      <c r="A3894">
        <v>4086</v>
      </c>
      <c r="B3894" t="s">
        <v>20201</v>
      </c>
      <c r="C3894">
        <v>0</v>
      </c>
      <c r="D3894" s="296">
        <v>21.6</v>
      </c>
    </row>
    <row r="3895" spans="1:4" x14ac:dyDescent="0.35">
      <c r="A3895">
        <v>4087</v>
      </c>
      <c r="B3895" t="s">
        <v>20202</v>
      </c>
      <c r="C3895">
        <v>0</v>
      </c>
      <c r="D3895" s="296">
        <v>21.6</v>
      </c>
    </row>
    <row r="3896" spans="1:4" x14ac:dyDescent="0.35">
      <c r="A3896">
        <v>4088</v>
      </c>
      <c r="B3896" t="s">
        <v>20203</v>
      </c>
      <c r="C3896">
        <v>0</v>
      </c>
      <c r="D3896" s="296">
        <v>28.94</v>
      </c>
    </row>
    <row r="3897" spans="1:4" x14ac:dyDescent="0.35">
      <c r="A3897">
        <v>4089</v>
      </c>
      <c r="B3897" t="s">
        <v>20204</v>
      </c>
      <c r="C3897">
        <v>0</v>
      </c>
      <c r="D3897" s="296">
        <v>28.97</v>
      </c>
    </row>
    <row r="3898" spans="1:4" x14ac:dyDescent="0.35">
      <c r="A3898">
        <v>4090</v>
      </c>
      <c r="B3898" t="s">
        <v>20205</v>
      </c>
      <c r="C3898">
        <v>0</v>
      </c>
      <c r="D3898" s="296">
        <v>42.9</v>
      </c>
    </row>
    <row r="3899" spans="1:4" x14ac:dyDescent="0.35">
      <c r="A3899">
        <v>4091</v>
      </c>
      <c r="B3899" t="s">
        <v>20206</v>
      </c>
      <c r="C3899">
        <v>0</v>
      </c>
      <c r="D3899" s="296">
        <v>23.5</v>
      </c>
    </row>
    <row r="3900" spans="1:4" x14ac:dyDescent="0.35">
      <c r="A3900">
        <v>4092</v>
      </c>
      <c r="B3900" t="s">
        <v>20207</v>
      </c>
      <c r="C3900">
        <v>0</v>
      </c>
      <c r="D3900" s="296">
        <v>38.67</v>
      </c>
    </row>
    <row r="3901" spans="1:4" x14ac:dyDescent="0.35">
      <c r="A3901">
        <v>4093</v>
      </c>
      <c r="B3901" t="s">
        <v>20208</v>
      </c>
      <c r="C3901">
        <v>0</v>
      </c>
      <c r="D3901" s="296">
        <v>32.479999999999997</v>
      </c>
    </row>
    <row r="3902" spans="1:4" x14ac:dyDescent="0.35">
      <c r="A3902">
        <v>4094</v>
      </c>
      <c r="B3902" t="s">
        <v>20209</v>
      </c>
      <c r="C3902">
        <v>0</v>
      </c>
      <c r="D3902" s="296">
        <v>26.52</v>
      </c>
    </row>
    <row r="3903" spans="1:4" x14ac:dyDescent="0.35">
      <c r="A3903">
        <v>4095</v>
      </c>
      <c r="B3903" t="s">
        <v>20210</v>
      </c>
      <c r="C3903">
        <v>0</v>
      </c>
      <c r="D3903" s="296">
        <v>21.4</v>
      </c>
    </row>
    <row r="3904" spans="1:4" x14ac:dyDescent="0.35">
      <c r="A3904">
        <v>4096</v>
      </c>
      <c r="B3904" t="s">
        <v>20211</v>
      </c>
      <c r="C3904">
        <v>0</v>
      </c>
      <c r="D3904" s="296">
        <v>46.41</v>
      </c>
    </row>
    <row r="3905" spans="1:4" x14ac:dyDescent="0.35">
      <c r="A3905">
        <v>4097</v>
      </c>
      <c r="B3905" t="s">
        <v>20212</v>
      </c>
      <c r="C3905">
        <v>0</v>
      </c>
      <c r="D3905" s="296">
        <v>17.04</v>
      </c>
    </row>
    <row r="3906" spans="1:4" x14ac:dyDescent="0.35">
      <c r="A3906">
        <v>4098</v>
      </c>
      <c r="B3906" t="s">
        <v>20213</v>
      </c>
      <c r="C3906">
        <v>0</v>
      </c>
      <c r="D3906" s="296">
        <v>19.329999999999998</v>
      </c>
    </row>
    <row r="3907" spans="1:4" x14ac:dyDescent="0.35">
      <c r="A3907">
        <v>4099</v>
      </c>
      <c r="B3907" t="s">
        <v>20214</v>
      </c>
      <c r="C3907">
        <v>0</v>
      </c>
      <c r="D3907" s="296">
        <v>16.849</v>
      </c>
    </row>
    <row r="3908" spans="1:4" x14ac:dyDescent="0.35">
      <c r="A3908">
        <v>4100</v>
      </c>
      <c r="B3908" t="s">
        <v>20215</v>
      </c>
      <c r="C3908">
        <v>0</v>
      </c>
      <c r="D3908" s="296">
        <v>26.13</v>
      </c>
    </row>
    <row r="3909" spans="1:4" x14ac:dyDescent="0.35">
      <c r="A3909">
        <v>4101</v>
      </c>
      <c r="B3909" t="s">
        <v>20216</v>
      </c>
      <c r="C3909">
        <v>0</v>
      </c>
      <c r="D3909" s="296">
        <v>30.38</v>
      </c>
    </row>
    <row r="3910" spans="1:4" x14ac:dyDescent="0.35">
      <c r="A3910">
        <v>4102</v>
      </c>
      <c r="B3910" t="s">
        <v>20217</v>
      </c>
      <c r="C3910">
        <v>0</v>
      </c>
      <c r="D3910" s="296">
        <v>114.82</v>
      </c>
    </row>
    <row r="3911" spans="1:4" x14ac:dyDescent="0.35">
      <c r="A3911">
        <v>4103</v>
      </c>
      <c r="B3911" t="s">
        <v>20218</v>
      </c>
      <c r="C3911">
        <v>0</v>
      </c>
      <c r="D3911" s="296">
        <v>42.01</v>
      </c>
    </row>
    <row r="3912" spans="1:4" x14ac:dyDescent="0.35">
      <c r="A3912">
        <v>4104</v>
      </c>
      <c r="B3912" t="s">
        <v>20219</v>
      </c>
      <c r="C3912">
        <v>0</v>
      </c>
      <c r="D3912" s="296">
        <v>38.56</v>
      </c>
    </row>
    <row r="3913" spans="1:4" x14ac:dyDescent="0.35">
      <c r="A3913">
        <v>4105</v>
      </c>
      <c r="B3913" t="s">
        <v>20220</v>
      </c>
      <c r="C3913">
        <v>0</v>
      </c>
      <c r="D3913" s="296">
        <v>11.53</v>
      </c>
    </row>
    <row r="3914" spans="1:4" x14ac:dyDescent="0.35">
      <c r="A3914">
        <v>4106</v>
      </c>
      <c r="B3914" t="s">
        <v>20221</v>
      </c>
      <c r="C3914">
        <v>462</v>
      </c>
      <c r="D3914" s="296">
        <v>9.0449999999999999</v>
      </c>
    </row>
    <row r="3915" spans="1:4" x14ac:dyDescent="0.35">
      <c r="A3915">
        <v>4107</v>
      </c>
      <c r="B3915" t="s">
        <v>20222</v>
      </c>
      <c r="C3915">
        <v>0</v>
      </c>
      <c r="D3915" s="296">
        <v>34.92</v>
      </c>
    </row>
    <row r="3916" spans="1:4" x14ac:dyDescent="0.35">
      <c r="A3916">
        <v>4108</v>
      </c>
      <c r="B3916" t="s">
        <v>20223</v>
      </c>
      <c r="C3916">
        <v>0</v>
      </c>
      <c r="D3916" s="296">
        <v>10.47</v>
      </c>
    </row>
    <row r="3917" spans="1:4" x14ac:dyDescent="0.35">
      <c r="A3917">
        <v>4109</v>
      </c>
      <c r="B3917" t="s">
        <v>20224</v>
      </c>
      <c r="C3917">
        <v>0</v>
      </c>
      <c r="D3917" s="296">
        <v>169.85</v>
      </c>
    </row>
    <row r="3918" spans="1:4" x14ac:dyDescent="0.35">
      <c r="A3918">
        <v>4110</v>
      </c>
      <c r="B3918" t="s">
        <v>20225</v>
      </c>
      <c r="C3918">
        <v>0</v>
      </c>
      <c r="D3918" s="296">
        <v>16.09</v>
      </c>
    </row>
    <row r="3919" spans="1:4" x14ac:dyDescent="0.35">
      <c r="A3919">
        <v>4111</v>
      </c>
      <c r="B3919" t="s">
        <v>20226</v>
      </c>
      <c r="C3919">
        <v>0</v>
      </c>
      <c r="D3919" s="296">
        <v>18.11</v>
      </c>
    </row>
    <row r="3920" spans="1:4" x14ac:dyDescent="0.35">
      <c r="A3920">
        <v>4112</v>
      </c>
      <c r="B3920" t="s">
        <v>20227</v>
      </c>
      <c r="C3920">
        <v>0</v>
      </c>
      <c r="D3920" s="296">
        <v>21.01</v>
      </c>
    </row>
    <row r="3921" spans="1:4" x14ac:dyDescent="0.35">
      <c r="A3921">
        <v>4113</v>
      </c>
      <c r="B3921" t="s">
        <v>20228</v>
      </c>
      <c r="C3921">
        <v>0</v>
      </c>
      <c r="D3921" s="296">
        <v>28.11</v>
      </c>
    </row>
    <row r="3922" spans="1:4" x14ac:dyDescent="0.35">
      <c r="A3922">
        <v>4114</v>
      </c>
      <c r="B3922" t="s">
        <v>20229</v>
      </c>
      <c r="C3922">
        <v>0</v>
      </c>
      <c r="D3922" s="296">
        <v>13.62</v>
      </c>
    </row>
    <row r="3923" spans="1:4" x14ac:dyDescent="0.35">
      <c r="A3923">
        <v>4115</v>
      </c>
      <c r="B3923" t="s">
        <v>20230</v>
      </c>
      <c r="C3923">
        <v>0</v>
      </c>
      <c r="D3923" s="296">
        <v>35.130000000000003</v>
      </c>
    </row>
    <row r="3924" spans="1:4" x14ac:dyDescent="0.35">
      <c r="A3924">
        <v>4116</v>
      </c>
      <c r="B3924" t="s">
        <v>20231</v>
      </c>
      <c r="C3924">
        <v>0</v>
      </c>
      <c r="D3924" s="296">
        <v>29.273</v>
      </c>
    </row>
    <row r="3925" spans="1:4" x14ac:dyDescent="0.35">
      <c r="A3925">
        <v>4117</v>
      </c>
      <c r="B3925" t="s">
        <v>20232</v>
      </c>
      <c r="C3925">
        <v>18</v>
      </c>
      <c r="D3925" s="296">
        <v>20.77</v>
      </c>
    </row>
    <row r="3926" spans="1:4" x14ac:dyDescent="0.35">
      <c r="A3926">
        <v>4118</v>
      </c>
      <c r="B3926" t="s">
        <v>20233</v>
      </c>
      <c r="C3926">
        <v>0</v>
      </c>
      <c r="D3926" s="296">
        <v>22.11</v>
      </c>
    </row>
    <row r="3927" spans="1:4" x14ac:dyDescent="0.35">
      <c r="A3927">
        <v>4119</v>
      </c>
      <c r="B3927" t="s">
        <v>20234</v>
      </c>
      <c r="C3927">
        <v>0</v>
      </c>
      <c r="D3927" s="296">
        <v>28.9</v>
      </c>
    </row>
    <row r="3928" spans="1:4" x14ac:dyDescent="0.35">
      <c r="A3928">
        <v>4120</v>
      </c>
      <c r="B3928" t="s">
        <v>20235</v>
      </c>
      <c r="C3928">
        <v>0</v>
      </c>
      <c r="D3928" s="296">
        <v>43.33</v>
      </c>
    </row>
    <row r="3929" spans="1:4" x14ac:dyDescent="0.35">
      <c r="A3929">
        <v>4121</v>
      </c>
      <c r="B3929" t="s">
        <v>20236</v>
      </c>
      <c r="C3929">
        <v>0</v>
      </c>
      <c r="D3929" s="296">
        <v>465.17</v>
      </c>
    </row>
    <row r="3930" spans="1:4" x14ac:dyDescent="0.35">
      <c r="A3930">
        <v>4122</v>
      </c>
      <c r="B3930" t="s">
        <v>20237</v>
      </c>
      <c r="C3930">
        <v>0</v>
      </c>
      <c r="D3930" s="296">
        <v>9.27</v>
      </c>
    </row>
    <row r="3931" spans="1:4" x14ac:dyDescent="0.35">
      <c r="A3931">
        <v>4123</v>
      </c>
      <c r="B3931" t="s">
        <v>20238</v>
      </c>
      <c r="C3931">
        <v>0</v>
      </c>
      <c r="D3931" s="296">
        <v>46.18</v>
      </c>
    </row>
    <row r="3932" spans="1:4" x14ac:dyDescent="0.35">
      <c r="A3932">
        <v>4124</v>
      </c>
      <c r="B3932" t="s">
        <v>20239</v>
      </c>
      <c r="C3932">
        <v>0</v>
      </c>
      <c r="D3932" s="296">
        <v>25.97</v>
      </c>
    </row>
    <row r="3933" spans="1:4" x14ac:dyDescent="0.35">
      <c r="A3933">
        <v>4125</v>
      </c>
      <c r="B3933" t="s">
        <v>20240</v>
      </c>
      <c r="C3933">
        <v>6</v>
      </c>
      <c r="D3933" s="296">
        <v>31.4</v>
      </c>
    </row>
    <row r="3934" spans="1:4" x14ac:dyDescent="0.35">
      <c r="A3934">
        <v>4126</v>
      </c>
      <c r="B3934" t="s">
        <v>20241</v>
      </c>
      <c r="C3934">
        <v>0</v>
      </c>
      <c r="D3934" s="296">
        <v>37.03</v>
      </c>
    </row>
    <row r="3935" spans="1:4" x14ac:dyDescent="0.35">
      <c r="A3935">
        <v>4127</v>
      </c>
      <c r="B3935" t="s">
        <v>20242</v>
      </c>
      <c r="C3935">
        <v>0</v>
      </c>
      <c r="D3935" s="296">
        <v>32.229999999999997</v>
      </c>
    </row>
    <row r="3936" spans="1:4" x14ac:dyDescent="0.35">
      <c r="A3936">
        <v>4128</v>
      </c>
      <c r="B3936" t="s">
        <v>20243</v>
      </c>
      <c r="C3936">
        <v>0</v>
      </c>
      <c r="D3936" s="296">
        <v>35.33</v>
      </c>
    </row>
    <row r="3937" spans="1:4" x14ac:dyDescent="0.35">
      <c r="A3937">
        <v>4130</v>
      </c>
      <c r="B3937" t="s">
        <v>20244</v>
      </c>
      <c r="C3937">
        <v>0</v>
      </c>
      <c r="D3937" s="296">
        <v>32.950000000000003</v>
      </c>
    </row>
    <row r="3938" spans="1:4" x14ac:dyDescent="0.35">
      <c r="A3938">
        <v>4131</v>
      </c>
      <c r="B3938" t="s">
        <v>20245</v>
      </c>
      <c r="C3938">
        <v>0</v>
      </c>
      <c r="D3938" s="296">
        <v>18.940000000000001</v>
      </c>
    </row>
    <row r="3939" spans="1:4" x14ac:dyDescent="0.35">
      <c r="A3939">
        <v>4132</v>
      </c>
      <c r="B3939" t="s">
        <v>20246</v>
      </c>
      <c r="C3939">
        <v>0</v>
      </c>
      <c r="D3939" s="296">
        <v>23.24</v>
      </c>
    </row>
    <row r="3940" spans="1:4" x14ac:dyDescent="0.35">
      <c r="A3940">
        <v>4133</v>
      </c>
      <c r="B3940" t="s">
        <v>20247</v>
      </c>
      <c r="C3940">
        <v>0</v>
      </c>
      <c r="D3940" s="296">
        <v>39.799999999999997</v>
      </c>
    </row>
    <row r="3941" spans="1:4" x14ac:dyDescent="0.35">
      <c r="A3941">
        <v>4134</v>
      </c>
      <c r="B3941" t="s">
        <v>20248</v>
      </c>
      <c r="C3941">
        <v>0</v>
      </c>
      <c r="D3941" s="296">
        <v>23.9</v>
      </c>
    </row>
    <row r="3942" spans="1:4" x14ac:dyDescent="0.35">
      <c r="A3942">
        <v>4135</v>
      </c>
      <c r="B3942" t="s">
        <v>20249</v>
      </c>
      <c r="C3942">
        <v>0</v>
      </c>
      <c r="D3942" s="296">
        <v>18.399999999999999</v>
      </c>
    </row>
    <row r="3943" spans="1:4" x14ac:dyDescent="0.35">
      <c r="A3943">
        <v>4136</v>
      </c>
      <c r="B3943" t="s">
        <v>20250</v>
      </c>
      <c r="C3943">
        <v>0</v>
      </c>
      <c r="D3943" s="296">
        <v>19.45</v>
      </c>
    </row>
    <row r="3944" spans="1:4" x14ac:dyDescent="0.35">
      <c r="A3944">
        <v>4137</v>
      </c>
      <c r="B3944" t="s">
        <v>20251</v>
      </c>
      <c r="C3944">
        <v>0</v>
      </c>
      <c r="D3944" s="296">
        <v>31.82</v>
      </c>
    </row>
    <row r="3945" spans="1:4" x14ac:dyDescent="0.35">
      <c r="A3945">
        <v>4138</v>
      </c>
      <c r="B3945" t="s">
        <v>20252</v>
      </c>
      <c r="C3945">
        <v>0</v>
      </c>
      <c r="D3945" s="296">
        <v>18.724</v>
      </c>
    </row>
    <row r="3946" spans="1:4" x14ac:dyDescent="0.35">
      <c r="A3946">
        <v>4139</v>
      </c>
      <c r="B3946" t="s">
        <v>20253</v>
      </c>
      <c r="C3946">
        <v>6</v>
      </c>
      <c r="D3946" s="296">
        <v>69.912000000000006</v>
      </c>
    </row>
    <row r="3947" spans="1:4" x14ac:dyDescent="0.35">
      <c r="A3947">
        <v>4140</v>
      </c>
      <c r="B3947" t="s">
        <v>20254</v>
      </c>
      <c r="C3947">
        <v>0</v>
      </c>
      <c r="D3947" s="296">
        <v>69.912000000000006</v>
      </c>
    </row>
    <row r="3948" spans="1:4" x14ac:dyDescent="0.35">
      <c r="A3948">
        <v>4141</v>
      </c>
      <c r="B3948" t="s">
        <v>20255</v>
      </c>
      <c r="C3948">
        <v>0</v>
      </c>
      <c r="D3948" s="296">
        <v>141</v>
      </c>
    </row>
    <row r="3949" spans="1:4" x14ac:dyDescent="0.35">
      <c r="A3949">
        <v>4142</v>
      </c>
      <c r="B3949" t="s">
        <v>20256</v>
      </c>
      <c r="C3949">
        <v>0</v>
      </c>
      <c r="D3949" s="296">
        <v>23.73</v>
      </c>
    </row>
    <row r="3950" spans="1:4" x14ac:dyDescent="0.35">
      <c r="A3950">
        <v>4143</v>
      </c>
      <c r="B3950" t="s">
        <v>20257</v>
      </c>
      <c r="C3950">
        <v>0</v>
      </c>
      <c r="D3950" s="296">
        <v>28.7</v>
      </c>
    </row>
    <row r="3951" spans="1:4" x14ac:dyDescent="0.35">
      <c r="A3951">
        <v>4144</v>
      </c>
      <c r="B3951" t="s">
        <v>20258</v>
      </c>
      <c r="C3951">
        <v>0</v>
      </c>
      <c r="D3951" s="296">
        <v>228.24</v>
      </c>
    </row>
    <row r="3952" spans="1:4" x14ac:dyDescent="0.35">
      <c r="A3952">
        <v>4145</v>
      </c>
      <c r="B3952" t="s">
        <v>20259</v>
      </c>
      <c r="C3952">
        <v>9</v>
      </c>
      <c r="D3952" s="296">
        <v>23.4</v>
      </c>
    </row>
    <row r="3953" spans="1:4" x14ac:dyDescent="0.35">
      <c r="A3953">
        <v>4146</v>
      </c>
      <c r="B3953" t="s">
        <v>20260</v>
      </c>
      <c r="C3953">
        <v>18</v>
      </c>
      <c r="D3953" s="296">
        <v>16.91</v>
      </c>
    </row>
    <row r="3954" spans="1:4" x14ac:dyDescent="0.35">
      <c r="A3954">
        <v>4147</v>
      </c>
      <c r="B3954" t="s">
        <v>20261</v>
      </c>
      <c r="C3954">
        <v>0</v>
      </c>
      <c r="D3954" s="296">
        <v>42.09</v>
      </c>
    </row>
    <row r="3955" spans="1:4" x14ac:dyDescent="0.35">
      <c r="A3955">
        <v>4148</v>
      </c>
      <c r="B3955" t="s">
        <v>20262</v>
      </c>
      <c r="C3955">
        <v>0</v>
      </c>
      <c r="D3955" s="296">
        <v>24.7</v>
      </c>
    </row>
    <row r="3956" spans="1:4" x14ac:dyDescent="0.35">
      <c r="A3956">
        <v>4149</v>
      </c>
      <c r="B3956" t="s">
        <v>20263</v>
      </c>
      <c r="C3956">
        <v>0</v>
      </c>
      <c r="D3956" s="296">
        <v>26.03</v>
      </c>
    </row>
    <row r="3957" spans="1:4" x14ac:dyDescent="0.35">
      <c r="A3957">
        <v>4150</v>
      </c>
      <c r="B3957" t="s">
        <v>20264</v>
      </c>
      <c r="C3957">
        <v>0</v>
      </c>
      <c r="D3957" s="296">
        <v>13.51</v>
      </c>
    </row>
    <row r="3958" spans="1:4" x14ac:dyDescent="0.35">
      <c r="A3958">
        <v>4151</v>
      </c>
      <c r="B3958" t="s">
        <v>20265</v>
      </c>
      <c r="C3958">
        <v>0</v>
      </c>
      <c r="D3958" s="296">
        <v>18.277999999999999</v>
      </c>
    </row>
    <row r="3959" spans="1:4" x14ac:dyDescent="0.35">
      <c r="A3959">
        <v>4152</v>
      </c>
      <c r="B3959" t="s">
        <v>20266</v>
      </c>
      <c r="C3959">
        <v>0</v>
      </c>
      <c r="D3959" s="296">
        <v>21.2</v>
      </c>
    </row>
    <row r="3960" spans="1:4" x14ac:dyDescent="0.35">
      <c r="A3960">
        <v>4153</v>
      </c>
      <c r="B3960" t="s">
        <v>20267</v>
      </c>
      <c r="C3960">
        <v>0</v>
      </c>
      <c r="D3960" s="296">
        <v>28.38</v>
      </c>
    </row>
    <row r="3961" spans="1:4" x14ac:dyDescent="0.35">
      <c r="A3961">
        <v>4154</v>
      </c>
      <c r="B3961" t="s">
        <v>20268</v>
      </c>
      <c r="C3961">
        <v>0</v>
      </c>
      <c r="D3961" s="296">
        <v>14.01</v>
      </c>
    </row>
    <row r="3962" spans="1:4" x14ac:dyDescent="0.35">
      <c r="A3962">
        <v>4155</v>
      </c>
      <c r="B3962" t="s">
        <v>20269</v>
      </c>
      <c r="C3962">
        <v>0</v>
      </c>
      <c r="D3962" s="296">
        <v>20.5</v>
      </c>
    </row>
    <row r="3963" spans="1:4" x14ac:dyDescent="0.35">
      <c r="A3963">
        <v>4156</v>
      </c>
      <c r="B3963" t="s">
        <v>20270</v>
      </c>
      <c r="C3963">
        <v>30</v>
      </c>
      <c r="D3963" s="296">
        <v>16.2</v>
      </c>
    </row>
    <row r="3964" spans="1:4" x14ac:dyDescent="0.35">
      <c r="A3964">
        <v>4157</v>
      </c>
      <c r="B3964" t="s">
        <v>20271</v>
      </c>
      <c r="C3964">
        <v>0</v>
      </c>
      <c r="D3964" s="296">
        <v>20.3</v>
      </c>
    </row>
    <row r="3965" spans="1:4" x14ac:dyDescent="0.35">
      <c r="A3965">
        <v>4158</v>
      </c>
      <c r="B3965" t="s">
        <v>20272</v>
      </c>
      <c r="C3965">
        <v>0</v>
      </c>
      <c r="D3965" s="296">
        <v>8.1999999999999993</v>
      </c>
    </row>
    <row r="3966" spans="1:4" x14ac:dyDescent="0.35">
      <c r="A3966">
        <v>4159</v>
      </c>
      <c r="B3966" t="s">
        <v>20273</v>
      </c>
      <c r="C3966">
        <v>0</v>
      </c>
      <c r="D3966" s="296">
        <v>21.44</v>
      </c>
    </row>
    <row r="3967" spans="1:4" x14ac:dyDescent="0.35">
      <c r="A3967">
        <v>4160</v>
      </c>
      <c r="B3967" t="s">
        <v>20274</v>
      </c>
      <c r="C3967">
        <v>0</v>
      </c>
      <c r="D3967" s="296">
        <v>16.579999999999998</v>
      </c>
    </row>
    <row r="3968" spans="1:4" x14ac:dyDescent="0.35">
      <c r="A3968">
        <v>4161</v>
      </c>
      <c r="B3968" t="s">
        <v>20275</v>
      </c>
      <c r="C3968">
        <v>0</v>
      </c>
      <c r="D3968" s="296">
        <v>8.93</v>
      </c>
    </row>
    <row r="3969" spans="1:4" x14ac:dyDescent="0.35">
      <c r="A3969">
        <v>4162</v>
      </c>
      <c r="B3969" t="s">
        <v>20276</v>
      </c>
      <c r="C3969">
        <v>0</v>
      </c>
      <c r="D3969" s="296">
        <v>36.69</v>
      </c>
    </row>
    <row r="3970" spans="1:4" x14ac:dyDescent="0.35">
      <c r="A3970">
        <v>4163</v>
      </c>
      <c r="B3970" t="s">
        <v>20277</v>
      </c>
      <c r="C3970">
        <v>0</v>
      </c>
      <c r="D3970" s="296">
        <v>10.6</v>
      </c>
    </row>
    <row r="3971" spans="1:4" x14ac:dyDescent="0.35">
      <c r="A3971">
        <v>4164</v>
      </c>
      <c r="B3971" t="s">
        <v>20278</v>
      </c>
      <c r="C3971">
        <v>0</v>
      </c>
      <c r="D3971" s="296">
        <v>28.78</v>
      </c>
    </row>
    <row r="3972" spans="1:4" x14ac:dyDescent="0.35">
      <c r="A3972">
        <v>4165</v>
      </c>
      <c r="B3972" t="s">
        <v>20279</v>
      </c>
      <c r="C3972">
        <v>0</v>
      </c>
      <c r="D3972" s="296">
        <v>25.79</v>
      </c>
    </row>
    <row r="3973" spans="1:4" x14ac:dyDescent="0.35">
      <c r="A3973">
        <v>4166</v>
      </c>
      <c r="B3973" t="s">
        <v>20280</v>
      </c>
      <c r="C3973">
        <v>0</v>
      </c>
      <c r="D3973" s="296">
        <v>144.32</v>
      </c>
    </row>
    <row r="3974" spans="1:4" x14ac:dyDescent="0.35">
      <c r="A3974">
        <v>4167</v>
      </c>
      <c r="B3974" t="s">
        <v>20281</v>
      </c>
      <c r="C3974">
        <v>0</v>
      </c>
      <c r="D3974" s="296">
        <v>16.896000000000001</v>
      </c>
    </row>
    <row r="3975" spans="1:4" x14ac:dyDescent="0.35">
      <c r="A3975">
        <v>4168</v>
      </c>
      <c r="B3975" t="s">
        <v>20282</v>
      </c>
      <c r="C3975">
        <v>0</v>
      </c>
      <c r="D3975" s="296">
        <v>252.51</v>
      </c>
    </row>
    <row r="3976" spans="1:4" x14ac:dyDescent="0.35">
      <c r="A3976">
        <v>4169</v>
      </c>
      <c r="B3976" t="s">
        <v>20283</v>
      </c>
      <c r="C3976">
        <v>0</v>
      </c>
      <c r="D3976" s="296">
        <v>258.52999999999997</v>
      </c>
    </row>
    <row r="3977" spans="1:4" x14ac:dyDescent="0.35">
      <c r="A3977">
        <v>4170</v>
      </c>
      <c r="B3977" t="s">
        <v>20284</v>
      </c>
      <c r="C3977">
        <v>0</v>
      </c>
      <c r="D3977" s="296">
        <v>278.13</v>
      </c>
    </row>
    <row r="3978" spans="1:4" x14ac:dyDescent="0.35">
      <c r="A3978">
        <v>4171</v>
      </c>
      <c r="B3978" t="s">
        <v>20285</v>
      </c>
      <c r="C3978">
        <v>0</v>
      </c>
      <c r="D3978" s="296">
        <v>10.5</v>
      </c>
    </row>
    <row r="3979" spans="1:4" x14ac:dyDescent="0.35">
      <c r="A3979">
        <v>4172</v>
      </c>
      <c r="B3979" t="s">
        <v>20286</v>
      </c>
      <c r="C3979">
        <v>0</v>
      </c>
      <c r="D3979" s="296">
        <v>19.55</v>
      </c>
    </row>
    <row r="3980" spans="1:4" x14ac:dyDescent="0.35">
      <c r="A3980">
        <v>4173</v>
      </c>
      <c r="B3980" t="s">
        <v>20287</v>
      </c>
      <c r="C3980">
        <v>0</v>
      </c>
      <c r="D3980" s="296">
        <v>22.56</v>
      </c>
    </row>
    <row r="3981" spans="1:4" x14ac:dyDescent="0.35">
      <c r="A3981">
        <v>4174</v>
      </c>
      <c r="B3981" t="s">
        <v>20288</v>
      </c>
      <c r="C3981">
        <v>0</v>
      </c>
      <c r="D3981" s="296">
        <v>28.81</v>
      </c>
    </row>
    <row r="3982" spans="1:4" x14ac:dyDescent="0.35">
      <c r="A3982">
        <v>4175</v>
      </c>
      <c r="B3982" t="s">
        <v>20289</v>
      </c>
      <c r="C3982">
        <v>0</v>
      </c>
      <c r="D3982" s="296">
        <v>24.15</v>
      </c>
    </row>
    <row r="3983" spans="1:4" x14ac:dyDescent="0.35">
      <c r="A3983">
        <v>4176</v>
      </c>
      <c r="B3983" t="s">
        <v>20290</v>
      </c>
      <c r="C3983">
        <v>6</v>
      </c>
      <c r="D3983" s="296">
        <v>26.74</v>
      </c>
    </row>
    <row r="3984" spans="1:4" x14ac:dyDescent="0.35">
      <c r="A3984">
        <v>4177</v>
      </c>
      <c r="B3984" t="s">
        <v>20291</v>
      </c>
      <c r="C3984">
        <v>0</v>
      </c>
      <c r="D3984" s="296">
        <v>11.45</v>
      </c>
    </row>
    <row r="3985" spans="1:4" x14ac:dyDescent="0.35">
      <c r="A3985">
        <v>4178</v>
      </c>
      <c r="B3985" t="s">
        <v>20292</v>
      </c>
      <c r="C3985">
        <v>3</v>
      </c>
      <c r="D3985" s="296">
        <v>122.16</v>
      </c>
    </row>
    <row r="3986" spans="1:4" x14ac:dyDescent="0.35">
      <c r="A3986">
        <v>4179</v>
      </c>
      <c r="B3986" t="s">
        <v>20293</v>
      </c>
      <c r="C3986">
        <v>0</v>
      </c>
      <c r="D3986" s="296">
        <v>104.61</v>
      </c>
    </row>
    <row r="3987" spans="1:4" x14ac:dyDescent="0.35">
      <c r="A3987">
        <v>4180</v>
      </c>
      <c r="B3987" t="s">
        <v>20294</v>
      </c>
      <c r="C3987">
        <v>6</v>
      </c>
      <c r="D3987" s="296">
        <v>95.01</v>
      </c>
    </row>
    <row r="3988" spans="1:4" x14ac:dyDescent="0.35">
      <c r="A3988">
        <v>4181</v>
      </c>
      <c r="B3988" t="s">
        <v>20295</v>
      </c>
      <c r="C3988">
        <v>0</v>
      </c>
      <c r="D3988" s="296">
        <v>27.7</v>
      </c>
    </row>
    <row r="3989" spans="1:4" x14ac:dyDescent="0.35">
      <c r="A3989">
        <v>4182</v>
      </c>
      <c r="B3989" t="s">
        <v>20296</v>
      </c>
      <c r="C3989">
        <v>0</v>
      </c>
      <c r="D3989" s="296">
        <v>22.58</v>
      </c>
    </row>
    <row r="3990" spans="1:4" x14ac:dyDescent="0.35">
      <c r="A3990">
        <v>4183</v>
      </c>
      <c r="B3990" t="s">
        <v>20297</v>
      </c>
      <c r="C3990">
        <v>0</v>
      </c>
      <c r="D3990" s="296">
        <v>21.19</v>
      </c>
    </row>
    <row r="3991" spans="1:4" x14ac:dyDescent="0.35">
      <c r="A3991">
        <v>4184</v>
      </c>
      <c r="B3991" t="s">
        <v>20298</v>
      </c>
      <c r="C3991">
        <v>0</v>
      </c>
      <c r="D3991" s="296">
        <v>25.931000000000001</v>
      </c>
    </row>
    <row r="3992" spans="1:4" x14ac:dyDescent="0.35">
      <c r="A3992">
        <v>4185</v>
      </c>
      <c r="B3992" t="s">
        <v>20299</v>
      </c>
      <c r="C3992">
        <v>0</v>
      </c>
      <c r="D3992" s="296">
        <v>162.44999999999999</v>
      </c>
    </row>
    <row r="3993" spans="1:4" x14ac:dyDescent="0.35">
      <c r="A3993">
        <v>4186</v>
      </c>
      <c r="B3993" t="s">
        <v>20300</v>
      </c>
      <c r="C3993">
        <v>0</v>
      </c>
      <c r="D3993" s="296">
        <v>27.03</v>
      </c>
    </row>
    <row r="3994" spans="1:4" x14ac:dyDescent="0.35">
      <c r="A3994">
        <v>4187</v>
      </c>
      <c r="B3994" t="s">
        <v>20301</v>
      </c>
      <c r="C3994">
        <v>6</v>
      </c>
      <c r="D3994" s="296">
        <v>24.66</v>
      </c>
    </row>
    <row r="3995" spans="1:4" x14ac:dyDescent="0.35">
      <c r="A3995">
        <v>4188</v>
      </c>
      <c r="B3995" t="s">
        <v>20302</v>
      </c>
      <c r="C3995">
        <v>0</v>
      </c>
      <c r="D3995" s="296">
        <v>26.14</v>
      </c>
    </row>
    <row r="3996" spans="1:4" x14ac:dyDescent="0.35">
      <c r="A3996">
        <v>4189</v>
      </c>
      <c r="B3996" t="s">
        <v>20303</v>
      </c>
      <c r="C3996">
        <v>21</v>
      </c>
      <c r="D3996" s="296">
        <v>15.73</v>
      </c>
    </row>
    <row r="3997" spans="1:4" x14ac:dyDescent="0.35">
      <c r="A3997">
        <v>4190</v>
      </c>
      <c r="B3997" t="s">
        <v>20304</v>
      </c>
      <c r="C3997">
        <v>0</v>
      </c>
      <c r="D3997" s="296">
        <v>45.17</v>
      </c>
    </row>
    <row r="3998" spans="1:4" x14ac:dyDescent="0.35">
      <c r="A3998">
        <v>4191</v>
      </c>
      <c r="B3998" t="s">
        <v>20305</v>
      </c>
      <c r="C3998">
        <v>0</v>
      </c>
      <c r="D3998" s="296">
        <v>12.12</v>
      </c>
    </row>
    <row r="3999" spans="1:4" x14ac:dyDescent="0.35">
      <c r="A3999">
        <v>4192</v>
      </c>
      <c r="B3999" t="s">
        <v>20306</v>
      </c>
      <c r="C3999">
        <v>0</v>
      </c>
      <c r="D3999" s="296">
        <v>25.11</v>
      </c>
    </row>
    <row r="4000" spans="1:4" x14ac:dyDescent="0.35">
      <c r="A4000">
        <v>4193</v>
      </c>
      <c r="B4000" t="s">
        <v>20307</v>
      </c>
      <c r="C4000">
        <v>0</v>
      </c>
      <c r="D4000" s="296">
        <v>19.649999999999999</v>
      </c>
    </row>
    <row r="4001" spans="1:4" x14ac:dyDescent="0.35">
      <c r="A4001">
        <v>4194</v>
      </c>
      <c r="B4001" t="s">
        <v>20308</v>
      </c>
      <c r="C4001">
        <v>0</v>
      </c>
      <c r="D4001" s="296">
        <v>87.97</v>
      </c>
    </row>
    <row r="4002" spans="1:4" x14ac:dyDescent="0.35">
      <c r="A4002">
        <v>4195</v>
      </c>
      <c r="B4002" t="s">
        <v>20309</v>
      </c>
      <c r="C4002">
        <v>12</v>
      </c>
      <c r="D4002" s="296">
        <v>26.751999999999999</v>
      </c>
    </row>
    <row r="4003" spans="1:4" x14ac:dyDescent="0.35">
      <c r="A4003">
        <v>4197</v>
      </c>
      <c r="B4003" t="s">
        <v>20310</v>
      </c>
      <c r="C4003">
        <v>0</v>
      </c>
      <c r="D4003" s="296">
        <v>49.3</v>
      </c>
    </row>
    <row r="4004" spans="1:4" x14ac:dyDescent="0.35">
      <c r="A4004">
        <v>4198</v>
      </c>
      <c r="B4004" t="s">
        <v>20311</v>
      </c>
      <c r="C4004">
        <v>6</v>
      </c>
      <c r="D4004" s="296">
        <v>39.880000000000003</v>
      </c>
    </row>
    <row r="4005" spans="1:4" x14ac:dyDescent="0.35">
      <c r="A4005">
        <v>4199</v>
      </c>
      <c r="B4005" t="s">
        <v>20312</v>
      </c>
      <c r="C4005">
        <v>0</v>
      </c>
      <c r="D4005" s="296">
        <v>45.38</v>
      </c>
    </row>
    <row r="4006" spans="1:4" x14ac:dyDescent="0.35">
      <c r="A4006">
        <v>4200</v>
      </c>
      <c r="B4006" t="s">
        <v>20313</v>
      </c>
      <c r="C4006">
        <v>0</v>
      </c>
      <c r="D4006" s="296">
        <v>23.25</v>
      </c>
    </row>
    <row r="4007" spans="1:4" x14ac:dyDescent="0.35">
      <c r="A4007">
        <v>4201</v>
      </c>
      <c r="B4007" t="s">
        <v>20314</v>
      </c>
      <c r="C4007">
        <v>0</v>
      </c>
      <c r="D4007" s="296">
        <v>17.940000000000001</v>
      </c>
    </row>
    <row r="4008" spans="1:4" x14ac:dyDescent="0.35">
      <c r="A4008">
        <v>4202</v>
      </c>
      <c r="B4008" t="s">
        <v>20315</v>
      </c>
      <c r="C4008">
        <v>0</v>
      </c>
      <c r="D4008" s="296">
        <v>37.9</v>
      </c>
    </row>
    <row r="4009" spans="1:4" x14ac:dyDescent="0.35">
      <c r="A4009">
        <v>4203</v>
      </c>
      <c r="B4009" t="s">
        <v>20316</v>
      </c>
      <c r="C4009">
        <v>0</v>
      </c>
      <c r="D4009" s="296">
        <v>98.86</v>
      </c>
    </row>
    <row r="4010" spans="1:4" x14ac:dyDescent="0.35">
      <c r="A4010">
        <v>4204</v>
      </c>
      <c r="B4010" t="s">
        <v>20317</v>
      </c>
      <c r="C4010">
        <v>0</v>
      </c>
      <c r="D4010" s="296">
        <v>22.9</v>
      </c>
    </row>
    <row r="4011" spans="1:4" x14ac:dyDescent="0.35">
      <c r="A4011">
        <v>4205</v>
      </c>
      <c r="B4011" t="s">
        <v>20318</v>
      </c>
      <c r="C4011">
        <v>0</v>
      </c>
      <c r="D4011" s="296">
        <v>13.2</v>
      </c>
    </row>
    <row r="4012" spans="1:4" x14ac:dyDescent="0.35">
      <c r="A4012">
        <v>4206</v>
      </c>
      <c r="B4012" t="s">
        <v>20319</v>
      </c>
      <c r="C4012">
        <v>0</v>
      </c>
      <c r="D4012" s="296">
        <v>22.69</v>
      </c>
    </row>
    <row r="4013" spans="1:4" x14ac:dyDescent="0.35">
      <c r="A4013">
        <v>4207</v>
      </c>
      <c r="B4013" t="s">
        <v>20320</v>
      </c>
      <c r="C4013">
        <v>0</v>
      </c>
      <c r="D4013" s="296">
        <v>20.736000000000001</v>
      </c>
    </row>
    <row r="4014" spans="1:4" x14ac:dyDescent="0.35">
      <c r="A4014">
        <v>4208</v>
      </c>
      <c r="B4014" t="s">
        <v>20321</v>
      </c>
      <c r="C4014">
        <v>0</v>
      </c>
      <c r="D4014" s="296">
        <v>163.59</v>
      </c>
    </row>
    <row r="4015" spans="1:4" x14ac:dyDescent="0.35">
      <c r="A4015">
        <v>4209</v>
      </c>
      <c r="B4015" t="s">
        <v>20322</v>
      </c>
      <c r="C4015">
        <v>0</v>
      </c>
      <c r="D4015" s="296">
        <v>183.77</v>
      </c>
    </row>
    <row r="4016" spans="1:4" x14ac:dyDescent="0.35">
      <c r="A4016">
        <v>4210</v>
      </c>
      <c r="B4016" t="s">
        <v>20323</v>
      </c>
      <c r="C4016">
        <v>0</v>
      </c>
      <c r="D4016" s="296">
        <v>7.75</v>
      </c>
    </row>
    <row r="4017" spans="1:4" x14ac:dyDescent="0.35">
      <c r="A4017">
        <v>4211</v>
      </c>
      <c r="B4017" t="s">
        <v>20324</v>
      </c>
      <c r="C4017">
        <v>0</v>
      </c>
      <c r="D4017" s="296">
        <v>30.22</v>
      </c>
    </row>
    <row r="4018" spans="1:4" x14ac:dyDescent="0.35">
      <c r="A4018">
        <v>4212</v>
      </c>
      <c r="B4018" t="s">
        <v>20325</v>
      </c>
      <c r="C4018">
        <v>0</v>
      </c>
      <c r="D4018" s="296">
        <v>26.08</v>
      </c>
    </row>
    <row r="4019" spans="1:4" x14ac:dyDescent="0.35">
      <c r="A4019">
        <v>4213</v>
      </c>
      <c r="B4019" t="s">
        <v>20326</v>
      </c>
      <c r="C4019">
        <v>9</v>
      </c>
      <c r="D4019" s="296">
        <v>12.69</v>
      </c>
    </row>
    <row r="4020" spans="1:4" x14ac:dyDescent="0.35">
      <c r="A4020">
        <v>4214</v>
      </c>
      <c r="B4020" t="s">
        <v>20327</v>
      </c>
      <c r="C4020">
        <v>24</v>
      </c>
      <c r="D4020" s="296">
        <v>8.25</v>
      </c>
    </row>
    <row r="4021" spans="1:4" x14ac:dyDescent="0.35">
      <c r="A4021">
        <v>4215</v>
      </c>
      <c r="B4021" t="s">
        <v>20328</v>
      </c>
      <c r="C4021">
        <v>18</v>
      </c>
      <c r="D4021" s="296">
        <v>9.1199999999999992</v>
      </c>
    </row>
    <row r="4022" spans="1:4" x14ac:dyDescent="0.35">
      <c r="A4022">
        <v>4216</v>
      </c>
      <c r="B4022" t="s">
        <v>20329</v>
      </c>
      <c r="C4022">
        <v>12</v>
      </c>
      <c r="D4022" s="296">
        <v>10.231999999999999</v>
      </c>
    </row>
    <row r="4023" spans="1:4" x14ac:dyDescent="0.35">
      <c r="A4023">
        <v>4217</v>
      </c>
      <c r="B4023" t="s">
        <v>20330</v>
      </c>
      <c r="C4023">
        <v>24</v>
      </c>
      <c r="D4023" s="296">
        <v>7.7729999999999997</v>
      </c>
    </row>
    <row r="4024" spans="1:4" x14ac:dyDescent="0.35">
      <c r="A4024">
        <v>4218</v>
      </c>
      <c r="B4024" t="s">
        <v>20331</v>
      </c>
      <c r="C4024">
        <v>12</v>
      </c>
      <c r="D4024" s="296">
        <v>7.77</v>
      </c>
    </row>
    <row r="4025" spans="1:4" x14ac:dyDescent="0.35">
      <c r="A4025">
        <v>4219</v>
      </c>
      <c r="B4025" t="s">
        <v>20332</v>
      </c>
      <c r="C4025">
        <v>30</v>
      </c>
      <c r="D4025" s="296">
        <v>8.9600000000000009</v>
      </c>
    </row>
    <row r="4026" spans="1:4" x14ac:dyDescent="0.35">
      <c r="A4026">
        <v>4220</v>
      </c>
      <c r="B4026" t="s">
        <v>20333</v>
      </c>
      <c r="C4026">
        <v>18</v>
      </c>
      <c r="D4026" s="296">
        <v>5.71</v>
      </c>
    </row>
    <row r="4027" spans="1:4" x14ac:dyDescent="0.35">
      <c r="A4027">
        <v>4221</v>
      </c>
      <c r="B4027" t="s">
        <v>20334</v>
      </c>
      <c r="C4027">
        <v>6</v>
      </c>
      <c r="D4027" s="296">
        <v>6.7069999999999999</v>
      </c>
    </row>
    <row r="4028" spans="1:4" x14ac:dyDescent="0.35">
      <c r="A4028">
        <v>4222</v>
      </c>
      <c r="B4028" t="s">
        <v>20335</v>
      </c>
      <c r="C4028">
        <v>0</v>
      </c>
      <c r="D4028" s="296">
        <v>45.89</v>
      </c>
    </row>
    <row r="4029" spans="1:4" x14ac:dyDescent="0.35">
      <c r="A4029">
        <v>4223</v>
      </c>
      <c r="B4029" t="s">
        <v>20336</v>
      </c>
      <c r="C4029">
        <v>0</v>
      </c>
      <c r="D4029" s="296">
        <v>8.1999999999999993</v>
      </c>
    </row>
    <row r="4030" spans="1:4" x14ac:dyDescent="0.35">
      <c r="A4030">
        <v>4224</v>
      </c>
      <c r="B4030" t="s">
        <v>20337</v>
      </c>
      <c r="C4030">
        <v>0</v>
      </c>
      <c r="D4030" s="296">
        <v>12.68</v>
      </c>
    </row>
    <row r="4031" spans="1:4" x14ac:dyDescent="0.35">
      <c r="A4031">
        <v>4225</v>
      </c>
      <c r="B4031" t="s">
        <v>20338</v>
      </c>
      <c r="C4031">
        <v>0</v>
      </c>
      <c r="D4031" s="296">
        <v>12.4</v>
      </c>
    </row>
    <row r="4032" spans="1:4" x14ac:dyDescent="0.35">
      <c r="A4032">
        <v>4226</v>
      </c>
      <c r="B4032" t="s">
        <v>20339</v>
      </c>
      <c r="C4032">
        <v>0</v>
      </c>
      <c r="D4032" s="296">
        <v>24.45</v>
      </c>
    </row>
    <row r="4033" spans="1:4" x14ac:dyDescent="0.35">
      <c r="A4033">
        <v>4227</v>
      </c>
      <c r="B4033" t="s">
        <v>20340</v>
      </c>
      <c r="C4033">
        <v>0</v>
      </c>
      <c r="D4033" s="296">
        <v>272.99</v>
      </c>
    </row>
    <row r="4034" spans="1:4" x14ac:dyDescent="0.35">
      <c r="A4034">
        <v>4228</v>
      </c>
      <c r="B4034" t="s">
        <v>20341</v>
      </c>
      <c r="C4034">
        <v>0</v>
      </c>
      <c r="D4034" s="296">
        <v>16.809999999999999</v>
      </c>
    </row>
    <row r="4035" spans="1:4" x14ac:dyDescent="0.35">
      <c r="A4035">
        <v>4229</v>
      </c>
      <c r="B4035" t="s">
        <v>20342</v>
      </c>
      <c r="C4035">
        <v>3</v>
      </c>
      <c r="D4035" s="296">
        <v>37.04</v>
      </c>
    </row>
    <row r="4036" spans="1:4" x14ac:dyDescent="0.35">
      <c r="A4036">
        <v>4230</v>
      </c>
      <c r="B4036" t="s">
        <v>20343</v>
      </c>
      <c r="C4036">
        <v>0</v>
      </c>
      <c r="D4036" s="296">
        <v>68.69</v>
      </c>
    </row>
    <row r="4037" spans="1:4" x14ac:dyDescent="0.35">
      <c r="A4037">
        <v>4231</v>
      </c>
      <c r="B4037" t="s">
        <v>20344</v>
      </c>
      <c r="C4037">
        <v>3</v>
      </c>
      <c r="D4037" s="296">
        <v>37.72</v>
      </c>
    </row>
    <row r="4038" spans="1:4" x14ac:dyDescent="0.35">
      <c r="A4038">
        <v>4232</v>
      </c>
      <c r="B4038" t="s">
        <v>20345</v>
      </c>
      <c r="C4038">
        <v>0</v>
      </c>
      <c r="D4038" s="296">
        <v>48.2</v>
      </c>
    </row>
    <row r="4039" spans="1:4" x14ac:dyDescent="0.35">
      <c r="A4039">
        <v>4233</v>
      </c>
      <c r="B4039" t="s">
        <v>20346</v>
      </c>
      <c r="C4039">
        <v>0</v>
      </c>
      <c r="D4039" s="296">
        <v>27.292999999999999</v>
      </c>
    </row>
    <row r="4040" spans="1:4" x14ac:dyDescent="0.35">
      <c r="A4040">
        <v>4234</v>
      </c>
      <c r="B4040" t="s">
        <v>20347</v>
      </c>
      <c r="C4040">
        <v>0</v>
      </c>
      <c r="D4040" s="296">
        <v>11.67</v>
      </c>
    </row>
    <row r="4041" spans="1:4" x14ac:dyDescent="0.35">
      <c r="A4041">
        <v>4235</v>
      </c>
      <c r="B4041" t="s">
        <v>20348</v>
      </c>
      <c r="C4041">
        <v>0</v>
      </c>
      <c r="D4041" s="296">
        <v>25</v>
      </c>
    </row>
    <row r="4042" spans="1:4" x14ac:dyDescent="0.35">
      <c r="A4042">
        <v>4236</v>
      </c>
      <c r="B4042" t="s">
        <v>20349</v>
      </c>
      <c r="C4042">
        <v>0</v>
      </c>
      <c r="D4042" s="296">
        <v>4.75</v>
      </c>
    </row>
    <row r="4043" spans="1:4" x14ac:dyDescent="0.35">
      <c r="A4043">
        <v>4237</v>
      </c>
      <c r="B4043" t="s">
        <v>20350</v>
      </c>
      <c r="C4043">
        <v>0</v>
      </c>
      <c r="D4043" s="296">
        <v>4.0599999999999996</v>
      </c>
    </row>
    <row r="4044" spans="1:4" x14ac:dyDescent="0.35">
      <c r="A4044">
        <v>4238</v>
      </c>
      <c r="B4044" t="s">
        <v>20351</v>
      </c>
      <c r="C4044">
        <v>0</v>
      </c>
      <c r="D4044" s="296">
        <v>3.5</v>
      </c>
    </row>
    <row r="4045" spans="1:4" x14ac:dyDescent="0.35">
      <c r="A4045">
        <v>4239</v>
      </c>
      <c r="B4045" t="s">
        <v>20352</v>
      </c>
      <c r="C4045">
        <v>0</v>
      </c>
      <c r="D4045" s="296">
        <v>57</v>
      </c>
    </row>
    <row r="4046" spans="1:4" x14ac:dyDescent="0.35">
      <c r="A4046">
        <v>4240</v>
      </c>
      <c r="B4046" t="s">
        <v>20353</v>
      </c>
      <c r="C4046">
        <v>0</v>
      </c>
      <c r="D4046" s="296">
        <v>7.46</v>
      </c>
    </row>
    <row r="4047" spans="1:4" x14ac:dyDescent="0.35">
      <c r="A4047">
        <v>4241</v>
      </c>
      <c r="B4047" t="s">
        <v>20354</v>
      </c>
      <c r="C4047">
        <v>0</v>
      </c>
      <c r="D4047" s="296">
        <v>4.1749999999999998</v>
      </c>
    </row>
    <row r="4048" spans="1:4" x14ac:dyDescent="0.35">
      <c r="A4048">
        <v>4242</v>
      </c>
      <c r="B4048" t="s">
        <v>20355</v>
      </c>
      <c r="C4048">
        <v>0</v>
      </c>
      <c r="D4048" s="296">
        <v>16.34</v>
      </c>
    </row>
    <row r="4049" spans="1:4" x14ac:dyDescent="0.35">
      <c r="A4049">
        <v>4243</v>
      </c>
      <c r="B4049" t="s">
        <v>20356</v>
      </c>
      <c r="C4049">
        <v>0</v>
      </c>
      <c r="D4049" s="296">
        <v>13.78</v>
      </c>
    </row>
    <row r="4050" spans="1:4" x14ac:dyDescent="0.35">
      <c r="A4050">
        <v>4244</v>
      </c>
      <c r="B4050" t="s">
        <v>20357</v>
      </c>
      <c r="C4050">
        <v>12</v>
      </c>
      <c r="D4050" s="296">
        <v>19.556999999999999</v>
      </c>
    </row>
    <row r="4051" spans="1:4" x14ac:dyDescent="0.35">
      <c r="A4051">
        <v>4245</v>
      </c>
      <c r="B4051" t="s">
        <v>20358</v>
      </c>
      <c r="C4051">
        <v>0</v>
      </c>
      <c r="D4051" s="296">
        <v>2.6</v>
      </c>
    </row>
    <row r="4052" spans="1:4" x14ac:dyDescent="0.35">
      <c r="A4052">
        <v>4246</v>
      </c>
      <c r="B4052" t="s">
        <v>20359</v>
      </c>
      <c r="C4052">
        <v>6</v>
      </c>
      <c r="D4052" s="296">
        <v>24.9</v>
      </c>
    </row>
    <row r="4053" spans="1:4" x14ac:dyDescent="0.35">
      <c r="A4053">
        <v>4247</v>
      </c>
      <c r="B4053" t="s">
        <v>20360</v>
      </c>
      <c r="C4053">
        <v>0</v>
      </c>
      <c r="D4053" s="296">
        <v>7.17</v>
      </c>
    </row>
    <row r="4054" spans="1:4" x14ac:dyDescent="0.35">
      <c r="A4054">
        <v>4248</v>
      </c>
      <c r="B4054" t="s">
        <v>20361</v>
      </c>
      <c r="C4054">
        <v>0</v>
      </c>
      <c r="D4054" s="296">
        <v>10.282</v>
      </c>
    </row>
    <row r="4055" spans="1:4" x14ac:dyDescent="0.35">
      <c r="A4055">
        <v>4249</v>
      </c>
      <c r="B4055" t="s">
        <v>20362</v>
      </c>
      <c r="C4055">
        <v>0</v>
      </c>
      <c r="D4055" s="296">
        <v>27.395</v>
      </c>
    </row>
    <row r="4056" spans="1:4" x14ac:dyDescent="0.35">
      <c r="A4056">
        <v>4250</v>
      </c>
      <c r="B4056" t="s">
        <v>20363</v>
      </c>
      <c r="C4056">
        <v>24</v>
      </c>
      <c r="D4056" s="296">
        <v>6.99</v>
      </c>
    </row>
    <row r="4057" spans="1:4" x14ac:dyDescent="0.35">
      <c r="A4057">
        <v>4251</v>
      </c>
      <c r="B4057" t="s">
        <v>20364</v>
      </c>
      <c r="C4057">
        <v>0</v>
      </c>
      <c r="D4057" s="296">
        <v>12.925000000000001</v>
      </c>
    </row>
    <row r="4058" spans="1:4" x14ac:dyDescent="0.35">
      <c r="A4058">
        <v>4252</v>
      </c>
      <c r="B4058" t="s">
        <v>20365</v>
      </c>
      <c r="C4058">
        <v>18</v>
      </c>
      <c r="D4058" s="296">
        <v>7.125</v>
      </c>
    </row>
    <row r="4059" spans="1:4" x14ac:dyDescent="0.35">
      <c r="A4059">
        <v>4253</v>
      </c>
      <c r="B4059" t="s">
        <v>20366</v>
      </c>
      <c r="C4059">
        <v>0</v>
      </c>
      <c r="D4059" s="296">
        <v>8.8439999999999994</v>
      </c>
    </row>
    <row r="4060" spans="1:4" x14ac:dyDescent="0.35">
      <c r="A4060">
        <v>4254</v>
      </c>
      <c r="B4060" t="s">
        <v>20367</v>
      </c>
      <c r="C4060">
        <v>0</v>
      </c>
      <c r="D4060" s="296">
        <v>208.69</v>
      </c>
    </row>
    <row r="4061" spans="1:4" x14ac:dyDescent="0.35">
      <c r="A4061">
        <v>4255</v>
      </c>
      <c r="B4061" t="s">
        <v>20368</v>
      </c>
      <c r="C4061">
        <v>0</v>
      </c>
      <c r="D4061" s="296">
        <v>36.844999999999999</v>
      </c>
    </row>
    <row r="4062" spans="1:4" x14ac:dyDescent="0.35">
      <c r="A4062">
        <v>4256</v>
      </c>
      <c r="B4062" t="s">
        <v>20369</v>
      </c>
      <c r="C4062">
        <v>0</v>
      </c>
      <c r="D4062" s="296">
        <v>24</v>
      </c>
    </row>
    <row r="4063" spans="1:4" x14ac:dyDescent="0.35">
      <c r="A4063">
        <v>4257</v>
      </c>
      <c r="B4063" t="s">
        <v>20370</v>
      </c>
      <c r="C4063">
        <v>0</v>
      </c>
      <c r="D4063" s="296">
        <v>7.11</v>
      </c>
    </row>
    <row r="4064" spans="1:4" x14ac:dyDescent="0.35">
      <c r="A4064">
        <v>4258</v>
      </c>
      <c r="B4064" t="s">
        <v>20371</v>
      </c>
      <c r="C4064">
        <v>0</v>
      </c>
      <c r="D4064" s="296">
        <v>25.331</v>
      </c>
    </row>
    <row r="4065" spans="1:4" x14ac:dyDescent="0.35">
      <c r="A4065">
        <v>4259</v>
      </c>
      <c r="B4065" t="s">
        <v>20372</v>
      </c>
      <c r="C4065">
        <v>0</v>
      </c>
      <c r="D4065" s="296">
        <v>21.381</v>
      </c>
    </row>
    <row r="4066" spans="1:4" x14ac:dyDescent="0.35">
      <c r="A4066">
        <v>4260</v>
      </c>
      <c r="B4066" t="s">
        <v>20373</v>
      </c>
      <c r="C4066">
        <v>0</v>
      </c>
      <c r="D4066" s="296">
        <v>41.481999999999999</v>
      </c>
    </row>
    <row r="4067" spans="1:4" x14ac:dyDescent="0.35">
      <c r="A4067">
        <v>4261</v>
      </c>
      <c r="B4067" t="s">
        <v>20374</v>
      </c>
      <c r="C4067">
        <v>0</v>
      </c>
      <c r="D4067" s="296">
        <v>53.82</v>
      </c>
    </row>
    <row r="4068" spans="1:4" x14ac:dyDescent="0.35">
      <c r="A4068">
        <v>4262</v>
      </c>
      <c r="B4068" t="s">
        <v>20375</v>
      </c>
      <c r="C4068">
        <v>0</v>
      </c>
      <c r="D4068" s="296">
        <v>10.446</v>
      </c>
    </row>
    <row r="4069" spans="1:4" x14ac:dyDescent="0.35">
      <c r="A4069">
        <v>4263</v>
      </c>
      <c r="B4069" t="s">
        <v>20376</v>
      </c>
      <c r="C4069">
        <v>0</v>
      </c>
      <c r="D4069" s="296">
        <v>23.45</v>
      </c>
    </row>
    <row r="4070" spans="1:4" x14ac:dyDescent="0.35">
      <c r="A4070">
        <v>4264</v>
      </c>
      <c r="B4070" t="s">
        <v>20377</v>
      </c>
      <c r="C4070">
        <v>0</v>
      </c>
      <c r="D4070" s="296">
        <v>4.2210000000000001</v>
      </c>
    </row>
    <row r="4071" spans="1:4" x14ac:dyDescent="0.35">
      <c r="A4071">
        <v>4265</v>
      </c>
      <c r="B4071" t="s">
        <v>20378</v>
      </c>
      <c r="C4071">
        <v>0</v>
      </c>
      <c r="D4071" s="296">
        <v>1.4</v>
      </c>
    </row>
    <row r="4072" spans="1:4" x14ac:dyDescent="0.35">
      <c r="A4072">
        <v>4266</v>
      </c>
      <c r="B4072" t="s">
        <v>20379</v>
      </c>
      <c r="C4072">
        <v>0</v>
      </c>
      <c r="D4072" s="296">
        <v>81.48</v>
      </c>
    </row>
    <row r="4073" spans="1:4" x14ac:dyDescent="0.35">
      <c r="A4073">
        <v>4267</v>
      </c>
      <c r="B4073" t="s">
        <v>20380</v>
      </c>
      <c r="C4073">
        <v>0</v>
      </c>
      <c r="D4073" s="296">
        <v>10.087999999999999</v>
      </c>
    </row>
    <row r="4074" spans="1:4" x14ac:dyDescent="0.35">
      <c r="A4074">
        <v>4268</v>
      </c>
      <c r="B4074" t="s">
        <v>20381</v>
      </c>
      <c r="C4074">
        <v>0</v>
      </c>
      <c r="D4074" s="296">
        <v>3.83</v>
      </c>
    </row>
    <row r="4075" spans="1:4" x14ac:dyDescent="0.35">
      <c r="A4075">
        <v>4269</v>
      </c>
      <c r="B4075" t="s">
        <v>20382</v>
      </c>
      <c r="C4075">
        <v>0</v>
      </c>
      <c r="D4075" s="296">
        <v>33.25</v>
      </c>
    </row>
    <row r="4076" spans="1:4" x14ac:dyDescent="0.35">
      <c r="A4076">
        <v>4270</v>
      </c>
      <c r="B4076" t="s">
        <v>20383</v>
      </c>
      <c r="C4076">
        <v>0</v>
      </c>
      <c r="D4076" s="296">
        <v>8.84</v>
      </c>
    </row>
    <row r="4077" spans="1:4" x14ac:dyDescent="0.35">
      <c r="A4077">
        <v>4271</v>
      </c>
      <c r="B4077" t="s">
        <v>20384</v>
      </c>
      <c r="C4077">
        <v>0</v>
      </c>
      <c r="D4077" s="296">
        <v>6.08</v>
      </c>
    </row>
    <row r="4078" spans="1:4" x14ac:dyDescent="0.35">
      <c r="A4078">
        <v>4272</v>
      </c>
      <c r="B4078" t="s">
        <v>20385</v>
      </c>
      <c r="C4078">
        <v>0</v>
      </c>
      <c r="D4078" s="296">
        <v>7.79</v>
      </c>
    </row>
    <row r="4079" spans="1:4" x14ac:dyDescent="0.35">
      <c r="A4079">
        <v>4273</v>
      </c>
      <c r="B4079" t="s">
        <v>20386</v>
      </c>
      <c r="C4079">
        <v>0</v>
      </c>
      <c r="D4079" s="296">
        <v>6.84</v>
      </c>
    </row>
    <row r="4080" spans="1:4" x14ac:dyDescent="0.35">
      <c r="A4080">
        <v>4274</v>
      </c>
      <c r="B4080" t="s">
        <v>20387</v>
      </c>
      <c r="C4080">
        <v>0</v>
      </c>
      <c r="D4080" s="296">
        <v>0</v>
      </c>
    </row>
    <row r="4081" spans="1:4" x14ac:dyDescent="0.35">
      <c r="A4081">
        <v>4275</v>
      </c>
      <c r="B4081" t="s">
        <v>20388</v>
      </c>
      <c r="C4081">
        <v>0</v>
      </c>
      <c r="D4081" s="296">
        <v>303.39999999999998</v>
      </c>
    </row>
    <row r="4082" spans="1:4" x14ac:dyDescent="0.35">
      <c r="A4082">
        <v>4276</v>
      </c>
      <c r="B4082" t="s">
        <v>20389</v>
      </c>
      <c r="C4082">
        <v>0</v>
      </c>
      <c r="D4082" s="296">
        <v>41.39</v>
      </c>
    </row>
    <row r="4083" spans="1:4" x14ac:dyDescent="0.35">
      <c r="A4083">
        <v>4277</v>
      </c>
      <c r="B4083" t="s">
        <v>20390</v>
      </c>
      <c r="C4083">
        <v>1</v>
      </c>
      <c r="D4083" s="296">
        <v>2454.0500000000002</v>
      </c>
    </row>
    <row r="4084" spans="1:4" x14ac:dyDescent="0.35">
      <c r="A4084">
        <v>4278</v>
      </c>
      <c r="B4084" t="s">
        <v>20391</v>
      </c>
      <c r="C4084">
        <v>0</v>
      </c>
      <c r="D4084" s="296">
        <v>20.21</v>
      </c>
    </row>
    <row r="4085" spans="1:4" x14ac:dyDescent="0.35">
      <c r="A4085">
        <v>4279</v>
      </c>
      <c r="B4085" t="s">
        <v>20392</v>
      </c>
      <c r="C4085">
        <v>0</v>
      </c>
      <c r="D4085" s="296">
        <v>1490.2</v>
      </c>
    </row>
    <row r="4086" spans="1:4" x14ac:dyDescent="0.35">
      <c r="A4086">
        <v>4280</v>
      </c>
      <c r="B4086" t="s">
        <v>20393</v>
      </c>
      <c r="C4086">
        <v>0</v>
      </c>
      <c r="D4086" s="296">
        <v>21.99</v>
      </c>
    </row>
    <row r="4087" spans="1:4" x14ac:dyDescent="0.35">
      <c r="A4087">
        <v>4281</v>
      </c>
      <c r="B4087" t="s">
        <v>20394</v>
      </c>
      <c r="C4087">
        <v>0</v>
      </c>
      <c r="D4087" s="296">
        <v>9.8699999999999992</v>
      </c>
    </row>
    <row r="4088" spans="1:4" x14ac:dyDescent="0.35">
      <c r="A4088">
        <v>4282</v>
      </c>
      <c r="B4088" t="s">
        <v>20395</v>
      </c>
      <c r="C4088">
        <v>0</v>
      </c>
      <c r="D4088" s="296">
        <v>69.12</v>
      </c>
    </row>
    <row r="4089" spans="1:4" x14ac:dyDescent="0.35">
      <c r="A4089">
        <v>4283</v>
      </c>
      <c r="B4089" t="s">
        <v>20396</v>
      </c>
      <c r="C4089">
        <v>0</v>
      </c>
      <c r="D4089" s="296">
        <v>24</v>
      </c>
    </row>
    <row r="4090" spans="1:4" x14ac:dyDescent="0.35">
      <c r="A4090">
        <v>4284</v>
      </c>
      <c r="B4090" t="s">
        <v>20397</v>
      </c>
      <c r="C4090">
        <v>0</v>
      </c>
      <c r="D4090" s="296">
        <v>159.36000000000001</v>
      </c>
    </row>
    <row r="4091" spans="1:4" x14ac:dyDescent="0.35">
      <c r="A4091">
        <v>4285</v>
      </c>
      <c r="B4091" t="s">
        <v>20398</v>
      </c>
      <c r="C4091">
        <v>0</v>
      </c>
      <c r="D4091" s="296">
        <v>12.532999999999999</v>
      </c>
    </row>
    <row r="4092" spans="1:4" x14ac:dyDescent="0.35">
      <c r="A4092">
        <v>4286</v>
      </c>
      <c r="B4092" t="s">
        <v>20399</v>
      </c>
      <c r="C4092">
        <v>0</v>
      </c>
      <c r="D4092" s="296">
        <v>19.649999999999999</v>
      </c>
    </row>
    <row r="4093" spans="1:4" x14ac:dyDescent="0.35">
      <c r="A4093">
        <v>4287</v>
      </c>
      <c r="B4093" t="s">
        <v>20400</v>
      </c>
      <c r="C4093">
        <v>0</v>
      </c>
      <c r="D4093" s="296">
        <v>12.87</v>
      </c>
    </row>
    <row r="4094" spans="1:4" x14ac:dyDescent="0.35">
      <c r="A4094">
        <v>4288</v>
      </c>
      <c r="B4094" t="s">
        <v>20401</v>
      </c>
      <c r="C4094">
        <v>129</v>
      </c>
      <c r="D4094" s="296">
        <v>11.084</v>
      </c>
    </row>
    <row r="4095" spans="1:4" x14ac:dyDescent="0.35">
      <c r="A4095">
        <v>4289</v>
      </c>
      <c r="B4095" t="s">
        <v>20402</v>
      </c>
      <c r="C4095">
        <v>0</v>
      </c>
      <c r="D4095" s="296">
        <v>200.88499999999999</v>
      </c>
    </row>
    <row r="4096" spans="1:4" x14ac:dyDescent="0.35">
      <c r="A4096">
        <v>4290</v>
      </c>
      <c r="B4096" t="s">
        <v>20403</v>
      </c>
      <c r="C4096">
        <v>0</v>
      </c>
      <c r="D4096" s="296">
        <v>415</v>
      </c>
    </row>
    <row r="4097" spans="1:4" x14ac:dyDescent="0.35">
      <c r="A4097">
        <v>4291</v>
      </c>
      <c r="B4097" t="s">
        <v>20404</v>
      </c>
      <c r="C4097">
        <v>0</v>
      </c>
      <c r="D4097" s="296">
        <v>23.5</v>
      </c>
    </row>
    <row r="4098" spans="1:4" x14ac:dyDescent="0.35">
      <c r="A4098">
        <v>4292</v>
      </c>
      <c r="B4098" t="s">
        <v>20405</v>
      </c>
      <c r="C4098">
        <v>9</v>
      </c>
      <c r="D4098" s="296">
        <v>21</v>
      </c>
    </row>
    <row r="4099" spans="1:4" x14ac:dyDescent="0.35">
      <c r="A4099">
        <v>4293</v>
      </c>
      <c r="B4099" t="s">
        <v>20406</v>
      </c>
      <c r="C4099">
        <v>0</v>
      </c>
      <c r="D4099" s="296">
        <v>14.75</v>
      </c>
    </row>
    <row r="4100" spans="1:4" x14ac:dyDescent="0.35">
      <c r="A4100">
        <v>4294</v>
      </c>
      <c r="B4100" t="s">
        <v>20407</v>
      </c>
      <c r="C4100">
        <v>3</v>
      </c>
      <c r="D4100" s="296">
        <v>3.09</v>
      </c>
    </row>
    <row r="4101" spans="1:4" x14ac:dyDescent="0.35">
      <c r="A4101">
        <v>4295</v>
      </c>
      <c r="B4101" t="s">
        <v>20408</v>
      </c>
      <c r="C4101">
        <v>3</v>
      </c>
      <c r="D4101" s="296">
        <v>23.5</v>
      </c>
    </row>
    <row r="4102" spans="1:4" x14ac:dyDescent="0.35">
      <c r="A4102">
        <v>4296</v>
      </c>
      <c r="B4102" t="s">
        <v>20409</v>
      </c>
      <c r="C4102">
        <v>0</v>
      </c>
      <c r="D4102" s="296">
        <v>27.07</v>
      </c>
    </row>
    <row r="4103" spans="1:4" x14ac:dyDescent="0.35">
      <c r="A4103">
        <v>4297</v>
      </c>
      <c r="B4103" t="s">
        <v>20410</v>
      </c>
      <c r="C4103">
        <v>0</v>
      </c>
      <c r="D4103" s="296">
        <v>28.69</v>
      </c>
    </row>
    <row r="4104" spans="1:4" x14ac:dyDescent="0.35">
      <c r="A4104">
        <v>4298</v>
      </c>
      <c r="B4104" t="s">
        <v>20411</v>
      </c>
      <c r="C4104">
        <v>0</v>
      </c>
      <c r="D4104" s="296">
        <v>28.69</v>
      </c>
    </row>
    <row r="4105" spans="1:4" x14ac:dyDescent="0.35">
      <c r="A4105">
        <v>4299</v>
      </c>
      <c r="B4105" t="s">
        <v>20412</v>
      </c>
      <c r="C4105">
        <v>0</v>
      </c>
      <c r="D4105" s="296">
        <v>28.69</v>
      </c>
    </row>
    <row r="4106" spans="1:4" x14ac:dyDescent="0.35">
      <c r="A4106">
        <v>4300</v>
      </c>
      <c r="B4106" t="s">
        <v>20413</v>
      </c>
      <c r="C4106">
        <v>0</v>
      </c>
      <c r="D4106" s="296">
        <v>33.36</v>
      </c>
    </row>
    <row r="4107" spans="1:4" x14ac:dyDescent="0.35">
      <c r="A4107">
        <v>4301</v>
      </c>
      <c r="B4107" t="s">
        <v>20414</v>
      </c>
      <c r="C4107">
        <v>0</v>
      </c>
      <c r="D4107" s="296">
        <v>34.31</v>
      </c>
    </row>
    <row r="4108" spans="1:4" x14ac:dyDescent="0.35">
      <c r="A4108">
        <v>4302</v>
      </c>
      <c r="B4108" t="s">
        <v>20415</v>
      </c>
      <c r="C4108">
        <v>0</v>
      </c>
      <c r="D4108" s="296">
        <v>31.28</v>
      </c>
    </row>
    <row r="4109" spans="1:4" x14ac:dyDescent="0.35">
      <c r="A4109">
        <v>4303</v>
      </c>
      <c r="B4109" t="s">
        <v>20416</v>
      </c>
      <c r="C4109">
        <v>0</v>
      </c>
      <c r="D4109" s="296">
        <v>44.87</v>
      </c>
    </row>
    <row r="4110" spans="1:4" x14ac:dyDescent="0.35">
      <c r="A4110">
        <v>4304</v>
      </c>
      <c r="B4110" t="s">
        <v>20417</v>
      </c>
      <c r="C4110">
        <v>0</v>
      </c>
      <c r="D4110" s="296">
        <v>12.79</v>
      </c>
    </row>
    <row r="4111" spans="1:4" x14ac:dyDescent="0.35">
      <c r="A4111">
        <v>4305</v>
      </c>
      <c r="B4111" t="s">
        <v>20418</v>
      </c>
      <c r="C4111">
        <v>0</v>
      </c>
      <c r="D4111" s="296">
        <v>24.88</v>
      </c>
    </row>
    <row r="4112" spans="1:4" x14ac:dyDescent="0.35">
      <c r="A4112">
        <v>4306</v>
      </c>
      <c r="B4112" t="s">
        <v>20419</v>
      </c>
      <c r="C4112">
        <v>0</v>
      </c>
      <c r="D4112" s="296">
        <v>27</v>
      </c>
    </row>
    <row r="4113" spans="1:4" x14ac:dyDescent="0.35">
      <c r="A4113">
        <v>4307</v>
      </c>
      <c r="B4113" t="s">
        <v>20420</v>
      </c>
      <c r="C4113">
        <v>0</v>
      </c>
      <c r="D4113" s="296">
        <v>25.65</v>
      </c>
    </row>
    <row r="4114" spans="1:4" x14ac:dyDescent="0.35">
      <c r="A4114">
        <v>4308</v>
      </c>
      <c r="B4114" t="s">
        <v>20421</v>
      </c>
      <c r="C4114">
        <v>0</v>
      </c>
      <c r="D4114" s="296">
        <v>37</v>
      </c>
    </row>
    <row r="4115" spans="1:4" x14ac:dyDescent="0.35">
      <c r="A4115">
        <v>4309</v>
      </c>
      <c r="B4115" t="s">
        <v>20422</v>
      </c>
      <c r="C4115">
        <v>0</v>
      </c>
      <c r="D4115" s="296">
        <v>74.7</v>
      </c>
    </row>
    <row r="4116" spans="1:4" x14ac:dyDescent="0.35">
      <c r="A4116">
        <v>4310</v>
      </c>
      <c r="B4116" t="s">
        <v>20423</v>
      </c>
      <c r="C4116">
        <v>0</v>
      </c>
      <c r="D4116" s="296">
        <v>18.5</v>
      </c>
    </row>
    <row r="4117" spans="1:4" x14ac:dyDescent="0.35">
      <c r="A4117">
        <v>4311</v>
      </c>
      <c r="B4117" t="s">
        <v>20424</v>
      </c>
      <c r="C4117">
        <v>0</v>
      </c>
      <c r="D4117" s="296">
        <v>167</v>
      </c>
    </row>
    <row r="4118" spans="1:4" x14ac:dyDescent="0.35">
      <c r="A4118">
        <v>4312</v>
      </c>
      <c r="B4118" t="s">
        <v>20425</v>
      </c>
      <c r="C4118">
        <v>0</v>
      </c>
      <c r="D4118" s="296">
        <v>142</v>
      </c>
    </row>
    <row r="4119" spans="1:4" x14ac:dyDescent="0.35">
      <c r="A4119">
        <v>4313</v>
      </c>
      <c r="B4119" t="s">
        <v>20426</v>
      </c>
      <c r="C4119">
        <v>0</v>
      </c>
      <c r="D4119" s="296">
        <v>35.799999999999997</v>
      </c>
    </row>
    <row r="4120" spans="1:4" x14ac:dyDescent="0.35">
      <c r="A4120">
        <v>4314</v>
      </c>
      <c r="B4120" t="s">
        <v>20427</v>
      </c>
      <c r="C4120">
        <v>0</v>
      </c>
      <c r="D4120" s="296">
        <v>21.66</v>
      </c>
    </row>
    <row r="4121" spans="1:4" x14ac:dyDescent="0.35">
      <c r="A4121">
        <v>4315</v>
      </c>
      <c r="B4121" t="s">
        <v>20428</v>
      </c>
      <c r="C4121">
        <v>12</v>
      </c>
      <c r="D4121" s="296">
        <v>4.24</v>
      </c>
    </row>
    <row r="4122" spans="1:4" x14ac:dyDescent="0.35">
      <c r="A4122">
        <v>4316</v>
      </c>
      <c r="B4122" t="s">
        <v>20429</v>
      </c>
      <c r="C4122">
        <v>0</v>
      </c>
      <c r="D4122" s="296">
        <v>5.51</v>
      </c>
    </row>
    <row r="4123" spans="1:4" x14ac:dyDescent="0.35">
      <c r="A4123">
        <v>4317</v>
      </c>
      <c r="B4123" t="s">
        <v>20430</v>
      </c>
      <c r="C4123">
        <v>12</v>
      </c>
      <c r="D4123" s="296">
        <v>3.75</v>
      </c>
    </row>
    <row r="4124" spans="1:4" x14ac:dyDescent="0.35">
      <c r="A4124">
        <v>4318</v>
      </c>
      <c r="B4124" t="s">
        <v>20431</v>
      </c>
      <c r="C4124">
        <v>0</v>
      </c>
      <c r="D4124" s="296">
        <v>3.61</v>
      </c>
    </row>
    <row r="4125" spans="1:4" x14ac:dyDescent="0.35">
      <c r="A4125">
        <v>4319</v>
      </c>
      <c r="B4125" t="s">
        <v>20432</v>
      </c>
      <c r="C4125">
        <v>0</v>
      </c>
      <c r="D4125" s="296">
        <v>8.18</v>
      </c>
    </row>
    <row r="4126" spans="1:4" x14ac:dyDescent="0.35">
      <c r="A4126">
        <v>4320</v>
      </c>
      <c r="B4126" t="s">
        <v>20433</v>
      </c>
      <c r="C4126">
        <v>0</v>
      </c>
      <c r="D4126" s="296">
        <v>5.7</v>
      </c>
    </row>
    <row r="4127" spans="1:4" x14ac:dyDescent="0.35">
      <c r="A4127">
        <v>4321</v>
      </c>
      <c r="B4127" t="s">
        <v>20434</v>
      </c>
      <c r="C4127">
        <v>0</v>
      </c>
      <c r="D4127" s="296">
        <v>41.454000000000001</v>
      </c>
    </row>
    <row r="4128" spans="1:4" x14ac:dyDescent="0.35">
      <c r="A4128">
        <v>4322</v>
      </c>
      <c r="B4128" t="s">
        <v>20435</v>
      </c>
      <c r="C4128">
        <v>0</v>
      </c>
      <c r="D4128" s="296">
        <v>14.92</v>
      </c>
    </row>
    <row r="4129" spans="1:4" x14ac:dyDescent="0.35">
      <c r="A4129">
        <v>4323</v>
      </c>
      <c r="B4129" t="s">
        <v>20436</v>
      </c>
      <c r="C4129">
        <v>0</v>
      </c>
      <c r="D4129" s="296">
        <v>12.47</v>
      </c>
    </row>
    <row r="4130" spans="1:4" x14ac:dyDescent="0.35">
      <c r="A4130">
        <v>4324</v>
      </c>
      <c r="B4130" t="s">
        <v>20437</v>
      </c>
      <c r="C4130">
        <v>0</v>
      </c>
      <c r="D4130" s="296">
        <v>50.32</v>
      </c>
    </row>
    <row r="4131" spans="1:4" x14ac:dyDescent="0.35">
      <c r="A4131">
        <v>4325</v>
      </c>
      <c r="B4131" t="s">
        <v>20438</v>
      </c>
      <c r="C4131">
        <v>0</v>
      </c>
      <c r="D4131" s="296">
        <v>57.09</v>
      </c>
    </row>
    <row r="4132" spans="1:4" x14ac:dyDescent="0.35">
      <c r="A4132">
        <v>4326</v>
      </c>
      <c r="B4132" t="s">
        <v>20439</v>
      </c>
      <c r="C4132">
        <v>6</v>
      </c>
      <c r="D4132" s="296">
        <v>18.829999999999998</v>
      </c>
    </row>
    <row r="4133" spans="1:4" x14ac:dyDescent="0.35">
      <c r="A4133">
        <v>4327</v>
      </c>
      <c r="B4133" t="s">
        <v>20440</v>
      </c>
      <c r="C4133">
        <v>0</v>
      </c>
      <c r="D4133" s="296">
        <v>58.994999999999997</v>
      </c>
    </row>
    <row r="4134" spans="1:4" x14ac:dyDescent="0.35">
      <c r="A4134">
        <v>4328</v>
      </c>
      <c r="B4134" t="s">
        <v>20441</v>
      </c>
      <c r="C4134">
        <v>0</v>
      </c>
      <c r="D4134" s="296">
        <v>50.238</v>
      </c>
    </row>
    <row r="4135" spans="1:4" x14ac:dyDescent="0.35">
      <c r="A4135">
        <v>4329</v>
      </c>
      <c r="B4135" t="s">
        <v>20442</v>
      </c>
      <c r="C4135">
        <v>0</v>
      </c>
      <c r="D4135" s="296">
        <v>11.696</v>
      </c>
    </row>
    <row r="4136" spans="1:4" x14ac:dyDescent="0.35">
      <c r="A4136">
        <v>4330</v>
      </c>
      <c r="B4136" t="s">
        <v>20443</v>
      </c>
      <c r="C4136">
        <v>0</v>
      </c>
      <c r="D4136" s="296">
        <v>29.14</v>
      </c>
    </row>
    <row r="4137" spans="1:4" x14ac:dyDescent="0.35">
      <c r="A4137">
        <v>4331</v>
      </c>
      <c r="B4137" t="s">
        <v>20444</v>
      </c>
      <c r="C4137">
        <v>0</v>
      </c>
      <c r="D4137" s="296">
        <v>31.87</v>
      </c>
    </row>
    <row r="4138" spans="1:4" x14ac:dyDescent="0.35">
      <c r="A4138">
        <v>4332</v>
      </c>
      <c r="B4138" t="s">
        <v>20445</v>
      </c>
      <c r="C4138">
        <v>0</v>
      </c>
      <c r="D4138" s="296">
        <v>24.26</v>
      </c>
    </row>
    <row r="4139" spans="1:4" x14ac:dyDescent="0.35">
      <c r="A4139">
        <v>4333</v>
      </c>
      <c r="B4139" t="s">
        <v>20446</v>
      </c>
      <c r="C4139">
        <v>0</v>
      </c>
      <c r="D4139" s="296">
        <v>17.260000000000002</v>
      </c>
    </row>
    <row r="4140" spans="1:4" x14ac:dyDescent="0.35">
      <c r="A4140">
        <v>4334</v>
      </c>
      <c r="B4140" t="s">
        <v>20447</v>
      </c>
      <c r="C4140">
        <v>0</v>
      </c>
      <c r="D4140" s="296">
        <v>24</v>
      </c>
    </row>
    <row r="4141" spans="1:4" x14ac:dyDescent="0.35">
      <c r="A4141">
        <v>4335</v>
      </c>
      <c r="B4141" t="s">
        <v>20448</v>
      </c>
      <c r="C4141">
        <v>42</v>
      </c>
      <c r="D4141" s="296">
        <v>5.4</v>
      </c>
    </row>
    <row r="4142" spans="1:4" x14ac:dyDescent="0.35">
      <c r="A4142">
        <v>4336</v>
      </c>
      <c r="B4142" t="s">
        <v>20449</v>
      </c>
      <c r="C4142">
        <v>0</v>
      </c>
      <c r="D4142" s="296">
        <v>4.71</v>
      </c>
    </row>
    <row r="4143" spans="1:4" x14ac:dyDescent="0.35">
      <c r="A4143">
        <v>4337</v>
      </c>
      <c r="B4143" t="s">
        <v>20450</v>
      </c>
      <c r="C4143">
        <v>0</v>
      </c>
      <c r="D4143" s="296">
        <v>9.0299999999999994</v>
      </c>
    </row>
    <row r="4144" spans="1:4" x14ac:dyDescent="0.35">
      <c r="A4144">
        <v>4338</v>
      </c>
      <c r="B4144" t="s">
        <v>20451</v>
      </c>
      <c r="C4144">
        <v>0</v>
      </c>
      <c r="D4144" s="296">
        <v>5.89</v>
      </c>
    </row>
    <row r="4145" spans="1:4" x14ac:dyDescent="0.35">
      <c r="A4145">
        <v>4339</v>
      </c>
      <c r="B4145" t="s">
        <v>20452</v>
      </c>
      <c r="C4145">
        <v>0</v>
      </c>
      <c r="D4145" s="296">
        <v>39.326000000000001</v>
      </c>
    </row>
    <row r="4146" spans="1:4" x14ac:dyDescent="0.35">
      <c r="A4146">
        <v>4340</v>
      </c>
      <c r="B4146" t="s">
        <v>20453</v>
      </c>
      <c r="C4146">
        <v>0</v>
      </c>
      <c r="D4146" s="296">
        <v>18.954000000000001</v>
      </c>
    </row>
    <row r="4147" spans="1:4" x14ac:dyDescent="0.35">
      <c r="A4147">
        <v>4341</v>
      </c>
      <c r="B4147" t="s">
        <v>20454</v>
      </c>
      <c r="C4147">
        <v>0</v>
      </c>
      <c r="D4147" s="296">
        <v>46.38</v>
      </c>
    </row>
    <row r="4148" spans="1:4" x14ac:dyDescent="0.35">
      <c r="A4148">
        <v>4342</v>
      </c>
      <c r="B4148" t="s">
        <v>20455</v>
      </c>
      <c r="C4148">
        <v>6</v>
      </c>
      <c r="D4148" s="296">
        <v>35.909999999999997</v>
      </c>
    </row>
    <row r="4149" spans="1:4" x14ac:dyDescent="0.35">
      <c r="A4149">
        <v>4343</v>
      </c>
      <c r="B4149" t="s">
        <v>20456</v>
      </c>
      <c r="C4149">
        <v>0</v>
      </c>
      <c r="D4149" s="296">
        <v>25.06</v>
      </c>
    </row>
    <row r="4150" spans="1:4" x14ac:dyDescent="0.35">
      <c r="A4150">
        <v>4344</v>
      </c>
      <c r="B4150" t="s">
        <v>20457</v>
      </c>
      <c r="C4150">
        <v>0</v>
      </c>
      <c r="D4150" s="296">
        <v>475</v>
      </c>
    </row>
    <row r="4151" spans="1:4" x14ac:dyDescent="0.35">
      <c r="A4151">
        <v>4345</v>
      </c>
      <c r="B4151" t="s">
        <v>20458</v>
      </c>
      <c r="C4151">
        <v>0</v>
      </c>
      <c r="D4151" s="296">
        <v>25.14</v>
      </c>
    </row>
    <row r="4152" spans="1:4" x14ac:dyDescent="0.35">
      <c r="A4152">
        <v>4346</v>
      </c>
      <c r="B4152" t="s">
        <v>20459</v>
      </c>
      <c r="C4152">
        <v>0</v>
      </c>
      <c r="D4152" s="296">
        <v>11.4</v>
      </c>
    </row>
    <row r="4153" spans="1:4" x14ac:dyDescent="0.35">
      <c r="A4153">
        <v>4347</v>
      </c>
      <c r="B4153" t="s">
        <v>20460</v>
      </c>
      <c r="C4153">
        <v>0</v>
      </c>
      <c r="D4153" s="296">
        <v>46.07</v>
      </c>
    </row>
    <row r="4154" spans="1:4" x14ac:dyDescent="0.35">
      <c r="A4154">
        <v>4348</v>
      </c>
      <c r="B4154" t="s">
        <v>20461</v>
      </c>
      <c r="C4154">
        <v>0</v>
      </c>
      <c r="D4154" s="296">
        <v>48.14</v>
      </c>
    </row>
    <row r="4155" spans="1:4" x14ac:dyDescent="0.35">
      <c r="A4155">
        <v>4349</v>
      </c>
      <c r="B4155" t="s">
        <v>20462</v>
      </c>
      <c r="C4155">
        <v>0</v>
      </c>
      <c r="D4155" s="296">
        <v>48.11</v>
      </c>
    </row>
    <row r="4156" spans="1:4" x14ac:dyDescent="0.35">
      <c r="A4156">
        <v>4350</v>
      </c>
      <c r="B4156" t="s">
        <v>20463</v>
      </c>
      <c r="C4156">
        <v>0</v>
      </c>
      <c r="D4156" s="296">
        <v>8.4</v>
      </c>
    </row>
    <row r="4157" spans="1:4" x14ac:dyDescent="0.35">
      <c r="A4157">
        <v>4351</v>
      </c>
      <c r="B4157" t="s">
        <v>20464</v>
      </c>
      <c r="C4157">
        <v>0</v>
      </c>
      <c r="D4157" s="296">
        <v>483.17</v>
      </c>
    </row>
    <row r="4158" spans="1:4" x14ac:dyDescent="0.35">
      <c r="A4158">
        <v>4352</v>
      </c>
      <c r="B4158" t="s">
        <v>20465</v>
      </c>
      <c r="C4158">
        <v>12</v>
      </c>
      <c r="D4158" s="296">
        <v>16.59</v>
      </c>
    </row>
    <row r="4159" spans="1:4" x14ac:dyDescent="0.35">
      <c r="A4159">
        <v>4353</v>
      </c>
      <c r="B4159" t="s">
        <v>20466</v>
      </c>
      <c r="C4159">
        <v>0</v>
      </c>
      <c r="D4159" s="296">
        <v>24.7</v>
      </c>
    </row>
    <row r="4160" spans="1:4" x14ac:dyDescent="0.35">
      <c r="A4160">
        <v>4354</v>
      </c>
      <c r="B4160" t="s">
        <v>20467</v>
      </c>
      <c r="C4160">
        <v>36</v>
      </c>
      <c r="D4160" s="296">
        <v>3.1520000000000001</v>
      </c>
    </row>
    <row r="4161" spans="1:4" x14ac:dyDescent="0.35">
      <c r="A4161">
        <v>4355</v>
      </c>
      <c r="B4161" t="s">
        <v>20468</v>
      </c>
      <c r="C4161">
        <v>222</v>
      </c>
      <c r="D4161" s="296">
        <v>3.1019999999999999</v>
      </c>
    </row>
    <row r="4162" spans="1:4" x14ac:dyDescent="0.35">
      <c r="A4162">
        <v>4356</v>
      </c>
      <c r="B4162" t="s">
        <v>20469</v>
      </c>
      <c r="C4162">
        <v>84</v>
      </c>
      <c r="D4162" s="296">
        <v>3.1520000000000001</v>
      </c>
    </row>
    <row r="4163" spans="1:4" x14ac:dyDescent="0.35">
      <c r="A4163">
        <v>4357</v>
      </c>
      <c r="B4163" t="s">
        <v>20470</v>
      </c>
      <c r="C4163">
        <v>0</v>
      </c>
      <c r="D4163" s="296">
        <v>64.59</v>
      </c>
    </row>
    <row r="4164" spans="1:4" x14ac:dyDescent="0.35">
      <c r="A4164">
        <v>4358</v>
      </c>
      <c r="B4164" t="s">
        <v>20471</v>
      </c>
      <c r="C4164">
        <v>0</v>
      </c>
      <c r="D4164" s="296">
        <v>5.55</v>
      </c>
    </row>
    <row r="4165" spans="1:4" x14ac:dyDescent="0.35">
      <c r="A4165">
        <v>4359</v>
      </c>
      <c r="B4165" t="s">
        <v>20472</v>
      </c>
      <c r="C4165">
        <v>42</v>
      </c>
      <c r="D4165" s="296">
        <v>6.0039999999999996</v>
      </c>
    </row>
    <row r="4166" spans="1:4" x14ac:dyDescent="0.35">
      <c r="A4166">
        <v>4360</v>
      </c>
      <c r="B4166" t="s">
        <v>20473</v>
      </c>
      <c r="C4166">
        <v>0</v>
      </c>
      <c r="D4166" s="296">
        <v>4.4800000000000004</v>
      </c>
    </row>
    <row r="4167" spans="1:4" x14ac:dyDescent="0.35">
      <c r="A4167">
        <v>4361</v>
      </c>
      <c r="B4167" t="s">
        <v>20474</v>
      </c>
      <c r="C4167">
        <v>0</v>
      </c>
      <c r="D4167" s="296">
        <v>209</v>
      </c>
    </row>
    <row r="4168" spans="1:4" x14ac:dyDescent="0.35">
      <c r="A4168">
        <v>4362</v>
      </c>
      <c r="B4168" t="s">
        <v>20475</v>
      </c>
      <c r="C4168">
        <v>0</v>
      </c>
      <c r="D4168" s="296">
        <v>26.724</v>
      </c>
    </row>
    <row r="4169" spans="1:4" x14ac:dyDescent="0.35">
      <c r="A4169">
        <v>4363</v>
      </c>
      <c r="B4169" t="s">
        <v>20476</v>
      </c>
      <c r="C4169">
        <v>0</v>
      </c>
      <c r="D4169" s="296">
        <v>38</v>
      </c>
    </row>
    <row r="4170" spans="1:4" x14ac:dyDescent="0.35">
      <c r="A4170">
        <v>4364</v>
      </c>
      <c r="B4170" t="s">
        <v>20477</v>
      </c>
      <c r="C4170">
        <v>0</v>
      </c>
      <c r="D4170" s="296">
        <v>36.86</v>
      </c>
    </row>
    <row r="4171" spans="1:4" x14ac:dyDescent="0.35">
      <c r="A4171">
        <v>4365</v>
      </c>
      <c r="B4171" t="s">
        <v>20478</v>
      </c>
      <c r="C4171">
        <v>0</v>
      </c>
      <c r="D4171" s="296">
        <v>25.46</v>
      </c>
    </row>
    <row r="4172" spans="1:4" x14ac:dyDescent="0.35">
      <c r="A4172">
        <v>4366</v>
      </c>
      <c r="B4172" t="s">
        <v>20479</v>
      </c>
      <c r="C4172">
        <v>0</v>
      </c>
      <c r="D4172" s="296">
        <v>42.75</v>
      </c>
    </row>
    <row r="4173" spans="1:4" x14ac:dyDescent="0.35">
      <c r="A4173">
        <v>4367</v>
      </c>
      <c r="B4173" t="s">
        <v>20480</v>
      </c>
      <c r="C4173">
        <v>0</v>
      </c>
      <c r="D4173" s="296">
        <v>16.57</v>
      </c>
    </row>
    <row r="4174" spans="1:4" x14ac:dyDescent="0.35">
      <c r="A4174">
        <v>4368</v>
      </c>
      <c r="B4174" t="s">
        <v>20481</v>
      </c>
      <c r="C4174">
        <v>0</v>
      </c>
      <c r="D4174" s="296">
        <v>26</v>
      </c>
    </row>
    <row r="4175" spans="1:4" x14ac:dyDescent="0.35">
      <c r="A4175">
        <v>4369</v>
      </c>
      <c r="B4175" t="s">
        <v>20482</v>
      </c>
      <c r="C4175">
        <v>0</v>
      </c>
      <c r="D4175" s="296">
        <v>26.5</v>
      </c>
    </row>
    <row r="4176" spans="1:4" x14ac:dyDescent="0.35">
      <c r="A4176">
        <v>4370</v>
      </c>
      <c r="B4176" t="s">
        <v>20483</v>
      </c>
      <c r="C4176">
        <v>0</v>
      </c>
      <c r="D4176" s="296">
        <v>46.5</v>
      </c>
    </row>
    <row r="4177" spans="1:4" x14ac:dyDescent="0.35">
      <c r="A4177">
        <v>4371</v>
      </c>
      <c r="B4177" t="s">
        <v>20484</v>
      </c>
      <c r="C4177">
        <v>0</v>
      </c>
      <c r="D4177" s="296">
        <v>50</v>
      </c>
    </row>
    <row r="4178" spans="1:4" x14ac:dyDescent="0.35">
      <c r="A4178">
        <v>4372</v>
      </c>
      <c r="B4178" t="s">
        <v>20485</v>
      </c>
      <c r="C4178">
        <v>0</v>
      </c>
      <c r="D4178" s="296">
        <v>46</v>
      </c>
    </row>
    <row r="4179" spans="1:4" x14ac:dyDescent="0.35">
      <c r="A4179">
        <v>4373</v>
      </c>
      <c r="B4179" t="s">
        <v>20486</v>
      </c>
      <c r="C4179">
        <v>0</v>
      </c>
      <c r="D4179" s="296">
        <v>12</v>
      </c>
    </row>
    <row r="4180" spans="1:4" x14ac:dyDescent="0.35">
      <c r="A4180">
        <v>4374</v>
      </c>
      <c r="B4180" t="s">
        <v>20487</v>
      </c>
      <c r="C4180">
        <v>0</v>
      </c>
      <c r="D4180" s="296">
        <v>17</v>
      </c>
    </row>
    <row r="4181" spans="1:4" x14ac:dyDescent="0.35">
      <c r="A4181">
        <v>4375</v>
      </c>
      <c r="B4181" t="s">
        <v>20488</v>
      </c>
      <c r="C4181">
        <v>0</v>
      </c>
      <c r="D4181" s="296">
        <v>258</v>
      </c>
    </row>
    <row r="4182" spans="1:4" x14ac:dyDescent="0.35">
      <c r="A4182">
        <v>4376</v>
      </c>
      <c r="B4182" t="s">
        <v>20489</v>
      </c>
      <c r="C4182">
        <v>0</v>
      </c>
      <c r="D4182" s="296">
        <v>193</v>
      </c>
    </row>
    <row r="4183" spans="1:4" x14ac:dyDescent="0.35">
      <c r="A4183">
        <v>4377</v>
      </c>
      <c r="B4183" t="s">
        <v>20490</v>
      </c>
      <c r="C4183">
        <v>12</v>
      </c>
      <c r="D4183" s="296">
        <v>5.43</v>
      </c>
    </row>
    <row r="4184" spans="1:4" x14ac:dyDescent="0.35">
      <c r="A4184">
        <v>4378</v>
      </c>
      <c r="B4184" t="s">
        <v>20491</v>
      </c>
      <c r="C4184">
        <v>0</v>
      </c>
      <c r="D4184" s="296">
        <v>0</v>
      </c>
    </row>
    <row r="4185" spans="1:4" x14ac:dyDescent="0.35">
      <c r="A4185">
        <v>4379</v>
      </c>
      <c r="B4185" t="s">
        <v>20492</v>
      </c>
      <c r="C4185">
        <v>0</v>
      </c>
      <c r="D4185" s="296">
        <v>11.4</v>
      </c>
    </row>
    <row r="4186" spans="1:4" x14ac:dyDescent="0.35">
      <c r="A4186">
        <v>4380</v>
      </c>
      <c r="B4186" t="s">
        <v>20493</v>
      </c>
      <c r="C4186">
        <v>0</v>
      </c>
      <c r="D4186" s="296">
        <v>9.6</v>
      </c>
    </row>
    <row r="4187" spans="1:4" x14ac:dyDescent="0.35">
      <c r="A4187">
        <v>4381</v>
      </c>
      <c r="B4187" t="s">
        <v>20494</v>
      </c>
      <c r="C4187">
        <v>0</v>
      </c>
      <c r="D4187" s="296">
        <v>79.884</v>
      </c>
    </row>
    <row r="4188" spans="1:4" x14ac:dyDescent="0.35">
      <c r="A4188">
        <v>4382</v>
      </c>
      <c r="B4188" t="s">
        <v>20495</v>
      </c>
      <c r="C4188">
        <v>0</v>
      </c>
      <c r="D4188" s="296">
        <v>8.7799999999999994</v>
      </c>
    </row>
    <row r="4189" spans="1:4" x14ac:dyDescent="0.35">
      <c r="A4189">
        <v>4383</v>
      </c>
      <c r="B4189" t="s">
        <v>20496</v>
      </c>
      <c r="C4189">
        <v>9</v>
      </c>
      <c r="D4189" s="296">
        <v>9.66</v>
      </c>
    </row>
    <row r="4190" spans="1:4" x14ac:dyDescent="0.35">
      <c r="A4190">
        <v>4384</v>
      </c>
      <c r="B4190" t="s">
        <v>20497</v>
      </c>
      <c r="C4190">
        <v>0</v>
      </c>
      <c r="D4190" s="296">
        <v>15.433</v>
      </c>
    </row>
    <row r="4191" spans="1:4" x14ac:dyDescent="0.35">
      <c r="A4191">
        <v>4385</v>
      </c>
      <c r="B4191" t="s">
        <v>20498</v>
      </c>
      <c r="C4191">
        <v>0</v>
      </c>
      <c r="D4191" s="296">
        <v>120</v>
      </c>
    </row>
    <row r="4192" spans="1:4" x14ac:dyDescent="0.35">
      <c r="A4192">
        <v>4386</v>
      </c>
      <c r="B4192" t="s">
        <v>20499</v>
      </c>
      <c r="C4192">
        <v>0</v>
      </c>
      <c r="D4192" s="296">
        <v>64.400000000000006</v>
      </c>
    </row>
    <row r="4193" spans="1:4" x14ac:dyDescent="0.35">
      <c r="A4193">
        <v>4387</v>
      </c>
      <c r="B4193" t="s">
        <v>20500</v>
      </c>
      <c r="C4193">
        <v>0</v>
      </c>
      <c r="D4193" s="296">
        <v>51.09</v>
      </c>
    </row>
    <row r="4194" spans="1:4" x14ac:dyDescent="0.35">
      <c r="A4194">
        <v>4388</v>
      </c>
      <c r="B4194" t="s">
        <v>20501</v>
      </c>
      <c r="C4194">
        <v>0</v>
      </c>
      <c r="D4194" s="296">
        <v>27.62</v>
      </c>
    </row>
    <row r="4195" spans="1:4" x14ac:dyDescent="0.35">
      <c r="A4195">
        <v>4389</v>
      </c>
      <c r="B4195" t="s">
        <v>20502</v>
      </c>
      <c r="C4195">
        <v>0</v>
      </c>
      <c r="D4195" s="296">
        <v>16.524999999999999</v>
      </c>
    </row>
    <row r="4196" spans="1:4" x14ac:dyDescent="0.35">
      <c r="A4196">
        <v>4390</v>
      </c>
      <c r="B4196" t="s">
        <v>20503</v>
      </c>
      <c r="C4196">
        <v>0</v>
      </c>
      <c r="D4196" s="296">
        <v>8.1300000000000008</v>
      </c>
    </row>
    <row r="4197" spans="1:4" x14ac:dyDescent="0.35">
      <c r="A4197">
        <v>4391</v>
      </c>
      <c r="B4197" t="s">
        <v>20504</v>
      </c>
      <c r="C4197">
        <v>0</v>
      </c>
      <c r="D4197" s="296">
        <v>16.291</v>
      </c>
    </row>
    <row r="4198" spans="1:4" x14ac:dyDescent="0.35">
      <c r="A4198">
        <v>4392</v>
      </c>
      <c r="B4198" t="s">
        <v>20505</v>
      </c>
      <c r="C4198">
        <v>0</v>
      </c>
      <c r="D4198" s="296">
        <v>12.45</v>
      </c>
    </row>
    <row r="4199" spans="1:4" x14ac:dyDescent="0.35">
      <c r="A4199">
        <v>4393</v>
      </c>
      <c r="B4199" t="s">
        <v>20506</v>
      </c>
      <c r="C4199">
        <v>0</v>
      </c>
      <c r="D4199" s="296">
        <v>0</v>
      </c>
    </row>
    <row r="4200" spans="1:4" x14ac:dyDescent="0.35">
      <c r="A4200">
        <v>4394</v>
      </c>
      <c r="B4200" t="s">
        <v>20507</v>
      </c>
      <c r="C4200">
        <v>0</v>
      </c>
      <c r="D4200" s="296">
        <v>13.27</v>
      </c>
    </row>
    <row r="4201" spans="1:4" x14ac:dyDescent="0.35">
      <c r="A4201">
        <v>4395</v>
      </c>
      <c r="B4201" t="s">
        <v>20508</v>
      </c>
      <c r="C4201">
        <v>1</v>
      </c>
      <c r="D4201" s="296">
        <v>20.57</v>
      </c>
    </row>
    <row r="4202" spans="1:4" x14ac:dyDescent="0.35">
      <c r="A4202">
        <v>4396</v>
      </c>
      <c r="B4202" t="s">
        <v>20509</v>
      </c>
      <c r="C4202">
        <v>0</v>
      </c>
      <c r="D4202" s="296">
        <v>9.86</v>
      </c>
    </row>
    <row r="4203" spans="1:4" x14ac:dyDescent="0.35">
      <c r="A4203">
        <v>4397</v>
      </c>
      <c r="B4203" t="s">
        <v>20510</v>
      </c>
      <c r="C4203">
        <v>0</v>
      </c>
      <c r="D4203" s="296">
        <v>7.46</v>
      </c>
    </row>
    <row r="4204" spans="1:4" x14ac:dyDescent="0.35">
      <c r="A4204">
        <v>4398</v>
      </c>
      <c r="B4204" t="s">
        <v>20511</v>
      </c>
      <c r="C4204">
        <v>0</v>
      </c>
      <c r="D4204" s="296">
        <v>33.570999999999998</v>
      </c>
    </row>
    <row r="4205" spans="1:4" x14ac:dyDescent="0.35">
      <c r="A4205">
        <v>4399</v>
      </c>
      <c r="B4205" t="s">
        <v>20512</v>
      </c>
      <c r="C4205">
        <v>0</v>
      </c>
      <c r="D4205" s="296">
        <v>23.446000000000002</v>
      </c>
    </row>
    <row r="4206" spans="1:4" x14ac:dyDescent="0.35">
      <c r="A4206">
        <v>4400</v>
      </c>
      <c r="B4206" t="s">
        <v>20513</v>
      </c>
      <c r="C4206">
        <v>0</v>
      </c>
      <c r="D4206" s="296">
        <v>36.113</v>
      </c>
    </row>
    <row r="4207" spans="1:4" x14ac:dyDescent="0.35">
      <c r="A4207">
        <v>4401</v>
      </c>
      <c r="B4207" t="s">
        <v>20514</v>
      </c>
      <c r="C4207">
        <v>0</v>
      </c>
      <c r="D4207" s="296">
        <v>40.665999999999997</v>
      </c>
    </row>
    <row r="4208" spans="1:4" x14ac:dyDescent="0.35">
      <c r="A4208">
        <v>4402</v>
      </c>
      <c r="B4208" t="s">
        <v>20515</v>
      </c>
      <c r="C4208">
        <v>0</v>
      </c>
      <c r="D4208" s="296">
        <v>38.548000000000002</v>
      </c>
    </row>
    <row r="4209" spans="1:4" x14ac:dyDescent="0.35">
      <c r="A4209">
        <v>4403</v>
      </c>
      <c r="B4209" t="s">
        <v>20516</v>
      </c>
      <c r="C4209">
        <v>0</v>
      </c>
      <c r="D4209" s="296">
        <v>5.6580000000000004</v>
      </c>
    </row>
    <row r="4210" spans="1:4" x14ac:dyDescent="0.35">
      <c r="A4210">
        <v>4404</v>
      </c>
      <c r="B4210" t="s">
        <v>20517</v>
      </c>
      <c r="C4210">
        <v>54</v>
      </c>
      <c r="D4210" s="296">
        <v>6.7960000000000003</v>
      </c>
    </row>
    <row r="4211" spans="1:4" x14ac:dyDescent="0.35">
      <c r="A4211">
        <v>4405</v>
      </c>
      <c r="B4211" t="s">
        <v>20518</v>
      </c>
      <c r="C4211">
        <v>0</v>
      </c>
      <c r="D4211" s="296">
        <v>8.0299999999999994</v>
      </c>
    </row>
    <row r="4212" spans="1:4" x14ac:dyDescent="0.35">
      <c r="A4212">
        <v>4406</v>
      </c>
      <c r="B4212" t="s">
        <v>20519</v>
      </c>
      <c r="C4212">
        <v>39</v>
      </c>
      <c r="D4212" s="296">
        <v>6.93</v>
      </c>
    </row>
    <row r="4213" spans="1:4" x14ac:dyDescent="0.35">
      <c r="A4213">
        <v>4407</v>
      </c>
      <c r="B4213" t="s">
        <v>20520</v>
      </c>
      <c r="C4213">
        <v>0</v>
      </c>
      <c r="D4213" s="296">
        <v>21.6</v>
      </c>
    </row>
    <row r="4214" spans="1:4" x14ac:dyDescent="0.35">
      <c r="A4214">
        <v>4408</v>
      </c>
      <c r="B4214" t="s">
        <v>20521</v>
      </c>
      <c r="C4214">
        <v>0</v>
      </c>
      <c r="D4214" s="296">
        <v>26</v>
      </c>
    </row>
    <row r="4215" spans="1:4" x14ac:dyDescent="0.35">
      <c r="A4215">
        <v>4409</v>
      </c>
      <c r="B4215" t="s">
        <v>20522</v>
      </c>
      <c r="C4215">
        <v>0</v>
      </c>
      <c r="D4215" s="296">
        <v>9.7370000000000001</v>
      </c>
    </row>
    <row r="4216" spans="1:4" x14ac:dyDescent="0.35">
      <c r="A4216">
        <v>4410</v>
      </c>
      <c r="B4216" t="s">
        <v>20523</v>
      </c>
      <c r="C4216">
        <v>0</v>
      </c>
      <c r="D4216" s="296">
        <v>31.5</v>
      </c>
    </row>
    <row r="4217" spans="1:4" x14ac:dyDescent="0.35">
      <c r="A4217">
        <v>4411</v>
      </c>
      <c r="B4217" t="s">
        <v>20524</v>
      </c>
      <c r="C4217">
        <v>0</v>
      </c>
      <c r="D4217" s="296">
        <v>24.7</v>
      </c>
    </row>
    <row r="4218" spans="1:4" x14ac:dyDescent="0.35">
      <c r="A4218">
        <v>4412</v>
      </c>
      <c r="B4218" t="s">
        <v>20525</v>
      </c>
      <c r="C4218">
        <v>0</v>
      </c>
      <c r="D4218" s="296">
        <v>18.62</v>
      </c>
    </row>
    <row r="4219" spans="1:4" x14ac:dyDescent="0.35">
      <c r="A4219">
        <v>4413</v>
      </c>
      <c r="B4219" t="s">
        <v>20526</v>
      </c>
      <c r="C4219">
        <v>0</v>
      </c>
      <c r="D4219" s="296">
        <v>63.84</v>
      </c>
    </row>
    <row r="4220" spans="1:4" x14ac:dyDescent="0.35">
      <c r="A4220">
        <v>4414</v>
      </c>
      <c r="B4220" t="s">
        <v>20527</v>
      </c>
      <c r="C4220">
        <v>0</v>
      </c>
      <c r="D4220" s="296">
        <v>1.8</v>
      </c>
    </row>
    <row r="4221" spans="1:4" x14ac:dyDescent="0.35">
      <c r="A4221">
        <v>4415</v>
      </c>
      <c r="B4221" t="s">
        <v>20528</v>
      </c>
      <c r="C4221">
        <v>0</v>
      </c>
      <c r="D4221" s="296">
        <v>0</v>
      </c>
    </row>
    <row r="4222" spans="1:4" x14ac:dyDescent="0.35">
      <c r="A4222">
        <v>4416</v>
      </c>
      <c r="B4222" t="s">
        <v>20529</v>
      </c>
      <c r="C4222">
        <v>0</v>
      </c>
      <c r="D4222" s="296">
        <v>8.16</v>
      </c>
    </row>
    <row r="4223" spans="1:4" x14ac:dyDescent="0.35">
      <c r="A4223">
        <v>4417</v>
      </c>
      <c r="B4223" t="s">
        <v>20530</v>
      </c>
      <c r="C4223">
        <v>0</v>
      </c>
      <c r="D4223" s="296">
        <v>10.525</v>
      </c>
    </row>
    <row r="4224" spans="1:4" x14ac:dyDescent="0.35">
      <c r="A4224">
        <v>4418</v>
      </c>
      <c r="B4224" t="s">
        <v>20531</v>
      </c>
      <c r="C4224">
        <v>0</v>
      </c>
      <c r="D4224" s="296">
        <v>15.34</v>
      </c>
    </row>
    <row r="4225" spans="1:4" x14ac:dyDescent="0.35">
      <c r="A4225">
        <v>4419</v>
      </c>
      <c r="B4225" t="s">
        <v>20532</v>
      </c>
      <c r="C4225">
        <v>0</v>
      </c>
      <c r="D4225" s="296">
        <v>45.695999999999998</v>
      </c>
    </row>
    <row r="4226" spans="1:4" x14ac:dyDescent="0.35">
      <c r="A4226">
        <v>4420</v>
      </c>
      <c r="B4226" t="s">
        <v>20533</v>
      </c>
      <c r="C4226">
        <v>0</v>
      </c>
      <c r="D4226" s="296">
        <v>7.39</v>
      </c>
    </row>
    <row r="4227" spans="1:4" x14ac:dyDescent="0.35">
      <c r="A4227">
        <v>4421</v>
      </c>
      <c r="B4227" t="s">
        <v>20534</v>
      </c>
      <c r="C4227">
        <v>0</v>
      </c>
      <c r="D4227" s="296">
        <v>18.7</v>
      </c>
    </row>
    <row r="4228" spans="1:4" x14ac:dyDescent="0.35">
      <c r="A4228">
        <v>4422</v>
      </c>
      <c r="B4228" t="s">
        <v>20535</v>
      </c>
      <c r="C4228">
        <v>0</v>
      </c>
      <c r="D4228" s="296">
        <v>15.666</v>
      </c>
    </row>
    <row r="4229" spans="1:4" x14ac:dyDescent="0.35">
      <c r="A4229">
        <v>4423</v>
      </c>
      <c r="B4229" t="s">
        <v>20536</v>
      </c>
      <c r="C4229">
        <v>0</v>
      </c>
      <c r="D4229" s="296">
        <v>11.39</v>
      </c>
    </row>
    <row r="4230" spans="1:4" x14ac:dyDescent="0.35">
      <c r="A4230">
        <v>4424</v>
      </c>
      <c r="B4230" t="s">
        <v>20537</v>
      </c>
      <c r="C4230">
        <v>0</v>
      </c>
      <c r="D4230" s="296">
        <v>0.76400000000000001</v>
      </c>
    </row>
    <row r="4231" spans="1:4" x14ac:dyDescent="0.35">
      <c r="A4231">
        <v>4425</v>
      </c>
      <c r="B4231" t="s">
        <v>20538</v>
      </c>
      <c r="C4231">
        <v>0</v>
      </c>
      <c r="D4231" s="296">
        <v>20.75</v>
      </c>
    </row>
    <row r="4232" spans="1:4" x14ac:dyDescent="0.35">
      <c r="A4232">
        <v>4426</v>
      </c>
      <c r="B4232" t="s">
        <v>20539</v>
      </c>
      <c r="C4232">
        <v>0</v>
      </c>
      <c r="D4232" s="296">
        <v>20.18</v>
      </c>
    </row>
    <row r="4233" spans="1:4" x14ac:dyDescent="0.35">
      <c r="A4233">
        <v>4427</v>
      </c>
      <c r="B4233" t="s">
        <v>20540</v>
      </c>
      <c r="C4233">
        <v>0</v>
      </c>
      <c r="D4233" s="296">
        <v>19.100000000000001</v>
      </c>
    </row>
    <row r="4234" spans="1:4" x14ac:dyDescent="0.35">
      <c r="A4234">
        <v>4428</v>
      </c>
      <c r="B4234" t="s">
        <v>20541</v>
      </c>
      <c r="C4234">
        <v>0</v>
      </c>
      <c r="D4234" s="296">
        <v>46.01</v>
      </c>
    </row>
    <row r="4235" spans="1:4" x14ac:dyDescent="0.35">
      <c r="A4235">
        <v>4429</v>
      </c>
      <c r="B4235" t="s">
        <v>20542</v>
      </c>
      <c r="C4235">
        <v>0</v>
      </c>
      <c r="D4235" s="296">
        <v>18.489999999999998</v>
      </c>
    </row>
    <row r="4236" spans="1:4" x14ac:dyDescent="0.35">
      <c r="A4236">
        <v>4430</v>
      </c>
      <c r="B4236" t="s">
        <v>20543</v>
      </c>
      <c r="C4236">
        <v>9</v>
      </c>
      <c r="D4236" s="296">
        <v>16.57</v>
      </c>
    </row>
    <row r="4237" spans="1:4" x14ac:dyDescent="0.35">
      <c r="A4237">
        <v>4431</v>
      </c>
      <c r="B4237" t="s">
        <v>20544</v>
      </c>
      <c r="C4237">
        <v>0</v>
      </c>
      <c r="D4237" s="296">
        <v>16.074999999999999</v>
      </c>
    </row>
    <row r="4238" spans="1:4" x14ac:dyDescent="0.35">
      <c r="A4238">
        <v>4432</v>
      </c>
      <c r="B4238" t="s">
        <v>20545</v>
      </c>
      <c r="C4238">
        <v>0</v>
      </c>
      <c r="D4238" s="296">
        <v>10.486000000000001</v>
      </c>
    </row>
    <row r="4239" spans="1:4" x14ac:dyDescent="0.35">
      <c r="A4239">
        <v>4433</v>
      </c>
      <c r="B4239" t="s">
        <v>20546</v>
      </c>
      <c r="C4239">
        <v>0</v>
      </c>
      <c r="D4239" s="296">
        <v>13.897</v>
      </c>
    </row>
    <row r="4240" spans="1:4" x14ac:dyDescent="0.35">
      <c r="A4240">
        <v>4434</v>
      </c>
      <c r="B4240" t="s">
        <v>20547</v>
      </c>
      <c r="C4240">
        <v>0</v>
      </c>
      <c r="D4240" s="296">
        <v>18.954999999999998</v>
      </c>
    </row>
    <row r="4241" spans="1:4" x14ac:dyDescent="0.35">
      <c r="A4241">
        <v>4435</v>
      </c>
      <c r="B4241" t="s">
        <v>20548</v>
      </c>
      <c r="C4241">
        <v>0</v>
      </c>
      <c r="D4241" s="296">
        <v>14.59</v>
      </c>
    </row>
    <row r="4242" spans="1:4" x14ac:dyDescent="0.35">
      <c r="A4242">
        <v>4436</v>
      </c>
      <c r="B4242" t="s">
        <v>20549</v>
      </c>
      <c r="C4242">
        <v>0</v>
      </c>
      <c r="D4242" s="296">
        <v>0</v>
      </c>
    </row>
    <row r="4243" spans="1:4" x14ac:dyDescent="0.35">
      <c r="A4243">
        <v>4437</v>
      </c>
      <c r="B4243" t="s">
        <v>20550</v>
      </c>
      <c r="C4243">
        <v>9</v>
      </c>
      <c r="D4243" s="296">
        <v>67.16</v>
      </c>
    </row>
    <row r="4244" spans="1:4" x14ac:dyDescent="0.35">
      <c r="A4244">
        <v>4439</v>
      </c>
      <c r="B4244" t="s">
        <v>20551</v>
      </c>
      <c r="C4244">
        <v>0</v>
      </c>
      <c r="D4244" s="296">
        <v>166.58</v>
      </c>
    </row>
    <row r="4245" spans="1:4" x14ac:dyDescent="0.35">
      <c r="A4245">
        <v>4440</v>
      </c>
      <c r="B4245" t="s">
        <v>20552</v>
      </c>
      <c r="C4245">
        <v>0</v>
      </c>
      <c r="D4245" s="296">
        <v>34.69</v>
      </c>
    </row>
    <row r="4246" spans="1:4" x14ac:dyDescent="0.35">
      <c r="A4246">
        <v>4441</v>
      </c>
      <c r="B4246" t="s">
        <v>20553</v>
      </c>
      <c r="C4246">
        <v>0</v>
      </c>
      <c r="D4246" s="296">
        <v>34.619999999999997</v>
      </c>
    </row>
    <row r="4247" spans="1:4" x14ac:dyDescent="0.35">
      <c r="A4247">
        <v>4442</v>
      </c>
      <c r="B4247" t="s">
        <v>20554</v>
      </c>
      <c r="C4247">
        <v>0</v>
      </c>
      <c r="D4247" s="296">
        <v>80.239999999999995</v>
      </c>
    </row>
    <row r="4248" spans="1:4" x14ac:dyDescent="0.35">
      <c r="A4248">
        <v>4443</v>
      </c>
      <c r="B4248" t="s">
        <v>20555</v>
      </c>
      <c r="C4248">
        <v>0</v>
      </c>
      <c r="D4248" s="296">
        <v>86.97</v>
      </c>
    </row>
    <row r="4249" spans="1:4" x14ac:dyDescent="0.35">
      <c r="A4249">
        <v>4444</v>
      </c>
      <c r="B4249" t="s">
        <v>20556</v>
      </c>
      <c r="C4249">
        <v>0</v>
      </c>
      <c r="D4249" s="296">
        <v>12.12</v>
      </c>
    </row>
    <row r="4250" spans="1:4" x14ac:dyDescent="0.35">
      <c r="A4250">
        <v>4445</v>
      </c>
      <c r="B4250" t="s">
        <v>20557</v>
      </c>
      <c r="C4250">
        <v>0</v>
      </c>
      <c r="D4250" s="296">
        <v>15.8</v>
      </c>
    </row>
    <row r="4251" spans="1:4" x14ac:dyDescent="0.35">
      <c r="A4251">
        <v>4446</v>
      </c>
      <c r="B4251" t="s">
        <v>20558</v>
      </c>
      <c r="C4251">
        <v>0</v>
      </c>
      <c r="D4251" s="296">
        <v>17.18</v>
      </c>
    </row>
    <row r="4252" spans="1:4" x14ac:dyDescent="0.35">
      <c r="A4252">
        <v>4447</v>
      </c>
      <c r="B4252" t="s">
        <v>20559</v>
      </c>
      <c r="C4252">
        <v>0</v>
      </c>
      <c r="D4252" s="296">
        <v>16.18</v>
      </c>
    </row>
    <row r="4253" spans="1:4" x14ac:dyDescent="0.35">
      <c r="A4253">
        <v>4448</v>
      </c>
      <c r="B4253" t="s">
        <v>20560</v>
      </c>
      <c r="C4253">
        <v>0</v>
      </c>
      <c r="D4253" s="296">
        <v>26.56</v>
      </c>
    </row>
    <row r="4254" spans="1:4" x14ac:dyDescent="0.35">
      <c r="A4254">
        <v>4449</v>
      </c>
      <c r="B4254" t="s">
        <v>20561</v>
      </c>
      <c r="C4254">
        <v>12</v>
      </c>
      <c r="D4254" s="296">
        <v>14.81</v>
      </c>
    </row>
    <row r="4255" spans="1:4" x14ac:dyDescent="0.35">
      <c r="A4255">
        <v>4450</v>
      </c>
      <c r="B4255" t="s">
        <v>20562</v>
      </c>
      <c r="C4255">
        <v>0</v>
      </c>
      <c r="D4255" s="296">
        <v>20.97</v>
      </c>
    </row>
    <row r="4256" spans="1:4" x14ac:dyDescent="0.35">
      <c r="A4256">
        <v>4451</v>
      </c>
      <c r="B4256" t="s">
        <v>20563</v>
      </c>
      <c r="C4256">
        <v>0</v>
      </c>
      <c r="D4256" s="296">
        <v>27.58</v>
      </c>
    </row>
    <row r="4257" spans="1:4" x14ac:dyDescent="0.35">
      <c r="A4257">
        <v>4452</v>
      </c>
      <c r="B4257" t="s">
        <v>20564</v>
      </c>
      <c r="C4257">
        <v>0</v>
      </c>
      <c r="D4257" s="296">
        <v>13.38</v>
      </c>
    </row>
    <row r="4258" spans="1:4" x14ac:dyDescent="0.35">
      <c r="A4258">
        <v>4453</v>
      </c>
      <c r="B4258" t="s">
        <v>20565</v>
      </c>
      <c r="C4258">
        <v>0</v>
      </c>
      <c r="D4258" s="296">
        <v>45.38</v>
      </c>
    </row>
    <row r="4259" spans="1:4" x14ac:dyDescent="0.35">
      <c r="A4259">
        <v>4454</v>
      </c>
      <c r="B4259" t="s">
        <v>20566</v>
      </c>
      <c r="C4259">
        <v>0</v>
      </c>
      <c r="D4259" s="296">
        <v>19.07</v>
      </c>
    </row>
    <row r="4260" spans="1:4" x14ac:dyDescent="0.35">
      <c r="A4260">
        <v>4455</v>
      </c>
      <c r="B4260" t="s">
        <v>20567</v>
      </c>
      <c r="C4260">
        <v>0</v>
      </c>
      <c r="D4260" s="296">
        <v>33.200000000000003</v>
      </c>
    </row>
    <row r="4261" spans="1:4" x14ac:dyDescent="0.35">
      <c r="A4261">
        <v>4456</v>
      </c>
      <c r="B4261" t="s">
        <v>20568</v>
      </c>
      <c r="C4261">
        <v>0</v>
      </c>
      <c r="D4261" s="296">
        <v>29.75</v>
      </c>
    </row>
    <row r="4262" spans="1:4" x14ac:dyDescent="0.35">
      <c r="A4262">
        <v>4457</v>
      </c>
      <c r="B4262" t="s">
        <v>20569</v>
      </c>
      <c r="C4262">
        <v>0</v>
      </c>
      <c r="D4262" s="296">
        <v>23.08</v>
      </c>
    </row>
    <row r="4263" spans="1:4" x14ac:dyDescent="0.35">
      <c r="A4263">
        <v>4458</v>
      </c>
      <c r="B4263" t="s">
        <v>20570</v>
      </c>
      <c r="C4263">
        <v>0</v>
      </c>
      <c r="D4263" s="296">
        <v>28.28</v>
      </c>
    </row>
    <row r="4264" spans="1:4" x14ac:dyDescent="0.35">
      <c r="A4264">
        <v>4459</v>
      </c>
      <c r="B4264" t="s">
        <v>20571</v>
      </c>
      <c r="C4264">
        <v>0</v>
      </c>
      <c r="D4264" s="296">
        <v>121.45</v>
      </c>
    </row>
    <row r="4265" spans="1:4" x14ac:dyDescent="0.35">
      <c r="A4265">
        <v>4460</v>
      </c>
      <c r="B4265" t="s">
        <v>20572</v>
      </c>
      <c r="C4265">
        <v>0</v>
      </c>
      <c r="D4265" s="296">
        <v>30.83</v>
      </c>
    </row>
    <row r="4266" spans="1:4" x14ac:dyDescent="0.35">
      <c r="A4266">
        <v>4461</v>
      </c>
      <c r="B4266" t="s">
        <v>20573</v>
      </c>
      <c r="C4266">
        <v>0</v>
      </c>
      <c r="D4266" s="296">
        <v>23.27</v>
      </c>
    </row>
    <row r="4267" spans="1:4" x14ac:dyDescent="0.35">
      <c r="A4267">
        <v>4462</v>
      </c>
      <c r="B4267" t="s">
        <v>20574</v>
      </c>
      <c r="C4267">
        <v>0</v>
      </c>
      <c r="D4267" s="296">
        <v>15.16</v>
      </c>
    </row>
    <row r="4268" spans="1:4" x14ac:dyDescent="0.35">
      <c r="A4268">
        <v>4463</v>
      </c>
      <c r="B4268" t="s">
        <v>20575</v>
      </c>
      <c r="C4268">
        <v>0</v>
      </c>
      <c r="D4268" s="296">
        <v>17.8</v>
      </c>
    </row>
    <row r="4269" spans="1:4" x14ac:dyDescent="0.35">
      <c r="A4269">
        <v>4464</v>
      </c>
      <c r="B4269" t="s">
        <v>20576</v>
      </c>
      <c r="C4269">
        <v>0</v>
      </c>
      <c r="D4269" s="296">
        <v>20.2</v>
      </c>
    </row>
    <row r="4270" spans="1:4" x14ac:dyDescent="0.35">
      <c r="A4270">
        <v>4465</v>
      </c>
      <c r="B4270" t="s">
        <v>20577</v>
      </c>
      <c r="C4270">
        <v>3</v>
      </c>
      <c r="D4270" s="296">
        <v>19.11</v>
      </c>
    </row>
    <row r="4271" spans="1:4" x14ac:dyDescent="0.35">
      <c r="A4271">
        <v>4466</v>
      </c>
      <c r="B4271" t="s">
        <v>20578</v>
      </c>
      <c r="C4271">
        <v>6</v>
      </c>
      <c r="D4271" s="296">
        <v>17.75</v>
      </c>
    </row>
    <row r="4272" spans="1:4" x14ac:dyDescent="0.35">
      <c r="A4272">
        <v>4467</v>
      </c>
      <c r="B4272" t="s">
        <v>20579</v>
      </c>
      <c r="C4272">
        <v>42</v>
      </c>
      <c r="D4272" s="296">
        <v>11.26</v>
      </c>
    </row>
    <row r="4273" spans="1:4" x14ac:dyDescent="0.35">
      <c r="A4273">
        <v>4468</v>
      </c>
      <c r="B4273" t="s">
        <v>20580</v>
      </c>
      <c r="C4273">
        <v>0</v>
      </c>
      <c r="D4273" s="296">
        <v>15.31</v>
      </c>
    </row>
    <row r="4274" spans="1:4" x14ac:dyDescent="0.35">
      <c r="A4274">
        <v>4469</v>
      </c>
      <c r="B4274" t="s">
        <v>20581</v>
      </c>
      <c r="C4274">
        <v>0</v>
      </c>
      <c r="D4274" s="296">
        <v>19.28</v>
      </c>
    </row>
    <row r="4275" spans="1:4" x14ac:dyDescent="0.35">
      <c r="A4275">
        <v>4470</v>
      </c>
      <c r="B4275" t="s">
        <v>20582</v>
      </c>
      <c r="C4275">
        <v>0</v>
      </c>
      <c r="D4275" s="296">
        <v>39.15</v>
      </c>
    </row>
    <row r="4276" spans="1:4" x14ac:dyDescent="0.35">
      <c r="A4276">
        <v>4471</v>
      </c>
      <c r="B4276" t="s">
        <v>20583</v>
      </c>
      <c r="C4276">
        <v>0</v>
      </c>
      <c r="D4276" s="296">
        <v>19.28</v>
      </c>
    </row>
    <row r="4277" spans="1:4" x14ac:dyDescent="0.35">
      <c r="A4277">
        <v>4472</v>
      </c>
      <c r="B4277" t="s">
        <v>20584</v>
      </c>
      <c r="C4277">
        <v>15</v>
      </c>
      <c r="D4277" s="296">
        <v>24.34</v>
      </c>
    </row>
    <row r="4278" spans="1:4" x14ac:dyDescent="0.35">
      <c r="A4278">
        <v>4473</v>
      </c>
      <c r="B4278" t="s">
        <v>20585</v>
      </c>
      <c r="C4278">
        <v>0</v>
      </c>
      <c r="D4278" s="296">
        <v>23.53</v>
      </c>
    </row>
    <row r="4279" spans="1:4" x14ac:dyDescent="0.35">
      <c r="A4279">
        <v>4474</v>
      </c>
      <c r="B4279" t="s">
        <v>20586</v>
      </c>
      <c r="C4279">
        <v>0</v>
      </c>
      <c r="D4279" s="296">
        <v>16.48</v>
      </c>
    </row>
    <row r="4280" spans="1:4" x14ac:dyDescent="0.35">
      <c r="A4280">
        <v>4475</v>
      </c>
      <c r="B4280" t="s">
        <v>20587</v>
      </c>
      <c r="C4280">
        <v>0</v>
      </c>
      <c r="D4280" s="296">
        <v>23.02</v>
      </c>
    </row>
    <row r="4281" spans="1:4" x14ac:dyDescent="0.35">
      <c r="A4281">
        <v>4476</v>
      </c>
      <c r="B4281" t="s">
        <v>20588</v>
      </c>
      <c r="C4281">
        <v>0</v>
      </c>
      <c r="D4281" s="296">
        <v>25.01</v>
      </c>
    </row>
    <row r="4282" spans="1:4" x14ac:dyDescent="0.35">
      <c r="A4282">
        <v>4477</v>
      </c>
      <c r="B4282" t="s">
        <v>20589</v>
      </c>
      <c r="C4282">
        <v>0</v>
      </c>
      <c r="D4282" s="296">
        <v>210.48</v>
      </c>
    </row>
    <row r="4283" spans="1:4" x14ac:dyDescent="0.35">
      <c r="A4283">
        <v>4478</v>
      </c>
      <c r="B4283" t="s">
        <v>20590</v>
      </c>
      <c r="C4283">
        <v>0</v>
      </c>
      <c r="D4283" s="296">
        <v>22.201000000000001</v>
      </c>
    </row>
    <row r="4284" spans="1:4" x14ac:dyDescent="0.35">
      <c r="A4284">
        <v>4479</v>
      </c>
      <c r="B4284" t="s">
        <v>20591</v>
      </c>
      <c r="C4284">
        <v>3</v>
      </c>
      <c r="D4284" s="296">
        <v>26.72</v>
      </c>
    </row>
    <row r="4285" spans="1:4" x14ac:dyDescent="0.35">
      <c r="A4285">
        <v>4480</v>
      </c>
      <c r="B4285" t="s">
        <v>20592</v>
      </c>
      <c r="C4285">
        <v>0</v>
      </c>
      <c r="D4285" s="296">
        <v>33.78</v>
      </c>
    </row>
    <row r="4286" spans="1:4" x14ac:dyDescent="0.35">
      <c r="A4286">
        <v>4481</v>
      </c>
      <c r="B4286" t="s">
        <v>20593</v>
      </c>
      <c r="C4286">
        <v>0</v>
      </c>
      <c r="D4286" s="296">
        <v>18.510000000000002</v>
      </c>
    </row>
    <row r="4287" spans="1:4" x14ac:dyDescent="0.35">
      <c r="A4287">
        <v>4482</v>
      </c>
      <c r="B4287" t="s">
        <v>20594</v>
      </c>
      <c r="C4287">
        <v>0</v>
      </c>
      <c r="D4287" s="296">
        <v>22.28</v>
      </c>
    </row>
    <row r="4288" spans="1:4" x14ac:dyDescent="0.35">
      <c r="A4288">
        <v>4483</v>
      </c>
      <c r="B4288" t="s">
        <v>20595</v>
      </c>
      <c r="C4288">
        <v>3</v>
      </c>
      <c r="D4288" s="296">
        <v>29.58</v>
      </c>
    </row>
    <row r="4289" spans="1:4" x14ac:dyDescent="0.35">
      <c r="A4289">
        <v>4484</v>
      </c>
      <c r="B4289" t="s">
        <v>20596</v>
      </c>
      <c r="C4289">
        <v>0</v>
      </c>
      <c r="D4289" s="296">
        <v>17.100000000000001</v>
      </c>
    </row>
    <row r="4290" spans="1:4" x14ac:dyDescent="0.35">
      <c r="A4290">
        <v>4485</v>
      </c>
      <c r="B4290" t="s">
        <v>20597</v>
      </c>
      <c r="C4290">
        <v>3</v>
      </c>
      <c r="D4290" s="296">
        <v>20.69</v>
      </c>
    </row>
    <row r="4291" spans="1:4" x14ac:dyDescent="0.35">
      <c r="A4291">
        <v>4486</v>
      </c>
      <c r="B4291" t="s">
        <v>20598</v>
      </c>
      <c r="C4291">
        <v>0</v>
      </c>
      <c r="D4291" s="296">
        <v>12.03</v>
      </c>
    </row>
    <row r="4292" spans="1:4" x14ac:dyDescent="0.35">
      <c r="A4292">
        <v>4487</v>
      </c>
      <c r="B4292" t="s">
        <v>20599</v>
      </c>
      <c r="C4292">
        <v>0</v>
      </c>
      <c r="D4292" s="296">
        <v>24.69</v>
      </c>
    </row>
    <row r="4293" spans="1:4" x14ac:dyDescent="0.35">
      <c r="A4293">
        <v>4488</v>
      </c>
      <c r="B4293" t="s">
        <v>20600</v>
      </c>
      <c r="C4293">
        <v>0</v>
      </c>
      <c r="D4293" s="296">
        <v>6.97</v>
      </c>
    </row>
    <row r="4294" spans="1:4" x14ac:dyDescent="0.35">
      <c r="A4294">
        <v>4489</v>
      </c>
      <c r="B4294" t="s">
        <v>20601</v>
      </c>
      <c r="C4294">
        <v>12</v>
      </c>
      <c r="D4294" s="296">
        <v>16.28</v>
      </c>
    </row>
    <row r="4295" spans="1:4" x14ac:dyDescent="0.35">
      <c r="A4295">
        <v>4490</v>
      </c>
      <c r="B4295" t="s">
        <v>20602</v>
      </c>
      <c r="C4295">
        <v>0</v>
      </c>
      <c r="D4295" s="296">
        <v>6.3959999999999999</v>
      </c>
    </row>
    <row r="4296" spans="1:4" x14ac:dyDescent="0.35">
      <c r="A4296">
        <v>4491</v>
      </c>
      <c r="B4296" t="s">
        <v>20603</v>
      </c>
      <c r="C4296">
        <v>0</v>
      </c>
      <c r="D4296" s="296">
        <v>10.563000000000001</v>
      </c>
    </row>
    <row r="4297" spans="1:4" x14ac:dyDescent="0.35">
      <c r="A4297">
        <v>4492</v>
      </c>
      <c r="B4297" t="s">
        <v>20604</v>
      </c>
      <c r="C4297">
        <v>0</v>
      </c>
      <c r="D4297" s="296">
        <v>18.573</v>
      </c>
    </row>
    <row r="4298" spans="1:4" x14ac:dyDescent="0.35">
      <c r="A4298">
        <v>4493</v>
      </c>
      <c r="B4298" t="s">
        <v>20605</v>
      </c>
      <c r="C4298">
        <v>0</v>
      </c>
      <c r="D4298" s="296">
        <v>18.573</v>
      </c>
    </row>
    <row r="4299" spans="1:4" x14ac:dyDescent="0.35">
      <c r="A4299">
        <v>4494</v>
      </c>
      <c r="B4299" t="s">
        <v>20606</v>
      </c>
      <c r="C4299">
        <v>0</v>
      </c>
      <c r="D4299" s="296">
        <v>17.523</v>
      </c>
    </row>
    <row r="4300" spans="1:4" x14ac:dyDescent="0.35">
      <c r="A4300">
        <v>4495</v>
      </c>
      <c r="B4300" t="s">
        <v>20607</v>
      </c>
      <c r="C4300">
        <v>15</v>
      </c>
      <c r="D4300" s="296">
        <v>10.11</v>
      </c>
    </row>
    <row r="4301" spans="1:4" x14ac:dyDescent="0.35">
      <c r="A4301">
        <v>4496</v>
      </c>
      <c r="B4301" t="s">
        <v>20608</v>
      </c>
      <c r="C4301">
        <v>0</v>
      </c>
      <c r="D4301" s="296">
        <v>84.65</v>
      </c>
    </row>
    <row r="4302" spans="1:4" x14ac:dyDescent="0.35">
      <c r="A4302">
        <v>4497</v>
      </c>
      <c r="B4302" t="s">
        <v>20609</v>
      </c>
      <c r="C4302">
        <v>6</v>
      </c>
      <c r="D4302" s="296">
        <v>17.91</v>
      </c>
    </row>
    <row r="4303" spans="1:4" x14ac:dyDescent="0.35">
      <c r="A4303">
        <v>4498</v>
      </c>
      <c r="B4303" t="s">
        <v>20610</v>
      </c>
      <c r="C4303">
        <v>0</v>
      </c>
      <c r="D4303" s="296">
        <v>12</v>
      </c>
    </row>
    <row r="4304" spans="1:4" x14ac:dyDescent="0.35">
      <c r="A4304">
        <v>4499</v>
      </c>
      <c r="B4304" t="s">
        <v>20611</v>
      </c>
      <c r="C4304">
        <v>0</v>
      </c>
      <c r="D4304" s="296">
        <v>12</v>
      </c>
    </row>
    <row r="4305" spans="1:4" x14ac:dyDescent="0.35">
      <c r="A4305">
        <v>4500</v>
      </c>
      <c r="B4305" t="s">
        <v>20612</v>
      </c>
      <c r="C4305">
        <v>0</v>
      </c>
      <c r="D4305" s="296">
        <v>25.4</v>
      </c>
    </row>
    <row r="4306" spans="1:4" x14ac:dyDescent="0.35">
      <c r="A4306">
        <v>4501</v>
      </c>
      <c r="B4306" t="s">
        <v>20613</v>
      </c>
      <c r="C4306">
        <v>0</v>
      </c>
      <c r="D4306" s="296">
        <v>17.196000000000002</v>
      </c>
    </row>
    <row r="4307" spans="1:4" x14ac:dyDescent="0.35">
      <c r="A4307">
        <v>4502</v>
      </c>
      <c r="B4307" t="s">
        <v>20614</v>
      </c>
      <c r="C4307">
        <v>0</v>
      </c>
      <c r="D4307" s="296">
        <v>0</v>
      </c>
    </row>
    <row r="4308" spans="1:4" x14ac:dyDescent="0.35">
      <c r="A4308">
        <v>4503</v>
      </c>
      <c r="B4308" t="s">
        <v>20615</v>
      </c>
      <c r="C4308">
        <v>12</v>
      </c>
      <c r="D4308" s="296">
        <v>8.09</v>
      </c>
    </row>
    <row r="4309" spans="1:4" x14ac:dyDescent="0.35">
      <c r="A4309">
        <v>4504</v>
      </c>
      <c r="B4309" t="s">
        <v>20616</v>
      </c>
      <c r="C4309">
        <v>0</v>
      </c>
      <c r="D4309" s="296">
        <v>0</v>
      </c>
    </row>
    <row r="4310" spans="1:4" x14ac:dyDescent="0.35">
      <c r="A4310">
        <v>4505</v>
      </c>
      <c r="B4310" t="s">
        <v>20617</v>
      </c>
      <c r="C4310">
        <v>0</v>
      </c>
      <c r="D4310" s="296">
        <v>18.536000000000001</v>
      </c>
    </row>
    <row r="4311" spans="1:4" x14ac:dyDescent="0.35">
      <c r="A4311">
        <v>4506</v>
      </c>
      <c r="B4311" t="s">
        <v>20618</v>
      </c>
      <c r="C4311">
        <v>12</v>
      </c>
      <c r="D4311" s="296">
        <v>13.36</v>
      </c>
    </row>
    <row r="4312" spans="1:4" x14ac:dyDescent="0.35">
      <c r="A4312">
        <v>4507</v>
      </c>
      <c r="B4312" t="s">
        <v>20619</v>
      </c>
      <c r="C4312">
        <v>0</v>
      </c>
      <c r="D4312" s="296">
        <v>16.760000000000002</v>
      </c>
    </row>
    <row r="4313" spans="1:4" x14ac:dyDescent="0.35">
      <c r="A4313">
        <v>4508</v>
      </c>
      <c r="B4313" t="s">
        <v>20620</v>
      </c>
      <c r="C4313">
        <v>0</v>
      </c>
      <c r="D4313" s="296">
        <v>17.53</v>
      </c>
    </row>
    <row r="4314" spans="1:4" x14ac:dyDescent="0.35">
      <c r="A4314">
        <v>4509</v>
      </c>
      <c r="B4314" t="s">
        <v>20621</v>
      </c>
      <c r="C4314">
        <v>6</v>
      </c>
      <c r="D4314" s="296">
        <v>26.13</v>
      </c>
    </row>
    <row r="4315" spans="1:4" x14ac:dyDescent="0.35">
      <c r="A4315">
        <v>4510</v>
      </c>
      <c r="B4315" t="s">
        <v>20622</v>
      </c>
      <c r="C4315">
        <v>0</v>
      </c>
      <c r="D4315" s="296">
        <v>28.69</v>
      </c>
    </row>
    <row r="4316" spans="1:4" x14ac:dyDescent="0.35">
      <c r="A4316">
        <v>4511</v>
      </c>
      <c r="B4316" t="s">
        <v>20623</v>
      </c>
      <c r="C4316">
        <v>0</v>
      </c>
      <c r="D4316" s="296">
        <v>0</v>
      </c>
    </row>
    <row r="4317" spans="1:4" x14ac:dyDescent="0.35">
      <c r="A4317">
        <v>4512</v>
      </c>
      <c r="B4317" t="s">
        <v>20624</v>
      </c>
      <c r="C4317">
        <v>0</v>
      </c>
      <c r="D4317" s="296">
        <v>17.39</v>
      </c>
    </row>
    <row r="4318" spans="1:4" x14ac:dyDescent="0.35">
      <c r="A4318">
        <v>4513</v>
      </c>
      <c r="B4318" t="s">
        <v>20625</v>
      </c>
      <c r="C4318">
        <v>0</v>
      </c>
      <c r="D4318" s="296">
        <v>7.43</v>
      </c>
    </row>
    <row r="4319" spans="1:4" x14ac:dyDescent="0.35">
      <c r="A4319">
        <v>4514</v>
      </c>
      <c r="B4319" t="s">
        <v>20626</v>
      </c>
      <c r="C4319">
        <v>0</v>
      </c>
      <c r="D4319" s="296">
        <v>8.14</v>
      </c>
    </row>
    <row r="4320" spans="1:4" x14ac:dyDescent="0.35">
      <c r="A4320">
        <v>4515</v>
      </c>
      <c r="B4320" t="s">
        <v>20627</v>
      </c>
      <c r="C4320">
        <v>0</v>
      </c>
      <c r="D4320" s="296">
        <v>8.14</v>
      </c>
    </row>
    <row r="4321" spans="1:4" x14ac:dyDescent="0.35">
      <c r="A4321">
        <v>4516</v>
      </c>
      <c r="B4321" t="s">
        <v>20628</v>
      </c>
      <c r="C4321">
        <v>0</v>
      </c>
      <c r="D4321" s="296">
        <v>0</v>
      </c>
    </row>
    <row r="4322" spans="1:4" x14ac:dyDescent="0.35">
      <c r="A4322">
        <v>4517</v>
      </c>
      <c r="B4322" t="s">
        <v>20629</v>
      </c>
      <c r="C4322">
        <v>0</v>
      </c>
      <c r="D4322" s="296">
        <v>8.23</v>
      </c>
    </row>
    <row r="4323" spans="1:4" x14ac:dyDescent="0.35">
      <c r="A4323">
        <v>4518</v>
      </c>
      <c r="B4323" t="s">
        <v>20630</v>
      </c>
      <c r="C4323">
        <v>42</v>
      </c>
      <c r="D4323" s="296">
        <v>4.5999999999999996</v>
      </c>
    </row>
    <row r="4324" spans="1:4" x14ac:dyDescent="0.35">
      <c r="A4324">
        <v>4519</v>
      </c>
      <c r="B4324" t="s">
        <v>20631</v>
      </c>
      <c r="C4324">
        <v>0</v>
      </c>
      <c r="D4324" s="296">
        <v>13.91</v>
      </c>
    </row>
    <row r="4325" spans="1:4" x14ac:dyDescent="0.35">
      <c r="A4325">
        <v>4520</v>
      </c>
      <c r="B4325" t="s">
        <v>20632</v>
      </c>
      <c r="C4325">
        <v>12</v>
      </c>
      <c r="D4325" s="296">
        <v>3.7749999999999999</v>
      </c>
    </row>
    <row r="4326" spans="1:4" x14ac:dyDescent="0.35">
      <c r="A4326">
        <v>4521</v>
      </c>
      <c r="B4326" t="s">
        <v>20633</v>
      </c>
      <c r="C4326">
        <v>0</v>
      </c>
      <c r="D4326" s="296">
        <v>4.63</v>
      </c>
    </row>
    <row r="4327" spans="1:4" x14ac:dyDescent="0.35">
      <c r="A4327">
        <v>4522</v>
      </c>
      <c r="B4327" t="s">
        <v>20634</v>
      </c>
      <c r="C4327">
        <v>0</v>
      </c>
      <c r="D4327" s="296">
        <v>16.2</v>
      </c>
    </row>
    <row r="4328" spans="1:4" x14ac:dyDescent="0.35">
      <c r="A4328">
        <v>4523</v>
      </c>
      <c r="B4328" t="s">
        <v>20635</v>
      </c>
      <c r="C4328">
        <v>24</v>
      </c>
      <c r="D4328" s="296">
        <v>9.14</v>
      </c>
    </row>
    <row r="4329" spans="1:4" x14ac:dyDescent="0.35">
      <c r="A4329">
        <v>4524</v>
      </c>
      <c r="B4329" t="s">
        <v>20636</v>
      </c>
      <c r="C4329">
        <v>0</v>
      </c>
      <c r="D4329" s="296">
        <v>96</v>
      </c>
    </row>
    <row r="4330" spans="1:4" x14ac:dyDescent="0.35">
      <c r="A4330">
        <v>4525</v>
      </c>
      <c r="B4330" t="s">
        <v>20637</v>
      </c>
      <c r="C4330">
        <v>0</v>
      </c>
      <c r="D4330" s="296">
        <v>6.56</v>
      </c>
    </row>
    <row r="4331" spans="1:4" x14ac:dyDescent="0.35">
      <c r="A4331">
        <v>4526</v>
      </c>
      <c r="B4331" t="s">
        <v>20638</v>
      </c>
      <c r="C4331">
        <v>0</v>
      </c>
      <c r="D4331" s="296">
        <v>8</v>
      </c>
    </row>
    <row r="4332" spans="1:4" x14ac:dyDescent="0.35">
      <c r="A4332">
        <v>4527</v>
      </c>
      <c r="B4332" t="s">
        <v>20639</v>
      </c>
      <c r="C4332">
        <v>0</v>
      </c>
      <c r="D4332" s="296">
        <v>72.22</v>
      </c>
    </row>
    <row r="4333" spans="1:4" x14ac:dyDescent="0.35">
      <c r="A4333">
        <v>4528</v>
      </c>
      <c r="B4333" t="s">
        <v>20640</v>
      </c>
      <c r="C4333">
        <v>0</v>
      </c>
      <c r="D4333" s="296">
        <v>44.3</v>
      </c>
    </row>
    <row r="4334" spans="1:4" x14ac:dyDescent="0.35">
      <c r="A4334">
        <v>4529</v>
      </c>
      <c r="B4334" t="s">
        <v>20641</v>
      </c>
      <c r="C4334">
        <v>0</v>
      </c>
      <c r="D4334" s="296">
        <v>52</v>
      </c>
    </row>
    <row r="4335" spans="1:4" x14ac:dyDescent="0.35">
      <c r="A4335">
        <v>4530</v>
      </c>
      <c r="B4335" t="s">
        <v>20642</v>
      </c>
      <c r="C4335">
        <v>0</v>
      </c>
      <c r="D4335" s="296">
        <v>26.655999999999999</v>
      </c>
    </row>
    <row r="4336" spans="1:4" x14ac:dyDescent="0.35">
      <c r="A4336">
        <v>4531</v>
      </c>
      <c r="B4336" t="s">
        <v>20643</v>
      </c>
      <c r="C4336">
        <v>0</v>
      </c>
      <c r="D4336" s="296">
        <v>30.43</v>
      </c>
    </row>
    <row r="4337" spans="1:4" x14ac:dyDescent="0.35">
      <c r="A4337">
        <v>4532</v>
      </c>
      <c r="B4337" t="s">
        <v>20644</v>
      </c>
      <c r="C4337">
        <v>0</v>
      </c>
      <c r="D4337" s="296">
        <v>30.51</v>
      </c>
    </row>
    <row r="4338" spans="1:4" x14ac:dyDescent="0.35">
      <c r="A4338">
        <v>4533</v>
      </c>
      <c r="B4338" t="s">
        <v>20645</v>
      </c>
      <c r="C4338">
        <v>0</v>
      </c>
      <c r="D4338" s="296">
        <v>30.51</v>
      </c>
    </row>
    <row r="4339" spans="1:4" x14ac:dyDescent="0.35">
      <c r="A4339">
        <v>4534</v>
      </c>
      <c r="B4339" t="s">
        <v>20646</v>
      </c>
      <c r="C4339">
        <v>0</v>
      </c>
      <c r="D4339" s="296">
        <v>101.35</v>
      </c>
    </row>
    <row r="4340" spans="1:4" x14ac:dyDescent="0.35">
      <c r="A4340">
        <v>4535</v>
      </c>
      <c r="B4340" t="s">
        <v>20647</v>
      </c>
      <c r="C4340">
        <v>0</v>
      </c>
      <c r="D4340" s="296">
        <v>460</v>
      </c>
    </row>
    <row r="4341" spans="1:4" x14ac:dyDescent="0.35">
      <c r="A4341">
        <v>4536</v>
      </c>
      <c r="B4341" t="s">
        <v>20648</v>
      </c>
      <c r="C4341">
        <v>0</v>
      </c>
      <c r="D4341" s="296">
        <v>20.9</v>
      </c>
    </row>
    <row r="4342" spans="1:4" x14ac:dyDescent="0.35">
      <c r="A4342">
        <v>4537</v>
      </c>
      <c r="B4342" t="s">
        <v>20649</v>
      </c>
      <c r="C4342">
        <v>0</v>
      </c>
      <c r="D4342" s="296">
        <v>11.3</v>
      </c>
    </row>
    <row r="4343" spans="1:4" x14ac:dyDescent="0.35">
      <c r="A4343">
        <v>4539</v>
      </c>
      <c r="B4343" t="s">
        <v>20650</v>
      </c>
      <c r="C4343">
        <v>117</v>
      </c>
      <c r="D4343" s="296">
        <v>3.9319999999999999</v>
      </c>
    </row>
    <row r="4344" spans="1:4" x14ac:dyDescent="0.35">
      <c r="A4344">
        <v>4540</v>
      </c>
      <c r="B4344" t="s">
        <v>20651</v>
      </c>
      <c r="C4344">
        <v>0</v>
      </c>
      <c r="D4344" s="296">
        <v>2.581</v>
      </c>
    </row>
    <row r="4345" spans="1:4" x14ac:dyDescent="0.35">
      <c r="A4345">
        <v>4541</v>
      </c>
      <c r="B4345" t="s">
        <v>20652</v>
      </c>
      <c r="C4345">
        <v>0</v>
      </c>
      <c r="D4345" s="296">
        <v>3.05</v>
      </c>
    </row>
    <row r="4346" spans="1:4" x14ac:dyDescent="0.35">
      <c r="A4346">
        <v>4542</v>
      </c>
      <c r="B4346" t="s">
        <v>20653</v>
      </c>
      <c r="C4346">
        <v>0</v>
      </c>
      <c r="D4346" s="296">
        <v>2.35</v>
      </c>
    </row>
    <row r="4347" spans="1:4" x14ac:dyDescent="0.35">
      <c r="A4347">
        <v>4543</v>
      </c>
      <c r="B4347" t="s">
        <v>20654</v>
      </c>
      <c r="C4347">
        <v>0</v>
      </c>
      <c r="D4347" s="296">
        <v>27.9</v>
      </c>
    </row>
    <row r="4348" spans="1:4" x14ac:dyDescent="0.35">
      <c r="A4348">
        <v>4544</v>
      </c>
      <c r="B4348" t="s">
        <v>20655</v>
      </c>
      <c r="C4348">
        <v>180</v>
      </c>
      <c r="D4348" s="296">
        <v>5.95</v>
      </c>
    </row>
    <row r="4349" spans="1:4" x14ac:dyDescent="0.35">
      <c r="A4349">
        <v>4545</v>
      </c>
      <c r="B4349" t="s">
        <v>20656</v>
      </c>
      <c r="C4349">
        <v>36</v>
      </c>
      <c r="D4349" s="296">
        <v>7.5380000000000003</v>
      </c>
    </row>
    <row r="4350" spans="1:4" x14ac:dyDescent="0.35">
      <c r="A4350">
        <v>4546</v>
      </c>
      <c r="B4350" t="s">
        <v>20657</v>
      </c>
      <c r="C4350">
        <v>36</v>
      </c>
      <c r="D4350" s="296">
        <v>5.58</v>
      </c>
    </row>
    <row r="4351" spans="1:4" x14ac:dyDescent="0.35">
      <c r="A4351">
        <v>4547</v>
      </c>
      <c r="B4351" t="s">
        <v>20658</v>
      </c>
      <c r="C4351">
        <v>30</v>
      </c>
      <c r="D4351" s="296">
        <v>5.8540000000000001</v>
      </c>
    </row>
    <row r="4352" spans="1:4" x14ac:dyDescent="0.35">
      <c r="A4352">
        <v>4548</v>
      </c>
      <c r="B4352" t="s">
        <v>20659</v>
      </c>
      <c r="C4352">
        <v>240</v>
      </c>
      <c r="D4352" s="296">
        <v>5.3209999999999997</v>
      </c>
    </row>
    <row r="4353" spans="1:4" x14ac:dyDescent="0.35">
      <c r="A4353">
        <v>4549</v>
      </c>
      <c r="B4353" t="s">
        <v>20660</v>
      </c>
      <c r="C4353">
        <v>24</v>
      </c>
      <c r="D4353" s="296">
        <v>4.45</v>
      </c>
    </row>
    <row r="4354" spans="1:4" x14ac:dyDescent="0.35">
      <c r="A4354">
        <v>4550</v>
      </c>
      <c r="B4354" t="s">
        <v>20661</v>
      </c>
      <c r="C4354">
        <v>0</v>
      </c>
      <c r="D4354" s="296">
        <v>6.9269999999999996</v>
      </c>
    </row>
    <row r="4355" spans="1:4" x14ac:dyDescent="0.35">
      <c r="A4355">
        <v>4551</v>
      </c>
      <c r="B4355" t="s">
        <v>20662</v>
      </c>
      <c r="C4355">
        <v>0</v>
      </c>
      <c r="D4355" s="296">
        <v>4.62</v>
      </c>
    </row>
    <row r="4356" spans="1:4" x14ac:dyDescent="0.35">
      <c r="A4356">
        <v>4552</v>
      </c>
      <c r="B4356" t="s">
        <v>20663</v>
      </c>
      <c r="C4356">
        <v>0</v>
      </c>
      <c r="D4356" s="296">
        <v>9.3680000000000003</v>
      </c>
    </row>
    <row r="4357" spans="1:4" x14ac:dyDescent="0.35">
      <c r="A4357">
        <v>4553</v>
      </c>
      <c r="B4357" t="s">
        <v>20664</v>
      </c>
      <c r="C4357">
        <v>0</v>
      </c>
      <c r="D4357" s="296">
        <v>22.7</v>
      </c>
    </row>
    <row r="4358" spans="1:4" x14ac:dyDescent="0.35">
      <c r="A4358">
        <v>4554</v>
      </c>
      <c r="B4358" t="s">
        <v>20665</v>
      </c>
      <c r="C4358">
        <v>0</v>
      </c>
      <c r="D4358" s="296">
        <v>21.98</v>
      </c>
    </row>
    <row r="4359" spans="1:4" x14ac:dyDescent="0.35">
      <c r="A4359">
        <v>4555</v>
      </c>
      <c r="B4359" t="s">
        <v>20666</v>
      </c>
      <c r="C4359">
        <v>0</v>
      </c>
      <c r="D4359" s="296">
        <v>11.8</v>
      </c>
    </row>
    <row r="4360" spans="1:4" x14ac:dyDescent="0.35">
      <c r="A4360">
        <v>4556</v>
      </c>
      <c r="B4360" t="s">
        <v>20667</v>
      </c>
      <c r="C4360">
        <v>0</v>
      </c>
      <c r="D4360" s="296">
        <v>60.27</v>
      </c>
    </row>
    <row r="4361" spans="1:4" x14ac:dyDescent="0.35">
      <c r="A4361">
        <v>4557</v>
      </c>
      <c r="B4361" t="s">
        <v>20668</v>
      </c>
      <c r="C4361">
        <v>0</v>
      </c>
      <c r="D4361" s="296">
        <v>14.536</v>
      </c>
    </row>
    <row r="4362" spans="1:4" x14ac:dyDescent="0.35">
      <c r="A4362">
        <v>4558</v>
      </c>
      <c r="B4362" t="s">
        <v>20669</v>
      </c>
      <c r="C4362">
        <v>0</v>
      </c>
      <c r="D4362" s="296">
        <v>7.6349999999999998</v>
      </c>
    </row>
    <row r="4363" spans="1:4" x14ac:dyDescent="0.35">
      <c r="A4363">
        <v>4559</v>
      </c>
      <c r="B4363" t="s">
        <v>20670</v>
      </c>
      <c r="C4363">
        <v>0</v>
      </c>
      <c r="D4363" s="296">
        <v>11.5</v>
      </c>
    </row>
    <row r="4364" spans="1:4" x14ac:dyDescent="0.35">
      <c r="A4364">
        <v>4560</v>
      </c>
      <c r="B4364" t="s">
        <v>20671</v>
      </c>
      <c r="C4364">
        <v>0</v>
      </c>
      <c r="D4364" s="296">
        <v>11.5</v>
      </c>
    </row>
    <row r="4365" spans="1:4" x14ac:dyDescent="0.35">
      <c r="A4365">
        <v>4561</v>
      </c>
      <c r="B4365" t="s">
        <v>20672</v>
      </c>
      <c r="C4365">
        <v>0</v>
      </c>
      <c r="D4365" s="296">
        <v>42</v>
      </c>
    </row>
    <row r="4366" spans="1:4" x14ac:dyDescent="0.35">
      <c r="A4366">
        <v>4562</v>
      </c>
      <c r="B4366" t="s">
        <v>20673</v>
      </c>
      <c r="C4366">
        <v>0</v>
      </c>
      <c r="D4366" s="296">
        <v>5.89</v>
      </c>
    </row>
    <row r="4367" spans="1:4" x14ac:dyDescent="0.35">
      <c r="A4367">
        <v>4563</v>
      </c>
      <c r="B4367" t="s">
        <v>20674</v>
      </c>
      <c r="C4367">
        <v>0</v>
      </c>
      <c r="D4367" s="296">
        <v>5.89</v>
      </c>
    </row>
    <row r="4368" spans="1:4" x14ac:dyDescent="0.35">
      <c r="A4368">
        <v>4564</v>
      </c>
      <c r="B4368" t="s">
        <v>20675</v>
      </c>
      <c r="C4368">
        <v>0</v>
      </c>
      <c r="D4368" s="296">
        <v>6.1639999999999997</v>
      </c>
    </row>
    <row r="4369" spans="1:4" x14ac:dyDescent="0.35">
      <c r="A4369">
        <v>4565</v>
      </c>
      <c r="B4369" t="s">
        <v>20676</v>
      </c>
      <c r="C4369">
        <v>0</v>
      </c>
      <c r="D4369" s="296">
        <v>6.3479999999999999</v>
      </c>
    </row>
    <row r="4370" spans="1:4" x14ac:dyDescent="0.35">
      <c r="A4370">
        <v>4566</v>
      </c>
      <c r="B4370" t="s">
        <v>20677</v>
      </c>
      <c r="C4370">
        <v>0</v>
      </c>
      <c r="D4370" s="296">
        <v>5.89</v>
      </c>
    </row>
    <row r="4371" spans="1:4" x14ac:dyDescent="0.35">
      <c r="A4371">
        <v>4567</v>
      </c>
      <c r="B4371" t="s">
        <v>20678</v>
      </c>
      <c r="C4371">
        <v>0</v>
      </c>
      <c r="D4371" s="296">
        <v>0</v>
      </c>
    </row>
    <row r="4372" spans="1:4" x14ac:dyDescent="0.35">
      <c r="A4372">
        <v>4568</v>
      </c>
      <c r="B4372" t="s">
        <v>20679</v>
      </c>
      <c r="C4372">
        <v>0</v>
      </c>
      <c r="D4372" s="296">
        <v>15</v>
      </c>
    </row>
    <row r="4373" spans="1:4" x14ac:dyDescent="0.35">
      <c r="A4373">
        <v>4569</v>
      </c>
      <c r="B4373" t="s">
        <v>20680</v>
      </c>
      <c r="C4373">
        <v>0</v>
      </c>
      <c r="D4373" s="296">
        <v>19.18</v>
      </c>
    </row>
    <row r="4374" spans="1:4" x14ac:dyDescent="0.35">
      <c r="A4374">
        <v>4570</v>
      </c>
      <c r="B4374" t="s">
        <v>20681</v>
      </c>
      <c r="C4374">
        <v>0</v>
      </c>
      <c r="D4374" s="296">
        <v>9.14</v>
      </c>
    </row>
    <row r="4375" spans="1:4" x14ac:dyDescent="0.35">
      <c r="A4375">
        <v>4571</v>
      </c>
      <c r="B4375" t="s">
        <v>20682</v>
      </c>
      <c r="C4375">
        <v>0</v>
      </c>
      <c r="D4375" s="296">
        <v>0</v>
      </c>
    </row>
    <row r="4376" spans="1:4" x14ac:dyDescent="0.35">
      <c r="A4376">
        <v>4572</v>
      </c>
      <c r="B4376" t="s">
        <v>20683</v>
      </c>
      <c r="C4376">
        <v>0</v>
      </c>
      <c r="D4376" s="296">
        <v>19</v>
      </c>
    </row>
    <row r="4377" spans="1:4" x14ac:dyDescent="0.35">
      <c r="A4377">
        <v>4573</v>
      </c>
      <c r="B4377" t="s">
        <v>20684</v>
      </c>
      <c r="C4377">
        <v>0</v>
      </c>
      <c r="D4377" s="296">
        <v>7.7160000000000002</v>
      </c>
    </row>
    <row r="4378" spans="1:4" x14ac:dyDescent="0.35">
      <c r="A4378">
        <v>4574</v>
      </c>
      <c r="B4378" t="s">
        <v>20685</v>
      </c>
      <c r="C4378">
        <v>0</v>
      </c>
      <c r="D4378" s="296">
        <v>8.11</v>
      </c>
    </row>
    <row r="4379" spans="1:4" x14ac:dyDescent="0.35">
      <c r="A4379">
        <v>4575</v>
      </c>
      <c r="B4379" t="s">
        <v>20686</v>
      </c>
      <c r="C4379">
        <v>0</v>
      </c>
      <c r="D4379" s="296">
        <v>22.48</v>
      </c>
    </row>
    <row r="4380" spans="1:4" x14ac:dyDescent="0.35">
      <c r="A4380">
        <v>4576</v>
      </c>
      <c r="B4380" t="s">
        <v>20687</v>
      </c>
      <c r="C4380">
        <v>0</v>
      </c>
      <c r="D4380" s="296">
        <v>11.01</v>
      </c>
    </row>
    <row r="4381" spans="1:4" x14ac:dyDescent="0.35">
      <c r="A4381">
        <v>4577</v>
      </c>
      <c r="B4381" t="s">
        <v>20688</v>
      </c>
      <c r="C4381">
        <v>0</v>
      </c>
      <c r="D4381" s="296">
        <v>9.11</v>
      </c>
    </row>
    <row r="4382" spans="1:4" x14ac:dyDescent="0.35">
      <c r="A4382">
        <v>4578</v>
      </c>
      <c r="B4382" t="s">
        <v>20689</v>
      </c>
      <c r="C4382">
        <v>0</v>
      </c>
      <c r="D4382" s="296">
        <v>10.28</v>
      </c>
    </row>
    <row r="4383" spans="1:4" x14ac:dyDescent="0.35">
      <c r="A4383">
        <v>4579</v>
      </c>
      <c r="B4383" t="s">
        <v>20690</v>
      </c>
      <c r="C4383">
        <v>0</v>
      </c>
      <c r="D4383" s="296">
        <v>11.69</v>
      </c>
    </row>
    <row r="4384" spans="1:4" x14ac:dyDescent="0.35">
      <c r="A4384">
        <v>4580</v>
      </c>
      <c r="B4384" t="s">
        <v>20691</v>
      </c>
      <c r="C4384">
        <v>6</v>
      </c>
      <c r="D4384" s="296">
        <v>8.8000000000000007</v>
      </c>
    </row>
    <row r="4385" spans="1:4" x14ac:dyDescent="0.35">
      <c r="A4385">
        <v>4581</v>
      </c>
      <c r="B4385" t="s">
        <v>20692</v>
      </c>
      <c r="C4385">
        <v>3</v>
      </c>
      <c r="D4385" s="296">
        <v>18.16</v>
      </c>
    </row>
    <row r="4386" spans="1:4" x14ac:dyDescent="0.35">
      <c r="A4386">
        <v>4582</v>
      </c>
      <c r="B4386" t="s">
        <v>20693</v>
      </c>
      <c r="C4386">
        <v>0</v>
      </c>
      <c r="D4386" s="296">
        <v>26.1</v>
      </c>
    </row>
    <row r="4387" spans="1:4" x14ac:dyDescent="0.35">
      <c r="A4387">
        <v>4583</v>
      </c>
      <c r="B4387" t="s">
        <v>20694</v>
      </c>
      <c r="C4387">
        <v>0</v>
      </c>
      <c r="D4387" s="296">
        <v>33.33</v>
      </c>
    </row>
    <row r="4388" spans="1:4" x14ac:dyDescent="0.35">
      <c r="A4388">
        <v>4584</v>
      </c>
      <c r="B4388" t="s">
        <v>20695</v>
      </c>
      <c r="C4388">
        <v>0</v>
      </c>
      <c r="D4388" s="296">
        <v>7.75</v>
      </c>
    </row>
    <row r="4389" spans="1:4" x14ac:dyDescent="0.35">
      <c r="A4389">
        <v>4585</v>
      </c>
      <c r="B4389" t="s">
        <v>20696</v>
      </c>
      <c r="C4389">
        <v>6</v>
      </c>
      <c r="D4389" s="296">
        <v>7.67</v>
      </c>
    </row>
    <row r="4390" spans="1:4" x14ac:dyDescent="0.35">
      <c r="A4390">
        <v>4586</v>
      </c>
      <c r="B4390" t="s">
        <v>20697</v>
      </c>
      <c r="C4390">
        <v>0</v>
      </c>
      <c r="D4390" s="296">
        <v>30.34</v>
      </c>
    </row>
    <row r="4391" spans="1:4" x14ac:dyDescent="0.35">
      <c r="A4391">
        <v>4587</v>
      </c>
      <c r="B4391" t="s">
        <v>20698</v>
      </c>
      <c r="C4391">
        <v>12</v>
      </c>
      <c r="D4391" s="296">
        <v>7.0540000000000003</v>
      </c>
    </row>
    <row r="4392" spans="1:4" x14ac:dyDescent="0.35">
      <c r="A4392">
        <v>4588</v>
      </c>
      <c r="B4392" t="s">
        <v>20699</v>
      </c>
      <c r="C4392">
        <v>24</v>
      </c>
      <c r="D4392" s="296">
        <v>6.7</v>
      </c>
    </row>
    <row r="4393" spans="1:4" x14ac:dyDescent="0.35">
      <c r="A4393">
        <v>4589</v>
      </c>
      <c r="B4393" t="s">
        <v>20700</v>
      </c>
      <c r="C4393">
        <v>0</v>
      </c>
      <c r="D4393" s="296">
        <v>6.07</v>
      </c>
    </row>
    <row r="4394" spans="1:4" x14ac:dyDescent="0.35">
      <c r="A4394">
        <v>4590</v>
      </c>
      <c r="B4394" t="s">
        <v>20701</v>
      </c>
      <c r="C4394">
        <v>0</v>
      </c>
      <c r="D4394" s="296">
        <v>9.9749999999999996</v>
      </c>
    </row>
    <row r="4395" spans="1:4" x14ac:dyDescent="0.35">
      <c r="A4395">
        <v>4591</v>
      </c>
      <c r="B4395" t="s">
        <v>20702</v>
      </c>
      <c r="C4395">
        <v>0</v>
      </c>
      <c r="D4395" s="296">
        <v>21.88</v>
      </c>
    </row>
    <row r="4396" spans="1:4" x14ac:dyDescent="0.35">
      <c r="A4396">
        <v>4592</v>
      </c>
      <c r="B4396" t="s">
        <v>20703</v>
      </c>
      <c r="C4396">
        <v>0</v>
      </c>
      <c r="D4396" s="296">
        <v>48.38</v>
      </c>
    </row>
    <row r="4397" spans="1:4" x14ac:dyDescent="0.35">
      <c r="A4397">
        <v>4593</v>
      </c>
      <c r="B4397" t="s">
        <v>20704</v>
      </c>
      <c r="C4397">
        <v>0</v>
      </c>
      <c r="D4397" s="296">
        <v>31.93</v>
      </c>
    </row>
    <row r="4398" spans="1:4" x14ac:dyDescent="0.35">
      <c r="A4398">
        <v>4594</v>
      </c>
      <c r="B4398" t="s">
        <v>20705</v>
      </c>
      <c r="C4398">
        <v>0</v>
      </c>
      <c r="D4398" s="296">
        <v>16.89</v>
      </c>
    </row>
    <row r="4399" spans="1:4" x14ac:dyDescent="0.35">
      <c r="A4399">
        <v>4595</v>
      </c>
      <c r="B4399" t="s">
        <v>20706</v>
      </c>
      <c r="C4399">
        <v>0</v>
      </c>
      <c r="D4399" s="296">
        <v>51.88</v>
      </c>
    </row>
    <row r="4400" spans="1:4" x14ac:dyDescent="0.35">
      <c r="A4400">
        <v>4599</v>
      </c>
      <c r="B4400" t="s">
        <v>20707</v>
      </c>
      <c r="C4400">
        <v>0</v>
      </c>
      <c r="D4400" s="296">
        <v>53.27</v>
      </c>
    </row>
    <row r="4401" spans="1:4" x14ac:dyDescent="0.35">
      <c r="A4401">
        <v>4600</v>
      </c>
      <c r="B4401" t="s">
        <v>20708</v>
      </c>
      <c r="C4401">
        <v>0</v>
      </c>
      <c r="D4401" s="296">
        <v>24.157</v>
      </c>
    </row>
    <row r="4402" spans="1:4" x14ac:dyDescent="0.35">
      <c r="A4402">
        <v>4601</v>
      </c>
      <c r="B4402" t="s">
        <v>20709</v>
      </c>
      <c r="C4402">
        <v>0</v>
      </c>
      <c r="D4402" s="296">
        <v>28.09</v>
      </c>
    </row>
    <row r="4403" spans="1:4" x14ac:dyDescent="0.35">
      <c r="A4403">
        <v>4602</v>
      </c>
      <c r="B4403" t="s">
        <v>20710</v>
      </c>
      <c r="C4403">
        <v>0</v>
      </c>
      <c r="D4403" s="296">
        <v>28.8</v>
      </c>
    </row>
    <row r="4404" spans="1:4" x14ac:dyDescent="0.35">
      <c r="A4404">
        <v>4603</v>
      </c>
      <c r="B4404" t="s">
        <v>20711</v>
      </c>
      <c r="C4404">
        <v>0</v>
      </c>
      <c r="D4404" s="296">
        <v>31.52</v>
      </c>
    </row>
    <row r="4405" spans="1:4" x14ac:dyDescent="0.35">
      <c r="A4405">
        <v>4604</v>
      </c>
      <c r="B4405" t="s">
        <v>20712</v>
      </c>
      <c r="C4405">
        <v>3</v>
      </c>
      <c r="D4405" s="296">
        <v>17.989999999999998</v>
      </c>
    </row>
    <row r="4406" spans="1:4" x14ac:dyDescent="0.35">
      <c r="A4406">
        <v>4605</v>
      </c>
      <c r="B4406" t="s">
        <v>20713</v>
      </c>
      <c r="C4406">
        <v>0</v>
      </c>
      <c r="D4406" s="296">
        <v>21.8</v>
      </c>
    </row>
    <row r="4407" spans="1:4" x14ac:dyDescent="0.35">
      <c r="A4407">
        <v>4606</v>
      </c>
      <c r="B4407" t="s">
        <v>20714</v>
      </c>
      <c r="C4407">
        <v>0</v>
      </c>
      <c r="D4407" s="296">
        <v>18.8</v>
      </c>
    </row>
    <row r="4408" spans="1:4" x14ac:dyDescent="0.35">
      <c r="A4408">
        <v>4607</v>
      </c>
      <c r="B4408" t="s">
        <v>20715</v>
      </c>
      <c r="C4408">
        <v>0</v>
      </c>
      <c r="D4408" s="296">
        <v>21.89</v>
      </c>
    </row>
    <row r="4409" spans="1:4" x14ac:dyDescent="0.35">
      <c r="A4409">
        <v>4608</v>
      </c>
      <c r="B4409" t="s">
        <v>20716</v>
      </c>
      <c r="C4409">
        <v>0</v>
      </c>
      <c r="D4409" s="296">
        <v>17.739999999999998</v>
      </c>
    </row>
    <row r="4410" spans="1:4" x14ac:dyDescent="0.35">
      <c r="A4410">
        <v>4609</v>
      </c>
      <c r="B4410" t="s">
        <v>20717</v>
      </c>
      <c r="C4410">
        <v>0</v>
      </c>
      <c r="D4410" s="296">
        <v>21.055</v>
      </c>
    </row>
    <row r="4411" spans="1:4" x14ac:dyDescent="0.35">
      <c r="A4411">
        <v>4610</v>
      </c>
      <c r="B4411" t="s">
        <v>20718</v>
      </c>
      <c r="C4411">
        <v>0</v>
      </c>
      <c r="D4411" s="296">
        <v>0</v>
      </c>
    </row>
    <row r="4412" spans="1:4" x14ac:dyDescent="0.35">
      <c r="A4412">
        <v>4611</v>
      </c>
      <c r="B4412" t="s">
        <v>20719</v>
      </c>
      <c r="C4412">
        <v>0</v>
      </c>
      <c r="D4412" s="296">
        <v>0.71099999999999997</v>
      </c>
    </row>
    <row r="4413" spans="1:4" x14ac:dyDescent="0.35">
      <c r="A4413">
        <v>4612</v>
      </c>
      <c r="B4413" t="s">
        <v>20720</v>
      </c>
      <c r="C4413">
        <v>0</v>
      </c>
      <c r="D4413" s="296">
        <v>22.65</v>
      </c>
    </row>
    <row r="4414" spans="1:4" x14ac:dyDescent="0.35">
      <c r="A4414">
        <v>4613</v>
      </c>
      <c r="B4414" t="s">
        <v>20721</v>
      </c>
      <c r="C4414">
        <v>0</v>
      </c>
      <c r="D4414" s="296">
        <v>65</v>
      </c>
    </row>
    <row r="4415" spans="1:4" x14ac:dyDescent="0.35">
      <c r="A4415">
        <v>4614</v>
      </c>
      <c r="B4415" t="s">
        <v>20722</v>
      </c>
      <c r="C4415">
        <v>0</v>
      </c>
      <c r="D4415" s="296">
        <v>16.5</v>
      </c>
    </row>
    <row r="4416" spans="1:4" x14ac:dyDescent="0.35">
      <c r="A4416">
        <v>4615</v>
      </c>
      <c r="B4416" t="s">
        <v>20723</v>
      </c>
      <c r="C4416">
        <v>0</v>
      </c>
      <c r="D4416" s="296">
        <v>18.28</v>
      </c>
    </row>
    <row r="4417" spans="1:4" x14ac:dyDescent="0.35">
      <c r="A4417">
        <v>4616</v>
      </c>
      <c r="B4417" t="s">
        <v>20724</v>
      </c>
      <c r="C4417">
        <v>0</v>
      </c>
      <c r="D4417" s="296">
        <v>5.76</v>
      </c>
    </row>
    <row r="4418" spans="1:4" x14ac:dyDescent="0.35">
      <c r="A4418">
        <v>4617</v>
      </c>
      <c r="B4418" t="s">
        <v>20725</v>
      </c>
      <c r="C4418">
        <v>0</v>
      </c>
      <c r="D4418" s="296">
        <v>4.4000000000000004</v>
      </c>
    </row>
    <row r="4419" spans="1:4" x14ac:dyDescent="0.35">
      <c r="A4419">
        <v>4618</v>
      </c>
      <c r="B4419" t="s">
        <v>20726</v>
      </c>
      <c r="C4419">
        <v>0</v>
      </c>
      <c r="D4419" s="296">
        <v>12.91</v>
      </c>
    </row>
    <row r="4420" spans="1:4" x14ac:dyDescent="0.35">
      <c r="A4420">
        <v>4619</v>
      </c>
      <c r="B4420" t="s">
        <v>20727</v>
      </c>
      <c r="C4420">
        <v>0</v>
      </c>
      <c r="D4420" s="296">
        <v>10.98</v>
      </c>
    </row>
    <row r="4421" spans="1:4" x14ac:dyDescent="0.35">
      <c r="A4421">
        <v>4620</v>
      </c>
      <c r="B4421" t="s">
        <v>20728</v>
      </c>
      <c r="C4421">
        <v>0</v>
      </c>
      <c r="D4421" s="296">
        <v>11.94</v>
      </c>
    </row>
    <row r="4422" spans="1:4" x14ac:dyDescent="0.35">
      <c r="A4422">
        <v>4621</v>
      </c>
      <c r="B4422" t="s">
        <v>20729</v>
      </c>
      <c r="C4422">
        <v>0</v>
      </c>
      <c r="D4422" s="296">
        <v>43.15</v>
      </c>
    </row>
    <row r="4423" spans="1:4" x14ac:dyDescent="0.35">
      <c r="A4423">
        <v>4622</v>
      </c>
      <c r="B4423" t="s">
        <v>20730</v>
      </c>
      <c r="C4423">
        <v>0</v>
      </c>
      <c r="D4423" s="296">
        <v>21.6</v>
      </c>
    </row>
    <row r="4424" spans="1:4" x14ac:dyDescent="0.35">
      <c r="A4424">
        <v>4623</v>
      </c>
      <c r="B4424" t="s">
        <v>20731</v>
      </c>
      <c r="C4424">
        <v>12</v>
      </c>
      <c r="D4424" s="296">
        <v>11.51</v>
      </c>
    </row>
    <row r="4425" spans="1:4" x14ac:dyDescent="0.35">
      <c r="A4425">
        <v>4624</v>
      </c>
      <c r="B4425" t="s">
        <v>20732</v>
      </c>
      <c r="C4425">
        <v>0</v>
      </c>
      <c r="D4425" s="296">
        <v>11.01</v>
      </c>
    </row>
    <row r="4426" spans="1:4" x14ac:dyDescent="0.35">
      <c r="A4426">
        <v>4625</v>
      </c>
      <c r="B4426" t="s">
        <v>20733</v>
      </c>
      <c r="C4426">
        <v>0</v>
      </c>
      <c r="D4426" s="296">
        <v>8.9499999999999993</v>
      </c>
    </row>
    <row r="4427" spans="1:4" x14ac:dyDescent="0.35">
      <c r="A4427">
        <v>4626</v>
      </c>
      <c r="B4427" t="s">
        <v>20734</v>
      </c>
      <c r="C4427">
        <v>0</v>
      </c>
      <c r="D4427" s="296">
        <v>10.36</v>
      </c>
    </row>
    <row r="4428" spans="1:4" x14ac:dyDescent="0.35">
      <c r="A4428">
        <v>4627</v>
      </c>
      <c r="B4428" t="s">
        <v>20735</v>
      </c>
      <c r="C4428">
        <v>0</v>
      </c>
      <c r="D4428" s="296">
        <v>21.36</v>
      </c>
    </row>
    <row r="4429" spans="1:4" x14ac:dyDescent="0.35">
      <c r="A4429">
        <v>4628</v>
      </c>
      <c r="B4429" t="s">
        <v>20736</v>
      </c>
      <c r="C4429">
        <v>6</v>
      </c>
      <c r="D4429" s="296">
        <v>17.82</v>
      </c>
    </row>
    <row r="4430" spans="1:4" x14ac:dyDescent="0.35">
      <c r="A4430">
        <v>4629</v>
      </c>
      <c r="B4430" t="s">
        <v>20737</v>
      </c>
      <c r="C4430">
        <v>0</v>
      </c>
      <c r="D4430" s="296">
        <v>11.83</v>
      </c>
    </row>
    <row r="4431" spans="1:4" x14ac:dyDescent="0.35">
      <c r="A4431">
        <v>4630</v>
      </c>
      <c r="B4431" t="s">
        <v>20738</v>
      </c>
      <c r="C4431">
        <v>0</v>
      </c>
      <c r="D4431" s="296">
        <v>13.92</v>
      </c>
    </row>
    <row r="4432" spans="1:4" x14ac:dyDescent="0.35">
      <c r="A4432">
        <v>4631</v>
      </c>
      <c r="B4432" t="s">
        <v>20739</v>
      </c>
      <c r="C4432">
        <v>0</v>
      </c>
      <c r="D4432" s="296">
        <v>22.34</v>
      </c>
    </row>
    <row r="4433" spans="1:4" x14ac:dyDescent="0.35">
      <c r="A4433">
        <v>4632</v>
      </c>
      <c r="B4433" t="s">
        <v>20740</v>
      </c>
      <c r="C4433">
        <v>0</v>
      </c>
      <c r="D4433" s="296">
        <v>33.89</v>
      </c>
    </row>
    <row r="4434" spans="1:4" x14ac:dyDescent="0.35">
      <c r="A4434">
        <v>4633</v>
      </c>
      <c r="B4434" t="s">
        <v>20741</v>
      </c>
      <c r="C4434">
        <v>12</v>
      </c>
      <c r="D4434" s="296">
        <v>13.53</v>
      </c>
    </row>
    <row r="4435" spans="1:4" x14ac:dyDescent="0.35">
      <c r="A4435">
        <v>4634</v>
      </c>
      <c r="B4435" t="s">
        <v>20742</v>
      </c>
      <c r="C4435">
        <v>0</v>
      </c>
      <c r="D4435" s="296">
        <v>47.26</v>
      </c>
    </row>
    <row r="4436" spans="1:4" x14ac:dyDescent="0.35">
      <c r="A4436">
        <v>4635</v>
      </c>
      <c r="B4436" t="s">
        <v>20743</v>
      </c>
      <c r="C4436">
        <v>0</v>
      </c>
      <c r="D4436" s="296">
        <v>10.73</v>
      </c>
    </row>
    <row r="4437" spans="1:4" x14ac:dyDescent="0.35">
      <c r="A4437">
        <v>4636</v>
      </c>
      <c r="B4437" t="s">
        <v>20744</v>
      </c>
      <c r="C4437">
        <v>0</v>
      </c>
      <c r="D4437" s="296">
        <v>4.74</v>
      </c>
    </row>
    <row r="4438" spans="1:4" x14ac:dyDescent="0.35">
      <c r="A4438">
        <v>4637</v>
      </c>
      <c r="B4438" t="s">
        <v>20745</v>
      </c>
      <c r="C4438">
        <v>3</v>
      </c>
      <c r="D4438" s="296">
        <v>13.09</v>
      </c>
    </row>
    <row r="4439" spans="1:4" x14ac:dyDescent="0.35">
      <c r="A4439">
        <v>4638</v>
      </c>
      <c r="B4439" t="s">
        <v>20746</v>
      </c>
      <c r="C4439">
        <v>0</v>
      </c>
      <c r="D4439" s="296">
        <v>12.46</v>
      </c>
    </row>
    <row r="4440" spans="1:4" x14ac:dyDescent="0.35">
      <c r="A4440">
        <v>4639</v>
      </c>
      <c r="B4440" t="s">
        <v>20747</v>
      </c>
      <c r="C4440">
        <v>9</v>
      </c>
      <c r="D4440" s="296">
        <v>21.68</v>
      </c>
    </row>
    <row r="4441" spans="1:4" x14ac:dyDescent="0.35">
      <c r="A4441">
        <v>4640</v>
      </c>
      <c r="B4441" t="s">
        <v>20748</v>
      </c>
      <c r="C4441">
        <v>0</v>
      </c>
      <c r="D4441" s="296">
        <v>24.754999999999999</v>
      </c>
    </row>
    <row r="4442" spans="1:4" x14ac:dyDescent="0.35">
      <c r="A4442">
        <v>4641</v>
      </c>
      <c r="B4442" t="s">
        <v>20749</v>
      </c>
      <c r="C4442">
        <v>0</v>
      </c>
      <c r="D4442" s="296">
        <v>17.36</v>
      </c>
    </row>
    <row r="4443" spans="1:4" x14ac:dyDescent="0.35">
      <c r="A4443">
        <v>4642</v>
      </c>
      <c r="B4443" t="s">
        <v>20750</v>
      </c>
      <c r="C4443">
        <v>0</v>
      </c>
      <c r="D4443" s="296">
        <v>8.09</v>
      </c>
    </row>
    <row r="4444" spans="1:4" x14ac:dyDescent="0.35">
      <c r="A4444">
        <v>4643</v>
      </c>
      <c r="B4444" t="s">
        <v>20751</v>
      </c>
      <c r="C4444">
        <v>0</v>
      </c>
      <c r="D4444" s="296">
        <v>23.9</v>
      </c>
    </row>
    <row r="4445" spans="1:4" x14ac:dyDescent="0.35">
      <c r="A4445">
        <v>4644</v>
      </c>
      <c r="B4445" t="s">
        <v>20752</v>
      </c>
      <c r="C4445">
        <v>0</v>
      </c>
      <c r="D4445" s="296">
        <v>35.85</v>
      </c>
    </row>
    <row r="4446" spans="1:4" x14ac:dyDescent="0.35">
      <c r="A4446">
        <v>4645</v>
      </c>
      <c r="B4446" t="s">
        <v>20753</v>
      </c>
      <c r="C4446">
        <v>0</v>
      </c>
      <c r="D4446" s="296">
        <v>28.99</v>
      </c>
    </row>
    <row r="4447" spans="1:4" x14ac:dyDescent="0.35">
      <c r="A4447">
        <v>4646</v>
      </c>
      <c r="B4447" t="s">
        <v>20754</v>
      </c>
      <c r="C4447">
        <v>0</v>
      </c>
      <c r="D4447" s="296">
        <v>49.41</v>
      </c>
    </row>
    <row r="4448" spans="1:4" x14ac:dyDescent="0.35">
      <c r="A4448">
        <v>4647</v>
      </c>
      <c r="B4448" t="s">
        <v>20755</v>
      </c>
      <c r="C4448">
        <v>0</v>
      </c>
      <c r="D4448" s="296">
        <v>14.9</v>
      </c>
    </row>
    <row r="4449" spans="1:4" x14ac:dyDescent="0.35">
      <c r="A4449">
        <v>4648</v>
      </c>
      <c r="B4449" t="s">
        <v>20756</v>
      </c>
      <c r="C4449">
        <v>0</v>
      </c>
      <c r="D4449" s="296">
        <v>65.14</v>
      </c>
    </row>
    <row r="4450" spans="1:4" x14ac:dyDescent="0.35">
      <c r="A4450">
        <v>4649</v>
      </c>
      <c r="B4450" t="s">
        <v>20757</v>
      </c>
      <c r="C4450">
        <v>0</v>
      </c>
      <c r="D4450" s="296">
        <v>2.66</v>
      </c>
    </row>
    <row r="4451" spans="1:4" x14ac:dyDescent="0.35">
      <c r="A4451">
        <v>4650</v>
      </c>
      <c r="B4451" t="s">
        <v>20758</v>
      </c>
      <c r="C4451">
        <v>0</v>
      </c>
      <c r="D4451" s="296">
        <v>8.98</v>
      </c>
    </row>
    <row r="4452" spans="1:4" x14ac:dyDescent="0.35">
      <c r="A4452">
        <v>4651</v>
      </c>
      <c r="B4452" t="s">
        <v>20759</v>
      </c>
      <c r="C4452">
        <v>0</v>
      </c>
      <c r="D4452" s="296">
        <v>22.15</v>
      </c>
    </row>
    <row r="4453" spans="1:4" x14ac:dyDescent="0.35">
      <c r="A4453">
        <v>4652</v>
      </c>
      <c r="B4453" t="s">
        <v>20760</v>
      </c>
      <c r="C4453">
        <v>6</v>
      </c>
      <c r="D4453" s="296">
        <v>21.37</v>
      </c>
    </row>
    <row r="4454" spans="1:4" x14ac:dyDescent="0.35">
      <c r="A4454">
        <v>4653</v>
      </c>
      <c r="B4454" t="s">
        <v>20761</v>
      </c>
      <c r="C4454">
        <v>3</v>
      </c>
      <c r="D4454" s="296">
        <v>26.64</v>
      </c>
    </row>
    <row r="4455" spans="1:4" x14ac:dyDescent="0.35">
      <c r="A4455">
        <v>4654</v>
      </c>
      <c r="B4455" t="s">
        <v>20762</v>
      </c>
      <c r="C4455">
        <v>0</v>
      </c>
      <c r="D4455" s="296">
        <v>21.71</v>
      </c>
    </row>
    <row r="4456" spans="1:4" x14ac:dyDescent="0.35">
      <c r="A4456">
        <v>4655</v>
      </c>
      <c r="B4456" t="s">
        <v>20763</v>
      </c>
      <c r="C4456">
        <v>0</v>
      </c>
      <c r="D4456" s="296">
        <v>51</v>
      </c>
    </row>
    <row r="4457" spans="1:4" x14ac:dyDescent="0.35">
      <c r="A4457">
        <v>4656</v>
      </c>
      <c r="B4457" t="s">
        <v>20764</v>
      </c>
      <c r="C4457">
        <v>0</v>
      </c>
      <c r="D4457" s="296">
        <v>21.55</v>
      </c>
    </row>
    <row r="4458" spans="1:4" x14ac:dyDescent="0.35">
      <c r="A4458">
        <v>4657</v>
      </c>
      <c r="B4458" t="s">
        <v>20765</v>
      </c>
      <c r="C4458">
        <v>0</v>
      </c>
      <c r="D4458" s="296">
        <v>18.96</v>
      </c>
    </row>
    <row r="4459" spans="1:4" x14ac:dyDescent="0.35">
      <c r="A4459">
        <v>4658</v>
      </c>
      <c r="B4459" t="s">
        <v>20766</v>
      </c>
      <c r="C4459">
        <v>0</v>
      </c>
      <c r="D4459" s="296">
        <v>54.472000000000001</v>
      </c>
    </row>
    <row r="4460" spans="1:4" x14ac:dyDescent="0.35">
      <c r="A4460">
        <v>4659</v>
      </c>
      <c r="B4460" t="s">
        <v>20767</v>
      </c>
      <c r="C4460">
        <v>12</v>
      </c>
      <c r="D4460" s="296">
        <v>3.1</v>
      </c>
    </row>
    <row r="4461" spans="1:4" x14ac:dyDescent="0.35">
      <c r="A4461">
        <v>4660</v>
      </c>
      <c r="B4461" t="s">
        <v>20768</v>
      </c>
      <c r="C4461">
        <v>0</v>
      </c>
      <c r="D4461" s="296">
        <v>5.98</v>
      </c>
    </row>
    <row r="4462" spans="1:4" x14ac:dyDescent="0.35">
      <c r="A4462">
        <v>4661</v>
      </c>
      <c r="B4462" t="s">
        <v>20769</v>
      </c>
      <c r="C4462">
        <v>0</v>
      </c>
      <c r="D4462" s="296">
        <v>20.16</v>
      </c>
    </row>
    <row r="4463" spans="1:4" x14ac:dyDescent="0.35">
      <c r="A4463">
        <v>4662</v>
      </c>
      <c r="B4463" t="s">
        <v>20770</v>
      </c>
      <c r="C4463">
        <v>0</v>
      </c>
      <c r="D4463" s="296">
        <v>31.46</v>
      </c>
    </row>
    <row r="4464" spans="1:4" x14ac:dyDescent="0.35">
      <c r="A4464">
        <v>4663</v>
      </c>
      <c r="B4464" t="s">
        <v>20771</v>
      </c>
      <c r="C4464">
        <v>0</v>
      </c>
      <c r="D4464" s="296">
        <v>19.489999999999998</v>
      </c>
    </row>
    <row r="4465" spans="1:4" x14ac:dyDescent="0.35">
      <c r="A4465">
        <v>4664</v>
      </c>
      <c r="B4465" t="s">
        <v>20772</v>
      </c>
      <c r="C4465">
        <v>0</v>
      </c>
      <c r="D4465" s="296">
        <v>16.14</v>
      </c>
    </row>
    <row r="4466" spans="1:4" x14ac:dyDescent="0.35">
      <c r="A4466">
        <v>4665</v>
      </c>
      <c r="B4466" t="s">
        <v>20773</v>
      </c>
      <c r="C4466">
        <v>0</v>
      </c>
      <c r="D4466" s="296">
        <v>6.9960000000000004</v>
      </c>
    </row>
    <row r="4467" spans="1:4" x14ac:dyDescent="0.35">
      <c r="A4467">
        <v>4666</v>
      </c>
      <c r="B4467" t="s">
        <v>20774</v>
      </c>
      <c r="C4467">
        <v>0</v>
      </c>
      <c r="D4467" s="296">
        <v>11.74</v>
      </c>
    </row>
    <row r="4468" spans="1:4" x14ac:dyDescent="0.35">
      <c r="A4468">
        <v>4667</v>
      </c>
      <c r="B4468" t="s">
        <v>20775</v>
      </c>
      <c r="C4468">
        <v>0</v>
      </c>
      <c r="D4468" s="296">
        <v>12.32</v>
      </c>
    </row>
    <row r="4469" spans="1:4" x14ac:dyDescent="0.35">
      <c r="A4469">
        <v>4668</v>
      </c>
      <c r="B4469" t="s">
        <v>20776</v>
      </c>
      <c r="C4469">
        <v>0</v>
      </c>
      <c r="D4469" s="296">
        <v>12.32</v>
      </c>
    </row>
    <row r="4470" spans="1:4" x14ac:dyDescent="0.35">
      <c r="A4470">
        <v>4669</v>
      </c>
      <c r="B4470" t="s">
        <v>20777</v>
      </c>
      <c r="C4470">
        <v>0</v>
      </c>
      <c r="D4470" s="296">
        <v>11.9</v>
      </c>
    </row>
    <row r="4471" spans="1:4" x14ac:dyDescent="0.35">
      <c r="A4471">
        <v>4670</v>
      </c>
      <c r="B4471" t="s">
        <v>20778</v>
      </c>
      <c r="C4471">
        <v>0</v>
      </c>
      <c r="D4471" s="296">
        <v>29.09</v>
      </c>
    </row>
    <row r="4472" spans="1:4" x14ac:dyDescent="0.35">
      <c r="A4472">
        <v>4671</v>
      </c>
      <c r="B4472" t="s">
        <v>20779</v>
      </c>
      <c r="C4472">
        <v>0</v>
      </c>
      <c r="D4472" s="296">
        <v>23.27</v>
      </c>
    </row>
    <row r="4473" spans="1:4" x14ac:dyDescent="0.35">
      <c r="A4473">
        <v>4672</v>
      </c>
      <c r="B4473" t="s">
        <v>20780</v>
      </c>
      <c r="C4473">
        <v>0</v>
      </c>
      <c r="D4473" s="296">
        <v>31.33</v>
      </c>
    </row>
    <row r="4474" spans="1:4" x14ac:dyDescent="0.35">
      <c r="A4474">
        <v>4673</v>
      </c>
      <c r="B4474" t="s">
        <v>20781</v>
      </c>
      <c r="C4474">
        <v>0</v>
      </c>
      <c r="D4474" s="296">
        <v>9.2799999999999994</v>
      </c>
    </row>
    <row r="4475" spans="1:4" x14ac:dyDescent="0.35">
      <c r="A4475">
        <v>4674</v>
      </c>
      <c r="B4475" t="s">
        <v>20782</v>
      </c>
      <c r="C4475">
        <v>0</v>
      </c>
      <c r="D4475" s="296">
        <v>9.34</v>
      </c>
    </row>
    <row r="4476" spans="1:4" x14ac:dyDescent="0.35">
      <c r="A4476">
        <v>4675</v>
      </c>
      <c r="B4476" t="s">
        <v>20783</v>
      </c>
      <c r="C4476">
        <v>0</v>
      </c>
      <c r="D4476" s="296">
        <v>126.09</v>
      </c>
    </row>
    <row r="4477" spans="1:4" x14ac:dyDescent="0.35">
      <c r="A4477">
        <v>4676</v>
      </c>
      <c r="B4477" t="s">
        <v>20784</v>
      </c>
      <c r="C4477">
        <v>0</v>
      </c>
      <c r="D4477" s="296">
        <v>21.18</v>
      </c>
    </row>
    <row r="4478" spans="1:4" x14ac:dyDescent="0.35">
      <c r="A4478">
        <v>4677</v>
      </c>
      <c r="B4478" t="s">
        <v>20785</v>
      </c>
      <c r="C4478">
        <v>0</v>
      </c>
      <c r="D4478" s="296">
        <v>33.1</v>
      </c>
    </row>
    <row r="4479" spans="1:4" x14ac:dyDescent="0.35">
      <c r="A4479">
        <v>4678</v>
      </c>
      <c r="B4479" t="s">
        <v>20786</v>
      </c>
      <c r="C4479">
        <v>9</v>
      </c>
      <c r="D4479" s="296">
        <v>13.2</v>
      </c>
    </row>
    <row r="4480" spans="1:4" x14ac:dyDescent="0.35">
      <c r="A4480">
        <v>4679</v>
      </c>
      <c r="B4480" t="s">
        <v>20787</v>
      </c>
      <c r="C4480">
        <v>0</v>
      </c>
      <c r="D4480" s="296">
        <v>32.43</v>
      </c>
    </row>
    <row r="4481" spans="1:4" x14ac:dyDescent="0.35">
      <c r="A4481">
        <v>4680</v>
      </c>
      <c r="B4481" t="s">
        <v>20788</v>
      </c>
      <c r="C4481">
        <v>1</v>
      </c>
      <c r="D4481" s="296">
        <v>19.100000000000001</v>
      </c>
    </row>
    <row r="4482" spans="1:4" x14ac:dyDescent="0.35">
      <c r="A4482">
        <v>4681</v>
      </c>
      <c r="B4482" t="s">
        <v>20789</v>
      </c>
      <c r="C4482">
        <v>0</v>
      </c>
      <c r="D4482" s="296">
        <v>7.34</v>
      </c>
    </row>
    <row r="4483" spans="1:4" x14ac:dyDescent="0.35">
      <c r="A4483">
        <v>4682</v>
      </c>
      <c r="B4483" t="s">
        <v>20790</v>
      </c>
      <c r="C4483">
        <v>0</v>
      </c>
      <c r="D4483" s="296">
        <v>21.04</v>
      </c>
    </row>
    <row r="4484" spans="1:4" x14ac:dyDescent="0.35">
      <c r="A4484">
        <v>4683</v>
      </c>
      <c r="B4484" t="s">
        <v>20791</v>
      </c>
      <c r="C4484">
        <v>0</v>
      </c>
      <c r="D4484" s="296">
        <v>21.33</v>
      </c>
    </row>
    <row r="4485" spans="1:4" x14ac:dyDescent="0.35">
      <c r="A4485">
        <v>4684</v>
      </c>
      <c r="B4485" t="s">
        <v>20792</v>
      </c>
      <c r="C4485">
        <v>0</v>
      </c>
      <c r="D4485" s="296">
        <v>17.09</v>
      </c>
    </row>
    <row r="4486" spans="1:4" x14ac:dyDescent="0.35">
      <c r="A4486">
        <v>4685</v>
      </c>
      <c r="B4486" t="s">
        <v>20793</v>
      </c>
      <c r="C4486">
        <v>0</v>
      </c>
      <c r="D4486" s="296">
        <v>9.82</v>
      </c>
    </row>
    <row r="4487" spans="1:4" x14ac:dyDescent="0.35">
      <c r="A4487">
        <v>4686</v>
      </c>
      <c r="B4487" t="s">
        <v>20794</v>
      </c>
      <c r="C4487">
        <v>0</v>
      </c>
      <c r="D4487" s="296">
        <v>14.18</v>
      </c>
    </row>
    <row r="4488" spans="1:4" x14ac:dyDescent="0.35">
      <c r="A4488">
        <v>4687</v>
      </c>
      <c r="B4488" t="s">
        <v>20795</v>
      </c>
      <c r="C4488">
        <v>0</v>
      </c>
      <c r="D4488" s="296">
        <v>16.12</v>
      </c>
    </row>
    <row r="4489" spans="1:4" x14ac:dyDescent="0.35">
      <c r="A4489">
        <v>4688</v>
      </c>
      <c r="B4489" t="s">
        <v>20796</v>
      </c>
      <c r="C4489">
        <v>0</v>
      </c>
      <c r="D4489" s="296">
        <v>24.31</v>
      </c>
    </row>
    <row r="4490" spans="1:4" x14ac:dyDescent="0.35">
      <c r="A4490">
        <v>4689</v>
      </c>
      <c r="B4490" t="s">
        <v>20797</v>
      </c>
      <c r="C4490">
        <v>0</v>
      </c>
      <c r="D4490" s="296">
        <v>43.44</v>
      </c>
    </row>
    <row r="4491" spans="1:4" x14ac:dyDescent="0.35">
      <c r="A4491">
        <v>4690</v>
      </c>
      <c r="B4491" t="s">
        <v>20798</v>
      </c>
      <c r="C4491">
        <v>0</v>
      </c>
      <c r="D4491" s="296">
        <v>14.75</v>
      </c>
    </row>
    <row r="4492" spans="1:4" x14ac:dyDescent="0.35">
      <c r="A4492">
        <v>4691</v>
      </c>
      <c r="B4492" t="s">
        <v>20799</v>
      </c>
      <c r="C4492">
        <v>0</v>
      </c>
      <c r="D4492" s="296">
        <v>11.39</v>
      </c>
    </row>
    <row r="4493" spans="1:4" x14ac:dyDescent="0.35">
      <c r="A4493">
        <v>4692</v>
      </c>
      <c r="B4493" t="s">
        <v>20800</v>
      </c>
      <c r="C4493">
        <v>0</v>
      </c>
      <c r="D4493" s="296">
        <v>23.51</v>
      </c>
    </row>
    <row r="4494" spans="1:4" x14ac:dyDescent="0.35">
      <c r="A4494">
        <v>4693</v>
      </c>
      <c r="B4494" t="s">
        <v>20801</v>
      </c>
      <c r="C4494">
        <v>0</v>
      </c>
      <c r="D4494" s="296">
        <v>27.77</v>
      </c>
    </row>
    <row r="4495" spans="1:4" x14ac:dyDescent="0.35">
      <c r="A4495">
        <v>4694</v>
      </c>
      <c r="B4495" t="s">
        <v>20802</v>
      </c>
      <c r="C4495">
        <v>0</v>
      </c>
      <c r="D4495" s="296">
        <v>23.7</v>
      </c>
    </row>
    <row r="4496" spans="1:4" x14ac:dyDescent="0.35">
      <c r="A4496">
        <v>4695</v>
      </c>
      <c r="B4496" t="s">
        <v>20803</v>
      </c>
      <c r="C4496">
        <v>0</v>
      </c>
      <c r="D4496" s="296">
        <v>15.51</v>
      </c>
    </row>
    <row r="4497" spans="1:4" x14ac:dyDescent="0.35">
      <c r="A4497">
        <v>4696</v>
      </c>
      <c r="B4497" t="s">
        <v>20804</v>
      </c>
      <c r="C4497">
        <v>0</v>
      </c>
      <c r="D4497" s="296">
        <v>19.97</v>
      </c>
    </row>
    <row r="4498" spans="1:4" x14ac:dyDescent="0.35">
      <c r="A4498">
        <v>4697</v>
      </c>
      <c r="B4498" t="s">
        <v>20805</v>
      </c>
      <c r="C4498">
        <v>0</v>
      </c>
      <c r="D4498" s="296">
        <v>21.64</v>
      </c>
    </row>
    <row r="4499" spans="1:4" x14ac:dyDescent="0.35">
      <c r="A4499">
        <v>4698</v>
      </c>
      <c r="B4499" t="s">
        <v>20806</v>
      </c>
      <c r="C4499">
        <v>0</v>
      </c>
      <c r="D4499" s="296">
        <v>19.446000000000002</v>
      </c>
    </row>
    <row r="4500" spans="1:4" x14ac:dyDescent="0.35">
      <c r="A4500">
        <v>4699</v>
      </c>
      <c r="B4500" t="s">
        <v>20807</v>
      </c>
      <c r="C4500">
        <v>9</v>
      </c>
      <c r="D4500" s="296">
        <v>22.28</v>
      </c>
    </row>
    <row r="4501" spans="1:4" x14ac:dyDescent="0.35">
      <c r="A4501">
        <v>4700</v>
      </c>
      <c r="B4501" t="s">
        <v>20808</v>
      </c>
      <c r="C4501">
        <v>0</v>
      </c>
      <c r="D4501" s="296">
        <v>29.43</v>
      </c>
    </row>
    <row r="4502" spans="1:4" x14ac:dyDescent="0.35">
      <c r="A4502">
        <v>4701</v>
      </c>
      <c r="B4502" t="s">
        <v>20809</v>
      </c>
      <c r="C4502">
        <v>0</v>
      </c>
      <c r="D4502" s="296">
        <v>30.35</v>
      </c>
    </row>
    <row r="4503" spans="1:4" x14ac:dyDescent="0.35">
      <c r="A4503">
        <v>4702</v>
      </c>
      <c r="B4503" t="s">
        <v>20810</v>
      </c>
      <c r="C4503">
        <v>0</v>
      </c>
      <c r="D4503" s="296">
        <v>36.47</v>
      </c>
    </row>
    <row r="4504" spans="1:4" x14ac:dyDescent="0.35">
      <c r="A4504">
        <v>4703</v>
      </c>
      <c r="B4504" t="s">
        <v>20811</v>
      </c>
      <c r="C4504">
        <v>0</v>
      </c>
      <c r="D4504" s="296">
        <v>18.45</v>
      </c>
    </row>
    <row r="4505" spans="1:4" x14ac:dyDescent="0.35">
      <c r="A4505">
        <v>4704</v>
      </c>
      <c r="B4505" t="s">
        <v>20812</v>
      </c>
      <c r="C4505">
        <v>9</v>
      </c>
      <c r="D4505" s="296">
        <v>21.31</v>
      </c>
    </row>
    <row r="4506" spans="1:4" x14ac:dyDescent="0.35">
      <c r="A4506">
        <v>4705</v>
      </c>
      <c r="B4506" t="s">
        <v>20813</v>
      </c>
      <c r="C4506">
        <v>0</v>
      </c>
      <c r="D4506" s="296">
        <v>21.43</v>
      </c>
    </row>
    <row r="4507" spans="1:4" x14ac:dyDescent="0.35">
      <c r="A4507">
        <v>4706</v>
      </c>
      <c r="B4507" t="s">
        <v>20814</v>
      </c>
      <c r="C4507">
        <v>0</v>
      </c>
      <c r="D4507" s="296">
        <v>2.89</v>
      </c>
    </row>
    <row r="4508" spans="1:4" x14ac:dyDescent="0.35">
      <c r="A4508">
        <v>4707</v>
      </c>
      <c r="B4508" t="s">
        <v>20815</v>
      </c>
      <c r="C4508">
        <v>0</v>
      </c>
      <c r="D4508" s="296">
        <v>320</v>
      </c>
    </row>
    <row r="4509" spans="1:4" x14ac:dyDescent="0.35">
      <c r="A4509">
        <v>4708</v>
      </c>
      <c r="B4509" t="s">
        <v>20816</v>
      </c>
      <c r="C4509">
        <v>0</v>
      </c>
      <c r="D4509" s="296">
        <v>328.32</v>
      </c>
    </row>
    <row r="4510" spans="1:4" x14ac:dyDescent="0.35">
      <c r="A4510">
        <v>4709</v>
      </c>
      <c r="B4510" t="s">
        <v>20817</v>
      </c>
      <c r="C4510">
        <v>0</v>
      </c>
      <c r="D4510" s="296">
        <v>110.81</v>
      </c>
    </row>
    <row r="4511" spans="1:4" x14ac:dyDescent="0.35">
      <c r="A4511">
        <v>4832</v>
      </c>
      <c r="B4511" t="s">
        <v>20818</v>
      </c>
      <c r="C4511">
        <v>9</v>
      </c>
      <c r="D4511" s="296">
        <v>15.28</v>
      </c>
    </row>
    <row r="4512" spans="1:4" x14ac:dyDescent="0.35">
      <c r="A4512">
        <v>4833</v>
      </c>
      <c r="B4512" t="s">
        <v>20819</v>
      </c>
      <c r="C4512">
        <v>0</v>
      </c>
      <c r="D4512" s="296">
        <v>23.24</v>
      </c>
    </row>
    <row r="4513" spans="1:4" x14ac:dyDescent="0.35">
      <c r="A4513">
        <v>4834</v>
      </c>
      <c r="B4513" t="s">
        <v>20820</v>
      </c>
      <c r="C4513">
        <v>0</v>
      </c>
      <c r="D4513" s="296">
        <v>25.44</v>
      </c>
    </row>
    <row r="4514" spans="1:4" x14ac:dyDescent="0.35">
      <c r="A4514">
        <v>4835</v>
      </c>
      <c r="B4514" t="s">
        <v>20821</v>
      </c>
      <c r="C4514">
        <v>0</v>
      </c>
      <c r="D4514" s="296">
        <v>50.09</v>
      </c>
    </row>
    <row r="4515" spans="1:4" x14ac:dyDescent="0.35">
      <c r="A4515">
        <v>4836</v>
      </c>
      <c r="B4515" t="s">
        <v>20822</v>
      </c>
      <c r="C4515">
        <v>0</v>
      </c>
      <c r="D4515" s="296">
        <v>0.67</v>
      </c>
    </row>
    <row r="4516" spans="1:4" x14ac:dyDescent="0.35">
      <c r="A4516">
        <v>4837</v>
      </c>
      <c r="B4516" t="s">
        <v>20823</v>
      </c>
      <c r="C4516">
        <v>0</v>
      </c>
      <c r="D4516" s="296">
        <v>46.57</v>
      </c>
    </row>
    <row r="4517" spans="1:4" x14ac:dyDescent="0.35">
      <c r="A4517">
        <v>4838</v>
      </c>
      <c r="B4517" t="s">
        <v>20824</v>
      </c>
      <c r="C4517">
        <v>0</v>
      </c>
      <c r="D4517" s="296">
        <v>54.74</v>
      </c>
    </row>
    <row r="4518" spans="1:4" x14ac:dyDescent="0.35">
      <c r="A4518">
        <v>4839</v>
      </c>
      <c r="B4518" t="s">
        <v>20825</v>
      </c>
      <c r="C4518">
        <v>0</v>
      </c>
      <c r="D4518" s="296">
        <v>65.45</v>
      </c>
    </row>
    <row r="4519" spans="1:4" x14ac:dyDescent="0.35">
      <c r="A4519">
        <v>4840</v>
      </c>
      <c r="B4519" t="s">
        <v>20826</v>
      </c>
      <c r="C4519">
        <v>0</v>
      </c>
      <c r="D4519" s="296">
        <v>32.32</v>
      </c>
    </row>
    <row r="4520" spans="1:4" x14ac:dyDescent="0.35">
      <c r="A4520">
        <v>4841</v>
      </c>
      <c r="B4520" t="s">
        <v>20827</v>
      </c>
      <c r="C4520">
        <v>0</v>
      </c>
      <c r="D4520" s="296">
        <v>22.33</v>
      </c>
    </row>
    <row r="4521" spans="1:4" x14ac:dyDescent="0.35">
      <c r="A4521">
        <v>4842</v>
      </c>
      <c r="B4521" t="s">
        <v>20828</v>
      </c>
      <c r="C4521">
        <v>0</v>
      </c>
      <c r="D4521" s="296">
        <v>21.01</v>
      </c>
    </row>
    <row r="4522" spans="1:4" x14ac:dyDescent="0.35">
      <c r="A4522">
        <v>4843</v>
      </c>
      <c r="B4522" t="s">
        <v>20829</v>
      </c>
      <c r="C4522">
        <v>0</v>
      </c>
      <c r="D4522" s="296">
        <v>25.91</v>
      </c>
    </row>
    <row r="4523" spans="1:4" x14ac:dyDescent="0.35">
      <c r="A4523">
        <v>4844</v>
      </c>
      <c r="B4523" t="s">
        <v>20830</v>
      </c>
      <c r="C4523">
        <v>0</v>
      </c>
      <c r="D4523" s="296">
        <v>17.698</v>
      </c>
    </row>
    <row r="4524" spans="1:4" x14ac:dyDescent="0.35">
      <c r="A4524">
        <v>4845</v>
      </c>
      <c r="B4524" t="s">
        <v>20831</v>
      </c>
      <c r="C4524">
        <v>0</v>
      </c>
      <c r="D4524" s="296">
        <v>31.46</v>
      </c>
    </row>
    <row r="4525" spans="1:4" x14ac:dyDescent="0.35">
      <c r="A4525">
        <v>4846</v>
      </c>
      <c r="B4525" t="s">
        <v>20832</v>
      </c>
      <c r="C4525">
        <v>0</v>
      </c>
      <c r="D4525" s="296">
        <v>55.82</v>
      </c>
    </row>
    <row r="4526" spans="1:4" x14ac:dyDescent="0.35">
      <c r="A4526">
        <v>4847</v>
      </c>
      <c r="B4526" t="s">
        <v>20833</v>
      </c>
      <c r="C4526">
        <v>0</v>
      </c>
      <c r="D4526" s="296">
        <v>49.95</v>
      </c>
    </row>
    <row r="4527" spans="1:4" x14ac:dyDescent="0.35">
      <c r="A4527">
        <v>4848</v>
      </c>
      <c r="B4527" t="s">
        <v>20834</v>
      </c>
      <c r="C4527">
        <v>0</v>
      </c>
      <c r="D4527" s="296">
        <v>9.2729999999999997</v>
      </c>
    </row>
    <row r="4528" spans="1:4" x14ac:dyDescent="0.35">
      <c r="A4528">
        <v>4849</v>
      </c>
      <c r="B4528" t="s">
        <v>20835</v>
      </c>
      <c r="C4528">
        <v>1</v>
      </c>
      <c r="D4528" s="296">
        <v>247.61</v>
      </c>
    </row>
    <row r="4529" spans="1:4" x14ac:dyDescent="0.35">
      <c r="A4529">
        <v>4850</v>
      </c>
      <c r="B4529" t="s">
        <v>20836</v>
      </c>
      <c r="C4529">
        <v>1</v>
      </c>
      <c r="D4529" s="296">
        <v>224.75</v>
      </c>
    </row>
    <row r="4530" spans="1:4" x14ac:dyDescent="0.35">
      <c r="A4530">
        <v>4851</v>
      </c>
      <c r="B4530" t="s">
        <v>20837</v>
      </c>
      <c r="C4530">
        <v>1</v>
      </c>
      <c r="D4530" s="296">
        <v>217.9</v>
      </c>
    </row>
    <row r="4531" spans="1:4" x14ac:dyDescent="0.35">
      <c r="A4531">
        <v>4852</v>
      </c>
      <c r="B4531" t="s">
        <v>20838</v>
      </c>
      <c r="C4531">
        <v>0</v>
      </c>
      <c r="D4531" s="296">
        <v>6.56</v>
      </c>
    </row>
    <row r="4532" spans="1:4" x14ac:dyDescent="0.35">
      <c r="A4532">
        <v>4853</v>
      </c>
      <c r="B4532" t="s">
        <v>20839</v>
      </c>
      <c r="C4532">
        <v>36</v>
      </c>
      <c r="D4532" s="296">
        <v>5.71</v>
      </c>
    </row>
    <row r="4533" spans="1:4" x14ac:dyDescent="0.35">
      <c r="A4533">
        <v>4854</v>
      </c>
      <c r="B4533" t="s">
        <v>20840</v>
      </c>
      <c r="C4533">
        <v>0</v>
      </c>
      <c r="D4533" s="296">
        <v>23.465</v>
      </c>
    </row>
    <row r="4534" spans="1:4" x14ac:dyDescent="0.35">
      <c r="A4534">
        <v>4855</v>
      </c>
      <c r="B4534" t="s">
        <v>20841</v>
      </c>
      <c r="C4534">
        <v>0</v>
      </c>
      <c r="D4534" s="296">
        <v>26.02</v>
      </c>
    </row>
    <row r="4535" spans="1:4" x14ac:dyDescent="0.35">
      <c r="A4535">
        <v>4856</v>
      </c>
      <c r="B4535" t="s">
        <v>20842</v>
      </c>
      <c r="C4535">
        <v>6</v>
      </c>
      <c r="D4535" s="296">
        <v>23.39</v>
      </c>
    </row>
    <row r="4536" spans="1:4" x14ac:dyDescent="0.35">
      <c r="A4536">
        <v>4857</v>
      </c>
      <c r="B4536" t="s">
        <v>20843</v>
      </c>
      <c r="C4536">
        <v>0</v>
      </c>
      <c r="D4536" s="296">
        <v>17.86</v>
      </c>
    </row>
    <row r="4537" spans="1:4" x14ac:dyDescent="0.35">
      <c r="A4537">
        <v>4858</v>
      </c>
      <c r="B4537" t="s">
        <v>20844</v>
      </c>
      <c r="C4537">
        <v>0</v>
      </c>
      <c r="D4537" s="296">
        <v>16.120999999999999</v>
      </c>
    </row>
    <row r="4538" spans="1:4" x14ac:dyDescent="0.35">
      <c r="A4538">
        <v>4859</v>
      </c>
      <c r="B4538" t="s">
        <v>20845</v>
      </c>
      <c r="C4538">
        <v>-6</v>
      </c>
      <c r="D4538" s="296">
        <v>15.46</v>
      </c>
    </row>
    <row r="4539" spans="1:4" x14ac:dyDescent="0.35">
      <c r="A4539">
        <v>4860</v>
      </c>
      <c r="B4539" t="s">
        <v>20846</v>
      </c>
      <c r="C4539">
        <v>4</v>
      </c>
      <c r="D4539" s="296">
        <v>40.700000000000003</v>
      </c>
    </row>
    <row r="4540" spans="1:4" x14ac:dyDescent="0.35">
      <c r="A4540">
        <v>4861</v>
      </c>
      <c r="B4540" t="s">
        <v>20847</v>
      </c>
      <c r="C4540">
        <v>84</v>
      </c>
      <c r="D4540" s="296">
        <v>4.577</v>
      </c>
    </row>
    <row r="4541" spans="1:4" x14ac:dyDescent="0.35">
      <c r="A4541">
        <v>4862</v>
      </c>
      <c r="B4541" t="s">
        <v>20848</v>
      </c>
      <c r="C4541">
        <v>0</v>
      </c>
      <c r="D4541" s="296">
        <v>114.75</v>
      </c>
    </row>
    <row r="4542" spans="1:4" x14ac:dyDescent="0.35">
      <c r="A4542">
        <v>4863</v>
      </c>
      <c r="B4542" t="s">
        <v>20849</v>
      </c>
      <c r="C4542">
        <v>0</v>
      </c>
      <c r="D4542" s="296">
        <v>7.2190000000000003</v>
      </c>
    </row>
    <row r="4543" spans="1:4" x14ac:dyDescent="0.35">
      <c r="A4543">
        <v>4864</v>
      </c>
      <c r="B4543" t="s">
        <v>20850</v>
      </c>
      <c r="C4543">
        <v>30</v>
      </c>
      <c r="D4543" s="296">
        <v>5.71</v>
      </c>
    </row>
    <row r="4544" spans="1:4" x14ac:dyDescent="0.35">
      <c r="A4544">
        <v>4865</v>
      </c>
      <c r="B4544" t="s">
        <v>20851</v>
      </c>
      <c r="C4544">
        <v>0</v>
      </c>
      <c r="D4544" s="296">
        <v>20.05</v>
      </c>
    </row>
    <row r="4545" spans="1:4" x14ac:dyDescent="0.35">
      <c r="A4545">
        <v>4866</v>
      </c>
      <c r="B4545" t="s">
        <v>20852</v>
      </c>
      <c r="C4545">
        <v>0</v>
      </c>
      <c r="D4545" s="296">
        <v>10.88</v>
      </c>
    </row>
    <row r="4546" spans="1:4" x14ac:dyDescent="0.35">
      <c r="A4546">
        <v>4867</v>
      </c>
      <c r="B4546" t="s">
        <v>20853</v>
      </c>
      <c r="C4546">
        <v>0</v>
      </c>
      <c r="D4546" s="296">
        <v>19.890999999999998</v>
      </c>
    </row>
    <row r="4547" spans="1:4" x14ac:dyDescent="0.35">
      <c r="A4547">
        <v>4868</v>
      </c>
      <c r="B4547" t="s">
        <v>20854</v>
      </c>
      <c r="C4547">
        <v>0</v>
      </c>
      <c r="D4547" s="296">
        <v>2.5</v>
      </c>
    </row>
    <row r="4548" spans="1:4" x14ac:dyDescent="0.35">
      <c r="A4548">
        <v>4869</v>
      </c>
      <c r="B4548" t="s">
        <v>20855</v>
      </c>
      <c r="C4548">
        <v>0</v>
      </c>
      <c r="D4548" s="296">
        <v>53.92</v>
      </c>
    </row>
    <row r="4549" spans="1:4" x14ac:dyDescent="0.35">
      <c r="A4549">
        <v>4870</v>
      </c>
      <c r="B4549" t="s">
        <v>20856</v>
      </c>
      <c r="C4549">
        <v>0</v>
      </c>
      <c r="D4549" s="296">
        <v>84.19</v>
      </c>
    </row>
    <row r="4550" spans="1:4" x14ac:dyDescent="0.35">
      <c r="A4550">
        <v>4871</v>
      </c>
      <c r="B4550" t="s">
        <v>20857</v>
      </c>
      <c r="C4550">
        <v>0</v>
      </c>
      <c r="D4550" s="296">
        <v>71.53</v>
      </c>
    </row>
    <row r="4551" spans="1:4" x14ac:dyDescent="0.35">
      <c r="A4551">
        <v>4872</v>
      </c>
      <c r="B4551" t="s">
        <v>20858</v>
      </c>
      <c r="C4551">
        <v>0</v>
      </c>
      <c r="D4551" s="296">
        <v>81.555999999999997</v>
      </c>
    </row>
    <row r="4552" spans="1:4" x14ac:dyDescent="0.35">
      <c r="A4552">
        <v>4873</v>
      </c>
      <c r="B4552" t="s">
        <v>20859</v>
      </c>
      <c r="C4552">
        <v>0</v>
      </c>
      <c r="D4552" s="296">
        <v>12.266</v>
      </c>
    </row>
    <row r="4553" spans="1:4" x14ac:dyDescent="0.35">
      <c r="A4553">
        <v>4874</v>
      </c>
      <c r="B4553" t="s">
        <v>20860</v>
      </c>
      <c r="C4553">
        <v>0</v>
      </c>
      <c r="D4553" s="296">
        <v>5.0430000000000001</v>
      </c>
    </row>
    <row r="4554" spans="1:4" x14ac:dyDescent="0.35">
      <c r="A4554">
        <v>4875</v>
      </c>
      <c r="B4554" t="s">
        <v>20861</v>
      </c>
      <c r="C4554">
        <v>0</v>
      </c>
      <c r="D4554" s="296">
        <v>4.7919999999999998</v>
      </c>
    </row>
    <row r="4555" spans="1:4" x14ac:dyDescent="0.35">
      <c r="A4555">
        <v>4876</v>
      </c>
      <c r="B4555" t="s">
        <v>20862</v>
      </c>
      <c r="C4555">
        <v>12</v>
      </c>
      <c r="D4555" s="296">
        <v>9.66</v>
      </c>
    </row>
    <row r="4556" spans="1:4" x14ac:dyDescent="0.35">
      <c r="A4556">
        <v>4877</v>
      </c>
      <c r="B4556" t="s">
        <v>20863</v>
      </c>
      <c r="C4556">
        <v>0</v>
      </c>
      <c r="D4556" s="296">
        <v>24.19</v>
      </c>
    </row>
    <row r="4557" spans="1:4" x14ac:dyDescent="0.35">
      <c r="A4557">
        <v>4878</v>
      </c>
      <c r="B4557" t="s">
        <v>20864</v>
      </c>
      <c r="C4557">
        <v>0</v>
      </c>
      <c r="D4557" s="296">
        <v>313.5</v>
      </c>
    </row>
    <row r="4558" spans="1:4" x14ac:dyDescent="0.35">
      <c r="A4558">
        <v>4879</v>
      </c>
      <c r="B4558" t="s">
        <v>20865</v>
      </c>
      <c r="C4558">
        <v>0</v>
      </c>
      <c r="D4558" s="296">
        <v>104.5</v>
      </c>
    </row>
    <row r="4559" spans="1:4" x14ac:dyDescent="0.35">
      <c r="A4559">
        <v>4880</v>
      </c>
      <c r="B4559" t="s">
        <v>20866</v>
      </c>
      <c r="C4559">
        <v>0</v>
      </c>
      <c r="D4559" s="296">
        <v>23.75</v>
      </c>
    </row>
    <row r="4560" spans="1:4" x14ac:dyDescent="0.35">
      <c r="A4560">
        <v>4881</v>
      </c>
      <c r="B4560" t="s">
        <v>20867</v>
      </c>
      <c r="C4560">
        <v>0</v>
      </c>
      <c r="D4560" s="296">
        <v>142.6</v>
      </c>
    </row>
    <row r="4561" spans="1:4" x14ac:dyDescent="0.35">
      <c r="A4561">
        <v>4882</v>
      </c>
      <c r="B4561" t="s">
        <v>20868</v>
      </c>
      <c r="C4561">
        <v>0</v>
      </c>
      <c r="D4561" s="296">
        <v>40.615000000000002</v>
      </c>
    </row>
    <row r="4562" spans="1:4" x14ac:dyDescent="0.35">
      <c r="A4562">
        <v>4883</v>
      </c>
      <c r="B4562" t="s">
        <v>20869</v>
      </c>
      <c r="C4562">
        <v>0</v>
      </c>
      <c r="D4562" s="296">
        <v>58.395000000000003</v>
      </c>
    </row>
    <row r="4563" spans="1:4" x14ac:dyDescent="0.35">
      <c r="A4563">
        <v>4884</v>
      </c>
      <c r="B4563" t="s">
        <v>20870</v>
      </c>
      <c r="C4563">
        <v>0</v>
      </c>
      <c r="D4563" s="296">
        <v>32.75</v>
      </c>
    </row>
    <row r="4564" spans="1:4" x14ac:dyDescent="0.35">
      <c r="A4564">
        <v>4885</v>
      </c>
      <c r="B4564" t="s">
        <v>20871</v>
      </c>
      <c r="C4564">
        <v>0</v>
      </c>
      <c r="D4564" s="296">
        <v>28.4</v>
      </c>
    </row>
    <row r="4565" spans="1:4" x14ac:dyDescent="0.35">
      <c r="A4565">
        <v>4886</v>
      </c>
      <c r="B4565" t="s">
        <v>20872</v>
      </c>
      <c r="C4565">
        <v>0</v>
      </c>
      <c r="D4565" s="296">
        <v>74</v>
      </c>
    </row>
    <row r="4566" spans="1:4" x14ac:dyDescent="0.35">
      <c r="A4566">
        <v>4887</v>
      </c>
      <c r="B4566" t="s">
        <v>20873</v>
      </c>
      <c r="C4566">
        <v>0</v>
      </c>
      <c r="D4566" s="296">
        <v>75</v>
      </c>
    </row>
    <row r="4567" spans="1:4" x14ac:dyDescent="0.35">
      <c r="A4567">
        <v>4888</v>
      </c>
      <c r="B4567" t="s">
        <v>20874</v>
      </c>
      <c r="C4567">
        <v>0</v>
      </c>
      <c r="D4567" s="296">
        <v>34.5</v>
      </c>
    </row>
    <row r="4568" spans="1:4" x14ac:dyDescent="0.35">
      <c r="A4568">
        <v>4889</v>
      </c>
      <c r="B4568" t="s">
        <v>20875</v>
      </c>
      <c r="C4568">
        <v>0</v>
      </c>
      <c r="D4568" s="296">
        <v>21.6</v>
      </c>
    </row>
    <row r="4569" spans="1:4" x14ac:dyDescent="0.35">
      <c r="A4569">
        <v>4890</v>
      </c>
      <c r="B4569" t="s">
        <v>20876</v>
      </c>
      <c r="C4569">
        <v>0</v>
      </c>
      <c r="D4569" s="296">
        <v>34.9</v>
      </c>
    </row>
    <row r="4570" spans="1:4" x14ac:dyDescent="0.35">
      <c r="A4570">
        <v>4891</v>
      </c>
      <c r="B4570" t="s">
        <v>20877</v>
      </c>
      <c r="C4570">
        <v>30</v>
      </c>
      <c r="D4570" s="296">
        <v>12.22</v>
      </c>
    </row>
    <row r="4571" spans="1:4" x14ac:dyDescent="0.35">
      <c r="A4571">
        <v>4892</v>
      </c>
      <c r="B4571" t="s">
        <v>20878</v>
      </c>
      <c r="C4571">
        <v>0</v>
      </c>
      <c r="D4571" s="296">
        <v>19.593</v>
      </c>
    </row>
    <row r="4572" spans="1:4" x14ac:dyDescent="0.35">
      <c r="A4572">
        <v>4893</v>
      </c>
      <c r="B4572" t="s">
        <v>20879</v>
      </c>
      <c r="C4572">
        <v>0</v>
      </c>
      <c r="D4572" s="296">
        <v>42.75</v>
      </c>
    </row>
    <row r="4573" spans="1:4" x14ac:dyDescent="0.35">
      <c r="A4573">
        <v>4894</v>
      </c>
      <c r="B4573" t="s">
        <v>20880</v>
      </c>
      <c r="C4573">
        <v>0</v>
      </c>
      <c r="D4573" s="296">
        <v>6.7290000000000001</v>
      </c>
    </row>
    <row r="4574" spans="1:4" x14ac:dyDescent="0.35">
      <c r="A4574">
        <v>4895</v>
      </c>
      <c r="B4574" t="s">
        <v>20881</v>
      </c>
      <c r="C4574">
        <v>0</v>
      </c>
      <c r="D4574" s="296">
        <v>31.434999999999999</v>
      </c>
    </row>
    <row r="4575" spans="1:4" x14ac:dyDescent="0.35">
      <c r="A4575">
        <v>4896</v>
      </c>
      <c r="B4575" t="s">
        <v>20882</v>
      </c>
      <c r="C4575">
        <v>0</v>
      </c>
      <c r="D4575" s="296">
        <v>40.6</v>
      </c>
    </row>
    <row r="4576" spans="1:4" x14ac:dyDescent="0.35">
      <c r="A4576">
        <v>4897</v>
      </c>
      <c r="B4576" t="s">
        <v>20883</v>
      </c>
      <c r="C4576">
        <v>0</v>
      </c>
      <c r="D4576" s="296">
        <v>27.141999999999999</v>
      </c>
    </row>
    <row r="4577" spans="1:4" x14ac:dyDescent="0.35">
      <c r="A4577">
        <v>4898</v>
      </c>
      <c r="B4577" t="s">
        <v>20884</v>
      </c>
      <c r="C4577">
        <v>0</v>
      </c>
      <c r="D4577" s="296">
        <v>20.73</v>
      </c>
    </row>
    <row r="4578" spans="1:4" x14ac:dyDescent="0.35">
      <c r="A4578">
        <v>4899</v>
      </c>
      <c r="B4578" t="s">
        <v>20885</v>
      </c>
      <c r="C4578">
        <v>0</v>
      </c>
      <c r="D4578" s="296">
        <v>21.99</v>
      </c>
    </row>
    <row r="4579" spans="1:4" x14ac:dyDescent="0.35">
      <c r="A4579">
        <v>4900</v>
      </c>
      <c r="B4579" t="s">
        <v>20886</v>
      </c>
      <c r="C4579">
        <v>0</v>
      </c>
      <c r="D4579" s="296">
        <v>33.14</v>
      </c>
    </row>
    <row r="4580" spans="1:4" x14ac:dyDescent="0.35">
      <c r="A4580">
        <v>4901</v>
      </c>
      <c r="B4580" t="s">
        <v>20887</v>
      </c>
      <c r="C4580">
        <v>0</v>
      </c>
      <c r="D4580" s="296">
        <v>23.643999999999998</v>
      </c>
    </row>
    <row r="4581" spans="1:4" x14ac:dyDescent="0.35">
      <c r="A4581">
        <v>4902</v>
      </c>
      <c r="B4581" t="s">
        <v>20888</v>
      </c>
      <c r="C4581">
        <v>0</v>
      </c>
      <c r="D4581" s="296">
        <v>25.65</v>
      </c>
    </row>
    <row r="4582" spans="1:4" x14ac:dyDescent="0.35">
      <c r="A4582">
        <v>4903</v>
      </c>
      <c r="B4582" t="s">
        <v>20889</v>
      </c>
      <c r="C4582">
        <v>0</v>
      </c>
      <c r="D4582" s="296">
        <v>17.213000000000001</v>
      </c>
    </row>
    <row r="4583" spans="1:4" x14ac:dyDescent="0.35">
      <c r="A4583">
        <v>4904</v>
      </c>
      <c r="B4583" t="s">
        <v>20890</v>
      </c>
      <c r="C4583">
        <v>0</v>
      </c>
      <c r="D4583" s="296">
        <v>26.49</v>
      </c>
    </row>
    <row r="4584" spans="1:4" x14ac:dyDescent="0.35">
      <c r="A4584">
        <v>4905</v>
      </c>
      <c r="B4584" t="s">
        <v>20891</v>
      </c>
      <c r="C4584">
        <v>0</v>
      </c>
      <c r="D4584" s="296">
        <v>9.7799999999999994</v>
      </c>
    </row>
    <row r="4585" spans="1:4" x14ac:dyDescent="0.35">
      <c r="A4585">
        <v>4906</v>
      </c>
      <c r="B4585" t="s">
        <v>20892</v>
      </c>
      <c r="C4585">
        <v>0</v>
      </c>
      <c r="D4585" s="296">
        <v>74.150000000000006</v>
      </c>
    </row>
    <row r="4586" spans="1:4" x14ac:dyDescent="0.35">
      <c r="A4586">
        <v>4907</v>
      </c>
      <c r="B4586" t="s">
        <v>20893</v>
      </c>
      <c r="C4586">
        <v>0</v>
      </c>
      <c r="D4586" s="296">
        <v>82.16</v>
      </c>
    </row>
    <row r="4587" spans="1:4" x14ac:dyDescent="0.35">
      <c r="A4587">
        <v>4908</v>
      </c>
      <c r="B4587" t="s">
        <v>20894</v>
      </c>
      <c r="C4587">
        <v>0</v>
      </c>
      <c r="D4587" s="296">
        <v>31.01</v>
      </c>
    </row>
    <row r="4588" spans="1:4" x14ac:dyDescent="0.35">
      <c r="A4588">
        <v>4909</v>
      </c>
      <c r="B4588" t="s">
        <v>20895</v>
      </c>
      <c r="C4588">
        <v>0</v>
      </c>
      <c r="D4588" s="296">
        <v>30.8</v>
      </c>
    </row>
    <row r="4589" spans="1:4" x14ac:dyDescent="0.35">
      <c r="A4589">
        <v>4910</v>
      </c>
      <c r="B4589" t="s">
        <v>20896</v>
      </c>
      <c r="C4589">
        <v>0</v>
      </c>
      <c r="D4589" s="296">
        <v>32.22</v>
      </c>
    </row>
    <row r="4590" spans="1:4" x14ac:dyDescent="0.35">
      <c r="A4590">
        <v>4911</v>
      </c>
      <c r="B4590" t="s">
        <v>20897</v>
      </c>
      <c r="C4590">
        <v>0</v>
      </c>
      <c r="D4590" s="296">
        <v>56.11</v>
      </c>
    </row>
    <row r="4591" spans="1:4" x14ac:dyDescent="0.35">
      <c r="A4591">
        <v>4912</v>
      </c>
      <c r="B4591" t="s">
        <v>20898</v>
      </c>
      <c r="C4591">
        <v>0</v>
      </c>
      <c r="D4591" s="296">
        <v>82.41</v>
      </c>
    </row>
    <row r="4592" spans="1:4" x14ac:dyDescent="0.35">
      <c r="A4592">
        <v>4913</v>
      </c>
      <c r="B4592" t="s">
        <v>20899</v>
      </c>
      <c r="C4592">
        <v>0</v>
      </c>
      <c r="D4592" s="296">
        <v>102.71</v>
      </c>
    </row>
    <row r="4593" spans="1:4" x14ac:dyDescent="0.35">
      <c r="A4593">
        <v>4914</v>
      </c>
      <c r="B4593" t="s">
        <v>20900</v>
      </c>
      <c r="C4593">
        <v>0</v>
      </c>
      <c r="D4593" s="296">
        <v>61.71</v>
      </c>
    </row>
    <row r="4594" spans="1:4" x14ac:dyDescent="0.35">
      <c r="A4594">
        <v>4915</v>
      </c>
      <c r="B4594" t="s">
        <v>20901</v>
      </c>
      <c r="C4594">
        <v>0</v>
      </c>
      <c r="D4594" s="296">
        <v>112.07</v>
      </c>
    </row>
    <row r="4595" spans="1:4" x14ac:dyDescent="0.35">
      <c r="A4595">
        <v>4916</v>
      </c>
      <c r="B4595" t="s">
        <v>20902</v>
      </c>
      <c r="C4595">
        <v>0</v>
      </c>
      <c r="D4595" s="296">
        <v>86.11</v>
      </c>
    </row>
    <row r="4596" spans="1:4" x14ac:dyDescent="0.35">
      <c r="A4596">
        <v>4917</v>
      </c>
      <c r="B4596" t="s">
        <v>20903</v>
      </c>
      <c r="C4596">
        <v>0</v>
      </c>
      <c r="D4596" s="296">
        <v>27.86</v>
      </c>
    </row>
    <row r="4597" spans="1:4" x14ac:dyDescent="0.35">
      <c r="A4597">
        <v>4918</v>
      </c>
      <c r="B4597" t="s">
        <v>20904</v>
      </c>
      <c r="C4597">
        <v>0</v>
      </c>
      <c r="D4597" s="296">
        <v>175.8</v>
      </c>
    </row>
    <row r="4598" spans="1:4" x14ac:dyDescent="0.35">
      <c r="A4598">
        <v>4919</v>
      </c>
      <c r="B4598" t="s">
        <v>20905</v>
      </c>
      <c r="C4598">
        <v>0</v>
      </c>
      <c r="D4598" s="296">
        <v>74</v>
      </c>
    </row>
    <row r="4599" spans="1:4" x14ac:dyDescent="0.35">
      <c r="A4599">
        <v>4920</v>
      </c>
      <c r="B4599" t="s">
        <v>20906</v>
      </c>
      <c r="C4599">
        <v>0</v>
      </c>
      <c r="D4599" s="296">
        <v>6.8949999999999996</v>
      </c>
    </row>
    <row r="4600" spans="1:4" x14ac:dyDescent="0.35">
      <c r="A4600">
        <v>4921</v>
      </c>
      <c r="B4600" t="s">
        <v>20907</v>
      </c>
      <c r="C4600">
        <v>0</v>
      </c>
      <c r="D4600" s="296">
        <v>52.8</v>
      </c>
    </row>
    <row r="4601" spans="1:4" x14ac:dyDescent="0.35">
      <c r="A4601">
        <v>4922</v>
      </c>
      <c r="B4601" t="s">
        <v>20908</v>
      </c>
      <c r="C4601">
        <v>0</v>
      </c>
      <c r="D4601" s="296">
        <v>16.72</v>
      </c>
    </row>
    <row r="4602" spans="1:4" x14ac:dyDescent="0.35">
      <c r="A4602">
        <v>4923</v>
      </c>
      <c r="B4602" t="s">
        <v>20909</v>
      </c>
      <c r="C4602">
        <v>0</v>
      </c>
      <c r="D4602" s="296">
        <v>14.13</v>
      </c>
    </row>
    <row r="4603" spans="1:4" x14ac:dyDescent="0.35">
      <c r="A4603">
        <v>4924</v>
      </c>
      <c r="B4603" t="s">
        <v>20910</v>
      </c>
      <c r="C4603">
        <v>0</v>
      </c>
      <c r="D4603" s="296">
        <v>38.07</v>
      </c>
    </row>
    <row r="4604" spans="1:4" x14ac:dyDescent="0.35">
      <c r="A4604">
        <v>4925</v>
      </c>
      <c r="B4604" t="s">
        <v>20911</v>
      </c>
      <c r="C4604">
        <v>0</v>
      </c>
      <c r="D4604" s="296">
        <v>24.535</v>
      </c>
    </row>
    <row r="4605" spans="1:4" x14ac:dyDescent="0.35">
      <c r="A4605">
        <v>4926</v>
      </c>
      <c r="B4605" t="s">
        <v>20912</v>
      </c>
      <c r="C4605">
        <v>30</v>
      </c>
      <c r="D4605" s="296">
        <v>13.85</v>
      </c>
    </row>
    <row r="4606" spans="1:4" x14ac:dyDescent="0.35">
      <c r="A4606">
        <v>4927</v>
      </c>
      <c r="B4606" t="s">
        <v>20913</v>
      </c>
      <c r="C4606">
        <v>0</v>
      </c>
      <c r="D4606" s="296">
        <v>19.8</v>
      </c>
    </row>
    <row r="4607" spans="1:4" x14ac:dyDescent="0.35">
      <c r="A4607">
        <v>4928</v>
      </c>
      <c r="B4607" t="s">
        <v>20914</v>
      </c>
      <c r="C4607">
        <v>0</v>
      </c>
      <c r="D4607" s="296">
        <v>15.25</v>
      </c>
    </row>
    <row r="4608" spans="1:4" x14ac:dyDescent="0.35">
      <c r="A4608">
        <v>4929</v>
      </c>
      <c r="B4608" t="s">
        <v>20915</v>
      </c>
      <c r="C4608">
        <v>0</v>
      </c>
      <c r="D4608" s="296">
        <v>37.82</v>
      </c>
    </row>
    <row r="4609" spans="1:4" x14ac:dyDescent="0.35">
      <c r="A4609">
        <v>4930</v>
      </c>
      <c r="B4609" t="s">
        <v>20916</v>
      </c>
      <c r="C4609">
        <v>0</v>
      </c>
      <c r="D4609" s="296">
        <v>105.6</v>
      </c>
    </row>
    <row r="4610" spans="1:4" x14ac:dyDescent="0.35">
      <c r="A4610">
        <v>4931</v>
      </c>
      <c r="B4610" t="s">
        <v>20917</v>
      </c>
      <c r="C4610">
        <v>0</v>
      </c>
      <c r="D4610" s="296">
        <v>7.1</v>
      </c>
    </row>
    <row r="4611" spans="1:4" x14ac:dyDescent="0.35">
      <c r="A4611">
        <v>4932</v>
      </c>
      <c r="B4611" t="s">
        <v>20918</v>
      </c>
      <c r="C4611">
        <v>0</v>
      </c>
      <c r="D4611" s="296">
        <v>13.33</v>
      </c>
    </row>
    <row r="4612" spans="1:4" x14ac:dyDescent="0.35">
      <c r="A4612">
        <v>4933</v>
      </c>
      <c r="B4612" t="s">
        <v>20919</v>
      </c>
      <c r="C4612">
        <v>18</v>
      </c>
      <c r="D4612" s="296">
        <v>4.8499999999999996</v>
      </c>
    </row>
    <row r="4613" spans="1:4" x14ac:dyDescent="0.35">
      <c r="A4613">
        <v>4934</v>
      </c>
      <c r="B4613" t="s">
        <v>20920</v>
      </c>
      <c r="C4613">
        <v>12</v>
      </c>
      <c r="D4613" s="296">
        <v>4.8499999999999996</v>
      </c>
    </row>
    <row r="4614" spans="1:4" x14ac:dyDescent="0.35">
      <c r="A4614">
        <v>4935</v>
      </c>
      <c r="B4614" t="s">
        <v>20921</v>
      </c>
      <c r="C4614">
        <v>0</v>
      </c>
      <c r="D4614" s="296">
        <v>4.8499999999999996</v>
      </c>
    </row>
    <row r="4615" spans="1:4" x14ac:dyDescent="0.35">
      <c r="A4615">
        <v>4936</v>
      </c>
      <c r="B4615" t="s">
        <v>20922</v>
      </c>
      <c r="C4615">
        <v>0</v>
      </c>
      <c r="D4615" s="296">
        <v>4.8449999999999998</v>
      </c>
    </row>
    <row r="4616" spans="1:4" x14ac:dyDescent="0.35">
      <c r="A4616">
        <v>4937</v>
      </c>
      <c r="B4616" t="s">
        <v>20923</v>
      </c>
      <c r="C4616">
        <v>0</v>
      </c>
      <c r="D4616" s="296">
        <v>12.92</v>
      </c>
    </row>
    <row r="4617" spans="1:4" x14ac:dyDescent="0.35">
      <c r="A4617">
        <v>4938</v>
      </c>
      <c r="B4617" t="s">
        <v>20924</v>
      </c>
      <c r="C4617">
        <v>6</v>
      </c>
      <c r="D4617" s="296">
        <v>23.56</v>
      </c>
    </row>
    <row r="4618" spans="1:4" x14ac:dyDescent="0.35">
      <c r="A4618">
        <v>4939</v>
      </c>
      <c r="B4618" t="s">
        <v>20925</v>
      </c>
      <c r="C4618">
        <v>6</v>
      </c>
      <c r="D4618" s="296">
        <v>10.16</v>
      </c>
    </row>
    <row r="4619" spans="1:4" x14ac:dyDescent="0.35">
      <c r="A4619">
        <v>4940</v>
      </c>
      <c r="B4619" t="s">
        <v>20926</v>
      </c>
      <c r="C4619">
        <v>0</v>
      </c>
      <c r="D4619" s="296">
        <v>33.25</v>
      </c>
    </row>
    <row r="4620" spans="1:4" x14ac:dyDescent="0.35">
      <c r="A4620">
        <v>4941</v>
      </c>
      <c r="B4620" t="s">
        <v>20927</v>
      </c>
      <c r="C4620">
        <v>0</v>
      </c>
      <c r="D4620" s="296">
        <v>8.5500000000000007</v>
      </c>
    </row>
    <row r="4621" spans="1:4" x14ac:dyDescent="0.35">
      <c r="A4621">
        <v>4942</v>
      </c>
      <c r="B4621" t="s">
        <v>20928</v>
      </c>
      <c r="C4621">
        <v>0</v>
      </c>
      <c r="D4621" s="296">
        <v>0</v>
      </c>
    </row>
    <row r="4622" spans="1:4" x14ac:dyDescent="0.35">
      <c r="A4622">
        <v>4943</v>
      </c>
      <c r="B4622" t="s">
        <v>20929</v>
      </c>
      <c r="C4622">
        <v>0</v>
      </c>
      <c r="D4622" s="296">
        <v>101</v>
      </c>
    </row>
    <row r="4623" spans="1:4" x14ac:dyDescent="0.35">
      <c r="A4623">
        <v>4944</v>
      </c>
      <c r="B4623" t="s">
        <v>20930</v>
      </c>
      <c r="C4623">
        <v>0</v>
      </c>
      <c r="D4623" s="296">
        <v>129.19999999999999</v>
      </c>
    </row>
    <row r="4624" spans="1:4" x14ac:dyDescent="0.35">
      <c r="A4624">
        <v>4945</v>
      </c>
      <c r="B4624" t="s">
        <v>20931</v>
      </c>
      <c r="C4624">
        <v>24</v>
      </c>
      <c r="D4624" s="296">
        <v>6.24</v>
      </c>
    </row>
    <row r="4625" spans="1:4" x14ac:dyDescent="0.35">
      <c r="A4625">
        <v>4946</v>
      </c>
      <c r="B4625" t="s">
        <v>20932</v>
      </c>
      <c r="C4625">
        <v>84</v>
      </c>
      <c r="D4625" s="296">
        <v>2.84</v>
      </c>
    </row>
    <row r="4626" spans="1:4" x14ac:dyDescent="0.35">
      <c r="A4626">
        <v>4947</v>
      </c>
      <c r="B4626" t="s">
        <v>20933</v>
      </c>
      <c r="C4626">
        <v>3</v>
      </c>
      <c r="D4626" s="296">
        <v>19.95</v>
      </c>
    </row>
    <row r="4627" spans="1:4" x14ac:dyDescent="0.35">
      <c r="A4627">
        <v>4948</v>
      </c>
      <c r="B4627" t="s">
        <v>20934</v>
      </c>
      <c r="C4627">
        <v>24</v>
      </c>
      <c r="D4627" s="296">
        <v>15.12</v>
      </c>
    </row>
    <row r="4628" spans="1:4" x14ac:dyDescent="0.35">
      <c r="A4628">
        <v>4949</v>
      </c>
      <c r="B4628" t="s">
        <v>20935</v>
      </c>
      <c r="C4628">
        <v>0</v>
      </c>
      <c r="D4628" s="296">
        <v>35.909999999999997</v>
      </c>
    </row>
    <row r="4629" spans="1:4" x14ac:dyDescent="0.35">
      <c r="A4629">
        <v>4950</v>
      </c>
      <c r="B4629" t="s">
        <v>20936</v>
      </c>
      <c r="C4629">
        <v>12</v>
      </c>
      <c r="D4629" s="296">
        <v>44.46</v>
      </c>
    </row>
    <row r="4630" spans="1:4" x14ac:dyDescent="0.35">
      <c r="A4630">
        <v>4951</v>
      </c>
      <c r="B4630" t="s">
        <v>20937</v>
      </c>
      <c r="C4630">
        <v>0</v>
      </c>
      <c r="D4630" s="296">
        <v>14.971</v>
      </c>
    </row>
    <row r="4631" spans="1:4" x14ac:dyDescent="0.35">
      <c r="A4631">
        <v>4952</v>
      </c>
      <c r="B4631" t="s">
        <v>20938</v>
      </c>
      <c r="C4631">
        <v>12</v>
      </c>
      <c r="D4631" s="296">
        <v>18.100000000000001</v>
      </c>
    </row>
    <row r="4632" spans="1:4" x14ac:dyDescent="0.35">
      <c r="A4632">
        <v>4953</v>
      </c>
      <c r="B4632" t="s">
        <v>20939</v>
      </c>
      <c r="C4632">
        <v>0</v>
      </c>
      <c r="D4632" s="296">
        <v>10.53</v>
      </c>
    </row>
    <row r="4633" spans="1:4" x14ac:dyDescent="0.35">
      <c r="A4633">
        <v>4954</v>
      </c>
      <c r="B4633" t="s">
        <v>20940</v>
      </c>
      <c r="C4633">
        <v>0</v>
      </c>
      <c r="D4633" s="296">
        <v>68.400000000000006</v>
      </c>
    </row>
    <row r="4634" spans="1:4" x14ac:dyDescent="0.35">
      <c r="A4634">
        <v>4955</v>
      </c>
      <c r="B4634" t="s">
        <v>20941</v>
      </c>
      <c r="C4634">
        <v>0</v>
      </c>
      <c r="D4634" s="296">
        <v>0</v>
      </c>
    </row>
    <row r="4635" spans="1:4" x14ac:dyDescent="0.35">
      <c r="A4635">
        <v>4956</v>
      </c>
      <c r="B4635" t="s">
        <v>20942</v>
      </c>
      <c r="C4635">
        <v>0</v>
      </c>
      <c r="D4635" s="296">
        <v>68.28</v>
      </c>
    </row>
    <row r="4636" spans="1:4" x14ac:dyDescent="0.35">
      <c r="A4636">
        <v>4957</v>
      </c>
      <c r="B4636" t="s">
        <v>20943</v>
      </c>
      <c r="C4636">
        <v>0</v>
      </c>
      <c r="D4636" s="296">
        <v>285</v>
      </c>
    </row>
    <row r="4637" spans="1:4" x14ac:dyDescent="0.35">
      <c r="A4637">
        <v>4958</v>
      </c>
      <c r="B4637" t="s">
        <v>20944</v>
      </c>
      <c r="C4637">
        <v>0</v>
      </c>
      <c r="D4637" s="296">
        <v>680</v>
      </c>
    </row>
    <row r="4638" spans="1:4" x14ac:dyDescent="0.35">
      <c r="A4638">
        <v>4959</v>
      </c>
      <c r="B4638" t="s">
        <v>20945</v>
      </c>
      <c r="C4638">
        <v>0</v>
      </c>
      <c r="D4638" s="296">
        <v>7.12</v>
      </c>
    </row>
    <row r="4639" spans="1:4" x14ac:dyDescent="0.35">
      <c r="A4639">
        <v>4960</v>
      </c>
      <c r="B4639" t="s">
        <v>20946</v>
      </c>
      <c r="C4639">
        <v>0</v>
      </c>
      <c r="D4639" s="296">
        <v>0</v>
      </c>
    </row>
    <row r="4640" spans="1:4" x14ac:dyDescent="0.35">
      <c r="A4640">
        <v>4961</v>
      </c>
      <c r="B4640" t="s">
        <v>20947</v>
      </c>
      <c r="C4640">
        <v>0</v>
      </c>
      <c r="D4640" s="296">
        <v>5.04</v>
      </c>
    </row>
    <row r="4641" spans="1:4" x14ac:dyDescent="0.35">
      <c r="A4641">
        <v>4962</v>
      </c>
      <c r="B4641" t="s">
        <v>20948</v>
      </c>
      <c r="C4641">
        <v>0</v>
      </c>
      <c r="D4641" s="296">
        <v>50.9</v>
      </c>
    </row>
    <row r="4642" spans="1:4" x14ac:dyDescent="0.35">
      <c r="A4642">
        <v>4963</v>
      </c>
      <c r="B4642" t="s">
        <v>20949</v>
      </c>
      <c r="C4642">
        <v>0</v>
      </c>
      <c r="D4642" s="296">
        <v>9.3320000000000007</v>
      </c>
    </row>
    <row r="4643" spans="1:4" x14ac:dyDescent="0.35">
      <c r="A4643">
        <v>4964</v>
      </c>
      <c r="B4643" t="s">
        <v>20950</v>
      </c>
      <c r="C4643">
        <v>0</v>
      </c>
      <c r="D4643" s="296">
        <v>25.75</v>
      </c>
    </row>
    <row r="4644" spans="1:4" x14ac:dyDescent="0.35">
      <c r="A4644">
        <v>4965</v>
      </c>
      <c r="B4644" t="s">
        <v>20951</v>
      </c>
      <c r="C4644">
        <v>0</v>
      </c>
      <c r="D4644" s="296">
        <v>26.81</v>
      </c>
    </row>
    <row r="4645" spans="1:4" x14ac:dyDescent="0.35">
      <c r="A4645">
        <v>4966</v>
      </c>
      <c r="B4645" t="s">
        <v>20952</v>
      </c>
      <c r="C4645">
        <v>0</v>
      </c>
      <c r="D4645" s="296">
        <v>35.244999999999997</v>
      </c>
    </row>
    <row r="4646" spans="1:4" x14ac:dyDescent="0.35">
      <c r="A4646">
        <v>4967</v>
      </c>
      <c r="B4646" t="s">
        <v>20953</v>
      </c>
      <c r="C4646">
        <v>0</v>
      </c>
      <c r="D4646" s="296">
        <v>7.766</v>
      </c>
    </row>
    <row r="4647" spans="1:4" x14ac:dyDescent="0.35">
      <c r="A4647">
        <v>4968</v>
      </c>
      <c r="B4647" t="s">
        <v>20954</v>
      </c>
      <c r="C4647">
        <v>12</v>
      </c>
      <c r="D4647" s="296">
        <v>18.239999999999998</v>
      </c>
    </row>
    <row r="4648" spans="1:4" x14ac:dyDescent="0.35">
      <c r="A4648">
        <v>4969</v>
      </c>
      <c r="B4648" t="s">
        <v>20955</v>
      </c>
      <c r="C4648">
        <v>0</v>
      </c>
      <c r="D4648" s="296">
        <v>20.5</v>
      </c>
    </row>
    <row r="4649" spans="1:4" x14ac:dyDescent="0.35">
      <c r="A4649">
        <v>4970</v>
      </c>
      <c r="B4649" t="s">
        <v>20956</v>
      </c>
      <c r="C4649">
        <v>12</v>
      </c>
      <c r="D4649" s="296">
        <v>14.21</v>
      </c>
    </row>
    <row r="4650" spans="1:4" x14ac:dyDescent="0.35">
      <c r="A4650">
        <v>4971</v>
      </c>
      <c r="B4650" t="s">
        <v>20957</v>
      </c>
      <c r="C4650">
        <v>0</v>
      </c>
      <c r="D4650" s="296">
        <v>28.5</v>
      </c>
    </row>
    <row r="4651" spans="1:4" x14ac:dyDescent="0.35">
      <c r="A4651">
        <v>4972</v>
      </c>
      <c r="B4651" t="s">
        <v>20958</v>
      </c>
      <c r="C4651">
        <v>0</v>
      </c>
      <c r="D4651" s="296">
        <v>42.75</v>
      </c>
    </row>
    <row r="4652" spans="1:4" x14ac:dyDescent="0.35">
      <c r="A4652">
        <v>4973</v>
      </c>
      <c r="B4652" t="s">
        <v>20959</v>
      </c>
      <c r="C4652">
        <v>0</v>
      </c>
      <c r="D4652" s="296">
        <v>42.75</v>
      </c>
    </row>
    <row r="4653" spans="1:4" x14ac:dyDescent="0.35">
      <c r="A4653">
        <v>4974</v>
      </c>
      <c r="B4653" t="s">
        <v>20960</v>
      </c>
      <c r="C4653">
        <v>0</v>
      </c>
      <c r="D4653" s="296">
        <v>9.6189999999999998</v>
      </c>
    </row>
    <row r="4654" spans="1:4" x14ac:dyDescent="0.35">
      <c r="A4654">
        <v>4975</v>
      </c>
      <c r="B4654" t="s">
        <v>20961</v>
      </c>
      <c r="C4654">
        <v>0</v>
      </c>
      <c r="D4654" s="296">
        <v>3.8820000000000001</v>
      </c>
    </row>
    <row r="4655" spans="1:4" x14ac:dyDescent="0.35">
      <c r="A4655">
        <v>4976</v>
      </c>
      <c r="B4655" t="s">
        <v>20962</v>
      </c>
      <c r="C4655">
        <v>0</v>
      </c>
      <c r="D4655" s="296">
        <v>27.08</v>
      </c>
    </row>
    <row r="4656" spans="1:4" x14ac:dyDescent="0.35">
      <c r="A4656">
        <v>4977</v>
      </c>
      <c r="B4656" t="s">
        <v>20963</v>
      </c>
      <c r="C4656">
        <v>0</v>
      </c>
      <c r="D4656" s="296">
        <v>4.24</v>
      </c>
    </row>
    <row r="4657" spans="1:4" x14ac:dyDescent="0.35">
      <c r="A4657">
        <v>4978</v>
      </c>
      <c r="B4657" t="s">
        <v>20964</v>
      </c>
      <c r="C4657">
        <v>0</v>
      </c>
      <c r="D4657" s="296">
        <v>11.048999999999999</v>
      </c>
    </row>
    <row r="4658" spans="1:4" x14ac:dyDescent="0.35">
      <c r="A4658">
        <v>4979</v>
      </c>
      <c r="B4658" t="s">
        <v>20965</v>
      </c>
      <c r="C4658">
        <v>6</v>
      </c>
      <c r="D4658" s="296">
        <v>14.89</v>
      </c>
    </row>
    <row r="4659" spans="1:4" x14ac:dyDescent="0.35">
      <c r="A4659">
        <v>4980</v>
      </c>
      <c r="B4659" t="s">
        <v>20966</v>
      </c>
      <c r="C4659">
        <v>18</v>
      </c>
      <c r="D4659" s="296">
        <v>6.77</v>
      </c>
    </row>
    <row r="4660" spans="1:4" x14ac:dyDescent="0.35">
      <c r="A4660">
        <v>4981</v>
      </c>
      <c r="B4660" t="s">
        <v>20967</v>
      </c>
      <c r="C4660">
        <v>12</v>
      </c>
      <c r="D4660" s="296">
        <v>18.036000000000001</v>
      </c>
    </row>
    <row r="4661" spans="1:4" x14ac:dyDescent="0.35">
      <c r="A4661">
        <v>4982</v>
      </c>
      <c r="B4661" t="s">
        <v>20968</v>
      </c>
      <c r="C4661">
        <v>18</v>
      </c>
      <c r="D4661" s="296">
        <v>4.99</v>
      </c>
    </row>
    <row r="4662" spans="1:4" x14ac:dyDescent="0.35">
      <c r="A4662">
        <v>4983</v>
      </c>
      <c r="B4662" t="s">
        <v>20969</v>
      </c>
      <c r="C4662">
        <v>0</v>
      </c>
      <c r="D4662" s="296">
        <v>0</v>
      </c>
    </row>
    <row r="4663" spans="1:4" x14ac:dyDescent="0.35">
      <c r="A4663">
        <v>4984</v>
      </c>
      <c r="B4663" t="s">
        <v>20970</v>
      </c>
      <c r="C4663">
        <v>0</v>
      </c>
      <c r="D4663" s="296">
        <v>2.65</v>
      </c>
    </row>
    <row r="4664" spans="1:4" x14ac:dyDescent="0.35">
      <c r="A4664">
        <v>4985</v>
      </c>
      <c r="B4664" t="s">
        <v>20971</v>
      </c>
      <c r="C4664">
        <v>0</v>
      </c>
      <c r="D4664" s="296">
        <v>29.318000000000001</v>
      </c>
    </row>
    <row r="4665" spans="1:4" x14ac:dyDescent="0.35">
      <c r="A4665">
        <v>4986</v>
      </c>
      <c r="B4665" t="s">
        <v>20972</v>
      </c>
      <c r="C4665">
        <v>0</v>
      </c>
      <c r="D4665" s="296">
        <v>44.203000000000003</v>
      </c>
    </row>
    <row r="4666" spans="1:4" x14ac:dyDescent="0.35">
      <c r="A4666">
        <v>4987</v>
      </c>
      <c r="B4666" t="s">
        <v>20973</v>
      </c>
      <c r="C4666">
        <v>0</v>
      </c>
      <c r="D4666" s="296">
        <v>40.953000000000003</v>
      </c>
    </row>
    <row r="4667" spans="1:4" x14ac:dyDescent="0.35">
      <c r="A4667">
        <v>4988</v>
      </c>
      <c r="B4667" t="s">
        <v>20974</v>
      </c>
      <c r="C4667">
        <v>0</v>
      </c>
      <c r="D4667" s="296">
        <v>40.953000000000003</v>
      </c>
    </row>
    <row r="4668" spans="1:4" x14ac:dyDescent="0.35">
      <c r="A4668">
        <v>4989</v>
      </c>
      <c r="B4668" t="s">
        <v>20975</v>
      </c>
      <c r="C4668">
        <v>0</v>
      </c>
      <c r="D4668" s="296">
        <v>194</v>
      </c>
    </row>
    <row r="4669" spans="1:4" x14ac:dyDescent="0.35">
      <c r="A4669">
        <v>4990</v>
      </c>
      <c r="B4669" t="s">
        <v>20976</v>
      </c>
      <c r="C4669">
        <v>0</v>
      </c>
      <c r="D4669" s="296">
        <v>289.06</v>
      </c>
    </row>
    <row r="4670" spans="1:4" x14ac:dyDescent="0.35">
      <c r="A4670">
        <v>4991</v>
      </c>
      <c r="B4670" t="s">
        <v>20977</v>
      </c>
      <c r="C4670">
        <v>0</v>
      </c>
      <c r="D4670" s="296">
        <v>256.08</v>
      </c>
    </row>
    <row r="4671" spans="1:4" x14ac:dyDescent="0.35">
      <c r="A4671">
        <v>4992</v>
      </c>
      <c r="B4671" t="s">
        <v>20978</v>
      </c>
      <c r="C4671">
        <v>0</v>
      </c>
      <c r="D4671" s="296">
        <v>42</v>
      </c>
    </row>
    <row r="4672" spans="1:4" x14ac:dyDescent="0.35">
      <c r="A4672">
        <v>4993</v>
      </c>
      <c r="B4672" t="s">
        <v>20979</v>
      </c>
      <c r="C4672">
        <v>18</v>
      </c>
      <c r="D4672" s="296">
        <v>8.9600000000000009</v>
      </c>
    </row>
    <row r="4673" spans="1:4" x14ac:dyDescent="0.35">
      <c r="A4673">
        <v>4994</v>
      </c>
      <c r="B4673" t="s">
        <v>20980</v>
      </c>
      <c r="C4673">
        <v>0</v>
      </c>
      <c r="D4673" s="296">
        <v>54.5</v>
      </c>
    </row>
    <row r="4674" spans="1:4" x14ac:dyDescent="0.35">
      <c r="A4674">
        <v>4995</v>
      </c>
      <c r="B4674" t="s">
        <v>20981</v>
      </c>
      <c r="C4674">
        <v>0</v>
      </c>
      <c r="D4674" s="296">
        <v>24</v>
      </c>
    </row>
    <row r="4675" spans="1:4" x14ac:dyDescent="0.35">
      <c r="A4675">
        <v>4996</v>
      </c>
      <c r="B4675" t="s">
        <v>20982</v>
      </c>
      <c r="C4675">
        <v>0</v>
      </c>
      <c r="D4675" s="296">
        <v>21.625</v>
      </c>
    </row>
    <row r="4676" spans="1:4" x14ac:dyDescent="0.35">
      <c r="A4676">
        <v>4997</v>
      </c>
      <c r="B4676" t="s">
        <v>20983</v>
      </c>
      <c r="C4676">
        <v>18</v>
      </c>
      <c r="D4676" s="296">
        <v>5.94</v>
      </c>
    </row>
    <row r="4677" spans="1:4" x14ac:dyDescent="0.35">
      <c r="A4677">
        <v>4998</v>
      </c>
      <c r="B4677" t="s">
        <v>20984</v>
      </c>
      <c r="C4677">
        <v>0</v>
      </c>
      <c r="D4677" s="296">
        <v>6.51</v>
      </c>
    </row>
    <row r="4678" spans="1:4" x14ac:dyDescent="0.35">
      <c r="A4678">
        <v>4999</v>
      </c>
      <c r="B4678" t="s">
        <v>20985</v>
      </c>
      <c r="C4678">
        <v>0</v>
      </c>
      <c r="D4678" s="296">
        <v>7.2679999999999998</v>
      </c>
    </row>
    <row r="4679" spans="1:4" x14ac:dyDescent="0.35">
      <c r="A4679">
        <v>5000</v>
      </c>
      <c r="B4679" t="s">
        <v>20986</v>
      </c>
      <c r="C4679">
        <v>0</v>
      </c>
      <c r="D4679" s="296">
        <v>0</v>
      </c>
    </row>
    <row r="4680" spans="1:4" x14ac:dyDescent="0.35">
      <c r="A4680">
        <v>5001</v>
      </c>
      <c r="B4680" t="s">
        <v>20987</v>
      </c>
      <c r="C4680">
        <v>0</v>
      </c>
      <c r="D4680" s="296">
        <v>0</v>
      </c>
    </row>
    <row r="4681" spans="1:4" x14ac:dyDescent="0.35">
      <c r="A4681">
        <v>5002</v>
      </c>
      <c r="B4681" t="s">
        <v>20988</v>
      </c>
      <c r="C4681">
        <v>0</v>
      </c>
      <c r="D4681" s="296">
        <v>0</v>
      </c>
    </row>
    <row r="4682" spans="1:4" x14ac:dyDescent="0.35">
      <c r="A4682">
        <v>5003</v>
      </c>
      <c r="B4682" t="s">
        <v>20989</v>
      </c>
      <c r="C4682">
        <v>0</v>
      </c>
      <c r="D4682" s="296">
        <v>0</v>
      </c>
    </row>
    <row r="4683" spans="1:4" x14ac:dyDescent="0.35">
      <c r="A4683">
        <v>5004</v>
      </c>
      <c r="B4683" t="s">
        <v>20990</v>
      </c>
      <c r="C4683">
        <v>0</v>
      </c>
      <c r="D4683" s="296">
        <v>0</v>
      </c>
    </row>
    <row r="4684" spans="1:4" x14ac:dyDescent="0.35">
      <c r="A4684">
        <v>5005</v>
      </c>
      <c r="B4684" t="s">
        <v>20991</v>
      </c>
      <c r="C4684">
        <v>0</v>
      </c>
      <c r="D4684" s="296">
        <v>0</v>
      </c>
    </row>
    <row r="4685" spans="1:4" x14ac:dyDescent="0.35">
      <c r="A4685">
        <v>5006</v>
      </c>
      <c r="B4685" t="s">
        <v>20992</v>
      </c>
      <c r="C4685">
        <v>0</v>
      </c>
      <c r="D4685" s="296">
        <v>0</v>
      </c>
    </row>
    <row r="4686" spans="1:4" x14ac:dyDescent="0.35">
      <c r="A4686">
        <v>5007</v>
      </c>
      <c r="B4686" t="s">
        <v>20993</v>
      </c>
      <c r="C4686">
        <v>0</v>
      </c>
      <c r="D4686" s="296">
        <v>0</v>
      </c>
    </row>
    <row r="4687" spans="1:4" x14ac:dyDescent="0.35">
      <c r="A4687">
        <v>5008</v>
      </c>
      <c r="B4687" t="s">
        <v>20994</v>
      </c>
      <c r="C4687">
        <v>0</v>
      </c>
      <c r="D4687" s="296">
        <v>0</v>
      </c>
    </row>
    <row r="4688" spans="1:4" x14ac:dyDescent="0.35">
      <c r="A4688">
        <v>5009</v>
      </c>
      <c r="B4688" t="s">
        <v>20995</v>
      </c>
      <c r="C4688">
        <v>0</v>
      </c>
      <c r="D4688" s="296">
        <v>0</v>
      </c>
    </row>
    <row r="4689" spans="1:4" x14ac:dyDescent="0.35">
      <c r="A4689">
        <v>5010</v>
      </c>
      <c r="B4689" t="s">
        <v>20996</v>
      </c>
      <c r="C4689">
        <v>0</v>
      </c>
      <c r="D4689" s="296">
        <v>0</v>
      </c>
    </row>
    <row r="4690" spans="1:4" x14ac:dyDescent="0.35">
      <c r="A4690">
        <v>5011</v>
      </c>
      <c r="B4690" t="s">
        <v>20997</v>
      </c>
      <c r="C4690">
        <v>0</v>
      </c>
      <c r="D4690" s="296">
        <v>0</v>
      </c>
    </row>
    <row r="4691" spans="1:4" x14ac:dyDescent="0.35">
      <c r="A4691">
        <v>5012</v>
      </c>
      <c r="B4691" t="s">
        <v>20998</v>
      </c>
      <c r="C4691">
        <v>0</v>
      </c>
      <c r="D4691" s="296">
        <v>0</v>
      </c>
    </row>
    <row r="4692" spans="1:4" x14ac:dyDescent="0.35">
      <c r="A4692">
        <v>5013</v>
      </c>
      <c r="B4692" t="s">
        <v>20999</v>
      </c>
      <c r="C4692">
        <v>0</v>
      </c>
      <c r="D4692" s="296">
        <v>0</v>
      </c>
    </row>
    <row r="4693" spans="1:4" x14ac:dyDescent="0.35">
      <c r="A4693">
        <v>5014</v>
      </c>
      <c r="B4693" t="s">
        <v>21000</v>
      </c>
      <c r="C4693">
        <v>0</v>
      </c>
      <c r="D4693" s="296">
        <v>0</v>
      </c>
    </row>
    <row r="4694" spans="1:4" x14ac:dyDescent="0.35">
      <c r="A4694">
        <v>5015</v>
      </c>
      <c r="B4694" t="s">
        <v>21001</v>
      </c>
      <c r="C4694">
        <v>0</v>
      </c>
      <c r="D4694" s="296">
        <v>0</v>
      </c>
    </row>
    <row r="4695" spans="1:4" x14ac:dyDescent="0.35">
      <c r="A4695">
        <v>5016</v>
      </c>
      <c r="B4695" t="s">
        <v>21002</v>
      </c>
      <c r="C4695">
        <v>0</v>
      </c>
      <c r="D4695" s="296">
        <v>0</v>
      </c>
    </row>
    <row r="4696" spans="1:4" x14ac:dyDescent="0.35">
      <c r="A4696">
        <v>5017</v>
      </c>
      <c r="B4696" t="s">
        <v>21003</v>
      </c>
      <c r="C4696">
        <v>0</v>
      </c>
      <c r="D4696" s="296">
        <v>0</v>
      </c>
    </row>
    <row r="4697" spans="1:4" x14ac:dyDescent="0.35">
      <c r="A4697">
        <v>5018</v>
      </c>
      <c r="B4697" t="s">
        <v>21004</v>
      </c>
      <c r="C4697">
        <v>0</v>
      </c>
      <c r="D4697" s="296">
        <v>0</v>
      </c>
    </row>
    <row r="4698" spans="1:4" x14ac:dyDescent="0.35">
      <c r="A4698">
        <v>5019</v>
      </c>
      <c r="B4698" t="s">
        <v>21005</v>
      </c>
      <c r="C4698">
        <v>0</v>
      </c>
      <c r="D4698" s="296">
        <v>0</v>
      </c>
    </row>
    <row r="4699" spans="1:4" x14ac:dyDescent="0.35">
      <c r="A4699">
        <v>5020</v>
      </c>
      <c r="B4699" t="s">
        <v>21006</v>
      </c>
      <c r="C4699">
        <v>0</v>
      </c>
      <c r="D4699" s="296">
        <v>0</v>
      </c>
    </row>
    <row r="4700" spans="1:4" x14ac:dyDescent="0.35">
      <c r="A4700">
        <v>5021</v>
      </c>
      <c r="B4700" t="s">
        <v>21007</v>
      </c>
      <c r="C4700">
        <v>0</v>
      </c>
      <c r="D4700" s="296">
        <v>0</v>
      </c>
    </row>
    <row r="4701" spans="1:4" x14ac:dyDescent="0.35">
      <c r="A4701">
        <v>5022</v>
      </c>
      <c r="B4701" t="s">
        <v>21008</v>
      </c>
      <c r="C4701">
        <v>0</v>
      </c>
      <c r="D4701" s="296">
        <v>0</v>
      </c>
    </row>
    <row r="4702" spans="1:4" x14ac:dyDescent="0.35">
      <c r="A4702">
        <v>5023</v>
      </c>
      <c r="B4702" t="s">
        <v>21009</v>
      </c>
      <c r="C4702">
        <v>0</v>
      </c>
      <c r="D4702" s="296">
        <v>0</v>
      </c>
    </row>
    <row r="4703" spans="1:4" x14ac:dyDescent="0.35">
      <c r="A4703">
        <v>5024</v>
      </c>
      <c r="B4703" t="s">
        <v>21010</v>
      </c>
      <c r="C4703">
        <v>0</v>
      </c>
      <c r="D4703" s="296">
        <v>0</v>
      </c>
    </row>
    <row r="4704" spans="1:4" x14ac:dyDescent="0.35">
      <c r="A4704">
        <v>5025</v>
      </c>
      <c r="B4704" t="s">
        <v>21011</v>
      </c>
      <c r="C4704">
        <v>0</v>
      </c>
      <c r="D4704" s="296">
        <v>0</v>
      </c>
    </row>
    <row r="4705" spans="1:4" x14ac:dyDescent="0.35">
      <c r="A4705">
        <v>5026</v>
      </c>
      <c r="B4705" t="s">
        <v>21012</v>
      </c>
      <c r="C4705">
        <v>0</v>
      </c>
      <c r="D4705" s="296">
        <v>0</v>
      </c>
    </row>
    <row r="4706" spans="1:4" x14ac:dyDescent="0.35">
      <c r="A4706">
        <v>5027</v>
      </c>
      <c r="B4706" t="s">
        <v>21013</v>
      </c>
      <c r="C4706">
        <v>0</v>
      </c>
      <c r="D4706" s="296">
        <v>0</v>
      </c>
    </row>
    <row r="4707" spans="1:4" x14ac:dyDescent="0.35">
      <c r="A4707">
        <v>5028</v>
      </c>
      <c r="B4707" t="s">
        <v>21014</v>
      </c>
      <c r="C4707">
        <v>0</v>
      </c>
      <c r="D4707" s="296">
        <v>0</v>
      </c>
    </row>
    <row r="4708" spans="1:4" x14ac:dyDescent="0.35">
      <c r="A4708">
        <v>5029</v>
      </c>
      <c r="B4708" t="s">
        <v>21015</v>
      </c>
      <c r="C4708">
        <v>0</v>
      </c>
      <c r="D4708" s="296">
        <v>0</v>
      </c>
    </row>
    <row r="4709" spans="1:4" x14ac:dyDescent="0.35">
      <c r="A4709">
        <v>5030</v>
      </c>
      <c r="B4709" t="s">
        <v>21016</v>
      </c>
      <c r="C4709">
        <v>0</v>
      </c>
      <c r="D4709" s="296">
        <v>0</v>
      </c>
    </row>
    <row r="4710" spans="1:4" x14ac:dyDescent="0.35">
      <c r="A4710">
        <v>5031</v>
      </c>
      <c r="B4710" t="s">
        <v>21017</v>
      </c>
      <c r="C4710">
        <v>0</v>
      </c>
      <c r="D4710" s="296">
        <v>0</v>
      </c>
    </row>
    <row r="4711" spans="1:4" x14ac:dyDescent="0.35">
      <c r="A4711">
        <v>5032</v>
      </c>
      <c r="B4711" t="s">
        <v>21018</v>
      </c>
      <c r="C4711">
        <v>0</v>
      </c>
      <c r="D4711" s="296">
        <v>0</v>
      </c>
    </row>
    <row r="4712" spans="1:4" x14ac:dyDescent="0.35">
      <c r="A4712">
        <v>5033</v>
      </c>
      <c r="B4712" t="s">
        <v>21019</v>
      </c>
      <c r="C4712">
        <v>0</v>
      </c>
      <c r="D4712" s="296">
        <v>0</v>
      </c>
    </row>
    <row r="4713" spans="1:4" x14ac:dyDescent="0.35">
      <c r="A4713">
        <v>5034</v>
      </c>
      <c r="B4713" t="s">
        <v>21020</v>
      </c>
      <c r="C4713">
        <v>0</v>
      </c>
      <c r="D4713" s="296">
        <v>0</v>
      </c>
    </row>
    <row r="4714" spans="1:4" x14ac:dyDescent="0.35">
      <c r="A4714">
        <v>5035</v>
      </c>
      <c r="B4714" t="s">
        <v>21021</v>
      </c>
      <c r="C4714">
        <v>0</v>
      </c>
      <c r="D4714" s="296">
        <v>0</v>
      </c>
    </row>
    <row r="4715" spans="1:4" x14ac:dyDescent="0.35">
      <c r="A4715">
        <v>5036</v>
      </c>
      <c r="B4715" t="s">
        <v>21022</v>
      </c>
      <c r="C4715">
        <v>0</v>
      </c>
      <c r="D4715" s="296">
        <v>0</v>
      </c>
    </row>
    <row r="4716" spans="1:4" x14ac:dyDescent="0.35">
      <c r="A4716">
        <v>5037</v>
      </c>
      <c r="B4716" t="s">
        <v>21023</v>
      </c>
      <c r="C4716">
        <v>0</v>
      </c>
      <c r="D4716" s="296">
        <v>0</v>
      </c>
    </row>
    <row r="4717" spans="1:4" x14ac:dyDescent="0.35">
      <c r="A4717">
        <v>5038</v>
      </c>
      <c r="B4717" t="s">
        <v>21024</v>
      </c>
      <c r="C4717">
        <v>0</v>
      </c>
      <c r="D4717" s="296">
        <v>0</v>
      </c>
    </row>
    <row r="4718" spans="1:4" x14ac:dyDescent="0.35">
      <c r="A4718">
        <v>5039</v>
      </c>
      <c r="B4718" t="s">
        <v>21025</v>
      </c>
      <c r="C4718">
        <v>0</v>
      </c>
      <c r="D4718" s="296">
        <v>0</v>
      </c>
    </row>
    <row r="4719" spans="1:4" x14ac:dyDescent="0.35">
      <c r="A4719">
        <v>5040</v>
      </c>
      <c r="B4719" t="s">
        <v>21026</v>
      </c>
      <c r="C4719">
        <v>0</v>
      </c>
      <c r="D4719" s="296">
        <v>0</v>
      </c>
    </row>
    <row r="4720" spans="1:4" x14ac:dyDescent="0.35">
      <c r="A4720">
        <v>5041</v>
      </c>
      <c r="B4720" t="s">
        <v>21027</v>
      </c>
      <c r="C4720">
        <v>0</v>
      </c>
      <c r="D4720" s="296">
        <v>0</v>
      </c>
    </row>
    <row r="4721" spans="1:4" x14ac:dyDescent="0.35">
      <c r="A4721">
        <v>5042</v>
      </c>
      <c r="B4721" t="s">
        <v>21028</v>
      </c>
      <c r="C4721">
        <v>0</v>
      </c>
      <c r="D4721" s="296">
        <v>0</v>
      </c>
    </row>
    <row r="4722" spans="1:4" x14ac:dyDescent="0.35">
      <c r="A4722">
        <v>5043</v>
      </c>
      <c r="B4722" t="s">
        <v>21029</v>
      </c>
      <c r="C4722">
        <v>0</v>
      </c>
      <c r="D4722" s="296">
        <v>0</v>
      </c>
    </row>
    <row r="4723" spans="1:4" x14ac:dyDescent="0.35">
      <c r="A4723">
        <v>5044</v>
      </c>
      <c r="B4723" t="s">
        <v>21030</v>
      </c>
      <c r="C4723">
        <v>0</v>
      </c>
      <c r="D4723" s="296">
        <v>0</v>
      </c>
    </row>
    <row r="4724" spans="1:4" x14ac:dyDescent="0.35">
      <c r="A4724">
        <v>5045</v>
      </c>
      <c r="B4724" t="s">
        <v>21031</v>
      </c>
      <c r="C4724">
        <v>0</v>
      </c>
      <c r="D4724" s="296">
        <v>0</v>
      </c>
    </row>
    <row r="4725" spans="1:4" x14ac:dyDescent="0.35">
      <c r="A4725">
        <v>5046</v>
      </c>
      <c r="B4725" t="s">
        <v>21032</v>
      </c>
      <c r="C4725">
        <v>0</v>
      </c>
      <c r="D4725" s="296">
        <v>0</v>
      </c>
    </row>
    <row r="4726" spans="1:4" x14ac:dyDescent="0.35">
      <c r="A4726">
        <v>5047</v>
      </c>
      <c r="B4726" t="s">
        <v>21033</v>
      </c>
      <c r="C4726">
        <v>0</v>
      </c>
      <c r="D4726" s="296">
        <v>0</v>
      </c>
    </row>
    <row r="4727" spans="1:4" x14ac:dyDescent="0.35">
      <c r="A4727">
        <v>5048</v>
      </c>
      <c r="B4727" t="s">
        <v>21034</v>
      </c>
      <c r="C4727">
        <v>0</v>
      </c>
      <c r="D4727" s="296">
        <v>0</v>
      </c>
    </row>
    <row r="4728" spans="1:4" x14ac:dyDescent="0.35">
      <c r="A4728">
        <v>5049</v>
      </c>
      <c r="B4728" t="s">
        <v>21035</v>
      </c>
      <c r="C4728">
        <v>0</v>
      </c>
      <c r="D4728" s="296">
        <v>0</v>
      </c>
    </row>
    <row r="4729" spans="1:4" x14ac:dyDescent="0.35">
      <c r="A4729">
        <v>5050</v>
      </c>
      <c r="B4729" t="s">
        <v>21036</v>
      </c>
      <c r="C4729">
        <v>0</v>
      </c>
      <c r="D4729" s="296">
        <v>0</v>
      </c>
    </row>
    <row r="4730" spans="1:4" x14ac:dyDescent="0.35">
      <c r="A4730">
        <v>5051</v>
      </c>
      <c r="B4730" t="s">
        <v>21037</v>
      </c>
      <c r="C4730">
        <v>0</v>
      </c>
      <c r="D4730" s="296">
        <v>0</v>
      </c>
    </row>
    <row r="4731" spans="1:4" x14ac:dyDescent="0.35">
      <c r="A4731">
        <v>5052</v>
      </c>
      <c r="B4731" t="s">
        <v>21038</v>
      </c>
      <c r="C4731">
        <v>0</v>
      </c>
      <c r="D4731" s="296">
        <v>0</v>
      </c>
    </row>
    <row r="4732" spans="1:4" x14ac:dyDescent="0.35">
      <c r="A4732">
        <v>5053</v>
      </c>
      <c r="B4732" t="s">
        <v>21039</v>
      </c>
      <c r="C4732">
        <v>0</v>
      </c>
      <c r="D4732" s="296">
        <v>0</v>
      </c>
    </row>
    <row r="4733" spans="1:4" x14ac:dyDescent="0.35">
      <c r="A4733">
        <v>5054</v>
      </c>
      <c r="B4733" t="s">
        <v>21040</v>
      </c>
      <c r="C4733">
        <v>0</v>
      </c>
      <c r="D4733" s="296">
        <v>0</v>
      </c>
    </row>
    <row r="4734" spans="1:4" x14ac:dyDescent="0.35">
      <c r="A4734">
        <v>5055</v>
      </c>
      <c r="B4734" t="s">
        <v>21041</v>
      </c>
      <c r="C4734">
        <v>0</v>
      </c>
      <c r="D4734" s="296">
        <v>0</v>
      </c>
    </row>
    <row r="4735" spans="1:4" x14ac:dyDescent="0.35">
      <c r="A4735">
        <v>5056</v>
      </c>
      <c r="B4735" t="s">
        <v>21042</v>
      </c>
      <c r="C4735">
        <v>0</v>
      </c>
      <c r="D4735" s="296">
        <v>0</v>
      </c>
    </row>
    <row r="4736" spans="1:4" x14ac:dyDescent="0.35">
      <c r="A4736">
        <v>5057</v>
      </c>
      <c r="B4736" t="s">
        <v>21043</v>
      </c>
      <c r="C4736">
        <v>0</v>
      </c>
      <c r="D4736" s="296">
        <v>0</v>
      </c>
    </row>
    <row r="4737" spans="1:4" x14ac:dyDescent="0.35">
      <c r="A4737">
        <v>5058</v>
      </c>
      <c r="B4737" t="s">
        <v>21044</v>
      </c>
      <c r="C4737">
        <v>0</v>
      </c>
      <c r="D4737" s="296">
        <v>0</v>
      </c>
    </row>
    <row r="4738" spans="1:4" x14ac:dyDescent="0.35">
      <c r="A4738">
        <v>5059</v>
      </c>
      <c r="B4738" t="s">
        <v>21045</v>
      </c>
      <c r="C4738">
        <v>0</v>
      </c>
      <c r="D4738" s="296">
        <v>0</v>
      </c>
    </row>
    <row r="4739" spans="1:4" x14ac:dyDescent="0.35">
      <c r="A4739">
        <v>5060</v>
      </c>
      <c r="B4739" t="s">
        <v>21046</v>
      </c>
      <c r="C4739">
        <v>0</v>
      </c>
      <c r="D4739" s="296">
        <v>0</v>
      </c>
    </row>
    <row r="4740" spans="1:4" x14ac:dyDescent="0.35">
      <c r="A4740">
        <v>5061</v>
      </c>
      <c r="B4740" t="s">
        <v>21047</v>
      </c>
      <c r="C4740">
        <v>0</v>
      </c>
      <c r="D4740" s="296">
        <v>0</v>
      </c>
    </row>
    <row r="4741" spans="1:4" x14ac:dyDescent="0.35">
      <c r="A4741">
        <v>5062</v>
      </c>
      <c r="B4741" t="s">
        <v>21048</v>
      </c>
      <c r="C4741">
        <v>0</v>
      </c>
      <c r="D4741" s="296">
        <v>0</v>
      </c>
    </row>
    <row r="4742" spans="1:4" x14ac:dyDescent="0.35">
      <c r="A4742">
        <v>5063</v>
      </c>
      <c r="B4742" t="s">
        <v>21049</v>
      </c>
      <c r="C4742">
        <v>0</v>
      </c>
      <c r="D4742" s="296">
        <v>0</v>
      </c>
    </row>
    <row r="4743" spans="1:4" x14ac:dyDescent="0.35">
      <c r="A4743">
        <v>5064</v>
      </c>
      <c r="B4743" t="s">
        <v>21050</v>
      </c>
      <c r="C4743">
        <v>0</v>
      </c>
      <c r="D4743" s="296">
        <v>0</v>
      </c>
    </row>
    <row r="4744" spans="1:4" x14ac:dyDescent="0.35">
      <c r="A4744">
        <v>5065</v>
      </c>
      <c r="B4744" t="s">
        <v>21051</v>
      </c>
      <c r="C4744">
        <v>0</v>
      </c>
      <c r="D4744" s="296">
        <v>0</v>
      </c>
    </row>
    <row r="4745" spans="1:4" x14ac:dyDescent="0.35">
      <c r="A4745">
        <v>5066</v>
      </c>
      <c r="B4745" t="s">
        <v>21052</v>
      </c>
      <c r="C4745">
        <v>0</v>
      </c>
      <c r="D4745" s="296">
        <v>0</v>
      </c>
    </row>
    <row r="4746" spans="1:4" x14ac:dyDescent="0.35">
      <c r="A4746">
        <v>5067</v>
      </c>
      <c r="B4746" t="s">
        <v>21053</v>
      </c>
      <c r="C4746">
        <v>0</v>
      </c>
      <c r="D4746" s="296">
        <v>0</v>
      </c>
    </row>
    <row r="4747" spans="1:4" x14ac:dyDescent="0.35">
      <c r="A4747">
        <v>5068</v>
      </c>
      <c r="B4747" t="s">
        <v>21054</v>
      </c>
      <c r="C4747">
        <v>0</v>
      </c>
      <c r="D4747" s="296">
        <v>0</v>
      </c>
    </row>
    <row r="4748" spans="1:4" x14ac:dyDescent="0.35">
      <c r="A4748">
        <v>5069</v>
      </c>
      <c r="B4748" t="s">
        <v>21055</v>
      </c>
      <c r="C4748">
        <v>0</v>
      </c>
      <c r="D4748" s="296">
        <v>0</v>
      </c>
    </row>
    <row r="4749" spans="1:4" x14ac:dyDescent="0.35">
      <c r="A4749">
        <v>5070</v>
      </c>
      <c r="B4749" t="s">
        <v>21056</v>
      </c>
      <c r="C4749">
        <v>0</v>
      </c>
      <c r="D4749" s="296">
        <v>0</v>
      </c>
    </row>
    <row r="4750" spans="1:4" x14ac:dyDescent="0.35">
      <c r="A4750">
        <v>5071</v>
      </c>
      <c r="B4750" t="s">
        <v>21057</v>
      </c>
      <c r="C4750">
        <v>0</v>
      </c>
      <c r="D4750" s="296">
        <v>0</v>
      </c>
    </row>
    <row r="4751" spans="1:4" x14ac:dyDescent="0.35">
      <c r="A4751">
        <v>5072</v>
      </c>
      <c r="B4751" t="s">
        <v>21058</v>
      </c>
      <c r="C4751">
        <v>0</v>
      </c>
      <c r="D4751" s="296">
        <v>0</v>
      </c>
    </row>
    <row r="4752" spans="1:4" x14ac:dyDescent="0.35">
      <c r="A4752">
        <v>5073</v>
      </c>
      <c r="B4752" t="s">
        <v>21059</v>
      </c>
      <c r="C4752">
        <v>0</v>
      </c>
      <c r="D4752" s="296">
        <v>0</v>
      </c>
    </row>
    <row r="4753" spans="1:4" x14ac:dyDescent="0.35">
      <c r="A4753">
        <v>5074</v>
      </c>
      <c r="B4753" t="s">
        <v>21060</v>
      </c>
      <c r="C4753">
        <v>0</v>
      </c>
      <c r="D4753" s="296">
        <v>0</v>
      </c>
    </row>
    <row r="4754" spans="1:4" x14ac:dyDescent="0.35">
      <c r="A4754">
        <v>5075</v>
      </c>
      <c r="B4754" t="s">
        <v>21061</v>
      </c>
      <c r="C4754">
        <v>0</v>
      </c>
      <c r="D4754" s="296">
        <v>0</v>
      </c>
    </row>
    <row r="4755" spans="1:4" x14ac:dyDescent="0.35">
      <c r="A4755">
        <v>5076</v>
      </c>
      <c r="B4755" t="s">
        <v>21062</v>
      </c>
      <c r="C4755">
        <v>0</v>
      </c>
      <c r="D4755" s="296">
        <v>0</v>
      </c>
    </row>
    <row r="4756" spans="1:4" x14ac:dyDescent="0.35">
      <c r="A4756">
        <v>5077</v>
      </c>
      <c r="B4756" t="s">
        <v>21063</v>
      </c>
      <c r="C4756">
        <v>0</v>
      </c>
      <c r="D4756" s="296">
        <v>0</v>
      </c>
    </row>
    <row r="4757" spans="1:4" x14ac:dyDescent="0.35">
      <c r="A4757">
        <v>5078</v>
      </c>
      <c r="B4757" t="s">
        <v>21064</v>
      </c>
      <c r="C4757">
        <v>0</v>
      </c>
      <c r="D4757" s="296">
        <v>0</v>
      </c>
    </row>
    <row r="4758" spans="1:4" x14ac:dyDescent="0.35">
      <c r="A4758">
        <v>5079</v>
      </c>
      <c r="B4758" t="s">
        <v>21065</v>
      </c>
      <c r="C4758">
        <v>0</v>
      </c>
      <c r="D4758" s="296">
        <v>0</v>
      </c>
    </row>
    <row r="4759" spans="1:4" x14ac:dyDescent="0.35">
      <c r="A4759">
        <v>5080</v>
      </c>
      <c r="B4759" t="s">
        <v>21066</v>
      </c>
      <c r="C4759">
        <v>0</v>
      </c>
      <c r="D4759" s="296">
        <v>0</v>
      </c>
    </row>
    <row r="4760" spans="1:4" x14ac:dyDescent="0.35">
      <c r="A4760">
        <v>5081</v>
      </c>
      <c r="B4760" t="s">
        <v>21067</v>
      </c>
      <c r="C4760">
        <v>0</v>
      </c>
      <c r="D4760" s="296">
        <v>0</v>
      </c>
    </row>
    <row r="4761" spans="1:4" x14ac:dyDescent="0.35">
      <c r="A4761">
        <v>5082</v>
      </c>
      <c r="B4761" t="s">
        <v>21068</v>
      </c>
      <c r="C4761">
        <v>0</v>
      </c>
      <c r="D4761" s="296">
        <v>0</v>
      </c>
    </row>
    <row r="4762" spans="1:4" x14ac:dyDescent="0.35">
      <c r="A4762">
        <v>5083</v>
      </c>
      <c r="B4762" t="s">
        <v>21069</v>
      </c>
      <c r="C4762">
        <v>0</v>
      </c>
      <c r="D4762" s="296">
        <v>0</v>
      </c>
    </row>
    <row r="4763" spans="1:4" x14ac:dyDescent="0.35">
      <c r="A4763">
        <v>5084</v>
      </c>
      <c r="B4763" t="s">
        <v>21070</v>
      </c>
      <c r="C4763">
        <v>0</v>
      </c>
      <c r="D4763" s="296">
        <v>0</v>
      </c>
    </row>
    <row r="4764" spans="1:4" x14ac:dyDescent="0.35">
      <c r="A4764">
        <v>5085</v>
      </c>
      <c r="B4764" t="s">
        <v>21071</v>
      </c>
      <c r="C4764">
        <v>0</v>
      </c>
      <c r="D4764" s="296">
        <v>0</v>
      </c>
    </row>
    <row r="4765" spans="1:4" x14ac:dyDescent="0.35">
      <c r="A4765">
        <v>5086</v>
      </c>
      <c r="B4765" t="s">
        <v>21072</v>
      </c>
      <c r="C4765">
        <v>0</v>
      </c>
      <c r="D4765" s="296">
        <v>0</v>
      </c>
    </row>
    <row r="4766" spans="1:4" x14ac:dyDescent="0.35">
      <c r="A4766">
        <v>5087</v>
      </c>
      <c r="B4766" t="s">
        <v>21073</v>
      </c>
      <c r="C4766">
        <v>0</v>
      </c>
      <c r="D4766" s="296">
        <v>0</v>
      </c>
    </row>
    <row r="4767" spans="1:4" x14ac:dyDescent="0.35">
      <c r="A4767">
        <v>5088</v>
      </c>
      <c r="B4767" t="s">
        <v>21074</v>
      </c>
      <c r="C4767">
        <v>0</v>
      </c>
      <c r="D4767" s="296">
        <v>0</v>
      </c>
    </row>
    <row r="4768" spans="1:4" x14ac:dyDescent="0.35">
      <c r="A4768">
        <v>5089</v>
      </c>
      <c r="B4768" t="s">
        <v>21075</v>
      </c>
      <c r="C4768">
        <v>0</v>
      </c>
      <c r="D4768" s="296">
        <v>0</v>
      </c>
    </row>
    <row r="4769" spans="1:4" x14ac:dyDescent="0.35">
      <c r="A4769">
        <v>5090</v>
      </c>
      <c r="B4769" t="s">
        <v>21076</v>
      </c>
      <c r="C4769">
        <v>0</v>
      </c>
      <c r="D4769" s="296">
        <v>0</v>
      </c>
    </row>
    <row r="4770" spans="1:4" x14ac:dyDescent="0.35">
      <c r="A4770">
        <v>5091</v>
      </c>
      <c r="B4770" t="s">
        <v>21077</v>
      </c>
      <c r="C4770">
        <v>0</v>
      </c>
      <c r="D4770" s="296">
        <v>0</v>
      </c>
    </row>
    <row r="4771" spans="1:4" x14ac:dyDescent="0.35">
      <c r="A4771">
        <v>5092</v>
      </c>
      <c r="B4771" t="s">
        <v>21078</v>
      </c>
      <c r="C4771">
        <v>0</v>
      </c>
      <c r="D4771" s="296">
        <v>0</v>
      </c>
    </row>
    <row r="4772" spans="1:4" x14ac:dyDescent="0.35">
      <c r="A4772">
        <v>5093</v>
      </c>
      <c r="B4772" t="s">
        <v>21079</v>
      </c>
      <c r="C4772">
        <v>0</v>
      </c>
      <c r="D4772" s="296">
        <v>0</v>
      </c>
    </row>
    <row r="4773" spans="1:4" x14ac:dyDescent="0.35">
      <c r="A4773">
        <v>5094</v>
      </c>
      <c r="B4773" t="s">
        <v>21080</v>
      </c>
      <c r="C4773">
        <v>0</v>
      </c>
      <c r="D4773" s="296">
        <v>0</v>
      </c>
    </row>
    <row r="4774" spans="1:4" x14ac:dyDescent="0.35">
      <c r="A4774">
        <v>5095</v>
      </c>
      <c r="B4774" t="s">
        <v>21081</v>
      </c>
      <c r="C4774">
        <v>0</v>
      </c>
      <c r="D4774" s="296">
        <v>0</v>
      </c>
    </row>
    <row r="4775" spans="1:4" x14ac:dyDescent="0.35">
      <c r="A4775">
        <v>5096</v>
      </c>
      <c r="B4775" t="s">
        <v>21082</v>
      </c>
      <c r="C4775">
        <v>0</v>
      </c>
      <c r="D4775" s="296">
        <v>0</v>
      </c>
    </row>
    <row r="4776" spans="1:4" x14ac:dyDescent="0.35">
      <c r="A4776">
        <v>5097</v>
      </c>
      <c r="B4776" t="s">
        <v>21083</v>
      </c>
      <c r="C4776">
        <v>0</v>
      </c>
      <c r="D4776" s="296">
        <v>0</v>
      </c>
    </row>
    <row r="4777" spans="1:4" x14ac:dyDescent="0.35">
      <c r="A4777">
        <v>5098</v>
      </c>
      <c r="B4777" t="s">
        <v>21084</v>
      </c>
      <c r="C4777">
        <v>0</v>
      </c>
      <c r="D4777" s="296">
        <v>0</v>
      </c>
    </row>
    <row r="4778" spans="1:4" x14ac:dyDescent="0.35">
      <c r="A4778">
        <v>5099</v>
      </c>
      <c r="B4778" t="s">
        <v>21085</v>
      </c>
      <c r="C4778">
        <v>0</v>
      </c>
      <c r="D4778" s="296">
        <v>0</v>
      </c>
    </row>
    <row r="4779" spans="1:4" x14ac:dyDescent="0.35">
      <c r="A4779">
        <v>5100</v>
      </c>
      <c r="B4779" t="s">
        <v>21086</v>
      </c>
      <c r="C4779">
        <v>0</v>
      </c>
      <c r="D4779" s="296">
        <v>0</v>
      </c>
    </row>
    <row r="4780" spans="1:4" x14ac:dyDescent="0.35">
      <c r="A4780">
        <v>5101</v>
      </c>
      <c r="B4780" t="s">
        <v>21087</v>
      </c>
      <c r="C4780">
        <v>0</v>
      </c>
      <c r="D4780" s="296">
        <v>0</v>
      </c>
    </row>
    <row r="4781" spans="1:4" x14ac:dyDescent="0.35">
      <c r="A4781">
        <v>5102</v>
      </c>
      <c r="B4781" t="s">
        <v>21088</v>
      </c>
      <c r="C4781">
        <v>0</v>
      </c>
      <c r="D4781" s="296">
        <v>0</v>
      </c>
    </row>
    <row r="4782" spans="1:4" x14ac:dyDescent="0.35">
      <c r="A4782">
        <v>5103</v>
      </c>
      <c r="B4782" t="s">
        <v>21089</v>
      </c>
      <c r="C4782">
        <v>0</v>
      </c>
      <c r="D4782" s="296">
        <v>0</v>
      </c>
    </row>
    <row r="4783" spans="1:4" x14ac:dyDescent="0.35">
      <c r="A4783">
        <v>5104</v>
      </c>
      <c r="B4783" t="s">
        <v>21090</v>
      </c>
      <c r="C4783">
        <v>0</v>
      </c>
      <c r="D4783" s="296">
        <v>0</v>
      </c>
    </row>
    <row r="4784" spans="1:4" x14ac:dyDescent="0.35">
      <c r="A4784">
        <v>5105</v>
      </c>
      <c r="B4784" t="s">
        <v>21091</v>
      </c>
      <c r="C4784">
        <v>0</v>
      </c>
      <c r="D4784" s="296">
        <v>0</v>
      </c>
    </row>
    <row r="4785" spans="1:4" x14ac:dyDescent="0.35">
      <c r="A4785">
        <v>5106</v>
      </c>
      <c r="B4785" t="s">
        <v>21092</v>
      </c>
      <c r="C4785">
        <v>0</v>
      </c>
      <c r="D4785" s="296">
        <v>0</v>
      </c>
    </row>
    <row r="4786" spans="1:4" x14ac:dyDescent="0.35">
      <c r="A4786">
        <v>5107</v>
      </c>
      <c r="B4786" t="s">
        <v>21093</v>
      </c>
      <c r="C4786">
        <v>0</v>
      </c>
      <c r="D4786" s="296">
        <v>0</v>
      </c>
    </row>
    <row r="4787" spans="1:4" x14ac:dyDescent="0.35">
      <c r="A4787">
        <v>5108</v>
      </c>
      <c r="B4787" t="s">
        <v>21094</v>
      </c>
      <c r="C4787">
        <v>0</v>
      </c>
      <c r="D4787" s="296">
        <v>0</v>
      </c>
    </row>
    <row r="4788" spans="1:4" x14ac:dyDescent="0.35">
      <c r="A4788">
        <v>5109</v>
      </c>
      <c r="B4788" t="s">
        <v>21095</v>
      </c>
      <c r="C4788">
        <v>0</v>
      </c>
      <c r="D4788" s="296">
        <v>0</v>
      </c>
    </row>
    <row r="4789" spans="1:4" x14ac:dyDescent="0.35">
      <c r="A4789">
        <v>5110</v>
      </c>
      <c r="B4789" t="s">
        <v>21096</v>
      </c>
      <c r="C4789">
        <v>0</v>
      </c>
      <c r="D4789" s="296">
        <v>0</v>
      </c>
    </row>
    <row r="4790" spans="1:4" x14ac:dyDescent="0.35">
      <c r="A4790">
        <v>5111</v>
      </c>
      <c r="B4790" t="s">
        <v>21097</v>
      </c>
      <c r="C4790">
        <v>0</v>
      </c>
      <c r="D4790" s="296">
        <v>0</v>
      </c>
    </row>
    <row r="4791" spans="1:4" x14ac:dyDescent="0.35">
      <c r="A4791">
        <v>5112</v>
      </c>
      <c r="B4791" t="s">
        <v>21098</v>
      </c>
      <c r="C4791">
        <v>0</v>
      </c>
      <c r="D4791" s="296">
        <v>0</v>
      </c>
    </row>
    <row r="4792" spans="1:4" x14ac:dyDescent="0.35">
      <c r="A4792">
        <v>5113</v>
      </c>
      <c r="B4792" t="s">
        <v>21099</v>
      </c>
      <c r="C4792">
        <v>0</v>
      </c>
      <c r="D4792" s="296">
        <v>0</v>
      </c>
    </row>
    <row r="4793" spans="1:4" x14ac:dyDescent="0.35">
      <c r="A4793">
        <v>5114</v>
      </c>
      <c r="B4793" t="s">
        <v>21100</v>
      </c>
      <c r="C4793">
        <v>0</v>
      </c>
      <c r="D4793" s="296">
        <v>0</v>
      </c>
    </row>
    <row r="4794" spans="1:4" x14ac:dyDescent="0.35">
      <c r="A4794">
        <v>5115</v>
      </c>
      <c r="B4794" t="s">
        <v>21101</v>
      </c>
      <c r="C4794">
        <v>0</v>
      </c>
      <c r="D4794" s="296">
        <v>0</v>
      </c>
    </row>
    <row r="4795" spans="1:4" x14ac:dyDescent="0.35">
      <c r="A4795">
        <v>5116</v>
      </c>
      <c r="B4795" t="s">
        <v>21102</v>
      </c>
      <c r="C4795">
        <v>0</v>
      </c>
      <c r="D4795" s="296">
        <v>0</v>
      </c>
    </row>
    <row r="4796" spans="1:4" x14ac:dyDescent="0.35">
      <c r="A4796">
        <v>5117</v>
      </c>
      <c r="B4796" t="s">
        <v>21103</v>
      </c>
      <c r="C4796">
        <v>0</v>
      </c>
      <c r="D4796" s="296">
        <v>0</v>
      </c>
    </row>
    <row r="4797" spans="1:4" x14ac:dyDescent="0.35">
      <c r="A4797">
        <v>5118</v>
      </c>
      <c r="B4797" t="s">
        <v>21104</v>
      </c>
      <c r="C4797">
        <v>0</v>
      </c>
      <c r="D4797" s="296">
        <v>0</v>
      </c>
    </row>
    <row r="4798" spans="1:4" x14ac:dyDescent="0.35">
      <c r="A4798">
        <v>5119</v>
      </c>
      <c r="B4798" t="s">
        <v>21105</v>
      </c>
      <c r="C4798">
        <v>0</v>
      </c>
      <c r="D4798" s="296">
        <v>0</v>
      </c>
    </row>
    <row r="4799" spans="1:4" x14ac:dyDescent="0.35">
      <c r="A4799">
        <v>5120</v>
      </c>
      <c r="B4799" t="s">
        <v>21106</v>
      </c>
      <c r="C4799">
        <v>0</v>
      </c>
      <c r="D4799" s="296">
        <v>0</v>
      </c>
    </row>
    <row r="4800" spans="1:4" x14ac:dyDescent="0.35">
      <c r="A4800">
        <v>5121</v>
      </c>
      <c r="B4800" t="s">
        <v>21107</v>
      </c>
      <c r="C4800">
        <v>0</v>
      </c>
      <c r="D4800" s="296">
        <v>0</v>
      </c>
    </row>
    <row r="4801" spans="1:4" x14ac:dyDescent="0.35">
      <c r="A4801">
        <v>5122</v>
      </c>
      <c r="B4801" t="s">
        <v>21108</v>
      </c>
      <c r="C4801">
        <v>0</v>
      </c>
      <c r="D4801" s="296">
        <v>0</v>
      </c>
    </row>
    <row r="4802" spans="1:4" x14ac:dyDescent="0.35">
      <c r="A4802">
        <v>5123</v>
      </c>
      <c r="B4802" t="s">
        <v>21109</v>
      </c>
      <c r="C4802">
        <v>0</v>
      </c>
      <c r="D4802" s="296">
        <v>0</v>
      </c>
    </row>
    <row r="4803" spans="1:4" x14ac:dyDescent="0.35">
      <c r="A4803">
        <v>5124</v>
      </c>
      <c r="B4803" t="s">
        <v>21110</v>
      </c>
      <c r="C4803">
        <v>0</v>
      </c>
      <c r="D4803" s="296">
        <v>0</v>
      </c>
    </row>
    <row r="4804" spans="1:4" x14ac:dyDescent="0.35">
      <c r="A4804">
        <v>5125</v>
      </c>
      <c r="B4804" t="s">
        <v>21111</v>
      </c>
      <c r="C4804">
        <v>0</v>
      </c>
      <c r="D4804" s="296">
        <v>0</v>
      </c>
    </row>
    <row r="4805" spans="1:4" x14ac:dyDescent="0.35">
      <c r="A4805">
        <v>5126</v>
      </c>
      <c r="B4805" t="s">
        <v>21112</v>
      </c>
      <c r="C4805">
        <v>0</v>
      </c>
      <c r="D4805" s="296">
        <v>0</v>
      </c>
    </row>
    <row r="4806" spans="1:4" x14ac:dyDescent="0.35">
      <c r="A4806">
        <v>5127</v>
      </c>
      <c r="B4806" t="s">
        <v>21113</v>
      </c>
      <c r="C4806">
        <v>0</v>
      </c>
      <c r="D4806" s="296">
        <v>0</v>
      </c>
    </row>
    <row r="4807" spans="1:4" x14ac:dyDescent="0.35">
      <c r="A4807">
        <v>5128</v>
      </c>
      <c r="B4807" t="s">
        <v>21114</v>
      </c>
      <c r="C4807">
        <v>0</v>
      </c>
      <c r="D4807" s="296">
        <v>0</v>
      </c>
    </row>
    <row r="4808" spans="1:4" x14ac:dyDescent="0.35">
      <c r="A4808">
        <v>5129</v>
      </c>
      <c r="B4808" t="s">
        <v>21115</v>
      </c>
      <c r="C4808">
        <v>0</v>
      </c>
      <c r="D4808" s="296">
        <v>0</v>
      </c>
    </row>
    <row r="4809" spans="1:4" x14ac:dyDescent="0.35">
      <c r="A4809">
        <v>5130</v>
      </c>
      <c r="B4809" t="s">
        <v>21116</v>
      </c>
      <c r="C4809">
        <v>0</v>
      </c>
      <c r="D4809" s="296">
        <v>0</v>
      </c>
    </row>
    <row r="4810" spans="1:4" x14ac:dyDescent="0.35">
      <c r="A4810">
        <v>5131</v>
      </c>
      <c r="B4810" t="s">
        <v>21117</v>
      </c>
      <c r="C4810">
        <v>0</v>
      </c>
      <c r="D4810" s="296">
        <v>0</v>
      </c>
    </row>
    <row r="4811" spans="1:4" x14ac:dyDescent="0.35">
      <c r="A4811">
        <v>5132</v>
      </c>
      <c r="B4811" t="s">
        <v>21118</v>
      </c>
      <c r="C4811">
        <v>0</v>
      </c>
      <c r="D4811" s="296">
        <v>0</v>
      </c>
    </row>
    <row r="4812" spans="1:4" x14ac:dyDescent="0.35">
      <c r="A4812">
        <v>5133</v>
      </c>
      <c r="B4812" t="s">
        <v>21119</v>
      </c>
      <c r="C4812">
        <v>0</v>
      </c>
      <c r="D4812" s="296">
        <v>0</v>
      </c>
    </row>
    <row r="4813" spans="1:4" x14ac:dyDescent="0.35">
      <c r="A4813">
        <v>5134</v>
      </c>
      <c r="B4813" t="s">
        <v>21120</v>
      </c>
      <c r="C4813">
        <v>0</v>
      </c>
      <c r="D4813" s="296">
        <v>0</v>
      </c>
    </row>
    <row r="4814" spans="1:4" x14ac:dyDescent="0.35">
      <c r="A4814">
        <v>5135</v>
      </c>
      <c r="B4814" t="s">
        <v>21121</v>
      </c>
      <c r="C4814">
        <v>0</v>
      </c>
      <c r="D4814" s="296">
        <v>0</v>
      </c>
    </row>
    <row r="4815" spans="1:4" x14ac:dyDescent="0.35">
      <c r="A4815">
        <v>5136</v>
      </c>
      <c r="B4815" t="s">
        <v>21122</v>
      </c>
      <c r="C4815">
        <v>0</v>
      </c>
      <c r="D4815" s="296">
        <v>0</v>
      </c>
    </row>
    <row r="4816" spans="1:4" x14ac:dyDescent="0.35">
      <c r="A4816">
        <v>5137</v>
      </c>
      <c r="B4816" t="s">
        <v>21123</v>
      </c>
      <c r="C4816">
        <v>0</v>
      </c>
      <c r="D4816" s="296">
        <v>0</v>
      </c>
    </row>
    <row r="4817" spans="1:4" x14ac:dyDescent="0.35">
      <c r="A4817">
        <v>5138</v>
      </c>
      <c r="B4817" t="s">
        <v>21124</v>
      </c>
      <c r="C4817">
        <v>0</v>
      </c>
      <c r="D4817" s="296">
        <v>0</v>
      </c>
    </row>
    <row r="4818" spans="1:4" x14ac:dyDescent="0.35">
      <c r="A4818">
        <v>5139</v>
      </c>
      <c r="B4818" t="s">
        <v>21125</v>
      </c>
      <c r="C4818">
        <v>0</v>
      </c>
      <c r="D4818" s="296">
        <v>0</v>
      </c>
    </row>
    <row r="4819" spans="1:4" x14ac:dyDescent="0.35">
      <c r="A4819">
        <v>5140</v>
      </c>
      <c r="B4819" t="s">
        <v>21126</v>
      </c>
      <c r="C4819">
        <v>0</v>
      </c>
      <c r="D4819" s="296">
        <v>0</v>
      </c>
    </row>
    <row r="4820" spans="1:4" x14ac:dyDescent="0.35">
      <c r="A4820">
        <v>5141</v>
      </c>
      <c r="B4820" t="s">
        <v>21127</v>
      </c>
      <c r="C4820">
        <v>0</v>
      </c>
      <c r="D4820" s="296">
        <v>0</v>
      </c>
    </row>
    <row r="4821" spans="1:4" x14ac:dyDescent="0.35">
      <c r="A4821">
        <v>5142</v>
      </c>
      <c r="B4821" t="s">
        <v>21128</v>
      </c>
      <c r="C4821">
        <v>0</v>
      </c>
      <c r="D4821" s="296">
        <v>0</v>
      </c>
    </row>
    <row r="4822" spans="1:4" x14ac:dyDescent="0.35">
      <c r="A4822">
        <v>5143</v>
      </c>
      <c r="B4822" t="s">
        <v>21129</v>
      </c>
      <c r="C4822">
        <v>0</v>
      </c>
      <c r="D4822" s="296">
        <v>0</v>
      </c>
    </row>
    <row r="4823" spans="1:4" x14ac:dyDescent="0.35">
      <c r="A4823">
        <v>5144</v>
      </c>
      <c r="B4823" t="s">
        <v>21130</v>
      </c>
      <c r="C4823">
        <v>0</v>
      </c>
      <c r="D4823" s="296">
        <v>0</v>
      </c>
    </row>
    <row r="4824" spans="1:4" x14ac:dyDescent="0.35">
      <c r="A4824">
        <v>5145</v>
      </c>
      <c r="B4824" t="s">
        <v>21131</v>
      </c>
      <c r="C4824">
        <v>0</v>
      </c>
      <c r="D4824" s="296">
        <v>0</v>
      </c>
    </row>
    <row r="4825" spans="1:4" x14ac:dyDescent="0.35">
      <c r="A4825">
        <v>5146</v>
      </c>
      <c r="B4825" t="s">
        <v>21132</v>
      </c>
      <c r="C4825">
        <v>0</v>
      </c>
      <c r="D4825" s="296">
        <v>0</v>
      </c>
    </row>
    <row r="4826" spans="1:4" x14ac:dyDescent="0.35">
      <c r="A4826">
        <v>5147</v>
      </c>
      <c r="B4826" t="s">
        <v>21133</v>
      </c>
      <c r="C4826">
        <v>0</v>
      </c>
      <c r="D4826" s="296">
        <v>0</v>
      </c>
    </row>
    <row r="4827" spans="1:4" x14ac:dyDescent="0.35">
      <c r="A4827">
        <v>5148</v>
      </c>
      <c r="B4827" t="s">
        <v>21134</v>
      </c>
      <c r="C4827">
        <v>0</v>
      </c>
      <c r="D4827" s="296">
        <v>0</v>
      </c>
    </row>
    <row r="4828" spans="1:4" x14ac:dyDescent="0.35">
      <c r="A4828">
        <v>5149</v>
      </c>
      <c r="B4828" t="s">
        <v>21135</v>
      </c>
      <c r="C4828">
        <v>0</v>
      </c>
      <c r="D4828" s="296">
        <v>0</v>
      </c>
    </row>
    <row r="4829" spans="1:4" x14ac:dyDescent="0.35">
      <c r="A4829">
        <v>5150</v>
      </c>
      <c r="B4829" t="s">
        <v>21136</v>
      </c>
      <c r="C4829">
        <v>0</v>
      </c>
      <c r="D4829" s="296">
        <v>0</v>
      </c>
    </row>
    <row r="4830" spans="1:4" x14ac:dyDescent="0.35">
      <c r="A4830">
        <v>5151</v>
      </c>
      <c r="B4830" t="s">
        <v>21137</v>
      </c>
      <c r="C4830">
        <v>0</v>
      </c>
      <c r="D4830" s="296">
        <v>0</v>
      </c>
    </row>
    <row r="4831" spans="1:4" x14ac:dyDescent="0.35">
      <c r="A4831">
        <v>5152</v>
      </c>
      <c r="B4831" t="s">
        <v>21138</v>
      </c>
      <c r="C4831">
        <v>0</v>
      </c>
      <c r="D4831" s="296">
        <v>0</v>
      </c>
    </row>
    <row r="4832" spans="1:4" x14ac:dyDescent="0.35">
      <c r="A4832">
        <v>5153</v>
      </c>
      <c r="B4832" t="s">
        <v>21139</v>
      </c>
      <c r="C4832">
        <v>0</v>
      </c>
      <c r="D4832" s="296">
        <v>0</v>
      </c>
    </row>
    <row r="4833" spans="1:4" x14ac:dyDescent="0.35">
      <c r="A4833">
        <v>5154</v>
      </c>
      <c r="B4833" t="s">
        <v>21140</v>
      </c>
      <c r="C4833">
        <v>0</v>
      </c>
      <c r="D4833" s="296">
        <v>0</v>
      </c>
    </row>
    <row r="4834" spans="1:4" x14ac:dyDescent="0.35">
      <c r="A4834">
        <v>5155</v>
      </c>
      <c r="B4834" t="s">
        <v>21141</v>
      </c>
      <c r="C4834">
        <v>0</v>
      </c>
      <c r="D4834" s="296">
        <v>0</v>
      </c>
    </row>
    <row r="4835" spans="1:4" x14ac:dyDescent="0.35">
      <c r="A4835">
        <v>5156</v>
      </c>
      <c r="B4835" t="s">
        <v>21142</v>
      </c>
      <c r="C4835">
        <v>0</v>
      </c>
      <c r="D4835" s="296">
        <v>0</v>
      </c>
    </row>
    <row r="4836" spans="1:4" x14ac:dyDescent="0.35">
      <c r="A4836">
        <v>5157</v>
      </c>
      <c r="B4836" t="s">
        <v>21143</v>
      </c>
      <c r="C4836">
        <v>0</v>
      </c>
      <c r="D4836" s="296">
        <v>0</v>
      </c>
    </row>
    <row r="4837" spans="1:4" x14ac:dyDescent="0.35">
      <c r="A4837">
        <v>5158</v>
      </c>
      <c r="B4837" t="s">
        <v>21144</v>
      </c>
      <c r="C4837">
        <v>0</v>
      </c>
      <c r="D4837" s="296">
        <v>0</v>
      </c>
    </row>
    <row r="4838" spans="1:4" x14ac:dyDescent="0.35">
      <c r="A4838">
        <v>5159</v>
      </c>
      <c r="B4838" t="s">
        <v>21145</v>
      </c>
      <c r="C4838">
        <v>0</v>
      </c>
      <c r="D4838" s="296">
        <v>0</v>
      </c>
    </row>
    <row r="4839" spans="1:4" x14ac:dyDescent="0.35">
      <c r="A4839">
        <v>5160</v>
      </c>
      <c r="B4839" t="s">
        <v>21146</v>
      </c>
      <c r="C4839">
        <v>0</v>
      </c>
      <c r="D4839" s="296">
        <v>0</v>
      </c>
    </row>
    <row r="4840" spans="1:4" x14ac:dyDescent="0.35">
      <c r="A4840">
        <v>5161</v>
      </c>
      <c r="B4840" t="s">
        <v>21147</v>
      </c>
      <c r="C4840">
        <v>0</v>
      </c>
      <c r="D4840" s="296">
        <v>0</v>
      </c>
    </row>
    <row r="4841" spans="1:4" x14ac:dyDescent="0.35">
      <c r="A4841">
        <v>5162</v>
      </c>
      <c r="B4841" t="s">
        <v>21148</v>
      </c>
      <c r="C4841">
        <v>0</v>
      </c>
      <c r="D4841" s="296">
        <v>0</v>
      </c>
    </row>
    <row r="4842" spans="1:4" x14ac:dyDescent="0.35">
      <c r="A4842">
        <v>5163</v>
      </c>
      <c r="B4842" t="s">
        <v>21149</v>
      </c>
      <c r="C4842">
        <v>0</v>
      </c>
      <c r="D4842" s="296">
        <v>0</v>
      </c>
    </row>
    <row r="4843" spans="1:4" x14ac:dyDescent="0.35">
      <c r="A4843">
        <v>5164</v>
      </c>
      <c r="B4843" t="s">
        <v>21150</v>
      </c>
      <c r="C4843">
        <v>0</v>
      </c>
      <c r="D4843" s="296">
        <v>0</v>
      </c>
    </row>
    <row r="4844" spans="1:4" x14ac:dyDescent="0.35">
      <c r="A4844">
        <v>5165</v>
      </c>
      <c r="B4844" t="s">
        <v>21151</v>
      </c>
      <c r="C4844">
        <v>0</v>
      </c>
      <c r="D4844" s="296">
        <v>0</v>
      </c>
    </row>
    <row r="4845" spans="1:4" x14ac:dyDescent="0.35">
      <c r="A4845">
        <v>5166</v>
      </c>
      <c r="B4845" t="s">
        <v>21152</v>
      </c>
      <c r="C4845">
        <v>0</v>
      </c>
      <c r="D4845" s="296">
        <v>0</v>
      </c>
    </row>
    <row r="4846" spans="1:4" x14ac:dyDescent="0.35">
      <c r="A4846">
        <v>5168</v>
      </c>
      <c r="B4846" t="s">
        <v>21153</v>
      </c>
      <c r="C4846">
        <v>0</v>
      </c>
      <c r="D4846" s="296">
        <v>0</v>
      </c>
    </row>
    <row r="4847" spans="1:4" x14ac:dyDescent="0.35">
      <c r="A4847">
        <v>5169</v>
      </c>
      <c r="B4847" t="s">
        <v>21154</v>
      </c>
      <c r="C4847">
        <v>0</v>
      </c>
      <c r="D4847" s="296">
        <v>0</v>
      </c>
    </row>
    <row r="4848" spans="1:4" x14ac:dyDescent="0.35">
      <c r="A4848">
        <v>5170</v>
      </c>
      <c r="B4848" t="s">
        <v>21155</v>
      </c>
      <c r="C4848">
        <v>0</v>
      </c>
      <c r="D4848" s="296">
        <v>0</v>
      </c>
    </row>
    <row r="4849" spans="1:4" x14ac:dyDescent="0.35">
      <c r="A4849">
        <v>5171</v>
      </c>
      <c r="B4849" t="s">
        <v>21156</v>
      </c>
      <c r="C4849">
        <v>0</v>
      </c>
      <c r="D4849" s="296">
        <v>0</v>
      </c>
    </row>
    <row r="4850" spans="1:4" x14ac:dyDescent="0.35">
      <c r="A4850">
        <v>5172</v>
      </c>
      <c r="B4850" t="s">
        <v>21157</v>
      </c>
      <c r="C4850">
        <v>0</v>
      </c>
      <c r="D4850" s="296">
        <v>0</v>
      </c>
    </row>
    <row r="4851" spans="1:4" x14ac:dyDescent="0.35">
      <c r="A4851">
        <v>5173</v>
      </c>
      <c r="B4851" t="s">
        <v>21158</v>
      </c>
      <c r="C4851">
        <v>0</v>
      </c>
      <c r="D4851" s="296">
        <v>0</v>
      </c>
    </row>
    <row r="4852" spans="1:4" x14ac:dyDescent="0.35">
      <c r="A4852">
        <v>5174</v>
      </c>
      <c r="B4852" t="s">
        <v>21159</v>
      </c>
      <c r="C4852">
        <v>0</v>
      </c>
      <c r="D4852" s="296">
        <v>0</v>
      </c>
    </row>
    <row r="4853" spans="1:4" x14ac:dyDescent="0.35">
      <c r="A4853">
        <v>5175</v>
      </c>
      <c r="B4853" t="s">
        <v>21160</v>
      </c>
      <c r="C4853">
        <v>0</v>
      </c>
      <c r="D4853" s="296">
        <v>0</v>
      </c>
    </row>
    <row r="4854" spans="1:4" x14ac:dyDescent="0.35">
      <c r="A4854">
        <v>5176</v>
      </c>
      <c r="B4854" t="s">
        <v>21161</v>
      </c>
      <c r="C4854">
        <v>0</v>
      </c>
      <c r="D4854" s="296">
        <v>0</v>
      </c>
    </row>
    <row r="4855" spans="1:4" x14ac:dyDescent="0.35">
      <c r="A4855">
        <v>5177</v>
      </c>
      <c r="B4855" t="s">
        <v>21162</v>
      </c>
      <c r="C4855">
        <v>0</v>
      </c>
      <c r="D4855" s="296">
        <v>0</v>
      </c>
    </row>
    <row r="4856" spans="1:4" x14ac:dyDescent="0.35">
      <c r="A4856">
        <v>5178</v>
      </c>
      <c r="B4856" t="s">
        <v>21163</v>
      </c>
      <c r="C4856">
        <v>0</v>
      </c>
      <c r="D4856" s="296">
        <v>0</v>
      </c>
    </row>
    <row r="4857" spans="1:4" x14ac:dyDescent="0.35">
      <c r="A4857">
        <v>5179</v>
      </c>
      <c r="B4857" t="s">
        <v>21164</v>
      </c>
      <c r="C4857">
        <v>0</v>
      </c>
      <c r="D4857" s="296">
        <v>0</v>
      </c>
    </row>
    <row r="4858" spans="1:4" x14ac:dyDescent="0.35">
      <c r="A4858">
        <v>5180</v>
      </c>
      <c r="B4858" t="s">
        <v>21165</v>
      </c>
      <c r="C4858">
        <v>0</v>
      </c>
      <c r="D4858" s="296">
        <v>0</v>
      </c>
    </row>
    <row r="4859" spans="1:4" x14ac:dyDescent="0.35">
      <c r="A4859">
        <v>5181</v>
      </c>
      <c r="B4859" t="s">
        <v>21166</v>
      </c>
      <c r="C4859">
        <v>0</v>
      </c>
      <c r="D4859" s="296">
        <v>0</v>
      </c>
    </row>
    <row r="4860" spans="1:4" x14ac:dyDescent="0.35">
      <c r="A4860">
        <v>5182</v>
      </c>
      <c r="B4860" t="s">
        <v>21167</v>
      </c>
      <c r="C4860">
        <v>0</v>
      </c>
      <c r="D4860" s="296">
        <v>0</v>
      </c>
    </row>
    <row r="4861" spans="1:4" x14ac:dyDescent="0.35">
      <c r="A4861">
        <v>5183</v>
      </c>
      <c r="B4861" t="s">
        <v>21168</v>
      </c>
      <c r="C4861">
        <v>0</v>
      </c>
      <c r="D4861" s="296">
        <v>0</v>
      </c>
    </row>
    <row r="4862" spans="1:4" x14ac:dyDescent="0.35">
      <c r="A4862">
        <v>5184</v>
      </c>
      <c r="B4862" t="s">
        <v>21169</v>
      </c>
      <c r="C4862">
        <v>0</v>
      </c>
      <c r="D4862" s="296">
        <v>0</v>
      </c>
    </row>
    <row r="4863" spans="1:4" x14ac:dyDescent="0.35">
      <c r="A4863">
        <v>5185</v>
      </c>
      <c r="B4863" t="s">
        <v>21170</v>
      </c>
      <c r="C4863">
        <v>0</v>
      </c>
      <c r="D4863" s="296">
        <v>0</v>
      </c>
    </row>
    <row r="4864" spans="1:4" x14ac:dyDescent="0.35">
      <c r="A4864">
        <v>5186</v>
      </c>
      <c r="B4864" t="s">
        <v>21171</v>
      </c>
      <c r="C4864">
        <v>0</v>
      </c>
      <c r="D4864" s="296">
        <v>0</v>
      </c>
    </row>
    <row r="4865" spans="1:4" x14ac:dyDescent="0.35">
      <c r="A4865">
        <v>5187</v>
      </c>
      <c r="B4865" t="s">
        <v>21172</v>
      </c>
      <c r="C4865">
        <v>0</v>
      </c>
      <c r="D4865" s="296">
        <v>0</v>
      </c>
    </row>
    <row r="4866" spans="1:4" x14ac:dyDescent="0.35">
      <c r="A4866">
        <v>5188</v>
      </c>
      <c r="B4866" t="s">
        <v>21173</v>
      </c>
      <c r="C4866">
        <v>0</v>
      </c>
      <c r="D4866" s="296">
        <v>0</v>
      </c>
    </row>
    <row r="4867" spans="1:4" x14ac:dyDescent="0.35">
      <c r="A4867">
        <v>5189</v>
      </c>
      <c r="B4867" t="s">
        <v>21174</v>
      </c>
      <c r="C4867">
        <v>0</v>
      </c>
      <c r="D4867" s="296">
        <v>0</v>
      </c>
    </row>
    <row r="4868" spans="1:4" x14ac:dyDescent="0.35">
      <c r="A4868">
        <v>5190</v>
      </c>
      <c r="B4868" t="s">
        <v>21175</v>
      </c>
      <c r="C4868">
        <v>0</v>
      </c>
      <c r="D4868" s="296">
        <v>0</v>
      </c>
    </row>
    <row r="4869" spans="1:4" x14ac:dyDescent="0.35">
      <c r="A4869">
        <v>5191</v>
      </c>
      <c r="B4869" t="s">
        <v>21176</v>
      </c>
      <c r="C4869">
        <v>0</v>
      </c>
      <c r="D4869" s="296">
        <v>0</v>
      </c>
    </row>
    <row r="4870" spans="1:4" x14ac:dyDescent="0.35">
      <c r="A4870">
        <v>5192</v>
      </c>
      <c r="B4870" t="s">
        <v>21177</v>
      </c>
      <c r="C4870">
        <v>0</v>
      </c>
      <c r="D4870" s="296">
        <v>0</v>
      </c>
    </row>
    <row r="4871" spans="1:4" x14ac:dyDescent="0.35">
      <c r="A4871">
        <v>5193</v>
      </c>
      <c r="B4871" t="s">
        <v>21178</v>
      </c>
      <c r="C4871">
        <v>0</v>
      </c>
      <c r="D4871" s="296">
        <v>0</v>
      </c>
    </row>
    <row r="4872" spans="1:4" x14ac:dyDescent="0.35">
      <c r="A4872">
        <v>5194</v>
      </c>
      <c r="B4872" t="s">
        <v>21179</v>
      </c>
      <c r="C4872">
        <v>0</v>
      </c>
      <c r="D4872" s="296">
        <v>0</v>
      </c>
    </row>
    <row r="4873" spans="1:4" x14ac:dyDescent="0.35">
      <c r="A4873">
        <v>5195</v>
      </c>
      <c r="B4873" t="s">
        <v>21180</v>
      </c>
      <c r="C4873">
        <v>0</v>
      </c>
      <c r="D4873" s="296">
        <v>0</v>
      </c>
    </row>
    <row r="4874" spans="1:4" x14ac:dyDescent="0.35">
      <c r="A4874">
        <v>5196</v>
      </c>
      <c r="B4874" t="s">
        <v>21181</v>
      </c>
      <c r="C4874">
        <v>0</v>
      </c>
      <c r="D4874" s="296">
        <v>0</v>
      </c>
    </row>
    <row r="4875" spans="1:4" x14ac:dyDescent="0.35">
      <c r="A4875">
        <v>5197</v>
      </c>
      <c r="B4875" t="s">
        <v>21182</v>
      </c>
      <c r="C4875">
        <v>0</v>
      </c>
      <c r="D4875" s="296">
        <v>0</v>
      </c>
    </row>
    <row r="4876" spans="1:4" x14ac:dyDescent="0.35">
      <c r="A4876">
        <v>5198</v>
      </c>
      <c r="B4876" t="s">
        <v>21183</v>
      </c>
      <c r="C4876">
        <v>0</v>
      </c>
      <c r="D4876" s="296">
        <v>0</v>
      </c>
    </row>
    <row r="4877" spans="1:4" x14ac:dyDescent="0.35">
      <c r="A4877">
        <v>5199</v>
      </c>
      <c r="B4877" t="s">
        <v>21184</v>
      </c>
      <c r="C4877">
        <v>0</v>
      </c>
      <c r="D4877" s="296">
        <v>0</v>
      </c>
    </row>
    <row r="4878" spans="1:4" x14ac:dyDescent="0.35">
      <c r="A4878">
        <v>5200</v>
      </c>
      <c r="B4878" t="s">
        <v>21185</v>
      </c>
      <c r="C4878">
        <v>0</v>
      </c>
      <c r="D4878" s="296">
        <v>0</v>
      </c>
    </row>
    <row r="4879" spans="1:4" x14ac:dyDescent="0.35">
      <c r="A4879">
        <v>5201</v>
      </c>
      <c r="B4879" t="s">
        <v>21186</v>
      </c>
      <c r="C4879">
        <v>0</v>
      </c>
      <c r="D4879" s="296">
        <v>0</v>
      </c>
    </row>
    <row r="4880" spans="1:4" x14ac:dyDescent="0.35">
      <c r="A4880">
        <v>5203</v>
      </c>
      <c r="B4880" t="s">
        <v>21187</v>
      </c>
      <c r="C4880">
        <v>0</v>
      </c>
      <c r="D4880" s="296">
        <v>0</v>
      </c>
    </row>
    <row r="4881" spans="1:4" x14ac:dyDescent="0.35">
      <c r="A4881">
        <v>5204</v>
      </c>
      <c r="B4881" t="s">
        <v>21188</v>
      </c>
      <c r="C4881">
        <v>0</v>
      </c>
      <c r="D4881" s="296">
        <v>0</v>
      </c>
    </row>
    <row r="4882" spans="1:4" x14ac:dyDescent="0.35">
      <c r="A4882">
        <v>5205</v>
      </c>
      <c r="B4882" t="s">
        <v>21189</v>
      </c>
      <c r="C4882">
        <v>0</v>
      </c>
      <c r="D4882" s="296">
        <v>0</v>
      </c>
    </row>
    <row r="4883" spans="1:4" x14ac:dyDescent="0.35">
      <c r="A4883">
        <v>5207</v>
      </c>
      <c r="B4883" t="s">
        <v>21190</v>
      </c>
      <c r="C4883">
        <v>0</v>
      </c>
      <c r="D4883" s="296">
        <v>0</v>
      </c>
    </row>
    <row r="4884" spans="1:4" x14ac:dyDescent="0.35">
      <c r="A4884">
        <v>5208</v>
      </c>
      <c r="B4884" t="s">
        <v>21191</v>
      </c>
      <c r="C4884">
        <v>0</v>
      </c>
      <c r="D4884" s="296">
        <v>0</v>
      </c>
    </row>
    <row r="4885" spans="1:4" x14ac:dyDescent="0.35">
      <c r="A4885">
        <v>5209</v>
      </c>
      <c r="B4885" t="s">
        <v>21192</v>
      </c>
      <c r="C4885">
        <v>0</v>
      </c>
      <c r="D4885" s="296">
        <v>0</v>
      </c>
    </row>
    <row r="4886" spans="1:4" x14ac:dyDescent="0.35">
      <c r="A4886">
        <v>5210</v>
      </c>
      <c r="B4886" t="s">
        <v>21193</v>
      </c>
      <c r="C4886">
        <v>0</v>
      </c>
      <c r="D4886" s="296">
        <v>0</v>
      </c>
    </row>
    <row r="4887" spans="1:4" x14ac:dyDescent="0.35">
      <c r="A4887">
        <v>5211</v>
      </c>
      <c r="B4887" t="s">
        <v>21194</v>
      </c>
      <c r="C4887">
        <v>0</v>
      </c>
      <c r="D4887" s="296">
        <v>0</v>
      </c>
    </row>
    <row r="4888" spans="1:4" x14ac:dyDescent="0.35">
      <c r="A4888">
        <v>5212</v>
      </c>
      <c r="B4888" t="s">
        <v>21195</v>
      </c>
      <c r="C4888">
        <v>0</v>
      </c>
      <c r="D4888" s="296">
        <v>0</v>
      </c>
    </row>
    <row r="4889" spans="1:4" x14ac:dyDescent="0.35">
      <c r="A4889">
        <v>5213</v>
      </c>
      <c r="B4889" t="s">
        <v>21196</v>
      </c>
      <c r="C4889">
        <v>0</v>
      </c>
      <c r="D4889" s="296">
        <v>0</v>
      </c>
    </row>
    <row r="4890" spans="1:4" x14ac:dyDescent="0.35">
      <c r="A4890">
        <v>5214</v>
      </c>
      <c r="B4890" t="s">
        <v>21197</v>
      </c>
      <c r="C4890">
        <v>0</v>
      </c>
      <c r="D4890" s="296">
        <v>0</v>
      </c>
    </row>
    <row r="4891" spans="1:4" x14ac:dyDescent="0.35">
      <c r="A4891">
        <v>5215</v>
      </c>
      <c r="B4891" t="s">
        <v>21198</v>
      </c>
      <c r="C4891">
        <v>0</v>
      </c>
      <c r="D4891" s="296">
        <v>0</v>
      </c>
    </row>
    <row r="4892" spans="1:4" x14ac:dyDescent="0.35">
      <c r="A4892">
        <v>5216</v>
      </c>
      <c r="B4892" t="s">
        <v>21199</v>
      </c>
      <c r="C4892">
        <v>0</v>
      </c>
      <c r="D4892" s="296">
        <v>0</v>
      </c>
    </row>
    <row r="4893" spans="1:4" x14ac:dyDescent="0.35">
      <c r="A4893">
        <v>5217</v>
      </c>
      <c r="B4893" t="s">
        <v>21200</v>
      </c>
      <c r="C4893">
        <v>0</v>
      </c>
      <c r="D4893" s="296">
        <v>0</v>
      </c>
    </row>
    <row r="4894" spans="1:4" x14ac:dyDescent="0.35">
      <c r="A4894">
        <v>5218</v>
      </c>
      <c r="B4894" t="s">
        <v>21201</v>
      </c>
      <c r="C4894">
        <v>0</v>
      </c>
      <c r="D4894" s="296">
        <v>0</v>
      </c>
    </row>
    <row r="4895" spans="1:4" x14ac:dyDescent="0.35">
      <c r="A4895">
        <v>5219</v>
      </c>
      <c r="B4895" t="s">
        <v>21202</v>
      </c>
      <c r="C4895">
        <v>0</v>
      </c>
      <c r="D4895" s="296">
        <v>0</v>
      </c>
    </row>
    <row r="4896" spans="1:4" x14ac:dyDescent="0.35">
      <c r="A4896">
        <v>5220</v>
      </c>
      <c r="B4896" t="s">
        <v>21203</v>
      </c>
      <c r="C4896">
        <v>0</v>
      </c>
      <c r="D4896" s="296">
        <v>0</v>
      </c>
    </row>
    <row r="4897" spans="1:4" x14ac:dyDescent="0.35">
      <c r="A4897">
        <v>5221</v>
      </c>
      <c r="B4897" t="s">
        <v>21204</v>
      </c>
      <c r="C4897">
        <v>0</v>
      </c>
      <c r="D4897" s="296">
        <v>0</v>
      </c>
    </row>
    <row r="4898" spans="1:4" x14ac:dyDescent="0.35">
      <c r="A4898">
        <v>5222</v>
      </c>
      <c r="B4898" t="s">
        <v>21205</v>
      </c>
      <c r="C4898">
        <v>0</v>
      </c>
      <c r="D4898" s="296">
        <v>0</v>
      </c>
    </row>
    <row r="4899" spans="1:4" x14ac:dyDescent="0.35">
      <c r="A4899">
        <v>5223</v>
      </c>
      <c r="B4899" t="s">
        <v>21206</v>
      </c>
      <c r="C4899">
        <v>0</v>
      </c>
      <c r="D4899" s="296">
        <v>0</v>
      </c>
    </row>
    <row r="4900" spans="1:4" x14ac:dyDescent="0.35">
      <c r="A4900">
        <v>5225</v>
      </c>
      <c r="B4900" t="s">
        <v>21207</v>
      </c>
      <c r="C4900">
        <v>0</v>
      </c>
      <c r="D4900" s="296">
        <v>0</v>
      </c>
    </row>
    <row r="4901" spans="1:4" x14ac:dyDescent="0.35">
      <c r="A4901">
        <v>5226</v>
      </c>
      <c r="B4901" t="s">
        <v>21208</v>
      </c>
      <c r="C4901">
        <v>0</v>
      </c>
      <c r="D4901" s="296">
        <v>0</v>
      </c>
    </row>
    <row r="4902" spans="1:4" x14ac:dyDescent="0.35">
      <c r="A4902">
        <v>5227</v>
      </c>
      <c r="B4902" t="s">
        <v>21209</v>
      </c>
      <c r="C4902">
        <v>0</v>
      </c>
      <c r="D4902" s="296">
        <v>0</v>
      </c>
    </row>
    <row r="4903" spans="1:4" x14ac:dyDescent="0.35">
      <c r="A4903">
        <v>5228</v>
      </c>
      <c r="B4903" t="s">
        <v>21210</v>
      </c>
      <c r="C4903">
        <v>0</v>
      </c>
      <c r="D4903" s="296">
        <v>0</v>
      </c>
    </row>
    <row r="4904" spans="1:4" x14ac:dyDescent="0.35">
      <c r="A4904">
        <v>5229</v>
      </c>
      <c r="B4904" t="s">
        <v>21211</v>
      </c>
      <c r="C4904">
        <v>0</v>
      </c>
      <c r="D4904" s="296">
        <v>0</v>
      </c>
    </row>
    <row r="4905" spans="1:4" x14ac:dyDescent="0.35">
      <c r="A4905">
        <v>5230</v>
      </c>
      <c r="B4905" t="s">
        <v>21212</v>
      </c>
      <c r="C4905">
        <v>0</v>
      </c>
      <c r="D4905" s="296">
        <v>0</v>
      </c>
    </row>
    <row r="4906" spans="1:4" x14ac:dyDescent="0.35">
      <c r="A4906">
        <v>5231</v>
      </c>
      <c r="B4906" t="s">
        <v>21213</v>
      </c>
      <c r="C4906">
        <v>0</v>
      </c>
      <c r="D4906" s="296">
        <v>0</v>
      </c>
    </row>
    <row r="4907" spans="1:4" x14ac:dyDescent="0.35">
      <c r="A4907">
        <v>5232</v>
      </c>
      <c r="B4907" t="s">
        <v>21214</v>
      </c>
      <c r="C4907">
        <v>0</v>
      </c>
      <c r="D4907" s="296">
        <v>0</v>
      </c>
    </row>
    <row r="4908" spans="1:4" x14ac:dyDescent="0.35">
      <c r="A4908">
        <v>5233</v>
      </c>
      <c r="B4908" t="s">
        <v>21215</v>
      </c>
      <c r="C4908">
        <v>0</v>
      </c>
      <c r="D4908" s="296">
        <v>0</v>
      </c>
    </row>
    <row r="4909" spans="1:4" x14ac:dyDescent="0.35">
      <c r="A4909">
        <v>5234</v>
      </c>
      <c r="B4909" t="s">
        <v>21216</v>
      </c>
      <c r="C4909">
        <v>0</v>
      </c>
      <c r="D4909" s="296">
        <v>0</v>
      </c>
    </row>
    <row r="4910" spans="1:4" x14ac:dyDescent="0.35">
      <c r="A4910">
        <v>5235</v>
      </c>
      <c r="B4910" t="s">
        <v>21217</v>
      </c>
      <c r="C4910">
        <v>0</v>
      </c>
      <c r="D4910" s="296">
        <v>0</v>
      </c>
    </row>
    <row r="4911" spans="1:4" x14ac:dyDescent="0.35">
      <c r="A4911">
        <v>5236</v>
      </c>
      <c r="B4911" t="s">
        <v>21218</v>
      </c>
      <c r="C4911">
        <v>0</v>
      </c>
      <c r="D4911" s="296">
        <v>0</v>
      </c>
    </row>
    <row r="4912" spans="1:4" x14ac:dyDescent="0.35">
      <c r="A4912">
        <v>5237</v>
      </c>
      <c r="B4912" t="s">
        <v>21219</v>
      </c>
      <c r="C4912">
        <v>0</v>
      </c>
      <c r="D4912" s="296">
        <v>0</v>
      </c>
    </row>
    <row r="4913" spans="1:4" x14ac:dyDescent="0.35">
      <c r="A4913">
        <v>5238</v>
      </c>
      <c r="B4913" t="s">
        <v>21220</v>
      </c>
      <c r="C4913">
        <v>0</v>
      </c>
      <c r="D4913" s="296">
        <v>0</v>
      </c>
    </row>
    <row r="4914" spans="1:4" x14ac:dyDescent="0.35">
      <c r="A4914">
        <v>5239</v>
      </c>
      <c r="B4914" t="s">
        <v>21221</v>
      </c>
      <c r="C4914">
        <v>0</v>
      </c>
      <c r="D4914" s="296">
        <v>0</v>
      </c>
    </row>
    <row r="4915" spans="1:4" x14ac:dyDescent="0.35">
      <c r="A4915">
        <v>5240</v>
      </c>
      <c r="B4915" t="s">
        <v>21222</v>
      </c>
      <c r="C4915">
        <v>0</v>
      </c>
      <c r="D4915" s="296">
        <v>0</v>
      </c>
    </row>
    <row r="4916" spans="1:4" x14ac:dyDescent="0.35">
      <c r="A4916">
        <v>5241</v>
      </c>
      <c r="B4916" t="s">
        <v>21223</v>
      </c>
      <c r="C4916">
        <v>0</v>
      </c>
      <c r="D4916" s="296">
        <v>0</v>
      </c>
    </row>
    <row r="4917" spans="1:4" x14ac:dyDescent="0.35">
      <c r="A4917">
        <v>5242</v>
      </c>
      <c r="B4917" t="s">
        <v>21224</v>
      </c>
      <c r="C4917">
        <v>0</v>
      </c>
      <c r="D4917" s="296">
        <v>0</v>
      </c>
    </row>
    <row r="4918" spans="1:4" x14ac:dyDescent="0.35">
      <c r="A4918">
        <v>5243</v>
      </c>
      <c r="B4918" t="s">
        <v>21225</v>
      </c>
      <c r="C4918">
        <v>0</v>
      </c>
      <c r="D4918" s="296">
        <v>0</v>
      </c>
    </row>
    <row r="4919" spans="1:4" x14ac:dyDescent="0.35">
      <c r="A4919">
        <v>5244</v>
      </c>
      <c r="B4919" t="s">
        <v>21226</v>
      </c>
      <c r="C4919">
        <v>0</v>
      </c>
      <c r="D4919" s="296">
        <v>0</v>
      </c>
    </row>
    <row r="4920" spans="1:4" x14ac:dyDescent="0.35">
      <c r="A4920">
        <v>5245</v>
      </c>
      <c r="B4920" t="s">
        <v>21227</v>
      </c>
      <c r="C4920">
        <v>0</v>
      </c>
      <c r="D4920" s="296">
        <v>0</v>
      </c>
    </row>
    <row r="4921" spans="1:4" x14ac:dyDescent="0.35">
      <c r="A4921">
        <v>5246</v>
      </c>
      <c r="B4921" t="s">
        <v>21228</v>
      </c>
      <c r="C4921">
        <v>0</v>
      </c>
      <c r="D4921" s="296">
        <v>0</v>
      </c>
    </row>
    <row r="4922" spans="1:4" x14ac:dyDescent="0.35">
      <c r="A4922">
        <v>5247</v>
      </c>
      <c r="B4922" t="s">
        <v>21229</v>
      </c>
      <c r="C4922">
        <v>0</v>
      </c>
      <c r="D4922" s="296">
        <v>0</v>
      </c>
    </row>
    <row r="4923" spans="1:4" x14ac:dyDescent="0.35">
      <c r="A4923">
        <v>5248</v>
      </c>
      <c r="B4923" t="s">
        <v>21230</v>
      </c>
      <c r="C4923">
        <v>0</v>
      </c>
      <c r="D4923" s="296">
        <v>0</v>
      </c>
    </row>
    <row r="4924" spans="1:4" x14ac:dyDescent="0.35">
      <c r="A4924">
        <v>5249</v>
      </c>
      <c r="B4924" t="s">
        <v>21231</v>
      </c>
      <c r="C4924">
        <v>0</v>
      </c>
      <c r="D4924" s="296">
        <v>0</v>
      </c>
    </row>
    <row r="4925" spans="1:4" x14ac:dyDescent="0.35">
      <c r="A4925">
        <v>5250</v>
      </c>
      <c r="B4925" t="s">
        <v>21232</v>
      </c>
      <c r="C4925">
        <v>0</v>
      </c>
      <c r="D4925" s="296">
        <v>0</v>
      </c>
    </row>
    <row r="4926" spans="1:4" x14ac:dyDescent="0.35">
      <c r="A4926">
        <v>5251</v>
      </c>
      <c r="B4926" t="s">
        <v>21233</v>
      </c>
      <c r="C4926">
        <v>0</v>
      </c>
      <c r="D4926" s="296">
        <v>0</v>
      </c>
    </row>
    <row r="4927" spans="1:4" x14ac:dyDescent="0.35">
      <c r="A4927">
        <v>5252</v>
      </c>
      <c r="B4927" t="s">
        <v>21234</v>
      </c>
      <c r="C4927">
        <v>0</v>
      </c>
      <c r="D4927" s="296">
        <v>0</v>
      </c>
    </row>
    <row r="4928" spans="1:4" x14ac:dyDescent="0.35">
      <c r="A4928">
        <v>5253</v>
      </c>
      <c r="B4928" t="s">
        <v>21235</v>
      </c>
      <c r="C4928">
        <v>0</v>
      </c>
      <c r="D4928" s="296">
        <v>0</v>
      </c>
    </row>
    <row r="4929" spans="1:4" x14ac:dyDescent="0.35">
      <c r="A4929">
        <v>5254</v>
      </c>
      <c r="B4929" t="s">
        <v>21236</v>
      </c>
      <c r="C4929">
        <v>0</v>
      </c>
      <c r="D4929" s="296">
        <v>0</v>
      </c>
    </row>
    <row r="4930" spans="1:4" x14ac:dyDescent="0.35">
      <c r="A4930">
        <v>5255</v>
      </c>
      <c r="B4930" t="s">
        <v>21237</v>
      </c>
      <c r="C4930">
        <v>0</v>
      </c>
      <c r="D4930" s="296">
        <v>0</v>
      </c>
    </row>
    <row r="4931" spans="1:4" x14ac:dyDescent="0.35">
      <c r="A4931">
        <v>5256</v>
      </c>
      <c r="B4931" t="s">
        <v>21238</v>
      </c>
      <c r="C4931">
        <v>0</v>
      </c>
      <c r="D4931" s="296">
        <v>0</v>
      </c>
    </row>
    <row r="4932" spans="1:4" x14ac:dyDescent="0.35">
      <c r="A4932">
        <v>5257</v>
      </c>
      <c r="B4932" t="s">
        <v>21239</v>
      </c>
      <c r="C4932">
        <v>0</v>
      </c>
      <c r="D4932" s="296">
        <v>0</v>
      </c>
    </row>
    <row r="4933" spans="1:4" x14ac:dyDescent="0.35">
      <c r="A4933">
        <v>5258</v>
      </c>
      <c r="B4933" t="s">
        <v>21240</v>
      </c>
      <c r="C4933">
        <v>0</v>
      </c>
      <c r="D4933" s="296">
        <v>0</v>
      </c>
    </row>
    <row r="4934" spans="1:4" x14ac:dyDescent="0.35">
      <c r="A4934">
        <v>5259</v>
      </c>
      <c r="B4934" t="s">
        <v>21241</v>
      </c>
      <c r="C4934">
        <v>0</v>
      </c>
      <c r="D4934" s="296">
        <v>0</v>
      </c>
    </row>
    <row r="4935" spans="1:4" x14ac:dyDescent="0.35">
      <c r="A4935">
        <v>5260</v>
      </c>
      <c r="B4935" t="s">
        <v>21242</v>
      </c>
      <c r="C4935">
        <v>0</v>
      </c>
      <c r="D4935" s="296">
        <v>0</v>
      </c>
    </row>
    <row r="4936" spans="1:4" x14ac:dyDescent="0.35">
      <c r="A4936">
        <v>5261</v>
      </c>
      <c r="B4936" t="s">
        <v>21243</v>
      </c>
      <c r="C4936">
        <v>0</v>
      </c>
      <c r="D4936" s="296">
        <v>0</v>
      </c>
    </row>
    <row r="4937" spans="1:4" x14ac:dyDescent="0.35">
      <c r="A4937">
        <v>5262</v>
      </c>
      <c r="B4937" t="s">
        <v>21244</v>
      </c>
      <c r="C4937">
        <v>0</v>
      </c>
      <c r="D4937" s="296">
        <v>0</v>
      </c>
    </row>
    <row r="4938" spans="1:4" x14ac:dyDescent="0.35">
      <c r="A4938">
        <v>5263</v>
      </c>
      <c r="B4938" t="s">
        <v>21245</v>
      </c>
      <c r="C4938">
        <v>0</v>
      </c>
      <c r="D4938" s="296">
        <v>0</v>
      </c>
    </row>
    <row r="4939" spans="1:4" x14ac:dyDescent="0.35">
      <c r="A4939">
        <v>5264</v>
      </c>
      <c r="B4939" t="s">
        <v>21246</v>
      </c>
      <c r="C4939">
        <v>0</v>
      </c>
      <c r="D4939" s="296">
        <v>0</v>
      </c>
    </row>
    <row r="4940" spans="1:4" x14ac:dyDescent="0.35">
      <c r="A4940">
        <v>5265</v>
      </c>
      <c r="B4940" t="s">
        <v>21247</v>
      </c>
      <c r="C4940">
        <v>0</v>
      </c>
      <c r="D4940" s="296">
        <v>0</v>
      </c>
    </row>
    <row r="4941" spans="1:4" x14ac:dyDescent="0.35">
      <c r="A4941">
        <v>5266</v>
      </c>
      <c r="B4941" t="s">
        <v>21248</v>
      </c>
      <c r="C4941">
        <v>0</v>
      </c>
      <c r="D4941" s="296">
        <v>0</v>
      </c>
    </row>
    <row r="4942" spans="1:4" x14ac:dyDescent="0.35">
      <c r="A4942">
        <v>5267</v>
      </c>
      <c r="B4942" t="s">
        <v>21249</v>
      </c>
      <c r="C4942">
        <v>0</v>
      </c>
      <c r="D4942" s="296">
        <v>0</v>
      </c>
    </row>
    <row r="4943" spans="1:4" x14ac:dyDescent="0.35">
      <c r="A4943">
        <v>5268</v>
      </c>
      <c r="B4943" t="s">
        <v>21250</v>
      </c>
      <c r="C4943">
        <v>0</v>
      </c>
      <c r="D4943" s="296">
        <v>0</v>
      </c>
    </row>
    <row r="4944" spans="1:4" x14ac:dyDescent="0.35">
      <c r="A4944">
        <v>5269</v>
      </c>
      <c r="B4944" t="s">
        <v>21251</v>
      </c>
      <c r="C4944">
        <v>0</v>
      </c>
      <c r="D4944" s="296">
        <v>0</v>
      </c>
    </row>
    <row r="4945" spans="1:4" x14ac:dyDescent="0.35">
      <c r="A4945">
        <v>5270</v>
      </c>
      <c r="B4945" t="s">
        <v>21252</v>
      </c>
      <c r="C4945">
        <v>0</v>
      </c>
      <c r="D4945" s="296">
        <v>0</v>
      </c>
    </row>
    <row r="4946" spans="1:4" x14ac:dyDescent="0.35">
      <c r="A4946">
        <v>5271</v>
      </c>
      <c r="B4946" t="s">
        <v>21253</v>
      </c>
      <c r="C4946">
        <v>0</v>
      </c>
      <c r="D4946" s="296">
        <v>0</v>
      </c>
    </row>
    <row r="4947" spans="1:4" x14ac:dyDescent="0.35">
      <c r="A4947">
        <v>5272</v>
      </c>
      <c r="B4947" t="s">
        <v>21254</v>
      </c>
      <c r="C4947">
        <v>0</v>
      </c>
      <c r="D4947" s="296">
        <v>0</v>
      </c>
    </row>
    <row r="4948" spans="1:4" x14ac:dyDescent="0.35">
      <c r="A4948">
        <v>5273</v>
      </c>
      <c r="B4948" t="s">
        <v>21255</v>
      </c>
      <c r="C4948">
        <v>0</v>
      </c>
      <c r="D4948" s="296">
        <v>0</v>
      </c>
    </row>
    <row r="4949" spans="1:4" x14ac:dyDescent="0.35">
      <c r="A4949">
        <v>5274</v>
      </c>
      <c r="B4949" t="s">
        <v>21256</v>
      </c>
      <c r="C4949">
        <v>0</v>
      </c>
      <c r="D4949" s="296">
        <v>0</v>
      </c>
    </row>
    <row r="4950" spans="1:4" x14ac:dyDescent="0.35">
      <c r="A4950">
        <v>5275</v>
      </c>
      <c r="B4950" t="s">
        <v>21257</v>
      </c>
      <c r="C4950">
        <v>0</v>
      </c>
      <c r="D4950" s="296">
        <v>0</v>
      </c>
    </row>
    <row r="4951" spans="1:4" x14ac:dyDescent="0.35">
      <c r="A4951">
        <v>5276</v>
      </c>
      <c r="B4951" t="s">
        <v>21258</v>
      </c>
      <c r="C4951">
        <v>0</v>
      </c>
      <c r="D4951" s="296">
        <v>0</v>
      </c>
    </row>
    <row r="4952" spans="1:4" x14ac:dyDescent="0.35">
      <c r="A4952">
        <v>5277</v>
      </c>
      <c r="B4952" t="s">
        <v>21259</v>
      </c>
      <c r="C4952">
        <v>0</v>
      </c>
      <c r="D4952" s="296">
        <v>0</v>
      </c>
    </row>
    <row r="4953" spans="1:4" x14ac:dyDescent="0.35">
      <c r="A4953">
        <v>5278</v>
      </c>
      <c r="B4953" t="s">
        <v>21260</v>
      </c>
      <c r="C4953">
        <v>0</v>
      </c>
      <c r="D4953" s="296">
        <v>0</v>
      </c>
    </row>
    <row r="4954" spans="1:4" x14ac:dyDescent="0.35">
      <c r="A4954">
        <v>5279</v>
      </c>
      <c r="B4954" t="s">
        <v>21261</v>
      </c>
      <c r="C4954">
        <v>0</v>
      </c>
      <c r="D4954" s="296">
        <v>0</v>
      </c>
    </row>
    <row r="4955" spans="1:4" x14ac:dyDescent="0.35">
      <c r="A4955">
        <v>5280</v>
      </c>
      <c r="B4955" t="s">
        <v>21262</v>
      </c>
      <c r="C4955">
        <v>0</v>
      </c>
      <c r="D4955" s="296">
        <v>0</v>
      </c>
    </row>
    <row r="4956" spans="1:4" x14ac:dyDescent="0.35">
      <c r="A4956">
        <v>5281</v>
      </c>
      <c r="B4956" t="s">
        <v>21263</v>
      </c>
      <c r="C4956">
        <v>0</v>
      </c>
      <c r="D4956" s="296">
        <v>0</v>
      </c>
    </row>
    <row r="4957" spans="1:4" x14ac:dyDescent="0.35">
      <c r="A4957">
        <v>5282</v>
      </c>
      <c r="B4957" t="s">
        <v>21264</v>
      </c>
      <c r="C4957">
        <v>0</v>
      </c>
      <c r="D4957" s="296">
        <v>0</v>
      </c>
    </row>
    <row r="4958" spans="1:4" x14ac:dyDescent="0.35">
      <c r="A4958">
        <v>5283</v>
      </c>
      <c r="B4958" t="s">
        <v>21265</v>
      </c>
      <c r="C4958">
        <v>0</v>
      </c>
      <c r="D4958" s="296">
        <v>0</v>
      </c>
    </row>
    <row r="4959" spans="1:4" x14ac:dyDescent="0.35">
      <c r="A4959">
        <v>5284</v>
      </c>
      <c r="B4959" t="s">
        <v>21266</v>
      </c>
      <c r="C4959">
        <v>0</v>
      </c>
      <c r="D4959" s="296">
        <v>0</v>
      </c>
    </row>
    <row r="4960" spans="1:4" x14ac:dyDescent="0.35">
      <c r="A4960">
        <v>5285</v>
      </c>
      <c r="B4960" t="s">
        <v>21267</v>
      </c>
      <c r="C4960">
        <v>0</v>
      </c>
      <c r="D4960" s="296">
        <v>0</v>
      </c>
    </row>
    <row r="4961" spans="1:4" x14ac:dyDescent="0.35">
      <c r="A4961">
        <v>5286</v>
      </c>
      <c r="B4961" t="s">
        <v>21268</v>
      </c>
      <c r="C4961">
        <v>0</v>
      </c>
      <c r="D4961" s="296">
        <v>0</v>
      </c>
    </row>
    <row r="4962" spans="1:4" x14ac:dyDescent="0.35">
      <c r="A4962">
        <v>5287</v>
      </c>
      <c r="B4962" t="s">
        <v>21269</v>
      </c>
      <c r="C4962">
        <v>0</v>
      </c>
      <c r="D4962" s="296">
        <v>0</v>
      </c>
    </row>
    <row r="4963" spans="1:4" x14ac:dyDescent="0.35">
      <c r="A4963">
        <v>5288</v>
      </c>
      <c r="B4963" t="s">
        <v>21270</v>
      </c>
      <c r="C4963">
        <v>0</v>
      </c>
      <c r="D4963" s="296">
        <v>0</v>
      </c>
    </row>
    <row r="4964" spans="1:4" x14ac:dyDescent="0.35">
      <c r="A4964">
        <v>5289</v>
      </c>
      <c r="B4964" t="s">
        <v>21271</v>
      </c>
      <c r="C4964">
        <v>0</v>
      </c>
      <c r="D4964" s="296">
        <v>0</v>
      </c>
    </row>
    <row r="4965" spans="1:4" x14ac:dyDescent="0.35">
      <c r="A4965">
        <v>5290</v>
      </c>
      <c r="B4965" t="s">
        <v>21272</v>
      </c>
      <c r="C4965">
        <v>0</v>
      </c>
      <c r="D4965" s="296">
        <v>0</v>
      </c>
    </row>
    <row r="4966" spans="1:4" x14ac:dyDescent="0.35">
      <c r="A4966">
        <v>5291</v>
      </c>
      <c r="B4966" t="s">
        <v>21273</v>
      </c>
      <c r="C4966">
        <v>0</v>
      </c>
      <c r="D4966" s="296">
        <v>0</v>
      </c>
    </row>
    <row r="4967" spans="1:4" x14ac:dyDescent="0.35">
      <c r="A4967">
        <v>5292</v>
      </c>
      <c r="B4967" t="s">
        <v>21274</v>
      </c>
      <c r="C4967">
        <v>0</v>
      </c>
      <c r="D4967" s="296">
        <v>0</v>
      </c>
    </row>
    <row r="4968" spans="1:4" x14ac:dyDescent="0.35">
      <c r="A4968">
        <v>5293</v>
      </c>
      <c r="B4968" t="s">
        <v>21275</v>
      </c>
      <c r="C4968">
        <v>0</v>
      </c>
      <c r="D4968" s="296">
        <v>0</v>
      </c>
    </row>
    <row r="4969" spans="1:4" x14ac:dyDescent="0.35">
      <c r="A4969">
        <v>5294</v>
      </c>
      <c r="B4969" t="s">
        <v>21276</v>
      </c>
      <c r="C4969">
        <v>0</v>
      </c>
      <c r="D4969" s="296">
        <v>0</v>
      </c>
    </row>
    <row r="4970" spans="1:4" x14ac:dyDescent="0.35">
      <c r="A4970">
        <v>5295</v>
      </c>
      <c r="B4970" t="s">
        <v>21277</v>
      </c>
      <c r="C4970">
        <v>0</v>
      </c>
      <c r="D4970" s="296">
        <v>0</v>
      </c>
    </row>
    <row r="4971" spans="1:4" x14ac:dyDescent="0.35">
      <c r="A4971">
        <v>5296</v>
      </c>
      <c r="B4971" t="s">
        <v>21278</v>
      </c>
      <c r="C4971">
        <v>0</v>
      </c>
      <c r="D4971" s="296">
        <v>0</v>
      </c>
    </row>
    <row r="4972" spans="1:4" x14ac:dyDescent="0.35">
      <c r="A4972">
        <v>5297</v>
      </c>
      <c r="B4972" t="s">
        <v>21279</v>
      </c>
      <c r="C4972">
        <v>0</v>
      </c>
      <c r="D4972" s="296">
        <v>0</v>
      </c>
    </row>
    <row r="4973" spans="1:4" x14ac:dyDescent="0.35">
      <c r="A4973">
        <v>5298</v>
      </c>
      <c r="B4973" t="s">
        <v>21280</v>
      </c>
      <c r="C4973">
        <v>0</v>
      </c>
      <c r="D4973" s="296">
        <v>0</v>
      </c>
    </row>
    <row r="4974" spans="1:4" x14ac:dyDescent="0.35">
      <c r="A4974">
        <v>5299</v>
      </c>
      <c r="B4974" t="s">
        <v>21281</v>
      </c>
      <c r="C4974">
        <v>0</v>
      </c>
      <c r="D4974" s="296">
        <v>0</v>
      </c>
    </row>
    <row r="4975" spans="1:4" x14ac:dyDescent="0.35">
      <c r="A4975">
        <v>5300</v>
      </c>
      <c r="B4975" t="s">
        <v>21282</v>
      </c>
      <c r="C4975">
        <v>0</v>
      </c>
      <c r="D4975" s="296">
        <v>0</v>
      </c>
    </row>
    <row r="4976" spans="1:4" x14ac:dyDescent="0.35">
      <c r="A4976">
        <v>5301</v>
      </c>
      <c r="B4976" t="s">
        <v>21283</v>
      </c>
      <c r="C4976">
        <v>0</v>
      </c>
      <c r="D4976" s="296">
        <v>0</v>
      </c>
    </row>
    <row r="4977" spans="1:4" x14ac:dyDescent="0.35">
      <c r="A4977">
        <v>5302</v>
      </c>
      <c r="B4977" t="s">
        <v>21284</v>
      </c>
      <c r="C4977">
        <v>0</v>
      </c>
      <c r="D4977" s="296">
        <v>0</v>
      </c>
    </row>
    <row r="4978" spans="1:4" x14ac:dyDescent="0.35">
      <c r="A4978">
        <v>5303</v>
      </c>
      <c r="B4978" t="s">
        <v>21285</v>
      </c>
      <c r="C4978">
        <v>0</v>
      </c>
      <c r="D4978" s="296">
        <v>0</v>
      </c>
    </row>
    <row r="4979" spans="1:4" x14ac:dyDescent="0.35">
      <c r="A4979">
        <v>5304</v>
      </c>
      <c r="B4979" t="s">
        <v>21286</v>
      </c>
      <c r="C4979">
        <v>0</v>
      </c>
      <c r="D4979" s="296">
        <v>0</v>
      </c>
    </row>
    <row r="4980" spans="1:4" x14ac:dyDescent="0.35">
      <c r="A4980">
        <v>5305</v>
      </c>
      <c r="B4980" t="s">
        <v>21287</v>
      </c>
      <c r="C4980">
        <v>0</v>
      </c>
      <c r="D4980" s="296">
        <v>0</v>
      </c>
    </row>
    <row r="4981" spans="1:4" x14ac:dyDescent="0.35">
      <c r="A4981">
        <v>5306</v>
      </c>
      <c r="B4981" t="s">
        <v>21288</v>
      </c>
      <c r="C4981">
        <v>0</v>
      </c>
      <c r="D4981" s="296">
        <v>0</v>
      </c>
    </row>
    <row r="4982" spans="1:4" x14ac:dyDescent="0.35">
      <c r="A4982">
        <v>5307</v>
      </c>
      <c r="B4982" t="s">
        <v>21289</v>
      </c>
      <c r="C4982">
        <v>0</v>
      </c>
      <c r="D4982" s="296">
        <v>0</v>
      </c>
    </row>
    <row r="4983" spans="1:4" x14ac:dyDescent="0.35">
      <c r="A4983">
        <v>5308</v>
      </c>
      <c r="B4983" t="s">
        <v>21290</v>
      </c>
      <c r="C4983">
        <v>0</v>
      </c>
      <c r="D4983" s="296">
        <v>0</v>
      </c>
    </row>
    <row r="4984" spans="1:4" x14ac:dyDescent="0.35">
      <c r="A4984">
        <v>5309</v>
      </c>
      <c r="B4984" t="s">
        <v>21291</v>
      </c>
      <c r="C4984">
        <v>0</v>
      </c>
      <c r="D4984" s="296">
        <v>0</v>
      </c>
    </row>
    <row r="4985" spans="1:4" x14ac:dyDescent="0.35">
      <c r="A4985">
        <v>5310</v>
      </c>
      <c r="B4985" t="s">
        <v>21292</v>
      </c>
      <c r="C4985">
        <v>0</v>
      </c>
      <c r="D4985" s="296">
        <v>0</v>
      </c>
    </row>
    <row r="4986" spans="1:4" x14ac:dyDescent="0.35">
      <c r="A4986">
        <v>5311</v>
      </c>
      <c r="B4986" t="s">
        <v>21293</v>
      </c>
      <c r="C4986">
        <v>0</v>
      </c>
      <c r="D4986" s="296">
        <v>0</v>
      </c>
    </row>
    <row r="4987" spans="1:4" x14ac:dyDescent="0.35">
      <c r="A4987">
        <v>5312</v>
      </c>
      <c r="B4987" t="s">
        <v>21294</v>
      </c>
      <c r="C4987">
        <v>0</v>
      </c>
      <c r="D4987" s="296">
        <v>0</v>
      </c>
    </row>
    <row r="4988" spans="1:4" x14ac:dyDescent="0.35">
      <c r="A4988">
        <v>5313</v>
      </c>
      <c r="B4988" t="s">
        <v>21295</v>
      </c>
      <c r="C4988">
        <v>0</v>
      </c>
      <c r="D4988" s="296">
        <v>0</v>
      </c>
    </row>
    <row r="4989" spans="1:4" x14ac:dyDescent="0.35">
      <c r="A4989">
        <v>5314</v>
      </c>
      <c r="B4989" t="s">
        <v>21296</v>
      </c>
      <c r="C4989">
        <v>0</v>
      </c>
      <c r="D4989" s="296">
        <v>0</v>
      </c>
    </row>
    <row r="4990" spans="1:4" x14ac:dyDescent="0.35">
      <c r="A4990">
        <v>5315</v>
      </c>
      <c r="B4990" t="s">
        <v>21297</v>
      </c>
      <c r="C4990">
        <v>0</v>
      </c>
      <c r="D4990" s="296">
        <v>0</v>
      </c>
    </row>
    <row r="4991" spans="1:4" x14ac:dyDescent="0.35">
      <c r="A4991">
        <v>5316</v>
      </c>
      <c r="B4991" t="s">
        <v>21298</v>
      </c>
      <c r="C4991">
        <v>0</v>
      </c>
      <c r="D4991" s="296">
        <v>0</v>
      </c>
    </row>
    <row r="4992" spans="1:4" x14ac:dyDescent="0.35">
      <c r="A4992">
        <v>5317</v>
      </c>
      <c r="B4992" t="s">
        <v>21299</v>
      </c>
      <c r="C4992">
        <v>0</v>
      </c>
      <c r="D4992" s="296">
        <v>0</v>
      </c>
    </row>
    <row r="4993" spans="1:4" x14ac:dyDescent="0.35">
      <c r="A4993">
        <v>5318</v>
      </c>
      <c r="B4993" t="s">
        <v>21300</v>
      </c>
      <c r="C4993">
        <v>0</v>
      </c>
      <c r="D4993" s="296">
        <v>0</v>
      </c>
    </row>
    <row r="4994" spans="1:4" x14ac:dyDescent="0.35">
      <c r="A4994">
        <v>5319</v>
      </c>
      <c r="B4994" t="s">
        <v>21301</v>
      </c>
      <c r="C4994">
        <v>0</v>
      </c>
      <c r="D4994" s="296">
        <v>0</v>
      </c>
    </row>
    <row r="4995" spans="1:4" x14ac:dyDescent="0.35">
      <c r="A4995">
        <v>5320</v>
      </c>
      <c r="B4995" t="s">
        <v>21302</v>
      </c>
      <c r="C4995">
        <v>0</v>
      </c>
      <c r="D4995" s="296">
        <v>0</v>
      </c>
    </row>
    <row r="4996" spans="1:4" x14ac:dyDescent="0.35">
      <c r="A4996">
        <v>5321</v>
      </c>
      <c r="B4996" t="s">
        <v>21303</v>
      </c>
      <c r="C4996">
        <v>0</v>
      </c>
      <c r="D4996" s="296">
        <v>0</v>
      </c>
    </row>
    <row r="4997" spans="1:4" x14ac:dyDescent="0.35">
      <c r="A4997">
        <v>5322</v>
      </c>
      <c r="B4997" t="s">
        <v>21304</v>
      </c>
      <c r="C4997">
        <v>0</v>
      </c>
      <c r="D4997" s="296">
        <v>0</v>
      </c>
    </row>
    <row r="4998" spans="1:4" x14ac:dyDescent="0.35">
      <c r="A4998">
        <v>5323</v>
      </c>
      <c r="B4998" t="s">
        <v>21305</v>
      </c>
      <c r="C4998">
        <v>0</v>
      </c>
      <c r="D4998" s="296">
        <v>0</v>
      </c>
    </row>
    <row r="4999" spans="1:4" x14ac:dyDescent="0.35">
      <c r="A4999">
        <v>5324</v>
      </c>
      <c r="B4999" t="s">
        <v>21306</v>
      </c>
      <c r="C4999">
        <v>0</v>
      </c>
      <c r="D4999" s="296">
        <v>0</v>
      </c>
    </row>
    <row r="5000" spans="1:4" x14ac:dyDescent="0.35">
      <c r="A5000">
        <v>5325</v>
      </c>
      <c r="B5000" t="s">
        <v>21307</v>
      </c>
      <c r="C5000">
        <v>0</v>
      </c>
      <c r="D5000" s="296">
        <v>0</v>
      </c>
    </row>
    <row r="5001" spans="1:4" x14ac:dyDescent="0.35">
      <c r="A5001">
        <v>5326</v>
      </c>
      <c r="B5001" t="s">
        <v>21308</v>
      </c>
      <c r="C5001">
        <v>0</v>
      </c>
      <c r="D5001" s="296">
        <v>0</v>
      </c>
    </row>
    <row r="5002" spans="1:4" x14ac:dyDescent="0.35">
      <c r="A5002">
        <v>5327</v>
      </c>
      <c r="B5002" t="s">
        <v>21309</v>
      </c>
      <c r="C5002">
        <v>0</v>
      </c>
      <c r="D5002" s="296">
        <v>0</v>
      </c>
    </row>
    <row r="5003" spans="1:4" x14ac:dyDescent="0.35">
      <c r="A5003">
        <v>5328</v>
      </c>
      <c r="B5003" t="s">
        <v>21310</v>
      </c>
      <c r="C5003">
        <v>0</v>
      </c>
      <c r="D5003" s="296">
        <v>0</v>
      </c>
    </row>
    <row r="5004" spans="1:4" x14ac:dyDescent="0.35">
      <c r="A5004">
        <v>5329</v>
      </c>
      <c r="B5004" t="s">
        <v>21311</v>
      </c>
      <c r="C5004">
        <v>0</v>
      </c>
      <c r="D5004" s="296">
        <v>0</v>
      </c>
    </row>
    <row r="5005" spans="1:4" x14ac:dyDescent="0.35">
      <c r="A5005">
        <v>5330</v>
      </c>
      <c r="B5005" t="s">
        <v>21312</v>
      </c>
      <c r="C5005">
        <v>0</v>
      </c>
      <c r="D5005" s="296">
        <v>0</v>
      </c>
    </row>
    <row r="5006" spans="1:4" x14ac:dyDescent="0.35">
      <c r="A5006">
        <v>5331</v>
      </c>
      <c r="B5006" t="s">
        <v>21313</v>
      </c>
      <c r="C5006">
        <v>0</v>
      </c>
      <c r="D5006" s="296">
        <v>0</v>
      </c>
    </row>
    <row r="5007" spans="1:4" x14ac:dyDescent="0.35">
      <c r="A5007">
        <v>5332</v>
      </c>
      <c r="B5007" t="s">
        <v>21314</v>
      </c>
      <c r="C5007">
        <v>0</v>
      </c>
      <c r="D5007" s="296">
        <v>0</v>
      </c>
    </row>
    <row r="5008" spans="1:4" x14ac:dyDescent="0.35">
      <c r="A5008">
        <v>5333</v>
      </c>
      <c r="B5008" t="s">
        <v>21315</v>
      </c>
      <c r="C5008">
        <v>0</v>
      </c>
      <c r="D5008" s="296">
        <v>0</v>
      </c>
    </row>
    <row r="5009" spans="1:4" x14ac:dyDescent="0.35">
      <c r="A5009">
        <v>5334</v>
      </c>
      <c r="B5009" t="s">
        <v>21316</v>
      </c>
      <c r="C5009">
        <v>0</v>
      </c>
      <c r="D5009" s="296">
        <v>0</v>
      </c>
    </row>
    <row r="5010" spans="1:4" x14ac:dyDescent="0.35">
      <c r="A5010">
        <v>5335</v>
      </c>
      <c r="B5010" t="s">
        <v>21317</v>
      </c>
      <c r="C5010">
        <v>0</v>
      </c>
      <c r="D5010" s="296">
        <v>0</v>
      </c>
    </row>
    <row r="5011" spans="1:4" x14ac:dyDescent="0.35">
      <c r="A5011">
        <v>5336</v>
      </c>
      <c r="B5011" t="s">
        <v>21318</v>
      </c>
      <c r="C5011">
        <v>0</v>
      </c>
      <c r="D5011" s="296">
        <v>0</v>
      </c>
    </row>
    <row r="5012" spans="1:4" x14ac:dyDescent="0.35">
      <c r="A5012">
        <v>5337</v>
      </c>
      <c r="B5012" t="s">
        <v>21319</v>
      </c>
      <c r="C5012">
        <v>0</v>
      </c>
      <c r="D5012" s="296">
        <v>0</v>
      </c>
    </row>
    <row r="5013" spans="1:4" x14ac:dyDescent="0.35">
      <c r="A5013">
        <v>5338</v>
      </c>
      <c r="B5013" t="s">
        <v>21320</v>
      </c>
      <c r="C5013">
        <v>0</v>
      </c>
      <c r="D5013" s="296">
        <v>0</v>
      </c>
    </row>
    <row r="5014" spans="1:4" x14ac:dyDescent="0.35">
      <c r="A5014">
        <v>5339</v>
      </c>
      <c r="B5014" t="s">
        <v>21321</v>
      </c>
      <c r="C5014">
        <v>0</v>
      </c>
      <c r="D5014" s="296">
        <v>0</v>
      </c>
    </row>
    <row r="5015" spans="1:4" x14ac:dyDescent="0.35">
      <c r="A5015">
        <v>5340</v>
      </c>
      <c r="B5015" t="s">
        <v>21322</v>
      </c>
      <c r="C5015">
        <v>0</v>
      </c>
      <c r="D5015" s="296">
        <v>0</v>
      </c>
    </row>
    <row r="5016" spans="1:4" x14ac:dyDescent="0.35">
      <c r="A5016">
        <v>5341</v>
      </c>
      <c r="B5016" t="s">
        <v>21323</v>
      </c>
      <c r="C5016">
        <v>0</v>
      </c>
      <c r="D5016" s="296">
        <v>0</v>
      </c>
    </row>
    <row r="5017" spans="1:4" x14ac:dyDescent="0.35">
      <c r="A5017">
        <v>5342</v>
      </c>
      <c r="B5017" t="s">
        <v>21324</v>
      </c>
      <c r="C5017">
        <v>0</v>
      </c>
      <c r="D5017" s="296">
        <v>0</v>
      </c>
    </row>
    <row r="5018" spans="1:4" x14ac:dyDescent="0.35">
      <c r="A5018">
        <v>5343</v>
      </c>
      <c r="B5018" t="s">
        <v>21325</v>
      </c>
      <c r="C5018">
        <v>0</v>
      </c>
      <c r="D5018" s="296">
        <v>0</v>
      </c>
    </row>
    <row r="5019" spans="1:4" x14ac:dyDescent="0.35">
      <c r="A5019">
        <v>5344</v>
      </c>
      <c r="B5019" t="s">
        <v>21326</v>
      </c>
      <c r="C5019">
        <v>0</v>
      </c>
      <c r="D5019" s="296">
        <v>0</v>
      </c>
    </row>
    <row r="5020" spans="1:4" x14ac:dyDescent="0.35">
      <c r="A5020">
        <v>5345</v>
      </c>
      <c r="B5020" t="s">
        <v>21327</v>
      </c>
      <c r="C5020">
        <v>0</v>
      </c>
      <c r="D5020" s="296">
        <v>0</v>
      </c>
    </row>
    <row r="5021" spans="1:4" x14ac:dyDescent="0.35">
      <c r="A5021">
        <v>5346</v>
      </c>
      <c r="B5021" t="s">
        <v>21328</v>
      </c>
      <c r="C5021">
        <v>0</v>
      </c>
      <c r="D5021" s="296">
        <v>0</v>
      </c>
    </row>
    <row r="5022" spans="1:4" x14ac:dyDescent="0.35">
      <c r="A5022">
        <v>5347</v>
      </c>
      <c r="B5022" t="s">
        <v>21329</v>
      </c>
      <c r="C5022">
        <v>0</v>
      </c>
      <c r="D5022" s="296">
        <v>7.56</v>
      </c>
    </row>
    <row r="5023" spans="1:4" x14ac:dyDescent="0.35">
      <c r="A5023">
        <v>5348</v>
      </c>
      <c r="B5023" t="s">
        <v>21330</v>
      </c>
      <c r="C5023">
        <v>0</v>
      </c>
      <c r="D5023" s="296">
        <v>14.5</v>
      </c>
    </row>
    <row r="5024" spans="1:4" x14ac:dyDescent="0.35">
      <c r="A5024">
        <v>5349</v>
      </c>
      <c r="B5024" t="s">
        <v>21331</v>
      </c>
      <c r="C5024">
        <v>0</v>
      </c>
      <c r="D5024" s="296">
        <v>18</v>
      </c>
    </row>
    <row r="5025" spans="1:4" x14ac:dyDescent="0.35">
      <c r="A5025">
        <v>5350</v>
      </c>
      <c r="B5025" t="s">
        <v>21332</v>
      </c>
      <c r="C5025">
        <v>12</v>
      </c>
      <c r="D5025" s="296">
        <v>13.8</v>
      </c>
    </row>
    <row r="5026" spans="1:4" x14ac:dyDescent="0.35">
      <c r="A5026">
        <v>5351</v>
      </c>
      <c r="B5026" t="s">
        <v>21333</v>
      </c>
      <c r="C5026">
        <v>0</v>
      </c>
      <c r="D5026" s="296">
        <v>18</v>
      </c>
    </row>
    <row r="5027" spans="1:4" x14ac:dyDescent="0.35">
      <c r="A5027">
        <v>5352</v>
      </c>
      <c r="B5027" t="s">
        <v>21334</v>
      </c>
      <c r="C5027">
        <v>0</v>
      </c>
      <c r="D5027" s="296">
        <v>17.2</v>
      </c>
    </row>
    <row r="5028" spans="1:4" x14ac:dyDescent="0.35">
      <c r="A5028">
        <v>5353</v>
      </c>
      <c r="B5028" t="s">
        <v>21335</v>
      </c>
      <c r="C5028">
        <v>0</v>
      </c>
      <c r="D5028" s="296">
        <v>302.233</v>
      </c>
    </row>
    <row r="5029" spans="1:4" x14ac:dyDescent="0.35">
      <c r="A5029">
        <v>5354</v>
      </c>
      <c r="B5029" t="s">
        <v>21336</v>
      </c>
      <c r="C5029">
        <v>0</v>
      </c>
      <c r="D5029" s="296">
        <v>8.2100000000000009</v>
      </c>
    </row>
    <row r="5030" spans="1:4" x14ac:dyDescent="0.35">
      <c r="A5030">
        <v>5355</v>
      </c>
      <c r="B5030" t="s">
        <v>21337</v>
      </c>
      <c r="C5030">
        <v>0</v>
      </c>
      <c r="D5030" s="296">
        <v>18.899999999999999</v>
      </c>
    </row>
    <row r="5031" spans="1:4" x14ac:dyDescent="0.35">
      <c r="A5031">
        <v>5356</v>
      </c>
      <c r="B5031" t="s">
        <v>21338</v>
      </c>
      <c r="C5031">
        <v>0</v>
      </c>
      <c r="D5031" s="296">
        <v>19.149999999999999</v>
      </c>
    </row>
    <row r="5032" spans="1:4" x14ac:dyDescent="0.35">
      <c r="A5032">
        <v>5357</v>
      </c>
      <c r="B5032" t="s">
        <v>21339</v>
      </c>
      <c r="C5032">
        <v>0</v>
      </c>
      <c r="D5032" s="296">
        <v>24.95</v>
      </c>
    </row>
    <row r="5033" spans="1:4" x14ac:dyDescent="0.35">
      <c r="A5033">
        <v>5358</v>
      </c>
      <c r="B5033" t="s">
        <v>21340</v>
      </c>
      <c r="C5033">
        <v>0</v>
      </c>
      <c r="D5033" s="296">
        <v>13.33</v>
      </c>
    </row>
    <row r="5034" spans="1:4" x14ac:dyDescent="0.35">
      <c r="A5034">
        <v>5359</v>
      </c>
      <c r="B5034" t="s">
        <v>21341</v>
      </c>
      <c r="C5034">
        <v>0</v>
      </c>
      <c r="D5034" s="296">
        <v>12.02</v>
      </c>
    </row>
    <row r="5035" spans="1:4" x14ac:dyDescent="0.35">
      <c r="A5035">
        <v>5360</v>
      </c>
      <c r="B5035" t="s">
        <v>21342</v>
      </c>
      <c r="C5035">
        <v>0</v>
      </c>
      <c r="D5035" s="296">
        <v>16.989999999999998</v>
      </c>
    </row>
    <row r="5036" spans="1:4" x14ac:dyDescent="0.35">
      <c r="A5036">
        <v>5361</v>
      </c>
      <c r="B5036" t="s">
        <v>21343</v>
      </c>
      <c r="C5036">
        <v>0</v>
      </c>
      <c r="D5036" s="296">
        <v>20.256</v>
      </c>
    </row>
    <row r="5037" spans="1:4" x14ac:dyDescent="0.35">
      <c r="A5037">
        <v>5362</v>
      </c>
      <c r="B5037" t="s">
        <v>21344</v>
      </c>
      <c r="C5037">
        <v>3</v>
      </c>
      <c r="D5037" s="296">
        <v>15.07</v>
      </c>
    </row>
    <row r="5038" spans="1:4" x14ac:dyDescent="0.35">
      <c r="A5038">
        <v>5363</v>
      </c>
      <c r="B5038" t="s">
        <v>21345</v>
      </c>
      <c r="C5038">
        <v>0</v>
      </c>
      <c r="D5038" s="296">
        <v>21.58</v>
      </c>
    </row>
    <row r="5039" spans="1:4" x14ac:dyDescent="0.35">
      <c r="A5039">
        <v>5364</v>
      </c>
      <c r="B5039" t="s">
        <v>21346</v>
      </c>
      <c r="C5039">
        <v>0</v>
      </c>
      <c r="D5039" s="296">
        <v>2.774</v>
      </c>
    </row>
    <row r="5040" spans="1:4" x14ac:dyDescent="0.35">
      <c r="A5040">
        <v>5365</v>
      </c>
      <c r="B5040" t="s">
        <v>21347</v>
      </c>
      <c r="C5040">
        <v>0</v>
      </c>
      <c r="D5040" s="296">
        <v>13.09</v>
      </c>
    </row>
    <row r="5041" spans="1:4" x14ac:dyDescent="0.35">
      <c r="A5041">
        <v>5366</v>
      </c>
      <c r="B5041" t="s">
        <v>21348</v>
      </c>
      <c r="C5041">
        <v>0</v>
      </c>
      <c r="D5041" s="296">
        <v>7.7069999999999999</v>
      </c>
    </row>
    <row r="5042" spans="1:4" x14ac:dyDescent="0.35">
      <c r="A5042">
        <v>5367</v>
      </c>
      <c r="B5042" t="s">
        <v>21349</v>
      </c>
      <c r="C5042">
        <v>0</v>
      </c>
      <c r="D5042" s="296">
        <v>13.928000000000001</v>
      </c>
    </row>
    <row r="5043" spans="1:4" x14ac:dyDescent="0.35">
      <c r="A5043">
        <v>5368</v>
      </c>
      <c r="B5043" t="s">
        <v>21350</v>
      </c>
      <c r="C5043">
        <v>0</v>
      </c>
      <c r="D5043" s="296">
        <v>19.5</v>
      </c>
    </row>
    <row r="5044" spans="1:4" x14ac:dyDescent="0.35">
      <c r="A5044">
        <v>5369</v>
      </c>
      <c r="B5044" t="s">
        <v>21351</v>
      </c>
      <c r="C5044">
        <v>0</v>
      </c>
      <c r="D5044" s="296">
        <v>12.96</v>
      </c>
    </row>
    <row r="5045" spans="1:4" x14ac:dyDescent="0.35">
      <c r="A5045">
        <v>5370</v>
      </c>
      <c r="B5045" t="s">
        <v>21352</v>
      </c>
      <c r="C5045">
        <v>0</v>
      </c>
      <c r="D5045" s="296">
        <v>3.52</v>
      </c>
    </row>
    <row r="5046" spans="1:4" x14ac:dyDescent="0.35">
      <c r="A5046">
        <v>5371</v>
      </c>
      <c r="B5046" t="s">
        <v>21353</v>
      </c>
      <c r="C5046">
        <v>0</v>
      </c>
      <c r="D5046" s="296">
        <v>10.28</v>
      </c>
    </row>
    <row r="5047" spans="1:4" x14ac:dyDescent="0.35">
      <c r="A5047">
        <v>5372</v>
      </c>
      <c r="B5047" t="s">
        <v>21354</v>
      </c>
      <c r="C5047">
        <v>0</v>
      </c>
      <c r="D5047" s="296">
        <v>4.9960000000000004</v>
      </c>
    </row>
    <row r="5048" spans="1:4" x14ac:dyDescent="0.35">
      <c r="A5048">
        <v>5373</v>
      </c>
      <c r="B5048" t="s">
        <v>21355</v>
      </c>
      <c r="C5048">
        <v>3</v>
      </c>
      <c r="D5048" s="296">
        <v>10.28</v>
      </c>
    </row>
    <row r="5049" spans="1:4" x14ac:dyDescent="0.35">
      <c r="A5049">
        <v>5374</v>
      </c>
      <c r="B5049" t="s">
        <v>21356</v>
      </c>
      <c r="C5049">
        <v>0</v>
      </c>
      <c r="D5049" s="296">
        <v>2.9</v>
      </c>
    </row>
    <row r="5050" spans="1:4" x14ac:dyDescent="0.35">
      <c r="A5050">
        <v>5375</v>
      </c>
      <c r="B5050" t="s">
        <v>21357</v>
      </c>
      <c r="C5050">
        <v>0</v>
      </c>
      <c r="D5050" s="296">
        <v>38.450000000000003</v>
      </c>
    </row>
    <row r="5051" spans="1:4" x14ac:dyDescent="0.35">
      <c r="A5051">
        <v>5376</v>
      </c>
      <c r="B5051" t="s">
        <v>21358</v>
      </c>
      <c r="C5051">
        <v>12</v>
      </c>
      <c r="D5051" s="296">
        <v>20.8</v>
      </c>
    </row>
    <row r="5052" spans="1:4" x14ac:dyDescent="0.35">
      <c r="A5052">
        <v>5377</v>
      </c>
      <c r="B5052" t="s">
        <v>21359</v>
      </c>
      <c r="C5052">
        <v>0</v>
      </c>
      <c r="D5052" s="296">
        <v>77.83</v>
      </c>
    </row>
    <row r="5053" spans="1:4" x14ac:dyDescent="0.35">
      <c r="A5053">
        <v>5378</v>
      </c>
      <c r="B5053" t="s">
        <v>21360</v>
      </c>
      <c r="C5053">
        <v>0</v>
      </c>
      <c r="D5053" s="296">
        <v>8.9499999999999993</v>
      </c>
    </row>
    <row r="5054" spans="1:4" x14ac:dyDescent="0.35">
      <c r="A5054">
        <v>5379</v>
      </c>
      <c r="B5054" t="s">
        <v>21361</v>
      </c>
      <c r="C5054">
        <v>36</v>
      </c>
      <c r="D5054" s="296">
        <v>2.25</v>
      </c>
    </row>
    <row r="5055" spans="1:4" x14ac:dyDescent="0.35">
      <c r="A5055">
        <v>5380</v>
      </c>
      <c r="B5055" t="s">
        <v>21362</v>
      </c>
      <c r="C5055">
        <v>0</v>
      </c>
      <c r="D5055" s="296">
        <v>7.984</v>
      </c>
    </row>
    <row r="5056" spans="1:4" x14ac:dyDescent="0.35">
      <c r="A5056">
        <v>5381</v>
      </c>
      <c r="B5056" t="s">
        <v>21363</v>
      </c>
      <c r="C5056">
        <v>0</v>
      </c>
      <c r="D5056" s="296">
        <v>9.1750000000000007</v>
      </c>
    </row>
    <row r="5057" spans="1:4" x14ac:dyDescent="0.35">
      <c r="A5057">
        <v>5382</v>
      </c>
      <c r="B5057" t="s">
        <v>21364</v>
      </c>
      <c r="C5057">
        <v>0</v>
      </c>
      <c r="D5057" s="296">
        <v>9.43</v>
      </c>
    </row>
    <row r="5058" spans="1:4" x14ac:dyDescent="0.35">
      <c r="A5058">
        <v>5383</v>
      </c>
      <c r="B5058" t="s">
        <v>21365</v>
      </c>
      <c r="C5058">
        <v>0</v>
      </c>
      <c r="D5058" s="296">
        <v>21.69</v>
      </c>
    </row>
    <row r="5059" spans="1:4" x14ac:dyDescent="0.35">
      <c r="A5059">
        <v>5384</v>
      </c>
      <c r="B5059" t="s">
        <v>21366</v>
      </c>
      <c r="C5059">
        <v>0</v>
      </c>
      <c r="D5059" s="296">
        <v>14.45</v>
      </c>
    </row>
    <row r="5060" spans="1:4" x14ac:dyDescent="0.35">
      <c r="A5060">
        <v>5385</v>
      </c>
      <c r="B5060" t="s">
        <v>21367</v>
      </c>
      <c r="C5060">
        <v>0</v>
      </c>
      <c r="D5060" s="296">
        <v>12.4</v>
      </c>
    </row>
    <row r="5061" spans="1:4" x14ac:dyDescent="0.35">
      <c r="A5061">
        <v>5386</v>
      </c>
      <c r="B5061" t="s">
        <v>21368</v>
      </c>
      <c r="C5061">
        <v>0</v>
      </c>
      <c r="D5061" s="296">
        <v>3.2250000000000001</v>
      </c>
    </row>
    <row r="5062" spans="1:4" x14ac:dyDescent="0.35">
      <c r="A5062">
        <v>5387</v>
      </c>
      <c r="B5062" t="s">
        <v>21369</v>
      </c>
      <c r="C5062">
        <v>9</v>
      </c>
      <c r="D5062" s="296">
        <v>16.88</v>
      </c>
    </row>
    <row r="5063" spans="1:4" x14ac:dyDescent="0.35">
      <c r="A5063">
        <v>5388</v>
      </c>
      <c r="B5063" t="s">
        <v>21370</v>
      </c>
      <c r="C5063">
        <v>0</v>
      </c>
      <c r="D5063" s="296">
        <v>10.678000000000001</v>
      </c>
    </row>
    <row r="5064" spans="1:4" x14ac:dyDescent="0.35">
      <c r="A5064">
        <v>5389</v>
      </c>
      <c r="B5064" t="s">
        <v>21371</v>
      </c>
      <c r="C5064">
        <v>0</v>
      </c>
      <c r="D5064" s="296">
        <v>9.2100000000000009</v>
      </c>
    </row>
    <row r="5065" spans="1:4" x14ac:dyDescent="0.35">
      <c r="A5065">
        <v>5390</v>
      </c>
      <c r="B5065" t="s">
        <v>21372</v>
      </c>
      <c r="C5065">
        <v>0</v>
      </c>
      <c r="D5065" s="296">
        <v>26.356000000000002</v>
      </c>
    </row>
    <row r="5066" spans="1:4" x14ac:dyDescent="0.35">
      <c r="A5066">
        <v>5391</v>
      </c>
      <c r="B5066" t="s">
        <v>21373</v>
      </c>
      <c r="C5066">
        <v>0</v>
      </c>
      <c r="D5066" s="296">
        <v>28.33</v>
      </c>
    </row>
    <row r="5067" spans="1:4" x14ac:dyDescent="0.35">
      <c r="A5067">
        <v>5392</v>
      </c>
      <c r="B5067" t="s">
        <v>21374</v>
      </c>
      <c r="C5067">
        <v>0</v>
      </c>
      <c r="D5067" s="296">
        <v>55.03</v>
      </c>
    </row>
    <row r="5068" spans="1:4" x14ac:dyDescent="0.35">
      <c r="A5068">
        <v>5393</v>
      </c>
      <c r="B5068" t="s">
        <v>21375</v>
      </c>
      <c r="C5068">
        <v>3</v>
      </c>
      <c r="D5068" s="296">
        <v>12.15</v>
      </c>
    </row>
    <row r="5069" spans="1:4" x14ac:dyDescent="0.35">
      <c r="A5069">
        <v>5394</v>
      </c>
      <c r="B5069" t="s">
        <v>21376</v>
      </c>
      <c r="C5069">
        <v>0</v>
      </c>
      <c r="D5069" s="296">
        <v>4.3250000000000002</v>
      </c>
    </row>
    <row r="5070" spans="1:4" x14ac:dyDescent="0.35">
      <c r="A5070">
        <v>5395</v>
      </c>
      <c r="B5070" t="s">
        <v>21377</v>
      </c>
      <c r="C5070">
        <v>0</v>
      </c>
      <c r="D5070" s="296">
        <v>10.081</v>
      </c>
    </row>
    <row r="5071" spans="1:4" x14ac:dyDescent="0.35">
      <c r="A5071">
        <v>5396</v>
      </c>
      <c r="B5071" t="s">
        <v>21378</v>
      </c>
      <c r="C5071">
        <v>6</v>
      </c>
      <c r="D5071" s="296">
        <v>27.68</v>
      </c>
    </row>
    <row r="5072" spans="1:4" x14ac:dyDescent="0.35">
      <c r="A5072">
        <v>5397</v>
      </c>
      <c r="B5072" t="s">
        <v>21379</v>
      </c>
      <c r="C5072">
        <v>0</v>
      </c>
      <c r="D5072" s="296">
        <v>41.345999999999997</v>
      </c>
    </row>
    <row r="5073" spans="1:4" x14ac:dyDescent="0.35">
      <c r="A5073">
        <v>5398</v>
      </c>
      <c r="B5073" t="s">
        <v>21380</v>
      </c>
      <c r="C5073">
        <v>0</v>
      </c>
      <c r="D5073" s="296">
        <v>7.5650000000000004</v>
      </c>
    </row>
    <row r="5074" spans="1:4" x14ac:dyDescent="0.35">
      <c r="A5074">
        <v>5399</v>
      </c>
      <c r="B5074" t="s">
        <v>21381</v>
      </c>
      <c r="C5074">
        <v>0</v>
      </c>
      <c r="D5074" s="296">
        <v>10.303000000000001</v>
      </c>
    </row>
    <row r="5075" spans="1:4" x14ac:dyDescent="0.35">
      <c r="A5075">
        <v>5400</v>
      </c>
      <c r="B5075" t="s">
        <v>21382</v>
      </c>
      <c r="C5075">
        <v>0</v>
      </c>
      <c r="D5075" s="296">
        <v>48.66</v>
      </c>
    </row>
    <row r="5076" spans="1:4" x14ac:dyDescent="0.35">
      <c r="A5076">
        <v>5401</v>
      </c>
      <c r="B5076" t="s">
        <v>21383</v>
      </c>
      <c r="C5076">
        <v>0</v>
      </c>
      <c r="D5076" s="296">
        <v>6.92</v>
      </c>
    </row>
    <row r="5077" spans="1:4" x14ac:dyDescent="0.35">
      <c r="A5077">
        <v>5402</v>
      </c>
      <c r="B5077" t="s">
        <v>21384</v>
      </c>
      <c r="C5077">
        <v>12</v>
      </c>
      <c r="D5077" s="296">
        <v>8.3249999999999993</v>
      </c>
    </row>
    <row r="5078" spans="1:4" x14ac:dyDescent="0.35">
      <c r="A5078">
        <v>5403</v>
      </c>
      <c r="B5078" t="s">
        <v>21385</v>
      </c>
      <c r="C5078">
        <v>0</v>
      </c>
      <c r="D5078" s="296">
        <v>15.69</v>
      </c>
    </row>
    <row r="5079" spans="1:4" x14ac:dyDescent="0.35">
      <c r="A5079">
        <v>5404</v>
      </c>
      <c r="B5079" t="s">
        <v>21386</v>
      </c>
      <c r="C5079">
        <v>0</v>
      </c>
      <c r="D5079" s="296">
        <v>17.600000000000001</v>
      </c>
    </row>
    <row r="5080" spans="1:4" x14ac:dyDescent="0.35">
      <c r="A5080">
        <v>5405</v>
      </c>
      <c r="B5080" t="s">
        <v>21387</v>
      </c>
      <c r="C5080">
        <v>0</v>
      </c>
      <c r="D5080" s="296">
        <v>33.494999999999997</v>
      </c>
    </row>
    <row r="5081" spans="1:4" x14ac:dyDescent="0.35">
      <c r="A5081">
        <v>5406</v>
      </c>
      <c r="B5081" t="s">
        <v>21388</v>
      </c>
      <c r="C5081">
        <v>0</v>
      </c>
      <c r="D5081" s="296">
        <v>14.202999999999999</v>
      </c>
    </row>
    <row r="5082" spans="1:4" x14ac:dyDescent="0.35">
      <c r="A5082">
        <v>5407</v>
      </c>
      <c r="B5082" t="s">
        <v>21389</v>
      </c>
      <c r="C5082">
        <v>0</v>
      </c>
      <c r="D5082" s="296">
        <v>17.2</v>
      </c>
    </row>
    <row r="5083" spans="1:4" x14ac:dyDescent="0.35">
      <c r="A5083">
        <v>5408</v>
      </c>
      <c r="B5083" t="s">
        <v>21390</v>
      </c>
      <c r="C5083">
        <v>0</v>
      </c>
      <c r="D5083" s="296">
        <v>21.385000000000002</v>
      </c>
    </row>
    <row r="5084" spans="1:4" x14ac:dyDescent="0.35">
      <c r="A5084">
        <v>5409</v>
      </c>
      <c r="B5084" t="s">
        <v>21391</v>
      </c>
      <c r="C5084">
        <v>0</v>
      </c>
      <c r="D5084" s="296">
        <v>23.4</v>
      </c>
    </row>
    <row r="5085" spans="1:4" x14ac:dyDescent="0.35">
      <c r="A5085">
        <v>5410</v>
      </c>
      <c r="B5085" t="s">
        <v>21392</v>
      </c>
      <c r="C5085">
        <v>0</v>
      </c>
      <c r="D5085" s="296">
        <v>23.18</v>
      </c>
    </row>
    <row r="5086" spans="1:4" x14ac:dyDescent="0.35">
      <c r="A5086">
        <v>5411</v>
      </c>
      <c r="B5086" t="s">
        <v>21393</v>
      </c>
      <c r="C5086">
        <v>0</v>
      </c>
      <c r="D5086" s="296">
        <v>20.83</v>
      </c>
    </row>
    <row r="5087" spans="1:4" x14ac:dyDescent="0.35">
      <c r="A5087">
        <v>5412</v>
      </c>
      <c r="B5087" t="s">
        <v>21394</v>
      </c>
      <c r="C5087">
        <v>0</v>
      </c>
      <c r="D5087" s="296">
        <v>23.984999999999999</v>
      </c>
    </row>
    <row r="5088" spans="1:4" x14ac:dyDescent="0.35">
      <c r="A5088">
        <v>5413</v>
      </c>
      <c r="B5088" t="s">
        <v>21395</v>
      </c>
      <c r="C5088">
        <v>0</v>
      </c>
      <c r="D5088" s="296">
        <v>14.15</v>
      </c>
    </row>
    <row r="5089" spans="1:4" x14ac:dyDescent="0.35">
      <c r="A5089">
        <v>5414</v>
      </c>
      <c r="B5089" t="s">
        <v>21396</v>
      </c>
      <c r="C5089">
        <v>0</v>
      </c>
      <c r="D5089" s="296">
        <v>12.83</v>
      </c>
    </row>
    <row r="5090" spans="1:4" x14ac:dyDescent="0.35">
      <c r="A5090">
        <v>5415</v>
      </c>
      <c r="B5090" t="s">
        <v>21397</v>
      </c>
      <c r="C5090">
        <v>0</v>
      </c>
      <c r="D5090" s="296">
        <v>17.010000000000002</v>
      </c>
    </row>
    <row r="5091" spans="1:4" x14ac:dyDescent="0.35">
      <c r="A5091">
        <v>5416</v>
      </c>
      <c r="B5091" t="s">
        <v>21398</v>
      </c>
      <c r="C5091">
        <v>0</v>
      </c>
      <c r="D5091" s="296">
        <v>5.9130000000000003</v>
      </c>
    </row>
    <row r="5092" spans="1:4" x14ac:dyDescent="0.35">
      <c r="A5092">
        <v>5417</v>
      </c>
      <c r="B5092" t="s">
        <v>21399</v>
      </c>
      <c r="C5092">
        <v>0</v>
      </c>
      <c r="D5092" s="296">
        <v>2.5459999999999998</v>
      </c>
    </row>
    <row r="5093" spans="1:4" x14ac:dyDescent="0.35">
      <c r="A5093">
        <v>5418</v>
      </c>
      <c r="B5093" t="s">
        <v>21400</v>
      </c>
      <c r="C5093">
        <v>0</v>
      </c>
      <c r="D5093" s="296">
        <v>33.78</v>
      </c>
    </row>
    <row r="5094" spans="1:4" x14ac:dyDescent="0.35">
      <c r="A5094">
        <v>5419</v>
      </c>
      <c r="B5094" t="s">
        <v>21401</v>
      </c>
      <c r="C5094">
        <v>0</v>
      </c>
      <c r="D5094" s="296">
        <v>8.2650000000000006</v>
      </c>
    </row>
    <row r="5095" spans="1:4" x14ac:dyDescent="0.35">
      <c r="A5095">
        <v>5420</v>
      </c>
      <c r="B5095" t="s">
        <v>21402</v>
      </c>
      <c r="C5095">
        <v>0</v>
      </c>
      <c r="D5095" s="296">
        <v>11.22</v>
      </c>
    </row>
    <row r="5096" spans="1:4" x14ac:dyDescent="0.35">
      <c r="A5096">
        <v>5421</v>
      </c>
      <c r="B5096" t="s">
        <v>21403</v>
      </c>
      <c r="C5096">
        <v>0</v>
      </c>
      <c r="D5096" s="296">
        <v>22.295000000000002</v>
      </c>
    </row>
    <row r="5097" spans="1:4" x14ac:dyDescent="0.35">
      <c r="A5097">
        <v>5422</v>
      </c>
      <c r="B5097" t="s">
        <v>21404</v>
      </c>
      <c r="C5097">
        <v>9</v>
      </c>
      <c r="D5097" s="296">
        <v>7.87</v>
      </c>
    </row>
    <row r="5098" spans="1:4" x14ac:dyDescent="0.35">
      <c r="A5098">
        <v>5423</v>
      </c>
      <c r="B5098" t="s">
        <v>21405</v>
      </c>
      <c r="C5098">
        <v>66</v>
      </c>
      <c r="D5098" s="296">
        <v>22.8</v>
      </c>
    </row>
    <row r="5099" spans="1:4" x14ac:dyDescent="0.35">
      <c r="A5099">
        <v>5424</v>
      </c>
      <c r="B5099" t="s">
        <v>21406</v>
      </c>
      <c r="C5099">
        <v>0</v>
      </c>
      <c r="D5099" s="296">
        <v>28.65</v>
      </c>
    </row>
    <row r="5100" spans="1:4" x14ac:dyDescent="0.35">
      <c r="A5100">
        <v>5425</v>
      </c>
      <c r="B5100" t="s">
        <v>21407</v>
      </c>
      <c r="C5100">
        <v>0</v>
      </c>
      <c r="D5100" s="296">
        <v>11.46</v>
      </c>
    </row>
    <row r="5101" spans="1:4" x14ac:dyDescent="0.35">
      <c r="A5101">
        <v>5426</v>
      </c>
      <c r="B5101" t="s">
        <v>21408</v>
      </c>
      <c r="C5101">
        <v>0</v>
      </c>
      <c r="D5101" s="296">
        <v>20.661000000000001</v>
      </c>
    </row>
    <row r="5102" spans="1:4" x14ac:dyDescent="0.35">
      <c r="A5102">
        <v>5427</v>
      </c>
      <c r="B5102" t="s">
        <v>21409</v>
      </c>
      <c r="C5102">
        <v>0</v>
      </c>
      <c r="D5102" s="296">
        <v>5.5579999999999998</v>
      </c>
    </row>
    <row r="5103" spans="1:4" x14ac:dyDescent="0.35">
      <c r="A5103">
        <v>5428</v>
      </c>
      <c r="B5103" t="s">
        <v>21410</v>
      </c>
      <c r="C5103">
        <v>0</v>
      </c>
      <c r="D5103" s="296">
        <v>13.327999999999999</v>
      </c>
    </row>
    <row r="5104" spans="1:4" x14ac:dyDescent="0.35">
      <c r="A5104">
        <v>5429</v>
      </c>
      <c r="B5104" t="s">
        <v>21411</v>
      </c>
      <c r="C5104">
        <v>27</v>
      </c>
      <c r="D5104" s="296">
        <v>56.71</v>
      </c>
    </row>
    <row r="5105" spans="1:4" x14ac:dyDescent="0.35">
      <c r="A5105">
        <v>5430</v>
      </c>
      <c r="B5105" t="s">
        <v>21412</v>
      </c>
      <c r="C5105">
        <v>0</v>
      </c>
      <c r="D5105" s="296">
        <v>13.08</v>
      </c>
    </row>
    <row r="5106" spans="1:4" x14ac:dyDescent="0.35">
      <c r="A5106">
        <v>5431</v>
      </c>
      <c r="B5106" t="s">
        <v>21413</v>
      </c>
      <c r="C5106">
        <v>0</v>
      </c>
      <c r="D5106" s="296">
        <v>3.7749999999999999</v>
      </c>
    </row>
    <row r="5107" spans="1:4" x14ac:dyDescent="0.35">
      <c r="A5107">
        <v>5432</v>
      </c>
      <c r="B5107" t="s">
        <v>21414</v>
      </c>
      <c r="C5107">
        <v>0</v>
      </c>
      <c r="D5107" s="296">
        <v>19.96</v>
      </c>
    </row>
    <row r="5108" spans="1:4" x14ac:dyDescent="0.35">
      <c r="A5108">
        <v>5433</v>
      </c>
      <c r="B5108" t="s">
        <v>21415</v>
      </c>
      <c r="C5108">
        <v>0</v>
      </c>
      <c r="D5108" s="296">
        <v>19.579999999999998</v>
      </c>
    </row>
    <row r="5109" spans="1:4" x14ac:dyDescent="0.35">
      <c r="A5109">
        <v>5434</v>
      </c>
      <c r="B5109" t="s">
        <v>21416</v>
      </c>
      <c r="C5109">
        <v>0</v>
      </c>
      <c r="D5109" s="296">
        <v>11.85</v>
      </c>
    </row>
    <row r="5110" spans="1:4" x14ac:dyDescent="0.35">
      <c r="A5110">
        <v>5435</v>
      </c>
      <c r="B5110" t="s">
        <v>21417</v>
      </c>
      <c r="C5110">
        <v>0</v>
      </c>
      <c r="D5110" s="296">
        <v>20.43</v>
      </c>
    </row>
    <row r="5111" spans="1:4" x14ac:dyDescent="0.35">
      <c r="A5111">
        <v>5436</v>
      </c>
      <c r="B5111" t="s">
        <v>21418</v>
      </c>
      <c r="C5111">
        <v>0</v>
      </c>
      <c r="D5111" s="296">
        <v>52.25</v>
      </c>
    </row>
    <row r="5112" spans="1:4" x14ac:dyDescent="0.35">
      <c r="A5112">
        <v>5437</v>
      </c>
      <c r="B5112" t="s">
        <v>21419</v>
      </c>
      <c r="C5112">
        <v>0</v>
      </c>
      <c r="D5112" s="296">
        <v>3.86</v>
      </c>
    </row>
    <row r="5113" spans="1:4" x14ac:dyDescent="0.35">
      <c r="A5113">
        <v>5438</v>
      </c>
      <c r="B5113" t="s">
        <v>21420</v>
      </c>
      <c r="C5113">
        <v>0</v>
      </c>
      <c r="D5113" s="296">
        <v>33.43</v>
      </c>
    </row>
    <row r="5114" spans="1:4" x14ac:dyDescent="0.35">
      <c r="A5114">
        <v>5439</v>
      </c>
      <c r="B5114" t="s">
        <v>21421</v>
      </c>
      <c r="C5114">
        <v>12</v>
      </c>
      <c r="D5114" s="296">
        <v>12.38</v>
      </c>
    </row>
    <row r="5115" spans="1:4" x14ac:dyDescent="0.35">
      <c r="A5115">
        <v>5440</v>
      </c>
      <c r="B5115" t="s">
        <v>21422</v>
      </c>
      <c r="C5115">
        <v>0</v>
      </c>
      <c r="D5115" s="296">
        <v>142.54</v>
      </c>
    </row>
    <row r="5116" spans="1:4" x14ac:dyDescent="0.35">
      <c r="A5116">
        <v>5441</v>
      </c>
      <c r="B5116" t="s">
        <v>21423</v>
      </c>
      <c r="C5116">
        <v>0</v>
      </c>
      <c r="D5116" s="296">
        <v>21.800999999999998</v>
      </c>
    </row>
    <row r="5117" spans="1:4" x14ac:dyDescent="0.35">
      <c r="A5117">
        <v>5442</v>
      </c>
      <c r="B5117" t="s">
        <v>21424</v>
      </c>
      <c r="C5117">
        <v>8</v>
      </c>
      <c r="D5117" s="296">
        <v>10.952999999999999</v>
      </c>
    </row>
    <row r="5118" spans="1:4" x14ac:dyDescent="0.35">
      <c r="A5118">
        <v>5443</v>
      </c>
      <c r="B5118" t="s">
        <v>21425</v>
      </c>
      <c r="C5118">
        <v>3</v>
      </c>
      <c r="D5118" s="296">
        <v>7.2439999999999998</v>
      </c>
    </row>
    <row r="5119" spans="1:4" x14ac:dyDescent="0.35">
      <c r="A5119">
        <v>5444</v>
      </c>
      <c r="B5119" t="s">
        <v>21426</v>
      </c>
      <c r="C5119">
        <v>0</v>
      </c>
      <c r="D5119" s="296">
        <v>21.91</v>
      </c>
    </row>
    <row r="5120" spans="1:4" x14ac:dyDescent="0.35">
      <c r="A5120">
        <v>5445</v>
      </c>
      <c r="B5120" t="s">
        <v>21427</v>
      </c>
      <c r="C5120">
        <v>0</v>
      </c>
      <c r="D5120" s="296">
        <v>7.335</v>
      </c>
    </row>
    <row r="5121" spans="1:4" x14ac:dyDescent="0.35">
      <c r="A5121">
        <v>5446</v>
      </c>
      <c r="B5121" t="s">
        <v>21428</v>
      </c>
      <c r="C5121">
        <v>0</v>
      </c>
      <c r="D5121" s="296">
        <v>10.314</v>
      </c>
    </row>
    <row r="5122" spans="1:4" x14ac:dyDescent="0.35">
      <c r="A5122">
        <v>5447</v>
      </c>
      <c r="B5122" t="s">
        <v>21429</v>
      </c>
      <c r="C5122">
        <v>0</v>
      </c>
      <c r="D5122" s="296">
        <v>10.64</v>
      </c>
    </row>
    <row r="5123" spans="1:4" x14ac:dyDescent="0.35">
      <c r="A5123">
        <v>5448</v>
      </c>
      <c r="B5123" t="s">
        <v>21430</v>
      </c>
      <c r="C5123">
        <v>0</v>
      </c>
      <c r="D5123" s="296">
        <v>19.219000000000001</v>
      </c>
    </row>
    <row r="5124" spans="1:4" x14ac:dyDescent="0.35">
      <c r="A5124">
        <v>5449</v>
      </c>
      <c r="B5124" t="s">
        <v>21431</v>
      </c>
      <c r="C5124">
        <v>0</v>
      </c>
      <c r="D5124" s="296">
        <v>13.933</v>
      </c>
    </row>
    <row r="5125" spans="1:4" x14ac:dyDescent="0.35">
      <c r="A5125">
        <v>5450</v>
      </c>
      <c r="B5125" t="s">
        <v>21432</v>
      </c>
      <c r="C5125">
        <v>24</v>
      </c>
      <c r="D5125" s="296">
        <v>5.99</v>
      </c>
    </row>
    <row r="5126" spans="1:4" x14ac:dyDescent="0.35">
      <c r="A5126">
        <v>5451</v>
      </c>
      <c r="B5126" t="s">
        <v>21433</v>
      </c>
      <c r="C5126">
        <v>6</v>
      </c>
      <c r="D5126" s="296">
        <v>7.0529999999999999</v>
      </c>
    </row>
    <row r="5127" spans="1:4" x14ac:dyDescent="0.35">
      <c r="A5127">
        <v>5452</v>
      </c>
      <c r="B5127" t="s">
        <v>21434</v>
      </c>
      <c r="C5127">
        <v>0</v>
      </c>
      <c r="D5127" s="296">
        <v>12.35</v>
      </c>
    </row>
    <row r="5128" spans="1:4" x14ac:dyDescent="0.35">
      <c r="A5128">
        <v>5453</v>
      </c>
      <c r="B5128" t="s">
        <v>21435</v>
      </c>
      <c r="C5128">
        <v>0</v>
      </c>
      <c r="D5128" s="296">
        <v>28.03</v>
      </c>
    </row>
    <row r="5129" spans="1:4" x14ac:dyDescent="0.35">
      <c r="A5129">
        <v>5454</v>
      </c>
      <c r="B5129" t="s">
        <v>21436</v>
      </c>
      <c r="C5129">
        <v>0</v>
      </c>
      <c r="D5129" s="296">
        <v>8.16</v>
      </c>
    </row>
    <row r="5130" spans="1:4" x14ac:dyDescent="0.35">
      <c r="A5130">
        <v>5455</v>
      </c>
      <c r="B5130" t="s">
        <v>21437</v>
      </c>
      <c r="C5130">
        <v>0</v>
      </c>
      <c r="D5130" s="296">
        <v>31.463000000000001</v>
      </c>
    </row>
    <row r="5131" spans="1:4" x14ac:dyDescent="0.35">
      <c r="A5131">
        <v>5456</v>
      </c>
      <c r="B5131" t="s">
        <v>21438</v>
      </c>
      <c r="C5131">
        <v>0</v>
      </c>
      <c r="D5131" s="296">
        <v>27.465</v>
      </c>
    </row>
    <row r="5132" spans="1:4" x14ac:dyDescent="0.35">
      <c r="A5132">
        <v>5457</v>
      </c>
      <c r="B5132" t="s">
        <v>21439</v>
      </c>
      <c r="C5132">
        <v>12</v>
      </c>
      <c r="D5132" s="296">
        <v>15.16</v>
      </c>
    </row>
    <row r="5133" spans="1:4" x14ac:dyDescent="0.35">
      <c r="A5133">
        <v>5458</v>
      </c>
      <c r="B5133" t="s">
        <v>21440</v>
      </c>
      <c r="C5133">
        <v>0</v>
      </c>
      <c r="D5133" s="296">
        <v>6.65</v>
      </c>
    </row>
    <row r="5134" spans="1:4" x14ac:dyDescent="0.35">
      <c r="A5134">
        <v>5459</v>
      </c>
      <c r="B5134" t="s">
        <v>21441</v>
      </c>
      <c r="C5134">
        <v>0</v>
      </c>
      <c r="D5134" s="296">
        <v>9.9749999999999996</v>
      </c>
    </row>
    <row r="5135" spans="1:4" x14ac:dyDescent="0.35">
      <c r="A5135">
        <v>5460</v>
      </c>
      <c r="B5135" t="s">
        <v>21442</v>
      </c>
      <c r="C5135">
        <v>0</v>
      </c>
      <c r="D5135" s="296">
        <v>9.9749999999999996</v>
      </c>
    </row>
    <row r="5136" spans="1:4" x14ac:dyDescent="0.35">
      <c r="A5136">
        <v>5461</v>
      </c>
      <c r="B5136" t="s">
        <v>21443</v>
      </c>
      <c r="C5136">
        <v>0</v>
      </c>
      <c r="D5136" s="296">
        <v>8.82</v>
      </c>
    </row>
    <row r="5137" spans="1:4" x14ac:dyDescent="0.35">
      <c r="A5137">
        <v>5462</v>
      </c>
      <c r="B5137" t="s">
        <v>21444</v>
      </c>
      <c r="C5137">
        <v>0</v>
      </c>
      <c r="D5137" s="296">
        <v>9.9749999999999996</v>
      </c>
    </row>
    <row r="5138" spans="1:4" x14ac:dyDescent="0.35">
      <c r="A5138">
        <v>5463</v>
      </c>
      <c r="B5138" t="s">
        <v>21445</v>
      </c>
      <c r="C5138">
        <v>0</v>
      </c>
      <c r="D5138" s="296">
        <v>9.5</v>
      </c>
    </row>
    <row r="5139" spans="1:4" x14ac:dyDescent="0.35">
      <c r="A5139">
        <v>5464</v>
      </c>
      <c r="B5139" t="s">
        <v>21446</v>
      </c>
      <c r="C5139">
        <v>0</v>
      </c>
      <c r="D5139" s="296">
        <v>9.0250000000000004</v>
      </c>
    </row>
    <row r="5140" spans="1:4" x14ac:dyDescent="0.35">
      <c r="A5140">
        <v>5465</v>
      </c>
      <c r="B5140" t="s">
        <v>21447</v>
      </c>
      <c r="C5140">
        <v>0</v>
      </c>
      <c r="D5140" s="296">
        <v>8.5500000000000007</v>
      </c>
    </row>
    <row r="5141" spans="1:4" x14ac:dyDescent="0.35">
      <c r="A5141">
        <v>5466</v>
      </c>
      <c r="B5141" t="s">
        <v>21448</v>
      </c>
      <c r="C5141">
        <v>0</v>
      </c>
      <c r="D5141" s="296">
        <v>0</v>
      </c>
    </row>
    <row r="5142" spans="1:4" x14ac:dyDescent="0.35">
      <c r="A5142">
        <v>5467</v>
      </c>
      <c r="B5142" t="s">
        <v>21449</v>
      </c>
      <c r="C5142">
        <v>0</v>
      </c>
      <c r="D5142" s="296">
        <v>104.5</v>
      </c>
    </row>
    <row r="5143" spans="1:4" x14ac:dyDescent="0.35">
      <c r="A5143">
        <v>5468</v>
      </c>
      <c r="B5143" t="s">
        <v>21450</v>
      </c>
      <c r="C5143">
        <v>3</v>
      </c>
      <c r="D5143" s="296">
        <v>19.399999999999999</v>
      </c>
    </row>
    <row r="5144" spans="1:4" x14ac:dyDescent="0.35">
      <c r="A5144">
        <v>5469</v>
      </c>
      <c r="B5144" t="s">
        <v>21451</v>
      </c>
      <c r="C5144">
        <v>0</v>
      </c>
      <c r="D5144" s="296">
        <v>9.1</v>
      </c>
    </row>
    <row r="5145" spans="1:4" x14ac:dyDescent="0.35">
      <c r="A5145">
        <v>5470</v>
      </c>
      <c r="B5145" t="s">
        <v>21452</v>
      </c>
      <c r="C5145">
        <v>0</v>
      </c>
      <c r="D5145" s="296">
        <v>14.67</v>
      </c>
    </row>
    <row r="5146" spans="1:4" x14ac:dyDescent="0.35">
      <c r="A5146">
        <v>5471</v>
      </c>
      <c r="B5146" t="s">
        <v>21453</v>
      </c>
      <c r="C5146">
        <v>0</v>
      </c>
      <c r="D5146" s="296">
        <v>12.35</v>
      </c>
    </row>
    <row r="5147" spans="1:4" x14ac:dyDescent="0.35">
      <c r="A5147">
        <v>5472</v>
      </c>
      <c r="B5147" t="s">
        <v>21454</v>
      </c>
      <c r="C5147">
        <v>0</v>
      </c>
      <c r="D5147" s="296">
        <v>14.73</v>
      </c>
    </row>
    <row r="5148" spans="1:4" x14ac:dyDescent="0.35">
      <c r="A5148">
        <v>5473</v>
      </c>
      <c r="B5148" t="s">
        <v>21455</v>
      </c>
      <c r="C5148">
        <v>0</v>
      </c>
      <c r="D5148" s="296">
        <v>28.5</v>
      </c>
    </row>
    <row r="5149" spans="1:4" x14ac:dyDescent="0.35">
      <c r="A5149">
        <v>5474</v>
      </c>
      <c r="B5149" t="s">
        <v>21456</v>
      </c>
      <c r="C5149">
        <v>0</v>
      </c>
      <c r="D5149" s="296">
        <v>3.8</v>
      </c>
    </row>
    <row r="5150" spans="1:4" x14ac:dyDescent="0.35">
      <c r="A5150">
        <v>5475</v>
      </c>
      <c r="B5150" t="s">
        <v>21457</v>
      </c>
      <c r="C5150">
        <v>0</v>
      </c>
      <c r="D5150" s="296">
        <v>3.99</v>
      </c>
    </row>
    <row r="5151" spans="1:4" x14ac:dyDescent="0.35">
      <c r="A5151">
        <v>5476</v>
      </c>
      <c r="B5151" t="s">
        <v>21458</v>
      </c>
      <c r="C5151">
        <v>0</v>
      </c>
      <c r="D5151" s="296">
        <v>6.93</v>
      </c>
    </row>
    <row r="5152" spans="1:4" x14ac:dyDescent="0.35">
      <c r="A5152">
        <v>5477</v>
      </c>
      <c r="B5152" t="s">
        <v>21459</v>
      </c>
      <c r="C5152">
        <v>0</v>
      </c>
      <c r="D5152" s="296">
        <v>4.5999999999999996</v>
      </c>
    </row>
    <row r="5153" spans="1:4" x14ac:dyDescent="0.35">
      <c r="A5153">
        <v>5478</v>
      </c>
      <c r="B5153" t="s">
        <v>21460</v>
      </c>
      <c r="C5153">
        <v>12</v>
      </c>
      <c r="D5153" s="296">
        <v>11.75</v>
      </c>
    </row>
    <row r="5154" spans="1:4" x14ac:dyDescent="0.35">
      <c r="A5154">
        <v>5479</v>
      </c>
      <c r="B5154" t="s">
        <v>21461</v>
      </c>
      <c r="C5154">
        <v>0</v>
      </c>
      <c r="D5154" s="296">
        <v>20</v>
      </c>
    </row>
    <row r="5155" spans="1:4" x14ac:dyDescent="0.35">
      <c r="A5155">
        <v>5480</v>
      </c>
      <c r="B5155" t="s">
        <v>21462</v>
      </c>
      <c r="C5155">
        <v>0</v>
      </c>
      <c r="D5155" s="296">
        <v>12.9</v>
      </c>
    </row>
    <row r="5156" spans="1:4" x14ac:dyDescent="0.35">
      <c r="A5156">
        <v>5481</v>
      </c>
      <c r="B5156" t="s">
        <v>21463</v>
      </c>
      <c r="C5156">
        <v>18</v>
      </c>
      <c r="D5156" s="296">
        <v>5.99</v>
      </c>
    </row>
    <row r="5157" spans="1:4" x14ac:dyDescent="0.35">
      <c r="A5157">
        <v>5482</v>
      </c>
      <c r="B5157" t="s">
        <v>21464</v>
      </c>
      <c r="C5157">
        <v>0</v>
      </c>
      <c r="D5157" s="296">
        <v>19.95</v>
      </c>
    </row>
    <row r="5158" spans="1:4" x14ac:dyDescent="0.35">
      <c r="A5158">
        <v>5483</v>
      </c>
      <c r="B5158" t="s">
        <v>21465</v>
      </c>
      <c r="C5158">
        <v>0</v>
      </c>
      <c r="D5158" s="296">
        <v>34.92</v>
      </c>
    </row>
    <row r="5159" spans="1:4" x14ac:dyDescent="0.35">
      <c r="A5159">
        <v>5484</v>
      </c>
      <c r="B5159" t="s">
        <v>21466</v>
      </c>
      <c r="C5159">
        <v>0</v>
      </c>
      <c r="D5159" s="296">
        <v>11</v>
      </c>
    </row>
    <row r="5160" spans="1:4" x14ac:dyDescent="0.35">
      <c r="A5160">
        <v>5485</v>
      </c>
      <c r="B5160" t="s">
        <v>21467</v>
      </c>
      <c r="C5160">
        <v>0</v>
      </c>
      <c r="D5160" s="296">
        <v>13.154999999999999</v>
      </c>
    </row>
    <row r="5161" spans="1:4" x14ac:dyDescent="0.35">
      <c r="A5161">
        <v>5486</v>
      </c>
      <c r="B5161" t="s">
        <v>21468</v>
      </c>
      <c r="C5161">
        <v>0</v>
      </c>
      <c r="D5161" s="296">
        <v>3.31</v>
      </c>
    </row>
    <row r="5162" spans="1:4" x14ac:dyDescent="0.35">
      <c r="A5162">
        <v>5487</v>
      </c>
      <c r="B5162" t="s">
        <v>21469</v>
      </c>
      <c r="C5162">
        <v>18</v>
      </c>
      <c r="D5162" s="296">
        <v>4.32</v>
      </c>
    </row>
    <row r="5163" spans="1:4" x14ac:dyDescent="0.35">
      <c r="A5163">
        <v>5488</v>
      </c>
      <c r="B5163" t="s">
        <v>21470</v>
      </c>
      <c r="C5163">
        <v>0</v>
      </c>
      <c r="D5163" s="296">
        <v>40</v>
      </c>
    </row>
    <row r="5164" spans="1:4" x14ac:dyDescent="0.35">
      <c r="A5164">
        <v>5489</v>
      </c>
      <c r="B5164" t="s">
        <v>21471</v>
      </c>
      <c r="C5164">
        <v>48</v>
      </c>
      <c r="D5164" s="296">
        <v>3.56</v>
      </c>
    </row>
    <row r="5165" spans="1:4" x14ac:dyDescent="0.35">
      <c r="A5165">
        <v>5490</v>
      </c>
      <c r="B5165" t="s">
        <v>21472</v>
      </c>
      <c r="C5165">
        <v>0</v>
      </c>
      <c r="D5165" s="296">
        <v>3.69</v>
      </c>
    </row>
    <row r="5166" spans="1:4" x14ac:dyDescent="0.35">
      <c r="A5166">
        <v>5491</v>
      </c>
      <c r="B5166" t="s">
        <v>21473</v>
      </c>
      <c r="C5166">
        <v>0</v>
      </c>
      <c r="D5166" s="296">
        <v>3.69</v>
      </c>
    </row>
    <row r="5167" spans="1:4" x14ac:dyDescent="0.35">
      <c r="A5167">
        <v>5492</v>
      </c>
      <c r="B5167" t="s">
        <v>21474</v>
      </c>
      <c r="C5167">
        <v>0</v>
      </c>
      <c r="D5167" s="296">
        <v>29.5</v>
      </c>
    </row>
    <row r="5168" spans="1:4" x14ac:dyDescent="0.35">
      <c r="A5168">
        <v>5493</v>
      </c>
      <c r="B5168" t="s">
        <v>21475</v>
      </c>
      <c r="C5168">
        <v>0</v>
      </c>
      <c r="D5168" s="296">
        <v>7.35</v>
      </c>
    </row>
    <row r="5169" spans="1:4" x14ac:dyDescent="0.35">
      <c r="A5169">
        <v>5494</v>
      </c>
      <c r="B5169" t="s">
        <v>21476</v>
      </c>
      <c r="C5169">
        <v>0</v>
      </c>
      <c r="D5169" s="296">
        <v>11.3</v>
      </c>
    </row>
    <row r="5170" spans="1:4" x14ac:dyDescent="0.35">
      <c r="A5170">
        <v>5495</v>
      </c>
      <c r="B5170" t="s">
        <v>21477</v>
      </c>
      <c r="C5170">
        <v>72</v>
      </c>
      <c r="D5170" s="296">
        <v>4.3499999999999996</v>
      </c>
    </row>
    <row r="5171" spans="1:4" x14ac:dyDescent="0.35">
      <c r="A5171">
        <v>5496</v>
      </c>
      <c r="B5171" t="s">
        <v>21478</v>
      </c>
      <c r="C5171">
        <v>36</v>
      </c>
      <c r="D5171" s="296">
        <v>4.2850000000000001</v>
      </c>
    </row>
    <row r="5172" spans="1:4" x14ac:dyDescent="0.35">
      <c r="A5172">
        <v>5497</v>
      </c>
      <c r="B5172" t="s">
        <v>21479</v>
      </c>
      <c r="C5172">
        <v>0</v>
      </c>
      <c r="D5172" s="296">
        <v>27.14</v>
      </c>
    </row>
    <row r="5173" spans="1:4" x14ac:dyDescent="0.35">
      <c r="A5173">
        <v>5498</v>
      </c>
      <c r="B5173" t="s">
        <v>21480</v>
      </c>
      <c r="C5173">
        <v>0</v>
      </c>
      <c r="D5173" s="296">
        <v>17.829999999999998</v>
      </c>
    </row>
    <row r="5174" spans="1:4" x14ac:dyDescent="0.35">
      <c r="A5174">
        <v>5499</v>
      </c>
      <c r="B5174" t="s">
        <v>21481</v>
      </c>
      <c r="C5174">
        <v>0</v>
      </c>
      <c r="D5174" s="296">
        <v>13.154</v>
      </c>
    </row>
    <row r="5175" spans="1:4" x14ac:dyDescent="0.35">
      <c r="A5175">
        <v>5500</v>
      </c>
      <c r="B5175" t="s">
        <v>21482</v>
      </c>
      <c r="C5175">
        <v>36</v>
      </c>
      <c r="D5175" s="296">
        <v>7.7249999999999996</v>
      </c>
    </row>
    <row r="5176" spans="1:4" x14ac:dyDescent="0.35">
      <c r="A5176">
        <v>5501</v>
      </c>
      <c r="B5176" t="s">
        <v>21483</v>
      </c>
      <c r="C5176">
        <v>0</v>
      </c>
      <c r="D5176" s="296">
        <v>25.8</v>
      </c>
    </row>
    <row r="5177" spans="1:4" x14ac:dyDescent="0.35">
      <c r="A5177">
        <v>5502</v>
      </c>
      <c r="B5177" t="s">
        <v>21484</v>
      </c>
      <c r="C5177">
        <v>3</v>
      </c>
      <c r="D5177" s="296">
        <v>19.86</v>
      </c>
    </row>
    <row r="5178" spans="1:4" x14ac:dyDescent="0.35">
      <c r="A5178">
        <v>5503</v>
      </c>
      <c r="B5178" t="s">
        <v>21485</v>
      </c>
      <c r="C5178">
        <v>0</v>
      </c>
      <c r="D5178" s="296">
        <v>24.92</v>
      </c>
    </row>
    <row r="5179" spans="1:4" x14ac:dyDescent="0.35">
      <c r="A5179">
        <v>5504</v>
      </c>
      <c r="B5179" t="s">
        <v>21486</v>
      </c>
      <c r="C5179">
        <v>0</v>
      </c>
      <c r="D5179" s="296">
        <v>28.9</v>
      </c>
    </row>
    <row r="5180" spans="1:4" x14ac:dyDescent="0.35">
      <c r="A5180">
        <v>5505</v>
      </c>
      <c r="B5180" t="s">
        <v>21487</v>
      </c>
      <c r="C5180">
        <v>0</v>
      </c>
      <c r="D5180" s="296">
        <v>28.5</v>
      </c>
    </row>
    <row r="5181" spans="1:4" x14ac:dyDescent="0.35">
      <c r="A5181">
        <v>5506</v>
      </c>
      <c r="B5181" t="s">
        <v>21488</v>
      </c>
      <c r="C5181">
        <v>12</v>
      </c>
      <c r="D5181" s="296">
        <v>18.491</v>
      </c>
    </row>
    <row r="5182" spans="1:4" x14ac:dyDescent="0.35">
      <c r="A5182">
        <v>5507</v>
      </c>
      <c r="B5182" t="s">
        <v>21489</v>
      </c>
      <c r="C5182">
        <v>0</v>
      </c>
      <c r="D5182" s="296">
        <v>16.84</v>
      </c>
    </row>
    <row r="5183" spans="1:4" x14ac:dyDescent="0.35">
      <c r="A5183">
        <v>5508</v>
      </c>
      <c r="B5183" t="s">
        <v>21490</v>
      </c>
      <c r="C5183">
        <v>0</v>
      </c>
      <c r="D5183" s="296">
        <v>31.39</v>
      </c>
    </row>
    <row r="5184" spans="1:4" x14ac:dyDescent="0.35">
      <c r="A5184">
        <v>5509</v>
      </c>
      <c r="B5184" t="s">
        <v>21491</v>
      </c>
      <c r="C5184">
        <v>0</v>
      </c>
      <c r="D5184" s="296">
        <v>14.79</v>
      </c>
    </row>
    <row r="5185" spans="1:4" x14ac:dyDescent="0.35">
      <c r="A5185">
        <v>5510</v>
      </c>
      <c r="B5185" t="s">
        <v>21492</v>
      </c>
      <c r="C5185">
        <v>0</v>
      </c>
      <c r="D5185" s="296">
        <v>22.42</v>
      </c>
    </row>
    <row r="5186" spans="1:4" x14ac:dyDescent="0.35">
      <c r="A5186">
        <v>5511</v>
      </c>
      <c r="B5186" t="s">
        <v>21493</v>
      </c>
      <c r="C5186">
        <v>0</v>
      </c>
      <c r="D5186" s="296">
        <v>28.16</v>
      </c>
    </row>
    <row r="5187" spans="1:4" x14ac:dyDescent="0.35">
      <c r="A5187">
        <v>5512</v>
      </c>
      <c r="B5187" t="s">
        <v>21494</v>
      </c>
      <c r="C5187">
        <v>0</v>
      </c>
      <c r="D5187" s="296">
        <v>19.95</v>
      </c>
    </row>
    <row r="5188" spans="1:4" x14ac:dyDescent="0.35">
      <c r="A5188">
        <v>5513</v>
      </c>
      <c r="B5188" t="s">
        <v>21495</v>
      </c>
      <c r="C5188">
        <v>0</v>
      </c>
      <c r="D5188" s="296">
        <v>16.62</v>
      </c>
    </row>
    <row r="5189" spans="1:4" x14ac:dyDescent="0.35">
      <c r="A5189">
        <v>5514</v>
      </c>
      <c r="B5189" t="s">
        <v>21496</v>
      </c>
      <c r="C5189">
        <v>0</v>
      </c>
      <c r="D5189" s="296">
        <v>26.48</v>
      </c>
    </row>
    <row r="5190" spans="1:4" x14ac:dyDescent="0.35">
      <c r="A5190">
        <v>5515</v>
      </c>
      <c r="B5190" t="s">
        <v>21497</v>
      </c>
      <c r="C5190">
        <v>0</v>
      </c>
      <c r="D5190" s="296">
        <v>20.41</v>
      </c>
    </row>
    <row r="5191" spans="1:4" x14ac:dyDescent="0.35">
      <c r="A5191">
        <v>5516</v>
      </c>
      <c r="B5191" t="s">
        <v>21498</v>
      </c>
      <c r="C5191">
        <v>0</v>
      </c>
      <c r="D5191" s="296">
        <v>7.6059999999999999</v>
      </c>
    </row>
    <row r="5192" spans="1:4" x14ac:dyDescent="0.35">
      <c r="A5192">
        <v>5517</v>
      </c>
      <c r="B5192" t="s">
        <v>21499</v>
      </c>
      <c r="C5192">
        <v>0</v>
      </c>
      <c r="D5192" s="296">
        <v>11.76</v>
      </c>
    </row>
    <row r="5193" spans="1:4" x14ac:dyDescent="0.35">
      <c r="A5193">
        <v>5518</v>
      </c>
      <c r="B5193" t="s">
        <v>21500</v>
      </c>
      <c r="C5193">
        <v>0</v>
      </c>
      <c r="D5193" s="296">
        <v>15.319000000000001</v>
      </c>
    </row>
    <row r="5194" spans="1:4" x14ac:dyDescent="0.35">
      <c r="A5194">
        <v>5519</v>
      </c>
      <c r="B5194" t="s">
        <v>21501</v>
      </c>
      <c r="C5194">
        <v>12</v>
      </c>
      <c r="D5194" s="296">
        <v>10.050000000000001</v>
      </c>
    </row>
    <row r="5195" spans="1:4" x14ac:dyDescent="0.35">
      <c r="A5195">
        <v>5520</v>
      </c>
      <c r="B5195" t="s">
        <v>21502</v>
      </c>
      <c r="C5195">
        <v>0</v>
      </c>
      <c r="D5195" s="296">
        <v>8.3460000000000001</v>
      </c>
    </row>
    <row r="5196" spans="1:4" x14ac:dyDescent="0.35">
      <c r="A5196">
        <v>5521</v>
      </c>
      <c r="B5196" t="s">
        <v>21503</v>
      </c>
      <c r="C5196">
        <v>0</v>
      </c>
      <c r="D5196" s="296">
        <v>31.21</v>
      </c>
    </row>
    <row r="5197" spans="1:4" x14ac:dyDescent="0.35">
      <c r="A5197">
        <v>5522</v>
      </c>
      <c r="B5197" t="s">
        <v>21504</v>
      </c>
      <c r="C5197">
        <v>48</v>
      </c>
      <c r="D5197" s="296">
        <v>4.75</v>
      </c>
    </row>
    <row r="5198" spans="1:4" x14ac:dyDescent="0.35">
      <c r="A5198">
        <v>5523</v>
      </c>
      <c r="B5198" t="s">
        <v>21505</v>
      </c>
      <c r="C5198">
        <v>36</v>
      </c>
      <c r="D5198" s="296">
        <v>2.85</v>
      </c>
    </row>
    <row r="5199" spans="1:4" x14ac:dyDescent="0.35">
      <c r="A5199">
        <v>5524</v>
      </c>
      <c r="B5199" t="s">
        <v>21506</v>
      </c>
      <c r="C5199">
        <v>0</v>
      </c>
      <c r="D5199" s="296">
        <v>3.8</v>
      </c>
    </row>
    <row r="5200" spans="1:4" x14ac:dyDescent="0.35">
      <c r="A5200">
        <v>5525</v>
      </c>
      <c r="B5200" t="s">
        <v>21507</v>
      </c>
      <c r="C5200">
        <v>300</v>
      </c>
      <c r="D5200" s="296">
        <v>3.5630000000000002</v>
      </c>
    </row>
    <row r="5201" spans="1:4" x14ac:dyDescent="0.35">
      <c r="A5201">
        <v>5526</v>
      </c>
      <c r="B5201" t="s">
        <v>21508</v>
      </c>
      <c r="C5201">
        <v>0</v>
      </c>
      <c r="D5201" s="296">
        <v>7.8</v>
      </c>
    </row>
    <row r="5202" spans="1:4" x14ac:dyDescent="0.35">
      <c r="A5202">
        <v>5527</v>
      </c>
      <c r="B5202" t="s">
        <v>21509</v>
      </c>
      <c r="C5202">
        <v>0</v>
      </c>
      <c r="D5202" s="296">
        <v>35.520000000000003</v>
      </c>
    </row>
    <row r="5203" spans="1:4" x14ac:dyDescent="0.35">
      <c r="A5203">
        <v>5528</v>
      </c>
      <c r="B5203" t="s">
        <v>21510</v>
      </c>
      <c r="C5203">
        <v>0</v>
      </c>
      <c r="D5203" s="296">
        <v>4.2699999999999996</v>
      </c>
    </row>
    <row r="5204" spans="1:4" x14ac:dyDescent="0.35">
      <c r="A5204">
        <v>5529</v>
      </c>
      <c r="B5204" t="s">
        <v>21511</v>
      </c>
      <c r="C5204">
        <v>30</v>
      </c>
      <c r="D5204" s="296">
        <v>4.4219999999999997</v>
      </c>
    </row>
    <row r="5205" spans="1:4" x14ac:dyDescent="0.35">
      <c r="A5205">
        <v>5530</v>
      </c>
      <c r="B5205" t="s">
        <v>21512</v>
      </c>
      <c r="C5205">
        <v>0</v>
      </c>
      <c r="D5205" s="296">
        <v>57.6</v>
      </c>
    </row>
    <row r="5206" spans="1:4" x14ac:dyDescent="0.35">
      <c r="A5206">
        <v>5531</v>
      </c>
      <c r="B5206" t="s">
        <v>21513</v>
      </c>
      <c r="C5206">
        <v>0</v>
      </c>
      <c r="D5206" s="296">
        <v>70.271000000000001</v>
      </c>
    </row>
    <row r="5207" spans="1:4" x14ac:dyDescent="0.35">
      <c r="A5207">
        <v>5532</v>
      </c>
      <c r="B5207" t="s">
        <v>21514</v>
      </c>
      <c r="C5207">
        <v>0</v>
      </c>
      <c r="D5207" s="296">
        <v>220</v>
      </c>
    </row>
    <row r="5208" spans="1:4" x14ac:dyDescent="0.35">
      <c r="A5208">
        <v>5533</v>
      </c>
      <c r="B5208" t="s">
        <v>21515</v>
      </c>
      <c r="C5208">
        <v>0</v>
      </c>
      <c r="D5208" s="296">
        <v>66</v>
      </c>
    </row>
    <row r="5209" spans="1:4" x14ac:dyDescent="0.35">
      <c r="A5209">
        <v>5534</v>
      </c>
      <c r="B5209" t="s">
        <v>21516</v>
      </c>
      <c r="C5209">
        <v>480</v>
      </c>
      <c r="D5209" s="296">
        <v>1.65</v>
      </c>
    </row>
    <row r="5210" spans="1:4" x14ac:dyDescent="0.35">
      <c r="A5210">
        <v>5535</v>
      </c>
      <c r="B5210" t="s">
        <v>21517</v>
      </c>
      <c r="C5210">
        <v>0</v>
      </c>
      <c r="D5210" s="296">
        <v>10.82</v>
      </c>
    </row>
    <row r="5211" spans="1:4" x14ac:dyDescent="0.35">
      <c r="A5211">
        <v>5536</v>
      </c>
      <c r="B5211" t="s">
        <v>21518</v>
      </c>
      <c r="C5211">
        <v>0</v>
      </c>
      <c r="D5211" s="296">
        <v>12.978</v>
      </c>
    </row>
    <row r="5212" spans="1:4" x14ac:dyDescent="0.35">
      <c r="A5212">
        <v>5537</v>
      </c>
      <c r="B5212" t="s">
        <v>21519</v>
      </c>
      <c r="C5212">
        <v>0</v>
      </c>
      <c r="D5212" s="296">
        <v>9.6999999999999993</v>
      </c>
    </row>
    <row r="5213" spans="1:4" x14ac:dyDescent="0.35">
      <c r="A5213">
        <v>5538</v>
      </c>
      <c r="B5213" t="s">
        <v>21520</v>
      </c>
      <c r="C5213">
        <v>0</v>
      </c>
      <c r="D5213" s="296">
        <v>16.638000000000002</v>
      </c>
    </row>
    <row r="5214" spans="1:4" x14ac:dyDescent="0.35">
      <c r="A5214">
        <v>5539</v>
      </c>
      <c r="B5214" t="s">
        <v>21521</v>
      </c>
      <c r="C5214">
        <v>0</v>
      </c>
      <c r="D5214" s="296">
        <v>54.15</v>
      </c>
    </row>
    <row r="5215" spans="1:4" x14ac:dyDescent="0.35">
      <c r="A5215">
        <v>5540</v>
      </c>
      <c r="B5215" t="s">
        <v>21522</v>
      </c>
      <c r="C5215">
        <v>0</v>
      </c>
      <c r="D5215" s="296">
        <v>6.556</v>
      </c>
    </row>
    <row r="5216" spans="1:4" x14ac:dyDescent="0.35">
      <c r="A5216">
        <v>5541</v>
      </c>
      <c r="B5216" t="s">
        <v>21523</v>
      </c>
      <c r="C5216">
        <v>0</v>
      </c>
      <c r="D5216" s="296">
        <v>12.833</v>
      </c>
    </row>
    <row r="5217" spans="1:4" x14ac:dyDescent="0.35">
      <c r="A5217">
        <v>5542</v>
      </c>
      <c r="B5217" t="s">
        <v>21524</v>
      </c>
      <c r="C5217">
        <v>0</v>
      </c>
      <c r="D5217" s="296">
        <v>0</v>
      </c>
    </row>
    <row r="5218" spans="1:4" x14ac:dyDescent="0.35">
      <c r="A5218">
        <v>5543</v>
      </c>
      <c r="B5218" t="s">
        <v>21525</v>
      </c>
      <c r="C5218">
        <v>0</v>
      </c>
      <c r="D5218" s="296">
        <v>51.84</v>
      </c>
    </row>
    <row r="5219" spans="1:4" x14ac:dyDescent="0.35">
      <c r="A5219">
        <v>5544</v>
      </c>
      <c r="B5219" t="s">
        <v>21526</v>
      </c>
      <c r="C5219">
        <v>0</v>
      </c>
      <c r="D5219" s="296">
        <v>56.4</v>
      </c>
    </row>
    <row r="5220" spans="1:4" x14ac:dyDescent="0.35">
      <c r="A5220">
        <v>5545</v>
      </c>
      <c r="B5220" t="s">
        <v>21527</v>
      </c>
      <c r="C5220">
        <v>12</v>
      </c>
      <c r="D5220" s="296">
        <v>11.984999999999999</v>
      </c>
    </row>
    <row r="5221" spans="1:4" x14ac:dyDescent="0.35">
      <c r="A5221">
        <v>5546</v>
      </c>
      <c r="B5221" t="s">
        <v>21528</v>
      </c>
      <c r="C5221">
        <v>0</v>
      </c>
      <c r="D5221" s="296">
        <v>6.5510000000000002</v>
      </c>
    </row>
    <row r="5222" spans="1:4" x14ac:dyDescent="0.35">
      <c r="A5222">
        <v>5547</v>
      </c>
      <c r="B5222" t="s">
        <v>21529</v>
      </c>
      <c r="C5222">
        <v>0</v>
      </c>
      <c r="D5222" s="296">
        <v>19.739999999999998</v>
      </c>
    </row>
    <row r="5223" spans="1:4" x14ac:dyDescent="0.35">
      <c r="A5223">
        <v>5548</v>
      </c>
      <c r="B5223" t="s">
        <v>21530</v>
      </c>
      <c r="C5223">
        <v>0</v>
      </c>
      <c r="D5223" s="296">
        <v>10.387</v>
      </c>
    </row>
    <row r="5224" spans="1:4" x14ac:dyDescent="0.35">
      <c r="A5224">
        <v>5549</v>
      </c>
      <c r="B5224" t="s">
        <v>21531</v>
      </c>
      <c r="C5224">
        <v>0</v>
      </c>
      <c r="D5224" s="296">
        <v>8.8829999999999991</v>
      </c>
    </row>
    <row r="5225" spans="1:4" x14ac:dyDescent="0.35">
      <c r="A5225">
        <v>5550</v>
      </c>
      <c r="B5225" t="s">
        <v>21532</v>
      </c>
      <c r="C5225">
        <v>0</v>
      </c>
      <c r="D5225" s="296">
        <v>5.64</v>
      </c>
    </row>
    <row r="5226" spans="1:4" x14ac:dyDescent="0.35">
      <c r="A5226">
        <v>5551</v>
      </c>
      <c r="B5226" t="s">
        <v>21533</v>
      </c>
      <c r="C5226">
        <v>18</v>
      </c>
      <c r="D5226" s="296">
        <v>8.7799999999999994</v>
      </c>
    </row>
    <row r="5227" spans="1:4" x14ac:dyDescent="0.35">
      <c r="A5227">
        <v>5552</v>
      </c>
      <c r="B5227" t="s">
        <v>21534</v>
      </c>
      <c r="C5227">
        <v>0</v>
      </c>
      <c r="D5227" s="296">
        <v>18.239999999999998</v>
      </c>
    </row>
    <row r="5228" spans="1:4" x14ac:dyDescent="0.35">
      <c r="A5228">
        <v>5553</v>
      </c>
      <c r="B5228" t="s">
        <v>21535</v>
      </c>
      <c r="C5228">
        <v>0</v>
      </c>
      <c r="D5228" s="296">
        <v>30.54</v>
      </c>
    </row>
    <row r="5229" spans="1:4" x14ac:dyDescent="0.35">
      <c r="A5229">
        <v>5554</v>
      </c>
      <c r="B5229" t="s">
        <v>21536</v>
      </c>
      <c r="C5229">
        <v>0</v>
      </c>
      <c r="D5229" s="296">
        <v>6.72</v>
      </c>
    </row>
    <row r="5230" spans="1:4" x14ac:dyDescent="0.35">
      <c r="A5230">
        <v>5555</v>
      </c>
      <c r="B5230" t="s">
        <v>21537</v>
      </c>
      <c r="C5230">
        <v>0</v>
      </c>
      <c r="D5230" s="296">
        <v>5.45</v>
      </c>
    </row>
    <row r="5231" spans="1:4" x14ac:dyDescent="0.35">
      <c r="A5231">
        <v>5556</v>
      </c>
      <c r="B5231" t="s">
        <v>21538</v>
      </c>
      <c r="C5231">
        <v>0</v>
      </c>
      <c r="D5231" s="296">
        <v>6.3150000000000004</v>
      </c>
    </row>
    <row r="5232" spans="1:4" x14ac:dyDescent="0.35">
      <c r="A5232">
        <v>5557</v>
      </c>
      <c r="B5232" t="s">
        <v>21539</v>
      </c>
      <c r="C5232">
        <v>0</v>
      </c>
      <c r="D5232" s="296">
        <v>57.98</v>
      </c>
    </row>
    <row r="5233" spans="1:4" x14ac:dyDescent="0.35">
      <c r="A5233">
        <v>5558</v>
      </c>
      <c r="B5233" t="s">
        <v>21540</v>
      </c>
      <c r="C5233">
        <v>0</v>
      </c>
      <c r="D5233" s="296">
        <v>83.4</v>
      </c>
    </row>
    <row r="5234" spans="1:4" x14ac:dyDescent="0.35">
      <c r="A5234">
        <v>5559</v>
      </c>
      <c r="B5234" t="s">
        <v>21541</v>
      </c>
      <c r="C5234">
        <v>0</v>
      </c>
      <c r="D5234" s="296">
        <v>54.9</v>
      </c>
    </row>
    <row r="5235" spans="1:4" x14ac:dyDescent="0.35">
      <c r="A5235">
        <v>5560</v>
      </c>
      <c r="B5235" t="s">
        <v>21542</v>
      </c>
      <c r="C5235">
        <v>0</v>
      </c>
      <c r="D5235" s="296">
        <v>30.06</v>
      </c>
    </row>
    <row r="5236" spans="1:4" x14ac:dyDescent="0.35">
      <c r="A5236">
        <v>5561</v>
      </c>
      <c r="B5236" t="s">
        <v>21543</v>
      </c>
      <c r="C5236">
        <v>0</v>
      </c>
      <c r="D5236" s="296">
        <v>9.92</v>
      </c>
    </row>
    <row r="5237" spans="1:4" x14ac:dyDescent="0.35">
      <c r="A5237">
        <v>5562</v>
      </c>
      <c r="B5237" t="s">
        <v>21544</v>
      </c>
      <c r="C5237">
        <v>0</v>
      </c>
      <c r="D5237" s="296">
        <v>10.220000000000001</v>
      </c>
    </row>
    <row r="5238" spans="1:4" x14ac:dyDescent="0.35">
      <c r="A5238">
        <v>5563</v>
      </c>
      <c r="B5238" t="s">
        <v>21545</v>
      </c>
      <c r="C5238">
        <v>0</v>
      </c>
      <c r="D5238" s="296">
        <v>24.28</v>
      </c>
    </row>
    <row r="5239" spans="1:4" x14ac:dyDescent="0.35">
      <c r="A5239">
        <v>5564</v>
      </c>
      <c r="B5239" t="s">
        <v>21546</v>
      </c>
      <c r="C5239">
        <v>0</v>
      </c>
      <c r="D5239" s="296">
        <v>16.45</v>
      </c>
    </row>
    <row r="5240" spans="1:4" x14ac:dyDescent="0.35">
      <c r="A5240">
        <v>5565</v>
      </c>
      <c r="B5240" t="s">
        <v>21547</v>
      </c>
      <c r="C5240">
        <v>0</v>
      </c>
      <c r="D5240" s="296">
        <v>17.082999999999998</v>
      </c>
    </row>
    <row r="5241" spans="1:4" x14ac:dyDescent="0.35">
      <c r="A5241">
        <v>5566</v>
      </c>
      <c r="B5241" t="s">
        <v>21548</v>
      </c>
      <c r="C5241">
        <v>0</v>
      </c>
      <c r="D5241" s="296">
        <v>8.74</v>
      </c>
    </row>
    <row r="5242" spans="1:4" x14ac:dyDescent="0.35">
      <c r="A5242">
        <v>5567</v>
      </c>
      <c r="B5242" t="s">
        <v>21549</v>
      </c>
      <c r="C5242">
        <v>0</v>
      </c>
      <c r="D5242" s="296">
        <v>73.92</v>
      </c>
    </row>
    <row r="5243" spans="1:4" x14ac:dyDescent="0.35">
      <c r="A5243">
        <v>5568</v>
      </c>
      <c r="B5243" t="s">
        <v>21550</v>
      </c>
      <c r="C5243">
        <v>0</v>
      </c>
      <c r="D5243" s="296">
        <v>0</v>
      </c>
    </row>
    <row r="5244" spans="1:4" x14ac:dyDescent="0.35">
      <c r="A5244">
        <v>5569</v>
      </c>
      <c r="B5244" t="s">
        <v>21551</v>
      </c>
      <c r="C5244">
        <v>0</v>
      </c>
      <c r="D5244" s="296">
        <v>9.6</v>
      </c>
    </row>
    <row r="5245" spans="1:4" x14ac:dyDescent="0.35">
      <c r="A5245">
        <v>5570</v>
      </c>
      <c r="B5245" t="s">
        <v>21552</v>
      </c>
      <c r="C5245">
        <v>12</v>
      </c>
      <c r="D5245" s="296">
        <v>11.5</v>
      </c>
    </row>
    <row r="5246" spans="1:4" x14ac:dyDescent="0.35">
      <c r="A5246">
        <v>5571</v>
      </c>
      <c r="B5246" t="s">
        <v>21553</v>
      </c>
      <c r="C5246">
        <v>0</v>
      </c>
      <c r="D5246" s="296">
        <v>7.68</v>
      </c>
    </row>
    <row r="5247" spans="1:4" x14ac:dyDescent="0.35">
      <c r="A5247">
        <v>5572</v>
      </c>
      <c r="B5247" t="s">
        <v>21554</v>
      </c>
      <c r="C5247">
        <v>24</v>
      </c>
      <c r="D5247" s="296">
        <v>6.75</v>
      </c>
    </row>
    <row r="5248" spans="1:4" x14ac:dyDescent="0.35">
      <c r="A5248">
        <v>5573</v>
      </c>
      <c r="B5248" t="s">
        <v>21555</v>
      </c>
      <c r="C5248">
        <v>18</v>
      </c>
      <c r="D5248" s="296">
        <v>14</v>
      </c>
    </row>
    <row r="5249" spans="1:4" x14ac:dyDescent="0.35">
      <c r="A5249">
        <v>5574</v>
      </c>
      <c r="B5249" t="s">
        <v>21556</v>
      </c>
      <c r="C5249">
        <v>6</v>
      </c>
      <c r="D5249" s="296">
        <v>29.78</v>
      </c>
    </row>
    <row r="5250" spans="1:4" x14ac:dyDescent="0.35">
      <c r="A5250">
        <v>5575</v>
      </c>
      <c r="B5250" t="s">
        <v>21557</v>
      </c>
      <c r="C5250">
        <v>0</v>
      </c>
      <c r="D5250" s="296">
        <v>7.0309999999999997</v>
      </c>
    </row>
    <row r="5251" spans="1:4" x14ac:dyDescent="0.35">
      <c r="A5251">
        <v>5576</v>
      </c>
      <c r="B5251" t="s">
        <v>21558</v>
      </c>
      <c r="C5251">
        <v>0</v>
      </c>
      <c r="D5251" s="296">
        <v>8.7189999999999994</v>
      </c>
    </row>
    <row r="5252" spans="1:4" x14ac:dyDescent="0.35">
      <c r="A5252">
        <v>5577</v>
      </c>
      <c r="B5252" t="s">
        <v>21559</v>
      </c>
      <c r="C5252">
        <v>0</v>
      </c>
      <c r="D5252" s="296">
        <v>12.206</v>
      </c>
    </row>
    <row r="5253" spans="1:4" x14ac:dyDescent="0.35">
      <c r="A5253">
        <v>5578</v>
      </c>
      <c r="B5253" t="s">
        <v>21560</v>
      </c>
      <c r="C5253">
        <v>0</v>
      </c>
      <c r="D5253" s="296">
        <v>3.85</v>
      </c>
    </row>
    <row r="5254" spans="1:4" x14ac:dyDescent="0.35">
      <c r="A5254">
        <v>5579</v>
      </c>
      <c r="B5254" t="s">
        <v>21561</v>
      </c>
      <c r="C5254">
        <v>0</v>
      </c>
      <c r="D5254" s="296">
        <v>11.904</v>
      </c>
    </row>
    <row r="5255" spans="1:4" x14ac:dyDescent="0.35">
      <c r="A5255">
        <v>5580</v>
      </c>
      <c r="B5255" t="s">
        <v>21562</v>
      </c>
      <c r="C5255">
        <v>0</v>
      </c>
      <c r="D5255" s="296">
        <v>7.3230000000000004</v>
      </c>
    </row>
    <row r="5256" spans="1:4" x14ac:dyDescent="0.35">
      <c r="A5256">
        <v>5581</v>
      </c>
      <c r="B5256" t="s">
        <v>21563</v>
      </c>
      <c r="C5256">
        <v>0</v>
      </c>
      <c r="D5256" s="296">
        <v>89.6</v>
      </c>
    </row>
    <row r="5257" spans="1:4" x14ac:dyDescent="0.35">
      <c r="A5257">
        <v>5582</v>
      </c>
      <c r="B5257" t="s">
        <v>21564</v>
      </c>
      <c r="C5257">
        <v>0</v>
      </c>
      <c r="D5257" s="296">
        <v>7.5330000000000004</v>
      </c>
    </row>
    <row r="5258" spans="1:4" x14ac:dyDescent="0.35">
      <c r="A5258">
        <v>5583</v>
      </c>
      <c r="B5258" t="s">
        <v>21565</v>
      </c>
      <c r="C5258">
        <v>0</v>
      </c>
      <c r="D5258" s="296">
        <v>27.8</v>
      </c>
    </row>
    <row r="5259" spans="1:4" x14ac:dyDescent="0.35">
      <c r="A5259">
        <v>5584</v>
      </c>
      <c r="B5259" t="s">
        <v>21566</v>
      </c>
      <c r="C5259">
        <v>30</v>
      </c>
      <c r="D5259" s="296">
        <v>4.95</v>
      </c>
    </row>
    <row r="5260" spans="1:4" x14ac:dyDescent="0.35">
      <c r="A5260">
        <v>5585</v>
      </c>
      <c r="B5260" t="s">
        <v>21567</v>
      </c>
      <c r="C5260">
        <v>0</v>
      </c>
      <c r="D5260" s="296">
        <v>0</v>
      </c>
    </row>
    <row r="5261" spans="1:4" x14ac:dyDescent="0.35">
      <c r="A5261">
        <v>5586</v>
      </c>
      <c r="B5261" t="s">
        <v>21568</v>
      </c>
      <c r="C5261">
        <v>0</v>
      </c>
      <c r="D5261" s="296">
        <v>0</v>
      </c>
    </row>
    <row r="5262" spans="1:4" x14ac:dyDescent="0.35">
      <c r="A5262">
        <v>5587</v>
      </c>
      <c r="B5262" t="s">
        <v>21569</v>
      </c>
      <c r="C5262">
        <v>18</v>
      </c>
      <c r="D5262" s="296">
        <v>6.7</v>
      </c>
    </row>
    <row r="5263" spans="1:4" x14ac:dyDescent="0.35">
      <c r="A5263">
        <v>5588</v>
      </c>
      <c r="B5263" t="s">
        <v>21570</v>
      </c>
      <c r="C5263">
        <v>0</v>
      </c>
      <c r="D5263" s="296">
        <v>0</v>
      </c>
    </row>
    <row r="5264" spans="1:4" x14ac:dyDescent="0.35">
      <c r="A5264">
        <v>5589</v>
      </c>
      <c r="B5264" t="s">
        <v>21571</v>
      </c>
      <c r="C5264">
        <v>18</v>
      </c>
      <c r="D5264" s="296">
        <v>5.48</v>
      </c>
    </row>
    <row r="5265" spans="1:4" x14ac:dyDescent="0.35">
      <c r="A5265">
        <v>5590</v>
      </c>
      <c r="B5265" t="s">
        <v>21572</v>
      </c>
      <c r="C5265">
        <v>0</v>
      </c>
      <c r="D5265" s="296">
        <v>26.4</v>
      </c>
    </row>
    <row r="5266" spans="1:4" x14ac:dyDescent="0.35">
      <c r="A5266">
        <v>5591</v>
      </c>
      <c r="B5266" t="s">
        <v>21573</v>
      </c>
      <c r="C5266">
        <v>0</v>
      </c>
      <c r="D5266" s="296">
        <v>6.532</v>
      </c>
    </row>
    <row r="5267" spans="1:4" x14ac:dyDescent="0.35">
      <c r="A5267">
        <v>5592</v>
      </c>
      <c r="B5267" t="s">
        <v>21574</v>
      </c>
      <c r="C5267">
        <v>0</v>
      </c>
      <c r="D5267" s="296">
        <v>4.1360000000000001</v>
      </c>
    </row>
    <row r="5268" spans="1:4" x14ac:dyDescent="0.35">
      <c r="A5268">
        <v>5593</v>
      </c>
      <c r="B5268" t="s">
        <v>21575</v>
      </c>
      <c r="C5268">
        <v>12</v>
      </c>
      <c r="D5268" s="296">
        <v>5.27</v>
      </c>
    </row>
    <row r="5269" spans="1:4" x14ac:dyDescent="0.35">
      <c r="A5269">
        <v>5594</v>
      </c>
      <c r="B5269" t="s">
        <v>21576</v>
      </c>
      <c r="C5269">
        <v>0</v>
      </c>
      <c r="D5269" s="296">
        <v>6.9</v>
      </c>
    </row>
    <row r="5270" spans="1:4" x14ac:dyDescent="0.35">
      <c r="A5270">
        <v>5595</v>
      </c>
      <c r="B5270" t="s">
        <v>21577</v>
      </c>
      <c r="C5270">
        <v>0</v>
      </c>
      <c r="D5270" s="296">
        <v>5.81</v>
      </c>
    </row>
    <row r="5271" spans="1:4" x14ac:dyDescent="0.35">
      <c r="A5271">
        <v>5596</v>
      </c>
      <c r="B5271" t="s">
        <v>21578</v>
      </c>
      <c r="C5271">
        <v>18</v>
      </c>
      <c r="D5271" s="296">
        <v>5.27</v>
      </c>
    </row>
    <row r="5272" spans="1:4" x14ac:dyDescent="0.35">
      <c r="A5272">
        <v>5597</v>
      </c>
      <c r="B5272" t="s">
        <v>21579</v>
      </c>
      <c r="C5272">
        <v>12</v>
      </c>
      <c r="D5272" s="296">
        <v>6.1820000000000004</v>
      </c>
    </row>
    <row r="5273" spans="1:4" x14ac:dyDescent="0.35">
      <c r="A5273">
        <v>5598</v>
      </c>
      <c r="B5273" t="s">
        <v>21580</v>
      </c>
      <c r="C5273">
        <v>12</v>
      </c>
      <c r="D5273" s="296">
        <v>11.48</v>
      </c>
    </row>
    <row r="5274" spans="1:4" x14ac:dyDescent="0.35">
      <c r="A5274">
        <v>5599</v>
      </c>
      <c r="B5274" t="s">
        <v>21581</v>
      </c>
      <c r="C5274">
        <v>0</v>
      </c>
      <c r="D5274" s="296">
        <v>10.733000000000001</v>
      </c>
    </row>
    <row r="5275" spans="1:4" x14ac:dyDescent="0.35">
      <c r="A5275">
        <v>5600</v>
      </c>
      <c r="B5275" t="s">
        <v>21582</v>
      </c>
      <c r="C5275">
        <v>0</v>
      </c>
      <c r="D5275" s="296">
        <v>26.79</v>
      </c>
    </row>
    <row r="5276" spans="1:4" x14ac:dyDescent="0.35">
      <c r="A5276">
        <v>5601</v>
      </c>
      <c r="B5276" t="s">
        <v>21583</v>
      </c>
      <c r="C5276">
        <v>0</v>
      </c>
      <c r="D5276" s="296">
        <v>5.44</v>
      </c>
    </row>
    <row r="5277" spans="1:4" x14ac:dyDescent="0.35">
      <c r="A5277">
        <v>5602</v>
      </c>
      <c r="B5277" t="s">
        <v>21584</v>
      </c>
      <c r="C5277">
        <v>0</v>
      </c>
      <c r="D5277" s="296">
        <v>9.77</v>
      </c>
    </row>
    <row r="5278" spans="1:4" x14ac:dyDescent="0.35">
      <c r="A5278">
        <v>5603</v>
      </c>
      <c r="B5278" t="s">
        <v>21585</v>
      </c>
      <c r="C5278">
        <v>0</v>
      </c>
      <c r="D5278" s="296">
        <v>23.28</v>
      </c>
    </row>
    <row r="5279" spans="1:4" x14ac:dyDescent="0.35">
      <c r="A5279">
        <v>5604</v>
      </c>
      <c r="B5279" t="s">
        <v>21586</v>
      </c>
      <c r="C5279">
        <v>0</v>
      </c>
      <c r="D5279" s="296">
        <v>7.87</v>
      </c>
    </row>
    <row r="5280" spans="1:4" x14ac:dyDescent="0.35">
      <c r="A5280">
        <v>5605</v>
      </c>
      <c r="B5280" t="s">
        <v>21587</v>
      </c>
      <c r="C5280">
        <v>0</v>
      </c>
      <c r="D5280" s="296">
        <v>11</v>
      </c>
    </row>
    <row r="5281" spans="1:4" x14ac:dyDescent="0.35">
      <c r="A5281">
        <v>5606</v>
      </c>
      <c r="B5281" t="s">
        <v>21588</v>
      </c>
      <c r="C5281">
        <v>0</v>
      </c>
      <c r="D5281" s="296">
        <v>36</v>
      </c>
    </row>
    <row r="5282" spans="1:4" x14ac:dyDescent="0.35">
      <c r="A5282">
        <v>5607</v>
      </c>
      <c r="B5282" t="s">
        <v>21589</v>
      </c>
      <c r="C5282">
        <v>0</v>
      </c>
      <c r="D5282" s="296">
        <v>33.6</v>
      </c>
    </row>
    <row r="5283" spans="1:4" x14ac:dyDescent="0.35">
      <c r="A5283">
        <v>5608</v>
      </c>
      <c r="B5283" t="s">
        <v>21590</v>
      </c>
      <c r="C5283">
        <v>0</v>
      </c>
      <c r="D5283" s="296">
        <v>24.1</v>
      </c>
    </row>
    <row r="5284" spans="1:4" x14ac:dyDescent="0.35">
      <c r="A5284">
        <v>5609</v>
      </c>
      <c r="B5284" t="s">
        <v>21591</v>
      </c>
      <c r="C5284">
        <v>0</v>
      </c>
      <c r="D5284" s="296">
        <v>13.39</v>
      </c>
    </row>
    <row r="5285" spans="1:4" x14ac:dyDescent="0.35">
      <c r="A5285">
        <v>5610</v>
      </c>
      <c r="B5285" t="s">
        <v>21592</v>
      </c>
      <c r="C5285">
        <v>0</v>
      </c>
      <c r="D5285" s="296">
        <v>9.24</v>
      </c>
    </row>
    <row r="5286" spans="1:4" x14ac:dyDescent="0.35">
      <c r="A5286">
        <v>5611</v>
      </c>
      <c r="B5286" t="s">
        <v>21593</v>
      </c>
      <c r="C5286">
        <v>0</v>
      </c>
      <c r="D5286" s="296">
        <v>61.06</v>
      </c>
    </row>
    <row r="5287" spans="1:4" x14ac:dyDescent="0.35">
      <c r="A5287">
        <v>5612</v>
      </c>
      <c r="B5287" t="s">
        <v>21594</v>
      </c>
      <c r="C5287">
        <v>0</v>
      </c>
      <c r="D5287" s="296">
        <v>47.03</v>
      </c>
    </row>
    <row r="5288" spans="1:4" x14ac:dyDescent="0.35">
      <c r="A5288">
        <v>5613</v>
      </c>
      <c r="B5288" t="s">
        <v>21595</v>
      </c>
      <c r="C5288">
        <v>0</v>
      </c>
      <c r="D5288" s="296">
        <v>33.25</v>
      </c>
    </row>
    <row r="5289" spans="1:4" x14ac:dyDescent="0.35">
      <c r="A5289">
        <v>5614</v>
      </c>
      <c r="B5289" t="s">
        <v>21596</v>
      </c>
      <c r="C5289">
        <v>12</v>
      </c>
      <c r="D5289" s="296">
        <v>9.36</v>
      </c>
    </row>
    <row r="5290" spans="1:4" x14ac:dyDescent="0.35">
      <c r="A5290">
        <v>5615</v>
      </c>
      <c r="B5290" t="s">
        <v>21597</v>
      </c>
      <c r="C5290">
        <v>12</v>
      </c>
      <c r="D5290" s="296">
        <v>8.4700000000000006</v>
      </c>
    </row>
    <row r="5291" spans="1:4" x14ac:dyDescent="0.35">
      <c r="A5291">
        <v>5616</v>
      </c>
      <c r="B5291" t="s">
        <v>21598</v>
      </c>
      <c r="C5291">
        <v>30</v>
      </c>
      <c r="D5291" s="296">
        <v>9.0399999999999991</v>
      </c>
    </row>
    <row r="5292" spans="1:4" x14ac:dyDescent="0.35">
      <c r="A5292">
        <v>5617</v>
      </c>
      <c r="B5292" t="s">
        <v>21599</v>
      </c>
      <c r="C5292">
        <v>18</v>
      </c>
      <c r="D5292" s="296">
        <v>6.86</v>
      </c>
    </row>
    <row r="5293" spans="1:4" x14ac:dyDescent="0.35">
      <c r="A5293">
        <v>5618</v>
      </c>
      <c r="B5293" t="s">
        <v>21600</v>
      </c>
      <c r="C5293">
        <v>12</v>
      </c>
      <c r="D5293" s="296">
        <v>5.73</v>
      </c>
    </row>
    <row r="5294" spans="1:4" x14ac:dyDescent="0.35">
      <c r="A5294">
        <v>5619</v>
      </c>
      <c r="B5294" t="s">
        <v>21601</v>
      </c>
      <c r="C5294">
        <v>0</v>
      </c>
      <c r="D5294" s="296">
        <v>9.0250000000000004</v>
      </c>
    </row>
    <row r="5295" spans="1:4" x14ac:dyDescent="0.35">
      <c r="A5295">
        <v>5620</v>
      </c>
      <c r="B5295" t="s">
        <v>21602</v>
      </c>
      <c r="C5295">
        <v>0</v>
      </c>
      <c r="D5295" s="296">
        <v>22.61</v>
      </c>
    </row>
    <row r="5296" spans="1:4" x14ac:dyDescent="0.35">
      <c r="A5296">
        <v>5621</v>
      </c>
      <c r="B5296" t="s">
        <v>21603</v>
      </c>
      <c r="C5296">
        <v>6</v>
      </c>
      <c r="D5296" s="296">
        <v>7.1</v>
      </c>
    </row>
    <row r="5297" spans="1:4" x14ac:dyDescent="0.35">
      <c r="A5297">
        <v>5622</v>
      </c>
      <c r="B5297" t="s">
        <v>21604</v>
      </c>
      <c r="C5297">
        <v>0</v>
      </c>
      <c r="D5297" s="296">
        <v>37.68</v>
      </c>
    </row>
    <row r="5298" spans="1:4" x14ac:dyDescent="0.35">
      <c r="A5298">
        <v>5623</v>
      </c>
      <c r="B5298" t="s">
        <v>21605</v>
      </c>
      <c r="C5298">
        <v>0</v>
      </c>
      <c r="D5298" s="296">
        <v>0</v>
      </c>
    </row>
    <row r="5299" spans="1:4" x14ac:dyDescent="0.35">
      <c r="A5299">
        <v>5624</v>
      </c>
      <c r="B5299" t="s">
        <v>21606</v>
      </c>
      <c r="C5299">
        <v>0</v>
      </c>
      <c r="D5299" s="296">
        <v>16.8</v>
      </c>
    </row>
    <row r="5300" spans="1:4" x14ac:dyDescent="0.35">
      <c r="A5300">
        <v>5625</v>
      </c>
      <c r="B5300" t="s">
        <v>21607</v>
      </c>
      <c r="C5300">
        <v>0</v>
      </c>
      <c r="D5300" s="296">
        <v>17.899999999999999</v>
      </c>
    </row>
    <row r="5301" spans="1:4" x14ac:dyDescent="0.35">
      <c r="A5301">
        <v>5626</v>
      </c>
      <c r="B5301" t="s">
        <v>21608</v>
      </c>
      <c r="C5301">
        <v>0</v>
      </c>
      <c r="D5301" s="296">
        <v>28.5</v>
      </c>
    </row>
    <row r="5302" spans="1:4" x14ac:dyDescent="0.35">
      <c r="A5302">
        <v>5627</v>
      </c>
      <c r="B5302" t="s">
        <v>21609</v>
      </c>
      <c r="C5302">
        <v>0</v>
      </c>
      <c r="D5302" s="296">
        <v>13.93</v>
      </c>
    </row>
    <row r="5303" spans="1:4" x14ac:dyDescent="0.35">
      <c r="A5303">
        <v>5628</v>
      </c>
      <c r="B5303" t="s">
        <v>21610</v>
      </c>
      <c r="C5303">
        <v>0</v>
      </c>
      <c r="D5303" s="296">
        <v>61.1</v>
      </c>
    </row>
    <row r="5304" spans="1:4" x14ac:dyDescent="0.35">
      <c r="A5304">
        <v>5629</v>
      </c>
      <c r="B5304" t="s">
        <v>21611</v>
      </c>
      <c r="C5304">
        <v>0</v>
      </c>
      <c r="D5304" s="296">
        <v>9.94</v>
      </c>
    </row>
    <row r="5305" spans="1:4" x14ac:dyDescent="0.35">
      <c r="A5305">
        <v>5630</v>
      </c>
      <c r="B5305" t="s">
        <v>21612</v>
      </c>
      <c r="C5305">
        <v>6</v>
      </c>
      <c r="D5305" s="296">
        <v>9.3800000000000008</v>
      </c>
    </row>
    <row r="5306" spans="1:4" x14ac:dyDescent="0.35">
      <c r="A5306">
        <v>5631</v>
      </c>
      <c r="B5306" t="s">
        <v>21613</v>
      </c>
      <c r="C5306">
        <v>0</v>
      </c>
      <c r="D5306" s="296">
        <v>27.82</v>
      </c>
    </row>
    <row r="5307" spans="1:4" x14ac:dyDescent="0.35">
      <c r="A5307">
        <v>5632</v>
      </c>
      <c r="B5307" t="s">
        <v>21614</v>
      </c>
      <c r="C5307">
        <v>0</v>
      </c>
      <c r="D5307" s="296">
        <v>27.82</v>
      </c>
    </row>
    <row r="5308" spans="1:4" x14ac:dyDescent="0.35">
      <c r="A5308">
        <v>5633</v>
      </c>
      <c r="B5308" t="s">
        <v>21615</v>
      </c>
      <c r="C5308">
        <v>0</v>
      </c>
      <c r="D5308" s="296">
        <v>13.88</v>
      </c>
    </row>
    <row r="5309" spans="1:4" x14ac:dyDescent="0.35">
      <c r="A5309">
        <v>5634</v>
      </c>
      <c r="B5309" t="s">
        <v>21616</v>
      </c>
      <c r="C5309">
        <v>0</v>
      </c>
      <c r="D5309" s="296">
        <v>160.19999999999999</v>
      </c>
    </row>
    <row r="5310" spans="1:4" x14ac:dyDescent="0.35">
      <c r="A5310">
        <v>5635</v>
      </c>
      <c r="B5310" t="s">
        <v>21617</v>
      </c>
      <c r="C5310">
        <v>0</v>
      </c>
      <c r="D5310" s="296">
        <v>34.045999999999999</v>
      </c>
    </row>
    <row r="5311" spans="1:4" x14ac:dyDescent="0.35">
      <c r="A5311">
        <v>5636</v>
      </c>
      <c r="B5311" t="s">
        <v>21618</v>
      </c>
      <c r="C5311">
        <v>0</v>
      </c>
      <c r="D5311" s="296">
        <v>2.83</v>
      </c>
    </row>
    <row r="5312" spans="1:4" x14ac:dyDescent="0.35">
      <c r="A5312">
        <v>5637</v>
      </c>
      <c r="B5312" t="s">
        <v>21619</v>
      </c>
      <c r="C5312">
        <v>0</v>
      </c>
      <c r="D5312" s="296">
        <v>3.28</v>
      </c>
    </row>
    <row r="5313" spans="1:4" x14ac:dyDescent="0.35">
      <c r="A5313">
        <v>5638</v>
      </c>
      <c r="B5313" t="s">
        <v>21620</v>
      </c>
      <c r="C5313">
        <v>0</v>
      </c>
      <c r="D5313" s="296">
        <v>2.19</v>
      </c>
    </row>
    <row r="5314" spans="1:4" x14ac:dyDescent="0.35">
      <c r="A5314">
        <v>5639</v>
      </c>
      <c r="B5314" t="s">
        <v>21621</v>
      </c>
      <c r="C5314">
        <v>0</v>
      </c>
      <c r="D5314" s="296">
        <v>16.8</v>
      </c>
    </row>
    <row r="5315" spans="1:4" x14ac:dyDescent="0.35">
      <c r="A5315">
        <v>5640</v>
      </c>
      <c r="B5315" t="s">
        <v>21622</v>
      </c>
      <c r="C5315">
        <v>0</v>
      </c>
      <c r="D5315" s="296">
        <v>42.95</v>
      </c>
    </row>
    <row r="5316" spans="1:4" x14ac:dyDescent="0.35">
      <c r="A5316">
        <v>5641</v>
      </c>
      <c r="B5316" t="s">
        <v>21623</v>
      </c>
      <c r="C5316">
        <v>0</v>
      </c>
      <c r="D5316" s="296">
        <v>71.5</v>
      </c>
    </row>
    <row r="5317" spans="1:4" x14ac:dyDescent="0.35">
      <c r="A5317">
        <v>5642</v>
      </c>
      <c r="B5317" t="s">
        <v>21624</v>
      </c>
      <c r="C5317">
        <v>0</v>
      </c>
      <c r="D5317" s="296">
        <v>55.83</v>
      </c>
    </row>
    <row r="5318" spans="1:4" x14ac:dyDescent="0.35">
      <c r="A5318">
        <v>5643</v>
      </c>
      <c r="B5318" t="s">
        <v>21625</v>
      </c>
      <c r="C5318">
        <v>0</v>
      </c>
      <c r="D5318" s="296">
        <v>198.98</v>
      </c>
    </row>
    <row r="5319" spans="1:4" x14ac:dyDescent="0.35">
      <c r="A5319">
        <v>5644</v>
      </c>
      <c r="B5319" t="s">
        <v>21626</v>
      </c>
      <c r="C5319">
        <v>0</v>
      </c>
      <c r="D5319" s="296">
        <v>15.3</v>
      </c>
    </row>
    <row r="5320" spans="1:4" x14ac:dyDescent="0.35">
      <c r="A5320">
        <v>5645</v>
      </c>
      <c r="B5320" t="s">
        <v>21627</v>
      </c>
      <c r="C5320">
        <v>0</v>
      </c>
      <c r="D5320" s="296">
        <v>26.91</v>
      </c>
    </row>
    <row r="5321" spans="1:4" x14ac:dyDescent="0.35">
      <c r="A5321">
        <v>5646</v>
      </c>
      <c r="B5321" t="s">
        <v>21628</v>
      </c>
      <c r="C5321">
        <v>0</v>
      </c>
      <c r="D5321" s="296">
        <v>7.03</v>
      </c>
    </row>
    <row r="5322" spans="1:4" x14ac:dyDescent="0.35">
      <c r="A5322">
        <v>5647</v>
      </c>
      <c r="B5322" t="s">
        <v>21629</v>
      </c>
      <c r="C5322">
        <v>0</v>
      </c>
      <c r="D5322" s="296">
        <v>14.773</v>
      </c>
    </row>
    <row r="5323" spans="1:4" x14ac:dyDescent="0.35">
      <c r="A5323">
        <v>5648</v>
      </c>
      <c r="B5323" t="s">
        <v>21630</v>
      </c>
      <c r="C5323">
        <v>30</v>
      </c>
      <c r="D5323" s="296">
        <v>7.7249999999999996</v>
      </c>
    </row>
    <row r="5324" spans="1:4" x14ac:dyDescent="0.35">
      <c r="A5324">
        <v>5649</v>
      </c>
      <c r="B5324" t="s">
        <v>21631</v>
      </c>
      <c r="C5324">
        <v>0</v>
      </c>
      <c r="D5324" s="296">
        <v>43.134999999999998</v>
      </c>
    </row>
    <row r="5325" spans="1:4" x14ac:dyDescent="0.35">
      <c r="A5325">
        <v>5650</v>
      </c>
      <c r="B5325" t="s">
        <v>21632</v>
      </c>
      <c r="C5325">
        <v>24</v>
      </c>
      <c r="D5325" s="296">
        <v>10.199999999999999</v>
      </c>
    </row>
    <row r="5326" spans="1:4" x14ac:dyDescent="0.35">
      <c r="A5326">
        <v>5651</v>
      </c>
      <c r="B5326" t="s">
        <v>21633</v>
      </c>
      <c r="C5326">
        <v>24</v>
      </c>
      <c r="D5326" s="296">
        <v>33.25</v>
      </c>
    </row>
    <row r="5327" spans="1:4" x14ac:dyDescent="0.35">
      <c r="A5327">
        <v>5652</v>
      </c>
      <c r="B5327" t="s">
        <v>21634</v>
      </c>
      <c r="C5327">
        <v>0</v>
      </c>
      <c r="D5327" s="296">
        <v>21.85</v>
      </c>
    </row>
    <row r="5328" spans="1:4" x14ac:dyDescent="0.35">
      <c r="A5328">
        <v>5653</v>
      </c>
      <c r="B5328" t="s">
        <v>21635</v>
      </c>
      <c r="C5328">
        <v>12</v>
      </c>
      <c r="D5328" s="296">
        <v>6.0350000000000001</v>
      </c>
    </row>
    <row r="5329" spans="1:4" x14ac:dyDescent="0.35">
      <c r="A5329">
        <v>5654</v>
      </c>
      <c r="B5329" t="s">
        <v>21636</v>
      </c>
      <c r="C5329">
        <v>0</v>
      </c>
      <c r="D5329" s="296">
        <v>12.64</v>
      </c>
    </row>
    <row r="5330" spans="1:4" x14ac:dyDescent="0.35">
      <c r="A5330">
        <v>5655</v>
      </c>
      <c r="B5330" t="s">
        <v>21637</v>
      </c>
      <c r="C5330">
        <v>6</v>
      </c>
      <c r="D5330" s="296">
        <v>7.65</v>
      </c>
    </row>
    <row r="5331" spans="1:4" x14ac:dyDescent="0.35">
      <c r="A5331">
        <v>5656</v>
      </c>
      <c r="B5331" t="s">
        <v>21638</v>
      </c>
      <c r="C5331">
        <v>30</v>
      </c>
      <c r="D5331" s="296">
        <v>7.74</v>
      </c>
    </row>
    <row r="5332" spans="1:4" x14ac:dyDescent="0.35">
      <c r="A5332">
        <v>5657</v>
      </c>
      <c r="B5332" t="s">
        <v>21639</v>
      </c>
      <c r="C5332">
        <v>0</v>
      </c>
      <c r="D5332" s="296">
        <v>209</v>
      </c>
    </row>
    <row r="5333" spans="1:4" x14ac:dyDescent="0.35">
      <c r="A5333">
        <v>5658</v>
      </c>
      <c r="B5333" t="s">
        <v>21640</v>
      </c>
      <c r="C5333">
        <v>42</v>
      </c>
      <c r="D5333" s="296">
        <v>12.314</v>
      </c>
    </row>
    <row r="5334" spans="1:4" x14ac:dyDescent="0.35">
      <c r="A5334">
        <v>5659</v>
      </c>
      <c r="B5334" t="s">
        <v>21641</v>
      </c>
      <c r="C5334">
        <v>36</v>
      </c>
      <c r="D5334" s="296">
        <v>5.577</v>
      </c>
    </row>
    <row r="5335" spans="1:4" x14ac:dyDescent="0.35">
      <c r="A5335">
        <v>5660</v>
      </c>
      <c r="B5335" t="s">
        <v>21642</v>
      </c>
      <c r="C5335">
        <v>0</v>
      </c>
      <c r="D5335" s="296">
        <v>25.890999999999998</v>
      </c>
    </row>
    <row r="5336" spans="1:4" x14ac:dyDescent="0.35">
      <c r="A5336">
        <v>5661</v>
      </c>
      <c r="B5336" t="s">
        <v>21643</v>
      </c>
      <c r="C5336">
        <v>0</v>
      </c>
      <c r="D5336" s="296">
        <v>61.45</v>
      </c>
    </row>
    <row r="5337" spans="1:4" x14ac:dyDescent="0.35">
      <c r="A5337">
        <v>5662</v>
      </c>
      <c r="B5337" t="s">
        <v>21644</v>
      </c>
      <c r="C5337">
        <v>0</v>
      </c>
      <c r="D5337" s="296">
        <v>67.585999999999999</v>
      </c>
    </row>
    <row r="5338" spans="1:4" x14ac:dyDescent="0.35">
      <c r="A5338">
        <v>5663</v>
      </c>
      <c r="B5338" t="s">
        <v>21645</v>
      </c>
      <c r="C5338">
        <v>0</v>
      </c>
      <c r="D5338" s="296">
        <v>22.678000000000001</v>
      </c>
    </row>
    <row r="5339" spans="1:4" x14ac:dyDescent="0.35">
      <c r="A5339">
        <v>5664</v>
      </c>
      <c r="B5339" t="s">
        <v>21646</v>
      </c>
      <c r="C5339">
        <v>0</v>
      </c>
      <c r="D5339" s="296">
        <v>26.5</v>
      </c>
    </row>
    <row r="5340" spans="1:4" x14ac:dyDescent="0.35">
      <c r="A5340">
        <v>5665</v>
      </c>
      <c r="B5340" t="s">
        <v>21647</v>
      </c>
      <c r="C5340">
        <v>0</v>
      </c>
      <c r="D5340" s="296">
        <v>14.315</v>
      </c>
    </row>
    <row r="5341" spans="1:4" x14ac:dyDescent="0.35">
      <c r="A5341">
        <v>5666</v>
      </c>
      <c r="B5341" t="s">
        <v>21648</v>
      </c>
      <c r="C5341">
        <v>12</v>
      </c>
      <c r="D5341" s="296">
        <v>9.66</v>
      </c>
    </row>
    <row r="5342" spans="1:4" x14ac:dyDescent="0.35">
      <c r="A5342">
        <v>5667</v>
      </c>
      <c r="B5342" t="s">
        <v>21649</v>
      </c>
      <c r="C5342">
        <v>12</v>
      </c>
      <c r="D5342" s="296">
        <v>9.8000000000000007</v>
      </c>
    </row>
    <row r="5343" spans="1:4" x14ac:dyDescent="0.35">
      <c r="A5343">
        <v>5668</v>
      </c>
      <c r="B5343" t="s">
        <v>21650</v>
      </c>
      <c r="C5343">
        <v>12</v>
      </c>
      <c r="D5343" s="296">
        <v>8.1999999999999993</v>
      </c>
    </row>
    <row r="5344" spans="1:4" x14ac:dyDescent="0.35">
      <c r="A5344">
        <v>5669</v>
      </c>
      <c r="B5344" t="s">
        <v>21651</v>
      </c>
      <c r="C5344">
        <v>12</v>
      </c>
      <c r="D5344" s="296">
        <v>6.25</v>
      </c>
    </row>
    <row r="5345" spans="1:4" x14ac:dyDescent="0.35">
      <c r="A5345">
        <v>5670</v>
      </c>
      <c r="B5345" t="s">
        <v>21652</v>
      </c>
      <c r="C5345">
        <v>12</v>
      </c>
      <c r="D5345" s="296">
        <v>9</v>
      </c>
    </row>
    <row r="5346" spans="1:4" x14ac:dyDescent="0.35">
      <c r="A5346">
        <v>5671</v>
      </c>
      <c r="B5346" t="s">
        <v>21653</v>
      </c>
      <c r="C5346">
        <v>24</v>
      </c>
      <c r="D5346" s="296">
        <v>7.5739999999999998</v>
      </c>
    </row>
    <row r="5347" spans="1:4" x14ac:dyDescent="0.35">
      <c r="A5347">
        <v>5672</v>
      </c>
      <c r="B5347" t="s">
        <v>21654</v>
      </c>
      <c r="C5347">
        <v>60</v>
      </c>
      <c r="D5347" s="296">
        <v>7.9560000000000004</v>
      </c>
    </row>
    <row r="5348" spans="1:4" x14ac:dyDescent="0.35">
      <c r="A5348">
        <v>5673</v>
      </c>
      <c r="B5348" t="s">
        <v>21655</v>
      </c>
      <c r="C5348">
        <v>0</v>
      </c>
      <c r="D5348" s="296">
        <v>7.99</v>
      </c>
    </row>
    <row r="5349" spans="1:4" x14ac:dyDescent="0.35">
      <c r="A5349">
        <v>5674</v>
      </c>
      <c r="B5349" t="s">
        <v>21656</v>
      </c>
      <c r="C5349">
        <v>78</v>
      </c>
      <c r="D5349" s="296">
        <v>5.7</v>
      </c>
    </row>
    <row r="5350" spans="1:4" x14ac:dyDescent="0.35">
      <c r="A5350">
        <v>5675</v>
      </c>
      <c r="B5350" t="s">
        <v>21657</v>
      </c>
      <c r="C5350">
        <v>84</v>
      </c>
      <c r="D5350" s="296">
        <v>5.21</v>
      </c>
    </row>
    <row r="5351" spans="1:4" x14ac:dyDescent="0.35">
      <c r="A5351">
        <v>5676</v>
      </c>
      <c r="B5351" t="s">
        <v>21658</v>
      </c>
      <c r="C5351">
        <v>78</v>
      </c>
      <c r="D5351" s="296">
        <v>5.22</v>
      </c>
    </row>
    <row r="5352" spans="1:4" x14ac:dyDescent="0.35">
      <c r="A5352">
        <v>5677</v>
      </c>
      <c r="B5352" t="s">
        <v>21659</v>
      </c>
      <c r="C5352">
        <v>0</v>
      </c>
      <c r="D5352" s="296">
        <v>3.28</v>
      </c>
    </row>
    <row r="5353" spans="1:4" x14ac:dyDescent="0.35">
      <c r="A5353">
        <v>5678</v>
      </c>
      <c r="B5353" t="s">
        <v>21660</v>
      </c>
      <c r="C5353">
        <v>0</v>
      </c>
      <c r="D5353" s="296">
        <v>0</v>
      </c>
    </row>
    <row r="5354" spans="1:4" x14ac:dyDescent="0.35">
      <c r="A5354">
        <v>5679</v>
      </c>
      <c r="B5354" t="s">
        <v>21661</v>
      </c>
      <c r="C5354">
        <v>0</v>
      </c>
      <c r="D5354" s="296">
        <v>0</v>
      </c>
    </row>
    <row r="5355" spans="1:4" x14ac:dyDescent="0.35">
      <c r="A5355">
        <v>5680</v>
      </c>
      <c r="B5355" t="s">
        <v>21662</v>
      </c>
      <c r="C5355">
        <v>0</v>
      </c>
      <c r="D5355" s="296">
        <v>19.687000000000001</v>
      </c>
    </row>
    <row r="5356" spans="1:4" x14ac:dyDescent="0.35">
      <c r="A5356">
        <v>5681</v>
      </c>
      <c r="B5356" t="s">
        <v>21663</v>
      </c>
      <c r="C5356">
        <v>0</v>
      </c>
      <c r="D5356" s="296">
        <v>50.51</v>
      </c>
    </row>
    <row r="5357" spans="1:4" x14ac:dyDescent="0.35">
      <c r="A5357">
        <v>5682</v>
      </c>
      <c r="B5357" t="s">
        <v>21664</v>
      </c>
      <c r="C5357">
        <v>0</v>
      </c>
      <c r="D5357" s="296">
        <v>31.44</v>
      </c>
    </row>
    <row r="5358" spans="1:4" x14ac:dyDescent="0.35">
      <c r="A5358">
        <v>5683</v>
      </c>
      <c r="B5358" t="s">
        <v>21665</v>
      </c>
      <c r="C5358">
        <v>0</v>
      </c>
      <c r="D5358" s="296">
        <v>59.33</v>
      </c>
    </row>
    <row r="5359" spans="1:4" x14ac:dyDescent="0.35">
      <c r="A5359">
        <v>5684</v>
      </c>
      <c r="B5359" t="s">
        <v>21666</v>
      </c>
      <c r="C5359">
        <v>0</v>
      </c>
      <c r="D5359" s="296">
        <v>6.4130000000000003</v>
      </c>
    </row>
    <row r="5360" spans="1:4" x14ac:dyDescent="0.35">
      <c r="A5360">
        <v>5685</v>
      </c>
      <c r="B5360" t="s">
        <v>21667</v>
      </c>
      <c r="C5360">
        <v>0</v>
      </c>
      <c r="D5360" s="296">
        <v>6.4109999999999996</v>
      </c>
    </row>
    <row r="5361" spans="1:4" x14ac:dyDescent="0.35">
      <c r="A5361">
        <v>5686</v>
      </c>
      <c r="B5361" t="s">
        <v>21668</v>
      </c>
      <c r="C5361">
        <v>0</v>
      </c>
      <c r="D5361" s="296">
        <v>7.6950000000000003</v>
      </c>
    </row>
    <row r="5362" spans="1:4" x14ac:dyDescent="0.35">
      <c r="A5362">
        <v>5687</v>
      </c>
      <c r="B5362" t="s">
        <v>21669</v>
      </c>
      <c r="C5362">
        <v>0</v>
      </c>
      <c r="D5362" s="296">
        <v>5.13</v>
      </c>
    </row>
    <row r="5363" spans="1:4" x14ac:dyDescent="0.35">
      <c r="A5363">
        <v>5688</v>
      </c>
      <c r="B5363" t="s">
        <v>21670</v>
      </c>
      <c r="C5363">
        <v>0</v>
      </c>
      <c r="D5363" s="296">
        <v>7.6950000000000003</v>
      </c>
    </row>
    <row r="5364" spans="1:4" x14ac:dyDescent="0.35">
      <c r="A5364">
        <v>5689</v>
      </c>
      <c r="B5364" t="s">
        <v>21671</v>
      </c>
      <c r="C5364">
        <v>0</v>
      </c>
      <c r="D5364" s="296">
        <v>5.4470000000000001</v>
      </c>
    </row>
    <row r="5365" spans="1:4" x14ac:dyDescent="0.35">
      <c r="A5365">
        <v>5690</v>
      </c>
      <c r="B5365" t="s">
        <v>21672</v>
      </c>
      <c r="C5365">
        <v>0</v>
      </c>
      <c r="D5365" s="296">
        <v>8.5500000000000007</v>
      </c>
    </row>
    <row r="5366" spans="1:4" x14ac:dyDescent="0.35">
      <c r="A5366">
        <v>5691</v>
      </c>
      <c r="B5366" t="s">
        <v>21673</v>
      </c>
      <c r="C5366">
        <v>0</v>
      </c>
      <c r="D5366" s="296">
        <v>12.35</v>
      </c>
    </row>
    <row r="5367" spans="1:4" x14ac:dyDescent="0.35">
      <c r="A5367">
        <v>5692</v>
      </c>
      <c r="B5367" t="s">
        <v>21674</v>
      </c>
      <c r="C5367">
        <v>0</v>
      </c>
      <c r="D5367" s="296">
        <v>196</v>
      </c>
    </row>
    <row r="5368" spans="1:4" x14ac:dyDescent="0.35">
      <c r="A5368">
        <v>5693</v>
      </c>
      <c r="B5368" t="s">
        <v>21675</v>
      </c>
      <c r="C5368">
        <v>0</v>
      </c>
      <c r="D5368" s="296">
        <v>9.5</v>
      </c>
    </row>
    <row r="5369" spans="1:4" x14ac:dyDescent="0.35">
      <c r="A5369">
        <v>5694</v>
      </c>
      <c r="B5369" t="s">
        <v>21676</v>
      </c>
      <c r="C5369">
        <v>0</v>
      </c>
      <c r="D5369" s="296">
        <v>9.5</v>
      </c>
    </row>
    <row r="5370" spans="1:4" x14ac:dyDescent="0.35">
      <c r="A5370">
        <v>5695</v>
      </c>
      <c r="B5370" t="s">
        <v>21677</v>
      </c>
      <c r="C5370">
        <v>18</v>
      </c>
      <c r="D5370" s="296">
        <v>7.6</v>
      </c>
    </row>
    <row r="5371" spans="1:4" x14ac:dyDescent="0.35">
      <c r="A5371">
        <v>5696</v>
      </c>
      <c r="B5371" t="s">
        <v>21678</v>
      </c>
      <c r="C5371">
        <v>0</v>
      </c>
      <c r="D5371" s="296">
        <v>9.32</v>
      </c>
    </row>
    <row r="5372" spans="1:4" x14ac:dyDescent="0.35">
      <c r="A5372">
        <v>5697</v>
      </c>
      <c r="B5372" t="s">
        <v>21679</v>
      </c>
      <c r="C5372">
        <v>0</v>
      </c>
      <c r="D5372" s="296">
        <v>7.88</v>
      </c>
    </row>
    <row r="5373" spans="1:4" x14ac:dyDescent="0.35">
      <c r="A5373">
        <v>5698</v>
      </c>
      <c r="B5373" t="s">
        <v>21680</v>
      </c>
      <c r="C5373">
        <v>0</v>
      </c>
      <c r="D5373" s="296">
        <v>20.23</v>
      </c>
    </row>
    <row r="5374" spans="1:4" x14ac:dyDescent="0.35">
      <c r="A5374">
        <v>5699</v>
      </c>
      <c r="B5374" t="s">
        <v>21681</v>
      </c>
      <c r="C5374">
        <v>6</v>
      </c>
      <c r="D5374" s="296">
        <v>5.016</v>
      </c>
    </row>
    <row r="5375" spans="1:4" x14ac:dyDescent="0.35">
      <c r="A5375">
        <v>5700</v>
      </c>
      <c r="B5375" t="s">
        <v>21682</v>
      </c>
      <c r="C5375">
        <v>0</v>
      </c>
      <c r="D5375" s="296">
        <v>8.3309999999999995</v>
      </c>
    </row>
    <row r="5376" spans="1:4" x14ac:dyDescent="0.35">
      <c r="A5376">
        <v>5701</v>
      </c>
      <c r="B5376" t="s">
        <v>21683</v>
      </c>
      <c r="C5376">
        <v>0</v>
      </c>
      <c r="D5376" s="296">
        <v>6.2320000000000002</v>
      </c>
    </row>
    <row r="5377" spans="1:4" x14ac:dyDescent="0.35">
      <c r="A5377">
        <v>5702</v>
      </c>
      <c r="B5377" t="s">
        <v>21684</v>
      </c>
      <c r="C5377">
        <v>0</v>
      </c>
      <c r="D5377" s="296">
        <v>2.153</v>
      </c>
    </row>
    <row r="5378" spans="1:4" x14ac:dyDescent="0.35">
      <c r="A5378">
        <v>5703</v>
      </c>
      <c r="B5378" t="s">
        <v>21685</v>
      </c>
      <c r="C5378">
        <v>0</v>
      </c>
      <c r="D5378" s="296">
        <v>2.2799999999999998</v>
      </c>
    </row>
    <row r="5379" spans="1:4" x14ac:dyDescent="0.35">
      <c r="A5379">
        <v>5704</v>
      </c>
      <c r="B5379" t="s">
        <v>21686</v>
      </c>
      <c r="C5379">
        <v>0</v>
      </c>
      <c r="D5379" s="296">
        <v>2.2530000000000001</v>
      </c>
    </row>
    <row r="5380" spans="1:4" x14ac:dyDescent="0.35">
      <c r="A5380">
        <v>5705</v>
      </c>
      <c r="B5380" t="s">
        <v>21687</v>
      </c>
      <c r="C5380">
        <v>0</v>
      </c>
      <c r="D5380" s="296">
        <v>8.74</v>
      </c>
    </row>
    <row r="5381" spans="1:4" x14ac:dyDescent="0.35">
      <c r="A5381">
        <v>5706</v>
      </c>
      <c r="B5381" t="s">
        <v>21688</v>
      </c>
      <c r="C5381">
        <v>0</v>
      </c>
      <c r="D5381" s="296">
        <v>17.53</v>
      </c>
    </row>
    <row r="5382" spans="1:4" x14ac:dyDescent="0.35">
      <c r="A5382">
        <v>5707</v>
      </c>
      <c r="B5382" t="s">
        <v>21689</v>
      </c>
      <c r="C5382">
        <v>0</v>
      </c>
      <c r="D5382" s="296">
        <v>34.5</v>
      </c>
    </row>
    <row r="5383" spans="1:4" x14ac:dyDescent="0.35">
      <c r="A5383">
        <v>5708</v>
      </c>
      <c r="B5383" t="s">
        <v>21690</v>
      </c>
      <c r="C5383">
        <v>0</v>
      </c>
      <c r="D5383" s="296">
        <v>10.654999999999999</v>
      </c>
    </row>
    <row r="5384" spans="1:4" x14ac:dyDescent="0.35">
      <c r="A5384">
        <v>5709</v>
      </c>
      <c r="B5384" t="s">
        <v>21691</v>
      </c>
      <c r="C5384">
        <v>0</v>
      </c>
      <c r="D5384" s="296">
        <v>10.119999999999999</v>
      </c>
    </row>
    <row r="5385" spans="1:4" x14ac:dyDescent="0.35">
      <c r="A5385">
        <v>5710</v>
      </c>
      <c r="B5385" t="s">
        <v>21692</v>
      </c>
      <c r="C5385">
        <v>0</v>
      </c>
      <c r="D5385" s="296">
        <v>10.428000000000001</v>
      </c>
    </row>
    <row r="5386" spans="1:4" x14ac:dyDescent="0.35">
      <c r="A5386">
        <v>5711</v>
      </c>
      <c r="B5386" t="s">
        <v>21693</v>
      </c>
      <c r="C5386">
        <v>0</v>
      </c>
      <c r="D5386" s="296">
        <v>9.24</v>
      </c>
    </row>
    <row r="5387" spans="1:4" x14ac:dyDescent="0.35">
      <c r="A5387">
        <v>5712</v>
      </c>
      <c r="B5387" t="s">
        <v>21694</v>
      </c>
      <c r="C5387">
        <v>0</v>
      </c>
      <c r="D5387" s="296">
        <v>16.501000000000001</v>
      </c>
    </row>
    <row r="5388" spans="1:4" x14ac:dyDescent="0.35">
      <c r="A5388">
        <v>5713</v>
      </c>
      <c r="B5388" t="s">
        <v>21695</v>
      </c>
      <c r="C5388">
        <v>0</v>
      </c>
      <c r="D5388" s="296">
        <v>9.7680000000000007</v>
      </c>
    </row>
    <row r="5389" spans="1:4" x14ac:dyDescent="0.35">
      <c r="A5389">
        <v>5714</v>
      </c>
      <c r="B5389" t="s">
        <v>21696</v>
      </c>
      <c r="C5389">
        <v>24</v>
      </c>
      <c r="D5389" s="296">
        <v>4.4640000000000004</v>
      </c>
    </row>
    <row r="5390" spans="1:4" x14ac:dyDescent="0.35">
      <c r="A5390">
        <v>5715</v>
      </c>
      <c r="B5390" t="s">
        <v>21697</v>
      </c>
      <c r="C5390">
        <v>150</v>
      </c>
      <c r="D5390" s="296">
        <v>3.1869999999999998</v>
      </c>
    </row>
    <row r="5391" spans="1:4" x14ac:dyDescent="0.35">
      <c r="A5391">
        <v>5716</v>
      </c>
      <c r="B5391" t="s">
        <v>21698</v>
      </c>
      <c r="C5391">
        <v>0</v>
      </c>
      <c r="D5391" s="296">
        <v>5.2</v>
      </c>
    </row>
    <row r="5392" spans="1:4" x14ac:dyDescent="0.35">
      <c r="A5392">
        <v>5717</v>
      </c>
      <c r="B5392" t="s">
        <v>21699</v>
      </c>
      <c r="C5392">
        <v>0</v>
      </c>
      <c r="D5392" s="296">
        <v>23.975999999999999</v>
      </c>
    </row>
    <row r="5393" spans="1:4" x14ac:dyDescent="0.35">
      <c r="A5393">
        <v>5718</v>
      </c>
      <c r="B5393" t="s">
        <v>21700</v>
      </c>
      <c r="C5393">
        <v>0</v>
      </c>
      <c r="D5393" s="296">
        <v>15.18</v>
      </c>
    </row>
    <row r="5394" spans="1:4" x14ac:dyDescent="0.35">
      <c r="A5394">
        <v>5719</v>
      </c>
      <c r="B5394" t="s">
        <v>21701</v>
      </c>
      <c r="C5394">
        <v>0</v>
      </c>
      <c r="D5394" s="296">
        <v>8.2650000000000006</v>
      </c>
    </row>
    <row r="5395" spans="1:4" x14ac:dyDescent="0.35">
      <c r="A5395">
        <v>5720</v>
      </c>
      <c r="B5395" t="s">
        <v>21702</v>
      </c>
      <c r="C5395">
        <v>0</v>
      </c>
      <c r="D5395" s="296">
        <v>15.2</v>
      </c>
    </row>
    <row r="5396" spans="1:4" x14ac:dyDescent="0.35">
      <c r="A5396">
        <v>5721</v>
      </c>
      <c r="B5396" t="s">
        <v>21703</v>
      </c>
      <c r="C5396">
        <v>0</v>
      </c>
      <c r="D5396" s="296">
        <v>8.2650000000000006</v>
      </c>
    </row>
    <row r="5397" spans="1:4" x14ac:dyDescent="0.35">
      <c r="A5397">
        <v>5722</v>
      </c>
      <c r="B5397" t="s">
        <v>21704</v>
      </c>
      <c r="C5397">
        <v>0</v>
      </c>
      <c r="D5397" s="296">
        <v>16.896000000000001</v>
      </c>
    </row>
    <row r="5398" spans="1:4" x14ac:dyDescent="0.35">
      <c r="A5398">
        <v>5723</v>
      </c>
      <c r="B5398" t="s">
        <v>21705</v>
      </c>
      <c r="C5398">
        <v>3</v>
      </c>
      <c r="D5398" s="296">
        <v>9.93</v>
      </c>
    </row>
    <row r="5399" spans="1:4" x14ac:dyDescent="0.35">
      <c r="A5399">
        <v>5724</v>
      </c>
      <c r="B5399" t="s">
        <v>21706</v>
      </c>
      <c r="C5399">
        <v>0</v>
      </c>
      <c r="D5399" s="296">
        <v>13.16</v>
      </c>
    </row>
    <row r="5400" spans="1:4" x14ac:dyDescent="0.35">
      <c r="A5400">
        <v>5725</v>
      </c>
      <c r="B5400" t="s">
        <v>21707</v>
      </c>
      <c r="C5400">
        <v>0</v>
      </c>
      <c r="D5400" s="296">
        <v>14.17</v>
      </c>
    </row>
    <row r="5401" spans="1:4" x14ac:dyDescent="0.35">
      <c r="A5401">
        <v>5726</v>
      </c>
      <c r="B5401" t="s">
        <v>21708</v>
      </c>
      <c r="C5401">
        <v>0</v>
      </c>
      <c r="D5401" s="296">
        <v>13.55</v>
      </c>
    </row>
    <row r="5402" spans="1:4" x14ac:dyDescent="0.35">
      <c r="A5402">
        <v>5727</v>
      </c>
      <c r="B5402" t="s">
        <v>21709</v>
      </c>
      <c r="C5402">
        <v>0</v>
      </c>
      <c r="D5402" s="296">
        <v>19.53</v>
      </c>
    </row>
    <row r="5403" spans="1:4" x14ac:dyDescent="0.35">
      <c r="A5403">
        <v>5728</v>
      </c>
      <c r="B5403" t="s">
        <v>21710</v>
      </c>
      <c r="C5403">
        <v>0</v>
      </c>
      <c r="D5403" s="296">
        <v>18.739999999999998</v>
      </c>
    </row>
    <row r="5404" spans="1:4" x14ac:dyDescent="0.35">
      <c r="A5404">
        <v>5729</v>
      </c>
      <c r="B5404" t="s">
        <v>21711</v>
      </c>
      <c r="C5404">
        <v>9</v>
      </c>
      <c r="D5404" s="296">
        <v>16.98</v>
      </c>
    </row>
    <row r="5405" spans="1:4" x14ac:dyDescent="0.35">
      <c r="A5405">
        <v>5730</v>
      </c>
      <c r="B5405" t="s">
        <v>21712</v>
      </c>
      <c r="C5405">
        <v>0</v>
      </c>
      <c r="D5405" s="296">
        <v>15.94</v>
      </c>
    </row>
    <row r="5406" spans="1:4" x14ac:dyDescent="0.35">
      <c r="A5406">
        <v>5731</v>
      </c>
      <c r="B5406" t="s">
        <v>21713</v>
      </c>
      <c r="C5406">
        <v>0</v>
      </c>
      <c r="D5406" s="296">
        <v>11.87</v>
      </c>
    </row>
    <row r="5407" spans="1:4" x14ac:dyDescent="0.35">
      <c r="A5407">
        <v>5732</v>
      </c>
      <c r="B5407" t="s">
        <v>21714</v>
      </c>
      <c r="C5407">
        <v>0</v>
      </c>
      <c r="D5407" s="296">
        <v>15.07</v>
      </c>
    </row>
    <row r="5408" spans="1:4" x14ac:dyDescent="0.35">
      <c r="A5408">
        <v>5733</v>
      </c>
      <c r="B5408" t="s">
        <v>21715</v>
      </c>
      <c r="C5408">
        <v>0</v>
      </c>
      <c r="D5408" s="296">
        <v>33.96</v>
      </c>
    </row>
    <row r="5409" spans="1:4" x14ac:dyDescent="0.35">
      <c r="A5409">
        <v>5734</v>
      </c>
      <c r="B5409" t="s">
        <v>21716</v>
      </c>
      <c r="C5409">
        <v>0</v>
      </c>
      <c r="D5409" s="296">
        <v>17.71</v>
      </c>
    </row>
    <row r="5410" spans="1:4" x14ac:dyDescent="0.35">
      <c r="A5410">
        <v>5735</v>
      </c>
      <c r="B5410" t="s">
        <v>21717</v>
      </c>
      <c r="C5410">
        <v>0</v>
      </c>
      <c r="D5410" s="296">
        <v>17.63</v>
      </c>
    </row>
    <row r="5411" spans="1:4" x14ac:dyDescent="0.35">
      <c r="A5411">
        <v>5736</v>
      </c>
      <c r="B5411" t="s">
        <v>21718</v>
      </c>
      <c r="C5411">
        <v>0</v>
      </c>
      <c r="D5411" s="296">
        <v>10.57</v>
      </c>
    </row>
    <row r="5412" spans="1:4" x14ac:dyDescent="0.35">
      <c r="A5412">
        <v>5737</v>
      </c>
      <c r="B5412" t="s">
        <v>21719</v>
      </c>
      <c r="C5412">
        <v>0</v>
      </c>
      <c r="D5412" s="296">
        <v>16.3</v>
      </c>
    </row>
    <row r="5413" spans="1:4" x14ac:dyDescent="0.35">
      <c r="A5413">
        <v>5738</v>
      </c>
      <c r="B5413" t="s">
        <v>21720</v>
      </c>
      <c r="C5413">
        <v>0</v>
      </c>
      <c r="D5413" s="296">
        <v>25.609000000000002</v>
      </c>
    </row>
    <row r="5414" spans="1:4" x14ac:dyDescent="0.35">
      <c r="A5414">
        <v>5739</v>
      </c>
      <c r="B5414" t="s">
        <v>21721</v>
      </c>
      <c r="C5414">
        <v>24</v>
      </c>
      <c r="D5414" s="296">
        <v>10.34</v>
      </c>
    </row>
    <row r="5415" spans="1:4" x14ac:dyDescent="0.35">
      <c r="A5415">
        <v>5740</v>
      </c>
      <c r="B5415" t="s">
        <v>21722</v>
      </c>
      <c r="C5415">
        <v>0</v>
      </c>
      <c r="D5415" s="296">
        <v>353.38</v>
      </c>
    </row>
    <row r="5416" spans="1:4" x14ac:dyDescent="0.35">
      <c r="A5416">
        <v>5741</v>
      </c>
      <c r="B5416" t="s">
        <v>21723</v>
      </c>
      <c r="C5416">
        <v>0</v>
      </c>
      <c r="D5416" s="296">
        <v>53.33</v>
      </c>
    </row>
    <row r="5417" spans="1:4" x14ac:dyDescent="0.35">
      <c r="A5417">
        <v>5742</v>
      </c>
      <c r="B5417" t="s">
        <v>21724</v>
      </c>
      <c r="C5417">
        <v>0</v>
      </c>
      <c r="D5417" s="296">
        <v>11.9</v>
      </c>
    </row>
    <row r="5418" spans="1:4" x14ac:dyDescent="0.35">
      <c r="A5418">
        <v>5743</v>
      </c>
      <c r="B5418" t="s">
        <v>21725</v>
      </c>
      <c r="C5418">
        <v>0</v>
      </c>
      <c r="D5418" s="296">
        <v>29.04</v>
      </c>
    </row>
    <row r="5419" spans="1:4" x14ac:dyDescent="0.35">
      <c r="A5419">
        <v>5744</v>
      </c>
      <c r="B5419" t="s">
        <v>21726</v>
      </c>
      <c r="C5419">
        <v>0</v>
      </c>
      <c r="D5419" s="296">
        <v>21.9</v>
      </c>
    </row>
    <row r="5420" spans="1:4" x14ac:dyDescent="0.35">
      <c r="A5420">
        <v>5745</v>
      </c>
      <c r="B5420" t="s">
        <v>21727</v>
      </c>
      <c r="C5420">
        <v>0</v>
      </c>
      <c r="D5420" s="296">
        <v>28.616</v>
      </c>
    </row>
    <row r="5421" spans="1:4" x14ac:dyDescent="0.35">
      <c r="A5421">
        <v>5746</v>
      </c>
      <c r="B5421" t="s">
        <v>21728</v>
      </c>
      <c r="C5421">
        <v>0</v>
      </c>
      <c r="D5421" s="296">
        <v>9.85</v>
      </c>
    </row>
    <row r="5422" spans="1:4" x14ac:dyDescent="0.35">
      <c r="A5422">
        <v>5747</v>
      </c>
      <c r="B5422" t="s">
        <v>21729</v>
      </c>
      <c r="C5422">
        <v>6</v>
      </c>
      <c r="D5422" s="296">
        <v>6.9939999999999998</v>
      </c>
    </row>
    <row r="5423" spans="1:4" x14ac:dyDescent="0.35">
      <c r="A5423">
        <v>5748</v>
      </c>
      <c r="B5423" t="s">
        <v>21730</v>
      </c>
      <c r="C5423">
        <v>36</v>
      </c>
      <c r="D5423" s="296">
        <v>7.98</v>
      </c>
    </row>
    <row r="5424" spans="1:4" x14ac:dyDescent="0.35">
      <c r="A5424">
        <v>5749</v>
      </c>
      <c r="B5424" t="s">
        <v>21731</v>
      </c>
      <c r="C5424">
        <v>0</v>
      </c>
      <c r="D5424" s="296">
        <v>9.5</v>
      </c>
    </row>
    <row r="5425" spans="1:4" x14ac:dyDescent="0.35">
      <c r="A5425">
        <v>5750</v>
      </c>
      <c r="B5425" t="s">
        <v>21732</v>
      </c>
      <c r="C5425">
        <v>0</v>
      </c>
      <c r="D5425" s="296">
        <v>13.3</v>
      </c>
    </row>
    <row r="5426" spans="1:4" x14ac:dyDescent="0.35">
      <c r="A5426">
        <v>5751</v>
      </c>
      <c r="B5426" t="s">
        <v>21733</v>
      </c>
      <c r="C5426">
        <v>0</v>
      </c>
      <c r="D5426" s="296">
        <v>14.25</v>
      </c>
    </row>
    <row r="5427" spans="1:4" x14ac:dyDescent="0.35">
      <c r="A5427">
        <v>5752</v>
      </c>
      <c r="B5427" t="s">
        <v>21734</v>
      </c>
      <c r="C5427">
        <v>0</v>
      </c>
      <c r="D5427" s="296">
        <v>16.809999999999999</v>
      </c>
    </row>
    <row r="5428" spans="1:4" x14ac:dyDescent="0.35">
      <c r="A5428">
        <v>5753</v>
      </c>
      <c r="B5428" t="s">
        <v>21735</v>
      </c>
      <c r="C5428">
        <v>0</v>
      </c>
      <c r="D5428" s="296">
        <v>12.54</v>
      </c>
    </row>
    <row r="5429" spans="1:4" x14ac:dyDescent="0.35">
      <c r="A5429">
        <v>5754</v>
      </c>
      <c r="B5429" t="s">
        <v>21736</v>
      </c>
      <c r="C5429">
        <v>0</v>
      </c>
      <c r="D5429" s="296">
        <v>0</v>
      </c>
    </row>
    <row r="5430" spans="1:4" x14ac:dyDescent="0.35">
      <c r="A5430">
        <v>5755</v>
      </c>
      <c r="B5430" t="s">
        <v>21737</v>
      </c>
      <c r="C5430">
        <v>0</v>
      </c>
      <c r="D5430" s="296">
        <v>28.15</v>
      </c>
    </row>
    <row r="5431" spans="1:4" x14ac:dyDescent="0.35">
      <c r="A5431">
        <v>5756</v>
      </c>
      <c r="B5431" t="s">
        <v>21738</v>
      </c>
      <c r="C5431">
        <v>0</v>
      </c>
      <c r="D5431" s="296">
        <v>158.06</v>
      </c>
    </row>
    <row r="5432" spans="1:4" x14ac:dyDescent="0.35">
      <c r="A5432">
        <v>5757</v>
      </c>
      <c r="B5432" t="s">
        <v>21739</v>
      </c>
      <c r="C5432">
        <v>24</v>
      </c>
      <c r="D5432" s="296">
        <v>8.0909999999999993</v>
      </c>
    </row>
    <row r="5433" spans="1:4" x14ac:dyDescent="0.35">
      <c r="A5433">
        <v>5758</v>
      </c>
      <c r="B5433" t="s">
        <v>21740</v>
      </c>
      <c r="C5433">
        <v>0</v>
      </c>
      <c r="D5433" s="296">
        <v>11.53</v>
      </c>
    </row>
    <row r="5434" spans="1:4" x14ac:dyDescent="0.35">
      <c r="A5434">
        <v>5759</v>
      </c>
      <c r="B5434" t="s">
        <v>21741</v>
      </c>
      <c r="C5434">
        <v>0</v>
      </c>
      <c r="D5434" s="296">
        <v>4.6619999999999999</v>
      </c>
    </row>
    <row r="5435" spans="1:4" x14ac:dyDescent="0.35">
      <c r="A5435">
        <v>5760</v>
      </c>
      <c r="B5435" t="s">
        <v>21742</v>
      </c>
      <c r="C5435">
        <v>0</v>
      </c>
      <c r="D5435" s="296">
        <v>5.3</v>
      </c>
    </row>
    <row r="5436" spans="1:4" x14ac:dyDescent="0.35">
      <c r="A5436">
        <v>5761</v>
      </c>
      <c r="B5436" t="s">
        <v>21743</v>
      </c>
      <c r="C5436">
        <v>30</v>
      </c>
      <c r="D5436" s="296">
        <v>6.79</v>
      </c>
    </row>
    <row r="5437" spans="1:4" x14ac:dyDescent="0.35">
      <c r="A5437">
        <v>5762</v>
      </c>
      <c r="B5437" t="s">
        <v>21744</v>
      </c>
      <c r="C5437">
        <v>0</v>
      </c>
      <c r="D5437" s="296">
        <v>4.99</v>
      </c>
    </row>
    <row r="5438" spans="1:4" x14ac:dyDescent="0.35">
      <c r="A5438">
        <v>5763</v>
      </c>
      <c r="B5438" t="s">
        <v>21745</v>
      </c>
      <c r="C5438">
        <v>0</v>
      </c>
      <c r="D5438" s="296">
        <v>15.2</v>
      </c>
    </row>
    <row r="5439" spans="1:4" x14ac:dyDescent="0.35">
      <c r="A5439">
        <v>5764</v>
      </c>
      <c r="B5439" t="s">
        <v>21746</v>
      </c>
      <c r="C5439">
        <v>0</v>
      </c>
      <c r="D5439" s="296">
        <v>42.215000000000003</v>
      </c>
    </row>
    <row r="5440" spans="1:4" x14ac:dyDescent="0.35">
      <c r="A5440">
        <v>5765</v>
      </c>
      <c r="B5440" t="s">
        <v>21747</v>
      </c>
      <c r="C5440">
        <v>0</v>
      </c>
      <c r="D5440" s="296">
        <v>0</v>
      </c>
    </row>
    <row r="5441" spans="1:4" x14ac:dyDescent="0.35">
      <c r="A5441">
        <v>5766</v>
      </c>
      <c r="B5441" t="s">
        <v>21748</v>
      </c>
      <c r="C5441">
        <v>0</v>
      </c>
      <c r="D5441" s="296">
        <v>21.64</v>
      </c>
    </row>
    <row r="5442" spans="1:4" x14ac:dyDescent="0.35">
      <c r="A5442">
        <v>5767</v>
      </c>
      <c r="B5442" t="s">
        <v>21749</v>
      </c>
      <c r="C5442">
        <v>0</v>
      </c>
      <c r="D5442" s="296">
        <v>26.88</v>
      </c>
    </row>
    <row r="5443" spans="1:4" x14ac:dyDescent="0.35">
      <c r="A5443">
        <v>5768</v>
      </c>
      <c r="B5443" t="s">
        <v>21750</v>
      </c>
      <c r="C5443">
        <v>0</v>
      </c>
      <c r="D5443" s="296">
        <v>21.25</v>
      </c>
    </row>
    <row r="5444" spans="1:4" x14ac:dyDescent="0.35">
      <c r="A5444">
        <v>5769</v>
      </c>
      <c r="B5444" t="s">
        <v>21751</v>
      </c>
      <c r="C5444">
        <v>0</v>
      </c>
      <c r="D5444" s="296">
        <v>13.885</v>
      </c>
    </row>
    <row r="5445" spans="1:4" x14ac:dyDescent="0.35">
      <c r="A5445">
        <v>5770</v>
      </c>
      <c r="B5445" t="s">
        <v>21752</v>
      </c>
      <c r="C5445">
        <v>6</v>
      </c>
      <c r="D5445" s="296">
        <v>14.31</v>
      </c>
    </row>
    <row r="5446" spans="1:4" x14ac:dyDescent="0.35">
      <c r="A5446">
        <v>5771</v>
      </c>
      <c r="B5446" t="s">
        <v>21753</v>
      </c>
      <c r="C5446">
        <v>0</v>
      </c>
      <c r="D5446" s="296">
        <v>17.61</v>
      </c>
    </row>
    <row r="5447" spans="1:4" x14ac:dyDescent="0.35">
      <c r="A5447">
        <v>5772</v>
      </c>
      <c r="B5447" t="s">
        <v>21754</v>
      </c>
      <c r="C5447">
        <v>5</v>
      </c>
      <c r="D5447" s="296">
        <v>16.34</v>
      </c>
    </row>
    <row r="5448" spans="1:4" x14ac:dyDescent="0.35">
      <c r="A5448">
        <v>5773</v>
      </c>
      <c r="B5448" t="s">
        <v>21755</v>
      </c>
      <c r="C5448">
        <v>0</v>
      </c>
      <c r="D5448" s="296">
        <v>9.1750000000000007</v>
      </c>
    </row>
    <row r="5449" spans="1:4" x14ac:dyDescent="0.35">
      <c r="A5449">
        <v>5774</v>
      </c>
      <c r="B5449" t="s">
        <v>21756</v>
      </c>
      <c r="C5449">
        <v>0</v>
      </c>
      <c r="D5449" s="296">
        <v>12.3</v>
      </c>
    </row>
    <row r="5450" spans="1:4" x14ac:dyDescent="0.35">
      <c r="A5450">
        <v>5775</v>
      </c>
      <c r="B5450" t="s">
        <v>21757</v>
      </c>
      <c r="C5450">
        <v>0</v>
      </c>
      <c r="D5450" s="296">
        <v>8.6999999999999993</v>
      </c>
    </row>
    <row r="5451" spans="1:4" x14ac:dyDescent="0.35">
      <c r="A5451">
        <v>5776</v>
      </c>
      <c r="B5451" t="s">
        <v>21758</v>
      </c>
      <c r="C5451">
        <v>0</v>
      </c>
      <c r="D5451" s="296">
        <v>9.1999999999999993</v>
      </c>
    </row>
    <row r="5452" spans="1:4" x14ac:dyDescent="0.35">
      <c r="A5452">
        <v>5777</v>
      </c>
      <c r="B5452" t="s">
        <v>21759</v>
      </c>
      <c r="C5452">
        <v>0</v>
      </c>
      <c r="D5452" s="296">
        <v>6.2</v>
      </c>
    </row>
    <row r="5453" spans="1:4" x14ac:dyDescent="0.35">
      <c r="A5453">
        <v>5778</v>
      </c>
      <c r="B5453" t="s">
        <v>21760</v>
      </c>
      <c r="C5453">
        <v>0</v>
      </c>
      <c r="D5453" s="296">
        <v>7.3</v>
      </c>
    </row>
    <row r="5454" spans="1:4" x14ac:dyDescent="0.35">
      <c r="A5454">
        <v>5779</v>
      </c>
      <c r="B5454" t="s">
        <v>21761</v>
      </c>
      <c r="C5454">
        <v>0</v>
      </c>
      <c r="D5454" s="296">
        <v>7.2</v>
      </c>
    </row>
    <row r="5455" spans="1:4" x14ac:dyDescent="0.35">
      <c r="A5455">
        <v>5780</v>
      </c>
      <c r="B5455" t="s">
        <v>21762</v>
      </c>
      <c r="C5455">
        <v>0</v>
      </c>
      <c r="D5455" s="296">
        <v>3.9</v>
      </c>
    </row>
    <row r="5456" spans="1:4" x14ac:dyDescent="0.35">
      <c r="A5456">
        <v>5781</v>
      </c>
      <c r="B5456" t="s">
        <v>21763</v>
      </c>
      <c r="C5456">
        <v>0</v>
      </c>
      <c r="D5456" s="296">
        <v>8.4</v>
      </c>
    </row>
    <row r="5457" spans="1:4" x14ac:dyDescent="0.35">
      <c r="A5457">
        <v>5782</v>
      </c>
      <c r="B5457" t="s">
        <v>21764</v>
      </c>
      <c r="C5457">
        <v>0</v>
      </c>
      <c r="D5457" s="296">
        <v>5.4</v>
      </c>
    </row>
    <row r="5458" spans="1:4" x14ac:dyDescent="0.35">
      <c r="A5458">
        <v>5783</v>
      </c>
      <c r="B5458" t="s">
        <v>21765</v>
      </c>
      <c r="C5458">
        <v>0</v>
      </c>
      <c r="D5458" s="296">
        <v>6.8</v>
      </c>
    </row>
    <row r="5459" spans="1:4" x14ac:dyDescent="0.35">
      <c r="A5459">
        <v>5784</v>
      </c>
      <c r="B5459" t="s">
        <v>21766</v>
      </c>
      <c r="C5459">
        <v>0</v>
      </c>
      <c r="D5459" s="296">
        <v>11</v>
      </c>
    </row>
    <row r="5460" spans="1:4" x14ac:dyDescent="0.35">
      <c r="A5460">
        <v>5785</v>
      </c>
      <c r="B5460" t="s">
        <v>21767</v>
      </c>
      <c r="C5460">
        <v>0</v>
      </c>
      <c r="D5460" s="296">
        <v>6.4560000000000004</v>
      </c>
    </row>
    <row r="5461" spans="1:4" x14ac:dyDescent="0.35">
      <c r="A5461">
        <v>5786</v>
      </c>
      <c r="B5461" t="s">
        <v>21768</v>
      </c>
      <c r="C5461">
        <v>0</v>
      </c>
      <c r="D5461" s="296">
        <v>15.2</v>
      </c>
    </row>
    <row r="5462" spans="1:4" x14ac:dyDescent="0.35">
      <c r="A5462">
        <v>5787</v>
      </c>
      <c r="B5462" t="s">
        <v>21769</v>
      </c>
      <c r="C5462">
        <v>0</v>
      </c>
      <c r="D5462" s="296">
        <v>28</v>
      </c>
    </row>
    <row r="5463" spans="1:4" x14ac:dyDescent="0.35">
      <c r="A5463">
        <v>5788</v>
      </c>
      <c r="B5463" t="s">
        <v>21770</v>
      </c>
      <c r="C5463">
        <v>0</v>
      </c>
      <c r="D5463" s="296">
        <v>70</v>
      </c>
    </row>
    <row r="5464" spans="1:4" x14ac:dyDescent="0.35">
      <c r="A5464">
        <v>5789</v>
      </c>
      <c r="B5464" t="s">
        <v>21771</v>
      </c>
      <c r="C5464">
        <v>0</v>
      </c>
      <c r="D5464" s="296">
        <v>5.8</v>
      </c>
    </row>
    <row r="5465" spans="1:4" x14ac:dyDescent="0.35">
      <c r="A5465">
        <v>5790</v>
      </c>
      <c r="B5465" t="s">
        <v>21772</v>
      </c>
      <c r="C5465">
        <v>0</v>
      </c>
      <c r="D5465" s="296">
        <v>6.3</v>
      </c>
    </row>
    <row r="5466" spans="1:4" x14ac:dyDescent="0.35">
      <c r="A5466">
        <v>5791</v>
      </c>
      <c r="B5466" t="s">
        <v>21773</v>
      </c>
      <c r="C5466">
        <v>6</v>
      </c>
      <c r="D5466" s="296">
        <v>15.64</v>
      </c>
    </row>
    <row r="5467" spans="1:4" x14ac:dyDescent="0.35">
      <c r="A5467">
        <v>5792</v>
      </c>
      <c r="B5467" t="s">
        <v>21774</v>
      </c>
      <c r="C5467">
        <v>0</v>
      </c>
      <c r="D5467" s="296">
        <v>7.91</v>
      </c>
    </row>
    <row r="5468" spans="1:4" x14ac:dyDescent="0.35">
      <c r="A5468">
        <v>5793</v>
      </c>
      <c r="B5468" t="s">
        <v>21775</v>
      </c>
      <c r="C5468">
        <v>0</v>
      </c>
      <c r="D5468" s="296">
        <v>14.08</v>
      </c>
    </row>
    <row r="5469" spans="1:4" x14ac:dyDescent="0.35">
      <c r="A5469">
        <v>5794</v>
      </c>
      <c r="B5469" t="s">
        <v>21776</v>
      </c>
      <c r="C5469">
        <v>12</v>
      </c>
      <c r="D5469" s="296">
        <v>7.5</v>
      </c>
    </row>
    <row r="5470" spans="1:4" x14ac:dyDescent="0.35">
      <c r="A5470">
        <v>5795</v>
      </c>
      <c r="B5470" t="s">
        <v>21777</v>
      </c>
      <c r="C5470">
        <v>3</v>
      </c>
      <c r="D5470" s="296">
        <v>11.471</v>
      </c>
    </row>
    <row r="5471" spans="1:4" x14ac:dyDescent="0.35">
      <c r="A5471">
        <v>5796</v>
      </c>
      <c r="B5471" t="s">
        <v>21778</v>
      </c>
      <c r="C5471">
        <v>0</v>
      </c>
      <c r="D5471" s="296">
        <v>22.36</v>
      </c>
    </row>
    <row r="5472" spans="1:4" x14ac:dyDescent="0.35">
      <c r="A5472">
        <v>5797</v>
      </c>
      <c r="B5472" t="s">
        <v>21779</v>
      </c>
      <c r="C5472">
        <v>0</v>
      </c>
      <c r="D5472" s="296">
        <v>20</v>
      </c>
    </row>
    <row r="5473" spans="1:4" x14ac:dyDescent="0.35">
      <c r="A5473">
        <v>5798</v>
      </c>
      <c r="B5473" t="s">
        <v>21780</v>
      </c>
      <c r="C5473">
        <v>6</v>
      </c>
      <c r="D5473" s="296">
        <v>25.69</v>
      </c>
    </row>
    <row r="5474" spans="1:4" x14ac:dyDescent="0.35">
      <c r="A5474">
        <v>5799</v>
      </c>
      <c r="B5474" t="s">
        <v>21781</v>
      </c>
      <c r="C5474">
        <v>0</v>
      </c>
      <c r="D5474" s="296">
        <v>17.399999999999999</v>
      </c>
    </row>
    <row r="5475" spans="1:4" x14ac:dyDescent="0.35">
      <c r="A5475">
        <v>5800</v>
      </c>
      <c r="B5475" t="s">
        <v>21782</v>
      </c>
      <c r="C5475">
        <v>0</v>
      </c>
      <c r="D5475" s="296">
        <v>18.45</v>
      </c>
    </row>
    <row r="5476" spans="1:4" x14ac:dyDescent="0.35">
      <c r="A5476">
        <v>5801</v>
      </c>
      <c r="B5476" t="s">
        <v>21783</v>
      </c>
      <c r="C5476">
        <v>0</v>
      </c>
      <c r="D5476" s="296">
        <v>19.809999999999999</v>
      </c>
    </row>
    <row r="5477" spans="1:4" x14ac:dyDescent="0.35">
      <c r="A5477">
        <v>5802</v>
      </c>
      <c r="B5477" t="s">
        <v>21784</v>
      </c>
      <c r="C5477">
        <v>6</v>
      </c>
      <c r="D5477" s="296">
        <v>19.091000000000001</v>
      </c>
    </row>
    <row r="5478" spans="1:4" x14ac:dyDescent="0.35">
      <c r="A5478">
        <v>5803</v>
      </c>
      <c r="B5478" t="s">
        <v>21785</v>
      </c>
      <c r="C5478">
        <v>0</v>
      </c>
      <c r="D5478" s="296">
        <v>11.359</v>
      </c>
    </row>
    <row r="5479" spans="1:4" x14ac:dyDescent="0.35">
      <c r="A5479">
        <v>5804</v>
      </c>
      <c r="B5479" t="s">
        <v>21786</v>
      </c>
      <c r="C5479">
        <v>0</v>
      </c>
      <c r="D5479" s="296">
        <v>8.6159999999999997</v>
      </c>
    </row>
    <row r="5480" spans="1:4" x14ac:dyDescent="0.35">
      <c r="A5480">
        <v>5805</v>
      </c>
      <c r="B5480" t="s">
        <v>21787</v>
      </c>
      <c r="C5480">
        <v>0</v>
      </c>
      <c r="D5480" s="296">
        <v>57.02</v>
      </c>
    </row>
    <row r="5481" spans="1:4" x14ac:dyDescent="0.35">
      <c r="A5481">
        <v>5806</v>
      </c>
      <c r="B5481" t="s">
        <v>21788</v>
      </c>
      <c r="C5481">
        <v>0</v>
      </c>
      <c r="D5481" s="296">
        <v>3.2240000000000002</v>
      </c>
    </row>
    <row r="5482" spans="1:4" x14ac:dyDescent="0.35">
      <c r="A5482">
        <v>5807</v>
      </c>
      <c r="B5482" t="s">
        <v>21789</v>
      </c>
      <c r="C5482">
        <v>0</v>
      </c>
      <c r="D5482" s="296">
        <v>11.46</v>
      </c>
    </row>
    <row r="5483" spans="1:4" x14ac:dyDescent="0.35">
      <c r="A5483">
        <v>5808</v>
      </c>
      <c r="B5483" t="s">
        <v>21790</v>
      </c>
      <c r="C5483">
        <v>0</v>
      </c>
      <c r="D5483" s="296">
        <v>20.09</v>
      </c>
    </row>
    <row r="5484" spans="1:4" x14ac:dyDescent="0.35">
      <c r="A5484">
        <v>5809</v>
      </c>
      <c r="B5484" t="s">
        <v>21791</v>
      </c>
      <c r="C5484">
        <v>0</v>
      </c>
      <c r="D5484" s="296">
        <v>10.997</v>
      </c>
    </row>
    <row r="5485" spans="1:4" x14ac:dyDescent="0.35">
      <c r="A5485">
        <v>5810</v>
      </c>
      <c r="B5485" t="s">
        <v>21792</v>
      </c>
      <c r="C5485">
        <v>0</v>
      </c>
      <c r="D5485" s="296">
        <v>8.8580000000000005</v>
      </c>
    </row>
    <row r="5486" spans="1:4" x14ac:dyDescent="0.35">
      <c r="A5486">
        <v>5811</v>
      </c>
      <c r="B5486" t="s">
        <v>21793</v>
      </c>
      <c r="C5486">
        <v>0</v>
      </c>
      <c r="D5486" s="296">
        <v>12.608000000000001</v>
      </c>
    </row>
    <row r="5487" spans="1:4" x14ac:dyDescent="0.35">
      <c r="A5487">
        <v>5812</v>
      </c>
      <c r="B5487" t="s">
        <v>21794</v>
      </c>
      <c r="C5487">
        <v>0</v>
      </c>
      <c r="D5487" s="296">
        <v>7.92</v>
      </c>
    </row>
    <row r="5488" spans="1:4" x14ac:dyDescent="0.35">
      <c r="A5488">
        <v>5813</v>
      </c>
      <c r="B5488" t="s">
        <v>21795</v>
      </c>
      <c r="C5488">
        <v>6</v>
      </c>
      <c r="D5488" s="296">
        <v>22.2</v>
      </c>
    </row>
    <row r="5489" spans="1:4" x14ac:dyDescent="0.35">
      <c r="A5489">
        <v>5814</v>
      </c>
      <c r="B5489" t="s">
        <v>21796</v>
      </c>
      <c r="C5489">
        <v>0</v>
      </c>
      <c r="D5489" s="296">
        <v>22.92</v>
      </c>
    </row>
    <row r="5490" spans="1:4" x14ac:dyDescent="0.35">
      <c r="A5490">
        <v>5815</v>
      </c>
      <c r="B5490" t="s">
        <v>21797</v>
      </c>
      <c r="C5490">
        <v>0</v>
      </c>
      <c r="D5490" s="296">
        <v>17.38</v>
      </c>
    </row>
    <row r="5491" spans="1:4" x14ac:dyDescent="0.35">
      <c r="A5491">
        <v>5816</v>
      </c>
      <c r="B5491" t="s">
        <v>21798</v>
      </c>
      <c r="C5491">
        <v>3</v>
      </c>
      <c r="D5491" s="296">
        <v>45.97</v>
      </c>
    </row>
    <row r="5492" spans="1:4" x14ac:dyDescent="0.35">
      <c r="A5492">
        <v>5817</v>
      </c>
      <c r="B5492" t="s">
        <v>21799</v>
      </c>
      <c r="C5492">
        <v>9</v>
      </c>
      <c r="D5492" s="296">
        <v>25.35</v>
      </c>
    </row>
    <row r="5493" spans="1:4" x14ac:dyDescent="0.35">
      <c r="A5493">
        <v>5818</v>
      </c>
      <c r="B5493" t="s">
        <v>21800</v>
      </c>
      <c r="C5493">
        <v>0</v>
      </c>
      <c r="D5493" s="296">
        <v>8.7799999999999994</v>
      </c>
    </row>
    <row r="5494" spans="1:4" x14ac:dyDescent="0.35">
      <c r="A5494">
        <v>5819</v>
      </c>
      <c r="B5494" t="s">
        <v>21801</v>
      </c>
      <c r="C5494">
        <v>0</v>
      </c>
      <c r="D5494" s="296">
        <v>29.08</v>
      </c>
    </row>
    <row r="5495" spans="1:4" x14ac:dyDescent="0.35">
      <c r="A5495">
        <v>5820</v>
      </c>
      <c r="B5495" t="s">
        <v>21802</v>
      </c>
      <c r="C5495">
        <v>0</v>
      </c>
      <c r="D5495" s="296">
        <v>11.231</v>
      </c>
    </row>
    <row r="5496" spans="1:4" x14ac:dyDescent="0.35">
      <c r="A5496">
        <v>5821</v>
      </c>
      <c r="B5496" t="s">
        <v>21803</v>
      </c>
      <c r="C5496">
        <v>0</v>
      </c>
      <c r="D5496" s="296">
        <v>28.994</v>
      </c>
    </row>
    <row r="5497" spans="1:4" x14ac:dyDescent="0.35">
      <c r="A5497">
        <v>5822</v>
      </c>
      <c r="B5497" t="s">
        <v>21804</v>
      </c>
      <c r="C5497">
        <v>0</v>
      </c>
      <c r="D5497" s="296">
        <v>169.25</v>
      </c>
    </row>
    <row r="5498" spans="1:4" x14ac:dyDescent="0.35">
      <c r="A5498">
        <v>5823</v>
      </c>
      <c r="B5498" t="s">
        <v>21805</v>
      </c>
      <c r="C5498">
        <v>0</v>
      </c>
      <c r="D5498" s="296">
        <v>98.48</v>
      </c>
    </row>
    <row r="5499" spans="1:4" x14ac:dyDescent="0.35">
      <c r="A5499">
        <v>5824</v>
      </c>
      <c r="B5499" t="s">
        <v>21806</v>
      </c>
      <c r="C5499">
        <v>0</v>
      </c>
      <c r="D5499" s="296">
        <v>109.51</v>
      </c>
    </row>
    <row r="5500" spans="1:4" x14ac:dyDescent="0.35">
      <c r="A5500">
        <v>5825</v>
      </c>
      <c r="B5500" t="s">
        <v>21807</v>
      </c>
      <c r="C5500">
        <v>0</v>
      </c>
      <c r="D5500" s="296">
        <v>202.63</v>
      </c>
    </row>
    <row r="5501" spans="1:4" x14ac:dyDescent="0.35">
      <c r="A5501">
        <v>5826</v>
      </c>
      <c r="B5501" t="s">
        <v>21808</v>
      </c>
      <c r="C5501">
        <v>0</v>
      </c>
      <c r="D5501" s="296">
        <v>41.55</v>
      </c>
    </row>
    <row r="5502" spans="1:4" x14ac:dyDescent="0.35">
      <c r="A5502">
        <v>5827</v>
      </c>
      <c r="B5502" t="s">
        <v>21809</v>
      </c>
      <c r="C5502">
        <v>3</v>
      </c>
      <c r="D5502" s="296">
        <v>52.088000000000001</v>
      </c>
    </row>
    <row r="5503" spans="1:4" x14ac:dyDescent="0.35">
      <c r="A5503">
        <v>5828</v>
      </c>
      <c r="B5503" t="s">
        <v>21810</v>
      </c>
      <c r="C5503">
        <v>0</v>
      </c>
      <c r="D5503" s="296">
        <v>19.920000000000002</v>
      </c>
    </row>
    <row r="5504" spans="1:4" x14ac:dyDescent="0.35">
      <c r="A5504">
        <v>5829</v>
      </c>
      <c r="B5504" t="s">
        <v>21811</v>
      </c>
      <c r="C5504">
        <v>0</v>
      </c>
      <c r="D5504" s="296">
        <v>16.670000000000002</v>
      </c>
    </row>
    <row r="5505" spans="1:4" x14ac:dyDescent="0.35">
      <c r="A5505">
        <v>5830</v>
      </c>
      <c r="B5505" t="s">
        <v>21812</v>
      </c>
      <c r="C5505">
        <v>0</v>
      </c>
      <c r="D5505" s="296">
        <v>12.56</v>
      </c>
    </row>
    <row r="5506" spans="1:4" x14ac:dyDescent="0.35">
      <c r="A5506">
        <v>5831</v>
      </c>
      <c r="B5506" t="s">
        <v>21813</v>
      </c>
      <c r="C5506">
        <v>0</v>
      </c>
      <c r="D5506" s="296">
        <v>12.88</v>
      </c>
    </row>
    <row r="5507" spans="1:4" x14ac:dyDescent="0.35">
      <c r="A5507">
        <v>5832</v>
      </c>
      <c r="B5507" t="s">
        <v>21814</v>
      </c>
      <c r="C5507">
        <v>1</v>
      </c>
      <c r="D5507" s="296">
        <v>143.44</v>
      </c>
    </row>
    <row r="5508" spans="1:4" x14ac:dyDescent="0.35">
      <c r="A5508">
        <v>5833</v>
      </c>
      <c r="B5508" t="s">
        <v>21815</v>
      </c>
      <c r="C5508">
        <v>0</v>
      </c>
      <c r="D5508" s="296">
        <v>12.16</v>
      </c>
    </row>
    <row r="5509" spans="1:4" x14ac:dyDescent="0.35">
      <c r="A5509">
        <v>5834</v>
      </c>
      <c r="B5509" t="s">
        <v>21816</v>
      </c>
      <c r="C5509">
        <v>0</v>
      </c>
      <c r="D5509" s="296">
        <v>29.41</v>
      </c>
    </row>
    <row r="5510" spans="1:4" x14ac:dyDescent="0.35">
      <c r="A5510">
        <v>5835</v>
      </c>
      <c r="B5510" t="s">
        <v>21817</v>
      </c>
      <c r="C5510">
        <v>0</v>
      </c>
      <c r="D5510" s="296">
        <v>37.402999999999999</v>
      </c>
    </row>
    <row r="5511" spans="1:4" x14ac:dyDescent="0.35">
      <c r="A5511">
        <v>5836</v>
      </c>
      <c r="B5511" t="s">
        <v>21818</v>
      </c>
      <c r="C5511">
        <v>0</v>
      </c>
      <c r="D5511" s="296">
        <v>28.84</v>
      </c>
    </row>
    <row r="5512" spans="1:4" x14ac:dyDescent="0.35">
      <c r="A5512">
        <v>5837</v>
      </c>
      <c r="B5512" t="s">
        <v>21819</v>
      </c>
      <c r="C5512">
        <v>0</v>
      </c>
      <c r="D5512" s="296">
        <v>8.2799999999999994</v>
      </c>
    </row>
    <row r="5513" spans="1:4" x14ac:dyDescent="0.35">
      <c r="A5513">
        <v>5838</v>
      </c>
      <c r="B5513" t="s">
        <v>21820</v>
      </c>
      <c r="C5513">
        <v>0</v>
      </c>
      <c r="D5513" s="296">
        <v>15.5</v>
      </c>
    </row>
    <row r="5514" spans="1:4" x14ac:dyDescent="0.35">
      <c r="A5514">
        <v>5839</v>
      </c>
      <c r="B5514" t="s">
        <v>21821</v>
      </c>
      <c r="C5514">
        <v>0</v>
      </c>
      <c r="D5514" s="296">
        <v>140</v>
      </c>
    </row>
    <row r="5515" spans="1:4" x14ac:dyDescent="0.35">
      <c r="A5515">
        <v>5840</v>
      </c>
      <c r="B5515" t="s">
        <v>21822</v>
      </c>
      <c r="C5515">
        <v>0</v>
      </c>
      <c r="D5515" s="296">
        <v>65</v>
      </c>
    </row>
    <row r="5516" spans="1:4" x14ac:dyDescent="0.35">
      <c r="A5516">
        <v>5841</v>
      </c>
      <c r="B5516" t="s">
        <v>21823</v>
      </c>
      <c r="C5516">
        <v>0</v>
      </c>
      <c r="D5516" s="296">
        <v>174</v>
      </c>
    </row>
    <row r="5517" spans="1:4" x14ac:dyDescent="0.35">
      <c r="A5517">
        <v>5842</v>
      </c>
      <c r="B5517" t="s">
        <v>21824</v>
      </c>
      <c r="C5517">
        <v>0</v>
      </c>
      <c r="D5517" s="296">
        <v>33.979999999999997</v>
      </c>
    </row>
    <row r="5518" spans="1:4" x14ac:dyDescent="0.35">
      <c r="A5518">
        <v>5843</v>
      </c>
      <c r="B5518" t="s">
        <v>21825</v>
      </c>
      <c r="C5518">
        <v>3</v>
      </c>
      <c r="D5518" s="296">
        <v>16.91</v>
      </c>
    </row>
    <row r="5519" spans="1:4" x14ac:dyDescent="0.35">
      <c r="A5519">
        <v>5844</v>
      </c>
      <c r="B5519" t="s">
        <v>21826</v>
      </c>
      <c r="C5519">
        <v>0</v>
      </c>
      <c r="D5519" s="296">
        <v>21.184999999999999</v>
      </c>
    </row>
    <row r="5520" spans="1:4" x14ac:dyDescent="0.35">
      <c r="A5520">
        <v>5845</v>
      </c>
      <c r="B5520" t="s">
        <v>21827</v>
      </c>
      <c r="C5520">
        <v>0</v>
      </c>
      <c r="D5520" s="296">
        <v>21.294</v>
      </c>
    </row>
    <row r="5521" spans="1:4" x14ac:dyDescent="0.35">
      <c r="A5521">
        <v>5846</v>
      </c>
      <c r="B5521" t="s">
        <v>21828</v>
      </c>
      <c r="C5521">
        <v>0</v>
      </c>
      <c r="D5521" s="296">
        <v>22.63</v>
      </c>
    </row>
    <row r="5522" spans="1:4" x14ac:dyDescent="0.35">
      <c r="A5522">
        <v>5847</v>
      </c>
      <c r="B5522" t="s">
        <v>21829</v>
      </c>
      <c r="C5522">
        <v>57</v>
      </c>
      <c r="D5522" s="296">
        <v>11.473000000000001</v>
      </c>
    </row>
    <row r="5523" spans="1:4" x14ac:dyDescent="0.35">
      <c r="A5523">
        <v>5848</v>
      </c>
      <c r="B5523" t="s">
        <v>21830</v>
      </c>
      <c r="C5523">
        <v>0</v>
      </c>
      <c r="D5523" s="296">
        <v>6.5</v>
      </c>
    </row>
    <row r="5524" spans="1:4" x14ac:dyDescent="0.35">
      <c r="A5524">
        <v>5849</v>
      </c>
      <c r="B5524" t="s">
        <v>21831</v>
      </c>
      <c r="C5524">
        <v>0</v>
      </c>
      <c r="D5524" s="296">
        <v>69.2</v>
      </c>
    </row>
    <row r="5525" spans="1:4" x14ac:dyDescent="0.35">
      <c r="A5525">
        <v>5850</v>
      </c>
      <c r="B5525" t="s">
        <v>21832</v>
      </c>
      <c r="C5525">
        <v>0</v>
      </c>
      <c r="D5525" s="296">
        <v>0.88800000000000001</v>
      </c>
    </row>
    <row r="5526" spans="1:4" x14ac:dyDescent="0.35">
      <c r="A5526">
        <v>5851</v>
      </c>
      <c r="B5526" t="s">
        <v>21833</v>
      </c>
      <c r="C5526">
        <v>0</v>
      </c>
      <c r="D5526" s="296">
        <v>1.4</v>
      </c>
    </row>
    <row r="5527" spans="1:4" x14ac:dyDescent="0.35">
      <c r="A5527">
        <v>5852</v>
      </c>
      <c r="B5527" t="s">
        <v>21834</v>
      </c>
      <c r="C5527">
        <v>0</v>
      </c>
      <c r="D5527" s="296">
        <v>1.4</v>
      </c>
    </row>
    <row r="5528" spans="1:4" x14ac:dyDescent="0.35">
      <c r="A5528">
        <v>5853</v>
      </c>
      <c r="B5528" t="s">
        <v>21835</v>
      </c>
      <c r="C5528">
        <v>0</v>
      </c>
      <c r="D5528" s="296">
        <v>1.41</v>
      </c>
    </row>
    <row r="5529" spans="1:4" x14ac:dyDescent="0.35">
      <c r="A5529">
        <v>5854</v>
      </c>
      <c r="B5529" t="s">
        <v>21836</v>
      </c>
      <c r="C5529">
        <v>0</v>
      </c>
      <c r="D5529" s="296">
        <v>1.41</v>
      </c>
    </row>
    <row r="5530" spans="1:4" x14ac:dyDescent="0.35">
      <c r="A5530">
        <v>5855</v>
      </c>
      <c r="B5530" t="s">
        <v>21837</v>
      </c>
      <c r="C5530">
        <v>0</v>
      </c>
      <c r="D5530" s="296">
        <v>1.41</v>
      </c>
    </row>
    <row r="5531" spans="1:4" x14ac:dyDescent="0.35">
      <c r="A5531">
        <v>5856</v>
      </c>
      <c r="B5531" t="s">
        <v>21838</v>
      </c>
      <c r="C5531">
        <v>0</v>
      </c>
      <c r="D5531" s="296">
        <v>7.891</v>
      </c>
    </row>
    <row r="5532" spans="1:4" x14ac:dyDescent="0.35">
      <c r="A5532">
        <v>5857</v>
      </c>
      <c r="B5532" t="s">
        <v>21839</v>
      </c>
      <c r="C5532">
        <v>0</v>
      </c>
      <c r="D5532" s="296">
        <v>5.7610000000000001</v>
      </c>
    </row>
    <row r="5533" spans="1:4" x14ac:dyDescent="0.35">
      <c r="A5533">
        <v>5858</v>
      </c>
      <c r="B5533" t="s">
        <v>21840</v>
      </c>
      <c r="C5533">
        <v>0</v>
      </c>
      <c r="D5533" s="296">
        <v>4.0810000000000004</v>
      </c>
    </row>
    <row r="5534" spans="1:4" x14ac:dyDescent="0.35">
      <c r="A5534">
        <v>5859</v>
      </c>
      <c r="B5534" t="s">
        <v>21841</v>
      </c>
      <c r="C5534">
        <v>0</v>
      </c>
      <c r="D5534" s="296">
        <v>7.5709999999999997</v>
      </c>
    </row>
    <row r="5535" spans="1:4" x14ac:dyDescent="0.35">
      <c r="A5535">
        <v>5860</v>
      </c>
      <c r="B5535" t="s">
        <v>21842</v>
      </c>
      <c r="C5535">
        <v>0</v>
      </c>
      <c r="D5535" s="296">
        <v>10.301</v>
      </c>
    </row>
    <row r="5536" spans="1:4" x14ac:dyDescent="0.35">
      <c r="A5536">
        <v>5861</v>
      </c>
      <c r="B5536" t="s">
        <v>21843</v>
      </c>
      <c r="C5536">
        <v>0</v>
      </c>
      <c r="D5536" s="296">
        <v>5.7110000000000003</v>
      </c>
    </row>
    <row r="5537" spans="1:4" x14ac:dyDescent="0.35">
      <c r="A5537">
        <v>5862</v>
      </c>
      <c r="B5537" t="s">
        <v>21844</v>
      </c>
      <c r="C5537">
        <v>0</v>
      </c>
      <c r="D5537" s="296">
        <v>7.7309999999999999</v>
      </c>
    </row>
    <row r="5538" spans="1:4" x14ac:dyDescent="0.35">
      <c r="A5538">
        <v>5863</v>
      </c>
      <c r="B5538" t="s">
        <v>21845</v>
      </c>
      <c r="C5538">
        <v>0</v>
      </c>
      <c r="D5538" s="296">
        <v>9.7910000000000004</v>
      </c>
    </row>
    <row r="5539" spans="1:4" x14ac:dyDescent="0.35">
      <c r="A5539">
        <v>5864</v>
      </c>
      <c r="B5539" t="s">
        <v>21846</v>
      </c>
      <c r="C5539">
        <v>0</v>
      </c>
      <c r="D5539" s="296">
        <v>4.4859999999999998</v>
      </c>
    </row>
    <row r="5540" spans="1:4" x14ac:dyDescent="0.35">
      <c r="A5540">
        <v>5865</v>
      </c>
      <c r="B5540" t="s">
        <v>21847</v>
      </c>
      <c r="C5540">
        <v>0</v>
      </c>
      <c r="D5540" s="296">
        <v>3.411</v>
      </c>
    </row>
    <row r="5541" spans="1:4" x14ac:dyDescent="0.35">
      <c r="A5541">
        <v>5869</v>
      </c>
      <c r="B5541" t="s">
        <v>21848</v>
      </c>
      <c r="C5541">
        <v>0</v>
      </c>
      <c r="D5541" s="296">
        <v>21.561</v>
      </c>
    </row>
    <row r="5542" spans="1:4" x14ac:dyDescent="0.35">
      <c r="A5542">
        <v>5870</v>
      </c>
      <c r="B5542" t="s">
        <v>21849</v>
      </c>
      <c r="C5542">
        <v>0</v>
      </c>
      <c r="D5542" s="296">
        <v>19.111000000000001</v>
      </c>
    </row>
    <row r="5543" spans="1:4" x14ac:dyDescent="0.35">
      <c r="A5543">
        <v>5871</v>
      </c>
      <c r="B5543" t="s">
        <v>21850</v>
      </c>
      <c r="C5543">
        <v>0</v>
      </c>
      <c r="D5543" s="296">
        <v>4.2</v>
      </c>
    </row>
    <row r="5544" spans="1:4" x14ac:dyDescent="0.35">
      <c r="A5544">
        <v>5872</v>
      </c>
      <c r="B5544" t="s">
        <v>21851</v>
      </c>
      <c r="C5544">
        <v>0</v>
      </c>
      <c r="D5544" s="296">
        <v>3.1</v>
      </c>
    </row>
    <row r="5545" spans="1:4" x14ac:dyDescent="0.35">
      <c r="A5545">
        <v>5873</v>
      </c>
      <c r="B5545" t="s">
        <v>21852</v>
      </c>
      <c r="C5545">
        <v>0</v>
      </c>
      <c r="D5545" s="296">
        <v>3.55</v>
      </c>
    </row>
    <row r="5546" spans="1:4" x14ac:dyDescent="0.35">
      <c r="A5546">
        <v>5874</v>
      </c>
      <c r="B5546" t="s">
        <v>21853</v>
      </c>
      <c r="C5546">
        <v>0</v>
      </c>
      <c r="D5546" s="296">
        <v>3.75</v>
      </c>
    </row>
    <row r="5547" spans="1:4" x14ac:dyDescent="0.35">
      <c r="A5547">
        <v>5875</v>
      </c>
      <c r="B5547" t="s">
        <v>21854</v>
      </c>
      <c r="C5547">
        <v>0</v>
      </c>
      <c r="D5547" s="296">
        <v>4.05</v>
      </c>
    </row>
    <row r="5548" spans="1:4" x14ac:dyDescent="0.35">
      <c r="A5548">
        <v>5876</v>
      </c>
      <c r="B5548" t="s">
        <v>21855</v>
      </c>
      <c r="C5548">
        <v>0</v>
      </c>
      <c r="D5548" s="296">
        <v>7.5</v>
      </c>
    </row>
    <row r="5549" spans="1:4" x14ac:dyDescent="0.35">
      <c r="A5549">
        <v>5877</v>
      </c>
      <c r="B5549" t="s">
        <v>21856</v>
      </c>
      <c r="C5549">
        <v>0</v>
      </c>
      <c r="D5549" s="296">
        <v>3.65</v>
      </c>
    </row>
    <row r="5550" spans="1:4" x14ac:dyDescent="0.35">
      <c r="A5550">
        <v>5878</v>
      </c>
      <c r="B5550" t="s">
        <v>21857</v>
      </c>
      <c r="C5550">
        <v>0</v>
      </c>
      <c r="D5550" s="296">
        <v>4.5</v>
      </c>
    </row>
    <row r="5551" spans="1:4" x14ac:dyDescent="0.35">
      <c r="A5551">
        <v>5879</v>
      </c>
      <c r="B5551" t="s">
        <v>21858</v>
      </c>
      <c r="C5551">
        <v>0</v>
      </c>
      <c r="D5551" s="296">
        <v>4.75</v>
      </c>
    </row>
    <row r="5552" spans="1:4" x14ac:dyDescent="0.35">
      <c r="A5552">
        <v>5880</v>
      </c>
      <c r="B5552" t="s">
        <v>21859</v>
      </c>
      <c r="C5552">
        <v>0</v>
      </c>
      <c r="D5552" s="296">
        <v>3.08</v>
      </c>
    </row>
    <row r="5553" spans="1:4" x14ac:dyDescent="0.35">
      <c r="A5553">
        <v>5881</v>
      </c>
      <c r="B5553" t="s">
        <v>21860</v>
      </c>
      <c r="C5553">
        <v>0</v>
      </c>
      <c r="D5553" s="296">
        <v>3.2</v>
      </c>
    </row>
    <row r="5554" spans="1:4" x14ac:dyDescent="0.35">
      <c r="A5554">
        <v>5882</v>
      </c>
      <c r="B5554" t="s">
        <v>21861</v>
      </c>
      <c r="C5554">
        <v>0</v>
      </c>
      <c r="D5554" s="296">
        <v>1.9</v>
      </c>
    </row>
    <row r="5555" spans="1:4" x14ac:dyDescent="0.35">
      <c r="A5555">
        <v>5883</v>
      </c>
      <c r="B5555" t="s">
        <v>21862</v>
      </c>
      <c r="C5555">
        <v>0</v>
      </c>
      <c r="D5555" s="296">
        <v>2</v>
      </c>
    </row>
    <row r="5556" spans="1:4" x14ac:dyDescent="0.35">
      <c r="A5556">
        <v>5884</v>
      </c>
      <c r="B5556" t="s">
        <v>21863</v>
      </c>
      <c r="C5556">
        <v>0</v>
      </c>
      <c r="D5556" s="296">
        <v>13.01</v>
      </c>
    </row>
    <row r="5557" spans="1:4" x14ac:dyDescent="0.35">
      <c r="A5557">
        <v>5885</v>
      </c>
      <c r="B5557" t="s">
        <v>21864</v>
      </c>
      <c r="C5557">
        <v>18</v>
      </c>
      <c r="D5557" s="296">
        <v>2.2029999999999998</v>
      </c>
    </row>
    <row r="5558" spans="1:4" x14ac:dyDescent="0.35">
      <c r="A5558">
        <v>5886</v>
      </c>
      <c r="B5558" t="s">
        <v>21865</v>
      </c>
      <c r="C5558">
        <v>0</v>
      </c>
      <c r="D5558" s="296">
        <v>14.946999999999999</v>
      </c>
    </row>
    <row r="5559" spans="1:4" x14ac:dyDescent="0.35">
      <c r="A5559">
        <v>5887</v>
      </c>
      <c r="B5559" t="s">
        <v>21866</v>
      </c>
      <c r="C5559">
        <v>0</v>
      </c>
      <c r="D5559" s="296">
        <v>6.6529999999999996</v>
      </c>
    </row>
    <row r="5560" spans="1:4" x14ac:dyDescent="0.35">
      <c r="A5560">
        <v>5889</v>
      </c>
      <c r="B5560" t="s">
        <v>21867</v>
      </c>
      <c r="C5560">
        <v>0</v>
      </c>
      <c r="D5560" s="296">
        <v>12.85</v>
      </c>
    </row>
    <row r="5561" spans="1:4" x14ac:dyDescent="0.35">
      <c r="A5561">
        <v>5890</v>
      </c>
      <c r="B5561" t="s">
        <v>21868</v>
      </c>
      <c r="C5561">
        <v>0</v>
      </c>
      <c r="D5561" s="296">
        <v>28.5</v>
      </c>
    </row>
    <row r="5562" spans="1:4" x14ac:dyDescent="0.35">
      <c r="A5562">
        <v>5891</v>
      </c>
      <c r="B5562" t="s">
        <v>21869</v>
      </c>
      <c r="C5562">
        <v>0</v>
      </c>
      <c r="D5562" s="296">
        <v>12.96</v>
      </c>
    </row>
    <row r="5563" spans="1:4" x14ac:dyDescent="0.35">
      <c r="A5563">
        <v>5892</v>
      </c>
      <c r="B5563" t="s">
        <v>21870</v>
      </c>
      <c r="C5563">
        <v>0</v>
      </c>
      <c r="D5563" s="296">
        <v>3.6970000000000001</v>
      </c>
    </row>
    <row r="5564" spans="1:4" x14ac:dyDescent="0.35">
      <c r="A5564">
        <v>5893</v>
      </c>
      <c r="B5564" t="s">
        <v>21871</v>
      </c>
      <c r="C5564">
        <v>0</v>
      </c>
      <c r="D5564" s="296">
        <v>16.207000000000001</v>
      </c>
    </row>
    <row r="5565" spans="1:4" x14ac:dyDescent="0.35">
      <c r="A5565">
        <v>5894</v>
      </c>
      <c r="B5565" t="s">
        <v>21872</v>
      </c>
      <c r="C5565">
        <v>0</v>
      </c>
      <c r="D5565" s="296">
        <v>13.99</v>
      </c>
    </row>
    <row r="5566" spans="1:4" x14ac:dyDescent="0.35">
      <c r="A5566">
        <v>5895</v>
      </c>
      <c r="B5566" t="s">
        <v>21873</v>
      </c>
      <c r="C5566">
        <v>0</v>
      </c>
      <c r="D5566" s="296">
        <v>28.896000000000001</v>
      </c>
    </row>
    <row r="5567" spans="1:4" x14ac:dyDescent="0.35">
      <c r="A5567">
        <v>5896</v>
      </c>
      <c r="B5567" t="s">
        <v>21874</v>
      </c>
      <c r="C5567">
        <v>0</v>
      </c>
      <c r="D5567" s="296">
        <v>26.196000000000002</v>
      </c>
    </row>
    <row r="5568" spans="1:4" x14ac:dyDescent="0.35">
      <c r="A5568">
        <v>5897</v>
      </c>
      <c r="B5568" t="s">
        <v>21875</v>
      </c>
      <c r="C5568">
        <v>0</v>
      </c>
      <c r="D5568" s="296">
        <v>17.16</v>
      </c>
    </row>
    <row r="5569" spans="1:4" x14ac:dyDescent="0.35">
      <c r="A5569">
        <v>5898</v>
      </c>
      <c r="B5569" t="s">
        <v>21876</v>
      </c>
      <c r="C5569">
        <v>0</v>
      </c>
      <c r="D5569" s="296">
        <v>15.95</v>
      </c>
    </row>
    <row r="5570" spans="1:4" x14ac:dyDescent="0.35">
      <c r="A5570">
        <v>5899</v>
      </c>
      <c r="B5570" t="s">
        <v>21877</v>
      </c>
      <c r="C5570">
        <v>0</v>
      </c>
      <c r="D5570" s="296">
        <v>21.896000000000001</v>
      </c>
    </row>
    <row r="5571" spans="1:4" x14ac:dyDescent="0.35">
      <c r="A5571">
        <v>5900</v>
      </c>
      <c r="B5571" t="s">
        <v>21878</v>
      </c>
      <c r="C5571">
        <v>0</v>
      </c>
      <c r="D5571" s="296">
        <v>29.13</v>
      </c>
    </row>
    <row r="5572" spans="1:4" x14ac:dyDescent="0.35">
      <c r="A5572">
        <v>5901</v>
      </c>
      <c r="B5572" t="s">
        <v>21879</v>
      </c>
      <c r="C5572">
        <v>0</v>
      </c>
      <c r="D5572" s="296">
        <v>17.2</v>
      </c>
    </row>
    <row r="5573" spans="1:4" x14ac:dyDescent="0.35">
      <c r="A5573">
        <v>5902</v>
      </c>
      <c r="B5573" t="s">
        <v>21880</v>
      </c>
      <c r="C5573">
        <v>0</v>
      </c>
      <c r="D5573" s="296">
        <v>34.9</v>
      </c>
    </row>
    <row r="5574" spans="1:4" x14ac:dyDescent="0.35">
      <c r="A5574">
        <v>5903</v>
      </c>
      <c r="B5574" t="s">
        <v>21881</v>
      </c>
      <c r="C5574">
        <v>0</v>
      </c>
      <c r="D5574" s="296">
        <v>100.07</v>
      </c>
    </row>
    <row r="5575" spans="1:4" x14ac:dyDescent="0.35">
      <c r="A5575">
        <v>5904</v>
      </c>
      <c r="B5575" t="s">
        <v>21882</v>
      </c>
      <c r="C5575">
        <v>0</v>
      </c>
      <c r="D5575" s="296">
        <v>78.05</v>
      </c>
    </row>
    <row r="5576" spans="1:4" x14ac:dyDescent="0.35">
      <c r="A5576">
        <v>5905</v>
      </c>
      <c r="B5576" t="s">
        <v>21883</v>
      </c>
      <c r="C5576">
        <v>0</v>
      </c>
      <c r="D5576" s="296">
        <v>54.465000000000003</v>
      </c>
    </row>
    <row r="5577" spans="1:4" x14ac:dyDescent="0.35">
      <c r="A5577">
        <v>5906</v>
      </c>
      <c r="B5577" t="s">
        <v>21884</v>
      </c>
      <c r="C5577">
        <v>0</v>
      </c>
      <c r="D5577" s="296">
        <v>64.75</v>
      </c>
    </row>
    <row r="5578" spans="1:4" x14ac:dyDescent="0.35">
      <c r="A5578">
        <v>5907</v>
      </c>
      <c r="B5578" t="s">
        <v>21885</v>
      </c>
      <c r="C5578">
        <v>0</v>
      </c>
      <c r="D5578" s="296">
        <v>55.42</v>
      </c>
    </row>
    <row r="5579" spans="1:4" x14ac:dyDescent="0.35">
      <c r="A5579">
        <v>5908</v>
      </c>
      <c r="B5579" t="s">
        <v>21886</v>
      </c>
      <c r="C5579">
        <v>0</v>
      </c>
      <c r="D5579" s="296">
        <v>5.37</v>
      </c>
    </row>
    <row r="5580" spans="1:4" x14ac:dyDescent="0.35">
      <c r="A5580">
        <v>5909</v>
      </c>
      <c r="B5580" t="s">
        <v>21887</v>
      </c>
      <c r="C5580">
        <v>9</v>
      </c>
      <c r="D5580" s="296">
        <v>8.91</v>
      </c>
    </row>
    <row r="5581" spans="1:4" x14ac:dyDescent="0.35">
      <c r="A5581">
        <v>5910</v>
      </c>
      <c r="B5581" t="s">
        <v>21888</v>
      </c>
      <c r="C5581">
        <v>9</v>
      </c>
      <c r="D5581" s="296">
        <v>14.87</v>
      </c>
    </row>
    <row r="5582" spans="1:4" x14ac:dyDescent="0.35">
      <c r="A5582">
        <v>5911</v>
      </c>
      <c r="B5582" t="s">
        <v>21889</v>
      </c>
      <c r="C5582">
        <v>6</v>
      </c>
      <c r="D5582" s="296">
        <v>16.809999999999999</v>
      </c>
    </row>
    <row r="5583" spans="1:4" x14ac:dyDescent="0.35">
      <c r="A5583">
        <v>5912</v>
      </c>
      <c r="B5583" t="s">
        <v>21890</v>
      </c>
      <c r="C5583">
        <v>0</v>
      </c>
      <c r="D5583" s="296">
        <v>15.06</v>
      </c>
    </row>
    <row r="5584" spans="1:4" x14ac:dyDescent="0.35">
      <c r="A5584">
        <v>5913</v>
      </c>
      <c r="B5584" t="s">
        <v>21891</v>
      </c>
      <c r="C5584">
        <v>0</v>
      </c>
      <c r="D5584" s="296">
        <v>16.809999999999999</v>
      </c>
    </row>
    <row r="5585" spans="1:4" x14ac:dyDescent="0.35">
      <c r="A5585">
        <v>5914</v>
      </c>
      <c r="B5585" t="s">
        <v>21892</v>
      </c>
      <c r="C5585">
        <v>0</v>
      </c>
      <c r="D5585" s="296">
        <v>13.834</v>
      </c>
    </row>
    <row r="5586" spans="1:4" x14ac:dyDescent="0.35">
      <c r="A5586">
        <v>5915</v>
      </c>
      <c r="B5586" t="s">
        <v>21893</v>
      </c>
      <c r="C5586">
        <v>15</v>
      </c>
      <c r="D5586" s="296">
        <v>14.071999999999999</v>
      </c>
    </row>
    <row r="5587" spans="1:4" x14ac:dyDescent="0.35">
      <c r="A5587">
        <v>5916</v>
      </c>
      <c r="B5587" t="s">
        <v>21894</v>
      </c>
      <c r="C5587">
        <v>0</v>
      </c>
      <c r="D5587" s="296">
        <v>27.75</v>
      </c>
    </row>
    <row r="5588" spans="1:4" x14ac:dyDescent="0.35">
      <c r="A5588">
        <v>5917</v>
      </c>
      <c r="B5588" t="s">
        <v>21895</v>
      </c>
      <c r="C5588">
        <v>3</v>
      </c>
      <c r="D5588" s="296">
        <v>30.33</v>
      </c>
    </row>
    <row r="5589" spans="1:4" x14ac:dyDescent="0.35">
      <c r="A5589">
        <v>5918</v>
      </c>
      <c r="B5589" t="s">
        <v>21896</v>
      </c>
      <c r="C5589">
        <v>0</v>
      </c>
      <c r="D5589" s="296">
        <v>12.613</v>
      </c>
    </row>
    <row r="5590" spans="1:4" x14ac:dyDescent="0.35">
      <c r="A5590">
        <v>5919</v>
      </c>
      <c r="B5590" t="s">
        <v>21897</v>
      </c>
      <c r="C5590">
        <v>0</v>
      </c>
      <c r="D5590" s="296">
        <v>13.9</v>
      </c>
    </row>
    <row r="5591" spans="1:4" x14ac:dyDescent="0.35">
      <c r="A5591">
        <v>5920</v>
      </c>
      <c r="B5591" t="s">
        <v>21898</v>
      </c>
      <c r="C5591">
        <v>0</v>
      </c>
      <c r="D5591" s="296">
        <v>184.27</v>
      </c>
    </row>
    <row r="5592" spans="1:4" x14ac:dyDescent="0.35">
      <c r="A5592">
        <v>5921</v>
      </c>
      <c r="B5592" t="s">
        <v>21899</v>
      </c>
      <c r="C5592">
        <v>0</v>
      </c>
      <c r="D5592" s="296">
        <v>82.95</v>
      </c>
    </row>
    <row r="5593" spans="1:4" x14ac:dyDescent="0.35">
      <c r="A5593">
        <v>5922</v>
      </c>
      <c r="B5593" t="s">
        <v>21900</v>
      </c>
      <c r="C5593">
        <v>0</v>
      </c>
      <c r="D5593" s="296">
        <v>60.22</v>
      </c>
    </row>
    <row r="5594" spans="1:4" x14ac:dyDescent="0.35">
      <c r="A5594">
        <v>5923</v>
      </c>
      <c r="B5594" t="s">
        <v>21901</v>
      </c>
      <c r="C5594">
        <v>0</v>
      </c>
      <c r="D5594" s="296">
        <v>83.2</v>
      </c>
    </row>
    <row r="5595" spans="1:4" x14ac:dyDescent="0.35">
      <c r="A5595">
        <v>5924</v>
      </c>
      <c r="B5595" t="s">
        <v>21902</v>
      </c>
      <c r="C5595">
        <v>0</v>
      </c>
      <c r="D5595" s="296">
        <v>9.76</v>
      </c>
    </row>
    <row r="5596" spans="1:4" x14ac:dyDescent="0.35">
      <c r="A5596">
        <v>5925</v>
      </c>
      <c r="B5596" t="s">
        <v>21903</v>
      </c>
      <c r="C5596">
        <v>0</v>
      </c>
      <c r="D5596" s="296">
        <v>94.58</v>
      </c>
    </row>
    <row r="5597" spans="1:4" x14ac:dyDescent="0.35">
      <c r="A5597">
        <v>5926</v>
      </c>
      <c r="B5597" t="s">
        <v>21904</v>
      </c>
      <c r="C5597">
        <v>0</v>
      </c>
      <c r="D5597" s="296">
        <v>75.099999999999994</v>
      </c>
    </row>
    <row r="5598" spans="1:4" x14ac:dyDescent="0.35">
      <c r="A5598">
        <v>5927</v>
      </c>
      <c r="B5598" t="s">
        <v>21905</v>
      </c>
      <c r="C5598">
        <v>0</v>
      </c>
      <c r="D5598" s="296">
        <v>131.85</v>
      </c>
    </row>
    <row r="5599" spans="1:4" x14ac:dyDescent="0.35">
      <c r="A5599">
        <v>5928</v>
      </c>
      <c r="B5599" t="s">
        <v>21906</v>
      </c>
      <c r="C5599">
        <v>0</v>
      </c>
      <c r="D5599" s="296">
        <v>134.41</v>
      </c>
    </row>
    <row r="5600" spans="1:4" x14ac:dyDescent="0.35">
      <c r="A5600">
        <v>5929</v>
      </c>
      <c r="B5600" t="s">
        <v>21907</v>
      </c>
      <c r="C5600">
        <v>0</v>
      </c>
      <c r="D5600" s="296">
        <v>3.2709999999999999</v>
      </c>
    </row>
    <row r="5601" spans="1:4" x14ac:dyDescent="0.35">
      <c r="A5601">
        <v>5930</v>
      </c>
      <c r="B5601" t="s">
        <v>21908</v>
      </c>
      <c r="C5601">
        <v>0</v>
      </c>
      <c r="D5601" s="296">
        <v>4.2610000000000001</v>
      </c>
    </row>
    <row r="5602" spans="1:4" x14ac:dyDescent="0.35">
      <c r="A5602">
        <v>5931</v>
      </c>
      <c r="B5602" t="s">
        <v>21909</v>
      </c>
      <c r="C5602">
        <v>12</v>
      </c>
      <c r="D5602" s="296">
        <v>5.27</v>
      </c>
    </row>
    <row r="5603" spans="1:4" x14ac:dyDescent="0.35">
      <c r="A5603">
        <v>5932</v>
      </c>
      <c r="B5603" t="s">
        <v>21910</v>
      </c>
      <c r="C5603">
        <v>0</v>
      </c>
      <c r="D5603" s="296">
        <v>68.86</v>
      </c>
    </row>
    <row r="5604" spans="1:4" x14ac:dyDescent="0.35">
      <c r="A5604">
        <v>5933</v>
      </c>
      <c r="B5604" t="s">
        <v>21911</v>
      </c>
      <c r="C5604">
        <v>0</v>
      </c>
      <c r="D5604" s="296">
        <v>17.888000000000002</v>
      </c>
    </row>
    <row r="5605" spans="1:4" x14ac:dyDescent="0.35">
      <c r="A5605">
        <v>5934</v>
      </c>
      <c r="B5605" t="s">
        <v>21912</v>
      </c>
      <c r="C5605">
        <v>12</v>
      </c>
      <c r="D5605" s="296">
        <v>18.158000000000001</v>
      </c>
    </row>
    <row r="5606" spans="1:4" x14ac:dyDescent="0.35">
      <c r="A5606">
        <v>5935</v>
      </c>
      <c r="B5606" t="s">
        <v>21913</v>
      </c>
      <c r="C5606">
        <v>0</v>
      </c>
      <c r="D5606" s="296">
        <v>21.268000000000001</v>
      </c>
    </row>
    <row r="5607" spans="1:4" x14ac:dyDescent="0.35">
      <c r="A5607">
        <v>5936</v>
      </c>
      <c r="B5607" t="s">
        <v>21914</v>
      </c>
      <c r="C5607">
        <v>0</v>
      </c>
      <c r="D5607" s="296">
        <v>20.398</v>
      </c>
    </row>
    <row r="5608" spans="1:4" x14ac:dyDescent="0.35">
      <c r="A5608">
        <v>5937</v>
      </c>
      <c r="B5608" t="s">
        <v>21915</v>
      </c>
      <c r="C5608">
        <v>0</v>
      </c>
      <c r="D5608" s="296">
        <v>15.276</v>
      </c>
    </row>
    <row r="5609" spans="1:4" x14ac:dyDescent="0.35">
      <c r="A5609">
        <v>5938</v>
      </c>
      <c r="B5609" t="s">
        <v>21916</v>
      </c>
      <c r="C5609">
        <v>0</v>
      </c>
      <c r="D5609" s="296">
        <v>11.715999999999999</v>
      </c>
    </row>
    <row r="5610" spans="1:4" x14ac:dyDescent="0.35">
      <c r="A5610">
        <v>5939</v>
      </c>
      <c r="B5610" t="s">
        <v>21917</v>
      </c>
      <c r="C5610">
        <v>0</v>
      </c>
      <c r="D5610" s="296">
        <v>17.28</v>
      </c>
    </row>
    <row r="5611" spans="1:4" x14ac:dyDescent="0.35">
      <c r="A5611">
        <v>5940</v>
      </c>
      <c r="B5611" t="s">
        <v>21918</v>
      </c>
      <c r="C5611">
        <v>0</v>
      </c>
      <c r="D5611" s="296">
        <v>9.32</v>
      </c>
    </row>
    <row r="5612" spans="1:4" x14ac:dyDescent="0.35">
      <c r="A5612">
        <v>5941</v>
      </c>
      <c r="B5612" t="s">
        <v>21919</v>
      </c>
      <c r="C5612">
        <v>0</v>
      </c>
      <c r="D5612" s="296">
        <v>14.074999999999999</v>
      </c>
    </row>
    <row r="5613" spans="1:4" x14ac:dyDescent="0.35">
      <c r="A5613">
        <v>5942</v>
      </c>
      <c r="B5613" t="s">
        <v>21920</v>
      </c>
      <c r="C5613">
        <v>0</v>
      </c>
      <c r="D5613" s="296">
        <v>23.85</v>
      </c>
    </row>
    <row r="5614" spans="1:4" x14ac:dyDescent="0.35">
      <c r="A5614">
        <v>5943</v>
      </c>
      <c r="B5614" t="s">
        <v>21921</v>
      </c>
      <c r="C5614">
        <v>0</v>
      </c>
      <c r="D5614" s="296">
        <v>23.73</v>
      </c>
    </row>
    <row r="5615" spans="1:4" x14ac:dyDescent="0.35">
      <c r="A5615">
        <v>5944</v>
      </c>
      <c r="B5615" t="s">
        <v>21922</v>
      </c>
      <c r="C5615">
        <v>0</v>
      </c>
      <c r="D5615" s="296">
        <v>7.68</v>
      </c>
    </row>
    <row r="5616" spans="1:4" x14ac:dyDescent="0.35">
      <c r="A5616">
        <v>5945</v>
      </c>
      <c r="B5616" t="s">
        <v>21923</v>
      </c>
      <c r="C5616">
        <v>0</v>
      </c>
      <c r="D5616" s="296">
        <v>12.832000000000001</v>
      </c>
    </row>
    <row r="5617" spans="1:4" x14ac:dyDescent="0.35">
      <c r="A5617">
        <v>5946</v>
      </c>
      <c r="B5617" t="s">
        <v>21924</v>
      </c>
      <c r="C5617">
        <v>0</v>
      </c>
      <c r="D5617" s="296">
        <v>12.006</v>
      </c>
    </row>
    <row r="5618" spans="1:4" x14ac:dyDescent="0.35">
      <c r="A5618">
        <v>5947</v>
      </c>
      <c r="B5618" t="s">
        <v>21925</v>
      </c>
      <c r="C5618">
        <v>12</v>
      </c>
      <c r="D5618" s="296">
        <v>8</v>
      </c>
    </row>
    <row r="5619" spans="1:4" x14ac:dyDescent="0.35">
      <c r="A5619">
        <v>5948</v>
      </c>
      <c r="B5619" t="s">
        <v>21926</v>
      </c>
      <c r="C5619">
        <v>0</v>
      </c>
      <c r="D5619" s="296">
        <v>6.27</v>
      </c>
    </row>
    <row r="5620" spans="1:4" x14ac:dyDescent="0.35">
      <c r="A5620">
        <v>5949</v>
      </c>
      <c r="B5620" t="s">
        <v>21927</v>
      </c>
      <c r="C5620">
        <v>0</v>
      </c>
      <c r="D5620" s="296">
        <v>7.65</v>
      </c>
    </row>
    <row r="5621" spans="1:4" x14ac:dyDescent="0.35">
      <c r="A5621">
        <v>5950</v>
      </c>
      <c r="B5621" t="s">
        <v>21928</v>
      </c>
      <c r="C5621">
        <v>0</v>
      </c>
      <c r="D5621" s="296">
        <v>36.222999999999999</v>
      </c>
    </row>
    <row r="5622" spans="1:4" x14ac:dyDescent="0.35">
      <c r="A5622">
        <v>5951</v>
      </c>
      <c r="B5622" t="s">
        <v>21929</v>
      </c>
      <c r="C5622">
        <v>0</v>
      </c>
      <c r="D5622" s="296">
        <v>156.9</v>
      </c>
    </row>
    <row r="5623" spans="1:4" x14ac:dyDescent="0.35">
      <c r="A5623">
        <v>5952</v>
      </c>
      <c r="B5623" t="s">
        <v>21930</v>
      </c>
      <c r="C5623">
        <v>54</v>
      </c>
      <c r="D5623" s="296">
        <v>11.4</v>
      </c>
    </row>
    <row r="5624" spans="1:4" x14ac:dyDescent="0.35">
      <c r="A5624">
        <v>5953</v>
      </c>
      <c r="B5624" t="s">
        <v>21931</v>
      </c>
      <c r="C5624">
        <v>6</v>
      </c>
      <c r="D5624" s="296">
        <v>26.91</v>
      </c>
    </row>
    <row r="5625" spans="1:4" x14ac:dyDescent="0.35">
      <c r="A5625">
        <v>5954</v>
      </c>
      <c r="B5625" t="s">
        <v>21932</v>
      </c>
      <c r="C5625">
        <v>0</v>
      </c>
      <c r="D5625" s="296">
        <v>36.1</v>
      </c>
    </row>
    <row r="5626" spans="1:4" x14ac:dyDescent="0.35">
      <c r="A5626">
        <v>5955</v>
      </c>
      <c r="B5626" t="s">
        <v>21933</v>
      </c>
      <c r="C5626">
        <v>3</v>
      </c>
      <c r="D5626" s="296">
        <v>30.135999999999999</v>
      </c>
    </row>
    <row r="5627" spans="1:4" x14ac:dyDescent="0.35">
      <c r="A5627">
        <v>5956</v>
      </c>
      <c r="B5627" t="s">
        <v>21934</v>
      </c>
      <c r="C5627">
        <v>0</v>
      </c>
      <c r="D5627" s="296">
        <v>59.052999999999997</v>
      </c>
    </row>
    <row r="5628" spans="1:4" x14ac:dyDescent="0.35">
      <c r="A5628">
        <v>5957</v>
      </c>
      <c r="B5628" t="s">
        <v>21935</v>
      </c>
      <c r="C5628">
        <v>0</v>
      </c>
      <c r="D5628" s="296">
        <v>17.86</v>
      </c>
    </row>
    <row r="5629" spans="1:4" x14ac:dyDescent="0.35">
      <c r="A5629">
        <v>5958</v>
      </c>
      <c r="B5629" t="s">
        <v>21936</v>
      </c>
      <c r="C5629">
        <v>0</v>
      </c>
      <c r="D5629" s="296">
        <v>8.98</v>
      </c>
    </row>
    <row r="5630" spans="1:4" x14ac:dyDescent="0.35">
      <c r="A5630">
        <v>5959</v>
      </c>
      <c r="B5630" t="s">
        <v>21937</v>
      </c>
      <c r="C5630">
        <v>0</v>
      </c>
      <c r="D5630" s="296">
        <v>185.39</v>
      </c>
    </row>
    <row r="5631" spans="1:4" x14ac:dyDescent="0.35">
      <c r="A5631">
        <v>5960</v>
      </c>
      <c r="B5631" t="s">
        <v>21938</v>
      </c>
      <c r="C5631">
        <v>0</v>
      </c>
      <c r="D5631" s="296">
        <v>365.9</v>
      </c>
    </row>
    <row r="5632" spans="1:4" x14ac:dyDescent="0.35">
      <c r="A5632">
        <v>5961</v>
      </c>
      <c r="B5632" t="s">
        <v>21939</v>
      </c>
      <c r="C5632">
        <v>0</v>
      </c>
      <c r="D5632" s="296">
        <v>23.45</v>
      </c>
    </row>
    <row r="5633" spans="1:4" x14ac:dyDescent="0.35">
      <c r="A5633">
        <v>5962</v>
      </c>
      <c r="B5633" t="s">
        <v>21940</v>
      </c>
      <c r="C5633">
        <v>0</v>
      </c>
      <c r="D5633" s="296">
        <v>11.11</v>
      </c>
    </row>
    <row r="5634" spans="1:4" x14ac:dyDescent="0.35">
      <c r="A5634">
        <v>5963</v>
      </c>
      <c r="B5634" t="s">
        <v>21941</v>
      </c>
      <c r="C5634">
        <v>0</v>
      </c>
      <c r="D5634" s="296">
        <v>22.8</v>
      </c>
    </row>
    <row r="5635" spans="1:4" x14ac:dyDescent="0.35">
      <c r="A5635">
        <v>5964</v>
      </c>
      <c r="B5635" t="s">
        <v>21942</v>
      </c>
      <c r="C5635">
        <v>0</v>
      </c>
      <c r="D5635" s="296">
        <v>9.7100000000000009</v>
      </c>
    </row>
    <row r="5636" spans="1:4" x14ac:dyDescent="0.35">
      <c r="A5636">
        <v>5965</v>
      </c>
      <c r="B5636" t="s">
        <v>21943</v>
      </c>
      <c r="C5636">
        <v>0</v>
      </c>
      <c r="D5636" s="296">
        <v>34.93</v>
      </c>
    </row>
    <row r="5637" spans="1:4" x14ac:dyDescent="0.35">
      <c r="A5637">
        <v>5966</v>
      </c>
      <c r="B5637" t="s">
        <v>21944</v>
      </c>
      <c r="C5637">
        <v>0</v>
      </c>
      <c r="D5637" s="296">
        <v>43.45</v>
      </c>
    </row>
    <row r="5638" spans="1:4" x14ac:dyDescent="0.35">
      <c r="A5638">
        <v>5967</v>
      </c>
      <c r="B5638" t="s">
        <v>21945</v>
      </c>
      <c r="C5638">
        <v>0</v>
      </c>
      <c r="D5638" s="296">
        <v>16</v>
      </c>
    </row>
    <row r="5639" spans="1:4" x14ac:dyDescent="0.35">
      <c r="A5639">
        <v>5968</v>
      </c>
      <c r="B5639" t="s">
        <v>21946</v>
      </c>
      <c r="C5639">
        <v>0</v>
      </c>
      <c r="D5639" s="296">
        <v>19.87</v>
      </c>
    </row>
    <row r="5640" spans="1:4" x14ac:dyDescent="0.35">
      <c r="A5640">
        <v>5969</v>
      </c>
      <c r="B5640" t="s">
        <v>21947</v>
      </c>
      <c r="C5640">
        <v>0</v>
      </c>
      <c r="D5640" s="296">
        <v>11.38</v>
      </c>
    </row>
    <row r="5641" spans="1:4" x14ac:dyDescent="0.35">
      <c r="A5641">
        <v>5970</v>
      </c>
      <c r="B5641" t="s">
        <v>21948</v>
      </c>
      <c r="C5641">
        <v>0</v>
      </c>
      <c r="D5641" s="296">
        <v>14.94</v>
      </c>
    </row>
    <row r="5642" spans="1:4" x14ac:dyDescent="0.35">
      <c r="A5642">
        <v>5971</v>
      </c>
      <c r="B5642" t="s">
        <v>21949</v>
      </c>
      <c r="C5642">
        <v>6</v>
      </c>
      <c r="D5642" s="296">
        <v>22.26</v>
      </c>
    </row>
    <row r="5643" spans="1:4" x14ac:dyDescent="0.35">
      <c r="A5643">
        <v>5972</v>
      </c>
      <c r="B5643" t="s">
        <v>21950</v>
      </c>
      <c r="C5643">
        <v>0</v>
      </c>
      <c r="D5643" s="296">
        <v>20.66</v>
      </c>
    </row>
    <row r="5644" spans="1:4" x14ac:dyDescent="0.35">
      <c r="A5644">
        <v>5973</v>
      </c>
      <c r="B5644" t="s">
        <v>21951</v>
      </c>
      <c r="C5644">
        <v>0</v>
      </c>
      <c r="D5644" s="296">
        <v>26.61</v>
      </c>
    </row>
    <row r="5645" spans="1:4" x14ac:dyDescent="0.35">
      <c r="A5645">
        <v>5974</v>
      </c>
      <c r="B5645" t="s">
        <v>21952</v>
      </c>
      <c r="C5645">
        <v>0</v>
      </c>
      <c r="D5645" s="296">
        <v>17.75</v>
      </c>
    </row>
    <row r="5646" spans="1:4" x14ac:dyDescent="0.35">
      <c r="A5646">
        <v>5975</v>
      </c>
      <c r="B5646" t="s">
        <v>21953</v>
      </c>
      <c r="C5646">
        <v>0</v>
      </c>
      <c r="D5646" s="296">
        <v>7.86</v>
      </c>
    </row>
    <row r="5647" spans="1:4" x14ac:dyDescent="0.35">
      <c r="A5647">
        <v>5976</v>
      </c>
      <c r="B5647" t="s">
        <v>21954</v>
      </c>
      <c r="C5647">
        <v>6</v>
      </c>
      <c r="D5647" s="296">
        <v>17.91</v>
      </c>
    </row>
    <row r="5648" spans="1:4" x14ac:dyDescent="0.35">
      <c r="A5648">
        <v>5977</v>
      </c>
      <c r="B5648" t="s">
        <v>21955</v>
      </c>
      <c r="C5648">
        <v>9</v>
      </c>
      <c r="D5648" s="296">
        <v>19.260000000000002</v>
      </c>
    </row>
    <row r="5649" spans="1:4" x14ac:dyDescent="0.35">
      <c r="A5649">
        <v>5978</v>
      </c>
      <c r="B5649" t="s">
        <v>21956</v>
      </c>
      <c r="C5649">
        <v>0</v>
      </c>
      <c r="D5649" s="296">
        <v>16.27</v>
      </c>
    </row>
    <row r="5650" spans="1:4" x14ac:dyDescent="0.35">
      <c r="A5650">
        <v>5979</v>
      </c>
      <c r="B5650" t="s">
        <v>21957</v>
      </c>
      <c r="C5650">
        <v>0</v>
      </c>
      <c r="D5650" s="296">
        <v>21.832999999999998</v>
      </c>
    </row>
    <row r="5651" spans="1:4" x14ac:dyDescent="0.35">
      <c r="A5651">
        <v>5980</v>
      </c>
      <c r="B5651" t="s">
        <v>21958</v>
      </c>
      <c r="C5651">
        <v>0</v>
      </c>
      <c r="D5651" s="296">
        <v>23.74</v>
      </c>
    </row>
    <row r="5652" spans="1:4" x14ac:dyDescent="0.35">
      <c r="A5652">
        <v>5981</v>
      </c>
      <c r="B5652" t="s">
        <v>21959</v>
      </c>
      <c r="C5652">
        <v>0</v>
      </c>
      <c r="D5652" s="296">
        <v>45.9</v>
      </c>
    </row>
    <row r="5653" spans="1:4" x14ac:dyDescent="0.35">
      <c r="A5653">
        <v>5982</v>
      </c>
      <c r="B5653" t="s">
        <v>21960</v>
      </c>
      <c r="C5653">
        <v>0</v>
      </c>
      <c r="D5653" s="296">
        <v>53.9</v>
      </c>
    </row>
    <row r="5654" spans="1:4" x14ac:dyDescent="0.35">
      <c r="A5654">
        <v>5983</v>
      </c>
      <c r="B5654" t="s">
        <v>21961</v>
      </c>
      <c r="C5654">
        <v>0</v>
      </c>
      <c r="D5654" s="296">
        <v>51.7</v>
      </c>
    </row>
    <row r="5655" spans="1:4" x14ac:dyDescent="0.35">
      <c r="A5655">
        <v>5984</v>
      </c>
      <c r="B5655" t="s">
        <v>21962</v>
      </c>
      <c r="C5655">
        <v>6</v>
      </c>
      <c r="D5655" s="296">
        <v>10.88</v>
      </c>
    </row>
    <row r="5656" spans="1:4" x14ac:dyDescent="0.35">
      <c r="A5656">
        <v>5985</v>
      </c>
      <c r="B5656" t="s">
        <v>21963</v>
      </c>
      <c r="C5656">
        <v>0</v>
      </c>
      <c r="D5656" s="296">
        <v>35</v>
      </c>
    </row>
    <row r="5657" spans="1:4" x14ac:dyDescent="0.35">
      <c r="A5657">
        <v>5986</v>
      </c>
      <c r="B5657" t="s">
        <v>21964</v>
      </c>
      <c r="C5657">
        <v>0</v>
      </c>
      <c r="D5657" s="296">
        <v>73.92</v>
      </c>
    </row>
    <row r="5658" spans="1:4" x14ac:dyDescent="0.35">
      <c r="A5658">
        <v>5987</v>
      </c>
      <c r="B5658" t="s">
        <v>21965</v>
      </c>
      <c r="C5658">
        <v>0</v>
      </c>
      <c r="D5658" s="296">
        <v>24.884</v>
      </c>
    </row>
    <row r="5659" spans="1:4" x14ac:dyDescent="0.35">
      <c r="A5659">
        <v>5988</v>
      </c>
      <c r="B5659" t="s">
        <v>21966</v>
      </c>
      <c r="C5659">
        <v>0</v>
      </c>
      <c r="D5659" s="296">
        <v>28.614999999999998</v>
      </c>
    </row>
    <row r="5660" spans="1:4" x14ac:dyDescent="0.35">
      <c r="A5660">
        <v>5989</v>
      </c>
      <c r="B5660" t="s">
        <v>21967</v>
      </c>
      <c r="C5660">
        <v>0</v>
      </c>
      <c r="D5660" s="296">
        <v>51.98</v>
      </c>
    </row>
    <row r="5661" spans="1:4" x14ac:dyDescent="0.35">
      <c r="A5661">
        <v>5990</v>
      </c>
      <c r="B5661" t="s">
        <v>21968</v>
      </c>
      <c r="C5661">
        <v>0</v>
      </c>
      <c r="D5661" s="296">
        <v>59.1</v>
      </c>
    </row>
    <row r="5662" spans="1:4" x14ac:dyDescent="0.35">
      <c r="A5662">
        <v>5991</v>
      </c>
      <c r="B5662" t="s">
        <v>21969</v>
      </c>
      <c r="C5662">
        <v>0</v>
      </c>
      <c r="D5662" s="296">
        <v>19.835999999999999</v>
      </c>
    </row>
    <row r="5663" spans="1:4" x14ac:dyDescent="0.35">
      <c r="A5663">
        <v>5992</v>
      </c>
      <c r="B5663" t="s">
        <v>21970</v>
      </c>
      <c r="C5663">
        <v>0</v>
      </c>
      <c r="D5663" s="296">
        <v>47.63</v>
      </c>
    </row>
    <row r="5664" spans="1:4" x14ac:dyDescent="0.35">
      <c r="A5664">
        <v>5993</v>
      </c>
      <c r="B5664" t="s">
        <v>21971</v>
      </c>
      <c r="C5664">
        <v>0</v>
      </c>
      <c r="D5664" s="296">
        <v>33.229999999999997</v>
      </c>
    </row>
    <row r="5665" spans="1:4" x14ac:dyDescent="0.35">
      <c r="A5665">
        <v>5994</v>
      </c>
      <c r="B5665" t="s">
        <v>21972</v>
      </c>
      <c r="C5665">
        <v>0</v>
      </c>
      <c r="D5665" s="296">
        <v>11.83</v>
      </c>
    </row>
    <row r="5666" spans="1:4" x14ac:dyDescent="0.35">
      <c r="A5666">
        <v>5995</v>
      </c>
      <c r="B5666" t="s">
        <v>21973</v>
      </c>
      <c r="C5666">
        <v>0</v>
      </c>
      <c r="D5666" s="296">
        <v>9.9600000000000009</v>
      </c>
    </row>
    <row r="5667" spans="1:4" x14ac:dyDescent="0.35">
      <c r="A5667">
        <v>5996</v>
      </c>
      <c r="B5667" t="s">
        <v>21974</v>
      </c>
      <c r="C5667">
        <v>0</v>
      </c>
      <c r="D5667" s="296">
        <v>10</v>
      </c>
    </row>
    <row r="5668" spans="1:4" x14ac:dyDescent="0.35">
      <c r="A5668">
        <v>5997</v>
      </c>
      <c r="B5668" t="s">
        <v>21975</v>
      </c>
      <c r="C5668">
        <v>0</v>
      </c>
      <c r="D5668" s="296">
        <v>19.3</v>
      </c>
    </row>
    <row r="5669" spans="1:4" x14ac:dyDescent="0.35">
      <c r="A5669">
        <v>5998</v>
      </c>
      <c r="B5669" t="s">
        <v>21976</v>
      </c>
      <c r="C5669">
        <v>0</v>
      </c>
      <c r="D5669" s="296">
        <v>15.05</v>
      </c>
    </row>
    <row r="5670" spans="1:4" x14ac:dyDescent="0.35">
      <c r="A5670">
        <v>5999</v>
      </c>
      <c r="B5670" t="s">
        <v>21977</v>
      </c>
      <c r="C5670">
        <v>0</v>
      </c>
      <c r="D5670" s="296">
        <v>19.835000000000001</v>
      </c>
    </row>
    <row r="5671" spans="1:4" x14ac:dyDescent="0.35">
      <c r="A5671">
        <v>6000</v>
      </c>
      <c r="B5671" t="s">
        <v>21978</v>
      </c>
      <c r="C5671">
        <v>0</v>
      </c>
      <c r="D5671" s="296">
        <v>31.88</v>
      </c>
    </row>
    <row r="5672" spans="1:4" x14ac:dyDescent="0.35">
      <c r="A5672">
        <v>6001</v>
      </c>
      <c r="B5672" t="s">
        <v>21979</v>
      </c>
      <c r="C5672">
        <v>0</v>
      </c>
      <c r="D5672" s="296">
        <v>13.22</v>
      </c>
    </row>
    <row r="5673" spans="1:4" x14ac:dyDescent="0.35">
      <c r="A5673">
        <v>6003</v>
      </c>
      <c r="B5673" t="s">
        <v>21980</v>
      </c>
      <c r="C5673">
        <v>0</v>
      </c>
      <c r="D5673" s="296">
        <v>104.5</v>
      </c>
    </row>
    <row r="5674" spans="1:4" x14ac:dyDescent="0.35">
      <c r="A5674">
        <v>6004</v>
      </c>
      <c r="B5674" t="s">
        <v>21981</v>
      </c>
      <c r="C5674">
        <v>0</v>
      </c>
      <c r="D5674" s="296">
        <v>6.23</v>
      </c>
    </row>
    <row r="5675" spans="1:4" x14ac:dyDescent="0.35">
      <c r="A5675">
        <v>6005</v>
      </c>
      <c r="B5675" t="s">
        <v>21982</v>
      </c>
      <c r="C5675">
        <v>0</v>
      </c>
      <c r="D5675" s="296">
        <v>17.579999999999998</v>
      </c>
    </row>
    <row r="5676" spans="1:4" x14ac:dyDescent="0.35">
      <c r="A5676">
        <v>6006</v>
      </c>
      <c r="B5676" t="s">
        <v>21983</v>
      </c>
      <c r="C5676">
        <v>0</v>
      </c>
      <c r="D5676" s="296">
        <v>0</v>
      </c>
    </row>
    <row r="5677" spans="1:4" x14ac:dyDescent="0.35">
      <c r="A5677">
        <v>6007</v>
      </c>
      <c r="B5677" t="s">
        <v>21984</v>
      </c>
      <c r="C5677">
        <v>0</v>
      </c>
      <c r="D5677" s="296">
        <v>13.76</v>
      </c>
    </row>
    <row r="5678" spans="1:4" x14ac:dyDescent="0.35">
      <c r="A5678">
        <v>6008</v>
      </c>
      <c r="B5678" t="s">
        <v>21985</v>
      </c>
      <c r="C5678">
        <v>0</v>
      </c>
      <c r="D5678" s="296">
        <v>11.16</v>
      </c>
    </row>
    <row r="5679" spans="1:4" x14ac:dyDescent="0.35">
      <c r="A5679">
        <v>6009</v>
      </c>
      <c r="B5679" t="s">
        <v>21986</v>
      </c>
      <c r="C5679">
        <v>0</v>
      </c>
      <c r="D5679" s="296">
        <v>3.56</v>
      </c>
    </row>
    <row r="5680" spans="1:4" x14ac:dyDescent="0.35">
      <c r="A5680">
        <v>6010</v>
      </c>
      <c r="B5680" t="s">
        <v>21987</v>
      </c>
      <c r="C5680">
        <v>0</v>
      </c>
      <c r="D5680" s="296">
        <v>3.56</v>
      </c>
    </row>
    <row r="5681" spans="1:4" x14ac:dyDescent="0.35">
      <c r="A5681">
        <v>6011</v>
      </c>
      <c r="B5681" t="s">
        <v>21988</v>
      </c>
      <c r="C5681">
        <v>0</v>
      </c>
      <c r="D5681" s="296">
        <v>3.56</v>
      </c>
    </row>
    <row r="5682" spans="1:4" x14ac:dyDescent="0.35">
      <c r="A5682">
        <v>6012</v>
      </c>
      <c r="B5682" t="s">
        <v>21989</v>
      </c>
      <c r="C5682">
        <v>36</v>
      </c>
      <c r="D5682" s="296">
        <v>4.12</v>
      </c>
    </row>
    <row r="5683" spans="1:4" x14ac:dyDescent="0.35">
      <c r="A5683">
        <v>6013</v>
      </c>
      <c r="B5683" t="s">
        <v>21990</v>
      </c>
      <c r="C5683">
        <v>12</v>
      </c>
      <c r="D5683" s="296">
        <v>4.12</v>
      </c>
    </row>
    <row r="5684" spans="1:4" x14ac:dyDescent="0.35">
      <c r="A5684">
        <v>6014</v>
      </c>
      <c r="B5684" t="s">
        <v>21991</v>
      </c>
      <c r="C5684">
        <v>0</v>
      </c>
      <c r="D5684" s="296">
        <v>3.56</v>
      </c>
    </row>
    <row r="5685" spans="1:4" x14ac:dyDescent="0.35">
      <c r="A5685">
        <v>6015</v>
      </c>
      <c r="B5685" t="s">
        <v>21992</v>
      </c>
      <c r="C5685">
        <v>0</v>
      </c>
      <c r="D5685" s="296">
        <v>3.6850000000000001</v>
      </c>
    </row>
    <row r="5686" spans="1:4" x14ac:dyDescent="0.35">
      <c r="A5686">
        <v>6016</v>
      </c>
      <c r="B5686" t="s">
        <v>21993</v>
      </c>
      <c r="C5686">
        <v>9</v>
      </c>
      <c r="D5686" s="296">
        <v>13.11</v>
      </c>
    </row>
    <row r="5687" spans="1:4" x14ac:dyDescent="0.35">
      <c r="A5687">
        <v>6017</v>
      </c>
      <c r="B5687" t="s">
        <v>21994</v>
      </c>
      <c r="C5687">
        <v>0</v>
      </c>
      <c r="D5687" s="296">
        <v>10.3</v>
      </c>
    </row>
    <row r="5688" spans="1:4" x14ac:dyDescent="0.35">
      <c r="A5688">
        <v>6018</v>
      </c>
      <c r="B5688" t="s">
        <v>21995</v>
      </c>
      <c r="C5688">
        <v>0</v>
      </c>
      <c r="D5688" s="296">
        <v>12.4</v>
      </c>
    </row>
    <row r="5689" spans="1:4" x14ac:dyDescent="0.35">
      <c r="A5689">
        <v>6019</v>
      </c>
      <c r="B5689" t="s">
        <v>21996</v>
      </c>
      <c r="C5689">
        <v>3</v>
      </c>
      <c r="D5689" s="296">
        <v>25.01</v>
      </c>
    </row>
    <row r="5690" spans="1:4" x14ac:dyDescent="0.35">
      <c r="A5690">
        <v>6020</v>
      </c>
      <c r="B5690" t="s">
        <v>21997</v>
      </c>
      <c r="C5690">
        <v>0</v>
      </c>
      <c r="D5690" s="296">
        <v>7.33</v>
      </c>
    </row>
    <row r="5691" spans="1:4" x14ac:dyDescent="0.35">
      <c r="A5691">
        <v>6021</v>
      </c>
      <c r="B5691" t="s">
        <v>21998</v>
      </c>
      <c r="C5691">
        <v>0</v>
      </c>
      <c r="D5691" s="296">
        <v>14.61</v>
      </c>
    </row>
    <row r="5692" spans="1:4" x14ac:dyDescent="0.35">
      <c r="A5692">
        <v>6022</v>
      </c>
      <c r="B5692" t="s">
        <v>21999</v>
      </c>
      <c r="C5692">
        <v>0</v>
      </c>
      <c r="D5692" s="296">
        <v>14.9</v>
      </c>
    </row>
    <row r="5693" spans="1:4" x14ac:dyDescent="0.35">
      <c r="A5693">
        <v>6023</v>
      </c>
      <c r="B5693" t="s">
        <v>22000</v>
      </c>
      <c r="C5693">
        <v>0</v>
      </c>
      <c r="D5693" s="296">
        <v>0</v>
      </c>
    </row>
    <row r="5694" spans="1:4" x14ac:dyDescent="0.35">
      <c r="A5694">
        <v>6024</v>
      </c>
      <c r="B5694" t="s">
        <v>22001</v>
      </c>
      <c r="C5694">
        <v>6</v>
      </c>
      <c r="D5694" s="296">
        <v>22.3</v>
      </c>
    </row>
    <row r="5695" spans="1:4" x14ac:dyDescent="0.35">
      <c r="A5695">
        <v>6025</v>
      </c>
      <c r="B5695" t="s">
        <v>22002</v>
      </c>
      <c r="C5695">
        <v>0</v>
      </c>
      <c r="D5695" s="296">
        <v>8.6999999999999993</v>
      </c>
    </row>
    <row r="5696" spans="1:4" x14ac:dyDescent="0.35">
      <c r="A5696">
        <v>6026</v>
      </c>
      <c r="B5696" t="s">
        <v>22003</v>
      </c>
      <c r="C5696">
        <v>0</v>
      </c>
      <c r="D5696" s="296">
        <v>16.579999999999998</v>
      </c>
    </row>
    <row r="5697" spans="1:4" x14ac:dyDescent="0.35">
      <c r="A5697">
        <v>6027</v>
      </c>
      <c r="B5697" t="s">
        <v>22004</v>
      </c>
      <c r="C5697">
        <v>0</v>
      </c>
      <c r="D5697" s="296">
        <v>18.07</v>
      </c>
    </row>
    <row r="5698" spans="1:4" x14ac:dyDescent="0.35">
      <c r="A5698">
        <v>6028</v>
      </c>
      <c r="B5698" t="s">
        <v>22005</v>
      </c>
      <c r="C5698">
        <v>0</v>
      </c>
      <c r="D5698" s="296">
        <v>30.14</v>
      </c>
    </row>
    <row r="5699" spans="1:4" x14ac:dyDescent="0.35">
      <c r="A5699">
        <v>6029</v>
      </c>
      <c r="B5699" t="s">
        <v>22006</v>
      </c>
      <c r="C5699">
        <v>6</v>
      </c>
      <c r="D5699" s="296">
        <v>33.51</v>
      </c>
    </row>
    <row r="5700" spans="1:4" x14ac:dyDescent="0.35">
      <c r="A5700">
        <v>6030</v>
      </c>
      <c r="B5700" t="s">
        <v>22007</v>
      </c>
      <c r="C5700">
        <v>0</v>
      </c>
      <c r="D5700" s="296">
        <v>48.23</v>
      </c>
    </row>
    <row r="5701" spans="1:4" x14ac:dyDescent="0.35">
      <c r="A5701">
        <v>6031</v>
      </c>
      <c r="B5701" t="s">
        <v>22008</v>
      </c>
      <c r="C5701">
        <v>0</v>
      </c>
      <c r="D5701" s="296">
        <v>12.58</v>
      </c>
    </row>
    <row r="5702" spans="1:4" x14ac:dyDescent="0.35">
      <c r="A5702">
        <v>6032</v>
      </c>
      <c r="B5702" t="s">
        <v>22009</v>
      </c>
      <c r="C5702">
        <v>0</v>
      </c>
      <c r="D5702" s="296">
        <v>12.58</v>
      </c>
    </row>
    <row r="5703" spans="1:4" x14ac:dyDescent="0.35">
      <c r="A5703">
        <v>6033</v>
      </c>
      <c r="B5703" t="s">
        <v>22010</v>
      </c>
      <c r="C5703">
        <v>0</v>
      </c>
      <c r="D5703" s="296">
        <v>4.57</v>
      </c>
    </row>
    <row r="5704" spans="1:4" x14ac:dyDescent="0.35">
      <c r="A5704">
        <v>6034</v>
      </c>
      <c r="B5704" t="s">
        <v>22011</v>
      </c>
      <c r="C5704">
        <v>0</v>
      </c>
      <c r="D5704" s="296">
        <v>21.35</v>
      </c>
    </row>
    <row r="5705" spans="1:4" x14ac:dyDescent="0.35">
      <c r="A5705">
        <v>6035</v>
      </c>
      <c r="B5705" t="s">
        <v>22012</v>
      </c>
      <c r="C5705">
        <v>6</v>
      </c>
      <c r="D5705" s="296">
        <v>20.48</v>
      </c>
    </row>
    <row r="5706" spans="1:4" x14ac:dyDescent="0.35">
      <c r="A5706">
        <v>6036</v>
      </c>
      <c r="B5706" t="s">
        <v>22013</v>
      </c>
      <c r="C5706">
        <v>0</v>
      </c>
      <c r="D5706" s="296">
        <v>26.68</v>
      </c>
    </row>
    <row r="5707" spans="1:4" x14ac:dyDescent="0.35">
      <c r="A5707">
        <v>6037</v>
      </c>
      <c r="B5707" t="s">
        <v>22014</v>
      </c>
      <c r="C5707">
        <v>0</v>
      </c>
      <c r="D5707" s="296">
        <v>11.04</v>
      </c>
    </row>
    <row r="5708" spans="1:4" x14ac:dyDescent="0.35">
      <c r="A5708">
        <v>6038</v>
      </c>
      <c r="B5708" t="s">
        <v>22015</v>
      </c>
      <c r="C5708">
        <v>0</v>
      </c>
      <c r="D5708" s="296">
        <v>6.5380000000000003</v>
      </c>
    </row>
    <row r="5709" spans="1:4" x14ac:dyDescent="0.35">
      <c r="A5709">
        <v>6039</v>
      </c>
      <c r="B5709" t="s">
        <v>22016</v>
      </c>
      <c r="C5709">
        <v>0</v>
      </c>
      <c r="D5709" s="296">
        <v>23.82</v>
      </c>
    </row>
    <row r="5710" spans="1:4" x14ac:dyDescent="0.35">
      <c r="A5710">
        <v>6040</v>
      </c>
      <c r="B5710" t="s">
        <v>22017</v>
      </c>
      <c r="C5710">
        <v>0</v>
      </c>
      <c r="D5710" s="296">
        <v>23.82</v>
      </c>
    </row>
    <row r="5711" spans="1:4" x14ac:dyDescent="0.35">
      <c r="A5711">
        <v>6041</v>
      </c>
      <c r="B5711" t="s">
        <v>22018</v>
      </c>
      <c r="C5711">
        <v>0</v>
      </c>
      <c r="D5711" s="296">
        <v>28.54</v>
      </c>
    </row>
    <row r="5712" spans="1:4" x14ac:dyDescent="0.35">
      <c r="A5712">
        <v>6042</v>
      </c>
      <c r="B5712" t="s">
        <v>22019</v>
      </c>
      <c r="C5712">
        <v>0</v>
      </c>
      <c r="D5712" s="296">
        <v>27.86</v>
      </c>
    </row>
    <row r="5713" spans="1:4" x14ac:dyDescent="0.35">
      <c r="A5713">
        <v>6043</v>
      </c>
      <c r="B5713" t="s">
        <v>22020</v>
      </c>
      <c r="C5713">
        <v>0</v>
      </c>
      <c r="D5713" s="296">
        <v>18.559999999999999</v>
      </c>
    </row>
    <row r="5714" spans="1:4" x14ac:dyDescent="0.35">
      <c r="A5714">
        <v>6044</v>
      </c>
      <c r="B5714" t="s">
        <v>22021</v>
      </c>
      <c r="C5714">
        <v>0</v>
      </c>
      <c r="D5714" s="296">
        <v>19.02</v>
      </c>
    </row>
    <row r="5715" spans="1:4" x14ac:dyDescent="0.35">
      <c r="A5715">
        <v>6045</v>
      </c>
      <c r="B5715" t="s">
        <v>22022</v>
      </c>
      <c r="C5715">
        <v>0</v>
      </c>
      <c r="D5715" s="296">
        <v>67.010000000000005</v>
      </c>
    </row>
    <row r="5716" spans="1:4" x14ac:dyDescent="0.35">
      <c r="A5716">
        <v>6046</v>
      </c>
      <c r="B5716" t="s">
        <v>22023</v>
      </c>
      <c r="C5716">
        <v>0</v>
      </c>
      <c r="D5716" s="296">
        <v>129.18</v>
      </c>
    </row>
    <row r="5717" spans="1:4" x14ac:dyDescent="0.35">
      <c r="A5717">
        <v>6047</v>
      </c>
      <c r="B5717" t="s">
        <v>22024</v>
      </c>
      <c r="C5717">
        <v>0</v>
      </c>
      <c r="D5717" s="296">
        <v>68.53</v>
      </c>
    </row>
    <row r="5718" spans="1:4" x14ac:dyDescent="0.35">
      <c r="A5718">
        <v>6048</v>
      </c>
      <c r="B5718" t="s">
        <v>22025</v>
      </c>
      <c r="C5718">
        <v>0</v>
      </c>
      <c r="D5718" s="296">
        <v>75.95</v>
      </c>
    </row>
    <row r="5719" spans="1:4" x14ac:dyDescent="0.35">
      <c r="A5719">
        <v>6049</v>
      </c>
      <c r="B5719" t="s">
        <v>22026</v>
      </c>
      <c r="C5719">
        <v>0</v>
      </c>
      <c r="D5719" s="296">
        <v>81.11</v>
      </c>
    </row>
    <row r="5720" spans="1:4" x14ac:dyDescent="0.35">
      <c r="A5720">
        <v>6050</v>
      </c>
      <c r="B5720" t="s">
        <v>22027</v>
      </c>
      <c r="C5720">
        <v>0</v>
      </c>
      <c r="D5720" s="296">
        <v>13.14</v>
      </c>
    </row>
    <row r="5721" spans="1:4" x14ac:dyDescent="0.35">
      <c r="A5721">
        <v>6051</v>
      </c>
      <c r="B5721" t="s">
        <v>22028</v>
      </c>
      <c r="C5721">
        <v>0</v>
      </c>
      <c r="D5721" s="296">
        <v>17.68</v>
      </c>
    </row>
    <row r="5722" spans="1:4" x14ac:dyDescent="0.35">
      <c r="A5722">
        <v>6052</v>
      </c>
      <c r="B5722" t="s">
        <v>22029</v>
      </c>
      <c r="C5722">
        <v>0</v>
      </c>
      <c r="D5722" s="296">
        <v>10.33</v>
      </c>
    </row>
    <row r="5723" spans="1:4" x14ac:dyDescent="0.35">
      <c r="A5723">
        <v>6053</v>
      </c>
      <c r="B5723" t="s">
        <v>22030</v>
      </c>
      <c r="C5723">
        <v>0</v>
      </c>
      <c r="D5723" s="296">
        <v>24.99</v>
      </c>
    </row>
    <row r="5724" spans="1:4" x14ac:dyDescent="0.35">
      <c r="A5724">
        <v>6054</v>
      </c>
      <c r="B5724" t="s">
        <v>22031</v>
      </c>
      <c r="C5724">
        <v>0</v>
      </c>
      <c r="D5724" s="296">
        <v>16.93</v>
      </c>
    </row>
    <row r="5725" spans="1:4" x14ac:dyDescent="0.35">
      <c r="A5725">
        <v>6055</v>
      </c>
      <c r="B5725" t="s">
        <v>22032</v>
      </c>
      <c r="C5725">
        <v>6</v>
      </c>
      <c r="D5725" s="296">
        <v>18.524999999999999</v>
      </c>
    </row>
    <row r="5726" spans="1:4" x14ac:dyDescent="0.35">
      <c r="A5726">
        <v>6056</v>
      </c>
      <c r="B5726" t="s">
        <v>22033</v>
      </c>
      <c r="C5726">
        <v>0</v>
      </c>
      <c r="D5726" s="296">
        <v>8.06</v>
      </c>
    </row>
    <row r="5727" spans="1:4" x14ac:dyDescent="0.35">
      <c r="A5727">
        <v>6057</v>
      </c>
      <c r="B5727" t="s">
        <v>22034</v>
      </c>
      <c r="C5727">
        <v>6</v>
      </c>
      <c r="D5727" s="296">
        <v>8.82</v>
      </c>
    </row>
    <row r="5728" spans="1:4" x14ac:dyDescent="0.35">
      <c r="A5728">
        <v>6058</v>
      </c>
      <c r="B5728" t="s">
        <v>22035</v>
      </c>
      <c r="C5728">
        <v>0</v>
      </c>
      <c r="D5728" s="296">
        <v>10.031000000000001</v>
      </c>
    </row>
    <row r="5729" spans="1:4" x14ac:dyDescent="0.35">
      <c r="A5729">
        <v>6059</v>
      </c>
      <c r="B5729" t="s">
        <v>22036</v>
      </c>
      <c r="C5729">
        <v>36</v>
      </c>
      <c r="D5729" s="296">
        <v>3.95</v>
      </c>
    </row>
    <row r="5730" spans="1:4" x14ac:dyDescent="0.35">
      <c r="A5730">
        <v>6060</v>
      </c>
      <c r="B5730" t="s">
        <v>22037</v>
      </c>
      <c r="C5730">
        <v>0</v>
      </c>
      <c r="D5730" s="296">
        <v>6.35</v>
      </c>
    </row>
    <row r="5731" spans="1:4" x14ac:dyDescent="0.35">
      <c r="A5731">
        <v>6061</v>
      </c>
      <c r="B5731" t="s">
        <v>22038</v>
      </c>
      <c r="C5731">
        <v>0</v>
      </c>
      <c r="D5731" s="296">
        <v>6.99</v>
      </c>
    </row>
    <row r="5732" spans="1:4" x14ac:dyDescent="0.35">
      <c r="A5732">
        <v>6062</v>
      </c>
      <c r="B5732" t="s">
        <v>22039</v>
      </c>
      <c r="C5732">
        <v>0</v>
      </c>
      <c r="D5732" s="296">
        <v>2.76</v>
      </c>
    </row>
    <row r="5733" spans="1:4" x14ac:dyDescent="0.35">
      <c r="A5733">
        <v>6063</v>
      </c>
      <c r="B5733" t="s">
        <v>22040</v>
      </c>
      <c r="C5733">
        <v>0</v>
      </c>
      <c r="D5733" s="296">
        <v>12.79</v>
      </c>
    </row>
    <row r="5734" spans="1:4" x14ac:dyDescent="0.35">
      <c r="A5734">
        <v>6064</v>
      </c>
      <c r="B5734" t="s">
        <v>22041</v>
      </c>
      <c r="C5734">
        <v>0</v>
      </c>
      <c r="D5734" s="296">
        <v>7.085</v>
      </c>
    </row>
    <row r="5735" spans="1:4" x14ac:dyDescent="0.35">
      <c r="A5735">
        <v>6065</v>
      </c>
      <c r="B5735" t="s">
        <v>22042</v>
      </c>
      <c r="C5735">
        <v>6</v>
      </c>
      <c r="D5735" s="296">
        <v>13.09</v>
      </c>
    </row>
    <row r="5736" spans="1:4" x14ac:dyDescent="0.35">
      <c r="A5736">
        <v>6066</v>
      </c>
      <c r="B5736" t="s">
        <v>22043</v>
      </c>
      <c r="C5736">
        <v>0</v>
      </c>
      <c r="D5736" s="296">
        <v>12.79</v>
      </c>
    </row>
    <row r="5737" spans="1:4" x14ac:dyDescent="0.35">
      <c r="A5737">
        <v>6067</v>
      </c>
      <c r="B5737" t="s">
        <v>22044</v>
      </c>
      <c r="C5737">
        <v>0</v>
      </c>
      <c r="D5737" s="296">
        <v>12.91</v>
      </c>
    </row>
    <row r="5738" spans="1:4" x14ac:dyDescent="0.35">
      <c r="A5738">
        <v>6068</v>
      </c>
      <c r="B5738" t="s">
        <v>22045</v>
      </c>
      <c r="C5738">
        <v>0</v>
      </c>
      <c r="D5738" s="296">
        <v>18.53</v>
      </c>
    </row>
    <row r="5739" spans="1:4" x14ac:dyDescent="0.35">
      <c r="A5739">
        <v>6069</v>
      </c>
      <c r="B5739" t="s">
        <v>22046</v>
      </c>
      <c r="C5739">
        <v>0</v>
      </c>
      <c r="D5739" s="296">
        <v>28.4</v>
      </c>
    </row>
    <row r="5740" spans="1:4" x14ac:dyDescent="0.35">
      <c r="A5740">
        <v>6070</v>
      </c>
      <c r="B5740" t="s">
        <v>22047</v>
      </c>
      <c r="C5740">
        <v>0</v>
      </c>
      <c r="D5740" s="296">
        <v>17.074999999999999</v>
      </c>
    </row>
    <row r="5741" spans="1:4" x14ac:dyDescent="0.35">
      <c r="A5741">
        <v>6071</v>
      </c>
      <c r="B5741" t="s">
        <v>22048</v>
      </c>
      <c r="C5741">
        <v>0</v>
      </c>
      <c r="D5741" s="296">
        <v>31.846</v>
      </c>
    </row>
    <row r="5742" spans="1:4" x14ac:dyDescent="0.35">
      <c r="A5742">
        <v>6072</v>
      </c>
      <c r="B5742" t="s">
        <v>22049</v>
      </c>
      <c r="C5742">
        <v>0</v>
      </c>
      <c r="D5742" s="296">
        <v>6.91</v>
      </c>
    </row>
    <row r="5743" spans="1:4" x14ac:dyDescent="0.35">
      <c r="A5743">
        <v>6073</v>
      </c>
      <c r="B5743" t="s">
        <v>22050</v>
      </c>
      <c r="C5743">
        <v>0</v>
      </c>
      <c r="D5743" s="296">
        <v>9.5399999999999991</v>
      </c>
    </row>
    <row r="5744" spans="1:4" x14ac:dyDescent="0.35">
      <c r="A5744">
        <v>6074</v>
      </c>
      <c r="B5744" t="s">
        <v>22051</v>
      </c>
      <c r="C5744">
        <v>0</v>
      </c>
      <c r="D5744" s="296">
        <v>8.9499999999999993</v>
      </c>
    </row>
    <row r="5745" spans="1:4" x14ac:dyDescent="0.35">
      <c r="A5745">
        <v>6075</v>
      </c>
      <c r="B5745" t="s">
        <v>22052</v>
      </c>
      <c r="C5745">
        <v>0</v>
      </c>
      <c r="D5745" s="296">
        <v>0</v>
      </c>
    </row>
    <row r="5746" spans="1:4" x14ac:dyDescent="0.35">
      <c r="A5746">
        <v>6076</v>
      </c>
      <c r="B5746" t="s">
        <v>22053</v>
      </c>
      <c r="C5746">
        <v>0</v>
      </c>
      <c r="D5746" s="296">
        <v>22.95</v>
      </c>
    </row>
    <row r="5747" spans="1:4" x14ac:dyDescent="0.35">
      <c r="A5747">
        <v>6078</v>
      </c>
      <c r="B5747" t="s">
        <v>22054</v>
      </c>
      <c r="C5747">
        <v>0</v>
      </c>
      <c r="D5747" s="296">
        <v>16.323</v>
      </c>
    </row>
    <row r="5748" spans="1:4" x14ac:dyDescent="0.35">
      <c r="A5748">
        <v>6079</v>
      </c>
      <c r="B5748" t="s">
        <v>22055</v>
      </c>
      <c r="C5748">
        <v>0</v>
      </c>
      <c r="D5748" s="296">
        <v>16.323</v>
      </c>
    </row>
    <row r="5749" spans="1:4" x14ac:dyDescent="0.35">
      <c r="A5749">
        <v>6080</v>
      </c>
      <c r="B5749" t="s">
        <v>22056</v>
      </c>
      <c r="C5749">
        <v>0</v>
      </c>
      <c r="D5749" s="296">
        <v>27.36</v>
      </c>
    </row>
    <row r="5750" spans="1:4" x14ac:dyDescent="0.35">
      <c r="A5750">
        <v>6081</v>
      </c>
      <c r="B5750" t="s">
        <v>22057</v>
      </c>
      <c r="C5750">
        <v>0</v>
      </c>
      <c r="D5750" s="296">
        <v>24.6</v>
      </c>
    </row>
    <row r="5751" spans="1:4" x14ac:dyDescent="0.35">
      <c r="A5751">
        <v>6082</v>
      </c>
      <c r="B5751" t="s">
        <v>22058</v>
      </c>
      <c r="C5751">
        <v>0</v>
      </c>
      <c r="D5751" s="296">
        <v>22.943999999999999</v>
      </c>
    </row>
    <row r="5752" spans="1:4" x14ac:dyDescent="0.35">
      <c r="A5752">
        <v>6083</v>
      </c>
      <c r="B5752" t="s">
        <v>22059</v>
      </c>
      <c r="C5752">
        <v>0</v>
      </c>
      <c r="D5752" s="296">
        <v>25.29</v>
      </c>
    </row>
    <row r="5753" spans="1:4" x14ac:dyDescent="0.35">
      <c r="A5753">
        <v>6084</v>
      </c>
      <c r="B5753" t="s">
        <v>22060</v>
      </c>
      <c r="C5753">
        <v>12</v>
      </c>
      <c r="D5753" s="296">
        <v>26.67</v>
      </c>
    </row>
    <row r="5754" spans="1:4" x14ac:dyDescent="0.35">
      <c r="A5754">
        <v>6085</v>
      </c>
      <c r="B5754" t="s">
        <v>22061</v>
      </c>
      <c r="C5754">
        <v>42</v>
      </c>
      <c r="D5754" s="296">
        <v>5.625</v>
      </c>
    </row>
    <row r="5755" spans="1:4" x14ac:dyDescent="0.35">
      <c r="A5755">
        <v>6086</v>
      </c>
      <c r="B5755" t="s">
        <v>22062</v>
      </c>
      <c r="C5755">
        <v>0</v>
      </c>
      <c r="D5755" s="296">
        <v>3.0270000000000001</v>
      </c>
    </row>
    <row r="5756" spans="1:4" x14ac:dyDescent="0.35">
      <c r="A5756">
        <v>6087</v>
      </c>
      <c r="B5756" t="s">
        <v>22063</v>
      </c>
      <c r="C5756">
        <v>0</v>
      </c>
      <c r="D5756" s="296">
        <v>33.74</v>
      </c>
    </row>
    <row r="5757" spans="1:4" x14ac:dyDescent="0.35">
      <c r="A5757">
        <v>6088</v>
      </c>
      <c r="B5757" t="s">
        <v>22064</v>
      </c>
      <c r="C5757">
        <v>0</v>
      </c>
      <c r="D5757" s="296">
        <v>33</v>
      </c>
    </row>
    <row r="5758" spans="1:4" x14ac:dyDescent="0.35">
      <c r="A5758">
        <v>6089</v>
      </c>
      <c r="B5758" t="s">
        <v>22065</v>
      </c>
      <c r="C5758">
        <v>0</v>
      </c>
      <c r="D5758" s="296">
        <v>56</v>
      </c>
    </row>
    <row r="5759" spans="1:4" x14ac:dyDescent="0.35">
      <c r="A5759">
        <v>6090</v>
      </c>
      <c r="B5759" t="s">
        <v>22066</v>
      </c>
      <c r="C5759">
        <v>0</v>
      </c>
      <c r="D5759" s="296">
        <v>0</v>
      </c>
    </row>
    <row r="5760" spans="1:4" x14ac:dyDescent="0.35">
      <c r="A5760">
        <v>6091</v>
      </c>
      <c r="B5760" t="s">
        <v>22067</v>
      </c>
      <c r="C5760">
        <v>0</v>
      </c>
      <c r="D5760" s="296">
        <v>36</v>
      </c>
    </row>
    <row r="5761" spans="1:4" x14ac:dyDescent="0.35">
      <c r="A5761">
        <v>6092</v>
      </c>
      <c r="B5761" t="s">
        <v>22068</v>
      </c>
      <c r="C5761">
        <v>0</v>
      </c>
      <c r="D5761" s="296">
        <v>51.5</v>
      </c>
    </row>
    <row r="5762" spans="1:4" x14ac:dyDescent="0.35">
      <c r="A5762">
        <v>6093</v>
      </c>
      <c r="B5762" t="s">
        <v>22069</v>
      </c>
      <c r="C5762">
        <v>0</v>
      </c>
      <c r="D5762" s="296">
        <v>19.98</v>
      </c>
    </row>
    <row r="5763" spans="1:4" x14ac:dyDescent="0.35">
      <c r="A5763">
        <v>6094</v>
      </c>
      <c r="B5763" t="s">
        <v>22070</v>
      </c>
      <c r="C5763">
        <v>6</v>
      </c>
      <c r="D5763" s="296">
        <v>20.49</v>
      </c>
    </row>
    <row r="5764" spans="1:4" x14ac:dyDescent="0.35">
      <c r="A5764">
        <v>6095</v>
      </c>
      <c r="B5764" t="s">
        <v>22071</v>
      </c>
      <c r="C5764">
        <v>3</v>
      </c>
      <c r="D5764" s="296">
        <v>20.64</v>
      </c>
    </row>
    <row r="5765" spans="1:4" x14ac:dyDescent="0.35">
      <c r="A5765">
        <v>6096</v>
      </c>
      <c r="B5765" t="s">
        <v>22072</v>
      </c>
      <c r="C5765">
        <v>36</v>
      </c>
      <c r="D5765" s="296">
        <v>23.306000000000001</v>
      </c>
    </row>
    <row r="5766" spans="1:4" x14ac:dyDescent="0.35">
      <c r="A5766">
        <v>6097</v>
      </c>
      <c r="B5766" t="s">
        <v>22073</v>
      </c>
      <c r="C5766">
        <v>0</v>
      </c>
      <c r="D5766" s="296">
        <v>29.5</v>
      </c>
    </row>
    <row r="5767" spans="1:4" x14ac:dyDescent="0.35">
      <c r="A5767">
        <v>6098</v>
      </c>
      <c r="B5767" t="s">
        <v>22074</v>
      </c>
      <c r="C5767">
        <v>0</v>
      </c>
      <c r="D5767" s="296">
        <v>42.96</v>
      </c>
    </row>
    <row r="5768" spans="1:4" x14ac:dyDescent="0.35">
      <c r="A5768">
        <v>6099</v>
      </c>
      <c r="B5768" t="s">
        <v>22075</v>
      </c>
      <c r="C5768">
        <v>0</v>
      </c>
      <c r="D5768" s="296">
        <v>334.24</v>
      </c>
    </row>
    <row r="5769" spans="1:4" x14ac:dyDescent="0.35">
      <c r="A5769">
        <v>6100</v>
      </c>
      <c r="B5769" t="s">
        <v>22076</v>
      </c>
      <c r="C5769">
        <v>0</v>
      </c>
      <c r="D5769" s="296">
        <v>21.95</v>
      </c>
    </row>
    <row r="5770" spans="1:4" x14ac:dyDescent="0.35">
      <c r="A5770">
        <v>6101</v>
      </c>
      <c r="B5770" t="s">
        <v>22077</v>
      </c>
      <c r="C5770">
        <v>0</v>
      </c>
      <c r="D5770" s="296">
        <v>22.25</v>
      </c>
    </row>
    <row r="5771" spans="1:4" x14ac:dyDescent="0.35">
      <c r="A5771">
        <v>6102</v>
      </c>
      <c r="B5771" t="s">
        <v>22078</v>
      </c>
      <c r="C5771">
        <v>0</v>
      </c>
      <c r="D5771" s="296">
        <v>19.95</v>
      </c>
    </row>
    <row r="5772" spans="1:4" x14ac:dyDescent="0.35">
      <c r="A5772">
        <v>6103</v>
      </c>
      <c r="B5772" t="s">
        <v>22079</v>
      </c>
      <c r="C5772">
        <v>0</v>
      </c>
      <c r="D5772" s="296">
        <v>11.93</v>
      </c>
    </row>
    <row r="5773" spans="1:4" x14ac:dyDescent="0.35">
      <c r="A5773">
        <v>6104</v>
      </c>
      <c r="B5773" t="s">
        <v>22080</v>
      </c>
      <c r="C5773">
        <v>0</v>
      </c>
      <c r="D5773" s="296">
        <v>11.93</v>
      </c>
    </row>
    <row r="5774" spans="1:4" x14ac:dyDescent="0.35">
      <c r="A5774">
        <v>6105</v>
      </c>
      <c r="B5774" t="s">
        <v>22081</v>
      </c>
      <c r="C5774">
        <v>0</v>
      </c>
      <c r="D5774" s="296">
        <v>11.93</v>
      </c>
    </row>
    <row r="5775" spans="1:4" x14ac:dyDescent="0.35">
      <c r="A5775">
        <v>6106</v>
      </c>
      <c r="B5775" t="s">
        <v>22082</v>
      </c>
      <c r="C5775">
        <v>0</v>
      </c>
      <c r="D5775" s="296">
        <v>386.4</v>
      </c>
    </row>
    <row r="5776" spans="1:4" x14ac:dyDescent="0.35">
      <c r="A5776">
        <v>6107</v>
      </c>
      <c r="B5776" t="s">
        <v>22083</v>
      </c>
      <c r="C5776">
        <v>0</v>
      </c>
      <c r="D5776" s="296">
        <v>28.51</v>
      </c>
    </row>
    <row r="5777" spans="1:4" x14ac:dyDescent="0.35">
      <c r="A5777">
        <v>6108</v>
      </c>
      <c r="B5777" t="s">
        <v>22084</v>
      </c>
      <c r="C5777">
        <v>0</v>
      </c>
      <c r="D5777" s="296">
        <v>8.2100000000000009</v>
      </c>
    </row>
    <row r="5778" spans="1:4" x14ac:dyDescent="0.35">
      <c r="A5778">
        <v>6109</v>
      </c>
      <c r="B5778" t="s">
        <v>22085</v>
      </c>
      <c r="C5778">
        <v>0</v>
      </c>
      <c r="D5778" s="296">
        <v>10.178000000000001</v>
      </c>
    </row>
    <row r="5779" spans="1:4" x14ac:dyDescent="0.35">
      <c r="A5779">
        <v>6110</v>
      </c>
      <c r="B5779" t="s">
        <v>22086</v>
      </c>
      <c r="C5779">
        <v>0</v>
      </c>
      <c r="D5779" s="296">
        <v>276.67</v>
      </c>
    </row>
    <row r="5780" spans="1:4" x14ac:dyDescent="0.35">
      <c r="A5780">
        <v>6111</v>
      </c>
      <c r="B5780" t="s">
        <v>22087</v>
      </c>
      <c r="C5780">
        <v>0</v>
      </c>
      <c r="D5780" s="296">
        <v>10.55</v>
      </c>
    </row>
    <row r="5781" spans="1:4" x14ac:dyDescent="0.35">
      <c r="A5781">
        <v>6112</v>
      </c>
      <c r="B5781" t="s">
        <v>22088</v>
      </c>
      <c r="C5781">
        <v>0</v>
      </c>
      <c r="D5781" s="296">
        <v>18.190000000000001</v>
      </c>
    </row>
    <row r="5782" spans="1:4" x14ac:dyDescent="0.35">
      <c r="A5782">
        <v>6113</v>
      </c>
      <c r="B5782" t="s">
        <v>22089</v>
      </c>
      <c r="C5782">
        <v>0</v>
      </c>
      <c r="D5782" s="296">
        <v>7.68</v>
      </c>
    </row>
    <row r="5783" spans="1:4" x14ac:dyDescent="0.35">
      <c r="A5783">
        <v>6114</v>
      </c>
      <c r="B5783" t="s">
        <v>22090</v>
      </c>
      <c r="C5783">
        <v>3</v>
      </c>
      <c r="D5783" s="296">
        <v>17.72</v>
      </c>
    </row>
    <row r="5784" spans="1:4" x14ac:dyDescent="0.35">
      <c r="A5784">
        <v>6115</v>
      </c>
      <c r="B5784" t="s">
        <v>22091</v>
      </c>
      <c r="C5784">
        <v>0</v>
      </c>
      <c r="D5784" s="296">
        <v>16.32</v>
      </c>
    </row>
    <row r="5785" spans="1:4" x14ac:dyDescent="0.35">
      <c r="A5785">
        <v>6116</v>
      </c>
      <c r="B5785" t="s">
        <v>22092</v>
      </c>
      <c r="C5785">
        <v>3</v>
      </c>
      <c r="D5785" s="296">
        <v>21.33</v>
      </c>
    </row>
    <row r="5786" spans="1:4" x14ac:dyDescent="0.35">
      <c r="A5786">
        <v>6117</v>
      </c>
      <c r="B5786" t="s">
        <v>22093</v>
      </c>
      <c r="C5786">
        <v>0</v>
      </c>
      <c r="D5786" s="296">
        <v>30.24</v>
      </c>
    </row>
    <row r="5787" spans="1:4" x14ac:dyDescent="0.35">
      <c r="A5787">
        <v>6118</v>
      </c>
      <c r="B5787" t="s">
        <v>22094</v>
      </c>
      <c r="C5787">
        <v>0</v>
      </c>
      <c r="D5787" s="296">
        <v>10.73</v>
      </c>
    </row>
    <row r="5788" spans="1:4" x14ac:dyDescent="0.35">
      <c r="A5788">
        <v>6119</v>
      </c>
      <c r="B5788" t="s">
        <v>22095</v>
      </c>
      <c r="C5788">
        <v>0</v>
      </c>
      <c r="D5788" s="296">
        <v>61.73</v>
      </c>
    </row>
    <row r="5789" spans="1:4" x14ac:dyDescent="0.35">
      <c r="A5789">
        <v>6120</v>
      </c>
      <c r="B5789" t="s">
        <v>22096</v>
      </c>
      <c r="C5789">
        <v>3</v>
      </c>
      <c r="D5789" s="296">
        <v>23.27</v>
      </c>
    </row>
    <row r="5790" spans="1:4" x14ac:dyDescent="0.35">
      <c r="A5790">
        <v>6121</v>
      </c>
      <c r="B5790" t="s">
        <v>22097</v>
      </c>
      <c r="C5790">
        <v>9</v>
      </c>
      <c r="D5790" s="296">
        <v>15.75</v>
      </c>
    </row>
    <row r="5791" spans="1:4" x14ac:dyDescent="0.35">
      <c r="A5791">
        <v>6122</v>
      </c>
      <c r="B5791" t="s">
        <v>22098</v>
      </c>
      <c r="C5791">
        <v>0</v>
      </c>
      <c r="D5791" s="296">
        <v>13.72</v>
      </c>
    </row>
    <row r="5792" spans="1:4" x14ac:dyDescent="0.35">
      <c r="A5792">
        <v>6123</v>
      </c>
      <c r="B5792" t="s">
        <v>22099</v>
      </c>
      <c r="C5792">
        <v>0</v>
      </c>
      <c r="D5792" s="296">
        <v>10.33</v>
      </c>
    </row>
    <row r="5793" spans="1:4" x14ac:dyDescent="0.35">
      <c r="A5793">
        <v>6124</v>
      </c>
      <c r="B5793" t="s">
        <v>22100</v>
      </c>
      <c r="C5793">
        <v>0</v>
      </c>
      <c r="D5793" s="296">
        <v>8.57</v>
      </c>
    </row>
    <row r="5794" spans="1:4" x14ac:dyDescent="0.35">
      <c r="A5794">
        <v>6125</v>
      </c>
      <c r="B5794" t="s">
        <v>22101</v>
      </c>
      <c r="C5794">
        <v>0</v>
      </c>
      <c r="D5794" s="296">
        <v>25.84</v>
      </c>
    </row>
    <row r="5795" spans="1:4" x14ac:dyDescent="0.35">
      <c r="A5795">
        <v>6126</v>
      </c>
      <c r="B5795" t="s">
        <v>22102</v>
      </c>
      <c r="C5795">
        <v>0</v>
      </c>
      <c r="D5795" s="296">
        <v>55.51</v>
      </c>
    </row>
    <row r="5796" spans="1:4" x14ac:dyDescent="0.35">
      <c r="A5796">
        <v>6127</v>
      </c>
      <c r="B5796" t="s">
        <v>22103</v>
      </c>
      <c r="C5796">
        <v>0</v>
      </c>
      <c r="D5796" s="296">
        <v>19.45</v>
      </c>
    </row>
    <row r="5797" spans="1:4" x14ac:dyDescent="0.35">
      <c r="A5797">
        <v>6128</v>
      </c>
      <c r="B5797" t="s">
        <v>22104</v>
      </c>
      <c r="C5797">
        <v>0</v>
      </c>
      <c r="D5797" s="296">
        <v>46.55</v>
      </c>
    </row>
    <row r="5798" spans="1:4" x14ac:dyDescent="0.35">
      <c r="A5798">
        <v>6129</v>
      </c>
      <c r="B5798" t="s">
        <v>22105</v>
      </c>
      <c r="C5798">
        <v>0</v>
      </c>
      <c r="D5798" s="296">
        <v>53.25</v>
      </c>
    </row>
    <row r="5799" spans="1:4" x14ac:dyDescent="0.35">
      <c r="A5799">
        <v>6130</v>
      </c>
      <c r="B5799" t="s">
        <v>22106</v>
      </c>
      <c r="C5799">
        <v>0</v>
      </c>
      <c r="D5799" s="296">
        <v>12.6</v>
      </c>
    </row>
    <row r="5800" spans="1:4" x14ac:dyDescent="0.35">
      <c r="A5800">
        <v>6131</v>
      </c>
      <c r="B5800" t="s">
        <v>22107</v>
      </c>
      <c r="C5800">
        <v>0</v>
      </c>
      <c r="D5800" s="296">
        <v>155</v>
      </c>
    </row>
    <row r="5801" spans="1:4" x14ac:dyDescent="0.35">
      <c r="A5801">
        <v>6132</v>
      </c>
      <c r="B5801" t="s">
        <v>22108</v>
      </c>
      <c r="C5801">
        <v>3</v>
      </c>
      <c r="D5801" s="296">
        <v>24.45</v>
      </c>
    </row>
    <row r="5802" spans="1:4" x14ac:dyDescent="0.35">
      <c r="A5802">
        <v>6133</v>
      </c>
      <c r="B5802" t="s">
        <v>22109</v>
      </c>
      <c r="C5802">
        <v>0</v>
      </c>
      <c r="D5802" s="296">
        <v>33.950000000000003</v>
      </c>
    </row>
    <row r="5803" spans="1:4" x14ac:dyDescent="0.35">
      <c r="A5803">
        <v>6134</v>
      </c>
      <c r="B5803" t="s">
        <v>22110</v>
      </c>
      <c r="C5803">
        <v>0</v>
      </c>
      <c r="D5803" s="296">
        <v>41.4</v>
      </c>
    </row>
    <row r="5804" spans="1:4" x14ac:dyDescent="0.35">
      <c r="A5804">
        <v>6135</v>
      </c>
      <c r="B5804" t="s">
        <v>22111</v>
      </c>
      <c r="C5804">
        <v>0</v>
      </c>
      <c r="D5804" s="296">
        <v>41.4</v>
      </c>
    </row>
    <row r="5805" spans="1:4" x14ac:dyDescent="0.35">
      <c r="A5805">
        <v>6136</v>
      </c>
      <c r="B5805" t="s">
        <v>22112</v>
      </c>
      <c r="C5805">
        <v>0</v>
      </c>
      <c r="D5805" s="296">
        <v>41.4</v>
      </c>
    </row>
    <row r="5806" spans="1:4" x14ac:dyDescent="0.35">
      <c r="A5806">
        <v>6137</v>
      </c>
      <c r="B5806" t="s">
        <v>22113</v>
      </c>
      <c r="C5806">
        <v>0</v>
      </c>
      <c r="D5806" s="296">
        <v>41.4</v>
      </c>
    </row>
    <row r="5807" spans="1:4" x14ac:dyDescent="0.35">
      <c r="A5807">
        <v>6138</v>
      </c>
      <c r="B5807" t="s">
        <v>22114</v>
      </c>
      <c r="C5807">
        <v>0</v>
      </c>
      <c r="D5807" s="296">
        <v>41.4</v>
      </c>
    </row>
    <row r="5808" spans="1:4" x14ac:dyDescent="0.35">
      <c r="A5808">
        <v>6139</v>
      </c>
      <c r="B5808" t="s">
        <v>22115</v>
      </c>
      <c r="C5808">
        <v>0</v>
      </c>
      <c r="D5808" s="296">
        <v>35.42</v>
      </c>
    </row>
    <row r="5809" spans="1:4" x14ac:dyDescent="0.35">
      <c r="A5809">
        <v>6140</v>
      </c>
      <c r="B5809" t="s">
        <v>22116</v>
      </c>
      <c r="C5809">
        <v>12</v>
      </c>
      <c r="D5809" s="296">
        <v>31.861999999999998</v>
      </c>
    </row>
    <row r="5810" spans="1:4" x14ac:dyDescent="0.35">
      <c r="A5810">
        <v>6141</v>
      </c>
      <c r="B5810" t="s">
        <v>22117</v>
      </c>
      <c r="C5810">
        <v>0</v>
      </c>
      <c r="D5810" s="296">
        <v>26.25</v>
      </c>
    </row>
    <row r="5811" spans="1:4" x14ac:dyDescent="0.35">
      <c r="A5811">
        <v>6142</v>
      </c>
      <c r="B5811" t="s">
        <v>22118</v>
      </c>
      <c r="C5811">
        <v>0</v>
      </c>
      <c r="D5811" s="296">
        <v>24</v>
      </c>
    </row>
    <row r="5812" spans="1:4" x14ac:dyDescent="0.35">
      <c r="A5812">
        <v>6143</v>
      </c>
      <c r="B5812" t="s">
        <v>22119</v>
      </c>
      <c r="C5812">
        <v>12</v>
      </c>
      <c r="D5812" s="296">
        <v>41.37</v>
      </c>
    </row>
    <row r="5813" spans="1:4" x14ac:dyDescent="0.35">
      <c r="A5813">
        <v>6144</v>
      </c>
      <c r="B5813" t="s">
        <v>22120</v>
      </c>
      <c r="C5813">
        <v>0</v>
      </c>
      <c r="D5813" s="296">
        <v>24.684999999999999</v>
      </c>
    </row>
    <row r="5814" spans="1:4" x14ac:dyDescent="0.35">
      <c r="A5814">
        <v>6145</v>
      </c>
      <c r="B5814" t="s">
        <v>22121</v>
      </c>
      <c r="C5814">
        <v>0</v>
      </c>
      <c r="D5814" s="296">
        <v>27.376000000000001</v>
      </c>
    </row>
    <row r="5815" spans="1:4" x14ac:dyDescent="0.35">
      <c r="A5815">
        <v>6146</v>
      </c>
      <c r="B5815" t="s">
        <v>22122</v>
      </c>
      <c r="C5815">
        <v>3</v>
      </c>
      <c r="D5815" s="296">
        <v>15.24</v>
      </c>
    </row>
    <row r="5816" spans="1:4" x14ac:dyDescent="0.35">
      <c r="A5816">
        <v>6147</v>
      </c>
      <c r="B5816" t="s">
        <v>22123</v>
      </c>
      <c r="C5816">
        <v>0</v>
      </c>
      <c r="D5816" s="296">
        <v>8.85</v>
      </c>
    </row>
    <row r="5817" spans="1:4" x14ac:dyDescent="0.35">
      <c r="A5817">
        <v>6148</v>
      </c>
      <c r="B5817" t="s">
        <v>22124</v>
      </c>
      <c r="C5817">
        <v>0</v>
      </c>
      <c r="D5817" s="296">
        <v>27.84</v>
      </c>
    </row>
    <row r="5818" spans="1:4" x14ac:dyDescent="0.35">
      <c r="A5818">
        <v>6149</v>
      </c>
      <c r="B5818" t="s">
        <v>22125</v>
      </c>
      <c r="C5818">
        <v>0</v>
      </c>
      <c r="D5818" s="296">
        <v>8.42</v>
      </c>
    </row>
    <row r="5819" spans="1:4" x14ac:dyDescent="0.35">
      <c r="A5819">
        <v>6150</v>
      </c>
      <c r="B5819" t="s">
        <v>22126</v>
      </c>
      <c r="C5819">
        <v>0</v>
      </c>
      <c r="D5819" s="296">
        <v>45.8</v>
      </c>
    </row>
    <row r="5820" spans="1:4" x14ac:dyDescent="0.35">
      <c r="A5820">
        <v>6151</v>
      </c>
      <c r="B5820" t="s">
        <v>22127</v>
      </c>
      <c r="C5820">
        <v>0</v>
      </c>
      <c r="D5820" s="296">
        <v>61.351999999999997</v>
      </c>
    </row>
    <row r="5821" spans="1:4" x14ac:dyDescent="0.35">
      <c r="A5821">
        <v>6152</v>
      </c>
      <c r="B5821" t="s">
        <v>22128</v>
      </c>
      <c r="C5821">
        <v>0</v>
      </c>
      <c r="D5821" s="296">
        <v>40.204999999999998</v>
      </c>
    </row>
    <row r="5822" spans="1:4" x14ac:dyDescent="0.35">
      <c r="A5822">
        <v>6153</v>
      </c>
      <c r="B5822" t="s">
        <v>22129</v>
      </c>
      <c r="C5822">
        <v>0</v>
      </c>
      <c r="D5822" s="296">
        <v>31.14</v>
      </c>
    </row>
    <row r="5823" spans="1:4" x14ac:dyDescent="0.35">
      <c r="A5823">
        <v>6154</v>
      </c>
      <c r="B5823" t="s">
        <v>22130</v>
      </c>
      <c r="C5823">
        <v>0</v>
      </c>
      <c r="D5823" s="296">
        <v>9.5399999999999991</v>
      </c>
    </row>
    <row r="5824" spans="1:4" x14ac:dyDescent="0.35">
      <c r="A5824">
        <v>6155</v>
      </c>
      <c r="B5824" t="s">
        <v>22131</v>
      </c>
      <c r="C5824">
        <v>0</v>
      </c>
      <c r="D5824" s="296">
        <v>12.12</v>
      </c>
    </row>
    <row r="5825" spans="1:4" x14ac:dyDescent="0.35">
      <c r="A5825">
        <v>6156</v>
      </c>
      <c r="B5825" t="s">
        <v>22132</v>
      </c>
      <c r="C5825">
        <v>0</v>
      </c>
      <c r="D5825" s="296">
        <v>5.58</v>
      </c>
    </row>
    <row r="5826" spans="1:4" x14ac:dyDescent="0.35">
      <c r="A5826">
        <v>6157</v>
      </c>
      <c r="B5826" t="s">
        <v>22133</v>
      </c>
      <c r="C5826">
        <v>0</v>
      </c>
      <c r="D5826" s="296">
        <v>11.67</v>
      </c>
    </row>
    <row r="5827" spans="1:4" x14ac:dyDescent="0.35">
      <c r="A5827">
        <v>6158</v>
      </c>
      <c r="B5827" t="s">
        <v>22134</v>
      </c>
      <c r="C5827">
        <v>0</v>
      </c>
      <c r="D5827" s="296">
        <v>26.2</v>
      </c>
    </row>
    <row r="5828" spans="1:4" x14ac:dyDescent="0.35">
      <c r="A5828">
        <v>6159</v>
      </c>
      <c r="B5828" t="s">
        <v>22135</v>
      </c>
      <c r="C5828">
        <v>12</v>
      </c>
      <c r="D5828" s="296">
        <v>12.22</v>
      </c>
    </row>
    <row r="5829" spans="1:4" x14ac:dyDescent="0.35">
      <c r="A5829">
        <v>6160</v>
      </c>
      <c r="B5829" t="s">
        <v>22136</v>
      </c>
      <c r="C5829">
        <v>0</v>
      </c>
      <c r="D5829" s="296">
        <v>6.3470000000000004</v>
      </c>
    </row>
    <row r="5830" spans="1:4" x14ac:dyDescent="0.35">
      <c r="A5830">
        <v>6161</v>
      </c>
      <c r="B5830" t="s">
        <v>22137</v>
      </c>
      <c r="C5830">
        <v>0</v>
      </c>
      <c r="D5830" s="296">
        <v>6.29</v>
      </c>
    </row>
    <row r="5831" spans="1:4" x14ac:dyDescent="0.35">
      <c r="A5831">
        <v>6162</v>
      </c>
      <c r="B5831" t="s">
        <v>22138</v>
      </c>
      <c r="C5831">
        <v>0</v>
      </c>
      <c r="D5831" s="296">
        <v>5.61</v>
      </c>
    </row>
    <row r="5832" spans="1:4" x14ac:dyDescent="0.35">
      <c r="A5832">
        <v>6163</v>
      </c>
      <c r="B5832" t="s">
        <v>22139</v>
      </c>
      <c r="C5832">
        <v>0</v>
      </c>
      <c r="D5832" s="296">
        <v>4.8</v>
      </c>
    </row>
    <row r="5833" spans="1:4" x14ac:dyDescent="0.35">
      <c r="A5833">
        <v>6164</v>
      </c>
      <c r="B5833" t="s">
        <v>22140</v>
      </c>
      <c r="C5833">
        <v>0</v>
      </c>
      <c r="D5833" s="296">
        <v>12.57</v>
      </c>
    </row>
    <row r="5834" spans="1:4" x14ac:dyDescent="0.35">
      <c r="A5834">
        <v>6165</v>
      </c>
      <c r="B5834" t="s">
        <v>22141</v>
      </c>
      <c r="C5834">
        <v>0</v>
      </c>
      <c r="D5834" s="296">
        <v>58.8</v>
      </c>
    </row>
    <row r="5835" spans="1:4" x14ac:dyDescent="0.35">
      <c r="A5835">
        <v>6166</v>
      </c>
      <c r="B5835" t="s">
        <v>22142</v>
      </c>
      <c r="C5835">
        <v>0</v>
      </c>
      <c r="D5835" s="296">
        <v>88.05</v>
      </c>
    </row>
    <row r="5836" spans="1:4" x14ac:dyDescent="0.35">
      <c r="A5836">
        <v>6167</v>
      </c>
      <c r="B5836" t="s">
        <v>22143</v>
      </c>
      <c r="C5836">
        <v>0</v>
      </c>
      <c r="D5836" s="296">
        <v>59.85</v>
      </c>
    </row>
    <row r="5837" spans="1:4" x14ac:dyDescent="0.35">
      <c r="A5837">
        <v>6168</v>
      </c>
      <c r="B5837" t="s">
        <v>22144</v>
      </c>
      <c r="C5837">
        <v>0</v>
      </c>
      <c r="D5837" s="296">
        <v>66.36</v>
      </c>
    </row>
    <row r="5838" spans="1:4" x14ac:dyDescent="0.35">
      <c r="A5838">
        <v>6169</v>
      </c>
      <c r="B5838" t="s">
        <v>22145</v>
      </c>
      <c r="C5838">
        <v>0</v>
      </c>
      <c r="D5838" s="296">
        <v>34.06</v>
      </c>
    </row>
    <row r="5839" spans="1:4" x14ac:dyDescent="0.35">
      <c r="A5839">
        <v>6170</v>
      </c>
      <c r="B5839" t="s">
        <v>22146</v>
      </c>
      <c r="C5839">
        <v>0</v>
      </c>
      <c r="D5839" s="296">
        <v>78.260000000000005</v>
      </c>
    </row>
    <row r="5840" spans="1:4" x14ac:dyDescent="0.35">
      <c r="A5840">
        <v>6171</v>
      </c>
      <c r="B5840" t="s">
        <v>22147</v>
      </c>
      <c r="C5840">
        <v>0</v>
      </c>
      <c r="D5840" s="296">
        <v>95.18</v>
      </c>
    </row>
    <row r="5841" spans="1:4" x14ac:dyDescent="0.35">
      <c r="A5841">
        <v>6172</v>
      </c>
      <c r="B5841" t="s">
        <v>22148</v>
      </c>
      <c r="C5841">
        <v>0</v>
      </c>
      <c r="D5841" s="296">
        <v>68.53</v>
      </c>
    </row>
    <row r="5842" spans="1:4" x14ac:dyDescent="0.35">
      <c r="A5842">
        <v>6173</v>
      </c>
      <c r="B5842" t="s">
        <v>22149</v>
      </c>
      <c r="C5842">
        <v>0</v>
      </c>
      <c r="D5842" s="296">
        <v>53.49</v>
      </c>
    </row>
    <row r="5843" spans="1:4" x14ac:dyDescent="0.35">
      <c r="A5843">
        <v>6174</v>
      </c>
      <c r="B5843" t="s">
        <v>22150</v>
      </c>
      <c r="C5843">
        <v>0</v>
      </c>
      <c r="D5843" s="296">
        <v>75.11</v>
      </c>
    </row>
    <row r="5844" spans="1:4" x14ac:dyDescent="0.35">
      <c r="A5844">
        <v>6175</v>
      </c>
      <c r="B5844" t="s">
        <v>22151</v>
      </c>
      <c r="C5844">
        <v>0</v>
      </c>
      <c r="D5844" s="296">
        <v>95.95</v>
      </c>
    </row>
    <row r="5845" spans="1:4" x14ac:dyDescent="0.35">
      <c r="A5845">
        <v>6176</v>
      </c>
      <c r="B5845" t="s">
        <v>22152</v>
      </c>
      <c r="C5845">
        <v>0</v>
      </c>
      <c r="D5845" s="296">
        <v>2.99</v>
      </c>
    </row>
    <row r="5846" spans="1:4" x14ac:dyDescent="0.35">
      <c r="A5846">
        <v>6177</v>
      </c>
      <c r="B5846" t="s">
        <v>22153</v>
      </c>
      <c r="C5846">
        <v>0</v>
      </c>
      <c r="D5846" s="296">
        <v>6.18</v>
      </c>
    </row>
    <row r="5847" spans="1:4" x14ac:dyDescent="0.35">
      <c r="A5847">
        <v>6178</v>
      </c>
      <c r="B5847" t="s">
        <v>22154</v>
      </c>
      <c r="C5847">
        <v>0</v>
      </c>
      <c r="D5847" s="296">
        <v>36.770000000000003</v>
      </c>
    </row>
    <row r="5848" spans="1:4" x14ac:dyDescent="0.35">
      <c r="A5848">
        <v>6179</v>
      </c>
      <c r="B5848" t="s">
        <v>22155</v>
      </c>
      <c r="C5848">
        <v>0</v>
      </c>
      <c r="D5848" s="296">
        <v>4.57</v>
      </c>
    </row>
    <row r="5849" spans="1:4" x14ac:dyDescent="0.35">
      <c r="A5849">
        <v>6180</v>
      </c>
      <c r="B5849" t="s">
        <v>22156</v>
      </c>
      <c r="C5849">
        <v>0</v>
      </c>
      <c r="D5849" s="296">
        <v>30.356999999999999</v>
      </c>
    </row>
    <row r="5850" spans="1:4" x14ac:dyDescent="0.35">
      <c r="A5850">
        <v>6181</v>
      </c>
      <c r="B5850" t="s">
        <v>22157</v>
      </c>
      <c r="C5850">
        <v>0</v>
      </c>
      <c r="D5850" s="296">
        <v>41.765000000000001</v>
      </c>
    </row>
    <row r="5851" spans="1:4" x14ac:dyDescent="0.35">
      <c r="A5851">
        <v>6182</v>
      </c>
      <c r="B5851" t="s">
        <v>22158</v>
      </c>
      <c r="C5851">
        <v>0</v>
      </c>
      <c r="D5851" s="296">
        <v>38.15</v>
      </c>
    </row>
    <row r="5852" spans="1:4" x14ac:dyDescent="0.35">
      <c r="A5852">
        <v>6183</v>
      </c>
      <c r="B5852" t="s">
        <v>22159</v>
      </c>
      <c r="C5852">
        <v>0</v>
      </c>
      <c r="D5852" s="296">
        <v>25.9</v>
      </c>
    </row>
    <row r="5853" spans="1:4" x14ac:dyDescent="0.35">
      <c r="A5853">
        <v>6184</v>
      </c>
      <c r="B5853" t="s">
        <v>22160</v>
      </c>
      <c r="C5853">
        <v>0</v>
      </c>
      <c r="D5853" s="296">
        <v>31</v>
      </c>
    </row>
    <row r="5854" spans="1:4" x14ac:dyDescent="0.35">
      <c r="A5854">
        <v>6185</v>
      </c>
      <c r="B5854" t="s">
        <v>22161</v>
      </c>
      <c r="C5854">
        <v>0</v>
      </c>
      <c r="D5854" s="296">
        <v>19.75</v>
      </c>
    </row>
    <row r="5855" spans="1:4" x14ac:dyDescent="0.35">
      <c r="A5855">
        <v>6186</v>
      </c>
      <c r="B5855" t="s">
        <v>22162</v>
      </c>
      <c r="C5855">
        <v>0</v>
      </c>
      <c r="D5855" s="296">
        <v>33.31</v>
      </c>
    </row>
    <row r="5856" spans="1:4" x14ac:dyDescent="0.35">
      <c r="A5856">
        <v>6187</v>
      </c>
      <c r="B5856" t="s">
        <v>22163</v>
      </c>
      <c r="C5856">
        <v>0</v>
      </c>
      <c r="D5856" s="296">
        <v>50.09</v>
      </c>
    </row>
    <row r="5857" spans="1:4" x14ac:dyDescent="0.35">
      <c r="A5857">
        <v>6188</v>
      </c>
      <c r="B5857" t="s">
        <v>22164</v>
      </c>
      <c r="C5857">
        <v>0</v>
      </c>
      <c r="D5857" s="296">
        <v>22.92</v>
      </c>
    </row>
    <row r="5858" spans="1:4" x14ac:dyDescent="0.35">
      <c r="A5858">
        <v>6189</v>
      </c>
      <c r="B5858" t="s">
        <v>22165</v>
      </c>
      <c r="C5858">
        <v>0</v>
      </c>
      <c r="D5858" s="296">
        <v>41.81</v>
      </c>
    </row>
    <row r="5859" spans="1:4" x14ac:dyDescent="0.35">
      <c r="A5859">
        <v>6190</v>
      </c>
      <c r="B5859" t="s">
        <v>22166</v>
      </c>
      <c r="C5859">
        <v>0</v>
      </c>
      <c r="D5859" s="296">
        <v>19.37</v>
      </c>
    </row>
    <row r="5860" spans="1:4" x14ac:dyDescent="0.35">
      <c r="A5860">
        <v>6191</v>
      </c>
      <c r="B5860" t="s">
        <v>22167</v>
      </c>
      <c r="C5860">
        <v>0</v>
      </c>
      <c r="D5860" s="296">
        <v>28.56</v>
      </c>
    </row>
    <row r="5861" spans="1:4" x14ac:dyDescent="0.35">
      <c r="A5861">
        <v>6192</v>
      </c>
      <c r="B5861" t="s">
        <v>22168</v>
      </c>
      <c r="C5861">
        <v>0</v>
      </c>
      <c r="D5861" s="296">
        <v>55.52</v>
      </c>
    </row>
    <row r="5862" spans="1:4" x14ac:dyDescent="0.35">
      <c r="A5862">
        <v>6193</v>
      </c>
      <c r="B5862" t="s">
        <v>22169</v>
      </c>
      <c r="C5862">
        <v>0</v>
      </c>
      <c r="D5862" s="296">
        <v>53.47</v>
      </c>
    </row>
    <row r="5863" spans="1:4" x14ac:dyDescent="0.35">
      <c r="A5863">
        <v>6194</v>
      </c>
      <c r="B5863" t="s">
        <v>22170</v>
      </c>
      <c r="C5863">
        <v>0</v>
      </c>
      <c r="D5863" s="296">
        <v>10.61</v>
      </c>
    </row>
    <row r="5864" spans="1:4" x14ac:dyDescent="0.35">
      <c r="A5864">
        <v>6195</v>
      </c>
      <c r="B5864" t="s">
        <v>22171</v>
      </c>
      <c r="C5864">
        <v>0</v>
      </c>
      <c r="D5864" s="296">
        <v>23.16</v>
      </c>
    </row>
    <row r="5865" spans="1:4" x14ac:dyDescent="0.35">
      <c r="A5865">
        <v>6196</v>
      </c>
      <c r="B5865" t="s">
        <v>22172</v>
      </c>
      <c r="C5865">
        <v>0</v>
      </c>
      <c r="D5865" s="296">
        <v>99.45</v>
      </c>
    </row>
    <row r="5866" spans="1:4" x14ac:dyDescent="0.35">
      <c r="A5866">
        <v>6197</v>
      </c>
      <c r="B5866" t="s">
        <v>22173</v>
      </c>
      <c r="C5866">
        <v>0</v>
      </c>
      <c r="D5866" s="296">
        <v>44.58</v>
      </c>
    </row>
    <row r="5867" spans="1:4" x14ac:dyDescent="0.35">
      <c r="A5867">
        <v>6198</v>
      </c>
      <c r="B5867" t="s">
        <v>22174</v>
      </c>
      <c r="C5867">
        <v>42</v>
      </c>
      <c r="D5867" s="296">
        <v>9.3000000000000007</v>
      </c>
    </row>
    <row r="5868" spans="1:4" x14ac:dyDescent="0.35">
      <c r="A5868">
        <v>6199</v>
      </c>
      <c r="B5868" t="s">
        <v>22175</v>
      </c>
      <c r="C5868">
        <v>0</v>
      </c>
      <c r="D5868" s="296">
        <v>6.9450000000000003</v>
      </c>
    </row>
    <row r="5869" spans="1:4" x14ac:dyDescent="0.35">
      <c r="A5869">
        <v>6200</v>
      </c>
      <c r="B5869" t="s">
        <v>22176</v>
      </c>
      <c r="C5869">
        <v>0</v>
      </c>
      <c r="D5869" s="296">
        <v>0</v>
      </c>
    </row>
    <row r="5870" spans="1:4" x14ac:dyDescent="0.35">
      <c r="A5870">
        <v>6201</v>
      </c>
      <c r="B5870" t="s">
        <v>22177</v>
      </c>
      <c r="C5870">
        <v>0</v>
      </c>
      <c r="D5870" s="296">
        <v>9.51</v>
      </c>
    </row>
    <row r="5871" spans="1:4" x14ac:dyDescent="0.35">
      <c r="A5871">
        <v>6202</v>
      </c>
      <c r="B5871" t="s">
        <v>22178</v>
      </c>
      <c r="C5871">
        <v>0</v>
      </c>
      <c r="D5871" s="296">
        <v>11.23</v>
      </c>
    </row>
    <row r="5872" spans="1:4" x14ac:dyDescent="0.35">
      <c r="A5872">
        <v>6203</v>
      </c>
      <c r="B5872" t="s">
        <v>22179</v>
      </c>
      <c r="C5872">
        <v>0</v>
      </c>
      <c r="D5872" s="296">
        <v>112.13</v>
      </c>
    </row>
    <row r="5873" spans="1:4" x14ac:dyDescent="0.35">
      <c r="A5873">
        <v>6204</v>
      </c>
      <c r="B5873" t="s">
        <v>22180</v>
      </c>
      <c r="C5873">
        <v>0</v>
      </c>
      <c r="D5873" s="296">
        <v>14.228999999999999</v>
      </c>
    </row>
    <row r="5874" spans="1:4" x14ac:dyDescent="0.35">
      <c r="A5874">
        <v>6205</v>
      </c>
      <c r="B5874" t="s">
        <v>22181</v>
      </c>
      <c r="C5874">
        <v>0</v>
      </c>
      <c r="D5874" s="296">
        <v>42.17</v>
      </c>
    </row>
    <row r="5875" spans="1:4" x14ac:dyDescent="0.35">
      <c r="A5875">
        <v>6206</v>
      </c>
      <c r="B5875" t="s">
        <v>22182</v>
      </c>
      <c r="C5875">
        <v>0</v>
      </c>
      <c r="D5875" s="296">
        <v>27.384</v>
      </c>
    </row>
    <row r="5876" spans="1:4" x14ac:dyDescent="0.35">
      <c r="A5876">
        <v>6207</v>
      </c>
      <c r="B5876" t="s">
        <v>22183</v>
      </c>
      <c r="C5876">
        <v>0</v>
      </c>
      <c r="D5876" s="296">
        <v>18.541</v>
      </c>
    </row>
    <row r="5877" spans="1:4" x14ac:dyDescent="0.35">
      <c r="A5877">
        <v>6208</v>
      </c>
      <c r="B5877" t="s">
        <v>22184</v>
      </c>
      <c r="C5877">
        <v>1</v>
      </c>
      <c r="D5877" s="296">
        <v>124.07</v>
      </c>
    </row>
    <row r="5878" spans="1:4" x14ac:dyDescent="0.35">
      <c r="A5878">
        <v>6209</v>
      </c>
      <c r="B5878" t="s">
        <v>22185</v>
      </c>
      <c r="C5878">
        <v>1</v>
      </c>
      <c r="D5878" s="296">
        <v>82.545000000000002</v>
      </c>
    </row>
    <row r="5879" spans="1:4" x14ac:dyDescent="0.35">
      <c r="A5879">
        <v>6210</v>
      </c>
      <c r="B5879" t="s">
        <v>22186</v>
      </c>
      <c r="C5879">
        <v>1</v>
      </c>
      <c r="D5879" s="296">
        <v>1287.04</v>
      </c>
    </row>
    <row r="5880" spans="1:4" x14ac:dyDescent="0.35">
      <c r="A5880">
        <v>6211</v>
      </c>
      <c r="B5880" t="s">
        <v>22187</v>
      </c>
      <c r="C5880">
        <v>1</v>
      </c>
      <c r="D5880" s="296">
        <v>126.1</v>
      </c>
    </row>
    <row r="5881" spans="1:4" x14ac:dyDescent="0.35">
      <c r="A5881">
        <v>6212</v>
      </c>
      <c r="B5881" t="s">
        <v>22188</v>
      </c>
      <c r="C5881">
        <v>1</v>
      </c>
      <c r="D5881" s="296">
        <v>96.12</v>
      </c>
    </row>
    <row r="5882" spans="1:4" x14ac:dyDescent="0.35">
      <c r="A5882">
        <v>6213</v>
      </c>
      <c r="B5882" t="s">
        <v>22189</v>
      </c>
      <c r="C5882">
        <v>1</v>
      </c>
      <c r="D5882" s="296">
        <v>151.22</v>
      </c>
    </row>
    <row r="5883" spans="1:4" x14ac:dyDescent="0.35">
      <c r="A5883">
        <v>6214</v>
      </c>
      <c r="B5883" t="s">
        <v>22190</v>
      </c>
      <c r="C5883">
        <v>1</v>
      </c>
      <c r="D5883" s="296">
        <v>81.37</v>
      </c>
    </row>
    <row r="5884" spans="1:4" x14ac:dyDescent="0.35">
      <c r="A5884">
        <v>6215</v>
      </c>
      <c r="B5884" t="s">
        <v>22191</v>
      </c>
      <c r="C5884">
        <v>1</v>
      </c>
      <c r="D5884" s="296">
        <v>112</v>
      </c>
    </row>
    <row r="5885" spans="1:4" x14ac:dyDescent="0.35">
      <c r="A5885">
        <v>6216</v>
      </c>
      <c r="B5885" t="s">
        <v>22192</v>
      </c>
      <c r="C5885">
        <v>0</v>
      </c>
      <c r="D5885" s="296">
        <v>38.978000000000002</v>
      </c>
    </row>
    <row r="5886" spans="1:4" x14ac:dyDescent="0.35">
      <c r="A5886">
        <v>6217</v>
      </c>
      <c r="B5886" t="s">
        <v>22193</v>
      </c>
      <c r="C5886">
        <v>0</v>
      </c>
      <c r="D5886" s="296">
        <v>18.401</v>
      </c>
    </row>
    <row r="5887" spans="1:4" x14ac:dyDescent="0.35">
      <c r="A5887">
        <v>6218</v>
      </c>
      <c r="B5887" t="s">
        <v>22194</v>
      </c>
      <c r="C5887">
        <v>3</v>
      </c>
      <c r="D5887" s="296">
        <v>18.809999999999999</v>
      </c>
    </row>
    <row r="5888" spans="1:4" x14ac:dyDescent="0.35">
      <c r="A5888">
        <v>6219</v>
      </c>
      <c r="B5888" t="s">
        <v>22195</v>
      </c>
      <c r="C5888">
        <v>0</v>
      </c>
      <c r="D5888" s="296">
        <v>26.16</v>
      </c>
    </row>
    <row r="5889" spans="1:4" x14ac:dyDescent="0.35">
      <c r="A5889">
        <v>6220</v>
      </c>
      <c r="B5889" t="s">
        <v>22196</v>
      </c>
      <c r="C5889">
        <v>0</v>
      </c>
      <c r="D5889" s="296">
        <v>29.606000000000002</v>
      </c>
    </row>
    <row r="5890" spans="1:4" x14ac:dyDescent="0.35">
      <c r="A5890">
        <v>6221</v>
      </c>
      <c r="B5890" t="s">
        <v>22197</v>
      </c>
      <c r="C5890">
        <v>0</v>
      </c>
      <c r="D5890" s="296">
        <v>31.57</v>
      </c>
    </row>
    <row r="5891" spans="1:4" x14ac:dyDescent="0.35">
      <c r="A5891">
        <v>6222</v>
      </c>
      <c r="B5891" t="s">
        <v>22198</v>
      </c>
      <c r="C5891">
        <v>0</v>
      </c>
      <c r="D5891" s="296">
        <v>104.55</v>
      </c>
    </row>
    <row r="5892" spans="1:4" x14ac:dyDescent="0.35">
      <c r="A5892">
        <v>6223</v>
      </c>
      <c r="B5892" t="s">
        <v>22199</v>
      </c>
      <c r="C5892">
        <v>0</v>
      </c>
      <c r="D5892" s="296">
        <v>35.442999999999998</v>
      </c>
    </row>
    <row r="5893" spans="1:4" x14ac:dyDescent="0.35">
      <c r="A5893">
        <v>6224</v>
      </c>
      <c r="B5893" t="s">
        <v>22200</v>
      </c>
      <c r="C5893">
        <v>0</v>
      </c>
      <c r="D5893" s="296">
        <v>27.19</v>
      </c>
    </row>
    <row r="5894" spans="1:4" x14ac:dyDescent="0.35">
      <c r="A5894">
        <v>6225</v>
      </c>
      <c r="B5894" t="s">
        <v>22201</v>
      </c>
      <c r="C5894">
        <v>0</v>
      </c>
      <c r="D5894" s="296">
        <v>32.665999999999997</v>
      </c>
    </row>
    <row r="5895" spans="1:4" x14ac:dyDescent="0.35">
      <c r="A5895">
        <v>6226</v>
      </c>
      <c r="B5895" t="s">
        <v>22202</v>
      </c>
      <c r="C5895">
        <v>48</v>
      </c>
      <c r="D5895" s="296">
        <v>11.3</v>
      </c>
    </row>
    <row r="5896" spans="1:4" x14ac:dyDescent="0.35">
      <c r="A5896">
        <v>6227</v>
      </c>
      <c r="B5896" t="s">
        <v>22203</v>
      </c>
      <c r="C5896">
        <v>24</v>
      </c>
      <c r="D5896" s="296">
        <v>5.58</v>
      </c>
    </row>
    <row r="5897" spans="1:4" x14ac:dyDescent="0.35">
      <c r="A5897">
        <v>6228</v>
      </c>
      <c r="B5897" t="s">
        <v>22204</v>
      </c>
      <c r="C5897">
        <v>12</v>
      </c>
      <c r="D5897" s="296">
        <v>4.2300000000000004</v>
      </c>
    </row>
    <row r="5898" spans="1:4" x14ac:dyDescent="0.35">
      <c r="A5898">
        <v>6229</v>
      </c>
      <c r="B5898" t="s">
        <v>22205</v>
      </c>
      <c r="C5898">
        <v>0</v>
      </c>
      <c r="D5898" s="296">
        <v>8.16</v>
      </c>
    </row>
    <row r="5899" spans="1:4" x14ac:dyDescent="0.35">
      <c r="A5899">
        <v>6230</v>
      </c>
      <c r="B5899" t="s">
        <v>22206</v>
      </c>
      <c r="C5899">
        <v>0</v>
      </c>
      <c r="D5899" s="296">
        <v>20.329999999999998</v>
      </c>
    </row>
    <row r="5900" spans="1:4" x14ac:dyDescent="0.35">
      <c r="A5900">
        <v>6231</v>
      </c>
      <c r="B5900" t="s">
        <v>22207</v>
      </c>
      <c r="C5900">
        <v>0</v>
      </c>
      <c r="D5900" s="296">
        <v>63.56</v>
      </c>
    </row>
    <row r="5901" spans="1:4" x14ac:dyDescent="0.35">
      <c r="A5901">
        <v>6232</v>
      </c>
      <c r="B5901" t="s">
        <v>22208</v>
      </c>
      <c r="C5901">
        <v>0</v>
      </c>
      <c r="D5901" s="296">
        <v>8.15</v>
      </c>
    </row>
    <row r="5902" spans="1:4" x14ac:dyDescent="0.35">
      <c r="A5902">
        <v>6233</v>
      </c>
      <c r="B5902" t="s">
        <v>22209</v>
      </c>
      <c r="C5902">
        <v>0</v>
      </c>
      <c r="D5902" s="296">
        <v>32.69</v>
      </c>
    </row>
    <row r="5903" spans="1:4" x14ac:dyDescent="0.35">
      <c r="A5903">
        <v>6234</v>
      </c>
      <c r="B5903" t="s">
        <v>22210</v>
      </c>
      <c r="C5903">
        <v>0</v>
      </c>
      <c r="D5903" s="296">
        <v>124.95</v>
      </c>
    </row>
    <row r="5904" spans="1:4" x14ac:dyDescent="0.35">
      <c r="A5904">
        <v>6235</v>
      </c>
      <c r="B5904" t="s">
        <v>22211</v>
      </c>
      <c r="C5904">
        <v>0</v>
      </c>
      <c r="D5904" s="296">
        <v>238.8</v>
      </c>
    </row>
    <row r="5905" spans="1:4" x14ac:dyDescent="0.35">
      <c r="A5905">
        <v>6236</v>
      </c>
      <c r="B5905" t="s">
        <v>22212</v>
      </c>
      <c r="C5905">
        <v>0</v>
      </c>
      <c r="D5905" s="296">
        <v>72.790000000000006</v>
      </c>
    </row>
    <row r="5906" spans="1:4" x14ac:dyDescent="0.35">
      <c r="A5906">
        <v>6237</v>
      </c>
      <c r="B5906" t="s">
        <v>22213</v>
      </c>
      <c r="C5906">
        <v>3</v>
      </c>
      <c r="D5906" s="296">
        <v>35.67</v>
      </c>
    </row>
    <row r="5907" spans="1:4" x14ac:dyDescent="0.35">
      <c r="A5907">
        <v>6238</v>
      </c>
      <c r="B5907" t="s">
        <v>22214</v>
      </c>
      <c r="C5907">
        <v>0</v>
      </c>
      <c r="D5907" s="296">
        <v>20.12</v>
      </c>
    </row>
    <row r="5908" spans="1:4" x14ac:dyDescent="0.35">
      <c r="A5908">
        <v>6239</v>
      </c>
      <c r="B5908" t="s">
        <v>22215</v>
      </c>
      <c r="C5908">
        <v>0</v>
      </c>
      <c r="D5908" s="296">
        <v>31.75</v>
      </c>
    </row>
    <row r="5909" spans="1:4" x14ac:dyDescent="0.35">
      <c r="A5909">
        <v>6240</v>
      </c>
      <c r="B5909" t="s">
        <v>22216</v>
      </c>
      <c r="C5909">
        <v>0</v>
      </c>
      <c r="D5909" s="296">
        <v>39.880000000000003</v>
      </c>
    </row>
    <row r="5910" spans="1:4" x14ac:dyDescent="0.35">
      <c r="A5910">
        <v>6241</v>
      </c>
      <c r="B5910" t="s">
        <v>22217</v>
      </c>
      <c r="C5910">
        <v>0</v>
      </c>
      <c r="D5910" s="296">
        <v>51.88</v>
      </c>
    </row>
    <row r="5911" spans="1:4" x14ac:dyDescent="0.35">
      <c r="A5911">
        <v>6242</v>
      </c>
      <c r="B5911" t="s">
        <v>22218</v>
      </c>
      <c r="C5911">
        <v>0</v>
      </c>
      <c r="D5911" s="296">
        <v>72.680000000000007</v>
      </c>
    </row>
    <row r="5912" spans="1:4" x14ac:dyDescent="0.35">
      <c r="A5912">
        <v>6243</v>
      </c>
      <c r="B5912" t="s">
        <v>22219</v>
      </c>
      <c r="C5912">
        <v>0</v>
      </c>
      <c r="D5912" s="296">
        <v>52.84</v>
      </c>
    </row>
    <row r="5913" spans="1:4" x14ac:dyDescent="0.35">
      <c r="A5913">
        <v>6244</v>
      </c>
      <c r="B5913" t="s">
        <v>22220</v>
      </c>
      <c r="C5913">
        <v>6</v>
      </c>
      <c r="D5913" s="296">
        <v>21.3</v>
      </c>
    </row>
    <row r="5914" spans="1:4" x14ac:dyDescent="0.35">
      <c r="A5914">
        <v>6245</v>
      </c>
      <c r="B5914" t="s">
        <v>22221</v>
      </c>
      <c r="C5914">
        <v>0</v>
      </c>
      <c r="D5914" s="296">
        <v>22.52</v>
      </c>
    </row>
    <row r="5915" spans="1:4" x14ac:dyDescent="0.35">
      <c r="A5915">
        <v>6246</v>
      </c>
      <c r="B5915" t="s">
        <v>22222</v>
      </c>
      <c r="C5915">
        <v>6</v>
      </c>
      <c r="D5915" s="296">
        <v>36.03</v>
      </c>
    </row>
    <row r="5916" spans="1:4" x14ac:dyDescent="0.35">
      <c r="A5916">
        <v>6247</v>
      </c>
      <c r="B5916" t="s">
        <v>22223</v>
      </c>
      <c r="C5916">
        <v>0</v>
      </c>
      <c r="D5916" s="296">
        <v>195.22</v>
      </c>
    </row>
    <row r="5917" spans="1:4" x14ac:dyDescent="0.35">
      <c r="A5917">
        <v>6248</v>
      </c>
      <c r="B5917" t="s">
        <v>22224</v>
      </c>
      <c r="C5917">
        <v>0</v>
      </c>
      <c r="D5917" s="296">
        <v>38.4</v>
      </c>
    </row>
    <row r="5918" spans="1:4" x14ac:dyDescent="0.35">
      <c r="A5918">
        <v>6249</v>
      </c>
      <c r="B5918" t="s">
        <v>22225</v>
      </c>
      <c r="C5918">
        <v>0</v>
      </c>
      <c r="D5918" s="296">
        <v>12.2</v>
      </c>
    </row>
    <row r="5919" spans="1:4" x14ac:dyDescent="0.35">
      <c r="A5919">
        <v>6250</v>
      </c>
      <c r="B5919" t="s">
        <v>22226</v>
      </c>
      <c r="C5919">
        <v>0</v>
      </c>
      <c r="D5919" s="296">
        <v>63.5</v>
      </c>
    </row>
    <row r="5920" spans="1:4" x14ac:dyDescent="0.35">
      <c r="A5920">
        <v>6251</v>
      </c>
      <c r="B5920" t="s">
        <v>22227</v>
      </c>
      <c r="C5920">
        <v>0</v>
      </c>
      <c r="D5920" s="296">
        <v>39</v>
      </c>
    </row>
    <row r="5921" spans="1:4" x14ac:dyDescent="0.35">
      <c r="A5921">
        <v>6252</v>
      </c>
      <c r="B5921" t="s">
        <v>22228</v>
      </c>
      <c r="C5921">
        <v>0</v>
      </c>
      <c r="D5921" s="296">
        <v>65.8</v>
      </c>
    </row>
    <row r="5922" spans="1:4" x14ac:dyDescent="0.35">
      <c r="A5922">
        <v>6253</v>
      </c>
      <c r="B5922" t="s">
        <v>22229</v>
      </c>
      <c r="C5922">
        <v>0</v>
      </c>
      <c r="D5922" s="296">
        <v>4.2</v>
      </c>
    </row>
    <row r="5923" spans="1:4" x14ac:dyDescent="0.35">
      <c r="A5923">
        <v>6254</v>
      </c>
      <c r="B5923" t="s">
        <v>22230</v>
      </c>
      <c r="C5923">
        <v>0</v>
      </c>
      <c r="D5923" s="296">
        <v>0</v>
      </c>
    </row>
    <row r="5924" spans="1:4" x14ac:dyDescent="0.35">
      <c r="A5924">
        <v>6255</v>
      </c>
      <c r="B5924" t="s">
        <v>22231</v>
      </c>
      <c r="C5924">
        <v>3</v>
      </c>
      <c r="D5924" s="296">
        <v>0</v>
      </c>
    </row>
    <row r="5925" spans="1:4" x14ac:dyDescent="0.35">
      <c r="A5925">
        <v>6256</v>
      </c>
      <c r="B5925" t="s">
        <v>22232</v>
      </c>
      <c r="C5925">
        <v>0</v>
      </c>
      <c r="D5925" s="296">
        <v>36.25</v>
      </c>
    </row>
    <row r="5926" spans="1:4" x14ac:dyDescent="0.35">
      <c r="A5926">
        <v>6257</v>
      </c>
      <c r="B5926" t="s">
        <v>22233</v>
      </c>
      <c r="C5926">
        <v>6</v>
      </c>
      <c r="D5926" s="296">
        <v>9.82</v>
      </c>
    </row>
    <row r="5927" spans="1:4" x14ac:dyDescent="0.35">
      <c r="A5927">
        <v>6258</v>
      </c>
      <c r="B5927" t="s">
        <v>22234</v>
      </c>
      <c r="C5927">
        <v>0</v>
      </c>
      <c r="D5927" s="296">
        <v>28.03</v>
      </c>
    </row>
    <row r="5928" spans="1:4" x14ac:dyDescent="0.35">
      <c r="A5928">
        <v>6259</v>
      </c>
      <c r="B5928" t="s">
        <v>22235</v>
      </c>
      <c r="C5928">
        <v>0</v>
      </c>
      <c r="D5928" s="296">
        <v>10.031000000000001</v>
      </c>
    </row>
    <row r="5929" spans="1:4" x14ac:dyDescent="0.35">
      <c r="A5929">
        <v>6260</v>
      </c>
      <c r="B5929" t="s">
        <v>22236</v>
      </c>
      <c r="C5929">
        <v>18</v>
      </c>
      <c r="D5929" s="296">
        <v>8.8930000000000007</v>
      </c>
    </row>
    <row r="5930" spans="1:4" x14ac:dyDescent="0.35">
      <c r="A5930">
        <v>6261</v>
      </c>
      <c r="B5930" t="s">
        <v>22237</v>
      </c>
      <c r="C5930">
        <v>12</v>
      </c>
      <c r="D5930" s="296">
        <v>6.798</v>
      </c>
    </row>
    <row r="5931" spans="1:4" x14ac:dyDescent="0.35">
      <c r="A5931">
        <v>6262</v>
      </c>
      <c r="B5931" t="s">
        <v>22238</v>
      </c>
      <c r="C5931">
        <v>6</v>
      </c>
      <c r="D5931" s="296">
        <v>7.085</v>
      </c>
    </row>
    <row r="5932" spans="1:4" x14ac:dyDescent="0.35">
      <c r="A5932">
        <v>6263</v>
      </c>
      <c r="B5932" t="s">
        <v>22239</v>
      </c>
      <c r="C5932">
        <v>0</v>
      </c>
      <c r="D5932" s="296">
        <v>16.329999999999998</v>
      </c>
    </row>
    <row r="5933" spans="1:4" x14ac:dyDescent="0.35">
      <c r="A5933">
        <v>6264</v>
      </c>
      <c r="B5933" t="s">
        <v>22240</v>
      </c>
      <c r="C5933">
        <v>0</v>
      </c>
      <c r="D5933" s="296">
        <v>24</v>
      </c>
    </row>
    <row r="5934" spans="1:4" x14ac:dyDescent="0.35">
      <c r="A5934">
        <v>6265</v>
      </c>
      <c r="B5934" t="s">
        <v>22241</v>
      </c>
      <c r="C5934">
        <v>0</v>
      </c>
      <c r="D5934" s="296">
        <v>55.2</v>
      </c>
    </row>
    <row r="5935" spans="1:4" x14ac:dyDescent="0.35">
      <c r="A5935">
        <v>6266</v>
      </c>
      <c r="B5935" t="s">
        <v>22242</v>
      </c>
      <c r="C5935">
        <v>0</v>
      </c>
      <c r="D5935" s="296">
        <v>13.26</v>
      </c>
    </row>
    <row r="5936" spans="1:4" x14ac:dyDescent="0.35">
      <c r="A5936">
        <v>6267</v>
      </c>
      <c r="B5936" t="s">
        <v>22243</v>
      </c>
      <c r="C5936">
        <v>0</v>
      </c>
      <c r="D5936" s="296">
        <v>21.75</v>
      </c>
    </row>
    <row r="5937" spans="1:4" x14ac:dyDescent="0.35">
      <c r="A5937">
        <v>6268</v>
      </c>
      <c r="B5937" t="s">
        <v>22244</v>
      </c>
      <c r="C5937">
        <v>0</v>
      </c>
      <c r="D5937" s="296">
        <v>25.2</v>
      </c>
    </row>
    <row r="5938" spans="1:4" x14ac:dyDescent="0.35">
      <c r="A5938">
        <v>6269</v>
      </c>
      <c r="B5938" t="s">
        <v>22245</v>
      </c>
      <c r="C5938">
        <v>6</v>
      </c>
      <c r="D5938" s="296">
        <v>22.4</v>
      </c>
    </row>
    <row r="5939" spans="1:4" x14ac:dyDescent="0.35">
      <c r="A5939">
        <v>6270</v>
      </c>
      <c r="B5939" t="s">
        <v>22246</v>
      </c>
      <c r="C5939">
        <v>3</v>
      </c>
      <c r="D5939" s="296">
        <v>31.55</v>
      </c>
    </row>
    <row r="5940" spans="1:4" x14ac:dyDescent="0.35">
      <c r="A5940">
        <v>6271</v>
      </c>
      <c r="B5940" t="s">
        <v>22247</v>
      </c>
      <c r="C5940">
        <v>6</v>
      </c>
      <c r="D5940" s="296">
        <v>33.450000000000003</v>
      </c>
    </row>
    <row r="5941" spans="1:4" x14ac:dyDescent="0.35">
      <c r="A5941">
        <v>6272</v>
      </c>
      <c r="B5941" t="s">
        <v>22248</v>
      </c>
      <c r="C5941">
        <v>0</v>
      </c>
      <c r="D5941" s="296">
        <v>29.16</v>
      </c>
    </row>
    <row r="5942" spans="1:4" x14ac:dyDescent="0.35">
      <c r="A5942">
        <v>6273</v>
      </c>
      <c r="B5942" t="s">
        <v>22249</v>
      </c>
      <c r="C5942">
        <v>0</v>
      </c>
      <c r="D5942" s="296">
        <v>495.41</v>
      </c>
    </row>
    <row r="5943" spans="1:4" x14ac:dyDescent="0.35">
      <c r="A5943">
        <v>6274</v>
      </c>
      <c r="B5943" t="s">
        <v>22250</v>
      </c>
      <c r="C5943">
        <v>0</v>
      </c>
      <c r="D5943" s="296">
        <v>43.07</v>
      </c>
    </row>
    <row r="5944" spans="1:4" x14ac:dyDescent="0.35">
      <c r="A5944">
        <v>6275</v>
      </c>
      <c r="B5944" t="s">
        <v>22251</v>
      </c>
      <c r="C5944">
        <v>0</v>
      </c>
      <c r="D5944" s="296">
        <v>34.11</v>
      </c>
    </row>
    <row r="5945" spans="1:4" x14ac:dyDescent="0.35">
      <c r="A5945">
        <v>6276</v>
      </c>
      <c r="B5945" t="s">
        <v>22252</v>
      </c>
      <c r="C5945">
        <v>0</v>
      </c>
      <c r="D5945" s="296">
        <v>57.16</v>
      </c>
    </row>
    <row r="5946" spans="1:4" x14ac:dyDescent="0.35">
      <c r="A5946">
        <v>6277</v>
      </c>
      <c r="B5946" t="s">
        <v>22253</v>
      </c>
      <c r="C5946">
        <v>0</v>
      </c>
      <c r="D5946" s="296">
        <v>49.6</v>
      </c>
    </row>
    <row r="5947" spans="1:4" x14ac:dyDescent="0.35">
      <c r="A5947">
        <v>6278</v>
      </c>
      <c r="B5947" t="s">
        <v>22254</v>
      </c>
      <c r="C5947">
        <v>0</v>
      </c>
      <c r="D5947" s="296">
        <v>18.45</v>
      </c>
    </row>
    <row r="5948" spans="1:4" x14ac:dyDescent="0.35">
      <c r="A5948">
        <v>6279</v>
      </c>
      <c r="B5948" t="s">
        <v>22255</v>
      </c>
      <c r="C5948">
        <v>0</v>
      </c>
      <c r="D5948" s="296">
        <v>28.445</v>
      </c>
    </row>
    <row r="5949" spans="1:4" x14ac:dyDescent="0.35">
      <c r="A5949">
        <v>6280</v>
      </c>
      <c r="B5949" t="s">
        <v>22256</v>
      </c>
      <c r="C5949">
        <v>0</v>
      </c>
      <c r="D5949" s="296">
        <v>52.16</v>
      </c>
    </row>
    <row r="5950" spans="1:4" x14ac:dyDescent="0.35">
      <c r="A5950">
        <v>6281</v>
      </c>
      <c r="B5950" t="s">
        <v>22257</v>
      </c>
      <c r="C5950">
        <v>0</v>
      </c>
      <c r="D5950" s="296">
        <v>39.890999999999998</v>
      </c>
    </row>
    <row r="5951" spans="1:4" x14ac:dyDescent="0.35">
      <c r="A5951">
        <v>6282</v>
      </c>
      <c r="B5951" t="s">
        <v>22258</v>
      </c>
      <c r="C5951">
        <v>0</v>
      </c>
      <c r="D5951" s="296">
        <v>18.646000000000001</v>
      </c>
    </row>
    <row r="5952" spans="1:4" x14ac:dyDescent="0.35">
      <c r="A5952">
        <v>6283</v>
      </c>
      <c r="B5952" t="s">
        <v>22259</v>
      </c>
      <c r="C5952">
        <v>0</v>
      </c>
      <c r="D5952" s="296">
        <v>22.786000000000001</v>
      </c>
    </row>
    <row r="5953" spans="1:4" x14ac:dyDescent="0.35">
      <c r="A5953">
        <v>6284</v>
      </c>
      <c r="B5953" t="s">
        <v>22260</v>
      </c>
      <c r="C5953">
        <v>0</v>
      </c>
      <c r="D5953" s="296">
        <v>9.1750000000000007</v>
      </c>
    </row>
    <row r="5954" spans="1:4" x14ac:dyDescent="0.35">
      <c r="A5954">
        <v>6285</v>
      </c>
      <c r="B5954" t="s">
        <v>22261</v>
      </c>
      <c r="C5954">
        <v>0</v>
      </c>
      <c r="D5954" s="296">
        <v>64.995999999999995</v>
      </c>
    </row>
    <row r="5955" spans="1:4" x14ac:dyDescent="0.35">
      <c r="A5955">
        <v>6286</v>
      </c>
      <c r="B5955" t="s">
        <v>22262</v>
      </c>
      <c r="C5955">
        <v>0</v>
      </c>
      <c r="D5955" s="296">
        <v>5.9550000000000001</v>
      </c>
    </row>
    <row r="5956" spans="1:4" x14ac:dyDescent="0.35">
      <c r="A5956">
        <v>6287</v>
      </c>
      <c r="B5956" t="s">
        <v>22263</v>
      </c>
      <c r="C5956">
        <v>0</v>
      </c>
      <c r="D5956" s="296">
        <v>11.045999999999999</v>
      </c>
    </row>
    <row r="5957" spans="1:4" x14ac:dyDescent="0.35">
      <c r="A5957">
        <v>6288</v>
      </c>
      <c r="B5957" t="s">
        <v>22264</v>
      </c>
      <c r="C5957">
        <v>0</v>
      </c>
      <c r="D5957" s="296">
        <v>12.196</v>
      </c>
    </row>
    <row r="5958" spans="1:4" x14ac:dyDescent="0.35">
      <c r="A5958">
        <v>6289</v>
      </c>
      <c r="B5958" t="s">
        <v>22265</v>
      </c>
      <c r="C5958">
        <v>0</v>
      </c>
      <c r="D5958" s="296">
        <v>16.646000000000001</v>
      </c>
    </row>
    <row r="5959" spans="1:4" x14ac:dyDescent="0.35">
      <c r="A5959">
        <v>6290</v>
      </c>
      <c r="B5959" t="s">
        <v>22266</v>
      </c>
      <c r="C5959">
        <v>0</v>
      </c>
      <c r="D5959" s="296">
        <v>29.094999999999999</v>
      </c>
    </row>
    <row r="5960" spans="1:4" x14ac:dyDescent="0.35">
      <c r="A5960">
        <v>6291</v>
      </c>
      <c r="B5960" t="s">
        <v>22267</v>
      </c>
      <c r="C5960">
        <v>3</v>
      </c>
      <c r="D5960" s="296">
        <v>14.51</v>
      </c>
    </row>
    <row r="5961" spans="1:4" x14ac:dyDescent="0.35">
      <c r="A5961">
        <v>6292</v>
      </c>
      <c r="B5961" t="s">
        <v>22268</v>
      </c>
      <c r="C5961">
        <v>0</v>
      </c>
      <c r="D5961" s="296">
        <v>21.45</v>
      </c>
    </row>
    <row r="5962" spans="1:4" x14ac:dyDescent="0.35">
      <c r="A5962">
        <v>6293</v>
      </c>
      <c r="B5962" t="s">
        <v>22269</v>
      </c>
      <c r="C5962">
        <v>0</v>
      </c>
      <c r="D5962" s="296">
        <v>79.95</v>
      </c>
    </row>
    <row r="5963" spans="1:4" x14ac:dyDescent="0.35">
      <c r="A5963">
        <v>6294</v>
      </c>
      <c r="B5963" t="s">
        <v>22270</v>
      </c>
      <c r="C5963">
        <v>0</v>
      </c>
      <c r="D5963" s="296">
        <v>19.7</v>
      </c>
    </row>
    <row r="5964" spans="1:4" x14ac:dyDescent="0.35">
      <c r="A5964">
        <v>6295</v>
      </c>
      <c r="B5964" t="s">
        <v>22271</v>
      </c>
      <c r="C5964">
        <v>0</v>
      </c>
      <c r="D5964" s="296">
        <v>173.22</v>
      </c>
    </row>
    <row r="5965" spans="1:4" x14ac:dyDescent="0.35">
      <c r="A5965">
        <v>6296</v>
      </c>
      <c r="B5965" t="s">
        <v>22272</v>
      </c>
      <c r="C5965">
        <v>0</v>
      </c>
      <c r="D5965" s="296">
        <v>12.26</v>
      </c>
    </row>
    <row r="5966" spans="1:4" x14ac:dyDescent="0.35">
      <c r="A5966">
        <v>6297</v>
      </c>
      <c r="B5966" t="s">
        <v>22273</v>
      </c>
      <c r="C5966">
        <v>0</v>
      </c>
      <c r="D5966" s="296">
        <v>56.02</v>
      </c>
    </row>
    <row r="5967" spans="1:4" x14ac:dyDescent="0.35">
      <c r="A5967">
        <v>6298</v>
      </c>
      <c r="B5967" t="s">
        <v>22274</v>
      </c>
      <c r="C5967">
        <v>0</v>
      </c>
      <c r="D5967" s="296">
        <v>69.22</v>
      </c>
    </row>
    <row r="5968" spans="1:4" x14ac:dyDescent="0.35">
      <c r="A5968">
        <v>6299</v>
      </c>
      <c r="B5968" t="s">
        <v>22275</v>
      </c>
      <c r="C5968">
        <v>0</v>
      </c>
      <c r="D5968" s="296">
        <v>29.19</v>
      </c>
    </row>
    <row r="5969" spans="1:4" x14ac:dyDescent="0.35">
      <c r="A5969">
        <v>6300</v>
      </c>
      <c r="B5969" t="s">
        <v>22276</v>
      </c>
      <c r="C5969">
        <v>0</v>
      </c>
      <c r="D5969" s="296">
        <v>20.91</v>
      </c>
    </row>
    <row r="5970" spans="1:4" x14ac:dyDescent="0.35">
      <c r="A5970">
        <v>6301</v>
      </c>
      <c r="B5970" t="s">
        <v>22277</v>
      </c>
      <c r="C5970">
        <v>0</v>
      </c>
      <c r="D5970" s="296">
        <v>9.92</v>
      </c>
    </row>
    <row r="5971" spans="1:4" x14ac:dyDescent="0.35">
      <c r="A5971">
        <v>6302</v>
      </c>
      <c r="B5971" t="s">
        <v>22278</v>
      </c>
      <c r="C5971">
        <v>3</v>
      </c>
      <c r="D5971" s="296">
        <v>19.41</v>
      </c>
    </row>
    <row r="5972" spans="1:4" x14ac:dyDescent="0.35">
      <c r="A5972">
        <v>6303</v>
      </c>
      <c r="B5972" t="s">
        <v>22279</v>
      </c>
      <c r="C5972">
        <v>0</v>
      </c>
      <c r="D5972" s="296">
        <v>19.695</v>
      </c>
    </row>
    <row r="5973" spans="1:4" x14ac:dyDescent="0.35">
      <c r="A5973">
        <v>6304</v>
      </c>
      <c r="B5973" t="s">
        <v>22280</v>
      </c>
      <c r="C5973">
        <v>0</v>
      </c>
      <c r="D5973" s="296">
        <v>4.2249999999999996</v>
      </c>
    </row>
    <row r="5974" spans="1:4" x14ac:dyDescent="0.35">
      <c r="A5974">
        <v>6305</v>
      </c>
      <c r="B5974" t="s">
        <v>22281</v>
      </c>
      <c r="C5974">
        <v>42</v>
      </c>
      <c r="D5974" s="296">
        <v>6.33</v>
      </c>
    </row>
    <row r="5975" spans="1:4" x14ac:dyDescent="0.35">
      <c r="A5975">
        <v>6306</v>
      </c>
      <c r="B5975" t="s">
        <v>22282</v>
      </c>
      <c r="C5975">
        <v>18</v>
      </c>
      <c r="D5975" s="296">
        <v>6.33</v>
      </c>
    </row>
    <row r="5976" spans="1:4" x14ac:dyDescent="0.35">
      <c r="A5976">
        <v>6307</v>
      </c>
      <c r="B5976" t="s">
        <v>22283</v>
      </c>
      <c r="C5976">
        <v>0</v>
      </c>
      <c r="D5976" s="296">
        <v>0</v>
      </c>
    </row>
    <row r="5977" spans="1:4" x14ac:dyDescent="0.35">
      <c r="A5977">
        <v>6308</v>
      </c>
      <c r="B5977" t="s">
        <v>22284</v>
      </c>
      <c r="C5977">
        <v>0</v>
      </c>
      <c r="D5977" s="296">
        <v>0</v>
      </c>
    </row>
    <row r="5978" spans="1:4" x14ac:dyDescent="0.35">
      <c r="A5978">
        <v>6309</v>
      </c>
      <c r="B5978" t="s">
        <v>22285</v>
      </c>
      <c r="C5978">
        <v>0</v>
      </c>
      <c r="D5978" s="296">
        <v>0</v>
      </c>
    </row>
    <row r="5979" spans="1:4" x14ac:dyDescent="0.35">
      <c r="A5979">
        <v>6310</v>
      </c>
      <c r="B5979" t="s">
        <v>22286</v>
      </c>
      <c r="C5979">
        <v>0</v>
      </c>
      <c r="D5979" s="296">
        <v>32.659999999999997</v>
      </c>
    </row>
    <row r="5980" spans="1:4" x14ac:dyDescent="0.35">
      <c r="A5980">
        <v>6311</v>
      </c>
      <c r="B5980" t="s">
        <v>22287</v>
      </c>
      <c r="C5980">
        <v>0</v>
      </c>
      <c r="D5980" s="296">
        <v>52.35</v>
      </c>
    </row>
    <row r="5981" spans="1:4" x14ac:dyDescent="0.35">
      <c r="A5981">
        <v>6312</v>
      </c>
      <c r="B5981" t="s">
        <v>22288</v>
      </c>
      <c r="C5981">
        <v>0</v>
      </c>
      <c r="D5981" s="296">
        <v>80.87</v>
      </c>
    </row>
    <row r="5982" spans="1:4" x14ac:dyDescent="0.35">
      <c r="A5982">
        <v>6313</v>
      </c>
      <c r="B5982" t="s">
        <v>22289</v>
      </c>
      <c r="C5982">
        <v>0</v>
      </c>
      <c r="D5982" s="296">
        <v>35.42</v>
      </c>
    </row>
    <row r="5983" spans="1:4" x14ac:dyDescent="0.35">
      <c r="A5983">
        <v>6314</v>
      </c>
      <c r="B5983" t="s">
        <v>22290</v>
      </c>
      <c r="C5983">
        <v>12</v>
      </c>
      <c r="D5983" s="296">
        <v>38.549999999999997</v>
      </c>
    </row>
    <row r="5984" spans="1:4" x14ac:dyDescent="0.35">
      <c r="A5984">
        <v>6315</v>
      </c>
      <c r="B5984" t="s">
        <v>22291</v>
      </c>
      <c r="C5984">
        <v>6</v>
      </c>
      <c r="D5984" s="296">
        <v>19.542000000000002</v>
      </c>
    </row>
    <row r="5985" spans="1:4" x14ac:dyDescent="0.35">
      <c r="A5985">
        <v>6316</v>
      </c>
      <c r="B5985" t="s">
        <v>22292</v>
      </c>
      <c r="C5985">
        <v>0</v>
      </c>
      <c r="D5985" s="296">
        <v>82.47</v>
      </c>
    </row>
    <row r="5986" spans="1:4" x14ac:dyDescent="0.35">
      <c r="A5986">
        <v>6317</v>
      </c>
      <c r="B5986" t="s">
        <v>22293</v>
      </c>
      <c r="C5986">
        <v>0</v>
      </c>
      <c r="D5986" s="296">
        <v>7.2050000000000001</v>
      </c>
    </row>
    <row r="5987" spans="1:4" x14ac:dyDescent="0.35">
      <c r="A5987">
        <v>6318</v>
      </c>
      <c r="B5987" t="s">
        <v>22294</v>
      </c>
      <c r="C5987">
        <v>0</v>
      </c>
      <c r="D5987" s="296">
        <v>5.15</v>
      </c>
    </row>
    <row r="5988" spans="1:4" x14ac:dyDescent="0.35">
      <c r="A5988">
        <v>6319</v>
      </c>
      <c r="B5988" t="s">
        <v>22295</v>
      </c>
      <c r="C5988">
        <v>21</v>
      </c>
      <c r="D5988" s="296">
        <v>28.93</v>
      </c>
    </row>
    <row r="5989" spans="1:4" x14ac:dyDescent="0.35">
      <c r="A5989">
        <v>6320</v>
      </c>
      <c r="B5989" t="s">
        <v>22296</v>
      </c>
      <c r="C5989">
        <v>0</v>
      </c>
      <c r="D5989" s="296">
        <v>4.57</v>
      </c>
    </row>
    <row r="5990" spans="1:4" x14ac:dyDescent="0.35">
      <c r="A5990">
        <v>6321</v>
      </c>
      <c r="B5990" t="s">
        <v>22297</v>
      </c>
      <c r="C5990">
        <v>0</v>
      </c>
      <c r="D5990" s="296">
        <v>4.97</v>
      </c>
    </row>
    <row r="5991" spans="1:4" x14ac:dyDescent="0.35">
      <c r="A5991">
        <v>6322</v>
      </c>
      <c r="B5991" t="s">
        <v>22298</v>
      </c>
      <c r="C5991">
        <v>0</v>
      </c>
      <c r="D5991" s="296">
        <v>4.18</v>
      </c>
    </row>
    <row r="5992" spans="1:4" x14ac:dyDescent="0.35">
      <c r="A5992">
        <v>6323</v>
      </c>
      <c r="B5992" t="s">
        <v>22299</v>
      </c>
      <c r="C5992">
        <v>0</v>
      </c>
      <c r="D5992" s="296">
        <v>3.31</v>
      </c>
    </row>
    <row r="5993" spans="1:4" x14ac:dyDescent="0.35">
      <c r="A5993">
        <v>6324</v>
      </c>
      <c r="B5993" t="s">
        <v>22300</v>
      </c>
      <c r="C5993">
        <v>0</v>
      </c>
      <c r="D5993" s="296">
        <v>24.21</v>
      </c>
    </row>
    <row r="5994" spans="1:4" x14ac:dyDescent="0.35">
      <c r="A5994">
        <v>6325</v>
      </c>
      <c r="B5994" t="s">
        <v>22301</v>
      </c>
      <c r="C5994">
        <v>0</v>
      </c>
      <c r="D5994" s="296">
        <v>10.29</v>
      </c>
    </row>
    <row r="5995" spans="1:4" x14ac:dyDescent="0.35">
      <c r="A5995">
        <v>6326</v>
      </c>
      <c r="B5995" t="s">
        <v>22302</v>
      </c>
      <c r="C5995">
        <v>0</v>
      </c>
      <c r="D5995" s="296">
        <v>6.4619999999999997</v>
      </c>
    </row>
    <row r="5996" spans="1:4" x14ac:dyDescent="0.35">
      <c r="A5996">
        <v>6327</v>
      </c>
      <c r="B5996" t="s">
        <v>22303</v>
      </c>
      <c r="C5996">
        <v>0</v>
      </c>
      <c r="D5996" s="296">
        <v>4.3609999999999998</v>
      </c>
    </row>
    <row r="5997" spans="1:4" x14ac:dyDescent="0.35">
      <c r="A5997">
        <v>6328</v>
      </c>
      <c r="B5997" t="s">
        <v>22304</v>
      </c>
      <c r="C5997">
        <v>0</v>
      </c>
      <c r="D5997" s="296">
        <v>17.806999999999999</v>
      </c>
    </row>
    <row r="5998" spans="1:4" x14ac:dyDescent="0.35">
      <c r="A5998">
        <v>6329</v>
      </c>
      <c r="B5998" t="s">
        <v>22305</v>
      </c>
      <c r="C5998">
        <v>0</v>
      </c>
      <c r="D5998" s="296">
        <v>3.76</v>
      </c>
    </row>
    <row r="5999" spans="1:4" x14ac:dyDescent="0.35">
      <c r="A5999">
        <v>6330</v>
      </c>
      <c r="B5999" t="s">
        <v>22306</v>
      </c>
      <c r="C5999">
        <v>0</v>
      </c>
      <c r="D5999" s="296">
        <v>5.32</v>
      </c>
    </row>
    <row r="6000" spans="1:4" x14ac:dyDescent="0.35">
      <c r="A6000">
        <v>6331</v>
      </c>
      <c r="B6000" t="s">
        <v>22307</v>
      </c>
      <c r="C6000">
        <v>0</v>
      </c>
      <c r="D6000" s="296">
        <v>12.16</v>
      </c>
    </row>
    <row r="6001" spans="1:4" x14ac:dyDescent="0.35">
      <c r="A6001">
        <v>6332</v>
      </c>
      <c r="B6001" t="s">
        <v>22308</v>
      </c>
      <c r="C6001">
        <v>0</v>
      </c>
      <c r="D6001" s="296">
        <v>5.24</v>
      </c>
    </row>
    <row r="6002" spans="1:4" x14ac:dyDescent="0.35">
      <c r="A6002">
        <v>6334</v>
      </c>
      <c r="B6002" t="s">
        <v>22309</v>
      </c>
      <c r="C6002">
        <v>0</v>
      </c>
      <c r="D6002" s="296">
        <v>14.45</v>
      </c>
    </row>
    <row r="6003" spans="1:4" x14ac:dyDescent="0.35">
      <c r="A6003">
        <v>6335</v>
      </c>
      <c r="B6003" t="s">
        <v>22310</v>
      </c>
      <c r="C6003">
        <v>0</v>
      </c>
      <c r="D6003" s="296">
        <v>43.69</v>
      </c>
    </row>
    <row r="6004" spans="1:4" x14ac:dyDescent="0.35">
      <c r="A6004">
        <v>6336</v>
      </c>
      <c r="B6004" t="s">
        <v>22311</v>
      </c>
      <c r="C6004">
        <v>0</v>
      </c>
      <c r="D6004" s="296">
        <v>8.0960000000000001</v>
      </c>
    </row>
    <row r="6005" spans="1:4" x14ac:dyDescent="0.35">
      <c r="A6005">
        <v>6337</v>
      </c>
      <c r="B6005" t="s">
        <v>22312</v>
      </c>
      <c r="C6005">
        <v>0</v>
      </c>
      <c r="D6005" s="296">
        <v>18.46</v>
      </c>
    </row>
    <row r="6006" spans="1:4" x14ac:dyDescent="0.35">
      <c r="A6006">
        <v>6338</v>
      </c>
      <c r="B6006" t="s">
        <v>22313</v>
      </c>
      <c r="C6006">
        <v>0</v>
      </c>
      <c r="D6006" s="296">
        <v>4.4169999999999998</v>
      </c>
    </row>
    <row r="6007" spans="1:4" x14ac:dyDescent="0.35">
      <c r="A6007">
        <v>6339</v>
      </c>
      <c r="B6007" t="s">
        <v>22314</v>
      </c>
      <c r="C6007">
        <v>0</v>
      </c>
      <c r="D6007" s="296">
        <v>6.0330000000000004</v>
      </c>
    </row>
    <row r="6008" spans="1:4" x14ac:dyDescent="0.35">
      <c r="A6008">
        <v>6340</v>
      </c>
      <c r="B6008" t="s">
        <v>22315</v>
      </c>
      <c r="C6008">
        <v>0</v>
      </c>
      <c r="D6008" s="296">
        <v>6.032</v>
      </c>
    </row>
    <row r="6009" spans="1:4" x14ac:dyDescent="0.35">
      <c r="A6009">
        <v>6341</v>
      </c>
      <c r="B6009" t="s">
        <v>22316</v>
      </c>
      <c r="C6009">
        <v>0</v>
      </c>
      <c r="D6009" s="296">
        <v>4.9400000000000004</v>
      </c>
    </row>
    <row r="6010" spans="1:4" x14ac:dyDescent="0.35">
      <c r="A6010">
        <v>6342</v>
      </c>
      <c r="B6010" t="s">
        <v>22317</v>
      </c>
      <c r="C6010">
        <v>0</v>
      </c>
      <c r="D6010" s="296">
        <v>128.47999999999999</v>
      </c>
    </row>
    <row r="6011" spans="1:4" x14ac:dyDescent="0.35">
      <c r="A6011">
        <v>6343</v>
      </c>
      <c r="B6011" t="s">
        <v>22318</v>
      </c>
      <c r="C6011">
        <v>0</v>
      </c>
      <c r="D6011" s="296">
        <v>142.4</v>
      </c>
    </row>
    <row r="6012" spans="1:4" x14ac:dyDescent="0.35">
      <c r="A6012">
        <v>6344</v>
      </c>
      <c r="B6012" t="s">
        <v>22319</v>
      </c>
      <c r="C6012">
        <v>0</v>
      </c>
      <c r="D6012" s="296">
        <v>62.15</v>
      </c>
    </row>
    <row r="6013" spans="1:4" x14ac:dyDescent="0.35">
      <c r="A6013">
        <v>6345</v>
      </c>
      <c r="B6013" t="s">
        <v>22320</v>
      </c>
      <c r="C6013">
        <v>15</v>
      </c>
      <c r="D6013" s="296">
        <v>30.581</v>
      </c>
    </row>
    <row r="6014" spans="1:4" x14ac:dyDescent="0.35">
      <c r="A6014">
        <v>6346</v>
      </c>
      <c r="B6014" t="s">
        <v>22321</v>
      </c>
      <c r="C6014">
        <v>12</v>
      </c>
      <c r="D6014" s="296">
        <v>13.215999999999999</v>
      </c>
    </row>
    <row r="6015" spans="1:4" x14ac:dyDescent="0.35">
      <c r="A6015">
        <v>6347</v>
      </c>
      <c r="B6015" t="s">
        <v>22322</v>
      </c>
      <c r="C6015">
        <v>0</v>
      </c>
      <c r="D6015" s="296">
        <v>20.805</v>
      </c>
    </row>
    <row r="6016" spans="1:4" x14ac:dyDescent="0.35">
      <c r="A6016">
        <v>6348</v>
      </c>
      <c r="B6016" t="s">
        <v>22323</v>
      </c>
      <c r="C6016">
        <v>0</v>
      </c>
      <c r="D6016" s="296">
        <v>24.225000000000001</v>
      </c>
    </row>
    <row r="6017" spans="1:4" x14ac:dyDescent="0.35">
      <c r="A6017">
        <v>6349</v>
      </c>
      <c r="B6017" t="s">
        <v>22324</v>
      </c>
      <c r="C6017">
        <v>0</v>
      </c>
      <c r="D6017" s="296">
        <v>22.324999999999999</v>
      </c>
    </row>
    <row r="6018" spans="1:4" x14ac:dyDescent="0.35">
      <c r="A6018">
        <v>6350</v>
      </c>
      <c r="B6018" t="s">
        <v>22325</v>
      </c>
      <c r="C6018">
        <v>0</v>
      </c>
      <c r="D6018" s="296">
        <v>36.86</v>
      </c>
    </row>
    <row r="6019" spans="1:4" x14ac:dyDescent="0.35">
      <c r="A6019">
        <v>6351</v>
      </c>
      <c r="B6019" t="s">
        <v>22326</v>
      </c>
      <c r="C6019">
        <v>0</v>
      </c>
      <c r="D6019" s="296">
        <v>32.03</v>
      </c>
    </row>
    <row r="6020" spans="1:4" x14ac:dyDescent="0.35">
      <c r="A6020">
        <v>6352</v>
      </c>
      <c r="B6020" t="s">
        <v>22327</v>
      </c>
      <c r="C6020">
        <v>0</v>
      </c>
      <c r="D6020" s="296">
        <v>26.596</v>
      </c>
    </row>
    <row r="6021" spans="1:4" x14ac:dyDescent="0.35">
      <c r="A6021">
        <v>6353</v>
      </c>
      <c r="B6021" t="s">
        <v>22328</v>
      </c>
      <c r="C6021">
        <v>0</v>
      </c>
      <c r="D6021" s="296">
        <v>12.83</v>
      </c>
    </row>
    <row r="6022" spans="1:4" x14ac:dyDescent="0.35">
      <c r="A6022">
        <v>6354</v>
      </c>
      <c r="B6022" t="s">
        <v>22329</v>
      </c>
      <c r="C6022">
        <v>0</v>
      </c>
      <c r="D6022" s="296">
        <v>13.78</v>
      </c>
    </row>
    <row r="6023" spans="1:4" x14ac:dyDescent="0.35">
      <c r="A6023">
        <v>6356</v>
      </c>
      <c r="B6023" t="s">
        <v>22330</v>
      </c>
      <c r="C6023">
        <v>0</v>
      </c>
      <c r="D6023" s="296">
        <v>0</v>
      </c>
    </row>
    <row r="6024" spans="1:4" x14ac:dyDescent="0.35">
      <c r="A6024">
        <v>6357</v>
      </c>
      <c r="B6024" t="s">
        <v>22331</v>
      </c>
      <c r="C6024">
        <v>0</v>
      </c>
      <c r="D6024" s="296">
        <v>340</v>
      </c>
    </row>
    <row r="6025" spans="1:4" x14ac:dyDescent="0.35">
      <c r="A6025">
        <v>6358</v>
      </c>
      <c r="B6025" t="s">
        <v>22332</v>
      </c>
      <c r="C6025">
        <v>0</v>
      </c>
      <c r="D6025" s="296">
        <v>255</v>
      </c>
    </row>
    <row r="6026" spans="1:4" x14ac:dyDescent="0.35">
      <c r="A6026">
        <v>6359</v>
      </c>
      <c r="B6026" t="s">
        <v>22333</v>
      </c>
      <c r="C6026">
        <v>0</v>
      </c>
      <c r="D6026" s="296">
        <v>37.24</v>
      </c>
    </row>
    <row r="6027" spans="1:4" x14ac:dyDescent="0.35">
      <c r="A6027">
        <v>6360</v>
      </c>
      <c r="B6027" t="s">
        <v>22334</v>
      </c>
      <c r="C6027">
        <v>0</v>
      </c>
      <c r="D6027" s="296">
        <v>24.04</v>
      </c>
    </row>
    <row r="6028" spans="1:4" x14ac:dyDescent="0.35">
      <c r="A6028">
        <v>6361</v>
      </c>
      <c r="B6028" t="s">
        <v>22335</v>
      </c>
      <c r="C6028">
        <v>150</v>
      </c>
      <c r="D6028" s="296">
        <v>7.4249999999999998</v>
      </c>
    </row>
    <row r="6029" spans="1:4" x14ac:dyDescent="0.35">
      <c r="A6029">
        <v>6362</v>
      </c>
      <c r="B6029" t="s">
        <v>22336</v>
      </c>
      <c r="C6029">
        <v>0</v>
      </c>
      <c r="D6029" s="296">
        <v>34.26</v>
      </c>
    </row>
    <row r="6030" spans="1:4" x14ac:dyDescent="0.35">
      <c r="A6030">
        <v>6363</v>
      </c>
      <c r="B6030" t="s">
        <v>22337</v>
      </c>
      <c r="C6030">
        <v>0</v>
      </c>
      <c r="D6030" s="296">
        <v>14.54</v>
      </c>
    </row>
    <row r="6031" spans="1:4" x14ac:dyDescent="0.35">
      <c r="A6031">
        <v>6364</v>
      </c>
      <c r="B6031" t="s">
        <v>22338</v>
      </c>
      <c r="C6031">
        <v>0</v>
      </c>
      <c r="D6031" s="296">
        <v>44.887999999999998</v>
      </c>
    </row>
    <row r="6032" spans="1:4" x14ac:dyDescent="0.35">
      <c r="A6032">
        <v>6365</v>
      </c>
      <c r="B6032" t="s">
        <v>22339</v>
      </c>
      <c r="C6032">
        <v>0</v>
      </c>
      <c r="D6032" s="296">
        <v>0</v>
      </c>
    </row>
    <row r="6033" spans="1:4" x14ac:dyDescent="0.35">
      <c r="A6033">
        <v>6366</v>
      </c>
      <c r="B6033" t="s">
        <v>22340</v>
      </c>
      <c r="C6033">
        <v>0</v>
      </c>
      <c r="D6033" s="296">
        <v>58</v>
      </c>
    </row>
    <row r="6034" spans="1:4" x14ac:dyDescent="0.35">
      <c r="A6034">
        <v>6367</v>
      </c>
      <c r="B6034" t="s">
        <v>22341</v>
      </c>
      <c r="C6034">
        <v>0</v>
      </c>
      <c r="D6034" s="296">
        <v>70</v>
      </c>
    </row>
    <row r="6035" spans="1:4" x14ac:dyDescent="0.35">
      <c r="A6035">
        <v>6368</v>
      </c>
      <c r="B6035" t="s">
        <v>22342</v>
      </c>
      <c r="C6035">
        <v>12</v>
      </c>
      <c r="D6035" s="296">
        <v>14.8</v>
      </c>
    </row>
    <row r="6036" spans="1:4" x14ac:dyDescent="0.35">
      <c r="A6036">
        <v>6369</v>
      </c>
      <c r="B6036" t="s">
        <v>22343</v>
      </c>
      <c r="C6036">
        <v>6</v>
      </c>
      <c r="D6036" s="296">
        <v>11.5</v>
      </c>
    </row>
    <row r="6037" spans="1:4" x14ac:dyDescent="0.35">
      <c r="A6037">
        <v>6370</v>
      </c>
      <c r="B6037" t="s">
        <v>22344</v>
      </c>
      <c r="C6037">
        <v>0</v>
      </c>
      <c r="D6037" s="296">
        <v>12.5</v>
      </c>
    </row>
    <row r="6038" spans="1:4" x14ac:dyDescent="0.35">
      <c r="A6038">
        <v>6371</v>
      </c>
      <c r="B6038" t="s">
        <v>22345</v>
      </c>
      <c r="C6038">
        <v>0</v>
      </c>
      <c r="D6038" s="296">
        <v>0</v>
      </c>
    </row>
    <row r="6039" spans="1:4" x14ac:dyDescent="0.35">
      <c r="A6039">
        <v>6372</v>
      </c>
      <c r="B6039" t="s">
        <v>22346</v>
      </c>
      <c r="C6039">
        <v>24</v>
      </c>
      <c r="D6039" s="296">
        <v>11.5</v>
      </c>
    </row>
    <row r="6040" spans="1:4" x14ac:dyDescent="0.35">
      <c r="A6040">
        <v>6373</v>
      </c>
      <c r="B6040" t="s">
        <v>22347</v>
      </c>
      <c r="C6040">
        <v>0</v>
      </c>
      <c r="D6040" s="296">
        <v>52</v>
      </c>
    </row>
    <row r="6041" spans="1:4" x14ac:dyDescent="0.35">
      <c r="A6041">
        <v>6374</v>
      </c>
      <c r="B6041" t="s">
        <v>22348</v>
      </c>
      <c r="C6041">
        <v>6</v>
      </c>
      <c r="D6041" s="296">
        <v>22</v>
      </c>
    </row>
    <row r="6042" spans="1:4" x14ac:dyDescent="0.35">
      <c r="A6042">
        <v>6375</v>
      </c>
      <c r="B6042" t="s">
        <v>22349</v>
      </c>
      <c r="C6042">
        <v>18</v>
      </c>
      <c r="D6042" s="296">
        <v>12.5</v>
      </c>
    </row>
    <row r="6043" spans="1:4" x14ac:dyDescent="0.35">
      <c r="A6043">
        <v>6376</v>
      </c>
      <c r="B6043" t="s">
        <v>22350</v>
      </c>
      <c r="C6043">
        <v>0</v>
      </c>
      <c r="D6043" s="296">
        <v>30.36</v>
      </c>
    </row>
    <row r="6044" spans="1:4" x14ac:dyDescent="0.35">
      <c r="A6044">
        <v>6377</v>
      </c>
      <c r="B6044" t="s">
        <v>22351</v>
      </c>
      <c r="C6044">
        <v>42</v>
      </c>
      <c r="D6044" s="296">
        <v>6.7279999999999998</v>
      </c>
    </row>
    <row r="6045" spans="1:4" x14ac:dyDescent="0.35">
      <c r="A6045">
        <v>6378</v>
      </c>
      <c r="B6045" t="s">
        <v>22352</v>
      </c>
      <c r="C6045">
        <v>0</v>
      </c>
      <c r="D6045" s="296">
        <v>29.36</v>
      </c>
    </row>
    <row r="6046" spans="1:4" x14ac:dyDescent="0.35">
      <c r="A6046">
        <v>6379</v>
      </c>
      <c r="B6046" t="s">
        <v>22353</v>
      </c>
      <c r="C6046">
        <v>0</v>
      </c>
      <c r="D6046" s="296">
        <v>14.21</v>
      </c>
    </row>
    <row r="6047" spans="1:4" x14ac:dyDescent="0.35">
      <c r="A6047">
        <v>6380</v>
      </c>
      <c r="B6047" t="s">
        <v>22354</v>
      </c>
      <c r="C6047">
        <v>30</v>
      </c>
      <c r="D6047" s="296">
        <v>8.4600000000000009</v>
      </c>
    </row>
    <row r="6048" spans="1:4" x14ac:dyDescent="0.35">
      <c r="A6048">
        <v>6381</v>
      </c>
      <c r="B6048" t="s">
        <v>22355</v>
      </c>
      <c r="C6048">
        <v>0</v>
      </c>
      <c r="D6048" s="296">
        <v>6.4969999999999999</v>
      </c>
    </row>
    <row r="6049" spans="1:4" x14ac:dyDescent="0.35">
      <c r="A6049">
        <v>6382</v>
      </c>
      <c r="B6049" t="s">
        <v>22356</v>
      </c>
      <c r="C6049">
        <v>6</v>
      </c>
      <c r="D6049" s="296">
        <v>40.61</v>
      </c>
    </row>
    <row r="6050" spans="1:4" x14ac:dyDescent="0.35">
      <c r="A6050">
        <v>6383</v>
      </c>
      <c r="B6050" t="s">
        <v>22357</v>
      </c>
      <c r="C6050">
        <v>0</v>
      </c>
      <c r="D6050" s="296">
        <v>3.5270000000000001</v>
      </c>
    </row>
    <row r="6051" spans="1:4" x14ac:dyDescent="0.35">
      <c r="A6051">
        <v>6384</v>
      </c>
      <c r="B6051" t="s">
        <v>22358</v>
      </c>
      <c r="C6051">
        <v>0</v>
      </c>
      <c r="D6051" s="296">
        <v>17.55</v>
      </c>
    </row>
    <row r="6052" spans="1:4" x14ac:dyDescent="0.35">
      <c r="A6052">
        <v>6385</v>
      </c>
      <c r="B6052" t="s">
        <v>22359</v>
      </c>
      <c r="C6052">
        <v>6</v>
      </c>
      <c r="D6052" s="296">
        <v>26.95</v>
      </c>
    </row>
    <row r="6053" spans="1:4" x14ac:dyDescent="0.35">
      <c r="A6053">
        <v>6386</v>
      </c>
      <c r="B6053" t="s">
        <v>22360</v>
      </c>
      <c r="C6053">
        <v>0</v>
      </c>
      <c r="D6053" s="296">
        <v>24.55</v>
      </c>
    </row>
    <row r="6054" spans="1:4" x14ac:dyDescent="0.35">
      <c r="A6054">
        <v>6387</v>
      </c>
      <c r="B6054" t="s">
        <v>22361</v>
      </c>
      <c r="C6054">
        <v>0</v>
      </c>
      <c r="D6054" s="296">
        <v>20.45</v>
      </c>
    </row>
    <row r="6055" spans="1:4" x14ac:dyDescent="0.35">
      <c r="A6055">
        <v>6388</v>
      </c>
      <c r="B6055" t="s">
        <v>22362</v>
      </c>
      <c r="C6055">
        <v>0</v>
      </c>
      <c r="D6055" s="296">
        <v>91.93</v>
      </c>
    </row>
    <row r="6056" spans="1:4" x14ac:dyDescent="0.35">
      <c r="A6056">
        <v>6389</v>
      </c>
      <c r="B6056" t="s">
        <v>22363</v>
      </c>
      <c r="C6056">
        <v>0</v>
      </c>
      <c r="D6056" s="296">
        <v>6.79</v>
      </c>
    </row>
    <row r="6057" spans="1:4" x14ac:dyDescent="0.35">
      <c r="A6057">
        <v>6390</v>
      </c>
      <c r="B6057" t="s">
        <v>22364</v>
      </c>
      <c r="C6057">
        <v>0</v>
      </c>
      <c r="D6057" s="296">
        <v>13.61</v>
      </c>
    </row>
    <row r="6058" spans="1:4" x14ac:dyDescent="0.35">
      <c r="A6058">
        <v>6391</v>
      </c>
      <c r="B6058" t="s">
        <v>22365</v>
      </c>
      <c r="C6058">
        <v>0</v>
      </c>
      <c r="D6058" s="296">
        <v>14.16</v>
      </c>
    </row>
    <row r="6059" spans="1:4" x14ac:dyDescent="0.35">
      <c r="A6059">
        <v>6392</v>
      </c>
      <c r="B6059" t="s">
        <v>22366</v>
      </c>
      <c r="C6059">
        <v>6</v>
      </c>
      <c r="D6059" s="296">
        <v>17.024000000000001</v>
      </c>
    </row>
    <row r="6060" spans="1:4" x14ac:dyDescent="0.35">
      <c r="A6060">
        <v>6393</v>
      </c>
      <c r="B6060" t="s">
        <v>22367</v>
      </c>
      <c r="C6060">
        <v>0</v>
      </c>
      <c r="D6060" s="296">
        <v>6.5549999999999997</v>
      </c>
    </row>
    <row r="6061" spans="1:4" x14ac:dyDescent="0.35">
      <c r="A6061">
        <v>6394</v>
      </c>
      <c r="B6061" t="s">
        <v>22368</v>
      </c>
      <c r="C6061">
        <v>0</v>
      </c>
      <c r="D6061" s="296">
        <v>5.29</v>
      </c>
    </row>
    <row r="6062" spans="1:4" x14ac:dyDescent="0.35">
      <c r="A6062">
        <v>6395</v>
      </c>
      <c r="B6062" t="s">
        <v>22369</v>
      </c>
      <c r="C6062">
        <v>0</v>
      </c>
      <c r="D6062" s="296">
        <v>28.300999999999998</v>
      </c>
    </row>
    <row r="6063" spans="1:4" x14ac:dyDescent="0.35">
      <c r="A6063">
        <v>6396</v>
      </c>
      <c r="B6063" t="s">
        <v>22370</v>
      </c>
      <c r="C6063">
        <v>0</v>
      </c>
      <c r="D6063" s="296">
        <v>50.86</v>
      </c>
    </row>
    <row r="6064" spans="1:4" x14ac:dyDescent="0.35">
      <c r="A6064">
        <v>6397</v>
      </c>
      <c r="B6064" t="s">
        <v>22371</v>
      </c>
      <c r="C6064">
        <v>0</v>
      </c>
      <c r="D6064" s="296">
        <v>61.52</v>
      </c>
    </row>
    <row r="6065" spans="1:4" x14ac:dyDescent="0.35">
      <c r="A6065">
        <v>6398</v>
      </c>
      <c r="B6065" t="s">
        <v>22372</v>
      </c>
      <c r="C6065">
        <v>0</v>
      </c>
      <c r="D6065" s="296">
        <v>24.7</v>
      </c>
    </row>
    <row r="6066" spans="1:4" x14ac:dyDescent="0.35">
      <c r="A6066">
        <v>6399</v>
      </c>
      <c r="B6066" t="s">
        <v>22373</v>
      </c>
      <c r="C6066">
        <v>0</v>
      </c>
      <c r="D6066" s="296">
        <v>36.1</v>
      </c>
    </row>
    <row r="6067" spans="1:4" x14ac:dyDescent="0.35">
      <c r="A6067">
        <v>6400</v>
      </c>
      <c r="B6067" t="s">
        <v>22374</v>
      </c>
      <c r="C6067">
        <v>0</v>
      </c>
      <c r="D6067" s="296">
        <v>38.762999999999998</v>
      </c>
    </row>
    <row r="6068" spans="1:4" x14ac:dyDescent="0.35">
      <c r="A6068">
        <v>6401</v>
      </c>
      <c r="B6068" t="s">
        <v>22375</v>
      </c>
      <c r="C6068">
        <v>0</v>
      </c>
      <c r="D6068" s="296">
        <v>104.5</v>
      </c>
    </row>
    <row r="6069" spans="1:4" x14ac:dyDescent="0.35">
      <c r="A6069">
        <v>6402</v>
      </c>
      <c r="B6069" t="s">
        <v>22376</v>
      </c>
      <c r="C6069">
        <v>0</v>
      </c>
      <c r="D6069" s="296">
        <v>332.5</v>
      </c>
    </row>
    <row r="6070" spans="1:4" x14ac:dyDescent="0.35">
      <c r="A6070">
        <v>6403</v>
      </c>
      <c r="B6070" t="s">
        <v>22377</v>
      </c>
      <c r="C6070">
        <v>0</v>
      </c>
      <c r="D6070" s="296">
        <v>95</v>
      </c>
    </row>
    <row r="6071" spans="1:4" x14ac:dyDescent="0.35">
      <c r="A6071">
        <v>6404</v>
      </c>
      <c r="B6071" t="s">
        <v>22378</v>
      </c>
      <c r="C6071">
        <v>0</v>
      </c>
      <c r="D6071" s="296">
        <v>20.545000000000002</v>
      </c>
    </row>
    <row r="6072" spans="1:4" x14ac:dyDescent="0.35">
      <c r="A6072">
        <v>6405</v>
      </c>
      <c r="B6072" t="s">
        <v>22379</v>
      </c>
      <c r="C6072">
        <v>0</v>
      </c>
      <c r="D6072" s="296">
        <v>7.298</v>
      </c>
    </row>
    <row r="6073" spans="1:4" x14ac:dyDescent="0.35">
      <c r="A6073">
        <v>6406</v>
      </c>
      <c r="B6073" t="s">
        <v>22380</v>
      </c>
      <c r="C6073">
        <v>0</v>
      </c>
      <c r="D6073" s="296">
        <v>53.2</v>
      </c>
    </row>
    <row r="6074" spans="1:4" x14ac:dyDescent="0.35">
      <c r="A6074">
        <v>6407</v>
      </c>
      <c r="B6074" t="s">
        <v>22381</v>
      </c>
      <c r="C6074">
        <v>9</v>
      </c>
      <c r="D6074" s="296">
        <v>19.489999999999998</v>
      </c>
    </row>
    <row r="6075" spans="1:4" x14ac:dyDescent="0.35">
      <c r="A6075">
        <v>6408</v>
      </c>
      <c r="B6075" t="s">
        <v>22382</v>
      </c>
      <c r="C6075">
        <v>0</v>
      </c>
      <c r="D6075" s="296">
        <v>12.85</v>
      </c>
    </row>
    <row r="6076" spans="1:4" x14ac:dyDescent="0.35">
      <c r="A6076">
        <v>6409</v>
      </c>
      <c r="B6076" t="s">
        <v>22383</v>
      </c>
      <c r="C6076">
        <v>0</v>
      </c>
      <c r="D6076" s="296">
        <v>19.05</v>
      </c>
    </row>
    <row r="6077" spans="1:4" x14ac:dyDescent="0.35">
      <c r="A6077">
        <v>6410</v>
      </c>
      <c r="B6077" t="s">
        <v>22384</v>
      </c>
      <c r="C6077">
        <v>0</v>
      </c>
      <c r="D6077" s="296">
        <v>7.52</v>
      </c>
    </row>
    <row r="6078" spans="1:4" x14ac:dyDescent="0.35">
      <c r="A6078">
        <v>6411</v>
      </c>
      <c r="B6078" t="s">
        <v>22385</v>
      </c>
      <c r="C6078">
        <v>0</v>
      </c>
      <c r="D6078" s="296">
        <v>19.46</v>
      </c>
    </row>
    <row r="6079" spans="1:4" x14ac:dyDescent="0.35">
      <c r="A6079">
        <v>6412</v>
      </c>
      <c r="B6079" t="s">
        <v>22386</v>
      </c>
      <c r="C6079">
        <v>0</v>
      </c>
      <c r="D6079" s="296">
        <v>14.4</v>
      </c>
    </row>
    <row r="6080" spans="1:4" x14ac:dyDescent="0.35">
      <c r="A6080">
        <v>6413</v>
      </c>
      <c r="B6080" t="s">
        <v>22387</v>
      </c>
      <c r="C6080">
        <v>0</v>
      </c>
      <c r="D6080" s="296">
        <v>23.26</v>
      </c>
    </row>
    <row r="6081" spans="1:4" x14ac:dyDescent="0.35">
      <c r="A6081">
        <v>6414</v>
      </c>
      <c r="B6081" t="s">
        <v>22388</v>
      </c>
      <c r="C6081">
        <v>0</v>
      </c>
      <c r="D6081" s="296">
        <v>8.4</v>
      </c>
    </row>
    <row r="6082" spans="1:4" x14ac:dyDescent="0.35">
      <c r="A6082">
        <v>6415</v>
      </c>
      <c r="B6082" t="s">
        <v>22389</v>
      </c>
      <c r="C6082">
        <v>12</v>
      </c>
      <c r="D6082" s="296">
        <v>18.364999999999998</v>
      </c>
    </row>
    <row r="6083" spans="1:4" x14ac:dyDescent="0.35">
      <c r="A6083">
        <v>6416</v>
      </c>
      <c r="B6083" t="s">
        <v>22390</v>
      </c>
      <c r="C6083">
        <v>0</v>
      </c>
      <c r="D6083" s="296">
        <v>22.23</v>
      </c>
    </row>
    <row r="6084" spans="1:4" x14ac:dyDescent="0.35">
      <c r="A6084">
        <v>6417</v>
      </c>
      <c r="B6084" t="s">
        <v>22391</v>
      </c>
      <c r="C6084">
        <v>0</v>
      </c>
      <c r="D6084" s="296">
        <v>22.23</v>
      </c>
    </row>
    <row r="6085" spans="1:4" x14ac:dyDescent="0.35">
      <c r="A6085">
        <v>6418</v>
      </c>
      <c r="B6085" t="s">
        <v>22392</v>
      </c>
      <c r="C6085">
        <v>0</v>
      </c>
      <c r="D6085" s="296">
        <v>20.54</v>
      </c>
    </row>
    <row r="6086" spans="1:4" x14ac:dyDescent="0.35">
      <c r="A6086">
        <v>6419</v>
      </c>
      <c r="B6086" t="s">
        <v>22393</v>
      </c>
      <c r="C6086">
        <v>0</v>
      </c>
      <c r="D6086" s="296">
        <v>22.23</v>
      </c>
    </row>
    <row r="6087" spans="1:4" x14ac:dyDescent="0.35">
      <c r="A6087">
        <v>6420</v>
      </c>
      <c r="B6087" t="s">
        <v>22394</v>
      </c>
      <c r="C6087">
        <v>0</v>
      </c>
      <c r="D6087" s="296">
        <v>23.085000000000001</v>
      </c>
    </row>
    <row r="6088" spans="1:4" x14ac:dyDescent="0.35">
      <c r="A6088">
        <v>6421</v>
      </c>
      <c r="B6088" t="s">
        <v>22395</v>
      </c>
      <c r="C6088">
        <v>0</v>
      </c>
      <c r="D6088" s="296">
        <v>25.75</v>
      </c>
    </row>
    <row r="6089" spans="1:4" x14ac:dyDescent="0.35">
      <c r="A6089">
        <v>6422</v>
      </c>
      <c r="B6089" t="s">
        <v>22396</v>
      </c>
      <c r="C6089">
        <v>0</v>
      </c>
      <c r="D6089" s="296">
        <v>223.25</v>
      </c>
    </row>
    <row r="6090" spans="1:4" x14ac:dyDescent="0.35">
      <c r="A6090">
        <v>6423</v>
      </c>
      <c r="B6090" t="s">
        <v>22397</v>
      </c>
      <c r="C6090">
        <v>0</v>
      </c>
      <c r="D6090" s="296">
        <v>9.27</v>
      </c>
    </row>
    <row r="6091" spans="1:4" x14ac:dyDescent="0.35">
      <c r="A6091">
        <v>6424</v>
      </c>
      <c r="B6091" t="s">
        <v>22398</v>
      </c>
      <c r="C6091">
        <v>6</v>
      </c>
      <c r="D6091" s="296">
        <v>3.24</v>
      </c>
    </row>
    <row r="6092" spans="1:4" x14ac:dyDescent="0.35">
      <c r="A6092">
        <v>6425</v>
      </c>
      <c r="B6092" t="s">
        <v>22399</v>
      </c>
      <c r="C6092">
        <v>0</v>
      </c>
      <c r="D6092" s="296">
        <v>13.9</v>
      </c>
    </row>
    <row r="6093" spans="1:4" x14ac:dyDescent="0.35">
      <c r="A6093">
        <v>6426</v>
      </c>
      <c r="B6093" t="s">
        <v>22400</v>
      </c>
      <c r="C6093">
        <v>0</v>
      </c>
      <c r="D6093" s="296">
        <v>13.84</v>
      </c>
    </row>
    <row r="6094" spans="1:4" x14ac:dyDescent="0.35">
      <c r="A6094">
        <v>6427</v>
      </c>
      <c r="B6094" t="s">
        <v>22401</v>
      </c>
      <c r="C6094">
        <v>0</v>
      </c>
      <c r="D6094" s="296">
        <v>14.94</v>
      </c>
    </row>
    <row r="6095" spans="1:4" x14ac:dyDescent="0.35">
      <c r="A6095">
        <v>6428</v>
      </c>
      <c r="B6095" t="s">
        <v>22402</v>
      </c>
      <c r="C6095">
        <v>0</v>
      </c>
      <c r="D6095" s="296">
        <v>16.149999999999999</v>
      </c>
    </row>
    <row r="6096" spans="1:4" x14ac:dyDescent="0.35">
      <c r="A6096">
        <v>6429</v>
      </c>
      <c r="B6096" t="s">
        <v>22403</v>
      </c>
      <c r="C6096">
        <v>0</v>
      </c>
      <c r="D6096" s="296">
        <v>30.69</v>
      </c>
    </row>
    <row r="6097" spans="1:4" x14ac:dyDescent="0.35">
      <c r="A6097">
        <v>6430</v>
      </c>
      <c r="B6097" t="s">
        <v>22404</v>
      </c>
      <c r="C6097">
        <v>0</v>
      </c>
      <c r="D6097" s="296">
        <v>75</v>
      </c>
    </row>
    <row r="6098" spans="1:4" x14ac:dyDescent="0.35">
      <c r="A6098">
        <v>6431</v>
      </c>
      <c r="B6098" t="s">
        <v>22405</v>
      </c>
      <c r="C6098">
        <v>0</v>
      </c>
      <c r="D6098" s="296">
        <v>39.5</v>
      </c>
    </row>
    <row r="6099" spans="1:4" x14ac:dyDescent="0.35">
      <c r="A6099">
        <v>6432</v>
      </c>
      <c r="B6099" t="s">
        <v>22406</v>
      </c>
      <c r="C6099">
        <v>0</v>
      </c>
      <c r="D6099" s="296">
        <v>72.75</v>
      </c>
    </row>
    <row r="6100" spans="1:4" x14ac:dyDescent="0.35">
      <c r="A6100">
        <v>6433</v>
      </c>
      <c r="B6100" t="s">
        <v>22407</v>
      </c>
      <c r="C6100">
        <v>36</v>
      </c>
      <c r="D6100" s="296">
        <v>9.23</v>
      </c>
    </row>
    <row r="6101" spans="1:4" x14ac:dyDescent="0.35">
      <c r="A6101">
        <v>6434</v>
      </c>
      <c r="B6101" t="s">
        <v>22408</v>
      </c>
      <c r="C6101">
        <v>18</v>
      </c>
      <c r="D6101" s="296">
        <v>13.8</v>
      </c>
    </row>
    <row r="6102" spans="1:4" x14ac:dyDescent="0.35">
      <c r="A6102">
        <v>6435</v>
      </c>
      <c r="B6102" t="s">
        <v>22409</v>
      </c>
      <c r="C6102">
        <v>0</v>
      </c>
      <c r="D6102" s="296">
        <v>13.92</v>
      </c>
    </row>
    <row r="6103" spans="1:4" x14ac:dyDescent="0.35">
      <c r="A6103">
        <v>6436</v>
      </c>
      <c r="B6103" t="s">
        <v>22410</v>
      </c>
      <c r="C6103">
        <v>36</v>
      </c>
      <c r="D6103" s="296">
        <v>12.3</v>
      </c>
    </row>
    <row r="6104" spans="1:4" x14ac:dyDescent="0.35">
      <c r="A6104">
        <v>6437</v>
      </c>
      <c r="B6104" t="s">
        <v>22411</v>
      </c>
      <c r="C6104">
        <v>0</v>
      </c>
      <c r="D6104" s="296">
        <v>3.9</v>
      </c>
    </row>
    <row r="6105" spans="1:4" x14ac:dyDescent="0.35">
      <c r="A6105">
        <v>6438</v>
      </c>
      <c r="B6105" t="s">
        <v>22412</v>
      </c>
      <c r="C6105">
        <v>36</v>
      </c>
      <c r="D6105" s="296">
        <v>3</v>
      </c>
    </row>
    <row r="6106" spans="1:4" x14ac:dyDescent="0.35">
      <c r="A6106">
        <v>6439</v>
      </c>
      <c r="B6106" t="s">
        <v>22413</v>
      </c>
      <c r="C6106">
        <v>0</v>
      </c>
      <c r="D6106" s="296">
        <v>2.4950000000000001</v>
      </c>
    </row>
    <row r="6107" spans="1:4" x14ac:dyDescent="0.35">
      <c r="A6107">
        <v>6440</v>
      </c>
      <c r="B6107" t="s">
        <v>22414</v>
      </c>
      <c r="C6107">
        <v>0</v>
      </c>
      <c r="D6107" s="296">
        <v>10.119999999999999</v>
      </c>
    </row>
    <row r="6108" spans="1:4" x14ac:dyDescent="0.35">
      <c r="A6108">
        <v>6441</v>
      </c>
      <c r="B6108" t="s">
        <v>22415</v>
      </c>
      <c r="C6108">
        <v>0</v>
      </c>
      <c r="D6108" s="296">
        <v>21.8</v>
      </c>
    </row>
    <row r="6109" spans="1:4" x14ac:dyDescent="0.35">
      <c r="A6109">
        <v>6442</v>
      </c>
      <c r="B6109" t="s">
        <v>22416</v>
      </c>
      <c r="C6109">
        <v>0</v>
      </c>
      <c r="D6109" s="296">
        <v>24.75</v>
      </c>
    </row>
    <row r="6110" spans="1:4" x14ac:dyDescent="0.35">
      <c r="A6110">
        <v>6443</v>
      </c>
      <c r="B6110" t="s">
        <v>22417</v>
      </c>
      <c r="C6110">
        <v>0</v>
      </c>
      <c r="D6110" s="296">
        <v>29.83</v>
      </c>
    </row>
    <row r="6111" spans="1:4" x14ac:dyDescent="0.35">
      <c r="A6111">
        <v>6444</v>
      </c>
      <c r="B6111" t="s">
        <v>22418</v>
      </c>
      <c r="C6111">
        <v>0</v>
      </c>
      <c r="D6111" s="296">
        <v>22.1</v>
      </c>
    </row>
    <row r="6112" spans="1:4" x14ac:dyDescent="0.35">
      <c r="A6112">
        <v>6445</v>
      </c>
      <c r="B6112" t="s">
        <v>22419</v>
      </c>
      <c r="C6112">
        <v>0</v>
      </c>
      <c r="D6112" s="296">
        <v>22.1</v>
      </c>
    </row>
    <row r="6113" spans="1:4" x14ac:dyDescent="0.35">
      <c r="A6113">
        <v>6446</v>
      </c>
      <c r="B6113" t="s">
        <v>22420</v>
      </c>
      <c r="C6113">
        <v>0</v>
      </c>
      <c r="D6113" s="296">
        <v>24.65</v>
      </c>
    </row>
    <row r="6114" spans="1:4" x14ac:dyDescent="0.35">
      <c r="A6114">
        <v>6447</v>
      </c>
      <c r="B6114" t="s">
        <v>22421</v>
      </c>
      <c r="C6114">
        <v>0</v>
      </c>
      <c r="D6114" s="296">
        <v>19.97</v>
      </c>
    </row>
    <row r="6115" spans="1:4" x14ac:dyDescent="0.35">
      <c r="A6115">
        <v>6448</v>
      </c>
      <c r="B6115" t="s">
        <v>22422</v>
      </c>
      <c r="C6115">
        <v>0</v>
      </c>
      <c r="D6115" s="296">
        <v>11.81</v>
      </c>
    </row>
    <row r="6116" spans="1:4" x14ac:dyDescent="0.35">
      <c r="A6116">
        <v>6449</v>
      </c>
      <c r="B6116" t="s">
        <v>22423</v>
      </c>
      <c r="C6116">
        <v>0</v>
      </c>
      <c r="D6116" s="296">
        <v>11.9</v>
      </c>
    </row>
    <row r="6117" spans="1:4" x14ac:dyDescent="0.35">
      <c r="A6117">
        <v>6450</v>
      </c>
      <c r="B6117" t="s">
        <v>22424</v>
      </c>
      <c r="C6117">
        <v>0</v>
      </c>
      <c r="D6117" s="296">
        <v>94</v>
      </c>
    </row>
    <row r="6118" spans="1:4" x14ac:dyDescent="0.35">
      <c r="A6118">
        <v>6451</v>
      </c>
      <c r="B6118" t="s">
        <v>22425</v>
      </c>
      <c r="C6118">
        <v>0</v>
      </c>
      <c r="D6118" s="296">
        <v>28.9</v>
      </c>
    </row>
    <row r="6119" spans="1:4" x14ac:dyDescent="0.35">
      <c r="A6119">
        <v>6452</v>
      </c>
      <c r="B6119" t="s">
        <v>22426</v>
      </c>
      <c r="C6119">
        <v>0</v>
      </c>
      <c r="D6119" s="296">
        <v>13.5</v>
      </c>
    </row>
    <row r="6120" spans="1:4" x14ac:dyDescent="0.35">
      <c r="A6120">
        <v>6453</v>
      </c>
      <c r="B6120" t="s">
        <v>22427</v>
      </c>
      <c r="C6120">
        <v>0</v>
      </c>
      <c r="D6120" s="296">
        <v>11.05</v>
      </c>
    </row>
    <row r="6121" spans="1:4" x14ac:dyDescent="0.35">
      <c r="A6121">
        <v>6454</v>
      </c>
      <c r="B6121" t="s">
        <v>22428</v>
      </c>
      <c r="C6121">
        <v>0</v>
      </c>
      <c r="D6121" s="296">
        <v>7.5</v>
      </c>
    </row>
    <row r="6122" spans="1:4" x14ac:dyDescent="0.35">
      <c r="A6122">
        <v>6455</v>
      </c>
      <c r="B6122" t="s">
        <v>22429</v>
      </c>
      <c r="C6122">
        <v>0</v>
      </c>
      <c r="D6122" s="296">
        <v>22.373000000000001</v>
      </c>
    </row>
    <row r="6123" spans="1:4" x14ac:dyDescent="0.35">
      <c r="A6123">
        <v>6456</v>
      </c>
      <c r="B6123" t="s">
        <v>22430</v>
      </c>
      <c r="C6123">
        <v>0</v>
      </c>
      <c r="D6123" s="296">
        <v>9.6999999999999993</v>
      </c>
    </row>
    <row r="6124" spans="1:4" x14ac:dyDescent="0.35">
      <c r="A6124">
        <v>6457</v>
      </c>
      <c r="B6124" t="s">
        <v>22431</v>
      </c>
      <c r="C6124">
        <v>0</v>
      </c>
      <c r="D6124" s="296">
        <v>6.12</v>
      </c>
    </row>
    <row r="6125" spans="1:4" x14ac:dyDescent="0.35">
      <c r="A6125">
        <v>6458</v>
      </c>
      <c r="B6125" t="s">
        <v>22432</v>
      </c>
      <c r="C6125">
        <v>0</v>
      </c>
      <c r="D6125" s="296">
        <v>11.31</v>
      </c>
    </row>
    <row r="6126" spans="1:4" x14ac:dyDescent="0.35">
      <c r="A6126">
        <v>6459</v>
      </c>
      <c r="B6126" t="s">
        <v>22433</v>
      </c>
      <c r="C6126">
        <v>0</v>
      </c>
      <c r="D6126" s="296">
        <v>8.65</v>
      </c>
    </row>
    <row r="6127" spans="1:4" x14ac:dyDescent="0.35">
      <c r="A6127">
        <v>6460</v>
      </c>
      <c r="B6127" t="s">
        <v>22434</v>
      </c>
      <c r="C6127">
        <v>6</v>
      </c>
      <c r="D6127" s="296">
        <v>8.17</v>
      </c>
    </row>
    <row r="6128" spans="1:4" x14ac:dyDescent="0.35">
      <c r="A6128">
        <v>6461</v>
      </c>
      <c r="B6128" t="s">
        <v>22435</v>
      </c>
      <c r="C6128">
        <v>12</v>
      </c>
      <c r="D6128" s="296">
        <v>13.21</v>
      </c>
    </row>
    <row r="6129" spans="1:4" x14ac:dyDescent="0.35">
      <c r="A6129">
        <v>6462</v>
      </c>
      <c r="B6129" t="s">
        <v>22436</v>
      </c>
      <c r="C6129">
        <v>0</v>
      </c>
      <c r="D6129" s="296">
        <v>7.8</v>
      </c>
    </row>
    <row r="6130" spans="1:4" x14ac:dyDescent="0.35">
      <c r="A6130">
        <v>6463</v>
      </c>
      <c r="B6130" t="s">
        <v>22437</v>
      </c>
      <c r="C6130">
        <v>24</v>
      </c>
      <c r="D6130" s="296">
        <v>6.2</v>
      </c>
    </row>
    <row r="6131" spans="1:4" x14ac:dyDescent="0.35">
      <c r="A6131">
        <v>6464</v>
      </c>
      <c r="B6131" t="s">
        <v>22438</v>
      </c>
      <c r="C6131">
        <v>6</v>
      </c>
      <c r="D6131" s="296">
        <v>10.74</v>
      </c>
    </row>
    <row r="6132" spans="1:4" x14ac:dyDescent="0.35">
      <c r="A6132">
        <v>6465</v>
      </c>
      <c r="B6132" t="s">
        <v>22439</v>
      </c>
      <c r="C6132">
        <v>12</v>
      </c>
      <c r="D6132" s="296">
        <v>23.655000000000001</v>
      </c>
    </row>
    <row r="6133" spans="1:4" x14ac:dyDescent="0.35">
      <c r="A6133">
        <v>6466</v>
      </c>
      <c r="B6133" t="s">
        <v>22440</v>
      </c>
      <c r="C6133">
        <v>0</v>
      </c>
      <c r="D6133" s="296">
        <v>52.25</v>
      </c>
    </row>
    <row r="6134" spans="1:4" x14ac:dyDescent="0.35">
      <c r="A6134">
        <v>6467</v>
      </c>
      <c r="B6134" t="s">
        <v>22441</v>
      </c>
      <c r="C6134">
        <v>0</v>
      </c>
      <c r="D6134" s="296">
        <v>33.787999999999997</v>
      </c>
    </row>
    <row r="6135" spans="1:4" x14ac:dyDescent="0.35">
      <c r="A6135">
        <v>6468</v>
      </c>
      <c r="B6135" t="s">
        <v>22442</v>
      </c>
      <c r="C6135">
        <v>0</v>
      </c>
      <c r="D6135" s="296">
        <v>12.64</v>
      </c>
    </row>
    <row r="6136" spans="1:4" x14ac:dyDescent="0.35">
      <c r="A6136">
        <v>6469</v>
      </c>
      <c r="B6136" t="s">
        <v>22443</v>
      </c>
      <c r="C6136">
        <v>3</v>
      </c>
      <c r="D6136" s="296">
        <v>36.479999999999997</v>
      </c>
    </row>
    <row r="6137" spans="1:4" x14ac:dyDescent="0.35">
      <c r="A6137">
        <v>6470</v>
      </c>
      <c r="B6137" t="s">
        <v>22444</v>
      </c>
      <c r="C6137">
        <v>0</v>
      </c>
      <c r="D6137" s="296">
        <v>17.2</v>
      </c>
    </row>
    <row r="6138" spans="1:4" x14ac:dyDescent="0.35">
      <c r="A6138">
        <v>6471</v>
      </c>
      <c r="B6138" t="s">
        <v>22445</v>
      </c>
      <c r="C6138">
        <v>0</v>
      </c>
      <c r="D6138" s="296">
        <v>26.69</v>
      </c>
    </row>
    <row r="6139" spans="1:4" x14ac:dyDescent="0.35">
      <c r="A6139">
        <v>6472</v>
      </c>
      <c r="B6139" t="s">
        <v>22446</v>
      </c>
      <c r="C6139">
        <v>6</v>
      </c>
      <c r="D6139" s="296">
        <v>23.4</v>
      </c>
    </row>
    <row r="6140" spans="1:4" x14ac:dyDescent="0.35">
      <c r="A6140">
        <v>6473</v>
      </c>
      <c r="B6140" t="s">
        <v>22447</v>
      </c>
      <c r="C6140">
        <v>0</v>
      </c>
      <c r="D6140" s="296">
        <v>22.3</v>
      </c>
    </row>
    <row r="6141" spans="1:4" x14ac:dyDescent="0.35">
      <c r="A6141">
        <v>6474</v>
      </c>
      <c r="B6141" t="s">
        <v>22448</v>
      </c>
      <c r="C6141">
        <v>0</v>
      </c>
      <c r="D6141" s="296">
        <v>12.324999999999999</v>
      </c>
    </row>
    <row r="6142" spans="1:4" x14ac:dyDescent="0.35">
      <c r="A6142">
        <v>6475</v>
      </c>
      <c r="B6142" t="s">
        <v>22449</v>
      </c>
      <c r="C6142">
        <v>0</v>
      </c>
      <c r="D6142" s="296">
        <v>8.0890000000000004</v>
      </c>
    </row>
    <row r="6143" spans="1:4" x14ac:dyDescent="0.35">
      <c r="A6143">
        <v>6476</v>
      </c>
      <c r="B6143" t="s">
        <v>22450</v>
      </c>
      <c r="C6143">
        <v>6</v>
      </c>
      <c r="D6143" s="296">
        <v>4.5599999999999996</v>
      </c>
    </row>
    <row r="6144" spans="1:4" x14ac:dyDescent="0.35">
      <c r="A6144">
        <v>6477</v>
      </c>
      <c r="B6144" t="s">
        <v>22451</v>
      </c>
      <c r="C6144">
        <v>0</v>
      </c>
      <c r="D6144" s="296">
        <v>3.73</v>
      </c>
    </row>
    <row r="6145" spans="1:4" x14ac:dyDescent="0.35">
      <c r="A6145">
        <v>6478</v>
      </c>
      <c r="B6145" t="s">
        <v>22452</v>
      </c>
      <c r="C6145">
        <v>6</v>
      </c>
      <c r="D6145" s="296">
        <v>6.65</v>
      </c>
    </row>
    <row r="6146" spans="1:4" x14ac:dyDescent="0.35">
      <c r="A6146">
        <v>6479</v>
      </c>
      <c r="B6146" t="s">
        <v>22453</v>
      </c>
      <c r="C6146">
        <v>6</v>
      </c>
      <c r="D6146" s="296">
        <v>5.0659999999999998</v>
      </c>
    </row>
    <row r="6147" spans="1:4" x14ac:dyDescent="0.35">
      <c r="A6147">
        <v>6480</v>
      </c>
      <c r="B6147" t="s">
        <v>22454</v>
      </c>
      <c r="C6147">
        <v>6</v>
      </c>
      <c r="D6147" s="296">
        <v>4.4790000000000001</v>
      </c>
    </row>
    <row r="6148" spans="1:4" x14ac:dyDescent="0.35">
      <c r="A6148">
        <v>6481</v>
      </c>
      <c r="B6148" t="s">
        <v>22455</v>
      </c>
      <c r="C6148">
        <v>0</v>
      </c>
      <c r="D6148" s="296">
        <v>0</v>
      </c>
    </row>
    <row r="6149" spans="1:4" x14ac:dyDescent="0.35">
      <c r="A6149">
        <v>6482</v>
      </c>
      <c r="B6149" t="s">
        <v>22456</v>
      </c>
      <c r="C6149">
        <v>6</v>
      </c>
      <c r="D6149" s="296">
        <v>11.79</v>
      </c>
    </row>
    <row r="6150" spans="1:4" x14ac:dyDescent="0.35">
      <c r="A6150">
        <v>6483</v>
      </c>
      <c r="B6150" t="s">
        <v>22457</v>
      </c>
      <c r="C6150">
        <v>6</v>
      </c>
      <c r="D6150" s="296">
        <v>38.78</v>
      </c>
    </row>
    <row r="6151" spans="1:4" x14ac:dyDescent="0.35">
      <c r="A6151">
        <v>6484</v>
      </c>
      <c r="B6151" t="s">
        <v>22458</v>
      </c>
      <c r="C6151">
        <v>0</v>
      </c>
      <c r="D6151" s="296">
        <v>27.91</v>
      </c>
    </row>
    <row r="6152" spans="1:4" x14ac:dyDescent="0.35">
      <c r="A6152">
        <v>6485</v>
      </c>
      <c r="B6152" t="s">
        <v>22459</v>
      </c>
      <c r="C6152">
        <v>0</v>
      </c>
      <c r="D6152" s="296">
        <v>8.31</v>
      </c>
    </row>
    <row r="6153" spans="1:4" x14ac:dyDescent="0.35">
      <c r="A6153">
        <v>6486</v>
      </c>
      <c r="B6153" t="s">
        <v>22460</v>
      </c>
      <c r="C6153">
        <v>0</v>
      </c>
      <c r="D6153" s="296">
        <v>6.23</v>
      </c>
    </row>
    <row r="6154" spans="1:4" x14ac:dyDescent="0.35">
      <c r="A6154">
        <v>6487</v>
      </c>
      <c r="B6154" t="s">
        <v>22461</v>
      </c>
      <c r="C6154">
        <v>6</v>
      </c>
      <c r="D6154" s="296">
        <v>6.25</v>
      </c>
    </row>
    <row r="6155" spans="1:4" x14ac:dyDescent="0.35">
      <c r="A6155">
        <v>6488</v>
      </c>
      <c r="B6155" t="s">
        <v>22462</v>
      </c>
      <c r="C6155">
        <v>0</v>
      </c>
      <c r="D6155" s="296">
        <v>14.14</v>
      </c>
    </row>
    <row r="6156" spans="1:4" x14ac:dyDescent="0.35">
      <c r="A6156">
        <v>6489</v>
      </c>
      <c r="B6156" t="s">
        <v>22463</v>
      </c>
      <c r="C6156">
        <v>0</v>
      </c>
      <c r="D6156" s="296">
        <v>0</v>
      </c>
    </row>
    <row r="6157" spans="1:4" x14ac:dyDescent="0.35">
      <c r="A6157">
        <v>6490</v>
      </c>
      <c r="B6157" t="s">
        <v>22464</v>
      </c>
      <c r="C6157">
        <v>24</v>
      </c>
      <c r="D6157" s="296">
        <v>5.93</v>
      </c>
    </row>
    <row r="6158" spans="1:4" x14ac:dyDescent="0.35">
      <c r="A6158">
        <v>6491</v>
      </c>
      <c r="B6158" t="s">
        <v>22465</v>
      </c>
      <c r="C6158">
        <v>0</v>
      </c>
      <c r="D6158" s="296">
        <v>43.44</v>
      </c>
    </row>
    <row r="6159" spans="1:4" x14ac:dyDescent="0.35">
      <c r="A6159">
        <v>6492</v>
      </c>
      <c r="B6159" t="s">
        <v>22466</v>
      </c>
      <c r="C6159">
        <v>42</v>
      </c>
      <c r="D6159" s="296">
        <v>4.75</v>
      </c>
    </row>
    <row r="6160" spans="1:4" x14ac:dyDescent="0.35">
      <c r="A6160">
        <v>6493</v>
      </c>
      <c r="B6160" t="s">
        <v>22467</v>
      </c>
      <c r="C6160">
        <v>0</v>
      </c>
      <c r="D6160" s="296">
        <v>5.9379999999999997</v>
      </c>
    </row>
    <row r="6161" spans="1:4" x14ac:dyDescent="0.35">
      <c r="A6161">
        <v>6494</v>
      </c>
      <c r="B6161" t="s">
        <v>22468</v>
      </c>
      <c r="C6161">
        <v>0</v>
      </c>
      <c r="D6161" s="296">
        <v>32.448</v>
      </c>
    </row>
    <row r="6162" spans="1:4" x14ac:dyDescent="0.35">
      <c r="A6162">
        <v>6495</v>
      </c>
      <c r="B6162" t="s">
        <v>22469</v>
      </c>
      <c r="C6162">
        <v>0</v>
      </c>
      <c r="D6162" s="296">
        <v>38.4</v>
      </c>
    </row>
    <row r="6163" spans="1:4" x14ac:dyDescent="0.35">
      <c r="A6163">
        <v>6496</v>
      </c>
      <c r="B6163" t="s">
        <v>22470</v>
      </c>
      <c r="C6163">
        <v>0</v>
      </c>
      <c r="D6163" s="296">
        <v>27.84</v>
      </c>
    </row>
    <row r="6164" spans="1:4" x14ac:dyDescent="0.35">
      <c r="A6164">
        <v>6497</v>
      </c>
      <c r="B6164" t="s">
        <v>22471</v>
      </c>
      <c r="C6164">
        <v>0</v>
      </c>
      <c r="D6164" s="296">
        <v>29.76</v>
      </c>
    </row>
    <row r="6165" spans="1:4" x14ac:dyDescent="0.35">
      <c r="A6165">
        <v>6498</v>
      </c>
      <c r="B6165" t="s">
        <v>22472</v>
      </c>
      <c r="C6165">
        <v>0</v>
      </c>
      <c r="D6165" s="296">
        <v>32.06</v>
      </c>
    </row>
    <row r="6166" spans="1:4" x14ac:dyDescent="0.35">
      <c r="A6166">
        <v>6499</v>
      </c>
      <c r="B6166" t="s">
        <v>22473</v>
      </c>
      <c r="C6166">
        <v>0</v>
      </c>
      <c r="D6166" s="296">
        <v>30.029</v>
      </c>
    </row>
    <row r="6167" spans="1:4" x14ac:dyDescent="0.35">
      <c r="A6167">
        <v>6500</v>
      </c>
      <c r="B6167" t="s">
        <v>22474</v>
      </c>
      <c r="C6167">
        <v>0</v>
      </c>
      <c r="D6167" s="296">
        <v>34.090000000000003</v>
      </c>
    </row>
    <row r="6168" spans="1:4" x14ac:dyDescent="0.35">
      <c r="A6168">
        <v>6501</v>
      </c>
      <c r="B6168" t="s">
        <v>22475</v>
      </c>
      <c r="C6168">
        <v>0</v>
      </c>
      <c r="D6168" s="296">
        <v>20.754999999999999</v>
      </c>
    </row>
    <row r="6169" spans="1:4" x14ac:dyDescent="0.35">
      <c r="A6169">
        <v>6502</v>
      </c>
      <c r="B6169" t="s">
        <v>22476</v>
      </c>
      <c r="C6169">
        <v>0</v>
      </c>
      <c r="D6169" s="296">
        <v>17.239999999999998</v>
      </c>
    </row>
    <row r="6170" spans="1:4" x14ac:dyDescent="0.35">
      <c r="A6170">
        <v>6503</v>
      </c>
      <c r="B6170" t="s">
        <v>22477</v>
      </c>
      <c r="C6170">
        <v>3</v>
      </c>
      <c r="D6170" s="296">
        <v>8.7989999999999995</v>
      </c>
    </row>
    <row r="6171" spans="1:4" x14ac:dyDescent="0.35">
      <c r="A6171">
        <v>6504</v>
      </c>
      <c r="B6171" t="s">
        <v>22478</v>
      </c>
      <c r="C6171">
        <v>0</v>
      </c>
      <c r="D6171" s="296">
        <v>33.299999999999997</v>
      </c>
    </row>
    <row r="6172" spans="1:4" x14ac:dyDescent="0.35">
      <c r="A6172">
        <v>6505</v>
      </c>
      <c r="B6172" t="s">
        <v>22479</v>
      </c>
      <c r="C6172">
        <v>0</v>
      </c>
      <c r="D6172" s="296">
        <v>3.93</v>
      </c>
    </row>
    <row r="6173" spans="1:4" x14ac:dyDescent="0.35">
      <c r="A6173">
        <v>6506</v>
      </c>
      <c r="B6173" t="s">
        <v>22480</v>
      </c>
      <c r="C6173">
        <v>0</v>
      </c>
      <c r="D6173" s="296">
        <v>51.95</v>
      </c>
    </row>
    <row r="6174" spans="1:4" x14ac:dyDescent="0.35">
      <c r="A6174">
        <v>6507</v>
      </c>
      <c r="B6174" t="s">
        <v>22481</v>
      </c>
      <c r="C6174">
        <v>0</v>
      </c>
      <c r="D6174" s="296">
        <v>55.024999999999999</v>
      </c>
    </row>
    <row r="6175" spans="1:4" x14ac:dyDescent="0.35">
      <c r="A6175">
        <v>6508</v>
      </c>
      <c r="B6175" t="s">
        <v>22482</v>
      </c>
      <c r="C6175">
        <v>12</v>
      </c>
      <c r="D6175" s="296">
        <v>24.44</v>
      </c>
    </row>
    <row r="6176" spans="1:4" x14ac:dyDescent="0.35">
      <c r="A6176">
        <v>6509</v>
      </c>
      <c r="B6176" t="s">
        <v>22483</v>
      </c>
      <c r="C6176">
        <v>6</v>
      </c>
      <c r="D6176" s="296">
        <v>28.087</v>
      </c>
    </row>
    <row r="6177" spans="1:4" x14ac:dyDescent="0.35">
      <c r="A6177">
        <v>6510</v>
      </c>
      <c r="B6177" t="s">
        <v>22484</v>
      </c>
      <c r="C6177">
        <v>0</v>
      </c>
      <c r="D6177" s="296">
        <v>2.08</v>
      </c>
    </row>
    <row r="6178" spans="1:4" x14ac:dyDescent="0.35">
      <c r="A6178">
        <v>6511</v>
      </c>
      <c r="B6178" t="s">
        <v>22485</v>
      </c>
      <c r="C6178">
        <v>0</v>
      </c>
      <c r="D6178" s="296">
        <v>15.791</v>
      </c>
    </row>
    <row r="6179" spans="1:4" x14ac:dyDescent="0.35">
      <c r="A6179">
        <v>6512</v>
      </c>
      <c r="B6179" t="s">
        <v>22486</v>
      </c>
      <c r="C6179">
        <v>0</v>
      </c>
      <c r="D6179" s="296">
        <v>69.912000000000006</v>
      </c>
    </row>
    <row r="6180" spans="1:4" x14ac:dyDescent="0.35">
      <c r="A6180">
        <v>6513</v>
      </c>
      <c r="B6180" t="s">
        <v>22487</v>
      </c>
      <c r="C6180">
        <v>0</v>
      </c>
      <c r="D6180" s="296">
        <v>69.912000000000006</v>
      </c>
    </row>
    <row r="6181" spans="1:4" x14ac:dyDescent="0.35">
      <c r="A6181">
        <v>6514</v>
      </c>
      <c r="B6181" t="s">
        <v>22488</v>
      </c>
      <c r="C6181">
        <v>0</v>
      </c>
      <c r="D6181" s="296">
        <v>45.625999999999998</v>
      </c>
    </row>
    <row r="6182" spans="1:4" x14ac:dyDescent="0.35">
      <c r="A6182">
        <v>6515</v>
      </c>
      <c r="B6182" t="s">
        <v>22489</v>
      </c>
      <c r="C6182">
        <v>0</v>
      </c>
      <c r="D6182" s="296">
        <v>33.76</v>
      </c>
    </row>
    <row r="6183" spans="1:4" x14ac:dyDescent="0.35">
      <c r="A6183">
        <v>6516</v>
      </c>
      <c r="B6183" t="s">
        <v>22490</v>
      </c>
      <c r="C6183">
        <v>0</v>
      </c>
      <c r="D6183" s="296">
        <v>29.74</v>
      </c>
    </row>
    <row r="6184" spans="1:4" x14ac:dyDescent="0.35">
      <c r="A6184">
        <v>6517</v>
      </c>
      <c r="B6184" t="s">
        <v>22491</v>
      </c>
      <c r="C6184">
        <v>0</v>
      </c>
      <c r="D6184" s="296">
        <v>71.31</v>
      </c>
    </row>
    <row r="6185" spans="1:4" x14ac:dyDescent="0.35">
      <c r="A6185">
        <v>6518</v>
      </c>
      <c r="B6185" t="s">
        <v>22492</v>
      </c>
      <c r="C6185">
        <v>6</v>
      </c>
      <c r="D6185" s="296">
        <v>10.57</v>
      </c>
    </row>
    <row r="6186" spans="1:4" x14ac:dyDescent="0.35">
      <c r="A6186">
        <v>6519</v>
      </c>
      <c r="B6186" t="s">
        <v>22493</v>
      </c>
      <c r="C6186">
        <v>0</v>
      </c>
      <c r="D6186" s="296">
        <v>504</v>
      </c>
    </row>
    <row r="6187" spans="1:4" x14ac:dyDescent="0.35">
      <c r="A6187">
        <v>6520</v>
      </c>
      <c r="B6187" t="s">
        <v>22494</v>
      </c>
      <c r="C6187">
        <v>0</v>
      </c>
      <c r="D6187" s="296">
        <v>27.38</v>
      </c>
    </row>
    <row r="6188" spans="1:4" x14ac:dyDescent="0.35">
      <c r="A6188">
        <v>6521</v>
      </c>
      <c r="B6188" t="s">
        <v>22495</v>
      </c>
      <c r="C6188">
        <v>6</v>
      </c>
      <c r="D6188" s="296">
        <v>10.92</v>
      </c>
    </row>
    <row r="6189" spans="1:4" x14ac:dyDescent="0.35">
      <c r="A6189">
        <v>6522</v>
      </c>
      <c r="B6189" t="s">
        <v>22496</v>
      </c>
      <c r="C6189">
        <v>0</v>
      </c>
      <c r="D6189" s="296">
        <v>28.53</v>
      </c>
    </row>
    <row r="6190" spans="1:4" x14ac:dyDescent="0.35">
      <c r="A6190">
        <v>6523</v>
      </c>
      <c r="B6190" t="s">
        <v>22497</v>
      </c>
      <c r="C6190">
        <v>0</v>
      </c>
      <c r="D6190" s="296">
        <v>243.16</v>
      </c>
    </row>
    <row r="6191" spans="1:4" x14ac:dyDescent="0.35">
      <c r="A6191">
        <v>6524</v>
      </c>
      <c r="B6191" t="s">
        <v>22498</v>
      </c>
      <c r="C6191">
        <v>0</v>
      </c>
      <c r="D6191" s="296">
        <v>13.76</v>
      </c>
    </row>
    <row r="6192" spans="1:4" x14ac:dyDescent="0.35">
      <c r="A6192">
        <v>6525</v>
      </c>
      <c r="B6192" t="s">
        <v>22499</v>
      </c>
      <c r="C6192">
        <v>63</v>
      </c>
      <c r="D6192" s="296">
        <v>5.0629999999999997</v>
      </c>
    </row>
    <row r="6193" spans="1:4" x14ac:dyDescent="0.35">
      <c r="A6193">
        <v>6526</v>
      </c>
      <c r="B6193" t="s">
        <v>22500</v>
      </c>
      <c r="C6193">
        <v>0</v>
      </c>
      <c r="D6193" s="296">
        <v>10.28</v>
      </c>
    </row>
    <row r="6194" spans="1:4" x14ac:dyDescent="0.35">
      <c r="A6194">
        <v>6527</v>
      </c>
      <c r="B6194" t="s">
        <v>22501</v>
      </c>
      <c r="C6194">
        <v>72</v>
      </c>
      <c r="D6194" s="296">
        <v>5.3959999999999999</v>
      </c>
    </row>
    <row r="6195" spans="1:4" x14ac:dyDescent="0.35">
      <c r="A6195">
        <v>6528</v>
      </c>
      <c r="B6195" t="s">
        <v>22502</v>
      </c>
      <c r="C6195">
        <v>0</v>
      </c>
      <c r="D6195" s="296">
        <v>68.959999999999994</v>
      </c>
    </row>
    <row r="6196" spans="1:4" x14ac:dyDescent="0.35">
      <c r="A6196">
        <v>6529</v>
      </c>
      <c r="B6196" t="s">
        <v>22503</v>
      </c>
      <c r="C6196">
        <v>0</v>
      </c>
      <c r="D6196" s="296">
        <v>64.11</v>
      </c>
    </row>
    <row r="6197" spans="1:4" x14ac:dyDescent="0.35">
      <c r="A6197">
        <v>6530</v>
      </c>
      <c r="B6197" t="s">
        <v>22504</v>
      </c>
      <c r="C6197">
        <v>0</v>
      </c>
      <c r="D6197" s="296">
        <v>78.260000000000005</v>
      </c>
    </row>
    <row r="6198" spans="1:4" x14ac:dyDescent="0.35">
      <c r="A6198">
        <v>6531</v>
      </c>
      <c r="B6198" t="s">
        <v>22505</v>
      </c>
      <c r="C6198">
        <v>6</v>
      </c>
      <c r="D6198" s="296">
        <v>19.864999999999998</v>
      </c>
    </row>
    <row r="6199" spans="1:4" x14ac:dyDescent="0.35">
      <c r="A6199">
        <v>6532</v>
      </c>
      <c r="B6199" t="s">
        <v>22506</v>
      </c>
      <c r="C6199">
        <v>0</v>
      </c>
      <c r="D6199" s="296">
        <v>17.100000000000001</v>
      </c>
    </row>
    <row r="6200" spans="1:4" x14ac:dyDescent="0.35">
      <c r="A6200">
        <v>6533</v>
      </c>
      <c r="B6200" t="s">
        <v>22507</v>
      </c>
      <c r="C6200">
        <v>0</v>
      </c>
      <c r="D6200" s="296">
        <v>45</v>
      </c>
    </row>
    <row r="6201" spans="1:4" x14ac:dyDescent="0.35">
      <c r="A6201">
        <v>6534</v>
      </c>
      <c r="B6201" t="s">
        <v>22508</v>
      </c>
      <c r="C6201">
        <v>0</v>
      </c>
      <c r="D6201" s="296">
        <v>9.9</v>
      </c>
    </row>
    <row r="6202" spans="1:4" x14ac:dyDescent="0.35">
      <c r="A6202">
        <v>6535</v>
      </c>
      <c r="B6202" t="s">
        <v>22509</v>
      </c>
      <c r="C6202">
        <v>0</v>
      </c>
      <c r="D6202" s="296">
        <v>12.78</v>
      </c>
    </row>
    <row r="6203" spans="1:4" x14ac:dyDescent="0.35">
      <c r="A6203">
        <v>6536</v>
      </c>
      <c r="B6203" t="s">
        <v>22510</v>
      </c>
      <c r="C6203">
        <v>0</v>
      </c>
      <c r="D6203" s="296">
        <v>60.45</v>
      </c>
    </row>
    <row r="6204" spans="1:4" x14ac:dyDescent="0.35">
      <c r="A6204">
        <v>6537</v>
      </c>
      <c r="B6204" t="s">
        <v>22511</v>
      </c>
      <c r="C6204">
        <v>0</v>
      </c>
      <c r="D6204" s="296">
        <v>17.57</v>
      </c>
    </row>
    <row r="6205" spans="1:4" x14ac:dyDescent="0.35">
      <c r="A6205">
        <v>6538</v>
      </c>
      <c r="B6205" t="s">
        <v>22512</v>
      </c>
      <c r="C6205">
        <v>0</v>
      </c>
      <c r="D6205" s="296">
        <v>24.78</v>
      </c>
    </row>
    <row r="6206" spans="1:4" x14ac:dyDescent="0.35">
      <c r="A6206">
        <v>6539</v>
      </c>
      <c r="B6206" t="s">
        <v>22513</v>
      </c>
      <c r="C6206">
        <v>0</v>
      </c>
      <c r="D6206" s="296">
        <v>13.45</v>
      </c>
    </row>
    <row r="6207" spans="1:4" x14ac:dyDescent="0.35">
      <c r="A6207">
        <v>6540</v>
      </c>
      <c r="B6207" t="s">
        <v>22514</v>
      </c>
      <c r="C6207">
        <v>0</v>
      </c>
      <c r="D6207" s="296">
        <v>32.5</v>
      </c>
    </row>
    <row r="6208" spans="1:4" x14ac:dyDescent="0.35">
      <c r="A6208">
        <v>6541</v>
      </c>
      <c r="B6208" t="s">
        <v>22515</v>
      </c>
      <c r="C6208">
        <v>0</v>
      </c>
      <c r="D6208" s="296">
        <v>45</v>
      </c>
    </row>
    <row r="6209" spans="1:4" x14ac:dyDescent="0.35">
      <c r="A6209">
        <v>6542</v>
      </c>
      <c r="B6209" t="s">
        <v>22516</v>
      </c>
      <c r="C6209">
        <v>0</v>
      </c>
      <c r="D6209" s="296">
        <v>32.5</v>
      </c>
    </row>
    <row r="6210" spans="1:4" x14ac:dyDescent="0.35">
      <c r="A6210">
        <v>6543</v>
      </c>
      <c r="B6210" t="s">
        <v>22517</v>
      </c>
      <c r="C6210">
        <v>6</v>
      </c>
      <c r="D6210" s="296">
        <v>13.95</v>
      </c>
    </row>
    <row r="6211" spans="1:4" x14ac:dyDescent="0.35">
      <c r="A6211">
        <v>6544</v>
      </c>
      <c r="B6211" t="s">
        <v>22518</v>
      </c>
      <c r="C6211">
        <v>0</v>
      </c>
      <c r="D6211" s="296">
        <v>24.85</v>
      </c>
    </row>
    <row r="6212" spans="1:4" x14ac:dyDescent="0.35">
      <c r="A6212">
        <v>6545</v>
      </c>
      <c r="B6212" t="s">
        <v>22519</v>
      </c>
      <c r="C6212">
        <v>0</v>
      </c>
      <c r="D6212" s="296">
        <v>33</v>
      </c>
    </row>
    <row r="6213" spans="1:4" x14ac:dyDescent="0.35">
      <c r="A6213">
        <v>6546</v>
      </c>
      <c r="B6213" t="s">
        <v>22520</v>
      </c>
      <c r="C6213">
        <v>0</v>
      </c>
      <c r="D6213" s="296">
        <v>24.731000000000002</v>
      </c>
    </row>
    <row r="6214" spans="1:4" x14ac:dyDescent="0.35">
      <c r="A6214">
        <v>6547</v>
      </c>
      <c r="B6214" t="s">
        <v>22521</v>
      </c>
      <c r="C6214">
        <v>0</v>
      </c>
      <c r="D6214" s="296">
        <v>27.13</v>
      </c>
    </row>
    <row r="6215" spans="1:4" x14ac:dyDescent="0.35">
      <c r="A6215">
        <v>6548</v>
      </c>
      <c r="B6215" t="s">
        <v>22522</v>
      </c>
      <c r="C6215">
        <v>0</v>
      </c>
      <c r="D6215" s="296">
        <v>17.45</v>
      </c>
    </row>
    <row r="6216" spans="1:4" x14ac:dyDescent="0.35">
      <c r="A6216">
        <v>6549</v>
      </c>
      <c r="B6216" t="s">
        <v>22523</v>
      </c>
      <c r="C6216">
        <v>0</v>
      </c>
      <c r="D6216" s="296">
        <v>12.45</v>
      </c>
    </row>
    <row r="6217" spans="1:4" x14ac:dyDescent="0.35">
      <c r="A6217">
        <v>6550</v>
      </c>
      <c r="B6217" t="s">
        <v>22524</v>
      </c>
      <c r="C6217">
        <v>0</v>
      </c>
      <c r="D6217" s="296">
        <v>30.45</v>
      </c>
    </row>
    <row r="6218" spans="1:4" x14ac:dyDescent="0.35">
      <c r="A6218">
        <v>6551</v>
      </c>
      <c r="B6218" t="s">
        <v>22525</v>
      </c>
      <c r="C6218">
        <v>0</v>
      </c>
      <c r="D6218" s="296">
        <v>28.405000000000001</v>
      </c>
    </row>
    <row r="6219" spans="1:4" x14ac:dyDescent="0.35">
      <c r="A6219">
        <v>6552</v>
      </c>
      <c r="B6219" t="s">
        <v>22526</v>
      </c>
      <c r="C6219">
        <v>0</v>
      </c>
      <c r="D6219" s="296">
        <v>46.56</v>
      </c>
    </row>
    <row r="6220" spans="1:4" x14ac:dyDescent="0.35">
      <c r="A6220">
        <v>6553</v>
      </c>
      <c r="B6220" t="s">
        <v>22527</v>
      </c>
      <c r="C6220">
        <v>6</v>
      </c>
      <c r="D6220" s="296">
        <v>4.0599999999999996</v>
      </c>
    </row>
    <row r="6221" spans="1:4" x14ac:dyDescent="0.35">
      <c r="A6221">
        <v>6554</v>
      </c>
      <c r="B6221" t="s">
        <v>22528</v>
      </c>
      <c r="C6221">
        <v>0</v>
      </c>
      <c r="D6221" s="296">
        <v>24.57</v>
      </c>
    </row>
    <row r="6222" spans="1:4" x14ac:dyDescent="0.35">
      <c r="A6222">
        <v>6555</v>
      </c>
      <c r="B6222" t="s">
        <v>22529</v>
      </c>
      <c r="C6222">
        <v>6</v>
      </c>
      <c r="D6222" s="296">
        <v>13</v>
      </c>
    </row>
    <row r="6223" spans="1:4" x14ac:dyDescent="0.35">
      <c r="A6223">
        <v>6556</v>
      </c>
      <c r="B6223" t="s">
        <v>22530</v>
      </c>
      <c r="C6223">
        <v>0</v>
      </c>
      <c r="D6223" s="296">
        <v>12.91</v>
      </c>
    </row>
    <row r="6224" spans="1:4" x14ac:dyDescent="0.35">
      <c r="A6224">
        <v>6557</v>
      </c>
      <c r="B6224" t="s">
        <v>22531</v>
      </c>
      <c r="C6224">
        <v>0</v>
      </c>
      <c r="D6224" s="296">
        <v>18.98</v>
      </c>
    </row>
    <row r="6225" spans="1:4" x14ac:dyDescent="0.35">
      <c r="A6225">
        <v>6558</v>
      </c>
      <c r="B6225" t="s">
        <v>22532</v>
      </c>
      <c r="C6225">
        <v>0</v>
      </c>
      <c r="D6225" s="296">
        <v>22.57</v>
      </c>
    </row>
    <row r="6226" spans="1:4" x14ac:dyDescent="0.35">
      <c r="A6226">
        <v>6559</v>
      </c>
      <c r="B6226" t="s">
        <v>22533</v>
      </c>
      <c r="C6226">
        <v>0</v>
      </c>
      <c r="D6226" s="296">
        <v>6.47</v>
      </c>
    </row>
    <row r="6227" spans="1:4" x14ac:dyDescent="0.35">
      <c r="A6227">
        <v>6560</v>
      </c>
      <c r="B6227" t="s">
        <v>22534</v>
      </c>
      <c r="C6227">
        <v>0</v>
      </c>
      <c r="D6227" s="296">
        <v>9.85</v>
      </c>
    </row>
    <row r="6228" spans="1:4" x14ac:dyDescent="0.35">
      <c r="A6228">
        <v>6561</v>
      </c>
      <c r="B6228" t="s">
        <v>22535</v>
      </c>
      <c r="C6228">
        <v>0</v>
      </c>
      <c r="D6228" s="296">
        <v>51.41</v>
      </c>
    </row>
    <row r="6229" spans="1:4" x14ac:dyDescent="0.35">
      <c r="A6229">
        <v>6562</v>
      </c>
      <c r="B6229" t="s">
        <v>22536</v>
      </c>
      <c r="C6229">
        <v>0</v>
      </c>
      <c r="D6229" s="296">
        <v>52.38</v>
      </c>
    </row>
    <row r="6230" spans="1:4" x14ac:dyDescent="0.35">
      <c r="A6230">
        <v>6563</v>
      </c>
      <c r="B6230" t="s">
        <v>22537</v>
      </c>
      <c r="C6230">
        <v>0</v>
      </c>
      <c r="D6230" s="296">
        <v>30.07</v>
      </c>
    </row>
    <row r="6231" spans="1:4" x14ac:dyDescent="0.35">
      <c r="A6231">
        <v>6564</v>
      </c>
      <c r="B6231" t="s">
        <v>22538</v>
      </c>
      <c r="C6231">
        <v>0</v>
      </c>
      <c r="D6231" s="296">
        <v>56.26</v>
      </c>
    </row>
    <row r="6232" spans="1:4" x14ac:dyDescent="0.35">
      <c r="A6232">
        <v>6565</v>
      </c>
      <c r="B6232" t="s">
        <v>22539</v>
      </c>
      <c r="C6232">
        <v>0</v>
      </c>
      <c r="D6232" s="296">
        <v>11</v>
      </c>
    </row>
    <row r="6233" spans="1:4" x14ac:dyDescent="0.35">
      <c r="A6233">
        <v>6566</v>
      </c>
      <c r="B6233" t="s">
        <v>22540</v>
      </c>
      <c r="C6233">
        <v>0</v>
      </c>
      <c r="D6233" s="296">
        <v>12.945</v>
      </c>
    </row>
    <row r="6234" spans="1:4" x14ac:dyDescent="0.35">
      <c r="A6234">
        <v>6567</v>
      </c>
      <c r="B6234" t="s">
        <v>22541</v>
      </c>
      <c r="C6234">
        <v>0</v>
      </c>
      <c r="D6234" s="296">
        <v>41.71</v>
      </c>
    </row>
    <row r="6235" spans="1:4" x14ac:dyDescent="0.35">
      <c r="A6235">
        <v>6568</v>
      </c>
      <c r="B6235" t="s">
        <v>22542</v>
      </c>
      <c r="C6235">
        <v>0</v>
      </c>
      <c r="D6235" s="296">
        <v>145.5</v>
      </c>
    </row>
    <row r="6236" spans="1:4" x14ac:dyDescent="0.35">
      <c r="A6236">
        <v>6569</v>
      </c>
      <c r="B6236" t="s">
        <v>22543</v>
      </c>
      <c r="C6236">
        <v>0</v>
      </c>
      <c r="D6236" s="296">
        <v>640.20000000000005</v>
      </c>
    </row>
    <row r="6237" spans="1:4" x14ac:dyDescent="0.35">
      <c r="A6237">
        <v>6570</v>
      </c>
      <c r="B6237" t="s">
        <v>22544</v>
      </c>
      <c r="C6237">
        <v>0</v>
      </c>
      <c r="D6237" s="296">
        <v>649.9</v>
      </c>
    </row>
    <row r="6238" spans="1:4" x14ac:dyDescent="0.35">
      <c r="A6238">
        <v>6571</v>
      </c>
      <c r="B6238" t="s">
        <v>22545</v>
      </c>
      <c r="C6238">
        <v>0</v>
      </c>
      <c r="D6238" s="296">
        <v>34.04</v>
      </c>
    </row>
    <row r="6239" spans="1:4" x14ac:dyDescent="0.35">
      <c r="A6239">
        <v>6572</v>
      </c>
      <c r="B6239" t="s">
        <v>22546</v>
      </c>
      <c r="C6239">
        <v>0</v>
      </c>
      <c r="D6239" s="296">
        <v>32.659999999999997</v>
      </c>
    </row>
    <row r="6240" spans="1:4" x14ac:dyDescent="0.35">
      <c r="A6240">
        <v>6573</v>
      </c>
      <c r="B6240" t="s">
        <v>22547</v>
      </c>
      <c r="C6240">
        <v>0</v>
      </c>
      <c r="D6240" s="296">
        <v>10.35</v>
      </c>
    </row>
    <row r="6241" spans="1:4" x14ac:dyDescent="0.35">
      <c r="A6241">
        <v>6574</v>
      </c>
      <c r="B6241" t="s">
        <v>22548</v>
      </c>
      <c r="C6241">
        <v>0</v>
      </c>
      <c r="D6241" s="296">
        <v>11.65</v>
      </c>
    </row>
    <row r="6242" spans="1:4" x14ac:dyDescent="0.35">
      <c r="A6242">
        <v>6575</v>
      </c>
      <c r="B6242" t="s">
        <v>22549</v>
      </c>
      <c r="C6242">
        <v>0</v>
      </c>
      <c r="D6242" s="296">
        <v>43.22</v>
      </c>
    </row>
    <row r="6243" spans="1:4" x14ac:dyDescent="0.35">
      <c r="A6243">
        <v>6576</v>
      </c>
      <c r="B6243" t="s">
        <v>22550</v>
      </c>
      <c r="C6243">
        <v>0</v>
      </c>
      <c r="D6243" s="296">
        <v>26.3</v>
      </c>
    </row>
    <row r="6244" spans="1:4" x14ac:dyDescent="0.35">
      <c r="A6244">
        <v>6577</v>
      </c>
      <c r="B6244" t="s">
        <v>22551</v>
      </c>
      <c r="C6244">
        <v>0</v>
      </c>
      <c r="D6244" s="296">
        <v>12.8</v>
      </c>
    </row>
    <row r="6245" spans="1:4" x14ac:dyDescent="0.35">
      <c r="A6245">
        <v>6578</v>
      </c>
      <c r="B6245" t="s">
        <v>22552</v>
      </c>
      <c r="C6245">
        <v>0</v>
      </c>
      <c r="D6245" s="296">
        <v>6.85</v>
      </c>
    </row>
    <row r="6246" spans="1:4" x14ac:dyDescent="0.35">
      <c r="A6246">
        <v>6579</v>
      </c>
      <c r="B6246" t="s">
        <v>22553</v>
      </c>
      <c r="C6246">
        <v>0</v>
      </c>
      <c r="D6246" s="296">
        <v>24.81</v>
      </c>
    </row>
    <row r="6247" spans="1:4" x14ac:dyDescent="0.35">
      <c r="A6247">
        <v>6580</v>
      </c>
      <c r="B6247" t="s">
        <v>22554</v>
      </c>
      <c r="C6247">
        <v>0</v>
      </c>
      <c r="D6247" s="296">
        <v>16.66</v>
      </c>
    </row>
    <row r="6248" spans="1:4" x14ac:dyDescent="0.35">
      <c r="A6248">
        <v>6581</v>
      </c>
      <c r="B6248" t="s">
        <v>22555</v>
      </c>
      <c r="C6248">
        <v>0</v>
      </c>
      <c r="D6248" s="296">
        <v>10.73</v>
      </c>
    </row>
    <row r="6249" spans="1:4" x14ac:dyDescent="0.35">
      <c r="A6249">
        <v>6582</v>
      </c>
      <c r="B6249" t="s">
        <v>22556</v>
      </c>
      <c r="C6249">
        <v>0</v>
      </c>
      <c r="D6249" s="296">
        <v>32.450000000000003</v>
      </c>
    </row>
    <row r="6250" spans="1:4" x14ac:dyDescent="0.35">
      <c r="A6250">
        <v>6583</v>
      </c>
      <c r="B6250" t="s">
        <v>22557</v>
      </c>
      <c r="C6250">
        <v>0</v>
      </c>
      <c r="D6250" s="296">
        <v>8.15</v>
      </c>
    </row>
    <row r="6251" spans="1:4" x14ac:dyDescent="0.35">
      <c r="A6251">
        <v>6584</v>
      </c>
      <c r="B6251" t="s">
        <v>22558</v>
      </c>
      <c r="C6251">
        <v>0</v>
      </c>
      <c r="D6251" s="296">
        <v>19.39</v>
      </c>
    </row>
    <row r="6252" spans="1:4" x14ac:dyDescent="0.35">
      <c r="A6252">
        <v>6585</v>
      </c>
      <c r="B6252" t="s">
        <v>22559</v>
      </c>
      <c r="C6252">
        <v>0</v>
      </c>
      <c r="D6252" s="296">
        <v>40.880000000000003</v>
      </c>
    </row>
    <row r="6253" spans="1:4" x14ac:dyDescent="0.35">
      <c r="A6253">
        <v>6586</v>
      </c>
      <c r="B6253" t="s">
        <v>22560</v>
      </c>
      <c r="C6253">
        <v>0</v>
      </c>
      <c r="D6253" s="296">
        <v>27.46</v>
      </c>
    </row>
    <row r="6254" spans="1:4" x14ac:dyDescent="0.35">
      <c r="A6254">
        <v>6587</v>
      </c>
      <c r="B6254" t="s">
        <v>22561</v>
      </c>
      <c r="C6254">
        <v>0</v>
      </c>
      <c r="D6254" s="296">
        <v>40.630000000000003</v>
      </c>
    </row>
    <row r="6255" spans="1:4" x14ac:dyDescent="0.35">
      <c r="A6255">
        <v>6588</v>
      </c>
      <c r="B6255" t="s">
        <v>22562</v>
      </c>
      <c r="C6255">
        <v>0</v>
      </c>
      <c r="D6255" s="296">
        <v>27.66</v>
      </c>
    </row>
    <row r="6256" spans="1:4" x14ac:dyDescent="0.35">
      <c r="A6256">
        <v>6589</v>
      </c>
      <c r="B6256" t="s">
        <v>22563</v>
      </c>
      <c r="C6256">
        <v>0</v>
      </c>
      <c r="D6256" s="296">
        <v>27.78</v>
      </c>
    </row>
    <row r="6257" spans="1:4" x14ac:dyDescent="0.35">
      <c r="A6257">
        <v>6590</v>
      </c>
      <c r="B6257" t="s">
        <v>22564</v>
      </c>
      <c r="C6257">
        <v>0</v>
      </c>
      <c r="D6257" s="296">
        <v>27.94</v>
      </c>
    </row>
    <row r="6258" spans="1:4" x14ac:dyDescent="0.35">
      <c r="A6258">
        <v>6591</v>
      </c>
      <c r="B6258" t="s">
        <v>22565</v>
      </c>
      <c r="C6258">
        <v>0</v>
      </c>
      <c r="D6258" s="296">
        <v>16.32</v>
      </c>
    </row>
    <row r="6259" spans="1:4" x14ac:dyDescent="0.35">
      <c r="A6259">
        <v>6592</v>
      </c>
      <c r="B6259" t="s">
        <v>22566</v>
      </c>
      <c r="C6259">
        <v>0</v>
      </c>
      <c r="D6259" s="296">
        <v>36.520000000000003</v>
      </c>
    </row>
    <row r="6260" spans="1:4" x14ac:dyDescent="0.35">
      <c r="A6260">
        <v>6593</v>
      </c>
      <c r="B6260" t="s">
        <v>22567</v>
      </c>
      <c r="C6260">
        <v>18</v>
      </c>
      <c r="D6260" s="296">
        <v>6.87</v>
      </c>
    </row>
    <row r="6261" spans="1:4" x14ac:dyDescent="0.35">
      <c r="A6261">
        <v>6594</v>
      </c>
      <c r="B6261" t="s">
        <v>22568</v>
      </c>
      <c r="C6261">
        <v>0</v>
      </c>
      <c r="D6261" s="296">
        <v>10.19</v>
      </c>
    </row>
    <row r="6262" spans="1:4" x14ac:dyDescent="0.35">
      <c r="A6262">
        <v>6595</v>
      </c>
      <c r="B6262" t="s">
        <v>22569</v>
      </c>
      <c r="C6262">
        <v>0</v>
      </c>
      <c r="D6262" s="296">
        <v>10.61</v>
      </c>
    </row>
    <row r="6263" spans="1:4" x14ac:dyDescent="0.35">
      <c r="A6263">
        <v>6596</v>
      </c>
      <c r="B6263" t="s">
        <v>22570</v>
      </c>
      <c r="C6263">
        <v>0</v>
      </c>
      <c r="D6263" s="296">
        <v>9.51</v>
      </c>
    </row>
    <row r="6264" spans="1:4" x14ac:dyDescent="0.35">
      <c r="A6264">
        <v>6597</v>
      </c>
      <c r="B6264" t="s">
        <v>22571</v>
      </c>
      <c r="C6264">
        <v>0</v>
      </c>
      <c r="D6264" s="296">
        <v>36.92</v>
      </c>
    </row>
    <row r="6265" spans="1:4" x14ac:dyDescent="0.35">
      <c r="A6265">
        <v>6598</v>
      </c>
      <c r="B6265" t="s">
        <v>22572</v>
      </c>
      <c r="C6265">
        <v>0</v>
      </c>
      <c r="D6265" s="296">
        <v>28.65</v>
      </c>
    </row>
    <row r="6266" spans="1:4" x14ac:dyDescent="0.35">
      <c r="A6266">
        <v>6599</v>
      </c>
      <c r="B6266" t="s">
        <v>22573</v>
      </c>
      <c r="C6266">
        <v>0</v>
      </c>
      <c r="D6266" s="296">
        <v>37.85</v>
      </c>
    </row>
    <row r="6267" spans="1:4" x14ac:dyDescent="0.35">
      <c r="A6267">
        <v>6600</v>
      </c>
      <c r="B6267" t="s">
        <v>22574</v>
      </c>
      <c r="C6267">
        <v>12</v>
      </c>
      <c r="D6267" s="296">
        <v>9.9</v>
      </c>
    </row>
    <row r="6268" spans="1:4" x14ac:dyDescent="0.35">
      <c r="A6268">
        <v>6601</v>
      </c>
      <c r="B6268" t="s">
        <v>22575</v>
      </c>
      <c r="C6268">
        <v>0</v>
      </c>
      <c r="D6268" s="296">
        <v>28.56</v>
      </c>
    </row>
    <row r="6269" spans="1:4" x14ac:dyDescent="0.35">
      <c r="A6269">
        <v>6602</v>
      </c>
      <c r="B6269" t="s">
        <v>22576</v>
      </c>
      <c r="C6269">
        <v>0</v>
      </c>
      <c r="D6269" s="296">
        <v>13.6</v>
      </c>
    </row>
    <row r="6270" spans="1:4" x14ac:dyDescent="0.35">
      <c r="A6270">
        <v>6603</v>
      </c>
      <c r="B6270" t="s">
        <v>22577</v>
      </c>
      <c r="C6270">
        <v>0</v>
      </c>
      <c r="D6270" s="296">
        <v>16.149999999999999</v>
      </c>
    </row>
    <row r="6271" spans="1:4" x14ac:dyDescent="0.35">
      <c r="A6271">
        <v>6604</v>
      </c>
      <c r="B6271" t="s">
        <v>22578</v>
      </c>
      <c r="C6271">
        <v>0</v>
      </c>
      <c r="D6271" s="296">
        <v>51</v>
      </c>
    </row>
    <row r="6272" spans="1:4" x14ac:dyDescent="0.35">
      <c r="A6272">
        <v>6605</v>
      </c>
      <c r="B6272" t="s">
        <v>22579</v>
      </c>
      <c r="C6272">
        <v>0</v>
      </c>
      <c r="D6272" s="296">
        <v>20.7</v>
      </c>
    </row>
    <row r="6273" spans="1:4" x14ac:dyDescent="0.35">
      <c r="A6273">
        <v>6606</v>
      </c>
      <c r="B6273" t="s">
        <v>22580</v>
      </c>
      <c r="C6273">
        <v>0</v>
      </c>
      <c r="D6273" s="296">
        <v>78</v>
      </c>
    </row>
    <row r="6274" spans="1:4" x14ac:dyDescent="0.35">
      <c r="A6274">
        <v>6607</v>
      </c>
      <c r="B6274" t="s">
        <v>22581</v>
      </c>
      <c r="C6274">
        <v>0</v>
      </c>
      <c r="D6274" s="296">
        <v>65.28</v>
      </c>
    </row>
    <row r="6275" spans="1:4" x14ac:dyDescent="0.35">
      <c r="A6275">
        <v>6609</v>
      </c>
      <c r="B6275" t="s">
        <v>22582</v>
      </c>
      <c r="C6275">
        <v>0</v>
      </c>
      <c r="D6275" s="296">
        <v>53.68</v>
      </c>
    </row>
    <row r="6276" spans="1:4" x14ac:dyDescent="0.35">
      <c r="A6276">
        <v>6610</v>
      </c>
      <c r="B6276" t="s">
        <v>22583</v>
      </c>
      <c r="C6276">
        <v>0</v>
      </c>
      <c r="D6276" s="296">
        <v>134.34</v>
      </c>
    </row>
    <row r="6277" spans="1:4" x14ac:dyDescent="0.35">
      <c r="A6277">
        <v>6611</v>
      </c>
      <c r="B6277" t="s">
        <v>22584</v>
      </c>
      <c r="C6277">
        <v>0</v>
      </c>
      <c r="D6277" s="296">
        <v>531.15</v>
      </c>
    </row>
    <row r="6278" spans="1:4" x14ac:dyDescent="0.35">
      <c r="A6278">
        <v>6612</v>
      </c>
      <c r="B6278" t="s">
        <v>22585</v>
      </c>
      <c r="C6278">
        <v>0</v>
      </c>
      <c r="D6278" s="296">
        <v>436.04</v>
      </c>
    </row>
    <row r="6279" spans="1:4" x14ac:dyDescent="0.35">
      <c r="A6279">
        <v>6613</v>
      </c>
      <c r="B6279" t="s">
        <v>22586</v>
      </c>
      <c r="C6279">
        <v>0</v>
      </c>
      <c r="D6279" s="296">
        <v>51.064999999999998</v>
      </c>
    </row>
    <row r="6280" spans="1:4" x14ac:dyDescent="0.35">
      <c r="A6280">
        <v>6614</v>
      </c>
      <c r="B6280" t="s">
        <v>22587</v>
      </c>
      <c r="C6280">
        <v>0</v>
      </c>
      <c r="D6280" s="296">
        <v>73.902000000000001</v>
      </c>
    </row>
    <row r="6281" spans="1:4" x14ac:dyDescent="0.35">
      <c r="A6281">
        <v>6615</v>
      </c>
      <c r="B6281" t="s">
        <v>22588</v>
      </c>
      <c r="C6281">
        <v>0</v>
      </c>
      <c r="D6281" s="296">
        <v>100.11</v>
      </c>
    </row>
    <row r="6282" spans="1:4" x14ac:dyDescent="0.35">
      <c r="A6282">
        <v>6616</v>
      </c>
      <c r="B6282" t="s">
        <v>22589</v>
      </c>
      <c r="C6282">
        <v>0</v>
      </c>
      <c r="D6282" s="296">
        <v>66.516000000000005</v>
      </c>
    </row>
    <row r="6283" spans="1:4" x14ac:dyDescent="0.35">
      <c r="A6283">
        <v>6617</v>
      </c>
      <c r="B6283" t="s">
        <v>22590</v>
      </c>
      <c r="C6283">
        <v>0</v>
      </c>
      <c r="D6283" s="296">
        <v>73.835999999999999</v>
      </c>
    </row>
    <row r="6284" spans="1:4" x14ac:dyDescent="0.35">
      <c r="A6284">
        <v>6618</v>
      </c>
      <c r="B6284" t="s">
        <v>22591</v>
      </c>
      <c r="C6284">
        <v>0</v>
      </c>
      <c r="D6284" s="296">
        <v>80.625</v>
      </c>
    </row>
    <row r="6285" spans="1:4" x14ac:dyDescent="0.35">
      <c r="A6285">
        <v>6619</v>
      </c>
      <c r="B6285" t="s">
        <v>22592</v>
      </c>
      <c r="C6285">
        <v>0</v>
      </c>
      <c r="D6285" s="296">
        <v>231.79</v>
      </c>
    </row>
    <row r="6286" spans="1:4" x14ac:dyDescent="0.35">
      <c r="A6286">
        <v>6620</v>
      </c>
      <c r="B6286" t="s">
        <v>22593</v>
      </c>
      <c r="C6286">
        <v>0</v>
      </c>
      <c r="D6286" s="296">
        <v>126.98</v>
      </c>
    </row>
    <row r="6287" spans="1:4" x14ac:dyDescent="0.35">
      <c r="A6287">
        <v>6621</v>
      </c>
      <c r="B6287" t="s">
        <v>22594</v>
      </c>
      <c r="C6287">
        <v>0</v>
      </c>
      <c r="D6287" s="296">
        <v>27.5</v>
      </c>
    </row>
    <row r="6288" spans="1:4" x14ac:dyDescent="0.35">
      <c r="A6288">
        <v>6622</v>
      </c>
      <c r="B6288" t="s">
        <v>22595</v>
      </c>
      <c r="C6288">
        <v>3</v>
      </c>
      <c r="D6288" s="296">
        <v>16.73</v>
      </c>
    </row>
    <row r="6289" spans="1:4" x14ac:dyDescent="0.35">
      <c r="A6289">
        <v>6623</v>
      </c>
      <c r="B6289" t="s">
        <v>22596</v>
      </c>
      <c r="C6289">
        <v>3</v>
      </c>
      <c r="D6289" s="296">
        <v>15.8</v>
      </c>
    </row>
    <row r="6290" spans="1:4" x14ac:dyDescent="0.35">
      <c r="A6290">
        <v>6624</v>
      </c>
      <c r="B6290" t="s">
        <v>22597</v>
      </c>
      <c r="C6290">
        <v>9</v>
      </c>
      <c r="D6290" s="296">
        <v>24.98</v>
      </c>
    </row>
    <row r="6291" spans="1:4" x14ac:dyDescent="0.35">
      <c r="A6291">
        <v>6625</v>
      </c>
      <c r="B6291" t="s">
        <v>22598</v>
      </c>
      <c r="C6291">
        <v>0</v>
      </c>
      <c r="D6291" s="296">
        <v>22.12</v>
      </c>
    </row>
    <row r="6292" spans="1:4" x14ac:dyDescent="0.35">
      <c r="A6292">
        <v>6626</v>
      </c>
      <c r="B6292" t="s">
        <v>22599</v>
      </c>
      <c r="C6292">
        <v>0</v>
      </c>
      <c r="D6292" s="296">
        <v>10.199999999999999</v>
      </c>
    </row>
    <row r="6293" spans="1:4" x14ac:dyDescent="0.35">
      <c r="A6293">
        <v>6627</v>
      </c>
      <c r="B6293" t="s">
        <v>22600</v>
      </c>
      <c r="C6293">
        <v>0</v>
      </c>
      <c r="D6293" s="296">
        <v>26.45</v>
      </c>
    </row>
    <row r="6294" spans="1:4" x14ac:dyDescent="0.35">
      <c r="A6294">
        <v>6628</v>
      </c>
      <c r="B6294" t="s">
        <v>22601</v>
      </c>
      <c r="C6294">
        <v>0</v>
      </c>
      <c r="D6294" s="296">
        <v>3.59</v>
      </c>
    </row>
    <row r="6295" spans="1:4" x14ac:dyDescent="0.35">
      <c r="A6295">
        <v>6629</v>
      </c>
      <c r="B6295" t="s">
        <v>22602</v>
      </c>
      <c r="C6295">
        <v>0</v>
      </c>
      <c r="D6295" s="296">
        <v>5.77</v>
      </c>
    </row>
    <row r="6296" spans="1:4" x14ac:dyDescent="0.35">
      <c r="A6296">
        <v>6630</v>
      </c>
      <c r="B6296" t="s">
        <v>22603</v>
      </c>
      <c r="C6296">
        <v>6</v>
      </c>
      <c r="D6296" s="296">
        <v>4.18</v>
      </c>
    </row>
    <row r="6297" spans="1:4" x14ac:dyDescent="0.35">
      <c r="A6297">
        <v>6631</v>
      </c>
      <c r="B6297" t="s">
        <v>22604</v>
      </c>
      <c r="C6297">
        <v>0</v>
      </c>
      <c r="D6297" s="296">
        <v>4.18</v>
      </c>
    </row>
    <row r="6298" spans="1:4" x14ac:dyDescent="0.35">
      <c r="A6298">
        <v>6632</v>
      </c>
      <c r="B6298" t="s">
        <v>22605</v>
      </c>
      <c r="C6298">
        <v>0</v>
      </c>
      <c r="D6298" s="296">
        <v>1.97</v>
      </c>
    </row>
    <row r="6299" spans="1:4" x14ac:dyDescent="0.35">
      <c r="A6299">
        <v>6633</v>
      </c>
      <c r="B6299" t="s">
        <v>22606</v>
      </c>
      <c r="C6299">
        <v>0</v>
      </c>
      <c r="D6299" s="296">
        <v>26.82</v>
      </c>
    </row>
    <row r="6300" spans="1:4" x14ac:dyDescent="0.35">
      <c r="A6300">
        <v>6634</v>
      </c>
      <c r="B6300" t="s">
        <v>22607</v>
      </c>
      <c r="C6300">
        <v>0</v>
      </c>
      <c r="D6300" s="296">
        <v>10.523999999999999</v>
      </c>
    </row>
    <row r="6301" spans="1:4" x14ac:dyDescent="0.35">
      <c r="A6301">
        <v>6635</v>
      </c>
      <c r="B6301" t="s">
        <v>22608</v>
      </c>
      <c r="C6301">
        <v>0</v>
      </c>
      <c r="D6301" s="296">
        <v>221.89</v>
      </c>
    </row>
    <row r="6302" spans="1:4" x14ac:dyDescent="0.35">
      <c r="A6302">
        <v>6636</v>
      </c>
      <c r="B6302" t="s">
        <v>22609</v>
      </c>
      <c r="C6302">
        <v>0</v>
      </c>
      <c r="D6302" s="296">
        <v>97.13</v>
      </c>
    </row>
    <row r="6303" spans="1:4" x14ac:dyDescent="0.35">
      <c r="A6303">
        <v>6637</v>
      </c>
      <c r="B6303" t="s">
        <v>22610</v>
      </c>
      <c r="C6303">
        <v>0</v>
      </c>
      <c r="D6303" s="296">
        <v>93.36</v>
      </c>
    </row>
    <row r="6304" spans="1:4" x14ac:dyDescent="0.35">
      <c r="A6304">
        <v>6638</v>
      </c>
      <c r="B6304" t="s">
        <v>22611</v>
      </c>
      <c r="C6304">
        <v>78</v>
      </c>
      <c r="D6304" s="296">
        <v>46</v>
      </c>
    </row>
    <row r="6305" spans="1:4" x14ac:dyDescent="0.35">
      <c r="A6305">
        <v>6639</v>
      </c>
      <c r="B6305" t="s">
        <v>22612</v>
      </c>
      <c r="C6305">
        <v>0</v>
      </c>
      <c r="D6305" s="296">
        <v>3750</v>
      </c>
    </row>
    <row r="6306" spans="1:4" x14ac:dyDescent="0.35">
      <c r="A6306">
        <v>6640</v>
      </c>
      <c r="B6306" t="s">
        <v>22613</v>
      </c>
      <c r="C6306">
        <v>0</v>
      </c>
      <c r="D6306" s="296">
        <v>19</v>
      </c>
    </row>
    <row r="6307" spans="1:4" x14ac:dyDescent="0.35">
      <c r="A6307">
        <v>6641</v>
      </c>
      <c r="B6307" t="s">
        <v>22614</v>
      </c>
      <c r="C6307">
        <v>0</v>
      </c>
      <c r="D6307" s="296">
        <v>3.99</v>
      </c>
    </row>
    <row r="6308" spans="1:4" x14ac:dyDescent="0.35">
      <c r="A6308">
        <v>6642</v>
      </c>
      <c r="B6308" t="s">
        <v>22615</v>
      </c>
      <c r="C6308">
        <v>0</v>
      </c>
      <c r="D6308" s="296">
        <v>3.99</v>
      </c>
    </row>
    <row r="6309" spans="1:4" x14ac:dyDescent="0.35">
      <c r="A6309">
        <v>6643</v>
      </c>
      <c r="B6309" t="s">
        <v>22616</v>
      </c>
      <c r="C6309">
        <v>0</v>
      </c>
      <c r="D6309" s="296">
        <v>3.16</v>
      </c>
    </row>
    <row r="6310" spans="1:4" x14ac:dyDescent="0.35">
      <c r="A6310">
        <v>6644</v>
      </c>
      <c r="B6310" t="s">
        <v>22617</v>
      </c>
      <c r="C6310">
        <v>0</v>
      </c>
      <c r="D6310" s="296">
        <v>12</v>
      </c>
    </row>
    <row r="6311" spans="1:4" x14ac:dyDescent="0.35">
      <c r="A6311">
        <v>6645</v>
      </c>
      <c r="B6311" t="s">
        <v>22618</v>
      </c>
      <c r="C6311">
        <v>0</v>
      </c>
      <c r="D6311" s="296">
        <v>40</v>
      </c>
    </row>
    <row r="6312" spans="1:4" x14ac:dyDescent="0.35">
      <c r="A6312">
        <v>6646</v>
      </c>
      <c r="B6312" t="s">
        <v>22619</v>
      </c>
      <c r="C6312">
        <v>0</v>
      </c>
      <c r="D6312" s="296">
        <v>28.5</v>
      </c>
    </row>
    <row r="6313" spans="1:4" x14ac:dyDescent="0.35">
      <c r="A6313">
        <v>6647</v>
      </c>
      <c r="B6313" t="s">
        <v>22620</v>
      </c>
      <c r="C6313">
        <v>0</v>
      </c>
      <c r="D6313" s="296">
        <v>56.393000000000001</v>
      </c>
    </row>
    <row r="6314" spans="1:4" x14ac:dyDescent="0.35">
      <c r="A6314">
        <v>6648</v>
      </c>
      <c r="B6314" t="s">
        <v>22621</v>
      </c>
      <c r="C6314">
        <v>0</v>
      </c>
      <c r="D6314" s="296">
        <v>295</v>
      </c>
    </row>
    <row r="6315" spans="1:4" x14ac:dyDescent="0.35">
      <c r="A6315">
        <v>6649</v>
      </c>
      <c r="B6315" t="s">
        <v>22622</v>
      </c>
      <c r="C6315">
        <v>0</v>
      </c>
      <c r="D6315" s="296">
        <v>22.3</v>
      </c>
    </row>
    <row r="6316" spans="1:4" x14ac:dyDescent="0.35">
      <c r="A6316">
        <v>6650</v>
      </c>
      <c r="B6316" t="s">
        <v>22623</v>
      </c>
      <c r="C6316">
        <v>0</v>
      </c>
      <c r="D6316" s="296">
        <v>345</v>
      </c>
    </row>
    <row r="6317" spans="1:4" x14ac:dyDescent="0.35">
      <c r="A6317">
        <v>6651</v>
      </c>
      <c r="B6317" t="s">
        <v>22624</v>
      </c>
      <c r="C6317">
        <v>0</v>
      </c>
      <c r="D6317" s="296">
        <v>30</v>
      </c>
    </row>
    <row r="6318" spans="1:4" x14ac:dyDescent="0.35">
      <c r="A6318">
        <v>6652</v>
      </c>
      <c r="B6318" t="s">
        <v>22625</v>
      </c>
      <c r="C6318">
        <v>0</v>
      </c>
      <c r="D6318" s="296">
        <v>3.2</v>
      </c>
    </row>
    <row r="6319" spans="1:4" x14ac:dyDescent="0.35">
      <c r="A6319">
        <v>6653</v>
      </c>
      <c r="B6319" t="s">
        <v>22626</v>
      </c>
      <c r="C6319">
        <v>0</v>
      </c>
      <c r="D6319" s="296">
        <v>3.2</v>
      </c>
    </row>
    <row r="6320" spans="1:4" x14ac:dyDescent="0.35">
      <c r="A6320">
        <v>6654</v>
      </c>
      <c r="B6320" t="s">
        <v>22627</v>
      </c>
      <c r="C6320">
        <v>0</v>
      </c>
      <c r="D6320" s="296">
        <v>3.2</v>
      </c>
    </row>
    <row r="6321" spans="1:4" x14ac:dyDescent="0.35">
      <c r="A6321">
        <v>6655</v>
      </c>
      <c r="B6321" t="s">
        <v>22628</v>
      </c>
      <c r="C6321">
        <v>0</v>
      </c>
      <c r="D6321" s="296">
        <v>3.1</v>
      </c>
    </row>
    <row r="6322" spans="1:4" x14ac:dyDescent="0.35">
      <c r="A6322">
        <v>6656</v>
      </c>
      <c r="B6322" t="s">
        <v>22629</v>
      </c>
      <c r="C6322">
        <v>0</v>
      </c>
      <c r="D6322" s="296">
        <v>2</v>
      </c>
    </row>
    <row r="6323" spans="1:4" x14ac:dyDescent="0.35">
      <c r="A6323">
        <v>6657</v>
      </c>
      <c r="B6323" t="s">
        <v>22630</v>
      </c>
      <c r="C6323">
        <v>0</v>
      </c>
      <c r="D6323" s="296">
        <v>2</v>
      </c>
    </row>
    <row r="6324" spans="1:4" x14ac:dyDescent="0.35">
      <c r="A6324">
        <v>6658</v>
      </c>
      <c r="B6324" t="s">
        <v>22631</v>
      </c>
      <c r="C6324">
        <v>0</v>
      </c>
      <c r="D6324" s="296">
        <v>57.38</v>
      </c>
    </row>
    <row r="6325" spans="1:4" x14ac:dyDescent="0.35">
      <c r="A6325">
        <v>6659</v>
      </c>
      <c r="B6325" t="s">
        <v>22632</v>
      </c>
      <c r="C6325">
        <v>0</v>
      </c>
      <c r="D6325" s="296">
        <v>7.41</v>
      </c>
    </row>
    <row r="6326" spans="1:4" x14ac:dyDescent="0.35">
      <c r="A6326">
        <v>6660</v>
      </c>
      <c r="B6326" t="s">
        <v>22633</v>
      </c>
      <c r="C6326">
        <v>0</v>
      </c>
      <c r="D6326" s="296">
        <v>33</v>
      </c>
    </row>
    <row r="6327" spans="1:4" x14ac:dyDescent="0.35">
      <c r="A6327">
        <v>6661</v>
      </c>
      <c r="B6327" t="s">
        <v>22634</v>
      </c>
      <c r="C6327">
        <v>0</v>
      </c>
      <c r="D6327" s="296">
        <v>34.200000000000003</v>
      </c>
    </row>
    <row r="6328" spans="1:4" x14ac:dyDescent="0.35">
      <c r="A6328">
        <v>6662</v>
      </c>
      <c r="B6328" t="s">
        <v>22635</v>
      </c>
      <c r="C6328">
        <v>0</v>
      </c>
      <c r="D6328" s="296">
        <v>43.2</v>
      </c>
    </row>
    <row r="6329" spans="1:4" x14ac:dyDescent="0.35">
      <c r="A6329">
        <v>6663</v>
      </c>
      <c r="B6329" t="s">
        <v>22636</v>
      </c>
      <c r="C6329">
        <v>0</v>
      </c>
      <c r="D6329" s="296">
        <v>42.9</v>
      </c>
    </row>
    <row r="6330" spans="1:4" x14ac:dyDescent="0.35">
      <c r="A6330">
        <v>6664</v>
      </c>
      <c r="B6330" t="s">
        <v>22637</v>
      </c>
      <c r="C6330">
        <v>0</v>
      </c>
      <c r="D6330" s="296">
        <v>65.45</v>
      </c>
    </row>
    <row r="6331" spans="1:4" x14ac:dyDescent="0.35">
      <c r="A6331">
        <v>6665</v>
      </c>
      <c r="B6331" t="s">
        <v>22638</v>
      </c>
      <c r="C6331">
        <v>0</v>
      </c>
      <c r="D6331" s="296">
        <v>18.02</v>
      </c>
    </row>
    <row r="6332" spans="1:4" x14ac:dyDescent="0.35">
      <c r="A6332">
        <v>6666</v>
      </c>
      <c r="B6332" t="s">
        <v>22639</v>
      </c>
      <c r="C6332">
        <v>0</v>
      </c>
      <c r="D6332" s="296">
        <v>21.11</v>
      </c>
    </row>
    <row r="6333" spans="1:4" x14ac:dyDescent="0.35">
      <c r="A6333">
        <v>6667</v>
      </c>
      <c r="B6333" t="s">
        <v>22640</v>
      </c>
      <c r="C6333">
        <v>0</v>
      </c>
      <c r="D6333" s="296">
        <v>13.66</v>
      </c>
    </row>
    <row r="6334" spans="1:4" x14ac:dyDescent="0.35">
      <c r="A6334">
        <v>6668</v>
      </c>
      <c r="B6334" t="s">
        <v>22641</v>
      </c>
      <c r="C6334">
        <v>0</v>
      </c>
      <c r="D6334" s="296">
        <v>16.247</v>
      </c>
    </row>
    <row r="6335" spans="1:4" x14ac:dyDescent="0.35">
      <c r="A6335">
        <v>6669</v>
      </c>
      <c r="B6335" t="s">
        <v>22642</v>
      </c>
      <c r="C6335">
        <v>0</v>
      </c>
      <c r="D6335" s="296">
        <v>34.774000000000001</v>
      </c>
    </row>
    <row r="6336" spans="1:4" x14ac:dyDescent="0.35">
      <c r="A6336">
        <v>6670</v>
      </c>
      <c r="B6336" t="s">
        <v>22643</v>
      </c>
      <c r="C6336">
        <v>0</v>
      </c>
      <c r="D6336" s="296">
        <v>7.032</v>
      </c>
    </row>
    <row r="6337" spans="1:4" x14ac:dyDescent="0.35">
      <c r="A6337">
        <v>6671</v>
      </c>
      <c r="B6337" t="s">
        <v>22644</v>
      </c>
      <c r="C6337">
        <v>0</v>
      </c>
      <c r="D6337" s="296">
        <v>37.683999999999997</v>
      </c>
    </row>
    <row r="6338" spans="1:4" x14ac:dyDescent="0.35">
      <c r="A6338">
        <v>6672</v>
      </c>
      <c r="B6338" t="s">
        <v>22645</v>
      </c>
      <c r="C6338">
        <v>18</v>
      </c>
      <c r="D6338" s="296">
        <v>5.1829999999999998</v>
      </c>
    </row>
    <row r="6339" spans="1:4" x14ac:dyDescent="0.35">
      <c r="A6339">
        <v>6673</v>
      </c>
      <c r="B6339" t="s">
        <v>22646</v>
      </c>
      <c r="C6339">
        <v>0</v>
      </c>
      <c r="D6339" s="296">
        <v>20.350000000000001</v>
      </c>
    </row>
    <row r="6340" spans="1:4" x14ac:dyDescent="0.35">
      <c r="A6340">
        <v>6674</v>
      </c>
      <c r="B6340" t="s">
        <v>22647</v>
      </c>
      <c r="C6340">
        <v>0</v>
      </c>
      <c r="D6340" s="296">
        <v>13.25</v>
      </c>
    </row>
    <row r="6341" spans="1:4" x14ac:dyDescent="0.35">
      <c r="A6341">
        <v>6675</v>
      </c>
      <c r="B6341" t="s">
        <v>22648</v>
      </c>
      <c r="C6341">
        <v>0</v>
      </c>
      <c r="D6341" s="296">
        <v>24.7</v>
      </c>
    </row>
    <row r="6342" spans="1:4" x14ac:dyDescent="0.35">
      <c r="A6342">
        <v>6676</v>
      </c>
      <c r="B6342" t="s">
        <v>22649</v>
      </c>
      <c r="C6342">
        <v>0</v>
      </c>
      <c r="D6342" s="296">
        <v>0</v>
      </c>
    </row>
    <row r="6343" spans="1:4" x14ac:dyDescent="0.35">
      <c r="A6343">
        <v>6677</v>
      </c>
      <c r="B6343" t="s">
        <v>22650</v>
      </c>
      <c r="C6343">
        <v>12</v>
      </c>
      <c r="D6343" s="296">
        <v>17.100000000000001</v>
      </c>
    </row>
    <row r="6344" spans="1:4" x14ac:dyDescent="0.35">
      <c r="A6344">
        <v>6678</v>
      </c>
      <c r="B6344" t="s">
        <v>22651</v>
      </c>
      <c r="C6344">
        <v>12</v>
      </c>
      <c r="D6344" s="296">
        <v>9.0299999999999994</v>
      </c>
    </row>
    <row r="6345" spans="1:4" x14ac:dyDescent="0.35">
      <c r="A6345">
        <v>6679</v>
      </c>
      <c r="B6345" t="s">
        <v>22652</v>
      </c>
      <c r="C6345">
        <v>0</v>
      </c>
      <c r="D6345" s="296">
        <v>15.676</v>
      </c>
    </row>
    <row r="6346" spans="1:4" x14ac:dyDescent="0.35">
      <c r="A6346">
        <v>6680</v>
      </c>
      <c r="B6346" t="s">
        <v>22653</v>
      </c>
      <c r="C6346">
        <v>6</v>
      </c>
      <c r="D6346" s="296">
        <v>9.0299999999999994</v>
      </c>
    </row>
    <row r="6347" spans="1:4" x14ac:dyDescent="0.35">
      <c r="A6347">
        <v>6681</v>
      </c>
      <c r="B6347" t="s">
        <v>22654</v>
      </c>
      <c r="C6347">
        <v>6</v>
      </c>
      <c r="D6347" s="296">
        <v>24.7</v>
      </c>
    </row>
    <row r="6348" spans="1:4" x14ac:dyDescent="0.35">
      <c r="A6348">
        <v>6682</v>
      </c>
      <c r="B6348" t="s">
        <v>22655</v>
      </c>
      <c r="C6348">
        <v>12</v>
      </c>
      <c r="D6348" s="296">
        <v>7.6</v>
      </c>
    </row>
    <row r="6349" spans="1:4" x14ac:dyDescent="0.35">
      <c r="A6349">
        <v>6683</v>
      </c>
      <c r="B6349" t="s">
        <v>22656</v>
      </c>
      <c r="C6349">
        <v>0</v>
      </c>
      <c r="D6349" s="296">
        <v>39.36</v>
      </c>
    </row>
    <row r="6350" spans="1:4" x14ac:dyDescent="0.35">
      <c r="A6350">
        <v>6684</v>
      </c>
      <c r="B6350" t="s">
        <v>22657</v>
      </c>
      <c r="C6350">
        <v>0</v>
      </c>
      <c r="D6350" s="296">
        <v>17.721</v>
      </c>
    </row>
    <row r="6351" spans="1:4" x14ac:dyDescent="0.35">
      <c r="A6351">
        <v>6685</v>
      </c>
      <c r="B6351" t="s">
        <v>22658</v>
      </c>
      <c r="C6351">
        <v>0</v>
      </c>
      <c r="D6351" s="296">
        <v>9.07</v>
      </c>
    </row>
    <row r="6352" spans="1:4" x14ac:dyDescent="0.35">
      <c r="A6352">
        <v>6686</v>
      </c>
      <c r="B6352" t="s">
        <v>22659</v>
      </c>
      <c r="C6352">
        <v>0</v>
      </c>
      <c r="D6352" s="296">
        <v>6.82</v>
      </c>
    </row>
    <row r="6353" spans="1:4" x14ac:dyDescent="0.35">
      <c r="A6353">
        <v>6687</v>
      </c>
      <c r="B6353" t="s">
        <v>22660</v>
      </c>
      <c r="C6353">
        <v>0</v>
      </c>
      <c r="D6353" s="296">
        <v>5.53</v>
      </c>
    </row>
    <row r="6354" spans="1:4" x14ac:dyDescent="0.35">
      <c r="A6354">
        <v>6688</v>
      </c>
      <c r="B6354" t="s">
        <v>22661</v>
      </c>
      <c r="C6354">
        <v>6</v>
      </c>
      <c r="D6354" s="296">
        <v>17.29</v>
      </c>
    </row>
    <row r="6355" spans="1:4" x14ac:dyDescent="0.35">
      <c r="A6355">
        <v>6689</v>
      </c>
      <c r="B6355" t="s">
        <v>22662</v>
      </c>
      <c r="C6355">
        <v>12</v>
      </c>
      <c r="D6355" s="296">
        <v>8.2100000000000009</v>
      </c>
    </row>
    <row r="6356" spans="1:4" x14ac:dyDescent="0.35">
      <c r="A6356">
        <v>6690</v>
      </c>
      <c r="B6356" t="s">
        <v>22663</v>
      </c>
      <c r="C6356">
        <v>0</v>
      </c>
      <c r="D6356" s="296">
        <v>142.5</v>
      </c>
    </row>
    <row r="6357" spans="1:4" x14ac:dyDescent="0.35">
      <c r="A6357">
        <v>6691</v>
      </c>
      <c r="B6357" t="s">
        <v>22664</v>
      </c>
      <c r="C6357">
        <v>6</v>
      </c>
      <c r="D6357" s="296">
        <v>8.6300000000000008</v>
      </c>
    </row>
    <row r="6358" spans="1:4" x14ac:dyDescent="0.35">
      <c r="A6358">
        <v>6692</v>
      </c>
      <c r="B6358" t="s">
        <v>22665</v>
      </c>
      <c r="C6358">
        <v>0</v>
      </c>
      <c r="D6358" s="296">
        <v>12.58</v>
      </c>
    </row>
    <row r="6359" spans="1:4" x14ac:dyDescent="0.35">
      <c r="A6359">
        <v>6693</v>
      </c>
      <c r="B6359" t="s">
        <v>22666</v>
      </c>
      <c r="C6359">
        <v>0</v>
      </c>
      <c r="D6359" s="296">
        <v>8.02</v>
      </c>
    </row>
    <row r="6360" spans="1:4" x14ac:dyDescent="0.35">
      <c r="A6360">
        <v>6694</v>
      </c>
      <c r="B6360" t="s">
        <v>22667</v>
      </c>
      <c r="C6360">
        <v>6</v>
      </c>
      <c r="D6360" s="296">
        <v>12.24</v>
      </c>
    </row>
    <row r="6361" spans="1:4" x14ac:dyDescent="0.35">
      <c r="A6361">
        <v>6695</v>
      </c>
      <c r="B6361" t="s">
        <v>22668</v>
      </c>
      <c r="C6361">
        <v>0</v>
      </c>
      <c r="D6361" s="296">
        <v>0</v>
      </c>
    </row>
    <row r="6362" spans="1:4" x14ac:dyDescent="0.35">
      <c r="A6362">
        <v>6696</v>
      </c>
      <c r="B6362" t="s">
        <v>22669</v>
      </c>
      <c r="C6362">
        <v>0</v>
      </c>
      <c r="D6362" s="296">
        <v>15.576000000000001</v>
      </c>
    </row>
    <row r="6363" spans="1:4" x14ac:dyDescent="0.35">
      <c r="A6363">
        <v>6697</v>
      </c>
      <c r="B6363" t="s">
        <v>22670</v>
      </c>
      <c r="C6363">
        <v>0</v>
      </c>
      <c r="D6363" s="296">
        <v>40.200000000000003</v>
      </c>
    </row>
    <row r="6364" spans="1:4" x14ac:dyDescent="0.35">
      <c r="A6364">
        <v>6698</v>
      </c>
      <c r="B6364" t="s">
        <v>22671</v>
      </c>
      <c r="C6364">
        <v>12</v>
      </c>
      <c r="D6364" s="296">
        <v>9.31</v>
      </c>
    </row>
    <row r="6365" spans="1:4" x14ac:dyDescent="0.35">
      <c r="A6365">
        <v>6699</v>
      </c>
      <c r="B6365" t="s">
        <v>22672</v>
      </c>
      <c r="C6365">
        <v>6</v>
      </c>
      <c r="D6365" s="296">
        <v>10.38</v>
      </c>
    </row>
    <row r="6366" spans="1:4" x14ac:dyDescent="0.35">
      <c r="A6366">
        <v>6700</v>
      </c>
      <c r="B6366" t="s">
        <v>22673</v>
      </c>
      <c r="C6366">
        <v>6</v>
      </c>
      <c r="D6366" s="296">
        <v>14.25</v>
      </c>
    </row>
    <row r="6367" spans="1:4" x14ac:dyDescent="0.35">
      <c r="A6367">
        <v>6701</v>
      </c>
      <c r="B6367" t="s">
        <v>22674</v>
      </c>
      <c r="C6367">
        <v>12</v>
      </c>
      <c r="D6367" s="296">
        <v>4.9870000000000001</v>
      </c>
    </row>
    <row r="6368" spans="1:4" x14ac:dyDescent="0.35">
      <c r="A6368">
        <v>6702</v>
      </c>
      <c r="B6368" t="s">
        <v>22675</v>
      </c>
      <c r="C6368">
        <v>12</v>
      </c>
      <c r="D6368" s="296">
        <v>14.89</v>
      </c>
    </row>
    <row r="6369" spans="1:4" x14ac:dyDescent="0.35">
      <c r="A6369">
        <v>6703</v>
      </c>
      <c r="B6369" t="s">
        <v>22676</v>
      </c>
      <c r="C6369">
        <v>0</v>
      </c>
      <c r="D6369" s="296">
        <v>29.69</v>
      </c>
    </row>
    <row r="6370" spans="1:4" x14ac:dyDescent="0.35">
      <c r="A6370">
        <v>6704</v>
      </c>
      <c r="B6370" t="s">
        <v>22677</v>
      </c>
      <c r="C6370">
        <v>0</v>
      </c>
      <c r="D6370" s="296">
        <v>23.86</v>
      </c>
    </row>
    <row r="6371" spans="1:4" x14ac:dyDescent="0.35">
      <c r="A6371">
        <v>6705</v>
      </c>
      <c r="B6371" t="s">
        <v>22678</v>
      </c>
      <c r="C6371">
        <v>0</v>
      </c>
      <c r="D6371" s="296">
        <v>10.64</v>
      </c>
    </row>
    <row r="6372" spans="1:4" x14ac:dyDescent="0.35">
      <c r="A6372">
        <v>6706</v>
      </c>
      <c r="B6372" t="s">
        <v>22679</v>
      </c>
      <c r="C6372">
        <v>6</v>
      </c>
      <c r="D6372" s="296">
        <v>3.3250000000000002</v>
      </c>
    </row>
    <row r="6373" spans="1:4" x14ac:dyDescent="0.35">
      <c r="A6373">
        <v>6707</v>
      </c>
      <c r="B6373" t="s">
        <v>22680</v>
      </c>
      <c r="C6373">
        <v>0</v>
      </c>
      <c r="D6373" s="296">
        <v>28.42</v>
      </c>
    </row>
    <row r="6374" spans="1:4" x14ac:dyDescent="0.35">
      <c r="A6374">
        <v>6708</v>
      </c>
      <c r="B6374" t="s">
        <v>22681</v>
      </c>
      <c r="C6374">
        <v>0</v>
      </c>
      <c r="D6374" s="296">
        <v>27.81</v>
      </c>
    </row>
    <row r="6375" spans="1:4" x14ac:dyDescent="0.35">
      <c r="A6375">
        <v>6709</v>
      </c>
      <c r="B6375" t="s">
        <v>22682</v>
      </c>
      <c r="C6375">
        <v>0</v>
      </c>
      <c r="D6375" s="296">
        <v>14.42</v>
      </c>
    </row>
    <row r="6376" spans="1:4" x14ac:dyDescent="0.35">
      <c r="A6376">
        <v>6710</v>
      </c>
      <c r="B6376" t="s">
        <v>22683</v>
      </c>
      <c r="C6376">
        <v>0</v>
      </c>
      <c r="D6376" s="296">
        <v>7.78</v>
      </c>
    </row>
    <row r="6377" spans="1:4" x14ac:dyDescent="0.35">
      <c r="A6377">
        <v>6711</v>
      </c>
      <c r="B6377" t="s">
        <v>22684</v>
      </c>
      <c r="C6377">
        <v>18</v>
      </c>
      <c r="D6377" s="296">
        <v>5.68</v>
      </c>
    </row>
    <row r="6378" spans="1:4" x14ac:dyDescent="0.35">
      <c r="A6378">
        <v>6712</v>
      </c>
      <c r="B6378" t="s">
        <v>22685</v>
      </c>
      <c r="C6378">
        <v>9</v>
      </c>
      <c r="D6378" s="296">
        <v>16.626999999999999</v>
      </c>
    </row>
    <row r="6379" spans="1:4" x14ac:dyDescent="0.35">
      <c r="A6379">
        <v>6713</v>
      </c>
      <c r="B6379" t="s">
        <v>22686</v>
      </c>
      <c r="C6379">
        <v>9</v>
      </c>
      <c r="D6379" s="296">
        <v>16.809999999999999</v>
      </c>
    </row>
    <row r="6380" spans="1:4" x14ac:dyDescent="0.35">
      <c r="A6380">
        <v>6714</v>
      </c>
      <c r="B6380" t="s">
        <v>22687</v>
      </c>
      <c r="C6380">
        <v>0</v>
      </c>
      <c r="D6380" s="296">
        <v>58.27</v>
      </c>
    </row>
    <row r="6381" spans="1:4" x14ac:dyDescent="0.35">
      <c r="A6381">
        <v>6715</v>
      </c>
      <c r="B6381" t="s">
        <v>22688</v>
      </c>
      <c r="C6381">
        <v>0</v>
      </c>
      <c r="D6381" s="296">
        <v>8.4</v>
      </c>
    </row>
    <row r="6382" spans="1:4" x14ac:dyDescent="0.35">
      <c r="A6382">
        <v>6716</v>
      </c>
      <c r="B6382" t="s">
        <v>22689</v>
      </c>
      <c r="C6382">
        <v>0</v>
      </c>
      <c r="D6382" s="296">
        <v>12.9</v>
      </c>
    </row>
    <row r="6383" spans="1:4" x14ac:dyDescent="0.35">
      <c r="A6383">
        <v>6717</v>
      </c>
      <c r="B6383" t="s">
        <v>22690</v>
      </c>
      <c r="C6383">
        <v>0</v>
      </c>
      <c r="D6383" s="296">
        <v>61.9</v>
      </c>
    </row>
    <row r="6384" spans="1:4" x14ac:dyDescent="0.35">
      <c r="A6384">
        <v>6718</v>
      </c>
      <c r="B6384" t="s">
        <v>22691</v>
      </c>
      <c r="C6384">
        <v>0</v>
      </c>
      <c r="D6384" s="296">
        <v>139</v>
      </c>
    </row>
    <row r="6385" spans="1:4" x14ac:dyDescent="0.35">
      <c r="A6385">
        <v>6719</v>
      </c>
      <c r="B6385" t="s">
        <v>22692</v>
      </c>
      <c r="C6385">
        <v>24</v>
      </c>
      <c r="D6385" s="296">
        <v>9.0169999999999995</v>
      </c>
    </row>
    <row r="6386" spans="1:4" x14ac:dyDescent="0.35">
      <c r="A6386">
        <v>6720</v>
      </c>
      <c r="B6386" t="s">
        <v>22693</v>
      </c>
      <c r="C6386">
        <v>0</v>
      </c>
      <c r="D6386" s="296">
        <v>14</v>
      </c>
    </row>
    <row r="6387" spans="1:4" x14ac:dyDescent="0.35">
      <c r="A6387">
        <v>6721</v>
      </c>
      <c r="B6387" t="s">
        <v>22694</v>
      </c>
      <c r="C6387">
        <v>0</v>
      </c>
      <c r="D6387" s="296">
        <v>19.5</v>
      </c>
    </row>
    <row r="6388" spans="1:4" x14ac:dyDescent="0.35">
      <c r="A6388">
        <v>6722</v>
      </c>
      <c r="B6388" t="s">
        <v>22695</v>
      </c>
      <c r="C6388">
        <v>12</v>
      </c>
      <c r="D6388" s="296">
        <v>16.5</v>
      </c>
    </row>
    <row r="6389" spans="1:4" x14ac:dyDescent="0.35">
      <c r="A6389">
        <v>6723</v>
      </c>
      <c r="B6389" t="s">
        <v>22696</v>
      </c>
      <c r="C6389">
        <v>0</v>
      </c>
      <c r="D6389" s="296">
        <v>36</v>
      </c>
    </row>
    <row r="6390" spans="1:4" x14ac:dyDescent="0.35">
      <c r="A6390">
        <v>6724</v>
      </c>
      <c r="B6390" t="s">
        <v>22697</v>
      </c>
      <c r="C6390">
        <v>0</v>
      </c>
      <c r="D6390" s="296">
        <v>40</v>
      </c>
    </row>
    <row r="6391" spans="1:4" x14ac:dyDescent="0.35">
      <c r="A6391">
        <v>6725</v>
      </c>
      <c r="B6391" t="s">
        <v>22698</v>
      </c>
      <c r="C6391">
        <v>0</v>
      </c>
      <c r="D6391" s="296">
        <v>45.515999999999998</v>
      </c>
    </row>
    <row r="6392" spans="1:4" x14ac:dyDescent="0.35">
      <c r="A6392">
        <v>6726</v>
      </c>
      <c r="B6392" t="s">
        <v>22699</v>
      </c>
      <c r="C6392">
        <v>0</v>
      </c>
      <c r="D6392" s="296">
        <v>72.876000000000005</v>
      </c>
    </row>
    <row r="6393" spans="1:4" x14ac:dyDescent="0.35">
      <c r="A6393">
        <v>6727</v>
      </c>
      <c r="B6393" t="s">
        <v>22700</v>
      </c>
      <c r="C6393">
        <v>0</v>
      </c>
      <c r="D6393" s="296">
        <v>21.625</v>
      </c>
    </row>
    <row r="6394" spans="1:4" x14ac:dyDescent="0.35">
      <c r="A6394">
        <v>6728</v>
      </c>
      <c r="B6394" t="s">
        <v>22701</v>
      </c>
      <c r="C6394">
        <v>0</v>
      </c>
      <c r="D6394" s="296">
        <v>16.34</v>
      </c>
    </row>
    <row r="6395" spans="1:4" x14ac:dyDescent="0.35">
      <c r="A6395">
        <v>6729</v>
      </c>
      <c r="B6395" t="s">
        <v>22702</v>
      </c>
      <c r="C6395">
        <v>0</v>
      </c>
      <c r="D6395" s="296">
        <v>19.739999999999998</v>
      </c>
    </row>
    <row r="6396" spans="1:4" x14ac:dyDescent="0.35">
      <c r="A6396">
        <v>6730</v>
      </c>
      <c r="B6396" t="s">
        <v>22703</v>
      </c>
      <c r="C6396">
        <v>0</v>
      </c>
      <c r="D6396" s="296">
        <v>8.07</v>
      </c>
    </row>
    <row r="6397" spans="1:4" x14ac:dyDescent="0.35">
      <c r="A6397">
        <v>6731</v>
      </c>
      <c r="B6397" t="s">
        <v>22704</v>
      </c>
      <c r="C6397">
        <v>0</v>
      </c>
      <c r="D6397" s="296">
        <v>8.07</v>
      </c>
    </row>
    <row r="6398" spans="1:4" x14ac:dyDescent="0.35">
      <c r="A6398">
        <v>6732</v>
      </c>
      <c r="B6398" t="s">
        <v>22705</v>
      </c>
      <c r="C6398">
        <v>0</v>
      </c>
      <c r="D6398" s="296">
        <v>8.07</v>
      </c>
    </row>
    <row r="6399" spans="1:4" x14ac:dyDescent="0.35">
      <c r="A6399">
        <v>6733</v>
      </c>
      <c r="B6399" t="s">
        <v>22706</v>
      </c>
      <c r="C6399">
        <v>0</v>
      </c>
      <c r="D6399" s="296">
        <v>20.995000000000001</v>
      </c>
    </row>
    <row r="6400" spans="1:4" x14ac:dyDescent="0.35">
      <c r="A6400">
        <v>6734</v>
      </c>
      <c r="B6400" t="s">
        <v>22707</v>
      </c>
      <c r="C6400">
        <v>0</v>
      </c>
      <c r="D6400" s="296">
        <v>7.77</v>
      </c>
    </row>
    <row r="6401" spans="1:4" x14ac:dyDescent="0.35">
      <c r="A6401">
        <v>6735</v>
      </c>
      <c r="B6401" t="s">
        <v>22708</v>
      </c>
      <c r="C6401">
        <v>6</v>
      </c>
      <c r="D6401" s="296">
        <v>10</v>
      </c>
    </row>
    <row r="6402" spans="1:4" x14ac:dyDescent="0.35">
      <c r="A6402">
        <v>6736</v>
      </c>
      <c r="B6402" t="s">
        <v>22709</v>
      </c>
      <c r="C6402">
        <v>0</v>
      </c>
      <c r="D6402" s="296">
        <v>16.074000000000002</v>
      </c>
    </row>
    <row r="6403" spans="1:4" x14ac:dyDescent="0.35">
      <c r="A6403">
        <v>6737</v>
      </c>
      <c r="B6403" t="s">
        <v>22710</v>
      </c>
      <c r="C6403">
        <v>0</v>
      </c>
      <c r="D6403" s="296">
        <v>12.9</v>
      </c>
    </row>
    <row r="6404" spans="1:4" x14ac:dyDescent="0.35">
      <c r="A6404">
        <v>6738</v>
      </c>
      <c r="B6404" t="s">
        <v>22711</v>
      </c>
      <c r="C6404">
        <v>0</v>
      </c>
      <c r="D6404" s="296">
        <v>26.79</v>
      </c>
    </row>
    <row r="6405" spans="1:4" x14ac:dyDescent="0.35">
      <c r="A6405">
        <v>6739</v>
      </c>
      <c r="B6405" t="s">
        <v>22712</v>
      </c>
      <c r="C6405">
        <v>0</v>
      </c>
      <c r="D6405" s="296">
        <v>33.950000000000003</v>
      </c>
    </row>
    <row r="6406" spans="1:4" x14ac:dyDescent="0.35">
      <c r="A6406">
        <v>6740</v>
      </c>
      <c r="B6406" t="s">
        <v>22713</v>
      </c>
      <c r="C6406">
        <v>0</v>
      </c>
      <c r="D6406" s="296">
        <v>5.63</v>
      </c>
    </row>
    <row r="6407" spans="1:4" x14ac:dyDescent="0.35">
      <c r="A6407">
        <v>6741</v>
      </c>
      <c r="B6407" t="s">
        <v>22714</v>
      </c>
      <c r="C6407">
        <v>0</v>
      </c>
      <c r="D6407" s="296">
        <v>69</v>
      </c>
    </row>
    <row r="6408" spans="1:4" x14ac:dyDescent="0.35">
      <c r="A6408">
        <v>6742</v>
      </c>
      <c r="B6408" t="s">
        <v>22715</v>
      </c>
      <c r="C6408">
        <v>0</v>
      </c>
      <c r="D6408" s="296">
        <v>65</v>
      </c>
    </row>
    <row r="6409" spans="1:4" x14ac:dyDescent="0.35">
      <c r="A6409">
        <v>6743</v>
      </c>
      <c r="B6409" t="s">
        <v>22716</v>
      </c>
      <c r="C6409">
        <v>0</v>
      </c>
      <c r="D6409" s="296">
        <v>40.835000000000001</v>
      </c>
    </row>
    <row r="6410" spans="1:4" x14ac:dyDescent="0.35">
      <c r="A6410">
        <v>6744</v>
      </c>
      <c r="B6410" t="s">
        <v>22717</v>
      </c>
      <c r="C6410">
        <v>0</v>
      </c>
      <c r="D6410" s="296">
        <v>50</v>
      </c>
    </row>
    <row r="6411" spans="1:4" x14ac:dyDescent="0.35">
      <c r="A6411">
        <v>6745</v>
      </c>
      <c r="B6411" t="s">
        <v>22718</v>
      </c>
      <c r="C6411">
        <v>0</v>
      </c>
      <c r="D6411" s="296">
        <v>13.56</v>
      </c>
    </row>
    <row r="6412" spans="1:4" x14ac:dyDescent="0.35">
      <c r="A6412">
        <v>6746</v>
      </c>
      <c r="B6412" t="s">
        <v>22719</v>
      </c>
      <c r="C6412">
        <v>0</v>
      </c>
      <c r="D6412" s="296">
        <v>43.2</v>
      </c>
    </row>
    <row r="6413" spans="1:4" x14ac:dyDescent="0.35">
      <c r="A6413">
        <v>6747</v>
      </c>
      <c r="B6413" t="s">
        <v>22720</v>
      </c>
      <c r="C6413">
        <v>0</v>
      </c>
      <c r="D6413" s="296">
        <v>6.1369999999999996</v>
      </c>
    </row>
    <row r="6414" spans="1:4" x14ac:dyDescent="0.35">
      <c r="A6414">
        <v>6748</v>
      </c>
      <c r="B6414" t="s">
        <v>22721</v>
      </c>
      <c r="C6414">
        <v>0</v>
      </c>
      <c r="D6414" s="296">
        <v>3.6339999999999999</v>
      </c>
    </row>
    <row r="6415" spans="1:4" x14ac:dyDescent="0.35">
      <c r="A6415">
        <v>6749</v>
      </c>
      <c r="B6415" t="s">
        <v>22722</v>
      </c>
      <c r="C6415">
        <v>0</v>
      </c>
      <c r="D6415" s="296">
        <v>8.8930000000000007</v>
      </c>
    </row>
    <row r="6416" spans="1:4" x14ac:dyDescent="0.35">
      <c r="A6416">
        <v>6750</v>
      </c>
      <c r="B6416" t="s">
        <v>22723</v>
      </c>
      <c r="C6416">
        <v>0</v>
      </c>
      <c r="D6416" s="296">
        <v>23.82</v>
      </c>
    </row>
    <row r="6417" spans="1:4" x14ac:dyDescent="0.35">
      <c r="A6417">
        <v>6751</v>
      </c>
      <c r="B6417" t="s">
        <v>22724</v>
      </c>
      <c r="C6417">
        <v>12</v>
      </c>
      <c r="D6417" s="296">
        <v>23.582000000000001</v>
      </c>
    </row>
    <row r="6418" spans="1:4" x14ac:dyDescent="0.35">
      <c r="A6418">
        <v>6752</v>
      </c>
      <c r="B6418" t="s">
        <v>22725</v>
      </c>
      <c r="C6418">
        <v>0</v>
      </c>
      <c r="D6418" s="296">
        <v>11.709</v>
      </c>
    </row>
    <row r="6419" spans="1:4" x14ac:dyDescent="0.35">
      <c r="A6419">
        <v>6753</v>
      </c>
      <c r="B6419" t="s">
        <v>22726</v>
      </c>
      <c r="C6419">
        <v>0</v>
      </c>
      <c r="D6419" s="296">
        <v>47.902999999999999</v>
      </c>
    </row>
    <row r="6420" spans="1:4" x14ac:dyDescent="0.35">
      <c r="A6420">
        <v>6754</v>
      </c>
      <c r="B6420" t="s">
        <v>22727</v>
      </c>
      <c r="C6420">
        <v>6</v>
      </c>
      <c r="D6420" s="296">
        <v>6.8609999999999998</v>
      </c>
    </row>
    <row r="6421" spans="1:4" x14ac:dyDescent="0.35">
      <c r="A6421">
        <v>6755</v>
      </c>
      <c r="B6421" t="s">
        <v>22728</v>
      </c>
      <c r="C6421">
        <v>6</v>
      </c>
      <c r="D6421" s="296">
        <v>7.0250000000000004</v>
      </c>
    </row>
    <row r="6422" spans="1:4" x14ac:dyDescent="0.35">
      <c r="A6422">
        <v>6756</v>
      </c>
      <c r="B6422" t="s">
        <v>22729</v>
      </c>
      <c r="C6422">
        <v>0</v>
      </c>
      <c r="D6422" s="296">
        <v>6.056</v>
      </c>
    </row>
    <row r="6423" spans="1:4" x14ac:dyDescent="0.35">
      <c r="A6423">
        <v>6757</v>
      </c>
      <c r="B6423" t="s">
        <v>22730</v>
      </c>
      <c r="C6423">
        <v>0</v>
      </c>
      <c r="D6423" s="296">
        <v>7.18</v>
      </c>
    </row>
    <row r="6424" spans="1:4" x14ac:dyDescent="0.35">
      <c r="A6424">
        <v>6758</v>
      </c>
      <c r="B6424" t="s">
        <v>22731</v>
      </c>
      <c r="C6424">
        <v>0</v>
      </c>
      <c r="D6424" s="296">
        <v>0</v>
      </c>
    </row>
    <row r="6425" spans="1:4" x14ac:dyDescent="0.35">
      <c r="A6425">
        <v>6759</v>
      </c>
      <c r="B6425" t="s">
        <v>22732</v>
      </c>
      <c r="C6425">
        <v>0</v>
      </c>
      <c r="D6425" s="296">
        <v>48.45</v>
      </c>
    </row>
    <row r="6426" spans="1:4" x14ac:dyDescent="0.35">
      <c r="A6426">
        <v>6760</v>
      </c>
      <c r="B6426" t="s">
        <v>22733</v>
      </c>
      <c r="C6426">
        <v>0</v>
      </c>
      <c r="D6426" s="296">
        <v>19</v>
      </c>
    </row>
    <row r="6427" spans="1:4" x14ac:dyDescent="0.35">
      <c r="A6427">
        <v>6761</v>
      </c>
      <c r="B6427" t="s">
        <v>22734</v>
      </c>
      <c r="C6427">
        <v>0</v>
      </c>
      <c r="D6427" s="296">
        <v>7.7779999999999996</v>
      </c>
    </row>
    <row r="6428" spans="1:4" x14ac:dyDescent="0.35">
      <c r="A6428">
        <v>6762</v>
      </c>
      <c r="B6428" t="s">
        <v>22735</v>
      </c>
      <c r="C6428">
        <v>0</v>
      </c>
      <c r="D6428" s="296">
        <v>15.2</v>
      </c>
    </row>
    <row r="6429" spans="1:4" x14ac:dyDescent="0.35">
      <c r="A6429">
        <v>6763</v>
      </c>
      <c r="B6429" t="s">
        <v>22736</v>
      </c>
      <c r="C6429">
        <v>0</v>
      </c>
      <c r="D6429" s="296">
        <v>26.6</v>
      </c>
    </row>
    <row r="6430" spans="1:4" x14ac:dyDescent="0.35">
      <c r="A6430">
        <v>6764</v>
      </c>
      <c r="B6430" t="s">
        <v>22737</v>
      </c>
      <c r="C6430">
        <v>0</v>
      </c>
      <c r="D6430" s="296">
        <v>21.59</v>
      </c>
    </row>
    <row r="6431" spans="1:4" x14ac:dyDescent="0.35">
      <c r="A6431">
        <v>6765</v>
      </c>
      <c r="B6431" t="s">
        <v>22738</v>
      </c>
      <c r="C6431">
        <v>0</v>
      </c>
      <c r="D6431" s="296">
        <v>24.995999999999999</v>
      </c>
    </row>
    <row r="6432" spans="1:4" x14ac:dyDescent="0.35">
      <c r="A6432">
        <v>6766</v>
      </c>
      <c r="B6432" t="s">
        <v>22739</v>
      </c>
      <c r="C6432">
        <v>0</v>
      </c>
      <c r="D6432" s="296">
        <v>39</v>
      </c>
    </row>
    <row r="6433" spans="1:4" x14ac:dyDescent="0.35">
      <c r="A6433">
        <v>6767</v>
      </c>
      <c r="B6433" t="s">
        <v>22740</v>
      </c>
      <c r="C6433">
        <v>0</v>
      </c>
      <c r="D6433" s="296">
        <v>79</v>
      </c>
    </row>
    <row r="6434" spans="1:4" x14ac:dyDescent="0.35">
      <c r="A6434">
        <v>6768</v>
      </c>
      <c r="B6434" t="s">
        <v>22741</v>
      </c>
      <c r="C6434">
        <v>0</v>
      </c>
      <c r="D6434" s="296">
        <v>199</v>
      </c>
    </row>
    <row r="6435" spans="1:4" x14ac:dyDescent="0.35">
      <c r="A6435">
        <v>6769</v>
      </c>
      <c r="B6435" t="s">
        <v>22742</v>
      </c>
      <c r="C6435">
        <v>6</v>
      </c>
      <c r="D6435" s="296">
        <v>12.106</v>
      </c>
    </row>
    <row r="6436" spans="1:4" x14ac:dyDescent="0.35">
      <c r="A6436">
        <v>6770</v>
      </c>
      <c r="B6436" t="s">
        <v>22743</v>
      </c>
      <c r="C6436">
        <v>0</v>
      </c>
      <c r="D6436" s="296">
        <v>33</v>
      </c>
    </row>
    <row r="6437" spans="1:4" x14ac:dyDescent="0.35">
      <c r="A6437">
        <v>6771</v>
      </c>
      <c r="B6437" t="s">
        <v>22744</v>
      </c>
      <c r="C6437">
        <v>6</v>
      </c>
      <c r="D6437" s="296">
        <v>20.059999999999999</v>
      </c>
    </row>
    <row r="6438" spans="1:4" x14ac:dyDescent="0.35">
      <c r="A6438">
        <v>6772</v>
      </c>
      <c r="B6438" t="s">
        <v>22745</v>
      </c>
      <c r="C6438">
        <v>3</v>
      </c>
      <c r="D6438" s="296">
        <v>19.239999999999998</v>
      </c>
    </row>
    <row r="6439" spans="1:4" x14ac:dyDescent="0.35">
      <c r="A6439">
        <v>6773</v>
      </c>
      <c r="B6439" t="s">
        <v>22746</v>
      </c>
      <c r="C6439">
        <v>0</v>
      </c>
      <c r="D6439" s="296">
        <v>44.076999999999998</v>
      </c>
    </row>
    <row r="6440" spans="1:4" x14ac:dyDescent="0.35">
      <c r="A6440">
        <v>6774</v>
      </c>
      <c r="B6440" t="s">
        <v>22747</v>
      </c>
      <c r="C6440">
        <v>0</v>
      </c>
      <c r="D6440" s="296">
        <v>37.79</v>
      </c>
    </row>
    <row r="6441" spans="1:4" x14ac:dyDescent="0.35">
      <c r="A6441">
        <v>6775</v>
      </c>
      <c r="B6441" t="s">
        <v>22748</v>
      </c>
      <c r="C6441">
        <v>30</v>
      </c>
      <c r="D6441" s="296">
        <v>4.45</v>
      </c>
    </row>
    <row r="6442" spans="1:4" x14ac:dyDescent="0.35">
      <c r="A6442">
        <v>6776</v>
      </c>
      <c r="B6442" t="s">
        <v>22749</v>
      </c>
      <c r="C6442">
        <v>0</v>
      </c>
      <c r="D6442" s="296">
        <v>51.662999999999997</v>
      </c>
    </row>
    <row r="6443" spans="1:4" x14ac:dyDescent="0.35">
      <c r="A6443">
        <v>6778</v>
      </c>
      <c r="B6443" t="s">
        <v>22750</v>
      </c>
      <c r="C6443">
        <v>0</v>
      </c>
      <c r="D6443" s="296">
        <v>27.63</v>
      </c>
    </row>
    <row r="6444" spans="1:4" x14ac:dyDescent="0.35">
      <c r="A6444">
        <v>6779</v>
      </c>
      <c r="B6444" t="s">
        <v>22751</v>
      </c>
      <c r="C6444">
        <v>0</v>
      </c>
      <c r="D6444" s="296">
        <v>19.363</v>
      </c>
    </row>
    <row r="6445" spans="1:4" x14ac:dyDescent="0.35">
      <c r="A6445">
        <v>6780</v>
      </c>
      <c r="B6445" t="s">
        <v>22752</v>
      </c>
      <c r="C6445">
        <v>0</v>
      </c>
      <c r="D6445" s="296">
        <v>13.445</v>
      </c>
    </row>
    <row r="6446" spans="1:4" x14ac:dyDescent="0.35">
      <c r="A6446">
        <v>6781</v>
      </c>
      <c r="B6446" t="s">
        <v>22753</v>
      </c>
      <c r="C6446">
        <v>0</v>
      </c>
      <c r="D6446" s="296">
        <v>25.991</v>
      </c>
    </row>
    <row r="6447" spans="1:4" x14ac:dyDescent="0.35">
      <c r="A6447">
        <v>6782</v>
      </c>
      <c r="B6447" t="s">
        <v>22754</v>
      </c>
      <c r="C6447">
        <v>0</v>
      </c>
      <c r="D6447" s="296">
        <v>24.547999999999998</v>
      </c>
    </row>
    <row r="6448" spans="1:4" x14ac:dyDescent="0.35">
      <c r="A6448">
        <v>6783</v>
      </c>
      <c r="B6448" t="s">
        <v>22755</v>
      </c>
      <c r="C6448">
        <v>0</v>
      </c>
      <c r="D6448" s="296">
        <v>60.893000000000001</v>
      </c>
    </row>
    <row r="6449" spans="1:4" x14ac:dyDescent="0.35">
      <c r="A6449">
        <v>6784</v>
      </c>
      <c r="B6449" t="s">
        <v>22756</v>
      </c>
      <c r="C6449">
        <v>0</v>
      </c>
      <c r="D6449" s="296">
        <v>13.86</v>
      </c>
    </row>
    <row r="6450" spans="1:4" x14ac:dyDescent="0.35">
      <c r="A6450">
        <v>6785</v>
      </c>
      <c r="B6450" t="s">
        <v>22757</v>
      </c>
      <c r="C6450">
        <v>0</v>
      </c>
      <c r="D6450" s="296">
        <v>14.016</v>
      </c>
    </row>
    <row r="6451" spans="1:4" x14ac:dyDescent="0.35">
      <c r="A6451">
        <v>6786</v>
      </c>
      <c r="B6451" t="s">
        <v>22758</v>
      </c>
      <c r="C6451">
        <v>0</v>
      </c>
      <c r="D6451" s="296">
        <v>31</v>
      </c>
    </row>
    <row r="6452" spans="1:4" x14ac:dyDescent="0.35">
      <c r="A6452">
        <v>6787</v>
      </c>
      <c r="B6452" t="s">
        <v>22759</v>
      </c>
      <c r="C6452">
        <v>0</v>
      </c>
      <c r="D6452" s="296">
        <v>35.53</v>
      </c>
    </row>
    <row r="6453" spans="1:4" x14ac:dyDescent="0.35">
      <c r="A6453">
        <v>6788</v>
      </c>
      <c r="B6453" t="s">
        <v>22760</v>
      </c>
      <c r="C6453">
        <v>0</v>
      </c>
      <c r="D6453" s="296">
        <v>10.733000000000001</v>
      </c>
    </row>
    <row r="6454" spans="1:4" x14ac:dyDescent="0.35">
      <c r="A6454">
        <v>6789</v>
      </c>
      <c r="B6454" t="s">
        <v>22761</v>
      </c>
      <c r="C6454">
        <v>0</v>
      </c>
      <c r="D6454" s="296">
        <v>48.22</v>
      </c>
    </row>
    <row r="6455" spans="1:4" x14ac:dyDescent="0.35">
      <c r="A6455">
        <v>6790</v>
      </c>
      <c r="B6455" t="s">
        <v>22762</v>
      </c>
      <c r="C6455">
        <v>0</v>
      </c>
      <c r="D6455" s="296">
        <v>72.760000000000005</v>
      </c>
    </row>
    <row r="6456" spans="1:4" x14ac:dyDescent="0.35">
      <c r="A6456">
        <v>6791</v>
      </c>
      <c r="B6456" t="s">
        <v>22763</v>
      </c>
      <c r="C6456">
        <v>0</v>
      </c>
      <c r="D6456" s="296">
        <v>16.445</v>
      </c>
    </row>
    <row r="6457" spans="1:4" x14ac:dyDescent="0.35">
      <c r="A6457">
        <v>6792</v>
      </c>
      <c r="B6457" t="s">
        <v>22764</v>
      </c>
      <c r="C6457">
        <v>0</v>
      </c>
      <c r="D6457" s="296">
        <v>15.2</v>
      </c>
    </row>
    <row r="6458" spans="1:4" x14ac:dyDescent="0.35">
      <c r="A6458">
        <v>6793</v>
      </c>
      <c r="B6458" t="s">
        <v>22765</v>
      </c>
      <c r="C6458">
        <v>0</v>
      </c>
      <c r="D6458" s="296">
        <v>159.41</v>
      </c>
    </row>
    <row r="6459" spans="1:4" x14ac:dyDescent="0.35">
      <c r="A6459">
        <v>6794</v>
      </c>
      <c r="B6459" t="s">
        <v>22766</v>
      </c>
      <c r="C6459">
        <v>0</v>
      </c>
      <c r="D6459" s="296">
        <v>60.65</v>
      </c>
    </row>
    <row r="6460" spans="1:4" x14ac:dyDescent="0.35">
      <c r="A6460">
        <v>6795</v>
      </c>
      <c r="B6460" t="s">
        <v>22767</v>
      </c>
      <c r="C6460">
        <v>0</v>
      </c>
      <c r="D6460" s="296">
        <v>63.765000000000001</v>
      </c>
    </row>
    <row r="6461" spans="1:4" x14ac:dyDescent="0.35">
      <c r="A6461">
        <v>6796</v>
      </c>
      <c r="B6461" t="s">
        <v>22768</v>
      </c>
      <c r="C6461">
        <v>0</v>
      </c>
      <c r="D6461" s="296">
        <v>24.884</v>
      </c>
    </row>
    <row r="6462" spans="1:4" x14ac:dyDescent="0.35">
      <c r="A6462">
        <v>6797</v>
      </c>
      <c r="B6462" t="s">
        <v>22769</v>
      </c>
      <c r="C6462">
        <v>0</v>
      </c>
      <c r="D6462" s="296">
        <v>20.218</v>
      </c>
    </row>
    <row r="6463" spans="1:4" x14ac:dyDescent="0.35">
      <c r="A6463">
        <v>6798</v>
      </c>
      <c r="B6463" t="s">
        <v>22770</v>
      </c>
      <c r="C6463">
        <v>0</v>
      </c>
      <c r="D6463" s="296">
        <v>36.18</v>
      </c>
    </row>
    <row r="6464" spans="1:4" x14ac:dyDescent="0.35">
      <c r="A6464">
        <v>6799</v>
      </c>
      <c r="B6464" t="s">
        <v>22771</v>
      </c>
      <c r="C6464">
        <v>0</v>
      </c>
      <c r="D6464" s="296">
        <v>88.37</v>
      </c>
    </row>
    <row r="6465" spans="1:4" x14ac:dyDescent="0.35">
      <c r="A6465">
        <v>6800</v>
      </c>
      <c r="B6465" t="s">
        <v>22772</v>
      </c>
      <c r="C6465">
        <v>0</v>
      </c>
      <c r="D6465" s="296">
        <v>34.659999999999997</v>
      </c>
    </row>
    <row r="6466" spans="1:4" x14ac:dyDescent="0.35">
      <c r="A6466">
        <v>6801</v>
      </c>
      <c r="B6466" t="s">
        <v>22773</v>
      </c>
      <c r="C6466">
        <v>0</v>
      </c>
      <c r="D6466" s="296">
        <v>15.35</v>
      </c>
    </row>
    <row r="6467" spans="1:4" x14ac:dyDescent="0.35">
      <c r="A6467">
        <v>6802</v>
      </c>
      <c r="B6467" t="s">
        <v>22774</v>
      </c>
      <c r="C6467">
        <v>0</v>
      </c>
      <c r="D6467" s="296">
        <v>96.29</v>
      </c>
    </row>
    <row r="6468" spans="1:4" x14ac:dyDescent="0.35">
      <c r="A6468">
        <v>6803</v>
      </c>
      <c r="B6468" t="s">
        <v>22775</v>
      </c>
      <c r="C6468">
        <v>0</v>
      </c>
      <c r="D6468" s="296">
        <v>54.43</v>
      </c>
    </row>
    <row r="6469" spans="1:4" x14ac:dyDescent="0.35">
      <c r="A6469">
        <v>6804</v>
      </c>
      <c r="B6469" t="s">
        <v>22776</v>
      </c>
      <c r="C6469">
        <v>0</v>
      </c>
      <c r="D6469" s="296">
        <v>30.844999999999999</v>
      </c>
    </row>
    <row r="6470" spans="1:4" x14ac:dyDescent="0.35">
      <c r="A6470">
        <v>6805</v>
      </c>
      <c r="B6470" t="s">
        <v>22777</v>
      </c>
      <c r="C6470">
        <v>0</v>
      </c>
      <c r="D6470" s="296">
        <v>35.045999999999999</v>
      </c>
    </row>
    <row r="6471" spans="1:4" x14ac:dyDescent="0.35">
      <c r="A6471">
        <v>6806</v>
      </c>
      <c r="B6471" t="s">
        <v>22778</v>
      </c>
      <c r="C6471">
        <v>0</v>
      </c>
      <c r="D6471" s="296">
        <v>20.27</v>
      </c>
    </row>
    <row r="6472" spans="1:4" x14ac:dyDescent="0.35">
      <c r="A6472">
        <v>6807</v>
      </c>
      <c r="B6472" t="s">
        <v>22779</v>
      </c>
      <c r="C6472">
        <v>0</v>
      </c>
      <c r="D6472" s="296">
        <v>57.375</v>
      </c>
    </row>
    <row r="6473" spans="1:4" x14ac:dyDescent="0.35">
      <c r="A6473">
        <v>6808</v>
      </c>
      <c r="B6473" t="s">
        <v>22780</v>
      </c>
      <c r="C6473">
        <v>0</v>
      </c>
      <c r="D6473" s="296">
        <v>115.9</v>
      </c>
    </row>
    <row r="6474" spans="1:4" x14ac:dyDescent="0.35">
      <c r="A6474">
        <v>6809</v>
      </c>
      <c r="B6474" t="s">
        <v>22781</v>
      </c>
      <c r="C6474">
        <v>6</v>
      </c>
      <c r="D6474" s="296">
        <v>23.66</v>
      </c>
    </row>
    <row r="6475" spans="1:4" x14ac:dyDescent="0.35">
      <c r="A6475">
        <v>6810</v>
      </c>
      <c r="B6475" t="s">
        <v>22782</v>
      </c>
      <c r="C6475">
        <v>0</v>
      </c>
      <c r="D6475" s="296">
        <v>12.446</v>
      </c>
    </row>
    <row r="6476" spans="1:4" x14ac:dyDescent="0.35">
      <c r="A6476">
        <v>6811</v>
      </c>
      <c r="B6476" t="s">
        <v>22783</v>
      </c>
      <c r="C6476">
        <v>0</v>
      </c>
      <c r="D6476" s="296">
        <v>54.884999999999998</v>
      </c>
    </row>
    <row r="6477" spans="1:4" x14ac:dyDescent="0.35">
      <c r="A6477">
        <v>6812</v>
      </c>
      <c r="B6477" t="s">
        <v>22784</v>
      </c>
      <c r="C6477">
        <v>0</v>
      </c>
      <c r="D6477" s="296">
        <v>18.021999999999998</v>
      </c>
    </row>
    <row r="6478" spans="1:4" x14ac:dyDescent="0.35">
      <c r="A6478">
        <v>6813</v>
      </c>
      <c r="B6478" t="s">
        <v>22785</v>
      </c>
      <c r="C6478">
        <v>396</v>
      </c>
      <c r="D6478" s="296">
        <v>10.324</v>
      </c>
    </row>
    <row r="6479" spans="1:4" x14ac:dyDescent="0.35">
      <c r="A6479">
        <v>6814</v>
      </c>
      <c r="B6479" t="s">
        <v>22786</v>
      </c>
      <c r="C6479">
        <v>0</v>
      </c>
      <c r="D6479" s="296">
        <v>29.878</v>
      </c>
    </row>
    <row r="6480" spans="1:4" x14ac:dyDescent="0.35">
      <c r="A6480">
        <v>6815</v>
      </c>
      <c r="B6480" t="s">
        <v>22787</v>
      </c>
      <c r="C6480">
        <v>0</v>
      </c>
      <c r="D6480" s="296">
        <v>7.95</v>
      </c>
    </row>
    <row r="6481" spans="1:4" x14ac:dyDescent="0.35">
      <c r="A6481">
        <v>6816</v>
      </c>
      <c r="B6481" t="s">
        <v>22788</v>
      </c>
      <c r="C6481">
        <v>0</v>
      </c>
      <c r="D6481" s="296">
        <v>26.89</v>
      </c>
    </row>
    <row r="6482" spans="1:4" x14ac:dyDescent="0.35">
      <c r="A6482">
        <v>6817</v>
      </c>
      <c r="B6482" t="s">
        <v>22789</v>
      </c>
      <c r="C6482">
        <v>0</v>
      </c>
      <c r="D6482" s="296">
        <v>14.244999999999999</v>
      </c>
    </row>
    <row r="6483" spans="1:4" x14ac:dyDescent="0.35">
      <c r="A6483">
        <v>6818</v>
      </c>
      <c r="B6483" t="s">
        <v>22790</v>
      </c>
      <c r="C6483">
        <v>0</v>
      </c>
      <c r="D6483" s="296">
        <v>29.125</v>
      </c>
    </row>
    <row r="6484" spans="1:4" x14ac:dyDescent="0.35">
      <c r="A6484">
        <v>6819</v>
      </c>
      <c r="B6484" t="s">
        <v>22791</v>
      </c>
      <c r="C6484">
        <v>0</v>
      </c>
      <c r="D6484" s="296">
        <v>16.824999999999999</v>
      </c>
    </row>
    <row r="6485" spans="1:4" x14ac:dyDescent="0.35">
      <c r="A6485">
        <v>6820</v>
      </c>
      <c r="B6485" t="s">
        <v>22792</v>
      </c>
      <c r="C6485">
        <v>0</v>
      </c>
      <c r="D6485" s="296">
        <v>33.840000000000003</v>
      </c>
    </row>
    <row r="6486" spans="1:4" x14ac:dyDescent="0.35">
      <c r="A6486">
        <v>6821</v>
      </c>
      <c r="B6486" t="s">
        <v>22793</v>
      </c>
      <c r="C6486">
        <v>0</v>
      </c>
      <c r="D6486" s="296">
        <v>23.4</v>
      </c>
    </row>
    <row r="6487" spans="1:4" x14ac:dyDescent="0.35">
      <c r="A6487">
        <v>6822</v>
      </c>
      <c r="B6487" t="s">
        <v>22794</v>
      </c>
      <c r="C6487">
        <v>0</v>
      </c>
      <c r="D6487" s="296">
        <v>27.51</v>
      </c>
    </row>
    <row r="6488" spans="1:4" x14ac:dyDescent="0.35">
      <c r="A6488">
        <v>6823</v>
      </c>
      <c r="B6488" t="s">
        <v>22795</v>
      </c>
      <c r="C6488">
        <v>0</v>
      </c>
      <c r="D6488" s="296">
        <v>22.54</v>
      </c>
    </row>
    <row r="6489" spans="1:4" x14ac:dyDescent="0.35">
      <c r="A6489">
        <v>6824</v>
      </c>
      <c r="B6489" t="s">
        <v>22796</v>
      </c>
      <c r="C6489">
        <v>0</v>
      </c>
      <c r="D6489" s="296">
        <v>22.54</v>
      </c>
    </row>
    <row r="6490" spans="1:4" x14ac:dyDescent="0.35">
      <c r="A6490">
        <v>6825</v>
      </c>
      <c r="B6490" t="s">
        <v>22797</v>
      </c>
      <c r="C6490">
        <v>6</v>
      </c>
      <c r="D6490" s="296">
        <v>35.700000000000003</v>
      </c>
    </row>
    <row r="6491" spans="1:4" x14ac:dyDescent="0.35">
      <c r="A6491">
        <v>6826</v>
      </c>
      <c r="B6491" t="s">
        <v>22798</v>
      </c>
      <c r="C6491">
        <v>0</v>
      </c>
      <c r="D6491" s="296">
        <v>13.37</v>
      </c>
    </row>
    <row r="6492" spans="1:4" x14ac:dyDescent="0.35">
      <c r="A6492">
        <v>6827</v>
      </c>
      <c r="B6492" t="s">
        <v>22799</v>
      </c>
      <c r="C6492">
        <v>0</v>
      </c>
      <c r="D6492" s="296">
        <v>24.19</v>
      </c>
    </row>
    <row r="6493" spans="1:4" x14ac:dyDescent="0.35">
      <c r="A6493">
        <v>6828</v>
      </c>
      <c r="B6493" t="s">
        <v>22800</v>
      </c>
      <c r="C6493">
        <v>0</v>
      </c>
      <c r="D6493" s="296">
        <v>51.08</v>
      </c>
    </row>
    <row r="6494" spans="1:4" x14ac:dyDescent="0.35">
      <c r="A6494">
        <v>6829</v>
      </c>
      <c r="B6494" t="s">
        <v>22801</v>
      </c>
      <c r="C6494">
        <v>0</v>
      </c>
      <c r="D6494" s="296">
        <v>14.86</v>
      </c>
    </row>
    <row r="6495" spans="1:4" x14ac:dyDescent="0.35">
      <c r="A6495">
        <v>6830</v>
      </c>
      <c r="B6495" t="s">
        <v>20738</v>
      </c>
      <c r="C6495">
        <v>0</v>
      </c>
      <c r="D6495" s="296">
        <v>14</v>
      </c>
    </row>
    <row r="6496" spans="1:4" x14ac:dyDescent="0.35">
      <c r="A6496">
        <v>6831</v>
      </c>
      <c r="B6496" t="s">
        <v>22802</v>
      </c>
      <c r="C6496">
        <v>0</v>
      </c>
      <c r="D6496" s="296">
        <v>37.14</v>
      </c>
    </row>
    <row r="6497" spans="1:4" x14ac:dyDescent="0.35">
      <c r="A6497">
        <v>6832</v>
      </c>
      <c r="B6497" t="s">
        <v>22803</v>
      </c>
      <c r="C6497">
        <v>0</v>
      </c>
      <c r="D6497" s="296">
        <v>27.35</v>
      </c>
    </row>
    <row r="6498" spans="1:4" x14ac:dyDescent="0.35">
      <c r="A6498">
        <v>6833</v>
      </c>
      <c r="B6498" t="s">
        <v>22804</v>
      </c>
      <c r="C6498">
        <v>0</v>
      </c>
      <c r="D6498" s="296">
        <v>29.04</v>
      </c>
    </row>
    <row r="6499" spans="1:4" x14ac:dyDescent="0.35">
      <c r="A6499">
        <v>6834</v>
      </c>
      <c r="B6499" t="s">
        <v>22805</v>
      </c>
      <c r="C6499">
        <v>0</v>
      </c>
      <c r="D6499" s="296">
        <v>31.58</v>
      </c>
    </row>
    <row r="6500" spans="1:4" x14ac:dyDescent="0.35">
      <c r="A6500">
        <v>6835</v>
      </c>
      <c r="B6500" t="s">
        <v>22806</v>
      </c>
      <c r="C6500">
        <v>0</v>
      </c>
      <c r="D6500" s="296">
        <v>15.03</v>
      </c>
    </row>
    <row r="6501" spans="1:4" x14ac:dyDescent="0.35">
      <c r="A6501">
        <v>6836</v>
      </c>
      <c r="B6501" t="s">
        <v>22807</v>
      </c>
      <c r="C6501">
        <v>0</v>
      </c>
      <c r="D6501" s="296">
        <v>28.26</v>
      </c>
    </row>
    <row r="6502" spans="1:4" x14ac:dyDescent="0.35">
      <c r="A6502">
        <v>6837</v>
      </c>
      <c r="B6502" t="s">
        <v>22808</v>
      </c>
      <c r="C6502">
        <v>12</v>
      </c>
      <c r="D6502" s="296">
        <v>14.63</v>
      </c>
    </row>
    <row r="6503" spans="1:4" x14ac:dyDescent="0.35">
      <c r="A6503">
        <v>6838</v>
      </c>
      <c r="B6503" t="s">
        <v>22809</v>
      </c>
      <c r="C6503">
        <v>0</v>
      </c>
      <c r="D6503" s="296">
        <v>23.07</v>
      </c>
    </row>
    <row r="6504" spans="1:4" x14ac:dyDescent="0.35">
      <c r="A6504">
        <v>6839</v>
      </c>
      <c r="B6504" t="s">
        <v>22810</v>
      </c>
      <c r="C6504">
        <v>0</v>
      </c>
      <c r="D6504" s="296">
        <v>15.19</v>
      </c>
    </row>
    <row r="6505" spans="1:4" x14ac:dyDescent="0.35">
      <c r="A6505">
        <v>6840</v>
      </c>
      <c r="B6505" t="s">
        <v>22811</v>
      </c>
      <c r="C6505">
        <v>0</v>
      </c>
      <c r="D6505" s="296">
        <v>27.69</v>
      </c>
    </row>
    <row r="6506" spans="1:4" x14ac:dyDescent="0.35">
      <c r="A6506">
        <v>6841</v>
      </c>
      <c r="B6506" t="s">
        <v>22812</v>
      </c>
      <c r="C6506">
        <v>0</v>
      </c>
      <c r="D6506" s="296">
        <v>8.91</v>
      </c>
    </row>
    <row r="6507" spans="1:4" x14ac:dyDescent="0.35">
      <c r="A6507">
        <v>6842</v>
      </c>
      <c r="B6507" t="s">
        <v>22813</v>
      </c>
      <c r="C6507">
        <v>0</v>
      </c>
      <c r="D6507" s="296">
        <v>9.41</v>
      </c>
    </row>
    <row r="6508" spans="1:4" x14ac:dyDescent="0.35">
      <c r="A6508">
        <v>6843</v>
      </c>
      <c r="B6508" t="s">
        <v>22814</v>
      </c>
      <c r="C6508">
        <v>1</v>
      </c>
      <c r="D6508" s="296">
        <v>10.91</v>
      </c>
    </row>
    <row r="6509" spans="1:4" x14ac:dyDescent="0.35">
      <c r="A6509">
        <v>6844</v>
      </c>
      <c r="B6509" t="s">
        <v>22815</v>
      </c>
      <c r="C6509">
        <v>0</v>
      </c>
      <c r="D6509" s="296">
        <v>8.99</v>
      </c>
    </row>
    <row r="6510" spans="1:4" x14ac:dyDescent="0.35">
      <c r="A6510">
        <v>6845</v>
      </c>
      <c r="B6510" t="s">
        <v>22816</v>
      </c>
      <c r="C6510">
        <v>0</v>
      </c>
      <c r="D6510" s="296">
        <v>9.1</v>
      </c>
    </row>
    <row r="6511" spans="1:4" x14ac:dyDescent="0.35">
      <c r="A6511">
        <v>6846</v>
      </c>
      <c r="B6511" t="s">
        <v>22817</v>
      </c>
      <c r="C6511">
        <v>0</v>
      </c>
      <c r="D6511" s="296">
        <v>9.84</v>
      </c>
    </row>
    <row r="6512" spans="1:4" x14ac:dyDescent="0.35">
      <c r="A6512">
        <v>6847</v>
      </c>
      <c r="B6512" t="s">
        <v>22818</v>
      </c>
      <c r="C6512">
        <v>0</v>
      </c>
      <c r="D6512" s="296">
        <v>15.05</v>
      </c>
    </row>
    <row r="6513" spans="1:4" x14ac:dyDescent="0.35">
      <c r="A6513">
        <v>6848</v>
      </c>
      <c r="B6513" t="s">
        <v>22819</v>
      </c>
      <c r="C6513">
        <v>0</v>
      </c>
      <c r="D6513" s="296">
        <v>62.18</v>
      </c>
    </row>
    <row r="6514" spans="1:4" x14ac:dyDescent="0.35">
      <c r="A6514">
        <v>6849</v>
      </c>
      <c r="B6514" t="s">
        <v>22820</v>
      </c>
      <c r="C6514">
        <v>0</v>
      </c>
      <c r="D6514" s="296">
        <v>42.75</v>
      </c>
    </row>
    <row r="6515" spans="1:4" x14ac:dyDescent="0.35">
      <c r="A6515">
        <v>6850</v>
      </c>
      <c r="B6515" t="s">
        <v>22821</v>
      </c>
      <c r="C6515">
        <v>0</v>
      </c>
      <c r="D6515" s="296">
        <v>3.1</v>
      </c>
    </row>
    <row r="6516" spans="1:4" x14ac:dyDescent="0.35">
      <c r="A6516">
        <v>6851</v>
      </c>
      <c r="B6516" t="s">
        <v>22822</v>
      </c>
      <c r="C6516">
        <v>0</v>
      </c>
      <c r="D6516" s="296">
        <v>3.1</v>
      </c>
    </row>
    <row r="6517" spans="1:4" x14ac:dyDescent="0.35">
      <c r="A6517">
        <v>6852</v>
      </c>
      <c r="B6517" t="s">
        <v>22823</v>
      </c>
      <c r="C6517">
        <v>0</v>
      </c>
      <c r="D6517" s="296">
        <v>3.1</v>
      </c>
    </row>
    <row r="6518" spans="1:4" x14ac:dyDescent="0.35">
      <c r="A6518">
        <v>6853</v>
      </c>
      <c r="B6518" t="s">
        <v>22824</v>
      </c>
      <c r="C6518">
        <v>0</v>
      </c>
      <c r="D6518" s="296">
        <v>3.1</v>
      </c>
    </row>
    <row r="6519" spans="1:4" x14ac:dyDescent="0.35">
      <c r="A6519">
        <v>6854</v>
      </c>
      <c r="B6519" t="s">
        <v>22825</v>
      </c>
      <c r="C6519">
        <v>0</v>
      </c>
      <c r="D6519" s="296">
        <v>3.1</v>
      </c>
    </row>
    <row r="6520" spans="1:4" x14ac:dyDescent="0.35">
      <c r="A6520">
        <v>6855</v>
      </c>
      <c r="B6520" t="s">
        <v>22826</v>
      </c>
      <c r="C6520">
        <v>0</v>
      </c>
      <c r="D6520" s="296">
        <v>7.88</v>
      </c>
    </row>
    <row r="6521" spans="1:4" x14ac:dyDescent="0.35">
      <c r="A6521">
        <v>6856</v>
      </c>
      <c r="B6521" t="s">
        <v>22827</v>
      </c>
      <c r="C6521">
        <v>0</v>
      </c>
      <c r="D6521" s="296">
        <v>107.68</v>
      </c>
    </row>
    <row r="6522" spans="1:4" x14ac:dyDescent="0.35">
      <c r="A6522">
        <v>6857</v>
      </c>
      <c r="B6522" t="s">
        <v>22828</v>
      </c>
      <c r="C6522">
        <v>0</v>
      </c>
      <c r="D6522" s="296">
        <v>8.39</v>
      </c>
    </row>
    <row r="6523" spans="1:4" x14ac:dyDescent="0.35">
      <c r="A6523">
        <v>6858</v>
      </c>
      <c r="B6523" t="s">
        <v>22829</v>
      </c>
      <c r="C6523">
        <v>0</v>
      </c>
      <c r="D6523" s="296">
        <v>6.81</v>
      </c>
    </row>
    <row r="6524" spans="1:4" x14ac:dyDescent="0.35">
      <c r="A6524">
        <v>6859</v>
      </c>
      <c r="B6524" t="s">
        <v>22830</v>
      </c>
      <c r="C6524">
        <v>0</v>
      </c>
      <c r="D6524" s="296">
        <v>7</v>
      </c>
    </row>
    <row r="6525" spans="1:4" x14ac:dyDescent="0.35">
      <c r="A6525">
        <v>6860</v>
      </c>
      <c r="B6525" t="s">
        <v>22831</v>
      </c>
      <c r="C6525">
        <v>0</v>
      </c>
      <c r="D6525" s="296">
        <v>13.85</v>
      </c>
    </row>
    <row r="6526" spans="1:4" x14ac:dyDescent="0.35">
      <c r="A6526">
        <v>6861</v>
      </c>
      <c r="B6526" t="s">
        <v>22832</v>
      </c>
      <c r="C6526">
        <v>0</v>
      </c>
      <c r="D6526" s="296">
        <v>10.33</v>
      </c>
    </row>
    <row r="6527" spans="1:4" x14ac:dyDescent="0.35">
      <c r="A6527">
        <v>6862</v>
      </c>
      <c r="B6527" t="s">
        <v>22833</v>
      </c>
      <c r="C6527">
        <v>0</v>
      </c>
      <c r="D6527" s="296">
        <v>7.76</v>
      </c>
    </row>
    <row r="6528" spans="1:4" x14ac:dyDescent="0.35">
      <c r="A6528">
        <v>6863</v>
      </c>
      <c r="B6528" t="s">
        <v>22834</v>
      </c>
      <c r="C6528">
        <v>0</v>
      </c>
      <c r="D6528" s="296">
        <v>17.04</v>
      </c>
    </row>
    <row r="6529" spans="1:4" x14ac:dyDescent="0.35">
      <c r="A6529">
        <v>6864</v>
      </c>
      <c r="B6529" t="s">
        <v>22835</v>
      </c>
      <c r="C6529">
        <v>0</v>
      </c>
      <c r="D6529" s="296">
        <v>5.53</v>
      </c>
    </row>
    <row r="6530" spans="1:4" x14ac:dyDescent="0.35">
      <c r="A6530">
        <v>6865</v>
      </c>
      <c r="B6530" t="s">
        <v>22836</v>
      </c>
      <c r="C6530">
        <v>0</v>
      </c>
      <c r="D6530" s="296">
        <v>73.150000000000006</v>
      </c>
    </row>
    <row r="6531" spans="1:4" x14ac:dyDescent="0.35">
      <c r="A6531">
        <v>6866</v>
      </c>
      <c r="B6531" t="s">
        <v>22837</v>
      </c>
      <c r="C6531">
        <v>0</v>
      </c>
      <c r="D6531" s="296">
        <v>7.52</v>
      </c>
    </row>
    <row r="6532" spans="1:4" x14ac:dyDescent="0.35">
      <c r="A6532">
        <v>6867</v>
      </c>
      <c r="B6532" t="s">
        <v>22838</v>
      </c>
      <c r="C6532">
        <v>36</v>
      </c>
      <c r="D6532" s="296">
        <v>11.066000000000001</v>
      </c>
    </row>
    <row r="6533" spans="1:4" x14ac:dyDescent="0.35">
      <c r="A6533">
        <v>6868</v>
      </c>
      <c r="B6533" t="s">
        <v>22839</v>
      </c>
      <c r="C6533">
        <v>36</v>
      </c>
      <c r="D6533" s="296">
        <v>14.321999999999999</v>
      </c>
    </row>
    <row r="6534" spans="1:4" x14ac:dyDescent="0.35">
      <c r="A6534">
        <v>6869</v>
      </c>
      <c r="B6534" t="s">
        <v>22840</v>
      </c>
      <c r="C6534">
        <v>18</v>
      </c>
      <c r="D6534" s="296">
        <v>7.8120000000000003</v>
      </c>
    </row>
    <row r="6535" spans="1:4" x14ac:dyDescent="0.35">
      <c r="A6535">
        <v>6870</v>
      </c>
      <c r="B6535" t="s">
        <v>22841</v>
      </c>
      <c r="C6535">
        <v>0</v>
      </c>
      <c r="D6535" s="296">
        <v>9.4049999999999994</v>
      </c>
    </row>
    <row r="6536" spans="1:4" x14ac:dyDescent="0.35">
      <c r="A6536">
        <v>6871</v>
      </c>
      <c r="B6536" t="s">
        <v>22842</v>
      </c>
      <c r="C6536">
        <v>12</v>
      </c>
      <c r="D6536" s="296">
        <v>20.553000000000001</v>
      </c>
    </row>
    <row r="6537" spans="1:4" x14ac:dyDescent="0.35">
      <c r="A6537">
        <v>6872</v>
      </c>
      <c r="B6537" t="s">
        <v>22843</v>
      </c>
      <c r="C6537">
        <v>24</v>
      </c>
      <c r="D6537" s="296">
        <v>22.32</v>
      </c>
    </row>
    <row r="6538" spans="1:4" x14ac:dyDescent="0.35">
      <c r="A6538">
        <v>6873</v>
      </c>
      <c r="B6538" t="s">
        <v>22844</v>
      </c>
      <c r="C6538">
        <v>36</v>
      </c>
      <c r="D6538" s="296">
        <v>6.77</v>
      </c>
    </row>
    <row r="6539" spans="1:4" x14ac:dyDescent="0.35">
      <c r="A6539">
        <v>6874</v>
      </c>
      <c r="B6539" t="s">
        <v>22845</v>
      </c>
      <c r="C6539">
        <v>18</v>
      </c>
      <c r="D6539" s="296">
        <v>3.8029999999999999</v>
      </c>
    </row>
    <row r="6540" spans="1:4" x14ac:dyDescent="0.35">
      <c r="A6540">
        <v>6875</v>
      </c>
      <c r="B6540" t="s">
        <v>22846</v>
      </c>
      <c r="C6540">
        <v>30</v>
      </c>
      <c r="D6540" s="296">
        <v>3.806</v>
      </c>
    </row>
    <row r="6541" spans="1:4" x14ac:dyDescent="0.35">
      <c r="A6541">
        <v>6876</v>
      </c>
      <c r="B6541" t="s">
        <v>22847</v>
      </c>
      <c r="C6541">
        <v>3</v>
      </c>
      <c r="D6541" s="296">
        <v>18.2</v>
      </c>
    </row>
    <row r="6542" spans="1:4" x14ac:dyDescent="0.35">
      <c r="A6542">
        <v>6877</v>
      </c>
      <c r="B6542" t="s">
        <v>22848</v>
      </c>
      <c r="C6542">
        <v>0</v>
      </c>
      <c r="D6542" s="296">
        <v>22.73</v>
      </c>
    </row>
    <row r="6543" spans="1:4" x14ac:dyDescent="0.35">
      <c r="A6543">
        <v>6878</v>
      </c>
      <c r="B6543" t="s">
        <v>22849</v>
      </c>
      <c r="C6543">
        <v>0</v>
      </c>
      <c r="D6543" s="296">
        <v>13.33</v>
      </c>
    </row>
    <row r="6544" spans="1:4" x14ac:dyDescent="0.35">
      <c r="A6544">
        <v>6879</v>
      </c>
      <c r="B6544" t="s">
        <v>22850</v>
      </c>
      <c r="C6544">
        <v>3</v>
      </c>
      <c r="D6544" s="296">
        <v>21.37</v>
      </c>
    </row>
    <row r="6545" spans="1:4" x14ac:dyDescent="0.35">
      <c r="A6545">
        <v>6880</v>
      </c>
      <c r="B6545" t="s">
        <v>22851</v>
      </c>
      <c r="C6545">
        <v>0</v>
      </c>
      <c r="D6545" s="296">
        <v>20.49</v>
      </c>
    </row>
    <row r="6546" spans="1:4" x14ac:dyDescent="0.35">
      <c r="A6546">
        <v>6881</v>
      </c>
      <c r="B6546" t="s">
        <v>22852</v>
      </c>
      <c r="C6546">
        <v>0</v>
      </c>
      <c r="D6546" s="296">
        <v>23.72</v>
      </c>
    </row>
    <row r="6547" spans="1:4" x14ac:dyDescent="0.35">
      <c r="A6547">
        <v>6882</v>
      </c>
      <c r="B6547" t="s">
        <v>22853</v>
      </c>
      <c r="C6547">
        <v>0</v>
      </c>
      <c r="D6547" s="296">
        <v>31.31</v>
      </c>
    </row>
    <row r="6548" spans="1:4" x14ac:dyDescent="0.35">
      <c r="A6548">
        <v>6883</v>
      </c>
      <c r="B6548" t="s">
        <v>22854</v>
      </c>
      <c r="C6548">
        <v>0</v>
      </c>
      <c r="D6548" s="296">
        <v>8.58</v>
      </c>
    </row>
    <row r="6549" spans="1:4" x14ac:dyDescent="0.35">
      <c r="A6549">
        <v>6884</v>
      </c>
      <c r="B6549" t="s">
        <v>22855</v>
      </c>
      <c r="C6549">
        <v>3</v>
      </c>
      <c r="D6549" s="296">
        <v>21.45</v>
      </c>
    </row>
    <row r="6550" spans="1:4" x14ac:dyDescent="0.35">
      <c r="A6550">
        <v>6885</v>
      </c>
      <c r="B6550" t="s">
        <v>22856</v>
      </c>
      <c r="C6550">
        <v>3</v>
      </c>
      <c r="D6550" s="296">
        <v>16.02</v>
      </c>
    </row>
    <row r="6551" spans="1:4" x14ac:dyDescent="0.35">
      <c r="A6551">
        <v>6886</v>
      </c>
      <c r="B6551" t="s">
        <v>22857</v>
      </c>
      <c r="C6551">
        <v>0</v>
      </c>
      <c r="D6551" s="296">
        <v>21.14</v>
      </c>
    </row>
    <row r="6552" spans="1:4" x14ac:dyDescent="0.35">
      <c r="A6552">
        <v>6887</v>
      </c>
      <c r="B6552" t="s">
        <v>22858</v>
      </c>
      <c r="C6552">
        <v>0</v>
      </c>
      <c r="D6552" s="296">
        <v>24.11</v>
      </c>
    </row>
    <row r="6553" spans="1:4" x14ac:dyDescent="0.35">
      <c r="A6553">
        <v>6888</v>
      </c>
      <c r="B6553" t="s">
        <v>22859</v>
      </c>
      <c r="C6553">
        <v>3</v>
      </c>
      <c r="D6553" s="296">
        <v>8.18</v>
      </c>
    </row>
    <row r="6554" spans="1:4" x14ac:dyDescent="0.35">
      <c r="A6554">
        <v>6889</v>
      </c>
      <c r="B6554" t="s">
        <v>22860</v>
      </c>
      <c r="C6554">
        <v>0</v>
      </c>
      <c r="D6554" s="296">
        <v>15.96</v>
      </c>
    </row>
    <row r="6555" spans="1:4" x14ac:dyDescent="0.35">
      <c r="A6555">
        <v>6890</v>
      </c>
      <c r="B6555" t="s">
        <v>22861</v>
      </c>
      <c r="C6555">
        <v>0</v>
      </c>
      <c r="D6555" s="296">
        <v>13.21</v>
      </c>
    </row>
    <row r="6556" spans="1:4" x14ac:dyDescent="0.35">
      <c r="A6556">
        <v>6891</v>
      </c>
      <c r="B6556" t="s">
        <v>22862</v>
      </c>
      <c r="C6556">
        <v>0</v>
      </c>
      <c r="D6556" s="296">
        <v>41.45</v>
      </c>
    </row>
    <row r="6557" spans="1:4" x14ac:dyDescent="0.35">
      <c r="A6557">
        <v>6892</v>
      </c>
      <c r="B6557" t="s">
        <v>22863</v>
      </c>
      <c r="C6557">
        <v>0</v>
      </c>
      <c r="D6557" s="296">
        <v>10.35</v>
      </c>
    </row>
    <row r="6558" spans="1:4" x14ac:dyDescent="0.35">
      <c r="A6558">
        <v>6893</v>
      </c>
      <c r="B6558" t="s">
        <v>22864</v>
      </c>
      <c r="C6558">
        <v>0</v>
      </c>
      <c r="D6558" s="296">
        <v>7.37</v>
      </c>
    </row>
    <row r="6559" spans="1:4" x14ac:dyDescent="0.35">
      <c r="A6559">
        <v>6894</v>
      </c>
      <c r="B6559" t="s">
        <v>22865</v>
      </c>
      <c r="C6559">
        <v>0</v>
      </c>
      <c r="D6559" s="296">
        <v>20.86</v>
      </c>
    </row>
    <row r="6560" spans="1:4" x14ac:dyDescent="0.35">
      <c r="A6560">
        <v>6895</v>
      </c>
      <c r="B6560" t="s">
        <v>22866</v>
      </c>
      <c r="C6560">
        <v>0</v>
      </c>
      <c r="D6560" s="296">
        <v>8.81</v>
      </c>
    </row>
    <row r="6561" spans="1:4" x14ac:dyDescent="0.35">
      <c r="A6561">
        <v>6896</v>
      </c>
      <c r="B6561" t="s">
        <v>22867</v>
      </c>
      <c r="C6561">
        <v>6</v>
      </c>
      <c r="D6561" s="296">
        <v>21</v>
      </c>
    </row>
    <row r="6562" spans="1:4" x14ac:dyDescent="0.35">
      <c r="A6562">
        <v>6897</v>
      </c>
      <c r="B6562" t="s">
        <v>22868</v>
      </c>
      <c r="C6562">
        <v>6</v>
      </c>
      <c r="D6562" s="296">
        <v>21</v>
      </c>
    </row>
    <row r="6563" spans="1:4" x14ac:dyDescent="0.35">
      <c r="A6563">
        <v>6898</v>
      </c>
      <c r="B6563" t="s">
        <v>22869</v>
      </c>
      <c r="C6563">
        <v>3</v>
      </c>
      <c r="D6563" s="296">
        <v>29.085999999999999</v>
      </c>
    </row>
    <row r="6564" spans="1:4" x14ac:dyDescent="0.35">
      <c r="A6564">
        <v>6899</v>
      </c>
      <c r="B6564" t="s">
        <v>22870</v>
      </c>
      <c r="C6564">
        <v>0</v>
      </c>
      <c r="D6564" s="296">
        <v>30.59</v>
      </c>
    </row>
    <row r="6565" spans="1:4" x14ac:dyDescent="0.35">
      <c r="A6565">
        <v>6900</v>
      </c>
      <c r="B6565" t="s">
        <v>22871</v>
      </c>
      <c r="C6565">
        <v>0</v>
      </c>
      <c r="D6565" s="296">
        <v>3.952</v>
      </c>
    </row>
    <row r="6566" spans="1:4" x14ac:dyDescent="0.35">
      <c r="A6566">
        <v>6901</v>
      </c>
      <c r="B6566" t="s">
        <v>22872</v>
      </c>
      <c r="C6566">
        <v>162</v>
      </c>
      <c r="D6566" s="296">
        <v>4.8170000000000002</v>
      </c>
    </row>
    <row r="6567" spans="1:4" x14ac:dyDescent="0.35">
      <c r="A6567">
        <v>6902</v>
      </c>
      <c r="B6567" t="s">
        <v>22873</v>
      </c>
      <c r="C6567">
        <v>0</v>
      </c>
      <c r="D6567" s="296">
        <v>10.725</v>
      </c>
    </row>
    <row r="6568" spans="1:4" x14ac:dyDescent="0.35">
      <c r="A6568">
        <v>6903</v>
      </c>
      <c r="B6568" t="s">
        <v>22874</v>
      </c>
      <c r="C6568">
        <v>0</v>
      </c>
      <c r="D6568" s="296">
        <v>25.161000000000001</v>
      </c>
    </row>
    <row r="6569" spans="1:4" x14ac:dyDescent="0.35">
      <c r="A6569">
        <v>6904</v>
      </c>
      <c r="B6569" t="s">
        <v>22875</v>
      </c>
      <c r="C6569">
        <v>0</v>
      </c>
      <c r="D6569" s="296">
        <v>22.68</v>
      </c>
    </row>
    <row r="6570" spans="1:4" x14ac:dyDescent="0.35">
      <c r="A6570">
        <v>6905</v>
      </c>
      <c r="B6570" t="s">
        <v>22876</v>
      </c>
      <c r="C6570">
        <v>0</v>
      </c>
      <c r="D6570" s="296">
        <v>25.65</v>
      </c>
    </row>
    <row r="6571" spans="1:4" x14ac:dyDescent="0.35">
      <c r="A6571">
        <v>6906</v>
      </c>
      <c r="B6571" t="s">
        <v>22877</v>
      </c>
      <c r="C6571">
        <v>18</v>
      </c>
      <c r="D6571" s="296">
        <v>4.92</v>
      </c>
    </row>
    <row r="6572" spans="1:4" x14ac:dyDescent="0.35">
      <c r="A6572">
        <v>6907</v>
      </c>
      <c r="B6572" t="s">
        <v>22878</v>
      </c>
      <c r="C6572">
        <v>0</v>
      </c>
      <c r="D6572" s="296">
        <v>13.54</v>
      </c>
    </row>
    <row r="6573" spans="1:4" x14ac:dyDescent="0.35">
      <c r="A6573">
        <v>6908</v>
      </c>
      <c r="B6573" t="s">
        <v>22879</v>
      </c>
      <c r="C6573">
        <v>0</v>
      </c>
      <c r="D6573" s="296">
        <v>7.52</v>
      </c>
    </row>
    <row r="6574" spans="1:4" x14ac:dyDescent="0.35">
      <c r="A6574">
        <v>6909</v>
      </c>
      <c r="B6574" t="s">
        <v>22880</v>
      </c>
      <c r="C6574">
        <v>0</v>
      </c>
      <c r="D6574" s="296">
        <v>32.299999999999997</v>
      </c>
    </row>
    <row r="6575" spans="1:4" x14ac:dyDescent="0.35">
      <c r="A6575">
        <v>6910</v>
      </c>
      <c r="B6575" t="s">
        <v>22881</v>
      </c>
      <c r="C6575">
        <v>6</v>
      </c>
      <c r="D6575" s="296">
        <v>15.2</v>
      </c>
    </row>
    <row r="6576" spans="1:4" x14ac:dyDescent="0.35">
      <c r="A6576">
        <v>6911</v>
      </c>
      <c r="B6576" t="s">
        <v>22882</v>
      </c>
      <c r="C6576">
        <v>0</v>
      </c>
      <c r="D6576" s="296">
        <v>16.7</v>
      </c>
    </row>
    <row r="6577" spans="1:4" x14ac:dyDescent="0.35">
      <c r="A6577">
        <v>6912</v>
      </c>
      <c r="B6577" t="s">
        <v>22883</v>
      </c>
      <c r="C6577">
        <v>0</v>
      </c>
      <c r="D6577" s="296">
        <v>9.6</v>
      </c>
    </row>
    <row r="6578" spans="1:4" x14ac:dyDescent="0.35">
      <c r="A6578">
        <v>6913</v>
      </c>
      <c r="B6578" t="s">
        <v>22884</v>
      </c>
      <c r="C6578">
        <v>0</v>
      </c>
      <c r="D6578" s="296">
        <v>58.37</v>
      </c>
    </row>
    <row r="6579" spans="1:4" x14ac:dyDescent="0.35">
      <c r="A6579">
        <v>6914</v>
      </c>
      <c r="B6579" t="s">
        <v>22885</v>
      </c>
      <c r="C6579">
        <v>15</v>
      </c>
      <c r="D6579" s="296">
        <v>20.9</v>
      </c>
    </row>
    <row r="6580" spans="1:4" x14ac:dyDescent="0.35">
      <c r="A6580">
        <v>6915</v>
      </c>
      <c r="B6580" t="s">
        <v>22886</v>
      </c>
      <c r="C6580">
        <v>0</v>
      </c>
      <c r="D6580" s="296">
        <v>15.77</v>
      </c>
    </row>
    <row r="6581" spans="1:4" x14ac:dyDescent="0.35">
      <c r="A6581">
        <v>6916</v>
      </c>
      <c r="B6581" t="s">
        <v>22887</v>
      </c>
      <c r="C6581">
        <v>0</v>
      </c>
      <c r="D6581" s="296">
        <v>26.81</v>
      </c>
    </row>
    <row r="6582" spans="1:4" x14ac:dyDescent="0.35">
      <c r="A6582">
        <v>6917</v>
      </c>
      <c r="B6582" t="s">
        <v>22888</v>
      </c>
      <c r="C6582">
        <v>0</v>
      </c>
      <c r="D6582" s="296">
        <v>16.45</v>
      </c>
    </row>
    <row r="6583" spans="1:4" x14ac:dyDescent="0.35">
      <c r="A6583">
        <v>6918</v>
      </c>
      <c r="B6583" t="s">
        <v>22889</v>
      </c>
      <c r="C6583">
        <v>0</v>
      </c>
      <c r="D6583" s="296">
        <v>10.45</v>
      </c>
    </row>
    <row r="6584" spans="1:4" x14ac:dyDescent="0.35">
      <c r="A6584">
        <v>6919</v>
      </c>
      <c r="B6584" t="s">
        <v>22890</v>
      </c>
      <c r="C6584">
        <v>0</v>
      </c>
      <c r="D6584" s="296">
        <v>188.94</v>
      </c>
    </row>
    <row r="6585" spans="1:4" x14ac:dyDescent="0.35">
      <c r="A6585">
        <v>6920</v>
      </c>
      <c r="B6585" t="s">
        <v>22891</v>
      </c>
      <c r="C6585">
        <v>0</v>
      </c>
      <c r="D6585" s="296">
        <v>0</v>
      </c>
    </row>
    <row r="6586" spans="1:4" x14ac:dyDescent="0.35">
      <c r="A6586">
        <v>6921</v>
      </c>
      <c r="B6586" t="s">
        <v>22892</v>
      </c>
      <c r="C6586">
        <v>21</v>
      </c>
      <c r="D6586" s="296">
        <v>7.49</v>
      </c>
    </row>
    <row r="6587" spans="1:4" x14ac:dyDescent="0.35">
      <c r="A6587">
        <v>6922</v>
      </c>
      <c r="B6587" t="s">
        <v>22893</v>
      </c>
      <c r="C6587">
        <v>0</v>
      </c>
      <c r="D6587" s="296">
        <v>7.0659999999999998</v>
      </c>
    </row>
    <row r="6588" spans="1:4" x14ac:dyDescent="0.35">
      <c r="A6588">
        <v>6923</v>
      </c>
      <c r="B6588" t="s">
        <v>22894</v>
      </c>
      <c r="C6588">
        <v>0</v>
      </c>
      <c r="D6588" s="296">
        <v>24.582999999999998</v>
      </c>
    </row>
    <row r="6589" spans="1:4" x14ac:dyDescent="0.35">
      <c r="A6589">
        <v>6924</v>
      </c>
      <c r="B6589" t="s">
        <v>22895</v>
      </c>
      <c r="C6589">
        <v>0</v>
      </c>
      <c r="D6589" s="296">
        <v>50.575000000000003</v>
      </c>
    </row>
    <row r="6590" spans="1:4" x14ac:dyDescent="0.35">
      <c r="A6590">
        <v>6925</v>
      </c>
      <c r="B6590" t="s">
        <v>22896</v>
      </c>
      <c r="C6590">
        <v>0</v>
      </c>
      <c r="D6590" s="296">
        <v>16.2</v>
      </c>
    </row>
    <row r="6591" spans="1:4" x14ac:dyDescent="0.35">
      <c r="A6591">
        <v>6926</v>
      </c>
      <c r="B6591" t="s">
        <v>22897</v>
      </c>
      <c r="C6591">
        <v>0</v>
      </c>
      <c r="D6591" s="296">
        <v>71.37</v>
      </c>
    </row>
    <row r="6592" spans="1:4" x14ac:dyDescent="0.35">
      <c r="A6592">
        <v>6927</v>
      </c>
      <c r="B6592" t="s">
        <v>22898</v>
      </c>
      <c r="C6592">
        <v>0</v>
      </c>
      <c r="D6592" s="296">
        <v>12.35</v>
      </c>
    </row>
    <row r="6593" spans="1:4" x14ac:dyDescent="0.35">
      <c r="A6593">
        <v>6928</v>
      </c>
      <c r="B6593" t="s">
        <v>22899</v>
      </c>
      <c r="C6593">
        <v>0</v>
      </c>
      <c r="D6593" s="296">
        <v>27.9</v>
      </c>
    </row>
    <row r="6594" spans="1:4" x14ac:dyDescent="0.35">
      <c r="A6594">
        <v>6929</v>
      </c>
      <c r="B6594" t="s">
        <v>22900</v>
      </c>
      <c r="C6594">
        <v>0</v>
      </c>
      <c r="D6594" s="296">
        <v>2</v>
      </c>
    </row>
    <row r="6595" spans="1:4" x14ac:dyDescent="0.35">
      <c r="A6595">
        <v>6930</v>
      </c>
      <c r="B6595" t="s">
        <v>22901</v>
      </c>
      <c r="C6595">
        <v>0</v>
      </c>
      <c r="D6595" s="296">
        <v>32</v>
      </c>
    </row>
    <row r="6596" spans="1:4" x14ac:dyDescent="0.35">
      <c r="A6596">
        <v>6931</v>
      </c>
      <c r="B6596" t="s">
        <v>22902</v>
      </c>
      <c r="C6596">
        <v>48</v>
      </c>
      <c r="D6596" s="296">
        <v>3.51</v>
      </c>
    </row>
    <row r="6597" spans="1:4" x14ac:dyDescent="0.35">
      <c r="A6597">
        <v>6932</v>
      </c>
      <c r="B6597" t="s">
        <v>22903</v>
      </c>
      <c r="C6597">
        <v>0</v>
      </c>
      <c r="D6597" s="296">
        <v>4.8499999999999996</v>
      </c>
    </row>
    <row r="6598" spans="1:4" x14ac:dyDescent="0.35">
      <c r="A6598">
        <v>6933</v>
      </c>
      <c r="B6598" t="s">
        <v>22904</v>
      </c>
      <c r="C6598">
        <v>6</v>
      </c>
      <c r="D6598" s="296">
        <v>6.06</v>
      </c>
    </row>
    <row r="6599" spans="1:4" x14ac:dyDescent="0.35">
      <c r="A6599">
        <v>6934</v>
      </c>
      <c r="B6599" t="s">
        <v>22905</v>
      </c>
      <c r="C6599">
        <v>0</v>
      </c>
      <c r="D6599" s="296">
        <v>17.46</v>
      </c>
    </row>
    <row r="6600" spans="1:4" x14ac:dyDescent="0.35">
      <c r="A6600">
        <v>6935</v>
      </c>
      <c r="B6600" t="s">
        <v>22906</v>
      </c>
      <c r="C6600">
        <v>0</v>
      </c>
      <c r="D6600" s="296">
        <v>35.81</v>
      </c>
    </row>
    <row r="6601" spans="1:4" x14ac:dyDescent="0.35">
      <c r="A6601">
        <v>6936</v>
      </c>
      <c r="B6601" t="s">
        <v>22907</v>
      </c>
      <c r="C6601">
        <v>0</v>
      </c>
      <c r="D6601" s="296">
        <v>30.74</v>
      </c>
    </row>
    <row r="6602" spans="1:4" x14ac:dyDescent="0.35">
      <c r="A6602">
        <v>6937</v>
      </c>
      <c r="B6602" t="s">
        <v>22908</v>
      </c>
      <c r="C6602">
        <v>0</v>
      </c>
      <c r="D6602" s="296">
        <v>31</v>
      </c>
    </row>
    <row r="6603" spans="1:4" x14ac:dyDescent="0.35">
      <c r="A6603">
        <v>6938</v>
      </c>
      <c r="B6603" t="s">
        <v>22909</v>
      </c>
      <c r="C6603">
        <v>0</v>
      </c>
      <c r="D6603" s="296">
        <v>47.58</v>
      </c>
    </row>
    <row r="6604" spans="1:4" x14ac:dyDescent="0.35">
      <c r="A6604">
        <v>6939</v>
      </c>
      <c r="B6604" t="s">
        <v>22910</v>
      </c>
      <c r="C6604">
        <v>0</v>
      </c>
      <c r="D6604" s="296">
        <v>0</v>
      </c>
    </row>
    <row r="6605" spans="1:4" x14ac:dyDescent="0.35">
      <c r="A6605">
        <v>6940</v>
      </c>
      <c r="B6605" t="s">
        <v>22911</v>
      </c>
      <c r="C6605">
        <v>0</v>
      </c>
      <c r="D6605" s="296">
        <v>0</v>
      </c>
    </row>
    <row r="6606" spans="1:4" x14ac:dyDescent="0.35">
      <c r="A6606">
        <v>6941</v>
      </c>
      <c r="B6606" t="s">
        <v>22912</v>
      </c>
      <c r="C6606">
        <v>0</v>
      </c>
      <c r="D6606" s="296">
        <v>0</v>
      </c>
    </row>
    <row r="6607" spans="1:4" x14ac:dyDescent="0.35">
      <c r="A6607">
        <v>6942</v>
      </c>
      <c r="B6607" t="s">
        <v>22913</v>
      </c>
      <c r="C6607">
        <v>0</v>
      </c>
      <c r="D6607" s="296">
        <v>0</v>
      </c>
    </row>
    <row r="6608" spans="1:4" x14ac:dyDescent="0.35">
      <c r="A6608">
        <v>6943</v>
      </c>
      <c r="B6608" t="s">
        <v>22914</v>
      </c>
      <c r="C6608">
        <v>0</v>
      </c>
      <c r="D6608" s="296">
        <v>0</v>
      </c>
    </row>
    <row r="6609" spans="1:4" x14ac:dyDescent="0.35">
      <c r="A6609">
        <v>6944</v>
      </c>
      <c r="B6609" t="s">
        <v>22915</v>
      </c>
      <c r="C6609">
        <v>0</v>
      </c>
      <c r="D6609" s="296">
        <v>0</v>
      </c>
    </row>
    <row r="6610" spans="1:4" x14ac:dyDescent="0.35">
      <c r="A6610">
        <v>6945</v>
      </c>
      <c r="B6610" t="s">
        <v>22916</v>
      </c>
      <c r="C6610">
        <v>0</v>
      </c>
      <c r="D6610" s="296">
        <v>10.17</v>
      </c>
    </row>
    <row r="6611" spans="1:4" x14ac:dyDescent="0.35">
      <c r="A6611">
        <v>6946</v>
      </c>
      <c r="B6611" t="s">
        <v>22917</v>
      </c>
      <c r="C6611">
        <v>0</v>
      </c>
      <c r="D6611" s="296">
        <v>9.83</v>
      </c>
    </row>
    <row r="6612" spans="1:4" x14ac:dyDescent="0.35">
      <c r="A6612">
        <v>6947</v>
      </c>
      <c r="B6612" t="s">
        <v>22918</v>
      </c>
      <c r="C6612">
        <v>0</v>
      </c>
      <c r="D6612" s="296">
        <v>9.83</v>
      </c>
    </row>
    <row r="6613" spans="1:4" x14ac:dyDescent="0.35">
      <c r="A6613">
        <v>6948</v>
      </c>
      <c r="B6613" t="s">
        <v>22919</v>
      </c>
      <c r="C6613">
        <v>84</v>
      </c>
      <c r="D6613" s="296">
        <v>2.93</v>
      </c>
    </row>
    <row r="6614" spans="1:4" x14ac:dyDescent="0.35">
      <c r="A6614">
        <v>6949</v>
      </c>
      <c r="B6614" t="s">
        <v>22920</v>
      </c>
      <c r="C6614">
        <v>30</v>
      </c>
      <c r="D6614" s="296">
        <v>5.13</v>
      </c>
    </row>
    <row r="6615" spans="1:4" x14ac:dyDescent="0.35">
      <c r="A6615">
        <v>6950</v>
      </c>
      <c r="B6615" t="s">
        <v>22921</v>
      </c>
      <c r="C6615">
        <v>-6</v>
      </c>
      <c r="D6615" s="296">
        <v>2.9609999999999999</v>
      </c>
    </row>
    <row r="6616" spans="1:4" x14ac:dyDescent="0.35">
      <c r="A6616">
        <v>6951</v>
      </c>
      <c r="B6616" t="s">
        <v>22922</v>
      </c>
      <c r="C6616">
        <v>0</v>
      </c>
      <c r="D6616" s="296">
        <v>17.96</v>
      </c>
    </row>
    <row r="6617" spans="1:4" x14ac:dyDescent="0.35">
      <c r="A6617">
        <v>6952</v>
      </c>
      <c r="B6617" t="s">
        <v>22923</v>
      </c>
      <c r="C6617">
        <v>0</v>
      </c>
      <c r="D6617" s="296">
        <v>38.549999999999997</v>
      </c>
    </row>
    <row r="6618" spans="1:4" x14ac:dyDescent="0.35">
      <c r="A6618">
        <v>6953</v>
      </c>
      <c r="B6618" t="s">
        <v>22924</v>
      </c>
      <c r="C6618">
        <v>0</v>
      </c>
      <c r="D6618" s="296">
        <v>28.06</v>
      </c>
    </row>
    <row r="6619" spans="1:4" x14ac:dyDescent="0.35">
      <c r="A6619">
        <v>6954</v>
      </c>
      <c r="B6619" t="s">
        <v>22925</v>
      </c>
      <c r="C6619">
        <v>0</v>
      </c>
      <c r="D6619" s="296">
        <v>28.06</v>
      </c>
    </row>
    <row r="6620" spans="1:4" x14ac:dyDescent="0.35">
      <c r="A6620">
        <v>6955</v>
      </c>
      <c r="B6620" t="s">
        <v>22926</v>
      </c>
      <c r="C6620">
        <v>0</v>
      </c>
      <c r="D6620" s="296">
        <v>13.8</v>
      </c>
    </row>
    <row r="6621" spans="1:4" x14ac:dyDescent="0.35">
      <c r="A6621">
        <v>6956</v>
      </c>
      <c r="B6621" t="s">
        <v>22927</v>
      </c>
      <c r="C6621">
        <v>0</v>
      </c>
      <c r="D6621" s="296">
        <v>595</v>
      </c>
    </row>
    <row r="6622" spans="1:4" x14ac:dyDescent="0.35">
      <c r="A6622">
        <v>6957</v>
      </c>
      <c r="B6622" t="s">
        <v>22928</v>
      </c>
      <c r="C6622">
        <v>0</v>
      </c>
      <c r="D6622" s="296">
        <v>230</v>
      </c>
    </row>
    <row r="6623" spans="1:4" x14ac:dyDescent="0.35">
      <c r="A6623">
        <v>6958</v>
      </c>
      <c r="B6623" t="s">
        <v>22929</v>
      </c>
      <c r="C6623">
        <v>0</v>
      </c>
      <c r="D6623" s="296">
        <v>225</v>
      </c>
    </row>
    <row r="6624" spans="1:4" x14ac:dyDescent="0.35">
      <c r="A6624">
        <v>6959</v>
      </c>
      <c r="B6624" t="s">
        <v>22930</v>
      </c>
      <c r="C6624">
        <v>0</v>
      </c>
      <c r="D6624" s="296">
        <v>23.85</v>
      </c>
    </row>
    <row r="6625" spans="1:4" x14ac:dyDescent="0.35">
      <c r="A6625">
        <v>6960</v>
      </c>
      <c r="B6625" t="s">
        <v>22931</v>
      </c>
      <c r="C6625">
        <v>0</v>
      </c>
      <c r="D6625" s="296">
        <v>12.96</v>
      </c>
    </row>
    <row r="6626" spans="1:4" x14ac:dyDescent="0.35">
      <c r="A6626">
        <v>6961</v>
      </c>
      <c r="B6626" t="s">
        <v>22932</v>
      </c>
      <c r="C6626">
        <v>0</v>
      </c>
      <c r="D6626" s="296">
        <v>11.04</v>
      </c>
    </row>
    <row r="6627" spans="1:4" x14ac:dyDescent="0.35">
      <c r="A6627">
        <v>6962</v>
      </c>
      <c r="B6627" t="s">
        <v>22933</v>
      </c>
      <c r="C6627">
        <v>0</v>
      </c>
      <c r="D6627" s="296">
        <v>118.62</v>
      </c>
    </row>
    <row r="6628" spans="1:4" x14ac:dyDescent="0.35">
      <c r="A6628">
        <v>6963</v>
      </c>
      <c r="B6628" t="s">
        <v>22934</v>
      </c>
      <c r="C6628">
        <v>0</v>
      </c>
      <c r="D6628" s="296">
        <v>47.74</v>
      </c>
    </row>
    <row r="6629" spans="1:4" x14ac:dyDescent="0.35">
      <c r="A6629">
        <v>6964</v>
      </c>
      <c r="B6629" t="s">
        <v>22935</v>
      </c>
      <c r="C6629">
        <v>30</v>
      </c>
      <c r="D6629" s="296">
        <v>19.649999999999999</v>
      </c>
    </row>
    <row r="6630" spans="1:4" x14ac:dyDescent="0.35">
      <c r="A6630">
        <v>6965</v>
      </c>
      <c r="B6630" t="s">
        <v>22936</v>
      </c>
      <c r="C6630">
        <v>0</v>
      </c>
      <c r="D6630" s="296">
        <v>21.83</v>
      </c>
    </row>
    <row r="6631" spans="1:4" x14ac:dyDescent="0.35">
      <c r="A6631">
        <v>6966</v>
      </c>
      <c r="B6631" t="s">
        <v>22937</v>
      </c>
      <c r="C6631">
        <v>0</v>
      </c>
      <c r="D6631" s="296">
        <v>28.15</v>
      </c>
    </row>
    <row r="6632" spans="1:4" x14ac:dyDescent="0.35">
      <c r="A6632">
        <v>6967</v>
      </c>
      <c r="B6632" t="s">
        <v>22938</v>
      </c>
      <c r="C6632">
        <v>0</v>
      </c>
      <c r="D6632" s="296">
        <v>22.93</v>
      </c>
    </row>
    <row r="6633" spans="1:4" x14ac:dyDescent="0.35">
      <c r="A6633">
        <v>6968</v>
      </c>
      <c r="B6633" t="s">
        <v>22939</v>
      </c>
      <c r="C6633">
        <v>0</v>
      </c>
      <c r="D6633" s="296">
        <v>21.57</v>
      </c>
    </row>
    <row r="6634" spans="1:4" x14ac:dyDescent="0.35">
      <c r="A6634">
        <v>6969</v>
      </c>
      <c r="B6634" t="s">
        <v>22940</v>
      </c>
      <c r="C6634">
        <v>0</v>
      </c>
      <c r="D6634" s="296">
        <v>20.58</v>
      </c>
    </row>
    <row r="6635" spans="1:4" x14ac:dyDescent="0.35">
      <c r="A6635">
        <v>6970</v>
      </c>
      <c r="B6635" t="s">
        <v>22941</v>
      </c>
      <c r="C6635">
        <v>0</v>
      </c>
      <c r="D6635" s="296">
        <v>12.94</v>
      </c>
    </row>
    <row r="6636" spans="1:4" x14ac:dyDescent="0.35">
      <c r="A6636">
        <v>6971</v>
      </c>
      <c r="B6636" t="s">
        <v>22942</v>
      </c>
      <c r="C6636">
        <v>0</v>
      </c>
      <c r="D6636" s="296">
        <v>19.079999999999998</v>
      </c>
    </row>
    <row r="6637" spans="1:4" x14ac:dyDescent="0.35">
      <c r="A6637">
        <v>6972</v>
      </c>
      <c r="B6637" t="s">
        <v>22943</v>
      </c>
      <c r="C6637">
        <v>0</v>
      </c>
      <c r="D6637" s="296">
        <v>21.94</v>
      </c>
    </row>
    <row r="6638" spans="1:4" x14ac:dyDescent="0.35">
      <c r="A6638">
        <v>6973</v>
      </c>
      <c r="B6638" t="s">
        <v>22944</v>
      </c>
      <c r="C6638">
        <v>0</v>
      </c>
      <c r="D6638" s="296">
        <v>25.995000000000001</v>
      </c>
    </row>
    <row r="6639" spans="1:4" x14ac:dyDescent="0.35">
      <c r="A6639">
        <v>6974</v>
      </c>
      <c r="B6639" t="s">
        <v>22945</v>
      </c>
      <c r="C6639">
        <v>0</v>
      </c>
      <c r="D6639" s="296">
        <v>20.97</v>
      </c>
    </row>
    <row r="6640" spans="1:4" x14ac:dyDescent="0.35">
      <c r="A6640">
        <v>6975</v>
      </c>
      <c r="B6640" t="s">
        <v>22946</v>
      </c>
      <c r="C6640">
        <v>0</v>
      </c>
      <c r="D6640" s="296">
        <v>31.16</v>
      </c>
    </row>
    <row r="6641" spans="1:4" x14ac:dyDescent="0.35">
      <c r="A6641">
        <v>6976</v>
      </c>
      <c r="B6641" t="s">
        <v>22947</v>
      </c>
      <c r="C6641">
        <v>0</v>
      </c>
      <c r="D6641" s="296">
        <v>36.770000000000003</v>
      </c>
    </row>
    <row r="6642" spans="1:4" x14ac:dyDescent="0.35">
      <c r="A6642">
        <v>6977</v>
      </c>
      <c r="B6642" t="s">
        <v>22948</v>
      </c>
      <c r="C6642">
        <v>0</v>
      </c>
      <c r="D6642" s="296">
        <v>33.25</v>
      </c>
    </row>
    <row r="6643" spans="1:4" x14ac:dyDescent="0.35">
      <c r="A6643">
        <v>6978</v>
      </c>
      <c r="B6643" t="s">
        <v>22949</v>
      </c>
      <c r="C6643">
        <v>0</v>
      </c>
      <c r="D6643" s="296">
        <v>33.25</v>
      </c>
    </row>
    <row r="6644" spans="1:4" x14ac:dyDescent="0.35">
      <c r="A6644">
        <v>6979</v>
      </c>
      <c r="B6644" t="s">
        <v>22950</v>
      </c>
      <c r="C6644">
        <v>3</v>
      </c>
      <c r="D6644" s="296">
        <v>27.472999999999999</v>
      </c>
    </row>
    <row r="6645" spans="1:4" x14ac:dyDescent="0.35">
      <c r="A6645">
        <v>6980</v>
      </c>
      <c r="B6645" t="s">
        <v>22951</v>
      </c>
      <c r="C6645">
        <v>0</v>
      </c>
      <c r="D6645" s="296">
        <v>1.107</v>
      </c>
    </row>
    <row r="6646" spans="1:4" x14ac:dyDescent="0.35">
      <c r="A6646">
        <v>6981</v>
      </c>
      <c r="B6646" t="s">
        <v>22952</v>
      </c>
      <c r="C6646">
        <v>0</v>
      </c>
      <c r="D6646" s="296">
        <v>18.635000000000002</v>
      </c>
    </row>
    <row r="6647" spans="1:4" x14ac:dyDescent="0.35">
      <c r="A6647">
        <v>6982</v>
      </c>
      <c r="B6647" t="s">
        <v>22953</v>
      </c>
      <c r="C6647">
        <v>0</v>
      </c>
      <c r="D6647" s="296">
        <v>34.200000000000003</v>
      </c>
    </row>
    <row r="6648" spans="1:4" x14ac:dyDescent="0.35">
      <c r="A6648">
        <v>6983</v>
      </c>
      <c r="B6648" t="s">
        <v>22954</v>
      </c>
      <c r="C6648">
        <v>0</v>
      </c>
      <c r="D6648" s="296">
        <v>16.434999999999999</v>
      </c>
    </row>
    <row r="6649" spans="1:4" x14ac:dyDescent="0.35">
      <c r="A6649">
        <v>6984</v>
      </c>
      <c r="B6649" t="s">
        <v>22955</v>
      </c>
      <c r="C6649">
        <v>0</v>
      </c>
      <c r="D6649" s="296">
        <v>54.38</v>
      </c>
    </row>
    <row r="6650" spans="1:4" x14ac:dyDescent="0.35">
      <c r="A6650">
        <v>6985</v>
      </c>
      <c r="B6650" t="s">
        <v>22956</v>
      </c>
      <c r="C6650">
        <v>0</v>
      </c>
      <c r="D6650" s="296">
        <v>73.36</v>
      </c>
    </row>
    <row r="6651" spans="1:4" x14ac:dyDescent="0.35">
      <c r="A6651">
        <v>6986</v>
      </c>
      <c r="B6651" t="s">
        <v>22957</v>
      </c>
      <c r="C6651">
        <v>0</v>
      </c>
      <c r="D6651" s="296">
        <v>66.724999999999994</v>
      </c>
    </row>
    <row r="6652" spans="1:4" x14ac:dyDescent="0.35">
      <c r="A6652">
        <v>6987</v>
      </c>
      <c r="B6652" t="s">
        <v>22958</v>
      </c>
      <c r="C6652">
        <v>0</v>
      </c>
      <c r="D6652" s="296">
        <v>93.343000000000004</v>
      </c>
    </row>
    <row r="6653" spans="1:4" x14ac:dyDescent="0.35">
      <c r="A6653">
        <v>6988</v>
      </c>
      <c r="B6653" t="s">
        <v>22959</v>
      </c>
      <c r="C6653">
        <v>0</v>
      </c>
      <c r="D6653" s="296">
        <v>78.143000000000001</v>
      </c>
    </row>
    <row r="6654" spans="1:4" x14ac:dyDescent="0.35">
      <c r="A6654">
        <v>6989</v>
      </c>
      <c r="B6654" t="s">
        <v>22960</v>
      </c>
      <c r="C6654">
        <v>0</v>
      </c>
      <c r="D6654" s="296">
        <v>75.253</v>
      </c>
    </row>
    <row r="6655" spans="1:4" x14ac:dyDescent="0.35">
      <c r="A6655">
        <v>6990</v>
      </c>
      <c r="B6655" t="s">
        <v>22961</v>
      </c>
      <c r="C6655">
        <v>0</v>
      </c>
      <c r="D6655" s="296">
        <v>93.325999999999993</v>
      </c>
    </row>
    <row r="6656" spans="1:4" x14ac:dyDescent="0.35">
      <c r="A6656">
        <v>6991</v>
      </c>
      <c r="B6656" t="s">
        <v>22962</v>
      </c>
      <c r="C6656">
        <v>0</v>
      </c>
      <c r="D6656" s="296">
        <v>11.35</v>
      </c>
    </row>
    <row r="6657" spans="1:4" x14ac:dyDescent="0.35">
      <c r="A6657">
        <v>6992</v>
      </c>
      <c r="B6657" t="s">
        <v>22963</v>
      </c>
      <c r="C6657">
        <v>0</v>
      </c>
      <c r="D6657" s="296">
        <v>31.204999999999998</v>
      </c>
    </row>
    <row r="6658" spans="1:4" x14ac:dyDescent="0.35">
      <c r="A6658">
        <v>6993</v>
      </c>
      <c r="B6658" t="s">
        <v>22964</v>
      </c>
      <c r="C6658">
        <v>0</v>
      </c>
      <c r="D6658" s="296">
        <v>24.277999999999999</v>
      </c>
    </row>
    <row r="6659" spans="1:4" x14ac:dyDescent="0.35">
      <c r="A6659">
        <v>6994</v>
      </c>
      <c r="B6659" t="s">
        <v>22965</v>
      </c>
      <c r="C6659">
        <v>0</v>
      </c>
      <c r="D6659" s="296">
        <v>63</v>
      </c>
    </row>
    <row r="6660" spans="1:4" x14ac:dyDescent="0.35">
      <c r="A6660">
        <v>6995</v>
      </c>
      <c r="B6660" t="s">
        <v>22966</v>
      </c>
      <c r="C6660">
        <v>0</v>
      </c>
      <c r="D6660" s="296">
        <v>54.4</v>
      </c>
    </row>
    <row r="6661" spans="1:4" x14ac:dyDescent="0.35">
      <c r="A6661">
        <v>6996</v>
      </c>
      <c r="B6661" t="s">
        <v>22967</v>
      </c>
      <c r="C6661">
        <v>0</v>
      </c>
      <c r="D6661" s="296">
        <v>40.78</v>
      </c>
    </row>
    <row r="6662" spans="1:4" x14ac:dyDescent="0.35">
      <c r="A6662">
        <v>6997</v>
      </c>
      <c r="B6662" t="s">
        <v>22968</v>
      </c>
      <c r="C6662">
        <v>0</v>
      </c>
      <c r="D6662" s="296">
        <v>41.58</v>
      </c>
    </row>
    <row r="6663" spans="1:4" x14ac:dyDescent="0.35">
      <c r="A6663">
        <v>6998</v>
      </c>
      <c r="B6663" t="s">
        <v>22969</v>
      </c>
      <c r="C6663">
        <v>12</v>
      </c>
      <c r="D6663" s="296">
        <v>4.569</v>
      </c>
    </row>
    <row r="6664" spans="1:4" x14ac:dyDescent="0.35">
      <c r="A6664">
        <v>6999</v>
      </c>
      <c r="B6664" t="s">
        <v>22970</v>
      </c>
      <c r="C6664">
        <v>48</v>
      </c>
      <c r="D6664" s="296">
        <v>4.57</v>
      </c>
    </row>
    <row r="6665" spans="1:4" x14ac:dyDescent="0.35">
      <c r="A6665">
        <v>7000</v>
      </c>
      <c r="B6665" t="s">
        <v>22971</v>
      </c>
      <c r="C6665">
        <v>0</v>
      </c>
      <c r="D6665" s="296">
        <v>12.02</v>
      </c>
    </row>
    <row r="6666" spans="1:4" x14ac:dyDescent="0.35">
      <c r="A6666">
        <v>7001</v>
      </c>
      <c r="B6666" t="s">
        <v>22972</v>
      </c>
      <c r="C6666">
        <v>0</v>
      </c>
      <c r="D6666" s="296">
        <v>10.981</v>
      </c>
    </row>
    <row r="6667" spans="1:4" x14ac:dyDescent="0.35">
      <c r="A6667">
        <v>7002</v>
      </c>
      <c r="B6667" t="s">
        <v>22973</v>
      </c>
      <c r="C6667">
        <v>0</v>
      </c>
      <c r="D6667" s="296">
        <v>23.013999999999999</v>
      </c>
    </row>
    <row r="6668" spans="1:4" x14ac:dyDescent="0.35">
      <c r="A6668">
        <v>7003</v>
      </c>
      <c r="B6668" t="s">
        <v>22974</v>
      </c>
      <c r="C6668">
        <v>0</v>
      </c>
      <c r="D6668" s="296">
        <v>24.931000000000001</v>
      </c>
    </row>
    <row r="6669" spans="1:4" x14ac:dyDescent="0.35">
      <c r="A6669">
        <v>7004</v>
      </c>
      <c r="B6669" t="s">
        <v>22975</v>
      </c>
      <c r="C6669">
        <v>0</v>
      </c>
      <c r="D6669" s="296">
        <v>26.542999999999999</v>
      </c>
    </row>
    <row r="6670" spans="1:4" x14ac:dyDescent="0.35">
      <c r="A6670">
        <v>7005</v>
      </c>
      <c r="B6670" t="s">
        <v>22976</v>
      </c>
      <c r="C6670">
        <v>0</v>
      </c>
      <c r="D6670" s="296">
        <v>188.62</v>
      </c>
    </row>
    <row r="6671" spans="1:4" x14ac:dyDescent="0.35">
      <c r="A6671">
        <v>7006</v>
      </c>
      <c r="B6671" t="s">
        <v>22977</v>
      </c>
      <c r="C6671">
        <v>0</v>
      </c>
      <c r="D6671" s="296">
        <v>21.4</v>
      </c>
    </row>
    <row r="6672" spans="1:4" x14ac:dyDescent="0.35">
      <c r="A6672">
        <v>7007</v>
      </c>
      <c r="B6672" t="s">
        <v>22978</v>
      </c>
      <c r="C6672">
        <v>0</v>
      </c>
      <c r="D6672" s="296">
        <v>30.38</v>
      </c>
    </row>
    <row r="6673" spans="1:4" x14ac:dyDescent="0.35">
      <c r="A6673">
        <v>7008</v>
      </c>
      <c r="B6673" t="s">
        <v>22979</v>
      </c>
      <c r="C6673">
        <v>0</v>
      </c>
      <c r="D6673" s="296">
        <v>27.87</v>
      </c>
    </row>
    <row r="6674" spans="1:4" x14ac:dyDescent="0.35">
      <c r="A6674">
        <v>7009</v>
      </c>
      <c r="B6674" t="s">
        <v>22980</v>
      </c>
      <c r="C6674">
        <v>0</v>
      </c>
      <c r="D6674" s="296">
        <v>26.57</v>
      </c>
    </row>
    <row r="6675" spans="1:4" x14ac:dyDescent="0.35">
      <c r="A6675">
        <v>7010</v>
      </c>
      <c r="B6675" t="s">
        <v>22981</v>
      </c>
      <c r="C6675">
        <v>0</v>
      </c>
      <c r="D6675" s="296">
        <v>25.12</v>
      </c>
    </row>
    <row r="6676" spans="1:4" x14ac:dyDescent="0.35">
      <c r="A6676">
        <v>7011</v>
      </c>
      <c r="B6676" t="s">
        <v>22982</v>
      </c>
      <c r="C6676">
        <v>0</v>
      </c>
      <c r="D6676" s="296">
        <v>63.62</v>
      </c>
    </row>
    <row r="6677" spans="1:4" x14ac:dyDescent="0.35">
      <c r="A6677">
        <v>7012</v>
      </c>
      <c r="B6677" t="s">
        <v>22983</v>
      </c>
      <c r="C6677">
        <v>0</v>
      </c>
      <c r="D6677" s="296">
        <v>22.5</v>
      </c>
    </row>
    <row r="6678" spans="1:4" x14ac:dyDescent="0.35">
      <c r="A6678">
        <v>7013</v>
      </c>
      <c r="B6678" t="s">
        <v>22984</v>
      </c>
      <c r="C6678">
        <v>0</v>
      </c>
      <c r="D6678" s="296">
        <v>3103.76</v>
      </c>
    </row>
    <row r="6679" spans="1:4" x14ac:dyDescent="0.35">
      <c r="A6679">
        <v>7014</v>
      </c>
      <c r="B6679" t="s">
        <v>22985</v>
      </c>
      <c r="C6679">
        <v>0</v>
      </c>
      <c r="D6679" s="296">
        <v>278.48</v>
      </c>
    </row>
    <row r="6680" spans="1:4" x14ac:dyDescent="0.35">
      <c r="A6680">
        <v>7015</v>
      </c>
      <c r="B6680" t="s">
        <v>22986</v>
      </c>
      <c r="C6680">
        <v>0</v>
      </c>
      <c r="D6680" s="296">
        <v>29.69</v>
      </c>
    </row>
    <row r="6681" spans="1:4" x14ac:dyDescent="0.35">
      <c r="A6681">
        <v>7016</v>
      </c>
      <c r="B6681" t="s">
        <v>22987</v>
      </c>
      <c r="C6681">
        <v>0</v>
      </c>
      <c r="D6681" s="296">
        <v>38.4</v>
      </c>
    </row>
    <row r="6682" spans="1:4" x14ac:dyDescent="0.35">
      <c r="A6682">
        <v>7017</v>
      </c>
      <c r="B6682" t="s">
        <v>22988</v>
      </c>
      <c r="C6682">
        <v>0</v>
      </c>
      <c r="D6682" s="296">
        <v>24.66</v>
      </c>
    </row>
    <row r="6683" spans="1:4" x14ac:dyDescent="0.35">
      <c r="A6683">
        <v>7019</v>
      </c>
      <c r="B6683" t="s">
        <v>22989</v>
      </c>
      <c r="C6683">
        <v>42</v>
      </c>
      <c r="D6683" s="296">
        <v>10.065</v>
      </c>
    </row>
    <row r="6684" spans="1:4" x14ac:dyDescent="0.35">
      <c r="A6684">
        <v>7020</v>
      </c>
      <c r="B6684" t="s">
        <v>22990</v>
      </c>
      <c r="C6684">
        <v>0</v>
      </c>
      <c r="D6684" s="296">
        <v>13.94</v>
      </c>
    </row>
    <row r="6685" spans="1:4" x14ac:dyDescent="0.35">
      <c r="A6685">
        <v>7021</v>
      </c>
      <c r="B6685" t="s">
        <v>22991</v>
      </c>
      <c r="C6685">
        <v>0</v>
      </c>
      <c r="D6685" s="296">
        <v>17.486999999999998</v>
      </c>
    </row>
    <row r="6686" spans="1:4" x14ac:dyDescent="0.35">
      <c r="A6686">
        <v>7022</v>
      </c>
      <c r="B6686" t="s">
        <v>22992</v>
      </c>
      <c r="C6686">
        <v>0</v>
      </c>
      <c r="D6686" s="296">
        <v>8.32</v>
      </c>
    </row>
    <row r="6687" spans="1:4" x14ac:dyDescent="0.35">
      <c r="A6687">
        <v>7023</v>
      </c>
      <c r="B6687" t="s">
        <v>22993</v>
      </c>
      <c r="C6687">
        <v>0</v>
      </c>
      <c r="D6687" s="296">
        <v>86.4</v>
      </c>
    </row>
    <row r="6688" spans="1:4" x14ac:dyDescent="0.35">
      <c r="A6688">
        <v>7024</v>
      </c>
      <c r="B6688" t="s">
        <v>22994</v>
      </c>
      <c r="C6688">
        <v>0</v>
      </c>
      <c r="D6688" s="296">
        <v>55.8</v>
      </c>
    </row>
    <row r="6689" spans="1:4" x14ac:dyDescent="0.35">
      <c r="A6689">
        <v>7025</v>
      </c>
      <c r="B6689" t="s">
        <v>22995</v>
      </c>
      <c r="C6689">
        <v>6</v>
      </c>
      <c r="D6689" s="296">
        <v>12.9</v>
      </c>
    </row>
    <row r="6690" spans="1:4" x14ac:dyDescent="0.35">
      <c r="A6690">
        <v>7026</v>
      </c>
      <c r="B6690" t="s">
        <v>22996</v>
      </c>
      <c r="C6690">
        <v>6</v>
      </c>
      <c r="D6690" s="296">
        <v>7.4249999999999998</v>
      </c>
    </row>
    <row r="6691" spans="1:4" x14ac:dyDescent="0.35">
      <c r="A6691">
        <v>7027</v>
      </c>
      <c r="B6691" t="s">
        <v>22997</v>
      </c>
      <c r="C6691">
        <v>6</v>
      </c>
      <c r="D6691" s="296">
        <v>25.2</v>
      </c>
    </row>
    <row r="6692" spans="1:4" x14ac:dyDescent="0.35">
      <c r="A6692">
        <v>7028</v>
      </c>
      <c r="B6692" t="s">
        <v>22998</v>
      </c>
      <c r="C6692">
        <v>0</v>
      </c>
      <c r="D6692" s="296">
        <v>21.62</v>
      </c>
    </row>
    <row r="6693" spans="1:4" x14ac:dyDescent="0.35">
      <c r="A6693">
        <v>7029</v>
      </c>
      <c r="B6693" t="s">
        <v>22999</v>
      </c>
      <c r="C6693">
        <v>0</v>
      </c>
      <c r="D6693" s="296">
        <v>10.4</v>
      </c>
    </row>
    <row r="6694" spans="1:4" x14ac:dyDescent="0.35">
      <c r="A6694">
        <v>7030</v>
      </c>
      <c r="B6694" t="s">
        <v>23000</v>
      </c>
      <c r="C6694">
        <v>0</v>
      </c>
      <c r="D6694" s="296">
        <v>5.86</v>
      </c>
    </row>
    <row r="6695" spans="1:4" x14ac:dyDescent="0.35">
      <c r="A6695">
        <v>7031</v>
      </c>
      <c r="B6695" t="s">
        <v>23001</v>
      </c>
      <c r="C6695">
        <v>0</v>
      </c>
      <c r="D6695" s="296">
        <v>31.03</v>
      </c>
    </row>
    <row r="6696" spans="1:4" x14ac:dyDescent="0.35">
      <c r="A6696">
        <v>7032</v>
      </c>
      <c r="B6696" t="s">
        <v>23002</v>
      </c>
      <c r="C6696">
        <v>0</v>
      </c>
      <c r="D6696" s="296">
        <v>95.03</v>
      </c>
    </row>
    <row r="6697" spans="1:4" x14ac:dyDescent="0.35">
      <c r="A6697">
        <v>7033</v>
      </c>
      <c r="B6697" t="s">
        <v>23003</v>
      </c>
      <c r="C6697">
        <v>0</v>
      </c>
      <c r="D6697" s="296">
        <v>8.5500000000000007</v>
      </c>
    </row>
    <row r="6698" spans="1:4" x14ac:dyDescent="0.35">
      <c r="A6698">
        <v>7034</v>
      </c>
      <c r="B6698" t="s">
        <v>23004</v>
      </c>
      <c r="C6698">
        <v>0</v>
      </c>
      <c r="D6698" s="296">
        <v>34.200000000000003</v>
      </c>
    </row>
    <row r="6699" spans="1:4" x14ac:dyDescent="0.35">
      <c r="A6699">
        <v>7035</v>
      </c>
      <c r="B6699" t="s">
        <v>23005</v>
      </c>
      <c r="C6699">
        <v>0</v>
      </c>
      <c r="D6699" s="296">
        <v>10.45</v>
      </c>
    </row>
    <row r="6700" spans="1:4" x14ac:dyDescent="0.35">
      <c r="A6700">
        <v>7036</v>
      </c>
      <c r="B6700" t="s">
        <v>23006</v>
      </c>
      <c r="C6700">
        <v>0</v>
      </c>
      <c r="D6700" s="296">
        <v>11.31</v>
      </c>
    </row>
    <row r="6701" spans="1:4" x14ac:dyDescent="0.35">
      <c r="A6701">
        <v>7037</v>
      </c>
      <c r="B6701" t="s">
        <v>23007</v>
      </c>
      <c r="C6701">
        <v>0</v>
      </c>
      <c r="D6701" s="296">
        <v>40.950000000000003</v>
      </c>
    </row>
    <row r="6702" spans="1:4" x14ac:dyDescent="0.35">
      <c r="A6702">
        <v>7038</v>
      </c>
      <c r="B6702" t="s">
        <v>23008</v>
      </c>
      <c r="C6702">
        <v>0</v>
      </c>
      <c r="D6702" s="296">
        <v>28.6</v>
      </c>
    </row>
    <row r="6703" spans="1:4" x14ac:dyDescent="0.35">
      <c r="A6703">
        <v>7039</v>
      </c>
      <c r="B6703" t="s">
        <v>23009</v>
      </c>
      <c r="C6703">
        <v>0</v>
      </c>
      <c r="D6703" s="296">
        <v>12.1</v>
      </c>
    </row>
    <row r="6704" spans="1:4" x14ac:dyDescent="0.35">
      <c r="A6704">
        <v>7040</v>
      </c>
      <c r="B6704" t="s">
        <v>23010</v>
      </c>
      <c r="C6704">
        <v>12</v>
      </c>
      <c r="D6704" s="296">
        <v>7.2</v>
      </c>
    </row>
    <row r="6705" spans="1:4" x14ac:dyDescent="0.35">
      <c r="A6705">
        <v>7041</v>
      </c>
      <c r="B6705" t="s">
        <v>23011</v>
      </c>
      <c r="C6705">
        <v>0</v>
      </c>
      <c r="D6705" s="296">
        <v>6.13</v>
      </c>
    </row>
    <row r="6706" spans="1:4" x14ac:dyDescent="0.35">
      <c r="A6706">
        <v>7042</v>
      </c>
      <c r="B6706" t="s">
        <v>23012</v>
      </c>
      <c r="C6706">
        <v>0</v>
      </c>
      <c r="D6706" s="296">
        <v>11.25</v>
      </c>
    </row>
    <row r="6707" spans="1:4" x14ac:dyDescent="0.35">
      <c r="A6707">
        <v>7043</v>
      </c>
      <c r="B6707" t="s">
        <v>23013</v>
      </c>
      <c r="C6707">
        <v>0</v>
      </c>
      <c r="D6707" s="296">
        <v>22.5</v>
      </c>
    </row>
    <row r="6708" spans="1:4" x14ac:dyDescent="0.35">
      <c r="A6708">
        <v>7044</v>
      </c>
      <c r="B6708" t="s">
        <v>23014</v>
      </c>
      <c r="C6708">
        <v>0</v>
      </c>
      <c r="D6708" s="296">
        <v>22.5</v>
      </c>
    </row>
    <row r="6709" spans="1:4" x14ac:dyDescent="0.35">
      <c r="A6709">
        <v>7045</v>
      </c>
      <c r="B6709" t="s">
        <v>23015</v>
      </c>
      <c r="C6709">
        <v>0</v>
      </c>
      <c r="D6709" s="296">
        <v>22.5</v>
      </c>
    </row>
    <row r="6710" spans="1:4" x14ac:dyDescent="0.35">
      <c r="A6710">
        <v>7046</v>
      </c>
      <c r="B6710" t="s">
        <v>23016</v>
      </c>
      <c r="C6710">
        <v>0</v>
      </c>
      <c r="D6710" s="296">
        <v>17.100000000000001</v>
      </c>
    </row>
    <row r="6711" spans="1:4" x14ac:dyDescent="0.35">
      <c r="A6711">
        <v>7047</v>
      </c>
      <c r="B6711" t="s">
        <v>23017</v>
      </c>
      <c r="C6711">
        <v>0</v>
      </c>
      <c r="D6711" s="296">
        <v>16.966999999999999</v>
      </c>
    </row>
    <row r="6712" spans="1:4" x14ac:dyDescent="0.35">
      <c r="A6712">
        <v>7048</v>
      </c>
      <c r="B6712" t="s">
        <v>23018</v>
      </c>
      <c r="C6712">
        <v>6</v>
      </c>
      <c r="D6712" s="296">
        <v>14.21</v>
      </c>
    </row>
    <row r="6713" spans="1:4" x14ac:dyDescent="0.35">
      <c r="A6713">
        <v>7049</v>
      </c>
      <c r="B6713" t="s">
        <v>23019</v>
      </c>
      <c r="C6713">
        <v>0</v>
      </c>
      <c r="D6713" s="296">
        <v>26.6</v>
      </c>
    </row>
    <row r="6714" spans="1:4" x14ac:dyDescent="0.35">
      <c r="A6714">
        <v>7050</v>
      </c>
      <c r="B6714" t="s">
        <v>23020</v>
      </c>
      <c r="C6714">
        <v>0</v>
      </c>
      <c r="D6714" s="296">
        <v>57</v>
      </c>
    </row>
    <row r="6715" spans="1:4" x14ac:dyDescent="0.35">
      <c r="A6715">
        <v>7051</v>
      </c>
      <c r="B6715" t="s">
        <v>23021</v>
      </c>
      <c r="C6715">
        <v>0</v>
      </c>
      <c r="D6715" s="296">
        <v>24.58</v>
      </c>
    </row>
    <row r="6716" spans="1:4" x14ac:dyDescent="0.35">
      <c r="A6716">
        <v>7052</v>
      </c>
      <c r="B6716" t="s">
        <v>23022</v>
      </c>
      <c r="C6716">
        <v>0</v>
      </c>
      <c r="D6716" s="296">
        <v>15.01</v>
      </c>
    </row>
    <row r="6717" spans="1:4" x14ac:dyDescent="0.35">
      <c r="A6717">
        <v>7053</v>
      </c>
      <c r="B6717" t="s">
        <v>23023</v>
      </c>
      <c r="C6717">
        <v>0</v>
      </c>
      <c r="D6717" s="296">
        <v>15.58</v>
      </c>
    </row>
    <row r="6718" spans="1:4" x14ac:dyDescent="0.35">
      <c r="A6718">
        <v>7054</v>
      </c>
      <c r="B6718" t="s">
        <v>23024</v>
      </c>
      <c r="C6718">
        <v>0</v>
      </c>
      <c r="D6718" s="296">
        <v>22.61</v>
      </c>
    </row>
    <row r="6719" spans="1:4" x14ac:dyDescent="0.35">
      <c r="A6719">
        <v>7055</v>
      </c>
      <c r="B6719" t="s">
        <v>23025</v>
      </c>
      <c r="C6719">
        <v>0</v>
      </c>
      <c r="D6719" s="296">
        <v>9.1270000000000007</v>
      </c>
    </row>
    <row r="6720" spans="1:4" x14ac:dyDescent="0.35">
      <c r="A6720">
        <v>7056</v>
      </c>
      <c r="B6720" t="s">
        <v>23026</v>
      </c>
      <c r="C6720">
        <v>0</v>
      </c>
      <c r="D6720" s="296">
        <v>83.16</v>
      </c>
    </row>
    <row r="6721" spans="1:4" x14ac:dyDescent="0.35">
      <c r="A6721">
        <v>7057</v>
      </c>
      <c r="B6721" t="s">
        <v>23027</v>
      </c>
      <c r="C6721">
        <v>0</v>
      </c>
      <c r="D6721" s="296">
        <v>6.68</v>
      </c>
    </row>
    <row r="6722" spans="1:4" x14ac:dyDescent="0.35">
      <c r="A6722">
        <v>7058</v>
      </c>
      <c r="B6722" t="s">
        <v>23028</v>
      </c>
      <c r="C6722">
        <v>0</v>
      </c>
      <c r="D6722" s="296">
        <v>24.8</v>
      </c>
    </row>
    <row r="6723" spans="1:4" x14ac:dyDescent="0.35">
      <c r="A6723">
        <v>7059</v>
      </c>
      <c r="B6723" t="s">
        <v>23029</v>
      </c>
      <c r="C6723">
        <v>3</v>
      </c>
      <c r="D6723" s="296">
        <v>8.5500000000000007</v>
      </c>
    </row>
    <row r="6724" spans="1:4" x14ac:dyDescent="0.35">
      <c r="A6724">
        <v>7060</v>
      </c>
      <c r="B6724" t="s">
        <v>23030</v>
      </c>
      <c r="C6724">
        <v>0</v>
      </c>
      <c r="D6724" s="296">
        <v>7.96</v>
      </c>
    </row>
    <row r="6725" spans="1:4" x14ac:dyDescent="0.35">
      <c r="A6725">
        <v>7061</v>
      </c>
      <c r="B6725" t="s">
        <v>23031</v>
      </c>
      <c r="C6725">
        <v>0</v>
      </c>
      <c r="D6725" s="296">
        <v>30.53</v>
      </c>
    </row>
    <row r="6726" spans="1:4" x14ac:dyDescent="0.35">
      <c r="A6726">
        <v>7062</v>
      </c>
      <c r="B6726" t="s">
        <v>23032</v>
      </c>
      <c r="C6726">
        <v>0</v>
      </c>
      <c r="D6726" s="296">
        <v>130.94</v>
      </c>
    </row>
    <row r="6727" spans="1:4" x14ac:dyDescent="0.35">
      <c r="A6727">
        <v>7063</v>
      </c>
      <c r="B6727" t="s">
        <v>23033</v>
      </c>
      <c r="C6727">
        <v>0</v>
      </c>
      <c r="D6727" s="296">
        <v>17.68</v>
      </c>
    </row>
    <row r="6728" spans="1:4" x14ac:dyDescent="0.35">
      <c r="A6728">
        <v>7064</v>
      </c>
      <c r="B6728" t="s">
        <v>23034</v>
      </c>
      <c r="C6728">
        <v>0</v>
      </c>
      <c r="D6728" s="296">
        <v>24.17</v>
      </c>
    </row>
    <row r="6729" spans="1:4" x14ac:dyDescent="0.35">
      <c r="A6729">
        <v>7065</v>
      </c>
      <c r="B6729" t="s">
        <v>23035</v>
      </c>
      <c r="C6729">
        <v>0</v>
      </c>
      <c r="D6729" s="296">
        <v>71.17</v>
      </c>
    </row>
    <row r="6730" spans="1:4" x14ac:dyDescent="0.35">
      <c r="A6730">
        <v>7066</v>
      </c>
      <c r="B6730" t="s">
        <v>23036</v>
      </c>
      <c r="C6730">
        <v>6</v>
      </c>
      <c r="D6730" s="296">
        <v>19.170000000000002</v>
      </c>
    </row>
    <row r="6731" spans="1:4" x14ac:dyDescent="0.35">
      <c r="A6731">
        <v>7067</v>
      </c>
      <c r="B6731" t="s">
        <v>23037</v>
      </c>
      <c r="C6731">
        <v>0</v>
      </c>
      <c r="D6731" s="296">
        <v>122.34</v>
      </c>
    </row>
    <row r="6732" spans="1:4" x14ac:dyDescent="0.35">
      <c r="A6732">
        <v>7068</v>
      </c>
      <c r="B6732" t="s">
        <v>23038</v>
      </c>
      <c r="C6732">
        <v>0</v>
      </c>
      <c r="D6732" s="296">
        <v>16.62</v>
      </c>
    </row>
    <row r="6733" spans="1:4" x14ac:dyDescent="0.35">
      <c r="A6733">
        <v>7077</v>
      </c>
      <c r="B6733" t="s">
        <v>23039</v>
      </c>
      <c r="C6733">
        <v>0</v>
      </c>
      <c r="D6733" s="296">
        <v>16.27</v>
      </c>
    </row>
    <row r="6734" spans="1:4" x14ac:dyDescent="0.35">
      <c r="A6734">
        <v>7078</v>
      </c>
      <c r="B6734" t="s">
        <v>23040</v>
      </c>
      <c r="C6734">
        <v>3</v>
      </c>
      <c r="D6734" s="296">
        <v>11.36</v>
      </c>
    </row>
    <row r="6735" spans="1:4" x14ac:dyDescent="0.35">
      <c r="A6735">
        <v>7079</v>
      </c>
      <c r="B6735" t="s">
        <v>23041</v>
      </c>
      <c r="C6735">
        <v>0</v>
      </c>
      <c r="D6735" s="296">
        <v>333.16</v>
      </c>
    </row>
    <row r="6736" spans="1:4" x14ac:dyDescent="0.35">
      <c r="A6736">
        <v>7080</v>
      </c>
      <c r="B6736" t="s">
        <v>23042</v>
      </c>
      <c r="C6736">
        <v>0</v>
      </c>
      <c r="D6736" s="296">
        <v>13.97</v>
      </c>
    </row>
    <row r="6737" spans="1:4" x14ac:dyDescent="0.35">
      <c r="A6737">
        <v>7081</v>
      </c>
      <c r="B6737" t="s">
        <v>23043</v>
      </c>
      <c r="C6737">
        <v>6</v>
      </c>
      <c r="D6737" s="296">
        <v>43.33</v>
      </c>
    </row>
    <row r="6738" spans="1:4" x14ac:dyDescent="0.35">
      <c r="A6738">
        <v>7082</v>
      </c>
      <c r="B6738" t="s">
        <v>23044</v>
      </c>
      <c r="C6738">
        <v>0</v>
      </c>
      <c r="D6738" s="296">
        <v>75.88</v>
      </c>
    </row>
    <row r="6739" spans="1:4" x14ac:dyDescent="0.35">
      <c r="A6739">
        <v>7083</v>
      </c>
      <c r="B6739" t="s">
        <v>23045</v>
      </c>
      <c r="C6739">
        <v>0</v>
      </c>
      <c r="D6739" s="296">
        <v>80.11</v>
      </c>
    </row>
    <row r="6740" spans="1:4" x14ac:dyDescent="0.35">
      <c r="A6740">
        <v>7084</v>
      </c>
      <c r="B6740" t="s">
        <v>23046</v>
      </c>
      <c r="C6740">
        <v>0</v>
      </c>
      <c r="D6740" s="296">
        <v>16.82</v>
      </c>
    </row>
    <row r="6741" spans="1:4" x14ac:dyDescent="0.35">
      <c r="A6741">
        <v>7085</v>
      </c>
      <c r="B6741" t="s">
        <v>23047</v>
      </c>
      <c r="C6741">
        <v>0</v>
      </c>
      <c r="D6741" s="296">
        <v>12.8</v>
      </c>
    </row>
    <row r="6742" spans="1:4" x14ac:dyDescent="0.35">
      <c r="A6742">
        <v>7086</v>
      </c>
      <c r="B6742" t="s">
        <v>23048</v>
      </c>
      <c r="C6742">
        <v>0</v>
      </c>
      <c r="D6742" s="296">
        <v>12.14</v>
      </c>
    </row>
    <row r="6743" spans="1:4" x14ac:dyDescent="0.35">
      <c r="A6743">
        <v>7087</v>
      </c>
      <c r="B6743" t="s">
        <v>23049</v>
      </c>
      <c r="C6743">
        <v>30</v>
      </c>
      <c r="D6743" s="296">
        <v>9.468</v>
      </c>
    </row>
    <row r="6744" spans="1:4" x14ac:dyDescent="0.35">
      <c r="A6744">
        <v>7088</v>
      </c>
      <c r="B6744" t="s">
        <v>23050</v>
      </c>
      <c r="C6744">
        <v>0</v>
      </c>
      <c r="D6744" s="296">
        <v>10.39</v>
      </c>
    </row>
    <row r="6745" spans="1:4" x14ac:dyDescent="0.35">
      <c r="A6745">
        <v>7089</v>
      </c>
      <c r="B6745" t="s">
        <v>23051</v>
      </c>
      <c r="C6745">
        <v>0</v>
      </c>
      <c r="D6745" s="296">
        <v>13.5</v>
      </c>
    </row>
    <row r="6746" spans="1:4" x14ac:dyDescent="0.35">
      <c r="A6746">
        <v>7090</v>
      </c>
      <c r="B6746" t="s">
        <v>23052</v>
      </c>
      <c r="C6746">
        <v>6</v>
      </c>
      <c r="D6746" s="296">
        <v>49.16</v>
      </c>
    </row>
    <row r="6747" spans="1:4" x14ac:dyDescent="0.35">
      <c r="A6747">
        <v>7091</v>
      </c>
      <c r="B6747" t="s">
        <v>23053</v>
      </c>
      <c r="C6747">
        <v>0</v>
      </c>
      <c r="D6747" s="296">
        <v>55.95</v>
      </c>
    </row>
    <row r="6748" spans="1:4" x14ac:dyDescent="0.35">
      <c r="A6748">
        <v>7092</v>
      </c>
      <c r="B6748" t="s">
        <v>23054</v>
      </c>
      <c r="C6748">
        <v>6</v>
      </c>
      <c r="D6748" s="296">
        <v>10.45</v>
      </c>
    </row>
    <row r="6749" spans="1:4" x14ac:dyDescent="0.35">
      <c r="A6749">
        <v>7093</v>
      </c>
      <c r="B6749" t="s">
        <v>23055</v>
      </c>
      <c r="C6749">
        <v>0</v>
      </c>
      <c r="D6749" s="296">
        <v>123.31</v>
      </c>
    </row>
    <row r="6750" spans="1:4" x14ac:dyDescent="0.35">
      <c r="A6750">
        <v>7094</v>
      </c>
      <c r="B6750" t="s">
        <v>23056</v>
      </c>
      <c r="C6750">
        <v>0</v>
      </c>
      <c r="D6750" s="296">
        <v>20.350000000000001</v>
      </c>
    </row>
    <row r="6751" spans="1:4" x14ac:dyDescent="0.35">
      <c r="A6751">
        <v>7095</v>
      </c>
      <c r="B6751" t="s">
        <v>23057</v>
      </c>
      <c r="C6751">
        <v>12</v>
      </c>
      <c r="D6751" s="296">
        <v>11.01</v>
      </c>
    </row>
    <row r="6752" spans="1:4" x14ac:dyDescent="0.35">
      <c r="A6752">
        <v>7096</v>
      </c>
      <c r="B6752" t="s">
        <v>23058</v>
      </c>
      <c r="C6752">
        <v>0</v>
      </c>
      <c r="D6752" s="296">
        <v>48.96</v>
      </c>
    </row>
    <row r="6753" spans="1:4" x14ac:dyDescent="0.35">
      <c r="A6753">
        <v>7097</v>
      </c>
      <c r="B6753" t="s">
        <v>23059</v>
      </c>
      <c r="C6753">
        <v>0</v>
      </c>
      <c r="D6753" s="296">
        <v>128.44</v>
      </c>
    </row>
    <row r="6754" spans="1:4" x14ac:dyDescent="0.35">
      <c r="A6754">
        <v>7098</v>
      </c>
      <c r="B6754" t="s">
        <v>23060</v>
      </c>
      <c r="C6754">
        <v>6</v>
      </c>
      <c r="D6754" s="296">
        <v>33.380000000000003</v>
      </c>
    </row>
    <row r="6755" spans="1:4" x14ac:dyDescent="0.35">
      <c r="A6755">
        <v>7099</v>
      </c>
      <c r="B6755" t="s">
        <v>23061</v>
      </c>
      <c r="C6755">
        <v>0</v>
      </c>
      <c r="D6755" s="296">
        <v>389.18</v>
      </c>
    </row>
    <row r="6756" spans="1:4" x14ac:dyDescent="0.35">
      <c r="A6756">
        <v>7100</v>
      </c>
      <c r="B6756" t="s">
        <v>23062</v>
      </c>
      <c r="C6756">
        <v>9</v>
      </c>
      <c r="D6756" s="296">
        <v>10.3</v>
      </c>
    </row>
    <row r="6757" spans="1:4" x14ac:dyDescent="0.35">
      <c r="A6757">
        <v>7101</v>
      </c>
      <c r="B6757" t="s">
        <v>23063</v>
      </c>
      <c r="C6757">
        <v>0</v>
      </c>
      <c r="D6757" s="296">
        <v>11.45</v>
      </c>
    </row>
    <row r="6758" spans="1:4" x14ac:dyDescent="0.35">
      <c r="A6758">
        <v>7102</v>
      </c>
      <c r="B6758" t="s">
        <v>23064</v>
      </c>
      <c r="C6758">
        <v>0</v>
      </c>
      <c r="D6758" s="296">
        <v>11</v>
      </c>
    </row>
    <row r="6759" spans="1:4" x14ac:dyDescent="0.35">
      <c r="A6759">
        <v>7103</v>
      </c>
      <c r="B6759" t="s">
        <v>23065</v>
      </c>
      <c r="C6759">
        <v>6</v>
      </c>
      <c r="D6759" s="296">
        <v>42.69</v>
      </c>
    </row>
    <row r="6760" spans="1:4" x14ac:dyDescent="0.35">
      <c r="A6760">
        <v>7104</v>
      </c>
      <c r="B6760" t="s">
        <v>23066</v>
      </c>
      <c r="C6760">
        <v>0</v>
      </c>
      <c r="D6760" s="296">
        <v>22.4</v>
      </c>
    </row>
    <row r="6761" spans="1:4" x14ac:dyDescent="0.35">
      <c r="A6761">
        <v>7105</v>
      </c>
      <c r="B6761" t="s">
        <v>23067</v>
      </c>
      <c r="C6761">
        <v>6</v>
      </c>
      <c r="D6761" s="296">
        <v>6.5</v>
      </c>
    </row>
    <row r="6762" spans="1:4" x14ac:dyDescent="0.35">
      <c r="A6762">
        <v>7106</v>
      </c>
      <c r="B6762" t="s">
        <v>23068</v>
      </c>
      <c r="C6762">
        <v>0</v>
      </c>
      <c r="D6762" s="296">
        <v>76</v>
      </c>
    </row>
    <row r="6763" spans="1:4" x14ac:dyDescent="0.35">
      <c r="A6763">
        <v>7107</v>
      </c>
      <c r="B6763" t="s">
        <v>23069</v>
      </c>
      <c r="C6763">
        <v>0</v>
      </c>
      <c r="D6763" s="296">
        <v>76</v>
      </c>
    </row>
    <row r="6764" spans="1:4" x14ac:dyDescent="0.35">
      <c r="A6764">
        <v>7108</v>
      </c>
      <c r="B6764" t="s">
        <v>23070</v>
      </c>
      <c r="C6764">
        <v>0</v>
      </c>
      <c r="D6764" s="296">
        <v>22.05</v>
      </c>
    </row>
    <row r="6765" spans="1:4" x14ac:dyDescent="0.35">
      <c r="A6765">
        <v>7109</v>
      </c>
      <c r="B6765" t="s">
        <v>23071</v>
      </c>
      <c r="C6765">
        <v>12</v>
      </c>
      <c r="D6765" s="296">
        <v>9.27</v>
      </c>
    </row>
    <row r="6766" spans="1:4" x14ac:dyDescent="0.35">
      <c r="A6766">
        <v>7110</v>
      </c>
      <c r="B6766" t="s">
        <v>23072</v>
      </c>
      <c r="C6766">
        <v>0</v>
      </c>
      <c r="D6766" s="296">
        <v>0</v>
      </c>
    </row>
    <row r="6767" spans="1:4" x14ac:dyDescent="0.35">
      <c r="A6767">
        <v>7111</v>
      </c>
      <c r="B6767" t="s">
        <v>23073</v>
      </c>
      <c r="C6767">
        <v>0</v>
      </c>
      <c r="D6767" s="296">
        <v>51.2</v>
      </c>
    </row>
    <row r="6768" spans="1:4" x14ac:dyDescent="0.35">
      <c r="A6768">
        <v>7112</v>
      </c>
      <c r="B6768" t="s">
        <v>23074</v>
      </c>
      <c r="C6768">
        <v>0</v>
      </c>
      <c r="D6768" s="296">
        <v>5.99</v>
      </c>
    </row>
    <row r="6769" spans="1:4" x14ac:dyDescent="0.35">
      <c r="A6769">
        <v>7113</v>
      </c>
      <c r="B6769" t="s">
        <v>23075</v>
      </c>
      <c r="C6769">
        <v>0</v>
      </c>
      <c r="D6769" s="296">
        <v>27</v>
      </c>
    </row>
    <row r="6770" spans="1:4" x14ac:dyDescent="0.35">
      <c r="A6770">
        <v>7114</v>
      </c>
      <c r="B6770" t="s">
        <v>23076</v>
      </c>
      <c r="C6770">
        <v>12</v>
      </c>
      <c r="D6770" s="296">
        <v>8.1999999999999993</v>
      </c>
    </row>
    <row r="6771" spans="1:4" x14ac:dyDescent="0.35">
      <c r="A6771">
        <v>7115</v>
      </c>
      <c r="B6771" t="s">
        <v>23077</v>
      </c>
      <c r="C6771">
        <v>0</v>
      </c>
      <c r="D6771" s="296">
        <v>51.95</v>
      </c>
    </row>
    <row r="6772" spans="1:4" x14ac:dyDescent="0.35">
      <c r="A6772">
        <v>7116</v>
      </c>
      <c r="B6772" t="s">
        <v>23078</v>
      </c>
      <c r="C6772">
        <v>0</v>
      </c>
      <c r="D6772" s="296">
        <v>6.96</v>
      </c>
    </row>
    <row r="6773" spans="1:4" x14ac:dyDescent="0.35">
      <c r="A6773">
        <v>7117</v>
      </c>
      <c r="B6773" t="s">
        <v>23079</v>
      </c>
      <c r="C6773">
        <v>0</v>
      </c>
      <c r="D6773" s="296">
        <v>22.05</v>
      </c>
    </row>
    <row r="6774" spans="1:4" x14ac:dyDescent="0.35">
      <c r="A6774">
        <v>7118</v>
      </c>
      <c r="B6774" t="s">
        <v>23080</v>
      </c>
      <c r="C6774">
        <v>0</v>
      </c>
      <c r="D6774" s="296">
        <v>39.56</v>
      </c>
    </row>
    <row r="6775" spans="1:4" x14ac:dyDescent="0.35">
      <c r="A6775">
        <v>7119</v>
      </c>
      <c r="B6775" t="s">
        <v>23081</v>
      </c>
      <c r="C6775">
        <v>0</v>
      </c>
      <c r="D6775" s="296">
        <v>34.868000000000002</v>
      </c>
    </row>
    <row r="6776" spans="1:4" x14ac:dyDescent="0.35">
      <c r="A6776">
        <v>7120</v>
      </c>
      <c r="B6776" t="s">
        <v>23082</v>
      </c>
      <c r="C6776">
        <v>0</v>
      </c>
      <c r="D6776" s="296">
        <v>13.156000000000001</v>
      </c>
    </row>
    <row r="6777" spans="1:4" x14ac:dyDescent="0.35">
      <c r="A6777">
        <v>7121</v>
      </c>
      <c r="B6777" t="s">
        <v>23083</v>
      </c>
      <c r="C6777">
        <v>0</v>
      </c>
      <c r="D6777" s="296">
        <v>40.200000000000003</v>
      </c>
    </row>
    <row r="6778" spans="1:4" x14ac:dyDescent="0.35">
      <c r="A6778">
        <v>7122</v>
      </c>
      <c r="B6778" t="s">
        <v>23084</v>
      </c>
      <c r="C6778">
        <v>0</v>
      </c>
      <c r="D6778" s="296">
        <v>152</v>
      </c>
    </row>
    <row r="6779" spans="1:4" x14ac:dyDescent="0.35">
      <c r="A6779">
        <v>7123</v>
      </c>
      <c r="B6779" t="s">
        <v>23085</v>
      </c>
      <c r="C6779">
        <v>0</v>
      </c>
      <c r="D6779" s="296">
        <v>123.5</v>
      </c>
    </row>
    <row r="6780" spans="1:4" x14ac:dyDescent="0.35">
      <c r="A6780">
        <v>7124</v>
      </c>
      <c r="B6780" t="s">
        <v>23086</v>
      </c>
      <c r="C6780">
        <v>0</v>
      </c>
      <c r="D6780" s="296">
        <v>7.7169999999999996</v>
      </c>
    </row>
    <row r="6781" spans="1:4" x14ac:dyDescent="0.35">
      <c r="A6781">
        <v>7125</v>
      </c>
      <c r="B6781" t="s">
        <v>23087</v>
      </c>
      <c r="C6781">
        <v>0</v>
      </c>
      <c r="D6781" s="296">
        <v>167.2</v>
      </c>
    </row>
    <row r="6782" spans="1:4" x14ac:dyDescent="0.35">
      <c r="A6782">
        <v>7126</v>
      </c>
      <c r="B6782" t="s">
        <v>23088</v>
      </c>
      <c r="C6782">
        <v>0</v>
      </c>
      <c r="D6782" s="296">
        <v>6.94</v>
      </c>
    </row>
    <row r="6783" spans="1:4" x14ac:dyDescent="0.35">
      <c r="A6783">
        <v>7127</v>
      </c>
      <c r="B6783" t="s">
        <v>23089</v>
      </c>
      <c r="C6783">
        <v>0</v>
      </c>
      <c r="D6783" s="296">
        <v>19</v>
      </c>
    </row>
    <row r="6784" spans="1:4" x14ac:dyDescent="0.35">
      <c r="A6784">
        <v>7128</v>
      </c>
      <c r="B6784" t="s">
        <v>23090</v>
      </c>
      <c r="C6784">
        <v>0</v>
      </c>
      <c r="D6784" s="296">
        <v>62.7</v>
      </c>
    </row>
    <row r="6785" spans="1:4" x14ac:dyDescent="0.35">
      <c r="A6785">
        <v>7129</v>
      </c>
      <c r="B6785" t="s">
        <v>23091</v>
      </c>
      <c r="C6785">
        <v>0</v>
      </c>
      <c r="D6785" s="296">
        <v>31.35</v>
      </c>
    </row>
    <row r="6786" spans="1:4" x14ac:dyDescent="0.35">
      <c r="A6786">
        <v>7130</v>
      </c>
      <c r="B6786" t="s">
        <v>23092</v>
      </c>
      <c r="C6786">
        <v>0</v>
      </c>
      <c r="D6786" s="296">
        <v>38.67</v>
      </c>
    </row>
    <row r="6787" spans="1:4" x14ac:dyDescent="0.35">
      <c r="A6787">
        <v>7131</v>
      </c>
      <c r="B6787" t="s">
        <v>23093</v>
      </c>
      <c r="C6787">
        <v>0</v>
      </c>
      <c r="D6787" s="296">
        <v>12.82</v>
      </c>
    </row>
    <row r="6788" spans="1:4" x14ac:dyDescent="0.35">
      <c r="A6788">
        <v>7132</v>
      </c>
      <c r="B6788" t="s">
        <v>23094</v>
      </c>
      <c r="C6788">
        <v>18</v>
      </c>
      <c r="D6788" s="296">
        <v>6.78</v>
      </c>
    </row>
    <row r="6789" spans="1:4" x14ac:dyDescent="0.35">
      <c r="A6789">
        <v>7133</v>
      </c>
      <c r="B6789" t="s">
        <v>23095</v>
      </c>
      <c r="C6789">
        <v>0</v>
      </c>
      <c r="D6789" s="296">
        <v>518.4</v>
      </c>
    </row>
    <row r="6790" spans="1:4" x14ac:dyDescent="0.35">
      <c r="A6790">
        <v>7134</v>
      </c>
      <c r="B6790" t="s">
        <v>23096</v>
      </c>
      <c r="C6790">
        <v>72</v>
      </c>
      <c r="D6790" s="296">
        <v>12.967000000000001</v>
      </c>
    </row>
    <row r="6791" spans="1:4" x14ac:dyDescent="0.35">
      <c r="A6791">
        <v>7135</v>
      </c>
      <c r="B6791" t="s">
        <v>23097</v>
      </c>
      <c r="C6791">
        <v>72</v>
      </c>
      <c r="D6791" s="296">
        <v>12.967000000000001</v>
      </c>
    </row>
    <row r="6792" spans="1:4" x14ac:dyDescent="0.35">
      <c r="A6792">
        <v>7136</v>
      </c>
      <c r="B6792" t="s">
        <v>23098</v>
      </c>
      <c r="C6792">
        <v>0</v>
      </c>
      <c r="D6792" s="296">
        <v>14.25</v>
      </c>
    </row>
    <row r="6793" spans="1:4" x14ac:dyDescent="0.35">
      <c r="A6793">
        <v>7137</v>
      </c>
      <c r="B6793" t="s">
        <v>23099</v>
      </c>
      <c r="C6793">
        <v>0</v>
      </c>
      <c r="D6793" s="296">
        <v>28.03</v>
      </c>
    </row>
    <row r="6794" spans="1:4" x14ac:dyDescent="0.35">
      <c r="A6794">
        <v>7138</v>
      </c>
      <c r="B6794" t="s">
        <v>23100</v>
      </c>
      <c r="C6794">
        <v>6</v>
      </c>
      <c r="D6794" s="296">
        <v>5.34</v>
      </c>
    </row>
    <row r="6795" spans="1:4" x14ac:dyDescent="0.35">
      <c r="A6795">
        <v>7139</v>
      </c>
      <c r="B6795" t="s">
        <v>23101</v>
      </c>
      <c r="C6795">
        <v>0</v>
      </c>
      <c r="D6795" s="296">
        <v>7.13</v>
      </c>
    </row>
    <row r="6796" spans="1:4" x14ac:dyDescent="0.35">
      <c r="A6796">
        <v>7140</v>
      </c>
      <c r="B6796" t="s">
        <v>23102</v>
      </c>
      <c r="C6796">
        <v>6</v>
      </c>
      <c r="D6796" s="296">
        <v>6.6230000000000002</v>
      </c>
    </row>
    <row r="6797" spans="1:4" x14ac:dyDescent="0.35">
      <c r="A6797">
        <v>7141</v>
      </c>
      <c r="B6797" t="s">
        <v>23103</v>
      </c>
      <c r="C6797">
        <v>6</v>
      </c>
      <c r="D6797" s="296">
        <v>15.36</v>
      </c>
    </row>
    <row r="6798" spans="1:4" x14ac:dyDescent="0.35">
      <c r="A6798">
        <v>7142</v>
      </c>
      <c r="B6798" t="s">
        <v>23104</v>
      </c>
      <c r="C6798">
        <v>0</v>
      </c>
      <c r="D6798" s="296">
        <v>10.75</v>
      </c>
    </row>
    <row r="6799" spans="1:4" x14ac:dyDescent="0.35">
      <c r="A6799">
        <v>7143</v>
      </c>
      <c r="B6799" t="s">
        <v>23105</v>
      </c>
      <c r="C6799">
        <v>0</v>
      </c>
      <c r="D6799" s="296">
        <v>26.4</v>
      </c>
    </row>
    <row r="6800" spans="1:4" x14ac:dyDescent="0.35">
      <c r="A6800">
        <v>7144</v>
      </c>
      <c r="B6800" t="s">
        <v>23106</v>
      </c>
      <c r="C6800">
        <v>0</v>
      </c>
      <c r="D6800" s="296">
        <v>8.64</v>
      </c>
    </row>
    <row r="6801" spans="1:4" x14ac:dyDescent="0.35">
      <c r="A6801">
        <v>7145</v>
      </c>
      <c r="B6801" t="s">
        <v>23107</v>
      </c>
      <c r="C6801">
        <v>0</v>
      </c>
      <c r="D6801" s="296">
        <v>20.52</v>
      </c>
    </row>
    <row r="6802" spans="1:4" x14ac:dyDescent="0.35">
      <c r="A6802">
        <v>7146</v>
      </c>
      <c r="B6802" t="s">
        <v>23108</v>
      </c>
      <c r="C6802">
        <v>0</v>
      </c>
      <c r="D6802" s="296">
        <v>598.04999999999995</v>
      </c>
    </row>
    <row r="6803" spans="1:4" x14ac:dyDescent="0.35">
      <c r="A6803">
        <v>7147</v>
      </c>
      <c r="B6803" t="s">
        <v>23109</v>
      </c>
      <c r="C6803">
        <v>0</v>
      </c>
      <c r="D6803" s="296">
        <v>518.04999999999995</v>
      </c>
    </row>
    <row r="6804" spans="1:4" x14ac:dyDescent="0.35">
      <c r="A6804">
        <v>7148</v>
      </c>
      <c r="B6804" t="s">
        <v>23110</v>
      </c>
      <c r="C6804">
        <v>0</v>
      </c>
      <c r="D6804" s="296">
        <v>23.09</v>
      </c>
    </row>
    <row r="6805" spans="1:4" x14ac:dyDescent="0.35">
      <c r="A6805">
        <v>7149</v>
      </c>
      <c r="B6805" t="s">
        <v>23111</v>
      </c>
      <c r="C6805">
        <v>0</v>
      </c>
      <c r="D6805" s="296">
        <v>24.62</v>
      </c>
    </row>
    <row r="6806" spans="1:4" x14ac:dyDescent="0.35">
      <c r="A6806">
        <v>7150</v>
      </c>
      <c r="B6806" t="s">
        <v>23112</v>
      </c>
      <c r="C6806">
        <v>0</v>
      </c>
      <c r="D6806" s="296">
        <v>8.82</v>
      </c>
    </row>
    <row r="6807" spans="1:4" x14ac:dyDescent="0.35">
      <c r="A6807">
        <v>7151</v>
      </c>
      <c r="B6807" t="s">
        <v>23113</v>
      </c>
      <c r="C6807">
        <v>6</v>
      </c>
      <c r="D6807" s="296">
        <v>9.9499999999999993</v>
      </c>
    </row>
    <row r="6808" spans="1:4" x14ac:dyDescent="0.35">
      <c r="A6808">
        <v>7152</v>
      </c>
      <c r="B6808" t="s">
        <v>23114</v>
      </c>
      <c r="C6808">
        <v>3</v>
      </c>
      <c r="D6808" s="296">
        <v>30.02</v>
      </c>
    </row>
    <row r="6809" spans="1:4" x14ac:dyDescent="0.35">
      <c r="A6809">
        <v>7153</v>
      </c>
      <c r="B6809" t="s">
        <v>23115</v>
      </c>
      <c r="C6809">
        <v>15023</v>
      </c>
      <c r="D6809" s="296">
        <v>8.52</v>
      </c>
    </row>
    <row r="6810" spans="1:4" x14ac:dyDescent="0.35">
      <c r="A6810">
        <v>7154</v>
      </c>
      <c r="B6810" t="s">
        <v>23116</v>
      </c>
      <c r="C6810">
        <v>12</v>
      </c>
      <c r="D6810" s="296">
        <v>8.48</v>
      </c>
    </row>
    <row r="6811" spans="1:4" x14ac:dyDescent="0.35">
      <c r="A6811">
        <v>7155</v>
      </c>
      <c r="B6811" t="s">
        <v>23117</v>
      </c>
      <c r="C6811">
        <v>6</v>
      </c>
      <c r="D6811" s="296">
        <v>13.74</v>
      </c>
    </row>
    <row r="6812" spans="1:4" x14ac:dyDescent="0.35">
      <c r="A6812">
        <v>7156</v>
      </c>
      <c r="B6812" t="s">
        <v>23118</v>
      </c>
      <c r="C6812">
        <v>6</v>
      </c>
      <c r="D6812" s="296">
        <v>25.17</v>
      </c>
    </row>
    <row r="6813" spans="1:4" x14ac:dyDescent="0.35">
      <c r="A6813">
        <v>7157</v>
      </c>
      <c r="B6813" t="s">
        <v>23119</v>
      </c>
      <c r="C6813">
        <v>6</v>
      </c>
      <c r="D6813" s="296">
        <v>7.13</v>
      </c>
    </row>
    <row r="6814" spans="1:4" x14ac:dyDescent="0.35">
      <c r="A6814">
        <v>7158</v>
      </c>
      <c r="B6814" t="s">
        <v>23120</v>
      </c>
      <c r="C6814">
        <v>0</v>
      </c>
      <c r="D6814" s="296">
        <v>320.18</v>
      </c>
    </row>
    <row r="6815" spans="1:4" x14ac:dyDescent="0.35">
      <c r="A6815">
        <v>7159</v>
      </c>
      <c r="B6815" t="s">
        <v>23121</v>
      </c>
      <c r="C6815">
        <v>0</v>
      </c>
      <c r="D6815" s="296">
        <v>8.4600000000000009</v>
      </c>
    </row>
    <row r="6816" spans="1:4" x14ac:dyDescent="0.35">
      <c r="A6816">
        <v>7160</v>
      </c>
      <c r="B6816" t="s">
        <v>23122</v>
      </c>
      <c r="C6816">
        <v>12</v>
      </c>
      <c r="D6816" s="296">
        <v>9.7899999999999991</v>
      </c>
    </row>
    <row r="6817" spans="1:4" x14ac:dyDescent="0.35">
      <c r="A6817">
        <v>7161</v>
      </c>
      <c r="B6817" t="s">
        <v>23123</v>
      </c>
      <c r="C6817">
        <v>12</v>
      </c>
      <c r="D6817" s="296">
        <v>11.34</v>
      </c>
    </row>
    <row r="6818" spans="1:4" x14ac:dyDescent="0.35">
      <c r="A6818">
        <v>7162</v>
      </c>
      <c r="B6818" t="s">
        <v>23124</v>
      </c>
      <c r="C6818">
        <v>0</v>
      </c>
      <c r="D6818" s="296">
        <v>40.380000000000003</v>
      </c>
    </row>
    <row r="6819" spans="1:4" x14ac:dyDescent="0.35">
      <c r="A6819">
        <v>7163</v>
      </c>
      <c r="B6819" t="s">
        <v>23125</v>
      </c>
      <c r="C6819">
        <v>6</v>
      </c>
      <c r="D6819" s="296">
        <v>26.13</v>
      </c>
    </row>
    <row r="6820" spans="1:4" x14ac:dyDescent="0.35">
      <c r="A6820">
        <v>7164</v>
      </c>
      <c r="B6820" t="s">
        <v>23126</v>
      </c>
      <c r="C6820">
        <v>18</v>
      </c>
      <c r="D6820" s="296">
        <v>5.35</v>
      </c>
    </row>
    <row r="6821" spans="1:4" x14ac:dyDescent="0.35">
      <c r="A6821">
        <v>7165</v>
      </c>
      <c r="B6821" t="s">
        <v>23127</v>
      </c>
      <c r="C6821">
        <v>0</v>
      </c>
      <c r="D6821" s="296">
        <v>35.42</v>
      </c>
    </row>
    <row r="6822" spans="1:4" x14ac:dyDescent="0.35">
      <c r="A6822">
        <v>7166</v>
      </c>
      <c r="B6822" t="s">
        <v>23128</v>
      </c>
      <c r="C6822">
        <v>0</v>
      </c>
      <c r="D6822" s="296">
        <v>15.68</v>
      </c>
    </row>
    <row r="6823" spans="1:4" x14ac:dyDescent="0.35">
      <c r="A6823">
        <v>7167</v>
      </c>
      <c r="B6823" t="s">
        <v>23129</v>
      </c>
      <c r="C6823">
        <v>0</v>
      </c>
      <c r="D6823" s="296">
        <v>20.488</v>
      </c>
    </row>
    <row r="6824" spans="1:4" x14ac:dyDescent="0.35">
      <c r="A6824">
        <v>7168</v>
      </c>
      <c r="B6824" t="s">
        <v>23130</v>
      </c>
      <c r="C6824">
        <v>12</v>
      </c>
      <c r="D6824" s="296">
        <v>4.9550000000000001</v>
      </c>
    </row>
    <row r="6825" spans="1:4" x14ac:dyDescent="0.35">
      <c r="A6825">
        <v>7169</v>
      </c>
      <c r="B6825" t="s">
        <v>23131</v>
      </c>
      <c r="C6825">
        <v>0</v>
      </c>
      <c r="D6825" s="296">
        <v>4.9550000000000001</v>
      </c>
    </row>
    <row r="6826" spans="1:4" x14ac:dyDescent="0.35">
      <c r="A6826">
        <v>7170</v>
      </c>
      <c r="B6826" t="s">
        <v>23132</v>
      </c>
      <c r="C6826">
        <v>6</v>
      </c>
      <c r="D6826" s="296">
        <v>21</v>
      </c>
    </row>
    <row r="6827" spans="1:4" x14ac:dyDescent="0.35">
      <c r="A6827">
        <v>7171</v>
      </c>
      <c r="B6827" t="s">
        <v>23133</v>
      </c>
      <c r="C6827">
        <v>6</v>
      </c>
      <c r="D6827" s="296">
        <v>18.111000000000001</v>
      </c>
    </row>
    <row r="6828" spans="1:4" x14ac:dyDescent="0.35">
      <c r="A6828">
        <v>7172</v>
      </c>
      <c r="B6828" t="s">
        <v>23134</v>
      </c>
      <c r="C6828">
        <v>0</v>
      </c>
      <c r="D6828" s="296">
        <v>22.08</v>
      </c>
    </row>
    <row r="6829" spans="1:4" x14ac:dyDescent="0.35">
      <c r="A6829">
        <v>7173</v>
      </c>
      <c r="B6829" t="s">
        <v>23135</v>
      </c>
      <c r="C6829">
        <v>36</v>
      </c>
      <c r="D6829" s="296">
        <v>3.6</v>
      </c>
    </row>
    <row r="6830" spans="1:4" x14ac:dyDescent="0.35">
      <c r="A6830">
        <v>7174</v>
      </c>
      <c r="B6830" t="s">
        <v>23136</v>
      </c>
      <c r="C6830">
        <v>54</v>
      </c>
      <c r="D6830" s="296">
        <v>4.68</v>
      </c>
    </row>
    <row r="6831" spans="1:4" x14ac:dyDescent="0.35">
      <c r="A6831">
        <v>7175</v>
      </c>
      <c r="B6831" t="s">
        <v>23137</v>
      </c>
      <c r="C6831">
        <v>0</v>
      </c>
      <c r="D6831" s="296">
        <v>34.36</v>
      </c>
    </row>
    <row r="6832" spans="1:4" x14ac:dyDescent="0.35">
      <c r="A6832">
        <v>7176</v>
      </c>
      <c r="B6832" t="s">
        <v>23138</v>
      </c>
      <c r="C6832">
        <v>0</v>
      </c>
      <c r="D6832" s="296">
        <v>14.03</v>
      </c>
    </row>
    <row r="6833" spans="1:4" x14ac:dyDescent="0.35">
      <c r="A6833">
        <v>7177</v>
      </c>
      <c r="B6833" t="s">
        <v>23139</v>
      </c>
      <c r="C6833">
        <v>0</v>
      </c>
      <c r="D6833" s="296">
        <v>162.28</v>
      </c>
    </row>
    <row r="6834" spans="1:4" x14ac:dyDescent="0.35">
      <c r="A6834">
        <v>7178</v>
      </c>
      <c r="B6834" t="s">
        <v>23140</v>
      </c>
      <c r="C6834">
        <v>0</v>
      </c>
      <c r="D6834" s="296">
        <v>15.57</v>
      </c>
    </row>
    <row r="6835" spans="1:4" x14ac:dyDescent="0.35">
      <c r="A6835">
        <v>7179</v>
      </c>
      <c r="B6835" t="s">
        <v>23141</v>
      </c>
      <c r="C6835">
        <v>0</v>
      </c>
      <c r="D6835" s="296">
        <v>32.68</v>
      </c>
    </row>
    <row r="6836" spans="1:4" x14ac:dyDescent="0.35">
      <c r="A6836">
        <v>7180</v>
      </c>
      <c r="B6836" t="s">
        <v>23142</v>
      </c>
      <c r="C6836">
        <v>0</v>
      </c>
      <c r="D6836" s="296">
        <v>32.4</v>
      </c>
    </row>
    <row r="6837" spans="1:4" x14ac:dyDescent="0.35">
      <c r="A6837">
        <v>7181</v>
      </c>
      <c r="B6837" t="s">
        <v>23143</v>
      </c>
      <c r="C6837">
        <v>0</v>
      </c>
      <c r="D6837" s="296">
        <v>20.9</v>
      </c>
    </row>
    <row r="6838" spans="1:4" x14ac:dyDescent="0.35">
      <c r="A6838">
        <v>7182</v>
      </c>
      <c r="B6838" t="s">
        <v>23144</v>
      </c>
      <c r="C6838">
        <v>120</v>
      </c>
      <c r="D6838" s="296">
        <v>11.41</v>
      </c>
    </row>
    <row r="6839" spans="1:4" x14ac:dyDescent="0.35">
      <c r="A6839">
        <v>7183</v>
      </c>
      <c r="B6839" t="s">
        <v>23145</v>
      </c>
      <c r="C6839">
        <v>120</v>
      </c>
      <c r="D6839" s="296">
        <v>9.44</v>
      </c>
    </row>
    <row r="6840" spans="1:4" x14ac:dyDescent="0.35">
      <c r="A6840">
        <v>7184</v>
      </c>
      <c r="B6840" t="s">
        <v>23146</v>
      </c>
      <c r="C6840">
        <v>120</v>
      </c>
      <c r="D6840" s="296">
        <v>11</v>
      </c>
    </row>
    <row r="6841" spans="1:4" x14ac:dyDescent="0.35">
      <c r="A6841">
        <v>7185</v>
      </c>
      <c r="B6841" t="s">
        <v>23147</v>
      </c>
      <c r="C6841">
        <v>60</v>
      </c>
      <c r="D6841" s="296">
        <v>13.58</v>
      </c>
    </row>
    <row r="6842" spans="1:4" x14ac:dyDescent="0.35">
      <c r="A6842">
        <v>7186</v>
      </c>
      <c r="B6842" t="s">
        <v>23148</v>
      </c>
      <c r="C6842">
        <v>300</v>
      </c>
      <c r="D6842" s="296">
        <v>15.49</v>
      </c>
    </row>
    <row r="6843" spans="1:4" x14ac:dyDescent="0.35">
      <c r="A6843">
        <v>7187</v>
      </c>
      <c r="B6843" t="s">
        <v>23149</v>
      </c>
      <c r="C6843">
        <v>300</v>
      </c>
      <c r="D6843" s="296">
        <v>16.329999999999998</v>
      </c>
    </row>
    <row r="6844" spans="1:4" x14ac:dyDescent="0.35">
      <c r="A6844">
        <v>7188</v>
      </c>
      <c r="B6844" t="s">
        <v>23150</v>
      </c>
      <c r="C6844">
        <v>600</v>
      </c>
      <c r="D6844" s="296">
        <v>13.79</v>
      </c>
    </row>
    <row r="6845" spans="1:4" x14ac:dyDescent="0.35">
      <c r="A6845">
        <v>7189</v>
      </c>
      <c r="B6845" t="s">
        <v>23151</v>
      </c>
      <c r="C6845">
        <v>60</v>
      </c>
      <c r="D6845" s="296">
        <v>14.16</v>
      </c>
    </row>
    <row r="6846" spans="1:4" x14ac:dyDescent="0.35">
      <c r="A6846">
        <v>7190</v>
      </c>
      <c r="B6846" t="s">
        <v>23152</v>
      </c>
      <c r="C6846">
        <v>0</v>
      </c>
      <c r="D6846" s="296">
        <v>23.51</v>
      </c>
    </row>
    <row r="6847" spans="1:4" x14ac:dyDescent="0.35">
      <c r="A6847">
        <v>7191</v>
      </c>
      <c r="B6847" t="s">
        <v>23153</v>
      </c>
      <c r="C6847">
        <v>24</v>
      </c>
      <c r="D6847" s="296">
        <v>4.9800000000000004</v>
      </c>
    </row>
    <row r="6848" spans="1:4" x14ac:dyDescent="0.35">
      <c r="A6848">
        <v>7192</v>
      </c>
      <c r="B6848" t="s">
        <v>23154</v>
      </c>
      <c r="C6848">
        <v>0</v>
      </c>
      <c r="D6848" s="296">
        <v>14.44</v>
      </c>
    </row>
    <row r="6849" spans="1:4" x14ac:dyDescent="0.35">
      <c r="A6849">
        <v>7193</v>
      </c>
      <c r="B6849" t="s">
        <v>23155</v>
      </c>
      <c r="C6849">
        <v>6</v>
      </c>
      <c r="D6849" s="296">
        <v>25.65</v>
      </c>
    </row>
    <row r="6850" spans="1:4" x14ac:dyDescent="0.35">
      <c r="A6850">
        <v>7194</v>
      </c>
      <c r="B6850" t="s">
        <v>23156</v>
      </c>
      <c r="C6850">
        <v>0</v>
      </c>
      <c r="D6850" s="296">
        <v>18.5</v>
      </c>
    </row>
    <row r="6851" spans="1:4" x14ac:dyDescent="0.35">
      <c r="A6851">
        <v>7195</v>
      </c>
      <c r="B6851" t="s">
        <v>23157</v>
      </c>
      <c r="C6851">
        <v>3</v>
      </c>
      <c r="D6851" s="296">
        <v>41.47</v>
      </c>
    </row>
    <row r="6852" spans="1:4" x14ac:dyDescent="0.35">
      <c r="A6852">
        <v>7196</v>
      </c>
      <c r="B6852" t="s">
        <v>23158</v>
      </c>
      <c r="C6852">
        <v>0</v>
      </c>
      <c r="D6852" s="296">
        <v>37.270000000000003</v>
      </c>
    </row>
    <row r="6853" spans="1:4" x14ac:dyDescent="0.35">
      <c r="A6853">
        <v>7197</v>
      </c>
      <c r="B6853" t="s">
        <v>23159</v>
      </c>
      <c r="C6853">
        <v>0</v>
      </c>
      <c r="D6853" s="296">
        <v>16.670000000000002</v>
      </c>
    </row>
    <row r="6854" spans="1:4" x14ac:dyDescent="0.35">
      <c r="A6854">
        <v>7198</v>
      </c>
      <c r="B6854" t="s">
        <v>23160</v>
      </c>
      <c r="C6854">
        <v>0</v>
      </c>
      <c r="D6854" s="296">
        <v>9.42</v>
      </c>
    </row>
    <row r="6855" spans="1:4" x14ac:dyDescent="0.35">
      <c r="A6855">
        <v>7199</v>
      </c>
      <c r="B6855" t="s">
        <v>23161</v>
      </c>
      <c r="C6855">
        <v>0</v>
      </c>
      <c r="D6855" s="296">
        <v>25.83</v>
      </c>
    </row>
    <row r="6856" spans="1:4" x14ac:dyDescent="0.35">
      <c r="A6856">
        <v>7200</v>
      </c>
      <c r="B6856" t="s">
        <v>23162</v>
      </c>
      <c r="C6856">
        <v>0</v>
      </c>
      <c r="D6856" s="296">
        <v>15.05</v>
      </c>
    </row>
    <row r="6857" spans="1:4" x14ac:dyDescent="0.35">
      <c r="A6857">
        <v>7201</v>
      </c>
      <c r="B6857" t="s">
        <v>23163</v>
      </c>
      <c r="C6857">
        <v>3</v>
      </c>
      <c r="D6857" s="296">
        <v>18.491</v>
      </c>
    </row>
    <row r="6858" spans="1:4" x14ac:dyDescent="0.35">
      <c r="A6858">
        <v>7202</v>
      </c>
      <c r="B6858" t="s">
        <v>23164</v>
      </c>
      <c r="C6858">
        <v>3</v>
      </c>
      <c r="D6858" s="296">
        <v>26.14</v>
      </c>
    </row>
    <row r="6859" spans="1:4" x14ac:dyDescent="0.35">
      <c r="A6859">
        <v>7203</v>
      </c>
      <c r="B6859" t="s">
        <v>23165</v>
      </c>
      <c r="C6859">
        <v>0</v>
      </c>
      <c r="D6859" s="296">
        <v>11.25</v>
      </c>
    </row>
    <row r="6860" spans="1:4" x14ac:dyDescent="0.35">
      <c r="A6860">
        <v>7204</v>
      </c>
      <c r="B6860" t="s">
        <v>23166</v>
      </c>
      <c r="C6860">
        <v>0</v>
      </c>
      <c r="D6860" s="296">
        <v>31.18</v>
      </c>
    </row>
    <row r="6861" spans="1:4" x14ac:dyDescent="0.35">
      <c r="A6861">
        <v>7205</v>
      </c>
      <c r="B6861" t="s">
        <v>23167</v>
      </c>
      <c r="C6861">
        <v>0</v>
      </c>
      <c r="D6861" s="296">
        <v>31.18</v>
      </c>
    </row>
    <row r="6862" spans="1:4" x14ac:dyDescent="0.35">
      <c r="A6862">
        <v>7206</v>
      </c>
      <c r="B6862" t="s">
        <v>23168</v>
      </c>
      <c r="C6862">
        <v>0</v>
      </c>
      <c r="D6862" s="296">
        <v>46.22</v>
      </c>
    </row>
    <row r="6863" spans="1:4" x14ac:dyDescent="0.35">
      <c r="A6863">
        <v>7207</v>
      </c>
      <c r="B6863" t="s">
        <v>23169</v>
      </c>
      <c r="C6863">
        <v>0</v>
      </c>
      <c r="D6863" s="296">
        <v>40.380000000000003</v>
      </c>
    </row>
    <row r="6864" spans="1:4" x14ac:dyDescent="0.35">
      <c r="A6864">
        <v>7208</v>
      </c>
      <c r="B6864" t="s">
        <v>23170</v>
      </c>
      <c r="C6864">
        <v>0</v>
      </c>
      <c r="D6864" s="296">
        <v>35.700000000000003</v>
      </c>
    </row>
    <row r="6865" spans="1:4" x14ac:dyDescent="0.35">
      <c r="A6865">
        <v>7209</v>
      </c>
      <c r="B6865" t="s">
        <v>23171</v>
      </c>
      <c r="C6865">
        <v>3</v>
      </c>
      <c r="D6865" s="296">
        <v>20</v>
      </c>
    </row>
    <row r="6866" spans="1:4" x14ac:dyDescent="0.35">
      <c r="A6866">
        <v>7210</v>
      </c>
      <c r="B6866" t="s">
        <v>23172</v>
      </c>
      <c r="C6866">
        <v>3</v>
      </c>
      <c r="D6866" s="296">
        <v>18.5</v>
      </c>
    </row>
    <row r="6867" spans="1:4" x14ac:dyDescent="0.35">
      <c r="A6867">
        <v>7211</v>
      </c>
      <c r="B6867" t="s">
        <v>23173</v>
      </c>
      <c r="C6867">
        <v>0</v>
      </c>
      <c r="D6867" s="296">
        <v>20</v>
      </c>
    </row>
    <row r="6868" spans="1:4" x14ac:dyDescent="0.35">
      <c r="A6868">
        <v>7212</v>
      </c>
      <c r="B6868" t="s">
        <v>23174</v>
      </c>
      <c r="C6868">
        <v>0</v>
      </c>
      <c r="D6868" s="296">
        <v>20</v>
      </c>
    </row>
    <row r="6869" spans="1:4" x14ac:dyDescent="0.35">
      <c r="A6869">
        <v>7213</v>
      </c>
      <c r="B6869" t="s">
        <v>23175</v>
      </c>
      <c r="C6869">
        <v>6</v>
      </c>
      <c r="D6869" s="296">
        <v>9.3000000000000007</v>
      </c>
    </row>
    <row r="6870" spans="1:4" x14ac:dyDescent="0.35">
      <c r="A6870">
        <v>7214</v>
      </c>
      <c r="B6870" t="s">
        <v>23176</v>
      </c>
      <c r="C6870">
        <v>0</v>
      </c>
      <c r="D6870" s="296">
        <v>7.3</v>
      </c>
    </row>
    <row r="6871" spans="1:4" x14ac:dyDescent="0.35">
      <c r="A6871">
        <v>7215</v>
      </c>
      <c r="B6871" t="s">
        <v>23177</v>
      </c>
      <c r="C6871">
        <v>6</v>
      </c>
      <c r="D6871" s="296">
        <v>18.5</v>
      </c>
    </row>
    <row r="6872" spans="1:4" x14ac:dyDescent="0.35">
      <c r="A6872">
        <v>7216</v>
      </c>
      <c r="B6872" t="s">
        <v>23178</v>
      </c>
      <c r="C6872">
        <v>0</v>
      </c>
      <c r="D6872" s="296">
        <v>16.68</v>
      </c>
    </row>
    <row r="6873" spans="1:4" x14ac:dyDescent="0.35">
      <c r="A6873">
        <v>7217</v>
      </c>
      <c r="B6873" t="s">
        <v>23179</v>
      </c>
      <c r="C6873">
        <v>0</v>
      </c>
      <c r="D6873" s="296">
        <v>18</v>
      </c>
    </row>
    <row r="6874" spans="1:4" x14ac:dyDescent="0.35">
      <c r="A6874">
        <v>7218</v>
      </c>
      <c r="B6874" t="s">
        <v>23180</v>
      </c>
      <c r="C6874">
        <v>0</v>
      </c>
      <c r="D6874" s="296">
        <v>10.4</v>
      </c>
    </row>
    <row r="6875" spans="1:4" x14ac:dyDescent="0.35">
      <c r="A6875">
        <v>7219</v>
      </c>
      <c r="B6875" t="s">
        <v>23181</v>
      </c>
      <c r="C6875">
        <v>3</v>
      </c>
      <c r="D6875" s="296">
        <v>19.100000000000001</v>
      </c>
    </row>
    <row r="6876" spans="1:4" x14ac:dyDescent="0.35">
      <c r="A6876">
        <v>7220</v>
      </c>
      <c r="B6876" t="s">
        <v>23182</v>
      </c>
      <c r="C6876">
        <v>3</v>
      </c>
      <c r="D6876" s="296">
        <v>19.100000000000001</v>
      </c>
    </row>
    <row r="6877" spans="1:4" x14ac:dyDescent="0.35">
      <c r="A6877">
        <v>7221</v>
      </c>
      <c r="B6877" t="s">
        <v>23183</v>
      </c>
      <c r="C6877">
        <v>0</v>
      </c>
      <c r="D6877" s="296">
        <v>14.21</v>
      </c>
    </row>
    <row r="6878" spans="1:4" x14ac:dyDescent="0.35">
      <c r="A6878">
        <v>7222</v>
      </c>
      <c r="B6878" t="s">
        <v>23184</v>
      </c>
      <c r="C6878">
        <v>0</v>
      </c>
      <c r="D6878" s="296">
        <v>14.21</v>
      </c>
    </row>
    <row r="6879" spans="1:4" x14ac:dyDescent="0.35">
      <c r="A6879">
        <v>7223</v>
      </c>
      <c r="B6879" t="s">
        <v>23185</v>
      </c>
      <c r="C6879">
        <v>0</v>
      </c>
      <c r="D6879" s="296">
        <v>29.38</v>
      </c>
    </row>
    <row r="6880" spans="1:4" x14ac:dyDescent="0.35">
      <c r="A6880">
        <v>7224</v>
      </c>
      <c r="B6880" t="s">
        <v>23186</v>
      </c>
      <c r="C6880">
        <v>0</v>
      </c>
      <c r="D6880" s="296">
        <v>60</v>
      </c>
    </row>
    <row r="6881" spans="1:4" x14ac:dyDescent="0.35">
      <c r="A6881">
        <v>7225</v>
      </c>
      <c r="B6881" t="s">
        <v>23187</v>
      </c>
      <c r="C6881">
        <v>0</v>
      </c>
      <c r="D6881" s="296">
        <v>63.38</v>
      </c>
    </row>
    <row r="6882" spans="1:4" x14ac:dyDescent="0.35">
      <c r="A6882">
        <v>7226</v>
      </c>
      <c r="B6882" t="s">
        <v>23188</v>
      </c>
      <c r="C6882">
        <v>0</v>
      </c>
      <c r="D6882" s="296">
        <v>65.73</v>
      </c>
    </row>
    <row r="6883" spans="1:4" x14ac:dyDescent="0.35">
      <c r="A6883">
        <v>7227</v>
      </c>
      <c r="B6883" t="s">
        <v>23189</v>
      </c>
      <c r="C6883">
        <v>0</v>
      </c>
      <c r="D6883" s="296">
        <v>33</v>
      </c>
    </row>
    <row r="6884" spans="1:4" x14ac:dyDescent="0.35">
      <c r="A6884">
        <v>7228</v>
      </c>
      <c r="B6884" t="s">
        <v>23190</v>
      </c>
      <c r="C6884">
        <v>0</v>
      </c>
      <c r="D6884" s="296">
        <v>27.95</v>
      </c>
    </row>
    <row r="6885" spans="1:4" x14ac:dyDescent="0.35">
      <c r="A6885">
        <v>7229</v>
      </c>
      <c r="B6885" t="s">
        <v>23191</v>
      </c>
      <c r="C6885">
        <v>6</v>
      </c>
      <c r="D6885" s="296">
        <v>25.94</v>
      </c>
    </row>
    <row r="6886" spans="1:4" x14ac:dyDescent="0.35">
      <c r="A6886">
        <v>7230</v>
      </c>
      <c r="B6886" t="s">
        <v>23192</v>
      </c>
      <c r="C6886">
        <v>0</v>
      </c>
      <c r="D6886" s="296">
        <v>36.1</v>
      </c>
    </row>
    <row r="6887" spans="1:4" x14ac:dyDescent="0.35">
      <c r="A6887">
        <v>7231</v>
      </c>
      <c r="B6887" t="s">
        <v>23193</v>
      </c>
      <c r="C6887">
        <v>0</v>
      </c>
      <c r="D6887" s="296">
        <v>8.93</v>
      </c>
    </row>
    <row r="6888" spans="1:4" x14ac:dyDescent="0.35">
      <c r="A6888">
        <v>7232</v>
      </c>
      <c r="B6888" t="s">
        <v>23194</v>
      </c>
      <c r="C6888">
        <v>0</v>
      </c>
      <c r="D6888" s="296">
        <v>26.13</v>
      </c>
    </row>
    <row r="6889" spans="1:4" x14ac:dyDescent="0.35">
      <c r="A6889">
        <v>7233</v>
      </c>
      <c r="B6889" t="s">
        <v>23195</v>
      </c>
      <c r="C6889">
        <v>0</v>
      </c>
      <c r="D6889" s="296">
        <v>30.04</v>
      </c>
    </row>
    <row r="6890" spans="1:4" x14ac:dyDescent="0.35">
      <c r="A6890">
        <v>7234</v>
      </c>
      <c r="B6890" t="s">
        <v>23196</v>
      </c>
      <c r="C6890">
        <v>0</v>
      </c>
      <c r="D6890" s="296">
        <v>17.5</v>
      </c>
    </row>
    <row r="6891" spans="1:4" x14ac:dyDescent="0.35">
      <c r="A6891">
        <v>7235</v>
      </c>
      <c r="B6891" t="s">
        <v>23197</v>
      </c>
      <c r="C6891">
        <v>0</v>
      </c>
      <c r="D6891" s="296">
        <v>14.73</v>
      </c>
    </row>
    <row r="6892" spans="1:4" x14ac:dyDescent="0.35">
      <c r="A6892">
        <v>7236</v>
      </c>
      <c r="B6892" t="s">
        <v>23198</v>
      </c>
      <c r="C6892">
        <v>0</v>
      </c>
      <c r="D6892" s="296">
        <v>8.5500000000000007</v>
      </c>
    </row>
    <row r="6893" spans="1:4" x14ac:dyDescent="0.35">
      <c r="A6893">
        <v>7237</v>
      </c>
      <c r="B6893" t="s">
        <v>23199</v>
      </c>
      <c r="C6893">
        <v>0</v>
      </c>
      <c r="D6893" s="296">
        <v>8.5500000000000007</v>
      </c>
    </row>
    <row r="6894" spans="1:4" x14ac:dyDescent="0.35">
      <c r="A6894">
        <v>7238</v>
      </c>
      <c r="B6894" t="s">
        <v>23200</v>
      </c>
      <c r="C6894">
        <v>0</v>
      </c>
      <c r="D6894" s="296">
        <v>10.17</v>
      </c>
    </row>
    <row r="6895" spans="1:4" x14ac:dyDescent="0.35">
      <c r="A6895">
        <v>7239</v>
      </c>
      <c r="B6895" t="s">
        <v>23201</v>
      </c>
      <c r="C6895">
        <v>0</v>
      </c>
      <c r="D6895" s="296">
        <v>25.21</v>
      </c>
    </row>
    <row r="6896" spans="1:4" x14ac:dyDescent="0.35">
      <c r="A6896">
        <v>7240</v>
      </c>
      <c r="B6896" t="s">
        <v>23202</v>
      </c>
      <c r="C6896">
        <v>0</v>
      </c>
      <c r="D6896" s="296">
        <v>18.34</v>
      </c>
    </row>
    <row r="6897" spans="1:4" x14ac:dyDescent="0.35">
      <c r="A6897">
        <v>7241</v>
      </c>
      <c r="B6897" t="s">
        <v>23203</v>
      </c>
      <c r="C6897">
        <v>0</v>
      </c>
      <c r="D6897" s="296">
        <v>2.48</v>
      </c>
    </row>
    <row r="6898" spans="1:4" x14ac:dyDescent="0.35">
      <c r="A6898">
        <v>7242</v>
      </c>
      <c r="B6898" t="s">
        <v>23204</v>
      </c>
      <c r="C6898">
        <v>6</v>
      </c>
      <c r="D6898" s="296">
        <v>4.6100000000000003</v>
      </c>
    </row>
    <row r="6899" spans="1:4" x14ac:dyDescent="0.35">
      <c r="A6899">
        <v>7243</v>
      </c>
      <c r="B6899" t="s">
        <v>23205</v>
      </c>
      <c r="C6899">
        <v>0</v>
      </c>
      <c r="D6899" s="296">
        <v>65.099999999999994</v>
      </c>
    </row>
    <row r="6900" spans="1:4" x14ac:dyDescent="0.35">
      <c r="A6900">
        <v>7244</v>
      </c>
      <c r="B6900" t="s">
        <v>23206</v>
      </c>
      <c r="C6900">
        <v>12</v>
      </c>
      <c r="D6900" s="296">
        <v>7.65</v>
      </c>
    </row>
    <row r="6901" spans="1:4" x14ac:dyDescent="0.35">
      <c r="A6901">
        <v>7245</v>
      </c>
      <c r="B6901" t="s">
        <v>23207</v>
      </c>
      <c r="C6901">
        <v>0</v>
      </c>
      <c r="D6901" s="296">
        <v>7.65</v>
      </c>
    </row>
    <row r="6902" spans="1:4" x14ac:dyDescent="0.35">
      <c r="A6902">
        <v>7246</v>
      </c>
      <c r="B6902" t="s">
        <v>23208</v>
      </c>
      <c r="C6902">
        <v>0</v>
      </c>
      <c r="D6902" s="296">
        <v>7.65</v>
      </c>
    </row>
    <row r="6903" spans="1:4" x14ac:dyDescent="0.35">
      <c r="A6903">
        <v>7247</v>
      </c>
      <c r="B6903" t="s">
        <v>23209</v>
      </c>
      <c r="C6903">
        <v>0</v>
      </c>
      <c r="D6903" s="296">
        <v>24.5</v>
      </c>
    </row>
    <row r="6904" spans="1:4" x14ac:dyDescent="0.35">
      <c r="A6904">
        <v>7248</v>
      </c>
      <c r="B6904" t="s">
        <v>23210</v>
      </c>
      <c r="C6904">
        <v>0</v>
      </c>
      <c r="D6904" s="296">
        <v>14.42</v>
      </c>
    </row>
    <row r="6905" spans="1:4" x14ac:dyDescent="0.35">
      <c r="A6905">
        <v>7249</v>
      </c>
      <c r="B6905" t="s">
        <v>23211</v>
      </c>
      <c r="C6905">
        <v>0</v>
      </c>
      <c r="D6905" s="296">
        <v>6.89</v>
      </c>
    </row>
    <row r="6906" spans="1:4" x14ac:dyDescent="0.35">
      <c r="A6906">
        <v>7250</v>
      </c>
      <c r="B6906" t="s">
        <v>23212</v>
      </c>
      <c r="C6906">
        <v>0</v>
      </c>
      <c r="D6906" s="296">
        <v>9.83</v>
      </c>
    </row>
    <row r="6907" spans="1:4" x14ac:dyDescent="0.35">
      <c r="A6907">
        <v>7251</v>
      </c>
      <c r="B6907" t="s">
        <v>23213</v>
      </c>
      <c r="C6907">
        <v>0</v>
      </c>
      <c r="D6907" s="296">
        <v>47.38</v>
      </c>
    </row>
    <row r="6908" spans="1:4" x14ac:dyDescent="0.35">
      <c r="A6908">
        <v>7252</v>
      </c>
      <c r="B6908" t="s">
        <v>23214</v>
      </c>
      <c r="C6908">
        <v>0</v>
      </c>
      <c r="D6908" s="296">
        <v>16.5</v>
      </c>
    </row>
    <row r="6909" spans="1:4" x14ac:dyDescent="0.35">
      <c r="A6909">
        <v>7253</v>
      </c>
      <c r="B6909" t="s">
        <v>23215</v>
      </c>
      <c r="C6909">
        <v>0</v>
      </c>
      <c r="D6909" s="296">
        <v>73.599999999999994</v>
      </c>
    </row>
    <row r="6910" spans="1:4" x14ac:dyDescent="0.35">
      <c r="A6910">
        <v>7254</v>
      </c>
      <c r="B6910" t="s">
        <v>23216</v>
      </c>
      <c r="C6910">
        <v>0</v>
      </c>
      <c r="D6910" s="296">
        <v>48.23</v>
      </c>
    </row>
    <row r="6911" spans="1:4" x14ac:dyDescent="0.35">
      <c r="A6911">
        <v>7255</v>
      </c>
      <c r="B6911" t="s">
        <v>23217</v>
      </c>
      <c r="C6911">
        <v>0</v>
      </c>
      <c r="D6911" s="296">
        <v>48.03</v>
      </c>
    </row>
    <row r="6912" spans="1:4" x14ac:dyDescent="0.35">
      <c r="A6912">
        <v>7256</v>
      </c>
      <c r="B6912" t="s">
        <v>23218</v>
      </c>
      <c r="C6912">
        <v>0</v>
      </c>
      <c r="D6912" s="296">
        <v>9.3699999999999992</v>
      </c>
    </row>
    <row r="6913" spans="1:4" x14ac:dyDescent="0.35">
      <c r="A6913">
        <v>7257</v>
      </c>
      <c r="B6913" t="s">
        <v>23219</v>
      </c>
      <c r="C6913">
        <v>0</v>
      </c>
      <c r="D6913" s="296">
        <v>20.41</v>
      </c>
    </row>
    <row r="6914" spans="1:4" x14ac:dyDescent="0.35">
      <c r="A6914">
        <v>7258</v>
      </c>
      <c r="B6914" t="s">
        <v>23220</v>
      </c>
      <c r="C6914">
        <v>0</v>
      </c>
      <c r="D6914" s="296">
        <v>11.62</v>
      </c>
    </row>
    <row r="6915" spans="1:4" x14ac:dyDescent="0.35">
      <c r="A6915">
        <v>7259</v>
      </c>
      <c r="B6915" t="s">
        <v>23221</v>
      </c>
      <c r="C6915">
        <v>0</v>
      </c>
      <c r="D6915" s="296">
        <v>20.46</v>
      </c>
    </row>
    <row r="6916" spans="1:4" x14ac:dyDescent="0.35">
      <c r="A6916">
        <v>7260</v>
      </c>
      <c r="B6916" t="s">
        <v>23222</v>
      </c>
      <c r="C6916">
        <v>3</v>
      </c>
      <c r="D6916" s="296">
        <v>14.48</v>
      </c>
    </row>
    <row r="6917" spans="1:4" x14ac:dyDescent="0.35">
      <c r="A6917">
        <v>7261</v>
      </c>
      <c r="B6917" t="s">
        <v>23223</v>
      </c>
      <c r="C6917">
        <v>0</v>
      </c>
      <c r="D6917" s="296">
        <v>305</v>
      </c>
    </row>
    <row r="6918" spans="1:4" x14ac:dyDescent="0.35">
      <c r="A6918">
        <v>7262</v>
      </c>
      <c r="B6918" t="s">
        <v>23224</v>
      </c>
      <c r="C6918">
        <v>6</v>
      </c>
      <c r="D6918" s="296">
        <v>10.54</v>
      </c>
    </row>
    <row r="6919" spans="1:4" x14ac:dyDescent="0.35">
      <c r="A6919">
        <v>7263</v>
      </c>
      <c r="B6919" t="s">
        <v>23225</v>
      </c>
      <c r="C6919">
        <v>0</v>
      </c>
      <c r="D6919" s="296">
        <v>17.66</v>
      </c>
    </row>
    <row r="6920" spans="1:4" x14ac:dyDescent="0.35">
      <c r="A6920">
        <v>7264</v>
      </c>
      <c r="B6920" t="s">
        <v>23226</v>
      </c>
      <c r="C6920">
        <v>0</v>
      </c>
      <c r="D6920" s="296">
        <v>27.32</v>
      </c>
    </row>
    <row r="6921" spans="1:4" x14ac:dyDescent="0.35">
      <c r="A6921">
        <v>7265</v>
      </c>
      <c r="B6921" t="s">
        <v>23227</v>
      </c>
      <c r="C6921">
        <v>0</v>
      </c>
      <c r="D6921" s="296">
        <v>7.86</v>
      </c>
    </row>
    <row r="6922" spans="1:4" x14ac:dyDescent="0.35">
      <c r="A6922">
        <v>7266</v>
      </c>
      <c r="B6922" t="s">
        <v>23228</v>
      </c>
      <c r="C6922">
        <v>9</v>
      </c>
      <c r="D6922" s="296">
        <v>17.93</v>
      </c>
    </row>
    <row r="6923" spans="1:4" x14ac:dyDescent="0.35">
      <c r="A6923">
        <v>7267</v>
      </c>
      <c r="B6923" t="s">
        <v>23229</v>
      </c>
      <c r="C6923">
        <v>0</v>
      </c>
      <c r="D6923" s="296">
        <v>21.29</v>
      </c>
    </row>
    <row r="6924" spans="1:4" x14ac:dyDescent="0.35">
      <c r="A6924">
        <v>7268</v>
      </c>
      <c r="B6924" t="s">
        <v>23230</v>
      </c>
      <c r="C6924">
        <v>6</v>
      </c>
      <c r="D6924" s="296">
        <v>9.51</v>
      </c>
    </row>
    <row r="6925" spans="1:4" x14ac:dyDescent="0.35">
      <c r="A6925">
        <v>7269</v>
      </c>
      <c r="B6925" t="s">
        <v>23231</v>
      </c>
      <c r="C6925">
        <v>0</v>
      </c>
      <c r="D6925" s="296">
        <v>13.37</v>
      </c>
    </row>
    <row r="6926" spans="1:4" x14ac:dyDescent="0.35">
      <c r="A6926">
        <v>7270</v>
      </c>
      <c r="B6926" t="s">
        <v>23232</v>
      </c>
      <c r="C6926">
        <v>3</v>
      </c>
      <c r="D6926" s="296">
        <v>8.7799999999999994</v>
      </c>
    </row>
    <row r="6927" spans="1:4" x14ac:dyDescent="0.35">
      <c r="A6927">
        <v>7271</v>
      </c>
      <c r="B6927" t="s">
        <v>23233</v>
      </c>
      <c r="C6927">
        <v>6</v>
      </c>
      <c r="D6927" s="296">
        <v>21.66</v>
      </c>
    </row>
    <row r="6928" spans="1:4" x14ac:dyDescent="0.35">
      <c r="A6928">
        <v>7272</v>
      </c>
      <c r="B6928" t="s">
        <v>23234</v>
      </c>
      <c r="C6928">
        <v>0</v>
      </c>
      <c r="D6928" s="296">
        <v>21.66</v>
      </c>
    </row>
    <row r="6929" spans="1:4" x14ac:dyDescent="0.35">
      <c r="A6929">
        <v>7273</v>
      </c>
      <c r="B6929" t="s">
        <v>23235</v>
      </c>
      <c r="C6929">
        <v>0</v>
      </c>
      <c r="D6929" s="296">
        <v>15.69</v>
      </c>
    </row>
    <row r="6930" spans="1:4" x14ac:dyDescent="0.35">
      <c r="A6930">
        <v>7274</v>
      </c>
      <c r="B6930" t="s">
        <v>23236</v>
      </c>
      <c r="C6930">
        <v>0</v>
      </c>
      <c r="D6930" s="296">
        <v>8.26</v>
      </c>
    </row>
    <row r="6931" spans="1:4" x14ac:dyDescent="0.35">
      <c r="A6931">
        <v>7275</v>
      </c>
      <c r="B6931" t="s">
        <v>23237</v>
      </c>
      <c r="C6931">
        <v>3</v>
      </c>
      <c r="D6931" s="296">
        <v>20.440000000000001</v>
      </c>
    </row>
    <row r="6932" spans="1:4" x14ac:dyDescent="0.35">
      <c r="A6932">
        <v>7276</v>
      </c>
      <c r="B6932" t="s">
        <v>23238</v>
      </c>
      <c r="C6932">
        <v>0</v>
      </c>
      <c r="D6932" s="296">
        <v>18.91</v>
      </c>
    </row>
    <row r="6933" spans="1:4" x14ac:dyDescent="0.35">
      <c r="A6933">
        <v>7277</v>
      </c>
      <c r="B6933" t="s">
        <v>23239</v>
      </c>
      <c r="C6933">
        <v>12</v>
      </c>
      <c r="D6933" s="296">
        <v>7.58</v>
      </c>
    </row>
    <row r="6934" spans="1:4" x14ac:dyDescent="0.35">
      <c r="A6934">
        <v>7278</v>
      </c>
      <c r="B6934" t="s">
        <v>23240</v>
      </c>
      <c r="C6934">
        <v>0</v>
      </c>
      <c r="D6934" s="296">
        <v>25.65</v>
      </c>
    </row>
    <row r="6935" spans="1:4" x14ac:dyDescent="0.35">
      <c r="A6935">
        <v>7279</v>
      </c>
      <c r="B6935" t="s">
        <v>23241</v>
      </c>
      <c r="C6935">
        <v>0</v>
      </c>
      <c r="D6935" s="296">
        <v>17.05</v>
      </c>
    </row>
    <row r="6936" spans="1:4" x14ac:dyDescent="0.35">
      <c r="A6936">
        <v>7280</v>
      </c>
      <c r="B6936" t="s">
        <v>23242</v>
      </c>
      <c r="C6936">
        <v>0</v>
      </c>
      <c r="D6936" s="296">
        <v>19.95</v>
      </c>
    </row>
    <row r="6937" spans="1:4" x14ac:dyDescent="0.35">
      <c r="A6937">
        <v>7281</v>
      </c>
      <c r="B6937" t="s">
        <v>23243</v>
      </c>
      <c r="C6937">
        <v>6</v>
      </c>
      <c r="D6937" s="296">
        <v>9.69</v>
      </c>
    </row>
    <row r="6938" spans="1:4" x14ac:dyDescent="0.35">
      <c r="A6938">
        <v>7282</v>
      </c>
      <c r="B6938" t="s">
        <v>23244</v>
      </c>
      <c r="C6938">
        <v>24</v>
      </c>
      <c r="D6938" s="296">
        <v>18.98</v>
      </c>
    </row>
    <row r="6939" spans="1:4" x14ac:dyDescent="0.35">
      <c r="A6939">
        <v>7283</v>
      </c>
      <c r="B6939" t="s">
        <v>23245</v>
      </c>
      <c r="C6939">
        <v>0</v>
      </c>
      <c r="D6939" s="296">
        <v>370</v>
      </c>
    </row>
    <row r="6940" spans="1:4" x14ac:dyDescent="0.35">
      <c r="A6940">
        <v>7284</v>
      </c>
      <c r="B6940" t="s">
        <v>23246</v>
      </c>
      <c r="C6940">
        <v>0</v>
      </c>
      <c r="D6940" s="296">
        <v>0</v>
      </c>
    </row>
    <row r="6941" spans="1:4" x14ac:dyDescent="0.35">
      <c r="A6941">
        <v>7285</v>
      </c>
      <c r="B6941" t="s">
        <v>23247</v>
      </c>
      <c r="C6941">
        <v>0</v>
      </c>
      <c r="D6941" s="296">
        <v>19.12</v>
      </c>
    </row>
    <row r="6942" spans="1:4" x14ac:dyDescent="0.35">
      <c r="A6942">
        <v>7286</v>
      </c>
      <c r="B6942" t="s">
        <v>23248</v>
      </c>
      <c r="C6942">
        <v>48</v>
      </c>
      <c r="D6942" s="296">
        <v>9.17</v>
      </c>
    </row>
    <row r="6943" spans="1:4" x14ac:dyDescent="0.35">
      <c r="A6943">
        <v>7287</v>
      </c>
      <c r="B6943" t="s">
        <v>23249</v>
      </c>
      <c r="C6943">
        <v>48</v>
      </c>
      <c r="D6943" s="296">
        <v>9.17</v>
      </c>
    </row>
    <row r="6944" spans="1:4" x14ac:dyDescent="0.35">
      <c r="A6944">
        <v>7288</v>
      </c>
      <c r="B6944" t="s">
        <v>23250</v>
      </c>
      <c r="C6944">
        <v>6</v>
      </c>
      <c r="D6944" s="296">
        <v>5.27</v>
      </c>
    </row>
    <row r="6945" spans="1:4" x14ac:dyDescent="0.35">
      <c r="A6945">
        <v>7289</v>
      </c>
      <c r="B6945" t="s">
        <v>23251</v>
      </c>
      <c r="C6945">
        <v>12</v>
      </c>
      <c r="D6945" s="296">
        <v>5.7759999999999998</v>
      </c>
    </row>
    <row r="6946" spans="1:4" x14ac:dyDescent="0.35">
      <c r="A6946">
        <v>7290</v>
      </c>
      <c r="B6946" t="s">
        <v>23252</v>
      </c>
      <c r="C6946">
        <v>0</v>
      </c>
      <c r="D6946" s="296">
        <v>19.010000000000002</v>
      </c>
    </row>
    <row r="6947" spans="1:4" x14ac:dyDescent="0.35">
      <c r="A6947">
        <v>7291</v>
      </c>
      <c r="B6947" t="s">
        <v>23253</v>
      </c>
      <c r="C6947">
        <v>0</v>
      </c>
      <c r="D6947" s="296">
        <v>23.62</v>
      </c>
    </row>
    <row r="6948" spans="1:4" x14ac:dyDescent="0.35">
      <c r="A6948">
        <v>7292</v>
      </c>
      <c r="B6948" t="s">
        <v>23254</v>
      </c>
      <c r="C6948">
        <v>9</v>
      </c>
      <c r="D6948" s="296">
        <v>9.69</v>
      </c>
    </row>
    <row r="6949" spans="1:4" x14ac:dyDescent="0.35">
      <c r="A6949">
        <v>7293</v>
      </c>
      <c r="B6949" t="s">
        <v>23255</v>
      </c>
      <c r="C6949">
        <v>0</v>
      </c>
      <c r="D6949" s="296">
        <v>10.45</v>
      </c>
    </row>
    <row r="6950" spans="1:4" x14ac:dyDescent="0.35">
      <c r="A6950">
        <v>7294</v>
      </c>
      <c r="B6950" t="s">
        <v>23256</v>
      </c>
      <c r="C6950">
        <v>0</v>
      </c>
      <c r="D6950" s="296">
        <v>23.49</v>
      </c>
    </row>
    <row r="6951" spans="1:4" x14ac:dyDescent="0.35">
      <c r="A6951">
        <v>7295</v>
      </c>
      <c r="B6951" t="s">
        <v>23257</v>
      </c>
      <c r="C6951">
        <v>6</v>
      </c>
      <c r="D6951" s="296">
        <v>24.95</v>
      </c>
    </row>
    <row r="6952" spans="1:4" x14ac:dyDescent="0.35">
      <c r="A6952">
        <v>7296</v>
      </c>
      <c r="B6952" t="s">
        <v>23258</v>
      </c>
      <c r="C6952">
        <v>0</v>
      </c>
      <c r="D6952" s="296">
        <v>29.36</v>
      </c>
    </row>
    <row r="6953" spans="1:4" x14ac:dyDescent="0.35">
      <c r="A6953">
        <v>7297</v>
      </c>
      <c r="B6953" t="s">
        <v>23259</v>
      </c>
      <c r="C6953">
        <v>0</v>
      </c>
      <c r="D6953" s="296">
        <v>24.69</v>
      </c>
    </row>
    <row r="6954" spans="1:4" x14ac:dyDescent="0.35">
      <c r="A6954">
        <v>7298</v>
      </c>
      <c r="B6954" t="s">
        <v>23260</v>
      </c>
      <c r="C6954">
        <v>0</v>
      </c>
      <c r="D6954" s="296">
        <v>29.36</v>
      </c>
    </row>
    <row r="6955" spans="1:4" x14ac:dyDescent="0.35">
      <c r="A6955">
        <v>7299</v>
      </c>
      <c r="B6955" t="s">
        <v>23261</v>
      </c>
      <c r="C6955">
        <v>0</v>
      </c>
      <c r="D6955" s="296">
        <v>29.36</v>
      </c>
    </row>
    <row r="6956" spans="1:4" x14ac:dyDescent="0.35">
      <c r="A6956">
        <v>7300</v>
      </c>
      <c r="B6956" t="s">
        <v>23262</v>
      </c>
      <c r="C6956">
        <v>0</v>
      </c>
      <c r="D6956" s="296">
        <v>0</v>
      </c>
    </row>
    <row r="6957" spans="1:4" x14ac:dyDescent="0.35">
      <c r="A6957">
        <v>7301</v>
      </c>
      <c r="B6957" t="s">
        <v>23263</v>
      </c>
      <c r="C6957">
        <v>6</v>
      </c>
      <c r="D6957" s="296">
        <v>9.36</v>
      </c>
    </row>
    <row r="6958" spans="1:4" x14ac:dyDescent="0.35">
      <c r="A6958">
        <v>7302</v>
      </c>
      <c r="B6958" t="s">
        <v>23264</v>
      </c>
      <c r="C6958">
        <v>0</v>
      </c>
      <c r="D6958" s="296">
        <v>44.1</v>
      </c>
    </row>
    <row r="6959" spans="1:4" x14ac:dyDescent="0.35">
      <c r="A6959">
        <v>7303</v>
      </c>
      <c r="B6959" t="s">
        <v>23265</v>
      </c>
      <c r="C6959">
        <v>0</v>
      </c>
      <c r="D6959" s="296">
        <v>18.739999999999998</v>
      </c>
    </row>
    <row r="6960" spans="1:4" x14ac:dyDescent="0.35">
      <c r="A6960">
        <v>7304</v>
      </c>
      <c r="B6960" t="s">
        <v>23266</v>
      </c>
      <c r="C6960">
        <v>0</v>
      </c>
      <c r="D6960" s="296">
        <v>15.43</v>
      </c>
    </row>
    <row r="6961" spans="1:4" x14ac:dyDescent="0.35">
      <c r="A6961">
        <v>7305</v>
      </c>
      <c r="B6961" t="s">
        <v>23267</v>
      </c>
      <c r="C6961">
        <v>24</v>
      </c>
      <c r="D6961" s="296">
        <v>14.88</v>
      </c>
    </row>
    <row r="6962" spans="1:4" x14ac:dyDescent="0.35">
      <c r="A6962">
        <v>7306</v>
      </c>
      <c r="B6962" t="s">
        <v>23268</v>
      </c>
      <c r="C6962">
        <v>12</v>
      </c>
      <c r="D6962" s="296">
        <v>5.415</v>
      </c>
    </row>
    <row r="6963" spans="1:4" x14ac:dyDescent="0.35">
      <c r="A6963">
        <v>7307</v>
      </c>
      <c r="B6963" t="s">
        <v>23269</v>
      </c>
      <c r="C6963">
        <v>0</v>
      </c>
      <c r="D6963" s="296">
        <v>38.762999999999998</v>
      </c>
    </row>
    <row r="6964" spans="1:4" x14ac:dyDescent="0.35">
      <c r="A6964">
        <v>7308</v>
      </c>
      <c r="B6964" t="s">
        <v>23270</v>
      </c>
      <c r="C6964">
        <v>0</v>
      </c>
      <c r="D6964" s="296">
        <v>0</v>
      </c>
    </row>
    <row r="6965" spans="1:4" x14ac:dyDescent="0.35">
      <c r="A6965">
        <v>7309</v>
      </c>
      <c r="B6965" t="s">
        <v>23271</v>
      </c>
      <c r="C6965">
        <v>6</v>
      </c>
      <c r="D6965" s="296">
        <v>18.899999999999999</v>
      </c>
    </row>
    <row r="6966" spans="1:4" x14ac:dyDescent="0.35">
      <c r="A6966">
        <v>7310</v>
      </c>
      <c r="B6966" t="s">
        <v>23272</v>
      </c>
      <c r="C6966">
        <v>0</v>
      </c>
      <c r="D6966" s="296">
        <v>134.4</v>
      </c>
    </row>
    <row r="6967" spans="1:4" x14ac:dyDescent="0.35">
      <c r="A6967">
        <v>7311</v>
      </c>
      <c r="B6967" t="s">
        <v>23273</v>
      </c>
      <c r="C6967">
        <v>0</v>
      </c>
      <c r="D6967" s="296">
        <v>20.257000000000001</v>
      </c>
    </row>
    <row r="6968" spans="1:4" x14ac:dyDescent="0.35">
      <c r="A6968">
        <v>7312</v>
      </c>
      <c r="B6968" t="s">
        <v>23274</v>
      </c>
      <c r="C6968">
        <v>0</v>
      </c>
      <c r="D6968" s="296">
        <v>24.655000000000001</v>
      </c>
    </row>
    <row r="6969" spans="1:4" x14ac:dyDescent="0.35">
      <c r="A6969">
        <v>7313</v>
      </c>
      <c r="B6969" t="s">
        <v>23275</v>
      </c>
      <c r="C6969">
        <v>6</v>
      </c>
      <c r="D6969" s="296">
        <v>7.0030000000000001</v>
      </c>
    </row>
    <row r="6970" spans="1:4" x14ac:dyDescent="0.35">
      <c r="A6970">
        <v>7314</v>
      </c>
      <c r="B6970" t="s">
        <v>23276</v>
      </c>
      <c r="C6970">
        <v>6</v>
      </c>
      <c r="D6970" s="296">
        <v>7.415</v>
      </c>
    </row>
    <row r="6971" spans="1:4" x14ac:dyDescent="0.35">
      <c r="A6971">
        <v>7315</v>
      </c>
      <c r="B6971" t="s">
        <v>23277</v>
      </c>
      <c r="C6971">
        <v>0</v>
      </c>
      <c r="D6971" s="296">
        <v>53.1</v>
      </c>
    </row>
    <row r="6972" spans="1:4" x14ac:dyDescent="0.35">
      <c r="A6972">
        <v>7316</v>
      </c>
      <c r="B6972" t="s">
        <v>23278</v>
      </c>
      <c r="C6972">
        <v>0</v>
      </c>
      <c r="D6972" s="296">
        <v>54.12</v>
      </c>
    </row>
    <row r="6973" spans="1:4" x14ac:dyDescent="0.35">
      <c r="A6973">
        <v>7317</v>
      </c>
      <c r="B6973" t="s">
        <v>23279</v>
      </c>
      <c r="C6973">
        <v>0</v>
      </c>
      <c r="D6973" s="296">
        <v>41.77</v>
      </c>
    </row>
    <row r="6974" spans="1:4" x14ac:dyDescent="0.35">
      <c r="A6974">
        <v>7318</v>
      </c>
      <c r="B6974" t="s">
        <v>23280</v>
      </c>
      <c r="C6974">
        <v>0</v>
      </c>
      <c r="D6974" s="296">
        <v>69.912000000000006</v>
      </c>
    </row>
    <row r="6975" spans="1:4" x14ac:dyDescent="0.35">
      <c r="A6975">
        <v>7319</v>
      </c>
      <c r="B6975" t="s">
        <v>23281</v>
      </c>
      <c r="C6975">
        <v>0</v>
      </c>
      <c r="D6975" s="296">
        <v>69.912000000000006</v>
      </c>
    </row>
    <row r="6976" spans="1:4" x14ac:dyDescent="0.35">
      <c r="A6976">
        <v>7320</v>
      </c>
      <c r="B6976" t="s">
        <v>23282</v>
      </c>
      <c r="C6976">
        <v>18</v>
      </c>
      <c r="D6976" s="296">
        <v>4.6059999999999999</v>
      </c>
    </row>
    <row r="6977" spans="1:4" x14ac:dyDescent="0.35">
      <c r="A6977">
        <v>7321</v>
      </c>
      <c r="B6977" t="s">
        <v>23283</v>
      </c>
      <c r="C6977">
        <v>0</v>
      </c>
      <c r="D6977" s="296">
        <v>87.56</v>
      </c>
    </row>
    <row r="6978" spans="1:4" x14ac:dyDescent="0.35">
      <c r="A6978">
        <v>7322</v>
      </c>
      <c r="B6978" t="s">
        <v>23284</v>
      </c>
      <c r="C6978">
        <v>0</v>
      </c>
      <c r="D6978" s="296">
        <v>27.395</v>
      </c>
    </row>
    <row r="6979" spans="1:4" x14ac:dyDescent="0.35">
      <c r="A6979">
        <v>7323</v>
      </c>
      <c r="B6979" t="s">
        <v>23285</v>
      </c>
      <c r="C6979">
        <v>0</v>
      </c>
      <c r="D6979" s="296">
        <v>25.92</v>
      </c>
    </row>
    <row r="6980" spans="1:4" x14ac:dyDescent="0.35">
      <c r="A6980">
        <v>7324</v>
      </c>
      <c r="B6980" t="s">
        <v>23286</v>
      </c>
      <c r="C6980">
        <v>6</v>
      </c>
      <c r="D6980" s="296">
        <v>8.4890000000000008</v>
      </c>
    </row>
    <row r="6981" spans="1:4" x14ac:dyDescent="0.35">
      <c r="A6981">
        <v>7325</v>
      </c>
      <c r="B6981" t="s">
        <v>23287</v>
      </c>
      <c r="C6981">
        <v>6</v>
      </c>
      <c r="D6981" s="296">
        <v>5.84</v>
      </c>
    </row>
    <row r="6982" spans="1:4" x14ac:dyDescent="0.35">
      <c r="A6982">
        <v>7326</v>
      </c>
      <c r="B6982" t="s">
        <v>23288</v>
      </c>
      <c r="C6982">
        <v>6</v>
      </c>
      <c r="D6982" s="296">
        <v>17.100000000000001</v>
      </c>
    </row>
    <row r="6983" spans="1:4" x14ac:dyDescent="0.35">
      <c r="A6983">
        <v>7327</v>
      </c>
      <c r="B6983" t="s">
        <v>23289</v>
      </c>
      <c r="C6983">
        <v>1</v>
      </c>
      <c r="D6983" s="296">
        <v>85.5</v>
      </c>
    </row>
    <row r="6984" spans="1:4" x14ac:dyDescent="0.35">
      <c r="A6984">
        <v>7328</v>
      </c>
      <c r="B6984" t="s">
        <v>23290</v>
      </c>
      <c r="C6984">
        <v>1</v>
      </c>
      <c r="D6984" s="296">
        <v>142.5</v>
      </c>
    </row>
    <row r="6985" spans="1:4" x14ac:dyDescent="0.35">
      <c r="A6985">
        <v>7329</v>
      </c>
      <c r="B6985" t="s">
        <v>23291</v>
      </c>
      <c r="C6985">
        <v>0</v>
      </c>
      <c r="D6985" s="296">
        <v>15.2</v>
      </c>
    </row>
    <row r="6986" spans="1:4" x14ac:dyDescent="0.35">
      <c r="A6986">
        <v>7330</v>
      </c>
      <c r="B6986" t="s">
        <v>23292</v>
      </c>
      <c r="C6986">
        <v>0</v>
      </c>
      <c r="D6986" s="296">
        <v>84.55</v>
      </c>
    </row>
    <row r="6987" spans="1:4" x14ac:dyDescent="0.35">
      <c r="A6987">
        <v>7332</v>
      </c>
      <c r="B6987" t="s">
        <v>23293</v>
      </c>
      <c r="C6987">
        <v>15</v>
      </c>
      <c r="D6987" s="296">
        <v>13.99</v>
      </c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8"/>
  <dimension ref="B3:C11"/>
  <sheetViews>
    <sheetView workbookViewId="0">
      <selection activeCell="J23" sqref="J23"/>
    </sheetView>
  </sheetViews>
  <sheetFormatPr defaultRowHeight="14.5" x14ac:dyDescent="0.35"/>
  <sheetData>
    <row r="3" spans="2:3" x14ac:dyDescent="0.35">
      <c r="B3" t="s">
        <v>16233</v>
      </c>
    </row>
    <row r="4" spans="2:3" x14ac:dyDescent="0.35">
      <c r="B4" t="s">
        <v>16234</v>
      </c>
    </row>
    <row r="5" spans="2:3" x14ac:dyDescent="0.35">
      <c r="B5" t="s">
        <v>16235</v>
      </c>
    </row>
    <row r="6" spans="2:3" x14ac:dyDescent="0.35">
      <c r="B6" t="s">
        <v>16236</v>
      </c>
    </row>
    <row r="7" spans="2:3" x14ac:dyDescent="0.35">
      <c r="B7" t="s">
        <v>16237</v>
      </c>
    </row>
    <row r="8" spans="2:3" x14ac:dyDescent="0.35">
      <c r="C8" t="s">
        <v>16238</v>
      </c>
    </row>
    <row r="9" spans="2:3" x14ac:dyDescent="0.35">
      <c r="C9" t="s">
        <v>16239</v>
      </c>
    </row>
    <row r="10" spans="2:3" x14ac:dyDescent="0.35">
      <c r="B10" t="s">
        <v>16240</v>
      </c>
    </row>
    <row r="11" spans="2:3" x14ac:dyDescent="0.35">
      <c r="B11" t="s">
        <v>16241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0"/>
  <dimension ref="J30:Q30"/>
  <sheetViews>
    <sheetView workbookViewId="0">
      <selection activeCell="M29" sqref="M29"/>
    </sheetView>
  </sheetViews>
  <sheetFormatPr defaultRowHeight="14.5" x14ac:dyDescent="0.35"/>
  <sheetData>
    <row r="30" spans="10:17" x14ac:dyDescent="0.35">
      <c r="J30" s="347"/>
      <c r="K30" s="347"/>
      <c r="L30" s="347"/>
      <c r="M30" s="347"/>
      <c r="N30" s="347"/>
      <c r="O30" s="347"/>
      <c r="P30" s="347"/>
      <c r="Q30" s="347"/>
    </row>
  </sheetData>
  <mergeCells count="1">
    <mergeCell ref="J30:Q30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4"/>
  <dimension ref="A1:AI4885"/>
  <sheetViews>
    <sheetView zoomScaleNormal="100" zoomScaleSheetLayoutView="99" workbookViewId="0">
      <pane ySplit="12" topLeftCell="A13" activePane="bottomLeft" state="frozen"/>
      <selection activeCell="K24" sqref="K24"/>
      <selection pane="bottomLeft" activeCell="M1" sqref="M1:M1048576"/>
    </sheetView>
  </sheetViews>
  <sheetFormatPr defaultColWidth="11.26953125" defaultRowHeight="14.5" x14ac:dyDescent="0.35"/>
  <cols>
    <col min="1" max="1" width="12.26953125" style="1" customWidth="1"/>
    <col min="2" max="3" width="12.26953125" style="1" hidden="1" customWidth="1"/>
    <col min="4" max="4" width="54.54296875" style="1" customWidth="1"/>
    <col min="5" max="5" width="7.54296875" style="2" customWidth="1"/>
    <col min="6" max="6" width="6.7265625" style="3" customWidth="1"/>
    <col min="7" max="7" width="8.7265625" style="4" customWidth="1"/>
    <col min="8" max="8" width="7.26953125" style="5" customWidth="1"/>
    <col min="9" max="9" width="9.54296875" style="6" customWidth="1"/>
    <col min="10" max="10" width="9.81640625" style="98" bestFit="1" customWidth="1"/>
    <col min="11" max="11" width="11" style="7" customWidth="1"/>
    <col min="12" max="12" width="32.7265625" style="4" customWidth="1"/>
    <col min="13" max="13" width="16" style="8" customWidth="1"/>
    <col min="14" max="14" width="28.26953125" style="11" customWidth="1"/>
    <col min="15" max="15" width="15.1796875" style="9" customWidth="1"/>
    <col min="16" max="16" width="21.26953125" style="9" customWidth="1"/>
    <col min="17" max="17" width="22.26953125" style="99" customWidth="1"/>
    <col min="18" max="18" width="18.54296875" style="100" customWidth="1"/>
    <col min="19" max="19" width="14.7265625" style="10" customWidth="1"/>
    <col min="20" max="20" width="11.26953125" style="101" customWidth="1"/>
  </cols>
  <sheetData>
    <row r="1" spans="1:35" s="37" customFormat="1" ht="15.5" x14ac:dyDescent="0.35">
      <c r="A1" s="30" t="s">
        <v>1</v>
      </c>
      <c r="B1" s="30"/>
      <c r="C1" s="30"/>
      <c r="D1" s="31"/>
      <c r="E1" s="32"/>
      <c r="F1" s="32"/>
      <c r="G1" s="32"/>
      <c r="H1" s="32"/>
      <c r="I1" s="33"/>
      <c r="J1" s="34"/>
      <c r="K1" s="35" t="s">
        <v>2</v>
      </c>
      <c r="L1" s="32"/>
      <c r="M1" s="321"/>
      <c r="O1" s="35"/>
      <c r="P1" s="38"/>
      <c r="Q1" s="39"/>
      <c r="R1" s="40"/>
      <c r="S1" s="40"/>
      <c r="T1" s="40"/>
    </row>
    <row r="2" spans="1:35" s="37" customFormat="1" ht="14.25" customHeight="1" x14ac:dyDescent="0.35">
      <c r="A2" s="41" t="s">
        <v>3</v>
      </c>
      <c r="B2" s="41"/>
      <c r="C2" s="41"/>
      <c r="D2" s="42"/>
      <c r="E2" s="33"/>
      <c r="F2" s="33"/>
      <c r="G2" s="33"/>
      <c r="H2" s="33"/>
      <c r="I2" s="33"/>
      <c r="J2" s="34"/>
      <c r="K2" s="35" t="s">
        <v>4</v>
      </c>
      <c r="L2" s="33"/>
      <c r="M2" s="61"/>
      <c r="N2" s="36"/>
      <c r="O2" s="35"/>
      <c r="P2" s="38"/>
      <c r="Q2" s="39"/>
      <c r="R2" s="40"/>
      <c r="S2" s="40"/>
      <c r="T2" s="40"/>
    </row>
    <row r="3" spans="1:35" s="37" customFormat="1" ht="13.5" customHeight="1" x14ac:dyDescent="0.35">
      <c r="A3" s="41" t="s">
        <v>5</v>
      </c>
      <c r="B3" s="41"/>
      <c r="C3" s="41"/>
      <c r="D3" s="31"/>
      <c r="E3" s="33"/>
      <c r="F3" s="33"/>
      <c r="G3" s="33"/>
      <c r="H3" s="33"/>
      <c r="I3" s="33"/>
      <c r="J3" s="34"/>
      <c r="K3" s="35" t="s">
        <v>6</v>
      </c>
      <c r="L3" s="33"/>
      <c r="M3" s="61"/>
      <c r="N3" s="36"/>
      <c r="O3" s="35"/>
      <c r="P3" s="38"/>
      <c r="Q3" s="39"/>
      <c r="R3" s="40"/>
      <c r="S3" s="40"/>
      <c r="T3" s="40"/>
    </row>
    <row r="4" spans="1:35" s="37" customFormat="1" ht="14.25" customHeight="1" x14ac:dyDescent="0.35">
      <c r="A4" s="43" t="s">
        <v>7</v>
      </c>
      <c r="B4" s="43"/>
      <c r="C4" s="43"/>
      <c r="D4" s="44"/>
      <c r="E4" s="33"/>
      <c r="F4" s="33"/>
      <c r="G4" s="33"/>
      <c r="H4" s="33"/>
      <c r="I4" s="33"/>
      <c r="J4" s="34"/>
      <c r="K4" s="35" t="s">
        <v>8</v>
      </c>
      <c r="L4" s="33"/>
      <c r="M4" s="61"/>
      <c r="N4" s="36"/>
      <c r="O4" s="45"/>
      <c r="P4" s="46"/>
      <c r="Q4" s="39"/>
      <c r="R4" s="40"/>
      <c r="S4" s="40"/>
      <c r="T4" s="40"/>
    </row>
    <row r="5" spans="1:35" s="37" customFormat="1" ht="13.5" customHeight="1" x14ac:dyDescent="0.35">
      <c r="A5" s="43" t="s">
        <v>9</v>
      </c>
      <c r="B5" s="43"/>
      <c r="C5" s="43"/>
      <c r="D5" s="31"/>
      <c r="E5" s="33"/>
      <c r="F5" s="33"/>
      <c r="G5" s="33"/>
      <c r="H5" s="34"/>
      <c r="I5" s="35"/>
      <c r="J5" s="47"/>
      <c r="K5" s="48" t="s">
        <v>10</v>
      </c>
      <c r="L5" s="40"/>
      <c r="M5" s="49"/>
      <c r="N5" s="50"/>
      <c r="O5" s="40"/>
      <c r="P5" s="51"/>
      <c r="Q5" s="39"/>
      <c r="R5" s="40"/>
      <c r="S5" s="40"/>
      <c r="T5" s="40"/>
    </row>
    <row r="6" spans="1:35" s="37" customFormat="1" ht="13.5" customHeight="1" x14ac:dyDescent="0.35">
      <c r="A6" s="52" t="s">
        <v>11</v>
      </c>
      <c r="B6" s="52"/>
      <c r="C6" s="52"/>
      <c r="D6" s="53"/>
      <c r="E6" s="33"/>
      <c r="F6" s="33"/>
      <c r="G6" s="33"/>
      <c r="H6" s="34"/>
      <c r="I6" s="48"/>
      <c r="J6" s="54"/>
      <c r="L6" s="55"/>
      <c r="M6" s="56"/>
      <c r="N6" s="57"/>
      <c r="O6" s="49"/>
      <c r="P6" s="58"/>
      <c r="Q6" s="59"/>
      <c r="R6" s="49"/>
      <c r="S6" s="49"/>
      <c r="T6" s="49"/>
    </row>
    <row r="7" spans="1:35" s="37" customFormat="1" ht="15.5" x14ac:dyDescent="0.35">
      <c r="A7" s="60"/>
      <c r="B7" s="60"/>
      <c r="C7" s="60"/>
      <c r="D7" s="53"/>
      <c r="E7" s="61"/>
      <c r="F7" s="62"/>
      <c r="G7" s="61"/>
      <c r="H7" s="54"/>
      <c r="I7" s="61"/>
      <c r="J7" s="54"/>
      <c r="K7" s="33"/>
      <c r="L7" s="55"/>
      <c r="M7" s="63"/>
      <c r="N7" s="64"/>
      <c r="O7" s="49"/>
      <c r="P7" s="58"/>
      <c r="Q7" s="59"/>
      <c r="R7" s="49"/>
      <c r="S7" s="49"/>
      <c r="T7" s="49"/>
    </row>
    <row r="8" spans="1:35" s="37" customFormat="1" ht="15.5" x14ac:dyDescent="0.35">
      <c r="A8" s="60"/>
      <c r="B8" s="60"/>
      <c r="C8" s="60"/>
      <c r="D8" s="53"/>
      <c r="E8" s="61"/>
      <c r="F8" s="62"/>
      <c r="G8" s="61"/>
      <c r="H8" s="54"/>
      <c r="I8" s="61"/>
      <c r="J8" s="54"/>
      <c r="K8" s="33"/>
      <c r="L8" s="55"/>
      <c r="M8" s="65"/>
      <c r="N8" s="66"/>
      <c r="O8" s="67"/>
      <c r="P8" s="68"/>
      <c r="Q8" s="69"/>
      <c r="R8" s="70"/>
      <c r="S8" s="70"/>
      <c r="T8" s="70"/>
    </row>
    <row r="9" spans="1:35" s="37" customFormat="1" ht="15.5" x14ac:dyDescent="0.35">
      <c r="A9" s="60"/>
      <c r="B9" s="60"/>
      <c r="C9" s="60"/>
      <c r="D9" s="53"/>
      <c r="E9" s="61"/>
      <c r="F9" s="62"/>
      <c r="G9" s="61"/>
      <c r="H9" s="54"/>
      <c r="I9" s="61"/>
      <c r="J9" s="54"/>
      <c r="K9" s="33"/>
      <c r="L9" s="71"/>
      <c r="M9" s="72"/>
      <c r="N9" s="73"/>
      <c r="O9" s="67"/>
      <c r="P9" s="68"/>
      <c r="Q9" s="69"/>
      <c r="R9" s="70"/>
      <c r="S9" s="70"/>
      <c r="T9" s="70"/>
    </row>
    <row r="10" spans="1:35" s="42" customFormat="1" ht="4.1500000000000004" customHeight="1" x14ac:dyDescent="0.35">
      <c r="A10" s="74"/>
      <c r="B10" s="74"/>
      <c r="C10" s="74"/>
      <c r="D10" s="75"/>
      <c r="E10" s="76"/>
      <c r="F10" s="77"/>
      <c r="G10" s="76"/>
      <c r="H10" s="78"/>
      <c r="I10" s="76"/>
      <c r="J10" s="78"/>
      <c r="K10" s="78"/>
      <c r="L10" s="79"/>
      <c r="M10" s="80"/>
      <c r="N10" s="81"/>
      <c r="O10" s="80"/>
      <c r="P10" s="80"/>
      <c r="Q10" s="82"/>
      <c r="R10" s="80"/>
      <c r="S10" s="83"/>
      <c r="T10" s="80"/>
    </row>
    <row r="11" spans="1:35" s="84" customFormat="1" ht="5.25" customHeight="1" x14ac:dyDescent="0.35">
      <c r="A11" s="348"/>
      <c r="B11" s="348"/>
      <c r="C11" s="348"/>
      <c r="D11" s="348"/>
      <c r="E11" s="348"/>
      <c r="F11" s="348"/>
      <c r="G11" s="348"/>
      <c r="H11" s="348"/>
      <c r="I11" s="348"/>
      <c r="J11" s="348"/>
      <c r="K11" s="348"/>
      <c r="L11" s="348"/>
      <c r="M11" s="348"/>
      <c r="N11" s="348"/>
      <c r="O11" s="348"/>
      <c r="P11" s="348"/>
      <c r="Q11" s="348"/>
      <c r="R11" s="348"/>
      <c r="S11" s="348"/>
      <c r="T11" s="348"/>
    </row>
    <row r="12" spans="1:35" s="94" customFormat="1" ht="24.4" customHeight="1" x14ac:dyDescent="0.3">
      <c r="A12" s="85" t="s">
        <v>12</v>
      </c>
      <c r="B12" s="85"/>
      <c r="C12" s="85"/>
      <c r="D12" s="86" t="s">
        <v>13</v>
      </c>
      <c r="E12" s="85" t="s">
        <v>14</v>
      </c>
      <c r="F12" s="87" t="s">
        <v>15</v>
      </c>
      <c r="G12" s="85" t="s">
        <v>16</v>
      </c>
      <c r="H12" s="88" t="s">
        <v>17</v>
      </c>
      <c r="I12" s="85" t="s">
        <v>18</v>
      </c>
      <c r="J12" s="89" t="s">
        <v>19</v>
      </c>
      <c r="K12" s="90" t="s">
        <v>20</v>
      </c>
      <c r="L12" s="91" t="s">
        <v>21</v>
      </c>
      <c r="M12" s="90" t="str">
        <f>IFERROR(INDEX(#REF!,MATCH(A13,#REF!,0)),"")</f>
        <v/>
      </c>
      <c r="N12" s="90" t="s">
        <v>22</v>
      </c>
      <c r="O12" s="92" t="s">
        <v>23</v>
      </c>
      <c r="P12" s="92" t="s">
        <v>24</v>
      </c>
      <c r="Q12" s="93" t="s">
        <v>25</v>
      </c>
      <c r="R12" s="94" t="s">
        <v>26</v>
      </c>
      <c r="S12" s="95" t="s">
        <v>27</v>
      </c>
      <c r="T12" s="12" t="s">
        <v>28</v>
      </c>
      <c r="AI12" s="94" t="s">
        <v>0</v>
      </c>
    </row>
    <row r="13" spans="1:35" x14ac:dyDescent="0.35">
      <c r="A13" s="13" t="s">
        <v>29</v>
      </c>
      <c r="B13" s="13"/>
      <c r="C13" s="13"/>
      <c r="D13" s="13" t="s">
        <v>30</v>
      </c>
      <c r="E13" s="13">
        <v>24</v>
      </c>
      <c r="F13" s="14">
        <v>0.2</v>
      </c>
      <c r="G13" s="13" t="s">
        <v>31</v>
      </c>
      <c r="H13" s="14">
        <v>0</v>
      </c>
      <c r="I13" s="15" t="s">
        <v>32</v>
      </c>
      <c r="J13" s="16">
        <v>26.400000000000002</v>
      </c>
      <c r="K13" s="16">
        <v>1.1000000000000001</v>
      </c>
      <c r="L13" s="17" t="s">
        <v>33</v>
      </c>
      <c r="M13" s="162" t="str">
        <f>IFERROR(GETPIVOTDATA("Tot. Bottles",'- Ordine Aggregato -'!$A$1,"sku anker",A13),"")</f>
        <v/>
      </c>
      <c r="N13" s="18" t="s">
        <v>34</v>
      </c>
      <c r="O13" s="19" t="str">
        <f t="shared" ref="O13:O76" si="0">HYPERLINK("https://www.ankeramsterdamspirits.nl/en/products/"&amp;A13,"Order online")</f>
        <v>Order online</v>
      </c>
      <c r="P13" s="97" t="s">
        <v>35</v>
      </c>
      <c r="Q13" s="13" t="s">
        <v>36</v>
      </c>
      <c r="R13" t="s">
        <v>37</v>
      </c>
      <c r="S13" s="20">
        <v>0</v>
      </c>
      <c r="T13" s="21" t="s">
        <v>38</v>
      </c>
    </row>
    <row r="14" spans="1:35" x14ac:dyDescent="0.35">
      <c r="A14" s="13" t="s">
        <v>39</v>
      </c>
      <c r="B14" s="13"/>
      <c r="C14" s="13"/>
      <c r="D14" s="13" t="s">
        <v>40</v>
      </c>
      <c r="E14" s="13">
        <v>6</v>
      </c>
      <c r="F14" s="14">
        <v>0.7</v>
      </c>
      <c r="G14" s="13" t="s">
        <v>14873</v>
      </c>
      <c r="H14" s="14">
        <v>38</v>
      </c>
      <c r="I14" s="15" t="s">
        <v>32</v>
      </c>
      <c r="J14" s="16">
        <v>115.5</v>
      </c>
      <c r="K14" s="16">
        <v>19.25</v>
      </c>
      <c r="L14" s="17" t="s">
        <v>41</v>
      </c>
      <c r="M14" s="163">
        <f>IFERROR(GETPIVOTDATA("Tot. Bottles",'- Ordine Aggregato -'!$A$1,"sku anker",A14),"")</f>
        <v>48</v>
      </c>
      <c r="N14" s="18" t="s">
        <v>42</v>
      </c>
      <c r="O14" s="19" t="str">
        <f t="shared" si="0"/>
        <v>Order online</v>
      </c>
      <c r="P14" s="97" t="s">
        <v>43</v>
      </c>
      <c r="Q14" s="13" t="s">
        <v>44</v>
      </c>
      <c r="R14" t="s">
        <v>45</v>
      </c>
      <c r="S14" s="20">
        <v>0</v>
      </c>
      <c r="T14" s="21" t="s">
        <v>38</v>
      </c>
    </row>
    <row r="15" spans="1:35" x14ac:dyDescent="0.35">
      <c r="A15" s="96" t="s">
        <v>47</v>
      </c>
      <c r="B15" s="96"/>
      <c r="C15" s="96"/>
      <c r="D15" s="13" t="s">
        <v>48</v>
      </c>
      <c r="E15" s="13">
        <v>6</v>
      </c>
      <c r="F15" s="14">
        <v>0.7</v>
      </c>
      <c r="G15" s="13" t="s">
        <v>14874</v>
      </c>
      <c r="H15" s="14">
        <v>35</v>
      </c>
      <c r="I15" s="15" t="s">
        <v>32</v>
      </c>
      <c r="J15" s="16">
        <v>189</v>
      </c>
      <c r="K15" s="16">
        <v>31.5</v>
      </c>
      <c r="L15" s="17" t="s">
        <v>41</v>
      </c>
      <c r="M15" s="163">
        <f>IFERROR(GETPIVOTDATA("Tot. Bottles",'- Ordine Aggregato -'!$A$1,"sku anker",A15),"")</f>
        <v>12</v>
      </c>
      <c r="N15" s="18" t="s">
        <v>34</v>
      </c>
      <c r="O15" s="19" t="str">
        <f t="shared" si="0"/>
        <v>Order online</v>
      </c>
      <c r="P15" s="97" t="s">
        <v>43</v>
      </c>
      <c r="Q15" s="13" t="s">
        <v>49</v>
      </c>
      <c r="R15" t="s">
        <v>50</v>
      </c>
      <c r="S15" s="20">
        <v>0</v>
      </c>
      <c r="T15" s="21" t="s">
        <v>38</v>
      </c>
    </row>
    <row r="16" spans="1:35" x14ac:dyDescent="0.35">
      <c r="A16" s="13" t="s">
        <v>51</v>
      </c>
      <c r="B16" s="13"/>
      <c r="C16" s="13"/>
      <c r="D16" s="13" t="s">
        <v>52</v>
      </c>
      <c r="E16" s="13">
        <v>6</v>
      </c>
      <c r="F16" s="14">
        <v>0.7</v>
      </c>
      <c r="G16" s="13" t="s">
        <v>31</v>
      </c>
      <c r="H16" s="14">
        <v>38</v>
      </c>
      <c r="I16" s="15" t="s">
        <v>32</v>
      </c>
      <c r="J16" s="16">
        <v>97.5</v>
      </c>
      <c r="K16" s="16">
        <v>16.25</v>
      </c>
      <c r="L16" s="17" t="s">
        <v>41</v>
      </c>
      <c r="M16" s="163" t="str">
        <f>IFERROR(GETPIVOTDATA("Tot. Bottles",'- Ordine Aggregato -'!$A$1,"sku anker",A16),"")</f>
        <v/>
      </c>
      <c r="N16" s="18" t="s">
        <v>42</v>
      </c>
      <c r="O16" s="19" t="str">
        <f t="shared" si="0"/>
        <v>Order online</v>
      </c>
      <c r="P16" s="97" t="s">
        <v>43</v>
      </c>
      <c r="Q16" s="13" t="s">
        <v>53</v>
      </c>
      <c r="R16" t="s">
        <v>54</v>
      </c>
      <c r="S16" s="20">
        <v>0</v>
      </c>
      <c r="T16" s="21" t="s">
        <v>38</v>
      </c>
    </row>
    <row r="17" spans="1:20" x14ac:dyDescent="0.35">
      <c r="A17" s="96" t="s">
        <v>55</v>
      </c>
      <c r="B17" s="96"/>
      <c r="C17" s="96"/>
      <c r="D17" s="13" t="s">
        <v>56</v>
      </c>
      <c r="E17" s="13">
        <v>6</v>
      </c>
      <c r="F17" s="14">
        <v>0.7</v>
      </c>
      <c r="G17" s="13" t="s">
        <v>31</v>
      </c>
      <c r="H17" s="14">
        <v>38</v>
      </c>
      <c r="I17" s="15" t="s">
        <v>32</v>
      </c>
      <c r="J17" s="16">
        <v>89.4</v>
      </c>
      <c r="K17" s="16">
        <v>14.9</v>
      </c>
      <c r="L17" s="17" t="s">
        <v>41</v>
      </c>
      <c r="M17" s="163">
        <f>IFERROR(GETPIVOTDATA("Tot. Bottles",'- Ordine Aggregato -'!$A$1,"sku anker",A17),"")</f>
        <v>18</v>
      </c>
      <c r="N17" s="18" t="s">
        <v>42</v>
      </c>
      <c r="O17" s="19" t="str">
        <f t="shared" si="0"/>
        <v>Order online</v>
      </c>
      <c r="P17" s="97" t="s">
        <v>43</v>
      </c>
      <c r="Q17" s="13" t="s">
        <v>57</v>
      </c>
      <c r="R17" t="s">
        <v>58</v>
      </c>
      <c r="S17" s="20">
        <v>0</v>
      </c>
      <c r="T17" s="21" t="s">
        <v>38</v>
      </c>
    </row>
    <row r="18" spans="1:20" x14ac:dyDescent="0.35">
      <c r="A18" s="96" t="s">
        <v>59</v>
      </c>
      <c r="D18" s="13" t="s">
        <v>60</v>
      </c>
      <c r="E18" s="13">
        <v>6</v>
      </c>
      <c r="F18" s="14">
        <v>0.7</v>
      </c>
      <c r="G18" s="13" t="s">
        <v>46</v>
      </c>
      <c r="H18" s="14">
        <v>40</v>
      </c>
      <c r="I18" s="15" t="s">
        <v>32</v>
      </c>
      <c r="J18" s="16">
        <v>177</v>
      </c>
      <c r="K18" s="16">
        <v>29.5</v>
      </c>
      <c r="L18" s="17" t="s">
        <v>61</v>
      </c>
      <c r="M18" s="163" t="str">
        <f>IFERROR(GETPIVOTDATA("Tot. Bottles",'- Ordine Aggregato -'!$A$1,"sku anker",A18),"")</f>
        <v/>
      </c>
      <c r="N18" s="18" t="s">
        <v>42</v>
      </c>
      <c r="O18" s="19" t="str">
        <f t="shared" si="0"/>
        <v>Order online</v>
      </c>
      <c r="P18" s="97" t="s">
        <v>35</v>
      </c>
      <c r="Q18" s="13" t="s">
        <v>62</v>
      </c>
      <c r="R18" t="s">
        <v>63</v>
      </c>
      <c r="S18" s="20">
        <v>0</v>
      </c>
      <c r="T18" s="21" t="s">
        <v>38</v>
      </c>
    </row>
    <row r="19" spans="1:20" x14ac:dyDescent="0.35">
      <c r="A19" s="96" t="s">
        <v>64</v>
      </c>
      <c r="D19" s="13" t="s">
        <v>65</v>
      </c>
      <c r="E19" s="13">
        <v>6</v>
      </c>
      <c r="F19" s="14">
        <v>1</v>
      </c>
      <c r="G19" s="13" t="s">
        <v>46</v>
      </c>
      <c r="H19" s="14">
        <v>30</v>
      </c>
      <c r="I19" s="15" t="s">
        <v>32</v>
      </c>
      <c r="J19" s="16">
        <v>101.69999999999999</v>
      </c>
      <c r="K19" s="16">
        <v>16.95</v>
      </c>
      <c r="L19" s="17" t="s">
        <v>66</v>
      </c>
      <c r="M19" s="163">
        <f>IFERROR(GETPIVOTDATA("Tot. Bottles",'- Ordine Aggregato -'!$A$1,"sku anker",A19),"")</f>
        <v>18</v>
      </c>
      <c r="N19" s="18" t="s">
        <v>67</v>
      </c>
      <c r="O19" s="19" t="str">
        <f t="shared" si="0"/>
        <v>Order online</v>
      </c>
      <c r="P19" s="97" t="s">
        <v>68</v>
      </c>
      <c r="Q19" s="13" t="s">
        <v>69</v>
      </c>
      <c r="R19" t="s">
        <v>70</v>
      </c>
      <c r="S19" s="20">
        <v>16.95</v>
      </c>
      <c r="T19" s="21" t="s">
        <v>38</v>
      </c>
    </row>
    <row r="20" spans="1:20" x14ac:dyDescent="0.35">
      <c r="A20" s="13" t="s">
        <v>71</v>
      </c>
      <c r="B20" s="13"/>
      <c r="C20" s="13"/>
      <c r="D20" s="13" t="s">
        <v>72</v>
      </c>
      <c r="E20" s="13">
        <v>6</v>
      </c>
      <c r="F20" s="14">
        <v>1</v>
      </c>
      <c r="G20" s="13" t="s">
        <v>14874</v>
      </c>
      <c r="H20" s="14">
        <v>40</v>
      </c>
      <c r="I20" s="15" t="s">
        <v>32</v>
      </c>
      <c r="J20" s="16">
        <v>115.19999999999999</v>
      </c>
      <c r="K20" s="16">
        <v>19.2</v>
      </c>
      <c r="L20" s="17" t="s">
        <v>73</v>
      </c>
      <c r="M20" s="163">
        <f>IFERROR(GETPIVOTDATA("Tot. Bottles",'- Ordine Aggregato -'!$A$1,"sku anker",A20),"")</f>
        <v>18</v>
      </c>
      <c r="N20" s="18" t="s">
        <v>34</v>
      </c>
      <c r="O20" s="19" t="str">
        <f t="shared" si="0"/>
        <v>Order online</v>
      </c>
      <c r="P20" s="97" t="s">
        <v>68</v>
      </c>
      <c r="Q20" s="13" t="s">
        <v>74</v>
      </c>
      <c r="R20" t="s">
        <v>75</v>
      </c>
      <c r="S20" s="20">
        <v>0</v>
      </c>
      <c r="T20" s="21" t="s">
        <v>38</v>
      </c>
    </row>
    <row r="21" spans="1:20" x14ac:dyDescent="0.35">
      <c r="A21" s="13" t="s">
        <v>76</v>
      </c>
      <c r="B21" s="13"/>
      <c r="C21" s="13"/>
      <c r="D21" s="13" t="s">
        <v>77</v>
      </c>
      <c r="E21" s="13">
        <v>6</v>
      </c>
      <c r="F21" s="14">
        <v>0.7</v>
      </c>
      <c r="G21" s="13" t="s">
        <v>14874</v>
      </c>
      <c r="H21" s="14">
        <v>38</v>
      </c>
      <c r="I21" s="15" t="s">
        <v>32</v>
      </c>
      <c r="J21" s="16">
        <v>41.099999999999994</v>
      </c>
      <c r="K21" s="16">
        <v>6.85</v>
      </c>
      <c r="L21" s="17" t="s">
        <v>41</v>
      </c>
      <c r="M21" s="163" t="str">
        <f>IFERROR(GETPIVOTDATA("Tot. Bottles",'- Ordine Aggregato -'!$A$1,"sku anker",A21),"")</f>
        <v/>
      </c>
      <c r="N21" s="18" t="s">
        <v>34</v>
      </c>
      <c r="O21" s="19" t="str">
        <f t="shared" si="0"/>
        <v>Order online</v>
      </c>
      <c r="P21" s="97" t="s">
        <v>35</v>
      </c>
      <c r="Q21" s="13" t="s">
        <v>78</v>
      </c>
      <c r="R21" t="s">
        <v>42</v>
      </c>
      <c r="S21" s="20">
        <v>0</v>
      </c>
      <c r="T21" s="21" t="s">
        <v>38</v>
      </c>
    </row>
    <row r="22" spans="1:20" x14ac:dyDescent="0.35">
      <c r="A22" s="13" t="s">
        <v>79</v>
      </c>
      <c r="B22" s="13"/>
      <c r="C22" s="13"/>
      <c r="D22" s="13" t="s">
        <v>80</v>
      </c>
      <c r="E22" s="13">
        <v>6</v>
      </c>
      <c r="F22" s="14">
        <v>0.7</v>
      </c>
      <c r="G22" s="13" t="s">
        <v>46</v>
      </c>
      <c r="H22" s="14">
        <v>38</v>
      </c>
      <c r="I22" s="15" t="s">
        <v>32</v>
      </c>
      <c r="J22" s="16">
        <v>54</v>
      </c>
      <c r="K22" s="16">
        <v>9</v>
      </c>
      <c r="L22" s="17" t="s">
        <v>41</v>
      </c>
      <c r="M22" s="163" t="str">
        <f>IFERROR(GETPIVOTDATA("Tot. Bottles",'- Ordine Aggregato -'!$A$1,"sku anker",A22),"")</f>
        <v/>
      </c>
      <c r="N22" s="18" t="s">
        <v>42</v>
      </c>
      <c r="O22" s="19" t="str">
        <f t="shared" si="0"/>
        <v>Order online</v>
      </c>
      <c r="P22" s="97" t="s">
        <v>35</v>
      </c>
      <c r="Q22" s="13" t="s">
        <v>81</v>
      </c>
      <c r="R22" t="s">
        <v>42</v>
      </c>
      <c r="S22" s="20">
        <v>0</v>
      </c>
      <c r="T22" s="21" t="s">
        <v>38</v>
      </c>
    </row>
    <row r="23" spans="1:20" x14ac:dyDescent="0.35">
      <c r="A23" s="13" t="s">
        <v>82</v>
      </c>
      <c r="B23" s="13"/>
      <c r="C23" s="13"/>
      <c r="D23" s="13" t="s">
        <v>83</v>
      </c>
      <c r="E23" s="13">
        <v>6</v>
      </c>
      <c r="F23" s="14">
        <v>0.7</v>
      </c>
      <c r="G23" s="13" t="s">
        <v>14874</v>
      </c>
      <c r="H23" s="14">
        <v>40</v>
      </c>
      <c r="I23" s="15" t="s">
        <v>32</v>
      </c>
      <c r="J23" s="16">
        <v>45.900000000000006</v>
      </c>
      <c r="K23" s="16">
        <v>7.65</v>
      </c>
      <c r="L23" s="17" t="s">
        <v>73</v>
      </c>
      <c r="M23" s="163">
        <f>IFERROR(GETPIVOTDATA("Tot. Bottles",'- Ordine Aggregato -'!$A$1,"sku anker",A23),"")</f>
        <v>30</v>
      </c>
      <c r="N23" s="18" t="s">
        <v>67</v>
      </c>
      <c r="O23" s="19" t="str">
        <f t="shared" si="0"/>
        <v>Order online</v>
      </c>
      <c r="P23" s="97" t="s">
        <v>84</v>
      </c>
      <c r="Q23" s="13" t="s">
        <v>85</v>
      </c>
      <c r="R23" t="s">
        <v>86</v>
      </c>
      <c r="S23" s="20">
        <v>7.65</v>
      </c>
      <c r="T23" s="21" t="s">
        <v>38</v>
      </c>
    </row>
    <row r="24" spans="1:20" x14ac:dyDescent="0.35">
      <c r="A24" s="96" t="s">
        <v>89</v>
      </c>
      <c r="D24" s="13" t="s">
        <v>87</v>
      </c>
      <c r="E24" s="13">
        <v>6</v>
      </c>
      <c r="F24" s="14">
        <v>1</v>
      </c>
      <c r="G24" s="13" t="s">
        <v>14874</v>
      </c>
      <c r="H24" s="14">
        <v>40</v>
      </c>
      <c r="I24" s="15" t="s">
        <v>32</v>
      </c>
      <c r="J24" s="16">
        <v>77.699999999999989</v>
      </c>
      <c r="K24" s="16">
        <v>12.95</v>
      </c>
      <c r="L24" s="17" t="s">
        <v>88</v>
      </c>
      <c r="M24" s="163" t="str">
        <f>IFERROR(GETPIVOTDATA("Tot. Bottles",'- Ordine Aggregato -'!$A$1,"sku anker",A24),"")</f>
        <v/>
      </c>
      <c r="N24" s="18" t="s">
        <v>42</v>
      </c>
      <c r="O24" s="19" t="str">
        <f t="shared" si="0"/>
        <v>Order online</v>
      </c>
      <c r="P24" s="97" t="s">
        <v>35</v>
      </c>
      <c r="Q24" s="13" t="s">
        <v>90</v>
      </c>
      <c r="R24" t="s">
        <v>91</v>
      </c>
      <c r="S24" s="20">
        <v>0</v>
      </c>
      <c r="T24" s="21" t="s">
        <v>38</v>
      </c>
    </row>
    <row r="25" spans="1:20" x14ac:dyDescent="0.35">
      <c r="A25" s="13" t="s">
        <v>92</v>
      </c>
      <c r="B25" s="13"/>
      <c r="C25" s="13"/>
      <c r="D25" s="13" t="s">
        <v>93</v>
      </c>
      <c r="E25" s="13">
        <v>6</v>
      </c>
      <c r="F25" s="14">
        <v>1</v>
      </c>
      <c r="G25" s="13" t="s">
        <v>14874</v>
      </c>
      <c r="H25" s="14">
        <v>40</v>
      </c>
      <c r="I25" s="15" t="s">
        <v>32</v>
      </c>
      <c r="J25" s="16">
        <v>77.699999999999989</v>
      </c>
      <c r="K25" s="16">
        <v>12.95</v>
      </c>
      <c r="L25" s="17" t="s">
        <v>88</v>
      </c>
      <c r="M25" s="163" t="str">
        <f>IFERROR(GETPIVOTDATA("Tot. Bottles",'- Ordine Aggregato -'!$A$1,"sku anker",A25),"")</f>
        <v/>
      </c>
      <c r="N25" s="18" t="s">
        <v>42</v>
      </c>
      <c r="O25" s="19" t="str">
        <f t="shared" si="0"/>
        <v>Order online</v>
      </c>
      <c r="P25" s="97" t="s">
        <v>35</v>
      </c>
      <c r="Q25" s="13" t="s">
        <v>90</v>
      </c>
      <c r="R25" t="s">
        <v>91</v>
      </c>
      <c r="S25" s="20">
        <v>0</v>
      </c>
      <c r="T25" s="21" t="s">
        <v>38</v>
      </c>
    </row>
    <row r="26" spans="1:20" x14ac:dyDescent="0.35">
      <c r="A26" s="13" t="s">
        <v>94</v>
      </c>
      <c r="B26" s="13"/>
      <c r="C26" s="13"/>
      <c r="D26" s="13" t="s">
        <v>95</v>
      </c>
      <c r="E26" s="13">
        <v>6</v>
      </c>
      <c r="F26" s="14">
        <v>0.7</v>
      </c>
      <c r="G26" s="13" t="s">
        <v>46</v>
      </c>
      <c r="H26" s="14">
        <v>35</v>
      </c>
      <c r="I26" s="15" t="s">
        <v>32</v>
      </c>
      <c r="J26" s="16">
        <v>90.6</v>
      </c>
      <c r="K26" s="16">
        <v>15.1</v>
      </c>
      <c r="L26" s="17" t="s">
        <v>88</v>
      </c>
      <c r="M26" s="163" t="str">
        <f>IFERROR(GETPIVOTDATA("Tot. Bottles",'- Ordine Aggregato -'!$A$1,"sku anker",A26),"")</f>
        <v/>
      </c>
      <c r="N26" s="18" t="s">
        <v>42</v>
      </c>
      <c r="O26" s="19" t="str">
        <f t="shared" si="0"/>
        <v>Order online</v>
      </c>
      <c r="P26" s="97" t="s">
        <v>35</v>
      </c>
      <c r="Q26" s="13" t="s">
        <v>96</v>
      </c>
      <c r="R26" t="s">
        <v>97</v>
      </c>
      <c r="S26" s="20">
        <v>0</v>
      </c>
      <c r="T26" s="21" t="s">
        <v>38</v>
      </c>
    </row>
    <row r="27" spans="1:20" x14ac:dyDescent="0.35">
      <c r="A27" s="96" t="s">
        <v>98</v>
      </c>
      <c r="D27" s="13" t="s">
        <v>99</v>
      </c>
      <c r="E27" s="13">
        <v>25</v>
      </c>
      <c r="F27" s="14">
        <v>0.04</v>
      </c>
      <c r="G27" s="13" t="s">
        <v>46</v>
      </c>
      <c r="H27" s="14">
        <v>35</v>
      </c>
      <c r="I27" s="15" t="s">
        <v>32</v>
      </c>
      <c r="J27" s="16">
        <v>38.75</v>
      </c>
      <c r="K27" s="16">
        <v>1.55</v>
      </c>
      <c r="L27" s="17" t="s">
        <v>88</v>
      </c>
      <c r="M27" s="163" t="str">
        <f>IFERROR(GETPIVOTDATA("Tot. Bottles",'- Ordine Aggregato -'!$A$1,"sku anker",A27),"")</f>
        <v/>
      </c>
      <c r="N27" s="18" t="s">
        <v>67</v>
      </c>
      <c r="O27" s="19" t="str">
        <f t="shared" si="0"/>
        <v>Order online</v>
      </c>
      <c r="P27" s="97" t="s">
        <v>35</v>
      </c>
      <c r="Q27" s="13" t="s">
        <v>100</v>
      </c>
      <c r="R27" t="s">
        <v>101</v>
      </c>
      <c r="S27" s="20">
        <v>1.55</v>
      </c>
      <c r="T27" s="21" t="s">
        <v>38</v>
      </c>
    </row>
    <row r="28" spans="1:20" x14ac:dyDescent="0.35">
      <c r="A28" s="96" t="s">
        <v>102</v>
      </c>
      <c r="B28" s="96"/>
      <c r="C28" s="96"/>
      <c r="D28" s="13" t="s">
        <v>103</v>
      </c>
      <c r="E28" s="13">
        <v>6</v>
      </c>
      <c r="F28" s="14">
        <v>0.7</v>
      </c>
      <c r="G28" s="13" t="s">
        <v>46</v>
      </c>
      <c r="H28" s="14">
        <v>42</v>
      </c>
      <c r="I28" s="15" t="s">
        <v>32</v>
      </c>
      <c r="J28" s="16">
        <v>315</v>
      </c>
      <c r="K28" s="16">
        <v>52.5</v>
      </c>
      <c r="L28" s="17" t="s">
        <v>104</v>
      </c>
      <c r="M28" s="163" t="str">
        <f>IFERROR(GETPIVOTDATA("Tot. Bottles",'- Ordine Aggregato -'!$A$1,"sku anker",A28),"")</f>
        <v/>
      </c>
      <c r="N28" s="18" t="s">
        <v>42</v>
      </c>
      <c r="O28" s="19" t="str">
        <f t="shared" si="0"/>
        <v>Order online</v>
      </c>
      <c r="P28" s="97" t="s">
        <v>105</v>
      </c>
      <c r="Q28" s="13" t="s">
        <v>106</v>
      </c>
      <c r="R28" t="s">
        <v>107</v>
      </c>
      <c r="S28" s="20">
        <v>0</v>
      </c>
      <c r="T28" s="21" t="s">
        <v>38</v>
      </c>
    </row>
    <row r="29" spans="1:20" x14ac:dyDescent="0.35">
      <c r="A29" s="96" t="s">
        <v>108</v>
      </c>
      <c r="D29" s="13" t="s">
        <v>109</v>
      </c>
      <c r="E29" s="13">
        <v>6</v>
      </c>
      <c r="F29" s="14">
        <v>0.7</v>
      </c>
      <c r="G29" s="13" t="s">
        <v>46</v>
      </c>
      <c r="H29" s="14">
        <v>42</v>
      </c>
      <c r="I29" s="15" t="s">
        <v>32</v>
      </c>
      <c r="J29" s="16">
        <v>345</v>
      </c>
      <c r="K29" s="16">
        <v>57.5</v>
      </c>
      <c r="L29" s="17" t="s">
        <v>104</v>
      </c>
      <c r="M29" s="163" t="str">
        <f>IFERROR(GETPIVOTDATA("Tot. Bottles",'- Ordine Aggregato -'!$A$1,"sku anker",A29),"")</f>
        <v/>
      </c>
      <c r="N29" s="18" t="s">
        <v>42</v>
      </c>
      <c r="O29" s="19" t="str">
        <f t="shared" si="0"/>
        <v>Order online</v>
      </c>
      <c r="P29" s="97" t="s">
        <v>105</v>
      </c>
      <c r="Q29" s="13" t="s">
        <v>110</v>
      </c>
      <c r="R29" t="s">
        <v>111</v>
      </c>
      <c r="S29" s="20">
        <v>0</v>
      </c>
      <c r="T29" s="21" t="s">
        <v>38</v>
      </c>
    </row>
    <row r="30" spans="1:20" x14ac:dyDescent="0.35">
      <c r="A30" s="13" t="s">
        <v>112</v>
      </c>
      <c r="B30" s="13"/>
      <c r="C30" s="13"/>
      <c r="D30" s="13" t="s">
        <v>113</v>
      </c>
      <c r="E30" s="13">
        <v>6</v>
      </c>
      <c r="F30" s="14">
        <v>0.7</v>
      </c>
      <c r="G30" s="13" t="s">
        <v>46</v>
      </c>
      <c r="H30" s="14">
        <v>42</v>
      </c>
      <c r="I30" s="15" t="s">
        <v>32</v>
      </c>
      <c r="J30" s="16">
        <v>303</v>
      </c>
      <c r="K30" s="16">
        <v>50.5</v>
      </c>
      <c r="L30" s="17" t="s">
        <v>104</v>
      </c>
      <c r="M30" s="163" t="str">
        <f>IFERROR(GETPIVOTDATA("Tot. Bottles",'- Ordine Aggregato -'!$A$1,"sku anker",A30),"")</f>
        <v/>
      </c>
      <c r="N30" s="18" t="s">
        <v>34</v>
      </c>
      <c r="O30" s="19" t="str">
        <f t="shared" si="0"/>
        <v>Order online</v>
      </c>
      <c r="P30" s="97" t="s">
        <v>105</v>
      </c>
      <c r="Q30" s="13" t="s">
        <v>114</v>
      </c>
      <c r="R30" t="s">
        <v>115</v>
      </c>
      <c r="S30" s="20">
        <v>0</v>
      </c>
      <c r="T30" s="21" t="s">
        <v>38</v>
      </c>
    </row>
    <row r="31" spans="1:20" x14ac:dyDescent="0.35">
      <c r="A31" s="13" t="s">
        <v>116</v>
      </c>
      <c r="B31" s="13"/>
      <c r="C31" s="13"/>
      <c r="D31" s="13" t="s">
        <v>117</v>
      </c>
      <c r="E31" s="13">
        <v>6</v>
      </c>
      <c r="F31" s="14">
        <v>0.7</v>
      </c>
      <c r="G31" s="13" t="s">
        <v>46</v>
      </c>
      <c r="H31" s="14">
        <v>42</v>
      </c>
      <c r="I31" s="15" t="s">
        <v>32</v>
      </c>
      <c r="J31" s="16">
        <v>163.5</v>
      </c>
      <c r="K31" s="16">
        <v>27.25</v>
      </c>
      <c r="L31" s="17" t="s">
        <v>104</v>
      </c>
      <c r="M31" s="163" t="str">
        <f>IFERROR(GETPIVOTDATA("Tot. Bottles",'- Ordine Aggregato -'!$A$1,"sku anker",A31),"")</f>
        <v/>
      </c>
      <c r="N31" s="18" t="s">
        <v>42</v>
      </c>
      <c r="O31" s="19" t="str">
        <f t="shared" si="0"/>
        <v>Order online</v>
      </c>
      <c r="P31" s="97" t="s">
        <v>105</v>
      </c>
      <c r="Q31" s="13" t="s">
        <v>118</v>
      </c>
      <c r="R31" t="s">
        <v>119</v>
      </c>
      <c r="S31" s="20">
        <v>0</v>
      </c>
      <c r="T31" s="21" t="s">
        <v>38</v>
      </c>
    </row>
    <row r="32" spans="1:20" x14ac:dyDescent="0.35">
      <c r="A32" s="96" t="s">
        <v>120</v>
      </c>
      <c r="D32" s="13" t="s">
        <v>121</v>
      </c>
      <c r="E32" s="13">
        <v>6</v>
      </c>
      <c r="F32" s="14">
        <v>0.7</v>
      </c>
      <c r="G32" s="13" t="s">
        <v>46</v>
      </c>
      <c r="H32" s="14">
        <v>42</v>
      </c>
      <c r="I32" s="15" t="s">
        <v>32</v>
      </c>
      <c r="J32" s="16">
        <v>148.80000000000001</v>
      </c>
      <c r="K32" s="16">
        <v>24.8</v>
      </c>
      <c r="L32" s="17" t="s">
        <v>104</v>
      </c>
      <c r="M32" s="163" t="str">
        <f>IFERROR(GETPIVOTDATA("Tot. Bottles",'- Ordine Aggregato -'!$A$1,"sku anker",A32),"")</f>
        <v/>
      </c>
      <c r="N32" s="18" t="s">
        <v>42</v>
      </c>
      <c r="O32" s="19" t="str">
        <f t="shared" si="0"/>
        <v>Order online</v>
      </c>
      <c r="P32" s="97" t="s">
        <v>105</v>
      </c>
      <c r="Q32" s="13" t="s">
        <v>122</v>
      </c>
      <c r="R32" t="s">
        <v>123</v>
      </c>
      <c r="S32" s="20">
        <v>0</v>
      </c>
      <c r="T32" s="21" t="s">
        <v>38</v>
      </c>
    </row>
    <row r="33" spans="1:20" x14ac:dyDescent="0.35">
      <c r="A33" s="13" t="s">
        <v>124</v>
      </c>
      <c r="B33" s="13"/>
      <c r="C33" s="13"/>
      <c r="D33" s="13" t="s">
        <v>125</v>
      </c>
      <c r="E33" s="13">
        <v>6</v>
      </c>
      <c r="F33" s="14">
        <v>0.7</v>
      </c>
      <c r="G33" s="13" t="s">
        <v>46</v>
      </c>
      <c r="H33" s="14">
        <v>40</v>
      </c>
      <c r="I33" s="15" t="s">
        <v>32</v>
      </c>
      <c r="J33" s="16">
        <v>147</v>
      </c>
      <c r="K33" s="16">
        <v>24.5</v>
      </c>
      <c r="L33" s="17" t="s">
        <v>104</v>
      </c>
      <c r="M33" s="163" t="str">
        <f>IFERROR(GETPIVOTDATA("Tot. Bottles",'- Ordine Aggregato -'!$A$1,"sku anker",A33),"")</f>
        <v/>
      </c>
      <c r="N33" s="18" t="s">
        <v>34</v>
      </c>
      <c r="O33" s="19" t="str">
        <f t="shared" si="0"/>
        <v>Order online</v>
      </c>
      <c r="P33" s="97" t="s">
        <v>105</v>
      </c>
      <c r="Q33" s="13" t="s">
        <v>126</v>
      </c>
      <c r="R33" t="s">
        <v>127</v>
      </c>
      <c r="S33" s="20">
        <v>0</v>
      </c>
      <c r="T33" s="21" t="s">
        <v>38</v>
      </c>
    </row>
    <row r="34" spans="1:20" x14ac:dyDescent="0.35">
      <c r="A34" s="96" t="s">
        <v>128</v>
      </c>
      <c r="D34" s="13" t="s">
        <v>129</v>
      </c>
      <c r="E34" s="13">
        <v>6</v>
      </c>
      <c r="F34" s="14">
        <v>0.7</v>
      </c>
      <c r="G34" s="13" t="s">
        <v>31</v>
      </c>
      <c r="H34" s="14">
        <v>38</v>
      </c>
      <c r="I34" s="15" t="s">
        <v>32</v>
      </c>
      <c r="J34" s="16">
        <v>41.7</v>
      </c>
      <c r="K34" s="16">
        <v>6.95</v>
      </c>
      <c r="L34" s="17" t="s">
        <v>130</v>
      </c>
      <c r="M34" s="163" t="str">
        <f>IFERROR(GETPIVOTDATA("Tot. Bottles",'- Ordine Aggregato -'!$A$1,"sku anker",A34),"")</f>
        <v/>
      </c>
      <c r="N34" s="18" t="s">
        <v>42</v>
      </c>
      <c r="O34" s="19" t="str">
        <f t="shared" si="0"/>
        <v>Order online</v>
      </c>
      <c r="P34" s="97" t="s">
        <v>105</v>
      </c>
      <c r="Q34" s="13" t="s">
        <v>131</v>
      </c>
      <c r="R34" t="s">
        <v>42</v>
      </c>
      <c r="S34" s="20">
        <v>0</v>
      </c>
      <c r="T34" s="21" t="s">
        <v>38</v>
      </c>
    </row>
    <row r="35" spans="1:20" x14ac:dyDescent="0.35">
      <c r="A35" s="96" t="s">
        <v>132</v>
      </c>
      <c r="B35" s="96"/>
      <c r="C35" s="96"/>
      <c r="D35" s="13" t="s">
        <v>133</v>
      </c>
      <c r="E35" s="13">
        <v>6</v>
      </c>
      <c r="F35" s="14">
        <v>0.7</v>
      </c>
      <c r="G35" s="13" t="s">
        <v>31</v>
      </c>
      <c r="H35" s="14">
        <v>40</v>
      </c>
      <c r="I35" s="15" t="s">
        <v>32</v>
      </c>
      <c r="J35" s="16">
        <v>45.599999999999994</v>
      </c>
      <c r="K35" s="16">
        <v>7.6</v>
      </c>
      <c r="L35" s="17" t="s">
        <v>130</v>
      </c>
      <c r="M35" s="163" t="str">
        <f>IFERROR(GETPIVOTDATA("Tot. Bottles",'- Ordine Aggregato -'!$A$1,"sku anker",A35),"")</f>
        <v/>
      </c>
      <c r="N35" s="18" t="s">
        <v>34</v>
      </c>
      <c r="O35" s="19" t="str">
        <f t="shared" si="0"/>
        <v>Order online</v>
      </c>
      <c r="P35" s="97" t="s">
        <v>105</v>
      </c>
      <c r="Q35" s="13" t="s">
        <v>134</v>
      </c>
      <c r="R35" t="s">
        <v>135</v>
      </c>
      <c r="S35" s="20">
        <v>0</v>
      </c>
      <c r="T35" s="21" t="s">
        <v>38</v>
      </c>
    </row>
    <row r="36" spans="1:20" x14ac:dyDescent="0.35">
      <c r="A36" s="96" t="s">
        <v>136</v>
      </c>
      <c r="B36" s="96"/>
      <c r="C36" s="96"/>
      <c r="D36" s="13" t="s">
        <v>133</v>
      </c>
      <c r="E36" s="13">
        <v>6</v>
      </c>
      <c r="F36" s="14">
        <v>1</v>
      </c>
      <c r="G36" s="13" t="s">
        <v>31</v>
      </c>
      <c r="H36" s="14">
        <v>40</v>
      </c>
      <c r="I36" s="15" t="s">
        <v>32</v>
      </c>
      <c r="J36" s="16">
        <v>53.699999999999996</v>
      </c>
      <c r="K36" s="16">
        <v>8.9499999999999993</v>
      </c>
      <c r="L36" s="17" t="s">
        <v>130</v>
      </c>
      <c r="M36" s="163" t="str">
        <f>IFERROR(GETPIVOTDATA("Tot. Bottles",'- Ordine Aggregato -'!$A$1,"sku anker",A36),"")</f>
        <v/>
      </c>
      <c r="N36" s="18" t="s">
        <v>42</v>
      </c>
      <c r="O36" s="19" t="str">
        <f t="shared" si="0"/>
        <v>Order online</v>
      </c>
      <c r="P36" s="97" t="s">
        <v>105</v>
      </c>
      <c r="Q36" s="13" t="s">
        <v>137</v>
      </c>
      <c r="R36" t="s">
        <v>138</v>
      </c>
      <c r="S36" s="20">
        <v>0</v>
      </c>
      <c r="T36" s="21" t="s">
        <v>38</v>
      </c>
    </row>
    <row r="37" spans="1:20" x14ac:dyDescent="0.35">
      <c r="A37" s="96" t="s">
        <v>139</v>
      </c>
      <c r="B37" s="96"/>
      <c r="C37" s="96"/>
      <c r="D37" s="13" t="s">
        <v>140</v>
      </c>
      <c r="E37" s="13">
        <v>6</v>
      </c>
      <c r="F37" s="14">
        <v>0.7</v>
      </c>
      <c r="G37" s="13" t="s">
        <v>31</v>
      </c>
      <c r="H37" s="14">
        <v>45</v>
      </c>
      <c r="I37" s="15" t="s">
        <v>32</v>
      </c>
      <c r="J37" s="16">
        <v>31.5</v>
      </c>
      <c r="K37" s="16">
        <v>5.25</v>
      </c>
      <c r="L37" s="17" t="s">
        <v>130</v>
      </c>
      <c r="M37" s="163" t="str">
        <f>IFERROR(GETPIVOTDATA("Tot. Bottles",'- Ordine Aggregato -'!$A$1,"sku anker",A37),"")</f>
        <v/>
      </c>
      <c r="N37" s="18" t="s">
        <v>67</v>
      </c>
      <c r="O37" s="19" t="str">
        <f t="shared" si="0"/>
        <v>Order online</v>
      </c>
      <c r="P37" s="97" t="s">
        <v>105</v>
      </c>
      <c r="Q37" s="13" t="s">
        <v>141</v>
      </c>
      <c r="R37" t="s">
        <v>142</v>
      </c>
      <c r="S37" s="20">
        <v>5.25</v>
      </c>
      <c r="T37" s="21" t="s">
        <v>38</v>
      </c>
    </row>
    <row r="38" spans="1:20" x14ac:dyDescent="0.35">
      <c r="A38" s="13" t="s">
        <v>14875</v>
      </c>
      <c r="B38" s="13"/>
      <c r="C38" s="13"/>
      <c r="D38" s="13" t="s">
        <v>14876</v>
      </c>
      <c r="E38" s="13">
        <v>6</v>
      </c>
      <c r="F38" s="14">
        <v>0.7</v>
      </c>
      <c r="G38" s="13" t="s">
        <v>14874</v>
      </c>
      <c r="H38" s="14">
        <v>43</v>
      </c>
      <c r="I38" s="15" t="s">
        <v>32</v>
      </c>
      <c r="J38" s="16">
        <v>129</v>
      </c>
      <c r="K38" s="16">
        <v>21.5</v>
      </c>
      <c r="L38" s="17" t="s">
        <v>4671</v>
      </c>
      <c r="M38" s="163" t="str">
        <f>IFERROR(GETPIVOTDATA("Tot. Bottles",'- Ordine Aggregato -'!$A$1,"sku anker",A38),"")</f>
        <v/>
      </c>
      <c r="N38" s="18" t="s">
        <v>34</v>
      </c>
      <c r="O38" s="19" t="str">
        <f t="shared" si="0"/>
        <v>Order online</v>
      </c>
      <c r="P38" s="97" t="s">
        <v>43</v>
      </c>
      <c r="Q38" s="13" t="s">
        <v>14877</v>
      </c>
      <c r="R38" t="s">
        <v>14878</v>
      </c>
      <c r="S38" s="20">
        <v>0</v>
      </c>
      <c r="T38" s="21" t="s">
        <v>38</v>
      </c>
    </row>
    <row r="39" spans="1:20" x14ac:dyDescent="0.35">
      <c r="A39" s="13" t="s">
        <v>143</v>
      </c>
      <c r="B39" s="13"/>
      <c r="C39" s="13"/>
      <c r="D39" s="13" t="s">
        <v>144</v>
      </c>
      <c r="E39" s="13">
        <v>12</v>
      </c>
      <c r="F39" s="14">
        <v>0.2</v>
      </c>
      <c r="G39" s="13" t="s">
        <v>14874</v>
      </c>
      <c r="H39" s="14">
        <v>40</v>
      </c>
      <c r="I39" s="15" t="s">
        <v>32</v>
      </c>
      <c r="J39" s="16">
        <v>120</v>
      </c>
      <c r="K39" s="16">
        <v>10</v>
      </c>
      <c r="L39" s="17" t="s">
        <v>145</v>
      </c>
      <c r="M39" s="163" t="str">
        <f>IFERROR(GETPIVOTDATA("Tot. Bottles",'- Ordine Aggregato -'!$A$1,"sku anker",A39),"")</f>
        <v/>
      </c>
      <c r="N39" s="18" t="s">
        <v>34</v>
      </c>
      <c r="O39" s="19" t="str">
        <f t="shared" si="0"/>
        <v>Order online</v>
      </c>
      <c r="P39" s="97" t="s">
        <v>146</v>
      </c>
      <c r="Q39" s="13" t="s">
        <v>147</v>
      </c>
      <c r="R39" t="s">
        <v>148</v>
      </c>
      <c r="S39" s="20">
        <v>0</v>
      </c>
      <c r="T39" s="21" t="s">
        <v>38</v>
      </c>
    </row>
    <row r="40" spans="1:20" x14ac:dyDescent="0.35">
      <c r="A40" s="96" t="s">
        <v>149</v>
      </c>
      <c r="B40" s="96"/>
      <c r="C40" s="96"/>
      <c r="D40" s="13" t="s">
        <v>144</v>
      </c>
      <c r="E40" s="13">
        <v>6</v>
      </c>
      <c r="F40" s="14">
        <v>0.7</v>
      </c>
      <c r="G40" s="13" t="s">
        <v>31</v>
      </c>
      <c r="H40" s="14">
        <v>40</v>
      </c>
      <c r="I40" s="15" t="s">
        <v>32</v>
      </c>
      <c r="J40" s="16">
        <v>132</v>
      </c>
      <c r="K40" s="16">
        <v>22</v>
      </c>
      <c r="L40" s="17" t="s">
        <v>145</v>
      </c>
      <c r="M40" s="163" t="str">
        <f>IFERROR(GETPIVOTDATA("Tot. Bottles",'- Ordine Aggregato -'!$A$1,"sku anker",A40),"")</f>
        <v/>
      </c>
      <c r="N40" s="18" t="s">
        <v>42</v>
      </c>
      <c r="O40" s="19" t="str">
        <f t="shared" si="0"/>
        <v>Order online</v>
      </c>
      <c r="P40" s="97" t="s">
        <v>146</v>
      </c>
      <c r="Q40" s="13" t="s">
        <v>150</v>
      </c>
      <c r="R40" t="s">
        <v>151</v>
      </c>
      <c r="S40" s="20">
        <v>0</v>
      </c>
      <c r="T40" s="21" t="s">
        <v>38</v>
      </c>
    </row>
    <row r="41" spans="1:20" x14ac:dyDescent="0.35">
      <c r="A41" s="96" t="s">
        <v>152</v>
      </c>
      <c r="B41" s="96"/>
      <c r="C41" s="96"/>
      <c r="D41" s="13" t="s">
        <v>144</v>
      </c>
      <c r="E41" s="13">
        <v>6</v>
      </c>
      <c r="F41" s="14">
        <v>1</v>
      </c>
      <c r="G41" s="13" t="s">
        <v>14873</v>
      </c>
      <c r="H41" s="14">
        <v>40</v>
      </c>
      <c r="I41" s="15" t="s">
        <v>32</v>
      </c>
      <c r="J41" s="16">
        <v>180</v>
      </c>
      <c r="K41" s="16">
        <v>30</v>
      </c>
      <c r="L41" s="17" t="s">
        <v>145</v>
      </c>
      <c r="M41" s="163">
        <f>IFERROR(GETPIVOTDATA("Tot. Bottles",'- Ordine Aggregato -'!$A$1,"sku anker",A41),"")</f>
        <v>30</v>
      </c>
      <c r="N41" s="18" t="s">
        <v>42</v>
      </c>
      <c r="O41" s="19" t="str">
        <f t="shared" si="0"/>
        <v>Order online</v>
      </c>
      <c r="P41" s="97" t="s">
        <v>146</v>
      </c>
      <c r="Q41" s="13" t="s">
        <v>153</v>
      </c>
      <c r="R41" t="s">
        <v>154</v>
      </c>
      <c r="S41" s="20">
        <v>0</v>
      </c>
      <c r="T41" s="21" t="s">
        <v>38</v>
      </c>
    </row>
    <row r="42" spans="1:20" x14ac:dyDescent="0.35">
      <c r="A42" s="96" t="s">
        <v>155</v>
      </c>
      <c r="B42" s="96"/>
      <c r="C42" s="96"/>
      <c r="D42" s="13" t="s">
        <v>156</v>
      </c>
      <c r="E42" s="13">
        <v>6</v>
      </c>
      <c r="F42" s="14">
        <v>0.7</v>
      </c>
      <c r="G42" s="13" t="s">
        <v>46</v>
      </c>
      <c r="H42" s="14">
        <v>40</v>
      </c>
      <c r="I42" s="15" t="s">
        <v>32</v>
      </c>
      <c r="J42" s="16">
        <v>129</v>
      </c>
      <c r="K42" s="16">
        <v>21.5</v>
      </c>
      <c r="L42" s="17" t="s">
        <v>145</v>
      </c>
      <c r="M42" s="163" t="str">
        <f>IFERROR(GETPIVOTDATA("Tot. Bottles",'- Ordine Aggregato -'!$A$1,"sku anker",A42),"")</f>
        <v/>
      </c>
      <c r="N42" s="18" t="s">
        <v>67</v>
      </c>
      <c r="O42" s="19" t="str">
        <f t="shared" si="0"/>
        <v>Order online</v>
      </c>
      <c r="P42" s="97" t="s">
        <v>146</v>
      </c>
      <c r="Q42" s="13" t="s">
        <v>157</v>
      </c>
      <c r="R42" t="s">
        <v>158</v>
      </c>
      <c r="S42" s="20">
        <v>21.5</v>
      </c>
      <c r="T42" s="21" t="s">
        <v>38</v>
      </c>
    </row>
    <row r="43" spans="1:20" x14ac:dyDescent="0.35">
      <c r="A43" s="13" t="s">
        <v>159</v>
      </c>
      <c r="B43" s="13"/>
      <c r="C43" s="13"/>
      <c r="D43" s="13" t="s">
        <v>160</v>
      </c>
      <c r="E43" s="13">
        <v>6</v>
      </c>
      <c r="F43" s="14">
        <v>0.7</v>
      </c>
      <c r="G43" s="13" t="s">
        <v>31</v>
      </c>
      <c r="H43" s="14">
        <v>40</v>
      </c>
      <c r="I43" s="15" t="s">
        <v>32</v>
      </c>
      <c r="J43" s="16">
        <v>261</v>
      </c>
      <c r="K43" s="16">
        <v>43.5</v>
      </c>
      <c r="L43" s="17" t="s">
        <v>145</v>
      </c>
      <c r="M43" s="163">
        <f>IFERROR(GETPIVOTDATA("Tot. Bottles",'- Ordine Aggregato -'!$A$1,"sku anker",A43),"")</f>
        <v>12</v>
      </c>
      <c r="N43" s="18" t="s">
        <v>67</v>
      </c>
      <c r="O43" s="19" t="str">
        <f t="shared" si="0"/>
        <v>Order online</v>
      </c>
      <c r="P43" s="97" t="s">
        <v>146</v>
      </c>
      <c r="Q43" s="13" t="s">
        <v>161</v>
      </c>
      <c r="R43" t="s">
        <v>162</v>
      </c>
      <c r="S43" s="20">
        <v>43.5</v>
      </c>
      <c r="T43" s="21" t="s">
        <v>38</v>
      </c>
    </row>
    <row r="44" spans="1:20" x14ac:dyDescent="0.35">
      <c r="A44" s="96" t="s">
        <v>14854</v>
      </c>
      <c r="D44" s="13" t="s">
        <v>14855</v>
      </c>
      <c r="E44" s="13">
        <v>6</v>
      </c>
      <c r="F44" s="14">
        <v>0.7</v>
      </c>
      <c r="G44" s="13" t="s">
        <v>14874</v>
      </c>
      <c r="H44" s="14">
        <v>43</v>
      </c>
      <c r="I44" s="15" t="s">
        <v>32</v>
      </c>
      <c r="J44" s="16">
        <v>479.70000000000005</v>
      </c>
      <c r="K44" s="16">
        <v>79.95</v>
      </c>
      <c r="L44" s="17" t="s">
        <v>145</v>
      </c>
      <c r="M44" s="163">
        <f>IFERROR(GETPIVOTDATA("Tot. Bottles",'- Ordine Aggregato -'!$A$1,"sku anker",A44),"")</f>
        <v>12</v>
      </c>
      <c r="N44" s="18" t="s">
        <v>42</v>
      </c>
      <c r="O44" s="19" t="str">
        <f t="shared" si="0"/>
        <v>Order online</v>
      </c>
      <c r="P44" s="97" t="s">
        <v>146</v>
      </c>
      <c r="Q44" s="13" t="s">
        <v>14879</v>
      </c>
      <c r="R44" t="s">
        <v>14880</v>
      </c>
      <c r="S44" s="20">
        <v>0</v>
      </c>
      <c r="T44" s="21" t="s">
        <v>38</v>
      </c>
    </row>
    <row r="45" spans="1:20" x14ac:dyDescent="0.35">
      <c r="A45" s="96" t="s">
        <v>163</v>
      </c>
      <c r="B45" s="96"/>
      <c r="C45" s="96"/>
      <c r="D45" s="13" t="s">
        <v>164</v>
      </c>
      <c r="E45" s="13">
        <v>4</v>
      </c>
      <c r="F45" s="14">
        <v>0.7</v>
      </c>
      <c r="G45" s="13" t="s">
        <v>31</v>
      </c>
      <c r="H45" s="14">
        <v>40</v>
      </c>
      <c r="I45" s="15" t="s">
        <v>32</v>
      </c>
      <c r="J45" s="16">
        <v>472</v>
      </c>
      <c r="K45" s="16">
        <v>118</v>
      </c>
      <c r="L45" s="17" t="s">
        <v>145</v>
      </c>
      <c r="M45" s="163">
        <f>IFERROR(GETPIVOTDATA("Tot. Bottles",'- Ordine Aggregato -'!$A$1,"sku anker",A45),"")</f>
        <v>12</v>
      </c>
      <c r="N45" s="18" t="s">
        <v>67</v>
      </c>
      <c r="O45" s="19" t="str">
        <f t="shared" si="0"/>
        <v>Order online</v>
      </c>
      <c r="P45" s="97" t="s">
        <v>146</v>
      </c>
      <c r="Q45" s="13" t="s">
        <v>165</v>
      </c>
      <c r="R45" t="s">
        <v>166</v>
      </c>
      <c r="S45" s="20">
        <v>118</v>
      </c>
      <c r="T45" s="21" t="s">
        <v>38</v>
      </c>
    </row>
    <row r="46" spans="1:20" x14ac:dyDescent="0.35">
      <c r="A46" s="13" t="s">
        <v>167</v>
      </c>
      <c r="B46" s="13"/>
      <c r="C46" s="13"/>
      <c r="D46" s="13" t="s">
        <v>168</v>
      </c>
      <c r="E46" s="13">
        <v>6</v>
      </c>
      <c r="F46" s="14">
        <v>0.7</v>
      </c>
      <c r="G46" s="13" t="s">
        <v>14874</v>
      </c>
      <c r="H46" s="14">
        <v>40</v>
      </c>
      <c r="I46" s="15" t="s">
        <v>32</v>
      </c>
      <c r="J46" s="16">
        <v>106.5</v>
      </c>
      <c r="K46" s="16">
        <v>17.75</v>
      </c>
      <c r="L46" s="17" t="s">
        <v>145</v>
      </c>
      <c r="M46" s="163" t="str">
        <f>IFERROR(GETPIVOTDATA("Tot. Bottles",'- Ordine Aggregato -'!$A$1,"sku anker",A46),"")</f>
        <v/>
      </c>
      <c r="N46" s="18" t="s">
        <v>42</v>
      </c>
      <c r="O46" s="19" t="str">
        <f t="shared" si="0"/>
        <v>Order online</v>
      </c>
      <c r="P46" s="97" t="s">
        <v>146</v>
      </c>
      <c r="Q46" s="13" t="s">
        <v>169</v>
      </c>
      <c r="R46" t="s">
        <v>170</v>
      </c>
      <c r="S46" s="20">
        <v>0</v>
      </c>
      <c r="T46" s="21" t="s">
        <v>38</v>
      </c>
    </row>
    <row r="47" spans="1:20" x14ac:dyDescent="0.35">
      <c r="A47" s="13" t="s">
        <v>14482</v>
      </c>
      <c r="B47" s="13"/>
      <c r="C47" s="13"/>
      <c r="D47" s="13" t="s">
        <v>14483</v>
      </c>
      <c r="E47" s="13">
        <v>3</v>
      </c>
      <c r="F47" s="14">
        <v>0.7</v>
      </c>
      <c r="G47" s="13" t="s">
        <v>14874</v>
      </c>
      <c r="H47" s="14">
        <v>40</v>
      </c>
      <c r="I47" s="15" t="s">
        <v>32</v>
      </c>
      <c r="J47" s="16">
        <v>82.5</v>
      </c>
      <c r="K47" s="16">
        <v>27.5</v>
      </c>
      <c r="L47" s="17" t="s">
        <v>145</v>
      </c>
      <c r="M47" s="163" t="str">
        <f>IFERROR(GETPIVOTDATA("Tot. Bottles",'- Ordine Aggregato -'!$A$1,"sku anker",A47),"")</f>
        <v/>
      </c>
      <c r="N47" s="18" t="s">
        <v>42</v>
      </c>
      <c r="O47" s="19" t="str">
        <f t="shared" si="0"/>
        <v>Order online</v>
      </c>
      <c r="P47" s="97" t="s">
        <v>146</v>
      </c>
      <c r="Q47" s="13" t="s">
        <v>14881</v>
      </c>
      <c r="R47" t="s">
        <v>14882</v>
      </c>
      <c r="S47" s="20">
        <v>0</v>
      </c>
      <c r="T47" s="21" t="s">
        <v>38</v>
      </c>
    </row>
    <row r="48" spans="1:20" x14ac:dyDescent="0.35">
      <c r="A48" s="13" t="s">
        <v>171</v>
      </c>
      <c r="B48" s="13"/>
      <c r="C48" s="13"/>
      <c r="D48" s="13" t="s">
        <v>172</v>
      </c>
      <c r="E48" s="13">
        <v>3</v>
      </c>
      <c r="F48" s="14">
        <v>0.7</v>
      </c>
      <c r="G48" s="13" t="s">
        <v>46</v>
      </c>
      <c r="H48" s="14">
        <v>40</v>
      </c>
      <c r="I48" s="15" t="s">
        <v>32</v>
      </c>
      <c r="J48" s="16">
        <v>82.5</v>
      </c>
      <c r="K48" s="16">
        <v>27.5</v>
      </c>
      <c r="L48" s="17" t="s">
        <v>145</v>
      </c>
      <c r="M48" s="163" t="str">
        <f>IFERROR(GETPIVOTDATA("Tot. Bottles",'- Ordine Aggregato -'!$A$1,"sku anker",A48),"")</f>
        <v/>
      </c>
      <c r="N48" s="18" t="s">
        <v>67</v>
      </c>
      <c r="O48" s="19" t="str">
        <f t="shared" si="0"/>
        <v>Order online</v>
      </c>
      <c r="P48" s="97" t="s">
        <v>146</v>
      </c>
      <c r="Q48" s="13" t="s">
        <v>173</v>
      </c>
      <c r="R48" t="s">
        <v>174</v>
      </c>
      <c r="S48" s="20">
        <v>27.5</v>
      </c>
      <c r="T48" s="21" t="s">
        <v>38</v>
      </c>
    </row>
    <row r="49" spans="1:20" x14ac:dyDescent="0.35">
      <c r="A49" s="13" t="s">
        <v>175</v>
      </c>
      <c r="B49" s="13"/>
      <c r="C49" s="13"/>
      <c r="D49" s="13" t="s">
        <v>176</v>
      </c>
      <c r="E49" s="13">
        <v>6</v>
      </c>
      <c r="F49" s="14">
        <v>0.7</v>
      </c>
      <c r="G49" s="13" t="s">
        <v>31</v>
      </c>
      <c r="H49" s="14">
        <v>48</v>
      </c>
      <c r="I49" s="15" t="s">
        <v>32</v>
      </c>
      <c r="J49" s="16">
        <v>159</v>
      </c>
      <c r="K49" s="16">
        <v>26.5</v>
      </c>
      <c r="L49" s="17" t="s">
        <v>145</v>
      </c>
      <c r="M49" s="163" t="str">
        <f>IFERROR(GETPIVOTDATA("Tot. Bottles",'- Ordine Aggregato -'!$A$1,"sku anker",A49),"")</f>
        <v/>
      </c>
      <c r="N49" s="18" t="s">
        <v>42</v>
      </c>
      <c r="O49" s="19" t="str">
        <f t="shared" si="0"/>
        <v>Order online</v>
      </c>
      <c r="P49" s="97" t="s">
        <v>146</v>
      </c>
      <c r="Q49" s="13" t="s">
        <v>177</v>
      </c>
      <c r="R49" t="s">
        <v>178</v>
      </c>
      <c r="S49" s="20">
        <v>0</v>
      </c>
      <c r="T49" s="21" t="s">
        <v>38</v>
      </c>
    </row>
    <row r="50" spans="1:20" x14ac:dyDescent="0.35">
      <c r="A50" s="13" t="s">
        <v>179</v>
      </c>
      <c r="B50" s="13"/>
      <c r="C50" s="13"/>
      <c r="D50" s="13" t="s">
        <v>180</v>
      </c>
      <c r="E50" s="13">
        <v>3</v>
      </c>
      <c r="F50" s="14">
        <v>0.7</v>
      </c>
      <c r="G50" s="13" t="s">
        <v>46</v>
      </c>
      <c r="H50" s="14">
        <v>40</v>
      </c>
      <c r="I50" s="15" t="s">
        <v>32</v>
      </c>
      <c r="J50" s="16">
        <v>115.5</v>
      </c>
      <c r="K50" s="16">
        <v>38.5</v>
      </c>
      <c r="L50" s="17" t="s">
        <v>145</v>
      </c>
      <c r="M50" s="163" t="str">
        <f>IFERROR(GETPIVOTDATA("Tot. Bottles",'- Ordine Aggregato -'!$A$1,"sku anker",A50),"")</f>
        <v/>
      </c>
      <c r="N50" s="18" t="s">
        <v>42</v>
      </c>
      <c r="O50" s="19" t="str">
        <f t="shared" si="0"/>
        <v>Order online</v>
      </c>
      <c r="P50" s="97" t="s">
        <v>146</v>
      </c>
      <c r="Q50" s="13" t="s">
        <v>181</v>
      </c>
      <c r="R50" t="s">
        <v>182</v>
      </c>
      <c r="S50" s="20">
        <v>0</v>
      </c>
      <c r="T50" s="21" t="s">
        <v>38</v>
      </c>
    </row>
    <row r="51" spans="1:20" x14ac:dyDescent="0.35">
      <c r="A51" s="13" t="s">
        <v>183</v>
      </c>
      <c r="B51" s="13"/>
      <c r="C51" s="13"/>
      <c r="D51" s="13" t="s">
        <v>184</v>
      </c>
      <c r="E51" s="13">
        <v>6</v>
      </c>
      <c r="F51" s="14">
        <v>0.7</v>
      </c>
      <c r="G51" s="13" t="s">
        <v>46</v>
      </c>
      <c r="H51" s="14">
        <v>40</v>
      </c>
      <c r="I51" s="15" t="s">
        <v>32</v>
      </c>
      <c r="J51" s="16">
        <v>225</v>
      </c>
      <c r="K51" s="16">
        <v>37.5</v>
      </c>
      <c r="L51" s="17" t="s">
        <v>145</v>
      </c>
      <c r="M51" s="163" t="str">
        <f>IFERROR(GETPIVOTDATA("Tot. Bottles",'- Ordine Aggregato -'!$A$1,"sku anker",A51),"")</f>
        <v/>
      </c>
      <c r="N51" s="18" t="s">
        <v>42</v>
      </c>
      <c r="O51" s="19" t="str">
        <f t="shared" si="0"/>
        <v>Order online</v>
      </c>
      <c r="P51" s="97" t="s">
        <v>146</v>
      </c>
      <c r="Q51" s="13" t="s">
        <v>181</v>
      </c>
      <c r="R51" t="s">
        <v>185</v>
      </c>
      <c r="S51" s="20">
        <v>0</v>
      </c>
      <c r="T51" s="21" t="s">
        <v>38</v>
      </c>
    </row>
    <row r="52" spans="1:20" x14ac:dyDescent="0.35">
      <c r="A52" s="96" t="s">
        <v>186</v>
      </c>
      <c r="D52" s="13" t="s">
        <v>187</v>
      </c>
      <c r="E52" s="13">
        <v>3</v>
      </c>
      <c r="F52" s="14">
        <v>0.7</v>
      </c>
      <c r="G52" s="13" t="s">
        <v>14874</v>
      </c>
      <c r="H52" s="14">
        <v>40</v>
      </c>
      <c r="I52" s="15" t="s">
        <v>32</v>
      </c>
      <c r="J52" s="16">
        <v>148.5</v>
      </c>
      <c r="K52" s="16">
        <v>49.5</v>
      </c>
      <c r="L52" s="17" t="s">
        <v>145</v>
      </c>
      <c r="M52" s="163" t="str">
        <f>IFERROR(GETPIVOTDATA("Tot. Bottles",'- Ordine Aggregato -'!$A$1,"sku anker",A52),"")</f>
        <v/>
      </c>
      <c r="N52" s="18" t="s">
        <v>34</v>
      </c>
      <c r="O52" s="19" t="str">
        <f t="shared" si="0"/>
        <v>Order online</v>
      </c>
      <c r="P52" s="97" t="s">
        <v>146</v>
      </c>
      <c r="Q52" s="13" t="s">
        <v>188</v>
      </c>
      <c r="R52" t="s">
        <v>189</v>
      </c>
      <c r="S52" s="20">
        <v>0</v>
      </c>
      <c r="T52" s="21" t="s">
        <v>38</v>
      </c>
    </row>
    <row r="53" spans="1:20" x14ac:dyDescent="0.35">
      <c r="A53" s="13" t="s">
        <v>190</v>
      </c>
      <c r="B53" s="13"/>
      <c r="C53" s="13"/>
      <c r="D53" s="13" t="s">
        <v>187</v>
      </c>
      <c r="E53" s="13">
        <v>3</v>
      </c>
      <c r="F53" s="14">
        <v>0.7</v>
      </c>
      <c r="G53" s="13" t="s">
        <v>31</v>
      </c>
      <c r="H53" s="14">
        <v>43</v>
      </c>
      <c r="I53" s="15" t="s">
        <v>32</v>
      </c>
      <c r="J53" s="16">
        <v>148.5</v>
      </c>
      <c r="K53" s="16">
        <v>49.5</v>
      </c>
      <c r="L53" s="17" t="s">
        <v>145</v>
      </c>
      <c r="M53" s="163" t="str">
        <f>IFERROR(GETPIVOTDATA("Tot. Bottles",'- Ordine Aggregato -'!$A$1,"sku anker",A53),"")</f>
        <v/>
      </c>
      <c r="N53" s="18" t="s">
        <v>42</v>
      </c>
      <c r="O53" s="19" t="str">
        <f t="shared" si="0"/>
        <v>Order online</v>
      </c>
      <c r="P53" s="97" t="s">
        <v>146</v>
      </c>
      <c r="Q53" s="13" t="s">
        <v>188</v>
      </c>
      <c r="R53" t="s">
        <v>189</v>
      </c>
      <c r="S53" s="20">
        <v>0</v>
      </c>
      <c r="T53" s="21" t="s">
        <v>38</v>
      </c>
    </row>
    <row r="54" spans="1:20" x14ac:dyDescent="0.35">
      <c r="A54" s="96" t="s">
        <v>191</v>
      </c>
      <c r="D54" s="13" t="s">
        <v>192</v>
      </c>
      <c r="E54" s="13">
        <v>6</v>
      </c>
      <c r="F54" s="14">
        <v>0.5</v>
      </c>
      <c r="G54" s="13" t="s">
        <v>31</v>
      </c>
      <c r="H54" s="14">
        <v>43</v>
      </c>
      <c r="I54" s="15" t="s">
        <v>32</v>
      </c>
      <c r="J54" s="16">
        <v>306</v>
      </c>
      <c r="K54" s="16">
        <v>51</v>
      </c>
      <c r="L54" s="17" t="s">
        <v>145</v>
      </c>
      <c r="M54" s="163" t="str">
        <f>IFERROR(GETPIVOTDATA("Tot. Bottles",'- Ordine Aggregato -'!$A$1,"sku anker",A54),"")</f>
        <v/>
      </c>
      <c r="N54" s="18" t="s">
        <v>34</v>
      </c>
      <c r="O54" s="19" t="str">
        <f t="shared" si="0"/>
        <v>Order online</v>
      </c>
      <c r="P54" s="97" t="s">
        <v>146</v>
      </c>
      <c r="Q54" s="13" t="s">
        <v>193</v>
      </c>
      <c r="R54" t="s">
        <v>194</v>
      </c>
      <c r="S54" s="20">
        <v>0</v>
      </c>
      <c r="T54" s="21" t="s">
        <v>38</v>
      </c>
    </row>
    <row r="55" spans="1:20" x14ac:dyDescent="0.35">
      <c r="A55" s="96" t="s">
        <v>195</v>
      </c>
      <c r="D55" s="13" t="s">
        <v>196</v>
      </c>
      <c r="E55" s="13">
        <v>6</v>
      </c>
      <c r="F55" s="14">
        <v>0.7</v>
      </c>
      <c r="G55" s="13" t="s">
        <v>46</v>
      </c>
      <c r="H55" s="14">
        <v>43</v>
      </c>
      <c r="I55" s="15" t="s">
        <v>32</v>
      </c>
      <c r="J55" s="16">
        <v>525</v>
      </c>
      <c r="K55" s="16">
        <v>87.5</v>
      </c>
      <c r="L55" s="17" t="s">
        <v>145</v>
      </c>
      <c r="M55" s="163" t="str">
        <f>IFERROR(GETPIVOTDATA("Tot. Bottles",'- Ordine Aggregato -'!$A$1,"sku anker",A55),"")</f>
        <v/>
      </c>
      <c r="N55" s="18" t="s">
        <v>42</v>
      </c>
      <c r="O55" s="19" t="str">
        <f t="shared" si="0"/>
        <v>Order online</v>
      </c>
      <c r="P55" s="97" t="s">
        <v>146</v>
      </c>
      <c r="Q55" s="13" t="s">
        <v>197</v>
      </c>
      <c r="R55" t="s">
        <v>198</v>
      </c>
      <c r="S55" s="20">
        <v>0</v>
      </c>
      <c r="T55" s="21" t="s">
        <v>38</v>
      </c>
    </row>
    <row r="56" spans="1:20" x14ac:dyDescent="0.35">
      <c r="A56" s="96" t="s">
        <v>201</v>
      </c>
      <c r="B56" s="96"/>
      <c r="C56" s="96"/>
      <c r="D56" s="13" t="s">
        <v>202</v>
      </c>
      <c r="E56" s="13">
        <v>6</v>
      </c>
      <c r="F56" s="14">
        <v>0.7</v>
      </c>
      <c r="G56" s="13" t="s">
        <v>46</v>
      </c>
      <c r="H56" s="14">
        <v>60.8</v>
      </c>
      <c r="I56" s="15" t="s">
        <v>32</v>
      </c>
      <c r="J56" s="16">
        <v>255</v>
      </c>
      <c r="K56" s="16">
        <v>42.5</v>
      </c>
      <c r="L56" s="17" t="s">
        <v>145</v>
      </c>
      <c r="M56" s="163" t="str">
        <f>IFERROR(GETPIVOTDATA("Tot. Bottles",'- Ordine Aggregato -'!$A$1,"sku anker",A56),"")</f>
        <v/>
      </c>
      <c r="N56" s="18" t="s">
        <v>67</v>
      </c>
      <c r="O56" s="19" t="str">
        <f t="shared" si="0"/>
        <v>Order online</v>
      </c>
      <c r="P56" s="97" t="s">
        <v>146</v>
      </c>
      <c r="Q56" s="13" t="s">
        <v>199</v>
      </c>
      <c r="R56" t="s">
        <v>200</v>
      </c>
      <c r="S56" s="20">
        <v>42.5</v>
      </c>
      <c r="T56" s="21" t="s">
        <v>38</v>
      </c>
    </row>
    <row r="57" spans="1:20" x14ac:dyDescent="0.35">
      <c r="A57" s="13" t="s">
        <v>203</v>
      </c>
      <c r="B57" s="13"/>
      <c r="C57" s="13"/>
      <c r="D57" s="13" t="s">
        <v>204</v>
      </c>
      <c r="E57" s="13">
        <v>6</v>
      </c>
      <c r="F57" s="14">
        <v>0.7</v>
      </c>
      <c r="G57" s="13" t="s">
        <v>46</v>
      </c>
      <c r="H57" s="14">
        <v>62.7</v>
      </c>
      <c r="I57" s="15" t="s">
        <v>32</v>
      </c>
      <c r="J57" s="16">
        <v>297</v>
      </c>
      <c r="K57" s="16">
        <v>49.5</v>
      </c>
      <c r="L57" s="17" t="s">
        <v>145</v>
      </c>
      <c r="M57" s="163" t="str">
        <f>IFERROR(GETPIVOTDATA("Tot. Bottles",'- Ordine Aggregato -'!$A$1,"sku anker",A57),"")</f>
        <v/>
      </c>
      <c r="N57" s="18" t="s">
        <v>42</v>
      </c>
      <c r="O57" s="19" t="str">
        <f t="shared" si="0"/>
        <v>Order online</v>
      </c>
      <c r="P57" s="97" t="s">
        <v>146</v>
      </c>
      <c r="Q57" s="13" t="s">
        <v>205</v>
      </c>
      <c r="R57" t="s">
        <v>206</v>
      </c>
      <c r="S57" s="20">
        <v>0</v>
      </c>
      <c r="T57" s="21" t="s">
        <v>38</v>
      </c>
    </row>
    <row r="58" spans="1:20" x14ac:dyDescent="0.35">
      <c r="A58" s="96" t="s">
        <v>207</v>
      </c>
      <c r="D58" s="13" t="s">
        <v>208</v>
      </c>
      <c r="E58" s="13">
        <v>6</v>
      </c>
      <c r="F58" s="14">
        <v>0.7</v>
      </c>
      <c r="G58" s="13" t="s">
        <v>14874</v>
      </c>
      <c r="H58" s="14">
        <v>58.9</v>
      </c>
      <c r="I58" s="15" t="s">
        <v>32</v>
      </c>
      <c r="J58" s="16">
        <v>297</v>
      </c>
      <c r="K58" s="16">
        <v>49.5</v>
      </c>
      <c r="L58" s="17" t="s">
        <v>145</v>
      </c>
      <c r="M58" s="163" t="str">
        <f>IFERROR(GETPIVOTDATA("Tot. Bottles",'- Ordine Aggregato -'!$A$1,"sku anker",A58),"")</f>
        <v/>
      </c>
      <c r="N58" s="18" t="s">
        <v>34</v>
      </c>
      <c r="O58" s="19" t="str">
        <f t="shared" si="0"/>
        <v>Order online</v>
      </c>
      <c r="P58" s="97" t="s">
        <v>146</v>
      </c>
      <c r="Q58" s="13" t="s">
        <v>205</v>
      </c>
      <c r="R58" t="s">
        <v>206</v>
      </c>
      <c r="S58" s="20">
        <v>0</v>
      </c>
      <c r="T58" s="21" t="s">
        <v>38</v>
      </c>
    </row>
    <row r="59" spans="1:20" x14ac:dyDescent="0.35">
      <c r="A59" s="13" t="s">
        <v>209</v>
      </c>
      <c r="B59" s="13"/>
      <c r="C59" s="13"/>
      <c r="D59" s="13" t="s">
        <v>210</v>
      </c>
      <c r="E59" s="13">
        <v>6</v>
      </c>
      <c r="F59" s="14">
        <v>0.7</v>
      </c>
      <c r="G59" s="13" t="s">
        <v>31</v>
      </c>
      <c r="H59" s="14">
        <v>48</v>
      </c>
      <c r="I59" s="15" t="s">
        <v>32</v>
      </c>
      <c r="J59" s="16">
        <v>195</v>
      </c>
      <c r="K59" s="16">
        <v>32.5</v>
      </c>
      <c r="L59" s="17" t="s">
        <v>145</v>
      </c>
      <c r="M59" s="163" t="str">
        <f>IFERROR(GETPIVOTDATA("Tot. Bottles",'- Ordine Aggregato -'!$A$1,"sku anker",A59),"")</f>
        <v/>
      </c>
      <c r="N59" s="18" t="s">
        <v>42</v>
      </c>
      <c r="O59" s="19" t="str">
        <f t="shared" si="0"/>
        <v>Order online</v>
      </c>
      <c r="P59" s="97" t="s">
        <v>146</v>
      </c>
      <c r="Q59" s="13" t="s">
        <v>211</v>
      </c>
      <c r="R59" t="s">
        <v>212</v>
      </c>
      <c r="S59" s="20">
        <v>0</v>
      </c>
      <c r="T59" s="21" t="s">
        <v>38</v>
      </c>
    </row>
    <row r="60" spans="1:20" x14ac:dyDescent="0.35">
      <c r="A60" s="96" t="s">
        <v>213</v>
      </c>
      <c r="B60" s="96"/>
      <c r="C60" s="96"/>
      <c r="D60" s="13" t="s">
        <v>214</v>
      </c>
      <c r="E60" s="13">
        <v>3</v>
      </c>
      <c r="F60" s="14">
        <v>0.7</v>
      </c>
      <c r="G60" s="13" t="s">
        <v>14874</v>
      </c>
      <c r="H60" s="14">
        <v>40</v>
      </c>
      <c r="I60" s="15" t="s">
        <v>32</v>
      </c>
      <c r="J60" s="16">
        <v>90</v>
      </c>
      <c r="K60" s="16">
        <v>30</v>
      </c>
      <c r="L60" s="17" t="s">
        <v>145</v>
      </c>
      <c r="M60" s="163" t="str">
        <f>IFERROR(GETPIVOTDATA("Tot. Bottles",'- Ordine Aggregato -'!$A$1,"sku anker",A60),"")</f>
        <v/>
      </c>
      <c r="N60" s="18" t="s">
        <v>42</v>
      </c>
      <c r="O60" s="19" t="str">
        <f t="shared" si="0"/>
        <v>Order online</v>
      </c>
      <c r="P60" s="97" t="s">
        <v>146</v>
      </c>
      <c r="Q60" s="13" t="s">
        <v>215</v>
      </c>
      <c r="R60" t="s">
        <v>216</v>
      </c>
      <c r="S60" s="20">
        <v>0</v>
      </c>
      <c r="T60" s="21" t="s">
        <v>38</v>
      </c>
    </row>
    <row r="61" spans="1:20" x14ac:dyDescent="0.35">
      <c r="A61" s="96" t="s">
        <v>217</v>
      </c>
      <c r="D61" s="13" t="s">
        <v>218</v>
      </c>
      <c r="E61" s="13">
        <v>6</v>
      </c>
      <c r="F61" s="14">
        <v>0.7</v>
      </c>
      <c r="G61" s="13" t="s">
        <v>31</v>
      </c>
      <c r="H61" s="14">
        <v>55</v>
      </c>
      <c r="I61" s="15" t="s">
        <v>32</v>
      </c>
      <c r="J61" s="16">
        <v>15.899999999999999</v>
      </c>
      <c r="K61" s="16">
        <v>2.65</v>
      </c>
      <c r="L61" s="17" t="s">
        <v>219</v>
      </c>
      <c r="M61" s="163" t="str">
        <f>IFERROR(GETPIVOTDATA("Tot. Bottles",'- Ordine Aggregato -'!$A$1,"sku anker",A61),"")</f>
        <v/>
      </c>
      <c r="N61" s="18" t="s">
        <v>42</v>
      </c>
      <c r="O61" s="19" t="str">
        <f t="shared" si="0"/>
        <v>Order online</v>
      </c>
      <c r="P61" s="97" t="s">
        <v>220</v>
      </c>
      <c r="Q61" s="13" t="s">
        <v>221</v>
      </c>
      <c r="R61" t="s">
        <v>222</v>
      </c>
      <c r="S61" s="20">
        <v>0</v>
      </c>
      <c r="T61" s="21" t="s">
        <v>38</v>
      </c>
    </row>
    <row r="62" spans="1:20" x14ac:dyDescent="0.35">
      <c r="A62" s="96" t="s">
        <v>223</v>
      </c>
      <c r="D62" s="13" t="s">
        <v>224</v>
      </c>
      <c r="E62" s="13">
        <v>6</v>
      </c>
      <c r="F62" s="14">
        <v>0.7</v>
      </c>
      <c r="G62" s="13" t="s">
        <v>31</v>
      </c>
      <c r="H62" s="14">
        <v>55</v>
      </c>
      <c r="I62" s="15" t="s">
        <v>32</v>
      </c>
      <c r="J62" s="16">
        <v>69</v>
      </c>
      <c r="K62" s="16">
        <v>11.5</v>
      </c>
      <c r="L62" s="17" t="s">
        <v>219</v>
      </c>
      <c r="M62" s="163" t="str">
        <f>IFERROR(GETPIVOTDATA("Tot. Bottles",'- Ordine Aggregato -'!$A$1,"sku anker",A62),"")</f>
        <v/>
      </c>
      <c r="N62" s="18" t="s">
        <v>42</v>
      </c>
      <c r="O62" s="19" t="str">
        <f t="shared" si="0"/>
        <v>Order online</v>
      </c>
      <c r="P62" s="97" t="s">
        <v>225</v>
      </c>
      <c r="Q62" s="13" t="s">
        <v>226</v>
      </c>
      <c r="R62" t="s">
        <v>227</v>
      </c>
      <c r="S62" s="20">
        <v>0</v>
      </c>
      <c r="T62" s="21" t="s">
        <v>38</v>
      </c>
    </row>
    <row r="63" spans="1:20" x14ac:dyDescent="0.35">
      <c r="A63" s="96" t="s">
        <v>228</v>
      </c>
      <c r="D63" s="13" t="s">
        <v>229</v>
      </c>
      <c r="E63" s="13">
        <v>6</v>
      </c>
      <c r="F63" s="14">
        <v>0.7</v>
      </c>
      <c r="G63" s="13" t="s">
        <v>46</v>
      </c>
      <c r="H63" s="14">
        <v>70</v>
      </c>
      <c r="I63" s="15" t="s">
        <v>32</v>
      </c>
      <c r="J63" s="16">
        <v>46.8</v>
      </c>
      <c r="K63" s="16">
        <v>7.8</v>
      </c>
      <c r="L63" s="17" t="s">
        <v>219</v>
      </c>
      <c r="M63" s="163" t="str">
        <f>IFERROR(GETPIVOTDATA("Tot. Bottles",'- Ordine Aggregato -'!$A$1,"sku anker",A63),"")</f>
        <v/>
      </c>
      <c r="N63" s="18" t="s">
        <v>34</v>
      </c>
      <c r="O63" s="19" t="str">
        <f t="shared" si="0"/>
        <v>Order online</v>
      </c>
      <c r="P63" s="97" t="s">
        <v>35</v>
      </c>
      <c r="Q63" s="13" t="s">
        <v>230</v>
      </c>
      <c r="R63" t="s">
        <v>231</v>
      </c>
      <c r="S63" s="20">
        <v>0</v>
      </c>
      <c r="T63" s="21" t="s">
        <v>38</v>
      </c>
    </row>
    <row r="64" spans="1:20" x14ac:dyDescent="0.35">
      <c r="A64" s="13" t="s">
        <v>232</v>
      </c>
      <c r="B64" s="13"/>
      <c r="C64" s="13"/>
      <c r="D64" s="13" t="s">
        <v>233</v>
      </c>
      <c r="E64" s="13">
        <v>1</v>
      </c>
      <c r="F64" s="14">
        <v>1</v>
      </c>
      <c r="G64" s="13" t="s">
        <v>14883</v>
      </c>
      <c r="H64" s="14">
        <v>0</v>
      </c>
      <c r="I64" s="15" t="s">
        <v>32</v>
      </c>
      <c r="J64" s="16">
        <v>1.85</v>
      </c>
      <c r="K64" s="16">
        <v>1.85</v>
      </c>
      <c r="L64" s="17" t="s">
        <v>235</v>
      </c>
      <c r="M64" s="163" t="str">
        <f>IFERROR(GETPIVOTDATA("Tot. Bottles",'- Ordine Aggregato -'!$A$1,"sku anker",A64),"")</f>
        <v/>
      </c>
      <c r="N64" s="18" t="s">
        <v>42</v>
      </c>
      <c r="O64" s="19" t="str">
        <f t="shared" si="0"/>
        <v>Order online</v>
      </c>
      <c r="P64" s="97" t="s">
        <v>68</v>
      </c>
      <c r="Q64" s="13" t="s">
        <v>42</v>
      </c>
      <c r="R64" t="s">
        <v>42</v>
      </c>
      <c r="S64" s="20">
        <v>0</v>
      </c>
      <c r="T64" s="21" t="s">
        <v>38</v>
      </c>
    </row>
    <row r="65" spans="1:20" x14ac:dyDescent="0.35">
      <c r="A65" s="96" t="s">
        <v>14314</v>
      </c>
      <c r="D65" s="13" t="s">
        <v>236</v>
      </c>
      <c r="E65" s="13">
        <v>6</v>
      </c>
      <c r="F65" s="14">
        <v>0.7</v>
      </c>
      <c r="G65" s="13" t="s">
        <v>46</v>
      </c>
      <c r="H65" s="14">
        <v>40</v>
      </c>
      <c r="I65" s="15" t="s">
        <v>32</v>
      </c>
      <c r="J65" s="16">
        <v>44.400000000000006</v>
      </c>
      <c r="K65" s="16">
        <v>7.4</v>
      </c>
      <c r="L65" s="17" t="s">
        <v>66</v>
      </c>
      <c r="M65" s="163" t="str">
        <f>IFERROR(GETPIVOTDATA("Tot. Bottles",'- Ordine Aggregato -'!$A$1,"sku anker",A65),"")</f>
        <v/>
      </c>
      <c r="N65" s="18" t="s">
        <v>42</v>
      </c>
      <c r="O65" s="19" t="str">
        <f t="shared" si="0"/>
        <v>Order online</v>
      </c>
      <c r="P65" s="97" t="s">
        <v>237</v>
      </c>
      <c r="Q65" s="13" t="s">
        <v>14884</v>
      </c>
      <c r="R65" t="s">
        <v>14885</v>
      </c>
      <c r="S65" s="20">
        <v>0</v>
      </c>
      <c r="T65" s="21" t="s">
        <v>38</v>
      </c>
    </row>
    <row r="66" spans="1:20" x14ac:dyDescent="0.35">
      <c r="A66" s="96" t="s">
        <v>14534</v>
      </c>
      <c r="B66" s="96"/>
      <c r="C66" s="96"/>
      <c r="D66" s="13" t="s">
        <v>14886</v>
      </c>
      <c r="E66" s="13">
        <v>12</v>
      </c>
      <c r="F66" s="14">
        <v>1</v>
      </c>
      <c r="G66" s="13" t="s">
        <v>14874</v>
      </c>
      <c r="H66" s="14">
        <v>38</v>
      </c>
      <c r="I66" s="15" t="s">
        <v>32</v>
      </c>
      <c r="J66" s="16">
        <v>97.800000000000011</v>
      </c>
      <c r="K66" s="16">
        <v>8.15</v>
      </c>
      <c r="L66" s="17" t="s">
        <v>73</v>
      </c>
      <c r="M66" s="163" t="str">
        <f>IFERROR(GETPIVOTDATA("Tot. Bottles",'- Ordine Aggregato -'!$A$1,"sku anker",A66),"")</f>
        <v/>
      </c>
      <c r="N66" s="18" t="s">
        <v>42</v>
      </c>
      <c r="O66" s="19" t="str">
        <f t="shared" si="0"/>
        <v>Order online</v>
      </c>
      <c r="P66" s="97" t="s">
        <v>237</v>
      </c>
      <c r="Q66" s="13" t="s">
        <v>14887</v>
      </c>
      <c r="R66" t="s">
        <v>14888</v>
      </c>
      <c r="S66" s="20">
        <v>0</v>
      </c>
      <c r="T66" s="21" t="s">
        <v>38</v>
      </c>
    </row>
    <row r="67" spans="1:20" x14ac:dyDescent="0.35">
      <c r="A67" s="96" t="s">
        <v>238</v>
      </c>
      <c r="D67" s="13" t="s">
        <v>239</v>
      </c>
      <c r="E67" s="13">
        <v>6</v>
      </c>
      <c r="F67" s="14">
        <v>0.7</v>
      </c>
      <c r="G67" s="13" t="s">
        <v>14874</v>
      </c>
      <c r="H67" s="14">
        <v>40</v>
      </c>
      <c r="I67" s="15" t="s">
        <v>32</v>
      </c>
      <c r="J67" s="16">
        <v>43.5</v>
      </c>
      <c r="K67" s="16">
        <v>7.25</v>
      </c>
      <c r="L67" s="17" t="s">
        <v>66</v>
      </c>
      <c r="M67" s="163" t="str">
        <f>IFERROR(GETPIVOTDATA("Tot. Bottles",'- Ordine Aggregato -'!$A$1,"sku anker",A67),"")</f>
        <v/>
      </c>
      <c r="N67" s="18" t="s">
        <v>42</v>
      </c>
      <c r="O67" s="19" t="str">
        <f t="shared" si="0"/>
        <v>Order online</v>
      </c>
      <c r="P67" s="97" t="s">
        <v>237</v>
      </c>
      <c r="Q67" s="13" t="s">
        <v>240</v>
      </c>
      <c r="R67" t="s">
        <v>241</v>
      </c>
      <c r="S67" s="20">
        <v>0</v>
      </c>
      <c r="T67" s="21" t="s">
        <v>38</v>
      </c>
    </row>
    <row r="68" spans="1:20" x14ac:dyDescent="0.35">
      <c r="A68" s="13" t="s">
        <v>242</v>
      </c>
      <c r="B68" s="13"/>
      <c r="C68" s="13"/>
      <c r="D68" s="13" t="s">
        <v>239</v>
      </c>
      <c r="E68" s="13">
        <v>12</v>
      </c>
      <c r="F68" s="14">
        <v>1</v>
      </c>
      <c r="G68" s="13" t="s">
        <v>14874</v>
      </c>
      <c r="H68" s="14">
        <v>40</v>
      </c>
      <c r="I68" s="15" t="s">
        <v>32</v>
      </c>
      <c r="J68" s="16">
        <v>88.199999999999989</v>
      </c>
      <c r="K68" s="16">
        <v>7.35</v>
      </c>
      <c r="L68" s="17" t="s">
        <v>66</v>
      </c>
      <c r="M68" s="163" t="str">
        <f>IFERROR(GETPIVOTDATA("Tot. Bottles",'- Ordine Aggregato -'!$A$1,"sku anker",A68),"")</f>
        <v/>
      </c>
      <c r="N68" s="18" t="s">
        <v>67</v>
      </c>
      <c r="O68" s="19" t="str">
        <f t="shared" si="0"/>
        <v>Order online</v>
      </c>
      <c r="P68" s="97" t="s">
        <v>237</v>
      </c>
      <c r="Q68" s="13" t="s">
        <v>243</v>
      </c>
      <c r="R68" t="s">
        <v>244</v>
      </c>
      <c r="S68" s="20">
        <v>7.35</v>
      </c>
      <c r="T68" s="21" t="s">
        <v>38</v>
      </c>
    </row>
    <row r="69" spans="1:20" x14ac:dyDescent="0.35">
      <c r="A69" s="96" t="s">
        <v>245</v>
      </c>
      <c r="B69" s="96"/>
      <c r="C69" s="96"/>
      <c r="D69" s="13" t="s">
        <v>246</v>
      </c>
      <c r="E69" s="13">
        <v>6</v>
      </c>
      <c r="F69" s="14">
        <v>0.7</v>
      </c>
      <c r="G69" s="13" t="s">
        <v>14874</v>
      </c>
      <c r="H69" s="14">
        <v>42.3</v>
      </c>
      <c r="I69" s="15" t="s">
        <v>32</v>
      </c>
      <c r="J69" s="16">
        <v>153</v>
      </c>
      <c r="K69" s="16">
        <v>25.5</v>
      </c>
      <c r="L69" s="17" t="s">
        <v>73</v>
      </c>
      <c r="M69" s="163" t="str">
        <f>IFERROR(GETPIVOTDATA("Tot. Bottles",'- Ordine Aggregato -'!$A$1,"sku anker",A69),"")</f>
        <v/>
      </c>
      <c r="N69" s="18" t="s">
        <v>34</v>
      </c>
      <c r="O69" s="19" t="str">
        <f t="shared" si="0"/>
        <v>Order online</v>
      </c>
      <c r="P69" s="97" t="s">
        <v>237</v>
      </c>
      <c r="Q69" s="13" t="s">
        <v>247</v>
      </c>
      <c r="R69" t="s">
        <v>248</v>
      </c>
      <c r="S69" s="20">
        <v>0</v>
      </c>
      <c r="T69" s="21" t="s">
        <v>38</v>
      </c>
    </row>
    <row r="70" spans="1:20" x14ac:dyDescent="0.35">
      <c r="A70" s="13" t="s">
        <v>250</v>
      </c>
      <c r="B70" s="13"/>
      <c r="C70" s="13"/>
      <c r="D70" s="13" t="s">
        <v>251</v>
      </c>
      <c r="E70" s="13">
        <v>12</v>
      </c>
      <c r="F70" s="14">
        <v>1</v>
      </c>
      <c r="G70" s="13" t="s">
        <v>14874</v>
      </c>
      <c r="H70" s="14">
        <v>40</v>
      </c>
      <c r="I70" s="15" t="s">
        <v>32</v>
      </c>
      <c r="J70" s="16">
        <v>87</v>
      </c>
      <c r="K70" s="16">
        <v>7.25</v>
      </c>
      <c r="L70" s="17" t="s">
        <v>66</v>
      </c>
      <c r="M70" s="163" t="str">
        <f>IFERROR(GETPIVOTDATA("Tot. Bottles",'- Ordine Aggregato -'!$A$1,"sku anker",A70),"")</f>
        <v/>
      </c>
      <c r="N70" s="18" t="s">
        <v>67</v>
      </c>
      <c r="O70" s="19" t="str">
        <f t="shared" si="0"/>
        <v>Order online</v>
      </c>
      <c r="P70" s="97" t="s">
        <v>237</v>
      </c>
      <c r="Q70" s="13" t="s">
        <v>252</v>
      </c>
      <c r="R70" t="s">
        <v>253</v>
      </c>
      <c r="S70" s="20">
        <v>7.25</v>
      </c>
      <c r="T70" s="21" t="s">
        <v>38</v>
      </c>
    </row>
    <row r="71" spans="1:20" x14ac:dyDescent="0.35">
      <c r="A71" s="96" t="s">
        <v>254</v>
      </c>
      <c r="B71" s="96"/>
      <c r="C71" s="96"/>
      <c r="D71" s="13" t="s">
        <v>255</v>
      </c>
      <c r="E71" s="13">
        <v>6</v>
      </c>
      <c r="F71" s="14">
        <v>0.7</v>
      </c>
      <c r="G71" s="13" t="s">
        <v>14874</v>
      </c>
      <c r="H71" s="14">
        <v>40</v>
      </c>
      <c r="I71" s="15" t="s">
        <v>32</v>
      </c>
      <c r="J71" s="16">
        <v>44.099999999999994</v>
      </c>
      <c r="K71" s="16">
        <v>7.35</v>
      </c>
      <c r="L71" s="17" t="s">
        <v>66</v>
      </c>
      <c r="M71" s="163" t="str">
        <f>IFERROR(GETPIVOTDATA("Tot. Bottles",'- Ordine Aggregato -'!$A$1,"sku anker",A71),"")</f>
        <v/>
      </c>
      <c r="N71" s="18" t="s">
        <v>42</v>
      </c>
      <c r="O71" s="19" t="str">
        <f t="shared" si="0"/>
        <v>Order online</v>
      </c>
      <c r="P71" s="97" t="s">
        <v>237</v>
      </c>
      <c r="Q71" s="13" t="s">
        <v>256</v>
      </c>
      <c r="R71" t="s">
        <v>257</v>
      </c>
      <c r="S71" s="20">
        <v>0</v>
      </c>
      <c r="T71" s="21" t="s">
        <v>38</v>
      </c>
    </row>
    <row r="72" spans="1:20" x14ac:dyDescent="0.35">
      <c r="A72" s="13" t="s">
        <v>258</v>
      </c>
      <c r="B72" s="13"/>
      <c r="C72" s="13"/>
      <c r="D72" s="13" t="s">
        <v>255</v>
      </c>
      <c r="E72" s="13">
        <v>12</v>
      </c>
      <c r="F72" s="14">
        <v>1</v>
      </c>
      <c r="G72" s="13" t="s">
        <v>14874</v>
      </c>
      <c r="H72" s="14">
        <v>40</v>
      </c>
      <c r="I72" s="15" t="s">
        <v>32</v>
      </c>
      <c r="J72" s="16">
        <v>95.4</v>
      </c>
      <c r="K72" s="16">
        <v>7.95</v>
      </c>
      <c r="L72" s="17" t="s">
        <v>66</v>
      </c>
      <c r="M72" s="163" t="str">
        <f>IFERROR(GETPIVOTDATA("Tot. Bottles",'- Ordine Aggregato -'!$A$1,"sku anker",A72),"")</f>
        <v/>
      </c>
      <c r="N72" s="18" t="s">
        <v>42</v>
      </c>
      <c r="O72" s="19" t="str">
        <f t="shared" si="0"/>
        <v>Order online</v>
      </c>
      <c r="P72" s="97" t="s">
        <v>237</v>
      </c>
      <c r="Q72" s="13" t="s">
        <v>259</v>
      </c>
      <c r="R72" t="s">
        <v>260</v>
      </c>
      <c r="S72" s="20">
        <v>0</v>
      </c>
      <c r="T72" s="21" t="s">
        <v>38</v>
      </c>
    </row>
    <row r="73" spans="1:20" x14ac:dyDescent="0.35">
      <c r="A73" s="13" t="s">
        <v>261</v>
      </c>
      <c r="B73" s="13"/>
      <c r="C73" s="13"/>
      <c r="D73" s="13" t="s">
        <v>262</v>
      </c>
      <c r="E73" s="13">
        <v>12</v>
      </c>
      <c r="F73" s="14">
        <v>1</v>
      </c>
      <c r="G73" s="13" t="s">
        <v>14874</v>
      </c>
      <c r="H73" s="14">
        <v>40</v>
      </c>
      <c r="I73" s="15" t="s">
        <v>32</v>
      </c>
      <c r="J73" s="16">
        <v>97.199999999999989</v>
      </c>
      <c r="K73" s="16">
        <v>8.1</v>
      </c>
      <c r="L73" s="17" t="s">
        <v>66</v>
      </c>
      <c r="M73" s="163" t="str">
        <f>IFERROR(GETPIVOTDATA("Tot. Bottles",'- Ordine Aggregato -'!$A$1,"sku anker",A73),"")</f>
        <v/>
      </c>
      <c r="N73" s="18" t="s">
        <v>34</v>
      </c>
      <c r="O73" s="19" t="str">
        <f t="shared" si="0"/>
        <v>Order online</v>
      </c>
      <c r="P73" s="97" t="s">
        <v>237</v>
      </c>
      <c r="Q73" s="13" t="s">
        <v>263</v>
      </c>
      <c r="R73" t="s">
        <v>264</v>
      </c>
      <c r="S73" s="20">
        <v>0</v>
      </c>
      <c r="T73" s="21" t="s">
        <v>38</v>
      </c>
    </row>
    <row r="74" spans="1:20" x14ac:dyDescent="0.35">
      <c r="A74" s="96" t="s">
        <v>265</v>
      </c>
      <c r="D74" s="13" t="s">
        <v>266</v>
      </c>
      <c r="E74" s="13">
        <v>6</v>
      </c>
      <c r="F74" s="14">
        <v>0.7</v>
      </c>
      <c r="G74" s="13" t="s">
        <v>14874</v>
      </c>
      <c r="H74" s="14">
        <v>38</v>
      </c>
      <c r="I74" s="15" t="s">
        <v>32</v>
      </c>
      <c r="J74" s="16">
        <v>41.7</v>
      </c>
      <c r="K74" s="16">
        <v>6.95</v>
      </c>
      <c r="L74" s="17" t="s">
        <v>66</v>
      </c>
      <c r="M74" s="163" t="str">
        <f>IFERROR(GETPIVOTDATA("Tot. Bottles",'- Ordine Aggregato -'!$A$1,"sku anker",A74),"")</f>
        <v/>
      </c>
      <c r="N74" s="18" t="s">
        <v>34</v>
      </c>
      <c r="O74" s="19" t="str">
        <f t="shared" si="0"/>
        <v>Order online</v>
      </c>
      <c r="P74" s="97" t="s">
        <v>237</v>
      </c>
      <c r="Q74" s="13" t="s">
        <v>267</v>
      </c>
      <c r="R74" t="s">
        <v>268</v>
      </c>
      <c r="S74" s="20">
        <v>0</v>
      </c>
      <c r="T74" s="21" t="s">
        <v>38</v>
      </c>
    </row>
    <row r="75" spans="1:20" x14ac:dyDescent="0.35">
      <c r="A75" s="13" t="s">
        <v>269</v>
      </c>
      <c r="B75" s="13"/>
      <c r="C75" s="13"/>
      <c r="D75" s="13" t="s">
        <v>266</v>
      </c>
      <c r="E75" s="13">
        <v>12</v>
      </c>
      <c r="F75" s="14">
        <v>1</v>
      </c>
      <c r="G75" s="13" t="s">
        <v>14874</v>
      </c>
      <c r="H75" s="14">
        <v>38</v>
      </c>
      <c r="I75" s="15" t="s">
        <v>32</v>
      </c>
      <c r="J75" s="16">
        <v>97.199999999999989</v>
      </c>
      <c r="K75" s="16">
        <v>8.1</v>
      </c>
      <c r="L75" s="17" t="s">
        <v>66</v>
      </c>
      <c r="M75" s="163" t="str">
        <f>IFERROR(GETPIVOTDATA("Tot. Bottles",'- Ordine Aggregato -'!$A$1,"sku anker",A75),"")</f>
        <v/>
      </c>
      <c r="N75" s="18" t="s">
        <v>42</v>
      </c>
      <c r="O75" s="19" t="str">
        <f t="shared" si="0"/>
        <v>Order online</v>
      </c>
      <c r="P75" s="97" t="s">
        <v>237</v>
      </c>
      <c r="Q75" s="13" t="s">
        <v>270</v>
      </c>
      <c r="R75" t="s">
        <v>271</v>
      </c>
      <c r="S75" s="20">
        <v>0</v>
      </c>
      <c r="T75" s="21" t="s">
        <v>38</v>
      </c>
    </row>
    <row r="76" spans="1:20" x14ac:dyDescent="0.35">
      <c r="A76" s="96" t="s">
        <v>272</v>
      </c>
      <c r="D76" s="13" t="s">
        <v>273</v>
      </c>
      <c r="E76" s="13">
        <v>6</v>
      </c>
      <c r="F76" s="14">
        <v>0.7</v>
      </c>
      <c r="G76" s="13" t="s">
        <v>46</v>
      </c>
      <c r="H76" s="14">
        <v>38</v>
      </c>
      <c r="I76" s="15" t="s">
        <v>32</v>
      </c>
      <c r="J76" s="16">
        <v>54.599999999999994</v>
      </c>
      <c r="K76" s="16">
        <v>9.1</v>
      </c>
      <c r="L76" s="17" t="s">
        <v>66</v>
      </c>
      <c r="M76" s="163" t="str">
        <f>IFERROR(GETPIVOTDATA("Tot. Bottles",'- Ordine Aggregato -'!$A$1,"sku anker",A76),"")</f>
        <v/>
      </c>
      <c r="N76" s="18" t="s">
        <v>34</v>
      </c>
      <c r="O76" s="19" t="str">
        <f t="shared" si="0"/>
        <v>Order online</v>
      </c>
      <c r="P76" s="97" t="s">
        <v>237</v>
      </c>
      <c r="Q76" s="13" t="s">
        <v>274</v>
      </c>
      <c r="R76" t="s">
        <v>275</v>
      </c>
      <c r="S76" s="20">
        <v>0</v>
      </c>
      <c r="T76" s="21" t="s">
        <v>38</v>
      </c>
    </row>
    <row r="77" spans="1:20" x14ac:dyDescent="0.35">
      <c r="A77" s="13" t="s">
        <v>276</v>
      </c>
      <c r="B77" s="13"/>
      <c r="C77" s="13"/>
      <c r="D77" s="13" t="s">
        <v>277</v>
      </c>
      <c r="E77" s="13">
        <v>6</v>
      </c>
      <c r="F77" s="14">
        <v>0.7</v>
      </c>
      <c r="G77" s="13" t="s">
        <v>14874</v>
      </c>
      <c r="H77" s="14">
        <v>38</v>
      </c>
      <c r="I77" s="15" t="s">
        <v>32</v>
      </c>
      <c r="J77" s="16">
        <v>44.400000000000006</v>
      </c>
      <c r="K77" s="16">
        <v>7.4</v>
      </c>
      <c r="L77" s="17" t="s">
        <v>66</v>
      </c>
      <c r="M77" s="163" t="str">
        <f>IFERROR(GETPIVOTDATA("Tot. Bottles",'- Ordine Aggregato -'!$A$1,"sku anker",A77),"")</f>
        <v/>
      </c>
      <c r="N77" s="18" t="s">
        <v>42</v>
      </c>
      <c r="O77" s="19" t="str">
        <f t="shared" ref="O77:O140" si="1">HYPERLINK("https://www.ankeramsterdamspirits.nl/en/products/"&amp;A77,"Order online")</f>
        <v>Order online</v>
      </c>
      <c r="P77" s="97" t="s">
        <v>237</v>
      </c>
      <c r="Q77" s="13" t="s">
        <v>278</v>
      </c>
      <c r="R77" t="s">
        <v>279</v>
      </c>
      <c r="S77" s="20">
        <v>0</v>
      </c>
      <c r="T77" s="21" t="s">
        <v>38</v>
      </c>
    </row>
    <row r="78" spans="1:20" x14ac:dyDescent="0.35">
      <c r="A78" s="96" t="s">
        <v>280</v>
      </c>
      <c r="D78" s="13" t="s">
        <v>281</v>
      </c>
      <c r="E78" s="13">
        <v>6</v>
      </c>
      <c r="F78" s="14">
        <v>0.7</v>
      </c>
      <c r="G78" s="13" t="s">
        <v>14874</v>
      </c>
      <c r="H78" s="14">
        <v>40</v>
      </c>
      <c r="I78" s="15" t="s">
        <v>32</v>
      </c>
      <c r="J78" s="16">
        <v>40.5</v>
      </c>
      <c r="K78" s="16">
        <v>6.75</v>
      </c>
      <c r="L78" s="17" t="s">
        <v>66</v>
      </c>
      <c r="M78" s="163" t="str">
        <f>IFERROR(GETPIVOTDATA("Tot. Bottles",'- Ordine Aggregato -'!$A$1,"sku anker",A78),"")</f>
        <v/>
      </c>
      <c r="N78" s="18" t="s">
        <v>34</v>
      </c>
      <c r="O78" s="19" t="str">
        <f t="shared" si="1"/>
        <v>Order online</v>
      </c>
      <c r="P78" s="97" t="s">
        <v>237</v>
      </c>
      <c r="Q78" s="13" t="s">
        <v>282</v>
      </c>
      <c r="R78" t="s">
        <v>283</v>
      </c>
      <c r="S78" s="20">
        <v>0</v>
      </c>
      <c r="T78" s="21" t="s">
        <v>38</v>
      </c>
    </row>
    <row r="79" spans="1:20" x14ac:dyDescent="0.35">
      <c r="A79" s="96" t="s">
        <v>284</v>
      </c>
      <c r="B79" s="96"/>
      <c r="C79" s="96"/>
      <c r="D79" s="13" t="s">
        <v>281</v>
      </c>
      <c r="E79" s="13">
        <v>12</v>
      </c>
      <c r="F79" s="14">
        <v>1</v>
      </c>
      <c r="G79" s="13" t="s">
        <v>14874</v>
      </c>
      <c r="H79" s="14">
        <v>38</v>
      </c>
      <c r="I79" s="15" t="s">
        <v>32</v>
      </c>
      <c r="J79" s="16">
        <v>93</v>
      </c>
      <c r="K79" s="16">
        <v>7.75</v>
      </c>
      <c r="L79" s="17" t="s">
        <v>66</v>
      </c>
      <c r="M79" s="163" t="str">
        <f>IFERROR(GETPIVOTDATA("Tot. Bottles",'- Ordine Aggregato -'!$A$1,"sku anker",A79),"")</f>
        <v/>
      </c>
      <c r="N79" s="18" t="s">
        <v>42</v>
      </c>
      <c r="O79" s="19" t="str">
        <f t="shared" si="1"/>
        <v>Order online</v>
      </c>
      <c r="P79" s="97" t="s">
        <v>237</v>
      </c>
      <c r="Q79" s="13" t="s">
        <v>285</v>
      </c>
      <c r="R79" t="s">
        <v>286</v>
      </c>
      <c r="S79" s="20">
        <v>0</v>
      </c>
      <c r="T79" s="21" t="s">
        <v>38</v>
      </c>
    </row>
    <row r="80" spans="1:20" x14ac:dyDescent="0.35">
      <c r="A80" s="13" t="s">
        <v>14633</v>
      </c>
      <c r="B80" s="13"/>
      <c r="C80" s="13"/>
      <c r="D80" s="13" t="s">
        <v>14634</v>
      </c>
      <c r="E80" s="13">
        <v>6</v>
      </c>
      <c r="F80" s="14">
        <v>0.7</v>
      </c>
      <c r="G80" s="13" t="s">
        <v>14874</v>
      </c>
      <c r="H80" s="14">
        <v>38</v>
      </c>
      <c r="I80" s="15" t="s">
        <v>32</v>
      </c>
      <c r="J80" s="16">
        <v>43.5</v>
      </c>
      <c r="K80" s="16">
        <v>7.25</v>
      </c>
      <c r="L80" s="17" t="s">
        <v>66</v>
      </c>
      <c r="M80" s="163" t="str">
        <f>IFERROR(GETPIVOTDATA("Tot. Bottles",'- Ordine Aggregato -'!$A$1,"sku anker",A80),"")</f>
        <v/>
      </c>
      <c r="N80" s="18" t="s">
        <v>42</v>
      </c>
      <c r="O80" s="19" t="str">
        <f t="shared" si="1"/>
        <v>Order online</v>
      </c>
      <c r="P80" s="97" t="s">
        <v>237</v>
      </c>
      <c r="Q80" s="13" t="s">
        <v>14889</v>
      </c>
      <c r="R80" t="s">
        <v>42</v>
      </c>
      <c r="S80" s="20">
        <v>0</v>
      </c>
      <c r="T80" s="21" t="s">
        <v>38</v>
      </c>
    </row>
    <row r="81" spans="1:20" x14ac:dyDescent="0.35">
      <c r="A81" s="96" t="s">
        <v>287</v>
      </c>
      <c r="D81" s="13" t="s">
        <v>288</v>
      </c>
      <c r="E81" s="13">
        <v>6</v>
      </c>
      <c r="F81" s="14">
        <v>0.7</v>
      </c>
      <c r="G81" s="13" t="s">
        <v>46</v>
      </c>
      <c r="H81" s="14">
        <v>38</v>
      </c>
      <c r="I81" s="15" t="s">
        <v>32</v>
      </c>
      <c r="J81" s="16">
        <v>43.5</v>
      </c>
      <c r="K81" s="16">
        <v>7.25</v>
      </c>
      <c r="L81" s="17" t="s">
        <v>66</v>
      </c>
      <c r="M81" s="163" t="str">
        <f>IFERROR(GETPIVOTDATA("Tot. Bottles",'- Ordine Aggregato -'!$A$1,"sku anker",A81),"")</f>
        <v/>
      </c>
      <c r="N81" s="18" t="s">
        <v>42</v>
      </c>
      <c r="O81" s="19" t="str">
        <f t="shared" si="1"/>
        <v>Order online</v>
      </c>
      <c r="P81" s="97" t="s">
        <v>237</v>
      </c>
      <c r="Q81" s="13" t="s">
        <v>289</v>
      </c>
      <c r="R81" t="s">
        <v>290</v>
      </c>
      <c r="S81" s="20">
        <v>0</v>
      </c>
      <c r="T81" s="21" t="s">
        <v>38</v>
      </c>
    </row>
    <row r="82" spans="1:20" x14ac:dyDescent="0.35">
      <c r="A82" s="13" t="s">
        <v>291</v>
      </c>
      <c r="B82" s="13"/>
      <c r="C82" s="13"/>
      <c r="D82" s="13" t="s">
        <v>288</v>
      </c>
      <c r="E82" s="13">
        <v>12</v>
      </c>
      <c r="F82" s="14">
        <v>1</v>
      </c>
      <c r="G82" s="13" t="s">
        <v>14874</v>
      </c>
      <c r="H82" s="14">
        <v>38</v>
      </c>
      <c r="I82" s="15" t="s">
        <v>32</v>
      </c>
      <c r="J82" s="16">
        <v>90.6</v>
      </c>
      <c r="K82" s="16">
        <v>7.55</v>
      </c>
      <c r="L82" s="17" t="s">
        <v>66</v>
      </c>
      <c r="M82" s="163" t="str">
        <f>IFERROR(GETPIVOTDATA("Tot. Bottles",'- Ordine Aggregato -'!$A$1,"sku anker",A82),"")</f>
        <v/>
      </c>
      <c r="N82" s="18" t="s">
        <v>67</v>
      </c>
      <c r="O82" s="19" t="str">
        <f t="shared" si="1"/>
        <v>Order online</v>
      </c>
      <c r="P82" s="97" t="s">
        <v>237</v>
      </c>
      <c r="Q82" s="13" t="s">
        <v>292</v>
      </c>
      <c r="R82" t="s">
        <v>293</v>
      </c>
      <c r="S82" s="20">
        <v>7.55</v>
      </c>
      <c r="T82" s="21" t="s">
        <v>38</v>
      </c>
    </row>
    <row r="83" spans="1:20" x14ac:dyDescent="0.35">
      <c r="A83" s="13" t="s">
        <v>294</v>
      </c>
      <c r="B83" s="13"/>
      <c r="C83" s="13"/>
      <c r="D83" s="13" t="s">
        <v>295</v>
      </c>
      <c r="E83" s="13">
        <v>12</v>
      </c>
      <c r="F83" s="14">
        <v>1</v>
      </c>
      <c r="G83" s="13" t="s">
        <v>14874</v>
      </c>
      <c r="H83" s="14">
        <v>38</v>
      </c>
      <c r="I83" s="15" t="s">
        <v>32</v>
      </c>
      <c r="J83" s="16">
        <v>100.19999999999999</v>
      </c>
      <c r="K83" s="16">
        <v>8.35</v>
      </c>
      <c r="L83" s="17" t="s">
        <v>66</v>
      </c>
      <c r="M83" s="163" t="str">
        <f>IFERROR(GETPIVOTDATA("Tot. Bottles",'- Ordine Aggregato -'!$A$1,"sku anker",A83),"")</f>
        <v/>
      </c>
      <c r="N83" s="18" t="s">
        <v>42</v>
      </c>
      <c r="O83" s="19" t="str">
        <f t="shared" si="1"/>
        <v>Order online</v>
      </c>
      <c r="P83" s="97" t="s">
        <v>237</v>
      </c>
      <c r="Q83" s="13" t="s">
        <v>296</v>
      </c>
      <c r="R83" t="s">
        <v>297</v>
      </c>
      <c r="S83" s="20">
        <v>0</v>
      </c>
      <c r="T83" s="21" t="s">
        <v>38</v>
      </c>
    </row>
    <row r="84" spans="1:20" x14ac:dyDescent="0.35">
      <c r="A84" s="13" t="s">
        <v>298</v>
      </c>
      <c r="B84" s="13"/>
      <c r="C84" s="13"/>
      <c r="D84" s="13" t="s">
        <v>299</v>
      </c>
      <c r="E84" s="13">
        <v>6</v>
      </c>
      <c r="F84" s="14">
        <v>0.7</v>
      </c>
      <c r="G84" s="13" t="s">
        <v>14874</v>
      </c>
      <c r="H84" s="14">
        <v>38</v>
      </c>
      <c r="I84" s="15" t="s">
        <v>32</v>
      </c>
      <c r="J84" s="16">
        <v>44.099999999999994</v>
      </c>
      <c r="K84" s="16">
        <v>7.35</v>
      </c>
      <c r="L84" s="17" t="s">
        <v>66</v>
      </c>
      <c r="M84" s="163" t="str">
        <f>IFERROR(GETPIVOTDATA("Tot. Bottles",'- Ordine Aggregato -'!$A$1,"sku anker",A84),"")</f>
        <v/>
      </c>
      <c r="N84" s="18" t="s">
        <v>42</v>
      </c>
      <c r="O84" s="19" t="str">
        <f t="shared" si="1"/>
        <v>Order online</v>
      </c>
      <c r="P84" s="97" t="s">
        <v>237</v>
      </c>
      <c r="Q84" s="13" t="s">
        <v>301</v>
      </c>
      <c r="R84" t="s">
        <v>300</v>
      </c>
      <c r="S84" s="20">
        <v>0</v>
      </c>
      <c r="T84" s="21" t="s">
        <v>38</v>
      </c>
    </row>
    <row r="85" spans="1:20" x14ac:dyDescent="0.35">
      <c r="A85" s="13" t="s">
        <v>302</v>
      </c>
      <c r="B85" s="13"/>
      <c r="C85" s="13"/>
      <c r="D85" s="13" t="s">
        <v>303</v>
      </c>
      <c r="E85" s="13">
        <v>120</v>
      </c>
      <c r="F85" s="14">
        <v>0.05</v>
      </c>
      <c r="G85" s="13" t="s">
        <v>14874</v>
      </c>
      <c r="H85" s="14">
        <v>40</v>
      </c>
      <c r="I85" s="15" t="s">
        <v>32</v>
      </c>
      <c r="J85" s="16">
        <v>132</v>
      </c>
      <c r="K85" s="16">
        <v>1.1000000000000001</v>
      </c>
      <c r="L85" s="17" t="s">
        <v>73</v>
      </c>
      <c r="M85" s="163" t="str">
        <f>IFERROR(GETPIVOTDATA("Tot. Bottles",'- Ordine Aggregato -'!$A$1,"sku anker",A85),"")</f>
        <v/>
      </c>
      <c r="N85" s="18" t="s">
        <v>67</v>
      </c>
      <c r="O85" s="19" t="str">
        <f t="shared" si="1"/>
        <v>Order online</v>
      </c>
      <c r="P85" s="97" t="s">
        <v>237</v>
      </c>
      <c r="Q85" s="13" t="s">
        <v>304</v>
      </c>
      <c r="R85" t="s">
        <v>305</v>
      </c>
      <c r="S85" s="20">
        <v>1.1000000000000001</v>
      </c>
      <c r="T85" s="21" t="s">
        <v>38</v>
      </c>
    </row>
    <row r="86" spans="1:20" x14ac:dyDescent="0.35">
      <c r="A86" s="13" t="s">
        <v>306</v>
      </c>
      <c r="B86" s="13"/>
      <c r="C86" s="13"/>
      <c r="D86" s="13" t="s">
        <v>303</v>
      </c>
      <c r="E86" s="13">
        <v>192</v>
      </c>
      <c r="F86" s="14">
        <v>0.05</v>
      </c>
      <c r="G86" s="13" t="s">
        <v>14874</v>
      </c>
      <c r="H86" s="14">
        <v>40</v>
      </c>
      <c r="I86" s="15" t="s">
        <v>32</v>
      </c>
      <c r="J86" s="16">
        <v>220.79999999999998</v>
      </c>
      <c r="K86" s="16">
        <v>1.1499999999999999</v>
      </c>
      <c r="L86" s="17" t="s">
        <v>73</v>
      </c>
      <c r="M86" s="163" t="str">
        <f>IFERROR(GETPIVOTDATA("Tot. Bottles",'- Ordine Aggregato -'!$A$1,"sku anker",A86),"")</f>
        <v/>
      </c>
      <c r="N86" s="18" t="s">
        <v>42</v>
      </c>
      <c r="O86" s="19" t="str">
        <f t="shared" si="1"/>
        <v>Order online</v>
      </c>
      <c r="P86" s="97" t="s">
        <v>237</v>
      </c>
      <c r="Q86" s="13" t="s">
        <v>304</v>
      </c>
      <c r="R86" t="s">
        <v>307</v>
      </c>
      <c r="S86" s="20">
        <v>0</v>
      </c>
      <c r="T86" s="21" t="s">
        <v>38</v>
      </c>
    </row>
    <row r="87" spans="1:20" x14ac:dyDescent="0.35">
      <c r="A87" s="96" t="s">
        <v>308</v>
      </c>
      <c r="D87" s="13" t="s">
        <v>303</v>
      </c>
      <c r="E87" s="13">
        <v>24</v>
      </c>
      <c r="F87" s="14">
        <v>0.2</v>
      </c>
      <c r="G87" s="13" t="s">
        <v>14874</v>
      </c>
      <c r="H87" s="14">
        <v>40</v>
      </c>
      <c r="I87" s="15" t="s">
        <v>32</v>
      </c>
      <c r="J87" s="16">
        <v>75.599999999999994</v>
      </c>
      <c r="K87" s="16">
        <v>3.15</v>
      </c>
      <c r="L87" s="17" t="s">
        <v>73</v>
      </c>
      <c r="M87" s="163" t="str">
        <f>IFERROR(GETPIVOTDATA("Tot. Bottles",'- Ordine Aggregato -'!$A$1,"sku anker",A87),"")</f>
        <v/>
      </c>
      <c r="N87" s="18" t="s">
        <v>34</v>
      </c>
      <c r="O87" s="19" t="str">
        <f t="shared" si="1"/>
        <v>Order online</v>
      </c>
      <c r="P87" s="97" t="s">
        <v>237</v>
      </c>
      <c r="Q87" s="13" t="s">
        <v>309</v>
      </c>
      <c r="R87" t="s">
        <v>310</v>
      </c>
      <c r="S87" s="20">
        <v>0</v>
      </c>
      <c r="T87" s="21" t="s">
        <v>38</v>
      </c>
    </row>
    <row r="88" spans="1:20" x14ac:dyDescent="0.35">
      <c r="A88" s="13" t="s">
        <v>312</v>
      </c>
      <c r="B88" s="13"/>
      <c r="C88" s="13"/>
      <c r="D88" s="13" t="s">
        <v>303</v>
      </c>
      <c r="E88" s="13">
        <v>12</v>
      </c>
      <c r="F88" s="14">
        <v>0.35</v>
      </c>
      <c r="G88" s="13" t="s">
        <v>14874</v>
      </c>
      <c r="H88" s="14">
        <v>40</v>
      </c>
      <c r="I88" s="15" t="s">
        <v>32</v>
      </c>
      <c r="J88" s="16">
        <v>47.400000000000006</v>
      </c>
      <c r="K88" s="16">
        <v>3.95</v>
      </c>
      <c r="L88" s="17" t="s">
        <v>73</v>
      </c>
      <c r="M88" s="163" t="str">
        <f>IFERROR(GETPIVOTDATA("Tot. Bottles",'- Ordine Aggregato -'!$A$1,"sku anker",A88),"")</f>
        <v/>
      </c>
      <c r="N88" s="18" t="s">
        <v>42</v>
      </c>
      <c r="O88" s="19" t="str">
        <f t="shared" si="1"/>
        <v>Order online</v>
      </c>
      <c r="P88" s="97" t="s">
        <v>237</v>
      </c>
      <c r="Q88" s="13" t="s">
        <v>311</v>
      </c>
      <c r="R88" t="s">
        <v>313</v>
      </c>
      <c r="S88" s="20">
        <v>0</v>
      </c>
      <c r="T88" s="21" t="s">
        <v>38</v>
      </c>
    </row>
    <row r="89" spans="1:20" x14ac:dyDescent="0.35">
      <c r="A89" s="13" t="s">
        <v>314</v>
      </c>
      <c r="B89" s="13"/>
      <c r="C89" s="13"/>
      <c r="D89" s="13" t="s">
        <v>303</v>
      </c>
      <c r="E89" s="13">
        <v>12</v>
      </c>
      <c r="F89" s="14">
        <v>0.5</v>
      </c>
      <c r="G89" s="13" t="s">
        <v>14874</v>
      </c>
      <c r="H89" s="14">
        <v>40</v>
      </c>
      <c r="I89" s="15" t="s">
        <v>32</v>
      </c>
      <c r="J89" s="16">
        <v>66</v>
      </c>
      <c r="K89" s="16">
        <v>5.5</v>
      </c>
      <c r="L89" s="17" t="s">
        <v>73</v>
      </c>
      <c r="M89" s="163" t="str">
        <f>IFERROR(GETPIVOTDATA("Tot. Bottles",'- Ordine Aggregato -'!$A$1,"sku anker",A89),"")</f>
        <v/>
      </c>
      <c r="N89" s="18" t="s">
        <v>67</v>
      </c>
      <c r="O89" s="19" t="str">
        <f t="shared" si="1"/>
        <v>Order online</v>
      </c>
      <c r="P89" s="97" t="s">
        <v>237</v>
      </c>
      <c r="Q89" s="13" t="s">
        <v>315</v>
      </c>
      <c r="R89" t="s">
        <v>316</v>
      </c>
      <c r="S89" s="20">
        <v>5.5</v>
      </c>
      <c r="T89" s="21" t="s">
        <v>38</v>
      </c>
    </row>
    <row r="90" spans="1:20" x14ac:dyDescent="0.35">
      <c r="A90" s="96" t="s">
        <v>317</v>
      </c>
      <c r="B90" s="96"/>
      <c r="C90" s="96"/>
      <c r="D90" s="13" t="s">
        <v>303</v>
      </c>
      <c r="E90" s="13">
        <v>6</v>
      </c>
      <c r="F90" s="14">
        <v>0.7</v>
      </c>
      <c r="G90" s="13" t="s">
        <v>14874</v>
      </c>
      <c r="H90" s="14">
        <v>40</v>
      </c>
      <c r="I90" s="15" t="s">
        <v>32</v>
      </c>
      <c r="J90" s="16">
        <v>34.5</v>
      </c>
      <c r="K90" s="16">
        <v>5.75</v>
      </c>
      <c r="L90" s="17" t="s">
        <v>73</v>
      </c>
      <c r="M90" s="163" t="str">
        <f>IFERROR(GETPIVOTDATA("Tot. Bottles",'- Ordine Aggregato -'!$A$1,"sku anker",A90),"")</f>
        <v/>
      </c>
      <c r="N90" s="18" t="s">
        <v>67</v>
      </c>
      <c r="O90" s="19" t="str">
        <f t="shared" si="1"/>
        <v>Order online</v>
      </c>
      <c r="P90" s="97" t="s">
        <v>237</v>
      </c>
      <c r="Q90" s="13" t="s">
        <v>318</v>
      </c>
      <c r="R90" t="s">
        <v>319</v>
      </c>
      <c r="S90" s="20">
        <v>5.75</v>
      </c>
      <c r="T90" s="21" t="s">
        <v>38</v>
      </c>
    </row>
    <row r="91" spans="1:20" x14ac:dyDescent="0.35">
      <c r="A91" s="96" t="s">
        <v>320</v>
      </c>
      <c r="D91" s="13" t="s">
        <v>303</v>
      </c>
      <c r="E91" s="13">
        <v>6</v>
      </c>
      <c r="F91" s="14">
        <v>1</v>
      </c>
      <c r="G91" s="13" t="s">
        <v>14874</v>
      </c>
      <c r="H91" s="14">
        <v>40</v>
      </c>
      <c r="I91" s="15" t="s">
        <v>32</v>
      </c>
      <c r="J91" s="16">
        <v>41.7</v>
      </c>
      <c r="K91" s="16">
        <v>6.95</v>
      </c>
      <c r="L91" s="17" t="s">
        <v>73</v>
      </c>
      <c r="M91" s="163" t="str">
        <f>IFERROR(GETPIVOTDATA("Tot. Bottles",'- Ordine Aggregato -'!$A$1,"sku anker",A91),"")</f>
        <v/>
      </c>
      <c r="N91" s="18" t="s">
        <v>67</v>
      </c>
      <c r="O91" s="19" t="str">
        <f t="shared" si="1"/>
        <v>Order online</v>
      </c>
      <c r="P91" s="97" t="s">
        <v>237</v>
      </c>
      <c r="Q91" s="13" t="s">
        <v>321</v>
      </c>
      <c r="R91" t="s">
        <v>322</v>
      </c>
      <c r="S91" s="20">
        <v>6.95</v>
      </c>
      <c r="T91" s="21" t="s">
        <v>38</v>
      </c>
    </row>
    <row r="92" spans="1:20" x14ac:dyDescent="0.35">
      <c r="A92" s="96" t="s">
        <v>323</v>
      </c>
      <c r="B92" s="96"/>
      <c r="C92" s="96"/>
      <c r="D92" s="13" t="s">
        <v>303</v>
      </c>
      <c r="E92" s="13">
        <v>12</v>
      </c>
      <c r="F92" s="14">
        <v>1</v>
      </c>
      <c r="G92" s="13" t="s">
        <v>14874</v>
      </c>
      <c r="H92" s="14">
        <v>40</v>
      </c>
      <c r="I92" s="15" t="s">
        <v>32</v>
      </c>
      <c r="J92" s="16">
        <v>83.4</v>
      </c>
      <c r="K92" s="16">
        <v>6.95</v>
      </c>
      <c r="L92" s="17" t="s">
        <v>73</v>
      </c>
      <c r="M92" s="163" t="str">
        <f>IFERROR(GETPIVOTDATA("Tot. Bottles",'- Ordine Aggregato -'!$A$1,"sku anker",A92),"")</f>
        <v/>
      </c>
      <c r="N92" s="18" t="s">
        <v>67</v>
      </c>
      <c r="O92" s="19" t="str">
        <f t="shared" si="1"/>
        <v>Order online</v>
      </c>
      <c r="P92" s="97" t="s">
        <v>237</v>
      </c>
      <c r="Q92" s="13" t="s">
        <v>321</v>
      </c>
      <c r="R92" t="s">
        <v>322</v>
      </c>
      <c r="S92" s="20">
        <v>6.95</v>
      </c>
      <c r="T92" s="21" t="s">
        <v>38</v>
      </c>
    </row>
    <row r="93" spans="1:20" x14ac:dyDescent="0.35">
      <c r="A93" s="96" t="s">
        <v>324</v>
      </c>
      <c r="B93" s="96"/>
      <c r="C93" s="96"/>
      <c r="D93" s="13" t="s">
        <v>303</v>
      </c>
      <c r="E93" s="13">
        <v>6</v>
      </c>
      <c r="F93" s="14">
        <v>1.75</v>
      </c>
      <c r="G93" s="13" t="s">
        <v>14874</v>
      </c>
      <c r="H93" s="14">
        <v>40</v>
      </c>
      <c r="I93" s="15" t="s">
        <v>32</v>
      </c>
      <c r="J93" s="16">
        <v>105</v>
      </c>
      <c r="K93" s="16">
        <v>17.5</v>
      </c>
      <c r="L93" s="17" t="s">
        <v>73</v>
      </c>
      <c r="M93" s="163" t="str">
        <f>IFERROR(GETPIVOTDATA("Tot. Bottles",'- Ordine Aggregato -'!$A$1,"sku anker",A93),"")</f>
        <v/>
      </c>
      <c r="N93" s="18" t="s">
        <v>42</v>
      </c>
      <c r="O93" s="19" t="str">
        <f t="shared" si="1"/>
        <v>Order online</v>
      </c>
      <c r="P93" s="97" t="s">
        <v>237</v>
      </c>
      <c r="Q93" s="13" t="s">
        <v>325</v>
      </c>
      <c r="R93" t="s">
        <v>326</v>
      </c>
      <c r="S93" s="20">
        <v>0</v>
      </c>
      <c r="T93" s="21" t="s">
        <v>38</v>
      </c>
    </row>
    <row r="94" spans="1:20" x14ac:dyDescent="0.35">
      <c r="A94" s="13" t="s">
        <v>327</v>
      </c>
      <c r="B94" s="13"/>
      <c r="C94" s="13"/>
      <c r="D94" s="13" t="s">
        <v>303</v>
      </c>
      <c r="E94" s="13">
        <v>1</v>
      </c>
      <c r="F94" s="14">
        <v>4.5</v>
      </c>
      <c r="G94" s="13" t="s">
        <v>14874</v>
      </c>
      <c r="H94" s="14">
        <v>40</v>
      </c>
      <c r="I94" s="15" t="s">
        <v>32</v>
      </c>
      <c r="J94" s="16">
        <v>49.5</v>
      </c>
      <c r="K94" s="16">
        <v>49.5</v>
      </c>
      <c r="L94" s="17" t="s">
        <v>73</v>
      </c>
      <c r="M94" s="163" t="str">
        <f>IFERROR(GETPIVOTDATA("Tot. Bottles",'- Ordine Aggregato -'!$A$1,"sku anker",A94),"")</f>
        <v/>
      </c>
      <c r="N94" s="18" t="s">
        <v>34</v>
      </c>
      <c r="O94" s="19" t="str">
        <f t="shared" si="1"/>
        <v>Order online</v>
      </c>
      <c r="P94" s="97" t="s">
        <v>237</v>
      </c>
      <c r="Q94" s="13" t="s">
        <v>328</v>
      </c>
      <c r="R94" t="s">
        <v>42</v>
      </c>
      <c r="S94" s="20">
        <v>0</v>
      </c>
      <c r="T94" s="21" t="s">
        <v>38</v>
      </c>
    </row>
    <row r="95" spans="1:20" x14ac:dyDescent="0.35">
      <c r="A95" s="96" t="s">
        <v>329</v>
      </c>
      <c r="B95" s="96"/>
      <c r="C95" s="96"/>
      <c r="D95" s="13" t="s">
        <v>330</v>
      </c>
      <c r="E95" s="13">
        <v>6</v>
      </c>
      <c r="F95" s="14">
        <v>0.7</v>
      </c>
      <c r="G95" s="13" t="s">
        <v>46</v>
      </c>
      <c r="H95" s="14">
        <v>38</v>
      </c>
      <c r="I95" s="15" t="s">
        <v>32</v>
      </c>
      <c r="J95" s="16">
        <v>49.5</v>
      </c>
      <c r="K95" s="16">
        <v>8.25</v>
      </c>
      <c r="L95" s="17" t="s">
        <v>66</v>
      </c>
      <c r="M95" s="163" t="str">
        <f>IFERROR(GETPIVOTDATA("Tot. Bottles",'- Ordine Aggregato -'!$A$1,"sku anker",A95),"")</f>
        <v/>
      </c>
      <c r="N95" s="18" t="s">
        <v>42</v>
      </c>
      <c r="O95" s="19" t="str">
        <f t="shared" si="1"/>
        <v>Order online</v>
      </c>
      <c r="P95" s="97" t="s">
        <v>237</v>
      </c>
      <c r="Q95" s="13" t="s">
        <v>331</v>
      </c>
      <c r="R95" t="s">
        <v>332</v>
      </c>
      <c r="S95" s="20">
        <v>0</v>
      </c>
      <c r="T95" s="21" t="s">
        <v>38</v>
      </c>
    </row>
    <row r="96" spans="1:20" x14ac:dyDescent="0.35">
      <c r="A96" s="96" t="s">
        <v>333</v>
      </c>
      <c r="B96" s="96"/>
      <c r="C96" s="96"/>
      <c r="D96" s="13" t="s">
        <v>334</v>
      </c>
      <c r="E96" s="13">
        <v>6</v>
      </c>
      <c r="F96" s="14">
        <v>0.7</v>
      </c>
      <c r="G96" s="13" t="s">
        <v>46</v>
      </c>
      <c r="H96" s="14">
        <v>40</v>
      </c>
      <c r="I96" s="15" t="s">
        <v>32</v>
      </c>
      <c r="J96" s="16">
        <v>95.699999999999989</v>
      </c>
      <c r="K96" s="16">
        <v>15.95</v>
      </c>
      <c r="L96" s="17" t="s">
        <v>104</v>
      </c>
      <c r="M96" s="163" t="str">
        <f>IFERROR(GETPIVOTDATA("Tot. Bottles",'- Ordine Aggregato -'!$A$1,"sku anker",A96),"")</f>
        <v/>
      </c>
      <c r="N96" s="18" t="s">
        <v>42</v>
      </c>
      <c r="O96" s="19" t="str">
        <f t="shared" si="1"/>
        <v>Order online</v>
      </c>
      <c r="P96" s="97" t="s">
        <v>335</v>
      </c>
      <c r="Q96" s="13" t="s">
        <v>336</v>
      </c>
      <c r="R96" t="s">
        <v>337</v>
      </c>
      <c r="S96" s="20">
        <v>0</v>
      </c>
      <c r="T96" s="21" t="s">
        <v>38</v>
      </c>
    </row>
    <row r="97" spans="1:20" x14ac:dyDescent="0.35">
      <c r="A97" s="13" t="s">
        <v>338</v>
      </c>
      <c r="B97" s="13"/>
      <c r="C97" s="13"/>
      <c r="D97" s="13" t="s">
        <v>339</v>
      </c>
      <c r="E97" s="13">
        <v>6</v>
      </c>
      <c r="F97" s="14">
        <v>0.7</v>
      </c>
      <c r="G97" s="13" t="s">
        <v>46</v>
      </c>
      <c r="H97" s="14">
        <v>40</v>
      </c>
      <c r="I97" s="15" t="s">
        <v>32</v>
      </c>
      <c r="J97" s="16">
        <v>521.40000000000009</v>
      </c>
      <c r="K97" s="16">
        <v>86.9</v>
      </c>
      <c r="L97" s="17" t="s">
        <v>104</v>
      </c>
      <c r="M97" s="163" t="str">
        <f>IFERROR(GETPIVOTDATA("Tot. Bottles",'- Ordine Aggregato -'!$A$1,"sku anker",A97),"")</f>
        <v/>
      </c>
      <c r="N97" s="18" t="s">
        <v>42</v>
      </c>
      <c r="O97" s="19" t="str">
        <f t="shared" si="1"/>
        <v>Order online</v>
      </c>
      <c r="P97" s="97" t="s">
        <v>335</v>
      </c>
      <c r="Q97" s="13" t="s">
        <v>340</v>
      </c>
      <c r="R97" t="s">
        <v>14890</v>
      </c>
      <c r="S97" s="20">
        <v>0</v>
      </c>
      <c r="T97" s="21" t="s">
        <v>38</v>
      </c>
    </row>
    <row r="98" spans="1:20" x14ac:dyDescent="0.35">
      <c r="A98" s="13" t="s">
        <v>341</v>
      </c>
      <c r="B98" s="13"/>
      <c r="C98" s="13"/>
      <c r="D98" s="13" t="s">
        <v>342</v>
      </c>
      <c r="E98" s="13">
        <v>6</v>
      </c>
      <c r="F98" s="14">
        <v>0.7</v>
      </c>
      <c r="G98" s="13" t="s">
        <v>14874</v>
      </c>
      <c r="H98" s="14">
        <v>40</v>
      </c>
      <c r="I98" s="15" t="s">
        <v>32</v>
      </c>
      <c r="J98" s="16">
        <v>55.800000000000004</v>
      </c>
      <c r="K98" s="16">
        <v>9.3000000000000007</v>
      </c>
      <c r="L98" s="17" t="s">
        <v>104</v>
      </c>
      <c r="M98" s="163" t="str">
        <f>IFERROR(GETPIVOTDATA("Tot. Bottles",'- Ordine Aggregato -'!$A$1,"sku anker",A98),"")</f>
        <v/>
      </c>
      <c r="N98" s="18" t="s">
        <v>42</v>
      </c>
      <c r="O98" s="19" t="str">
        <f t="shared" si="1"/>
        <v>Order online</v>
      </c>
      <c r="P98" s="97" t="s">
        <v>335</v>
      </c>
      <c r="Q98" s="13" t="s">
        <v>343</v>
      </c>
      <c r="R98" t="s">
        <v>344</v>
      </c>
      <c r="S98" s="20">
        <v>0</v>
      </c>
      <c r="T98" s="21" t="s">
        <v>38</v>
      </c>
    </row>
    <row r="99" spans="1:20" x14ac:dyDescent="0.35">
      <c r="A99" s="13" t="s">
        <v>345</v>
      </c>
      <c r="B99" s="13"/>
      <c r="C99" s="13"/>
      <c r="D99" s="13" t="s">
        <v>346</v>
      </c>
      <c r="E99" s="13">
        <v>6</v>
      </c>
      <c r="F99" s="14">
        <v>0.7</v>
      </c>
      <c r="G99" s="13" t="s">
        <v>46</v>
      </c>
      <c r="H99" s="14">
        <v>40</v>
      </c>
      <c r="I99" s="15" t="s">
        <v>32</v>
      </c>
      <c r="J99" s="16">
        <v>39</v>
      </c>
      <c r="K99" s="16">
        <v>6.5</v>
      </c>
      <c r="L99" s="17" t="s">
        <v>104</v>
      </c>
      <c r="M99" s="163" t="str">
        <f>IFERROR(GETPIVOTDATA("Tot. Bottles",'- Ordine Aggregato -'!$A$1,"sku anker",A99),"")</f>
        <v/>
      </c>
      <c r="N99" s="18" t="s">
        <v>42</v>
      </c>
      <c r="O99" s="19" t="str">
        <f t="shared" si="1"/>
        <v>Order online</v>
      </c>
      <c r="P99" s="97" t="s">
        <v>335</v>
      </c>
      <c r="Q99" s="13" t="s">
        <v>347</v>
      </c>
      <c r="R99" t="s">
        <v>348</v>
      </c>
      <c r="S99" s="20">
        <v>0</v>
      </c>
      <c r="T99" s="21" t="s">
        <v>38</v>
      </c>
    </row>
    <row r="100" spans="1:20" x14ac:dyDescent="0.35">
      <c r="A100" s="96" t="s">
        <v>349</v>
      </c>
      <c r="B100" s="96"/>
      <c r="C100" s="96"/>
      <c r="D100" s="13" t="s">
        <v>350</v>
      </c>
      <c r="E100" s="13">
        <v>6</v>
      </c>
      <c r="F100" s="14">
        <v>0.7</v>
      </c>
      <c r="G100" s="13" t="s">
        <v>46</v>
      </c>
      <c r="H100" s="14">
        <v>40</v>
      </c>
      <c r="I100" s="15" t="s">
        <v>32</v>
      </c>
      <c r="J100" s="16">
        <v>156</v>
      </c>
      <c r="K100" s="16">
        <v>26</v>
      </c>
      <c r="L100" s="17" t="s">
        <v>104</v>
      </c>
      <c r="M100" s="163" t="str">
        <f>IFERROR(GETPIVOTDATA("Tot. Bottles",'- Ordine Aggregato -'!$A$1,"sku anker",A100),"")</f>
        <v/>
      </c>
      <c r="N100" s="18" t="s">
        <v>42</v>
      </c>
      <c r="O100" s="19" t="str">
        <f t="shared" si="1"/>
        <v>Order online</v>
      </c>
      <c r="P100" s="97" t="s">
        <v>335</v>
      </c>
      <c r="Q100" s="13" t="s">
        <v>351</v>
      </c>
      <c r="R100" t="s">
        <v>352</v>
      </c>
      <c r="S100" s="20">
        <v>0</v>
      </c>
      <c r="T100" s="21" t="s">
        <v>38</v>
      </c>
    </row>
    <row r="101" spans="1:20" x14ac:dyDescent="0.35">
      <c r="A101" s="96" t="s">
        <v>14830</v>
      </c>
      <c r="B101" s="96"/>
      <c r="C101" s="96"/>
      <c r="D101" s="13" t="s">
        <v>14831</v>
      </c>
      <c r="E101" s="13">
        <v>6</v>
      </c>
      <c r="F101" s="14">
        <v>0.7</v>
      </c>
      <c r="G101" s="13" t="s">
        <v>46</v>
      </c>
      <c r="H101" s="14">
        <v>43</v>
      </c>
      <c r="I101" s="15" t="s">
        <v>32</v>
      </c>
      <c r="J101" s="16">
        <v>207</v>
      </c>
      <c r="K101" s="16">
        <v>34.5</v>
      </c>
      <c r="L101" s="17" t="s">
        <v>104</v>
      </c>
      <c r="M101" s="163" t="str">
        <f>IFERROR(GETPIVOTDATA("Tot. Bottles",'- Ordine Aggregato -'!$A$1,"sku anker",A101),"")</f>
        <v/>
      </c>
      <c r="N101" s="18" t="s">
        <v>42</v>
      </c>
      <c r="O101" s="19" t="str">
        <f t="shared" si="1"/>
        <v>Order online</v>
      </c>
      <c r="P101" s="97" t="s">
        <v>335</v>
      </c>
      <c r="Q101" s="13" t="s">
        <v>14891</v>
      </c>
      <c r="R101" t="s">
        <v>14892</v>
      </c>
      <c r="S101" s="20">
        <v>0</v>
      </c>
      <c r="T101" s="21" t="s">
        <v>38</v>
      </c>
    </row>
    <row r="102" spans="1:20" x14ac:dyDescent="0.35">
      <c r="A102" s="13" t="s">
        <v>14254</v>
      </c>
      <c r="B102" s="13"/>
      <c r="C102" s="13"/>
      <c r="D102" s="13" t="s">
        <v>14255</v>
      </c>
      <c r="E102" s="13">
        <v>6</v>
      </c>
      <c r="F102" s="14">
        <v>0.7</v>
      </c>
      <c r="G102" s="13" t="s">
        <v>14874</v>
      </c>
      <c r="H102" s="14">
        <v>40</v>
      </c>
      <c r="I102" s="15" t="s">
        <v>32</v>
      </c>
      <c r="J102" s="16">
        <v>219</v>
      </c>
      <c r="K102" s="16">
        <v>36.5</v>
      </c>
      <c r="L102" s="17" t="s">
        <v>104</v>
      </c>
      <c r="M102" s="163" t="str">
        <f>IFERROR(GETPIVOTDATA("Tot. Bottles",'- Ordine Aggregato -'!$A$1,"sku anker",A102),"")</f>
        <v/>
      </c>
      <c r="N102" s="18" t="s">
        <v>42</v>
      </c>
      <c r="O102" s="19" t="str">
        <f t="shared" si="1"/>
        <v>Order online</v>
      </c>
      <c r="P102" s="97" t="s">
        <v>335</v>
      </c>
      <c r="Q102" s="13" t="s">
        <v>14893</v>
      </c>
      <c r="R102" t="s">
        <v>14894</v>
      </c>
      <c r="S102" s="20">
        <v>0</v>
      </c>
      <c r="T102" s="21" t="s">
        <v>38</v>
      </c>
    </row>
    <row r="103" spans="1:20" x14ac:dyDescent="0.35">
      <c r="A103" s="13" t="s">
        <v>353</v>
      </c>
      <c r="B103" s="13"/>
      <c r="C103" s="13"/>
      <c r="D103" s="13" t="s">
        <v>354</v>
      </c>
      <c r="E103" s="13">
        <v>24</v>
      </c>
      <c r="F103" s="14">
        <v>0.25</v>
      </c>
      <c r="G103" s="13" t="s">
        <v>46</v>
      </c>
      <c r="H103" s="14">
        <v>0</v>
      </c>
      <c r="I103" s="15" t="s">
        <v>32</v>
      </c>
      <c r="J103" s="16">
        <v>11.76</v>
      </c>
      <c r="K103" s="16">
        <v>0.49</v>
      </c>
      <c r="L103" s="17" t="s">
        <v>33</v>
      </c>
      <c r="M103" s="163" t="str">
        <f>IFERROR(GETPIVOTDATA("Tot. Bottles",'- Ordine Aggregato -'!$A$1,"sku anker",A103),"")</f>
        <v/>
      </c>
      <c r="N103" s="18" t="s">
        <v>34</v>
      </c>
      <c r="O103" s="19" t="str">
        <f t="shared" si="1"/>
        <v>Order online</v>
      </c>
      <c r="P103" s="97" t="s">
        <v>355</v>
      </c>
      <c r="Q103" s="13" t="s">
        <v>356</v>
      </c>
      <c r="R103" t="s">
        <v>357</v>
      </c>
      <c r="S103" s="20">
        <v>0</v>
      </c>
      <c r="T103" s="21" t="s">
        <v>38</v>
      </c>
    </row>
    <row r="104" spans="1:20" x14ac:dyDescent="0.35">
      <c r="A104" s="13" t="s">
        <v>358</v>
      </c>
      <c r="B104" s="13"/>
      <c r="C104" s="13"/>
      <c r="D104" s="13" t="s">
        <v>354</v>
      </c>
      <c r="E104" s="13">
        <v>12</v>
      </c>
      <c r="F104" s="14">
        <v>0.75</v>
      </c>
      <c r="G104" s="13" t="s">
        <v>31</v>
      </c>
      <c r="H104" s="14">
        <v>0</v>
      </c>
      <c r="I104" s="15" t="s">
        <v>32</v>
      </c>
      <c r="J104" s="16">
        <v>12</v>
      </c>
      <c r="K104" s="16">
        <v>1</v>
      </c>
      <c r="L104" s="17" t="s">
        <v>33</v>
      </c>
      <c r="M104" s="163" t="str">
        <f>IFERROR(GETPIVOTDATA("Tot. Bottles",'- Ordine Aggregato -'!$A$1,"sku anker",A104),"")</f>
        <v/>
      </c>
      <c r="N104" s="18" t="s">
        <v>42</v>
      </c>
      <c r="O104" s="19" t="str">
        <f t="shared" si="1"/>
        <v>Order online</v>
      </c>
      <c r="P104" s="97" t="s">
        <v>355</v>
      </c>
      <c r="Q104" s="13" t="s">
        <v>359</v>
      </c>
      <c r="R104" t="s">
        <v>360</v>
      </c>
      <c r="S104" s="20">
        <v>0</v>
      </c>
      <c r="T104" s="21" t="s">
        <v>38</v>
      </c>
    </row>
    <row r="105" spans="1:20" x14ac:dyDescent="0.35">
      <c r="A105" s="13" t="s">
        <v>361</v>
      </c>
      <c r="B105" s="13"/>
      <c r="C105" s="13"/>
      <c r="D105" s="13" t="s">
        <v>362</v>
      </c>
      <c r="E105" s="13">
        <v>6</v>
      </c>
      <c r="F105" s="14">
        <v>0.7</v>
      </c>
      <c r="G105" s="13" t="s">
        <v>14874</v>
      </c>
      <c r="H105" s="14">
        <v>52</v>
      </c>
      <c r="I105" s="15" t="s">
        <v>32</v>
      </c>
      <c r="J105" s="16">
        <v>165</v>
      </c>
      <c r="K105" s="16">
        <v>27.5</v>
      </c>
      <c r="L105" s="17" t="s">
        <v>363</v>
      </c>
      <c r="M105" s="163" t="str">
        <f>IFERROR(GETPIVOTDATA("Tot. Bottles",'- Ordine Aggregato -'!$A$1,"sku anker",A105),"")</f>
        <v/>
      </c>
      <c r="N105" s="18" t="s">
        <v>42</v>
      </c>
      <c r="O105" s="19" t="str">
        <f t="shared" si="1"/>
        <v>Order online</v>
      </c>
      <c r="P105" s="97" t="s">
        <v>364</v>
      </c>
      <c r="Q105" s="13" t="s">
        <v>365</v>
      </c>
      <c r="R105" t="s">
        <v>42</v>
      </c>
      <c r="S105" s="20">
        <v>0</v>
      </c>
      <c r="T105" s="21" t="s">
        <v>38</v>
      </c>
    </row>
    <row r="106" spans="1:20" x14ac:dyDescent="0.35">
      <c r="A106" s="96" t="s">
        <v>366</v>
      </c>
      <c r="B106" s="96"/>
      <c r="C106" s="96"/>
      <c r="D106" s="13" t="s">
        <v>367</v>
      </c>
      <c r="E106" s="13">
        <v>6</v>
      </c>
      <c r="F106" s="14">
        <v>0.7</v>
      </c>
      <c r="G106" s="13" t="s">
        <v>14874</v>
      </c>
      <c r="H106" s="14">
        <v>44.4</v>
      </c>
      <c r="I106" s="15" t="s">
        <v>32</v>
      </c>
      <c r="J106" s="16">
        <v>178.5</v>
      </c>
      <c r="K106" s="16">
        <v>29.75</v>
      </c>
      <c r="L106" s="17" t="s">
        <v>368</v>
      </c>
      <c r="M106" s="163" t="str">
        <f>IFERROR(GETPIVOTDATA("Tot. Bottles",'- Ordine Aggregato -'!$A$1,"sku anker",A106),"")</f>
        <v/>
      </c>
      <c r="N106" s="18" t="s">
        <v>42</v>
      </c>
      <c r="O106" s="19" t="str">
        <f t="shared" si="1"/>
        <v>Order online</v>
      </c>
      <c r="P106" s="97" t="s">
        <v>364</v>
      </c>
      <c r="Q106" s="13" t="s">
        <v>369</v>
      </c>
      <c r="R106" t="s">
        <v>370</v>
      </c>
      <c r="S106" s="20">
        <v>0</v>
      </c>
      <c r="T106" s="21" t="s">
        <v>38</v>
      </c>
    </row>
    <row r="107" spans="1:20" x14ac:dyDescent="0.35">
      <c r="A107" s="96" t="s">
        <v>371</v>
      </c>
      <c r="D107" s="13" t="s">
        <v>372</v>
      </c>
      <c r="E107" s="13">
        <v>6</v>
      </c>
      <c r="F107" s="14">
        <v>2.5</v>
      </c>
      <c r="G107" s="13" t="s">
        <v>14874</v>
      </c>
      <c r="H107" s="14">
        <v>44.4</v>
      </c>
      <c r="I107" s="15" t="s">
        <v>32</v>
      </c>
      <c r="J107" s="16">
        <v>780</v>
      </c>
      <c r="K107" s="16">
        <v>130</v>
      </c>
      <c r="L107" s="17" t="s">
        <v>368</v>
      </c>
      <c r="M107" s="163" t="str">
        <f>IFERROR(GETPIVOTDATA("Tot. Bottles",'- Ordine Aggregato -'!$A$1,"sku anker",A107),"")</f>
        <v/>
      </c>
      <c r="N107" s="18" t="s">
        <v>67</v>
      </c>
      <c r="O107" s="19" t="str">
        <f t="shared" si="1"/>
        <v>Order online</v>
      </c>
      <c r="P107" s="97" t="s">
        <v>364</v>
      </c>
      <c r="Q107" s="13" t="s">
        <v>373</v>
      </c>
      <c r="R107" t="s">
        <v>374</v>
      </c>
      <c r="S107" s="20">
        <v>130</v>
      </c>
      <c r="T107" s="21" t="s">
        <v>38</v>
      </c>
    </row>
    <row r="108" spans="1:20" x14ac:dyDescent="0.35">
      <c r="A108" s="96" t="s">
        <v>375</v>
      </c>
      <c r="D108" s="13" t="s">
        <v>376</v>
      </c>
      <c r="E108" s="13">
        <v>6</v>
      </c>
      <c r="F108" s="14">
        <v>2.5</v>
      </c>
      <c r="G108" s="13" t="s">
        <v>14874</v>
      </c>
      <c r="H108" s="14">
        <v>44.4</v>
      </c>
      <c r="I108" s="15" t="s">
        <v>32</v>
      </c>
      <c r="J108" s="16">
        <v>660</v>
      </c>
      <c r="K108" s="16">
        <v>110</v>
      </c>
      <c r="L108" s="17" t="s">
        <v>368</v>
      </c>
      <c r="M108" s="163" t="str">
        <f>IFERROR(GETPIVOTDATA("Tot. Bottles",'- Ordine Aggregato -'!$A$1,"sku anker",A108),"")</f>
        <v/>
      </c>
      <c r="N108" s="18" t="s">
        <v>67</v>
      </c>
      <c r="O108" s="19" t="str">
        <f t="shared" si="1"/>
        <v>Order online</v>
      </c>
      <c r="P108" s="97" t="s">
        <v>364</v>
      </c>
      <c r="Q108" s="13" t="s">
        <v>369</v>
      </c>
      <c r="R108" t="s">
        <v>42</v>
      </c>
      <c r="S108" s="20">
        <v>110</v>
      </c>
      <c r="T108" s="21" t="s">
        <v>38</v>
      </c>
    </row>
    <row r="109" spans="1:20" x14ac:dyDescent="0.35">
      <c r="A109" s="13" t="s">
        <v>377</v>
      </c>
      <c r="B109" s="13"/>
      <c r="C109" s="13"/>
      <c r="D109" s="13" t="s">
        <v>378</v>
      </c>
      <c r="E109" s="13">
        <v>6</v>
      </c>
      <c r="F109" s="14">
        <v>0.7</v>
      </c>
      <c r="G109" s="13" t="s">
        <v>46</v>
      </c>
      <c r="H109" s="14">
        <v>44.4</v>
      </c>
      <c r="I109" s="15" t="s">
        <v>32</v>
      </c>
      <c r="J109" s="16">
        <v>179.7</v>
      </c>
      <c r="K109" s="16">
        <v>29.95</v>
      </c>
      <c r="L109" s="17" t="s">
        <v>368</v>
      </c>
      <c r="M109" s="163" t="str">
        <f>IFERROR(GETPIVOTDATA("Tot. Bottles",'- Ordine Aggregato -'!$A$1,"sku anker",A109),"")</f>
        <v/>
      </c>
      <c r="N109" s="18" t="s">
        <v>34</v>
      </c>
      <c r="O109" s="19" t="str">
        <f t="shared" si="1"/>
        <v>Order online</v>
      </c>
      <c r="P109" s="97" t="s">
        <v>364</v>
      </c>
      <c r="Q109" s="13" t="s">
        <v>379</v>
      </c>
      <c r="R109" t="s">
        <v>42</v>
      </c>
      <c r="S109" s="20">
        <v>0</v>
      </c>
      <c r="T109" s="21" t="s">
        <v>38</v>
      </c>
    </row>
    <row r="110" spans="1:20" x14ac:dyDescent="0.35">
      <c r="A110" s="96" t="s">
        <v>380</v>
      </c>
      <c r="D110" s="13" t="s">
        <v>381</v>
      </c>
      <c r="E110" s="13">
        <v>6</v>
      </c>
      <c r="F110" s="14">
        <v>0.7</v>
      </c>
      <c r="G110" s="13" t="s">
        <v>14874</v>
      </c>
      <c r="H110" s="14">
        <v>41.6</v>
      </c>
      <c r="I110" s="15" t="s">
        <v>32</v>
      </c>
      <c r="J110" s="16">
        <v>273.60000000000002</v>
      </c>
      <c r="K110" s="16">
        <v>45.6</v>
      </c>
      <c r="L110" s="17" t="s">
        <v>368</v>
      </c>
      <c r="M110" s="163" t="str">
        <f>IFERROR(GETPIVOTDATA("Tot. Bottles",'- Ordine Aggregato -'!$A$1,"sku anker",A110),"")</f>
        <v/>
      </c>
      <c r="N110" s="18" t="s">
        <v>34</v>
      </c>
      <c r="O110" s="19" t="str">
        <f t="shared" si="1"/>
        <v>Order online</v>
      </c>
      <c r="P110" s="97" t="s">
        <v>364</v>
      </c>
      <c r="Q110" s="13" t="s">
        <v>382</v>
      </c>
      <c r="R110" t="s">
        <v>383</v>
      </c>
      <c r="S110" s="20">
        <v>0</v>
      </c>
      <c r="T110" s="21" t="s">
        <v>38</v>
      </c>
    </row>
    <row r="111" spans="1:20" x14ac:dyDescent="0.35">
      <c r="A111" s="13" t="s">
        <v>14315</v>
      </c>
      <c r="B111" s="13"/>
      <c r="C111" s="13"/>
      <c r="D111" s="13" t="s">
        <v>14316</v>
      </c>
      <c r="E111" s="13">
        <v>6</v>
      </c>
      <c r="F111" s="14">
        <v>0.7</v>
      </c>
      <c r="G111" s="13" t="s">
        <v>14874</v>
      </c>
      <c r="H111" s="14">
        <v>40</v>
      </c>
      <c r="I111" s="15" t="s">
        <v>32</v>
      </c>
      <c r="J111" s="16">
        <v>534</v>
      </c>
      <c r="K111" s="16">
        <v>89</v>
      </c>
      <c r="L111" s="17" t="s">
        <v>41</v>
      </c>
      <c r="M111" s="163" t="str">
        <f>IFERROR(GETPIVOTDATA("Tot. Bottles",'- Ordine Aggregato -'!$A$1,"sku anker",A111),"")</f>
        <v/>
      </c>
      <c r="N111" s="18" t="s">
        <v>42</v>
      </c>
      <c r="O111" s="19" t="str">
        <f t="shared" si="1"/>
        <v>Order online</v>
      </c>
      <c r="P111" s="97" t="s">
        <v>43</v>
      </c>
      <c r="Q111" s="13" t="s">
        <v>14895</v>
      </c>
      <c r="R111" t="s">
        <v>14896</v>
      </c>
      <c r="S111" s="20">
        <v>0</v>
      </c>
      <c r="T111" s="21" t="s">
        <v>38</v>
      </c>
    </row>
    <row r="112" spans="1:20" x14ac:dyDescent="0.35">
      <c r="A112" s="13" t="s">
        <v>14897</v>
      </c>
      <c r="B112" s="13"/>
      <c r="C112" s="13"/>
      <c r="D112" s="13" t="s">
        <v>14898</v>
      </c>
      <c r="E112" s="13">
        <v>12</v>
      </c>
      <c r="F112" s="14">
        <v>0.2</v>
      </c>
      <c r="G112" s="13" t="s">
        <v>14874</v>
      </c>
      <c r="H112" s="14">
        <v>40</v>
      </c>
      <c r="I112" s="15" t="s">
        <v>32</v>
      </c>
      <c r="J112" s="16">
        <v>414</v>
      </c>
      <c r="K112" s="16">
        <v>34.5</v>
      </c>
      <c r="L112" s="17" t="s">
        <v>41</v>
      </c>
      <c r="M112" s="163" t="str">
        <f>IFERROR(GETPIVOTDATA("Tot. Bottles",'- Ordine Aggregato -'!$A$1,"sku anker",A112),"")</f>
        <v/>
      </c>
      <c r="N112" s="18" t="s">
        <v>42</v>
      </c>
      <c r="O112" s="19" t="str">
        <f t="shared" si="1"/>
        <v>Order online</v>
      </c>
      <c r="P112" s="97" t="s">
        <v>43</v>
      </c>
      <c r="Q112" s="13" t="s">
        <v>14899</v>
      </c>
      <c r="R112" t="s">
        <v>42</v>
      </c>
      <c r="S112" s="20">
        <v>0</v>
      </c>
      <c r="T112" s="21" t="s">
        <v>38</v>
      </c>
    </row>
    <row r="113" spans="1:20" x14ac:dyDescent="0.35">
      <c r="A113" s="96" t="s">
        <v>14317</v>
      </c>
      <c r="D113" s="13" t="s">
        <v>14318</v>
      </c>
      <c r="E113" s="13">
        <v>6</v>
      </c>
      <c r="F113" s="14">
        <v>0.7</v>
      </c>
      <c r="G113" s="13" t="s">
        <v>14874</v>
      </c>
      <c r="H113" s="14">
        <v>40</v>
      </c>
      <c r="I113" s="15" t="s">
        <v>32</v>
      </c>
      <c r="J113" s="16">
        <v>714</v>
      </c>
      <c r="K113" s="16">
        <v>119</v>
      </c>
      <c r="L113" s="17" t="s">
        <v>41</v>
      </c>
      <c r="M113" s="163" t="str">
        <f>IFERROR(GETPIVOTDATA("Tot. Bottles",'- Ordine Aggregato -'!$A$1,"sku anker",A113),"")</f>
        <v/>
      </c>
      <c r="N113" s="18" t="s">
        <v>42</v>
      </c>
      <c r="O113" s="19" t="str">
        <f t="shared" si="1"/>
        <v>Order online</v>
      </c>
      <c r="P113" s="97" t="s">
        <v>43</v>
      </c>
      <c r="Q113" s="13" t="s">
        <v>14900</v>
      </c>
      <c r="R113" t="s">
        <v>14901</v>
      </c>
      <c r="S113" s="20">
        <v>0</v>
      </c>
      <c r="T113" s="21" t="s">
        <v>38</v>
      </c>
    </row>
    <row r="114" spans="1:20" x14ac:dyDescent="0.35">
      <c r="A114" s="13" t="s">
        <v>14449</v>
      </c>
      <c r="B114" s="13"/>
      <c r="C114" s="13"/>
      <c r="D114" s="13" t="s">
        <v>14450</v>
      </c>
      <c r="E114" s="13">
        <v>6</v>
      </c>
      <c r="F114" s="14">
        <v>1.5</v>
      </c>
      <c r="G114" s="13" t="s">
        <v>14874</v>
      </c>
      <c r="H114" s="14">
        <v>40</v>
      </c>
      <c r="I114" s="15" t="s">
        <v>32</v>
      </c>
      <c r="J114" s="16">
        <v>1620</v>
      </c>
      <c r="K114" s="16">
        <v>270</v>
      </c>
      <c r="L114" s="17" t="s">
        <v>41</v>
      </c>
      <c r="M114" s="163" t="str">
        <f>IFERROR(GETPIVOTDATA("Tot. Bottles",'- Ordine Aggregato -'!$A$1,"sku anker",A114),"")</f>
        <v/>
      </c>
      <c r="N114" s="18" t="s">
        <v>42</v>
      </c>
      <c r="O114" s="19" t="str">
        <f t="shared" si="1"/>
        <v>Order online</v>
      </c>
      <c r="P114" s="97" t="s">
        <v>43</v>
      </c>
      <c r="Q114" s="13" t="s">
        <v>14902</v>
      </c>
      <c r="R114" t="s">
        <v>14903</v>
      </c>
      <c r="S114" s="20">
        <v>0</v>
      </c>
      <c r="T114" s="21" t="s">
        <v>38</v>
      </c>
    </row>
    <row r="115" spans="1:20" x14ac:dyDescent="0.35">
      <c r="A115" s="96" t="s">
        <v>14904</v>
      </c>
      <c r="D115" s="13" t="s">
        <v>14905</v>
      </c>
      <c r="E115" s="13">
        <v>12</v>
      </c>
      <c r="F115" s="14">
        <v>0.2</v>
      </c>
      <c r="G115" s="13" t="s">
        <v>14874</v>
      </c>
      <c r="H115" s="14">
        <v>40</v>
      </c>
      <c r="I115" s="15" t="s">
        <v>32</v>
      </c>
      <c r="J115" s="16">
        <v>359.4</v>
      </c>
      <c r="K115" s="16">
        <v>29.95</v>
      </c>
      <c r="L115" s="17" t="s">
        <v>41</v>
      </c>
      <c r="M115" s="163" t="str">
        <f>IFERROR(GETPIVOTDATA("Tot. Bottles",'- Ordine Aggregato -'!$A$1,"sku anker",A115),"")</f>
        <v/>
      </c>
      <c r="N115" s="18" t="s">
        <v>42</v>
      </c>
      <c r="O115" s="19" t="str">
        <f t="shared" si="1"/>
        <v>Order online</v>
      </c>
      <c r="P115" s="97" t="s">
        <v>43</v>
      </c>
      <c r="Q115" s="13" t="s">
        <v>14906</v>
      </c>
      <c r="R115" t="s">
        <v>42</v>
      </c>
      <c r="S115" s="20">
        <v>0</v>
      </c>
      <c r="T115" s="21" t="s">
        <v>38</v>
      </c>
    </row>
    <row r="116" spans="1:20" x14ac:dyDescent="0.35">
      <c r="A116" s="96" t="s">
        <v>14319</v>
      </c>
      <c r="B116" s="96"/>
      <c r="C116" s="96"/>
      <c r="D116" s="13" t="s">
        <v>14320</v>
      </c>
      <c r="E116" s="13">
        <v>6</v>
      </c>
      <c r="F116" s="14">
        <v>0.7</v>
      </c>
      <c r="G116" s="13" t="s">
        <v>14874</v>
      </c>
      <c r="H116" s="14">
        <v>40</v>
      </c>
      <c r="I116" s="15" t="s">
        <v>32</v>
      </c>
      <c r="J116" s="16">
        <v>576</v>
      </c>
      <c r="K116" s="16">
        <v>96</v>
      </c>
      <c r="L116" s="17" t="s">
        <v>41</v>
      </c>
      <c r="M116" s="163" t="str">
        <f>IFERROR(GETPIVOTDATA("Tot. Bottles",'- Ordine Aggregato -'!$A$1,"sku anker",A116),"")</f>
        <v/>
      </c>
      <c r="N116" s="18" t="s">
        <v>42</v>
      </c>
      <c r="O116" s="19" t="str">
        <f t="shared" si="1"/>
        <v>Order online</v>
      </c>
      <c r="P116" s="97" t="s">
        <v>43</v>
      </c>
      <c r="Q116" s="13" t="s">
        <v>14907</v>
      </c>
      <c r="R116" t="s">
        <v>14908</v>
      </c>
      <c r="S116" s="20">
        <v>0</v>
      </c>
      <c r="T116" s="21" t="s">
        <v>38</v>
      </c>
    </row>
    <row r="117" spans="1:20" x14ac:dyDescent="0.35">
      <c r="A117" s="13" t="s">
        <v>14451</v>
      </c>
      <c r="B117" s="13"/>
      <c r="C117" s="13"/>
      <c r="D117" s="13" t="s">
        <v>14452</v>
      </c>
      <c r="E117" s="13">
        <v>6</v>
      </c>
      <c r="F117" s="14">
        <v>1.5</v>
      </c>
      <c r="G117" s="13" t="s">
        <v>14874</v>
      </c>
      <c r="H117" s="14">
        <v>40</v>
      </c>
      <c r="I117" s="15" t="s">
        <v>32</v>
      </c>
      <c r="J117" s="16">
        <v>1410</v>
      </c>
      <c r="K117" s="16">
        <v>235</v>
      </c>
      <c r="L117" s="17" t="s">
        <v>41</v>
      </c>
      <c r="M117" s="163" t="str">
        <f>IFERROR(GETPIVOTDATA("Tot. Bottles",'- Ordine Aggregato -'!$A$1,"sku anker",A117),"")</f>
        <v/>
      </c>
      <c r="N117" s="18" t="s">
        <v>42</v>
      </c>
      <c r="O117" s="19" t="str">
        <f t="shared" si="1"/>
        <v>Order online</v>
      </c>
      <c r="P117" s="97" t="s">
        <v>43</v>
      </c>
      <c r="Q117" s="13" t="s">
        <v>14909</v>
      </c>
      <c r="R117" t="s">
        <v>14910</v>
      </c>
      <c r="S117" s="20">
        <v>0</v>
      </c>
      <c r="T117" s="21" t="s">
        <v>38</v>
      </c>
    </row>
    <row r="118" spans="1:20" x14ac:dyDescent="0.35">
      <c r="A118" s="13" t="s">
        <v>14911</v>
      </c>
      <c r="B118" s="13"/>
      <c r="C118" s="13"/>
      <c r="D118" s="13" t="s">
        <v>14912</v>
      </c>
      <c r="E118" s="13">
        <v>1</v>
      </c>
      <c r="F118" s="14">
        <v>1.2</v>
      </c>
      <c r="G118" s="13" t="s">
        <v>46</v>
      </c>
      <c r="H118" s="14">
        <v>45.63</v>
      </c>
      <c r="I118" s="15" t="s">
        <v>32</v>
      </c>
      <c r="J118" s="16">
        <v>110</v>
      </c>
      <c r="K118" s="16">
        <v>110</v>
      </c>
      <c r="L118" s="17" t="s">
        <v>145</v>
      </c>
      <c r="M118" s="163" t="str">
        <f>IFERROR(GETPIVOTDATA("Tot. Bottles",'- Ordine Aggregato -'!$A$1,"sku anker",A118),"")</f>
        <v/>
      </c>
      <c r="N118" s="18" t="s">
        <v>34</v>
      </c>
      <c r="O118" s="19" t="str">
        <f t="shared" si="1"/>
        <v>Order online</v>
      </c>
      <c r="P118" s="97" t="s">
        <v>146</v>
      </c>
      <c r="Q118" s="13" t="s">
        <v>14913</v>
      </c>
      <c r="R118" t="s">
        <v>42</v>
      </c>
      <c r="S118" s="20">
        <v>0</v>
      </c>
      <c r="T118" s="21" t="s">
        <v>38</v>
      </c>
    </row>
    <row r="119" spans="1:20" x14ac:dyDescent="0.35">
      <c r="A119" s="13" t="s">
        <v>386</v>
      </c>
      <c r="B119" s="13"/>
      <c r="C119" s="13"/>
      <c r="D119" s="13" t="s">
        <v>387</v>
      </c>
      <c r="E119" s="13">
        <v>6</v>
      </c>
      <c r="F119" s="14">
        <v>0.7</v>
      </c>
      <c r="G119" s="13" t="s">
        <v>31</v>
      </c>
      <c r="H119" s="14">
        <v>40</v>
      </c>
      <c r="I119" s="15" t="s">
        <v>32</v>
      </c>
      <c r="J119" s="16">
        <v>70.5</v>
      </c>
      <c r="K119" s="16">
        <v>11.75</v>
      </c>
      <c r="L119" s="17" t="s">
        <v>145</v>
      </c>
      <c r="M119" s="163" t="str">
        <f>IFERROR(GETPIVOTDATA("Tot. Bottles",'- Ordine Aggregato -'!$A$1,"sku anker",A119),"")</f>
        <v/>
      </c>
      <c r="N119" s="18" t="s">
        <v>67</v>
      </c>
      <c r="O119" s="19" t="str">
        <f t="shared" si="1"/>
        <v>Order online</v>
      </c>
      <c r="P119" s="97" t="s">
        <v>146</v>
      </c>
      <c r="Q119" s="13" t="s">
        <v>388</v>
      </c>
      <c r="R119" t="s">
        <v>389</v>
      </c>
      <c r="S119" s="20">
        <v>11.75</v>
      </c>
      <c r="T119" s="21" t="s">
        <v>38</v>
      </c>
    </row>
    <row r="120" spans="1:20" x14ac:dyDescent="0.35">
      <c r="A120" s="96" t="s">
        <v>390</v>
      </c>
      <c r="B120" s="96"/>
      <c r="C120" s="96"/>
      <c r="D120" s="13" t="s">
        <v>391</v>
      </c>
      <c r="E120" s="13">
        <v>6</v>
      </c>
      <c r="F120" s="14">
        <v>0.7</v>
      </c>
      <c r="G120" s="13" t="s">
        <v>14874</v>
      </c>
      <c r="H120" s="14">
        <v>40</v>
      </c>
      <c r="I120" s="15" t="s">
        <v>32</v>
      </c>
      <c r="J120" s="16">
        <v>83.699999999999989</v>
      </c>
      <c r="K120" s="16">
        <v>13.95</v>
      </c>
      <c r="L120" s="17" t="s">
        <v>145</v>
      </c>
      <c r="M120" s="163" t="str">
        <f>IFERROR(GETPIVOTDATA("Tot. Bottles",'- Ordine Aggregato -'!$A$1,"sku anker",A120),"")</f>
        <v/>
      </c>
      <c r="N120" s="18" t="s">
        <v>42</v>
      </c>
      <c r="O120" s="19" t="str">
        <f t="shared" si="1"/>
        <v>Order online</v>
      </c>
      <c r="P120" s="97" t="s">
        <v>385</v>
      </c>
      <c r="Q120" s="13" t="s">
        <v>392</v>
      </c>
      <c r="R120" t="s">
        <v>393</v>
      </c>
      <c r="S120" s="20">
        <v>0</v>
      </c>
      <c r="T120" s="21" t="s">
        <v>38</v>
      </c>
    </row>
    <row r="121" spans="1:20" x14ac:dyDescent="0.35">
      <c r="A121" s="96" t="s">
        <v>394</v>
      </c>
      <c r="B121" s="96"/>
      <c r="C121" s="96"/>
      <c r="D121" s="13" t="s">
        <v>395</v>
      </c>
      <c r="E121" s="13">
        <v>6</v>
      </c>
      <c r="F121" s="14">
        <v>0.7</v>
      </c>
      <c r="G121" s="13" t="s">
        <v>14873</v>
      </c>
      <c r="H121" s="14">
        <v>40</v>
      </c>
      <c r="I121" s="15" t="s">
        <v>32</v>
      </c>
      <c r="J121" s="16">
        <v>70.5</v>
      </c>
      <c r="K121" s="16">
        <v>11.75</v>
      </c>
      <c r="L121" s="17" t="s">
        <v>145</v>
      </c>
      <c r="M121" s="163" t="str">
        <f>IFERROR(GETPIVOTDATA("Tot. Bottles",'- Ordine Aggregato -'!$A$1,"sku anker",A121),"")</f>
        <v/>
      </c>
      <c r="N121" s="18" t="s">
        <v>67</v>
      </c>
      <c r="O121" s="19" t="str">
        <f t="shared" si="1"/>
        <v>Order online</v>
      </c>
      <c r="P121" s="97" t="s">
        <v>146</v>
      </c>
      <c r="Q121" s="13" t="s">
        <v>396</v>
      </c>
      <c r="R121" t="s">
        <v>389</v>
      </c>
      <c r="S121" s="20">
        <v>11.75</v>
      </c>
      <c r="T121" s="21" t="s">
        <v>38</v>
      </c>
    </row>
    <row r="122" spans="1:20" x14ac:dyDescent="0.35">
      <c r="A122" s="96" t="s">
        <v>397</v>
      </c>
      <c r="D122" s="13" t="s">
        <v>398</v>
      </c>
      <c r="E122" s="13">
        <v>6</v>
      </c>
      <c r="F122" s="14">
        <v>0.7</v>
      </c>
      <c r="G122" s="13" t="s">
        <v>14873</v>
      </c>
      <c r="H122" s="14">
        <v>30</v>
      </c>
      <c r="I122" s="15" t="s">
        <v>32</v>
      </c>
      <c r="J122" s="16">
        <v>51</v>
      </c>
      <c r="K122" s="16">
        <v>8.5</v>
      </c>
      <c r="L122" s="17" t="s">
        <v>399</v>
      </c>
      <c r="M122" s="163" t="str">
        <f>IFERROR(GETPIVOTDATA("Tot. Bottles",'- Ordine Aggregato -'!$A$1,"sku anker",A122),"")</f>
        <v/>
      </c>
      <c r="N122" s="18" t="s">
        <v>42</v>
      </c>
      <c r="O122" s="19" t="str">
        <f t="shared" si="1"/>
        <v>Order online</v>
      </c>
      <c r="P122" s="97" t="s">
        <v>35</v>
      </c>
      <c r="Q122" s="13" t="s">
        <v>400</v>
      </c>
      <c r="R122" t="s">
        <v>401</v>
      </c>
      <c r="S122" s="20">
        <v>0</v>
      </c>
      <c r="T122" s="21" t="s">
        <v>38</v>
      </c>
    </row>
    <row r="123" spans="1:20" x14ac:dyDescent="0.35">
      <c r="A123" s="13" t="s">
        <v>402</v>
      </c>
      <c r="B123" s="13"/>
      <c r="C123" s="13"/>
      <c r="D123" s="13" t="s">
        <v>403</v>
      </c>
      <c r="E123" s="13">
        <v>6</v>
      </c>
      <c r="F123" s="14">
        <v>0.7</v>
      </c>
      <c r="G123" s="13" t="s">
        <v>14873</v>
      </c>
      <c r="H123" s="14">
        <v>30</v>
      </c>
      <c r="I123" s="15" t="s">
        <v>32</v>
      </c>
      <c r="J123" s="16">
        <v>45</v>
      </c>
      <c r="K123" s="16">
        <v>7.5</v>
      </c>
      <c r="L123" s="17" t="s">
        <v>399</v>
      </c>
      <c r="M123" s="163" t="str">
        <f>IFERROR(GETPIVOTDATA("Tot. Bottles",'- Ordine Aggregato -'!$A$1,"sku anker",A123),"")</f>
        <v/>
      </c>
      <c r="N123" s="18" t="s">
        <v>67</v>
      </c>
      <c r="O123" s="19" t="str">
        <f t="shared" si="1"/>
        <v>Order online</v>
      </c>
      <c r="P123" s="97" t="s">
        <v>35</v>
      </c>
      <c r="Q123" s="13" t="s">
        <v>404</v>
      </c>
      <c r="R123" t="s">
        <v>405</v>
      </c>
      <c r="S123" s="20">
        <v>7.5</v>
      </c>
      <c r="T123" s="21" t="s">
        <v>38</v>
      </c>
    </row>
    <row r="124" spans="1:20" x14ac:dyDescent="0.35">
      <c r="A124" s="96" t="s">
        <v>406</v>
      </c>
      <c r="D124" s="13" t="s">
        <v>407</v>
      </c>
      <c r="E124" s="13">
        <v>6</v>
      </c>
      <c r="F124" s="14">
        <v>0.7</v>
      </c>
      <c r="G124" s="13" t="s">
        <v>14874</v>
      </c>
      <c r="H124" s="14">
        <v>38</v>
      </c>
      <c r="I124" s="15" t="s">
        <v>32</v>
      </c>
      <c r="J124" s="16">
        <v>34.5</v>
      </c>
      <c r="K124" s="16">
        <v>5.75</v>
      </c>
      <c r="L124" s="17" t="s">
        <v>41</v>
      </c>
      <c r="M124" s="163" t="str">
        <f>IFERROR(GETPIVOTDATA("Tot. Bottles",'- Ordine Aggregato -'!$A$1,"sku anker",A124),"")</f>
        <v/>
      </c>
      <c r="N124" s="18" t="s">
        <v>42</v>
      </c>
      <c r="O124" s="19" t="str">
        <f t="shared" si="1"/>
        <v>Order online</v>
      </c>
      <c r="P124" s="97" t="s">
        <v>43</v>
      </c>
      <c r="Q124" s="13" t="s">
        <v>408</v>
      </c>
      <c r="R124" t="s">
        <v>409</v>
      </c>
      <c r="S124" s="20">
        <v>0</v>
      </c>
      <c r="T124" s="21" t="s">
        <v>38</v>
      </c>
    </row>
    <row r="125" spans="1:20" x14ac:dyDescent="0.35">
      <c r="A125" s="96" t="s">
        <v>410</v>
      </c>
      <c r="B125" s="96"/>
      <c r="C125" s="96"/>
      <c r="D125" s="13" t="s">
        <v>411</v>
      </c>
      <c r="E125" s="13">
        <v>6</v>
      </c>
      <c r="F125" s="14">
        <v>0.7</v>
      </c>
      <c r="G125" s="13" t="s">
        <v>14873</v>
      </c>
      <c r="H125" s="14">
        <v>38</v>
      </c>
      <c r="I125" s="15" t="s">
        <v>32</v>
      </c>
      <c r="J125" s="16">
        <v>34.5</v>
      </c>
      <c r="K125" s="16">
        <v>5.75</v>
      </c>
      <c r="L125" s="17" t="s">
        <v>41</v>
      </c>
      <c r="M125" s="163" t="str">
        <f>IFERROR(GETPIVOTDATA("Tot. Bottles",'- Ordine Aggregato -'!$A$1,"sku anker",A125),"")</f>
        <v/>
      </c>
      <c r="N125" s="18" t="s">
        <v>42</v>
      </c>
      <c r="O125" s="19" t="str">
        <f t="shared" si="1"/>
        <v>Order online</v>
      </c>
      <c r="P125" s="97" t="s">
        <v>43</v>
      </c>
      <c r="Q125" s="13" t="s">
        <v>412</v>
      </c>
      <c r="R125" t="s">
        <v>413</v>
      </c>
      <c r="S125" s="20">
        <v>0</v>
      </c>
      <c r="T125" s="21" t="s">
        <v>38</v>
      </c>
    </row>
    <row r="126" spans="1:20" x14ac:dyDescent="0.35">
      <c r="A126" s="96" t="s">
        <v>414</v>
      </c>
      <c r="D126" s="13" t="s">
        <v>415</v>
      </c>
      <c r="E126" s="13">
        <v>12</v>
      </c>
      <c r="F126" s="14">
        <v>0.7</v>
      </c>
      <c r="G126" s="13" t="s">
        <v>46</v>
      </c>
      <c r="H126" s="14">
        <v>29</v>
      </c>
      <c r="I126" s="15" t="s">
        <v>32</v>
      </c>
      <c r="J126" s="16">
        <v>119.39999999999999</v>
      </c>
      <c r="K126" s="16">
        <v>9.9499999999999993</v>
      </c>
      <c r="L126" s="17" t="s">
        <v>416</v>
      </c>
      <c r="M126" s="163" t="str">
        <f>IFERROR(GETPIVOTDATA("Tot. Bottles",'- Ordine Aggregato -'!$A$1,"sku anker",A126),"")</f>
        <v/>
      </c>
      <c r="N126" s="18" t="s">
        <v>34</v>
      </c>
      <c r="O126" s="19" t="str">
        <f t="shared" si="1"/>
        <v>Order online</v>
      </c>
      <c r="P126" s="97" t="s">
        <v>417</v>
      </c>
      <c r="Q126" s="13" t="s">
        <v>418</v>
      </c>
      <c r="R126" t="s">
        <v>419</v>
      </c>
      <c r="S126" s="20">
        <v>0</v>
      </c>
      <c r="T126" s="21" t="s">
        <v>38</v>
      </c>
    </row>
    <row r="127" spans="1:20" x14ac:dyDescent="0.35">
      <c r="A127" s="96" t="s">
        <v>420</v>
      </c>
      <c r="D127" s="13" t="s">
        <v>421</v>
      </c>
      <c r="E127" s="13">
        <v>12</v>
      </c>
      <c r="F127" s="14">
        <v>0.7</v>
      </c>
      <c r="G127" s="13" t="s">
        <v>46</v>
      </c>
      <c r="H127" s="14">
        <v>29</v>
      </c>
      <c r="I127" s="15" t="s">
        <v>32</v>
      </c>
      <c r="J127" s="16">
        <v>114</v>
      </c>
      <c r="K127" s="16">
        <v>9.5</v>
      </c>
      <c r="L127" s="17" t="s">
        <v>399</v>
      </c>
      <c r="M127" s="163" t="str">
        <f>IFERROR(GETPIVOTDATA("Tot. Bottles",'- Ordine Aggregato -'!$A$1,"sku anker",A127),"")</f>
        <v/>
      </c>
      <c r="N127" s="18" t="s">
        <v>34</v>
      </c>
      <c r="O127" s="19" t="str">
        <f t="shared" si="1"/>
        <v>Order online</v>
      </c>
      <c r="P127" s="97" t="s">
        <v>417</v>
      </c>
      <c r="Q127" s="13" t="s">
        <v>422</v>
      </c>
      <c r="R127" t="s">
        <v>423</v>
      </c>
      <c r="S127" s="20">
        <v>0</v>
      </c>
      <c r="T127" s="21" t="s">
        <v>38</v>
      </c>
    </row>
    <row r="128" spans="1:20" x14ac:dyDescent="0.35">
      <c r="A128" s="96" t="s">
        <v>424</v>
      </c>
      <c r="D128" s="13" t="s">
        <v>421</v>
      </c>
      <c r="E128" s="13">
        <v>12</v>
      </c>
      <c r="F128" s="14">
        <v>0.7</v>
      </c>
      <c r="G128" s="13" t="s">
        <v>46</v>
      </c>
      <c r="H128" s="14">
        <v>24</v>
      </c>
      <c r="I128" s="15" t="s">
        <v>32</v>
      </c>
      <c r="J128" s="16">
        <v>114</v>
      </c>
      <c r="K128" s="16">
        <v>9.5</v>
      </c>
      <c r="L128" s="17" t="s">
        <v>416</v>
      </c>
      <c r="M128" s="163" t="str">
        <f>IFERROR(GETPIVOTDATA("Tot. Bottles",'- Ordine Aggregato -'!$A$1,"sku anker",A128),"")</f>
        <v/>
      </c>
      <c r="N128" s="18" t="s">
        <v>34</v>
      </c>
      <c r="O128" s="19" t="str">
        <f t="shared" si="1"/>
        <v>Order online</v>
      </c>
      <c r="P128" s="97" t="s">
        <v>417</v>
      </c>
      <c r="Q128" s="13" t="s">
        <v>425</v>
      </c>
      <c r="R128" t="s">
        <v>426</v>
      </c>
      <c r="S128" s="20">
        <v>0</v>
      </c>
      <c r="T128" s="21" t="s">
        <v>38</v>
      </c>
    </row>
    <row r="129" spans="1:20" x14ac:dyDescent="0.35">
      <c r="A129" s="96" t="s">
        <v>427</v>
      </c>
      <c r="B129" s="96"/>
      <c r="C129" s="96"/>
      <c r="D129" s="13" t="s">
        <v>428</v>
      </c>
      <c r="E129" s="13">
        <v>6</v>
      </c>
      <c r="F129" s="14">
        <v>0.7</v>
      </c>
      <c r="G129" s="13" t="s">
        <v>14873</v>
      </c>
      <c r="H129" s="14">
        <v>30</v>
      </c>
      <c r="I129" s="15" t="s">
        <v>32</v>
      </c>
      <c r="J129" s="16">
        <v>66.599999999999994</v>
      </c>
      <c r="K129" s="16">
        <v>11.1</v>
      </c>
      <c r="L129" s="17" t="s">
        <v>399</v>
      </c>
      <c r="M129" s="163" t="str">
        <f>IFERROR(GETPIVOTDATA("Tot. Bottles",'- Ordine Aggregato -'!$A$1,"sku anker",A129),"")</f>
        <v/>
      </c>
      <c r="N129" s="18" t="s">
        <v>34</v>
      </c>
      <c r="O129" s="19" t="str">
        <f t="shared" si="1"/>
        <v>Order online</v>
      </c>
      <c r="P129" s="97" t="s">
        <v>68</v>
      </c>
      <c r="Q129" s="13" t="s">
        <v>429</v>
      </c>
      <c r="R129" t="s">
        <v>430</v>
      </c>
      <c r="S129" s="20">
        <v>0</v>
      </c>
      <c r="T129" s="21" t="s">
        <v>38</v>
      </c>
    </row>
    <row r="130" spans="1:20" x14ac:dyDescent="0.35">
      <c r="A130" s="13" t="s">
        <v>431</v>
      </c>
      <c r="B130" s="13"/>
      <c r="C130" s="13"/>
      <c r="D130" s="13" t="s">
        <v>432</v>
      </c>
      <c r="E130" s="13">
        <v>6</v>
      </c>
      <c r="F130" s="14">
        <v>0.7</v>
      </c>
      <c r="G130" s="13" t="s">
        <v>14874</v>
      </c>
      <c r="H130" s="14">
        <v>48.9</v>
      </c>
      <c r="I130" s="15" t="s">
        <v>32</v>
      </c>
      <c r="J130" s="16">
        <v>239.70000000000002</v>
      </c>
      <c r="K130" s="16">
        <v>39.950000000000003</v>
      </c>
      <c r="L130" s="17" t="s">
        <v>145</v>
      </c>
      <c r="M130" s="163" t="str">
        <f>IFERROR(GETPIVOTDATA("Tot. Bottles",'- Ordine Aggregato -'!$A$1,"sku anker",A130),"")</f>
        <v/>
      </c>
      <c r="N130" s="18" t="s">
        <v>42</v>
      </c>
      <c r="O130" s="19" t="str">
        <f t="shared" si="1"/>
        <v>Order online</v>
      </c>
      <c r="P130" s="97" t="s">
        <v>146</v>
      </c>
      <c r="Q130" s="13" t="s">
        <v>433</v>
      </c>
      <c r="R130" t="s">
        <v>434</v>
      </c>
      <c r="S130" s="20">
        <v>0</v>
      </c>
      <c r="T130" s="21" t="s">
        <v>38</v>
      </c>
    </row>
    <row r="131" spans="1:20" x14ac:dyDescent="0.35">
      <c r="A131" s="96" t="s">
        <v>435</v>
      </c>
      <c r="D131" s="13" t="s">
        <v>436</v>
      </c>
      <c r="E131" s="13">
        <v>6</v>
      </c>
      <c r="F131" s="14">
        <v>0.75</v>
      </c>
      <c r="G131" s="13" t="s">
        <v>46</v>
      </c>
      <c r="H131" s="14">
        <v>13</v>
      </c>
      <c r="I131" s="15" t="s">
        <v>32</v>
      </c>
      <c r="J131" s="16">
        <v>68.099999999999994</v>
      </c>
      <c r="K131" s="16">
        <v>11.35</v>
      </c>
      <c r="L131" s="17" t="s">
        <v>437</v>
      </c>
      <c r="M131" s="163" t="str">
        <f>IFERROR(GETPIVOTDATA("Tot. Bottles",'- Ordine Aggregato -'!$A$1,"sku anker",A131),"")</f>
        <v/>
      </c>
      <c r="N131" s="18" t="s">
        <v>42</v>
      </c>
      <c r="O131" s="19" t="str">
        <f t="shared" si="1"/>
        <v>Order online</v>
      </c>
      <c r="P131" s="97" t="s">
        <v>225</v>
      </c>
      <c r="Q131" s="13" t="s">
        <v>438</v>
      </c>
      <c r="R131" t="s">
        <v>439</v>
      </c>
      <c r="S131" s="20">
        <v>0</v>
      </c>
      <c r="T131" s="21" t="s">
        <v>38</v>
      </c>
    </row>
    <row r="132" spans="1:20" x14ac:dyDescent="0.35">
      <c r="A132" s="13" t="s">
        <v>14914</v>
      </c>
      <c r="B132" s="13"/>
      <c r="C132" s="13"/>
      <c r="D132" s="13" t="s">
        <v>436</v>
      </c>
      <c r="E132" s="13">
        <v>3</v>
      </c>
      <c r="F132" s="14">
        <v>1.5</v>
      </c>
      <c r="G132" s="13" t="s">
        <v>46</v>
      </c>
      <c r="H132" s="14">
        <v>13</v>
      </c>
      <c r="I132" s="15" t="s">
        <v>32</v>
      </c>
      <c r="J132" s="16">
        <v>71.849999999999994</v>
      </c>
      <c r="K132" s="16">
        <v>23.95</v>
      </c>
      <c r="L132" s="17" t="s">
        <v>437</v>
      </c>
      <c r="M132" s="163" t="str">
        <f>IFERROR(GETPIVOTDATA("Tot. Bottles",'- Ordine Aggregato -'!$A$1,"sku anker",A132),"")</f>
        <v/>
      </c>
      <c r="N132" s="18" t="s">
        <v>42</v>
      </c>
      <c r="O132" s="19" t="str">
        <f t="shared" si="1"/>
        <v>Order online</v>
      </c>
      <c r="P132" s="97" t="s">
        <v>225</v>
      </c>
      <c r="Q132" s="13" t="s">
        <v>14915</v>
      </c>
      <c r="R132" t="s">
        <v>14916</v>
      </c>
      <c r="S132" s="20">
        <v>0</v>
      </c>
      <c r="T132" s="21" t="s">
        <v>38</v>
      </c>
    </row>
    <row r="133" spans="1:20" x14ac:dyDescent="0.35">
      <c r="A133" s="13" t="s">
        <v>440</v>
      </c>
      <c r="B133" s="13"/>
      <c r="C133" s="13"/>
      <c r="D133" s="13" t="s">
        <v>441</v>
      </c>
      <c r="E133" s="13">
        <v>6</v>
      </c>
      <c r="F133" s="14">
        <v>0.5</v>
      </c>
      <c r="G133" s="13" t="s">
        <v>46</v>
      </c>
      <c r="H133" s="14">
        <v>50</v>
      </c>
      <c r="I133" s="15" t="s">
        <v>32</v>
      </c>
      <c r="J133" s="16">
        <v>447</v>
      </c>
      <c r="K133" s="16">
        <v>74.5</v>
      </c>
      <c r="L133" s="17" t="s">
        <v>145</v>
      </c>
      <c r="M133" s="163" t="str">
        <f>IFERROR(GETPIVOTDATA("Tot. Bottles",'- Ordine Aggregato -'!$A$1,"sku anker",A133),"")</f>
        <v/>
      </c>
      <c r="N133" s="18" t="s">
        <v>67</v>
      </c>
      <c r="O133" s="19" t="str">
        <f t="shared" si="1"/>
        <v>Order online</v>
      </c>
      <c r="P133" s="97" t="s">
        <v>442</v>
      </c>
      <c r="Q133" s="13" t="s">
        <v>443</v>
      </c>
      <c r="R133" t="s">
        <v>42</v>
      </c>
      <c r="S133" s="20">
        <v>74.5</v>
      </c>
      <c r="T133" s="21" t="s">
        <v>38</v>
      </c>
    </row>
    <row r="134" spans="1:20" x14ac:dyDescent="0.35">
      <c r="A134" s="13" t="s">
        <v>444</v>
      </c>
      <c r="B134" s="13"/>
      <c r="C134" s="13"/>
      <c r="D134" s="13" t="s">
        <v>445</v>
      </c>
      <c r="E134" s="13">
        <v>6</v>
      </c>
      <c r="F134" s="14">
        <v>0.5</v>
      </c>
      <c r="G134" s="13" t="s">
        <v>14874</v>
      </c>
      <c r="H134" s="14">
        <v>50</v>
      </c>
      <c r="I134" s="15" t="s">
        <v>32</v>
      </c>
      <c r="J134" s="16">
        <v>390</v>
      </c>
      <c r="K134" s="16">
        <v>65</v>
      </c>
      <c r="L134" s="17" t="s">
        <v>145</v>
      </c>
      <c r="M134" s="163" t="str">
        <f>IFERROR(GETPIVOTDATA("Tot. Bottles",'- Ordine Aggregato -'!$A$1,"sku anker",A134),"")</f>
        <v/>
      </c>
      <c r="N134" s="18" t="s">
        <v>67</v>
      </c>
      <c r="O134" s="19" t="str">
        <f t="shared" si="1"/>
        <v>Order online</v>
      </c>
      <c r="P134" s="97" t="s">
        <v>442</v>
      </c>
      <c r="Q134" s="13" t="s">
        <v>42</v>
      </c>
      <c r="R134" t="s">
        <v>42</v>
      </c>
      <c r="S134" s="20">
        <v>65</v>
      </c>
      <c r="T134" s="21" t="s">
        <v>38</v>
      </c>
    </row>
    <row r="135" spans="1:20" x14ac:dyDescent="0.35">
      <c r="A135" s="96" t="s">
        <v>446</v>
      </c>
      <c r="B135" s="96"/>
      <c r="C135" s="96"/>
      <c r="D135" s="13" t="s">
        <v>447</v>
      </c>
      <c r="E135" s="13">
        <v>6</v>
      </c>
      <c r="F135" s="14">
        <v>0.7</v>
      </c>
      <c r="G135" s="13" t="s">
        <v>14874</v>
      </c>
      <c r="H135" s="14">
        <v>40</v>
      </c>
      <c r="I135" s="15" t="s">
        <v>32</v>
      </c>
      <c r="J135" s="16">
        <v>99</v>
      </c>
      <c r="K135" s="16">
        <v>16.5</v>
      </c>
      <c r="L135" s="17" t="s">
        <v>448</v>
      </c>
      <c r="M135" s="163" t="str">
        <f>IFERROR(GETPIVOTDATA("Tot. Bottles",'- Ordine Aggregato -'!$A$1,"sku anker",A135),"")</f>
        <v/>
      </c>
      <c r="N135" s="18" t="s">
        <v>42</v>
      </c>
      <c r="O135" s="19" t="str">
        <f t="shared" si="1"/>
        <v>Order online</v>
      </c>
      <c r="P135" s="97" t="s">
        <v>442</v>
      </c>
      <c r="Q135" s="13" t="s">
        <v>449</v>
      </c>
      <c r="R135" t="s">
        <v>450</v>
      </c>
      <c r="S135" s="20">
        <v>0</v>
      </c>
      <c r="T135" s="21" t="s">
        <v>38</v>
      </c>
    </row>
    <row r="136" spans="1:20" x14ac:dyDescent="0.35">
      <c r="A136" s="96" t="s">
        <v>451</v>
      </c>
      <c r="D136" s="13" t="s">
        <v>452</v>
      </c>
      <c r="E136" s="13">
        <v>6</v>
      </c>
      <c r="F136" s="14">
        <v>0.5</v>
      </c>
      <c r="G136" s="13" t="s">
        <v>14874</v>
      </c>
      <c r="H136" s="14">
        <v>46</v>
      </c>
      <c r="I136" s="15" t="s">
        <v>32</v>
      </c>
      <c r="J136" s="16">
        <v>243</v>
      </c>
      <c r="K136" s="16">
        <v>40.5</v>
      </c>
      <c r="L136" s="17" t="s">
        <v>145</v>
      </c>
      <c r="M136" s="163" t="str">
        <f>IFERROR(GETPIVOTDATA("Tot. Bottles",'- Ordine Aggregato -'!$A$1,"sku anker",A136),"")</f>
        <v/>
      </c>
      <c r="N136" s="18" t="s">
        <v>42</v>
      </c>
      <c r="O136" s="19" t="str">
        <f t="shared" si="1"/>
        <v>Order online</v>
      </c>
      <c r="P136" s="97" t="s">
        <v>442</v>
      </c>
      <c r="Q136" s="13" t="s">
        <v>453</v>
      </c>
      <c r="R136" t="s">
        <v>454</v>
      </c>
      <c r="S136" s="20">
        <v>0</v>
      </c>
      <c r="T136" s="21" t="s">
        <v>38</v>
      </c>
    </row>
    <row r="137" spans="1:20" x14ac:dyDescent="0.35">
      <c r="A137" s="96" t="s">
        <v>455</v>
      </c>
      <c r="D137" s="13" t="s">
        <v>456</v>
      </c>
      <c r="E137" s="13">
        <v>6</v>
      </c>
      <c r="F137" s="14">
        <v>0.5</v>
      </c>
      <c r="G137" s="13" t="s">
        <v>14874</v>
      </c>
      <c r="H137" s="14">
        <v>40</v>
      </c>
      <c r="I137" s="15" t="s">
        <v>32</v>
      </c>
      <c r="J137" s="16">
        <v>101.69999999999999</v>
      </c>
      <c r="K137" s="16">
        <v>16.95</v>
      </c>
      <c r="L137" s="17" t="s">
        <v>448</v>
      </c>
      <c r="M137" s="163" t="str">
        <f>IFERROR(GETPIVOTDATA("Tot. Bottles",'- Ordine Aggregato -'!$A$1,"sku anker",A137),"")</f>
        <v/>
      </c>
      <c r="N137" s="18" t="s">
        <v>42</v>
      </c>
      <c r="O137" s="19" t="str">
        <f t="shared" si="1"/>
        <v>Order online</v>
      </c>
      <c r="P137" s="97" t="s">
        <v>442</v>
      </c>
      <c r="Q137" s="13" t="s">
        <v>457</v>
      </c>
      <c r="R137" t="s">
        <v>458</v>
      </c>
      <c r="S137" s="20">
        <v>0</v>
      </c>
      <c r="T137" s="21" t="s">
        <v>38</v>
      </c>
    </row>
    <row r="138" spans="1:20" x14ac:dyDescent="0.35">
      <c r="A138" s="96" t="s">
        <v>14453</v>
      </c>
      <c r="B138" s="96"/>
      <c r="C138" s="96"/>
      <c r="D138" s="13" t="s">
        <v>14454</v>
      </c>
      <c r="E138" s="13">
        <v>6</v>
      </c>
      <c r="F138" s="14">
        <v>0.5</v>
      </c>
      <c r="G138" s="13" t="s">
        <v>46</v>
      </c>
      <c r="H138" s="14">
        <v>40</v>
      </c>
      <c r="I138" s="15" t="s">
        <v>32</v>
      </c>
      <c r="J138" s="16">
        <v>145.5</v>
      </c>
      <c r="K138" s="16">
        <v>24.25</v>
      </c>
      <c r="L138" s="17" t="s">
        <v>448</v>
      </c>
      <c r="M138" s="163" t="str">
        <f>IFERROR(GETPIVOTDATA("Tot. Bottles",'- Ordine Aggregato -'!$A$1,"sku anker",A138),"")</f>
        <v/>
      </c>
      <c r="N138" s="18" t="s">
        <v>28</v>
      </c>
      <c r="O138" s="19" t="str">
        <f t="shared" si="1"/>
        <v>Order online</v>
      </c>
      <c r="P138" s="97" t="s">
        <v>442</v>
      </c>
      <c r="Q138" s="13" t="s">
        <v>14917</v>
      </c>
      <c r="R138" t="s">
        <v>14918</v>
      </c>
      <c r="S138" s="20">
        <v>0</v>
      </c>
      <c r="T138" s="21" t="s">
        <v>3755</v>
      </c>
    </row>
    <row r="139" spans="1:20" x14ac:dyDescent="0.35">
      <c r="A139" s="96" t="s">
        <v>459</v>
      </c>
      <c r="B139" s="96"/>
      <c r="C139" s="96"/>
      <c r="D139" s="13" t="s">
        <v>460</v>
      </c>
      <c r="E139" s="13">
        <v>6</v>
      </c>
      <c r="F139" s="14">
        <v>0.5</v>
      </c>
      <c r="G139" s="13" t="s">
        <v>14873</v>
      </c>
      <c r="H139" s="14">
        <v>40</v>
      </c>
      <c r="I139" s="15" t="s">
        <v>32</v>
      </c>
      <c r="J139" s="16">
        <v>56.699999999999996</v>
      </c>
      <c r="K139" s="16">
        <v>9.4499999999999993</v>
      </c>
      <c r="L139" s="17" t="s">
        <v>448</v>
      </c>
      <c r="M139" s="163" t="str">
        <f>IFERROR(GETPIVOTDATA("Tot. Bottles",'- Ordine Aggregato -'!$A$1,"sku anker",A139),"")</f>
        <v/>
      </c>
      <c r="N139" s="18" t="s">
        <v>34</v>
      </c>
      <c r="O139" s="19" t="str">
        <f t="shared" si="1"/>
        <v>Order online</v>
      </c>
      <c r="P139" s="97" t="s">
        <v>442</v>
      </c>
      <c r="Q139" s="13" t="s">
        <v>461</v>
      </c>
      <c r="R139" t="s">
        <v>462</v>
      </c>
      <c r="S139" s="20">
        <v>0</v>
      </c>
      <c r="T139" s="21" t="s">
        <v>38</v>
      </c>
    </row>
    <row r="140" spans="1:20" x14ac:dyDescent="0.35">
      <c r="A140" s="96" t="s">
        <v>14919</v>
      </c>
      <c r="D140" s="13" t="s">
        <v>14920</v>
      </c>
      <c r="E140" s="13">
        <v>6</v>
      </c>
      <c r="F140" s="14">
        <v>0.5</v>
      </c>
      <c r="G140" s="13" t="s">
        <v>14874</v>
      </c>
      <c r="H140" s="14">
        <v>40</v>
      </c>
      <c r="I140" s="15" t="s">
        <v>32</v>
      </c>
      <c r="J140" s="16">
        <v>88.5</v>
      </c>
      <c r="K140" s="16">
        <v>14.75</v>
      </c>
      <c r="L140" s="17" t="s">
        <v>448</v>
      </c>
      <c r="M140" s="163" t="str">
        <f>IFERROR(GETPIVOTDATA("Tot. Bottles",'- Ordine Aggregato -'!$A$1,"sku anker",A140),"")</f>
        <v/>
      </c>
      <c r="N140" s="18" t="s">
        <v>34</v>
      </c>
      <c r="O140" s="19" t="str">
        <f t="shared" si="1"/>
        <v>Order online</v>
      </c>
      <c r="P140" s="97" t="s">
        <v>442</v>
      </c>
      <c r="Q140" s="13" t="s">
        <v>466</v>
      </c>
      <c r="R140" t="s">
        <v>14921</v>
      </c>
      <c r="S140" s="20">
        <v>0</v>
      </c>
      <c r="T140" s="21" t="s">
        <v>38</v>
      </c>
    </row>
    <row r="141" spans="1:20" x14ac:dyDescent="0.35">
      <c r="A141" s="13" t="s">
        <v>464</v>
      </c>
      <c r="B141" s="13"/>
      <c r="C141" s="13"/>
      <c r="D141" s="13" t="s">
        <v>465</v>
      </c>
      <c r="E141" s="13">
        <v>6</v>
      </c>
      <c r="F141" s="14">
        <v>0.5</v>
      </c>
      <c r="G141" s="13" t="s">
        <v>31</v>
      </c>
      <c r="H141" s="14">
        <v>40</v>
      </c>
      <c r="I141" s="15" t="s">
        <v>32</v>
      </c>
      <c r="J141" s="16">
        <v>89.1</v>
      </c>
      <c r="K141" s="16">
        <v>14.85</v>
      </c>
      <c r="L141" s="17" t="s">
        <v>448</v>
      </c>
      <c r="M141" s="163" t="str">
        <f>IFERROR(GETPIVOTDATA("Tot. Bottles",'- Ordine Aggregato -'!$A$1,"sku anker",A141),"")</f>
        <v/>
      </c>
      <c r="N141" s="18" t="s">
        <v>42</v>
      </c>
      <c r="O141" s="19" t="str">
        <f t="shared" ref="O141:O204" si="2">HYPERLINK("https://www.ankeramsterdamspirits.nl/en/products/"&amp;A141,"Order online")</f>
        <v>Order online</v>
      </c>
      <c r="P141" s="97" t="s">
        <v>442</v>
      </c>
      <c r="Q141" s="13" t="s">
        <v>466</v>
      </c>
      <c r="R141" t="s">
        <v>467</v>
      </c>
      <c r="S141" s="20">
        <v>0</v>
      </c>
      <c r="T141" s="21" t="s">
        <v>38</v>
      </c>
    </row>
    <row r="142" spans="1:20" x14ac:dyDescent="0.35">
      <c r="A142" s="13" t="s">
        <v>468</v>
      </c>
      <c r="B142" s="13"/>
      <c r="C142" s="13"/>
      <c r="D142" s="13" t="s">
        <v>469</v>
      </c>
      <c r="E142" s="13">
        <v>6</v>
      </c>
      <c r="F142" s="14">
        <v>0.7</v>
      </c>
      <c r="G142" s="13" t="s">
        <v>46</v>
      </c>
      <c r="H142" s="14">
        <v>40</v>
      </c>
      <c r="I142" s="15" t="s">
        <v>32</v>
      </c>
      <c r="J142" s="16">
        <v>81</v>
      </c>
      <c r="K142" s="16">
        <v>13.5</v>
      </c>
      <c r="L142" s="17" t="s">
        <v>368</v>
      </c>
      <c r="M142" s="163" t="str">
        <f>IFERROR(GETPIVOTDATA("Tot. Bottles",'- Ordine Aggregato -'!$A$1,"sku anker",A142),"")</f>
        <v/>
      </c>
      <c r="N142" s="18" t="s">
        <v>34</v>
      </c>
      <c r="O142" s="19" t="str">
        <f t="shared" si="2"/>
        <v>Order online</v>
      </c>
      <c r="P142" s="97" t="s">
        <v>35</v>
      </c>
      <c r="Q142" s="13" t="s">
        <v>470</v>
      </c>
      <c r="R142" t="s">
        <v>471</v>
      </c>
      <c r="S142" s="20">
        <v>0</v>
      </c>
      <c r="T142" s="21" t="s">
        <v>38</v>
      </c>
    </row>
    <row r="143" spans="1:20" x14ac:dyDescent="0.35">
      <c r="A143" s="96" t="s">
        <v>472</v>
      </c>
      <c r="D143" s="13" t="s">
        <v>473</v>
      </c>
      <c r="E143" s="13">
        <v>6</v>
      </c>
      <c r="F143" s="14">
        <v>0.7</v>
      </c>
      <c r="G143" s="13" t="s">
        <v>14874</v>
      </c>
      <c r="H143" s="14">
        <v>42</v>
      </c>
      <c r="I143" s="15" t="s">
        <v>32</v>
      </c>
      <c r="J143" s="16">
        <v>76.5</v>
      </c>
      <c r="K143" s="16">
        <v>12.75</v>
      </c>
      <c r="L143" s="17" t="s">
        <v>368</v>
      </c>
      <c r="M143" s="163" t="str">
        <f>IFERROR(GETPIVOTDATA("Tot. Bottles",'- Ordine Aggregato -'!$A$1,"sku anker",A143),"")</f>
        <v/>
      </c>
      <c r="N143" s="18" t="s">
        <v>42</v>
      </c>
      <c r="O143" s="19" t="str">
        <f t="shared" si="2"/>
        <v>Order online</v>
      </c>
      <c r="P143" s="97" t="s">
        <v>35</v>
      </c>
      <c r="Q143" s="13" t="s">
        <v>474</v>
      </c>
      <c r="R143" t="s">
        <v>475</v>
      </c>
      <c r="S143" s="20">
        <v>0</v>
      </c>
      <c r="T143" s="21" t="s">
        <v>38</v>
      </c>
    </row>
    <row r="144" spans="1:20" x14ac:dyDescent="0.35">
      <c r="A144" s="96" t="s">
        <v>476</v>
      </c>
      <c r="B144" s="96"/>
      <c r="C144" s="96"/>
      <c r="D144" s="13" t="s">
        <v>477</v>
      </c>
      <c r="E144" s="13">
        <v>6</v>
      </c>
      <c r="F144" s="14">
        <v>0.7</v>
      </c>
      <c r="G144" s="13" t="s">
        <v>46</v>
      </c>
      <c r="H144" s="14">
        <v>42</v>
      </c>
      <c r="I144" s="15" t="s">
        <v>32</v>
      </c>
      <c r="J144" s="16">
        <v>84</v>
      </c>
      <c r="K144" s="16">
        <v>14</v>
      </c>
      <c r="L144" s="17" t="s">
        <v>478</v>
      </c>
      <c r="M144" s="163" t="str">
        <f>IFERROR(GETPIVOTDATA("Tot. Bottles",'- Ordine Aggregato -'!$A$1,"sku anker",A144),"")</f>
        <v/>
      </c>
      <c r="N144" s="18" t="s">
        <v>42</v>
      </c>
      <c r="O144" s="19" t="str">
        <f t="shared" si="2"/>
        <v>Order online</v>
      </c>
      <c r="P144" s="97" t="s">
        <v>35</v>
      </c>
      <c r="Q144" s="13" t="s">
        <v>474</v>
      </c>
      <c r="R144" t="s">
        <v>479</v>
      </c>
      <c r="S144" s="20">
        <v>0</v>
      </c>
      <c r="T144" s="21" t="s">
        <v>38</v>
      </c>
    </row>
    <row r="145" spans="1:20" x14ac:dyDescent="0.35">
      <c r="A145" s="96" t="s">
        <v>480</v>
      </c>
      <c r="B145" s="96"/>
      <c r="C145" s="96"/>
      <c r="D145" s="13" t="s">
        <v>481</v>
      </c>
      <c r="E145" s="13">
        <v>6</v>
      </c>
      <c r="F145" s="14">
        <v>0.7</v>
      </c>
      <c r="G145" s="13" t="s">
        <v>14874</v>
      </c>
      <c r="H145" s="14">
        <v>40</v>
      </c>
      <c r="I145" s="15" t="s">
        <v>32</v>
      </c>
      <c r="J145" s="16">
        <v>82.5</v>
      </c>
      <c r="K145" s="16">
        <v>13.75</v>
      </c>
      <c r="L145" s="17" t="s">
        <v>368</v>
      </c>
      <c r="M145" s="163" t="str">
        <f>IFERROR(GETPIVOTDATA("Tot. Bottles",'- Ordine Aggregato -'!$A$1,"sku anker",A145),"")</f>
        <v/>
      </c>
      <c r="N145" s="18" t="s">
        <v>42</v>
      </c>
      <c r="O145" s="19" t="str">
        <f t="shared" si="2"/>
        <v>Order online</v>
      </c>
      <c r="P145" s="97" t="s">
        <v>35</v>
      </c>
      <c r="Q145" s="13" t="s">
        <v>482</v>
      </c>
      <c r="R145" t="s">
        <v>483</v>
      </c>
      <c r="S145" s="20">
        <v>0</v>
      </c>
      <c r="T145" s="21" t="s">
        <v>38</v>
      </c>
    </row>
    <row r="146" spans="1:20" x14ac:dyDescent="0.35">
      <c r="A146" s="13" t="s">
        <v>484</v>
      </c>
      <c r="B146" s="13"/>
      <c r="C146" s="13"/>
      <c r="D146" s="13" t="s">
        <v>485</v>
      </c>
      <c r="E146" s="13">
        <v>6</v>
      </c>
      <c r="F146" s="14">
        <v>0.7</v>
      </c>
      <c r="G146" s="13" t="s">
        <v>14873</v>
      </c>
      <c r="H146" s="14">
        <v>20</v>
      </c>
      <c r="I146" s="15" t="s">
        <v>32</v>
      </c>
      <c r="J146" s="16">
        <v>53.94</v>
      </c>
      <c r="K146" s="16">
        <v>8.99</v>
      </c>
      <c r="L146" s="17" t="s">
        <v>66</v>
      </c>
      <c r="M146" s="163" t="str">
        <f>IFERROR(GETPIVOTDATA("Tot. Bottles",'- Ordine Aggregato -'!$A$1,"sku anker",A146),"")</f>
        <v/>
      </c>
      <c r="N146" s="18" t="s">
        <v>42</v>
      </c>
      <c r="O146" s="19" t="str">
        <f t="shared" si="2"/>
        <v>Order online</v>
      </c>
      <c r="P146" s="97" t="s">
        <v>225</v>
      </c>
      <c r="Q146" s="13" t="s">
        <v>486</v>
      </c>
      <c r="R146" t="s">
        <v>487</v>
      </c>
      <c r="S146" s="20">
        <v>0</v>
      </c>
      <c r="T146" s="21" t="s">
        <v>38</v>
      </c>
    </row>
    <row r="147" spans="1:20" x14ac:dyDescent="0.35">
      <c r="A147" s="96" t="s">
        <v>488</v>
      </c>
      <c r="B147" s="96"/>
      <c r="C147" s="96"/>
      <c r="D147" s="13" t="s">
        <v>489</v>
      </c>
      <c r="E147" s="13">
        <v>6</v>
      </c>
      <c r="F147" s="14">
        <v>0.7</v>
      </c>
      <c r="G147" s="13" t="s">
        <v>14874</v>
      </c>
      <c r="H147" s="14">
        <v>16</v>
      </c>
      <c r="I147" s="15" t="s">
        <v>32</v>
      </c>
      <c r="J147" s="16">
        <v>55.5</v>
      </c>
      <c r="K147" s="16">
        <v>9.25</v>
      </c>
      <c r="L147" s="17" t="s">
        <v>66</v>
      </c>
      <c r="M147" s="163" t="str">
        <f>IFERROR(GETPIVOTDATA("Tot. Bottles",'- Ordine Aggregato -'!$A$1,"sku anker",A147),"")</f>
        <v/>
      </c>
      <c r="N147" s="18" t="s">
        <v>34</v>
      </c>
      <c r="O147" s="19" t="str">
        <f t="shared" si="2"/>
        <v>Order online</v>
      </c>
      <c r="P147" s="97" t="s">
        <v>225</v>
      </c>
      <c r="Q147" s="13" t="s">
        <v>490</v>
      </c>
      <c r="R147" t="s">
        <v>491</v>
      </c>
      <c r="S147" s="20">
        <v>0</v>
      </c>
      <c r="T147" s="21" t="s">
        <v>38</v>
      </c>
    </row>
    <row r="148" spans="1:20" x14ac:dyDescent="0.35">
      <c r="A148" s="13" t="s">
        <v>492</v>
      </c>
      <c r="B148" s="13"/>
      <c r="C148" s="13"/>
      <c r="D148" s="13" t="s">
        <v>493</v>
      </c>
      <c r="E148" s="13">
        <v>6</v>
      </c>
      <c r="F148" s="14">
        <v>0.7</v>
      </c>
      <c r="G148" s="13" t="s">
        <v>14873</v>
      </c>
      <c r="H148" s="14">
        <v>16</v>
      </c>
      <c r="I148" s="15" t="s">
        <v>32</v>
      </c>
      <c r="J148" s="16">
        <v>53.699999999999996</v>
      </c>
      <c r="K148" s="16">
        <v>8.9499999999999993</v>
      </c>
      <c r="L148" s="17" t="s">
        <v>66</v>
      </c>
      <c r="M148" s="163" t="str">
        <f>IFERROR(GETPIVOTDATA("Tot. Bottles",'- Ordine Aggregato -'!$A$1,"sku anker",A148),"")</f>
        <v/>
      </c>
      <c r="N148" s="18" t="s">
        <v>42</v>
      </c>
      <c r="O148" s="19" t="str">
        <f t="shared" si="2"/>
        <v>Order online</v>
      </c>
      <c r="P148" s="97" t="s">
        <v>225</v>
      </c>
      <c r="Q148" s="13" t="s">
        <v>494</v>
      </c>
      <c r="R148" t="s">
        <v>495</v>
      </c>
      <c r="S148" s="20">
        <v>0</v>
      </c>
      <c r="T148" s="21" t="s">
        <v>38</v>
      </c>
    </row>
    <row r="149" spans="1:20" x14ac:dyDescent="0.35">
      <c r="A149" s="13" t="s">
        <v>496</v>
      </c>
      <c r="B149" s="13"/>
      <c r="C149" s="13"/>
      <c r="D149" s="13" t="s">
        <v>497</v>
      </c>
      <c r="E149" s="13">
        <v>6</v>
      </c>
      <c r="F149" s="14">
        <v>0.7</v>
      </c>
      <c r="G149" s="13" t="s">
        <v>14874</v>
      </c>
      <c r="H149" s="14">
        <v>40</v>
      </c>
      <c r="I149" s="15" t="s">
        <v>32</v>
      </c>
      <c r="J149" s="16">
        <v>133.5</v>
      </c>
      <c r="K149" s="16">
        <v>22.25</v>
      </c>
      <c r="L149" s="17" t="s">
        <v>368</v>
      </c>
      <c r="M149" s="163" t="str">
        <f>IFERROR(GETPIVOTDATA("Tot. Bottles",'- Ordine Aggregato -'!$A$1,"sku anker",A149),"")</f>
        <v/>
      </c>
      <c r="N149" s="18" t="s">
        <v>42</v>
      </c>
      <c r="O149" s="19" t="str">
        <f t="shared" si="2"/>
        <v>Order online</v>
      </c>
      <c r="P149" s="97" t="s">
        <v>35</v>
      </c>
      <c r="Q149" s="13" t="s">
        <v>498</v>
      </c>
      <c r="R149" t="s">
        <v>499</v>
      </c>
      <c r="S149" s="20">
        <v>0</v>
      </c>
      <c r="T149" s="21" t="s">
        <v>38</v>
      </c>
    </row>
    <row r="150" spans="1:20" x14ac:dyDescent="0.35">
      <c r="A150" s="96" t="s">
        <v>500</v>
      </c>
      <c r="D150" s="13" t="s">
        <v>501</v>
      </c>
      <c r="E150" s="13">
        <v>6</v>
      </c>
      <c r="F150" s="14">
        <v>0.5</v>
      </c>
      <c r="G150" s="13" t="s">
        <v>31</v>
      </c>
      <c r="H150" s="14">
        <v>38</v>
      </c>
      <c r="I150" s="15" t="s">
        <v>32</v>
      </c>
      <c r="J150" s="16">
        <v>24</v>
      </c>
      <c r="K150" s="16">
        <v>4</v>
      </c>
      <c r="L150" s="17" t="s">
        <v>502</v>
      </c>
      <c r="M150" s="163" t="str">
        <f>IFERROR(GETPIVOTDATA("Tot. Bottles",'- Ordine Aggregato -'!$A$1,"sku anker",A150),"")</f>
        <v/>
      </c>
      <c r="N150" s="18" t="s">
        <v>34</v>
      </c>
      <c r="O150" s="19" t="str">
        <f t="shared" si="2"/>
        <v>Order online</v>
      </c>
      <c r="P150" s="97" t="s">
        <v>503</v>
      </c>
      <c r="Q150" s="13" t="s">
        <v>504</v>
      </c>
      <c r="R150" t="s">
        <v>505</v>
      </c>
      <c r="S150" s="20">
        <v>0</v>
      </c>
      <c r="T150" s="21" t="s">
        <v>38</v>
      </c>
    </row>
    <row r="151" spans="1:20" x14ac:dyDescent="0.35">
      <c r="A151" s="96" t="s">
        <v>506</v>
      </c>
      <c r="B151" s="96"/>
      <c r="C151" s="96"/>
      <c r="D151" s="13" t="s">
        <v>507</v>
      </c>
      <c r="E151" s="13">
        <v>6</v>
      </c>
      <c r="F151" s="14">
        <v>0.7</v>
      </c>
      <c r="G151" s="13" t="s">
        <v>31</v>
      </c>
      <c r="H151" s="14">
        <v>40</v>
      </c>
      <c r="I151" s="15" t="s">
        <v>32</v>
      </c>
      <c r="J151" s="16">
        <v>48.599999999999994</v>
      </c>
      <c r="K151" s="16">
        <v>8.1</v>
      </c>
      <c r="L151" s="17" t="s">
        <v>508</v>
      </c>
      <c r="M151" s="163" t="str">
        <f>IFERROR(GETPIVOTDATA("Tot. Bottles",'- Ordine Aggregato -'!$A$1,"sku anker",A151),"")</f>
        <v/>
      </c>
      <c r="N151" s="18" t="s">
        <v>34</v>
      </c>
      <c r="O151" s="19" t="str">
        <f t="shared" si="2"/>
        <v>Order online</v>
      </c>
      <c r="P151" s="97" t="s">
        <v>509</v>
      </c>
      <c r="Q151" s="13" t="s">
        <v>510</v>
      </c>
      <c r="R151" t="s">
        <v>511</v>
      </c>
      <c r="S151" s="20">
        <v>0</v>
      </c>
      <c r="T151" s="21" t="s">
        <v>38</v>
      </c>
    </row>
    <row r="152" spans="1:20" x14ac:dyDescent="0.35">
      <c r="A152" s="96" t="s">
        <v>512</v>
      </c>
      <c r="D152" s="13" t="s">
        <v>513</v>
      </c>
      <c r="E152" s="13">
        <v>6</v>
      </c>
      <c r="F152" s="14">
        <v>0.5</v>
      </c>
      <c r="G152" s="13" t="s">
        <v>14874</v>
      </c>
      <c r="H152" s="14">
        <v>25</v>
      </c>
      <c r="I152" s="15" t="s">
        <v>32</v>
      </c>
      <c r="J152" s="16">
        <v>67.5</v>
      </c>
      <c r="K152" s="16">
        <v>11.25</v>
      </c>
      <c r="L152" s="17" t="s">
        <v>399</v>
      </c>
      <c r="M152" s="163" t="str">
        <f>IFERROR(GETPIVOTDATA("Tot. Bottles",'- Ordine Aggregato -'!$A$1,"sku anker",A152),"")</f>
        <v/>
      </c>
      <c r="N152" s="18" t="s">
        <v>42</v>
      </c>
      <c r="O152" s="19" t="str">
        <f t="shared" si="2"/>
        <v>Order online</v>
      </c>
      <c r="P152" s="97" t="s">
        <v>514</v>
      </c>
      <c r="Q152" s="13" t="s">
        <v>515</v>
      </c>
      <c r="R152" t="s">
        <v>516</v>
      </c>
      <c r="S152" s="20">
        <v>0</v>
      </c>
      <c r="T152" s="21" t="s">
        <v>38</v>
      </c>
    </row>
    <row r="153" spans="1:20" x14ac:dyDescent="0.35">
      <c r="A153" s="13" t="s">
        <v>517</v>
      </c>
      <c r="B153" s="13"/>
      <c r="C153" s="13"/>
      <c r="D153" s="13" t="s">
        <v>14484</v>
      </c>
      <c r="E153" s="13">
        <v>4</v>
      </c>
      <c r="F153" s="14">
        <v>0.7</v>
      </c>
      <c r="G153" s="13" t="s">
        <v>14874</v>
      </c>
      <c r="H153" s="14">
        <v>40</v>
      </c>
      <c r="I153" s="15" t="s">
        <v>32</v>
      </c>
      <c r="J153" s="16">
        <v>380</v>
      </c>
      <c r="K153" s="16">
        <v>95</v>
      </c>
      <c r="L153" s="17" t="s">
        <v>41</v>
      </c>
      <c r="M153" s="163" t="str">
        <f>IFERROR(GETPIVOTDATA("Tot. Bottles",'- Ordine Aggregato -'!$A$1,"sku anker",A153),"")</f>
        <v/>
      </c>
      <c r="N153" s="18" t="s">
        <v>42</v>
      </c>
      <c r="O153" s="19" t="str">
        <f t="shared" si="2"/>
        <v>Order online</v>
      </c>
      <c r="P153" s="97" t="s">
        <v>43</v>
      </c>
      <c r="Q153" s="13" t="s">
        <v>518</v>
      </c>
      <c r="R153" t="s">
        <v>14922</v>
      </c>
      <c r="S153" s="20">
        <v>0</v>
      </c>
      <c r="T153" s="21" t="s">
        <v>38</v>
      </c>
    </row>
    <row r="154" spans="1:20" x14ac:dyDescent="0.35">
      <c r="A154" s="13" t="s">
        <v>519</v>
      </c>
      <c r="B154" s="13"/>
      <c r="C154" s="13"/>
      <c r="D154" s="13" t="s">
        <v>520</v>
      </c>
      <c r="E154" s="13">
        <v>4</v>
      </c>
      <c r="F154" s="14">
        <v>0.7</v>
      </c>
      <c r="G154" s="13" t="s">
        <v>14874</v>
      </c>
      <c r="H154" s="14">
        <v>40</v>
      </c>
      <c r="I154" s="15" t="s">
        <v>32</v>
      </c>
      <c r="J154" s="16">
        <v>367.8</v>
      </c>
      <c r="K154" s="16">
        <v>91.95</v>
      </c>
      <c r="L154" s="17" t="s">
        <v>41</v>
      </c>
      <c r="M154" s="163" t="str">
        <f>IFERROR(GETPIVOTDATA("Tot. Bottles",'- Ordine Aggregato -'!$A$1,"sku anker",A154),"")</f>
        <v/>
      </c>
      <c r="N154" s="18" t="s">
        <v>42</v>
      </c>
      <c r="O154" s="19" t="str">
        <f t="shared" si="2"/>
        <v>Order online</v>
      </c>
      <c r="P154" s="97" t="s">
        <v>43</v>
      </c>
      <c r="Q154" s="13" t="s">
        <v>521</v>
      </c>
      <c r="R154" t="s">
        <v>522</v>
      </c>
      <c r="S154" s="20">
        <v>0</v>
      </c>
      <c r="T154" s="21" t="s">
        <v>38</v>
      </c>
    </row>
    <row r="155" spans="1:20" x14ac:dyDescent="0.35">
      <c r="A155" s="96" t="s">
        <v>523</v>
      </c>
      <c r="D155" s="13" t="s">
        <v>524</v>
      </c>
      <c r="E155" s="13">
        <v>6</v>
      </c>
      <c r="F155" s="14">
        <v>0.7</v>
      </c>
      <c r="G155" s="13" t="s">
        <v>14874</v>
      </c>
      <c r="H155" s="14">
        <v>40</v>
      </c>
      <c r="I155" s="15" t="s">
        <v>32</v>
      </c>
      <c r="J155" s="16">
        <v>191.7</v>
      </c>
      <c r="K155" s="16">
        <v>31.95</v>
      </c>
      <c r="L155" s="17" t="s">
        <v>41</v>
      </c>
      <c r="M155" s="163" t="str">
        <f>IFERROR(GETPIVOTDATA("Tot. Bottles",'- Ordine Aggregato -'!$A$1,"sku anker",A155),"")</f>
        <v/>
      </c>
      <c r="N155" s="18" t="s">
        <v>42</v>
      </c>
      <c r="O155" s="19" t="str">
        <f t="shared" si="2"/>
        <v>Order online</v>
      </c>
      <c r="P155" s="97" t="s">
        <v>43</v>
      </c>
      <c r="Q155" s="13" t="s">
        <v>525</v>
      </c>
      <c r="R155" t="s">
        <v>526</v>
      </c>
      <c r="S155" s="20">
        <v>0</v>
      </c>
      <c r="T155" s="21" t="s">
        <v>38</v>
      </c>
    </row>
    <row r="156" spans="1:20" x14ac:dyDescent="0.35">
      <c r="A156" s="96" t="s">
        <v>527</v>
      </c>
      <c r="D156" s="13" t="s">
        <v>528</v>
      </c>
      <c r="E156" s="13">
        <v>6</v>
      </c>
      <c r="F156" s="14">
        <v>0.7</v>
      </c>
      <c r="G156" s="13" t="s">
        <v>14874</v>
      </c>
      <c r="H156" s="14">
        <v>40</v>
      </c>
      <c r="I156" s="15" t="s">
        <v>32</v>
      </c>
      <c r="J156" s="16">
        <v>195</v>
      </c>
      <c r="K156" s="16">
        <v>32.5</v>
      </c>
      <c r="L156" s="17" t="s">
        <v>529</v>
      </c>
      <c r="M156" s="163" t="str">
        <f>IFERROR(GETPIVOTDATA("Tot. Bottles",'- Ordine Aggregato -'!$A$1,"sku anker",A156),"")</f>
        <v/>
      </c>
      <c r="N156" s="18" t="s">
        <v>42</v>
      </c>
      <c r="O156" s="19" t="str">
        <f t="shared" si="2"/>
        <v>Order online</v>
      </c>
      <c r="P156" s="97" t="s">
        <v>43</v>
      </c>
      <c r="Q156" s="13" t="s">
        <v>525</v>
      </c>
      <c r="R156" t="s">
        <v>526</v>
      </c>
      <c r="S156" s="20">
        <v>0</v>
      </c>
      <c r="T156" s="21" t="s">
        <v>38</v>
      </c>
    </row>
    <row r="157" spans="1:20" x14ac:dyDescent="0.35">
      <c r="A157" s="96" t="s">
        <v>530</v>
      </c>
      <c r="B157" s="96"/>
      <c r="C157" s="96"/>
      <c r="D157" s="13" t="s">
        <v>531</v>
      </c>
      <c r="E157" s="13">
        <v>6</v>
      </c>
      <c r="F157" s="14">
        <v>0.7</v>
      </c>
      <c r="G157" s="13" t="s">
        <v>14874</v>
      </c>
      <c r="H157" s="14">
        <v>40</v>
      </c>
      <c r="I157" s="15" t="s">
        <v>32</v>
      </c>
      <c r="J157" s="16">
        <v>191.7</v>
      </c>
      <c r="K157" s="16">
        <v>31.95</v>
      </c>
      <c r="L157" s="17" t="s">
        <v>41</v>
      </c>
      <c r="M157" s="163" t="str">
        <f>IFERROR(GETPIVOTDATA("Tot. Bottles",'- Ordine Aggregato -'!$A$1,"sku anker",A157),"")</f>
        <v/>
      </c>
      <c r="N157" s="18" t="s">
        <v>42</v>
      </c>
      <c r="O157" s="19" t="str">
        <f t="shared" si="2"/>
        <v>Order online</v>
      </c>
      <c r="P157" s="97" t="s">
        <v>43</v>
      </c>
      <c r="Q157" s="13" t="s">
        <v>532</v>
      </c>
      <c r="R157" t="s">
        <v>533</v>
      </c>
      <c r="S157" s="20">
        <v>0</v>
      </c>
      <c r="T157" s="21" t="s">
        <v>38</v>
      </c>
    </row>
    <row r="158" spans="1:20" x14ac:dyDescent="0.35">
      <c r="A158" s="96" t="s">
        <v>534</v>
      </c>
      <c r="D158" s="13" t="s">
        <v>535</v>
      </c>
      <c r="E158" s="13">
        <v>6</v>
      </c>
      <c r="F158" s="14">
        <v>0.7</v>
      </c>
      <c r="G158" s="13" t="s">
        <v>14874</v>
      </c>
      <c r="H158" s="14">
        <v>40</v>
      </c>
      <c r="I158" s="15" t="s">
        <v>32</v>
      </c>
      <c r="J158" s="16">
        <v>221.70000000000002</v>
      </c>
      <c r="K158" s="16">
        <v>36.950000000000003</v>
      </c>
      <c r="L158" s="17" t="s">
        <v>41</v>
      </c>
      <c r="M158" s="163" t="str">
        <f>IFERROR(GETPIVOTDATA("Tot. Bottles",'- Ordine Aggregato -'!$A$1,"sku anker",A158),"")</f>
        <v/>
      </c>
      <c r="N158" s="18" t="s">
        <v>42</v>
      </c>
      <c r="O158" s="19" t="str">
        <f t="shared" si="2"/>
        <v>Order online</v>
      </c>
      <c r="P158" s="97" t="s">
        <v>43</v>
      </c>
      <c r="Q158" s="13" t="s">
        <v>536</v>
      </c>
      <c r="R158" t="s">
        <v>537</v>
      </c>
      <c r="S158" s="20">
        <v>0</v>
      </c>
      <c r="T158" s="21" t="s">
        <v>38</v>
      </c>
    </row>
    <row r="159" spans="1:20" x14ac:dyDescent="0.35">
      <c r="A159" s="96" t="s">
        <v>538</v>
      </c>
      <c r="B159" s="96"/>
      <c r="C159" s="96"/>
      <c r="D159" s="13" t="s">
        <v>539</v>
      </c>
      <c r="E159" s="13">
        <v>6</v>
      </c>
      <c r="F159" s="14">
        <v>0.7</v>
      </c>
      <c r="G159" s="13" t="s">
        <v>31</v>
      </c>
      <c r="H159" s="14">
        <v>20</v>
      </c>
      <c r="I159" s="15" t="s">
        <v>32</v>
      </c>
      <c r="J159" s="16">
        <v>28.5</v>
      </c>
      <c r="K159" s="16">
        <v>4.75</v>
      </c>
      <c r="L159" s="17" t="s">
        <v>399</v>
      </c>
      <c r="M159" s="163" t="str">
        <f>IFERROR(GETPIVOTDATA("Tot. Bottles",'- Ordine Aggregato -'!$A$1,"sku anker",A159),"")</f>
        <v/>
      </c>
      <c r="N159" s="18" t="s">
        <v>34</v>
      </c>
      <c r="O159" s="19" t="str">
        <f t="shared" si="2"/>
        <v>Order online</v>
      </c>
      <c r="P159" s="97" t="s">
        <v>364</v>
      </c>
      <c r="Q159" s="13" t="s">
        <v>540</v>
      </c>
      <c r="R159" t="s">
        <v>541</v>
      </c>
      <c r="S159" s="20">
        <v>0</v>
      </c>
      <c r="T159" s="21" t="s">
        <v>38</v>
      </c>
    </row>
    <row r="160" spans="1:20" x14ac:dyDescent="0.35">
      <c r="A160" s="13" t="s">
        <v>542</v>
      </c>
      <c r="B160" s="13"/>
      <c r="C160" s="13"/>
      <c r="D160" s="13" t="s">
        <v>543</v>
      </c>
      <c r="E160" s="13">
        <v>6</v>
      </c>
      <c r="F160" s="14">
        <v>0.7</v>
      </c>
      <c r="G160" s="13" t="s">
        <v>14874</v>
      </c>
      <c r="H160" s="14">
        <v>20</v>
      </c>
      <c r="I160" s="15" t="s">
        <v>32</v>
      </c>
      <c r="J160" s="16">
        <v>28.5</v>
      </c>
      <c r="K160" s="16">
        <v>4.75</v>
      </c>
      <c r="L160" s="17" t="s">
        <v>399</v>
      </c>
      <c r="M160" s="163" t="str">
        <f>IFERROR(GETPIVOTDATA("Tot. Bottles",'- Ordine Aggregato -'!$A$1,"sku anker",A160),"")</f>
        <v/>
      </c>
      <c r="N160" s="18" t="s">
        <v>34</v>
      </c>
      <c r="O160" s="19" t="str">
        <f t="shared" si="2"/>
        <v>Order online</v>
      </c>
      <c r="P160" s="97" t="s">
        <v>364</v>
      </c>
      <c r="Q160" s="13" t="s">
        <v>540</v>
      </c>
      <c r="R160" t="s">
        <v>541</v>
      </c>
      <c r="S160" s="20">
        <v>0</v>
      </c>
      <c r="T160" s="21" t="s">
        <v>38</v>
      </c>
    </row>
    <row r="161" spans="1:20" x14ac:dyDescent="0.35">
      <c r="A161" s="96" t="s">
        <v>544</v>
      </c>
      <c r="B161" s="96"/>
      <c r="C161" s="96"/>
      <c r="D161" s="13" t="s">
        <v>545</v>
      </c>
      <c r="E161" s="13">
        <v>6</v>
      </c>
      <c r="F161" s="14">
        <v>0.7</v>
      </c>
      <c r="G161" s="13" t="s">
        <v>14874</v>
      </c>
      <c r="H161" s="14">
        <v>20</v>
      </c>
      <c r="I161" s="15" t="s">
        <v>32</v>
      </c>
      <c r="J161" s="16">
        <v>31.5</v>
      </c>
      <c r="K161" s="16">
        <v>5.25</v>
      </c>
      <c r="L161" s="17" t="s">
        <v>546</v>
      </c>
      <c r="M161" s="163" t="str">
        <f>IFERROR(GETPIVOTDATA("Tot. Bottles",'- Ordine Aggregato -'!$A$1,"sku anker",A161),"")</f>
        <v/>
      </c>
      <c r="N161" s="18" t="s">
        <v>34</v>
      </c>
      <c r="O161" s="19" t="str">
        <f t="shared" si="2"/>
        <v>Order online</v>
      </c>
      <c r="P161" s="97" t="s">
        <v>364</v>
      </c>
      <c r="Q161" s="13" t="s">
        <v>540</v>
      </c>
      <c r="R161" t="s">
        <v>547</v>
      </c>
      <c r="S161" s="20">
        <v>0</v>
      </c>
      <c r="T161" s="21" t="s">
        <v>38</v>
      </c>
    </row>
    <row r="162" spans="1:20" x14ac:dyDescent="0.35">
      <c r="A162" s="13" t="s">
        <v>549</v>
      </c>
      <c r="B162" s="13"/>
      <c r="C162" s="13"/>
      <c r="D162" s="13" t="s">
        <v>550</v>
      </c>
      <c r="E162" s="13">
        <v>6</v>
      </c>
      <c r="F162" s="14">
        <v>0.7</v>
      </c>
      <c r="G162" s="13" t="s">
        <v>46</v>
      </c>
      <c r="H162" s="14">
        <v>38</v>
      </c>
      <c r="I162" s="15" t="s">
        <v>32</v>
      </c>
      <c r="J162" s="16">
        <v>59.699999999999996</v>
      </c>
      <c r="K162" s="16">
        <v>9.9499999999999993</v>
      </c>
      <c r="L162" s="17" t="s">
        <v>551</v>
      </c>
      <c r="M162" s="163" t="str">
        <f>IFERROR(GETPIVOTDATA("Tot. Bottles",'- Ordine Aggregato -'!$A$1,"sku anker",A162),"")</f>
        <v/>
      </c>
      <c r="N162" s="18" t="s">
        <v>34</v>
      </c>
      <c r="O162" s="19" t="str">
        <f t="shared" si="2"/>
        <v>Order online</v>
      </c>
      <c r="P162" s="97" t="s">
        <v>355</v>
      </c>
      <c r="Q162" s="13" t="s">
        <v>552</v>
      </c>
      <c r="R162" t="s">
        <v>553</v>
      </c>
      <c r="S162" s="20">
        <v>0</v>
      </c>
      <c r="T162" s="21" t="s">
        <v>38</v>
      </c>
    </row>
    <row r="163" spans="1:20" x14ac:dyDescent="0.35">
      <c r="A163" s="96" t="s">
        <v>554</v>
      </c>
      <c r="D163" s="13" t="s">
        <v>555</v>
      </c>
      <c r="E163" s="13">
        <v>6</v>
      </c>
      <c r="F163" s="14">
        <v>0.7</v>
      </c>
      <c r="G163" s="13" t="s">
        <v>31</v>
      </c>
      <c r="H163" s="14">
        <v>28</v>
      </c>
      <c r="I163" s="15" t="s">
        <v>32</v>
      </c>
      <c r="J163" s="16">
        <v>33</v>
      </c>
      <c r="K163" s="16">
        <v>5.5</v>
      </c>
      <c r="L163" s="17" t="s">
        <v>399</v>
      </c>
      <c r="M163" s="163" t="str">
        <f>IFERROR(GETPIVOTDATA("Tot. Bottles",'- Ordine Aggregato -'!$A$1,"sku anker",A163),"")</f>
        <v/>
      </c>
      <c r="N163" s="18" t="s">
        <v>34</v>
      </c>
      <c r="O163" s="19" t="str">
        <f t="shared" si="2"/>
        <v>Order online</v>
      </c>
      <c r="P163" s="97" t="s">
        <v>355</v>
      </c>
      <c r="Q163" s="13" t="s">
        <v>556</v>
      </c>
      <c r="R163" t="s">
        <v>557</v>
      </c>
      <c r="S163" s="20">
        <v>0</v>
      </c>
      <c r="T163" s="21" t="s">
        <v>38</v>
      </c>
    </row>
    <row r="164" spans="1:20" x14ac:dyDescent="0.35">
      <c r="A164" s="13" t="s">
        <v>559</v>
      </c>
      <c r="B164" s="13"/>
      <c r="C164" s="13"/>
      <c r="D164" s="13" t="s">
        <v>560</v>
      </c>
      <c r="E164" s="13">
        <v>6</v>
      </c>
      <c r="F164" s="14">
        <v>0.7</v>
      </c>
      <c r="G164" s="13" t="s">
        <v>31</v>
      </c>
      <c r="H164" s="14">
        <v>23</v>
      </c>
      <c r="I164" s="15" t="s">
        <v>32</v>
      </c>
      <c r="J164" s="16">
        <v>47.099999999999994</v>
      </c>
      <c r="K164" s="16">
        <v>7.85</v>
      </c>
      <c r="L164" s="17" t="s">
        <v>558</v>
      </c>
      <c r="M164" s="163" t="str">
        <f>IFERROR(GETPIVOTDATA("Tot. Bottles",'- Ordine Aggregato -'!$A$1,"sku anker",A164),"")</f>
        <v/>
      </c>
      <c r="N164" s="18" t="s">
        <v>42</v>
      </c>
      <c r="O164" s="19" t="str">
        <f t="shared" si="2"/>
        <v>Order online</v>
      </c>
      <c r="P164" s="97" t="s">
        <v>355</v>
      </c>
      <c r="Q164" s="13" t="s">
        <v>561</v>
      </c>
      <c r="R164" t="s">
        <v>562</v>
      </c>
      <c r="S164" s="20">
        <v>0</v>
      </c>
      <c r="T164" s="21" t="s">
        <v>38</v>
      </c>
    </row>
    <row r="165" spans="1:20" x14ac:dyDescent="0.35">
      <c r="A165" s="96" t="s">
        <v>563</v>
      </c>
      <c r="B165" s="96"/>
      <c r="C165" s="96"/>
      <c r="D165" s="13" t="s">
        <v>564</v>
      </c>
      <c r="E165" s="13">
        <v>96</v>
      </c>
      <c r="F165" s="14">
        <v>0.05</v>
      </c>
      <c r="G165" s="13" t="s">
        <v>46</v>
      </c>
      <c r="H165" s="14">
        <v>17</v>
      </c>
      <c r="I165" s="15" t="s">
        <v>32</v>
      </c>
      <c r="J165" s="16">
        <v>129.60000000000002</v>
      </c>
      <c r="K165" s="16">
        <v>1.35</v>
      </c>
      <c r="L165" s="17" t="s">
        <v>551</v>
      </c>
      <c r="M165" s="163" t="str">
        <f>IFERROR(GETPIVOTDATA("Tot. Bottles",'- Ordine Aggregato -'!$A$1,"sku anker",A165),"")</f>
        <v/>
      </c>
      <c r="N165" s="18" t="s">
        <v>42</v>
      </c>
      <c r="O165" s="19" t="str">
        <f t="shared" si="2"/>
        <v>Order online</v>
      </c>
      <c r="P165" s="97" t="s">
        <v>565</v>
      </c>
      <c r="Q165" s="13" t="s">
        <v>566</v>
      </c>
      <c r="R165" t="s">
        <v>567</v>
      </c>
      <c r="S165" s="20">
        <v>0</v>
      </c>
      <c r="T165" s="21" t="s">
        <v>38</v>
      </c>
    </row>
    <row r="166" spans="1:20" x14ac:dyDescent="0.35">
      <c r="A166" s="96" t="s">
        <v>568</v>
      </c>
      <c r="D166" s="13" t="s">
        <v>564</v>
      </c>
      <c r="E166" s="13">
        <v>6</v>
      </c>
      <c r="F166" s="14">
        <v>0.7</v>
      </c>
      <c r="G166" s="13" t="s">
        <v>14873</v>
      </c>
      <c r="H166" s="14">
        <v>17</v>
      </c>
      <c r="I166" s="15" t="s">
        <v>32</v>
      </c>
      <c r="J166" s="16">
        <v>37.5</v>
      </c>
      <c r="K166" s="16">
        <v>6.25</v>
      </c>
      <c r="L166" s="17" t="s">
        <v>551</v>
      </c>
      <c r="M166" s="163" t="str">
        <f>IFERROR(GETPIVOTDATA("Tot. Bottles",'- Ordine Aggregato -'!$A$1,"sku anker",A166),"")</f>
        <v/>
      </c>
      <c r="N166" s="18" t="s">
        <v>67</v>
      </c>
      <c r="O166" s="19" t="str">
        <f t="shared" si="2"/>
        <v>Order online</v>
      </c>
      <c r="P166" s="97" t="s">
        <v>565</v>
      </c>
      <c r="Q166" s="13" t="s">
        <v>569</v>
      </c>
      <c r="R166" t="s">
        <v>570</v>
      </c>
      <c r="S166" s="20">
        <v>6.25</v>
      </c>
      <c r="T166" s="21" t="s">
        <v>38</v>
      </c>
    </row>
    <row r="167" spans="1:20" x14ac:dyDescent="0.35">
      <c r="A167" s="13" t="s">
        <v>14589</v>
      </c>
      <c r="B167" s="13"/>
      <c r="C167" s="13"/>
      <c r="D167" s="13" t="s">
        <v>564</v>
      </c>
      <c r="E167" s="13">
        <v>6</v>
      </c>
      <c r="F167" s="14">
        <v>1</v>
      </c>
      <c r="G167" s="13" t="s">
        <v>14873</v>
      </c>
      <c r="H167" s="14">
        <v>17</v>
      </c>
      <c r="I167" s="15" t="s">
        <v>32</v>
      </c>
      <c r="J167" s="16">
        <v>46.5</v>
      </c>
      <c r="K167" s="16">
        <v>7.75</v>
      </c>
      <c r="L167" s="17" t="s">
        <v>551</v>
      </c>
      <c r="M167" s="163" t="str">
        <f>IFERROR(GETPIVOTDATA("Tot. Bottles",'- Ordine Aggregato -'!$A$1,"sku anker",A167),"")</f>
        <v/>
      </c>
      <c r="N167" s="18" t="s">
        <v>42</v>
      </c>
      <c r="O167" s="19" t="str">
        <f t="shared" si="2"/>
        <v>Order online</v>
      </c>
      <c r="P167" s="97" t="s">
        <v>565</v>
      </c>
      <c r="Q167" s="13" t="s">
        <v>14923</v>
      </c>
      <c r="R167" t="s">
        <v>573</v>
      </c>
      <c r="S167" s="20">
        <v>0</v>
      </c>
      <c r="T167" s="21" t="s">
        <v>38</v>
      </c>
    </row>
    <row r="168" spans="1:20" x14ac:dyDescent="0.35">
      <c r="A168" s="13" t="s">
        <v>571</v>
      </c>
      <c r="B168" s="13"/>
      <c r="C168" s="13"/>
      <c r="D168" s="13" t="s">
        <v>564</v>
      </c>
      <c r="E168" s="13">
        <v>6</v>
      </c>
      <c r="F168" s="14">
        <v>1</v>
      </c>
      <c r="G168" s="13" t="s">
        <v>46</v>
      </c>
      <c r="H168" s="14">
        <v>17</v>
      </c>
      <c r="I168" s="15" t="s">
        <v>32</v>
      </c>
      <c r="J168" s="16">
        <v>47.7</v>
      </c>
      <c r="K168" s="16">
        <v>7.95</v>
      </c>
      <c r="L168" s="17" t="s">
        <v>551</v>
      </c>
      <c r="M168" s="163" t="str">
        <f>IFERROR(GETPIVOTDATA("Tot. Bottles",'- Ordine Aggregato -'!$A$1,"sku anker",A168),"")</f>
        <v/>
      </c>
      <c r="N168" s="18" t="s">
        <v>42</v>
      </c>
      <c r="O168" s="19" t="str">
        <f t="shared" si="2"/>
        <v>Order online</v>
      </c>
      <c r="P168" s="97" t="s">
        <v>565</v>
      </c>
      <c r="Q168" s="13" t="s">
        <v>572</v>
      </c>
      <c r="R168" t="s">
        <v>573</v>
      </c>
      <c r="S168" s="20">
        <v>0</v>
      </c>
      <c r="T168" s="21" t="s">
        <v>38</v>
      </c>
    </row>
    <row r="169" spans="1:20" x14ac:dyDescent="0.35">
      <c r="A169" s="96" t="s">
        <v>574</v>
      </c>
      <c r="D169" s="13" t="s">
        <v>575</v>
      </c>
      <c r="E169" s="13">
        <v>6</v>
      </c>
      <c r="F169" s="14">
        <v>0.7</v>
      </c>
      <c r="G169" s="13" t="s">
        <v>46</v>
      </c>
      <c r="H169" s="14">
        <v>15.5</v>
      </c>
      <c r="I169" s="15" t="s">
        <v>32</v>
      </c>
      <c r="J169" s="16">
        <v>47.7</v>
      </c>
      <c r="K169" s="16">
        <v>7.95</v>
      </c>
      <c r="L169" s="17" t="s">
        <v>551</v>
      </c>
      <c r="M169" s="163" t="str">
        <f>IFERROR(GETPIVOTDATA("Tot. Bottles",'- Ordine Aggregato -'!$A$1,"sku anker",A169),"")</f>
        <v/>
      </c>
      <c r="N169" s="18" t="s">
        <v>42</v>
      </c>
      <c r="O169" s="19" t="str">
        <f t="shared" si="2"/>
        <v>Order online</v>
      </c>
      <c r="P169" s="97" t="s">
        <v>565</v>
      </c>
      <c r="Q169" s="13" t="s">
        <v>576</v>
      </c>
      <c r="R169" t="s">
        <v>577</v>
      </c>
      <c r="S169" s="20">
        <v>0</v>
      </c>
      <c r="T169" s="21" t="s">
        <v>38</v>
      </c>
    </row>
    <row r="170" spans="1:20" x14ac:dyDescent="0.35">
      <c r="A170" s="96" t="s">
        <v>578</v>
      </c>
      <c r="D170" s="13" t="s">
        <v>579</v>
      </c>
      <c r="E170" s="13">
        <v>6</v>
      </c>
      <c r="F170" s="14">
        <v>0.7</v>
      </c>
      <c r="G170" s="13" t="s">
        <v>46</v>
      </c>
      <c r="H170" s="14">
        <v>42</v>
      </c>
      <c r="I170" s="15" t="s">
        <v>32</v>
      </c>
      <c r="J170" s="16">
        <v>81</v>
      </c>
      <c r="K170" s="16">
        <v>13.5</v>
      </c>
      <c r="L170" s="17" t="s">
        <v>368</v>
      </c>
      <c r="M170" s="163" t="str">
        <f>IFERROR(GETPIVOTDATA("Tot. Bottles",'- Ordine Aggregato -'!$A$1,"sku anker",A170),"")</f>
        <v/>
      </c>
      <c r="N170" s="18" t="s">
        <v>67</v>
      </c>
      <c r="O170" s="19" t="str">
        <f t="shared" si="2"/>
        <v>Order online</v>
      </c>
      <c r="P170" s="97" t="s">
        <v>580</v>
      </c>
      <c r="Q170" s="13" t="s">
        <v>581</v>
      </c>
      <c r="R170" t="s">
        <v>582</v>
      </c>
      <c r="S170" s="20">
        <v>13.5</v>
      </c>
      <c r="T170" s="21" t="s">
        <v>38</v>
      </c>
    </row>
    <row r="171" spans="1:20" x14ac:dyDescent="0.35">
      <c r="A171" s="13" t="s">
        <v>583</v>
      </c>
      <c r="B171" s="13"/>
      <c r="C171" s="13"/>
      <c r="D171" s="13" t="s">
        <v>584</v>
      </c>
      <c r="E171" s="13">
        <v>6</v>
      </c>
      <c r="F171" s="14">
        <v>0.7</v>
      </c>
      <c r="G171" s="13" t="s">
        <v>46</v>
      </c>
      <c r="H171" s="14">
        <v>51</v>
      </c>
      <c r="I171" s="15" t="s">
        <v>32</v>
      </c>
      <c r="J171" s="16">
        <v>106.5</v>
      </c>
      <c r="K171" s="16">
        <v>17.75</v>
      </c>
      <c r="L171" s="17" t="s">
        <v>368</v>
      </c>
      <c r="M171" s="163" t="str">
        <f>IFERROR(GETPIVOTDATA("Tot. Bottles",'- Ordine Aggregato -'!$A$1,"sku anker",A171),"")</f>
        <v/>
      </c>
      <c r="N171" s="18" t="s">
        <v>67</v>
      </c>
      <c r="O171" s="19" t="str">
        <f t="shared" si="2"/>
        <v>Order online</v>
      </c>
      <c r="P171" s="97" t="s">
        <v>580</v>
      </c>
      <c r="Q171" s="13" t="s">
        <v>585</v>
      </c>
      <c r="R171" t="s">
        <v>586</v>
      </c>
      <c r="S171" s="20">
        <v>17.75</v>
      </c>
      <c r="T171" s="21" t="s">
        <v>38</v>
      </c>
    </row>
    <row r="172" spans="1:20" x14ac:dyDescent="0.35">
      <c r="A172" s="13" t="s">
        <v>587</v>
      </c>
      <c r="B172" s="13"/>
      <c r="C172" s="13"/>
      <c r="D172" s="13" t="s">
        <v>588</v>
      </c>
      <c r="E172" s="13">
        <v>6</v>
      </c>
      <c r="F172" s="14">
        <v>0.7</v>
      </c>
      <c r="G172" s="13" t="s">
        <v>14874</v>
      </c>
      <c r="H172" s="14">
        <v>30</v>
      </c>
      <c r="I172" s="15" t="s">
        <v>32</v>
      </c>
      <c r="J172" s="16">
        <v>63</v>
      </c>
      <c r="K172" s="16">
        <v>10.5</v>
      </c>
      <c r="L172" s="17" t="s">
        <v>589</v>
      </c>
      <c r="M172" s="163" t="str">
        <f>IFERROR(GETPIVOTDATA("Tot. Bottles",'- Ordine Aggregato -'!$A$1,"sku anker",A172),"")</f>
        <v/>
      </c>
      <c r="N172" s="18" t="s">
        <v>42</v>
      </c>
      <c r="O172" s="19" t="str">
        <f t="shared" si="2"/>
        <v>Order online</v>
      </c>
      <c r="P172" s="97" t="s">
        <v>68</v>
      </c>
      <c r="Q172" s="13" t="s">
        <v>590</v>
      </c>
      <c r="R172" t="s">
        <v>591</v>
      </c>
      <c r="S172" s="20">
        <v>0</v>
      </c>
      <c r="T172" s="21" t="s">
        <v>38</v>
      </c>
    </row>
    <row r="173" spans="1:20" x14ac:dyDescent="0.35">
      <c r="A173" s="13" t="s">
        <v>592</v>
      </c>
      <c r="B173" s="13"/>
      <c r="C173" s="13"/>
      <c r="D173" s="13" t="s">
        <v>14635</v>
      </c>
      <c r="E173" s="13">
        <v>6</v>
      </c>
      <c r="F173" s="14">
        <v>0.7</v>
      </c>
      <c r="G173" s="13" t="s">
        <v>31</v>
      </c>
      <c r="H173" s="14">
        <v>61.8</v>
      </c>
      <c r="I173" s="15" t="s">
        <v>32</v>
      </c>
      <c r="J173" s="16">
        <v>207</v>
      </c>
      <c r="K173" s="16">
        <v>34.5</v>
      </c>
      <c r="L173" s="17" t="s">
        <v>145</v>
      </c>
      <c r="M173" s="163" t="str">
        <f>IFERROR(GETPIVOTDATA("Tot. Bottles",'- Ordine Aggregato -'!$A$1,"sku anker",A173),"")</f>
        <v/>
      </c>
      <c r="N173" s="18" t="s">
        <v>42</v>
      </c>
      <c r="O173" s="19" t="str">
        <f t="shared" si="2"/>
        <v>Order online</v>
      </c>
      <c r="P173" s="97" t="s">
        <v>593</v>
      </c>
      <c r="Q173" s="13" t="s">
        <v>594</v>
      </c>
      <c r="R173" t="s">
        <v>595</v>
      </c>
      <c r="S173" s="20">
        <v>0</v>
      </c>
      <c r="T173" s="21" t="s">
        <v>38</v>
      </c>
    </row>
    <row r="174" spans="1:20" x14ac:dyDescent="0.35">
      <c r="A174" s="96" t="s">
        <v>596</v>
      </c>
      <c r="B174" s="96"/>
      <c r="C174" s="96"/>
      <c r="D174" s="13" t="s">
        <v>597</v>
      </c>
      <c r="E174" s="13">
        <v>6</v>
      </c>
      <c r="F174" s="14">
        <v>0.7</v>
      </c>
      <c r="G174" s="13" t="s">
        <v>31</v>
      </c>
      <c r="H174" s="14">
        <v>50</v>
      </c>
      <c r="I174" s="15" t="s">
        <v>32</v>
      </c>
      <c r="J174" s="16">
        <v>153</v>
      </c>
      <c r="K174" s="16">
        <v>25.5</v>
      </c>
      <c r="L174" s="17" t="s">
        <v>145</v>
      </c>
      <c r="M174" s="163" t="str">
        <f>IFERROR(GETPIVOTDATA("Tot. Bottles",'- Ordine Aggregato -'!$A$1,"sku anker",A174),"")</f>
        <v/>
      </c>
      <c r="N174" s="18" t="s">
        <v>42</v>
      </c>
      <c r="O174" s="19" t="str">
        <f t="shared" si="2"/>
        <v>Order online</v>
      </c>
      <c r="P174" s="97" t="s">
        <v>593</v>
      </c>
      <c r="Q174" s="13" t="s">
        <v>598</v>
      </c>
      <c r="R174" t="s">
        <v>599</v>
      </c>
      <c r="S174" s="20">
        <v>0</v>
      </c>
      <c r="T174" s="21" t="s">
        <v>38</v>
      </c>
    </row>
    <row r="175" spans="1:20" x14ac:dyDescent="0.35">
      <c r="A175" s="13" t="s">
        <v>600</v>
      </c>
      <c r="B175" s="13"/>
      <c r="C175" s="13"/>
      <c r="D175" s="13" t="s">
        <v>14794</v>
      </c>
      <c r="E175" s="13">
        <v>6</v>
      </c>
      <c r="F175" s="14">
        <v>0.7</v>
      </c>
      <c r="G175" s="13" t="s">
        <v>14873</v>
      </c>
      <c r="H175" s="14">
        <v>46</v>
      </c>
      <c r="I175" s="15" t="s">
        <v>32</v>
      </c>
      <c r="J175" s="16">
        <v>123</v>
      </c>
      <c r="K175" s="16">
        <v>20.5</v>
      </c>
      <c r="L175" s="17" t="s">
        <v>145</v>
      </c>
      <c r="M175" s="163" t="str">
        <f>IFERROR(GETPIVOTDATA("Tot. Bottles",'- Ordine Aggregato -'!$A$1,"sku anker",A175),"")</f>
        <v/>
      </c>
      <c r="N175" s="18" t="s">
        <v>42</v>
      </c>
      <c r="O175" s="19" t="str">
        <f t="shared" si="2"/>
        <v>Order online</v>
      </c>
      <c r="P175" s="97" t="s">
        <v>593</v>
      </c>
      <c r="Q175" s="13" t="s">
        <v>601</v>
      </c>
      <c r="R175" t="s">
        <v>602</v>
      </c>
      <c r="S175" s="20">
        <v>0</v>
      </c>
      <c r="T175" s="21" t="s">
        <v>38</v>
      </c>
    </row>
    <row r="176" spans="1:20" x14ac:dyDescent="0.35">
      <c r="A176" s="96" t="s">
        <v>603</v>
      </c>
      <c r="B176" s="96"/>
      <c r="C176" s="96"/>
      <c r="D176" s="13" t="s">
        <v>14924</v>
      </c>
      <c r="E176" s="13">
        <v>6</v>
      </c>
      <c r="F176" s="14">
        <v>0.7</v>
      </c>
      <c r="G176" s="13" t="s">
        <v>31</v>
      </c>
      <c r="H176" s="14">
        <v>46</v>
      </c>
      <c r="I176" s="15" t="s">
        <v>32</v>
      </c>
      <c r="J176" s="16">
        <v>167.7</v>
      </c>
      <c r="K176" s="16">
        <v>27.95</v>
      </c>
      <c r="L176" s="17" t="s">
        <v>145</v>
      </c>
      <c r="M176" s="163" t="str">
        <f>IFERROR(GETPIVOTDATA("Tot. Bottles",'- Ordine Aggregato -'!$A$1,"sku anker",A176),"")</f>
        <v/>
      </c>
      <c r="N176" s="18" t="s">
        <v>34</v>
      </c>
      <c r="O176" s="19" t="str">
        <f t="shared" si="2"/>
        <v>Order online</v>
      </c>
      <c r="P176" s="97" t="s">
        <v>593</v>
      </c>
      <c r="Q176" s="13" t="s">
        <v>604</v>
      </c>
      <c r="R176" t="s">
        <v>605</v>
      </c>
      <c r="S176" s="20">
        <v>0</v>
      </c>
      <c r="T176" s="21" t="s">
        <v>38</v>
      </c>
    </row>
    <row r="177" spans="1:20" x14ac:dyDescent="0.35">
      <c r="A177" s="13" t="s">
        <v>14636</v>
      </c>
      <c r="B177" s="13"/>
      <c r="C177" s="13"/>
      <c r="D177" s="13" t="s">
        <v>14637</v>
      </c>
      <c r="E177" s="13">
        <v>6</v>
      </c>
      <c r="F177" s="14">
        <v>0.7</v>
      </c>
      <c r="G177" s="13" t="s">
        <v>46</v>
      </c>
      <c r="H177" s="14">
        <v>62.8</v>
      </c>
      <c r="I177" s="15" t="s">
        <v>32</v>
      </c>
      <c r="J177" s="16">
        <v>231</v>
      </c>
      <c r="K177" s="16">
        <v>38.5</v>
      </c>
      <c r="L177" s="17" t="s">
        <v>145</v>
      </c>
      <c r="M177" s="163" t="str">
        <f>IFERROR(GETPIVOTDATA("Tot. Bottles",'- Ordine Aggregato -'!$A$1,"sku anker",A177),"")</f>
        <v/>
      </c>
      <c r="N177" s="18" t="s">
        <v>42</v>
      </c>
      <c r="O177" s="19" t="str">
        <f t="shared" si="2"/>
        <v>Order online</v>
      </c>
      <c r="P177" s="97" t="s">
        <v>593</v>
      </c>
      <c r="Q177" s="13" t="s">
        <v>14925</v>
      </c>
      <c r="R177" t="s">
        <v>14926</v>
      </c>
      <c r="S177" s="20">
        <v>0</v>
      </c>
      <c r="T177" s="21" t="s">
        <v>38</v>
      </c>
    </row>
    <row r="178" spans="1:20" x14ac:dyDescent="0.35">
      <c r="A178" s="13" t="s">
        <v>606</v>
      </c>
      <c r="B178" s="13"/>
      <c r="C178" s="13"/>
      <c r="D178" s="13" t="s">
        <v>607</v>
      </c>
      <c r="E178" s="13">
        <v>6</v>
      </c>
      <c r="F178" s="14">
        <v>0.7</v>
      </c>
      <c r="G178" s="13" t="s">
        <v>46</v>
      </c>
      <c r="H178" s="14">
        <v>40</v>
      </c>
      <c r="I178" s="15" t="s">
        <v>32</v>
      </c>
      <c r="J178" s="16">
        <v>123</v>
      </c>
      <c r="K178" s="16">
        <v>20.5</v>
      </c>
      <c r="L178" s="17" t="s">
        <v>145</v>
      </c>
      <c r="M178" s="163" t="str">
        <f>IFERROR(GETPIVOTDATA("Tot. Bottles",'- Ordine Aggregato -'!$A$1,"sku anker",A178),"")</f>
        <v/>
      </c>
      <c r="N178" s="18" t="s">
        <v>42</v>
      </c>
      <c r="O178" s="19" t="str">
        <f t="shared" si="2"/>
        <v>Order online</v>
      </c>
      <c r="P178" s="97" t="s">
        <v>593</v>
      </c>
      <c r="Q178" s="13" t="s">
        <v>608</v>
      </c>
      <c r="R178" t="s">
        <v>609</v>
      </c>
      <c r="S178" s="20">
        <v>0</v>
      </c>
      <c r="T178" s="21" t="s">
        <v>38</v>
      </c>
    </row>
    <row r="179" spans="1:20" x14ac:dyDescent="0.35">
      <c r="A179" s="13" t="s">
        <v>610</v>
      </c>
      <c r="B179" s="13"/>
      <c r="C179" s="13"/>
      <c r="D179" s="13" t="s">
        <v>611</v>
      </c>
      <c r="E179" s="13">
        <v>6</v>
      </c>
      <c r="F179" s="14">
        <v>1</v>
      </c>
      <c r="G179" s="13" t="s">
        <v>46</v>
      </c>
      <c r="H179" s="14">
        <v>40</v>
      </c>
      <c r="I179" s="15" t="s">
        <v>32</v>
      </c>
      <c r="J179" s="16">
        <v>81</v>
      </c>
      <c r="K179" s="16">
        <v>13.5</v>
      </c>
      <c r="L179" s="17" t="s">
        <v>73</v>
      </c>
      <c r="M179" s="163" t="str">
        <f>IFERROR(GETPIVOTDATA("Tot. Bottles",'- Ordine Aggregato -'!$A$1,"sku anker",A179),"")</f>
        <v/>
      </c>
      <c r="N179" s="18" t="s">
        <v>34</v>
      </c>
      <c r="O179" s="19" t="str">
        <f t="shared" si="2"/>
        <v>Order online</v>
      </c>
      <c r="P179" s="97" t="s">
        <v>68</v>
      </c>
      <c r="Q179" s="13" t="s">
        <v>612</v>
      </c>
      <c r="R179" t="s">
        <v>42</v>
      </c>
      <c r="S179" s="20">
        <v>0</v>
      </c>
      <c r="T179" s="21" t="s">
        <v>38</v>
      </c>
    </row>
    <row r="180" spans="1:20" x14ac:dyDescent="0.35">
      <c r="A180" s="96" t="s">
        <v>613</v>
      </c>
      <c r="B180" s="96"/>
      <c r="C180" s="96"/>
      <c r="D180" s="13" t="s">
        <v>14832</v>
      </c>
      <c r="E180" s="13">
        <v>6</v>
      </c>
      <c r="F180" s="14">
        <v>0.7</v>
      </c>
      <c r="G180" s="13" t="s">
        <v>46</v>
      </c>
      <c r="H180" s="14">
        <v>43</v>
      </c>
      <c r="I180" s="15" t="s">
        <v>32</v>
      </c>
      <c r="J180" s="16">
        <v>190.5</v>
      </c>
      <c r="K180" s="16">
        <v>31.75</v>
      </c>
      <c r="L180" s="17" t="s">
        <v>368</v>
      </c>
      <c r="M180" s="163" t="str">
        <f>IFERROR(GETPIVOTDATA("Tot. Bottles",'- Ordine Aggregato -'!$A$1,"sku anker",A180),"")</f>
        <v/>
      </c>
      <c r="N180" s="18" t="s">
        <v>42</v>
      </c>
      <c r="O180" s="19" t="str">
        <f t="shared" si="2"/>
        <v>Order online</v>
      </c>
      <c r="P180" s="97" t="s">
        <v>614</v>
      </c>
      <c r="Q180" s="13" t="s">
        <v>615</v>
      </c>
      <c r="R180" t="s">
        <v>616</v>
      </c>
      <c r="S180" s="20">
        <v>0</v>
      </c>
      <c r="T180" s="21" t="s">
        <v>38</v>
      </c>
    </row>
    <row r="181" spans="1:20" x14ac:dyDescent="0.35">
      <c r="A181" s="13" t="s">
        <v>14833</v>
      </c>
      <c r="B181" s="13"/>
      <c r="C181" s="13"/>
      <c r="D181" s="13" t="s">
        <v>622</v>
      </c>
      <c r="E181" s="13">
        <v>6</v>
      </c>
      <c r="F181" s="14">
        <v>0.7</v>
      </c>
      <c r="G181" s="13" t="s">
        <v>46</v>
      </c>
      <c r="H181" s="14">
        <v>43</v>
      </c>
      <c r="I181" s="15" t="s">
        <v>32</v>
      </c>
      <c r="J181" s="16">
        <v>219</v>
      </c>
      <c r="K181" s="16">
        <v>36.5</v>
      </c>
      <c r="L181" s="17" t="s">
        <v>368</v>
      </c>
      <c r="M181" s="163" t="str">
        <f>IFERROR(GETPIVOTDATA("Tot. Bottles",'- Ordine Aggregato -'!$A$1,"sku anker",A181),"")</f>
        <v/>
      </c>
      <c r="N181" s="18" t="s">
        <v>42</v>
      </c>
      <c r="O181" s="19" t="str">
        <f t="shared" si="2"/>
        <v>Order online</v>
      </c>
      <c r="P181" s="97" t="s">
        <v>614</v>
      </c>
      <c r="Q181" s="13" t="s">
        <v>14927</v>
      </c>
      <c r="R181" t="s">
        <v>14928</v>
      </c>
      <c r="S181" s="20">
        <v>0</v>
      </c>
      <c r="T181" s="21" t="s">
        <v>38</v>
      </c>
    </row>
    <row r="182" spans="1:20" x14ac:dyDescent="0.35">
      <c r="A182" s="96" t="s">
        <v>624</v>
      </c>
      <c r="B182" s="96"/>
      <c r="C182" s="96"/>
      <c r="D182" s="13" t="s">
        <v>625</v>
      </c>
      <c r="E182" s="13">
        <v>6</v>
      </c>
      <c r="F182" s="14">
        <v>0.7</v>
      </c>
      <c r="G182" s="13" t="s">
        <v>46</v>
      </c>
      <c r="H182" s="14">
        <v>43</v>
      </c>
      <c r="I182" s="15" t="s">
        <v>32</v>
      </c>
      <c r="J182" s="16">
        <v>231</v>
      </c>
      <c r="K182" s="16">
        <v>38.5</v>
      </c>
      <c r="L182" s="17" t="s">
        <v>368</v>
      </c>
      <c r="M182" s="163" t="str">
        <f>IFERROR(GETPIVOTDATA("Tot. Bottles",'- Ordine Aggregato -'!$A$1,"sku anker",A182),"")</f>
        <v/>
      </c>
      <c r="N182" s="18" t="s">
        <v>42</v>
      </c>
      <c r="O182" s="19" t="str">
        <f t="shared" si="2"/>
        <v>Order online</v>
      </c>
      <c r="P182" s="97" t="s">
        <v>614</v>
      </c>
      <c r="Q182" s="13" t="s">
        <v>626</v>
      </c>
      <c r="R182" t="s">
        <v>627</v>
      </c>
      <c r="S182" s="20">
        <v>0</v>
      </c>
      <c r="T182" s="21" t="s">
        <v>38</v>
      </c>
    </row>
    <row r="183" spans="1:20" x14ac:dyDescent="0.35">
      <c r="A183" s="96" t="s">
        <v>617</v>
      </c>
      <c r="B183" s="96"/>
      <c r="C183" s="96"/>
      <c r="D183" s="13" t="s">
        <v>14834</v>
      </c>
      <c r="E183" s="13">
        <v>6</v>
      </c>
      <c r="F183" s="14">
        <v>0.7</v>
      </c>
      <c r="G183" s="13" t="s">
        <v>14874</v>
      </c>
      <c r="H183" s="14">
        <v>43</v>
      </c>
      <c r="I183" s="15" t="s">
        <v>32</v>
      </c>
      <c r="J183" s="16">
        <v>183</v>
      </c>
      <c r="K183" s="16">
        <v>30.5</v>
      </c>
      <c r="L183" s="17" t="s">
        <v>73</v>
      </c>
      <c r="M183" s="163" t="str">
        <f>IFERROR(GETPIVOTDATA("Tot. Bottles",'- Ordine Aggregato -'!$A$1,"sku anker",A183),"")</f>
        <v/>
      </c>
      <c r="N183" s="18" t="s">
        <v>67</v>
      </c>
      <c r="O183" s="19" t="str">
        <f t="shared" si="2"/>
        <v>Order online</v>
      </c>
      <c r="P183" s="97" t="s">
        <v>614</v>
      </c>
      <c r="Q183" s="13" t="s">
        <v>618</v>
      </c>
      <c r="R183" t="s">
        <v>619</v>
      </c>
      <c r="S183" s="20">
        <v>30.5</v>
      </c>
      <c r="T183" s="21" t="s">
        <v>38</v>
      </c>
    </row>
    <row r="184" spans="1:20" x14ac:dyDescent="0.35">
      <c r="A184" s="13" t="s">
        <v>620</v>
      </c>
      <c r="B184" s="13"/>
      <c r="C184" s="13"/>
      <c r="D184" s="13" t="s">
        <v>14834</v>
      </c>
      <c r="E184" s="13">
        <v>6</v>
      </c>
      <c r="F184" s="14">
        <v>0.7</v>
      </c>
      <c r="G184" s="13" t="s">
        <v>14874</v>
      </c>
      <c r="H184" s="14">
        <v>43</v>
      </c>
      <c r="I184" s="15" t="s">
        <v>32</v>
      </c>
      <c r="J184" s="16">
        <v>201</v>
      </c>
      <c r="K184" s="16">
        <v>33.5</v>
      </c>
      <c r="L184" s="17" t="s">
        <v>368</v>
      </c>
      <c r="M184" s="163" t="str">
        <f>IFERROR(GETPIVOTDATA("Tot. Bottles",'- Ordine Aggregato -'!$A$1,"sku anker",A184),"")</f>
        <v/>
      </c>
      <c r="N184" s="18" t="s">
        <v>42</v>
      </c>
      <c r="O184" s="19" t="str">
        <f t="shared" si="2"/>
        <v>Order online</v>
      </c>
      <c r="P184" s="97" t="s">
        <v>614</v>
      </c>
      <c r="Q184" s="13" t="s">
        <v>621</v>
      </c>
      <c r="R184" t="s">
        <v>619</v>
      </c>
      <c r="S184" s="20">
        <v>0</v>
      </c>
      <c r="T184" s="21" t="s">
        <v>38</v>
      </c>
    </row>
    <row r="185" spans="1:20" x14ac:dyDescent="0.35">
      <c r="A185" s="13" t="s">
        <v>628</v>
      </c>
      <c r="B185" s="13"/>
      <c r="C185" s="13"/>
      <c r="D185" s="13" t="s">
        <v>629</v>
      </c>
      <c r="E185" s="13">
        <v>6</v>
      </c>
      <c r="F185" s="14">
        <v>0.7</v>
      </c>
      <c r="G185" s="13" t="s">
        <v>14874</v>
      </c>
      <c r="H185" s="14">
        <v>43</v>
      </c>
      <c r="I185" s="15" t="s">
        <v>32</v>
      </c>
      <c r="J185" s="16">
        <v>270.60000000000002</v>
      </c>
      <c r="K185" s="16">
        <v>45.1</v>
      </c>
      <c r="L185" s="17" t="s">
        <v>478</v>
      </c>
      <c r="M185" s="163" t="str">
        <f>IFERROR(GETPIVOTDATA("Tot. Bottles",'- Ordine Aggregato -'!$A$1,"sku anker",A185),"")</f>
        <v/>
      </c>
      <c r="N185" s="18" t="s">
        <v>34</v>
      </c>
      <c r="O185" s="19" t="str">
        <f t="shared" si="2"/>
        <v>Order online</v>
      </c>
      <c r="P185" s="97" t="s">
        <v>614</v>
      </c>
      <c r="Q185" s="13" t="s">
        <v>630</v>
      </c>
      <c r="R185" t="s">
        <v>42</v>
      </c>
      <c r="S185" s="20">
        <v>0</v>
      </c>
      <c r="T185" s="21" t="s">
        <v>38</v>
      </c>
    </row>
    <row r="186" spans="1:20" x14ac:dyDescent="0.35">
      <c r="A186" s="13" t="s">
        <v>631</v>
      </c>
      <c r="B186" s="13"/>
      <c r="C186" s="13"/>
      <c r="D186" s="13" t="s">
        <v>632</v>
      </c>
      <c r="E186" s="13">
        <v>6</v>
      </c>
      <c r="F186" s="14">
        <v>0.7</v>
      </c>
      <c r="G186" s="13" t="s">
        <v>14874</v>
      </c>
      <c r="H186" s="14">
        <v>40</v>
      </c>
      <c r="I186" s="15" t="s">
        <v>32</v>
      </c>
      <c r="J186" s="16">
        <v>123</v>
      </c>
      <c r="K186" s="16">
        <v>20.5</v>
      </c>
      <c r="L186" s="17" t="s">
        <v>399</v>
      </c>
      <c r="M186" s="163" t="str">
        <f>IFERROR(GETPIVOTDATA("Tot. Bottles",'- Ordine Aggregato -'!$A$1,"sku anker",A186),"")</f>
        <v/>
      </c>
      <c r="N186" s="18" t="s">
        <v>42</v>
      </c>
      <c r="O186" s="19" t="str">
        <f t="shared" si="2"/>
        <v>Order online</v>
      </c>
      <c r="P186" s="97" t="s">
        <v>43</v>
      </c>
      <c r="Q186" s="13" t="s">
        <v>633</v>
      </c>
      <c r="R186" t="s">
        <v>634</v>
      </c>
      <c r="S186" s="20">
        <v>0</v>
      </c>
      <c r="T186" s="21" t="s">
        <v>38</v>
      </c>
    </row>
    <row r="187" spans="1:20" x14ac:dyDescent="0.35">
      <c r="A187" s="13" t="s">
        <v>635</v>
      </c>
      <c r="B187" s="13"/>
      <c r="C187" s="13"/>
      <c r="D187" s="13" t="s">
        <v>636</v>
      </c>
      <c r="E187" s="13">
        <v>6</v>
      </c>
      <c r="F187" s="14">
        <v>0.7</v>
      </c>
      <c r="G187" s="13" t="s">
        <v>14874</v>
      </c>
      <c r="H187" s="14">
        <v>40</v>
      </c>
      <c r="I187" s="15" t="s">
        <v>32</v>
      </c>
      <c r="J187" s="16">
        <v>127.5</v>
      </c>
      <c r="K187" s="16">
        <v>21.25</v>
      </c>
      <c r="L187" s="17" t="s">
        <v>399</v>
      </c>
      <c r="M187" s="163" t="str">
        <f>IFERROR(GETPIVOTDATA("Tot. Bottles",'- Ordine Aggregato -'!$A$1,"sku anker",A187),"")</f>
        <v/>
      </c>
      <c r="N187" s="18" t="s">
        <v>42</v>
      </c>
      <c r="O187" s="19" t="str">
        <f t="shared" si="2"/>
        <v>Order online</v>
      </c>
      <c r="P187" s="97" t="s">
        <v>43</v>
      </c>
      <c r="Q187" s="13" t="s">
        <v>637</v>
      </c>
      <c r="R187" t="s">
        <v>638</v>
      </c>
      <c r="S187" s="20">
        <v>0</v>
      </c>
      <c r="T187" s="21" t="s">
        <v>38</v>
      </c>
    </row>
    <row r="188" spans="1:20" x14ac:dyDescent="0.35">
      <c r="A188" s="96" t="s">
        <v>639</v>
      </c>
      <c r="B188" s="96"/>
      <c r="C188" s="96"/>
      <c r="D188" s="13" t="s">
        <v>640</v>
      </c>
      <c r="E188" s="13">
        <v>6</v>
      </c>
      <c r="F188" s="14">
        <v>0.7</v>
      </c>
      <c r="G188" s="13" t="s">
        <v>31</v>
      </c>
      <c r="H188" s="14">
        <v>40</v>
      </c>
      <c r="I188" s="15" t="s">
        <v>32</v>
      </c>
      <c r="J188" s="16">
        <v>103.5</v>
      </c>
      <c r="K188" s="16">
        <v>17.25</v>
      </c>
      <c r="L188" s="17" t="s">
        <v>145</v>
      </c>
      <c r="M188" s="163" t="str">
        <f>IFERROR(GETPIVOTDATA("Tot. Bottles",'- Ordine Aggregato -'!$A$1,"sku anker",A188),"")</f>
        <v/>
      </c>
      <c r="N188" s="18" t="s">
        <v>42</v>
      </c>
      <c r="O188" s="19" t="str">
        <f t="shared" si="2"/>
        <v>Order online</v>
      </c>
      <c r="P188" s="97" t="s">
        <v>146</v>
      </c>
      <c r="Q188" s="13" t="s">
        <v>641</v>
      </c>
      <c r="R188" t="s">
        <v>642</v>
      </c>
      <c r="S188" s="20">
        <v>0</v>
      </c>
      <c r="T188" s="21" t="s">
        <v>38</v>
      </c>
    </row>
    <row r="189" spans="1:20" x14ac:dyDescent="0.35">
      <c r="A189" s="13" t="s">
        <v>14795</v>
      </c>
      <c r="B189" s="13"/>
      <c r="C189" s="13"/>
      <c r="D189" s="13" t="s">
        <v>14796</v>
      </c>
      <c r="E189" s="13">
        <v>6</v>
      </c>
      <c r="F189" s="14">
        <v>0.7</v>
      </c>
      <c r="G189" s="13" t="s">
        <v>46</v>
      </c>
      <c r="H189" s="14">
        <v>46</v>
      </c>
      <c r="I189" s="15" t="s">
        <v>32</v>
      </c>
      <c r="J189" s="16">
        <v>210</v>
      </c>
      <c r="K189" s="16">
        <v>35</v>
      </c>
      <c r="L189" s="17" t="s">
        <v>145</v>
      </c>
      <c r="M189" s="163" t="str">
        <f>IFERROR(GETPIVOTDATA("Tot. Bottles",'- Ordine Aggregato -'!$A$1,"sku anker",A189),"")</f>
        <v/>
      </c>
      <c r="N189" s="18" t="s">
        <v>42</v>
      </c>
      <c r="O189" s="19" t="str">
        <f t="shared" si="2"/>
        <v>Order online</v>
      </c>
      <c r="P189" s="97" t="s">
        <v>146</v>
      </c>
      <c r="Q189" s="13" t="s">
        <v>14929</v>
      </c>
      <c r="R189" t="s">
        <v>14930</v>
      </c>
      <c r="S189" s="20">
        <v>0</v>
      </c>
      <c r="T189" s="21" t="s">
        <v>38</v>
      </c>
    </row>
    <row r="190" spans="1:20" x14ac:dyDescent="0.35">
      <c r="A190" s="13" t="s">
        <v>14931</v>
      </c>
      <c r="B190" s="13"/>
      <c r="C190" s="13"/>
      <c r="D190" s="13" t="s">
        <v>14932</v>
      </c>
      <c r="E190" s="13">
        <v>6</v>
      </c>
      <c r="F190" s="14">
        <v>0.7</v>
      </c>
      <c r="G190" s="13" t="s">
        <v>14874</v>
      </c>
      <c r="H190" s="14">
        <v>43</v>
      </c>
      <c r="I190" s="15" t="s">
        <v>32</v>
      </c>
      <c r="J190" s="16">
        <v>159</v>
      </c>
      <c r="K190" s="16">
        <v>26.5</v>
      </c>
      <c r="L190" s="17" t="s">
        <v>145</v>
      </c>
      <c r="M190" s="163" t="str">
        <f>IFERROR(GETPIVOTDATA("Tot. Bottles",'- Ordine Aggregato -'!$A$1,"sku anker",A190),"")</f>
        <v/>
      </c>
      <c r="N190" s="18" t="s">
        <v>34</v>
      </c>
      <c r="O190" s="19" t="str">
        <f t="shared" si="2"/>
        <v>Order online</v>
      </c>
      <c r="P190" s="97" t="s">
        <v>146</v>
      </c>
      <c r="Q190" s="13" t="s">
        <v>14933</v>
      </c>
      <c r="R190" t="s">
        <v>14934</v>
      </c>
      <c r="S190" s="20">
        <v>0</v>
      </c>
      <c r="T190" s="21" t="s">
        <v>38</v>
      </c>
    </row>
    <row r="191" spans="1:20" x14ac:dyDescent="0.35">
      <c r="A191" s="13" t="s">
        <v>14935</v>
      </c>
      <c r="B191" s="13"/>
      <c r="C191" s="13"/>
      <c r="D191" s="13" t="s">
        <v>14936</v>
      </c>
      <c r="E191" s="13">
        <v>6</v>
      </c>
      <c r="F191" s="14">
        <v>0.7</v>
      </c>
      <c r="G191" s="13" t="s">
        <v>14873</v>
      </c>
      <c r="H191" s="14">
        <v>15</v>
      </c>
      <c r="I191" s="15" t="s">
        <v>32</v>
      </c>
      <c r="J191" s="16">
        <v>39</v>
      </c>
      <c r="K191" s="16">
        <v>6.5</v>
      </c>
      <c r="L191" s="17" t="s">
        <v>4515</v>
      </c>
      <c r="M191" s="163" t="str">
        <f>IFERROR(GETPIVOTDATA("Tot. Bottles",'- Ordine Aggregato -'!$A$1,"sku anker",A191),"")</f>
        <v/>
      </c>
      <c r="N191" s="18" t="s">
        <v>42</v>
      </c>
      <c r="O191" s="19" t="str">
        <f t="shared" si="2"/>
        <v>Order online</v>
      </c>
      <c r="P191" s="97" t="s">
        <v>220</v>
      </c>
      <c r="Q191" s="13" t="s">
        <v>14937</v>
      </c>
      <c r="R191" t="s">
        <v>14938</v>
      </c>
      <c r="S191" s="20">
        <v>0</v>
      </c>
      <c r="T191" s="21" t="s">
        <v>38</v>
      </c>
    </row>
    <row r="192" spans="1:20" x14ac:dyDescent="0.35">
      <c r="A192" s="13" t="s">
        <v>643</v>
      </c>
      <c r="B192" s="13"/>
      <c r="C192" s="13"/>
      <c r="D192" s="13" t="s">
        <v>644</v>
      </c>
      <c r="E192" s="13">
        <v>6</v>
      </c>
      <c r="F192" s="14">
        <v>0.7</v>
      </c>
      <c r="G192" s="13" t="s">
        <v>14873</v>
      </c>
      <c r="H192" s="14">
        <v>40</v>
      </c>
      <c r="I192" s="15" t="s">
        <v>32</v>
      </c>
      <c r="J192" s="16">
        <v>68.099999999999994</v>
      </c>
      <c r="K192" s="16">
        <v>11.35</v>
      </c>
      <c r="L192" s="17" t="s">
        <v>645</v>
      </c>
      <c r="M192" s="163" t="str">
        <f>IFERROR(GETPIVOTDATA("Tot. Bottles",'- Ordine Aggregato -'!$A$1,"sku anker",A192),"")</f>
        <v/>
      </c>
      <c r="N192" s="18" t="s">
        <v>42</v>
      </c>
      <c r="O192" s="19" t="str">
        <f t="shared" si="2"/>
        <v>Order online</v>
      </c>
      <c r="P192" s="97" t="s">
        <v>225</v>
      </c>
      <c r="Q192" s="13" t="s">
        <v>646</v>
      </c>
      <c r="R192" t="s">
        <v>647</v>
      </c>
      <c r="S192" s="20">
        <v>0</v>
      </c>
      <c r="T192" s="21" t="s">
        <v>38</v>
      </c>
    </row>
    <row r="193" spans="1:20" x14ac:dyDescent="0.35">
      <c r="A193" s="13" t="s">
        <v>648</v>
      </c>
      <c r="B193" s="13"/>
      <c r="C193" s="13"/>
      <c r="D193" s="13" t="s">
        <v>649</v>
      </c>
      <c r="E193" s="13">
        <v>6</v>
      </c>
      <c r="F193" s="14">
        <v>0.7</v>
      </c>
      <c r="G193" s="13" t="s">
        <v>46</v>
      </c>
      <c r="H193" s="14">
        <v>40</v>
      </c>
      <c r="I193" s="15" t="s">
        <v>32</v>
      </c>
      <c r="J193" s="16">
        <v>89.699999999999989</v>
      </c>
      <c r="K193" s="16">
        <v>14.95</v>
      </c>
      <c r="L193" s="17" t="s">
        <v>645</v>
      </c>
      <c r="M193" s="163" t="str">
        <f>IFERROR(GETPIVOTDATA("Tot. Bottles",'- Ordine Aggregato -'!$A$1,"sku anker",A193),"")</f>
        <v/>
      </c>
      <c r="N193" s="18" t="s">
        <v>42</v>
      </c>
      <c r="O193" s="19" t="str">
        <f t="shared" si="2"/>
        <v>Order online</v>
      </c>
      <c r="P193" s="97" t="s">
        <v>225</v>
      </c>
      <c r="Q193" s="13" t="s">
        <v>650</v>
      </c>
      <c r="R193" t="s">
        <v>647</v>
      </c>
      <c r="S193" s="20">
        <v>0</v>
      </c>
      <c r="T193" s="21" t="s">
        <v>38</v>
      </c>
    </row>
    <row r="194" spans="1:20" x14ac:dyDescent="0.35">
      <c r="A194" s="96" t="s">
        <v>651</v>
      </c>
      <c r="B194" s="96"/>
      <c r="C194" s="96"/>
      <c r="D194" s="13" t="s">
        <v>652</v>
      </c>
      <c r="E194" s="13">
        <v>6</v>
      </c>
      <c r="F194" s="14">
        <v>0.7</v>
      </c>
      <c r="G194" s="13" t="s">
        <v>31</v>
      </c>
      <c r="H194" s="14">
        <v>40</v>
      </c>
      <c r="I194" s="15" t="s">
        <v>32</v>
      </c>
      <c r="J194" s="16">
        <v>127.5</v>
      </c>
      <c r="K194" s="16">
        <v>21.25</v>
      </c>
      <c r="L194" s="17" t="s">
        <v>645</v>
      </c>
      <c r="M194" s="163" t="str">
        <f>IFERROR(GETPIVOTDATA("Tot. Bottles",'- Ordine Aggregato -'!$A$1,"sku anker",A194),"")</f>
        <v/>
      </c>
      <c r="N194" s="18" t="s">
        <v>34</v>
      </c>
      <c r="O194" s="19" t="str">
        <f t="shared" si="2"/>
        <v>Order online</v>
      </c>
      <c r="P194" s="97" t="s">
        <v>225</v>
      </c>
      <c r="Q194" s="13" t="s">
        <v>653</v>
      </c>
      <c r="R194" t="s">
        <v>654</v>
      </c>
      <c r="S194" s="20">
        <v>0</v>
      </c>
      <c r="T194" s="21" t="s">
        <v>38</v>
      </c>
    </row>
    <row r="195" spans="1:20" x14ac:dyDescent="0.35">
      <c r="A195" s="96" t="s">
        <v>655</v>
      </c>
      <c r="B195" s="96"/>
      <c r="C195" s="96"/>
      <c r="D195" s="13" t="s">
        <v>656</v>
      </c>
      <c r="E195" s="13">
        <v>6</v>
      </c>
      <c r="F195" s="14">
        <v>0.7</v>
      </c>
      <c r="G195" s="13" t="s">
        <v>46</v>
      </c>
      <c r="H195" s="14">
        <v>43.3</v>
      </c>
      <c r="I195" s="15" t="s">
        <v>32</v>
      </c>
      <c r="J195" s="16">
        <v>255</v>
      </c>
      <c r="K195" s="16">
        <v>42.5</v>
      </c>
      <c r="L195" s="17" t="s">
        <v>657</v>
      </c>
      <c r="M195" s="163" t="str">
        <f>IFERROR(GETPIVOTDATA("Tot. Bottles",'- Ordine Aggregato -'!$A$1,"sku anker",A195),"")</f>
        <v/>
      </c>
      <c r="N195" s="18" t="s">
        <v>42</v>
      </c>
      <c r="O195" s="19" t="str">
        <f t="shared" si="2"/>
        <v>Order online</v>
      </c>
      <c r="P195" s="97" t="s">
        <v>385</v>
      </c>
      <c r="Q195" s="13" t="s">
        <v>658</v>
      </c>
      <c r="R195" t="s">
        <v>659</v>
      </c>
      <c r="S195" s="20">
        <v>0</v>
      </c>
      <c r="T195" s="21" t="s">
        <v>38</v>
      </c>
    </row>
    <row r="196" spans="1:20" x14ac:dyDescent="0.35">
      <c r="A196" s="13" t="s">
        <v>660</v>
      </c>
      <c r="B196" s="13"/>
      <c r="C196" s="13"/>
      <c r="D196" s="13" t="s">
        <v>661</v>
      </c>
      <c r="E196" s="13">
        <v>6</v>
      </c>
      <c r="F196" s="14">
        <v>0.7</v>
      </c>
      <c r="G196" s="13" t="s">
        <v>46</v>
      </c>
      <c r="H196" s="14">
        <v>40</v>
      </c>
      <c r="I196" s="15" t="s">
        <v>32</v>
      </c>
      <c r="J196" s="16">
        <v>204</v>
      </c>
      <c r="K196" s="16">
        <v>34</v>
      </c>
      <c r="L196" s="17" t="s">
        <v>104</v>
      </c>
      <c r="M196" s="163" t="str">
        <f>IFERROR(GETPIVOTDATA("Tot. Bottles",'- Ordine Aggregato -'!$A$1,"sku anker",A196),"")</f>
        <v/>
      </c>
      <c r="N196" s="18" t="s">
        <v>34</v>
      </c>
      <c r="O196" s="19" t="str">
        <f t="shared" si="2"/>
        <v>Order online</v>
      </c>
      <c r="P196" s="97" t="s">
        <v>662</v>
      </c>
      <c r="Q196" s="13" t="s">
        <v>663</v>
      </c>
      <c r="R196" t="s">
        <v>664</v>
      </c>
      <c r="S196" s="20">
        <v>0</v>
      </c>
      <c r="T196" s="21" t="s">
        <v>38</v>
      </c>
    </row>
    <row r="197" spans="1:20" x14ac:dyDescent="0.35">
      <c r="A197" s="96" t="s">
        <v>14256</v>
      </c>
      <c r="B197" s="96"/>
      <c r="C197" s="96"/>
      <c r="D197" s="13" t="s">
        <v>14257</v>
      </c>
      <c r="E197" s="13">
        <v>6</v>
      </c>
      <c r="F197" s="14">
        <v>0.7</v>
      </c>
      <c r="G197" s="13" t="s">
        <v>14874</v>
      </c>
      <c r="H197" s="14">
        <v>40</v>
      </c>
      <c r="I197" s="15" t="s">
        <v>32</v>
      </c>
      <c r="J197" s="16">
        <v>219</v>
      </c>
      <c r="K197" s="16">
        <v>36.5</v>
      </c>
      <c r="L197" s="17" t="s">
        <v>104</v>
      </c>
      <c r="M197" s="163" t="str">
        <f>IFERROR(GETPIVOTDATA("Tot. Bottles",'- Ordine Aggregato -'!$A$1,"sku anker",A197),"")</f>
        <v/>
      </c>
      <c r="N197" s="18" t="s">
        <v>42</v>
      </c>
      <c r="O197" s="19" t="str">
        <f t="shared" si="2"/>
        <v>Order online</v>
      </c>
      <c r="P197" s="97" t="s">
        <v>662</v>
      </c>
      <c r="Q197" s="13" t="s">
        <v>14939</v>
      </c>
      <c r="R197" t="s">
        <v>14940</v>
      </c>
      <c r="S197" s="20">
        <v>0</v>
      </c>
      <c r="T197" s="21" t="s">
        <v>38</v>
      </c>
    </row>
    <row r="198" spans="1:20" x14ac:dyDescent="0.35">
      <c r="A198" s="96" t="s">
        <v>665</v>
      </c>
      <c r="B198" s="96"/>
      <c r="C198" s="96"/>
      <c r="D198" s="13" t="s">
        <v>666</v>
      </c>
      <c r="E198" s="13">
        <v>6</v>
      </c>
      <c r="F198" s="14">
        <v>0.7</v>
      </c>
      <c r="G198" s="13" t="s">
        <v>46</v>
      </c>
      <c r="H198" s="14">
        <v>40</v>
      </c>
      <c r="I198" s="15" t="s">
        <v>32</v>
      </c>
      <c r="J198" s="16">
        <v>101.39999999999999</v>
      </c>
      <c r="K198" s="16">
        <v>16.899999999999999</v>
      </c>
      <c r="L198" s="17" t="s">
        <v>104</v>
      </c>
      <c r="M198" s="163" t="str">
        <f>IFERROR(GETPIVOTDATA("Tot. Bottles",'- Ordine Aggregato -'!$A$1,"sku anker",A198),"")</f>
        <v/>
      </c>
      <c r="N198" s="18" t="s">
        <v>34</v>
      </c>
      <c r="O198" s="19" t="str">
        <f t="shared" si="2"/>
        <v>Order online</v>
      </c>
      <c r="P198" s="97" t="s">
        <v>662</v>
      </c>
      <c r="Q198" s="13" t="s">
        <v>667</v>
      </c>
      <c r="R198" t="s">
        <v>14941</v>
      </c>
      <c r="S198" s="20">
        <v>0</v>
      </c>
      <c r="T198" s="21" t="s">
        <v>38</v>
      </c>
    </row>
    <row r="199" spans="1:20" x14ac:dyDescent="0.35">
      <c r="A199" s="96" t="s">
        <v>668</v>
      </c>
      <c r="D199" s="13" t="s">
        <v>669</v>
      </c>
      <c r="E199" s="13">
        <v>6</v>
      </c>
      <c r="F199" s="14">
        <v>0.7</v>
      </c>
      <c r="G199" s="13" t="s">
        <v>14874</v>
      </c>
      <c r="H199" s="14">
        <v>40</v>
      </c>
      <c r="I199" s="15" t="s">
        <v>32</v>
      </c>
      <c r="J199" s="16">
        <v>67.5</v>
      </c>
      <c r="K199" s="16">
        <v>11.25</v>
      </c>
      <c r="L199" s="17" t="s">
        <v>104</v>
      </c>
      <c r="M199" s="163" t="str">
        <f>IFERROR(GETPIVOTDATA("Tot. Bottles",'- Ordine Aggregato -'!$A$1,"sku anker",A199),"")</f>
        <v/>
      </c>
      <c r="N199" s="18" t="s">
        <v>42</v>
      </c>
      <c r="O199" s="19" t="str">
        <f t="shared" si="2"/>
        <v>Order online</v>
      </c>
      <c r="P199" s="97" t="s">
        <v>662</v>
      </c>
      <c r="Q199" s="13" t="s">
        <v>670</v>
      </c>
      <c r="R199" t="s">
        <v>671</v>
      </c>
      <c r="S199" s="20">
        <v>0</v>
      </c>
      <c r="T199" s="21" t="s">
        <v>38</v>
      </c>
    </row>
    <row r="200" spans="1:20" x14ac:dyDescent="0.35">
      <c r="A200" s="13" t="s">
        <v>672</v>
      </c>
      <c r="B200" s="13"/>
      <c r="C200" s="13"/>
      <c r="D200" s="13" t="s">
        <v>673</v>
      </c>
      <c r="E200" s="13">
        <v>12</v>
      </c>
      <c r="F200" s="14">
        <v>0.2</v>
      </c>
      <c r="G200" s="13" t="s">
        <v>14874</v>
      </c>
      <c r="H200" s="14">
        <v>44.7</v>
      </c>
      <c r="I200" s="15" t="s">
        <v>32</v>
      </c>
      <c r="J200" s="16">
        <v>99</v>
      </c>
      <c r="K200" s="16">
        <v>8.25</v>
      </c>
      <c r="L200" s="17" t="s">
        <v>558</v>
      </c>
      <c r="M200" s="163" t="str">
        <f>IFERROR(GETPIVOTDATA("Tot. Bottles",'- Ordine Aggregato -'!$A$1,"sku anker",A200),"")</f>
        <v/>
      </c>
      <c r="N200" s="18" t="s">
        <v>42</v>
      </c>
      <c r="O200" s="19" t="str">
        <f t="shared" si="2"/>
        <v>Order online</v>
      </c>
      <c r="P200" s="97" t="s">
        <v>35</v>
      </c>
      <c r="Q200" s="13" t="s">
        <v>674</v>
      </c>
      <c r="R200" t="s">
        <v>675</v>
      </c>
      <c r="S200" s="20">
        <v>0</v>
      </c>
      <c r="T200" s="21" t="s">
        <v>38</v>
      </c>
    </row>
    <row r="201" spans="1:20" x14ac:dyDescent="0.35">
      <c r="A201" s="96" t="s">
        <v>676</v>
      </c>
      <c r="B201" s="96"/>
      <c r="C201" s="96"/>
      <c r="D201" s="13" t="s">
        <v>677</v>
      </c>
      <c r="E201" s="13">
        <v>12</v>
      </c>
      <c r="F201" s="14">
        <v>0.1</v>
      </c>
      <c r="G201" s="13" t="s">
        <v>14874</v>
      </c>
      <c r="H201" s="14">
        <v>28</v>
      </c>
      <c r="I201" s="15" t="s">
        <v>32</v>
      </c>
      <c r="J201" s="16">
        <v>78</v>
      </c>
      <c r="K201" s="16">
        <v>6.5</v>
      </c>
      <c r="L201" s="17" t="s">
        <v>558</v>
      </c>
      <c r="M201" s="163" t="str">
        <f>IFERROR(GETPIVOTDATA("Tot. Bottles",'- Ordine Aggregato -'!$A$1,"sku anker",A201),"")</f>
        <v/>
      </c>
      <c r="N201" s="18" t="s">
        <v>42</v>
      </c>
      <c r="O201" s="19" t="str">
        <f t="shared" si="2"/>
        <v>Order online</v>
      </c>
      <c r="P201" s="97" t="s">
        <v>68</v>
      </c>
      <c r="Q201" s="13" t="s">
        <v>678</v>
      </c>
      <c r="R201" t="s">
        <v>679</v>
      </c>
      <c r="S201" s="20">
        <v>0</v>
      </c>
      <c r="T201" s="21" t="s">
        <v>38</v>
      </c>
    </row>
    <row r="202" spans="1:20" x14ac:dyDescent="0.35">
      <c r="A202" s="13" t="s">
        <v>680</v>
      </c>
      <c r="B202" s="13"/>
      <c r="C202" s="13"/>
      <c r="D202" s="13" t="s">
        <v>681</v>
      </c>
      <c r="E202" s="13">
        <v>12</v>
      </c>
      <c r="F202" s="14">
        <v>0.1</v>
      </c>
      <c r="G202" s="13" t="s">
        <v>14874</v>
      </c>
      <c r="H202" s="14">
        <v>48</v>
      </c>
      <c r="I202" s="15" t="s">
        <v>32</v>
      </c>
      <c r="J202" s="16">
        <v>76.800000000000011</v>
      </c>
      <c r="K202" s="16">
        <v>6.4</v>
      </c>
      <c r="L202" s="17" t="s">
        <v>558</v>
      </c>
      <c r="M202" s="163" t="str">
        <f>IFERROR(GETPIVOTDATA("Tot. Bottles",'- Ordine Aggregato -'!$A$1,"sku anker",A202),"")</f>
        <v/>
      </c>
      <c r="N202" s="18" t="s">
        <v>42</v>
      </c>
      <c r="O202" s="19" t="str">
        <f t="shared" si="2"/>
        <v>Order online</v>
      </c>
      <c r="P202" s="97" t="s">
        <v>662</v>
      </c>
      <c r="Q202" s="13" t="s">
        <v>682</v>
      </c>
      <c r="R202" t="s">
        <v>683</v>
      </c>
      <c r="S202" s="20">
        <v>0</v>
      </c>
      <c r="T202" s="21" t="s">
        <v>38</v>
      </c>
    </row>
    <row r="203" spans="1:20" x14ac:dyDescent="0.35">
      <c r="A203" s="13" t="s">
        <v>684</v>
      </c>
      <c r="B203" s="13"/>
      <c r="C203" s="13"/>
      <c r="D203" s="13" t="s">
        <v>685</v>
      </c>
      <c r="E203" s="13">
        <v>6</v>
      </c>
      <c r="F203" s="14">
        <v>0.7</v>
      </c>
      <c r="G203" s="13" t="s">
        <v>14874</v>
      </c>
      <c r="H203" s="14">
        <v>40</v>
      </c>
      <c r="I203" s="15" t="s">
        <v>32</v>
      </c>
      <c r="J203" s="16">
        <v>75</v>
      </c>
      <c r="K203" s="16">
        <v>12.5</v>
      </c>
      <c r="L203" s="17" t="s">
        <v>104</v>
      </c>
      <c r="M203" s="163" t="str">
        <f>IFERROR(GETPIVOTDATA("Tot. Bottles",'- Ordine Aggregato -'!$A$1,"sku anker",A203),"")</f>
        <v/>
      </c>
      <c r="N203" s="18" t="s">
        <v>42</v>
      </c>
      <c r="O203" s="19" t="str">
        <f t="shared" si="2"/>
        <v>Order online</v>
      </c>
      <c r="P203" s="97" t="s">
        <v>662</v>
      </c>
      <c r="Q203" s="13" t="s">
        <v>686</v>
      </c>
      <c r="R203" t="s">
        <v>687</v>
      </c>
      <c r="S203" s="20">
        <v>0</v>
      </c>
      <c r="T203" s="21" t="s">
        <v>38</v>
      </c>
    </row>
    <row r="204" spans="1:20" x14ac:dyDescent="0.35">
      <c r="A204" s="13" t="s">
        <v>14638</v>
      </c>
      <c r="B204" s="13"/>
      <c r="C204" s="13"/>
      <c r="D204" s="13" t="s">
        <v>14639</v>
      </c>
      <c r="E204" s="13">
        <v>6</v>
      </c>
      <c r="F204" s="14">
        <v>0.7</v>
      </c>
      <c r="G204" s="13" t="s">
        <v>14874</v>
      </c>
      <c r="H204" s="14">
        <v>37.5</v>
      </c>
      <c r="I204" s="15" t="s">
        <v>32</v>
      </c>
      <c r="J204" s="16">
        <v>43.5</v>
      </c>
      <c r="K204" s="16">
        <v>7.25</v>
      </c>
      <c r="L204" s="17" t="s">
        <v>1094</v>
      </c>
      <c r="M204" s="163" t="str">
        <f>IFERROR(GETPIVOTDATA("Tot. Bottles",'- Ordine Aggregato -'!$A$1,"sku anker",A204),"")</f>
        <v/>
      </c>
      <c r="N204" s="18" t="s">
        <v>42</v>
      </c>
      <c r="O204" s="19" t="str">
        <f t="shared" si="2"/>
        <v>Order online</v>
      </c>
      <c r="P204" s="97" t="s">
        <v>662</v>
      </c>
      <c r="Q204" s="13" t="s">
        <v>14942</v>
      </c>
      <c r="R204" t="s">
        <v>14943</v>
      </c>
      <c r="S204" s="20">
        <v>0</v>
      </c>
      <c r="T204" s="21" t="s">
        <v>38</v>
      </c>
    </row>
    <row r="205" spans="1:20" x14ac:dyDescent="0.35">
      <c r="A205" s="96" t="s">
        <v>688</v>
      </c>
      <c r="B205" s="96"/>
      <c r="C205" s="96"/>
      <c r="D205" s="13" t="s">
        <v>689</v>
      </c>
      <c r="E205" s="13">
        <v>6</v>
      </c>
      <c r="F205" s="14">
        <v>1</v>
      </c>
      <c r="G205" s="13" t="s">
        <v>14873</v>
      </c>
      <c r="H205" s="14">
        <v>35</v>
      </c>
      <c r="I205" s="15" t="s">
        <v>32</v>
      </c>
      <c r="J205" s="16">
        <v>13.5</v>
      </c>
      <c r="K205" s="16">
        <v>2.25</v>
      </c>
      <c r="L205" s="17" t="s">
        <v>690</v>
      </c>
      <c r="M205" s="163" t="str">
        <f>IFERROR(GETPIVOTDATA("Tot. Bottles",'- Ordine Aggregato -'!$A$1,"sku anker",A205),"")</f>
        <v/>
      </c>
      <c r="N205" s="18" t="s">
        <v>42</v>
      </c>
      <c r="O205" s="19" t="str">
        <f t="shared" ref="O205:O268" si="3">HYPERLINK("https://www.ankeramsterdamspirits.nl/en/products/"&amp;A205,"Order online")</f>
        <v>Order online</v>
      </c>
      <c r="P205" s="97" t="s">
        <v>68</v>
      </c>
      <c r="Q205" s="13" t="s">
        <v>691</v>
      </c>
      <c r="R205" t="s">
        <v>692</v>
      </c>
      <c r="S205" s="20">
        <v>0</v>
      </c>
      <c r="T205" s="21" t="s">
        <v>38</v>
      </c>
    </row>
    <row r="206" spans="1:20" x14ac:dyDescent="0.35">
      <c r="A206" s="13" t="s">
        <v>693</v>
      </c>
      <c r="B206" s="13"/>
      <c r="C206" s="13"/>
      <c r="D206" s="13" t="s">
        <v>694</v>
      </c>
      <c r="E206" s="13">
        <v>6</v>
      </c>
      <c r="F206" s="14">
        <v>1</v>
      </c>
      <c r="G206" s="13" t="s">
        <v>14873</v>
      </c>
      <c r="H206" s="14">
        <v>35</v>
      </c>
      <c r="I206" s="15" t="s">
        <v>32</v>
      </c>
      <c r="J206" s="16">
        <v>10.5</v>
      </c>
      <c r="K206" s="16">
        <v>1.75</v>
      </c>
      <c r="L206" s="17" t="s">
        <v>695</v>
      </c>
      <c r="M206" s="163" t="str">
        <f>IFERROR(GETPIVOTDATA("Tot. Bottles",'- Ordine Aggregato -'!$A$1,"sku anker",A206),"")</f>
        <v/>
      </c>
      <c r="N206" s="18" t="s">
        <v>42</v>
      </c>
      <c r="O206" s="19" t="str">
        <f t="shared" si="3"/>
        <v>Order online</v>
      </c>
      <c r="P206" s="97" t="s">
        <v>68</v>
      </c>
      <c r="Q206" s="13" t="s">
        <v>696</v>
      </c>
      <c r="R206" t="s">
        <v>697</v>
      </c>
      <c r="S206" s="20">
        <v>0</v>
      </c>
      <c r="T206" s="21" t="s">
        <v>38</v>
      </c>
    </row>
    <row r="207" spans="1:20" x14ac:dyDescent="0.35">
      <c r="A207" s="13" t="s">
        <v>698</v>
      </c>
      <c r="B207" s="13"/>
      <c r="C207" s="13"/>
      <c r="D207" s="13" t="s">
        <v>699</v>
      </c>
      <c r="E207" s="13">
        <v>6</v>
      </c>
      <c r="F207" s="14">
        <v>1</v>
      </c>
      <c r="G207" s="13" t="s">
        <v>14873</v>
      </c>
      <c r="H207" s="14">
        <v>28</v>
      </c>
      <c r="I207" s="15" t="s">
        <v>32</v>
      </c>
      <c r="J207" s="16">
        <v>12</v>
      </c>
      <c r="K207" s="16">
        <v>2</v>
      </c>
      <c r="L207" s="17" t="s">
        <v>690</v>
      </c>
      <c r="M207" s="163" t="str">
        <f>IFERROR(GETPIVOTDATA("Tot. Bottles",'- Ordine Aggregato -'!$A$1,"sku anker",A207),"")</f>
        <v/>
      </c>
      <c r="N207" s="18" t="s">
        <v>42</v>
      </c>
      <c r="O207" s="19" t="str">
        <f t="shared" si="3"/>
        <v>Order online</v>
      </c>
      <c r="P207" s="97" t="s">
        <v>68</v>
      </c>
      <c r="Q207" s="13" t="s">
        <v>700</v>
      </c>
      <c r="R207" t="s">
        <v>701</v>
      </c>
      <c r="S207" s="20">
        <v>0</v>
      </c>
      <c r="T207" s="21" t="s">
        <v>38</v>
      </c>
    </row>
    <row r="208" spans="1:20" x14ac:dyDescent="0.35">
      <c r="A208" s="13" t="s">
        <v>702</v>
      </c>
      <c r="B208" s="13"/>
      <c r="C208" s="13"/>
      <c r="D208" s="13" t="s">
        <v>703</v>
      </c>
      <c r="E208" s="13">
        <v>6</v>
      </c>
      <c r="F208" s="14">
        <v>0.75</v>
      </c>
      <c r="G208" s="13" t="s">
        <v>14874</v>
      </c>
      <c r="H208" s="14">
        <v>12</v>
      </c>
      <c r="I208" s="15" t="s">
        <v>32</v>
      </c>
      <c r="J208" s="16">
        <v>89.699999999999989</v>
      </c>
      <c r="K208" s="16">
        <v>14.95</v>
      </c>
      <c r="L208" s="17" t="s">
        <v>704</v>
      </c>
      <c r="M208" s="163" t="str">
        <f>IFERROR(GETPIVOTDATA("Tot. Bottles",'- Ordine Aggregato -'!$A$1,"sku anker",A208),"")</f>
        <v/>
      </c>
      <c r="N208" s="18" t="s">
        <v>67</v>
      </c>
      <c r="O208" s="19" t="str">
        <f t="shared" si="3"/>
        <v>Order online</v>
      </c>
      <c r="P208" s="97" t="s">
        <v>355</v>
      </c>
      <c r="Q208" s="13" t="s">
        <v>705</v>
      </c>
      <c r="R208" t="s">
        <v>42</v>
      </c>
      <c r="S208" s="20">
        <v>14.95</v>
      </c>
      <c r="T208" s="21" t="s">
        <v>38</v>
      </c>
    </row>
    <row r="209" spans="1:20" x14ac:dyDescent="0.35">
      <c r="A209" s="96" t="s">
        <v>706</v>
      </c>
      <c r="D209" s="13" t="s">
        <v>707</v>
      </c>
      <c r="E209" s="13">
        <v>6</v>
      </c>
      <c r="F209" s="14">
        <v>0.75</v>
      </c>
      <c r="G209" s="13" t="s">
        <v>14874</v>
      </c>
      <c r="H209" s="14">
        <v>12.5</v>
      </c>
      <c r="I209" s="15" t="s">
        <v>32</v>
      </c>
      <c r="J209" s="16">
        <v>119.69999999999999</v>
      </c>
      <c r="K209" s="16">
        <v>19.95</v>
      </c>
      <c r="L209" s="17" t="s">
        <v>704</v>
      </c>
      <c r="M209" s="163" t="str">
        <f>IFERROR(GETPIVOTDATA("Tot. Bottles",'- Ordine Aggregato -'!$A$1,"sku anker",A209),"")</f>
        <v/>
      </c>
      <c r="N209" s="18" t="s">
        <v>42</v>
      </c>
      <c r="O209" s="19" t="str">
        <f t="shared" si="3"/>
        <v>Order online</v>
      </c>
      <c r="P209" s="97" t="s">
        <v>355</v>
      </c>
      <c r="Q209" s="13" t="s">
        <v>705</v>
      </c>
      <c r="R209" t="s">
        <v>42</v>
      </c>
      <c r="S209" s="20">
        <v>0</v>
      </c>
      <c r="T209" s="21" t="s">
        <v>38</v>
      </c>
    </row>
    <row r="210" spans="1:20" x14ac:dyDescent="0.35">
      <c r="A210" s="13" t="s">
        <v>708</v>
      </c>
      <c r="B210" s="13"/>
      <c r="C210" s="13"/>
      <c r="D210" s="13" t="s">
        <v>709</v>
      </c>
      <c r="E210" s="13">
        <v>6</v>
      </c>
      <c r="F210" s="14">
        <v>0.75</v>
      </c>
      <c r="G210" s="13" t="s">
        <v>14874</v>
      </c>
      <c r="H210" s="14">
        <v>12.5</v>
      </c>
      <c r="I210" s="15" t="s">
        <v>32</v>
      </c>
      <c r="J210" s="16">
        <v>75</v>
      </c>
      <c r="K210" s="16">
        <v>12.5</v>
      </c>
      <c r="L210" s="17" t="s">
        <v>710</v>
      </c>
      <c r="M210" s="163" t="str">
        <f>IFERROR(GETPIVOTDATA("Tot. Bottles",'- Ordine Aggregato -'!$A$1,"sku anker",A210),"")</f>
        <v/>
      </c>
      <c r="N210" s="18" t="s">
        <v>42</v>
      </c>
      <c r="O210" s="19" t="str">
        <f t="shared" si="3"/>
        <v>Order online</v>
      </c>
      <c r="P210" s="97" t="s">
        <v>355</v>
      </c>
      <c r="Q210" s="13" t="s">
        <v>705</v>
      </c>
      <c r="R210" t="s">
        <v>42</v>
      </c>
      <c r="S210" s="20">
        <v>0</v>
      </c>
      <c r="T210" s="21" t="s">
        <v>38</v>
      </c>
    </row>
    <row r="211" spans="1:20" x14ac:dyDescent="0.35">
      <c r="A211" s="96" t="s">
        <v>711</v>
      </c>
      <c r="D211" s="13" t="s">
        <v>712</v>
      </c>
      <c r="E211" s="13">
        <v>6</v>
      </c>
      <c r="F211" s="14">
        <v>1</v>
      </c>
      <c r="G211" s="13" t="s">
        <v>14874</v>
      </c>
      <c r="H211" s="14">
        <v>16.5</v>
      </c>
      <c r="I211" s="15" t="s">
        <v>32</v>
      </c>
      <c r="J211" s="16">
        <v>115.5</v>
      </c>
      <c r="K211" s="16">
        <v>19.25</v>
      </c>
      <c r="L211" s="17" t="s">
        <v>713</v>
      </c>
      <c r="M211" s="163" t="str">
        <f>IFERROR(GETPIVOTDATA("Tot. Bottles",'- Ordine Aggregato -'!$A$1,"sku anker",A211),"")</f>
        <v/>
      </c>
      <c r="N211" s="18" t="s">
        <v>42</v>
      </c>
      <c r="O211" s="19" t="str">
        <f t="shared" si="3"/>
        <v>Order online</v>
      </c>
      <c r="P211" s="97" t="s">
        <v>355</v>
      </c>
      <c r="Q211" s="13" t="s">
        <v>714</v>
      </c>
      <c r="R211" t="s">
        <v>715</v>
      </c>
      <c r="S211" s="20">
        <v>0</v>
      </c>
      <c r="T211" s="21" t="s">
        <v>38</v>
      </c>
    </row>
    <row r="212" spans="1:20" x14ac:dyDescent="0.35">
      <c r="A212" s="96" t="s">
        <v>716</v>
      </c>
      <c r="B212" s="96"/>
      <c r="C212" s="96"/>
      <c r="D212" s="13" t="s">
        <v>717</v>
      </c>
      <c r="E212" s="13">
        <v>6</v>
      </c>
      <c r="F212" s="14">
        <v>0.7</v>
      </c>
      <c r="G212" s="13" t="s">
        <v>31</v>
      </c>
      <c r="H212" s="14">
        <v>38</v>
      </c>
      <c r="I212" s="15" t="s">
        <v>32</v>
      </c>
      <c r="J212" s="16">
        <v>29.400000000000002</v>
      </c>
      <c r="K212" s="16">
        <v>4.9000000000000004</v>
      </c>
      <c r="L212" s="17" t="s">
        <v>718</v>
      </c>
      <c r="M212" s="163" t="str">
        <f>IFERROR(GETPIVOTDATA("Tot. Bottles",'- Ordine Aggregato -'!$A$1,"sku anker",A212),"")</f>
        <v/>
      </c>
      <c r="N212" s="18" t="s">
        <v>42</v>
      </c>
      <c r="O212" s="19" t="str">
        <f t="shared" si="3"/>
        <v>Order online</v>
      </c>
      <c r="P212" s="97" t="s">
        <v>355</v>
      </c>
      <c r="Q212" s="13" t="s">
        <v>719</v>
      </c>
      <c r="R212" t="s">
        <v>720</v>
      </c>
      <c r="S212" s="20">
        <v>0</v>
      </c>
      <c r="T212" s="21" t="s">
        <v>38</v>
      </c>
    </row>
    <row r="213" spans="1:20" x14ac:dyDescent="0.35">
      <c r="A213" s="96" t="s">
        <v>721</v>
      </c>
      <c r="B213" s="96"/>
      <c r="C213" s="96"/>
      <c r="D213" s="13" t="s">
        <v>14944</v>
      </c>
      <c r="E213" s="13">
        <v>6</v>
      </c>
      <c r="F213" s="14">
        <v>0.7</v>
      </c>
      <c r="G213" s="13" t="s">
        <v>31</v>
      </c>
      <c r="H213" s="14">
        <v>38</v>
      </c>
      <c r="I213" s="15" t="s">
        <v>32</v>
      </c>
      <c r="J213" s="16">
        <v>27</v>
      </c>
      <c r="K213" s="16">
        <v>4.5</v>
      </c>
      <c r="L213" s="17" t="s">
        <v>718</v>
      </c>
      <c r="M213" s="163" t="str">
        <f>IFERROR(GETPIVOTDATA("Tot. Bottles",'- Ordine Aggregato -'!$A$1,"sku anker",A213),"")</f>
        <v/>
      </c>
      <c r="N213" s="18" t="s">
        <v>34</v>
      </c>
      <c r="O213" s="19" t="str">
        <f t="shared" si="3"/>
        <v>Order online</v>
      </c>
      <c r="P213" s="97" t="s">
        <v>355</v>
      </c>
      <c r="Q213" s="13" t="s">
        <v>722</v>
      </c>
      <c r="R213" t="s">
        <v>723</v>
      </c>
      <c r="S213" s="20">
        <v>0</v>
      </c>
      <c r="T213" s="21" t="s">
        <v>38</v>
      </c>
    </row>
    <row r="214" spans="1:20" x14ac:dyDescent="0.35">
      <c r="A214" s="13" t="s">
        <v>724</v>
      </c>
      <c r="B214" s="13"/>
      <c r="C214" s="13"/>
      <c r="D214" s="13" t="s">
        <v>725</v>
      </c>
      <c r="E214" s="13">
        <v>6</v>
      </c>
      <c r="F214" s="14">
        <v>0.7</v>
      </c>
      <c r="G214" s="13" t="s">
        <v>14874</v>
      </c>
      <c r="H214" s="14">
        <v>38</v>
      </c>
      <c r="I214" s="15" t="s">
        <v>32</v>
      </c>
      <c r="J214" s="16">
        <v>29.400000000000002</v>
      </c>
      <c r="K214" s="16">
        <v>4.9000000000000004</v>
      </c>
      <c r="L214" s="17" t="s">
        <v>718</v>
      </c>
      <c r="M214" s="163" t="str">
        <f>IFERROR(GETPIVOTDATA("Tot. Bottles",'- Ordine Aggregato -'!$A$1,"sku anker",A214),"")</f>
        <v/>
      </c>
      <c r="N214" s="18" t="s">
        <v>42</v>
      </c>
      <c r="O214" s="19" t="str">
        <f t="shared" si="3"/>
        <v>Order online</v>
      </c>
      <c r="P214" s="97" t="s">
        <v>355</v>
      </c>
      <c r="Q214" s="13" t="s">
        <v>726</v>
      </c>
      <c r="R214" t="s">
        <v>727</v>
      </c>
      <c r="S214" s="20">
        <v>0</v>
      </c>
      <c r="T214" s="21" t="s">
        <v>38</v>
      </c>
    </row>
    <row r="215" spans="1:20" x14ac:dyDescent="0.35">
      <c r="A215" s="13" t="s">
        <v>728</v>
      </c>
      <c r="B215" s="13"/>
      <c r="C215" s="13"/>
      <c r="D215" s="13" t="s">
        <v>729</v>
      </c>
      <c r="E215" s="13">
        <v>6</v>
      </c>
      <c r="F215" s="14">
        <v>0.7</v>
      </c>
      <c r="G215" s="13" t="s">
        <v>46</v>
      </c>
      <c r="H215" s="14">
        <v>38</v>
      </c>
      <c r="I215" s="15" t="s">
        <v>32</v>
      </c>
      <c r="J215" s="16">
        <v>29.400000000000002</v>
      </c>
      <c r="K215" s="16">
        <v>4.9000000000000004</v>
      </c>
      <c r="L215" s="17" t="s">
        <v>718</v>
      </c>
      <c r="M215" s="163" t="str">
        <f>IFERROR(GETPIVOTDATA("Tot. Bottles",'- Ordine Aggregato -'!$A$1,"sku anker",A215),"")</f>
        <v/>
      </c>
      <c r="N215" s="18" t="s">
        <v>42</v>
      </c>
      <c r="O215" s="19" t="str">
        <f t="shared" si="3"/>
        <v>Order online</v>
      </c>
      <c r="P215" s="97" t="s">
        <v>355</v>
      </c>
      <c r="Q215" s="13" t="s">
        <v>730</v>
      </c>
      <c r="R215" t="s">
        <v>731</v>
      </c>
      <c r="S215" s="20">
        <v>0</v>
      </c>
      <c r="T215" s="21" t="s">
        <v>38</v>
      </c>
    </row>
    <row r="216" spans="1:20" x14ac:dyDescent="0.35">
      <c r="A216" s="13" t="s">
        <v>732</v>
      </c>
      <c r="B216" s="13"/>
      <c r="C216" s="13"/>
      <c r="D216" s="13" t="s">
        <v>733</v>
      </c>
      <c r="E216" s="13">
        <v>6</v>
      </c>
      <c r="F216" s="14">
        <v>0.7</v>
      </c>
      <c r="G216" s="13" t="s">
        <v>46</v>
      </c>
      <c r="H216" s="14">
        <v>38</v>
      </c>
      <c r="I216" s="15" t="s">
        <v>32</v>
      </c>
      <c r="J216" s="16">
        <v>29.400000000000002</v>
      </c>
      <c r="K216" s="16">
        <v>4.9000000000000004</v>
      </c>
      <c r="L216" s="17" t="s">
        <v>718</v>
      </c>
      <c r="M216" s="163" t="str">
        <f>IFERROR(GETPIVOTDATA("Tot. Bottles",'- Ordine Aggregato -'!$A$1,"sku anker",A216),"")</f>
        <v/>
      </c>
      <c r="N216" s="18" t="s">
        <v>42</v>
      </c>
      <c r="O216" s="19" t="str">
        <f t="shared" si="3"/>
        <v>Order online</v>
      </c>
      <c r="P216" s="97" t="s">
        <v>355</v>
      </c>
      <c r="Q216" s="13" t="s">
        <v>734</v>
      </c>
      <c r="R216" t="s">
        <v>735</v>
      </c>
      <c r="S216" s="20">
        <v>0</v>
      </c>
      <c r="T216" s="21" t="s">
        <v>38</v>
      </c>
    </row>
    <row r="217" spans="1:20" x14ac:dyDescent="0.35">
      <c r="A217" s="96" t="s">
        <v>736</v>
      </c>
      <c r="D217" s="13" t="s">
        <v>737</v>
      </c>
      <c r="E217" s="13">
        <v>6</v>
      </c>
      <c r="F217" s="14">
        <v>0.7</v>
      </c>
      <c r="G217" s="13" t="s">
        <v>46</v>
      </c>
      <c r="H217" s="14">
        <v>38</v>
      </c>
      <c r="I217" s="15" t="s">
        <v>32</v>
      </c>
      <c r="J217" s="16">
        <v>29.700000000000003</v>
      </c>
      <c r="K217" s="16">
        <v>4.95</v>
      </c>
      <c r="L217" s="17" t="s">
        <v>718</v>
      </c>
      <c r="M217" s="163" t="str">
        <f>IFERROR(GETPIVOTDATA("Tot. Bottles",'- Ordine Aggregato -'!$A$1,"sku anker",A217),"")</f>
        <v/>
      </c>
      <c r="N217" s="18" t="s">
        <v>42</v>
      </c>
      <c r="O217" s="19" t="str">
        <f t="shared" si="3"/>
        <v>Order online</v>
      </c>
      <c r="P217" s="97" t="s">
        <v>355</v>
      </c>
      <c r="Q217" s="13" t="s">
        <v>738</v>
      </c>
      <c r="R217" t="s">
        <v>739</v>
      </c>
      <c r="S217" s="20">
        <v>0</v>
      </c>
      <c r="T217" s="21" t="s">
        <v>38</v>
      </c>
    </row>
    <row r="218" spans="1:20" x14ac:dyDescent="0.35">
      <c r="A218" s="13" t="s">
        <v>14835</v>
      </c>
      <c r="B218" s="13"/>
      <c r="C218" s="13"/>
      <c r="D218" s="13" t="s">
        <v>14836</v>
      </c>
      <c r="E218" s="13">
        <v>6</v>
      </c>
      <c r="F218" s="14">
        <v>0.7</v>
      </c>
      <c r="G218" s="13" t="s">
        <v>46</v>
      </c>
      <c r="H218" s="14">
        <v>43</v>
      </c>
      <c r="I218" s="15" t="s">
        <v>32</v>
      </c>
      <c r="J218" s="16">
        <v>135</v>
      </c>
      <c r="K218" s="16">
        <v>22.5</v>
      </c>
      <c r="L218" s="17" t="s">
        <v>448</v>
      </c>
      <c r="M218" s="163" t="str">
        <f>IFERROR(GETPIVOTDATA("Tot. Bottles",'- Ordine Aggregato -'!$A$1,"sku anker",A218),"")</f>
        <v/>
      </c>
      <c r="N218" s="18" t="s">
        <v>42</v>
      </c>
      <c r="O218" s="19" t="str">
        <f t="shared" si="3"/>
        <v>Order online</v>
      </c>
      <c r="P218" s="97" t="s">
        <v>146</v>
      </c>
      <c r="Q218" s="13" t="s">
        <v>14945</v>
      </c>
      <c r="R218" t="s">
        <v>14946</v>
      </c>
      <c r="S218" s="20">
        <v>0</v>
      </c>
      <c r="T218" s="21" t="s">
        <v>38</v>
      </c>
    </row>
    <row r="219" spans="1:20" x14ac:dyDescent="0.35">
      <c r="A219" s="13" t="s">
        <v>740</v>
      </c>
      <c r="B219" s="13"/>
      <c r="C219" s="13"/>
      <c r="D219" s="13" t="s">
        <v>741</v>
      </c>
      <c r="E219" s="13">
        <v>6</v>
      </c>
      <c r="F219" s="14">
        <v>0.7</v>
      </c>
      <c r="G219" s="13" t="s">
        <v>31</v>
      </c>
      <c r="H219" s="14">
        <v>43</v>
      </c>
      <c r="I219" s="15" t="s">
        <v>32</v>
      </c>
      <c r="J219" s="16">
        <v>279</v>
      </c>
      <c r="K219" s="16">
        <v>46.5</v>
      </c>
      <c r="L219" s="17" t="s">
        <v>448</v>
      </c>
      <c r="M219" s="163" t="str">
        <f>IFERROR(GETPIVOTDATA("Tot. Bottles",'- Ordine Aggregato -'!$A$1,"sku anker",A219),"")</f>
        <v/>
      </c>
      <c r="N219" s="18" t="s">
        <v>42</v>
      </c>
      <c r="O219" s="19" t="str">
        <f t="shared" si="3"/>
        <v>Order online</v>
      </c>
      <c r="P219" s="97" t="s">
        <v>146</v>
      </c>
      <c r="Q219" s="13" t="s">
        <v>742</v>
      </c>
      <c r="R219" t="s">
        <v>743</v>
      </c>
      <c r="S219" s="20">
        <v>0</v>
      </c>
      <c r="T219" s="21" t="s">
        <v>38</v>
      </c>
    </row>
    <row r="220" spans="1:20" x14ac:dyDescent="0.35">
      <c r="A220" s="96" t="s">
        <v>744</v>
      </c>
      <c r="B220" s="96"/>
      <c r="C220" s="96"/>
      <c r="D220" s="13" t="s">
        <v>745</v>
      </c>
      <c r="E220" s="13">
        <v>6</v>
      </c>
      <c r="F220" s="14">
        <v>0.7</v>
      </c>
      <c r="G220" s="13" t="s">
        <v>31</v>
      </c>
      <c r="H220" s="14">
        <v>40</v>
      </c>
      <c r="I220" s="15" t="s">
        <v>32</v>
      </c>
      <c r="J220" s="16">
        <v>28.5</v>
      </c>
      <c r="K220" s="16">
        <v>4.75</v>
      </c>
      <c r="L220" s="17" t="s">
        <v>448</v>
      </c>
      <c r="M220" s="163" t="str">
        <f>IFERROR(GETPIVOTDATA("Tot. Bottles",'- Ordine Aggregato -'!$A$1,"sku anker",A220),"")</f>
        <v/>
      </c>
      <c r="N220" s="18" t="s">
        <v>34</v>
      </c>
      <c r="O220" s="19" t="str">
        <f t="shared" si="3"/>
        <v>Order online</v>
      </c>
      <c r="P220" s="97" t="s">
        <v>146</v>
      </c>
      <c r="Q220" s="13" t="s">
        <v>746</v>
      </c>
      <c r="R220" t="s">
        <v>747</v>
      </c>
      <c r="S220" s="20">
        <v>0</v>
      </c>
      <c r="T220" s="21" t="s">
        <v>38</v>
      </c>
    </row>
    <row r="221" spans="1:20" x14ac:dyDescent="0.35">
      <c r="A221" s="96" t="s">
        <v>748</v>
      </c>
      <c r="D221" s="13" t="s">
        <v>749</v>
      </c>
      <c r="E221" s="13">
        <v>6</v>
      </c>
      <c r="F221" s="14">
        <v>0.7</v>
      </c>
      <c r="G221" s="13" t="s">
        <v>14873</v>
      </c>
      <c r="H221" s="14">
        <v>40</v>
      </c>
      <c r="I221" s="15" t="s">
        <v>32</v>
      </c>
      <c r="J221" s="16">
        <v>31.5</v>
      </c>
      <c r="K221" s="16">
        <v>5.25</v>
      </c>
      <c r="L221" s="17" t="s">
        <v>448</v>
      </c>
      <c r="M221" s="163" t="str">
        <f>IFERROR(GETPIVOTDATA("Tot. Bottles",'- Ordine Aggregato -'!$A$1,"sku anker",A221),"")</f>
        <v/>
      </c>
      <c r="N221" s="18" t="s">
        <v>34</v>
      </c>
      <c r="O221" s="19" t="str">
        <f t="shared" si="3"/>
        <v>Order online</v>
      </c>
      <c r="P221" s="97" t="s">
        <v>146</v>
      </c>
      <c r="Q221" s="13" t="s">
        <v>750</v>
      </c>
      <c r="R221" t="s">
        <v>751</v>
      </c>
      <c r="S221" s="20">
        <v>0</v>
      </c>
      <c r="T221" s="21" t="s">
        <v>38</v>
      </c>
    </row>
    <row r="222" spans="1:20" x14ac:dyDescent="0.35">
      <c r="A222" s="13" t="s">
        <v>752</v>
      </c>
      <c r="B222" s="13"/>
      <c r="C222" s="13"/>
      <c r="D222" s="13" t="s">
        <v>753</v>
      </c>
      <c r="E222" s="13">
        <v>6</v>
      </c>
      <c r="F222" s="14">
        <v>0.7</v>
      </c>
      <c r="G222" s="13" t="s">
        <v>14874</v>
      </c>
      <c r="H222" s="14">
        <v>14</v>
      </c>
      <c r="I222" s="15" t="s">
        <v>32</v>
      </c>
      <c r="J222" s="16">
        <v>45</v>
      </c>
      <c r="K222" s="16">
        <v>7.5</v>
      </c>
      <c r="L222" s="17" t="s">
        <v>399</v>
      </c>
      <c r="M222" s="163" t="str">
        <f>IFERROR(GETPIVOTDATA("Tot. Bottles",'- Ordine Aggregato -'!$A$1,"sku anker",A222),"")</f>
        <v/>
      </c>
      <c r="N222" s="18" t="s">
        <v>42</v>
      </c>
      <c r="O222" s="19" t="str">
        <f t="shared" si="3"/>
        <v>Order online</v>
      </c>
      <c r="P222" s="97" t="s">
        <v>68</v>
      </c>
      <c r="Q222" s="13" t="s">
        <v>754</v>
      </c>
      <c r="R222" t="s">
        <v>755</v>
      </c>
      <c r="S222" s="20">
        <v>0</v>
      </c>
      <c r="T222" s="21" t="s">
        <v>38</v>
      </c>
    </row>
    <row r="223" spans="1:20" x14ac:dyDescent="0.35">
      <c r="A223" s="96" t="s">
        <v>756</v>
      </c>
      <c r="D223" s="13" t="s">
        <v>757</v>
      </c>
      <c r="E223" s="13">
        <v>6</v>
      </c>
      <c r="F223" s="14">
        <v>0.7</v>
      </c>
      <c r="G223" s="13" t="s">
        <v>31</v>
      </c>
      <c r="H223" s="14">
        <v>11</v>
      </c>
      <c r="I223" s="15" t="s">
        <v>32</v>
      </c>
      <c r="J223" s="16">
        <v>44.099999999999994</v>
      </c>
      <c r="K223" s="16">
        <v>7.35</v>
      </c>
      <c r="L223" s="17" t="s">
        <v>558</v>
      </c>
      <c r="M223" s="163" t="str">
        <f>IFERROR(GETPIVOTDATA("Tot. Bottles",'- Ordine Aggregato -'!$A$1,"sku anker",A223),"")</f>
        <v/>
      </c>
      <c r="N223" s="18" t="s">
        <v>42</v>
      </c>
      <c r="O223" s="19" t="str">
        <f t="shared" si="3"/>
        <v>Order online</v>
      </c>
      <c r="P223" s="97" t="s">
        <v>355</v>
      </c>
      <c r="Q223" s="13" t="s">
        <v>758</v>
      </c>
      <c r="R223" t="s">
        <v>759</v>
      </c>
      <c r="S223" s="20">
        <v>0</v>
      </c>
      <c r="T223" s="21" t="s">
        <v>38</v>
      </c>
    </row>
    <row r="224" spans="1:20" x14ac:dyDescent="0.35">
      <c r="A224" s="96" t="s">
        <v>760</v>
      </c>
      <c r="D224" s="13" t="s">
        <v>757</v>
      </c>
      <c r="E224" s="13">
        <v>6</v>
      </c>
      <c r="F224" s="14">
        <v>1</v>
      </c>
      <c r="G224" s="13" t="s">
        <v>31</v>
      </c>
      <c r="H224" s="14">
        <v>11</v>
      </c>
      <c r="I224" s="15" t="s">
        <v>32</v>
      </c>
      <c r="J224" s="16">
        <v>54</v>
      </c>
      <c r="K224" s="16">
        <v>9</v>
      </c>
      <c r="L224" s="17" t="s">
        <v>558</v>
      </c>
      <c r="M224" s="163" t="str">
        <f>IFERROR(GETPIVOTDATA("Tot. Bottles",'- Ordine Aggregato -'!$A$1,"sku anker",A224),"")</f>
        <v/>
      </c>
      <c r="N224" s="18" t="s">
        <v>42</v>
      </c>
      <c r="O224" s="19" t="str">
        <f t="shared" si="3"/>
        <v>Order online</v>
      </c>
      <c r="P224" s="97" t="s">
        <v>355</v>
      </c>
      <c r="Q224" s="13" t="s">
        <v>761</v>
      </c>
      <c r="R224" t="s">
        <v>762</v>
      </c>
      <c r="S224" s="20">
        <v>0</v>
      </c>
      <c r="T224" s="21" t="s">
        <v>38</v>
      </c>
    </row>
    <row r="225" spans="1:20" x14ac:dyDescent="0.35">
      <c r="A225" s="13" t="s">
        <v>763</v>
      </c>
      <c r="B225" s="13"/>
      <c r="C225" s="13"/>
      <c r="D225" s="13" t="s">
        <v>757</v>
      </c>
      <c r="E225" s="13">
        <v>1</v>
      </c>
      <c r="F225" s="14">
        <v>3</v>
      </c>
      <c r="G225" s="13" t="s">
        <v>31</v>
      </c>
      <c r="H225" s="14">
        <v>11</v>
      </c>
      <c r="I225" s="15" t="s">
        <v>32</v>
      </c>
      <c r="J225" s="16">
        <v>40.5</v>
      </c>
      <c r="K225" s="16">
        <v>40.5</v>
      </c>
      <c r="L225" s="17" t="s">
        <v>558</v>
      </c>
      <c r="M225" s="163" t="str">
        <f>IFERROR(GETPIVOTDATA("Tot. Bottles",'- Ordine Aggregato -'!$A$1,"sku anker",A225),"")</f>
        <v/>
      </c>
      <c r="N225" s="18" t="s">
        <v>34</v>
      </c>
      <c r="O225" s="19" t="str">
        <f t="shared" si="3"/>
        <v>Order online</v>
      </c>
      <c r="P225" s="97" t="s">
        <v>355</v>
      </c>
      <c r="Q225" s="13" t="s">
        <v>764</v>
      </c>
      <c r="R225" t="s">
        <v>42</v>
      </c>
      <c r="S225" s="20">
        <v>0</v>
      </c>
      <c r="T225" s="21" t="s">
        <v>38</v>
      </c>
    </row>
    <row r="226" spans="1:20" x14ac:dyDescent="0.35">
      <c r="A226" s="96" t="s">
        <v>765</v>
      </c>
      <c r="D226" s="13" t="s">
        <v>766</v>
      </c>
      <c r="E226" s="13">
        <v>24</v>
      </c>
      <c r="F226" s="14">
        <v>200</v>
      </c>
      <c r="G226" s="13" t="s">
        <v>767</v>
      </c>
      <c r="H226" s="14">
        <v>9</v>
      </c>
      <c r="I226" s="15" t="s">
        <v>32</v>
      </c>
      <c r="J226" s="16">
        <v>38.400000000000006</v>
      </c>
      <c r="K226" s="16">
        <v>1.6</v>
      </c>
      <c r="L226" s="17" t="s">
        <v>768</v>
      </c>
      <c r="M226" s="163" t="str">
        <f>IFERROR(GETPIVOTDATA("Tot. Bottles",'- Ordine Aggregato -'!$A$1,"sku anker",A226),"")</f>
        <v/>
      </c>
      <c r="N226" s="18" t="s">
        <v>42</v>
      </c>
      <c r="O226" s="19" t="str">
        <f t="shared" si="3"/>
        <v>Order online</v>
      </c>
      <c r="P226" s="97" t="s">
        <v>355</v>
      </c>
      <c r="Q226" s="13" t="s">
        <v>769</v>
      </c>
      <c r="R226" t="s">
        <v>770</v>
      </c>
      <c r="S226" s="20">
        <v>0</v>
      </c>
      <c r="T226" s="21" t="s">
        <v>38</v>
      </c>
    </row>
    <row r="227" spans="1:20" x14ac:dyDescent="0.35">
      <c r="A227" s="96" t="s">
        <v>771</v>
      </c>
      <c r="D227" s="13" t="s">
        <v>772</v>
      </c>
      <c r="E227" s="13">
        <v>6</v>
      </c>
      <c r="F227" s="14">
        <v>0.7</v>
      </c>
      <c r="G227" s="13" t="s">
        <v>14874</v>
      </c>
      <c r="H227" s="14">
        <v>43</v>
      </c>
      <c r="I227" s="15" t="s">
        <v>32</v>
      </c>
      <c r="J227" s="16">
        <v>225</v>
      </c>
      <c r="K227" s="16">
        <v>37.5</v>
      </c>
      <c r="L227" s="17" t="s">
        <v>104</v>
      </c>
      <c r="M227" s="163" t="str">
        <f>IFERROR(GETPIVOTDATA("Tot. Bottles",'- Ordine Aggregato -'!$A$1,"sku anker",A227),"")</f>
        <v/>
      </c>
      <c r="N227" s="18" t="s">
        <v>34</v>
      </c>
      <c r="O227" s="19" t="str">
        <f t="shared" si="3"/>
        <v>Order online</v>
      </c>
      <c r="P227" s="97" t="s">
        <v>773</v>
      </c>
      <c r="Q227" s="13" t="s">
        <v>774</v>
      </c>
      <c r="R227" t="s">
        <v>775</v>
      </c>
      <c r="S227" s="20">
        <v>0</v>
      </c>
      <c r="T227" s="21" t="s">
        <v>38</v>
      </c>
    </row>
    <row r="228" spans="1:20" x14ac:dyDescent="0.35">
      <c r="A228" s="96" t="s">
        <v>14506</v>
      </c>
      <c r="B228" s="96"/>
      <c r="C228" s="96"/>
      <c r="D228" s="13" t="s">
        <v>14507</v>
      </c>
      <c r="E228" s="13">
        <v>3</v>
      </c>
      <c r="F228" s="14">
        <v>0.7</v>
      </c>
      <c r="G228" s="13" t="s">
        <v>14874</v>
      </c>
      <c r="H228" s="14">
        <v>43</v>
      </c>
      <c r="I228" s="15" t="s">
        <v>32</v>
      </c>
      <c r="J228" s="16">
        <v>70.5</v>
      </c>
      <c r="K228" s="16">
        <v>23.5</v>
      </c>
      <c r="L228" s="17" t="s">
        <v>1143</v>
      </c>
      <c r="M228" s="163" t="str">
        <f>IFERROR(GETPIVOTDATA("Tot. Bottles",'- Ordine Aggregato -'!$A$1,"sku anker",A228),"")</f>
        <v/>
      </c>
      <c r="N228" s="18" t="s">
        <v>42</v>
      </c>
      <c r="O228" s="19" t="str">
        <f t="shared" si="3"/>
        <v>Order online</v>
      </c>
      <c r="P228" s="97" t="s">
        <v>773</v>
      </c>
      <c r="Q228" s="13" t="s">
        <v>14947</v>
      </c>
      <c r="R228" t="s">
        <v>14948</v>
      </c>
      <c r="S228" s="20">
        <v>0</v>
      </c>
      <c r="T228" s="21" t="s">
        <v>38</v>
      </c>
    </row>
    <row r="229" spans="1:20" x14ac:dyDescent="0.35">
      <c r="A229" s="13" t="s">
        <v>776</v>
      </c>
      <c r="B229" s="13"/>
      <c r="C229" s="13"/>
      <c r="D229" s="13" t="s">
        <v>777</v>
      </c>
      <c r="E229" s="13">
        <v>6</v>
      </c>
      <c r="F229" s="14">
        <v>0.7</v>
      </c>
      <c r="G229" s="13" t="s">
        <v>14874</v>
      </c>
      <c r="H229" s="14">
        <v>43</v>
      </c>
      <c r="I229" s="15" t="s">
        <v>32</v>
      </c>
      <c r="J229" s="16">
        <v>135</v>
      </c>
      <c r="K229" s="16">
        <v>22.5</v>
      </c>
      <c r="L229" s="17" t="s">
        <v>104</v>
      </c>
      <c r="M229" s="163" t="str">
        <f>IFERROR(GETPIVOTDATA("Tot. Bottles",'- Ordine Aggregato -'!$A$1,"sku anker",A229),"")</f>
        <v/>
      </c>
      <c r="N229" s="18" t="s">
        <v>42</v>
      </c>
      <c r="O229" s="19" t="str">
        <f t="shared" si="3"/>
        <v>Order online</v>
      </c>
      <c r="P229" s="97" t="s">
        <v>773</v>
      </c>
      <c r="Q229" s="13" t="s">
        <v>778</v>
      </c>
      <c r="R229" t="s">
        <v>779</v>
      </c>
      <c r="S229" s="20">
        <v>0</v>
      </c>
      <c r="T229" s="21" t="s">
        <v>38</v>
      </c>
    </row>
    <row r="230" spans="1:20" x14ac:dyDescent="0.35">
      <c r="A230" s="96" t="s">
        <v>14837</v>
      </c>
      <c r="D230" s="13" t="s">
        <v>14838</v>
      </c>
      <c r="E230" s="13">
        <v>6</v>
      </c>
      <c r="F230" s="14">
        <v>0.7</v>
      </c>
      <c r="G230" s="13" t="s">
        <v>14874</v>
      </c>
      <c r="H230" s="14">
        <v>43</v>
      </c>
      <c r="I230" s="15" t="s">
        <v>32</v>
      </c>
      <c r="J230" s="16">
        <v>539.70000000000005</v>
      </c>
      <c r="K230" s="16">
        <v>89.95</v>
      </c>
      <c r="L230" s="17" t="s">
        <v>104</v>
      </c>
      <c r="M230" s="163" t="str">
        <f>IFERROR(GETPIVOTDATA("Tot. Bottles",'- Ordine Aggregato -'!$A$1,"sku anker",A230),"")</f>
        <v/>
      </c>
      <c r="N230" s="18" t="s">
        <v>42</v>
      </c>
      <c r="O230" s="19" t="str">
        <f t="shared" si="3"/>
        <v>Order online</v>
      </c>
      <c r="P230" s="97" t="s">
        <v>773</v>
      </c>
      <c r="Q230" s="13" t="s">
        <v>14949</v>
      </c>
      <c r="R230" t="s">
        <v>14950</v>
      </c>
      <c r="S230" s="20">
        <v>0</v>
      </c>
      <c r="T230" s="21" t="s">
        <v>38</v>
      </c>
    </row>
    <row r="231" spans="1:20" x14ac:dyDescent="0.35">
      <c r="A231" s="96" t="s">
        <v>780</v>
      </c>
      <c r="D231" s="13" t="s">
        <v>14839</v>
      </c>
      <c r="E231" s="13">
        <v>6</v>
      </c>
      <c r="F231" s="14">
        <v>0.7</v>
      </c>
      <c r="G231" s="13" t="s">
        <v>14874</v>
      </c>
      <c r="H231" s="14">
        <v>43</v>
      </c>
      <c r="I231" s="15" t="s">
        <v>32</v>
      </c>
      <c r="J231" s="16">
        <v>105</v>
      </c>
      <c r="K231" s="16">
        <v>17.5</v>
      </c>
      <c r="L231" s="17" t="s">
        <v>104</v>
      </c>
      <c r="M231" s="163" t="str">
        <f>IFERROR(GETPIVOTDATA("Tot. Bottles",'- Ordine Aggregato -'!$A$1,"sku anker",A231),"")</f>
        <v/>
      </c>
      <c r="N231" s="18" t="s">
        <v>42</v>
      </c>
      <c r="O231" s="19" t="str">
        <f t="shared" si="3"/>
        <v>Order online</v>
      </c>
      <c r="P231" s="97" t="s">
        <v>773</v>
      </c>
      <c r="Q231" s="13" t="s">
        <v>781</v>
      </c>
      <c r="R231" t="s">
        <v>782</v>
      </c>
      <c r="S231" s="20">
        <v>0</v>
      </c>
      <c r="T231" s="21" t="s">
        <v>38</v>
      </c>
    </row>
    <row r="232" spans="1:20" x14ac:dyDescent="0.35">
      <c r="A232" s="96" t="s">
        <v>783</v>
      </c>
      <c r="D232" s="13" t="s">
        <v>784</v>
      </c>
      <c r="E232" s="13">
        <v>6</v>
      </c>
      <c r="F232" s="14">
        <v>0.7</v>
      </c>
      <c r="G232" s="13" t="s">
        <v>46</v>
      </c>
      <c r="H232" s="14">
        <v>40</v>
      </c>
      <c r="I232" s="15" t="s">
        <v>32</v>
      </c>
      <c r="J232" s="16">
        <v>95.699999999999989</v>
      </c>
      <c r="K232" s="16">
        <v>15.95</v>
      </c>
      <c r="L232" s="17" t="s">
        <v>104</v>
      </c>
      <c r="M232" s="163" t="str">
        <f>IFERROR(GETPIVOTDATA("Tot. Bottles",'- Ordine Aggregato -'!$A$1,"sku anker",A232),"")</f>
        <v/>
      </c>
      <c r="N232" s="18" t="s">
        <v>42</v>
      </c>
      <c r="O232" s="19" t="str">
        <f t="shared" si="3"/>
        <v>Order online</v>
      </c>
      <c r="P232" s="97" t="s">
        <v>773</v>
      </c>
      <c r="Q232" s="13" t="s">
        <v>785</v>
      </c>
      <c r="R232" t="s">
        <v>786</v>
      </c>
      <c r="S232" s="20">
        <v>0</v>
      </c>
      <c r="T232" s="21" t="s">
        <v>38</v>
      </c>
    </row>
    <row r="233" spans="1:20" x14ac:dyDescent="0.35">
      <c r="A233" s="13" t="s">
        <v>787</v>
      </c>
      <c r="B233" s="13"/>
      <c r="C233" s="13"/>
      <c r="D233" s="13" t="s">
        <v>788</v>
      </c>
      <c r="E233" s="13">
        <v>12</v>
      </c>
      <c r="F233" s="14">
        <v>0.5</v>
      </c>
      <c r="G233" s="13" t="s">
        <v>31</v>
      </c>
      <c r="H233" s="14">
        <v>40</v>
      </c>
      <c r="I233" s="15" t="s">
        <v>32</v>
      </c>
      <c r="J233" s="16">
        <v>174</v>
      </c>
      <c r="K233" s="16">
        <v>14.5</v>
      </c>
      <c r="L233" s="17" t="s">
        <v>61</v>
      </c>
      <c r="M233" s="163" t="str">
        <f>IFERROR(GETPIVOTDATA("Tot. Bottles",'- Ordine Aggregato -'!$A$1,"sku anker",A233),"")</f>
        <v/>
      </c>
      <c r="N233" s="18" t="s">
        <v>34</v>
      </c>
      <c r="O233" s="19" t="str">
        <f t="shared" si="3"/>
        <v>Order online</v>
      </c>
      <c r="P233" s="97" t="s">
        <v>789</v>
      </c>
      <c r="Q233" s="13" t="s">
        <v>790</v>
      </c>
      <c r="R233" t="s">
        <v>791</v>
      </c>
      <c r="S233" s="20">
        <v>0</v>
      </c>
      <c r="T233" s="21" t="s">
        <v>38</v>
      </c>
    </row>
    <row r="234" spans="1:20" x14ac:dyDescent="0.35">
      <c r="A234" s="13" t="s">
        <v>792</v>
      </c>
      <c r="B234" s="13"/>
      <c r="C234" s="13"/>
      <c r="D234" s="13" t="s">
        <v>788</v>
      </c>
      <c r="E234" s="13">
        <v>12</v>
      </c>
      <c r="F234" s="14">
        <v>0.7</v>
      </c>
      <c r="G234" s="13" t="s">
        <v>14874</v>
      </c>
      <c r="H234" s="14">
        <v>40</v>
      </c>
      <c r="I234" s="15" t="s">
        <v>32</v>
      </c>
      <c r="J234" s="16">
        <v>216</v>
      </c>
      <c r="K234" s="16">
        <v>18</v>
      </c>
      <c r="L234" s="17" t="s">
        <v>61</v>
      </c>
      <c r="M234" s="163" t="str">
        <f>IFERROR(GETPIVOTDATA("Tot. Bottles",'- Ordine Aggregato -'!$A$1,"sku anker",A234),"")</f>
        <v/>
      </c>
      <c r="N234" s="18" t="s">
        <v>42</v>
      </c>
      <c r="O234" s="19" t="str">
        <f t="shared" si="3"/>
        <v>Order online</v>
      </c>
      <c r="P234" s="97" t="s">
        <v>789</v>
      </c>
      <c r="Q234" s="13" t="s">
        <v>793</v>
      </c>
      <c r="R234" t="s">
        <v>794</v>
      </c>
      <c r="S234" s="20">
        <v>0</v>
      </c>
      <c r="T234" s="21" t="s">
        <v>38</v>
      </c>
    </row>
    <row r="235" spans="1:20" x14ac:dyDescent="0.35">
      <c r="A235" s="13" t="s">
        <v>795</v>
      </c>
      <c r="B235" s="13"/>
      <c r="C235" s="13"/>
      <c r="D235" s="13" t="s">
        <v>796</v>
      </c>
      <c r="E235" s="13">
        <v>6</v>
      </c>
      <c r="F235" s="14">
        <v>0.7</v>
      </c>
      <c r="G235" s="13" t="s">
        <v>31</v>
      </c>
      <c r="H235" s="14">
        <v>40</v>
      </c>
      <c r="I235" s="15" t="s">
        <v>32</v>
      </c>
      <c r="J235" s="16">
        <v>327</v>
      </c>
      <c r="K235" s="16">
        <v>54.5</v>
      </c>
      <c r="L235" s="17" t="s">
        <v>61</v>
      </c>
      <c r="M235" s="163" t="str">
        <f>IFERROR(GETPIVOTDATA("Tot. Bottles",'- Ordine Aggregato -'!$A$1,"sku anker",A235),"")</f>
        <v/>
      </c>
      <c r="N235" s="18" t="s">
        <v>34</v>
      </c>
      <c r="O235" s="19" t="str">
        <f t="shared" si="3"/>
        <v>Order online</v>
      </c>
      <c r="P235" s="97" t="s">
        <v>789</v>
      </c>
      <c r="Q235" s="13" t="s">
        <v>797</v>
      </c>
      <c r="R235" t="s">
        <v>798</v>
      </c>
      <c r="S235" s="20">
        <v>0</v>
      </c>
      <c r="T235" s="21" t="s">
        <v>38</v>
      </c>
    </row>
    <row r="236" spans="1:20" x14ac:dyDescent="0.35">
      <c r="A236" s="13" t="s">
        <v>799</v>
      </c>
      <c r="B236" s="13"/>
      <c r="C236" s="13"/>
      <c r="D236" s="13" t="s">
        <v>800</v>
      </c>
      <c r="E236" s="13">
        <v>12</v>
      </c>
      <c r="F236" s="14">
        <v>0.7</v>
      </c>
      <c r="G236" s="13" t="s">
        <v>31</v>
      </c>
      <c r="H236" s="14">
        <v>40</v>
      </c>
      <c r="I236" s="15" t="s">
        <v>32</v>
      </c>
      <c r="J236" s="16">
        <v>126</v>
      </c>
      <c r="K236" s="16">
        <v>10.5</v>
      </c>
      <c r="L236" s="17" t="s">
        <v>61</v>
      </c>
      <c r="M236" s="163" t="str">
        <f>IFERROR(GETPIVOTDATA("Tot. Bottles",'- Ordine Aggregato -'!$A$1,"sku anker",A236),"")</f>
        <v/>
      </c>
      <c r="N236" s="18" t="s">
        <v>42</v>
      </c>
      <c r="O236" s="19" t="str">
        <f t="shared" si="3"/>
        <v>Order online</v>
      </c>
      <c r="P236" s="97" t="s">
        <v>789</v>
      </c>
      <c r="Q236" s="13" t="s">
        <v>801</v>
      </c>
      <c r="R236" t="s">
        <v>802</v>
      </c>
      <c r="S236" s="20">
        <v>0</v>
      </c>
      <c r="T236" s="21" t="s">
        <v>38</v>
      </c>
    </row>
    <row r="237" spans="1:20" x14ac:dyDescent="0.35">
      <c r="A237" s="96" t="s">
        <v>803</v>
      </c>
      <c r="B237" s="96"/>
      <c r="C237" s="96"/>
      <c r="D237" s="13" t="s">
        <v>804</v>
      </c>
      <c r="E237" s="13">
        <v>12</v>
      </c>
      <c r="F237" s="14">
        <v>0.7</v>
      </c>
      <c r="G237" s="13" t="s">
        <v>46</v>
      </c>
      <c r="H237" s="14">
        <v>35</v>
      </c>
      <c r="I237" s="15" t="s">
        <v>32</v>
      </c>
      <c r="J237" s="16">
        <v>150.60000000000002</v>
      </c>
      <c r="K237" s="16">
        <v>12.55</v>
      </c>
      <c r="L237" s="17" t="s">
        <v>61</v>
      </c>
      <c r="M237" s="163" t="str">
        <f>IFERROR(GETPIVOTDATA("Tot. Bottles",'- Ordine Aggregato -'!$A$1,"sku anker",A237),"")</f>
        <v/>
      </c>
      <c r="N237" s="18" t="s">
        <v>42</v>
      </c>
      <c r="O237" s="19" t="str">
        <f t="shared" si="3"/>
        <v>Order online</v>
      </c>
      <c r="P237" s="97" t="s">
        <v>789</v>
      </c>
      <c r="Q237" s="13" t="s">
        <v>805</v>
      </c>
      <c r="R237" t="s">
        <v>806</v>
      </c>
      <c r="S237" s="20">
        <v>0</v>
      </c>
      <c r="T237" s="21" t="s">
        <v>38</v>
      </c>
    </row>
    <row r="238" spans="1:20" x14ac:dyDescent="0.35">
      <c r="A238" s="96" t="s">
        <v>807</v>
      </c>
      <c r="D238" s="13" t="s">
        <v>808</v>
      </c>
      <c r="E238" s="13">
        <v>12</v>
      </c>
      <c r="F238" s="14">
        <v>0.7</v>
      </c>
      <c r="G238" s="13" t="s">
        <v>14874</v>
      </c>
      <c r="H238" s="14">
        <v>18</v>
      </c>
      <c r="I238" s="15" t="s">
        <v>32</v>
      </c>
      <c r="J238" s="16">
        <v>102</v>
      </c>
      <c r="K238" s="16">
        <v>8.5</v>
      </c>
      <c r="L238" s="17" t="s">
        <v>502</v>
      </c>
      <c r="M238" s="163" t="str">
        <f>IFERROR(GETPIVOTDATA("Tot. Bottles",'- Ordine Aggregato -'!$A$1,"sku anker",A238),"")</f>
        <v/>
      </c>
      <c r="N238" s="18" t="s">
        <v>42</v>
      </c>
      <c r="O238" s="19" t="str">
        <f t="shared" si="3"/>
        <v>Order online</v>
      </c>
      <c r="P238" s="97" t="s">
        <v>146</v>
      </c>
      <c r="Q238" s="13" t="s">
        <v>809</v>
      </c>
      <c r="R238" t="s">
        <v>810</v>
      </c>
      <c r="S238" s="20">
        <v>0</v>
      </c>
      <c r="T238" s="21" t="s">
        <v>38</v>
      </c>
    </row>
    <row r="239" spans="1:20" x14ac:dyDescent="0.35">
      <c r="A239" s="96" t="s">
        <v>811</v>
      </c>
      <c r="B239" s="96"/>
      <c r="C239" s="96"/>
      <c r="D239" s="13" t="s">
        <v>812</v>
      </c>
      <c r="E239" s="13">
        <v>6</v>
      </c>
      <c r="F239" s="14">
        <v>0.7</v>
      </c>
      <c r="G239" s="13" t="s">
        <v>31</v>
      </c>
      <c r="H239" s="14">
        <v>46</v>
      </c>
      <c r="I239" s="15" t="s">
        <v>32</v>
      </c>
      <c r="J239" s="16">
        <v>219</v>
      </c>
      <c r="K239" s="16">
        <v>36.5</v>
      </c>
      <c r="L239" s="17" t="s">
        <v>145</v>
      </c>
      <c r="M239" s="163" t="str">
        <f>IFERROR(GETPIVOTDATA("Tot. Bottles",'- Ordine Aggregato -'!$A$1,"sku anker",A239),"")</f>
        <v/>
      </c>
      <c r="N239" s="18" t="s">
        <v>42</v>
      </c>
      <c r="O239" s="19" t="str">
        <f t="shared" si="3"/>
        <v>Order online</v>
      </c>
      <c r="P239" s="97" t="s">
        <v>146</v>
      </c>
      <c r="Q239" s="13" t="s">
        <v>813</v>
      </c>
      <c r="R239" t="s">
        <v>814</v>
      </c>
      <c r="S239" s="20">
        <v>0</v>
      </c>
      <c r="T239" s="21" t="s">
        <v>38</v>
      </c>
    </row>
    <row r="240" spans="1:20" x14ac:dyDescent="0.35">
      <c r="A240" s="96" t="s">
        <v>14951</v>
      </c>
      <c r="B240" s="96"/>
      <c r="C240" s="96"/>
      <c r="D240" s="13" t="s">
        <v>14952</v>
      </c>
      <c r="E240" s="13">
        <v>6</v>
      </c>
      <c r="F240" s="14">
        <v>0.7</v>
      </c>
      <c r="G240" s="13" t="s">
        <v>14874</v>
      </c>
      <c r="H240" s="14">
        <v>46</v>
      </c>
      <c r="I240" s="15" t="s">
        <v>32</v>
      </c>
      <c r="J240" s="16">
        <v>555</v>
      </c>
      <c r="K240" s="16">
        <v>92.5</v>
      </c>
      <c r="L240" s="17" t="s">
        <v>145</v>
      </c>
      <c r="M240" s="163" t="str">
        <f>IFERROR(GETPIVOTDATA("Tot. Bottles",'- Ordine Aggregato -'!$A$1,"sku anker",A240),"")</f>
        <v/>
      </c>
      <c r="N240" s="18" t="s">
        <v>34</v>
      </c>
      <c r="O240" s="19" t="str">
        <f t="shared" si="3"/>
        <v>Order online</v>
      </c>
      <c r="P240" s="97" t="s">
        <v>146</v>
      </c>
      <c r="Q240" s="13" t="s">
        <v>14953</v>
      </c>
      <c r="R240" t="s">
        <v>14954</v>
      </c>
      <c r="S240" s="20">
        <v>0</v>
      </c>
      <c r="T240" s="21" t="s">
        <v>38</v>
      </c>
    </row>
    <row r="241" spans="1:20" x14ac:dyDescent="0.35">
      <c r="A241" s="96" t="s">
        <v>14955</v>
      </c>
      <c r="D241" s="13" t="s">
        <v>14956</v>
      </c>
      <c r="E241" s="13">
        <v>6</v>
      </c>
      <c r="F241" s="14">
        <v>0.7</v>
      </c>
      <c r="G241" s="13" t="s">
        <v>46</v>
      </c>
      <c r="H241" s="14">
        <v>46</v>
      </c>
      <c r="I241" s="15" t="s">
        <v>32</v>
      </c>
      <c r="J241" s="16">
        <v>570</v>
      </c>
      <c r="K241" s="16">
        <v>95</v>
      </c>
      <c r="L241" s="17" t="s">
        <v>4515</v>
      </c>
      <c r="M241" s="163" t="str">
        <f>IFERROR(GETPIVOTDATA("Tot. Bottles",'- Ordine Aggregato -'!$A$1,"sku anker",A241),"")</f>
        <v/>
      </c>
      <c r="N241" s="18" t="s">
        <v>42</v>
      </c>
      <c r="O241" s="19" t="str">
        <f t="shared" si="3"/>
        <v>Order online</v>
      </c>
      <c r="P241" s="97" t="s">
        <v>146</v>
      </c>
      <c r="Q241" s="13" t="s">
        <v>14953</v>
      </c>
      <c r="R241" t="s">
        <v>14957</v>
      </c>
      <c r="S241" s="20">
        <v>0</v>
      </c>
      <c r="T241" s="21" t="s">
        <v>38</v>
      </c>
    </row>
    <row r="242" spans="1:20" x14ac:dyDescent="0.35">
      <c r="A242" s="13" t="s">
        <v>815</v>
      </c>
      <c r="B242" s="13"/>
      <c r="C242" s="13"/>
      <c r="D242" s="13" t="s">
        <v>816</v>
      </c>
      <c r="E242" s="13">
        <v>6</v>
      </c>
      <c r="F242" s="14">
        <v>0.7</v>
      </c>
      <c r="G242" s="13" t="s">
        <v>46</v>
      </c>
      <c r="H242" s="14">
        <v>46.2</v>
      </c>
      <c r="I242" s="15" t="s">
        <v>32</v>
      </c>
      <c r="J242" s="16">
        <v>1290</v>
      </c>
      <c r="K242" s="16">
        <v>215</v>
      </c>
      <c r="L242" s="17" t="s">
        <v>145</v>
      </c>
      <c r="M242" s="163" t="str">
        <f>IFERROR(GETPIVOTDATA("Tot. Bottles",'- Ordine Aggregato -'!$A$1,"sku anker",A242),"")</f>
        <v/>
      </c>
      <c r="N242" s="18" t="s">
        <v>42</v>
      </c>
      <c r="O242" s="19" t="str">
        <f t="shared" si="3"/>
        <v>Order online</v>
      </c>
      <c r="P242" s="97" t="s">
        <v>146</v>
      </c>
      <c r="Q242" s="13" t="s">
        <v>817</v>
      </c>
      <c r="R242" t="s">
        <v>818</v>
      </c>
      <c r="S242" s="20">
        <v>0</v>
      </c>
      <c r="T242" s="21" t="s">
        <v>38</v>
      </c>
    </row>
    <row r="243" spans="1:20" x14ac:dyDescent="0.35">
      <c r="A243" s="96" t="s">
        <v>819</v>
      </c>
      <c r="D243" s="13" t="s">
        <v>820</v>
      </c>
      <c r="E243" s="13">
        <v>6</v>
      </c>
      <c r="F243" s="14">
        <v>0.7</v>
      </c>
      <c r="G243" s="13" t="s">
        <v>46</v>
      </c>
      <c r="H243" s="14">
        <v>51</v>
      </c>
      <c r="I243" s="15" t="s">
        <v>32</v>
      </c>
      <c r="J243" s="16">
        <v>8100</v>
      </c>
      <c r="K243" s="16">
        <v>1350</v>
      </c>
      <c r="L243" s="17" t="s">
        <v>145</v>
      </c>
      <c r="M243" s="163">
        <f>IFERROR(GETPIVOTDATA("Tot. Bottles",'- Ordine Aggregato -'!$A$1,"sku anker",A243),"")</f>
        <v>12</v>
      </c>
      <c r="N243" s="18" t="s">
        <v>67</v>
      </c>
      <c r="O243" s="19" t="str">
        <f t="shared" si="3"/>
        <v>Order online</v>
      </c>
      <c r="P243" s="97" t="s">
        <v>146</v>
      </c>
      <c r="Q243" s="13" t="s">
        <v>821</v>
      </c>
      <c r="R243" t="s">
        <v>822</v>
      </c>
      <c r="S243" s="20">
        <v>1350</v>
      </c>
      <c r="T243" s="21" t="s">
        <v>38</v>
      </c>
    </row>
    <row r="244" spans="1:20" x14ac:dyDescent="0.35">
      <c r="A244" s="96" t="s">
        <v>823</v>
      </c>
      <c r="B244" s="96"/>
      <c r="C244" s="96"/>
      <c r="D244" s="13" t="s">
        <v>824</v>
      </c>
      <c r="E244" s="13">
        <v>1</v>
      </c>
      <c r="F244" s="14">
        <v>0.7</v>
      </c>
      <c r="G244" s="13" t="s">
        <v>14874</v>
      </c>
      <c r="H244" s="14">
        <v>46</v>
      </c>
      <c r="I244" s="15" t="s">
        <v>32</v>
      </c>
      <c r="J244" s="16">
        <v>875</v>
      </c>
      <c r="K244" s="16">
        <v>875</v>
      </c>
      <c r="L244" s="17" t="s">
        <v>145</v>
      </c>
      <c r="M244" s="163" t="str">
        <f>IFERROR(GETPIVOTDATA("Tot. Bottles",'- Ordine Aggregato -'!$A$1,"sku anker",A244),"")</f>
        <v/>
      </c>
      <c r="N244" s="18" t="s">
        <v>34</v>
      </c>
      <c r="O244" s="19" t="str">
        <f t="shared" si="3"/>
        <v>Order online</v>
      </c>
      <c r="P244" s="97" t="s">
        <v>146</v>
      </c>
      <c r="Q244" s="13" t="s">
        <v>825</v>
      </c>
      <c r="R244" t="s">
        <v>42</v>
      </c>
      <c r="S244" s="20">
        <v>0</v>
      </c>
      <c r="T244" s="21" t="s">
        <v>38</v>
      </c>
    </row>
    <row r="245" spans="1:20" x14ac:dyDescent="0.35">
      <c r="A245" s="13" t="s">
        <v>826</v>
      </c>
      <c r="B245" s="13"/>
      <c r="C245" s="13"/>
      <c r="D245" s="13" t="s">
        <v>827</v>
      </c>
      <c r="E245" s="13">
        <v>6</v>
      </c>
      <c r="F245" s="14">
        <v>0.7</v>
      </c>
      <c r="G245" s="13" t="s">
        <v>14874</v>
      </c>
      <c r="H245" s="14">
        <v>47.4</v>
      </c>
      <c r="I245" s="15" t="s">
        <v>32</v>
      </c>
      <c r="J245" s="16">
        <v>150</v>
      </c>
      <c r="K245" s="16">
        <v>25</v>
      </c>
      <c r="L245" s="17" t="s">
        <v>145</v>
      </c>
      <c r="M245" s="163" t="str">
        <f>IFERROR(GETPIVOTDATA("Tot. Bottles",'- Ordine Aggregato -'!$A$1,"sku anker",A245),"")</f>
        <v/>
      </c>
      <c r="N245" s="18" t="s">
        <v>67</v>
      </c>
      <c r="O245" s="19" t="str">
        <f t="shared" si="3"/>
        <v>Order online</v>
      </c>
      <c r="P245" s="97" t="s">
        <v>146</v>
      </c>
      <c r="Q245" s="13" t="s">
        <v>828</v>
      </c>
      <c r="R245" t="s">
        <v>829</v>
      </c>
      <c r="S245" s="20">
        <v>25</v>
      </c>
      <c r="T245" s="21" t="s">
        <v>38</v>
      </c>
    </row>
    <row r="246" spans="1:20" x14ac:dyDescent="0.35">
      <c r="A246" s="13" t="s">
        <v>14640</v>
      </c>
      <c r="B246" s="13"/>
      <c r="C246" s="13"/>
      <c r="D246" s="13" t="s">
        <v>830</v>
      </c>
      <c r="E246" s="13">
        <v>6</v>
      </c>
      <c r="F246" s="14">
        <v>0.7</v>
      </c>
      <c r="G246" s="13" t="s">
        <v>31</v>
      </c>
      <c r="H246" s="14">
        <v>46.6</v>
      </c>
      <c r="I246" s="15" t="s">
        <v>32</v>
      </c>
      <c r="J246" s="16">
        <v>195</v>
      </c>
      <c r="K246" s="16">
        <v>32.5</v>
      </c>
      <c r="L246" s="17" t="s">
        <v>145</v>
      </c>
      <c r="M246" s="163" t="str">
        <f>IFERROR(GETPIVOTDATA("Tot. Bottles",'- Ordine Aggregato -'!$A$1,"sku anker",A246),"")</f>
        <v/>
      </c>
      <c r="N246" s="18" t="s">
        <v>42</v>
      </c>
      <c r="O246" s="19" t="str">
        <f t="shared" si="3"/>
        <v>Order online</v>
      </c>
      <c r="P246" s="97" t="s">
        <v>146</v>
      </c>
      <c r="Q246" s="13" t="s">
        <v>14958</v>
      </c>
      <c r="R246" t="s">
        <v>14959</v>
      </c>
      <c r="S246" s="20">
        <v>0</v>
      </c>
      <c r="T246" s="21" t="s">
        <v>38</v>
      </c>
    </row>
    <row r="247" spans="1:20" x14ac:dyDescent="0.35">
      <c r="A247" s="96" t="s">
        <v>831</v>
      </c>
      <c r="D247" s="13" t="s">
        <v>832</v>
      </c>
      <c r="E247" s="13">
        <v>6</v>
      </c>
      <c r="F247" s="14">
        <v>0.7</v>
      </c>
      <c r="G247" s="13" t="s">
        <v>46</v>
      </c>
      <c r="H247" s="14">
        <v>46</v>
      </c>
      <c r="I247" s="15" t="s">
        <v>32</v>
      </c>
      <c r="J247" s="16">
        <v>870</v>
      </c>
      <c r="K247" s="16">
        <v>145</v>
      </c>
      <c r="L247" s="17" t="s">
        <v>145</v>
      </c>
      <c r="M247" s="163" t="str">
        <f>IFERROR(GETPIVOTDATA("Tot. Bottles",'- Ordine Aggregato -'!$A$1,"sku anker",A247),"")</f>
        <v/>
      </c>
      <c r="N247" s="18" t="s">
        <v>67</v>
      </c>
      <c r="O247" s="19" t="str">
        <f t="shared" si="3"/>
        <v>Order online</v>
      </c>
      <c r="P247" s="97" t="s">
        <v>146</v>
      </c>
      <c r="Q247" s="13" t="s">
        <v>833</v>
      </c>
      <c r="R247" t="s">
        <v>834</v>
      </c>
      <c r="S247" s="20">
        <v>145</v>
      </c>
      <c r="T247" s="21" t="s">
        <v>38</v>
      </c>
    </row>
    <row r="248" spans="1:20" x14ac:dyDescent="0.35">
      <c r="A248" s="13" t="s">
        <v>835</v>
      </c>
      <c r="B248" s="13"/>
      <c r="C248" s="13"/>
      <c r="D248" s="13" t="s">
        <v>836</v>
      </c>
      <c r="E248" s="13">
        <v>6</v>
      </c>
      <c r="F248" s="14">
        <v>0.7</v>
      </c>
      <c r="G248" s="13" t="s">
        <v>31</v>
      </c>
      <c r="H248" s="14">
        <v>57.1</v>
      </c>
      <c r="I248" s="15" t="s">
        <v>32</v>
      </c>
      <c r="J248" s="16">
        <v>345</v>
      </c>
      <c r="K248" s="16">
        <v>57.5</v>
      </c>
      <c r="L248" s="17" t="s">
        <v>145</v>
      </c>
      <c r="M248" s="163" t="str">
        <f>IFERROR(GETPIVOTDATA("Tot. Bottles",'- Ordine Aggregato -'!$A$1,"sku anker",A248),"")</f>
        <v/>
      </c>
      <c r="N248" s="18" t="s">
        <v>67</v>
      </c>
      <c r="O248" s="19" t="str">
        <f t="shared" si="3"/>
        <v>Order online</v>
      </c>
      <c r="P248" s="97" t="s">
        <v>146</v>
      </c>
      <c r="Q248" s="13" t="s">
        <v>837</v>
      </c>
      <c r="R248" t="s">
        <v>838</v>
      </c>
      <c r="S248" s="20">
        <v>57.5</v>
      </c>
      <c r="T248" s="21" t="s">
        <v>38</v>
      </c>
    </row>
    <row r="249" spans="1:20" x14ac:dyDescent="0.35">
      <c r="A249" s="96" t="s">
        <v>839</v>
      </c>
      <c r="D249" s="13" t="s">
        <v>840</v>
      </c>
      <c r="E249" s="13">
        <v>6</v>
      </c>
      <c r="F249" s="14">
        <v>0.6</v>
      </c>
      <c r="G249" s="13" t="s">
        <v>46</v>
      </c>
      <c r="H249" s="14">
        <v>46.66</v>
      </c>
      <c r="I249" s="15" t="s">
        <v>32</v>
      </c>
      <c r="J249" s="16">
        <v>318</v>
      </c>
      <c r="K249" s="16">
        <v>53</v>
      </c>
      <c r="L249" s="17" t="s">
        <v>384</v>
      </c>
      <c r="M249" s="163" t="str">
        <f>IFERROR(GETPIVOTDATA("Tot. Bottles",'- Ordine Aggregato -'!$A$1,"sku anker",A249),"")</f>
        <v/>
      </c>
      <c r="N249" s="18" t="s">
        <v>42</v>
      </c>
      <c r="O249" s="19" t="str">
        <f t="shared" si="3"/>
        <v>Order online</v>
      </c>
      <c r="P249" s="97" t="s">
        <v>146</v>
      </c>
      <c r="Q249" s="13" t="s">
        <v>841</v>
      </c>
      <c r="R249" t="s">
        <v>842</v>
      </c>
      <c r="S249" s="20">
        <v>0</v>
      </c>
      <c r="T249" s="21" t="s">
        <v>38</v>
      </c>
    </row>
    <row r="250" spans="1:20" x14ac:dyDescent="0.35">
      <c r="A250" s="96" t="s">
        <v>843</v>
      </c>
      <c r="B250" s="96"/>
      <c r="C250" s="96"/>
      <c r="D250" s="13" t="s">
        <v>844</v>
      </c>
      <c r="E250" s="13">
        <v>6</v>
      </c>
      <c r="F250" s="14">
        <v>1</v>
      </c>
      <c r="G250" s="13" t="s">
        <v>14874</v>
      </c>
      <c r="H250" s="14">
        <v>46</v>
      </c>
      <c r="I250" s="15" t="s">
        <v>32</v>
      </c>
      <c r="J250" s="16">
        <v>531</v>
      </c>
      <c r="K250" s="16">
        <v>88.5</v>
      </c>
      <c r="L250" s="17" t="s">
        <v>145</v>
      </c>
      <c r="M250" s="163" t="str">
        <f>IFERROR(GETPIVOTDATA("Tot. Bottles",'- Ordine Aggregato -'!$A$1,"sku anker",A250),"")</f>
        <v/>
      </c>
      <c r="N250" s="18" t="s">
        <v>42</v>
      </c>
      <c r="O250" s="19" t="str">
        <f t="shared" si="3"/>
        <v>Order online</v>
      </c>
      <c r="P250" s="97" t="s">
        <v>146</v>
      </c>
      <c r="Q250" s="13" t="s">
        <v>845</v>
      </c>
      <c r="R250" t="s">
        <v>846</v>
      </c>
      <c r="S250" s="20">
        <v>0</v>
      </c>
      <c r="T250" s="21" t="s">
        <v>38</v>
      </c>
    </row>
    <row r="251" spans="1:20" x14ac:dyDescent="0.35">
      <c r="A251" s="96" t="s">
        <v>847</v>
      </c>
      <c r="D251" s="13" t="s">
        <v>848</v>
      </c>
      <c r="E251" s="13">
        <v>6</v>
      </c>
      <c r="F251" s="14">
        <v>0.7</v>
      </c>
      <c r="G251" s="13" t="s">
        <v>31</v>
      </c>
      <c r="H251" s="14">
        <v>54.2</v>
      </c>
      <c r="I251" s="15" t="s">
        <v>32</v>
      </c>
      <c r="J251" s="16">
        <v>327</v>
      </c>
      <c r="K251" s="16">
        <v>54.5</v>
      </c>
      <c r="L251" s="17" t="s">
        <v>145</v>
      </c>
      <c r="M251" s="163" t="str">
        <f>IFERROR(GETPIVOTDATA("Tot. Bottles",'- Ordine Aggregato -'!$A$1,"sku anker",A251),"")</f>
        <v/>
      </c>
      <c r="N251" s="18" t="s">
        <v>42</v>
      </c>
      <c r="O251" s="19" t="str">
        <f t="shared" si="3"/>
        <v>Order online</v>
      </c>
      <c r="P251" s="97" t="s">
        <v>146</v>
      </c>
      <c r="Q251" s="13" t="s">
        <v>849</v>
      </c>
      <c r="R251" t="s">
        <v>850</v>
      </c>
      <c r="S251" s="20">
        <v>0</v>
      </c>
      <c r="T251" s="21" t="s">
        <v>38</v>
      </c>
    </row>
    <row r="252" spans="1:20" x14ac:dyDescent="0.35">
      <c r="A252" s="13" t="s">
        <v>851</v>
      </c>
      <c r="B252" s="13"/>
      <c r="C252" s="13"/>
      <c r="D252" s="13" t="s">
        <v>852</v>
      </c>
      <c r="E252" s="13">
        <v>6</v>
      </c>
      <c r="F252" s="14">
        <v>0.7</v>
      </c>
      <c r="G252" s="13" t="s">
        <v>31</v>
      </c>
      <c r="H252" s="14">
        <v>46</v>
      </c>
      <c r="I252" s="15" t="s">
        <v>32</v>
      </c>
      <c r="J252" s="16">
        <v>175.5</v>
      </c>
      <c r="K252" s="16">
        <v>29.25</v>
      </c>
      <c r="L252" s="17" t="s">
        <v>145</v>
      </c>
      <c r="M252" s="163" t="str">
        <f>IFERROR(GETPIVOTDATA("Tot. Bottles",'- Ordine Aggregato -'!$A$1,"sku anker",A252),"")</f>
        <v/>
      </c>
      <c r="N252" s="18" t="s">
        <v>42</v>
      </c>
      <c r="O252" s="19" t="str">
        <f t="shared" si="3"/>
        <v>Order online</v>
      </c>
      <c r="P252" s="97" t="s">
        <v>146</v>
      </c>
      <c r="Q252" s="13" t="s">
        <v>853</v>
      </c>
      <c r="R252" t="s">
        <v>854</v>
      </c>
      <c r="S252" s="20">
        <v>0</v>
      </c>
      <c r="T252" s="21" t="s">
        <v>38</v>
      </c>
    </row>
    <row r="253" spans="1:20" x14ac:dyDescent="0.35">
      <c r="A253" s="96" t="s">
        <v>855</v>
      </c>
      <c r="B253" s="96"/>
      <c r="C253" s="96"/>
      <c r="D253" s="13" t="s">
        <v>856</v>
      </c>
      <c r="E253" s="13">
        <v>6</v>
      </c>
      <c r="F253" s="14">
        <v>0.7</v>
      </c>
      <c r="G253" s="13" t="s">
        <v>31</v>
      </c>
      <c r="H253" s="14">
        <v>40</v>
      </c>
      <c r="I253" s="15" t="s">
        <v>32</v>
      </c>
      <c r="J253" s="16">
        <v>77.699999999999989</v>
      </c>
      <c r="K253" s="16">
        <v>12.95</v>
      </c>
      <c r="L253" s="17" t="s">
        <v>145</v>
      </c>
      <c r="M253" s="163" t="str">
        <f>IFERROR(GETPIVOTDATA("Tot. Bottles",'- Ordine Aggregato -'!$A$1,"sku anker",A253),"")</f>
        <v/>
      </c>
      <c r="N253" s="18" t="s">
        <v>67</v>
      </c>
      <c r="O253" s="19" t="str">
        <f t="shared" si="3"/>
        <v>Order online</v>
      </c>
      <c r="P253" s="97" t="s">
        <v>146</v>
      </c>
      <c r="Q253" s="13" t="s">
        <v>857</v>
      </c>
      <c r="R253" t="s">
        <v>858</v>
      </c>
      <c r="S253" s="20">
        <v>12.95</v>
      </c>
      <c r="T253" s="21" t="s">
        <v>38</v>
      </c>
    </row>
    <row r="254" spans="1:20" x14ac:dyDescent="0.35">
      <c r="A254" s="96" t="s">
        <v>859</v>
      </c>
      <c r="B254" s="96"/>
      <c r="C254" s="96"/>
      <c r="D254" s="13" t="s">
        <v>860</v>
      </c>
      <c r="E254" s="13">
        <v>6</v>
      </c>
      <c r="F254" s="14">
        <v>1</v>
      </c>
      <c r="G254" s="13" t="s">
        <v>14874</v>
      </c>
      <c r="H254" s="14">
        <v>40</v>
      </c>
      <c r="I254" s="15" t="s">
        <v>32</v>
      </c>
      <c r="J254" s="16">
        <v>135</v>
      </c>
      <c r="K254" s="16">
        <v>22.5</v>
      </c>
      <c r="L254" s="17" t="s">
        <v>145</v>
      </c>
      <c r="M254" s="163" t="str">
        <f>IFERROR(GETPIVOTDATA("Tot. Bottles",'- Ordine Aggregato -'!$A$1,"sku anker",A254),"")</f>
        <v/>
      </c>
      <c r="N254" s="18" t="s">
        <v>42</v>
      </c>
      <c r="O254" s="19" t="str">
        <f t="shared" si="3"/>
        <v>Order online</v>
      </c>
      <c r="P254" s="97" t="s">
        <v>146</v>
      </c>
      <c r="Q254" s="13" t="s">
        <v>861</v>
      </c>
      <c r="R254" t="s">
        <v>862</v>
      </c>
      <c r="S254" s="20">
        <v>0</v>
      </c>
      <c r="T254" s="21" t="s">
        <v>38</v>
      </c>
    </row>
    <row r="255" spans="1:20" x14ac:dyDescent="0.35">
      <c r="A255" s="96" t="s">
        <v>864</v>
      </c>
      <c r="B255" s="96"/>
      <c r="C255" s="96"/>
      <c r="D255" s="13" t="s">
        <v>865</v>
      </c>
      <c r="E255" s="13">
        <v>6</v>
      </c>
      <c r="F255" s="14">
        <v>0.75</v>
      </c>
      <c r="G255" s="13" t="s">
        <v>14874</v>
      </c>
      <c r="H255" s="14">
        <v>12.5</v>
      </c>
      <c r="I255" s="15" t="s">
        <v>32</v>
      </c>
      <c r="J255" s="16">
        <v>1332</v>
      </c>
      <c r="K255" s="16">
        <v>222</v>
      </c>
      <c r="L255" s="17" t="s">
        <v>863</v>
      </c>
      <c r="M255" s="163" t="str">
        <f>IFERROR(GETPIVOTDATA("Tot. Bottles",'- Ordine Aggregato -'!$A$1,"sku anker",A255),"")</f>
        <v/>
      </c>
      <c r="N255" s="18" t="s">
        <v>42</v>
      </c>
      <c r="O255" s="19" t="str">
        <f t="shared" si="3"/>
        <v>Order online</v>
      </c>
      <c r="P255" s="97" t="s">
        <v>225</v>
      </c>
      <c r="Q255" s="13" t="s">
        <v>866</v>
      </c>
      <c r="R255" t="s">
        <v>867</v>
      </c>
      <c r="S255" s="20">
        <v>0</v>
      </c>
      <c r="T255" s="21" t="s">
        <v>38</v>
      </c>
    </row>
    <row r="256" spans="1:20" x14ac:dyDescent="0.35">
      <c r="A256" s="96" t="s">
        <v>14960</v>
      </c>
      <c r="D256" s="13" t="s">
        <v>869</v>
      </c>
      <c r="E256" s="13">
        <v>6</v>
      </c>
      <c r="F256" s="14">
        <v>0.75</v>
      </c>
      <c r="G256" s="13" t="s">
        <v>14874</v>
      </c>
      <c r="H256" s="14">
        <v>12.5</v>
      </c>
      <c r="I256" s="15" t="s">
        <v>32</v>
      </c>
      <c r="J256" s="16">
        <v>1368</v>
      </c>
      <c r="K256" s="16">
        <v>228</v>
      </c>
      <c r="L256" s="17" t="s">
        <v>863</v>
      </c>
      <c r="M256" s="163" t="str">
        <f>IFERROR(GETPIVOTDATA("Tot. Bottles",'- Ordine Aggregato -'!$A$1,"sku anker",A256),"")</f>
        <v/>
      </c>
      <c r="N256" s="18" t="s">
        <v>42</v>
      </c>
      <c r="O256" s="19" t="str">
        <f t="shared" si="3"/>
        <v>Order online</v>
      </c>
      <c r="P256" s="97" t="s">
        <v>225</v>
      </c>
      <c r="Q256" s="13" t="s">
        <v>14961</v>
      </c>
      <c r="R256" t="s">
        <v>14962</v>
      </c>
      <c r="S256" s="20">
        <v>0</v>
      </c>
      <c r="T256" s="21" t="s">
        <v>38</v>
      </c>
    </row>
    <row r="257" spans="1:20" x14ac:dyDescent="0.35">
      <c r="A257" s="96" t="s">
        <v>868</v>
      </c>
      <c r="B257" s="96"/>
      <c r="C257" s="96"/>
      <c r="D257" s="13" t="s">
        <v>869</v>
      </c>
      <c r="E257" s="13">
        <v>6</v>
      </c>
      <c r="F257" s="14">
        <v>0.75</v>
      </c>
      <c r="G257" s="13" t="s">
        <v>46</v>
      </c>
      <c r="H257" s="14">
        <v>12.5</v>
      </c>
      <c r="I257" s="15" t="s">
        <v>32</v>
      </c>
      <c r="J257" s="16">
        <v>1470</v>
      </c>
      <c r="K257" s="16">
        <v>245</v>
      </c>
      <c r="L257" s="17" t="s">
        <v>863</v>
      </c>
      <c r="M257" s="163" t="str">
        <f>IFERROR(GETPIVOTDATA("Tot. Bottles",'- Ordine Aggregato -'!$A$1,"sku anker",A257),"")</f>
        <v/>
      </c>
      <c r="N257" s="18" t="s">
        <v>34</v>
      </c>
      <c r="O257" s="19" t="str">
        <f t="shared" si="3"/>
        <v>Order online</v>
      </c>
      <c r="P257" s="97" t="s">
        <v>225</v>
      </c>
      <c r="Q257" s="13" t="s">
        <v>866</v>
      </c>
      <c r="R257" t="s">
        <v>870</v>
      </c>
      <c r="S257" s="20">
        <v>0</v>
      </c>
      <c r="T257" s="21" t="s">
        <v>38</v>
      </c>
    </row>
    <row r="258" spans="1:20" x14ac:dyDescent="0.35">
      <c r="A258" s="96" t="s">
        <v>871</v>
      </c>
      <c r="D258" s="13" t="s">
        <v>872</v>
      </c>
      <c r="E258" s="13">
        <v>6</v>
      </c>
      <c r="F258" s="14">
        <v>0.75</v>
      </c>
      <c r="G258" s="13" t="s">
        <v>14874</v>
      </c>
      <c r="H258" s="14">
        <v>12.5</v>
      </c>
      <c r="I258" s="15" t="s">
        <v>32</v>
      </c>
      <c r="J258" s="16">
        <v>1920</v>
      </c>
      <c r="K258" s="16">
        <v>320</v>
      </c>
      <c r="L258" s="17" t="s">
        <v>863</v>
      </c>
      <c r="M258" s="163" t="str">
        <f>IFERROR(GETPIVOTDATA("Tot. Bottles",'- Ordine Aggregato -'!$A$1,"sku anker",A258),"")</f>
        <v/>
      </c>
      <c r="N258" s="18" t="s">
        <v>67</v>
      </c>
      <c r="O258" s="19" t="str">
        <f t="shared" si="3"/>
        <v>Order online</v>
      </c>
      <c r="P258" s="97" t="s">
        <v>225</v>
      </c>
      <c r="Q258" s="13" t="s">
        <v>873</v>
      </c>
      <c r="R258" t="s">
        <v>874</v>
      </c>
      <c r="S258" s="20">
        <v>320</v>
      </c>
      <c r="T258" s="21" t="s">
        <v>38</v>
      </c>
    </row>
    <row r="259" spans="1:20" x14ac:dyDescent="0.35">
      <c r="A259" s="13" t="s">
        <v>875</v>
      </c>
      <c r="B259" s="13"/>
      <c r="C259" s="13"/>
      <c r="D259" s="13" t="s">
        <v>876</v>
      </c>
      <c r="E259" s="13">
        <v>6</v>
      </c>
      <c r="F259" s="14">
        <v>0.7</v>
      </c>
      <c r="G259" s="13" t="s">
        <v>46</v>
      </c>
      <c r="H259" s="14">
        <v>46</v>
      </c>
      <c r="I259" s="15" t="s">
        <v>32</v>
      </c>
      <c r="J259" s="16">
        <v>111</v>
      </c>
      <c r="K259" s="16">
        <v>18.5</v>
      </c>
      <c r="L259" s="17" t="s">
        <v>145</v>
      </c>
      <c r="M259" s="163" t="str">
        <f>IFERROR(GETPIVOTDATA("Tot. Bottles",'- Ordine Aggregato -'!$A$1,"sku anker",A259),"")</f>
        <v/>
      </c>
      <c r="N259" s="18" t="s">
        <v>42</v>
      </c>
      <c r="O259" s="19" t="str">
        <f t="shared" si="3"/>
        <v>Order online</v>
      </c>
      <c r="P259" s="97" t="s">
        <v>225</v>
      </c>
      <c r="Q259" s="13" t="s">
        <v>877</v>
      </c>
      <c r="R259" t="s">
        <v>42</v>
      </c>
      <c r="S259" s="20">
        <v>0</v>
      </c>
      <c r="T259" s="21" t="s">
        <v>38</v>
      </c>
    </row>
    <row r="260" spans="1:20" x14ac:dyDescent="0.35">
      <c r="A260" s="13" t="s">
        <v>878</v>
      </c>
      <c r="B260" s="13"/>
      <c r="C260" s="13"/>
      <c r="D260" s="13" t="s">
        <v>879</v>
      </c>
      <c r="E260" s="13">
        <v>1</v>
      </c>
      <c r="F260" s="14">
        <v>1.2</v>
      </c>
      <c r="G260" s="13" t="s">
        <v>14874</v>
      </c>
      <c r="H260" s="14">
        <v>40</v>
      </c>
      <c r="I260" s="15" t="s">
        <v>32</v>
      </c>
      <c r="J260" s="16">
        <v>67.5</v>
      </c>
      <c r="K260" s="16">
        <v>67.5</v>
      </c>
      <c r="L260" s="17" t="s">
        <v>73</v>
      </c>
      <c r="M260" s="163" t="str">
        <f>IFERROR(GETPIVOTDATA("Tot. Bottles",'- Ordine Aggregato -'!$A$1,"sku anker",A260),"")</f>
        <v/>
      </c>
      <c r="N260" s="18" t="s">
        <v>34</v>
      </c>
      <c r="O260" s="19" t="str">
        <f t="shared" si="3"/>
        <v>Order online</v>
      </c>
      <c r="P260" s="97" t="s">
        <v>880</v>
      </c>
      <c r="Q260" s="13" t="s">
        <v>881</v>
      </c>
      <c r="R260" t="s">
        <v>42</v>
      </c>
      <c r="S260" s="20">
        <v>0</v>
      </c>
      <c r="T260" s="21" t="s">
        <v>38</v>
      </c>
    </row>
    <row r="261" spans="1:20" x14ac:dyDescent="0.35">
      <c r="A261" s="96" t="s">
        <v>882</v>
      </c>
      <c r="B261" s="96"/>
      <c r="C261" s="96"/>
      <c r="D261" s="13" t="s">
        <v>883</v>
      </c>
      <c r="E261" s="13">
        <v>6</v>
      </c>
      <c r="F261" s="14">
        <v>0.7</v>
      </c>
      <c r="G261" s="13" t="s">
        <v>46</v>
      </c>
      <c r="H261" s="14">
        <v>46</v>
      </c>
      <c r="I261" s="15" t="s">
        <v>32</v>
      </c>
      <c r="J261" s="16">
        <v>138</v>
      </c>
      <c r="K261" s="16">
        <v>23</v>
      </c>
      <c r="L261" s="17" t="s">
        <v>145</v>
      </c>
      <c r="M261" s="163" t="str">
        <f>IFERROR(GETPIVOTDATA("Tot. Bottles",'- Ordine Aggregato -'!$A$1,"sku anker",A261),"")</f>
        <v/>
      </c>
      <c r="N261" s="18" t="s">
        <v>42</v>
      </c>
      <c r="O261" s="19" t="str">
        <f t="shared" si="3"/>
        <v>Order online</v>
      </c>
      <c r="P261" s="97" t="s">
        <v>146</v>
      </c>
      <c r="Q261" s="13" t="s">
        <v>884</v>
      </c>
      <c r="R261" t="s">
        <v>885</v>
      </c>
      <c r="S261" s="20">
        <v>0</v>
      </c>
      <c r="T261" s="21" t="s">
        <v>38</v>
      </c>
    </row>
    <row r="262" spans="1:20" x14ac:dyDescent="0.35">
      <c r="A262" s="13" t="s">
        <v>14963</v>
      </c>
      <c r="B262" s="13"/>
      <c r="C262" s="13"/>
      <c r="D262" s="13" t="s">
        <v>14964</v>
      </c>
      <c r="E262" s="13">
        <v>6</v>
      </c>
      <c r="F262" s="14">
        <v>0.7</v>
      </c>
      <c r="G262" s="13" t="s">
        <v>14874</v>
      </c>
      <c r="H262" s="14">
        <v>56.4</v>
      </c>
      <c r="I262" s="15" t="s">
        <v>32</v>
      </c>
      <c r="J262" s="16">
        <v>340.5</v>
      </c>
      <c r="K262" s="16">
        <v>56.75</v>
      </c>
      <c r="L262" s="17" t="s">
        <v>145</v>
      </c>
      <c r="M262" s="163" t="str">
        <f>IFERROR(GETPIVOTDATA("Tot. Bottles",'- Ordine Aggregato -'!$A$1,"sku anker",A262),"")</f>
        <v/>
      </c>
      <c r="N262" s="18" t="s">
        <v>34</v>
      </c>
      <c r="O262" s="19" t="str">
        <f t="shared" si="3"/>
        <v>Order online</v>
      </c>
      <c r="P262" s="97" t="s">
        <v>146</v>
      </c>
      <c r="Q262" s="13" t="s">
        <v>14965</v>
      </c>
      <c r="R262" t="s">
        <v>14966</v>
      </c>
      <c r="S262" s="20">
        <v>0</v>
      </c>
      <c r="T262" s="21" t="s">
        <v>38</v>
      </c>
    </row>
    <row r="263" spans="1:20" x14ac:dyDescent="0.35">
      <c r="A263" s="96" t="s">
        <v>14967</v>
      </c>
      <c r="D263" s="13" t="s">
        <v>14968</v>
      </c>
      <c r="E263" s="13">
        <v>6</v>
      </c>
      <c r="F263" s="14">
        <v>0.7</v>
      </c>
      <c r="G263" s="13" t="s">
        <v>14874</v>
      </c>
      <c r="H263" s="14">
        <v>46</v>
      </c>
      <c r="I263" s="15" t="s">
        <v>32</v>
      </c>
      <c r="J263" s="16">
        <v>450</v>
      </c>
      <c r="K263" s="16">
        <v>75</v>
      </c>
      <c r="L263" s="17" t="s">
        <v>145</v>
      </c>
      <c r="M263" s="163" t="str">
        <f>IFERROR(GETPIVOTDATA("Tot. Bottles",'- Ordine Aggregato -'!$A$1,"sku anker",A263),"")</f>
        <v/>
      </c>
      <c r="N263" s="18" t="s">
        <v>34</v>
      </c>
      <c r="O263" s="19" t="str">
        <f t="shared" si="3"/>
        <v>Order online</v>
      </c>
      <c r="P263" s="97" t="s">
        <v>146</v>
      </c>
      <c r="Q263" s="13" t="s">
        <v>14969</v>
      </c>
      <c r="R263" t="s">
        <v>14970</v>
      </c>
      <c r="S263" s="20">
        <v>0</v>
      </c>
      <c r="T263" s="21" t="s">
        <v>38</v>
      </c>
    </row>
    <row r="264" spans="1:20" x14ac:dyDescent="0.35">
      <c r="A264" s="96" t="s">
        <v>886</v>
      </c>
      <c r="D264" s="13" t="s">
        <v>887</v>
      </c>
      <c r="E264" s="13">
        <v>6</v>
      </c>
      <c r="F264" s="14">
        <v>0.7</v>
      </c>
      <c r="G264" s="13" t="s">
        <v>14874</v>
      </c>
      <c r="H264" s="14">
        <v>46</v>
      </c>
      <c r="I264" s="15" t="s">
        <v>32</v>
      </c>
      <c r="J264" s="16">
        <v>1770</v>
      </c>
      <c r="K264" s="16">
        <v>295</v>
      </c>
      <c r="L264" s="17" t="s">
        <v>145</v>
      </c>
      <c r="M264" s="163" t="str">
        <f>IFERROR(GETPIVOTDATA("Tot. Bottles",'- Ordine Aggregato -'!$A$1,"sku anker",A264),"")</f>
        <v/>
      </c>
      <c r="N264" s="18" t="s">
        <v>42</v>
      </c>
      <c r="O264" s="19" t="str">
        <f t="shared" si="3"/>
        <v>Order online</v>
      </c>
      <c r="P264" s="97" t="s">
        <v>146</v>
      </c>
      <c r="Q264" s="13" t="s">
        <v>888</v>
      </c>
      <c r="R264" t="s">
        <v>889</v>
      </c>
      <c r="S264" s="20">
        <v>0</v>
      </c>
      <c r="T264" s="21" t="s">
        <v>38</v>
      </c>
    </row>
    <row r="265" spans="1:20" x14ac:dyDescent="0.35">
      <c r="A265" s="13" t="s">
        <v>890</v>
      </c>
      <c r="B265" s="13"/>
      <c r="C265" s="13"/>
      <c r="D265" s="13" t="s">
        <v>891</v>
      </c>
      <c r="E265" s="13">
        <v>6</v>
      </c>
      <c r="F265" s="14">
        <v>0.7</v>
      </c>
      <c r="G265" s="13" t="s">
        <v>46</v>
      </c>
      <c r="H265" s="14">
        <v>50</v>
      </c>
      <c r="I265" s="15" t="s">
        <v>32</v>
      </c>
      <c r="J265" s="16">
        <v>180</v>
      </c>
      <c r="K265" s="16">
        <v>30</v>
      </c>
      <c r="L265" s="17" t="s">
        <v>145</v>
      </c>
      <c r="M265" s="163" t="str">
        <f>IFERROR(GETPIVOTDATA("Tot. Bottles",'- Ordine Aggregato -'!$A$1,"sku anker",A265),"")</f>
        <v/>
      </c>
      <c r="N265" s="18" t="s">
        <v>34</v>
      </c>
      <c r="O265" s="19" t="str">
        <f t="shared" si="3"/>
        <v>Order online</v>
      </c>
      <c r="P265" s="97" t="s">
        <v>146</v>
      </c>
      <c r="Q265" s="13" t="s">
        <v>892</v>
      </c>
      <c r="R265" t="s">
        <v>893</v>
      </c>
      <c r="S265" s="20">
        <v>0</v>
      </c>
      <c r="T265" s="21" t="s">
        <v>38</v>
      </c>
    </row>
    <row r="266" spans="1:20" x14ac:dyDescent="0.35">
      <c r="A266" s="13" t="s">
        <v>894</v>
      </c>
      <c r="B266" s="13"/>
      <c r="C266" s="13"/>
      <c r="D266" s="13" t="s">
        <v>895</v>
      </c>
      <c r="E266" s="13">
        <v>6</v>
      </c>
      <c r="F266" s="14">
        <v>0.7</v>
      </c>
      <c r="G266" s="13" t="s">
        <v>46</v>
      </c>
      <c r="H266" s="14">
        <v>43</v>
      </c>
      <c r="I266" s="15" t="s">
        <v>32</v>
      </c>
      <c r="J266" s="16">
        <v>111</v>
      </c>
      <c r="K266" s="16">
        <v>18.5</v>
      </c>
      <c r="L266" s="17" t="s">
        <v>145</v>
      </c>
      <c r="M266" s="163" t="str">
        <f>IFERROR(GETPIVOTDATA("Tot. Bottles",'- Ordine Aggregato -'!$A$1,"sku anker",A266),"")</f>
        <v/>
      </c>
      <c r="N266" s="18" t="s">
        <v>67</v>
      </c>
      <c r="O266" s="19" t="str">
        <f t="shared" si="3"/>
        <v>Order online</v>
      </c>
      <c r="P266" s="97" t="s">
        <v>146</v>
      </c>
      <c r="Q266" s="13" t="s">
        <v>896</v>
      </c>
      <c r="R266" t="s">
        <v>897</v>
      </c>
      <c r="S266" s="20">
        <v>18.5</v>
      </c>
      <c r="T266" s="21" t="s">
        <v>38</v>
      </c>
    </row>
    <row r="267" spans="1:20" x14ac:dyDescent="0.35">
      <c r="A267" s="96" t="s">
        <v>898</v>
      </c>
      <c r="D267" s="13" t="s">
        <v>899</v>
      </c>
      <c r="E267" s="13">
        <v>6</v>
      </c>
      <c r="F267" s="14">
        <v>0.7</v>
      </c>
      <c r="G267" s="13" t="s">
        <v>14874</v>
      </c>
      <c r="H267" s="14">
        <v>17</v>
      </c>
      <c r="I267" s="15" t="s">
        <v>32</v>
      </c>
      <c r="J267" s="16">
        <v>50.699999999999996</v>
      </c>
      <c r="K267" s="16">
        <v>8.4499999999999993</v>
      </c>
      <c r="L267" s="17" t="s">
        <v>551</v>
      </c>
      <c r="M267" s="163" t="str">
        <f>IFERROR(GETPIVOTDATA("Tot. Bottles",'- Ordine Aggregato -'!$A$1,"sku anker",A267),"")</f>
        <v/>
      </c>
      <c r="N267" s="18" t="s">
        <v>67</v>
      </c>
      <c r="O267" s="19" t="str">
        <f t="shared" si="3"/>
        <v>Order online</v>
      </c>
      <c r="P267" s="97" t="s">
        <v>146</v>
      </c>
      <c r="Q267" s="13" t="s">
        <v>900</v>
      </c>
      <c r="R267" t="s">
        <v>901</v>
      </c>
      <c r="S267" s="20">
        <v>8.4499999999999993</v>
      </c>
      <c r="T267" s="21" t="s">
        <v>38</v>
      </c>
    </row>
    <row r="268" spans="1:20" x14ac:dyDescent="0.35">
      <c r="A268" s="96" t="s">
        <v>14971</v>
      </c>
      <c r="D268" s="13" t="s">
        <v>14972</v>
      </c>
      <c r="E268" s="13">
        <v>6</v>
      </c>
      <c r="F268" s="14">
        <v>0.7</v>
      </c>
      <c r="G268" s="13" t="s">
        <v>46</v>
      </c>
      <c r="H268" s="14">
        <v>46</v>
      </c>
      <c r="I268" s="15" t="s">
        <v>32</v>
      </c>
      <c r="J268" s="16">
        <v>225</v>
      </c>
      <c r="K268" s="16">
        <v>37.5</v>
      </c>
      <c r="L268" s="17" t="s">
        <v>145</v>
      </c>
      <c r="M268" s="163" t="str">
        <f>IFERROR(GETPIVOTDATA("Tot. Bottles",'- Ordine Aggregato -'!$A$1,"sku anker",A268),"")</f>
        <v/>
      </c>
      <c r="N268" s="18" t="s">
        <v>34</v>
      </c>
      <c r="O268" s="19" t="str">
        <f t="shared" si="3"/>
        <v>Order online</v>
      </c>
      <c r="P268" s="97" t="s">
        <v>146</v>
      </c>
      <c r="Q268" s="13" t="s">
        <v>14973</v>
      </c>
      <c r="R268" t="s">
        <v>42</v>
      </c>
      <c r="S268" s="20">
        <v>0</v>
      </c>
      <c r="T268" s="21" t="s">
        <v>38</v>
      </c>
    </row>
    <row r="269" spans="1:20" x14ac:dyDescent="0.35">
      <c r="A269" s="13" t="s">
        <v>902</v>
      </c>
      <c r="B269" s="13"/>
      <c r="C269" s="13"/>
      <c r="D269" s="13" t="s">
        <v>903</v>
      </c>
      <c r="E269" s="13">
        <v>6</v>
      </c>
      <c r="F269" s="14">
        <v>0.7</v>
      </c>
      <c r="G269" s="13" t="s">
        <v>46</v>
      </c>
      <c r="H269" s="14">
        <v>56.2</v>
      </c>
      <c r="I269" s="15" t="s">
        <v>32</v>
      </c>
      <c r="J269" s="16">
        <v>177</v>
      </c>
      <c r="K269" s="16">
        <v>29.5</v>
      </c>
      <c r="L269" s="17" t="s">
        <v>145</v>
      </c>
      <c r="M269" s="163" t="str">
        <f>IFERROR(GETPIVOTDATA("Tot. Bottles",'- Ordine Aggregato -'!$A$1,"sku anker",A269),"")</f>
        <v/>
      </c>
      <c r="N269" s="18" t="s">
        <v>34</v>
      </c>
      <c r="O269" s="19" t="str">
        <f t="shared" ref="O269:O332" si="4">HYPERLINK("https://www.ankeramsterdamspirits.nl/en/products/"&amp;A269,"Order online")</f>
        <v>Order online</v>
      </c>
      <c r="P269" s="97" t="s">
        <v>146</v>
      </c>
      <c r="Q269" s="13" t="s">
        <v>904</v>
      </c>
      <c r="R269" t="s">
        <v>905</v>
      </c>
      <c r="S269" s="20">
        <v>0</v>
      </c>
      <c r="T269" s="21" t="s">
        <v>38</v>
      </c>
    </row>
    <row r="270" spans="1:20" x14ac:dyDescent="0.35">
      <c r="A270" s="96" t="s">
        <v>906</v>
      </c>
      <c r="D270" s="13" t="s">
        <v>907</v>
      </c>
      <c r="E270" s="13">
        <v>6</v>
      </c>
      <c r="F270" s="14">
        <v>0.7</v>
      </c>
      <c r="G270" s="13" t="s">
        <v>14874</v>
      </c>
      <c r="H270" s="14">
        <v>46</v>
      </c>
      <c r="I270" s="15" t="s">
        <v>32</v>
      </c>
      <c r="J270" s="16">
        <v>141</v>
      </c>
      <c r="K270" s="16">
        <v>23.5</v>
      </c>
      <c r="L270" s="17" t="s">
        <v>145</v>
      </c>
      <c r="M270" s="163" t="str">
        <f>IFERROR(GETPIVOTDATA("Tot. Bottles",'- Ordine Aggregato -'!$A$1,"sku anker",A270),"")</f>
        <v/>
      </c>
      <c r="N270" s="18" t="s">
        <v>67</v>
      </c>
      <c r="O270" s="19" t="str">
        <f t="shared" si="4"/>
        <v>Order online</v>
      </c>
      <c r="P270" s="97" t="s">
        <v>146</v>
      </c>
      <c r="Q270" s="13" t="s">
        <v>908</v>
      </c>
      <c r="R270" t="s">
        <v>909</v>
      </c>
      <c r="S270" s="20">
        <v>23.5</v>
      </c>
      <c r="T270" s="21" t="s">
        <v>38</v>
      </c>
    </row>
    <row r="271" spans="1:20" x14ac:dyDescent="0.35">
      <c r="A271" s="13" t="s">
        <v>910</v>
      </c>
      <c r="B271" s="13"/>
      <c r="C271" s="13"/>
      <c r="D271" s="13" t="s">
        <v>911</v>
      </c>
      <c r="E271" s="13">
        <v>6</v>
      </c>
      <c r="F271" s="14">
        <v>0.7</v>
      </c>
      <c r="G271" s="13" t="s">
        <v>46</v>
      </c>
      <c r="H271" s="14">
        <v>56.2</v>
      </c>
      <c r="I271" s="15" t="s">
        <v>32</v>
      </c>
      <c r="J271" s="16">
        <v>180</v>
      </c>
      <c r="K271" s="16">
        <v>30</v>
      </c>
      <c r="L271" s="17" t="s">
        <v>145</v>
      </c>
      <c r="M271" s="163" t="str">
        <f>IFERROR(GETPIVOTDATA("Tot. Bottles",'- Ordine Aggregato -'!$A$1,"sku anker",A271),"")</f>
        <v/>
      </c>
      <c r="N271" s="18" t="s">
        <v>42</v>
      </c>
      <c r="O271" s="19" t="str">
        <f t="shared" si="4"/>
        <v>Order online</v>
      </c>
      <c r="P271" s="97" t="s">
        <v>146</v>
      </c>
      <c r="Q271" s="13" t="s">
        <v>912</v>
      </c>
      <c r="R271" t="s">
        <v>913</v>
      </c>
      <c r="S271" s="20">
        <v>0</v>
      </c>
      <c r="T271" s="21" t="s">
        <v>38</v>
      </c>
    </row>
    <row r="272" spans="1:20" x14ac:dyDescent="0.35">
      <c r="A272" s="13" t="s">
        <v>914</v>
      </c>
      <c r="B272" s="13"/>
      <c r="C272" s="13"/>
      <c r="D272" s="13" t="s">
        <v>915</v>
      </c>
      <c r="E272" s="13">
        <v>6</v>
      </c>
      <c r="F272" s="14">
        <v>0.7</v>
      </c>
      <c r="G272" s="13" t="s">
        <v>46</v>
      </c>
      <c r="H272" s="14">
        <v>43</v>
      </c>
      <c r="I272" s="15" t="s">
        <v>32</v>
      </c>
      <c r="J272" s="16">
        <v>87</v>
      </c>
      <c r="K272" s="16">
        <v>14.5</v>
      </c>
      <c r="L272" s="17" t="s">
        <v>145</v>
      </c>
      <c r="M272" s="163" t="str">
        <f>IFERROR(GETPIVOTDATA("Tot. Bottles",'- Ordine Aggregato -'!$A$1,"sku anker",A272),"")</f>
        <v/>
      </c>
      <c r="N272" s="18" t="s">
        <v>42</v>
      </c>
      <c r="O272" s="19" t="str">
        <f t="shared" si="4"/>
        <v>Order online</v>
      </c>
      <c r="P272" s="97" t="s">
        <v>146</v>
      </c>
      <c r="Q272" s="13" t="s">
        <v>916</v>
      </c>
      <c r="R272" t="s">
        <v>917</v>
      </c>
      <c r="S272" s="20">
        <v>0</v>
      </c>
      <c r="T272" s="21" t="s">
        <v>38</v>
      </c>
    </row>
    <row r="273" spans="1:20" x14ac:dyDescent="0.35">
      <c r="A273" s="96" t="s">
        <v>918</v>
      </c>
      <c r="D273" s="13" t="s">
        <v>919</v>
      </c>
      <c r="E273" s="13">
        <v>12</v>
      </c>
      <c r="F273" s="14">
        <v>0.7</v>
      </c>
      <c r="G273" s="13" t="s">
        <v>14874</v>
      </c>
      <c r="H273" s="14">
        <v>40</v>
      </c>
      <c r="I273" s="15" t="s">
        <v>32</v>
      </c>
      <c r="J273" s="16">
        <v>90</v>
      </c>
      <c r="K273" s="16">
        <v>7.5</v>
      </c>
      <c r="L273" s="17" t="s">
        <v>448</v>
      </c>
      <c r="M273" s="163" t="str">
        <f>IFERROR(GETPIVOTDATA("Tot. Bottles",'- Ordine Aggregato -'!$A$1,"sku anker",A273),"")</f>
        <v/>
      </c>
      <c r="N273" s="18" t="s">
        <v>42</v>
      </c>
      <c r="O273" s="19" t="str">
        <f t="shared" si="4"/>
        <v>Order online</v>
      </c>
      <c r="P273" s="97" t="s">
        <v>146</v>
      </c>
      <c r="Q273" s="13" t="s">
        <v>920</v>
      </c>
      <c r="R273" t="s">
        <v>921</v>
      </c>
      <c r="S273" s="20">
        <v>0</v>
      </c>
      <c r="T273" s="21" t="s">
        <v>38</v>
      </c>
    </row>
    <row r="274" spans="1:20" x14ac:dyDescent="0.35">
      <c r="A274" s="96" t="s">
        <v>922</v>
      </c>
      <c r="D274" s="13" t="s">
        <v>923</v>
      </c>
      <c r="E274" s="13">
        <v>6</v>
      </c>
      <c r="F274" s="14">
        <v>0.7</v>
      </c>
      <c r="G274" s="13" t="s">
        <v>46</v>
      </c>
      <c r="H274" s="14">
        <v>50</v>
      </c>
      <c r="I274" s="15" t="s">
        <v>32</v>
      </c>
      <c r="J274" s="16">
        <v>165</v>
      </c>
      <c r="K274" s="16">
        <v>27.5</v>
      </c>
      <c r="L274" s="17" t="s">
        <v>145</v>
      </c>
      <c r="M274" s="163" t="str">
        <f>IFERROR(GETPIVOTDATA("Tot. Bottles",'- Ordine Aggregato -'!$A$1,"sku anker",A274),"")</f>
        <v/>
      </c>
      <c r="N274" s="18" t="s">
        <v>34</v>
      </c>
      <c r="O274" s="19" t="str">
        <f t="shared" si="4"/>
        <v>Order online</v>
      </c>
      <c r="P274" s="97" t="s">
        <v>146</v>
      </c>
      <c r="Q274" s="13" t="s">
        <v>924</v>
      </c>
      <c r="R274" t="s">
        <v>925</v>
      </c>
      <c r="S274" s="20">
        <v>0</v>
      </c>
      <c r="T274" s="21" t="s">
        <v>38</v>
      </c>
    </row>
    <row r="275" spans="1:20" x14ac:dyDescent="0.35">
      <c r="A275" s="96" t="s">
        <v>926</v>
      </c>
      <c r="D275" s="13" t="s">
        <v>927</v>
      </c>
      <c r="E275" s="13">
        <v>6</v>
      </c>
      <c r="F275" s="14">
        <v>0.7</v>
      </c>
      <c r="G275" s="13" t="s">
        <v>46</v>
      </c>
      <c r="H275" s="14">
        <v>55.8</v>
      </c>
      <c r="I275" s="15" t="s">
        <v>32</v>
      </c>
      <c r="J275" s="16">
        <v>192</v>
      </c>
      <c r="K275" s="16">
        <v>32</v>
      </c>
      <c r="L275" s="17" t="s">
        <v>145</v>
      </c>
      <c r="M275" s="163" t="str">
        <f>IFERROR(GETPIVOTDATA("Tot. Bottles",'- Ordine Aggregato -'!$A$1,"sku anker",A275),"")</f>
        <v/>
      </c>
      <c r="N275" s="18" t="s">
        <v>34</v>
      </c>
      <c r="O275" s="19" t="str">
        <f t="shared" si="4"/>
        <v>Order online</v>
      </c>
      <c r="P275" s="97" t="s">
        <v>146</v>
      </c>
      <c r="Q275" s="13" t="s">
        <v>928</v>
      </c>
      <c r="R275" t="s">
        <v>929</v>
      </c>
      <c r="S275" s="20">
        <v>0</v>
      </c>
      <c r="T275" s="21" t="s">
        <v>38</v>
      </c>
    </row>
    <row r="276" spans="1:20" x14ac:dyDescent="0.35">
      <c r="A276" s="96" t="s">
        <v>14974</v>
      </c>
      <c r="D276" s="13" t="s">
        <v>14975</v>
      </c>
      <c r="E276" s="13">
        <v>6</v>
      </c>
      <c r="F276" s="14">
        <v>0.7</v>
      </c>
      <c r="G276" s="13" t="s">
        <v>14874</v>
      </c>
      <c r="H276" s="14">
        <v>46</v>
      </c>
      <c r="I276" s="15" t="s">
        <v>32</v>
      </c>
      <c r="J276" s="16">
        <v>279</v>
      </c>
      <c r="K276" s="16">
        <v>46.5</v>
      </c>
      <c r="L276" s="17" t="s">
        <v>145</v>
      </c>
      <c r="M276" s="163" t="str">
        <f>IFERROR(GETPIVOTDATA("Tot. Bottles",'- Ordine Aggregato -'!$A$1,"sku anker",A276),"")</f>
        <v/>
      </c>
      <c r="N276" s="18" t="s">
        <v>34</v>
      </c>
      <c r="O276" s="19" t="str">
        <f t="shared" si="4"/>
        <v>Order online</v>
      </c>
      <c r="P276" s="97" t="s">
        <v>146</v>
      </c>
      <c r="Q276" s="13" t="s">
        <v>14976</v>
      </c>
      <c r="R276" t="s">
        <v>14977</v>
      </c>
      <c r="S276" s="20">
        <v>0</v>
      </c>
      <c r="T276" s="21" t="s">
        <v>38</v>
      </c>
    </row>
    <row r="277" spans="1:20" x14ac:dyDescent="0.35">
      <c r="A277" s="13" t="s">
        <v>930</v>
      </c>
      <c r="B277" s="13"/>
      <c r="C277" s="13"/>
      <c r="D277" s="13" t="s">
        <v>931</v>
      </c>
      <c r="E277" s="13">
        <v>6</v>
      </c>
      <c r="F277" s="14">
        <v>0.7</v>
      </c>
      <c r="G277" s="13" t="s">
        <v>14874</v>
      </c>
      <c r="H277" s="14">
        <v>24</v>
      </c>
      <c r="I277" s="15" t="s">
        <v>32</v>
      </c>
      <c r="J277" s="16">
        <v>36.900000000000006</v>
      </c>
      <c r="K277" s="16">
        <v>6.15</v>
      </c>
      <c r="L277" s="17" t="s">
        <v>66</v>
      </c>
      <c r="M277" s="163" t="str">
        <f>IFERROR(GETPIVOTDATA("Tot. Bottles",'- Ordine Aggregato -'!$A$1,"sku anker",A277),"")</f>
        <v/>
      </c>
      <c r="N277" s="18" t="s">
        <v>67</v>
      </c>
      <c r="O277" s="19" t="str">
        <f t="shared" si="4"/>
        <v>Order online</v>
      </c>
      <c r="P277" s="97" t="s">
        <v>35</v>
      </c>
      <c r="Q277" s="13" t="s">
        <v>932</v>
      </c>
      <c r="R277" t="s">
        <v>933</v>
      </c>
      <c r="S277" s="20">
        <v>6.15</v>
      </c>
      <c r="T277" s="21" t="s">
        <v>38</v>
      </c>
    </row>
    <row r="278" spans="1:20" x14ac:dyDescent="0.35">
      <c r="A278" s="96" t="s">
        <v>934</v>
      </c>
      <c r="B278" s="96"/>
      <c r="C278" s="96"/>
      <c r="D278" s="13" t="s">
        <v>935</v>
      </c>
      <c r="E278" s="13">
        <v>3</v>
      </c>
      <c r="F278" s="14">
        <v>0.7</v>
      </c>
      <c r="G278" s="13" t="s">
        <v>31</v>
      </c>
      <c r="H278" s="14">
        <v>40</v>
      </c>
      <c r="I278" s="15" t="s">
        <v>32</v>
      </c>
      <c r="J278" s="16">
        <v>67.5</v>
      </c>
      <c r="K278" s="16">
        <v>22.5</v>
      </c>
      <c r="L278" s="17" t="s">
        <v>61</v>
      </c>
      <c r="M278" s="163" t="str">
        <f>IFERROR(GETPIVOTDATA("Tot. Bottles",'- Ordine Aggregato -'!$A$1,"sku anker",A278),"")</f>
        <v/>
      </c>
      <c r="N278" s="18" t="s">
        <v>42</v>
      </c>
      <c r="O278" s="19" t="str">
        <f t="shared" si="4"/>
        <v>Order online</v>
      </c>
      <c r="P278" s="97" t="s">
        <v>220</v>
      </c>
      <c r="Q278" s="13" t="s">
        <v>936</v>
      </c>
      <c r="R278" t="s">
        <v>937</v>
      </c>
      <c r="S278" s="20">
        <v>0</v>
      </c>
      <c r="T278" s="21" t="s">
        <v>38</v>
      </c>
    </row>
    <row r="279" spans="1:20" x14ac:dyDescent="0.35">
      <c r="A279" s="96" t="s">
        <v>938</v>
      </c>
      <c r="D279" s="13" t="s">
        <v>939</v>
      </c>
      <c r="E279" s="13">
        <v>3</v>
      </c>
      <c r="F279" s="14">
        <v>0.7</v>
      </c>
      <c r="G279" s="13" t="s">
        <v>14873</v>
      </c>
      <c r="H279" s="14">
        <v>40</v>
      </c>
      <c r="I279" s="15" t="s">
        <v>32</v>
      </c>
      <c r="J279" s="16">
        <v>28.049999999999997</v>
      </c>
      <c r="K279" s="16">
        <v>9.35</v>
      </c>
      <c r="L279" s="17" t="s">
        <v>61</v>
      </c>
      <c r="M279" s="163" t="str">
        <f>IFERROR(GETPIVOTDATA("Tot. Bottles",'- Ordine Aggregato -'!$A$1,"sku anker",A279),"")</f>
        <v/>
      </c>
      <c r="N279" s="18" t="s">
        <v>42</v>
      </c>
      <c r="O279" s="19" t="str">
        <f t="shared" si="4"/>
        <v>Order online</v>
      </c>
      <c r="P279" s="97" t="s">
        <v>220</v>
      </c>
      <c r="Q279" s="13" t="s">
        <v>940</v>
      </c>
      <c r="R279" t="s">
        <v>941</v>
      </c>
      <c r="S279" s="20">
        <v>0</v>
      </c>
      <c r="T279" s="21" t="s">
        <v>38</v>
      </c>
    </row>
    <row r="280" spans="1:20" x14ac:dyDescent="0.35">
      <c r="A280" s="96" t="s">
        <v>942</v>
      </c>
      <c r="B280" s="96"/>
      <c r="C280" s="96"/>
      <c r="D280" s="13" t="s">
        <v>943</v>
      </c>
      <c r="E280" s="13">
        <v>6</v>
      </c>
      <c r="F280" s="14">
        <v>0.7</v>
      </c>
      <c r="G280" s="13" t="s">
        <v>14874</v>
      </c>
      <c r="H280" s="14">
        <v>38</v>
      </c>
      <c r="I280" s="15" t="s">
        <v>32</v>
      </c>
      <c r="J280" s="16">
        <v>40.5</v>
      </c>
      <c r="K280" s="16">
        <v>6.75</v>
      </c>
      <c r="L280" s="17" t="s">
        <v>61</v>
      </c>
      <c r="M280" s="163" t="str">
        <f>IFERROR(GETPIVOTDATA("Tot. Bottles",'- Ordine Aggregato -'!$A$1,"sku anker",A280),"")</f>
        <v/>
      </c>
      <c r="N280" s="18" t="s">
        <v>42</v>
      </c>
      <c r="O280" s="19" t="str">
        <f t="shared" si="4"/>
        <v>Order online</v>
      </c>
      <c r="P280" s="97" t="s">
        <v>220</v>
      </c>
      <c r="Q280" s="13" t="s">
        <v>944</v>
      </c>
      <c r="R280" t="s">
        <v>945</v>
      </c>
      <c r="S280" s="20">
        <v>0</v>
      </c>
      <c r="T280" s="21" t="s">
        <v>38</v>
      </c>
    </row>
    <row r="281" spans="1:20" x14ac:dyDescent="0.35">
      <c r="A281" s="13" t="s">
        <v>946</v>
      </c>
      <c r="B281" s="13"/>
      <c r="C281" s="13"/>
      <c r="D281" s="13" t="s">
        <v>947</v>
      </c>
      <c r="E281" s="13">
        <v>6</v>
      </c>
      <c r="F281" s="14">
        <v>1</v>
      </c>
      <c r="G281" s="13" t="s">
        <v>14874</v>
      </c>
      <c r="H281" s="14">
        <v>36</v>
      </c>
      <c r="I281" s="15" t="s">
        <v>32</v>
      </c>
      <c r="J281" s="16">
        <v>44.099999999999994</v>
      </c>
      <c r="K281" s="16">
        <v>7.35</v>
      </c>
      <c r="L281" s="17" t="s">
        <v>61</v>
      </c>
      <c r="M281" s="163" t="str">
        <f>IFERROR(GETPIVOTDATA("Tot. Bottles",'- Ordine Aggregato -'!$A$1,"sku anker",A281),"")</f>
        <v/>
      </c>
      <c r="N281" s="18" t="s">
        <v>42</v>
      </c>
      <c r="O281" s="19" t="str">
        <f t="shared" si="4"/>
        <v>Order online</v>
      </c>
      <c r="P281" s="97" t="s">
        <v>220</v>
      </c>
      <c r="Q281" s="13" t="s">
        <v>948</v>
      </c>
      <c r="R281" t="s">
        <v>949</v>
      </c>
      <c r="S281" s="20">
        <v>0</v>
      </c>
      <c r="T281" s="21" t="s">
        <v>38</v>
      </c>
    </row>
    <row r="282" spans="1:20" x14ac:dyDescent="0.35">
      <c r="A282" s="96" t="s">
        <v>950</v>
      </c>
      <c r="B282" s="96"/>
      <c r="C282" s="96"/>
      <c r="D282" s="13" t="s">
        <v>951</v>
      </c>
      <c r="E282" s="13">
        <v>6</v>
      </c>
      <c r="F282" s="14">
        <v>0.7</v>
      </c>
      <c r="G282" s="13" t="s">
        <v>31</v>
      </c>
      <c r="H282" s="14">
        <v>36</v>
      </c>
      <c r="I282" s="15" t="s">
        <v>32</v>
      </c>
      <c r="J282" s="16">
        <v>40.5</v>
      </c>
      <c r="K282" s="16">
        <v>6.75</v>
      </c>
      <c r="L282" s="17" t="s">
        <v>61</v>
      </c>
      <c r="M282" s="163" t="str">
        <f>IFERROR(GETPIVOTDATA("Tot. Bottles",'- Ordine Aggregato -'!$A$1,"sku anker",A282),"")</f>
        <v/>
      </c>
      <c r="N282" s="18" t="s">
        <v>42</v>
      </c>
      <c r="O282" s="19" t="str">
        <f t="shared" si="4"/>
        <v>Order online</v>
      </c>
      <c r="P282" s="97" t="s">
        <v>220</v>
      </c>
      <c r="Q282" s="13" t="s">
        <v>952</v>
      </c>
      <c r="R282" t="s">
        <v>953</v>
      </c>
      <c r="S282" s="20">
        <v>0</v>
      </c>
      <c r="T282" s="21" t="s">
        <v>38</v>
      </c>
    </row>
    <row r="283" spans="1:20" x14ac:dyDescent="0.35">
      <c r="A283" s="96" t="s">
        <v>954</v>
      </c>
      <c r="B283" s="96"/>
      <c r="C283" s="96"/>
      <c r="D283" s="13" t="s">
        <v>955</v>
      </c>
      <c r="E283" s="13">
        <v>6</v>
      </c>
      <c r="F283" s="14">
        <v>0.75</v>
      </c>
      <c r="G283" s="13" t="s">
        <v>46</v>
      </c>
      <c r="H283" s="14">
        <v>13.5</v>
      </c>
      <c r="I283" s="15" t="s">
        <v>32</v>
      </c>
      <c r="J283" s="16">
        <v>20.700000000000003</v>
      </c>
      <c r="K283" s="16">
        <v>3.45</v>
      </c>
      <c r="L283" s="17" t="s">
        <v>710</v>
      </c>
      <c r="M283" s="163" t="str">
        <f>IFERROR(GETPIVOTDATA("Tot. Bottles",'- Ordine Aggregato -'!$A$1,"sku anker",A283),"")</f>
        <v/>
      </c>
      <c r="N283" s="18" t="s">
        <v>42</v>
      </c>
      <c r="O283" s="19" t="str">
        <f t="shared" si="4"/>
        <v>Order online</v>
      </c>
      <c r="P283" s="97" t="s">
        <v>956</v>
      </c>
      <c r="Q283" s="13" t="s">
        <v>957</v>
      </c>
      <c r="R283" t="s">
        <v>705</v>
      </c>
      <c r="S283" s="20">
        <v>0</v>
      </c>
      <c r="T283" s="21" t="s">
        <v>38</v>
      </c>
    </row>
    <row r="284" spans="1:20" x14ac:dyDescent="0.35">
      <c r="A284" s="96" t="s">
        <v>958</v>
      </c>
      <c r="B284" s="96"/>
      <c r="C284" s="96"/>
      <c r="D284" s="13" t="s">
        <v>959</v>
      </c>
      <c r="E284" s="13">
        <v>6</v>
      </c>
      <c r="F284" s="14">
        <v>0.75</v>
      </c>
      <c r="G284" s="13" t="s">
        <v>14874</v>
      </c>
      <c r="H284" s="14">
        <v>11</v>
      </c>
      <c r="I284" s="15" t="s">
        <v>32</v>
      </c>
      <c r="J284" s="16">
        <v>29.400000000000002</v>
      </c>
      <c r="K284" s="16">
        <v>4.9000000000000004</v>
      </c>
      <c r="L284" s="17" t="s">
        <v>960</v>
      </c>
      <c r="M284" s="163" t="str">
        <f>IFERROR(GETPIVOTDATA("Tot. Bottles",'- Ordine Aggregato -'!$A$1,"sku anker",A284),"")</f>
        <v/>
      </c>
      <c r="N284" s="18" t="s">
        <v>42</v>
      </c>
      <c r="O284" s="19" t="str">
        <f t="shared" si="4"/>
        <v>Order online</v>
      </c>
      <c r="P284" s="97" t="s">
        <v>355</v>
      </c>
      <c r="Q284" s="13" t="s">
        <v>961</v>
      </c>
      <c r="R284" t="s">
        <v>962</v>
      </c>
      <c r="S284" s="20">
        <v>0</v>
      </c>
      <c r="T284" s="21" t="s">
        <v>38</v>
      </c>
    </row>
    <row r="285" spans="1:20" x14ac:dyDescent="0.35">
      <c r="A285" s="96" t="s">
        <v>963</v>
      </c>
      <c r="D285" s="13" t="s">
        <v>964</v>
      </c>
      <c r="E285" s="13">
        <v>6</v>
      </c>
      <c r="F285" s="14">
        <v>0.75</v>
      </c>
      <c r="G285" s="13" t="s">
        <v>14874</v>
      </c>
      <c r="H285" s="14">
        <v>11</v>
      </c>
      <c r="I285" s="15" t="s">
        <v>32</v>
      </c>
      <c r="J285" s="16">
        <v>25.5</v>
      </c>
      <c r="K285" s="16">
        <v>4.25</v>
      </c>
      <c r="L285" s="17" t="s">
        <v>965</v>
      </c>
      <c r="M285" s="163" t="str">
        <f>IFERROR(GETPIVOTDATA("Tot. Bottles",'- Ordine Aggregato -'!$A$1,"sku anker",A285),"")</f>
        <v/>
      </c>
      <c r="N285" s="18" t="s">
        <v>42</v>
      </c>
      <c r="O285" s="19" t="str">
        <f t="shared" si="4"/>
        <v>Order online</v>
      </c>
      <c r="P285" s="97" t="s">
        <v>355</v>
      </c>
      <c r="Q285" s="13" t="s">
        <v>966</v>
      </c>
      <c r="R285" t="s">
        <v>967</v>
      </c>
      <c r="S285" s="20">
        <v>0</v>
      </c>
      <c r="T285" s="21" t="s">
        <v>38</v>
      </c>
    </row>
    <row r="286" spans="1:20" x14ac:dyDescent="0.35">
      <c r="A286" s="96" t="s">
        <v>968</v>
      </c>
      <c r="B286" s="96"/>
      <c r="C286" s="96"/>
      <c r="D286" s="13" t="s">
        <v>969</v>
      </c>
      <c r="E286" s="13">
        <v>1</v>
      </c>
      <c r="F286" s="14">
        <v>3</v>
      </c>
      <c r="G286" s="13" t="s">
        <v>14874</v>
      </c>
      <c r="H286" s="14">
        <v>11</v>
      </c>
      <c r="I286" s="15" t="s">
        <v>32</v>
      </c>
      <c r="J286" s="16">
        <v>32.5</v>
      </c>
      <c r="K286" s="16">
        <v>32.5</v>
      </c>
      <c r="L286" s="17" t="s">
        <v>965</v>
      </c>
      <c r="M286" s="163" t="str">
        <f>IFERROR(GETPIVOTDATA("Tot. Bottles",'- Ordine Aggregato -'!$A$1,"sku anker",A286),"")</f>
        <v/>
      </c>
      <c r="N286" s="18" t="s">
        <v>34</v>
      </c>
      <c r="O286" s="19" t="str">
        <f t="shared" si="4"/>
        <v>Order online</v>
      </c>
      <c r="P286" s="97" t="s">
        <v>355</v>
      </c>
      <c r="Q286" s="13" t="s">
        <v>970</v>
      </c>
      <c r="R286" t="s">
        <v>971</v>
      </c>
      <c r="S286" s="20">
        <v>0</v>
      </c>
      <c r="T286" s="21" t="s">
        <v>38</v>
      </c>
    </row>
    <row r="287" spans="1:20" x14ac:dyDescent="0.35">
      <c r="A287" s="96" t="s">
        <v>972</v>
      </c>
      <c r="D287" s="13" t="s">
        <v>973</v>
      </c>
      <c r="E287" s="13">
        <v>6</v>
      </c>
      <c r="F287" s="14">
        <v>0.75</v>
      </c>
      <c r="G287" s="13" t="s">
        <v>46</v>
      </c>
      <c r="H287" s="14">
        <v>9.5</v>
      </c>
      <c r="I287" s="15" t="s">
        <v>32</v>
      </c>
      <c r="J287" s="16">
        <v>29.400000000000002</v>
      </c>
      <c r="K287" s="16">
        <v>4.9000000000000004</v>
      </c>
      <c r="L287" s="17" t="s">
        <v>960</v>
      </c>
      <c r="M287" s="163" t="str">
        <f>IFERROR(GETPIVOTDATA("Tot. Bottles",'- Ordine Aggregato -'!$A$1,"sku anker",A287),"")</f>
        <v/>
      </c>
      <c r="N287" s="18" t="s">
        <v>42</v>
      </c>
      <c r="O287" s="19" t="str">
        <f t="shared" si="4"/>
        <v>Order online</v>
      </c>
      <c r="P287" s="97" t="s">
        <v>355</v>
      </c>
      <c r="Q287" s="13" t="s">
        <v>974</v>
      </c>
      <c r="R287" t="s">
        <v>975</v>
      </c>
      <c r="S287" s="20">
        <v>0</v>
      </c>
      <c r="T287" s="21" t="s">
        <v>38</v>
      </c>
    </row>
    <row r="288" spans="1:20" x14ac:dyDescent="0.35">
      <c r="A288" s="13" t="s">
        <v>976</v>
      </c>
      <c r="B288" s="13"/>
      <c r="C288" s="13"/>
      <c r="D288" s="13" t="s">
        <v>977</v>
      </c>
      <c r="E288" s="13">
        <v>6</v>
      </c>
      <c r="F288" s="14">
        <v>0.75</v>
      </c>
      <c r="G288" s="13" t="s">
        <v>14874</v>
      </c>
      <c r="H288" s="14">
        <v>11</v>
      </c>
      <c r="I288" s="15" t="s">
        <v>32</v>
      </c>
      <c r="J288" s="16">
        <v>43.5</v>
      </c>
      <c r="K288" s="16">
        <v>7.25</v>
      </c>
      <c r="L288" s="17" t="s">
        <v>965</v>
      </c>
      <c r="M288" s="163" t="str">
        <f>IFERROR(GETPIVOTDATA("Tot. Bottles",'- Ordine Aggregato -'!$A$1,"sku anker",A288),"")</f>
        <v/>
      </c>
      <c r="N288" s="18" t="s">
        <v>34</v>
      </c>
      <c r="O288" s="19" t="str">
        <f t="shared" si="4"/>
        <v>Order online</v>
      </c>
      <c r="P288" s="97" t="s">
        <v>355</v>
      </c>
      <c r="Q288" s="13" t="s">
        <v>978</v>
      </c>
      <c r="R288" t="s">
        <v>979</v>
      </c>
      <c r="S288" s="20">
        <v>0</v>
      </c>
      <c r="T288" s="21" t="s">
        <v>38</v>
      </c>
    </row>
    <row r="289" spans="1:20" x14ac:dyDescent="0.35">
      <c r="A289" s="13" t="s">
        <v>14978</v>
      </c>
      <c r="B289" s="13"/>
      <c r="C289" s="13"/>
      <c r="D289" s="13" t="s">
        <v>14979</v>
      </c>
      <c r="E289" s="13">
        <v>6</v>
      </c>
      <c r="F289" s="14">
        <v>0.75</v>
      </c>
      <c r="G289" s="13" t="s">
        <v>46</v>
      </c>
      <c r="H289" s="14">
        <v>11</v>
      </c>
      <c r="I289" s="15" t="s">
        <v>32</v>
      </c>
      <c r="J289" s="16">
        <v>37.5</v>
      </c>
      <c r="K289" s="16">
        <v>6.25</v>
      </c>
      <c r="L289" s="17" t="s">
        <v>4515</v>
      </c>
      <c r="M289" s="163" t="str">
        <f>IFERROR(GETPIVOTDATA("Tot. Bottles",'- Ordine Aggregato -'!$A$1,"sku anker",A289),"")</f>
        <v/>
      </c>
      <c r="N289" s="18" t="s">
        <v>28</v>
      </c>
      <c r="O289" s="19" t="str">
        <f t="shared" si="4"/>
        <v>Order online</v>
      </c>
      <c r="P289" s="97" t="s">
        <v>355</v>
      </c>
      <c r="Q289" s="13" t="s">
        <v>978</v>
      </c>
      <c r="R289" t="s">
        <v>979</v>
      </c>
      <c r="S289" s="20">
        <v>0</v>
      </c>
      <c r="T289" s="21" t="s">
        <v>3755</v>
      </c>
    </row>
    <row r="290" spans="1:20" x14ac:dyDescent="0.35">
      <c r="A290" s="13" t="s">
        <v>980</v>
      </c>
      <c r="B290" s="13"/>
      <c r="C290" s="13"/>
      <c r="D290" s="13" t="s">
        <v>981</v>
      </c>
      <c r="E290" s="13">
        <v>6</v>
      </c>
      <c r="F290" s="14">
        <v>0.7</v>
      </c>
      <c r="G290" s="13" t="s">
        <v>46</v>
      </c>
      <c r="H290" s="14">
        <v>40</v>
      </c>
      <c r="I290" s="15" t="s">
        <v>32</v>
      </c>
      <c r="J290" s="16">
        <v>96</v>
      </c>
      <c r="K290" s="16">
        <v>16</v>
      </c>
      <c r="L290" s="17" t="s">
        <v>73</v>
      </c>
      <c r="M290" s="163">
        <f>IFERROR(GETPIVOTDATA("Tot. Bottles",'- Ordine Aggregato -'!$A$1,"sku anker",A290),"")</f>
        <v>12</v>
      </c>
      <c r="N290" s="18" t="s">
        <v>42</v>
      </c>
      <c r="O290" s="19" t="str">
        <f t="shared" si="4"/>
        <v>Order online</v>
      </c>
      <c r="P290" s="97" t="s">
        <v>146</v>
      </c>
      <c r="Q290" s="13" t="s">
        <v>982</v>
      </c>
      <c r="R290" t="s">
        <v>983</v>
      </c>
      <c r="S290" s="20">
        <v>0</v>
      </c>
      <c r="T290" s="21" t="s">
        <v>38</v>
      </c>
    </row>
    <row r="291" spans="1:20" x14ac:dyDescent="0.35">
      <c r="A291" s="13" t="s">
        <v>984</v>
      </c>
      <c r="B291" s="13"/>
      <c r="C291" s="13"/>
      <c r="D291" s="13" t="s">
        <v>985</v>
      </c>
      <c r="E291" s="13">
        <v>6</v>
      </c>
      <c r="F291" s="14">
        <v>0.7</v>
      </c>
      <c r="G291" s="13" t="s">
        <v>46</v>
      </c>
      <c r="H291" s="14">
        <v>35.200000000000003</v>
      </c>
      <c r="I291" s="15" t="s">
        <v>32</v>
      </c>
      <c r="J291" s="16">
        <v>111</v>
      </c>
      <c r="K291" s="16">
        <v>18.5</v>
      </c>
      <c r="L291" s="17" t="s">
        <v>66</v>
      </c>
      <c r="M291" s="163" t="str">
        <f>IFERROR(GETPIVOTDATA("Tot. Bottles",'- Ordine Aggregato -'!$A$1,"sku anker",A291),"")</f>
        <v/>
      </c>
      <c r="N291" s="18" t="s">
        <v>42</v>
      </c>
      <c r="O291" s="19" t="str">
        <f t="shared" si="4"/>
        <v>Order online</v>
      </c>
      <c r="P291" s="97" t="s">
        <v>146</v>
      </c>
      <c r="Q291" s="13" t="s">
        <v>986</v>
      </c>
      <c r="R291" t="s">
        <v>987</v>
      </c>
      <c r="S291" s="20">
        <v>0</v>
      </c>
      <c r="T291" s="21" t="s">
        <v>38</v>
      </c>
    </row>
    <row r="292" spans="1:20" x14ac:dyDescent="0.35">
      <c r="A292" s="96" t="s">
        <v>988</v>
      </c>
      <c r="B292" s="96"/>
      <c r="C292" s="96"/>
      <c r="D292" s="13" t="s">
        <v>989</v>
      </c>
      <c r="E292" s="13">
        <v>6</v>
      </c>
      <c r="F292" s="14">
        <v>0.7</v>
      </c>
      <c r="G292" s="13" t="s">
        <v>14874</v>
      </c>
      <c r="H292" s="14">
        <v>35.200000000000003</v>
      </c>
      <c r="I292" s="15" t="s">
        <v>32</v>
      </c>
      <c r="J292" s="16">
        <v>111</v>
      </c>
      <c r="K292" s="16">
        <v>18.5</v>
      </c>
      <c r="L292" s="17" t="s">
        <v>66</v>
      </c>
      <c r="M292" s="163" t="str">
        <f>IFERROR(GETPIVOTDATA("Tot. Bottles",'- Ordine Aggregato -'!$A$1,"sku anker",A292),"")</f>
        <v/>
      </c>
      <c r="N292" s="18" t="s">
        <v>34</v>
      </c>
      <c r="O292" s="19" t="str">
        <f t="shared" si="4"/>
        <v>Order online</v>
      </c>
      <c r="P292" s="97" t="s">
        <v>146</v>
      </c>
      <c r="Q292" s="13" t="s">
        <v>990</v>
      </c>
      <c r="R292" t="s">
        <v>991</v>
      </c>
      <c r="S292" s="20">
        <v>0</v>
      </c>
      <c r="T292" s="21" t="s">
        <v>38</v>
      </c>
    </row>
    <row r="293" spans="1:20" x14ac:dyDescent="0.35">
      <c r="A293" s="96" t="s">
        <v>992</v>
      </c>
      <c r="D293" s="13" t="s">
        <v>993</v>
      </c>
      <c r="E293" s="13">
        <v>6</v>
      </c>
      <c r="F293" s="14">
        <v>0.7</v>
      </c>
      <c r="G293" s="13" t="s">
        <v>14874</v>
      </c>
      <c r="H293" s="14">
        <v>35.200000000000003</v>
      </c>
      <c r="I293" s="15" t="s">
        <v>32</v>
      </c>
      <c r="J293" s="16">
        <v>99</v>
      </c>
      <c r="K293" s="16">
        <v>16.5</v>
      </c>
      <c r="L293" s="17" t="s">
        <v>66</v>
      </c>
      <c r="M293" s="163" t="str">
        <f>IFERROR(GETPIVOTDATA("Tot. Bottles",'- Ordine Aggregato -'!$A$1,"sku anker",A293),"")</f>
        <v/>
      </c>
      <c r="N293" s="18" t="s">
        <v>34</v>
      </c>
      <c r="O293" s="19" t="str">
        <f t="shared" si="4"/>
        <v>Order online</v>
      </c>
      <c r="P293" s="97" t="s">
        <v>146</v>
      </c>
      <c r="Q293" s="13" t="s">
        <v>994</v>
      </c>
      <c r="R293" t="s">
        <v>14980</v>
      </c>
      <c r="S293" s="20">
        <v>0</v>
      </c>
      <c r="T293" s="21" t="s">
        <v>38</v>
      </c>
    </row>
    <row r="294" spans="1:20" x14ac:dyDescent="0.35">
      <c r="A294" s="96" t="s">
        <v>14981</v>
      </c>
      <c r="D294" s="13" t="s">
        <v>14982</v>
      </c>
      <c r="E294" s="13">
        <v>6</v>
      </c>
      <c r="F294" s="14">
        <v>0.7</v>
      </c>
      <c r="G294" s="13" t="s">
        <v>46</v>
      </c>
      <c r="H294" s="14">
        <v>35.200000000000003</v>
      </c>
      <c r="I294" s="15" t="s">
        <v>32</v>
      </c>
      <c r="J294" s="16">
        <v>99</v>
      </c>
      <c r="K294" s="16">
        <v>16.5</v>
      </c>
      <c r="L294" s="17" t="s">
        <v>4515</v>
      </c>
      <c r="M294" s="163" t="str">
        <f>IFERROR(GETPIVOTDATA("Tot. Bottles",'- Ordine Aggregato -'!$A$1,"sku anker",A294),"")</f>
        <v/>
      </c>
      <c r="N294" s="18" t="s">
        <v>42</v>
      </c>
      <c r="O294" s="19" t="str">
        <f t="shared" si="4"/>
        <v>Order online</v>
      </c>
      <c r="P294" s="97" t="s">
        <v>146</v>
      </c>
      <c r="Q294" s="13" t="s">
        <v>14983</v>
      </c>
      <c r="R294" t="s">
        <v>14984</v>
      </c>
      <c r="S294" s="20">
        <v>0</v>
      </c>
      <c r="T294" s="21" t="s">
        <v>38</v>
      </c>
    </row>
    <row r="295" spans="1:20" x14ac:dyDescent="0.35">
      <c r="A295" s="96" t="s">
        <v>14985</v>
      </c>
      <c r="D295" s="13" t="s">
        <v>14986</v>
      </c>
      <c r="E295" s="13">
        <v>6</v>
      </c>
      <c r="F295" s="14">
        <v>0.7</v>
      </c>
      <c r="G295" s="13" t="s">
        <v>14874</v>
      </c>
      <c r="H295" s="14">
        <v>35.200000000000003</v>
      </c>
      <c r="I295" s="15" t="s">
        <v>32</v>
      </c>
      <c r="J295" s="16">
        <v>99</v>
      </c>
      <c r="K295" s="16">
        <v>16.5</v>
      </c>
      <c r="L295" s="17" t="s">
        <v>66</v>
      </c>
      <c r="M295" s="163" t="str">
        <f>IFERROR(GETPIVOTDATA("Tot. Bottles",'- Ordine Aggregato -'!$A$1,"sku anker",A295),"")</f>
        <v/>
      </c>
      <c r="N295" s="18" t="s">
        <v>34</v>
      </c>
      <c r="O295" s="19" t="str">
        <f t="shared" si="4"/>
        <v>Order online</v>
      </c>
      <c r="P295" s="97" t="s">
        <v>146</v>
      </c>
      <c r="Q295" s="13" t="s">
        <v>14987</v>
      </c>
      <c r="R295" t="s">
        <v>14988</v>
      </c>
      <c r="S295" s="20">
        <v>0</v>
      </c>
      <c r="T295" s="21" t="s">
        <v>38</v>
      </c>
    </row>
    <row r="296" spans="1:20" x14ac:dyDescent="0.35">
      <c r="A296" s="13" t="s">
        <v>996</v>
      </c>
      <c r="B296" s="13"/>
      <c r="C296" s="13"/>
      <c r="D296" s="13" t="s">
        <v>997</v>
      </c>
      <c r="E296" s="13">
        <v>6</v>
      </c>
      <c r="F296" s="14">
        <v>0.7</v>
      </c>
      <c r="G296" s="13" t="s">
        <v>46</v>
      </c>
      <c r="H296" s="14">
        <v>35.200000000000003</v>
      </c>
      <c r="I296" s="15" t="s">
        <v>32</v>
      </c>
      <c r="J296" s="16">
        <v>105</v>
      </c>
      <c r="K296" s="16">
        <v>17.5</v>
      </c>
      <c r="L296" s="17" t="s">
        <v>66</v>
      </c>
      <c r="M296" s="163" t="str">
        <f>IFERROR(GETPIVOTDATA("Tot. Bottles",'- Ordine Aggregato -'!$A$1,"sku anker",A296),"")</f>
        <v/>
      </c>
      <c r="N296" s="18" t="s">
        <v>42</v>
      </c>
      <c r="O296" s="19" t="str">
        <f t="shared" si="4"/>
        <v>Order online</v>
      </c>
      <c r="P296" s="97" t="s">
        <v>146</v>
      </c>
      <c r="Q296" s="13" t="s">
        <v>998</v>
      </c>
      <c r="R296" t="s">
        <v>999</v>
      </c>
      <c r="S296" s="20">
        <v>0</v>
      </c>
      <c r="T296" s="21" t="s">
        <v>38</v>
      </c>
    </row>
    <row r="297" spans="1:20" x14ac:dyDescent="0.35">
      <c r="A297" s="13" t="s">
        <v>14989</v>
      </c>
      <c r="B297" s="13"/>
      <c r="C297" s="13"/>
      <c r="D297" s="13" t="s">
        <v>14990</v>
      </c>
      <c r="E297" s="13">
        <v>46</v>
      </c>
      <c r="F297" s="14">
        <v>0.25</v>
      </c>
      <c r="G297" s="13" t="s">
        <v>14874</v>
      </c>
      <c r="H297" s="14">
        <v>35.200000000000003</v>
      </c>
      <c r="I297" s="15" t="s">
        <v>32</v>
      </c>
      <c r="J297" s="16">
        <v>575</v>
      </c>
      <c r="K297" s="16">
        <v>12.5</v>
      </c>
      <c r="L297" s="17" t="s">
        <v>6383</v>
      </c>
      <c r="M297" s="163" t="str">
        <f>IFERROR(GETPIVOTDATA("Tot. Bottles",'- Ordine Aggregato -'!$A$1,"sku anker",A297),"")</f>
        <v/>
      </c>
      <c r="N297" s="18" t="s">
        <v>42</v>
      </c>
      <c r="O297" s="19" t="str">
        <f t="shared" si="4"/>
        <v>Order online</v>
      </c>
      <c r="P297" s="97" t="s">
        <v>146</v>
      </c>
      <c r="Q297" s="13" t="s">
        <v>14991</v>
      </c>
      <c r="R297" t="s">
        <v>14992</v>
      </c>
      <c r="S297" s="20">
        <v>0</v>
      </c>
      <c r="T297" s="21" t="s">
        <v>38</v>
      </c>
    </row>
    <row r="298" spans="1:20" x14ac:dyDescent="0.35">
      <c r="A298" s="96" t="s">
        <v>1000</v>
      </c>
      <c r="B298" s="96"/>
      <c r="C298" s="96"/>
      <c r="D298" s="13" t="s">
        <v>1001</v>
      </c>
      <c r="E298" s="13">
        <v>6</v>
      </c>
      <c r="F298" s="14">
        <v>0.7</v>
      </c>
      <c r="G298" s="13" t="s">
        <v>14874</v>
      </c>
      <c r="H298" s="14">
        <v>35.200000000000003</v>
      </c>
      <c r="I298" s="15" t="s">
        <v>32</v>
      </c>
      <c r="J298" s="16">
        <v>99</v>
      </c>
      <c r="K298" s="16">
        <v>16.5</v>
      </c>
      <c r="L298" s="17" t="s">
        <v>66</v>
      </c>
      <c r="M298" s="163" t="str">
        <f>IFERROR(GETPIVOTDATA("Tot. Bottles",'- Ordine Aggregato -'!$A$1,"sku anker",A298),"")</f>
        <v/>
      </c>
      <c r="N298" s="18" t="s">
        <v>34</v>
      </c>
      <c r="O298" s="19" t="str">
        <f t="shared" si="4"/>
        <v>Order online</v>
      </c>
      <c r="P298" s="97" t="s">
        <v>146</v>
      </c>
      <c r="Q298" s="13" t="s">
        <v>1002</v>
      </c>
      <c r="R298" t="s">
        <v>995</v>
      </c>
      <c r="S298" s="20">
        <v>0</v>
      </c>
      <c r="T298" s="21" t="s">
        <v>38</v>
      </c>
    </row>
    <row r="299" spans="1:20" x14ac:dyDescent="0.35">
      <c r="A299" s="96" t="s">
        <v>1003</v>
      </c>
      <c r="D299" s="13" t="s">
        <v>1004</v>
      </c>
      <c r="E299" s="13">
        <v>6</v>
      </c>
      <c r="F299" s="14">
        <v>0.7</v>
      </c>
      <c r="G299" s="13" t="s">
        <v>14874</v>
      </c>
      <c r="H299" s="14">
        <v>35.200000000000003</v>
      </c>
      <c r="I299" s="15" t="s">
        <v>32</v>
      </c>
      <c r="J299" s="16">
        <v>99</v>
      </c>
      <c r="K299" s="16">
        <v>16.5</v>
      </c>
      <c r="L299" s="17" t="s">
        <v>66</v>
      </c>
      <c r="M299" s="163" t="str">
        <f>IFERROR(GETPIVOTDATA("Tot. Bottles",'- Ordine Aggregato -'!$A$1,"sku anker",A299),"")</f>
        <v/>
      </c>
      <c r="N299" s="18" t="s">
        <v>34</v>
      </c>
      <c r="O299" s="19" t="str">
        <f t="shared" si="4"/>
        <v>Order online</v>
      </c>
      <c r="P299" s="97" t="s">
        <v>146</v>
      </c>
      <c r="Q299" s="13" t="s">
        <v>1005</v>
      </c>
      <c r="R299" t="s">
        <v>1006</v>
      </c>
      <c r="S299" s="20">
        <v>0</v>
      </c>
      <c r="T299" s="21" t="s">
        <v>38</v>
      </c>
    </row>
    <row r="300" spans="1:20" x14ac:dyDescent="0.35">
      <c r="A300" s="13" t="s">
        <v>1007</v>
      </c>
      <c r="B300" s="13"/>
      <c r="C300" s="13"/>
      <c r="D300" s="13" t="s">
        <v>1008</v>
      </c>
      <c r="E300" s="13">
        <v>6</v>
      </c>
      <c r="F300" s="14">
        <v>0.7</v>
      </c>
      <c r="G300" s="13" t="s">
        <v>46</v>
      </c>
      <c r="H300" s="14">
        <v>35.200000000000003</v>
      </c>
      <c r="I300" s="15" t="s">
        <v>32</v>
      </c>
      <c r="J300" s="16">
        <v>99</v>
      </c>
      <c r="K300" s="16">
        <v>16.5</v>
      </c>
      <c r="L300" s="17" t="s">
        <v>66</v>
      </c>
      <c r="M300" s="163" t="str">
        <f>IFERROR(GETPIVOTDATA("Tot. Bottles",'- Ordine Aggregato -'!$A$1,"sku anker",A300),"")</f>
        <v/>
      </c>
      <c r="N300" s="18" t="s">
        <v>34</v>
      </c>
      <c r="O300" s="19" t="str">
        <f t="shared" si="4"/>
        <v>Order online</v>
      </c>
      <c r="P300" s="97" t="s">
        <v>146</v>
      </c>
      <c r="Q300" s="13" t="s">
        <v>1009</v>
      </c>
      <c r="R300" t="s">
        <v>14993</v>
      </c>
      <c r="S300" s="20">
        <v>0</v>
      </c>
      <c r="T300" s="21" t="s">
        <v>38</v>
      </c>
    </row>
    <row r="301" spans="1:20" x14ac:dyDescent="0.35">
      <c r="A301" s="13" t="s">
        <v>1010</v>
      </c>
      <c r="B301" s="13"/>
      <c r="C301" s="13"/>
      <c r="D301" s="13" t="s">
        <v>1011</v>
      </c>
      <c r="E301" s="13">
        <v>6</v>
      </c>
      <c r="F301" s="14">
        <v>0.7</v>
      </c>
      <c r="G301" s="13" t="s">
        <v>31</v>
      </c>
      <c r="H301" s="14">
        <v>40</v>
      </c>
      <c r="I301" s="15" t="s">
        <v>32</v>
      </c>
      <c r="J301" s="16">
        <v>125.10000000000001</v>
      </c>
      <c r="K301" s="16">
        <v>20.85</v>
      </c>
      <c r="L301" s="17" t="s">
        <v>145</v>
      </c>
      <c r="M301" s="163" t="str">
        <f>IFERROR(GETPIVOTDATA("Tot. Bottles",'- Ordine Aggregato -'!$A$1,"sku anker",A301),"")</f>
        <v/>
      </c>
      <c r="N301" s="18" t="s">
        <v>42</v>
      </c>
      <c r="O301" s="19" t="str">
        <f t="shared" si="4"/>
        <v>Order online</v>
      </c>
      <c r="P301" s="97" t="s">
        <v>146</v>
      </c>
      <c r="Q301" s="13" t="s">
        <v>1012</v>
      </c>
      <c r="R301" t="s">
        <v>14994</v>
      </c>
      <c r="S301" s="20">
        <v>0</v>
      </c>
      <c r="T301" s="21" t="s">
        <v>38</v>
      </c>
    </row>
    <row r="302" spans="1:20" x14ac:dyDescent="0.35">
      <c r="A302" s="13" t="s">
        <v>14321</v>
      </c>
      <c r="B302" s="13"/>
      <c r="C302" s="13"/>
      <c r="D302" s="13" t="s">
        <v>14322</v>
      </c>
      <c r="E302" s="13">
        <v>6</v>
      </c>
      <c r="F302" s="14">
        <v>0.7</v>
      </c>
      <c r="G302" s="13" t="s">
        <v>46</v>
      </c>
      <c r="H302" s="14">
        <v>40</v>
      </c>
      <c r="I302" s="15" t="s">
        <v>32</v>
      </c>
      <c r="J302" s="16">
        <v>91.5</v>
      </c>
      <c r="K302" s="16">
        <v>15.25</v>
      </c>
      <c r="L302" s="17" t="s">
        <v>657</v>
      </c>
      <c r="M302" s="163" t="str">
        <f>IFERROR(GETPIVOTDATA("Tot. Bottles",'- Ordine Aggregato -'!$A$1,"sku anker",A302),"")</f>
        <v/>
      </c>
      <c r="N302" s="18" t="s">
        <v>42</v>
      </c>
      <c r="O302" s="19" t="str">
        <f t="shared" si="4"/>
        <v>Order online</v>
      </c>
      <c r="P302" s="97" t="s">
        <v>146</v>
      </c>
      <c r="Q302" s="13" t="s">
        <v>1015</v>
      </c>
      <c r="R302" t="s">
        <v>1016</v>
      </c>
      <c r="S302" s="20">
        <v>0</v>
      </c>
      <c r="T302" s="21" t="s">
        <v>38</v>
      </c>
    </row>
    <row r="303" spans="1:20" x14ac:dyDescent="0.35">
      <c r="A303" s="13" t="s">
        <v>1013</v>
      </c>
      <c r="B303" s="13"/>
      <c r="C303" s="13"/>
      <c r="D303" s="13" t="s">
        <v>1014</v>
      </c>
      <c r="E303" s="13">
        <v>6</v>
      </c>
      <c r="F303" s="14">
        <v>0.7</v>
      </c>
      <c r="G303" s="13" t="s">
        <v>31</v>
      </c>
      <c r="H303" s="14">
        <v>40</v>
      </c>
      <c r="I303" s="15" t="s">
        <v>32</v>
      </c>
      <c r="J303" s="16">
        <v>93</v>
      </c>
      <c r="K303" s="16">
        <v>15.5</v>
      </c>
      <c r="L303" s="17" t="s">
        <v>145</v>
      </c>
      <c r="M303" s="163" t="str">
        <f>IFERROR(GETPIVOTDATA("Tot. Bottles",'- Ordine Aggregato -'!$A$1,"sku anker",A303),"")</f>
        <v/>
      </c>
      <c r="N303" s="18" t="s">
        <v>42</v>
      </c>
      <c r="O303" s="19" t="str">
        <f t="shared" si="4"/>
        <v>Order online</v>
      </c>
      <c r="P303" s="97" t="s">
        <v>146</v>
      </c>
      <c r="Q303" s="13" t="s">
        <v>1015</v>
      </c>
      <c r="R303" t="s">
        <v>1016</v>
      </c>
      <c r="S303" s="20">
        <v>0</v>
      </c>
      <c r="T303" s="21" t="s">
        <v>38</v>
      </c>
    </row>
    <row r="304" spans="1:20" x14ac:dyDescent="0.35">
      <c r="A304" s="96" t="s">
        <v>14590</v>
      </c>
      <c r="B304" s="96"/>
      <c r="C304" s="96"/>
      <c r="D304" s="13" t="s">
        <v>14591</v>
      </c>
      <c r="E304" s="13">
        <v>6</v>
      </c>
      <c r="F304" s="14">
        <v>1</v>
      </c>
      <c r="G304" s="13" t="s">
        <v>31</v>
      </c>
      <c r="H304" s="14">
        <v>46</v>
      </c>
      <c r="I304" s="15" t="s">
        <v>32</v>
      </c>
      <c r="J304" s="16">
        <v>204</v>
      </c>
      <c r="K304" s="16">
        <v>34</v>
      </c>
      <c r="L304" s="17" t="s">
        <v>145</v>
      </c>
      <c r="M304" s="163" t="str">
        <f>IFERROR(GETPIVOTDATA("Tot. Bottles",'- Ordine Aggregato -'!$A$1,"sku anker",A304),"")</f>
        <v/>
      </c>
      <c r="N304" s="18" t="s">
        <v>42</v>
      </c>
      <c r="O304" s="19" t="str">
        <f t="shared" si="4"/>
        <v>Order online</v>
      </c>
      <c r="P304" s="97" t="s">
        <v>146</v>
      </c>
      <c r="Q304" s="13" t="s">
        <v>14995</v>
      </c>
      <c r="R304" t="s">
        <v>14996</v>
      </c>
      <c r="S304" s="20">
        <v>0</v>
      </c>
      <c r="T304" s="21" t="s">
        <v>38</v>
      </c>
    </row>
    <row r="305" spans="1:20" x14ac:dyDescent="0.35">
      <c r="A305" s="96" t="s">
        <v>1017</v>
      </c>
      <c r="B305" s="96"/>
      <c r="C305" s="96"/>
      <c r="D305" s="13" t="s">
        <v>1018</v>
      </c>
      <c r="E305" s="13">
        <v>12</v>
      </c>
      <c r="F305" s="14">
        <v>1</v>
      </c>
      <c r="G305" s="13" t="s">
        <v>31</v>
      </c>
      <c r="H305" s="14">
        <v>43</v>
      </c>
      <c r="I305" s="15" t="s">
        <v>32</v>
      </c>
      <c r="J305" s="16">
        <v>330</v>
      </c>
      <c r="K305" s="16">
        <v>27.5</v>
      </c>
      <c r="L305" s="17" t="s">
        <v>145</v>
      </c>
      <c r="M305" s="163" t="str">
        <f>IFERROR(GETPIVOTDATA("Tot. Bottles",'- Ordine Aggregato -'!$A$1,"sku anker",A305),"")</f>
        <v/>
      </c>
      <c r="N305" s="18" t="s">
        <v>42</v>
      </c>
      <c r="O305" s="19" t="str">
        <f t="shared" si="4"/>
        <v>Order online</v>
      </c>
      <c r="P305" s="97" t="s">
        <v>146</v>
      </c>
      <c r="Q305" s="13" t="s">
        <v>1019</v>
      </c>
      <c r="R305" t="s">
        <v>1020</v>
      </c>
      <c r="S305" s="20">
        <v>0</v>
      </c>
      <c r="T305" s="21" t="s">
        <v>38</v>
      </c>
    </row>
    <row r="306" spans="1:20" x14ac:dyDescent="0.35">
      <c r="A306" s="13" t="s">
        <v>1021</v>
      </c>
      <c r="B306" s="13"/>
      <c r="C306" s="13"/>
      <c r="D306" s="13" t="s">
        <v>1022</v>
      </c>
      <c r="E306" s="13">
        <v>6</v>
      </c>
      <c r="F306" s="14">
        <v>0.7</v>
      </c>
      <c r="G306" s="13" t="s">
        <v>46</v>
      </c>
      <c r="H306" s="14">
        <v>43</v>
      </c>
      <c r="I306" s="15" t="s">
        <v>32</v>
      </c>
      <c r="J306" s="16">
        <v>161.39999999999998</v>
      </c>
      <c r="K306" s="16">
        <v>26.9</v>
      </c>
      <c r="L306" s="17" t="s">
        <v>145</v>
      </c>
      <c r="M306" s="163" t="str">
        <f>IFERROR(GETPIVOTDATA("Tot. Bottles",'- Ordine Aggregato -'!$A$1,"sku anker",A306),"")</f>
        <v/>
      </c>
      <c r="N306" s="18" t="s">
        <v>42</v>
      </c>
      <c r="O306" s="19" t="str">
        <f t="shared" si="4"/>
        <v>Order online</v>
      </c>
      <c r="P306" s="97" t="s">
        <v>146</v>
      </c>
      <c r="Q306" s="13" t="s">
        <v>1023</v>
      </c>
      <c r="R306" t="s">
        <v>1024</v>
      </c>
      <c r="S306" s="20">
        <v>0</v>
      </c>
      <c r="T306" s="21" t="s">
        <v>38</v>
      </c>
    </row>
    <row r="307" spans="1:20" x14ac:dyDescent="0.35">
      <c r="A307" s="13" t="s">
        <v>1025</v>
      </c>
      <c r="B307" s="13"/>
      <c r="C307" s="13"/>
      <c r="D307" s="13" t="s">
        <v>1026</v>
      </c>
      <c r="E307" s="13">
        <v>6</v>
      </c>
      <c r="F307" s="14">
        <v>0.7</v>
      </c>
      <c r="G307" s="13" t="s">
        <v>14873</v>
      </c>
      <c r="H307" s="14">
        <v>43</v>
      </c>
      <c r="I307" s="15" t="s">
        <v>32</v>
      </c>
      <c r="J307" s="16">
        <v>225</v>
      </c>
      <c r="K307" s="16">
        <v>37.5</v>
      </c>
      <c r="L307" s="17" t="s">
        <v>145</v>
      </c>
      <c r="M307" s="163" t="str">
        <f>IFERROR(GETPIVOTDATA("Tot. Bottles",'- Ordine Aggregato -'!$A$1,"sku anker",A307),"")</f>
        <v/>
      </c>
      <c r="N307" s="18" t="s">
        <v>42</v>
      </c>
      <c r="O307" s="19" t="str">
        <f t="shared" si="4"/>
        <v>Order online</v>
      </c>
      <c r="P307" s="97" t="s">
        <v>146</v>
      </c>
      <c r="Q307" s="13" t="s">
        <v>1027</v>
      </c>
      <c r="R307" t="s">
        <v>1028</v>
      </c>
      <c r="S307" s="20">
        <v>0</v>
      </c>
      <c r="T307" s="21" t="s">
        <v>38</v>
      </c>
    </row>
    <row r="308" spans="1:20" x14ac:dyDescent="0.35">
      <c r="A308" s="13" t="s">
        <v>1029</v>
      </c>
      <c r="B308" s="13"/>
      <c r="C308" s="13"/>
      <c r="D308" s="13" t="s">
        <v>1030</v>
      </c>
      <c r="E308" s="13">
        <v>6</v>
      </c>
      <c r="F308" s="14">
        <v>0.7</v>
      </c>
      <c r="G308" s="13" t="s">
        <v>14873</v>
      </c>
      <c r="H308" s="14">
        <v>40</v>
      </c>
      <c r="I308" s="15" t="s">
        <v>32</v>
      </c>
      <c r="J308" s="16">
        <v>50.699999999999996</v>
      </c>
      <c r="K308" s="16">
        <v>8.4499999999999993</v>
      </c>
      <c r="L308" s="17" t="s">
        <v>502</v>
      </c>
      <c r="M308" s="163" t="str">
        <f>IFERROR(GETPIVOTDATA("Tot. Bottles",'- Ordine Aggregato -'!$A$1,"sku anker",A308),"")</f>
        <v/>
      </c>
      <c r="N308" s="18" t="s">
        <v>42</v>
      </c>
      <c r="O308" s="19" t="str">
        <f t="shared" si="4"/>
        <v>Order online</v>
      </c>
      <c r="P308" s="97" t="s">
        <v>355</v>
      </c>
      <c r="Q308" s="13" t="s">
        <v>1031</v>
      </c>
      <c r="R308" t="s">
        <v>1032</v>
      </c>
      <c r="S308" s="20">
        <v>0</v>
      </c>
      <c r="T308" s="21" t="s">
        <v>38</v>
      </c>
    </row>
    <row r="309" spans="1:20" x14ac:dyDescent="0.35">
      <c r="A309" s="13" t="s">
        <v>14641</v>
      </c>
      <c r="B309" s="13"/>
      <c r="C309" s="13"/>
      <c r="D309" s="13" t="s">
        <v>14642</v>
      </c>
      <c r="E309" s="13">
        <v>6</v>
      </c>
      <c r="F309" s="14">
        <v>0.7</v>
      </c>
      <c r="G309" s="13" t="s">
        <v>46</v>
      </c>
      <c r="H309" s="14">
        <v>54</v>
      </c>
      <c r="I309" s="15" t="s">
        <v>32</v>
      </c>
      <c r="J309" s="16">
        <v>87</v>
      </c>
      <c r="K309" s="16">
        <v>14.5</v>
      </c>
      <c r="L309" s="17" t="s">
        <v>104</v>
      </c>
      <c r="M309" s="163" t="str">
        <f>IFERROR(GETPIVOTDATA("Tot. Bottles",'- Ordine Aggregato -'!$A$1,"sku anker",A309),"")</f>
        <v/>
      </c>
      <c r="N309" s="18" t="s">
        <v>42</v>
      </c>
      <c r="O309" s="19" t="str">
        <f t="shared" si="4"/>
        <v>Order online</v>
      </c>
      <c r="P309" s="97" t="s">
        <v>2565</v>
      </c>
      <c r="Q309" s="13" t="s">
        <v>14997</v>
      </c>
      <c r="R309" t="s">
        <v>42</v>
      </c>
      <c r="S309" s="20">
        <v>0</v>
      </c>
      <c r="T309" s="21" t="s">
        <v>38</v>
      </c>
    </row>
    <row r="310" spans="1:20" x14ac:dyDescent="0.35">
      <c r="A310" s="13" t="s">
        <v>1033</v>
      </c>
      <c r="B310" s="13"/>
      <c r="C310" s="13"/>
      <c r="D310" s="13" t="s">
        <v>1034</v>
      </c>
      <c r="E310" s="13">
        <v>6</v>
      </c>
      <c r="F310" s="14">
        <v>0.7</v>
      </c>
      <c r="G310" s="13" t="s">
        <v>31</v>
      </c>
      <c r="H310" s="14">
        <v>29</v>
      </c>
      <c r="I310" s="15" t="s">
        <v>32</v>
      </c>
      <c r="J310" s="16">
        <v>37.5</v>
      </c>
      <c r="K310" s="16">
        <v>6.25</v>
      </c>
      <c r="L310" s="17" t="s">
        <v>558</v>
      </c>
      <c r="M310" s="163" t="str">
        <f>IFERROR(GETPIVOTDATA("Tot. Bottles",'- Ordine Aggregato -'!$A$1,"sku anker",A310),"")</f>
        <v/>
      </c>
      <c r="N310" s="18" t="s">
        <v>42</v>
      </c>
      <c r="O310" s="19" t="str">
        <f t="shared" si="4"/>
        <v>Order online</v>
      </c>
      <c r="P310" s="97" t="s">
        <v>355</v>
      </c>
      <c r="Q310" s="13" t="s">
        <v>1035</v>
      </c>
      <c r="R310" t="s">
        <v>1036</v>
      </c>
      <c r="S310" s="20">
        <v>0</v>
      </c>
      <c r="T310" s="21" t="s">
        <v>38</v>
      </c>
    </row>
    <row r="311" spans="1:20" x14ac:dyDescent="0.35">
      <c r="A311" s="96" t="s">
        <v>1037</v>
      </c>
      <c r="D311" s="13" t="s">
        <v>1034</v>
      </c>
      <c r="E311" s="13">
        <v>6</v>
      </c>
      <c r="F311" s="14">
        <v>1</v>
      </c>
      <c r="G311" s="13" t="s">
        <v>31</v>
      </c>
      <c r="H311" s="14">
        <v>29</v>
      </c>
      <c r="I311" s="15" t="s">
        <v>32</v>
      </c>
      <c r="J311" s="16">
        <v>47.099999999999994</v>
      </c>
      <c r="K311" s="16">
        <v>7.85</v>
      </c>
      <c r="L311" s="17" t="s">
        <v>558</v>
      </c>
      <c r="M311" s="163" t="str">
        <f>IFERROR(GETPIVOTDATA("Tot. Bottles",'- Ordine Aggregato -'!$A$1,"sku anker",A311),"")</f>
        <v/>
      </c>
      <c r="N311" s="18" t="s">
        <v>42</v>
      </c>
      <c r="O311" s="19" t="str">
        <f t="shared" si="4"/>
        <v>Order online</v>
      </c>
      <c r="P311" s="97" t="s">
        <v>355</v>
      </c>
      <c r="Q311" s="13" t="s">
        <v>1038</v>
      </c>
      <c r="R311" t="s">
        <v>1039</v>
      </c>
      <c r="S311" s="20">
        <v>0</v>
      </c>
      <c r="T311" s="21" t="s">
        <v>38</v>
      </c>
    </row>
    <row r="312" spans="1:20" x14ac:dyDescent="0.35">
      <c r="A312" s="96" t="s">
        <v>1040</v>
      </c>
      <c r="D312" s="13" t="s">
        <v>1041</v>
      </c>
      <c r="E312" s="13">
        <v>6</v>
      </c>
      <c r="F312" s="14">
        <v>0.7</v>
      </c>
      <c r="G312" s="13" t="s">
        <v>14874</v>
      </c>
      <c r="H312" s="14">
        <v>42</v>
      </c>
      <c r="I312" s="15" t="s">
        <v>32</v>
      </c>
      <c r="J312" s="16">
        <v>79.5</v>
      </c>
      <c r="K312" s="16">
        <v>13.25</v>
      </c>
      <c r="L312" s="17" t="s">
        <v>368</v>
      </c>
      <c r="M312" s="163" t="str">
        <f>IFERROR(GETPIVOTDATA("Tot. Bottles",'- Ordine Aggregato -'!$A$1,"sku anker",A312),"")</f>
        <v/>
      </c>
      <c r="N312" s="18" t="s">
        <v>42</v>
      </c>
      <c r="O312" s="19" t="str">
        <f t="shared" si="4"/>
        <v>Order online</v>
      </c>
      <c r="P312" s="97" t="s">
        <v>385</v>
      </c>
      <c r="Q312" s="13" t="s">
        <v>1042</v>
      </c>
      <c r="R312" t="s">
        <v>1043</v>
      </c>
      <c r="S312" s="20">
        <v>0</v>
      </c>
      <c r="T312" s="21" t="s">
        <v>38</v>
      </c>
    </row>
    <row r="313" spans="1:20" x14ac:dyDescent="0.35">
      <c r="A313" s="13" t="s">
        <v>1044</v>
      </c>
      <c r="B313" s="13"/>
      <c r="C313" s="13"/>
      <c r="D313" s="13" t="s">
        <v>1041</v>
      </c>
      <c r="E313" s="13">
        <v>3</v>
      </c>
      <c r="F313" s="14">
        <v>1.75</v>
      </c>
      <c r="G313" s="13" t="s">
        <v>14874</v>
      </c>
      <c r="H313" s="14">
        <v>42</v>
      </c>
      <c r="I313" s="15" t="s">
        <v>32</v>
      </c>
      <c r="J313" s="16">
        <v>70.5</v>
      </c>
      <c r="K313" s="16">
        <v>23.5</v>
      </c>
      <c r="L313" s="17" t="s">
        <v>368</v>
      </c>
      <c r="M313" s="163" t="str">
        <f>IFERROR(GETPIVOTDATA("Tot. Bottles",'- Ordine Aggregato -'!$A$1,"sku anker",A313),"")</f>
        <v/>
      </c>
      <c r="N313" s="18" t="s">
        <v>42</v>
      </c>
      <c r="O313" s="19" t="str">
        <f t="shared" si="4"/>
        <v>Order online</v>
      </c>
      <c r="P313" s="97" t="s">
        <v>105</v>
      </c>
      <c r="Q313" s="13" t="s">
        <v>1045</v>
      </c>
      <c r="R313" t="s">
        <v>1046</v>
      </c>
      <c r="S313" s="20">
        <v>0</v>
      </c>
      <c r="T313" s="21" t="s">
        <v>38</v>
      </c>
    </row>
    <row r="314" spans="1:20" x14ac:dyDescent="0.35">
      <c r="A314" s="13" t="s">
        <v>1047</v>
      </c>
      <c r="B314" s="13"/>
      <c r="C314" s="13"/>
      <c r="D314" s="13" t="s">
        <v>1048</v>
      </c>
      <c r="E314" s="13">
        <v>6</v>
      </c>
      <c r="F314" s="14">
        <v>0.75</v>
      </c>
      <c r="G314" s="13" t="s">
        <v>46</v>
      </c>
      <c r="H314" s="14">
        <v>12</v>
      </c>
      <c r="I314" s="15" t="s">
        <v>32</v>
      </c>
      <c r="J314" s="16">
        <v>88.5</v>
      </c>
      <c r="K314" s="16">
        <v>14.75</v>
      </c>
      <c r="L314" s="17" t="s">
        <v>863</v>
      </c>
      <c r="M314" s="163" t="str">
        <f>IFERROR(GETPIVOTDATA("Tot. Bottles",'- Ordine Aggregato -'!$A$1,"sku anker",A314),"")</f>
        <v/>
      </c>
      <c r="N314" s="18" t="s">
        <v>34</v>
      </c>
      <c r="O314" s="19" t="str">
        <f t="shared" si="4"/>
        <v>Order online</v>
      </c>
      <c r="P314" s="97" t="s">
        <v>225</v>
      </c>
      <c r="Q314" s="13" t="s">
        <v>1049</v>
      </c>
      <c r="R314" t="s">
        <v>42</v>
      </c>
      <c r="S314" s="20">
        <v>0</v>
      </c>
      <c r="T314" s="21" t="s">
        <v>38</v>
      </c>
    </row>
    <row r="315" spans="1:20" x14ac:dyDescent="0.35">
      <c r="A315" s="96" t="s">
        <v>1050</v>
      </c>
      <c r="B315" s="96"/>
      <c r="C315" s="96"/>
      <c r="D315" s="13" t="s">
        <v>1051</v>
      </c>
      <c r="E315" s="13">
        <v>6</v>
      </c>
      <c r="F315" s="14">
        <v>0.75</v>
      </c>
      <c r="G315" s="13" t="s">
        <v>14874</v>
      </c>
      <c r="H315" s="14">
        <v>12</v>
      </c>
      <c r="I315" s="15" t="s">
        <v>32</v>
      </c>
      <c r="J315" s="16">
        <v>153</v>
      </c>
      <c r="K315" s="16">
        <v>25.5</v>
      </c>
      <c r="L315" s="17" t="s">
        <v>863</v>
      </c>
      <c r="M315" s="163" t="str">
        <f>IFERROR(GETPIVOTDATA("Tot. Bottles",'- Ordine Aggregato -'!$A$1,"sku anker",A315),"")</f>
        <v/>
      </c>
      <c r="N315" s="18" t="s">
        <v>42</v>
      </c>
      <c r="O315" s="19" t="str">
        <f t="shared" si="4"/>
        <v>Order online</v>
      </c>
      <c r="P315" s="97" t="s">
        <v>225</v>
      </c>
      <c r="Q315" s="13" t="s">
        <v>1052</v>
      </c>
      <c r="R315" t="s">
        <v>1053</v>
      </c>
      <c r="S315" s="20">
        <v>0</v>
      </c>
      <c r="T315" s="21" t="s">
        <v>38</v>
      </c>
    </row>
    <row r="316" spans="1:20" x14ac:dyDescent="0.35">
      <c r="A316" s="13" t="s">
        <v>1054</v>
      </c>
      <c r="B316" s="13"/>
      <c r="C316" s="13"/>
      <c r="D316" s="13" t="s">
        <v>1055</v>
      </c>
      <c r="E316" s="13">
        <v>6</v>
      </c>
      <c r="F316" s="14">
        <v>0.75</v>
      </c>
      <c r="G316" s="13" t="s">
        <v>14874</v>
      </c>
      <c r="H316" s="14">
        <v>12</v>
      </c>
      <c r="I316" s="15" t="s">
        <v>32</v>
      </c>
      <c r="J316" s="16">
        <v>171</v>
      </c>
      <c r="K316" s="16">
        <v>28.5</v>
      </c>
      <c r="L316" s="17" t="s">
        <v>437</v>
      </c>
      <c r="M316" s="163" t="str">
        <f>IFERROR(GETPIVOTDATA("Tot. Bottles",'- Ordine Aggregato -'!$A$1,"sku anker",A316),"")</f>
        <v/>
      </c>
      <c r="N316" s="18" t="s">
        <v>67</v>
      </c>
      <c r="O316" s="19" t="str">
        <f t="shared" si="4"/>
        <v>Order online</v>
      </c>
      <c r="P316" s="97" t="s">
        <v>225</v>
      </c>
      <c r="Q316" s="13" t="s">
        <v>1056</v>
      </c>
      <c r="R316" t="s">
        <v>1057</v>
      </c>
      <c r="S316" s="20">
        <v>28.5</v>
      </c>
      <c r="T316" s="21" t="s">
        <v>38</v>
      </c>
    </row>
    <row r="317" spans="1:20" x14ac:dyDescent="0.35">
      <c r="A317" s="96" t="s">
        <v>1058</v>
      </c>
      <c r="D317" s="13" t="s">
        <v>1059</v>
      </c>
      <c r="E317" s="13">
        <v>6</v>
      </c>
      <c r="F317" s="14">
        <v>0.7</v>
      </c>
      <c r="G317" s="13" t="s">
        <v>14874</v>
      </c>
      <c r="H317" s="14">
        <v>40</v>
      </c>
      <c r="I317" s="15" t="s">
        <v>32</v>
      </c>
      <c r="J317" s="16">
        <v>125.69999999999999</v>
      </c>
      <c r="K317" s="16">
        <v>20.95</v>
      </c>
      <c r="L317" s="17" t="s">
        <v>104</v>
      </c>
      <c r="M317" s="163" t="str">
        <f>IFERROR(GETPIVOTDATA("Tot. Bottles",'- Ordine Aggregato -'!$A$1,"sku anker",A317),"")</f>
        <v/>
      </c>
      <c r="N317" s="18" t="s">
        <v>42</v>
      </c>
      <c r="O317" s="19" t="str">
        <f t="shared" si="4"/>
        <v>Order online</v>
      </c>
      <c r="P317" s="97" t="s">
        <v>1060</v>
      </c>
      <c r="Q317" s="13" t="s">
        <v>1061</v>
      </c>
      <c r="R317" t="s">
        <v>1062</v>
      </c>
      <c r="S317" s="20">
        <v>0</v>
      </c>
      <c r="T317" s="21" t="s">
        <v>38</v>
      </c>
    </row>
    <row r="318" spans="1:20" x14ac:dyDescent="0.35">
      <c r="A318" s="96" t="s">
        <v>1063</v>
      </c>
      <c r="B318" s="96"/>
      <c r="C318" s="96"/>
      <c r="D318" s="13" t="s">
        <v>1064</v>
      </c>
      <c r="E318" s="13">
        <v>6</v>
      </c>
      <c r="F318" s="14">
        <v>0.7</v>
      </c>
      <c r="G318" s="13" t="s">
        <v>14874</v>
      </c>
      <c r="H318" s="14">
        <v>40</v>
      </c>
      <c r="I318" s="15" t="s">
        <v>32</v>
      </c>
      <c r="J318" s="16">
        <v>83.1</v>
      </c>
      <c r="K318" s="16">
        <v>13.85</v>
      </c>
      <c r="L318" s="17" t="s">
        <v>104</v>
      </c>
      <c r="M318" s="163" t="str">
        <f>IFERROR(GETPIVOTDATA("Tot. Bottles",'- Ordine Aggregato -'!$A$1,"sku anker",A318),"")</f>
        <v/>
      </c>
      <c r="N318" s="18" t="s">
        <v>67</v>
      </c>
      <c r="O318" s="19" t="str">
        <f t="shared" si="4"/>
        <v>Order online</v>
      </c>
      <c r="P318" s="97" t="s">
        <v>1060</v>
      </c>
      <c r="Q318" s="13" t="s">
        <v>1065</v>
      </c>
      <c r="R318" t="s">
        <v>1066</v>
      </c>
      <c r="S318" s="20">
        <v>13.85</v>
      </c>
      <c r="T318" s="21" t="s">
        <v>38</v>
      </c>
    </row>
    <row r="319" spans="1:20" x14ac:dyDescent="0.35">
      <c r="A319" s="13" t="s">
        <v>1067</v>
      </c>
      <c r="B319" s="13"/>
      <c r="C319" s="13"/>
      <c r="D319" s="13" t="s">
        <v>1068</v>
      </c>
      <c r="E319" s="13">
        <v>6</v>
      </c>
      <c r="F319" s="14">
        <v>0.7</v>
      </c>
      <c r="G319" s="13" t="s">
        <v>14874</v>
      </c>
      <c r="H319" s="14">
        <v>40</v>
      </c>
      <c r="I319" s="15" t="s">
        <v>32</v>
      </c>
      <c r="J319" s="16">
        <v>85.800000000000011</v>
      </c>
      <c r="K319" s="16">
        <v>14.3</v>
      </c>
      <c r="L319" s="17" t="s">
        <v>104</v>
      </c>
      <c r="M319" s="163" t="str">
        <f>IFERROR(GETPIVOTDATA("Tot. Bottles",'- Ordine Aggregato -'!$A$1,"sku anker",A319),"")</f>
        <v/>
      </c>
      <c r="N319" s="18" t="s">
        <v>67</v>
      </c>
      <c r="O319" s="19" t="str">
        <f t="shared" si="4"/>
        <v>Order online</v>
      </c>
      <c r="P319" s="97" t="s">
        <v>1060</v>
      </c>
      <c r="Q319" s="13" t="s">
        <v>1069</v>
      </c>
      <c r="R319" t="s">
        <v>1070</v>
      </c>
      <c r="S319" s="20">
        <v>14.3</v>
      </c>
      <c r="T319" s="21" t="s">
        <v>38</v>
      </c>
    </row>
    <row r="320" spans="1:20" x14ac:dyDescent="0.35">
      <c r="A320" s="96" t="s">
        <v>1071</v>
      </c>
      <c r="D320" s="13" t="s">
        <v>1072</v>
      </c>
      <c r="E320" s="13">
        <v>6</v>
      </c>
      <c r="F320" s="14">
        <v>0.7</v>
      </c>
      <c r="G320" s="13" t="s">
        <v>14874</v>
      </c>
      <c r="H320" s="14">
        <v>40</v>
      </c>
      <c r="I320" s="15" t="s">
        <v>32</v>
      </c>
      <c r="J320" s="16">
        <v>50.400000000000006</v>
      </c>
      <c r="K320" s="16">
        <v>8.4</v>
      </c>
      <c r="L320" s="17" t="s">
        <v>104</v>
      </c>
      <c r="M320" s="163" t="str">
        <f>IFERROR(GETPIVOTDATA("Tot. Bottles",'- Ordine Aggregato -'!$A$1,"sku anker",A320),"")</f>
        <v/>
      </c>
      <c r="N320" s="18" t="s">
        <v>42</v>
      </c>
      <c r="O320" s="19" t="str">
        <f t="shared" si="4"/>
        <v>Order online</v>
      </c>
      <c r="P320" s="97" t="s">
        <v>1060</v>
      </c>
      <c r="Q320" s="13" t="s">
        <v>1073</v>
      </c>
      <c r="R320" t="s">
        <v>1074</v>
      </c>
      <c r="S320" s="20">
        <v>0</v>
      </c>
      <c r="T320" s="21" t="s">
        <v>38</v>
      </c>
    </row>
    <row r="321" spans="1:20" x14ac:dyDescent="0.35">
      <c r="A321" s="96" t="s">
        <v>1075</v>
      </c>
      <c r="B321" s="96"/>
      <c r="C321" s="96"/>
      <c r="D321" s="13" t="s">
        <v>1076</v>
      </c>
      <c r="E321" s="13">
        <v>12</v>
      </c>
      <c r="F321" s="14">
        <v>275</v>
      </c>
      <c r="G321" s="13" t="s">
        <v>767</v>
      </c>
      <c r="H321" s="14">
        <v>4</v>
      </c>
      <c r="I321" s="15" t="s">
        <v>32</v>
      </c>
      <c r="J321" s="16">
        <v>13.799999999999999</v>
      </c>
      <c r="K321" s="16">
        <v>1.1499999999999999</v>
      </c>
      <c r="L321" s="17" t="s">
        <v>768</v>
      </c>
      <c r="M321" s="163" t="str">
        <f>IFERROR(GETPIVOTDATA("Tot. Bottles",'- Ordine Aggregato -'!$A$1,"sku anker",A321),"")</f>
        <v/>
      </c>
      <c r="N321" s="18" t="s">
        <v>42</v>
      </c>
      <c r="O321" s="19" t="str">
        <f t="shared" si="4"/>
        <v>Order online</v>
      </c>
      <c r="P321" s="97" t="s">
        <v>220</v>
      </c>
      <c r="Q321" s="13" t="s">
        <v>1077</v>
      </c>
      <c r="R321" t="s">
        <v>1078</v>
      </c>
      <c r="S321" s="20">
        <v>0</v>
      </c>
      <c r="T321" s="21" t="s">
        <v>38</v>
      </c>
    </row>
    <row r="322" spans="1:20" x14ac:dyDescent="0.35">
      <c r="A322" s="96" t="s">
        <v>1079</v>
      </c>
      <c r="D322" s="13" t="s">
        <v>1080</v>
      </c>
      <c r="E322" s="13">
        <v>12</v>
      </c>
      <c r="F322" s="14">
        <v>275</v>
      </c>
      <c r="G322" s="13" t="s">
        <v>1081</v>
      </c>
      <c r="H322" s="14">
        <v>4</v>
      </c>
      <c r="I322" s="15" t="s">
        <v>32</v>
      </c>
      <c r="J322" s="16">
        <v>13.799999999999999</v>
      </c>
      <c r="K322" s="16">
        <v>1.1499999999999999</v>
      </c>
      <c r="L322" s="17" t="s">
        <v>768</v>
      </c>
      <c r="M322" s="163" t="str">
        <f>IFERROR(GETPIVOTDATA("Tot. Bottles",'- Ordine Aggregato -'!$A$1,"sku anker",A322),"")</f>
        <v/>
      </c>
      <c r="N322" s="18" t="s">
        <v>42</v>
      </c>
      <c r="O322" s="19" t="str">
        <f t="shared" si="4"/>
        <v>Order online</v>
      </c>
      <c r="P322" s="97" t="s">
        <v>220</v>
      </c>
      <c r="Q322" s="13" t="s">
        <v>1082</v>
      </c>
      <c r="R322" t="s">
        <v>1083</v>
      </c>
      <c r="S322" s="20">
        <v>0</v>
      </c>
      <c r="T322" s="21" t="s">
        <v>38</v>
      </c>
    </row>
    <row r="323" spans="1:20" x14ac:dyDescent="0.35">
      <c r="A323" s="96" t="s">
        <v>1084</v>
      </c>
      <c r="D323" s="13" t="s">
        <v>1085</v>
      </c>
      <c r="E323" s="13">
        <v>12</v>
      </c>
      <c r="F323" s="14">
        <v>0.2</v>
      </c>
      <c r="G323" s="13" t="s">
        <v>14874</v>
      </c>
      <c r="H323" s="14">
        <v>12.5</v>
      </c>
      <c r="I323" s="15" t="s">
        <v>32</v>
      </c>
      <c r="J323" s="16">
        <v>20.399999999999999</v>
      </c>
      <c r="K323" s="16">
        <v>1.7</v>
      </c>
      <c r="L323" s="17" t="s">
        <v>768</v>
      </c>
      <c r="M323" s="163" t="str">
        <f>IFERROR(GETPIVOTDATA("Tot. Bottles",'- Ordine Aggregato -'!$A$1,"sku anker",A323),"")</f>
        <v/>
      </c>
      <c r="N323" s="18" t="s">
        <v>34</v>
      </c>
      <c r="O323" s="19" t="str">
        <f t="shared" si="4"/>
        <v>Order online</v>
      </c>
      <c r="P323" s="97" t="s">
        <v>355</v>
      </c>
      <c r="Q323" s="13" t="s">
        <v>1086</v>
      </c>
      <c r="R323" t="s">
        <v>1087</v>
      </c>
      <c r="S323" s="20">
        <v>0</v>
      </c>
      <c r="T323" s="21" t="s">
        <v>38</v>
      </c>
    </row>
    <row r="324" spans="1:20" x14ac:dyDescent="0.35">
      <c r="A324" s="13" t="s">
        <v>1088</v>
      </c>
      <c r="B324" s="13"/>
      <c r="C324" s="13"/>
      <c r="D324" s="13" t="s">
        <v>1089</v>
      </c>
      <c r="E324" s="13">
        <v>6</v>
      </c>
      <c r="F324" s="14">
        <v>0.7</v>
      </c>
      <c r="G324" s="13" t="s">
        <v>14874</v>
      </c>
      <c r="H324" s="14">
        <v>40</v>
      </c>
      <c r="I324" s="15" t="s">
        <v>32</v>
      </c>
      <c r="J324" s="16">
        <v>65.099999999999994</v>
      </c>
      <c r="K324" s="16">
        <v>10.85</v>
      </c>
      <c r="L324" s="17" t="s">
        <v>104</v>
      </c>
      <c r="M324" s="163" t="str">
        <f>IFERROR(GETPIVOTDATA("Tot. Bottles",'- Ordine Aggregato -'!$A$1,"sku anker",A324),"")</f>
        <v/>
      </c>
      <c r="N324" s="18" t="s">
        <v>67</v>
      </c>
      <c r="O324" s="19" t="str">
        <f t="shared" si="4"/>
        <v>Order online</v>
      </c>
      <c r="P324" s="97" t="s">
        <v>1060</v>
      </c>
      <c r="Q324" s="13" t="s">
        <v>1090</v>
      </c>
      <c r="R324" t="s">
        <v>1091</v>
      </c>
      <c r="S324" s="20">
        <v>10.85</v>
      </c>
      <c r="T324" s="21" t="s">
        <v>38</v>
      </c>
    </row>
    <row r="325" spans="1:20" x14ac:dyDescent="0.35">
      <c r="A325" s="96" t="s">
        <v>1092</v>
      </c>
      <c r="D325" s="13" t="s">
        <v>1093</v>
      </c>
      <c r="E325" s="13">
        <v>12</v>
      </c>
      <c r="F325" s="14">
        <v>0.2</v>
      </c>
      <c r="G325" s="13" t="s">
        <v>14874</v>
      </c>
      <c r="H325" s="14">
        <v>37.5</v>
      </c>
      <c r="I325" s="15" t="s">
        <v>32</v>
      </c>
      <c r="J325" s="16">
        <v>25.200000000000003</v>
      </c>
      <c r="K325" s="16">
        <v>2.1</v>
      </c>
      <c r="L325" s="17" t="s">
        <v>1094</v>
      </c>
      <c r="M325" s="163" t="str">
        <f>IFERROR(GETPIVOTDATA("Tot. Bottles",'- Ordine Aggregato -'!$A$1,"sku anker",A325),"")</f>
        <v/>
      </c>
      <c r="N325" s="18" t="s">
        <v>42</v>
      </c>
      <c r="O325" s="19" t="str">
        <f t="shared" si="4"/>
        <v>Order online</v>
      </c>
      <c r="P325" s="97" t="s">
        <v>1060</v>
      </c>
      <c r="Q325" s="13" t="s">
        <v>1095</v>
      </c>
      <c r="R325" t="s">
        <v>1096</v>
      </c>
      <c r="S325" s="20">
        <v>0</v>
      </c>
      <c r="T325" s="21" t="s">
        <v>38</v>
      </c>
    </row>
    <row r="326" spans="1:20" x14ac:dyDescent="0.35">
      <c r="A326" s="13" t="s">
        <v>1097</v>
      </c>
      <c r="B326" s="13"/>
      <c r="C326" s="13"/>
      <c r="D326" s="13" t="s">
        <v>1093</v>
      </c>
      <c r="E326" s="13">
        <v>6</v>
      </c>
      <c r="F326" s="14">
        <v>0.35</v>
      </c>
      <c r="G326" s="13" t="s">
        <v>46</v>
      </c>
      <c r="H326" s="14">
        <v>37.5</v>
      </c>
      <c r="I326" s="15" t="s">
        <v>32</v>
      </c>
      <c r="J326" s="16">
        <v>19.5</v>
      </c>
      <c r="K326" s="16">
        <v>3.25</v>
      </c>
      <c r="L326" s="17" t="s">
        <v>1094</v>
      </c>
      <c r="M326" s="163" t="str">
        <f>IFERROR(GETPIVOTDATA("Tot. Bottles",'- Ordine Aggregato -'!$A$1,"sku anker",A326),"")</f>
        <v/>
      </c>
      <c r="N326" s="18" t="s">
        <v>42</v>
      </c>
      <c r="O326" s="19" t="str">
        <f t="shared" si="4"/>
        <v>Order online</v>
      </c>
      <c r="P326" s="97" t="s">
        <v>1060</v>
      </c>
      <c r="Q326" s="13" t="s">
        <v>1098</v>
      </c>
      <c r="R326" t="s">
        <v>1099</v>
      </c>
      <c r="S326" s="20">
        <v>0</v>
      </c>
      <c r="T326" s="21" t="s">
        <v>38</v>
      </c>
    </row>
    <row r="327" spans="1:20" x14ac:dyDescent="0.35">
      <c r="A327" s="96" t="s">
        <v>1100</v>
      </c>
      <c r="D327" s="13" t="s">
        <v>1093</v>
      </c>
      <c r="E327" s="13">
        <v>12</v>
      </c>
      <c r="F327" s="14">
        <v>0.5</v>
      </c>
      <c r="G327" s="13" t="s">
        <v>14874</v>
      </c>
      <c r="H327" s="14">
        <v>37.5</v>
      </c>
      <c r="I327" s="15" t="s">
        <v>32</v>
      </c>
      <c r="J327" s="16">
        <v>54</v>
      </c>
      <c r="K327" s="16">
        <v>4.5</v>
      </c>
      <c r="L327" s="17" t="s">
        <v>1094</v>
      </c>
      <c r="M327" s="163" t="str">
        <f>IFERROR(GETPIVOTDATA("Tot. Bottles",'- Ordine Aggregato -'!$A$1,"sku anker",A327),"")</f>
        <v/>
      </c>
      <c r="N327" s="18" t="s">
        <v>34</v>
      </c>
      <c r="O327" s="19" t="str">
        <f t="shared" si="4"/>
        <v>Order online</v>
      </c>
      <c r="P327" s="97" t="s">
        <v>1060</v>
      </c>
      <c r="Q327" s="13" t="s">
        <v>1101</v>
      </c>
      <c r="R327" t="s">
        <v>42</v>
      </c>
      <c r="S327" s="20">
        <v>0</v>
      </c>
      <c r="T327" s="21" t="s">
        <v>38</v>
      </c>
    </row>
    <row r="328" spans="1:20" x14ac:dyDescent="0.35">
      <c r="A328" s="13" t="s">
        <v>1102</v>
      </c>
      <c r="B328" s="13"/>
      <c r="C328" s="13"/>
      <c r="D328" s="13" t="s">
        <v>1093</v>
      </c>
      <c r="E328" s="13">
        <v>6</v>
      </c>
      <c r="F328" s="14">
        <v>0.7</v>
      </c>
      <c r="G328" s="13" t="s">
        <v>46</v>
      </c>
      <c r="H328" s="14">
        <v>37.5</v>
      </c>
      <c r="I328" s="15" t="s">
        <v>32</v>
      </c>
      <c r="J328" s="16">
        <v>32.099999999999994</v>
      </c>
      <c r="K328" s="16">
        <v>5.35</v>
      </c>
      <c r="L328" s="17" t="s">
        <v>1094</v>
      </c>
      <c r="M328" s="163" t="str">
        <f>IFERROR(GETPIVOTDATA("Tot. Bottles",'- Ordine Aggregato -'!$A$1,"sku anker",A328),"")</f>
        <v/>
      </c>
      <c r="N328" s="18" t="s">
        <v>34</v>
      </c>
      <c r="O328" s="19" t="str">
        <f t="shared" si="4"/>
        <v>Order online</v>
      </c>
      <c r="P328" s="97" t="s">
        <v>1060</v>
      </c>
      <c r="Q328" s="13" t="s">
        <v>1103</v>
      </c>
      <c r="R328" t="s">
        <v>1104</v>
      </c>
      <c r="S328" s="20">
        <v>0</v>
      </c>
      <c r="T328" s="21" t="s">
        <v>38</v>
      </c>
    </row>
    <row r="329" spans="1:20" x14ac:dyDescent="0.35">
      <c r="A329" s="13" t="s">
        <v>1105</v>
      </c>
      <c r="B329" s="13"/>
      <c r="C329" s="13"/>
      <c r="D329" s="13" t="s">
        <v>1093</v>
      </c>
      <c r="E329" s="13">
        <v>6</v>
      </c>
      <c r="F329" s="14">
        <v>1</v>
      </c>
      <c r="G329" s="13" t="s">
        <v>14874</v>
      </c>
      <c r="H329" s="14">
        <v>37.5</v>
      </c>
      <c r="I329" s="15" t="s">
        <v>32</v>
      </c>
      <c r="J329" s="16">
        <v>43.5</v>
      </c>
      <c r="K329" s="16">
        <v>7.25</v>
      </c>
      <c r="L329" s="17" t="s">
        <v>1094</v>
      </c>
      <c r="M329" s="163" t="str">
        <f>IFERROR(GETPIVOTDATA("Tot. Bottles",'- Ordine Aggregato -'!$A$1,"sku anker",A329),"")</f>
        <v/>
      </c>
      <c r="N329" s="18" t="s">
        <v>42</v>
      </c>
      <c r="O329" s="19" t="str">
        <f t="shared" si="4"/>
        <v>Order online</v>
      </c>
      <c r="P329" s="97" t="s">
        <v>1060</v>
      </c>
      <c r="Q329" s="13" t="s">
        <v>1106</v>
      </c>
      <c r="R329" t="s">
        <v>1107</v>
      </c>
      <c r="S329" s="20">
        <v>0</v>
      </c>
      <c r="T329" s="21" t="s">
        <v>38</v>
      </c>
    </row>
    <row r="330" spans="1:20" x14ac:dyDescent="0.35">
      <c r="A330" s="13" t="s">
        <v>1108</v>
      </c>
      <c r="B330" s="13"/>
      <c r="C330" s="13"/>
      <c r="D330" s="13" t="s">
        <v>1093</v>
      </c>
      <c r="E330" s="13">
        <v>6</v>
      </c>
      <c r="F330" s="14">
        <v>1.5</v>
      </c>
      <c r="G330" s="13" t="s">
        <v>14874</v>
      </c>
      <c r="H330" s="14">
        <v>37.5</v>
      </c>
      <c r="I330" s="15" t="s">
        <v>32</v>
      </c>
      <c r="J330" s="16">
        <v>62.699999999999996</v>
      </c>
      <c r="K330" s="16">
        <v>10.45</v>
      </c>
      <c r="L330" s="17" t="s">
        <v>1094</v>
      </c>
      <c r="M330" s="163" t="str">
        <f>IFERROR(GETPIVOTDATA("Tot. Bottles",'- Ordine Aggregato -'!$A$1,"sku anker",A330),"")</f>
        <v/>
      </c>
      <c r="N330" s="18" t="s">
        <v>42</v>
      </c>
      <c r="O330" s="19" t="str">
        <f t="shared" si="4"/>
        <v>Order online</v>
      </c>
      <c r="P330" s="97" t="s">
        <v>1060</v>
      </c>
      <c r="Q330" s="13" t="s">
        <v>1109</v>
      </c>
      <c r="R330" t="s">
        <v>1110</v>
      </c>
      <c r="S330" s="20">
        <v>0</v>
      </c>
      <c r="T330" s="21" t="s">
        <v>38</v>
      </c>
    </row>
    <row r="331" spans="1:20" x14ac:dyDescent="0.35">
      <c r="A331" s="96" t="s">
        <v>1111</v>
      </c>
      <c r="B331" s="96"/>
      <c r="C331" s="96"/>
      <c r="D331" s="13" t="s">
        <v>1093</v>
      </c>
      <c r="E331" s="13">
        <v>1</v>
      </c>
      <c r="F331" s="14">
        <v>3</v>
      </c>
      <c r="G331" s="13" t="s">
        <v>14874</v>
      </c>
      <c r="H331" s="14">
        <v>37.5</v>
      </c>
      <c r="I331" s="15" t="s">
        <v>32</v>
      </c>
      <c r="J331" s="16">
        <v>26.5</v>
      </c>
      <c r="K331" s="16">
        <v>26.5</v>
      </c>
      <c r="L331" s="17" t="s">
        <v>1094</v>
      </c>
      <c r="M331" s="163" t="str">
        <f>IFERROR(GETPIVOTDATA("Tot. Bottles",'- Ordine Aggregato -'!$A$1,"sku anker",A331),"")</f>
        <v/>
      </c>
      <c r="N331" s="18" t="s">
        <v>67</v>
      </c>
      <c r="O331" s="19" t="str">
        <f t="shared" si="4"/>
        <v>Order online</v>
      </c>
      <c r="P331" s="97" t="s">
        <v>1060</v>
      </c>
      <c r="Q331" s="13" t="s">
        <v>1112</v>
      </c>
      <c r="R331" t="s">
        <v>1113</v>
      </c>
      <c r="S331" s="20">
        <v>26.5</v>
      </c>
      <c r="T331" s="21" t="s">
        <v>38</v>
      </c>
    </row>
    <row r="332" spans="1:20" x14ac:dyDescent="0.35">
      <c r="A332" s="96" t="s">
        <v>1114</v>
      </c>
      <c r="B332" s="96"/>
      <c r="C332" s="96"/>
      <c r="D332" s="13" t="s">
        <v>1115</v>
      </c>
      <c r="E332" s="13">
        <v>60</v>
      </c>
      <c r="F332" s="14">
        <v>0.05</v>
      </c>
      <c r="G332" s="13" t="s">
        <v>14874</v>
      </c>
      <c r="H332" s="14">
        <v>40</v>
      </c>
      <c r="I332" s="15" t="s">
        <v>32</v>
      </c>
      <c r="J332" s="16">
        <v>49.199999999999996</v>
      </c>
      <c r="K332" s="16">
        <v>0.82</v>
      </c>
      <c r="L332" s="17" t="s">
        <v>1094</v>
      </c>
      <c r="M332" s="163" t="str">
        <f>IFERROR(GETPIVOTDATA("Tot. Bottles",'- Ordine Aggregato -'!$A$1,"sku anker",A332),"")</f>
        <v/>
      </c>
      <c r="N332" s="18" t="s">
        <v>42</v>
      </c>
      <c r="O332" s="19" t="str">
        <f t="shared" si="4"/>
        <v>Order online</v>
      </c>
      <c r="P332" s="97" t="s">
        <v>1060</v>
      </c>
      <c r="Q332" s="13" t="s">
        <v>1116</v>
      </c>
      <c r="R332" t="s">
        <v>1117</v>
      </c>
      <c r="S332" s="20">
        <v>0</v>
      </c>
      <c r="T332" s="21" t="s">
        <v>38</v>
      </c>
    </row>
    <row r="333" spans="1:20" x14ac:dyDescent="0.35">
      <c r="A333" s="96" t="s">
        <v>1118</v>
      </c>
      <c r="D333" s="13" t="s">
        <v>1119</v>
      </c>
      <c r="E333" s="13">
        <v>6</v>
      </c>
      <c r="F333" s="14">
        <v>0.7</v>
      </c>
      <c r="G333" s="13" t="s">
        <v>14874</v>
      </c>
      <c r="H333" s="14">
        <v>40</v>
      </c>
      <c r="I333" s="15" t="s">
        <v>32</v>
      </c>
      <c r="J333" s="16">
        <v>33.599999999999994</v>
      </c>
      <c r="K333" s="16">
        <v>5.6</v>
      </c>
      <c r="L333" s="17" t="s">
        <v>104</v>
      </c>
      <c r="M333" s="163" t="str">
        <f>IFERROR(GETPIVOTDATA("Tot. Bottles",'- Ordine Aggregato -'!$A$1,"sku anker",A333),"")</f>
        <v/>
      </c>
      <c r="N333" s="18" t="s">
        <v>42</v>
      </c>
      <c r="O333" s="19" t="str">
        <f t="shared" ref="O333:O396" si="5">HYPERLINK("https://www.ankeramsterdamspirits.nl/en/products/"&amp;A333,"Order online")</f>
        <v>Order online</v>
      </c>
      <c r="P333" s="97" t="s">
        <v>1060</v>
      </c>
      <c r="Q333" s="13" t="s">
        <v>1120</v>
      </c>
      <c r="R333" t="s">
        <v>1121</v>
      </c>
      <c r="S333" s="20">
        <v>0</v>
      </c>
      <c r="T333" s="21" t="s">
        <v>38</v>
      </c>
    </row>
    <row r="334" spans="1:20" x14ac:dyDescent="0.35">
      <c r="A334" s="96" t="s">
        <v>1122</v>
      </c>
      <c r="D334" s="13" t="s">
        <v>1119</v>
      </c>
      <c r="E334" s="13">
        <v>12</v>
      </c>
      <c r="F334" s="14">
        <v>1</v>
      </c>
      <c r="G334" s="13" t="s">
        <v>14874</v>
      </c>
      <c r="H334" s="14">
        <v>40</v>
      </c>
      <c r="I334" s="15" t="s">
        <v>32</v>
      </c>
      <c r="J334" s="16">
        <v>91.199999999999989</v>
      </c>
      <c r="K334" s="16">
        <v>7.6</v>
      </c>
      <c r="L334" s="17" t="s">
        <v>104</v>
      </c>
      <c r="M334" s="163" t="str">
        <f>IFERROR(GETPIVOTDATA("Tot. Bottles",'- Ordine Aggregato -'!$A$1,"sku anker",A334),"")</f>
        <v/>
      </c>
      <c r="N334" s="18" t="s">
        <v>42</v>
      </c>
      <c r="O334" s="19" t="str">
        <f t="shared" si="5"/>
        <v>Order online</v>
      </c>
      <c r="P334" s="97" t="s">
        <v>1060</v>
      </c>
      <c r="Q334" s="13" t="s">
        <v>1123</v>
      </c>
      <c r="R334" t="s">
        <v>1124</v>
      </c>
      <c r="S334" s="20">
        <v>0</v>
      </c>
      <c r="T334" s="21" t="s">
        <v>38</v>
      </c>
    </row>
    <row r="335" spans="1:20" x14ac:dyDescent="0.35">
      <c r="A335" s="96" t="s">
        <v>1125</v>
      </c>
      <c r="D335" s="13" t="s">
        <v>1126</v>
      </c>
      <c r="E335" s="13">
        <v>6</v>
      </c>
      <c r="F335" s="14">
        <v>0.7</v>
      </c>
      <c r="G335" s="13" t="s">
        <v>14874</v>
      </c>
      <c r="H335" s="14">
        <v>40</v>
      </c>
      <c r="I335" s="15" t="s">
        <v>32</v>
      </c>
      <c r="J335" s="16">
        <v>33.599999999999994</v>
      </c>
      <c r="K335" s="16">
        <v>5.6</v>
      </c>
      <c r="L335" s="17" t="s">
        <v>104</v>
      </c>
      <c r="M335" s="163" t="str">
        <f>IFERROR(GETPIVOTDATA("Tot. Bottles",'- Ordine Aggregato -'!$A$1,"sku anker",A335),"")</f>
        <v/>
      </c>
      <c r="N335" s="18" t="s">
        <v>42</v>
      </c>
      <c r="O335" s="19" t="str">
        <f t="shared" si="5"/>
        <v>Order online</v>
      </c>
      <c r="P335" s="97" t="s">
        <v>1060</v>
      </c>
      <c r="Q335" s="13" t="s">
        <v>1127</v>
      </c>
      <c r="R335" t="s">
        <v>1128</v>
      </c>
      <c r="S335" s="20">
        <v>0</v>
      </c>
      <c r="T335" s="21" t="s">
        <v>38</v>
      </c>
    </row>
    <row r="336" spans="1:20" x14ac:dyDescent="0.35">
      <c r="A336" s="13" t="s">
        <v>1129</v>
      </c>
      <c r="B336" s="13"/>
      <c r="C336" s="13"/>
      <c r="D336" s="13" t="s">
        <v>1126</v>
      </c>
      <c r="E336" s="13">
        <v>12</v>
      </c>
      <c r="F336" s="14">
        <v>1</v>
      </c>
      <c r="G336" s="13" t="s">
        <v>14874</v>
      </c>
      <c r="H336" s="14">
        <v>40</v>
      </c>
      <c r="I336" s="15" t="s">
        <v>32</v>
      </c>
      <c r="J336" s="16">
        <v>87.6</v>
      </c>
      <c r="K336" s="16">
        <v>7.3</v>
      </c>
      <c r="L336" s="17" t="s">
        <v>104</v>
      </c>
      <c r="M336" s="163" t="str">
        <f>IFERROR(GETPIVOTDATA("Tot. Bottles",'- Ordine Aggregato -'!$A$1,"sku anker",A336),"")</f>
        <v/>
      </c>
      <c r="N336" s="18" t="s">
        <v>67</v>
      </c>
      <c r="O336" s="19" t="str">
        <f t="shared" si="5"/>
        <v>Order online</v>
      </c>
      <c r="P336" s="97" t="s">
        <v>1060</v>
      </c>
      <c r="Q336" s="13" t="s">
        <v>1130</v>
      </c>
      <c r="R336" t="s">
        <v>1131</v>
      </c>
      <c r="S336" s="20">
        <v>7.3</v>
      </c>
      <c r="T336" s="21" t="s">
        <v>38</v>
      </c>
    </row>
    <row r="337" spans="1:20" x14ac:dyDescent="0.35">
      <c r="A337" s="13" t="s">
        <v>1132</v>
      </c>
      <c r="B337" s="13"/>
      <c r="C337" s="13"/>
      <c r="D337" s="13" t="s">
        <v>1133</v>
      </c>
      <c r="E337" s="13">
        <v>6</v>
      </c>
      <c r="F337" s="14">
        <v>0.7</v>
      </c>
      <c r="G337" s="13" t="s">
        <v>14874</v>
      </c>
      <c r="H337" s="14">
        <v>32</v>
      </c>
      <c r="I337" s="15" t="s">
        <v>32</v>
      </c>
      <c r="J337" s="16">
        <v>33.299999999999997</v>
      </c>
      <c r="K337" s="16">
        <v>5.55</v>
      </c>
      <c r="L337" s="17" t="s">
        <v>1134</v>
      </c>
      <c r="M337" s="163" t="str">
        <f>IFERROR(GETPIVOTDATA("Tot. Bottles",'- Ordine Aggregato -'!$A$1,"sku anker",A337),"")</f>
        <v/>
      </c>
      <c r="N337" s="18" t="s">
        <v>42</v>
      </c>
      <c r="O337" s="19" t="str">
        <f t="shared" si="5"/>
        <v>Order online</v>
      </c>
      <c r="P337" s="97" t="s">
        <v>1060</v>
      </c>
      <c r="Q337" s="13" t="s">
        <v>1135</v>
      </c>
      <c r="R337" t="s">
        <v>1136</v>
      </c>
      <c r="S337" s="20">
        <v>0</v>
      </c>
      <c r="T337" s="21" t="s">
        <v>38</v>
      </c>
    </row>
    <row r="338" spans="1:20" x14ac:dyDescent="0.35">
      <c r="A338" s="96" t="s">
        <v>1137</v>
      </c>
      <c r="D338" s="13" t="s">
        <v>1138</v>
      </c>
      <c r="E338" s="13">
        <v>6</v>
      </c>
      <c r="F338" s="14">
        <v>0.7</v>
      </c>
      <c r="G338" s="13" t="s">
        <v>46</v>
      </c>
      <c r="H338" s="14">
        <v>15</v>
      </c>
      <c r="I338" s="15" t="s">
        <v>32</v>
      </c>
      <c r="J338" s="16">
        <v>49.5</v>
      </c>
      <c r="K338" s="16">
        <v>8.25</v>
      </c>
      <c r="L338" s="17" t="s">
        <v>1134</v>
      </c>
      <c r="M338" s="163" t="str">
        <f>IFERROR(GETPIVOTDATA("Tot. Bottles",'- Ordine Aggregato -'!$A$1,"sku anker",A338),"")</f>
        <v/>
      </c>
      <c r="N338" s="18" t="s">
        <v>34</v>
      </c>
      <c r="O338" s="19" t="str">
        <f t="shared" si="5"/>
        <v>Order online</v>
      </c>
      <c r="P338" s="97" t="s">
        <v>1060</v>
      </c>
      <c r="Q338" s="13" t="s">
        <v>1139</v>
      </c>
      <c r="R338" t="s">
        <v>1140</v>
      </c>
      <c r="S338" s="20">
        <v>0</v>
      </c>
      <c r="T338" s="21" t="s">
        <v>38</v>
      </c>
    </row>
    <row r="339" spans="1:20" x14ac:dyDescent="0.35">
      <c r="A339" s="96" t="s">
        <v>1141</v>
      </c>
      <c r="B339" s="96"/>
      <c r="C339" s="96"/>
      <c r="D339" s="13" t="s">
        <v>1142</v>
      </c>
      <c r="E339" s="13">
        <v>6</v>
      </c>
      <c r="F339" s="14">
        <v>0.3</v>
      </c>
      <c r="G339" s="13" t="s">
        <v>46</v>
      </c>
      <c r="H339" s="14">
        <v>40</v>
      </c>
      <c r="I339" s="15" t="s">
        <v>32</v>
      </c>
      <c r="J339" s="16">
        <v>68.699999999999989</v>
      </c>
      <c r="K339" s="16">
        <v>11.45</v>
      </c>
      <c r="L339" s="17" t="s">
        <v>1143</v>
      </c>
      <c r="M339" s="163" t="str">
        <f>IFERROR(GETPIVOTDATA("Tot. Bottles",'- Ordine Aggregato -'!$A$1,"sku anker",A339),"")</f>
        <v/>
      </c>
      <c r="N339" s="18" t="s">
        <v>42</v>
      </c>
      <c r="O339" s="19" t="str">
        <f t="shared" si="5"/>
        <v>Order online</v>
      </c>
      <c r="P339" s="97" t="s">
        <v>385</v>
      </c>
      <c r="Q339" s="13" t="s">
        <v>1144</v>
      </c>
      <c r="R339" t="s">
        <v>1145</v>
      </c>
      <c r="S339" s="20">
        <v>0</v>
      </c>
      <c r="T339" s="21" t="s">
        <v>38</v>
      </c>
    </row>
    <row r="340" spans="1:20" x14ac:dyDescent="0.35">
      <c r="A340" s="96" t="s">
        <v>1146</v>
      </c>
      <c r="B340" s="96"/>
      <c r="C340" s="96"/>
      <c r="D340" s="13" t="s">
        <v>1147</v>
      </c>
      <c r="E340" s="13">
        <v>6</v>
      </c>
      <c r="F340" s="14">
        <v>0.7</v>
      </c>
      <c r="G340" s="13" t="s">
        <v>46</v>
      </c>
      <c r="H340" s="14">
        <v>40</v>
      </c>
      <c r="I340" s="15" t="s">
        <v>32</v>
      </c>
      <c r="J340" s="16">
        <v>257.39999999999998</v>
      </c>
      <c r="K340" s="16">
        <v>42.9</v>
      </c>
      <c r="L340" s="17" t="s">
        <v>104</v>
      </c>
      <c r="M340" s="163" t="str">
        <f>IFERROR(GETPIVOTDATA("Tot. Bottles",'- Ordine Aggregato -'!$A$1,"sku anker",A340),"")</f>
        <v/>
      </c>
      <c r="N340" s="18" t="s">
        <v>42</v>
      </c>
      <c r="O340" s="19" t="str">
        <f t="shared" si="5"/>
        <v>Order online</v>
      </c>
      <c r="P340" s="97" t="s">
        <v>1060</v>
      </c>
      <c r="Q340" s="13" t="s">
        <v>1148</v>
      </c>
      <c r="R340" t="s">
        <v>1149</v>
      </c>
      <c r="S340" s="20">
        <v>0</v>
      </c>
      <c r="T340" s="21" t="s">
        <v>38</v>
      </c>
    </row>
    <row r="341" spans="1:20" x14ac:dyDescent="0.35">
      <c r="A341" s="13" t="s">
        <v>1150</v>
      </c>
      <c r="B341" s="13"/>
      <c r="C341" s="13"/>
      <c r="D341" s="13" t="s">
        <v>1151</v>
      </c>
      <c r="E341" s="13">
        <v>6</v>
      </c>
      <c r="F341" s="14">
        <v>0.7</v>
      </c>
      <c r="G341" s="13" t="s">
        <v>14874</v>
      </c>
      <c r="H341" s="14">
        <v>40</v>
      </c>
      <c r="I341" s="15" t="s">
        <v>32</v>
      </c>
      <c r="J341" s="16">
        <v>570</v>
      </c>
      <c r="K341" s="16">
        <v>95</v>
      </c>
      <c r="L341" s="17" t="s">
        <v>104</v>
      </c>
      <c r="M341" s="163" t="str">
        <f>IFERROR(GETPIVOTDATA("Tot. Bottles",'- Ordine Aggregato -'!$A$1,"sku anker",A341),"")</f>
        <v/>
      </c>
      <c r="N341" s="18" t="s">
        <v>34</v>
      </c>
      <c r="O341" s="19" t="str">
        <f t="shared" si="5"/>
        <v>Order online</v>
      </c>
      <c r="P341" s="97" t="s">
        <v>1060</v>
      </c>
      <c r="Q341" s="13" t="s">
        <v>1152</v>
      </c>
      <c r="R341" t="s">
        <v>1153</v>
      </c>
      <c r="S341" s="20">
        <v>0</v>
      </c>
      <c r="T341" s="21" t="s">
        <v>38</v>
      </c>
    </row>
    <row r="342" spans="1:20" x14ac:dyDescent="0.35">
      <c r="A342" s="96" t="s">
        <v>1154</v>
      </c>
      <c r="B342" s="96"/>
      <c r="C342" s="96"/>
      <c r="D342" s="13" t="s">
        <v>1155</v>
      </c>
      <c r="E342" s="13">
        <v>6</v>
      </c>
      <c r="F342" s="14">
        <v>0.7</v>
      </c>
      <c r="G342" s="13" t="s">
        <v>14874</v>
      </c>
      <c r="H342" s="14">
        <v>40</v>
      </c>
      <c r="I342" s="15" t="s">
        <v>32</v>
      </c>
      <c r="J342" s="16">
        <v>189</v>
      </c>
      <c r="K342" s="16">
        <v>31.5</v>
      </c>
      <c r="L342" s="17" t="s">
        <v>1094</v>
      </c>
      <c r="M342" s="163" t="str">
        <f>IFERROR(GETPIVOTDATA("Tot. Bottles",'- Ordine Aggregato -'!$A$1,"sku anker",A342),"")</f>
        <v/>
      </c>
      <c r="N342" s="18" t="s">
        <v>67</v>
      </c>
      <c r="O342" s="19" t="str">
        <f t="shared" si="5"/>
        <v>Order online</v>
      </c>
      <c r="P342" s="97" t="s">
        <v>1060</v>
      </c>
      <c r="Q342" s="13" t="s">
        <v>1156</v>
      </c>
      <c r="R342" t="s">
        <v>1157</v>
      </c>
      <c r="S342" s="20">
        <v>31.5</v>
      </c>
      <c r="T342" s="21" t="s">
        <v>38</v>
      </c>
    </row>
    <row r="343" spans="1:20" x14ac:dyDescent="0.35">
      <c r="A343" s="96" t="s">
        <v>1158</v>
      </c>
      <c r="B343" s="96"/>
      <c r="C343" s="96"/>
      <c r="D343" s="13" t="s">
        <v>1159</v>
      </c>
      <c r="E343" s="13">
        <v>3</v>
      </c>
      <c r="F343" s="14">
        <v>0.7</v>
      </c>
      <c r="G343" s="13" t="s">
        <v>14874</v>
      </c>
      <c r="H343" s="14">
        <v>40</v>
      </c>
      <c r="I343" s="15" t="s">
        <v>32</v>
      </c>
      <c r="J343" s="16">
        <v>630</v>
      </c>
      <c r="K343" s="16">
        <v>210</v>
      </c>
      <c r="L343" s="17" t="s">
        <v>104</v>
      </c>
      <c r="M343" s="163" t="str">
        <f>IFERROR(GETPIVOTDATA("Tot. Bottles",'- Ordine Aggregato -'!$A$1,"sku anker",A343),"")</f>
        <v/>
      </c>
      <c r="N343" s="18" t="s">
        <v>34</v>
      </c>
      <c r="O343" s="19" t="str">
        <f t="shared" si="5"/>
        <v>Order online</v>
      </c>
      <c r="P343" s="97" t="s">
        <v>1060</v>
      </c>
      <c r="Q343" s="13" t="s">
        <v>1160</v>
      </c>
      <c r="R343" t="s">
        <v>1161</v>
      </c>
      <c r="S343" s="20">
        <v>0</v>
      </c>
      <c r="T343" s="21" t="s">
        <v>38</v>
      </c>
    </row>
    <row r="344" spans="1:20" x14ac:dyDescent="0.35">
      <c r="A344" s="13" t="s">
        <v>14430</v>
      </c>
      <c r="B344" s="13"/>
      <c r="C344" s="13"/>
      <c r="D344" s="13" t="s">
        <v>14431</v>
      </c>
      <c r="E344" s="13">
        <v>6</v>
      </c>
      <c r="F344" s="14">
        <v>1</v>
      </c>
      <c r="G344" s="13" t="s">
        <v>14874</v>
      </c>
      <c r="H344" s="14">
        <v>40</v>
      </c>
      <c r="I344" s="15" t="s">
        <v>32</v>
      </c>
      <c r="J344" s="16">
        <v>471</v>
      </c>
      <c r="K344" s="16">
        <v>78.5</v>
      </c>
      <c r="L344" s="17" t="s">
        <v>104</v>
      </c>
      <c r="M344" s="163" t="str">
        <f>IFERROR(GETPIVOTDATA("Tot. Bottles",'- Ordine Aggregato -'!$A$1,"sku anker",A344),"")</f>
        <v/>
      </c>
      <c r="N344" s="18" t="s">
        <v>42</v>
      </c>
      <c r="O344" s="19" t="str">
        <f t="shared" si="5"/>
        <v>Order online</v>
      </c>
      <c r="P344" s="97" t="s">
        <v>1060</v>
      </c>
      <c r="Q344" s="13" t="s">
        <v>14998</v>
      </c>
      <c r="R344" t="s">
        <v>14999</v>
      </c>
      <c r="S344" s="20">
        <v>0</v>
      </c>
      <c r="T344" s="21" t="s">
        <v>38</v>
      </c>
    </row>
    <row r="345" spans="1:20" x14ac:dyDescent="0.35">
      <c r="A345" s="96" t="s">
        <v>1162</v>
      </c>
      <c r="B345" s="96"/>
      <c r="C345" s="96"/>
      <c r="D345" s="13" t="s">
        <v>1163</v>
      </c>
      <c r="E345" s="13">
        <v>6</v>
      </c>
      <c r="F345" s="14">
        <v>0.7</v>
      </c>
      <c r="G345" s="13" t="s">
        <v>14874</v>
      </c>
      <c r="H345" s="14">
        <v>44.5</v>
      </c>
      <c r="I345" s="15" t="s">
        <v>32</v>
      </c>
      <c r="J345" s="16">
        <v>75</v>
      </c>
      <c r="K345" s="16">
        <v>12.5</v>
      </c>
      <c r="L345" s="17" t="s">
        <v>1094</v>
      </c>
      <c r="M345" s="163" t="str">
        <f>IFERROR(GETPIVOTDATA("Tot. Bottles",'- Ordine Aggregato -'!$A$1,"sku anker",A345),"")</f>
        <v/>
      </c>
      <c r="N345" s="18" t="s">
        <v>42</v>
      </c>
      <c r="O345" s="19" t="str">
        <f t="shared" si="5"/>
        <v>Order online</v>
      </c>
      <c r="P345" s="97" t="s">
        <v>1060</v>
      </c>
      <c r="Q345" s="13" t="s">
        <v>1164</v>
      </c>
      <c r="R345" t="s">
        <v>1165</v>
      </c>
      <c r="S345" s="20">
        <v>0</v>
      </c>
      <c r="T345" s="21" t="s">
        <v>38</v>
      </c>
    </row>
    <row r="346" spans="1:20" x14ac:dyDescent="0.35">
      <c r="A346" s="96" t="s">
        <v>1166</v>
      </c>
      <c r="B346" s="96"/>
      <c r="C346" s="96"/>
      <c r="D346" s="13" t="s">
        <v>1167</v>
      </c>
      <c r="E346" s="13">
        <v>6</v>
      </c>
      <c r="F346" s="14">
        <v>0.7</v>
      </c>
      <c r="G346" s="13" t="s">
        <v>14874</v>
      </c>
      <c r="H346" s="14">
        <v>32</v>
      </c>
      <c r="I346" s="15" t="s">
        <v>32</v>
      </c>
      <c r="J346" s="16">
        <v>32.700000000000003</v>
      </c>
      <c r="K346" s="16">
        <v>5.45</v>
      </c>
      <c r="L346" s="17" t="s">
        <v>1134</v>
      </c>
      <c r="M346" s="163" t="str">
        <f>IFERROR(GETPIVOTDATA("Tot. Bottles",'- Ordine Aggregato -'!$A$1,"sku anker",A346),"")</f>
        <v/>
      </c>
      <c r="N346" s="18" t="s">
        <v>67</v>
      </c>
      <c r="O346" s="19" t="str">
        <f t="shared" si="5"/>
        <v>Order online</v>
      </c>
      <c r="P346" s="97" t="s">
        <v>1060</v>
      </c>
      <c r="Q346" s="13" t="s">
        <v>1168</v>
      </c>
      <c r="R346" t="s">
        <v>1169</v>
      </c>
      <c r="S346" s="20">
        <v>5.45</v>
      </c>
      <c r="T346" s="21" t="s">
        <v>38</v>
      </c>
    </row>
    <row r="347" spans="1:20" x14ac:dyDescent="0.35">
      <c r="A347" s="13" t="s">
        <v>1170</v>
      </c>
      <c r="B347" s="13"/>
      <c r="C347" s="13"/>
      <c r="D347" s="13" t="s">
        <v>1167</v>
      </c>
      <c r="E347" s="13">
        <v>6</v>
      </c>
      <c r="F347" s="14">
        <v>1</v>
      </c>
      <c r="G347" s="13" t="s">
        <v>14874</v>
      </c>
      <c r="H347" s="14">
        <v>32</v>
      </c>
      <c r="I347" s="15" t="s">
        <v>32</v>
      </c>
      <c r="J347" s="16">
        <v>42</v>
      </c>
      <c r="K347" s="16">
        <v>7</v>
      </c>
      <c r="L347" s="17" t="s">
        <v>1134</v>
      </c>
      <c r="M347" s="163" t="str">
        <f>IFERROR(GETPIVOTDATA("Tot. Bottles",'- Ordine Aggregato -'!$A$1,"sku anker",A347),"")</f>
        <v/>
      </c>
      <c r="N347" s="18" t="s">
        <v>67</v>
      </c>
      <c r="O347" s="19" t="str">
        <f t="shared" si="5"/>
        <v>Order online</v>
      </c>
      <c r="P347" s="97" t="s">
        <v>355</v>
      </c>
      <c r="Q347" s="13" t="s">
        <v>1171</v>
      </c>
      <c r="R347" t="s">
        <v>1172</v>
      </c>
      <c r="S347" s="20">
        <v>7</v>
      </c>
      <c r="T347" s="21" t="s">
        <v>38</v>
      </c>
    </row>
    <row r="348" spans="1:20" x14ac:dyDescent="0.35">
      <c r="A348" s="96" t="s">
        <v>1173</v>
      </c>
      <c r="B348" s="96"/>
      <c r="C348" s="96"/>
      <c r="D348" s="13" t="s">
        <v>1174</v>
      </c>
      <c r="E348" s="13">
        <v>6</v>
      </c>
      <c r="F348" s="14">
        <v>0.7</v>
      </c>
      <c r="G348" s="13" t="s">
        <v>14874</v>
      </c>
      <c r="H348" s="14">
        <v>32</v>
      </c>
      <c r="I348" s="15" t="s">
        <v>32</v>
      </c>
      <c r="J348" s="16">
        <v>34.5</v>
      </c>
      <c r="K348" s="16">
        <v>5.75</v>
      </c>
      <c r="L348" s="17" t="s">
        <v>1134</v>
      </c>
      <c r="M348" s="163" t="str">
        <f>IFERROR(GETPIVOTDATA("Tot. Bottles",'- Ordine Aggregato -'!$A$1,"sku anker",A348),"")</f>
        <v/>
      </c>
      <c r="N348" s="18" t="s">
        <v>42</v>
      </c>
      <c r="O348" s="19" t="str">
        <f t="shared" si="5"/>
        <v>Order online</v>
      </c>
      <c r="P348" s="97" t="s">
        <v>1060</v>
      </c>
      <c r="Q348" s="13" t="s">
        <v>1175</v>
      </c>
      <c r="R348" t="s">
        <v>1176</v>
      </c>
      <c r="S348" s="20">
        <v>0</v>
      </c>
      <c r="T348" s="21" t="s">
        <v>38</v>
      </c>
    </row>
    <row r="349" spans="1:20" x14ac:dyDescent="0.35">
      <c r="A349" s="96" t="s">
        <v>1177</v>
      </c>
      <c r="D349" s="13" t="s">
        <v>1178</v>
      </c>
      <c r="E349" s="13">
        <v>6</v>
      </c>
      <c r="F349" s="14">
        <v>0.7</v>
      </c>
      <c r="G349" s="13" t="s">
        <v>14874</v>
      </c>
      <c r="H349" s="14">
        <v>14.9</v>
      </c>
      <c r="I349" s="15" t="s">
        <v>32</v>
      </c>
      <c r="J349" s="16">
        <v>33.599999999999994</v>
      </c>
      <c r="K349" s="16">
        <v>5.6</v>
      </c>
      <c r="L349" s="17" t="s">
        <v>1134</v>
      </c>
      <c r="M349" s="163" t="str">
        <f>IFERROR(GETPIVOTDATA("Tot. Bottles",'- Ordine Aggregato -'!$A$1,"sku anker",A349),"")</f>
        <v/>
      </c>
      <c r="N349" s="18" t="s">
        <v>67</v>
      </c>
      <c r="O349" s="19" t="str">
        <f t="shared" si="5"/>
        <v>Order online</v>
      </c>
      <c r="P349" s="97" t="s">
        <v>1060</v>
      </c>
      <c r="Q349" s="13" t="s">
        <v>1179</v>
      </c>
      <c r="R349" t="s">
        <v>1180</v>
      </c>
      <c r="S349" s="20">
        <v>5.6</v>
      </c>
      <c r="T349" s="21" t="s">
        <v>38</v>
      </c>
    </row>
    <row r="350" spans="1:20" x14ac:dyDescent="0.35">
      <c r="A350" s="96" t="s">
        <v>1181</v>
      </c>
      <c r="D350" s="13" t="s">
        <v>1182</v>
      </c>
      <c r="E350" s="13">
        <v>6</v>
      </c>
      <c r="F350" s="14">
        <v>0.7</v>
      </c>
      <c r="G350" s="13" t="s">
        <v>14874</v>
      </c>
      <c r="H350" s="14">
        <v>14.9</v>
      </c>
      <c r="I350" s="15" t="s">
        <v>32</v>
      </c>
      <c r="J350" s="16">
        <v>32.099999999999994</v>
      </c>
      <c r="K350" s="16">
        <v>5.35</v>
      </c>
      <c r="L350" s="17" t="s">
        <v>768</v>
      </c>
      <c r="M350" s="163" t="str">
        <f>IFERROR(GETPIVOTDATA("Tot. Bottles",'- Ordine Aggregato -'!$A$1,"sku anker",A350),"")</f>
        <v/>
      </c>
      <c r="N350" s="18" t="s">
        <v>67</v>
      </c>
      <c r="O350" s="19" t="str">
        <f t="shared" si="5"/>
        <v>Order online</v>
      </c>
      <c r="P350" s="97" t="s">
        <v>1183</v>
      </c>
      <c r="Q350" s="13" t="s">
        <v>1184</v>
      </c>
      <c r="R350" t="s">
        <v>1185</v>
      </c>
      <c r="S350" s="20">
        <v>5.35</v>
      </c>
      <c r="T350" s="21" t="s">
        <v>38</v>
      </c>
    </row>
    <row r="351" spans="1:20" x14ac:dyDescent="0.35">
      <c r="A351" s="96" t="s">
        <v>1186</v>
      </c>
      <c r="B351" s="96"/>
      <c r="C351" s="96"/>
      <c r="D351" s="13" t="s">
        <v>1187</v>
      </c>
      <c r="E351" s="13">
        <v>6</v>
      </c>
      <c r="F351" s="14">
        <v>0.7</v>
      </c>
      <c r="G351" s="13" t="s">
        <v>14874</v>
      </c>
      <c r="H351" s="14">
        <v>32</v>
      </c>
      <c r="I351" s="15" t="s">
        <v>32</v>
      </c>
      <c r="J351" s="16">
        <v>32.700000000000003</v>
      </c>
      <c r="K351" s="16">
        <v>5.45</v>
      </c>
      <c r="L351" s="17" t="s">
        <v>1134</v>
      </c>
      <c r="M351" s="163" t="str">
        <f>IFERROR(GETPIVOTDATA("Tot. Bottles",'- Ordine Aggregato -'!$A$1,"sku anker",A351),"")</f>
        <v/>
      </c>
      <c r="N351" s="18" t="s">
        <v>67</v>
      </c>
      <c r="O351" s="19" t="str">
        <f t="shared" si="5"/>
        <v>Order online</v>
      </c>
      <c r="P351" s="97" t="s">
        <v>1060</v>
      </c>
      <c r="Q351" s="13" t="s">
        <v>1188</v>
      </c>
      <c r="R351" t="s">
        <v>1189</v>
      </c>
      <c r="S351" s="20">
        <v>5.45</v>
      </c>
      <c r="T351" s="21" t="s">
        <v>38</v>
      </c>
    </row>
    <row r="352" spans="1:20" x14ac:dyDescent="0.35">
      <c r="A352" s="13" t="s">
        <v>1190</v>
      </c>
      <c r="B352" s="13"/>
      <c r="C352" s="13"/>
      <c r="D352" s="13" t="s">
        <v>1187</v>
      </c>
      <c r="E352" s="13">
        <v>6</v>
      </c>
      <c r="F352" s="14">
        <v>1</v>
      </c>
      <c r="G352" s="13" t="s">
        <v>14874</v>
      </c>
      <c r="H352" s="14">
        <v>32</v>
      </c>
      <c r="I352" s="15" t="s">
        <v>32</v>
      </c>
      <c r="J352" s="16">
        <v>42</v>
      </c>
      <c r="K352" s="16">
        <v>7</v>
      </c>
      <c r="L352" s="17" t="s">
        <v>1134</v>
      </c>
      <c r="M352" s="163" t="str">
        <f>IFERROR(GETPIVOTDATA("Tot. Bottles",'- Ordine Aggregato -'!$A$1,"sku anker",A352),"")</f>
        <v/>
      </c>
      <c r="N352" s="18" t="s">
        <v>67</v>
      </c>
      <c r="O352" s="19" t="str">
        <f t="shared" si="5"/>
        <v>Order online</v>
      </c>
      <c r="P352" s="97" t="s">
        <v>355</v>
      </c>
      <c r="Q352" s="13" t="s">
        <v>1191</v>
      </c>
      <c r="R352" t="s">
        <v>1192</v>
      </c>
      <c r="S352" s="20">
        <v>7</v>
      </c>
      <c r="T352" s="21" t="s">
        <v>38</v>
      </c>
    </row>
    <row r="353" spans="1:20" x14ac:dyDescent="0.35">
      <c r="A353" s="96" t="s">
        <v>1193</v>
      </c>
      <c r="B353" s="96"/>
      <c r="C353" s="96"/>
      <c r="D353" s="13" t="s">
        <v>1187</v>
      </c>
      <c r="E353" s="13">
        <v>6</v>
      </c>
      <c r="F353" s="14">
        <v>1.5</v>
      </c>
      <c r="G353" s="13" t="s">
        <v>14874</v>
      </c>
      <c r="H353" s="14">
        <v>32</v>
      </c>
      <c r="I353" s="15" t="s">
        <v>32</v>
      </c>
      <c r="J353" s="16">
        <v>73.5</v>
      </c>
      <c r="K353" s="16">
        <v>12.25</v>
      </c>
      <c r="L353" s="17" t="s">
        <v>1134</v>
      </c>
      <c r="M353" s="163" t="str">
        <f>IFERROR(GETPIVOTDATA("Tot. Bottles",'- Ordine Aggregato -'!$A$1,"sku anker",A353),"")</f>
        <v/>
      </c>
      <c r="N353" s="18" t="s">
        <v>34</v>
      </c>
      <c r="O353" s="19" t="str">
        <f t="shared" si="5"/>
        <v>Order online</v>
      </c>
      <c r="P353" s="97" t="s">
        <v>355</v>
      </c>
      <c r="Q353" s="13" t="s">
        <v>1194</v>
      </c>
      <c r="R353" t="s">
        <v>1195</v>
      </c>
      <c r="S353" s="20">
        <v>0</v>
      </c>
      <c r="T353" s="21" t="s">
        <v>38</v>
      </c>
    </row>
    <row r="354" spans="1:20" x14ac:dyDescent="0.35">
      <c r="A354" s="13" t="s">
        <v>14643</v>
      </c>
      <c r="B354" s="13"/>
      <c r="C354" s="13"/>
      <c r="D354" s="13" t="s">
        <v>14644</v>
      </c>
      <c r="E354" s="13">
        <v>6</v>
      </c>
      <c r="F354" s="14">
        <v>0.7</v>
      </c>
      <c r="G354" s="13" t="s">
        <v>14874</v>
      </c>
      <c r="H354" s="14">
        <v>45</v>
      </c>
      <c r="I354" s="15" t="s">
        <v>32</v>
      </c>
      <c r="J354" s="16">
        <v>447</v>
      </c>
      <c r="K354" s="16">
        <v>74.5</v>
      </c>
      <c r="L354" s="17" t="s">
        <v>104</v>
      </c>
      <c r="M354" s="163" t="str">
        <f>IFERROR(GETPIVOTDATA("Tot. Bottles",'- Ordine Aggregato -'!$A$1,"sku anker",A354),"")</f>
        <v/>
      </c>
      <c r="N354" s="18" t="s">
        <v>42</v>
      </c>
      <c r="O354" s="19" t="str">
        <f t="shared" si="5"/>
        <v>Order online</v>
      </c>
      <c r="P354" s="97" t="s">
        <v>1183</v>
      </c>
      <c r="Q354" s="13" t="s">
        <v>15000</v>
      </c>
      <c r="R354" t="s">
        <v>15001</v>
      </c>
      <c r="S354" s="20">
        <v>0</v>
      </c>
      <c r="T354" s="21" t="s">
        <v>38</v>
      </c>
    </row>
    <row r="355" spans="1:20" x14ac:dyDescent="0.35">
      <c r="A355" s="96" t="s">
        <v>1196</v>
      </c>
      <c r="D355" s="13" t="s">
        <v>1197</v>
      </c>
      <c r="E355" s="13">
        <v>12</v>
      </c>
      <c r="F355" s="14">
        <v>0.2</v>
      </c>
      <c r="G355" s="13" t="s">
        <v>14874</v>
      </c>
      <c r="H355" s="14">
        <v>12.5</v>
      </c>
      <c r="I355" s="15" t="s">
        <v>32</v>
      </c>
      <c r="J355" s="16">
        <v>20.399999999999999</v>
      </c>
      <c r="K355" s="16">
        <v>1.7</v>
      </c>
      <c r="L355" s="17" t="s">
        <v>768</v>
      </c>
      <c r="M355" s="163" t="str">
        <f>IFERROR(GETPIVOTDATA("Tot. Bottles",'- Ordine Aggregato -'!$A$1,"sku anker",A355),"")</f>
        <v/>
      </c>
      <c r="N355" s="18" t="s">
        <v>42</v>
      </c>
      <c r="O355" s="19" t="str">
        <f t="shared" si="5"/>
        <v>Order online</v>
      </c>
      <c r="P355" s="97" t="s">
        <v>355</v>
      </c>
      <c r="Q355" s="13" t="s">
        <v>1198</v>
      </c>
      <c r="R355" t="s">
        <v>1199</v>
      </c>
      <c r="S355" s="20">
        <v>0</v>
      </c>
      <c r="T355" s="21" t="s">
        <v>38</v>
      </c>
    </row>
    <row r="356" spans="1:20" x14ac:dyDescent="0.35">
      <c r="A356" s="96" t="s">
        <v>1200</v>
      </c>
      <c r="D356" s="13" t="s">
        <v>1201</v>
      </c>
      <c r="E356" s="13">
        <v>6</v>
      </c>
      <c r="F356" s="14">
        <v>0.7</v>
      </c>
      <c r="G356" s="13" t="s">
        <v>14874</v>
      </c>
      <c r="H356" s="14">
        <v>35</v>
      </c>
      <c r="I356" s="15" t="s">
        <v>32</v>
      </c>
      <c r="J356" s="16">
        <v>33.900000000000006</v>
      </c>
      <c r="K356" s="16">
        <v>5.65</v>
      </c>
      <c r="L356" s="17" t="s">
        <v>104</v>
      </c>
      <c r="M356" s="163" t="str">
        <f>IFERROR(GETPIVOTDATA("Tot. Bottles",'- Ordine Aggregato -'!$A$1,"sku anker",A356),"")</f>
        <v/>
      </c>
      <c r="N356" s="18" t="s">
        <v>42</v>
      </c>
      <c r="O356" s="19" t="str">
        <f t="shared" si="5"/>
        <v>Order online</v>
      </c>
      <c r="P356" s="97" t="s">
        <v>1060</v>
      </c>
      <c r="Q356" s="13" t="s">
        <v>1202</v>
      </c>
      <c r="R356" t="s">
        <v>1203</v>
      </c>
      <c r="S356" s="20">
        <v>0</v>
      </c>
      <c r="T356" s="21" t="s">
        <v>38</v>
      </c>
    </row>
    <row r="357" spans="1:20" x14ac:dyDescent="0.35">
      <c r="A357" s="96" t="s">
        <v>1204</v>
      </c>
      <c r="D357" s="13" t="s">
        <v>1201</v>
      </c>
      <c r="E357" s="13">
        <v>6</v>
      </c>
      <c r="F357" s="14">
        <v>1</v>
      </c>
      <c r="G357" s="13" t="s">
        <v>14874</v>
      </c>
      <c r="H357" s="14">
        <v>35</v>
      </c>
      <c r="I357" s="15" t="s">
        <v>32</v>
      </c>
      <c r="J357" s="16">
        <v>44.099999999999994</v>
      </c>
      <c r="K357" s="16">
        <v>7.35</v>
      </c>
      <c r="L357" s="17" t="s">
        <v>104</v>
      </c>
      <c r="M357" s="163" t="str">
        <f>IFERROR(GETPIVOTDATA("Tot. Bottles",'- Ordine Aggregato -'!$A$1,"sku anker",A357),"")</f>
        <v/>
      </c>
      <c r="N357" s="18" t="s">
        <v>42</v>
      </c>
      <c r="O357" s="19" t="str">
        <f t="shared" si="5"/>
        <v>Order online</v>
      </c>
      <c r="P357" s="97" t="s">
        <v>1060</v>
      </c>
      <c r="Q357" s="13" t="s">
        <v>1205</v>
      </c>
      <c r="R357" t="s">
        <v>1206</v>
      </c>
      <c r="S357" s="20">
        <v>0</v>
      </c>
      <c r="T357" s="21" t="s">
        <v>38</v>
      </c>
    </row>
    <row r="358" spans="1:20" x14ac:dyDescent="0.35">
      <c r="A358" s="96" t="s">
        <v>1207</v>
      </c>
      <c r="D358" s="13" t="s">
        <v>1201</v>
      </c>
      <c r="E358" s="13">
        <v>6</v>
      </c>
      <c r="F358" s="14">
        <v>1.5</v>
      </c>
      <c r="G358" s="13" t="s">
        <v>14874</v>
      </c>
      <c r="H358" s="14">
        <v>35</v>
      </c>
      <c r="I358" s="15" t="s">
        <v>32</v>
      </c>
      <c r="J358" s="16">
        <v>65.699999999999989</v>
      </c>
      <c r="K358" s="16">
        <v>10.95</v>
      </c>
      <c r="L358" s="17" t="s">
        <v>104</v>
      </c>
      <c r="M358" s="163" t="str">
        <f>IFERROR(GETPIVOTDATA("Tot. Bottles",'- Ordine Aggregato -'!$A$1,"sku anker",A358),"")</f>
        <v/>
      </c>
      <c r="N358" s="18" t="s">
        <v>42</v>
      </c>
      <c r="O358" s="19" t="str">
        <f t="shared" si="5"/>
        <v>Order online</v>
      </c>
      <c r="P358" s="97" t="s">
        <v>1060</v>
      </c>
      <c r="Q358" s="13" t="s">
        <v>1208</v>
      </c>
      <c r="R358" t="s">
        <v>1209</v>
      </c>
      <c r="S358" s="20">
        <v>0</v>
      </c>
      <c r="T358" s="21" t="s">
        <v>38</v>
      </c>
    </row>
    <row r="359" spans="1:20" x14ac:dyDescent="0.35">
      <c r="A359" s="96" t="s">
        <v>1210</v>
      </c>
      <c r="B359" s="96"/>
      <c r="C359" s="96"/>
      <c r="D359" s="13" t="s">
        <v>1211</v>
      </c>
      <c r="E359" s="13">
        <v>12</v>
      </c>
      <c r="F359" s="14">
        <v>0.2</v>
      </c>
      <c r="G359" s="13" t="s">
        <v>14874</v>
      </c>
      <c r="H359" s="14">
        <v>12.5</v>
      </c>
      <c r="I359" s="15" t="s">
        <v>32</v>
      </c>
      <c r="J359" s="16">
        <v>20.399999999999999</v>
      </c>
      <c r="K359" s="16">
        <v>1.7</v>
      </c>
      <c r="L359" s="17" t="s">
        <v>768</v>
      </c>
      <c r="M359" s="163" t="str">
        <f>IFERROR(GETPIVOTDATA("Tot. Bottles",'- Ordine Aggregato -'!$A$1,"sku anker",A359),"")</f>
        <v/>
      </c>
      <c r="N359" s="18" t="s">
        <v>42</v>
      </c>
      <c r="O359" s="19" t="str">
        <f t="shared" si="5"/>
        <v>Order online</v>
      </c>
      <c r="P359" s="97" t="s">
        <v>355</v>
      </c>
      <c r="Q359" s="13" t="s">
        <v>1212</v>
      </c>
      <c r="R359" t="s">
        <v>1213</v>
      </c>
      <c r="S359" s="20">
        <v>0</v>
      </c>
      <c r="T359" s="21" t="s">
        <v>38</v>
      </c>
    </row>
    <row r="360" spans="1:20" x14ac:dyDescent="0.35">
      <c r="A360" s="13" t="s">
        <v>1214</v>
      </c>
      <c r="B360" s="13"/>
      <c r="C360" s="13"/>
      <c r="D360" s="13" t="s">
        <v>1215</v>
      </c>
      <c r="E360" s="13">
        <v>6</v>
      </c>
      <c r="F360" s="14">
        <v>0.7</v>
      </c>
      <c r="G360" s="13" t="s">
        <v>14874</v>
      </c>
      <c r="H360" s="14">
        <v>32</v>
      </c>
      <c r="I360" s="15" t="s">
        <v>32</v>
      </c>
      <c r="J360" s="16">
        <v>34.200000000000003</v>
      </c>
      <c r="K360" s="16">
        <v>5.7</v>
      </c>
      <c r="L360" s="17" t="s">
        <v>768</v>
      </c>
      <c r="M360" s="163" t="str">
        <f>IFERROR(GETPIVOTDATA("Tot. Bottles",'- Ordine Aggregato -'!$A$1,"sku anker",A360),"")</f>
        <v/>
      </c>
      <c r="N360" s="18" t="s">
        <v>42</v>
      </c>
      <c r="O360" s="19" t="str">
        <f t="shared" si="5"/>
        <v>Order online</v>
      </c>
      <c r="P360" s="97" t="s">
        <v>1060</v>
      </c>
      <c r="Q360" s="13" t="s">
        <v>1216</v>
      </c>
      <c r="R360" t="s">
        <v>1091</v>
      </c>
      <c r="S360" s="20">
        <v>0</v>
      </c>
      <c r="T360" s="21" t="s">
        <v>38</v>
      </c>
    </row>
    <row r="361" spans="1:20" x14ac:dyDescent="0.35">
      <c r="A361" s="96" t="s">
        <v>1217</v>
      </c>
      <c r="B361" s="96"/>
      <c r="C361" s="96"/>
      <c r="D361" s="13" t="s">
        <v>1218</v>
      </c>
      <c r="E361" s="13">
        <v>6</v>
      </c>
      <c r="F361" s="14">
        <v>1</v>
      </c>
      <c r="G361" s="13" t="s">
        <v>14874</v>
      </c>
      <c r="H361" s="14">
        <v>31</v>
      </c>
      <c r="I361" s="15" t="s">
        <v>32</v>
      </c>
      <c r="J361" s="16">
        <v>38.099999999999994</v>
      </c>
      <c r="K361" s="16">
        <v>6.35</v>
      </c>
      <c r="L361" s="17" t="s">
        <v>558</v>
      </c>
      <c r="M361" s="163" t="str">
        <f>IFERROR(GETPIVOTDATA("Tot. Bottles",'- Ordine Aggregato -'!$A$1,"sku anker",A361),"")</f>
        <v/>
      </c>
      <c r="N361" s="18" t="s">
        <v>34</v>
      </c>
      <c r="O361" s="19" t="str">
        <f t="shared" si="5"/>
        <v>Order online</v>
      </c>
      <c r="P361" s="97" t="s">
        <v>1219</v>
      </c>
      <c r="Q361" s="13" t="s">
        <v>1220</v>
      </c>
      <c r="R361" t="s">
        <v>1221</v>
      </c>
      <c r="S361" s="20">
        <v>0</v>
      </c>
      <c r="T361" s="21" t="s">
        <v>38</v>
      </c>
    </row>
    <row r="362" spans="1:20" x14ac:dyDescent="0.35">
      <c r="A362" s="96" t="s">
        <v>1222</v>
      </c>
      <c r="D362" s="13" t="s">
        <v>1223</v>
      </c>
      <c r="E362" s="13">
        <v>6</v>
      </c>
      <c r="F362" s="14">
        <v>0.5</v>
      </c>
      <c r="G362" s="13" t="s">
        <v>14873</v>
      </c>
      <c r="H362" s="14">
        <v>40</v>
      </c>
      <c r="I362" s="15" t="s">
        <v>32</v>
      </c>
      <c r="J362" s="16">
        <v>29.099999999999998</v>
      </c>
      <c r="K362" s="16">
        <v>4.8499999999999996</v>
      </c>
      <c r="L362" s="17" t="s">
        <v>1224</v>
      </c>
      <c r="M362" s="163" t="str">
        <f>IFERROR(GETPIVOTDATA("Tot. Bottles",'- Ordine Aggregato -'!$A$1,"sku anker",A362),"")</f>
        <v/>
      </c>
      <c r="N362" s="18" t="s">
        <v>42</v>
      </c>
      <c r="O362" s="19" t="str">
        <f t="shared" si="5"/>
        <v>Order online</v>
      </c>
      <c r="P362" s="97" t="s">
        <v>1219</v>
      </c>
      <c r="Q362" s="13" t="s">
        <v>1225</v>
      </c>
      <c r="R362" t="s">
        <v>1226</v>
      </c>
      <c r="S362" s="20">
        <v>0</v>
      </c>
      <c r="T362" s="21" t="s">
        <v>38</v>
      </c>
    </row>
    <row r="363" spans="1:20" x14ac:dyDescent="0.35">
      <c r="A363" s="96" t="s">
        <v>1227</v>
      </c>
      <c r="B363" s="96"/>
      <c r="C363" s="96"/>
      <c r="D363" s="13" t="s">
        <v>1223</v>
      </c>
      <c r="E363" s="13">
        <v>6</v>
      </c>
      <c r="F363" s="14">
        <v>1</v>
      </c>
      <c r="G363" s="13" t="s">
        <v>14874</v>
      </c>
      <c r="H363" s="14">
        <v>40</v>
      </c>
      <c r="I363" s="15" t="s">
        <v>32</v>
      </c>
      <c r="J363" s="16">
        <v>50.699999999999996</v>
      </c>
      <c r="K363" s="16">
        <v>8.4499999999999993</v>
      </c>
      <c r="L363" s="17" t="s">
        <v>1224</v>
      </c>
      <c r="M363" s="163" t="str">
        <f>IFERROR(GETPIVOTDATA("Tot. Bottles",'- Ordine Aggregato -'!$A$1,"sku anker",A363),"")</f>
        <v/>
      </c>
      <c r="N363" s="18" t="s">
        <v>42</v>
      </c>
      <c r="O363" s="19" t="str">
        <f t="shared" si="5"/>
        <v>Order online</v>
      </c>
      <c r="P363" s="97" t="s">
        <v>1219</v>
      </c>
      <c r="Q363" s="13" t="s">
        <v>1228</v>
      </c>
      <c r="R363" t="s">
        <v>1229</v>
      </c>
      <c r="S363" s="20">
        <v>0</v>
      </c>
      <c r="T363" s="21" t="s">
        <v>38</v>
      </c>
    </row>
    <row r="364" spans="1:20" x14ac:dyDescent="0.35">
      <c r="A364" s="96" t="s">
        <v>14535</v>
      </c>
      <c r="B364" s="96"/>
      <c r="C364" s="96"/>
      <c r="D364" s="13" t="s">
        <v>1231</v>
      </c>
      <c r="E364" s="13">
        <v>12</v>
      </c>
      <c r="F364" s="14">
        <v>0.7</v>
      </c>
      <c r="G364" s="13" t="s">
        <v>14874</v>
      </c>
      <c r="H364" s="14">
        <v>17</v>
      </c>
      <c r="I364" s="15" t="s">
        <v>32</v>
      </c>
      <c r="J364" s="16">
        <v>153</v>
      </c>
      <c r="K364" s="16">
        <v>12.75</v>
      </c>
      <c r="L364" s="17" t="s">
        <v>551</v>
      </c>
      <c r="M364" s="163" t="str">
        <f>IFERROR(GETPIVOTDATA("Tot. Bottles",'- Ordine Aggregato -'!$A$1,"sku anker",A364),"")</f>
        <v/>
      </c>
      <c r="N364" s="18" t="s">
        <v>42</v>
      </c>
      <c r="O364" s="19" t="str">
        <f t="shared" si="5"/>
        <v>Order online</v>
      </c>
      <c r="P364" s="97" t="s">
        <v>1232</v>
      </c>
      <c r="Q364" s="13" t="s">
        <v>1233</v>
      </c>
      <c r="R364" t="s">
        <v>15002</v>
      </c>
      <c r="S364" s="20">
        <v>0</v>
      </c>
      <c r="T364" s="21" t="s">
        <v>38</v>
      </c>
    </row>
    <row r="365" spans="1:20" x14ac:dyDescent="0.35">
      <c r="A365" s="96" t="s">
        <v>1230</v>
      </c>
      <c r="B365" s="96"/>
      <c r="C365" s="96"/>
      <c r="D365" s="13" t="s">
        <v>1231</v>
      </c>
      <c r="E365" s="13">
        <v>6</v>
      </c>
      <c r="F365" s="14">
        <v>0.7</v>
      </c>
      <c r="G365" s="13" t="s">
        <v>14874</v>
      </c>
      <c r="H365" s="14">
        <v>17</v>
      </c>
      <c r="I365" s="15" t="s">
        <v>32</v>
      </c>
      <c r="J365" s="16">
        <v>76.5</v>
      </c>
      <c r="K365" s="16">
        <v>12.75</v>
      </c>
      <c r="L365" s="17" t="s">
        <v>551</v>
      </c>
      <c r="M365" s="163" t="str">
        <f>IFERROR(GETPIVOTDATA("Tot. Bottles",'- Ordine Aggregato -'!$A$1,"sku anker",A365),"")</f>
        <v/>
      </c>
      <c r="N365" s="18" t="s">
        <v>42</v>
      </c>
      <c r="O365" s="19" t="str">
        <f t="shared" si="5"/>
        <v>Order online</v>
      </c>
      <c r="P365" s="97" t="s">
        <v>1232</v>
      </c>
      <c r="Q365" s="13" t="s">
        <v>1233</v>
      </c>
      <c r="R365" t="s">
        <v>1234</v>
      </c>
      <c r="S365" s="20">
        <v>0</v>
      </c>
      <c r="T365" s="21" t="s">
        <v>38</v>
      </c>
    </row>
    <row r="366" spans="1:20" x14ac:dyDescent="0.35">
      <c r="A366" s="13" t="s">
        <v>1235</v>
      </c>
      <c r="B366" s="13"/>
      <c r="C366" s="13"/>
      <c r="D366" s="13" t="s">
        <v>1236</v>
      </c>
      <c r="E366" s="13">
        <v>6</v>
      </c>
      <c r="F366" s="14">
        <v>0.5</v>
      </c>
      <c r="G366" s="13" t="s">
        <v>31</v>
      </c>
      <c r="H366" s="14">
        <v>15.7</v>
      </c>
      <c r="I366" s="15" t="s">
        <v>32</v>
      </c>
      <c r="J366" s="16">
        <v>51.900000000000006</v>
      </c>
      <c r="K366" s="16">
        <v>8.65</v>
      </c>
      <c r="L366" s="17" t="s">
        <v>551</v>
      </c>
      <c r="M366" s="163" t="str">
        <f>IFERROR(GETPIVOTDATA("Tot. Bottles",'- Ordine Aggregato -'!$A$1,"sku anker",A366),"")</f>
        <v/>
      </c>
      <c r="N366" s="18" t="s">
        <v>42</v>
      </c>
      <c r="O366" s="19" t="str">
        <f t="shared" si="5"/>
        <v>Order online</v>
      </c>
      <c r="P366" s="97" t="s">
        <v>1232</v>
      </c>
      <c r="Q366" s="13" t="s">
        <v>1237</v>
      </c>
      <c r="R366" t="s">
        <v>1238</v>
      </c>
      <c r="S366" s="20">
        <v>0</v>
      </c>
      <c r="T366" s="21" t="s">
        <v>38</v>
      </c>
    </row>
    <row r="367" spans="1:20" x14ac:dyDescent="0.35">
      <c r="A367" s="96" t="s">
        <v>1239</v>
      </c>
      <c r="B367" s="96"/>
      <c r="C367" s="96"/>
      <c r="D367" s="13" t="s">
        <v>1240</v>
      </c>
      <c r="E367" s="13">
        <v>12</v>
      </c>
      <c r="F367" s="14">
        <v>0.7</v>
      </c>
      <c r="G367" s="13" t="s">
        <v>14874</v>
      </c>
      <c r="H367" s="14">
        <v>15.7</v>
      </c>
      <c r="I367" s="15" t="s">
        <v>32</v>
      </c>
      <c r="J367" s="16">
        <v>155.39999999999998</v>
      </c>
      <c r="K367" s="16">
        <v>12.95</v>
      </c>
      <c r="L367" s="17" t="s">
        <v>551</v>
      </c>
      <c r="M367" s="163" t="str">
        <f>IFERROR(GETPIVOTDATA("Tot. Bottles",'- Ordine Aggregato -'!$A$1,"sku anker",A367),"")</f>
        <v/>
      </c>
      <c r="N367" s="18" t="s">
        <v>42</v>
      </c>
      <c r="O367" s="19" t="str">
        <f t="shared" si="5"/>
        <v>Order online</v>
      </c>
      <c r="P367" s="97" t="s">
        <v>1232</v>
      </c>
      <c r="Q367" s="13" t="s">
        <v>1241</v>
      </c>
      <c r="R367" t="s">
        <v>1242</v>
      </c>
      <c r="S367" s="20">
        <v>0</v>
      </c>
      <c r="T367" s="21" t="s">
        <v>38</v>
      </c>
    </row>
    <row r="368" spans="1:20" x14ac:dyDescent="0.35">
      <c r="A368" s="96" t="s">
        <v>1243</v>
      </c>
      <c r="D368" s="13" t="s">
        <v>1244</v>
      </c>
      <c r="E368" s="13">
        <v>6</v>
      </c>
      <c r="F368" s="14">
        <v>0.7</v>
      </c>
      <c r="G368" s="13" t="s">
        <v>14874</v>
      </c>
      <c r="H368" s="14">
        <v>17</v>
      </c>
      <c r="I368" s="15" t="s">
        <v>32</v>
      </c>
      <c r="J368" s="16">
        <v>75</v>
      </c>
      <c r="K368" s="16">
        <v>12.5</v>
      </c>
      <c r="L368" s="17" t="s">
        <v>551</v>
      </c>
      <c r="M368" s="163" t="str">
        <f>IFERROR(GETPIVOTDATA("Tot. Bottles",'- Ordine Aggregato -'!$A$1,"sku anker",A368),"")</f>
        <v/>
      </c>
      <c r="N368" s="18" t="s">
        <v>42</v>
      </c>
      <c r="O368" s="19" t="str">
        <f t="shared" si="5"/>
        <v>Order online</v>
      </c>
      <c r="P368" s="97" t="s">
        <v>1232</v>
      </c>
      <c r="Q368" s="13" t="s">
        <v>1245</v>
      </c>
      <c r="R368" t="s">
        <v>1246</v>
      </c>
      <c r="S368" s="20">
        <v>0</v>
      </c>
      <c r="T368" s="21" t="s">
        <v>38</v>
      </c>
    </row>
    <row r="369" spans="1:20" x14ac:dyDescent="0.35">
      <c r="A369" s="96" t="s">
        <v>1247</v>
      </c>
      <c r="B369" s="96"/>
      <c r="C369" s="96"/>
      <c r="D369" s="13" t="s">
        <v>1248</v>
      </c>
      <c r="E369" s="13">
        <v>6</v>
      </c>
      <c r="F369" s="14">
        <v>0.7</v>
      </c>
      <c r="G369" s="13" t="s">
        <v>14874</v>
      </c>
      <c r="H369" s="14">
        <v>17</v>
      </c>
      <c r="I369" s="15" t="s">
        <v>32</v>
      </c>
      <c r="J369" s="16">
        <v>50.699999999999996</v>
      </c>
      <c r="K369" s="16">
        <v>8.4499999999999993</v>
      </c>
      <c r="L369" s="17" t="s">
        <v>551</v>
      </c>
      <c r="M369" s="163" t="str">
        <f>IFERROR(GETPIVOTDATA("Tot. Bottles",'- Ordine Aggregato -'!$A$1,"sku anker",A369),"")</f>
        <v/>
      </c>
      <c r="N369" s="18" t="s">
        <v>67</v>
      </c>
      <c r="O369" s="19" t="str">
        <f t="shared" si="5"/>
        <v>Order online</v>
      </c>
      <c r="P369" s="97" t="s">
        <v>1232</v>
      </c>
      <c r="Q369" s="13" t="s">
        <v>1249</v>
      </c>
      <c r="R369" t="s">
        <v>1250</v>
      </c>
      <c r="S369" s="20">
        <v>8.4499999999999993</v>
      </c>
      <c r="T369" s="21" t="s">
        <v>38</v>
      </c>
    </row>
    <row r="370" spans="1:20" x14ac:dyDescent="0.35">
      <c r="A370" s="13" t="s">
        <v>1251</v>
      </c>
      <c r="B370" s="13"/>
      <c r="C370" s="13"/>
      <c r="D370" s="13" t="s">
        <v>1248</v>
      </c>
      <c r="E370" s="13">
        <v>12</v>
      </c>
      <c r="F370" s="14">
        <v>1</v>
      </c>
      <c r="G370" s="13" t="s">
        <v>14874</v>
      </c>
      <c r="H370" s="14">
        <v>17</v>
      </c>
      <c r="I370" s="15" t="s">
        <v>32</v>
      </c>
      <c r="J370" s="16">
        <v>141</v>
      </c>
      <c r="K370" s="16">
        <v>11.75</v>
      </c>
      <c r="L370" s="17" t="s">
        <v>551</v>
      </c>
      <c r="M370" s="163" t="str">
        <f>IFERROR(GETPIVOTDATA("Tot. Bottles",'- Ordine Aggregato -'!$A$1,"sku anker",A370),"")</f>
        <v/>
      </c>
      <c r="N370" s="18" t="s">
        <v>42</v>
      </c>
      <c r="O370" s="19" t="str">
        <f t="shared" si="5"/>
        <v>Order online</v>
      </c>
      <c r="P370" s="97" t="s">
        <v>1232</v>
      </c>
      <c r="Q370" s="13" t="s">
        <v>1252</v>
      </c>
      <c r="R370" t="s">
        <v>1253</v>
      </c>
      <c r="S370" s="20">
        <v>0</v>
      </c>
      <c r="T370" s="21" t="s">
        <v>38</v>
      </c>
    </row>
    <row r="371" spans="1:20" x14ac:dyDescent="0.35">
      <c r="A371" s="96" t="s">
        <v>1254</v>
      </c>
      <c r="D371" s="13" t="s">
        <v>1255</v>
      </c>
      <c r="E371" s="13">
        <v>24</v>
      </c>
      <c r="F371" s="14">
        <v>0.2</v>
      </c>
      <c r="G371" s="13" t="s">
        <v>14874</v>
      </c>
      <c r="H371" s="14">
        <v>17</v>
      </c>
      <c r="I371" s="15" t="s">
        <v>32</v>
      </c>
      <c r="J371" s="16">
        <v>90</v>
      </c>
      <c r="K371" s="16">
        <v>3.75</v>
      </c>
      <c r="L371" s="17" t="s">
        <v>551</v>
      </c>
      <c r="M371" s="163" t="str">
        <f>IFERROR(GETPIVOTDATA("Tot. Bottles",'- Ordine Aggregato -'!$A$1,"sku anker",A371),"")</f>
        <v/>
      </c>
      <c r="N371" s="18" t="s">
        <v>34</v>
      </c>
      <c r="O371" s="19" t="str">
        <f t="shared" si="5"/>
        <v>Order online</v>
      </c>
      <c r="P371" s="97" t="s">
        <v>1232</v>
      </c>
      <c r="Q371" s="13" t="s">
        <v>1256</v>
      </c>
      <c r="R371" t="s">
        <v>1257</v>
      </c>
      <c r="S371" s="20">
        <v>0</v>
      </c>
      <c r="T371" s="21" t="s">
        <v>38</v>
      </c>
    </row>
    <row r="372" spans="1:20" x14ac:dyDescent="0.35">
      <c r="A372" s="13" t="s">
        <v>1258</v>
      </c>
      <c r="B372" s="13"/>
      <c r="C372" s="13"/>
      <c r="D372" s="13" t="s">
        <v>1255</v>
      </c>
      <c r="E372" s="13">
        <v>12</v>
      </c>
      <c r="F372" s="14">
        <v>0.35</v>
      </c>
      <c r="G372" s="13" t="s">
        <v>31</v>
      </c>
      <c r="H372" s="14">
        <v>17</v>
      </c>
      <c r="I372" s="15" t="s">
        <v>32</v>
      </c>
      <c r="J372" s="16">
        <v>63.599999999999994</v>
      </c>
      <c r="K372" s="16">
        <v>5.3</v>
      </c>
      <c r="L372" s="17" t="s">
        <v>551</v>
      </c>
      <c r="M372" s="163" t="str">
        <f>IFERROR(GETPIVOTDATA("Tot. Bottles",'- Ordine Aggregato -'!$A$1,"sku anker",A372),"")</f>
        <v/>
      </c>
      <c r="N372" s="18" t="s">
        <v>42</v>
      </c>
      <c r="O372" s="19" t="str">
        <f t="shared" si="5"/>
        <v>Order online</v>
      </c>
      <c r="P372" s="97" t="s">
        <v>1232</v>
      </c>
      <c r="Q372" s="13" t="s">
        <v>1259</v>
      </c>
      <c r="R372" t="s">
        <v>1260</v>
      </c>
      <c r="S372" s="20">
        <v>0</v>
      </c>
      <c r="T372" s="21" t="s">
        <v>38</v>
      </c>
    </row>
    <row r="373" spans="1:20" x14ac:dyDescent="0.35">
      <c r="A373" s="13" t="s">
        <v>1261</v>
      </c>
      <c r="B373" s="13"/>
      <c r="C373" s="13"/>
      <c r="D373" s="13" t="s">
        <v>1255</v>
      </c>
      <c r="E373" s="13">
        <v>6</v>
      </c>
      <c r="F373" s="14">
        <v>0.7</v>
      </c>
      <c r="G373" s="13" t="s">
        <v>14873</v>
      </c>
      <c r="H373" s="14">
        <v>17</v>
      </c>
      <c r="I373" s="15" t="s">
        <v>32</v>
      </c>
      <c r="J373" s="16">
        <v>47.7</v>
      </c>
      <c r="K373" s="16">
        <v>7.95</v>
      </c>
      <c r="L373" s="17" t="s">
        <v>551</v>
      </c>
      <c r="M373" s="163" t="str">
        <f>IFERROR(GETPIVOTDATA("Tot. Bottles",'- Ordine Aggregato -'!$A$1,"sku anker",A373),"")</f>
        <v/>
      </c>
      <c r="N373" s="18" t="s">
        <v>42</v>
      </c>
      <c r="O373" s="19" t="str">
        <f t="shared" si="5"/>
        <v>Order online</v>
      </c>
      <c r="P373" s="97" t="s">
        <v>1232</v>
      </c>
      <c r="Q373" s="13" t="s">
        <v>1262</v>
      </c>
      <c r="R373" t="s">
        <v>1263</v>
      </c>
      <c r="S373" s="20">
        <v>0</v>
      </c>
      <c r="T373" s="21" t="s">
        <v>38</v>
      </c>
    </row>
    <row r="374" spans="1:20" x14ac:dyDescent="0.35">
      <c r="A374" s="96" t="s">
        <v>1264</v>
      </c>
      <c r="B374" s="96"/>
      <c r="C374" s="96"/>
      <c r="D374" s="13" t="s">
        <v>1255</v>
      </c>
      <c r="E374" s="13">
        <v>6</v>
      </c>
      <c r="F374" s="14">
        <v>1</v>
      </c>
      <c r="G374" s="13" t="s">
        <v>14873</v>
      </c>
      <c r="H374" s="14">
        <v>17</v>
      </c>
      <c r="I374" s="15" t="s">
        <v>32</v>
      </c>
      <c r="J374" s="16">
        <v>63</v>
      </c>
      <c r="K374" s="16">
        <v>10.5</v>
      </c>
      <c r="L374" s="17" t="s">
        <v>551</v>
      </c>
      <c r="M374" s="163" t="str">
        <f>IFERROR(GETPIVOTDATA("Tot. Bottles",'- Ordine Aggregato -'!$A$1,"sku anker",A374),"")</f>
        <v/>
      </c>
      <c r="N374" s="18" t="s">
        <v>34</v>
      </c>
      <c r="O374" s="19" t="str">
        <f t="shared" si="5"/>
        <v>Order online</v>
      </c>
      <c r="P374" s="97" t="s">
        <v>1232</v>
      </c>
      <c r="Q374" s="13" t="s">
        <v>1265</v>
      </c>
      <c r="R374" t="s">
        <v>1266</v>
      </c>
      <c r="S374" s="20">
        <v>0</v>
      </c>
      <c r="T374" s="21" t="s">
        <v>38</v>
      </c>
    </row>
    <row r="375" spans="1:20" x14ac:dyDescent="0.35">
      <c r="A375" s="96" t="s">
        <v>1267</v>
      </c>
      <c r="B375" s="96"/>
      <c r="C375" s="96"/>
      <c r="D375" s="13" t="s">
        <v>1255</v>
      </c>
      <c r="E375" s="13">
        <v>12</v>
      </c>
      <c r="F375" s="14">
        <v>1</v>
      </c>
      <c r="G375" s="13" t="s">
        <v>14873</v>
      </c>
      <c r="H375" s="14">
        <v>17</v>
      </c>
      <c r="I375" s="15" t="s">
        <v>32</v>
      </c>
      <c r="J375" s="16">
        <v>126</v>
      </c>
      <c r="K375" s="16">
        <v>10.5</v>
      </c>
      <c r="L375" s="17" t="s">
        <v>551</v>
      </c>
      <c r="M375" s="163" t="str">
        <f>IFERROR(GETPIVOTDATA("Tot. Bottles",'- Ordine Aggregato -'!$A$1,"sku anker",A375),"")</f>
        <v/>
      </c>
      <c r="N375" s="18" t="s">
        <v>42</v>
      </c>
      <c r="O375" s="19" t="str">
        <f t="shared" si="5"/>
        <v>Order online</v>
      </c>
      <c r="P375" s="97" t="s">
        <v>1232</v>
      </c>
      <c r="Q375" s="13" t="s">
        <v>1265</v>
      </c>
      <c r="R375" t="s">
        <v>1268</v>
      </c>
      <c r="S375" s="20">
        <v>0</v>
      </c>
      <c r="T375" s="21" t="s">
        <v>38</v>
      </c>
    </row>
    <row r="376" spans="1:20" x14ac:dyDescent="0.35">
      <c r="A376" s="13" t="s">
        <v>1269</v>
      </c>
      <c r="B376" s="13"/>
      <c r="C376" s="13"/>
      <c r="D376" s="13" t="s">
        <v>1255</v>
      </c>
      <c r="E376" s="13">
        <v>6</v>
      </c>
      <c r="F376" s="14">
        <v>1.5</v>
      </c>
      <c r="G376" s="13" t="s">
        <v>14873</v>
      </c>
      <c r="H376" s="14">
        <v>17</v>
      </c>
      <c r="I376" s="15" t="s">
        <v>32</v>
      </c>
      <c r="J376" s="16">
        <v>111</v>
      </c>
      <c r="K376" s="16">
        <v>18.5</v>
      </c>
      <c r="L376" s="17" t="s">
        <v>551</v>
      </c>
      <c r="M376" s="163" t="str">
        <f>IFERROR(GETPIVOTDATA("Tot. Bottles",'- Ordine Aggregato -'!$A$1,"sku anker",A376),"")</f>
        <v/>
      </c>
      <c r="N376" s="18" t="s">
        <v>34</v>
      </c>
      <c r="O376" s="19" t="str">
        <f t="shared" si="5"/>
        <v>Order online</v>
      </c>
      <c r="P376" s="97" t="s">
        <v>146</v>
      </c>
      <c r="Q376" s="13" t="s">
        <v>1270</v>
      </c>
      <c r="R376" t="s">
        <v>1271</v>
      </c>
      <c r="S376" s="20">
        <v>0</v>
      </c>
      <c r="T376" s="21" t="s">
        <v>38</v>
      </c>
    </row>
    <row r="377" spans="1:20" x14ac:dyDescent="0.35">
      <c r="A377" s="13" t="s">
        <v>1272</v>
      </c>
      <c r="B377" s="13"/>
      <c r="C377" s="13"/>
      <c r="D377" s="13" t="s">
        <v>1273</v>
      </c>
      <c r="E377" s="13">
        <v>80</v>
      </c>
      <c r="F377" s="14">
        <v>0.05</v>
      </c>
      <c r="G377" s="13" t="s">
        <v>46</v>
      </c>
      <c r="H377" s="14">
        <v>17</v>
      </c>
      <c r="I377" s="15" t="s">
        <v>32</v>
      </c>
      <c r="J377" s="16">
        <v>83.2</v>
      </c>
      <c r="K377" s="16">
        <v>1.04</v>
      </c>
      <c r="L377" s="17" t="s">
        <v>551</v>
      </c>
      <c r="M377" s="163" t="str">
        <f>IFERROR(GETPIVOTDATA("Tot. Bottles",'- Ordine Aggregato -'!$A$1,"sku anker",A377),"")</f>
        <v/>
      </c>
      <c r="N377" s="18" t="s">
        <v>42</v>
      </c>
      <c r="O377" s="19" t="str">
        <f t="shared" si="5"/>
        <v>Order online</v>
      </c>
      <c r="P377" s="97" t="s">
        <v>1232</v>
      </c>
      <c r="Q377" s="13" t="s">
        <v>1274</v>
      </c>
      <c r="R377" t="s">
        <v>1275</v>
      </c>
      <c r="S377" s="20">
        <v>0</v>
      </c>
      <c r="T377" s="21" t="s">
        <v>38</v>
      </c>
    </row>
    <row r="378" spans="1:20" x14ac:dyDescent="0.35">
      <c r="A378" s="13" t="s">
        <v>1276</v>
      </c>
      <c r="B378" s="13"/>
      <c r="C378" s="13"/>
      <c r="D378" s="13" t="s">
        <v>1277</v>
      </c>
      <c r="E378" s="13">
        <v>6</v>
      </c>
      <c r="F378" s="14">
        <v>0.7</v>
      </c>
      <c r="G378" s="13" t="s">
        <v>46</v>
      </c>
      <c r="H378" s="14">
        <v>17</v>
      </c>
      <c r="I378" s="15" t="s">
        <v>32</v>
      </c>
      <c r="J378" s="16">
        <v>49.5</v>
      </c>
      <c r="K378" s="16">
        <v>8.25</v>
      </c>
      <c r="L378" s="17" t="s">
        <v>551</v>
      </c>
      <c r="M378" s="163" t="str">
        <f>IFERROR(GETPIVOTDATA("Tot. Bottles",'- Ordine Aggregato -'!$A$1,"sku anker",A378),"")</f>
        <v/>
      </c>
      <c r="N378" s="18" t="s">
        <v>34</v>
      </c>
      <c r="O378" s="19" t="str">
        <f t="shared" si="5"/>
        <v>Order online</v>
      </c>
      <c r="P378" s="97" t="s">
        <v>1232</v>
      </c>
      <c r="Q378" s="13" t="s">
        <v>1278</v>
      </c>
      <c r="R378" t="s">
        <v>1279</v>
      </c>
      <c r="S378" s="20">
        <v>0</v>
      </c>
      <c r="T378" s="21" t="s">
        <v>38</v>
      </c>
    </row>
    <row r="379" spans="1:20" x14ac:dyDescent="0.35">
      <c r="A379" s="96" t="s">
        <v>1280</v>
      </c>
      <c r="B379" s="96"/>
      <c r="C379" s="96"/>
      <c r="D379" s="13" t="s">
        <v>1277</v>
      </c>
      <c r="E379" s="13">
        <v>12</v>
      </c>
      <c r="F379" s="14">
        <v>1</v>
      </c>
      <c r="G379" s="13" t="s">
        <v>31</v>
      </c>
      <c r="H379" s="14">
        <v>17</v>
      </c>
      <c r="I379" s="15" t="s">
        <v>32</v>
      </c>
      <c r="J379" s="16">
        <v>143.39999999999998</v>
      </c>
      <c r="K379" s="16">
        <v>11.95</v>
      </c>
      <c r="L379" s="17" t="s">
        <v>551</v>
      </c>
      <c r="M379" s="163" t="str">
        <f>IFERROR(GETPIVOTDATA("Tot. Bottles",'- Ordine Aggregato -'!$A$1,"sku anker",A379),"")</f>
        <v/>
      </c>
      <c r="N379" s="18" t="s">
        <v>42</v>
      </c>
      <c r="O379" s="19" t="str">
        <f t="shared" si="5"/>
        <v>Order online</v>
      </c>
      <c r="P379" s="97" t="s">
        <v>1232</v>
      </c>
      <c r="Q379" s="13" t="s">
        <v>1281</v>
      </c>
      <c r="R379" t="s">
        <v>1282</v>
      </c>
      <c r="S379" s="20">
        <v>0</v>
      </c>
      <c r="T379" s="21" t="s">
        <v>38</v>
      </c>
    </row>
    <row r="380" spans="1:20" x14ac:dyDescent="0.35">
      <c r="A380" s="13" t="s">
        <v>1283</v>
      </c>
      <c r="B380" s="13"/>
      <c r="C380" s="13"/>
      <c r="D380" s="13" t="s">
        <v>1284</v>
      </c>
      <c r="E380" s="13">
        <v>6</v>
      </c>
      <c r="F380" s="14">
        <v>0.7</v>
      </c>
      <c r="G380" s="13" t="s">
        <v>14873</v>
      </c>
      <c r="H380" s="14">
        <v>17</v>
      </c>
      <c r="I380" s="15" t="s">
        <v>32</v>
      </c>
      <c r="J380" s="16">
        <v>69</v>
      </c>
      <c r="K380" s="16">
        <v>11.5</v>
      </c>
      <c r="L380" s="17" t="s">
        <v>551</v>
      </c>
      <c r="M380" s="163" t="str">
        <f>IFERROR(GETPIVOTDATA("Tot. Bottles",'- Ordine Aggregato -'!$A$1,"sku anker",A380),"")</f>
        <v/>
      </c>
      <c r="N380" s="18" t="s">
        <v>42</v>
      </c>
      <c r="O380" s="19" t="str">
        <f t="shared" si="5"/>
        <v>Order online</v>
      </c>
      <c r="P380" s="97" t="s">
        <v>1232</v>
      </c>
      <c r="Q380" s="13" t="s">
        <v>1285</v>
      </c>
      <c r="R380" t="s">
        <v>1286</v>
      </c>
      <c r="S380" s="20">
        <v>0</v>
      </c>
      <c r="T380" s="21" t="s">
        <v>38</v>
      </c>
    </row>
    <row r="381" spans="1:20" x14ac:dyDescent="0.35">
      <c r="A381" s="13" t="s">
        <v>15003</v>
      </c>
      <c r="B381" s="13"/>
      <c r="C381" s="13"/>
      <c r="D381" s="13" t="s">
        <v>15004</v>
      </c>
      <c r="E381" s="13">
        <v>6</v>
      </c>
      <c r="F381" s="14">
        <v>0.7</v>
      </c>
      <c r="G381" s="13" t="s">
        <v>46</v>
      </c>
      <c r="H381" s="14">
        <v>30</v>
      </c>
      <c r="I381" s="15" t="s">
        <v>32</v>
      </c>
      <c r="J381" s="16">
        <v>45.900000000000006</v>
      </c>
      <c r="K381" s="16">
        <v>7.65</v>
      </c>
      <c r="L381" s="17" t="s">
        <v>502</v>
      </c>
      <c r="M381" s="163" t="str">
        <f>IFERROR(GETPIVOTDATA("Tot. Bottles",'- Ordine Aggregato -'!$A$1,"sku anker",A381),"")</f>
        <v/>
      </c>
      <c r="N381" s="18" t="s">
        <v>34</v>
      </c>
      <c r="O381" s="19" t="str">
        <f t="shared" si="5"/>
        <v>Order online</v>
      </c>
      <c r="P381" s="97" t="s">
        <v>503</v>
      </c>
      <c r="Q381" s="13" t="s">
        <v>15005</v>
      </c>
      <c r="R381" t="s">
        <v>42</v>
      </c>
      <c r="S381" s="20">
        <v>0</v>
      </c>
      <c r="T381" s="21" t="s">
        <v>38</v>
      </c>
    </row>
    <row r="382" spans="1:20" x14ac:dyDescent="0.35">
      <c r="A382" s="13" t="s">
        <v>1287</v>
      </c>
      <c r="B382" s="13"/>
      <c r="C382" s="13"/>
      <c r="D382" s="13" t="s">
        <v>1288</v>
      </c>
      <c r="E382" s="13">
        <v>6</v>
      </c>
      <c r="F382" s="14">
        <v>0.5</v>
      </c>
      <c r="G382" s="13" t="s">
        <v>31</v>
      </c>
      <c r="H382" s="14">
        <v>38.200000000000003</v>
      </c>
      <c r="I382" s="15" t="s">
        <v>32</v>
      </c>
      <c r="J382" s="16">
        <v>69</v>
      </c>
      <c r="K382" s="16">
        <v>11.5</v>
      </c>
      <c r="L382" s="17" t="s">
        <v>690</v>
      </c>
      <c r="M382" s="163" t="str">
        <f>IFERROR(GETPIVOTDATA("Tot. Bottles",'- Ordine Aggregato -'!$A$1,"sku anker",A382),"")</f>
        <v/>
      </c>
      <c r="N382" s="18" t="s">
        <v>67</v>
      </c>
      <c r="O382" s="19" t="str">
        <f t="shared" si="5"/>
        <v>Order online</v>
      </c>
      <c r="P382" s="97" t="s">
        <v>68</v>
      </c>
      <c r="Q382" s="13" t="s">
        <v>1289</v>
      </c>
      <c r="R382" t="s">
        <v>1290</v>
      </c>
      <c r="S382" s="20">
        <v>11.5</v>
      </c>
      <c r="T382" s="21" t="s">
        <v>38</v>
      </c>
    </row>
    <row r="383" spans="1:20" x14ac:dyDescent="0.35">
      <c r="A383" s="13" t="s">
        <v>1291</v>
      </c>
      <c r="B383" s="13"/>
      <c r="C383" s="13"/>
      <c r="D383" s="13" t="s">
        <v>1292</v>
      </c>
      <c r="E383" s="13">
        <v>6</v>
      </c>
      <c r="F383" s="14">
        <v>0.7</v>
      </c>
      <c r="G383" s="13" t="s">
        <v>14874</v>
      </c>
      <c r="H383" s="14">
        <v>46</v>
      </c>
      <c r="I383" s="15" t="s">
        <v>32</v>
      </c>
      <c r="J383" s="16">
        <v>162</v>
      </c>
      <c r="K383" s="16">
        <v>27</v>
      </c>
      <c r="L383" s="17" t="s">
        <v>145</v>
      </c>
      <c r="M383" s="163" t="str">
        <f>IFERROR(GETPIVOTDATA("Tot. Bottles",'- Ordine Aggregato -'!$A$1,"sku anker",A383),"")</f>
        <v/>
      </c>
      <c r="N383" s="18" t="s">
        <v>42</v>
      </c>
      <c r="O383" s="19" t="str">
        <f t="shared" si="5"/>
        <v>Order online</v>
      </c>
      <c r="P383" s="97" t="s">
        <v>146</v>
      </c>
      <c r="Q383" s="13" t="s">
        <v>1293</v>
      </c>
      <c r="R383" t="s">
        <v>1294</v>
      </c>
      <c r="S383" s="20">
        <v>0</v>
      </c>
      <c r="T383" s="21" t="s">
        <v>38</v>
      </c>
    </row>
    <row r="384" spans="1:20" x14ac:dyDescent="0.35">
      <c r="A384" s="96" t="s">
        <v>1295</v>
      </c>
      <c r="B384" s="96"/>
      <c r="C384" s="96"/>
      <c r="D384" s="13" t="s">
        <v>1296</v>
      </c>
      <c r="E384" s="13">
        <v>6</v>
      </c>
      <c r="F384" s="14">
        <v>0.7</v>
      </c>
      <c r="G384" s="13" t="s">
        <v>14874</v>
      </c>
      <c r="H384" s="14">
        <v>46</v>
      </c>
      <c r="I384" s="15" t="s">
        <v>32</v>
      </c>
      <c r="J384" s="16">
        <v>293.70000000000005</v>
      </c>
      <c r="K384" s="16">
        <v>48.95</v>
      </c>
      <c r="L384" s="17" t="s">
        <v>145</v>
      </c>
      <c r="M384" s="163" t="str">
        <f>IFERROR(GETPIVOTDATA("Tot. Bottles",'- Ordine Aggregato -'!$A$1,"sku anker",A384),"")</f>
        <v/>
      </c>
      <c r="N384" s="18" t="s">
        <v>34</v>
      </c>
      <c r="O384" s="19" t="str">
        <f t="shared" si="5"/>
        <v>Order online</v>
      </c>
      <c r="P384" s="97" t="s">
        <v>146</v>
      </c>
      <c r="Q384" s="13" t="s">
        <v>1297</v>
      </c>
      <c r="R384" t="s">
        <v>1298</v>
      </c>
      <c r="S384" s="20">
        <v>0</v>
      </c>
      <c r="T384" s="21" t="s">
        <v>38</v>
      </c>
    </row>
    <row r="385" spans="1:20" x14ac:dyDescent="0.35">
      <c r="A385" s="96" t="s">
        <v>14797</v>
      </c>
      <c r="D385" s="13" t="s">
        <v>14798</v>
      </c>
      <c r="E385" s="13">
        <v>6</v>
      </c>
      <c r="F385" s="14">
        <v>0.7</v>
      </c>
      <c r="G385" s="13" t="s">
        <v>14874</v>
      </c>
      <c r="H385" s="14">
        <v>46</v>
      </c>
      <c r="I385" s="15" t="s">
        <v>32</v>
      </c>
      <c r="J385" s="16">
        <v>507</v>
      </c>
      <c r="K385" s="16">
        <v>84.5</v>
      </c>
      <c r="L385" s="17" t="s">
        <v>145</v>
      </c>
      <c r="M385" s="163" t="str">
        <f>IFERROR(GETPIVOTDATA("Tot. Bottles",'- Ordine Aggregato -'!$A$1,"sku anker",A385),"")</f>
        <v/>
      </c>
      <c r="N385" s="18" t="s">
        <v>42</v>
      </c>
      <c r="O385" s="19" t="str">
        <f t="shared" si="5"/>
        <v>Order online</v>
      </c>
      <c r="P385" s="97" t="s">
        <v>146</v>
      </c>
      <c r="Q385" s="13" t="s">
        <v>15006</v>
      </c>
      <c r="R385" t="s">
        <v>15007</v>
      </c>
      <c r="S385" s="20">
        <v>0</v>
      </c>
      <c r="T385" s="21" t="s">
        <v>38</v>
      </c>
    </row>
    <row r="386" spans="1:20" x14ac:dyDescent="0.35">
      <c r="A386" s="96" t="s">
        <v>1299</v>
      </c>
      <c r="B386" s="96"/>
      <c r="C386" s="96"/>
      <c r="D386" s="13" t="s">
        <v>1300</v>
      </c>
      <c r="E386" s="13">
        <v>6</v>
      </c>
      <c r="F386" s="14">
        <v>0.7</v>
      </c>
      <c r="G386" s="13" t="s">
        <v>14874</v>
      </c>
      <c r="H386" s="14">
        <v>46</v>
      </c>
      <c r="I386" s="15" t="s">
        <v>32</v>
      </c>
      <c r="J386" s="16">
        <v>153</v>
      </c>
      <c r="K386" s="16">
        <v>25.5</v>
      </c>
      <c r="L386" s="17" t="s">
        <v>657</v>
      </c>
      <c r="M386" s="163" t="str">
        <f>IFERROR(GETPIVOTDATA("Tot. Bottles",'- Ordine Aggregato -'!$A$1,"sku anker",A386),"")</f>
        <v/>
      </c>
      <c r="N386" s="18" t="s">
        <v>42</v>
      </c>
      <c r="O386" s="19" t="str">
        <f t="shared" si="5"/>
        <v>Order online</v>
      </c>
      <c r="P386" s="97" t="s">
        <v>385</v>
      </c>
      <c r="Q386" s="13" t="s">
        <v>1301</v>
      </c>
      <c r="R386" t="s">
        <v>42</v>
      </c>
      <c r="S386" s="20">
        <v>0</v>
      </c>
      <c r="T386" s="21" t="s">
        <v>38</v>
      </c>
    </row>
    <row r="387" spans="1:20" x14ac:dyDescent="0.35">
      <c r="A387" s="13" t="s">
        <v>1302</v>
      </c>
      <c r="B387" s="13"/>
      <c r="C387" s="13"/>
      <c r="D387" s="13" t="s">
        <v>1303</v>
      </c>
      <c r="E387" s="13">
        <v>6</v>
      </c>
      <c r="F387" s="14">
        <v>0.7</v>
      </c>
      <c r="G387" s="13" t="s">
        <v>14874</v>
      </c>
      <c r="H387" s="14">
        <v>64</v>
      </c>
      <c r="I387" s="15" t="s">
        <v>32</v>
      </c>
      <c r="J387" s="16">
        <v>207</v>
      </c>
      <c r="K387" s="16">
        <v>34.5</v>
      </c>
      <c r="L387" s="17" t="s">
        <v>657</v>
      </c>
      <c r="M387" s="163" t="str">
        <f>IFERROR(GETPIVOTDATA("Tot. Bottles",'- Ordine Aggregato -'!$A$1,"sku anker",A387),"")</f>
        <v/>
      </c>
      <c r="N387" s="18" t="s">
        <v>42</v>
      </c>
      <c r="O387" s="19" t="str">
        <f t="shared" si="5"/>
        <v>Order online</v>
      </c>
      <c r="P387" s="97" t="s">
        <v>385</v>
      </c>
      <c r="Q387" s="13" t="s">
        <v>1304</v>
      </c>
      <c r="R387" t="s">
        <v>1305</v>
      </c>
      <c r="S387" s="20">
        <v>0</v>
      </c>
      <c r="T387" s="21" t="s">
        <v>38</v>
      </c>
    </row>
    <row r="388" spans="1:20" x14ac:dyDescent="0.35">
      <c r="A388" s="13" t="s">
        <v>1306</v>
      </c>
      <c r="B388" s="13"/>
      <c r="C388" s="13"/>
      <c r="D388" s="13" t="s">
        <v>1307</v>
      </c>
      <c r="E388" s="13">
        <v>6</v>
      </c>
      <c r="F388" s="14">
        <v>0.7</v>
      </c>
      <c r="G388" s="13" t="s">
        <v>14874</v>
      </c>
      <c r="H388" s="14">
        <v>46</v>
      </c>
      <c r="I388" s="15" t="s">
        <v>32</v>
      </c>
      <c r="J388" s="16">
        <v>135.89999999999998</v>
      </c>
      <c r="K388" s="16">
        <v>22.65</v>
      </c>
      <c r="L388" s="17" t="s">
        <v>657</v>
      </c>
      <c r="M388" s="163" t="str">
        <f>IFERROR(GETPIVOTDATA("Tot. Bottles",'- Ordine Aggregato -'!$A$1,"sku anker",A388),"")</f>
        <v/>
      </c>
      <c r="N388" s="18" t="s">
        <v>42</v>
      </c>
      <c r="O388" s="19" t="str">
        <f t="shared" si="5"/>
        <v>Order online</v>
      </c>
      <c r="P388" s="97" t="s">
        <v>385</v>
      </c>
      <c r="Q388" s="13" t="s">
        <v>1308</v>
      </c>
      <c r="R388" t="s">
        <v>42</v>
      </c>
      <c r="S388" s="20">
        <v>0</v>
      </c>
      <c r="T388" s="21" t="s">
        <v>38</v>
      </c>
    </row>
    <row r="389" spans="1:20" x14ac:dyDescent="0.35">
      <c r="A389" s="96" t="s">
        <v>14645</v>
      </c>
      <c r="D389" s="13" t="s">
        <v>14646</v>
      </c>
      <c r="E389" s="13">
        <v>6</v>
      </c>
      <c r="F389" s="14">
        <v>0.7</v>
      </c>
      <c r="G389" s="13" t="s">
        <v>14874</v>
      </c>
      <c r="H389" s="14">
        <v>59.6</v>
      </c>
      <c r="I389" s="15" t="s">
        <v>32</v>
      </c>
      <c r="J389" s="16">
        <v>189</v>
      </c>
      <c r="K389" s="16">
        <v>31.5</v>
      </c>
      <c r="L389" s="17" t="s">
        <v>4671</v>
      </c>
      <c r="M389" s="163" t="str">
        <f>IFERROR(GETPIVOTDATA("Tot. Bottles",'- Ordine Aggregato -'!$A$1,"sku anker",A389),"")</f>
        <v/>
      </c>
      <c r="N389" s="18" t="s">
        <v>42</v>
      </c>
      <c r="O389" s="19" t="str">
        <f t="shared" si="5"/>
        <v>Order online</v>
      </c>
      <c r="P389" s="97" t="s">
        <v>385</v>
      </c>
      <c r="Q389" s="13" t="s">
        <v>15008</v>
      </c>
      <c r="R389" t="s">
        <v>42</v>
      </c>
      <c r="S389" s="20">
        <v>0</v>
      </c>
      <c r="T389" s="21" t="s">
        <v>38</v>
      </c>
    </row>
    <row r="390" spans="1:20" x14ac:dyDescent="0.35">
      <c r="A390" s="13" t="s">
        <v>1309</v>
      </c>
      <c r="B390" s="13"/>
      <c r="C390" s="13"/>
      <c r="D390" s="13" t="s">
        <v>1310</v>
      </c>
      <c r="E390" s="13">
        <v>6</v>
      </c>
      <c r="F390" s="14">
        <v>0.7</v>
      </c>
      <c r="G390" s="13" t="s">
        <v>46</v>
      </c>
      <c r="H390" s="14">
        <v>53</v>
      </c>
      <c r="I390" s="15" t="s">
        <v>32</v>
      </c>
      <c r="J390" s="16">
        <v>237</v>
      </c>
      <c r="K390" s="16">
        <v>39.5</v>
      </c>
      <c r="L390" s="17" t="s">
        <v>145</v>
      </c>
      <c r="M390" s="163" t="str">
        <f>IFERROR(GETPIVOTDATA("Tot. Bottles",'- Ordine Aggregato -'!$A$1,"sku anker",A390),"")</f>
        <v/>
      </c>
      <c r="N390" s="18" t="s">
        <v>67</v>
      </c>
      <c r="O390" s="19" t="str">
        <f t="shared" si="5"/>
        <v>Order online</v>
      </c>
      <c r="P390" s="97" t="s">
        <v>385</v>
      </c>
      <c r="Q390" s="13" t="s">
        <v>1311</v>
      </c>
      <c r="R390" t="s">
        <v>42</v>
      </c>
      <c r="S390" s="20">
        <v>39.5</v>
      </c>
      <c r="T390" s="21" t="s">
        <v>38</v>
      </c>
    </row>
    <row r="391" spans="1:20" x14ac:dyDescent="0.35">
      <c r="A391" s="96" t="s">
        <v>15009</v>
      </c>
      <c r="B391" s="96"/>
      <c r="C391" s="96"/>
      <c r="D391" s="13" t="s">
        <v>15010</v>
      </c>
      <c r="E391" s="13">
        <v>6</v>
      </c>
      <c r="F391" s="14">
        <v>0.7</v>
      </c>
      <c r="G391" s="13" t="s">
        <v>14874</v>
      </c>
      <c r="H391" s="14">
        <v>40</v>
      </c>
      <c r="I391" s="15" t="s">
        <v>32</v>
      </c>
      <c r="J391" s="16">
        <v>90</v>
      </c>
      <c r="K391" s="16">
        <v>15</v>
      </c>
      <c r="L391" s="17" t="s">
        <v>448</v>
      </c>
      <c r="M391" s="163" t="str">
        <f>IFERROR(GETPIVOTDATA("Tot. Bottles",'- Ordine Aggregato -'!$A$1,"sku anker",A391),"")</f>
        <v/>
      </c>
      <c r="N391" s="18" t="s">
        <v>34</v>
      </c>
      <c r="O391" s="19" t="str">
        <f t="shared" si="5"/>
        <v>Order online</v>
      </c>
      <c r="P391" s="97" t="s">
        <v>146</v>
      </c>
      <c r="Q391" s="13" t="s">
        <v>15011</v>
      </c>
      <c r="R391" t="s">
        <v>1313</v>
      </c>
      <c r="S391" s="20">
        <v>0</v>
      </c>
      <c r="T391" s="21" t="s">
        <v>38</v>
      </c>
    </row>
    <row r="392" spans="1:20" x14ac:dyDescent="0.35">
      <c r="A392" s="96" t="s">
        <v>1314</v>
      </c>
      <c r="D392" s="13" t="s">
        <v>1315</v>
      </c>
      <c r="E392" s="13">
        <v>6</v>
      </c>
      <c r="F392" s="14">
        <v>0.7</v>
      </c>
      <c r="G392" s="13" t="s">
        <v>46</v>
      </c>
      <c r="H392" s="14">
        <v>40</v>
      </c>
      <c r="I392" s="15" t="s">
        <v>32</v>
      </c>
      <c r="J392" s="16">
        <v>255</v>
      </c>
      <c r="K392" s="16">
        <v>42.5</v>
      </c>
      <c r="L392" s="17" t="s">
        <v>448</v>
      </c>
      <c r="M392" s="163" t="str">
        <f>IFERROR(GETPIVOTDATA("Tot. Bottles",'- Ordine Aggregato -'!$A$1,"sku anker",A392),"")</f>
        <v/>
      </c>
      <c r="N392" s="18" t="s">
        <v>42</v>
      </c>
      <c r="O392" s="19" t="str">
        <f t="shared" si="5"/>
        <v>Order online</v>
      </c>
      <c r="P392" s="97" t="s">
        <v>146</v>
      </c>
      <c r="Q392" s="13" t="s">
        <v>1316</v>
      </c>
      <c r="R392" t="s">
        <v>1317</v>
      </c>
      <c r="S392" s="20">
        <v>0</v>
      </c>
      <c r="T392" s="21" t="s">
        <v>38</v>
      </c>
    </row>
    <row r="393" spans="1:20" x14ac:dyDescent="0.35">
      <c r="A393" s="13" t="s">
        <v>14323</v>
      </c>
      <c r="B393" s="13"/>
      <c r="C393" s="13"/>
      <c r="D393" s="13" t="s">
        <v>14324</v>
      </c>
      <c r="E393" s="13">
        <v>6</v>
      </c>
      <c r="F393" s="14">
        <v>0.7</v>
      </c>
      <c r="G393" s="13" t="s">
        <v>31</v>
      </c>
      <c r="H393" s="14">
        <v>40</v>
      </c>
      <c r="I393" s="15" t="s">
        <v>32</v>
      </c>
      <c r="J393" s="16">
        <v>450</v>
      </c>
      <c r="K393" s="16">
        <v>75</v>
      </c>
      <c r="L393" s="17" t="s">
        <v>448</v>
      </c>
      <c r="M393" s="163" t="str">
        <f>IFERROR(GETPIVOTDATA("Tot. Bottles",'- Ordine Aggregato -'!$A$1,"sku anker",A393),"")</f>
        <v/>
      </c>
      <c r="N393" s="18" t="s">
        <v>42</v>
      </c>
      <c r="O393" s="19" t="str">
        <f t="shared" si="5"/>
        <v>Order online</v>
      </c>
      <c r="P393" s="97" t="s">
        <v>146</v>
      </c>
      <c r="Q393" s="13" t="s">
        <v>15012</v>
      </c>
      <c r="R393" t="s">
        <v>15013</v>
      </c>
      <c r="S393" s="20">
        <v>0</v>
      </c>
      <c r="T393" s="21" t="s">
        <v>38</v>
      </c>
    </row>
    <row r="394" spans="1:20" x14ac:dyDescent="0.35">
      <c r="A394" s="13" t="s">
        <v>1318</v>
      </c>
      <c r="B394" s="13"/>
      <c r="C394" s="13"/>
      <c r="D394" s="13" t="s">
        <v>1319</v>
      </c>
      <c r="E394" s="13">
        <v>120</v>
      </c>
      <c r="F394" s="14">
        <v>0.05</v>
      </c>
      <c r="G394" s="13" t="s">
        <v>46</v>
      </c>
      <c r="H394" s="14">
        <v>40</v>
      </c>
      <c r="I394" s="15" t="s">
        <v>32</v>
      </c>
      <c r="J394" s="16">
        <v>258</v>
      </c>
      <c r="K394" s="16">
        <v>2.15</v>
      </c>
      <c r="L394" s="17" t="s">
        <v>448</v>
      </c>
      <c r="M394" s="163" t="str">
        <f>IFERROR(GETPIVOTDATA("Tot. Bottles",'- Ordine Aggregato -'!$A$1,"sku anker",A394),"")</f>
        <v/>
      </c>
      <c r="N394" s="18" t="s">
        <v>34</v>
      </c>
      <c r="O394" s="19" t="str">
        <f t="shared" si="5"/>
        <v>Order online</v>
      </c>
      <c r="P394" s="97" t="s">
        <v>146</v>
      </c>
      <c r="Q394" s="13" t="s">
        <v>1320</v>
      </c>
      <c r="R394" t="s">
        <v>1321</v>
      </c>
      <c r="S394" s="20">
        <v>0</v>
      </c>
      <c r="T394" s="21" t="s">
        <v>38</v>
      </c>
    </row>
    <row r="395" spans="1:20" x14ac:dyDescent="0.35">
      <c r="A395" s="96" t="s">
        <v>1322</v>
      </c>
      <c r="D395" s="13" t="s">
        <v>1319</v>
      </c>
      <c r="E395" s="13">
        <v>12</v>
      </c>
      <c r="F395" s="14">
        <v>0.35</v>
      </c>
      <c r="G395" s="13" t="s">
        <v>31</v>
      </c>
      <c r="H395" s="14">
        <v>40</v>
      </c>
      <c r="I395" s="15" t="s">
        <v>32</v>
      </c>
      <c r="J395" s="16">
        <v>73.199999999999989</v>
      </c>
      <c r="K395" s="16">
        <v>6.1</v>
      </c>
      <c r="L395" s="17" t="s">
        <v>448</v>
      </c>
      <c r="M395" s="163" t="str">
        <f>IFERROR(GETPIVOTDATA("Tot. Bottles",'- Ordine Aggregato -'!$A$1,"sku anker",A395),"")</f>
        <v/>
      </c>
      <c r="N395" s="18" t="s">
        <v>42</v>
      </c>
      <c r="O395" s="19" t="str">
        <f t="shared" si="5"/>
        <v>Order online</v>
      </c>
      <c r="P395" s="97" t="s">
        <v>146</v>
      </c>
      <c r="Q395" s="13" t="s">
        <v>1323</v>
      </c>
      <c r="R395" t="s">
        <v>1324</v>
      </c>
      <c r="S395" s="20">
        <v>0</v>
      </c>
      <c r="T395" s="21" t="s">
        <v>38</v>
      </c>
    </row>
    <row r="396" spans="1:20" x14ac:dyDescent="0.35">
      <c r="A396" s="96" t="s">
        <v>1325</v>
      </c>
      <c r="D396" s="13" t="s">
        <v>1319</v>
      </c>
      <c r="E396" s="13">
        <v>6</v>
      </c>
      <c r="F396" s="14">
        <v>0.7</v>
      </c>
      <c r="G396" s="13" t="s">
        <v>31</v>
      </c>
      <c r="H396" s="14">
        <v>40</v>
      </c>
      <c r="I396" s="15" t="s">
        <v>32</v>
      </c>
      <c r="J396" s="16">
        <v>44.400000000000006</v>
      </c>
      <c r="K396" s="16">
        <v>7.4</v>
      </c>
      <c r="L396" s="17" t="s">
        <v>448</v>
      </c>
      <c r="M396" s="163" t="str">
        <f>IFERROR(GETPIVOTDATA("Tot. Bottles",'- Ordine Aggregato -'!$A$1,"sku anker",A396),"")</f>
        <v/>
      </c>
      <c r="N396" s="18" t="s">
        <v>42</v>
      </c>
      <c r="O396" s="19" t="str">
        <f t="shared" si="5"/>
        <v>Order online</v>
      </c>
      <c r="P396" s="97" t="s">
        <v>146</v>
      </c>
      <c r="Q396" s="13" t="s">
        <v>1326</v>
      </c>
      <c r="R396" t="s">
        <v>1327</v>
      </c>
      <c r="S396" s="20">
        <v>0</v>
      </c>
      <c r="T396" s="21" t="s">
        <v>38</v>
      </c>
    </row>
    <row r="397" spans="1:20" x14ac:dyDescent="0.35">
      <c r="A397" s="96" t="s">
        <v>1328</v>
      </c>
      <c r="B397" s="96"/>
      <c r="C397" s="96"/>
      <c r="D397" s="13" t="s">
        <v>1319</v>
      </c>
      <c r="E397" s="13">
        <v>12</v>
      </c>
      <c r="F397" s="14">
        <v>1</v>
      </c>
      <c r="G397" s="13" t="s">
        <v>31</v>
      </c>
      <c r="H397" s="14">
        <v>40</v>
      </c>
      <c r="I397" s="15" t="s">
        <v>32</v>
      </c>
      <c r="J397" s="16">
        <v>105</v>
      </c>
      <c r="K397" s="16">
        <v>8.75</v>
      </c>
      <c r="L397" s="17" t="s">
        <v>448</v>
      </c>
      <c r="M397" s="163" t="str">
        <f>IFERROR(GETPIVOTDATA("Tot. Bottles",'- Ordine Aggregato -'!$A$1,"sku anker",A397),"")</f>
        <v/>
      </c>
      <c r="N397" s="18" t="s">
        <v>42</v>
      </c>
      <c r="O397" s="19" t="str">
        <f t="shared" ref="O397:O460" si="6">HYPERLINK("https://www.ankeramsterdamspirits.nl/en/products/"&amp;A397,"Order online")</f>
        <v>Order online</v>
      </c>
      <c r="P397" s="97" t="s">
        <v>146</v>
      </c>
      <c r="Q397" s="13" t="s">
        <v>1329</v>
      </c>
      <c r="R397" t="s">
        <v>1330</v>
      </c>
      <c r="S397" s="20">
        <v>0</v>
      </c>
      <c r="T397" s="21" t="s">
        <v>38</v>
      </c>
    </row>
    <row r="398" spans="1:20" x14ac:dyDescent="0.35">
      <c r="A398" s="13" t="s">
        <v>1331</v>
      </c>
      <c r="B398" s="13"/>
      <c r="C398" s="13"/>
      <c r="D398" s="13" t="s">
        <v>1319</v>
      </c>
      <c r="E398" s="13">
        <v>6</v>
      </c>
      <c r="F398" s="14">
        <v>1</v>
      </c>
      <c r="G398" s="13" t="s">
        <v>31</v>
      </c>
      <c r="H398" s="14">
        <v>40</v>
      </c>
      <c r="I398" s="15" t="s">
        <v>32</v>
      </c>
      <c r="J398" s="16">
        <v>52.5</v>
      </c>
      <c r="K398" s="16">
        <v>8.75</v>
      </c>
      <c r="L398" s="17" t="s">
        <v>448</v>
      </c>
      <c r="M398" s="163" t="str">
        <f>IFERROR(GETPIVOTDATA("Tot. Bottles",'- Ordine Aggregato -'!$A$1,"sku anker",A398),"")</f>
        <v/>
      </c>
      <c r="N398" s="18" t="s">
        <v>42</v>
      </c>
      <c r="O398" s="19" t="str">
        <f t="shared" si="6"/>
        <v>Order online</v>
      </c>
      <c r="P398" s="97" t="s">
        <v>146</v>
      </c>
      <c r="Q398" s="13" t="s">
        <v>1329</v>
      </c>
      <c r="R398" t="s">
        <v>1330</v>
      </c>
      <c r="S398" s="20">
        <v>0</v>
      </c>
      <c r="T398" s="21" t="s">
        <v>38</v>
      </c>
    </row>
    <row r="399" spans="1:20" x14ac:dyDescent="0.35">
      <c r="A399" s="96" t="s">
        <v>14411</v>
      </c>
      <c r="B399" s="96"/>
      <c r="C399" s="96"/>
      <c r="D399" s="13" t="s">
        <v>14412</v>
      </c>
      <c r="E399" s="13">
        <v>6</v>
      </c>
      <c r="F399" s="14">
        <v>0.7</v>
      </c>
      <c r="G399" s="13" t="s">
        <v>14874</v>
      </c>
      <c r="H399" s="14">
        <v>40</v>
      </c>
      <c r="I399" s="15" t="s">
        <v>32</v>
      </c>
      <c r="J399" s="16">
        <v>49.5</v>
      </c>
      <c r="K399" s="16">
        <v>8.25</v>
      </c>
      <c r="L399" s="17" t="s">
        <v>448</v>
      </c>
      <c r="M399" s="163" t="str">
        <f>IFERROR(GETPIVOTDATA("Tot. Bottles",'- Ordine Aggregato -'!$A$1,"sku anker",A399),"")</f>
        <v/>
      </c>
      <c r="N399" s="18" t="s">
        <v>67</v>
      </c>
      <c r="O399" s="19" t="str">
        <f t="shared" si="6"/>
        <v>Order online</v>
      </c>
      <c r="P399" s="97" t="s">
        <v>146</v>
      </c>
      <c r="Q399" s="13" t="s">
        <v>15014</v>
      </c>
      <c r="R399" t="s">
        <v>15015</v>
      </c>
      <c r="S399" s="20">
        <v>8.25</v>
      </c>
      <c r="T399" s="21" t="s">
        <v>38</v>
      </c>
    </row>
    <row r="400" spans="1:20" x14ac:dyDescent="0.35">
      <c r="A400" s="96" t="s">
        <v>1332</v>
      </c>
      <c r="B400" s="96"/>
      <c r="C400" s="96"/>
      <c r="D400" s="13" t="s">
        <v>1333</v>
      </c>
      <c r="E400" s="13">
        <v>120</v>
      </c>
      <c r="F400" s="14">
        <v>0.05</v>
      </c>
      <c r="G400" s="13" t="s">
        <v>14874</v>
      </c>
      <c r="H400" s="14">
        <v>40</v>
      </c>
      <c r="I400" s="15" t="s">
        <v>32</v>
      </c>
      <c r="J400" s="16">
        <v>258</v>
      </c>
      <c r="K400" s="16">
        <v>2.15</v>
      </c>
      <c r="L400" s="17" t="s">
        <v>448</v>
      </c>
      <c r="M400" s="163" t="str">
        <f>IFERROR(GETPIVOTDATA("Tot. Bottles",'- Ordine Aggregato -'!$A$1,"sku anker",A400),"")</f>
        <v/>
      </c>
      <c r="N400" s="18" t="s">
        <v>34</v>
      </c>
      <c r="O400" s="19" t="str">
        <f t="shared" si="6"/>
        <v>Order online</v>
      </c>
      <c r="P400" s="97" t="s">
        <v>146</v>
      </c>
      <c r="Q400" s="13" t="s">
        <v>1320</v>
      </c>
      <c r="R400" t="s">
        <v>1321</v>
      </c>
      <c r="S400" s="20">
        <v>0</v>
      </c>
      <c r="T400" s="21" t="s">
        <v>38</v>
      </c>
    </row>
    <row r="401" spans="1:20" x14ac:dyDescent="0.35">
      <c r="A401" s="96" t="s">
        <v>14622</v>
      </c>
      <c r="D401" s="13" t="s">
        <v>14623</v>
      </c>
      <c r="E401" s="13">
        <v>6</v>
      </c>
      <c r="F401" s="14">
        <v>0.7</v>
      </c>
      <c r="G401" s="13" t="s">
        <v>14874</v>
      </c>
      <c r="H401" s="14">
        <v>39</v>
      </c>
      <c r="I401" s="15" t="s">
        <v>32</v>
      </c>
      <c r="J401" s="16">
        <v>49.5</v>
      </c>
      <c r="K401" s="16">
        <v>8.25</v>
      </c>
      <c r="L401" s="17" t="s">
        <v>448</v>
      </c>
      <c r="M401" s="163" t="str">
        <f>IFERROR(GETPIVOTDATA("Tot. Bottles",'- Ordine Aggregato -'!$A$1,"sku anker",A401),"")</f>
        <v/>
      </c>
      <c r="N401" s="18" t="s">
        <v>67</v>
      </c>
      <c r="O401" s="19" t="str">
        <f t="shared" si="6"/>
        <v>Order online</v>
      </c>
      <c r="P401" s="97" t="s">
        <v>146</v>
      </c>
      <c r="Q401" s="13" t="s">
        <v>15016</v>
      </c>
      <c r="R401" t="s">
        <v>15017</v>
      </c>
      <c r="S401" s="20">
        <v>8.25</v>
      </c>
      <c r="T401" s="21" t="s">
        <v>38</v>
      </c>
    </row>
    <row r="402" spans="1:20" x14ac:dyDescent="0.35">
      <c r="A402" s="13" t="s">
        <v>1334</v>
      </c>
      <c r="B402" s="13"/>
      <c r="C402" s="13"/>
      <c r="D402" s="13" t="s">
        <v>1335</v>
      </c>
      <c r="E402" s="13">
        <v>6</v>
      </c>
      <c r="F402" s="14">
        <v>0.7</v>
      </c>
      <c r="G402" s="13" t="s">
        <v>46</v>
      </c>
      <c r="H402" s="14">
        <v>40</v>
      </c>
      <c r="I402" s="15" t="s">
        <v>32</v>
      </c>
      <c r="J402" s="16">
        <v>51</v>
      </c>
      <c r="K402" s="16">
        <v>8.5</v>
      </c>
      <c r="L402" s="17" t="s">
        <v>448</v>
      </c>
      <c r="M402" s="163" t="str">
        <f>IFERROR(GETPIVOTDATA("Tot. Bottles",'- Ordine Aggregato -'!$A$1,"sku anker",A402),"")</f>
        <v/>
      </c>
      <c r="N402" s="18" t="s">
        <v>42</v>
      </c>
      <c r="O402" s="19" t="str">
        <f t="shared" si="6"/>
        <v>Order online</v>
      </c>
      <c r="P402" s="97" t="s">
        <v>146</v>
      </c>
      <c r="Q402" s="13" t="s">
        <v>1336</v>
      </c>
      <c r="R402" t="s">
        <v>1337</v>
      </c>
      <c r="S402" s="20">
        <v>0</v>
      </c>
      <c r="T402" s="21" t="s">
        <v>38</v>
      </c>
    </row>
    <row r="403" spans="1:20" x14ac:dyDescent="0.35">
      <c r="A403" s="13" t="s">
        <v>1338</v>
      </c>
      <c r="B403" s="13"/>
      <c r="C403" s="13"/>
      <c r="D403" s="13" t="s">
        <v>1339</v>
      </c>
      <c r="E403" s="13">
        <v>6</v>
      </c>
      <c r="F403" s="14">
        <v>0.7</v>
      </c>
      <c r="G403" s="13" t="s">
        <v>14874</v>
      </c>
      <c r="H403" s="14">
        <v>40</v>
      </c>
      <c r="I403" s="15" t="s">
        <v>32</v>
      </c>
      <c r="J403" s="16">
        <v>38.400000000000006</v>
      </c>
      <c r="K403" s="16">
        <v>6.4</v>
      </c>
      <c r="L403" s="17" t="s">
        <v>448</v>
      </c>
      <c r="M403" s="163" t="str">
        <f>IFERROR(GETPIVOTDATA("Tot. Bottles",'- Ordine Aggregato -'!$A$1,"sku anker",A403),"")</f>
        <v/>
      </c>
      <c r="N403" s="18" t="s">
        <v>67</v>
      </c>
      <c r="O403" s="19" t="str">
        <f t="shared" si="6"/>
        <v>Order online</v>
      </c>
      <c r="P403" s="97" t="s">
        <v>146</v>
      </c>
      <c r="Q403" s="13" t="s">
        <v>1340</v>
      </c>
      <c r="R403" t="s">
        <v>1341</v>
      </c>
      <c r="S403" s="20">
        <v>6.4</v>
      </c>
      <c r="T403" s="21" t="s">
        <v>38</v>
      </c>
    </row>
    <row r="404" spans="1:20" x14ac:dyDescent="0.35">
      <c r="A404" s="96" t="s">
        <v>1342</v>
      </c>
      <c r="D404" s="13" t="s">
        <v>1343</v>
      </c>
      <c r="E404" s="13">
        <v>6</v>
      </c>
      <c r="F404" s="14">
        <v>0.7</v>
      </c>
      <c r="G404" s="13" t="s">
        <v>14874</v>
      </c>
      <c r="H404" s="14">
        <v>46</v>
      </c>
      <c r="I404" s="15" t="s">
        <v>32</v>
      </c>
      <c r="J404" s="16">
        <v>162</v>
      </c>
      <c r="K404" s="16">
        <v>27</v>
      </c>
      <c r="L404" s="17" t="s">
        <v>145</v>
      </c>
      <c r="M404" s="163" t="str">
        <f>IFERROR(GETPIVOTDATA("Tot. Bottles",'- Ordine Aggregato -'!$A$1,"sku anker",A404),"")</f>
        <v/>
      </c>
      <c r="N404" s="18" t="s">
        <v>42</v>
      </c>
      <c r="O404" s="19" t="str">
        <f t="shared" si="6"/>
        <v>Order online</v>
      </c>
      <c r="P404" s="97" t="s">
        <v>146</v>
      </c>
      <c r="Q404" s="13" t="s">
        <v>1344</v>
      </c>
      <c r="R404" t="s">
        <v>1345</v>
      </c>
      <c r="S404" s="20">
        <v>0</v>
      </c>
      <c r="T404" s="21" t="s">
        <v>38</v>
      </c>
    </row>
    <row r="405" spans="1:20" x14ac:dyDescent="0.35">
      <c r="A405" s="96" t="s">
        <v>1346</v>
      </c>
      <c r="B405" s="96"/>
      <c r="C405" s="96"/>
      <c r="D405" s="13" t="s">
        <v>1347</v>
      </c>
      <c r="E405" s="13">
        <v>6</v>
      </c>
      <c r="F405" s="14">
        <v>0.7</v>
      </c>
      <c r="G405" s="13" t="s">
        <v>46</v>
      </c>
      <c r="H405" s="14">
        <v>45</v>
      </c>
      <c r="I405" s="15" t="s">
        <v>32</v>
      </c>
      <c r="J405" s="16">
        <v>231</v>
      </c>
      <c r="K405" s="16">
        <v>38.5</v>
      </c>
      <c r="L405" s="17" t="s">
        <v>104</v>
      </c>
      <c r="M405" s="163" t="str">
        <f>IFERROR(GETPIVOTDATA("Tot. Bottles",'- Ordine Aggregato -'!$A$1,"sku anker",A405),"")</f>
        <v/>
      </c>
      <c r="N405" s="18" t="s">
        <v>42</v>
      </c>
      <c r="O405" s="19" t="str">
        <f t="shared" si="6"/>
        <v>Order online</v>
      </c>
      <c r="P405" s="97" t="s">
        <v>1348</v>
      </c>
      <c r="Q405" s="13" t="s">
        <v>1349</v>
      </c>
      <c r="R405" t="s">
        <v>42</v>
      </c>
      <c r="S405" s="20">
        <v>0</v>
      </c>
      <c r="T405" s="21" t="s">
        <v>38</v>
      </c>
    </row>
    <row r="406" spans="1:20" x14ac:dyDescent="0.35">
      <c r="A406" s="96" t="s">
        <v>1350</v>
      </c>
      <c r="B406" s="96"/>
      <c r="C406" s="96"/>
      <c r="D406" s="13" t="s">
        <v>1351</v>
      </c>
      <c r="E406" s="13">
        <v>6</v>
      </c>
      <c r="F406" s="14">
        <v>0.7</v>
      </c>
      <c r="G406" s="13" t="s">
        <v>46</v>
      </c>
      <c r="H406" s="14">
        <v>45</v>
      </c>
      <c r="I406" s="15" t="s">
        <v>32</v>
      </c>
      <c r="J406" s="16">
        <v>183</v>
      </c>
      <c r="K406" s="16">
        <v>30.5</v>
      </c>
      <c r="L406" s="17" t="s">
        <v>104</v>
      </c>
      <c r="M406" s="163" t="str">
        <f>IFERROR(GETPIVOTDATA("Tot. Bottles",'- Ordine Aggregato -'!$A$1,"sku anker",A406),"")</f>
        <v/>
      </c>
      <c r="N406" s="18" t="s">
        <v>42</v>
      </c>
      <c r="O406" s="19" t="str">
        <f t="shared" si="6"/>
        <v>Order online</v>
      </c>
      <c r="P406" s="97" t="s">
        <v>1348</v>
      </c>
      <c r="Q406" s="13" t="s">
        <v>1352</v>
      </c>
      <c r="R406" t="s">
        <v>42</v>
      </c>
      <c r="S406" s="20">
        <v>0</v>
      </c>
      <c r="T406" s="21" t="s">
        <v>38</v>
      </c>
    </row>
    <row r="407" spans="1:20" x14ac:dyDescent="0.35">
      <c r="A407" s="96" t="s">
        <v>1353</v>
      </c>
      <c r="D407" s="13" t="s">
        <v>1354</v>
      </c>
      <c r="E407" s="13">
        <v>6</v>
      </c>
      <c r="F407" s="14">
        <v>0.7</v>
      </c>
      <c r="G407" s="13" t="s">
        <v>14873</v>
      </c>
      <c r="H407" s="14">
        <v>43</v>
      </c>
      <c r="I407" s="15" t="s">
        <v>32</v>
      </c>
      <c r="J407" s="16">
        <v>267</v>
      </c>
      <c r="K407" s="16">
        <v>44.5</v>
      </c>
      <c r="L407" s="17" t="s">
        <v>145</v>
      </c>
      <c r="M407" s="163" t="str">
        <f>IFERROR(GETPIVOTDATA("Tot. Bottles",'- Ordine Aggregato -'!$A$1,"sku anker",A407),"")</f>
        <v/>
      </c>
      <c r="N407" s="18" t="s">
        <v>42</v>
      </c>
      <c r="O407" s="19" t="str">
        <f t="shared" si="6"/>
        <v>Order online</v>
      </c>
      <c r="P407" s="97" t="s">
        <v>146</v>
      </c>
      <c r="Q407" s="13" t="s">
        <v>1355</v>
      </c>
      <c r="R407" t="s">
        <v>1356</v>
      </c>
      <c r="S407" s="20">
        <v>0</v>
      </c>
      <c r="T407" s="21" t="s">
        <v>38</v>
      </c>
    </row>
    <row r="408" spans="1:20" x14ac:dyDescent="0.35">
      <c r="A408" s="96" t="s">
        <v>14298</v>
      </c>
      <c r="B408" s="96"/>
      <c r="C408" s="96"/>
      <c r="D408" s="13" t="s">
        <v>14299</v>
      </c>
      <c r="E408" s="13">
        <v>6</v>
      </c>
      <c r="F408" s="14">
        <v>0.7</v>
      </c>
      <c r="G408" s="13" t="s">
        <v>14874</v>
      </c>
      <c r="H408" s="14">
        <v>40</v>
      </c>
      <c r="I408" s="15" t="s">
        <v>32</v>
      </c>
      <c r="J408" s="16">
        <v>261</v>
      </c>
      <c r="K408" s="16">
        <v>43.5</v>
      </c>
      <c r="L408" s="17" t="s">
        <v>145</v>
      </c>
      <c r="M408" s="163" t="str">
        <f>IFERROR(GETPIVOTDATA("Tot. Bottles",'- Ordine Aggregato -'!$A$1,"sku anker",A408),"")</f>
        <v/>
      </c>
      <c r="N408" s="18" t="s">
        <v>42</v>
      </c>
      <c r="O408" s="19" t="str">
        <f t="shared" si="6"/>
        <v>Order online</v>
      </c>
      <c r="P408" s="97" t="s">
        <v>146</v>
      </c>
      <c r="Q408" s="13" t="s">
        <v>42</v>
      </c>
      <c r="R408" t="s">
        <v>42</v>
      </c>
      <c r="S408" s="20">
        <v>0</v>
      </c>
      <c r="T408" s="21" t="s">
        <v>38</v>
      </c>
    </row>
    <row r="409" spans="1:20" x14ac:dyDescent="0.35">
      <c r="A409" s="13" t="s">
        <v>1357</v>
      </c>
      <c r="B409" s="13"/>
      <c r="C409" s="13"/>
      <c r="D409" s="13" t="s">
        <v>1358</v>
      </c>
      <c r="E409" s="13">
        <v>6</v>
      </c>
      <c r="F409" s="14">
        <v>0.7</v>
      </c>
      <c r="G409" s="13" t="s">
        <v>31</v>
      </c>
      <c r="H409" s="14">
        <v>40</v>
      </c>
      <c r="I409" s="15" t="s">
        <v>32</v>
      </c>
      <c r="J409" s="16">
        <v>201</v>
      </c>
      <c r="K409" s="16">
        <v>33.5</v>
      </c>
      <c r="L409" s="17" t="s">
        <v>145</v>
      </c>
      <c r="M409" s="163" t="str">
        <f>IFERROR(GETPIVOTDATA("Tot. Bottles",'- Ordine Aggregato -'!$A$1,"sku anker",A409),"")</f>
        <v/>
      </c>
      <c r="N409" s="18" t="s">
        <v>67</v>
      </c>
      <c r="O409" s="19" t="str">
        <f t="shared" si="6"/>
        <v>Order online</v>
      </c>
      <c r="P409" s="97" t="s">
        <v>146</v>
      </c>
      <c r="Q409" s="13" t="s">
        <v>1359</v>
      </c>
      <c r="R409" t="s">
        <v>1360</v>
      </c>
      <c r="S409" s="20">
        <v>33.5</v>
      </c>
      <c r="T409" s="21" t="s">
        <v>38</v>
      </c>
    </row>
    <row r="410" spans="1:20" x14ac:dyDescent="0.35">
      <c r="A410" s="96" t="s">
        <v>1361</v>
      </c>
      <c r="B410" s="96"/>
      <c r="C410" s="96"/>
      <c r="D410" s="13" t="s">
        <v>1362</v>
      </c>
      <c r="E410" s="13">
        <v>6</v>
      </c>
      <c r="F410" s="14">
        <v>0.7</v>
      </c>
      <c r="G410" s="13" t="s">
        <v>14874</v>
      </c>
      <c r="H410" s="14">
        <v>47.8</v>
      </c>
      <c r="I410" s="15" t="s">
        <v>32</v>
      </c>
      <c r="J410" s="16">
        <v>345</v>
      </c>
      <c r="K410" s="16">
        <v>57.5</v>
      </c>
      <c r="L410" s="17" t="s">
        <v>145</v>
      </c>
      <c r="M410" s="163" t="str">
        <f>IFERROR(GETPIVOTDATA("Tot. Bottles",'- Ordine Aggregato -'!$A$1,"sku anker",A410),"")</f>
        <v/>
      </c>
      <c r="N410" s="18" t="s">
        <v>42</v>
      </c>
      <c r="O410" s="19" t="str">
        <f t="shared" si="6"/>
        <v>Order online</v>
      </c>
      <c r="P410" s="97" t="s">
        <v>146</v>
      </c>
      <c r="Q410" s="13" t="s">
        <v>1363</v>
      </c>
      <c r="R410" t="s">
        <v>1364</v>
      </c>
      <c r="S410" s="20">
        <v>0</v>
      </c>
      <c r="T410" s="21" t="s">
        <v>38</v>
      </c>
    </row>
    <row r="411" spans="1:20" x14ac:dyDescent="0.35">
      <c r="A411" s="96" t="s">
        <v>14300</v>
      </c>
      <c r="B411" s="96"/>
      <c r="C411" s="96"/>
      <c r="D411" s="13" t="s">
        <v>14301</v>
      </c>
      <c r="E411" s="13">
        <v>6</v>
      </c>
      <c r="F411" s="14">
        <v>0.7</v>
      </c>
      <c r="G411" s="13" t="s">
        <v>14874</v>
      </c>
      <c r="H411" s="14">
        <v>40</v>
      </c>
      <c r="I411" s="15" t="s">
        <v>32</v>
      </c>
      <c r="J411" s="16">
        <v>399</v>
      </c>
      <c r="K411" s="16">
        <v>66.5</v>
      </c>
      <c r="L411" s="17" t="s">
        <v>145</v>
      </c>
      <c r="M411" s="163" t="str">
        <f>IFERROR(GETPIVOTDATA("Tot. Bottles",'- Ordine Aggregato -'!$A$1,"sku anker",A411),"")</f>
        <v/>
      </c>
      <c r="N411" s="18" t="s">
        <v>42</v>
      </c>
      <c r="O411" s="19" t="str">
        <f t="shared" si="6"/>
        <v>Order online</v>
      </c>
      <c r="P411" s="97" t="s">
        <v>146</v>
      </c>
      <c r="Q411" s="13" t="s">
        <v>15018</v>
      </c>
      <c r="R411" t="s">
        <v>15019</v>
      </c>
      <c r="S411" s="20">
        <v>0</v>
      </c>
      <c r="T411" s="21" t="s">
        <v>38</v>
      </c>
    </row>
    <row r="412" spans="1:20" x14ac:dyDescent="0.35">
      <c r="A412" s="96" t="s">
        <v>1365</v>
      </c>
      <c r="D412" s="13" t="s">
        <v>1366</v>
      </c>
      <c r="E412" s="13">
        <v>6</v>
      </c>
      <c r="F412" s="14">
        <v>0.7</v>
      </c>
      <c r="G412" s="13" t="s">
        <v>46</v>
      </c>
      <c r="H412" s="14">
        <v>43</v>
      </c>
      <c r="I412" s="15" t="s">
        <v>32</v>
      </c>
      <c r="J412" s="16">
        <v>359.70000000000005</v>
      </c>
      <c r="K412" s="16">
        <v>59.95</v>
      </c>
      <c r="L412" s="17" t="s">
        <v>145</v>
      </c>
      <c r="M412" s="163" t="str">
        <f>IFERROR(GETPIVOTDATA("Tot. Bottles",'- Ordine Aggregato -'!$A$1,"sku anker",A412),"")</f>
        <v/>
      </c>
      <c r="N412" s="18" t="s">
        <v>34</v>
      </c>
      <c r="O412" s="19" t="str">
        <f t="shared" si="6"/>
        <v>Order online</v>
      </c>
      <c r="P412" s="97" t="s">
        <v>146</v>
      </c>
      <c r="Q412" s="13" t="s">
        <v>1367</v>
      </c>
      <c r="R412" t="s">
        <v>1368</v>
      </c>
      <c r="S412" s="20">
        <v>0</v>
      </c>
      <c r="T412" s="21" t="s">
        <v>38</v>
      </c>
    </row>
    <row r="413" spans="1:20" x14ac:dyDescent="0.35">
      <c r="A413" s="13" t="s">
        <v>1369</v>
      </c>
      <c r="B413" s="13"/>
      <c r="C413" s="13"/>
      <c r="D413" s="13" t="s">
        <v>1370</v>
      </c>
      <c r="E413" s="13">
        <v>6</v>
      </c>
      <c r="F413" s="14">
        <v>0.7</v>
      </c>
      <c r="G413" s="13" t="s">
        <v>31</v>
      </c>
      <c r="H413" s="14">
        <v>48.3</v>
      </c>
      <c r="I413" s="15" t="s">
        <v>32</v>
      </c>
      <c r="J413" s="16">
        <v>369</v>
      </c>
      <c r="K413" s="16">
        <v>61.5</v>
      </c>
      <c r="L413" s="17" t="s">
        <v>145</v>
      </c>
      <c r="M413" s="163" t="str">
        <f>IFERROR(GETPIVOTDATA("Tot. Bottles",'- Ordine Aggregato -'!$A$1,"sku anker",A413),"")</f>
        <v/>
      </c>
      <c r="N413" s="18" t="s">
        <v>42</v>
      </c>
      <c r="O413" s="19" t="str">
        <f t="shared" si="6"/>
        <v>Order online</v>
      </c>
      <c r="P413" s="97" t="s">
        <v>146</v>
      </c>
      <c r="Q413" s="13" t="s">
        <v>1371</v>
      </c>
      <c r="R413" t="s">
        <v>1372</v>
      </c>
      <c r="S413" s="20">
        <v>0</v>
      </c>
      <c r="T413" s="21" t="s">
        <v>38</v>
      </c>
    </row>
    <row r="414" spans="1:20" x14ac:dyDescent="0.35">
      <c r="A414" s="96" t="s">
        <v>1373</v>
      </c>
      <c r="B414" s="96"/>
      <c r="C414" s="96"/>
      <c r="D414" s="13" t="s">
        <v>1374</v>
      </c>
      <c r="E414" s="13">
        <v>6</v>
      </c>
      <c r="F414" s="14">
        <v>0.7</v>
      </c>
      <c r="G414" s="13" t="s">
        <v>46</v>
      </c>
      <c r="H414" s="14">
        <v>47.6</v>
      </c>
      <c r="I414" s="15" t="s">
        <v>32</v>
      </c>
      <c r="J414" s="16">
        <v>1080</v>
      </c>
      <c r="K414" s="16">
        <v>180</v>
      </c>
      <c r="L414" s="17" t="s">
        <v>145</v>
      </c>
      <c r="M414" s="163" t="str">
        <f>IFERROR(GETPIVOTDATA("Tot. Bottles",'- Ordine Aggregato -'!$A$1,"sku anker",A414),"")</f>
        <v/>
      </c>
      <c r="N414" s="18" t="s">
        <v>42</v>
      </c>
      <c r="O414" s="19" t="str">
        <f t="shared" si="6"/>
        <v>Order online</v>
      </c>
      <c r="P414" s="97" t="s">
        <v>146</v>
      </c>
      <c r="Q414" s="13" t="s">
        <v>1375</v>
      </c>
      <c r="R414" t="s">
        <v>1376</v>
      </c>
      <c r="S414" s="20">
        <v>0</v>
      </c>
      <c r="T414" s="21" t="s">
        <v>38</v>
      </c>
    </row>
    <row r="415" spans="1:20" x14ac:dyDescent="0.35">
      <c r="A415" s="13" t="s">
        <v>14485</v>
      </c>
      <c r="B415" s="13"/>
      <c r="C415" s="13"/>
      <c r="D415" s="13" t="s">
        <v>14486</v>
      </c>
      <c r="E415" s="13">
        <v>3</v>
      </c>
      <c r="F415" s="14">
        <v>0.7</v>
      </c>
      <c r="G415" s="13" t="s">
        <v>14873</v>
      </c>
      <c r="H415" s="14">
        <v>40</v>
      </c>
      <c r="I415" s="15" t="s">
        <v>32</v>
      </c>
      <c r="J415" s="16">
        <v>615</v>
      </c>
      <c r="K415" s="16">
        <v>205</v>
      </c>
      <c r="L415" s="17" t="s">
        <v>145</v>
      </c>
      <c r="M415" s="163" t="str">
        <f>IFERROR(GETPIVOTDATA("Tot. Bottles",'- Ordine Aggregato -'!$A$1,"sku anker",A415),"")</f>
        <v/>
      </c>
      <c r="N415" s="18" t="s">
        <v>42</v>
      </c>
      <c r="O415" s="19" t="str">
        <f t="shared" si="6"/>
        <v>Order online</v>
      </c>
      <c r="P415" s="97" t="s">
        <v>146</v>
      </c>
      <c r="Q415" s="13" t="s">
        <v>15020</v>
      </c>
      <c r="R415" t="s">
        <v>15021</v>
      </c>
      <c r="S415" s="20">
        <v>0</v>
      </c>
      <c r="T415" s="21" t="s">
        <v>38</v>
      </c>
    </row>
    <row r="416" spans="1:20" x14ac:dyDescent="0.35">
      <c r="A416" s="96" t="s">
        <v>14508</v>
      </c>
      <c r="D416" s="13" t="s">
        <v>14509</v>
      </c>
      <c r="E416" s="13">
        <v>3</v>
      </c>
      <c r="F416" s="14">
        <v>0.7</v>
      </c>
      <c r="G416" s="13" t="s">
        <v>46</v>
      </c>
      <c r="H416" s="14">
        <v>48</v>
      </c>
      <c r="I416" s="15" t="s">
        <v>32</v>
      </c>
      <c r="J416" s="16">
        <v>1425</v>
      </c>
      <c r="K416" s="16">
        <v>475</v>
      </c>
      <c r="L416" s="17" t="s">
        <v>145</v>
      </c>
      <c r="M416" s="163" t="str">
        <f>IFERROR(GETPIVOTDATA("Tot. Bottles",'- Ordine Aggregato -'!$A$1,"sku anker",A416),"")</f>
        <v/>
      </c>
      <c r="N416" s="18" t="s">
        <v>42</v>
      </c>
      <c r="O416" s="19" t="str">
        <f t="shared" si="6"/>
        <v>Order online</v>
      </c>
      <c r="P416" s="97" t="s">
        <v>146</v>
      </c>
      <c r="Q416" s="13" t="s">
        <v>15022</v>
      </c>
      <c r="R416" t="s">
        <v>15023</v>
      </c>
      <c r="S416" s="20">
        <v>0</v>
      </c>
      <c r="T416" s="21" t="s">
        <v>38</v>
      </c>
    </row>
    <row r="417" spans="1:20" x14ac:dyDescent="0.35">
      <c r="A417" s="13" t="s">
        <v>1377</v>
      </c>
      <c r="B417" s="13"/>
      <c r="C417" s="13"/>
      <c r="D417" s="13" t="s">
        <v>1378</v>
      </c>
      <c r="E417" s="13">
        <v>6</v>
      </c>
      <c r="F417" s="14">
        <v>0.7</v>
      </c>
      <c r="G417" s="13" t="s">
        <v>46</v>
      </c>
      <c r="H417" s="14">
        <v>43</v>
      </c>
      <c r="I417" s="15" t="s">
        <v>32</v>
      </c>
      <c r="J417" s="16">
        <v>294</v>
      </c>
      <c r="K417" s="16">
        <v>49</v>
      </c>
      <c r="L417" s="17" t="s">
        <v>145</v>
      </c>
      <c r="M417" s="163" t="str">
        <f>IFERROR(GETPIVOTDATA("Tot. Bottles",'- Ordine Aggregato -'!$A$1,"sku anker",A417),"")</f>
        <v/>
      </c>
      <c r="N417" s="18" t="s">
        <v>42</v>
      </c>
      <c r="O417" s="19" t="str">
        <f t="shared" si="6"/>
        <v>Order online</v>
      </c>
      <c r="P417" s="97" t="s">
        <v>146</v>
      </c>
      <c r="Q417" s="13" t="s">
        <v>1379</v>
      </c>
      <c r="R417" t="s">
        <v>1380</v>
      </c>
      <c r="S417" s="20">
        <v>0</v>
      </c>
      <c r="T417" s="21" t="s">
        <v>38</v>
      </c>
    </row>
    <row r="418" spans="1:20" x14ac:dyDescent="0.35">
      <c r="A418" s="96" t="s">
        <v>1381</v>
      </c>
      <c r="B418" s="96"/>
      <c r="C418" s="96"/>
      <c r="D418" s="13" t="s">
        <v>1382</v>
      </c>
      <c r="E418" s="13">
        <v>6</v>
      </c>
      <c r="F418" s="14">
        <v>0.5</v>
      </c>
      <c r="G418" s="13" t="s">
        <v>14874</v>
      </c>
      <c r="H418" s="14">
        <v>22</v>
      </c>
      <c r="I418" s="15" t="s">
        <v>32</v>
      </c>
      <c r="J418" s="16">
        <v>71.400000000000006</v>
      </c>
      <c r="K418" s="16">
        <v>11.9</v>
      </c>
      <c r="L418" s="17" t="s">
        <v>399</v>
      </c>
      <c r="M418" s="163" t="str">
        <f>IFERROR(GETPIVOTDATA("Tot. Bottles",'- Ordine Aggregato -'!$A$1,"sku anker",A418),"")</f>
        <v/>
      </c>
      <c r="N418" s="18" t="s">
        <v>42</v>
      </c>
      <c r="O418" s="19" t="str">
        <f t="shared" si="6"/>
        <v>Order online</v>
      </c>
      <c r="P418" s="97" t="s">
        <v>68</v>
      </c>
      <c r="Q418" s="13" t="s">
        <v>1383</v>
      </c>
      <c r="R418" t="s">
        <v>1384</v>
      </c>
      <c r="S418" s="20">
        <v>0</v>
      </c>
      <c r="T418" s="21" t="s">
        <v>38</v>
      </c>
    </row>
    <row r="419" spans="1:20" x14ac:dyDescent="0.35">
      <c r="A419" s="96" t="s">
        <v>1385</v>
      </c>
      <c r="D419" s="13" t="s">
        <v>1386</v>
      </c>
      <c r="E419" s="13">
        <v>6</v>
      </c>
      <c r="F419" s="14">
        <v>0.7</v>
      </c>
      <c r="G419" s="13" t="s">
        <v>46</v>
      </c>
      <c r="H419" s="14">
        <v>40</v>
      </c>
      <c r="I419" s="15" t="s">
        <v>32</v>
      </c>
      <c r="J419" s="16">
        <v>237</v>
      </c>
      <c r="K419" s="16">
        <v>39.5</v>
      </c>
      <c r="L419" s="17" t="s">
        <v>104</v>
      </c>
      <c r="M419" s="163" t="str">
        <f>IFERROR(GETPIVOTDATA("Tot. Bottles",'- Ordine Aggregato -'!$A$1,"sku anker",A419),"")</f>
        <v/>
      </c>
      <c r="N419" s="18" t="s">
        <v>42</v>
      </c>
      <c r="O419" s="19" t="str">
        <f t="shared" si="6"/>
        <v>Order online</v>
      </c>
      <c r="P419" s="97" t="s">
        <v>1387</v>
      </c>
      <c r="Q419" s="13" t="s">
        <v>1388</v>
      </c>
      <c r="R419" t="s">
        <v>1389</v>
      </c>
      <c r="S419" s="20">
        <v>0</v>
      </c>
      <c r="T419" s="21" t="s">
        <v>38</v>
      </c>
    </row>
    <row r="420" spans="1:20" x14ac:dyDescent="0.35">
      <c r="A420" s="13" t="s">
        <v>1390</v>
      </c>
      <c r="B420" s="13"/>
      <c r="C420" s="13"/>
      <c r="D420" s="13" t="s">
        <v>1391</v>
      </c>
      <c r="E420" s="13">
        <v>6</v>
      </c>
      <c r="F420" s="14">
        <v>0.75</v>
      </c>
      <c r="G420" s="13" t="s">
        <v>14874</v>
      </c>
      <c r="H420" s="14">
        <v>13.5</v>
      </c>
      <c r="I420" s="15" t="s">
        <v>32</v>
      </c>
      <c r="J420" s="16">
        <v>39.599999999999994</v>
      </c>
      <c r="K420" s="16">
        <v>6.6</v>
      </c>
      <c r="L420" s="17" t="s">
        <v>437</v>
      </c>
      <c r="M420" s="163" t="str">
        <f>IFERROR(GETPIVOTDATA("Tot. Bottles",'- Ordine Aggregato -'!$A$1,"sku anker",A420),"")</f>
        <v/>
      </c>
      <c r="N420" s="18" t="s">
        <v>42</v>
      </c>
      <c r="O420" s="19" t="str">
        <f t="shared" si="6"/>
        <v>Order online</v>
      </c>
      <c r="P420" s="97" t="s">
        <v>35</v>
      </c>
      <c r="Q420" s="13" t="s">
        <v>1392</v>
      </c>
      <c r="R420" t="s">
        <v>1393</v>
      </c>
      <c r="S420" s="20">
        <v>0</v>
      </c>
      <c r="T420" s="21" t="s">
        <v>38</v>
      </c>
    </row>
    <row r="421" spans="1:20" x14ac:dyDescent="0.35">
      <c r="A421" s="96" t="s">
        <v>1394</v>
      </c>
      <c r="D421" s="13" t="s">
        <v>1395</v>
      </c>
      <c r="E421" s="13">
        <v>6</v>
      </c>
      <c r="F421" s="14">
        <v>0.75</v>
      </c>
      <c r="G421" s="13" t="s">
        <v>14874</v>
      </c>
      <c r="H421" s="14">
        <v>14</v>
      </c>
      <c r="I421" s="15" t="s">
        <v>32</v>
      </c>
      <c r="J421" s="16">
        <v>39.599999999999994</v>
      </c>
      <c r="K421" s="16">
        <v>6.6</v>
      </c>
      <c r="L421" s="17" t="s">
        <v>710</v>
      </c>
      <c r="M421" s="163" t="str">
        <f>IFERROR(GETPIVOTDATA("Tot. Bottles",'- Ordine Aggregato -'!$A$1,"sku anker",A421),"")</f>
        <v/>
      </c>
      <c r="N421" s="18" t="s">
        <v>42</v>
      </c>
      <c r="O421" s="19" t="str">
        <f t="shared" si="6"/>
        <v>Order online</v>
      </c>
      <c r="P421" s="97" t="s">
        <v>35</v>
      </c>
      <c r="Q421" s="13" t="s">
        <v>1396</v>
      </c>
      <c r="R421" t="s">
        <v>1397</v>
      </c>
      <c r="S421" s="20">
        <v>0</v>
      </c>
      <c r="T421" s="21" t="s">
        <v>38</v>
      </c>
    </row>
    <row r="422" spans="1:20" x14ac:dyDescent="0.35">
      <c r="A422" s="13" t="s">
        <v>1398</v>
      </c>
      <c r="B422" s="13"/>
      <c r="C422" s="13"/>
      <c r="D422" s="13" t="s">
        <v>1399</v>
      </c>
      <c r="E422" s="13">
        <v>6</v>
      </c>
      <c r="F422" s="14">
        <v>0.75</v>
      </c>
      <c r="G422" s="13" t="s">
        <v>14874</v>
      </c>
      <c r="H422" s="14">
        <v>14</v>
      </c>
      <c r="I422" s="15" t="s">
        <v>32</v>
      </c>
      <c r="J422" s="16">
        <v>54.599999999999994</v>
      </c>
      <c r="K422" s="16">
        <v>9.1</v>
      </c>
      <c r="L422" s="17" t="s">
        <v>710</v>
      </c>
      <c r="M422" s="163" t="str">
        <f>IFERROR(GETPIVOTDATA("Tot. Bottles",'- Ordine Aggregato -'!$A$1,"sku anker",A422),"")</f>
        <v/>
      </c>
      <c r="N422" s="18" t="s">
        <v>42</v>
      </c>
      <c r="O422" s="19" t="str">
        <f t="shared" si="6"/>
        <v>Order online</v>
      </c>
      <c r="P422" s="97" t="s">
        <v>35</v>
      </c>
      <c r="Q422" s="13" t="s">
        <v>1400</v>
      </c>
      <c r="R422" t="s">
        <v>1401</v>
      </c>
      <c r="S422" s="20">
        <v>0</v>
      </c>
      <c r="T422" s="21" t="s">
        <v>38</v>
      </c>
    </row>
    <row r="423" spans="1:20" x14ac:dyDescent="0.35">
      <c r="A423" s="13" t="s">
        <v>1402</v>
      </c>
      <c r="B423" s="13"/>
      <c r="C423" s="13"/>
      <c r="D423" s="13" t="s">
        <v>1403</v>
      </c>
      <c r="E423" s="13">
        <v>6</v>
      </c>
      <c r="F423" s="14">
        <v>0.75</v>
      </c>
      <c r="G423" s="13" t="s">
        <v>14874</v>
      </c>
      <c r="H423" s="14">
        <v>14.5</v>
      </c>
      <c r="I423" s="15" t="s">
        <v>32</v>
      </c>
      <c r="J423" s="16">
        <v>54.599999999999994</v>
      </c>
      <c r="K423" s="16">
        <v>9.1</v>
      </c>
      <c r="L423" s="17" t="s">
        <v>710</v>
      </c>
      <c r="M423" s="163" t="str">
        <f>IFERROR(GETPIVOTDATA("Tot. Bottles",'- Ordine Aggregato -'!$A$1,"sku anker",A423),"")</f>
        <v/>
      </c>
      <c r="N423" s="18" t="s">
        <v>42</v>
      </c>
      <c r="O423" s="19" t="str">
        <f t="shared" si="6"/>
        <v>Order online</v>
      </c>
      <c r="P423" s="97" t="s">
        <v>35</v>
      </c>
      <c r="Q423" s="13" t="s">
        <v>1400</v>
      </c>
      <c r="R423" t="s">
        <v>1401</v>
      </c>
      <c r="S423" s="20">
        <v>0</v>
      </c>
      <c r="T423" s="21" t="s">
        <v>38</v>
      </c>
    </row>
    <row r="424" spans="1:20" x14ac:dyDescent="0.35">
      <c r="A424" s="96" t="s">
        <v>1404</v>
      </c>
      <c r="D424" s="13" t="s">
        <v>1405</v>
      </c>
      <c r="E424" s="13">
        <v>12</v>
      </c>
      <c r="F424" s="14">
        <v>0.7</v>
      </c>
      <c r="G424" s="13" t="s">
        <v>14874</v>
      </c>
      <c r="H424" s="14">
        <v>37.5</v>
      </c>
      <c r="I424" s="15" t="s">
        <v>32</v>
      </c>
      <c r="J424" s="16">
        <v>78.599999999999994</v>
      </c>
      <c r="K424" s="16">
        <v>6.55</v>
      </c>
      <c r="L424" s="17" t="s">
        <v>104</v>
      </c>
      <c r="M424" s="163" t="str">
        <f>IFERROR(GETPIVOTDATA("Tot. Bottles",'- Ordine Aggregato -'!$A$1,"sku anker",A424),"")</f>
        <v/>
      </c>
      <c r="N424" s="18" t="s">
        <v>42</v>
      </c>
      <c r="O424" s="19" t="str">
        <f t="shared" si="6"/>
        <v>Order online</v>
      </c>
      <c r="P424" s="97" t="s">
        <v>1387</v>
      </c>
      <c r="Q424" s="13" t="s">
        <v>1406</v>
      </c>
      <c r="R424" t="s">
        <v>1407</v>
      </c>
      <c r="S424" s="20">
        <v>0</v>
      </c>
      <c r="T424" s="21" t="s">
        <v>38</v>
      </c>
    </row>
    <row r="425" spans="1:20" x14ac:dyDescent="0.35">
      <c r="A425" s="96" t="s">
        <v>1408</v>
      </c>
      <c r="D425" s="13" t="s">
        <v>1409</v>
      </c>
      <c r="E425" s="13">
        <v>6</v>
      </c>
      <c r="F425" s="14">
        <v>0.7</v>
      </c>
      <c r="G425" s="13" t="s">
        <v>14874</v>
      </c>
      <c r="H425" s="14">
        <v>37.5</v>
      </c>
      <c r="I425" s="15" t="s">
        <v>32</v>
      </c>
      <c r="J425" s="16">
        <v>36</v>
      </c>
      <c r="K425" s="16">
        <v>6</v>
      </c>
      <c r="L425" s="17" t="s">
        <v>1094</v>
      </c>
      <c r="M425" s="163" t="str">
        <f>IFERROR(GETPIVOTDATA("Tot. Bottles",'- Ordine Aggregato -'!$A$1,"sku anker",A425),"")</f>
        <v/>
      </c>
      <c r="N425" s="18" t="s">
        <v>42</v>
      </c>
      <c r="O425" s="19" t="str">
        <f t="shared" si="6"/>
        <v>Order online</v>
      </c>
      <c r="P425" s="97" t="s">
        <v>1387</v>
      </c>
      <c r="Q425" s="13" t="s">
        <v>1410</v>
      </c>
      <c r="R425" t="s">
        <v>1411</v>
      </c>
      <c r="S425" s="20">
        <v>0</v>
      </c>
      <c r="T425" s="21" t="s">
        <v>38</v>
      </c>
    </row>
    <row r="426" spans="1:20" x14ac:dyDescent="0.35">
      <c r="A426" s="13" t="s">
        <v>1412</v>
      </c>
      <c r="B426" s="13"/>
      <c r="C426" s="13"/>
      <c r="D426" s="13" t="s">
        <v>1413</v>
      </c>
      <c r="E426" s="13">
        <v>6</v>
      </c>
      <c r="F426" s="14">
        <v>0.7</v>
      </c>
      <c r="G426" s="13" t="s">
        <v>14874</v>
      </c>
      <c r="H426" s="14">
        <v>37.5</v>
      </c>
      <c r="I426" s="15" t="s">
        <v>32</v>
      </c>
      <c r="J426" s="16">
        <v>45</v>
      </c>
      <c r="K426" s="16">
        <v>7.5</v>
      </c>
      <c r="L426" s="17" t="s">
        <v>104</v>
      </c>
      <c r="M426" s="163" t="str">
        <f>IFERROR(GETPIVOTDATA("Tot. Bottles",'- Ordine Aggregato -'!$A$1,"sku anker",A426),"")</f>
        <v/>
      </c>
      <c r="N426" s="18" t="s">
        <v>42</v>
      </c>
      <c r="O426" s="19" t="str">
        <f t="shared" si="6"/>
        <v>Order online</v>
      </c>
      <c r="P426" s="97" t="s">
        <v>1387</v>
      </c>
      <c r="Q426" s="13" t="s">
        <v>1414</v>
      </c>
      <c r="R426" t="s">
        <v>1415</v>
      </c>
      <c r="S426" s="20">
        <v>0</v>
      </c>
      <c r="T426" s="21" t="s">
        <v>38</v>
      </c>
    </row>
    <row r="427" spans="1:20" x14ac:dyDescent="0.35">
      <c r="A427" s="96" t="s">
        <v>14536</v>
      </c>
      <c r="D427" s="13" t="s">
        <v>1413</v>
      </c>
      <c r="E427" s="13">
        <v>12</v>
      </c>
      <c r="F427" s="14">
        <v>1</v>
      </c>
      <c r="G427" s="13" t="s">
        <v>46</v>
      </c>
      <c r="H427" s="14">
        <v>37.5</v>
      </c>
      <c r="I427" s="15" t="s">
        <v>32</v>
      </c>
      <c r="J427" s="16">
        <v>102</v>
      </c>
      <c r="K427" s="16">
        <v>8.5</v>
      </c>
      <c r="L427" s="17" t="s">
        <v>104</v>
      </c>
      <c r="M427" s="163" t="str">
        <f>IFERROR(GETPIVOTDATA("Tot. Bottles",'- Ordine Aggregato -'!$A$1,"sku anker",A427),"")</f>
        <v/>
      </c>
      <c r="N427" s="18" t="s">
        <v>28</v>
      </c>
      <c r="O427" s="19" t="str">
        <f t="shared" si="6"/>
        <v>Order online</v>
      </c>
      <c r="P427" s="97" t="s">
        <v>1387</v>
      </c>
      <c r="Q427" s="13" t="s">
        <v>15024</v>
      </c>
      <c r="R427" t="s">
        <v>15025</v>
      </c>
      <c r="S427" s="20">
        <v>0</v>
      </c>
      <c r="T427" s="21" t="s">
        <v>3755</v>
      </c>
    </row>
    <row r="428" spans="1:20" x14ac:dyDescent="0.35">
      <c r="A428" s="13" t="s">
        <v>1416</v>
      </c>
      <c r="B428" s="13"/>
      <c r="C428" s="13"/>
      <c r="D428" s="13" t="s">
        <v>1417</v>
      </c>
      <c r="E428" s="13">
        <v>6</v>
      </c>
      <c r="F428" s="14">
        <v>0.7</v>
      </c>
      <c r="G428" s="13" t="s">
        <v>46</v>
      </c>
      <c r="H428" s="14">
        <v>38</v>
      </c>
      <c r="I428" s="15" t="s">
        <v>32</v>
      </c>
      <c r="J428" s="16">
        <v>89.4</v>
      </c>
      <c r="K428" s="16">
        <v>14.9</v>
      </c>
      <c r="L428" s="17" t="s">
        <v>1143</v>
      </c>
      <c r="M428" s="163" t="str">
        <f>IFERROR(GETPIVOTDATA("Tot. Bottles",'- Ordine Aggregato -'!$A$1,"sku anker",A428),"")</f>
        <v/>
      </c>
      <c r="N428" s="18" t="s">
        <v>42</v>
      </c>
      <c r="O428" s="19" t="str">
        <f t="shared" si="6"/>
        <v>Order online</v>
      </c>
      <c r="P428" s="97" t="s">
        <v>1387</v>
      </c>
      <c r="Q428" s="13" t="s">
        <v>1418</v>
      </c>
      <c r="R428" t="s">
        <v>1419</v>
      </c>
      <c r="S428" s="20">
        <v>0</v>
      </c>
      <c r="T428" s="21" t="s">
        <v>38</v>
      </c>
    </row>
    <row r="429" spans="1:20" x14ac:dyDescent="0.35">
      <c r="A429" s="13" t="s">
        <v>1420</v>
      </c>
      <c r="B429" s="13"/>
      <c r="C429" s="13"/>
      <c r="D429" s="13" t="s">
        <v>1421</v>
      </c>
      <c r="E429" s="13">
        <v>6</v>
      </c>
      <c r="F429" s="14">
        <v>0.7</v>
      </c>
      <c r="G429" s="13" t="s">
        <v>46</v>
      </c>
      <c r="H429" s="14">
        <v>38</v>
      </c>
      <c r="I429" s="15" t="s">
        <v>32</v>
      </c>
      <c r="J429" s="16">
        <v>79.800000000000011</v>
      </c>
      <c r="K429" s="16">
        <v>13.3</v>
      </c>
      <c r="L429" s="17" t="s">
        <v>104</v>
      </c>
      <c r="M429" s="163" t="str">
        <f>IFERROR(GETPIVOTDATA("Tot. Bottles",'- Ordine Aggregato -'!$A$1,"sku anker",A429),"")</f>
        <v/>
      </c>
      <c r="N429" s="18" t="s">
        <v>34</v>
      </c>
      <c r="O429" s="19" t="str">
        <f t="shared" si="6"/>
        <v>Order online</v>
      </c>
      <c r="P429" s="97" t="s">
        <v>1387</v>
      </c>
      <c r="Q429" s="13" t="s">
        <v>1422</v>
      </c>
      <c r="R429" t="s">
        <v>1423</v>
      </c>
      <c r="S429" s="20">
        <v>0</v>
      </c>
      <c r="T429" s="21" t="s">
        <v>38</v>
      </c>
    </row>
    <row r="430" spans="1:20" x14ac:dyDescent="0.35">
      <c r="A430" s="96" t="s">
        <v>1424</v>
      </c>
      <c r="B430" s="96"/>
      <c r="C430" s="96"/>
      <c r="D430" s="13" t="s">
        <v>1421</v>
      </c>
      <c r="E430" s="13">
        <v>6</v>
      </c>
      <c r="F430" s="14">
        <v>0.7</v>
      </c>
      <c r="G430" s="13" t="s">
        <v>14874</v>
      </c>
      <c r="H430" s="14">
        <v>38</v>
      </c>
      <c r="I430" s="15" t="s">
        <v>32</v>
      </c>
      <c r="J430" s="16">
        <v>75.900000000000006</v>
      </c>
      <c r="K430" s="16">
        <v>12.65</v>
      </c>
      <c r="L430" s="17" t="s">
        <v>104</v>
      </c>
      <c r="M430" s="163" t="str">
        <f>IFERROR(GETPIVOTDATA("Tot. Bottles",'- Ordine Aggregato -'!$A$1,"sku anker",A430),"")</f>
        <v/>
      </c>
      <c r="N430" s="18" t="s">
        <v>67</v>
      </c>
      <c r="O430" s="19" t="str">
        <f t="shared" si="6"/>
        <v>Order online</v>
      </c>
      <c r="P430" s="97" t="s">
        <v>1387</v>
      </c>
      <c r="Q430" s="13" t="s">
        <v>1425</v>
      </c>
      <c r="R430" t="s">
        <v>1426</v>
      </c>
      <c r="S430" s="20">
        <v>12.65</v>
      </c>
      <c r="T430" s="21" t="s">
        <v>38</v>
      </c>
    </row>
    <row r="431" spans="1:20" x14ac:dyDescent="0.35">
      <c r="A431" s="96" t="s">
        <v>1427</v>
      </c>
      <c r="B431" s="96"/>
      <c r="C431" s="96"/>
      <c r="D431" s="13" t="s">
        <v>1428</v>
      </c>
      <c r="E431" s="13">
        <v>6</v>
      </c>
      <c r="F431" s="14">
        <v>0.7</v>
      </c>
      <c r="G431" s="13" t="s">
        <v>14874</v>
      </c>
      <c r="H431" s="14">
        <v>40</v>
      </c>
      <c r="I431" s="15" t="s">
        <v>32</v>
      </c>
      <c r="J431" s="16">
        <v>161.39999999999998</v>
      </c>
      <c r="K431" s="16">
        <v>26.9</v>
      </c>
      <c r="L431" s="17" t="s">
        <v>104</v>
      </c>
      <c r="M431" s="163" t="str">
        <f>IFERROR(GETPIVOTDATA("Tot. Bottles",'- Ordine Aggregato -'!$A$1,"sku anker",A431),"")</f>
        <v/>
      </c>
      <c r="N431" s="18" t="s">
        <v>42</v>
      </c>
      <c r="O431" s="19" t="str">
        <f t="shared" si="6"/>
        <v>Order online</v>
      </c>
      <c r="P431" s="97" t="s">
        <v>1429</v>
      </c>
      <c r="Q431" s="13" t="s">
        <v>1430</v>
      </c>
      <c r="R431" t="s">
        <v>1431</v>
      </c>
      <c r="S431" s="20">
        <v>0</v>
      </c>
      <c r="T431" s="21" t="s">
        <v>38</v>
      </c>
    </row>
    <row r="432" spans="1:20" x14ac:dyDescent="0.35">
      <c r="A432" s="13" t="s">
        <v>14647</v>
      </c>
      <c r="B432" s="13"/>
      <c r="C432" s="13"/>
      <c r="D432" s="13" t="s">
        <v>14648</v>
      </c>
      <c r="E432" s="13">
        <v>6</v>
      </c>
      <c r="F432" s="14">
        <v>0.7</v>
      </c>
      <c r="G432" s="13" t="s">
        <v>46</v>
      </c>
      <c r="H432" s="14">
        <v>38</v>
      </c>
      <c r="I432" s="15" t="s">
        <v>32</v>
      </c>
      <c r="J432" s="16">
        <v>136.5</v>
      </c>
      <c r="K432" s="16">
        <v>22.75</v>
      </c>
      <c r="L432" s="17" t="s">
        <v>104</v>
      </c>
      <c r="M432" s="163" t="str">
        <f>IFERROR(GETPIVOTDATA("Tot. Bottles",'- Ordine Aggregato -'!$A$1,"sku anker",A432),"")</f>
        <v/>
      </c>
      <c r="N432" s="18" t="s">
        <v>42</v>
      </c>
      <c r="O432" s="19" t="str">
        <f t="shared" si="6"/>
        <v>Order online</v>
      </c>
      <c r="P432" s="97" t="s">
        <v>1387</v>
      </c>
      <c r="Q432" s="13" t="s">
        <v>15026</v>
      </c>
      <c r="R432" t="s">
        <v>15027</v>
      </c>
      <c r="S432" s="20">
        <v>0</v>
      </c>
      <c r="T432" s="21" t="s">
        <v>38</v>
      </c>
    </row>
    <row r="433" spans="1:20" x14ac:dyDescent="0.35">
      <c r="A433" s="96" t="s">
        <v>1432</v>
      </c>
      <c r="B433" s="96"/>
      <c r="C433" s="96"/>
      <c r="D433" s="13" t="s">
        <v>1433</v>
      </c>
      <c r="E433" s="13">
        <v>6</v>
      </c>
      <c r="F433" s="14">
        <v>0.7</v>
      </c>
      <c r="G433" s="13" t="s">
        <v>14874</v>
      </c>
      <c r="H433" s="14">
        <v>38</v>
      </c>
      <c r="I433" s="15" t="s">
        <v>32</v>
      </c>
      <c r="J433" s="16">
        <v>117</v>
      </c>
      <c r="K433" s="16">
        <v>19.5</v>
      </c>
      <c r="L433" s="17" t="s">
        <v>104</v>
      </c>
      <c r="M433" s="163" t="str">
        <f>IFERROR(GETPIVOTDATA("Tot. Bottles",'- Ordine Aggregato -'!$A$1,"sku anker",A433),"")</f>
        <v/>
      </c>
      <c r="N433" s="18" t="s">
        <v>42</v>
      </c>
      <c r="O433" s="19" t="str">
        <f t="shared" si="6"/>
        <v>Order online</v>
      </c>
      <c r="P433" s="97" t="s">
        <v>1387</v>
      </c>
      <c r="Q433" s="13" t="s">
        <v>1434</v>
      </c>
      <c r="R433" t="s">
        <v>1435</v>
      </c>
      <c r="S433" s="20">
        <v>0</v>
      </c>
      <c r="T433" s="21" t="s">
        <v>38</v>
      </c>
    </row>
    <row r="434" spans="1:20" x14ac:dyDescent="0.35">
      <c r="A434" s="96" t="s">
        <v>1436</v>
      </c>
      <c r="D434" s="13" t="s">
        <v>1437</v>
      </c>
      <c r="E434" s="13">
        <v>6</v>
      </c>
      <c r="F434" s="14">
        <v>0.7</v>
      </c>
      <c r="G434" s="13" t="s">
        <v>46</v>
      </c>
      <c r="H434" s="14">
        <v>40</v>
      </c>
      <c r="I434" s="15" t="s">
        <v>32</v>
      </c>
      <c r="J434" s="16">
        <v>153</v>
      </c>
      <c r="K434" s="16">
        <v>25.5</v>
      </c>
      <c r="L434" s="17" t="s">
        <v>104</v>
      </c>
      <c r="M434" s="163" t="str">
        <f>IFERROR(GETPIVOTDATA("Tot. Bottles",'- Ordine Aggregato -'!$A$1,"sku anker",A434),"")</f>
        <v/>
      </c>
      <c r="N434" s="18" t="s">
        <v>42</v>
      </c>
      <c r="O434" s="19" t="str">
        <f t="shared" si="6"/>
        <v>Order online</v>
      </c>
      <c r="P434" s="97" t="s">
        <v>1387</v>
      </c>
      <c r="Q434" s="13" t="s">
        <v>1438</v>
      </c>
      <c r="R434" t="s">
        <v>1439</v>
      </c>
      <c r="S434" s="20">
        <v>0</v>
      </c>
      <c r="T434" s="21" t="s">
        <v>38</v>
      </c>
    </row>
    <row r="435" spans="1:20" x14ac:dyDescent="0.35">
      <c r="A435" s="96" t="s">
        <v>1440</v>
      </c>
      <c r="B435" s="96"/>
      <c r="C435" s="96"/>
      <c r="D435" s="13" t="s">
        <v>1441</v>
      </c>
      <c r="E435" s="13">
        <v>3</v>
      </c>
      <c r="F435" s="14">
        <v>0.7</v>
      </c>
      <c r="G435" s="13" t="s">
        <v>14874</v>
      </c>
      <c r="H435" s="14">
        <v>43</v>
      </c>
      <c r="I435" s="15" t="s">
        <v>32</v>
      </c>
      <c r="J435" s="16">
        <v>235.5</v>
      </c>
      <c r="K435" s="16">
        <v>78.5</v>
      </c>
      <c r="L435" s="17" t="s">
        <v>104</v>
      </c>
      <c r="M435" s="163" t="str">
        <f>IFERROR(GETPIVOTDATA("Tot. Bottles",'- Ordine Aggregato -'!$A$1,"sku anker",A435),"")</f>
        <v/>
      </c>
      <c r="N435" s="18" t="s">
        <v>42</v>
      </c>
      <c r="O435" s="19" t="str">
        <f t="shared" si="6"/>
        <v>Order online</v>
      </c>
      <c r="P435" s="97" t="s">
        <v>1387</v>
      </c>
      <c r="Q435" s="13" t="s">
        <v>1442</v>
      </c>
      <c r="R435" t="s">
        <v>1443</v>
      </c>
      <c r="S435" s="20">
        <v>0</v>
      </c>
      <c r="T435" s="21" t="s">
        <v>38</v>
      </c>
    </row>
    <row r="436" spans="1:20" x14ac:dyDescent="0.35">
      <c r="A436" s="13" t="s">
        <v>1444</v>
      </c>
      <c r="B436" s="13"/>
      <c r="C436" s="13"/>
      <c r="D436" s="13" t="s">
        <v>1445</v>
      </c>
      <c r="E436" s="13">
        <v>6</v>
      </c>
      <c r="F436" s="14">
        <v>0.7</v>
      </c>
      <c r="G436" s="13" t="s">
        <v>14873</v>
      </c>
      <c r="H436" s="14">
        <v>33</v>
      </c>
      <c r="I436" s="15" t="s">
        <v>32</v>
      </c>
      <c r="J436" s="16">
        <v>37.5</v>
      </c>
      <c r="K436" s="16">
        <v>6.25</v>
      </c>
      <c r="L436" s="17" t="s">
        <v>66</v>
      </c>
      <c r="M436" s="163" t="str">
        <f>IFERROR(GETPIVOTDATA("Tot. Bottles",'- Ordine Aggregato -'!$A$1,"sku anker",A436),"")</f>
        <v/>
      </c>
      <c r="N436" s="18" t="s">
        <v>42</v>
      </c>
      <c r="O436" s="19" t="str">
        <f t="shared" si="6"/>
        <v>Order online</v>
      </c>
      <c r="P436" s="97" t="s">
        <v>220</v>
      </c>
      <c r="Q436" s="13" t="s">
        <v>1446</v>
      </c>
      <c r="R436" t="s">
        <v>1447</v>
      </c>
      <c r="S436" s="20">
        <v>0</v>
      </c>
      <c r="T436" s="21" t="s">
        <v>38</v>
      </c>
    </row>
    <row r="437" spans="1:20" x14ac:dyDescent="0.35">
      <c r="A437" s="96" t="s">
        <v>1448</v>
      </c>
      <c r="D437" s="13" t="s">
        <v>1449</v>
      </c>
      <c r="E437" s="13">
        <v>6</v>
      </c>
      <c r="F437" s="14">
        <v>0.7</v>
      </c>
      <c r="G437" s="13" t="s">
        <v>31</v>
      </c>
      <c r="H437" s="14">
        <v>35</v>
      </c>
      <c r="I437" s="15" t="s">
        <v>32</v>
      </c>
      <c r="J437" s="16">
        <v>40.799999999999997</v>
      </c>
      <c r="K437" s="16">
        <v>6.8</v>
      </c>
      <c r="L437" s="17" t="s">
        <v>66</v>
      </c>
      <c r="M437" s="163" t="str">
        <f>IFERROR(GETPIVOTDATA("Tot. Bottles",'- Ordine Aggregato -'!$A$1,"sku anker",A437),"")</f>
        <v/>
      </c>
      <c r="N437" s="18" t="s">
        <v>42</v>
      </c>
      <c r="O437" s="19" t="str">
        <f t="shared" si="6"/>
        <v>Order online</v>
      </c>
      <c r="P437" s="97" t="s">
        <v>220</v>
      </c>
      <c r="Q437" s="13" t="s">
        <v>1450</v>
      </c>
      <c r="R437" t="s">
        <v>1451</v>
      </c>
      <c r="S437" s="20">
        <v>0</v>
      </c>
      <c r="T437" s="21" t="s">
        <v>38</v>
      </c>
    </row>
    <row r="438" spans="1:20" x14ac:dyDescent="0.35">
      <c r="A438" s="13" t="s">
        <v>1452</v>
      </c>
      <c r="B438" s="13"/>
      <c r="C438" s="13"/>
      <c r="D438" s="13" t="s">
        <v>1453</v>
      </c>
      <c r="E438" s="13">
        <v>6</v>
      </c>
      <c r="F438" s="14">
        <v>0.7</v>
      </c>
      <c r="G438" s="13" t="s">
        <v>14873</v>
      </c>
      <c r="H438" s="14">
        <v>40</v>
      </c>
      <c r="I438" s="15" t="s">
        <v>32</v>
      </c>
      <c r="J438" s="16">
        <v>171</v>
      </c>
      <c r="K438" s="16">
        <v>28.5</v>
      </c>
      <c r="L438" s="17" t="s">
        <v>657</v>
      </c>
      <c r="M438" s="163" t="str">
        <f>IFERROR(GETPIVOTDATA("Tot. Bottles",'- Ordine Aggregato -'!$A$1,"sku anker",A438),"")</f>
        <v/>
      </c>
      <c r="N438" s="18" t="s">
        <v>42</v>
      </c>
      <c r="O438" s="19" t="str">
        <f t="shared" si="6"/>
        <v>Order online</v>
      </c>
      <c r="P438" s="97" t="s">
        <v>385</v>
      </c>
      <c r="Q438" s="13" t="s">
        <v>1454</v>
      </c>
      <c r="R438" t="s">
        <v>1455</v>
      </c>
      <c r="S438" s="20">
        <v>0</v>
      </c>
      <c r="T438" s="21" t="s">
        <v>38</v>
      </c>
    </row>
    <row r="439" spans="1:20" x14ac:dyDescent="0.35">
      <c r="A439" s="13" t="s">
        <v>1456</v>
      </c>
      <c r="B439" s="13"/>
      <c r="C439" s="13"/>
      <c r="D439" s="13" t="s">
        <v>1457</v>
      </c>
      <c r="E439" s="13">
        <v>6</v>
      </c>
      <c r="F439" s="14">
        <v>0.35</v>
      </c>
      <c r="G439" s="13" t="s">
        <v>46</v>
      </c>
      <c r="H439" s="14">
        <v>43.3</v>
      </c>
      <c r="I439" s="15" t="s">
        <v>32</v>
      </c>
      <c r="J439" s="16">
        <v>45</v>
      </c>
      <c r="K439" s="16">
        <v>7.5</v>
      </c>
      <c r="L439" s="17" t="s">
        <v>368</v>
      </c>
      <c r="M439" s="163" t="str">
        <f>IFERROR(GETPIVOTDATA("Tot. Bottles",'- Ordine Aggregato -'!$A$1,"sku anker",A439),"")</f>
        <v/>
      </c>
      <c r="N439" s="18" t="s">
        <v>67</v>
      </c>
      <c r="O439" s="19" t="str">
        <f t="shared" si="6"/>
        <v>Order online</v>
      </c>
      <c r="P439" s="97" t="s">
        <v>146</v>
      </c>
      <c r="Q439" s="13" t="s">
        <v>1458</v>
      </c>
      <c r="R439" t="s">
        <v>1459</v>
      </c>
      <c r="S439" s="20">
        <v>7.5</v>
      </c>
      <c r="T439" s="21" t="s">
        <v>38</v>
      </c>
    </row>
    <row r="440" spans="1:20" x14ac:dyDescent="0.35">
      <c r="A440" s="13" t="s">
        <v>1460</v>
      </c>
      <c r="B440" s="13"/>
      <c r="C440" s="13"/>
      <c r="D440" s="13" t="s">
        <v>1457</v>
      </c>
      <c r="E440" s="13">
        <v>6</v>
      </c>
      <c r="F440" s="14">
        <v>0.7</v>
      </c>
      <c r="G440" s="13" t="s">
        <v>14874</v>
      </c>
      <c r="H440" s="14">
        <v>43.3</v>
      </c>
      <c r="I440" s="15" t="s">
        <v>32</v>
      </c>
      <c r="J440" s="16">
        <v>99</v>
      </c>
      <c r="K440" s="16">
        <v>16.5</v>
      </c>
      <c r="L440" s="17" t="s">
        <v>368</v>
      </c>
      <c r="M440" s="163" t="str">
        <f>IFERROR(GETPIVOTDATA("Tot. Bottles",'- Ordine Aggregato -'!$A$1,"sku anker",A440),"")</f>
        <v/>
      </c>
      <c r="N440" s="18" t="s">
        <v>42</v>
      </c>
      <c r="O440" s="19" t="str">
        <f t="shared" si="6"/>
        <v>Order online</v>
      </c>
      <c r="P440" s="97" t="s">
        <v>146</v>
      </c>
      <c r="Q440" s="13" t="s">
        <v>1461</v>
      </c>
      <c r="R440" t="s">
        <v>1462</v>
      </c>
      <c r="S440" s="20">
        <v>0</v>
      </c>
      <c r="T440" s="21" t="s">
        <v>38</v>
      </c>
    </row>
    <row r="441" spans="1:20" x14ac:dyDescent="0.35">
      <c r="A441" s="96" t="s">
        <v>1463</v>
      </c>
      <c r="B441" s="96"/>
      <c r="C441" s="96"/>
      <c r="D441" s="13" t="s">
        <v>1464</v>
      </c>
      <c r="E441" s="13">
        <v>6</v>
      </c>
      <c r="F441" s="14">
        <v>0.7</v>
      </c>
      <c r="G441" s="13" t="s">
        <v>14873</v>
      </c>
      <c r="H441" s="14">
        <v>16</v>
      </c>
      <c r="I441" s="15" t="s">
        <v>32</v>
      </c>
      <c r="J441" s="16">
        <v>28.5</v>
      </c>
      <c r="K441" s="16">
        <v>4.75</v>
      </c>
      <c r="L441" s="17" t="s">
        <v>502</v>
      </c>
      <c r="M441" s="163" t="str">
        <f>IFERROR(GETPIVOTDATA("Tot. Bottles",'- Ordine Aggregato -'!$A$1,"sku anker",A441),"")</f>
        <v/>
      </c>
      <c r="N441" s="18" t="s">
        <v>42</v>
      </c>
      <c r="O441" s="19" t="str">
        <f t="shared" si="6"/>
        <v>Order online</v>
      </c>
      <c r="P441" s="97" t="s">
        <v>580</v>
      </c>
      <c r="Q441" s="13" t="s">
        <v>1465</v>
      </c>
      <c r="R441" t="s">
        <v>1466</v>
      </c>
      <c r="S441" s="20">
        <v>0</v>
      </c>
      <c r="T441" s="21" t="s">
        <v>38</v>
      </c>
    </row>
    <row r="442" spans="1:20" x14ac:dyDescent="0.35">
      <c r="A442" s="13" t="s">
        <v>1467</v>
      </c>
      <c r="B442" s="13"/>
      <c r="C442" s="13"/>
      <c r="D442" s="13" t="s">
        <v>1464</v>
      </c>
      <c r="E442" s="13">
        <v>6</v>
      </c>
      <c r="F442" s="14">
        <v>1</v>
      </c>
      <c r="G442" s="13" t="s">
        <v>14873</v>
      </c>
      <c r="H442" s="14">
        <v>16</v>
      </c>
      <c r="I442" s="15" t="s">
        <v>32</v>
      </c>
      <c r="J442" s="16">
        <v>31.5</v>
      </c>
      <c r="K442" s="16">
        <v>5.25</v>
      </c>
      <c r="L442" s="17" t="s">
        <v>502</v>
      </c>
      <c r="M442" s="163" t="str">
        <f>IFERROR(GETPIVOTDATA("Tot. Bottles",'- Ordine Aggregato -'!$A$1,"sku anker",A442),"")</f>
        <v/>
      </c>
      <c r="N442" s="18" t="s">
        <v>42</v>
      </c>
      <c r="O442" s="19" t="str">
        <f t="shared" si="6"/>
        <v>Order online</v>
      </c>
      <c r="P442" s="97" t="s">
        <v>580</v>
      </c>
      <c r="Q442" s="13" t="s">
        <v>1468</v>
      </c>
      <c r="R442" t="s">
        <v>1469</v>
      </c>
      <c r="S442" s="20">
        <v>0</v>
      </c>
      <c r="T442" s="21" t="s">
        <v>38</v>
      </c>
    </row>
    <row r="443" spans="1:20" x14ac:dyDescent="0.35">
      <c r="A443" s="13" t="s">
        <v>1470</v>
      </c>
      <c r="B443" s="13"/>
      <c r="C443" s="13"/>
      <c r="D443" s="13" t="s">
        <v>1471</v>
      </c>
      <c r="E443" s="13">
        <v>6</v>
      </c>
      <c r="F443" s="14">
        <v>0.7</v>
      </c>
      <c r="G443" s="13" t="s">
        <v>46</v>
      </c>
      <c r="H443" s="14">
        <v>46</v>
      </c>
      <c r="I443" s="15" t="s">
        <v>32</v>
      </c>
      <c r="J443" s="16">
        <v>213</v>
      </c>
      <c r="K443" s="16">
        <v>35.5</v>
      </c>
      <c r="L443" s="17" t="s">
        <v>145</v>
      </c>
      <c r="M443" s="163" t="str">
        <f>IFERROR(GETPIVOTDATA("Tot. Bottles",'- Ordine Aggregato -'!$A$1,"sku anker",A443),"")</f>
        <v/>
      </c>
      <c r="N443" s="18" t="s">
        <v>67</v>
      </c>
      <c r="O443" s="19" t="str">
        <f t="shared" si="6"/>
        <v>Order online</v>
      </c>
      <c r="P443" s="97" t="s">
        <v>146</v>
      </c>
      <c r="Q443" s="13" t="s">
        <v>1472</v>
      </c>
      <c r="R443" t="s">
        <v>1473</v>
      </c>
      <c r="S443" s="20">
        <v>35.5</v>
      </c>
      <c r="T443" s="21" t="s">
        <v>38</v>
      </c>
    </row>
    <row r="444" spans="1:20" x14ac:dyDescent="0.35">
      <c r="A444" s="96" t="s">
        <v>1474</v>
      </c>
      <c r="D444" s="13" t="s">
        <v>1475</v>
      </c>
      <c r="E444" s="13">
        <v>120</v>
      </c>
      <c r="F444" s="14">
        <v>0.05</v>
      </c>
      <c r="G444" s="13" t="s">
        <v>46</v>
      </c>
      <c r="H444" s="14">
        <v>40</v>
      </c>
      <c r="I444" s="15" t="s">
        <v>32</v>
      </c>
      <c r="J444" s="16">
        <v>102</v>
      </c>
      <c r="K444" s="16">
        <v>0.85</v>
      </c>
      <c r="L444" s="17" t="s">
        <v>368</v>
      </c>
      <c r="M444" s="163" t="str">
        <f>IFERROR(GETPIVOTDATA("Tot. Bottles",'- Ordine Aggregato -'!$A$1,"sku anker",A444),"")</f>
        <v/>
      </c>
      <c r="N444" s="18" t="s">
        <v>42</v>
      </c>
      <c r="O444" s="19" t="str">
        <f t="shared" si="6"/>
        <v>Order online</v>
      </c>
      <c r="P444" s="97" t="s">
        <v>146</v>
      </c>
      <c r="Q444" s="13" t="s">
        <v>1476</v>
      </c>
      <c r="R444" t="s">
        <v>1477</v>
      </c>
      <c r="S444" s="20">
        <v>0</v>
      </c>
      <c r="T444" s="21" t="s">
        <v>38</v>
      </c>
    </row>
    <row r="445" spans="1:20" x14ac:dyDescent="0.35">
      <c r="A445" s="13" t="s">
        <v>1478</v>
      </c>
      <c r="B445" s="13"/>
      <c r="C445" s="13"/>
      <c r="D445" s="13" t="s">
        <v>1479</v>
      </c>
      <c r="E445" s="13">
        <v>6</v>
      </c>
      <c r="F445" s="14">
        <v>0.7</v>
      </c>
      <c r="G445" s="13" t="s">
        <v>14874</v>
      </c>
      <c r="H445" s="14">
        <v>37.5</v>
      </c>
      <c r="I445" s="15" t="s">
        <v>32</v>
      </c>
      <c r="J445" s="16">
        <v>39.900000000000006</v>
      </c>
      <c r="K445" s="16">
        <v>6.65</v>
      </c>
      <c r="L445" s="17" t="s">
        <v>368</v>
      </c>
      <c r="M445" s="163" t="str">
        <f>IFERROR(GETPIVOTDATA("Tot. Bottles",'- Ordine Aggregato -'!$A$1,"sku anker",A445),"")</f>
        <v/>
      </c>
      <c r="N445" s="18" t="s">
        <v>67</v>
      </c>
      <c r="O445" s="19" t="str">
        <f t="shared" si="6"/>
        <v>Order online</v>
      </c>
      <c r="P445" s="97" t="s">
        <v>146</v>
      </c>
      <c r="Q445" s="13" t="s">
        <v>1480</v>
      </c>
      <c r="R445" t="s">
        <v>1481</v>
      </c>
      <c r="S445" s="20">
        <v>6.65</v>
      </c>
      <c r="T445" s="21" t="s">
        <v>38</v>
      </c>
    </row>
    <row r="446" spans="1:20" x14ac:dyDescent="0.35">
      <c r="A446" s="13" t="s">
        <v>1482</v>
      </c>
      <c r="B446" s="13"/>
      <c r="C446" s="13"/>
      <c r="D446" s="13" t="s">
        <v>1483</v>
      </c>
      <c r="E446" s="13">
        <v>12</v>
      </c>
      <c r="F446" s="14">
        <v>0.7</v>
      </c>
      <c r="G446" s="13" t="s">
        <v>14874</v>
      </c>
      <c r="H446" s="14">
        <v>40</v>
      </c>
      <c r="I446" s="15" t="s">
        <v>32</v>
      </c>
      <c r="J446" s="16">
        <v>77.400000000000006</v>
      </c>
      <c r="K446" s="16">
        <v>6.45</v>
      </c>
      <c r="L446" s="17" t="s">
        <v>368</v>
      </c>
      <c r="M446" s="163" t="str">
        <f>IFERROR(GETPIVOTDATA("Tot. Bottles",'- Ordine Aggregato -'!$A$1,"sku anker",A446),"")</f>
        <v/>
      </c>
      <c r="N446" s="18" t="s">
        <v>67</v>
      </c>
      <c r="O446" s="19" t="str">
        <f t="shared" si="6"/>
        <v>Order online</v>
      </c>
      <c r="P446" s="97" t="s">
        <v>146</v>
      </c>
      <c r="Q446" s="13" t="s">
        <v>1484</v>
      </c>
      <c r="R446" t="s">
        <v>1485</v>
      </c>
      <c r="S446" s="20">
        <v>6.45</v>
      </c>
      <c r="T446" s="21" t="s">
        <v>38</v>
      </c>
    </row>
    <row r="447" spans="1:20" x14ac:dyDescent="0.35">
      <c r="A447" s="13" t="s">
        <v>1486</v>
      </c>
      <c r="B447" s="13"/>
      <c r="C447" s="13"/>
      <c r="D447" s="13" t="s">
        <v>1483</v>
      </c>
      <c r="E447" s="13">
        <v>6</v>
      </c>
      <c r="F447" s="14">
        <v>0.7</v>
      </c>
      <c r="G447" s="13" t="s">
        <v>14874</v>
      </c>
      <c r="H447" s="14">
        <v>40</v>
      </c>
      <c r="I447" s="15" t="s">
        <v>32</v>
      </c>
      <c r="J447" s="16">
        <v>38.700000000000003</v>
      </c>
      <c r="K447" s="16">
        <v>6.45</v>
      </c>
      <c r="L447" s="17" t="s">
        <v>368</v>
      </c>
      <c r="M447" s="163" t="str">
        <f>IFERROR(GETPIVOTDATA("Tot. Bottles",'- Ordine Aggregato -'!$A$1,"sku anker",A447),"")</f>
        <v/>
      </c>
      <c r="N447" s="18" t="s">
        <v>67</v>
      </c>
      <c r="O447" s="19" t="str">
        <f t="shared" si="6"/>
        <v>Order online</v>
      </c>
      <c r="P447" s="97" t="s">
        <v>146</v>
      </c>
      <c r="Q447" s="13" t="s">
        <v>1484</v>
      </c>
      <c r="R447" t="s">
        <v>1485</v>
      </c>
      <c r="S447" s="20">
        <v>6.45</v>
      </c>
      <c r="T447" s="21" t="s">
        <v>38</v>
      </c>
    </row>
    <row r="448" spans="1:20" x14ac:dyDescent="0.35">
      <c r="A448" s="96" t="s">
        <v>1487</v>
      </c>
      <c r="D448" s="13" t="s">
        <v>1483</v>
      </c>
      <c r="E448" s="13">
        <v>12</v>
      </c>
      <c r="F448" s="14">
        <v>1</v>
      </c>
      <c r="G448" s="13" t="s">
        <v>14874</v>
      </c>
      <c r="H448" s="14">
        <v>40</v>
      </c>
      <c r="I448" s="15" t="s">
        <v>32</v>
      </c>
      <c r="J448" s="16">
        <v>97.199999999999989</v>
      </c>
      <c r="K448" s="16">
        <v>8.1</v>
      </c>
      <c r="L448" s="17" t="s">
        <v>368</v>
      </c>
      <c r="M448" s="163" t="str">
        <f>IFERROR(GETPIVOTDATA("Tot. Bottles",'- Ordine Aggregato -'!$A$1,"sku anker",A448),"")</f>
        <v/>
      </c>
      <c r="N448" s="18" t="s">
        <v>42</v>
      </c>
      <c r="O448" s="19" t="str">
        <f t="shared" si="6"/>
        <v>Order online</v>
      </c>
      <c r="P448" s="97" t="s">
        <v>146</v>
      </c>
      <c r="Q448" s="13" t="s">
        <v>1488</v>
      </c>
      <c r="R448" t="s">
        <v>1489</v>
      </c>
      <c r="S448" s="20">
        <v>0</v>
      </c>
      <c r="T448" s="21" t="s">
        <v>38</v>
      </c>
    </row>
    <row r="449" spans="1:20" x14ac:dyDescent="0.35">
      <c r="A449" s="13" t="s">
        <v>1490</v>
      </c>
      <c r="B449" s="13"/>
      <c r="C449" s="13"/>
      <c r="D449" s="13" t="s">
        <v>1491</v>
      </c>
      <c r="E449" s="13">
        <v>6</v>
      </c>
      <c r="F449" s="14">
        <v>0.7</v>
      </c>
      <c r="G449" s="13" t="s">
        <v>14874</v>
      </c>
      <c r="H449" s="14">
        <v>45</v>
      </c>
      <c r="I449" s="15" t="s">
        <v>32</v>
      </c>
      <c r="J449" s="16">
        <v>79.5</v>
      </c>
      <c r="K449" s="16">
        <v>13.25</v>
      </c>
      <c r="L449" s="17" t="s">
        <v>368</v>
      </c>
      <c r="M449" s="163" t="str">
        <f>IFERROR(GETPIVOTDATA("Tot. Bottles",'- Ordine Aggregato -'!$A$1,"sku anker",A449),"")</f>
        <v/>
      </c>
      <c r="N449" s="18" t="s">
        <v>42</v>
      </c>
      <c r="O449" s="19" t="str">
        <f t="shared" si="6"/>
        <v>Order online</v>
      </c>
      <c r="P449" s="97" t="s">
        <v>146</v>
      </c>
      <c r="Q449" s="13" t="s">
        <v>1492</v>
      </c>
      <c r="R449" t="s">
        <v>1493</v>
      </c>
      <c r="S449" s="20">
        <v>0</v>
      </c>
      <c r="T449" s="21" t="s">
        <v>38</v>
      </c>
    </row>
    <row r="450" spans="1:20" x14ac:dyDescent="0.35">
      <c r="A450" s="13" t="s">
        <v>1494</v>
      </c>
      <c r="B450" s="13"/>
      <c r="C450" s="13"/>
      <c r="D450" s="13" t="s">
        <v>1495</v>
      </c>
      <c r="E450" s="13">
        <v>6</v>
      </c>
      <c r="F450" s="14">
        <v>0.7</v>
      </c>
      <c r="G450" s="13" t="s">
        <v>14874</v>
      </c>
      <c r="H450" s="14">
        <v>37.5</v>
      </c>
      <c r="I450" s="15" t="s">
        <v>32</v>
      </c>
      <c r="J450" s="16">
        <v>41.7</v>
      </c>
      <c r="K450" s="16">
        <v>6.95</v>
      </c>
      <c r="L450" s="17" t="s">
        <v>368</v>
      </c>
      <c r="M450" s="163" t="str">
        <f>IFERROR(GETPIVOTDATA("Tot. Bottles",'- Ordine Aggregato -'!$A$1,"sku anker",A450),"")</f>
        <v/>
      </c>
      <c r="N450" s="18" t="s">
        <v>42</v>
      </c>
      <c r="O450" s="19" t="str">
        <f t="shared" si="6"/>
        <v>Order online</v>
      </c>
      <c r="P450" s="97" t="s">
        <v>146</v>
      </c>
      <c r="Q450" s="13" t="s">
        <v>1496</v>
      </c>
      <c r="R450" t="s">
        <v>1497</v>
      </c>
      <c r="S450" s="20">
        <v>0</v>
      </c>
      <c r="T450" s="21" t="s">
        <v>38</v>
      </c>
    </row>
    <row r="451" spans="1:20" x14ac:dyDescent="0.35">
      <c r="A451" s="13" t="s">
        <v>1499</v>
      </c>
      <c r="B451" s="13"/>
      <c r="C451" s="13"/>
      <c r="D451" s="13" t="s">
        <v>1500</v>
      </c>
      <c r="E451" s="13">
        <v>12</v>
      </c>
      <c r="F451" s="14">
        <v>0.7</v>
      </c>
      <c r="G451" s="13" t="s">
        <v>31</v>
      </c>
      <c r="H451" s="14">
        <v>40</v>
      </c>
      <c r="I451" s="15" t="s">
        <v>32</v>
      </c>
      <c r="J451" s="16">
        <v>66</v>
      </c>
      <c r="K451" s="16">
        <v>5.5</v>
      </c>
      <c r="L451" s="17" t="s">
        <v>448</v>
      </c>
      <c r="M451" s="163" t="str">
        <f>IFERROR(GETPIVOTDATA("Tot. Bottles",'- Ordine Aggregato -'!$A$1,"sku anker",A451),"")</f>
        <v/>
      </c>
      <c r="N451" s="18" t="s">
        <v>42</v>
      </c>
      <c r="O451" s="19" t="str">
        <f t="shared" si="6"/>
        <v>Order online</v>
      </c>
      <c r="P451" s="97" t="s">
        <v>146</v>
      </c>
      <c r="Q451" s="13" t="s">
        <v>1501</v>
      </c>
      <c r="R451" t="s">
        <v>1502</v>
      </c>
      <c r="S451" s="20">
        <v>0</v>
      </c>
      <c r="T451" s="21" t="s">
        <v>38</v>
      </c>
    </row>
    <row r="452" spans="1:20" x14ac:dyDescent="0.35">
      <c r="A452" s="96" t="s">
        <v>1503</v>
      </c>
      <c r="B452" s="96"/>
      <c r="C452" s="96"/>
      <c r="D452" s="13" t="s">
        <v>1500</v>
      </c>
      <c r="E452" s="13">
        <v>12</v>
      </c>
      <c r="F452" s="14">
        <v>1</v>
      </c>
      <c r="G452" s="13" t="s">
        <v>31</v>
      </c>
      <c r="H452" s="14">
        <v>40</v>
      </c>
      <c r="I452" s="15" t="s">
        <v>32</v>
      </c>
      <c r="J452" s="16">
        <v>60.599999999999994</v>
      </c>
      <c r="K452" s="16">
        <v>5.05</v>
      </c>
      <c r="L452" s="17" t="s">
        <v>448</v>
      </c>
      <c r="M452" s="163" t="str">
        <f>IFERROR(GETPIVOTDATA("Tot. Bottles",'- Ordine Aggregato -'!$A$1,"sku anker",A452),"")</f>
        <v/>
      </c>
      <c r="N452" s="18" t="s">
        <v>42</v>
      </c>
      <c r="O452" s="19" t="str">
        <f t="shared" si="6"/>
        <v>Order online</v>
      </c>
      <c r="P452" s="97" t="s">
        <v>146</v>
      </c>
      <c r="Q452" s="13" t="s">
        <v>1504</v>
      </c>
      <c r="R452" t="s">
        <v>1505</v>
      </c>
      <c r="S452" s="20">
        <v>0</v>
      </c>
      <c r="T452" s="21" t="s">
        <v>38</v>
      </c>
    </row>
    <row r="453" spans="1:20" x14ac:dyDescent="0.35">
      <c r="A453" s="96" t="s">
        <v>14420</v>
      </c>
      <c r="D453" s="13" t="s">
        <v>1508</v>
      </c>
      <c r="E453" s="13">
        <v>6</v>
      </c>
      <c r="F453" s="14">
        <v>0.7</v>
      </c>
      <c r="G453" s="13" t="s">
        <v>46</v>
      </c>
      <c r="H453" s="14">
        <v>40</v>
      </c>
      <c r="I453" s="15" t="s">
        <v>32</v>
      </c>
      <c r="J453" s="16">
        <v>387</v>
      </c>
      <c r="K453" s="16">
        <v>64.5</v>
      </c>
      <c r="L453" s="17" t="s">
        <v>73</v>
      </c>
      <c r="M453" s="163" t="str">
        <f>IFERROR(GETPIVOTDATA("Tot. Bottles",'- Ordine Aggregato -'!$A$1,"sku anker",A453),"")</f>
        <v/>
      </c>
      <c r="N453" s="18" t="s">
        <v>28</v>
      </c>
      <c r="O453" s="19" t="str">
        <f t="shared" si="6"/>
        <v>Order online</v>
      </c>
      <c r="P453" s="97" t="s">
        <v>15028</v>
      </c>
      <c r="Q453" s="13" t="s">
        <v>15029</v>
      </c>
      <c r="R453" t="s">
        <v>15030</v>
      </c>
      <c r="S453" s="20">
        <v>0</v>
      </c>
      <c r="T453" s="21" t="s">
        <v>3755</v>
      </c>
    </row>
    <row r="454" spans="1:20" x14ac:dyDescent="0.35">
      <c r="A454" s="96" t="s">
        <v>1507</v>
      </c>
      <c r="D454" s="13" t="s">
        <v>1508</v>
      </c>
      <c r="E454" s="13">
        <v>6</v>
      </c>
      <c r="F454" s="14">
        <v>0.7</v>
      </c>
      <c r="G454" s="13" t="s">
        <v>14874</v>
      </c>
      <c r="H454" s="14">
        <v>40</v>
      </c>
      <c r="I454" s="15" t="s">
        <v>32</v>
      </c>
      <c r="J454" s="16">
        <v>387</v>
      </c>
      <c r="K454" s="16">
        <v>64.5</v>
      </c>
      <c r="L454" s="17" t="s">
        <v>73</v>
      </c>
      <c r="M454" s="163" t="str">
        <f>IFERROR(GETPIVOTDATA("Tot. Bottles",'- Ordine Aggregato -'!$A$1,"sku anker",A454),"")</f>
        <v/>
      </c>
      <c r="N454" s="18" t="s">
        <v>42</v>
      </c>
      <c r="O454" s="19" t="str">
        <f t="shared" si="6"/>
        <v>Order online</v>
      </c>
      <c r="P454" s="97" t="s">
        <v>1506</v>
      </c>
      <c r="Q454" s="13" t="s">
        <v>1509</v>
      </c>
      <c r="R454" t="s">
        <v>1510</v>
      </c>
      <c r="S454" s="20">
        <v>0</v>
      </c>
      <c r="T454" s="21" t="s">
        <v>38</v>
      </c>
    </row>
    <row r="455" spans="1:20" x14ac:dyDescent="0.35">
      <c r="A455" s="13" t="s">
        <v>14427</v>
      </c>
      <c r="B455" s="13"/>
      <c r="C455" s="13"/>
      <c r="D455" s="13" t="s">
        <v>1508</v>
      </c>
      <c r="E455" s="13">
        <v>6</v>
      </c>
      <c r="F455" s="14">
        <v>1</v>
      </c>
      <c r="G455" s="13" t="s">
        <v>46</v>
      </c>
      <c r="H455" s="14">
        <v>40</v>
      </c>
      <c r="I455" s="15" t="s">
        <v>32</v>
      </c>
      <c r="J455" s="16">
        <v>363</v>
      </c>
      <c r="K455" s="16">
        <v>60.5</v>
      </c>
      <c r="L455" s="17" t="s">
        <v>73</v>
      </c>
      <c r="M455" s="163" t="str">
        <f>IFERROR(GETPIVOTDATA("Tot. Bottles",'- Ordine Aggregato -'!$A$1,"sku anker",A455),"")</f>
        <v/>
      </c>
      <c r="N455" s="18" t="s">
        <v>28</v>
      </c>
      <c r="O455" s="19" t="str">
        <f t="shared" si="6"/>
        <v>Order online</v>
      </c>
      <c r="P455" s="97" t="s">
        <v>15028</v>
      </c>
      <c r="Q455" s="13" t="s">
        <v>15031</v>
      </c>
      <c r="R455" t="s">
        <v>15032</v>
      </c>
      <c r="S455" s="20">
        <v>0</v>
      </c>
      <c r="T455" s="21" t="s">
        <v>3755</v>
      </c>
    </row>
    <row r="456" spans="1:20" x14ac:dyDescent="0.35">
      <c r="A456" s="96" t="s">
        <v>14325</v>
      </c>
      <c r="D456" s="13" t="s">
        <v>1511</v>
      </c>
      <c r="E456" s="13">
        <v>6</v>
      </c>
      <c r="F456" s="14">
        <v>0.7</v>
      </c>
      <c r="G456" s="13" t="s">
        <v>46</v>
      </c>
      <c r="H456" s="14">
        <v>40</v>
      </c>
      <c r="I456" s="15" t="s">
        <v>32</v>
      </c>
      <c r="J456" s="16">
        <v>117</v>
      </c>
      <c r="K456" s="16">
        <v>19.5</v>
      </c>
      <c r="L456" s="17" t="s">
        <v>73</v>
      </c>
      <c r="M456" s="163" t="str">
        <f>IFERROR(GETPIVOTDATA("Tot. Bottles",'- Ordine Aggregato -'!$A$1,"sku anker",A456),"")</f>
        <v/>
      </c>
      <c r="N456" s="18" t="s">
        <v>42</v>
      </c>
      <c r="O456" s="19" t="str">
        <f t="shared" si="6"/>
        <v>Order online</v>
      </c>
      <c r="P456" s="97" t="s">
        <v>15028</v>
      </c>
      <c r="Q456" s="13" t="s">
        <v>15033</v>
      </c>
      <c r="R456" t="s">
        <v>15034</v>
      </c>
      <c r="S456" s="20">
        <v>0</v>
      </c>
      <c r="T456" s="21" t="s">
        <v>38</v>
      </c>
    </row>
    <row r="457" spans="1:20" x14ac:dyDescent="0.35">
      <c r="A457" s="96" t="s">
        <v>14432</v>
      </c>
      <c r="B457" s="96"/>
      <c r="C457" s="96"/>
      <c r="D457" s="13" t="s">
        <v>1511</v>
      </c>
      <c r="E457" s="13">
        <v>6</v>
      </c>
      <c r="F457" s="14">
        <v>1</v>
      </c>
      <c r="G457" s="13" t="s">
        <v>46</v>
      </c>
      <c r="H457" s="14">
        <v>40</v>
      </c>
      <c r="I457" s="15" t="s">
        <v>32</v>
      </c>
      <c r="J457" s="16">
        <v>177</v>
      </c>
      <c r="K457" s="16">
        <v>29.5</v>
      </c>
      <c r="L457" s="17" t="s">
        <v>73</v>
      </c>
      <c r="M457" s="163" t="str">
        <f>IFERROR(GETPIVOTDATA("Tot. Bottles",'- Ordine Aggregato -'!$A$1,"sku anker",A457),"")</f>
        <v/>
      </c>
      <c r="N457" s="18" t="s">
        <v>42</v>
      </c>
      <c r="O457" s="19" t="str">
        <f t="shared" si="6"/>
        <v>Order online</v>
      </c>
      <c r="P457" s="97" t="s">
        <v>15028</v>
      </c>
      <c r="Q457" s="13" t="s">
        <v>15035</v>
      </c>
      <c r="R457" t="s">
        <v>15036</v>
      </c>
      <c r="S457" s="20">
        <v>0</v>
      </c>
      <c r="T457" s="21" t="s">
        <v>38</v>
      </c>
    </row>
    <row r="458" spans="1:20" x14ac:dyDescent="0.35">
      <c r="A458" s="96" t="s">
        <v>15037</v>
      </c>
      <c r="D458" s="13" t="s">
        <v>15038</v>
      </c>
      <c r="E458" s="13">
        <v>6</v>
      </c>
      <c r="F458" s="14">
        <v>1</v>
      </c>
      <c r="G458" s="13" t="s">
        <v>46</v>
      </c>
      <c r="H458" s="14">
        <v>40</v>
      </c>
      <c r="I458" s="15" t="s">
        <v>32</v>
      </c>
      <c r="J458" s="16">
        <v>189</v>
      </c>
      <c r="K458" s="16">
        <v>31.5</v>
      </c>
      <c r="L458" s="17" t="s">
        <v>6383</v>
      </c>
      <c r="M458" s="163" t="str">
        <f>IFERROR(GETPIVOTDATA("Tot. Bottles",'- Ordine Aggregato -'!$A$1,"sku anker",A458),"")</f>
        <v/>
      </c>
      <c r="N458" s="18" t="s">
        <v>28</v>
      </c>
      <c r="O458" s="19" t="str">
        <f t="shared" si="6"/>
        <v>Order online</v>
      </c>
      <c r="P458" s="97" t="s">
        <v>15028</v>
      </c>
      <c r="Q458" s="13" t="s">
        <v>15039</v>
      </c>
      <c r="R458" t="s">
        <v>15040</v>
      </c>
      <c r="S458" s="20">
        <v>0</v>
      </c>
      <c r="T458" s="21" t="s">
        <v>3755</v>
      </c>
    </row>
    <row r="459" spans="1:20" x14ac:dyDescent="0.35">
      <c r="A459" s="96" t="s">
        <v>15041</v>
      </c>
      <c r="B459" s="96"/>
      <c r="C459" s="96"/>
      <c r="D459" s="13" t="s">
        <v>15042</v>
      </c>
      <c r="E459" s="13">
        <v>6</v>
      </c>
      <c r="F459" s="14">
        <v>0.7</v>
      </c>
      <c r="G459" s="13" t="s">
        <v>46</v>
      </c>
      <c r="H459" s="14">
        <v>40</v>
      </c>
      <c r="I459" s="15" t="s">
        <v>32</v>
      </c>
      <c r="J459" s="16">
        <v>165</v>
      </c>
      <c r="K459" s="16">
        <v>27.5</v>
      </c>
      <c r="L459" s="17" t="s">
        <v>6383</v>
      </c>
      <c r="M459" s="163" t="str">
        <f>IFERROR(GETPIVOTDATA("Tot. Bottles",'- Ordine Aggregato -'!$A$1,"sku anker",A459),"")</f>
        <v/>
      </c>
      <c r="N459" s="18" t="s">
        <v>28</v>
      </c>
      <c r="O459" s="19" t="str">
        <f t="shared" si="6"/>
        <v>Order online</v>
      </c>
      <c r="P459" s="97" t="s">
        <v>15028</v>
      </c>
      <c r="Q459" s="13" t="s">
        <v>15043</v>
      </c>
      <c r="R459" t="s">
        <v>15044</v>
      </c>
      <c r="S459" s="20">
        <v>0</v>
      </c>
      <c r="T459" s="21" t="s">
        <v>3755</v>
      </c>
    </row>
    <row r="460" spans="1:20" x14ac:dyDescent="0.35">
      <c r="A460" s="96" t="s">
        <v>1512</v>
      </c>
      <c r="B460" s="96"/>
      <c r="C460" s="96"/>
      <c r="D460" s="13" t="s">
        <v>1513</v>
      </c>
      <c r="E460" s="13">
        <v>60</v>
      </c>
      <c r="F460" s="14">
        <v>0.05</v>
      </c>
      <c r="G460" s="13" t="s">
        <v>46</v>
      </c>
      <c r="H460" s="14">
        <v>40</v>
      </c>
      <c r="I460" s="15" t="s">
        <v>32</v>
      </c>
      <c r="J460" s="16">
        <v>195</v>
      </c>
      <c r="K460" s="16">
        <v>3.25</v>
      </c>
      <c r="L460" s="17" t="s">
        <v>73</v>
      </c>
      <c r="M460" s="163" t="str">
        <f>IFERROR(GETPIVOTDATA("Tot. Bottles",'- Ordine Aggregato -'!$A$1,"sku anker",A460),"")</f>
        <v/>
      </c>
      <c r="N460" s="18" t="s">
        <v>42</v>
      </c>
      <c r="O460" s="19" t="str">
        <f t="shared" si="6"/>
        <v>Order online</v>
      </c>
      <c r="P460" s="97" t="s">
        <v>880</v>
      </c>
      <c r="Q460" s="13" t="s">
        <v>1514</v>
      </c>
      <c r="R460" t="s">
        <v>1515</v>
      </c>
      <c r="S460" s="20">
        <v>0</v>
      </c>
      <c r="T460" s="21" t="s">
        <v>38</v>
      </c>
    </row>
    <row r="461" spans="1:20" x14ac:dyDescent="0.35">
      <c r="A461" s="96" t="s">
        <v>1516</v>
      </c>
      <c r="D461" s="13" t="s">
        <v>1513</v>
      </c>
      <c r="E461" s="13">
        <v>12</v>
      </c>
      <c r="F461" s="14">
        <v>0.2</v>
      </c>
      <c r="G461" s="13" t="s">
        <v>46</v>
      </c>
      <c r="H461" s="14">
        <v>40</v>
      </c>
      <c r="I461" s="15" t="s">
        <v>32</v>
      </c>
      <c r="J461" s="16">
        <v>87</v>
      </c>
      <c r="K461" s="16">
        <v>7.25</v>
      </c>
      <c r="L461" s="17" t="s">
        <v>73</v>
      </c>
      <c r="M461" s="163" t="str">
        <f>IFERROR(GETPIVOTDATA("Tot. Bottles",'- Ordine Aggregato -'!$A$1,"sku anker",A461),"")</f>
        <v/>
      </c>
      <c r="N461" s="18" t="s">
        <v>42</v>
      </c>
      <c r="O461" s="19" t="str">
        <f t="shared" ref="O461:O524" si="7">HYPERLINK("https://www.ankeramsterdamspirits.nl/en/products/"&amp;A461,"Order online")</f>
        <v>Order online</v>
      </c>
      <c r="P461" s="97" t="s">
        <v>880</v>
      </c>
      <c r="Q461" s="13" t="s">
        <v>1517</v>
      </c>
      <c r="R461" t="s">
        <v>1518</v>
      </c>
      <c r="S461" s="20">
        <v>0</v>
      </c>
      <c r="T461" s="21" t="s">
        <v>38</v>
      </c>
    </row>
    <row r="462" spans="1:20" x14ac:dyDescent="0.35">
      <c r="A462" s="96" t="s">
        <v>1519</v>
      </c>
      <c r="B462" s="96"/>
      <c r="C462" s="96"/>
      <c r="D462" s="13" t="s">
        <v>1513</v>
      </c>
      <c r="E462" s="13">
        <v>6</v>
      </c>
      <c r="F462" s="14">
        <v>0.7</v>
      </c>
      <c r="G462" s="13" t="s">
        <v>46</v>
      </c>
      <c r="H462" s="14">
        <v>40</v>
      </c>
      <c r="I462" s="15" t="s">
        <v>32</v>
      </c>
      <c r="J462" s="16">
        <v>133.5</v>
      </c>
      <c r="K462" s="16">
        <v>22.25</v>
      </c>
      <c r="L462" s="17" t="s">
        <v>73</v>
      </c>
      <c r="M462" s="163" t="str">
        <f>IFERROR(GETPIVOTDATA("Tot. Bottles",'- Ordine Aggregato -'!$A$1,"sku anker",A462),"")</f>
        <v/>
      </c>
      <c r="N462" s="18" t="s">
        <v>42</v>
      </c>
      <c r="O462" s="19" t="str">
        <f t="shared" si="7"/>
        <v>Order online</v>
      </c>
      <c r="P462" s="97" t="s">
        <v>880</v>
      </c>
      <c r="Q462" s="13" t="s">
        <v>1520</v>
      </c>
      <c r="R462" t="s">
        <v>1521</v>
      </c>
      <c r="S462" s="20">
        <v>0</v>
      </c>
      <c r="T462" s="21" t="s">
        <v>38</v>
      </c>
    </row>
    <row r="463" spans="1:20" x14ac:dyDescent="0.35">
      <c r="A463" s="96" t="s">
        <v>1522</v>
      </c>
      <c r="B463" s="96"/>
      <c r="C463" s="96"/>
      <c r="D463" s="13" t="s">
        <v>1513</v>
      </c>
      <c r="E463" s="13">
        <v>6</v>
      </c>
      <c r="F463" s="14">
        <v>1</v>
      </c>
      <c r="G463" s="13" t="s">
        <v>46</v>
      </c>
      <c r="H463" s="14">
        <v>40</v>
      </c>
      <c r="I463" s="15" t="s">
        <v>32</v>
      </c>
      <c r="J463" s="16">
        <v>151.5</v>
      </c>
      <c r="K463" s="16">
        <v>25.25</v>
      </c>
      <c r="L463" s="17" t="s">
        <v>73</v>
      </c>
      <c r="M463" s="163" t="str">
        <f>IFERROR(GETPIVOTDATA("Tot. Bottles",'- Ordine Aggregato -'!$A$1,"sku anker",A463),"")</f>
        <v/>
      </c>
      <c r="N463" s="18" t="s">
        <v>42</v>
      </c>
      <c r="O463" s="19" t="str">
        <f t="shared" si="7"/>
        <v>Order online</v>
      </c>
      <c r="P463" s="97" t="s">
        <v>880</v>
      </c>
      <c r="Q463" s="13" t="s">
        <v>1523</v>
      </c>
      <c r="R463" t="s">
        <v>1524</v>
      </c>
      <c r="S463" s="20">
        <v>0</v>
      </c>
      <c r="T463" s="21" t="s">
        <v>38</v>
      </c>
    </row>
    <row r="464" spans="1:20" x14ac:dyDescent="0.35">
      <c r="A464" s="96" t="s">
        <v>1525</v>
      </c>
      <c r="B464" s="96"/>
      <c r="C464" s="96"/>
      <c r="D464" s="13" t="s">
        <v>1513</v>
      </c>
      <c r="E464" s="13">
        <v>6</v>
      </c>
      <c r="F464" s="14">
        <v>1.75</v>
      </c>
      <c r="G464" s="13" t="s">
        <v>46</v>
      </c>
      <c r="H464" s="14">
        <v>40</v>
      </c>
      <c r="I464" s="15" t="s">
        <v>32</v>
      </c>
      <c r="J464" s="16">
        <v>351</v>
      </c>
      <c r="K464" s="16">
        <v>58.5</v>
      </c>
      <c r="L464" s="17" t="s">
        <v>73</v>
      </c>
      <c r="M464" s="163" t="str">
        <f>IFERROR(GETPIVOTDATA("Tot. Bottles",'- Ordine Aggregato -'!$A$1,"sku anker",A464),"")</f>
        <v/>
      </c>
      <c r="N464" s="18" t="s">
        <v>42</v>
      </c>
      <c r="O464" s="19" t="str">
        <f t="shared" si="7"/>
        <v>Order online</v>
      </c>
      <c r="P464" s="97" t="s">
        <v>880</v>
      </c>
      <c r="Q464" s="13" t="s">
        <v>1526</v>
      </c>
      <c r="R464" t="s">
        <v>1527</v>
      </c>
      <c r="S464" s="20">
        <v>0</v>
      </c>
      <c r="T464" s="21" t="s">
        <v>38</v>
      </c>
    </row>
    <row r="465" spans="1:20" x14ac:dyDescent="0.35">
      <c r="A465" s="96" t="s">
        <v>1528</v>
      </c>
      <c r="D465" s="13" t="s">
        <v>1513</v>
      </c>
      <c r="E465" s="13">
        <v>1</v>
      </c>
      <c r="F465" s="14">
        <v>3</v>
      </c>
      <c r="G465" s="13" t="s">
        <v>14874</v>
      </c>
      <c r="H465" s="14">
        <v>40</v>
      </c>
      <c r="I465" s="15" t="s">
        <v>32</v>
      </c>
      <c r="J465" s="16">
        <v>110</v>
      </c>
      <c r="K465" s="16">
        <v>110</v>
      </c>
      <c r="L465" s="17" t="s">
        <v>73</v>
      </c>
      <c r="M465" s="163" t="str">
        <f>IFERROR(GETPIVOTDATA("Tot. Bottles",'- Ordine Aggregato -'!$A$1,"sku anker",A465),"")</f>
        <v/>
      </c>
      <c r="N465" s="18" t="s">
        <v>42</v>
      </c>
      <c r="O465" s="19" t="str">
        <f t="shared" si="7"/>
        <v>Order online</v>
      </c>
      <c r="P465" s="97" t="s">
        <v>880</v>
      </c>
      <c r="Q465" s="13" t="s">
        <v>1529</v>
      </c>
      <c r="R465" t="s">
        <v>1530</v>
      </c>
      <c r="S465" s="20">
        <v>0</v>
      </c>
      <c r="T465" s="21" t="s">
        <v>38</v>
      </c>
    </row>
    <row r="466" spans="1:20" x14ac:dyDescent="0.35">
      <c r="A466" s="96" t="s">
        <v>1531</v>
      </c>
      <c r="B466" s="96"/>
      <c r="C466" s="96"/>
      <c r="D466" s="13" t="s">
        <v>1513</v>
      </c>
      <c r="E466" s="13">
        <v>1</v>
      </c>
      <c r="F466" s="14">
        <v>3</v>
      </c>
      <c r="G466" s="13" t="s">
        <v>46</v>
      </c>
      <c r="H466" s="14">
        <v>40</v>
      </c>
      <c r="I466" s="15" t="s">
        <v>32</v>
      </c>
      <c r="J466" s="16">
        <v>110</v>
      </c>
      <c r="K466" s="16">
        <v>110</v>
      </c>
      <c r="L466" s="17" t="s">
        <v>73</v>
      </c>
      <c r="M466" s="163" t="str">
        <f>IFERROR(GETPIVOTDATA("Tot. Bottles",'- Ordine Aggregato -'!$A$1,"sku anker",A466),"")</f>
        <v/>
      </c>
      <c r="N466" s="18" t="s">
        <v>42</v>
      </c>
      <c r="O466" s="19" t="str">
        <f t="shared" si="7"/>
        <v>Order online</v>
      </c>
      <c r="P466" s="97" t="s">
        <v>880</v>
      </c>
      <c r="Q466" s="13" t="s">
        <v>1530</v>
      </c>
      <c r="R466" t="s">
        <v>42</v>
      </c>
      <c r="S466" s="20">
        <v>0</v>
      </c>
      <c r="T466" s="21" t="s">
        <v>38</v>
      </c>
    </row>
    <row r="467" spans="1:20" x14ac:dyDescent="0.35">
      <c r="A467" s="13" t="s">
        <v>1532</v>
      </c>
      <c r="B467" s="13"/>
      <c r="C467" s="13"/>
      <c r="D467" s="13" t="s">
        <v>1513</v>
      </c>
      <c r="E467" s="13">
        <v>1</v>
      </c>
      <c r="F467" s="14">
        <v>6</v>
      </c>
      <c r="G467" s="13" t="s">
        <v>46</v>
      </c>
      <c r="H467" s="14">
        <v>40</v>
      </c>
      <c r="I467" s="15" t="s">
        <v>32</v>
      </c>
      <c r="J467" s="16">
        <v>207</v>
      </c>
      <c r="K467" s="16">
        <v>207</v>
      </c>
      <c r="L467" s="17" t="s">
        <v>73</v>
      </c>
      <c r="M467" s="163" t="str">
        <f>IFERROR(GETPIVOTDATA("Tot. Bottles",'- Ordine Aggregato -'!$A$1,"sku anker",A467),"")</f>
        <v/>
      </c>
      <c r="N467" s="18" t="s">
        <v>42</v>
      </c>
      <c r="O467" s="19" t="str">
        <f t="shared" si="7"/>
        <v>Order online</v>
      </c>
      <c r="P467" s="97" t="s">
        <v>880</v>
      </c>
      <c r="Q467" s="13" t="s">
        <v>1533</v>
      </c>
      <c r="R467" t="s">
        <v>42</v>
      </c>
      <c r="S467" s="20">
        <v>0</v>
      </c>
      <c r="T467" s="21" t="s">
        <v>38</v>
      </c>
    </row>
    <row r="468" spans="1:20" x14ac:dyDescent="0.35">
      <c r="A468" s="96" t="s">
        <v>1534</v>
      </c>
      <c r="D468" s="13" t="s">
        <v>1513</v>
      </c>
      <c r="E468" s="13">
        <v>1</v>
      </c>
      <c r="F468" s="14">
        <v>6</v>
      </c>
      <c r="G468" s="13" t="s">
        <v>46</v>
      </c>
      <c r="H468" s="14">
        <v>40</v>
      </c>
      <c r="I468" s="15" t="s">
        <v>32</v>
      </c>
      <c r="J468" s="16">
        <v>207</v>
      </c>
      <c r="K468" s="16">
        <v>207</v>
      </c>
      <c r="L468" s="17" t="s">
        <v>73</v>
      </c>
      <c r="M468" s="163" t="str">
        <f>IFERROR(GETPIVOTDATA("Tot. Bottles",'- Ordine Aggregato -'!$A$1,"sku anker",A468),"")</f>
        <v/>
      </c>
      <c r="N468" s="18" t="s">
        <v>42</v>
      </c>
      <c r="O468" s="19" t="str">
        <f t="shared" si="7"/>
        <v>Order online</v>
      </c>
      <c r="P468" s="97" t="s">
        <v>880</v>
      </c>
      <c r="Q468" s="13" t="s">
        <v>1535</v>
      </c>
      <c r="R468" t="s">
        <v>1536</v>
      </c>
      <c r="S468" s="20">
        <v>0</v>
      </c>
      <c r="T468" s="21" t="s">
        <v>38</v>
      </c>
    </row>
    <row r="469" spans="1:20" x14ac:dyDescent="0.35">
      <c r="A469" s="96" t="s">
        <v>1538</v>
      </c>
      <c r="D469" s="13" t="s">
        <v>1539</v>
      </c>
      <c r="E469" s="13">
        <v>6</v>
      </c>
      <c r="F469" s="14">
        <v>0.7</v>
      </c>
      <c r="G469" s="13" t="s">
        <v>14874</v>
      </c>
      <c r="H469" s="14">
        <v>40</v>
      </c>
      <c r="I469" s="15" t="s">
        <v>32</v>
      </c>
      <c r="J469" s="16">
        <v>171</v>
      </c>
      <c r="K469" s="16">
        <v>28.5</v>
      </c>
      <c r="L469" s="17" t="s">
        <v>73</v>
      </c>
      <c r="M469" s="163" t="str">
        <f>IFERROR(GETPIVOTDATA("Tot. Bottles",'- Ordine Aggregato -'!$A$1,"sku anker",A469),"")</f>
        <v/>
      </c>
      <c r="N469" s="18" t="s">
        <v>34</v>
      </c>
      <c r="O469" s="19" t="str">
        <f t="shared" si="7"/>
        <v>Order online</v>
      </c>
      <c r="P469" s="97" t="s">
        <v>880</v>
      </c>
      <c r="Q469" s="13" t="s">
        <v>1540</v>
      </c>
      <c r="R469" t="s">
        <v>1541</v>
      </c>
      <c r="S469" s="20">
        <v>0</v>
      </c>
      <c r="T469" s="21" t="s">
        <v>38</v>
      </c>
    </row>
    <row r="470" spans="1:20" x14ac:dyDescent="0.35">
      <c r="A470" s="96" t="s">
        <v>1542</v>
      </c>
      <c r="B470" s="96"/>
      <c r="C470" s="96"/>
      <c r="D470" s="13" t="s">
        <v>1539</v>
      </c>
      <c r="E470" s="13">
        <v>6</v>
      </c>
      <c r="F470" s="14">
        <v>1</v>
      </c>
      <c r="G470" s="13" t="s">
        <v>14874</v>
      </c>
      <c r="H470" s="14">
        <v>40</v>
      </c>
      <c r="I470" s="15" t="s">
        <v>32</v>
      </c>
      <c r="J470" s="16">
        <v>189</v>
      </c>
      <c r="K470" s="16">
        <v>31.5</v>
      </c>
      <c r="L470" s="17" t="s">
        <v>73</v>
      </c>
      <c r="M470" s="163" t="str">
        <f>IFERROR(GETPIVOTDATA("Tot. Bottles",'- Ordine Aggregato -'!$A$1,"sku anker",A470),"")</f>
        <v/>
      </c>
      <c r="N470" s="18" t="s">
        <v>42</v>
      </c>
      <c r="O470" s="19" t="str">
        <f t="shared" si="7"/>
        <v>Order online</v>
      </c>
      <c r="P470" s="97" t="s">
        <v>880</v>
      </c>
      <c r="Q470" s="13" t="s">
        <v>1543</v>
      </c>
      <c r="R470" t="s">
        <v>1544</v>
      </c>
      <c r="S470" s="20">
        <v>0</v>
      </c>
      <c r="T470" s="21" t="s">
        <v>38</v>
      </c>
    </row>
    <row r="471" spans="1:20" x14ac:dyDescent="0.35">
      <c r="A471" s="13" t="s">
        <v>1545</v>
      </c>
      <c r="B471" s="13"/>
      <c r="C471" s="13"/>
      <c r="D471" s="13" t="s">
        <v>1546</v>
      </c>
      <c r="E471" s="13">
        <v>6</v>
      </c>
      <c r="F471" s="14">
        <v>0.7</v>
      </c>
      <c r="G471" s="13" t="s">
        <v>14874</v>
      </c>
      <c r="H471" s="14">
        <v>40</v>
      </c>
      <c r="I471" s="15" t="s">
        <v>32</v>
      </c>
      <c r="J471" s="16">
        <v>145.19999999999999</v>
      </c>
      <c r="K471" s="16">
        <v>24.2</v>
      </c>
      <c r="L471" s="17" t="s">
        <v>66</v>
      </c>
      <c r="M471" s="163" t="str">
        <f>IFERROR(GETPIVOTDATA("Tot. Bottles",'- Ordine Aggregato -'!$A$1,"sku anker",A471),"")</f>
        <v/>
      </c>
      <c r="N471" s="18" t="s">
        <v>42</v>
      </c>
      <c r="O471" s="19" t="str">
        <f t="shared" si="7"/>
        <v>Order online</v>
      </c>
      <c r="P471" s="97" t="s">
        <v>146</v>
      </c>
      <c r="Q471" s="13" t="s">
        <v>1547</v>
      </c>
      <c r="R471" t="s">
        <v>1548</v>
      </c>
      <c r="S471" s="20">
        <v>0</v>
      </c>
      <c r="T471" s="21" t="s">
        <v>38</v>
      </c>
    </row>
    <row r="472" spans="1:20" x14ac:dyDescent="0.35">
      <c r="A472" s="96" t="s">
        <v>1549</v>
      </c>
      <c r="B472" s="96"/>
      <c r="C472" s="96"/>
      <c r="D472" s="13" t="s">
        <v>1546</v>
      </c>
      <c r="E472" s="13">
        <v>6</v>
      </c>
      <c r="F472" s="14">
        <v>1</v>
      </c>
      <c r="G472" s="13" t="s">
        <v>14874</v>
      </c>
      <c r="H472" s="14">
        <v>40</v>
      </c>
      <c r="I472" s="15" t="s">
        <v>32</v>
      </c>
      <c r="J472" s="16">
        <v>135</v>
      </c>
      <c r="K472" s="16">
        <v>22.5</v>
      </c>
      <c r="L472" s="17" t="s">
        <v>66</v>
      </c>
      <c r="M472" s="163" t="str">
        <f>IFERROR(GETPIVOTDATA("Tot. Bottles",'- Ordine Aggregato -'!$A$1,"sku anker",A472),"")</f>
        <v/>
      </c>
      <c r="N472" s="18" t="s">
        <v>67</v>
      </c>
      <c r="O472" s="19" t="str">
        <f t="shared" si="7"/>
        <v>Order online</v>
      </c>
      <c r="P472" s="97" t="s">
        <v>880</v>
      </c>
      <c r="Q472" s="13" t="s">
        <v>1550</v>
      </c>
      <c r="R472" t="s">
        <v>1551</v>
      </c>
      <c r="S472" s="20">
        <v>22.5</v>
      </c>
      <c r="T472" s="21" t="s">
        <v>38</v>
      </c>
    </row>
    <row r="473" spans="1:20" x14ac:dyDescent="0.35">
      <c r="A473" s="13" t="s">
        <v>1553</v>
      </c>
      <c r="B473" s="13"/>
      <c r="C473" s="13"/>
      <c r="D473" s="13" t="s">
        <v>1552</v>
      </c>
      <c r="E473" s="13">
        <v>6</v>
      </c>
      <c r="F473" s="14">
        <v>1</v>
      </c>
      <c r="G473" s="13" t="s">
        <v>14874</v>
      </c>
      <c r="H473" s="14">
        <v>40</v>
      </c>
      <c r="I473" s="15" t="s">
        <v>32</v>
      </c>
      <c r="J473" s="16">
        <v>135</v>
      </c>
      <c r="K473" s="16">
        <v>22.5</v>
      </c>
      <c r="L473" s="17" t="s">
        <v>66</v>
      </c>
      <c r="M473" s="163" t="str">
        <f>IFERROR(GETPIVOTDATA("Tot. Bottles",'- Ordine Aggregato -'!$A$1,"sku anker",A473),"")</f>
        <v/>
      </c>
      <c r="N473" s="18" t="s">
        <v>67</v>
      </c>
      <c r="O473" s="19" t="str">
        <f t="shared" si="7"/>
        <v>Order online</v>
      </c>
      <c r="P473" s="97" t="s">
        <v>880</v>
      </c>
      <c r="Q473" s="13" t="s">
        <v>1554</v>
      </c>
      <c r="R473" t="s">
        <v>1555</v>
      </c>
      <c r="S473" s="20">
        <v>22.5</v>
      </c>
      <c r="T473" s="21" t="s">
        <v>38</v>
      </c>
    </row>
    <row r="474" spans="1:20" x14ac:dyDescent="0.35">
      <c r="A474" s="13" t="s">
        <v>1556</v>
      </c>
      <c r="B474" s="13"/>
      <c r="C474" s="13"/>
      <c r="D474" s="13" t="s">
        <v>1557</v>
      </c>
      <c r="E474" s="13">
        <v>6</v>
      </c>
      <c r="F474" s="14">
        <v>0.7</v>
      </c>
      <c r="G474" s="13" t="s">
        <v>14874</v>
      </c>
      <c r="H474" s="14">
        <v>40</v>
      </c>
      <c r="I474" s="15" t="s">
        <v>32</v>
      </c>
      <c r="J474" s="16">
        <v>141</v>
      </c>
      <c r="K474" s="16">
        <v>23.5</v>
      </c>
      <c r="L474" s="17" t="s">
        <v>66</v>
      </c>
      <c r="M474" s="163" t="str">
        <f>IFERROR(GETPIVOTDATA("Tot. Bottles",'- Ordine Aggregato -'!$A$1,"sku anker",A474),"")</f>
        <v/>
      </c>
      <c r="N474" s="18" t="s">
        <v>67</v>
      </c>
      <c r="O474" s="19" t="str">
        <f t="shared" si="7"/>
        <v>Order online</v>
      </c>
      <c r="P474" s="97" t="s">
        <v>146</v>
      </c>
      <c r="Q474" s="13" t="s">
        <v>1558</v>
      </c>
      <c r="R474" t="s">
        <v>1559</v>
      </c>
      <c r="S474" s="20">
        <v>23.5</v>
      </c>
      <c r="T474" s="21" t="s">
        <v>38</v>
      </c>
    </row>
    <row r="475" spans="1:20" x14ac:dyDescent="0.35">
      <c r="A475" s="96" t="s">
        <v>1560</v>
      </c>
      <c r="D475" s="13" t="s">
        <v>1557</v>
      </c>
      <c r="E475" s="13">
        <v>6</v>
      </c>
      <c r="F475" s="14">
        <v>1</v>
      </c>
      <c r="G475" s="13" t="s">
        <v>14874</v>
      </c>
      <c r="H475" s="14">
        <v>40</v>
      </c>
      <c r="I475" s="15" t="s">
        <v>32</v>
      </c>
      <c r="J475" s="16">
        <v>135</v>
      </c>
      <c r="K475" s="16">
        <v>22.5</v>
      </c>
      <c r="L475" s="17" t="s">
        <v>66</v>
      </c>
      <c r="M475" s="163" t="str">
        <f>IFERROR(GETPIVOTDATA("Tot. Bottles",'- Ordine Aggregato -'!$A$1,"sku anker",A475),"")</f>
        <v/>
      </c>
      <c r="N475" s="18" t="s">
        <v>67</v>
      </c>
      <c r="O475" s="19" t="str">
        <f t="shared" si="7"/>
        <v>Order online</v>
      </c>
      <c r="P475" s="97" t="s">
        <v>880</v>
      </c>
      <c r="Q475" s="13" t="s">
        <v>1561</v>
      </c>
      <c r="R475" t="s">
        <v>1562</v>
      </c>
      <c r="S475" s="20">
        <v>22.5</v>
      </c>
      <c r="T475" s="21" t="s">
        <v>38</v>
      </c>
    </row>
    <row r="476" spans="1:20" x14ac:dyDescent="0.35">
      <c r="A476" s="13" t="s">
        <v>1563</v>
      </c>
      <c r="B476" s="13"/>
      <c r="C476" s="13"/>
      <c r="D476" s="13" t="s">
        <v>1564</v>
      </c>
      <c r="E476" s="13">
        <v>6</v>
      </c>
      <c r="F476" s="14">
        <v>0.7</v>
      </c>
      <c r="G476" s="13" t="s">
        <v>46</v>
      </c>
      <c r="H476" s="14">
        <v>40</v>
      </c>
      <c r="I476" s="15" t="s">
        <v>32</v>
      </c>
      <c r="J476" s="16">
        <v>183</v>
      </c>
      <c r="K476" s="16">
        <v>30.5</v>
      </c>
      <c r="L476" s="17" t="s">
        <v>73</v>
      </c>
      <c r="M476" s="163">
        <f>IFERROR(GETPIVOTDATA("Tot. Bottles",'- Ordine Aggregato -'!$A$1,"sku anker",A476),"")</f>
        <v>12</v>
      </c>
      <c r="N476" s="18" t="s">
        <v>34</v>
      </c>
      <c r="O476" s="19" t="str">
        <f t="shared" si="7"/>
        <v>Order online</v>
      </c>
      <c r="P476" s="97" t="s">
        <v>880</v>
      </c>
      <c r="Q476" s="13" t="s">
        <v>1565</v>
      </c>
      <c r="R476" t="s">
        <v>1566</v>
      </c>
      <c r="S476" s="20">
        <v>0</v>
      </c>
      <c r="T476" s="21" t="s">
        <v>38</v>
      </c>
    </row>
    <row r="477" spans="1:20" x14ac:dyDescent="0.35">
      <c r="A477" s="96" t="s">
        <v>1567</v>
      </c>
      <c r="B477" s="96"/>
      <c r="C477" s="96"/>
      <c r="D477" s="13" t="s">
        <v>1568</v>
      </c>
      <c r="E477" s="13">
        <v>6</v>
      </c>
      <c r="F477" s="14">
        <v>1</v>
      </c>
      <c r="G477" s="13" t="s">
        <v>14874</v>
      </c>
      <c r="H477" s="14">
        <v>43</v>
      </c>
      <c r="I477" s="15" t="s">
        <v>32</v>
      </c>
      <c r="J477" s="16">
        <v>171</v>
      </c>
      <c r="K477" s="16">
        <v>28.5</v>
      </c>
      <c r="L477" s="17" t="s">
        <v>145</v>
      </c>
      <c r="M477" s="163" t="str">
        <f>IFERROR(GETPIVOTDATA("Tot. Bottles",'- Ordine Aggregato -'!$A$1,"sku anker",A477),"")</f>
        <v/>
      </c>
      <c r="N477" s="18" t="s">
        <v>67</v>
      </c>
      <c r="O477" s="19" t="str">
        <f t="shared" si="7"/>
        <v>Order online</v>
      </c>
      <c r="P477" s="97" t="s">
        <v>146</v>
      </c>
      <c r="Q477" s="13" t="s">
        <v>1569</v>
      </c>
      <c r="R477" t="s">
        <v>1570</v>
      </c>
      <c r="S477" s="20">
        <v>28.5</v>
      </c>
      <c r="T477" s="21" t="s">
        <v>38</v>
      </c>
    </row>
    <row r="478" spans="1:20" x14ac:dyDescent="0.35">
      <c r="A478" s="13" t="s">
        <v>1571</v>
      </c>
      <c r="B478" s="13"/>
      <c r="C478" s="13"/>
      <c r="D478" s="13" t="s">
        <v>1572</v>
      </c>
      <c r="E478" s="13">
        <v>6</v>
      </c>
      <c r="F478" s="14">
        <v>0.7</v>
      </c>
      <c r="G478" s="13" t="s">
        <v>31</v>
      </c>
      <c r="H478" s="14">
        <v>43</v>
      </c>
      <c r="I478" s="15" t="s">
        <v>32</v>
      </c>
      <c r="J478" s="16">
        <v>113.69999999999999</v>
      </c>
      <c r="K478" s="16">
        <v>18.95</v>
      </c>
      <c r="L478" s="17" t="s">
        <v>145</v>
      </c>
      <c r="M478" s="163" t="str">
        <f>IFERROR(GETPIVOTDATA("Tot. Bottles",'- Ordine Aggregato -'!$A$1,"sku anker",A478),"")</f>
        <v/>
      </c>
      <c r="N478" s="18" t="s">
        <v>42</v>
      </c>
      <c r="O478" s="19" t="str">
        <f t="shared" si="7"/>
        <v>Order online</v>
      </c>
      <c r="P478" s="97" t="s">
        <v>146</v>
      </c>
      <c r="Q478" s="13" t="s">
        <v>1573</v>
      </c>
      <c r="R478" t="s">
        <v>1574</v>
      </c>
      <c r="S478" s="20">
        <v>0</v>
      </c>
      <c r="T478" s="21" t="s">
        <v>38</v>
      </c>
    </row>
    <row r="479" spans="1:20" x14ac:dyDescent="0.35">
      <c r="A479" s="96" t="s">
        <v>1575</v>
      </c>
      <c r="B479" s="96"/>
      <c r="C479" s="96"/>
      <c r="D479" s="13" t="s">
        <v>1576</v>
      </c>
      <c r="E479" s="13">
        <v>6</v>
      </c>
      <c r="F479" s="14">
        <v>0.7</v>
      </c>
      <c r="G479" s="13" t="s">
        <v>46</v>
      </c>
      <c r="H479" s="14">
        <v>46</v>
      </c>
      <c r="I479" s="15" t="s">
        <v>32</v>
      </c>
      <c r="J479" s="16">
        <v>139.19999999999999</v>
      </c>
      <c r="K479" s="16">
        <v>23.2</v>
      </c>
      <c r="L479" s="17" t="s">
        <v>145</v>
      </c>
      <c r="M479" s="163" t="str">
        <f>IFERROR(GETPIVOTDATA("Tot. Bottles",'- Ordine Aggregato -'!$A$1,"sku anker",A479),"")</f>
        <v/>
      </c>
      <c r="N479" s="18" t="s">
        <v>42</v>
      </c>
      <c r="O479" s="19" t="str">
        <f t="shared" si="7"/>
        <v>Order online</v>
      </c>
      <c r="P479" s="97" t="s">
        <v>146</v>
      </c>
      <c r="Q479" s="13" t="s">
        <v>1577</v>
      </c>
      <c r="R479" t="s">
        <v>1578</v>
      </c>
      <c r="S479" s="20">
        <v>0</v>
      </c>
      <c r="T479" s="21" t="s">
        <v>38</v>
      </c>
    </row>
    <row r="480" spans="1:20" x14ac:dyDescent="0.35">
      <c r="A480" s="96" t="s">
        <v>1579</v>
      </c>
      <c r="D480" s="13" t="s">
        <v>1580</v>
      </c>
      <c r="E480" s="13">
        <v>6</v>
      </c>
      <c r="F480" s="14">
        <v>0.7</v>
      </c>
      <c r="G480" s="13" t="s">
        <v>14874</v>
      </c>
      <c r="H480" s="14">
        <v>46</v>
      </c>
      <c r="I480" s="15" t="s">
        <v>32</v>
      </c>
      <c r="J480" s="16">
        <v>153</v>
      </c>
      <c r="K480" s="16">
        <v>25.5</v>
      </c>
      <c r="L480" s="17" t="s">
        <v>145</v>
      </c>
      <c r="M480" s="163" t="str">
        <f>IFERROR(GETPIVOTDATA("Tot. Bottles",'- Ordine Aggregato -'!$A$1,"sku anker",A480),"")</f>
        <v/>
      </c>
      <c r="N480" s="18" t="s">
        <v>34</v>
      </c>
      <c r="O480" s="19" t="str">
        <f t="shared" si="7"/>
        <v>Order online</v>
      </c>
      <c r="P480" s="97" t="s">
        <v>146</v>
      </c>
      <c r="Q480" s="13" t="s">
        <v>1581</v>
      </c>
      <c r="R480" t="s">
        <v>1582</v>
      </c>
      <c r="S480" s="20">
        <v>0</v>
      </c>
      <c r="T480" s="21" t="s">
        <v>38</v>
      </c>
    </row>
    <row r="481" spans="1:20" x14ac:dyDescent="0.35">
      <c r="A481" s="96" t="s">
        <v>1583</v>
      </c>
      <c r="B481" s="96"/>
      <c r="C481" s="96"/>
      <c r="D481" s="13" t="s">
        <v>1584</v>
      </c>
      <c r="E481" s="13">
        <v>6</v>
      </c>
      <c r="F481" s="14">
        <v>0.7</v>
      </c>
      <c r="G481" s="13" t="s">
        <v>14874</v>
      </c>
      <c r="H481" s="14">
        <v>43</v>
      </c>
      <c r="I481" s="15" t="s">
        <v>32</v>
      </c>
      <c r="J481" s="16">
        <v>255</v>
      </c>
      <c r="K481" s="16">
        <v>42.5</v>
      </c>
      <c r="L481" s="17" t="s">
        <v>145</v>
      </c>
      <c r="M481" s="163" t="str">
        <f>IFERROR(GETPIVOTDATA("Tot. Bottles",'- Ordine Aggregato -'!$A$1,"sku anker",A481),"")</f>
        <v/>
      </c>
      <c r="N481" s="18" t="s">
        <v>42</v>
      </c>
      <c r="O481" s="19" t="str">
        <f t="shared" si="7"/>
        <v>Order online</v>
      </c>
      <c r="P481" s="97" t="s">
        <v>146</v>
      </c>
      <c r="Q481" s="13" t="s">
        <v>1585</v>
      </c>
      <c r="R481" t="s">
        <v>1586</v>
      </c>
      <c r="S481" s="20">
        <v>0</v>
      </c>
      <c r="T481" s="21" t="s">
        <v>38</v>
      </c>
    </row>
    <row r="482" spans="1:20" x14ac:dyDescent="0.35">
      <c r="A482" s="13" t="s">
        <v>1587</v>
      </c>
      <c r="B482" s="13"/>
      <c r="C482" s="13"/>
      <c r="D482" s="13" t="s">
        <v>1588</v>
      </c>
      <c r="E482" s="13">
        <v>6</v>
      </c>
      <c r="F482" s="14">
        <v>0.7</v>
      </c>
      <c r="G482" s="13" t="s">
        <v>46</v>
      </c>
      <c r="H482" s="14">
        <v>46</v>
      </c>
      <c r="I482" s="15" t="s">
        <v>32</v>
      </c>
      <c r="J482" s="16">
        <v>690</v>
      </c>
      <c r="K482" s="16">
        <v>115</v>
      </c>
      <c r="L482" s="17" t="s">
        <v>145</v>
      </c>
      <c r="M482" s="163" t="str">
        <f>IFERROR(GETPIVOTDATA("Tot. Bottles",'- Ordine Aggregato -'!$A$1,"sku anker",A482),"")</f>
        <v/>
      </c>
      <c r="N482" s="18" t="s">
        <v>34</v>
      </c>
      <c r="O482" s="19" t="str">
        <f t="shared" si="7"/>
        <v>Order online</v>
      </c>
      <c r="P482" s="97" t="s">
        <v>146</v>
      </c>
      <c r="Q482" s="13" t="s">
        <v>1589</v>
      </c>
      <c r="R482" t="s">
        <v>1590</v>
      </c>
      <c r="S482" s="20">
        <v>0</v>
      </c>
      <c r="T482" s="21" t="s">
        <v>38</v>
      </c>
    </row>
    <row r="483" spans="1:20" x14ac:dyDescent="0.35">
      <c r="A483" s="13" t="s">
        <v>1591</v>
      </c>
      <c r="B483" s="13"/>
      <c r="C483" s="13"/>
      <c r="D483" s="13" t="s">
        <v>1592</v>
      </c>
      <c r="E483" s="13">
        <v>2</v>
      </c>
      <c r="F483" s="14">
        <v>0.7</v>
      </c>
      <c r="G483" s="13" t="s">
        <v>46</v>
      </c>
      <c r="H483" s="14">
        <v>46</v>
      </c>
      <c r="I483" s="15" t="s">
        <v>32</v>
      </c>
      <c r="J483" s="16">
        <v>870</v>
      </c>
      <c r="K483" s="16">
        <v>435</v>
      </c>
      <c r="L483" s="17" t="s">
        <v>145</v>
      </c>
      <c r="M483" s="163" t="str">
        <f>IFERROR(GETPIVOTDATA("Tot. Bottles",'- Ordine Aggregato -'!$A$1,"sku anker",A483),"")</f>
        <v/>
      </c>
      <c r="N483" s="18" t="s">
        <v>42</v>
      </c>
      <c r="O483" s="19" t="str">
        <f t="shared" si="7"/>
        <v>Order online</v>
      </c>
      <c r="P483" s="97" t="s">
        <v>146</v>
      </c>
      <c r="Q483" s="13" t="s">
        <v>1593</v>
      </c>
      <c r="R483" t="s">
        <v>1594</v>
      </c>
      <c r="S483" s="20">
        <v>0</v>
      </c>
      <c r="T483" s="21" t="s">
        <v>38</v>
      </c>
    </row>
    <row r="484" spans="1:20" x14ac:dyDescent="0.35">
      <c r="A484" s="96" t="s">
        <v>1595</v>
      </c>
      <c r="D484" s="13" t="s">
        <v>1596</v>
      </c>
      <c r="E484" s="13">
        <v>6</v>
      </c>
      <c r="F484" s="14">
        <v>1</v>
      </c>
      <c r="G484" s="13" t="s">
        <v>14874</v>
      </c>
      <c r="H484" s="14">
        <v>46</v>
      </c>
      <c r="I484" s="15" t="s">
        <v>32</v>
      </c>
      <c r="J484" s="16">
        <v>180</v>
      </c>
      <c r="K484" s="16">
        <v>30</v>
      </c>
      <c r="L484" s="17" t="s">
        <v>145</v>
      </c>
      <c r="M484" s="163" t="str">
        <f>IFERROR(GETPIVOTDATA("Tot. Bottles",'- Ordine Aggregato -'!$A$1,"sku anker",A484),"")</f>
        <v/>
      </c>
      <c r="N484" s="18" t="s">
        <v>67</v>
      </c>
      <c r="O484" s="19" t="str">
        <f t="shared" si="7"/>
        <v>Order online</v>
      </c>
      <c r="P484" s="97" t="s">
        <v>146</v>
      </c>
      <c r="Q484" s="13" t="s">
        <v>1597</v>
      </c>
      <c r="R484" t="s">
        <v>1598</v>
      </c>
      <c r="S484" s="20">
        <v>30</v>
      </c>
      <c r="T484" s="21" t="s">
        <v>38</v>
      </c>
    </row>
    <row r="485" spans="1:20" x14ac:dyDescent="0.35">
      <c r="A485" s="13" t="s">
        <v>1599</v>
      </c>
      <c r="B485" s="13"/>
      <c r="C485" s="13"/>
      <c r="D485" s="13" t="s">
        <v>1600</v>
      </c>
      <c r="E485" s="13">
        <v>6</v>
      </c>
      <c r="F485" s="14">
        <v>0.7</v>
      </c>
      <c r="G485" s="13" t="s">
        <v>14873</v>
      </c>
      <c r="H485" s="14">
        <v>43</v>
      </c>
      <c r="I485" s="15" t="s">
        <v>32</v>
      </c>
      <c r="J485" s="16">
        <v>147</v>
      </c>
      <c r="K485" s="16">
        <v>24.5</v>
      </c>
      <c r="L485" s="17" t="s">
        <v>145</v>
      </c>
      <c r="M485" s="163" t="str">
        <f>IFERROR(GETPIVOTDATA("Tot. Bottles",'- Ordine Aggregato -'!$A$1,"sku anker",A485),"")</f>
        <v/>
      </c>
      <c r="N485" s="18" t="s">
        <v>42</v>
      </c>
      <c r="O485" s="19" t="str">
        <f t="shared" si="7"/>
        <v>Order online</v>
      </c>
      <c r="P485" s="97" t="s">
        <v>146</v>
      </c>
      <c r="Q485" s="13" t="s">
        <v>1601</v>
      </c>
      <c r="R485" t="s">
        <v>1602</v>
      </c>
      <c r="S485" s="20">
        <v>0</v>
      </c>
      <c r="T485" s="21" t="s">
        <v>38</v>
      </c>
    </row>
    <row r="486" spans="1:20" x14ac:dyDescent="0.35">
      <c r="A486" s="13" t="s">
        <v>14799</v>
      </c>
      <c r="B486" s="13"/>
      <c r="C486" s="13"/>
      <c r="D486" s="13" t="s">
        <v>14800</v>
      </c>
      <c r="E486" s="13">
        <v>6</v>
      </c>
      <c r="F486" s="14">
        <v>0.7</v>
      </c>
      <c r="G486" s="13" t="s">
        <v>46</v>
      </c>
      <c r="H486" s="14">
        <v>46</v>
      </c>
      <c r="I486" s="15" t="s">
        <v>32</v>
      </c>
      <c r="J486" s="16">
        <v>195</v>
      </c>
      <c r="K486" s="16">
        <v>32.5</v>
      </c>
      <c r="L486" s="17" t="s">
        <v>145</v>
      </c>
      <c r="M486" s="163" t="str">
        <f>IFERROR(GETPIVOTDATA("Tot. Bottles",'- Ordine Aggregato -'!$A$1,"sku anker",A486),"")</f>
        <v/>
      </c>
      <c r="N486" s="18" t="s">
        <v>42</v>
      </c>
      <c r="O486" s="19" t="str">
        <f t="shared" si="7"/>
        <v>Order online</v>
      </c>
      <c r="P486" s="97" t="s">
        <v>146</v>
      </c>
      <c r="Q486" s="13" t="s">
        <v>15045</v>
      </c>
      <c r="R486" t="s">
        <v>15046</v>
      </c>
      <c r="S486" s="20">
        <v>0</v>
      </c>
      <c r="T486" s="21" t="s">
        <v>38</v>
      </c>
    </row>
    <row r="487" spans="1:20" x14ac:dyDescent="0.35">
      <c r="A487" s="13" t="s">
        <v>14801</v>
      </c>
      <c r="B487" s="13"/>
      <c r="C487" s="13"/>
      <c r="D487" s="13" t="s">
        <v>14802</v>
      </c>
      <c r="E487" s="13">
        <v>6</v>
      </c>
      <c r="F487" s="14">
        <v>0.7</v>
      </c>
      <c r="G487" s="13" t="s">
        <v>46</v>
      </c>
      <c r="H487" s="14">
        <v>46</v>
      </c>
      <c r="I487" s="15" t="s">
        <v>32</v>
      </c>
      <c r="J487" s="16">
        <v>195</v>
      </c>
      <c r="K487" s="16">
        <v>32.5</v>
      </c>
      <c r="L487" s="17" t="s">
        <v>145</v>
      </c>
      <c r="M487" s="163" t="str">
        <f>IFERROR(GETPIVOTDATA("Tot. Bottles",'- Ordine Aggregato -'!$A$1,"sku anker",A487),"")</f>
        <v/>
      </c>
      <c r="N487" s="18" t="s">
        <v>42</v>
      </c>
      <c r="O487" s="19" t="str">
        <f t="shared" si="7"/>
        <v>Order online</v>
      </c>
      <c r="P487" s="97" t="s">
        <v>146</v>
      </c>
      <c r="Q487" s="13" t="s">
        <v>15047</v>
      </c>
      <c r="R487" t="s">
        <v>15048</v>
      </c>
      <c r="S487" s="20">
        <v>0</v>
      </c>
      <c r="T487" s="21" t="s">
        <v>38</v>
      </c>
    </row>
    <row r="488" spans="1:20" x14ac:dyDescent="0.35">
      <c r="A488" s="96" t="s">
        <v>14613</v>
      </c>
      <c r="D488" s="13" t="s">
        <v>14614</v>
      </c>
      <c r="E488" s="13">
        <v>6</v>
      </c>
      <c r="F488" s="14">
        <v>0.7</v>
      </c>
      <c r="G488" s="13" t="s">
        <v>46</v>
      </c>
      <c r="H488" s="14">
        <v>46</v>
      </c>
      <c r="I488" s="15" t="s">
        <v>32</v>
      </c>
      <c r="J488" s="16">
        <v>171</v>
      </c>
      <c r="K488" s="16">
        <v>28.5</v>
      </c>
      <c r="L488" s="17" t="s">
        <v>145</v>
      </c>
      <c r="M488" s="163" t="str">
        <f>IFERROR(GETPIVOTDATA("Tot. Bottles",'- Ordine Aggregato -'!$A$1,"sku anker",A488),"")</f>
        <v/>
      </c>
      <c r="N488" s="18" t="s">
        <v>28</v>
      </c>
      <c r="O488" s="19" t="str">
        <f t="shared" si="7"/>
        <v>Order online</v>
      </c>
      <c r="P488" s="97" t="s">
        <v>146</v>
      </c>
      <c r="Q488" s="13" t="s">
        <v>15049</v>
      </c>
      <c r="R488" t="s">
        <v>15050</v>
      </c>
      <c r="S488" s="20">
        <v>0</v>
      </c>
      <c r="T488" s="21" t="s">
        <v>3755</v>
      </c>
    </row>
    <row r="489" spans="1:20" x14ac:dyDescent="0.35">
      <c r="A489" s="96" t="s">
        <v>1603</v>
      </c>
      <c r="D489" s="13" t="s">
        <v>1604</v>
      </c>
      <c r="E489" s="13">
        <v>6</v>
      </c>
      <c r="F489" s="14">
        <v>0.7</v>
      </c>
      <c r="G489" s="13" t="s">
        <v>14874</v>
      </c>
      <c r="H489" s="14">
        <v>43</v>
      </c>
      <c r="I489" s="15" t="s">
        <v>32</v>
      </c>
      <c r="J489" s="16">
        <v>285</v>
      </c>
      <c r="K489" s="16">
        <v>47.5</v>
      </c>
      <c r="L489" s="17" t="s">
        <v>145</v>
      </c>
      <c r="M489" s="163" t="str">
        <f>IFERROR(GETPIVOTDATA("Tot. Bottles",'- Ordine Aggregato -'!$A$1,"sku anker",A489),"")</f>
        <v/>
      </c>
      <c r="N489" s="18" t="s">
        <v>42</v>
      </c>
      <c r="O489" s="19" t="str">
        <f t="shared" si="7"/>
        <v>Order online</v>
      </c>
      <c r="P489" s="97" t="s">
        <v>146</v>
      </c>
      <c r="Q489" s="13" t="s">
        <v>1605</v>
      </c>
      <c r="R489" t="s">
        <v>1606</v>
      </c>
      <c r="S489" s="20">
        <v>0</v>
      </c>
      <c r="T489" s="21" t="s">
        <v>38</v>
      </c>
    </row>
    <row r="490" spans="1:20" x14ac:dyDescent="0.35">
      <c r="A490" s="96" t="s">
        <v>1607</v>
      </c>
      <c r="B490" s="96"/>
      <c r="C490" s="96"/>
      <c r="D490" s="13" t="s">
        <v>1608</v>
      </c>
      <c r="E490" s="13">
        <v>6</v>
      </c>
      <c r="F490" s="14">
        <v>0.7</v>
      </c>
      <c r="G490" s="13" t="s">
        <v>14874</v>
      </c>
      <c r="H490" s="14">
        <v>18</v>
      </c>
      <c r="I490" s="15" t="s">
        <v>32</v>
      </c>
      <c r="J490" s="16">
        <v>18</v>
      </c>
      <c r="K490" s="16">
        <v>3</v>
      </c>
      <c r="L490" s="17" t="s">
        <v>502</v>
      </c>
      <c r="M490" s="163" t="str">
        <f>IFERROR(GETPIVOTDATA("Tot. Bottles",'- Ordine Aggregato -'!$A$1,"sku anker",A490),"")</f>
        <v/>
      </c>
      <c r="N490" s="18" t="s">
        <v>42</v>
      </c>
      <c r="O490" s="19" t="str">
        <f t="shared" si="7"/>
        <v>Order online</v>
      </c>
      <c r="P490" s="97" t="s">
        <v>220</v>
      </c>
      <c r="Q490" s="13" t="s">
        <v>1609</v>
      </c>
      <c r="R490" t="s">
        <v>1610</v>
      </c>
      <c r="S490" s="20">
        <v>0</v>
      </c>
      <c r="T490" s="21" t="s">
        <v>38</v>
      </c>
    </row>
    <row r="491" spans="1:20" x14ac:dyDescent="0.35">
      <c r="A491" s="96" t="s">
        <v>1611</v>
      </c>
      <c r="B491" s="96"/>
      <c r="C491" s="96"/>
      <c r="D491" s="13" t="s">
        <v>1608</v>
      </c>
      <c r="E491" s="13">
        <v>6</v>
      </c>
      <c r="F491" s="14">
        <v>0.7</v>
      </c>
      <c r="G491" s="13" t="s">
        <v>14873</v>
      </c>
      <c r="H491" s="14">
        <v>18</v>
      </c>
      <c r="I491" s="15" t="s">
        <v>32</v>
      </c>
      <c r="J491" s="16">
        <v>18</v>
      </c>
      <c r="K491" s="16">
        <v>3</v>
      </c>
      <c r="L491" s="17" t="s">
        <v>502</v>
      </c>
      <c r="M491" s="163" t="str">
        <f>IFERROR(GETPIVOTDATA("Tot. Bottles",'- Ordine Aggregato -'!$A$1,"sku anker",A491),"")</f>
        <v/>
      </c>
      <c r="N491" s="18" t="s">
        <v>42</v>
      </c>
      <c r="O491" s="19" t="str">
        <f t="shared" si="7"/>
        <v>Order online</v>
      </c>
      <c r="P491" s="97" t="s">
        <v>220</v>
      </c>
      <c r="Q491" s="13" t="s">
        <v>1612</v>
      </c>
      <c r="R491" t="s">
        <v>1613</v>
      </c>
      <c r="S491" s="20">
        <v>0</v>
      </c>
      <c r="T491" s="21" t="s">
        <v>38</v>
      </c>
    </row>
    <row r="492" spans="1:20" x14ac:dyDescent="0.35">
      <c r="A492" s="96" t="s">
        <v>1614</v>
      </c>
      <c r="D492" s="13" t="s">
        <v>1608</v>
      </c>
      <c r="E492" s="13">
        <v>6</v>
      </c>
      <c r="F492" s="14">
        <v>1</v>
      </c>
      <c r="G492" s="13" t="s">
        <v>14873</v>
      </c>
      <c r="H492" s="14">
        <v>18</v>
      </c>
      <c r="I492" s="15" t="s">
        <v>32</v>
      </c>
      <c r="J492" s="16">
        <v>21.9</v>
      </c>
      <c r="K492" s="16">
        <v>3.65</v>
      </c>
      <c r="L492" s="17" t="s">
        <v>502</v>
      </c>
      <c r="M492" s="163" t="str">
        <f>IFERROR(GETPIVOTDATA("Tot. Bottles",'- Ordine Aggregato -'!$A$1,"sku anker",A492),"")</f>
        <v/>
      </c>
      <c r="N492" s="18" t="s">
        <v>42</v>
      </c>
      <c r="O492" s="19" t="str">
        <f t="shared" si="7"/>
        <v>Order online</v>
      </c>
      <c r="P492" s="97" t="s">
        <v>220</v>
      </c>
      <c r="Q492" s="13" t="s">
        <v>1615</v>
      </c>
      <c r="R492" t="s">
        <v>1616</v>
      </c>
      <c r="S492" s="20">
        <v>0</v>
      </c>
      <c r="T492" s="21" t="s">
        <v>38</v>
      </c>
    </row>
    <row r="493" spans="1:20" x14ac:dyDescent="0.35">
      <c r="A493" s="96" t="s">
        <v>1617</v>
      </c>
      <c r="B493" s="96"/>
      <c r="C493" s="96"/>
      <c r="D493" s="13" t="s">
        <v>1618</v>
      </c>
      <c r="E493" s="13">
        <v>12</v>
      </c>
      <c r="F493" s="14">
        <v>0.2</v>
      </c>
      <c r="G493" s="13" t="s">
        <v>46</v>
      </c>
      <c r="H493" s="14">
        <v>18</v>
      </c>
      <c r="I493" s="15" t="s">
        <v>32</v>
      </c>
      <c r="J493" s="16">
        <v>18.600000000000001</v>
      </c>
      <c r="K493" s="16">
        <v>1.55</v>
      </c>
      <c r="L493" s="17" t="s">
        <v>502</v>
      </c>
      <c r="M493" s="163" t="str">
        <f>IFERROR(GETPIVOTDATA("Tot. Bottles",'- Ordine Aggregato -'!$A$1,"sku anker",A493),"")</f>
        <v/>
      </c>
      <c r="N493" s="18" t="s">
        <v>42</v>
      </c>
      <c r="O493" s="19" t="str">
        <f t="shared" si="7"/>
        <v>Order online</v>
      </c>
      <c r="P493" s="97" t="s">
        <v>220</v>
      </c>
      <c r="Q493" s="13" t="s">
        <v>1619</v>
      </c>
      <c r="R493" t="s">
        <v>1620</v>
      </c>
      <c r="S493" s="20">
        <v>0</v>
      </c>
      <c r="T493" s="21" t="s">
        <v>38</v>
      </c>
    </row>
    <row r="494" spans="1:20" x14ac:dyDescent="0.35">
      <c r="A494" s="96" t="s">
        <v>1621</v>
      </c>
      <c r="D494" s="13" t="s">
        <v>1622</v>
      </c>
      <c r="E494" s="13">
        <v>6</v>
      </c>
      <c r="F494" s="14">
        <v>0.7</v>
      </c>
      <c r="G494" s="13" t="s">
        <v>46</v>
      </c>
      <c r="H494" s="14">
        <v>17</v>
      </c>
      <c r="I494" s="15" t="s">
        <v>32</v>
      </c>
      <c r="J494" s="16">
        <v>26.700000000000003</v>
      </c>
      <c r="K494" s="16">
        <v>4.45</v>
      </c>
      <c r="L494" s="17" t="s">
        <v>551</v>
      </c>
      <c r="M494" s="163" t="str">
        <f>IFERROR(GETPIVOTDATA("Tot. Bottles",'- Ordine Aggregato -'!$A$1,"sku anker",A494),"")</f>
        <v/>
      </c>
      <c r="N494" s="18" t="s">
        <v>34</v>
      </c>
      <c r="O494" s="19" t="str">
        <f t="shared" si="7"/>
        <v>Order online</v>
      </c>
      <c r="P494" s="97" t="s">
        <v>220</v>
      </c>
      <c r="Q494" s="13" t="s">
        <v>1623</v>
      </c>
      <c r="R494" t="s">
        <v>1624</v>
      </c>
      <c r="S494" s="20">
        <v>0</v>
      </c>
      <c r="T494" s="21" t="s">
        <v>38</v>
      </c>
    </row>
    <row r="495" spans="1:20" x14ac:dyDescent="0.35">
      <c r="A495" s="13" t="s">
        <v>14592</v>
      </c>
      <c r="B495" s="13"/>
      <c r="C495" s="13"/>
      <c r="D495" s="13" t="s">
        <v>14593</v>
      </c>
      <c r="E495" s="13">
        <v>6</v>
      </c>
      <c r="F495" s="14">
        <v>1</v>
      </c>
      <c r="G495" s="13" t="s">
        <v>14874</v>
      </c>
      <c r="H495" s="14">
        <v>38</v>
      </c>
      <c r="I495" s="15" t="s">
        <v>32</v>
      </c>
      <c r="J495" s="16">
        <v>19.5</v>
      </c>
      <c r="K495" s="16">
        <v>3.25</v>
      </c>
      <c r="L495" s="17" t="s">
        <v>399</v>
      </c>
      <c r="M495" s="163" t="str">
        <f>IFERROR(GETPIVOTDATA("Tot. Bottles",'- Ordine Aggregato -'!$A$1,"sku anker",A495),"")</f>
        <v/>
      </c>
      <c r="N495" s="18" t="s">
        <v>42</v>
      </c>
      <c r="O495" s="19" t="str">
        <f t="shared" si="7"/>
        <v>Order online</v>
      </c>
      <c r="P495" s="97" t="s">
        <v>220</v>
      </c>
      <c r="Q495" s="13" t="s">
        <v>15051</v>
      </c>
      <c r="R495" t="s">
        <v>15052</v>
      </c>
      <c r="S495" s="20">
        <v>0</v>
      </c>
      <c r="T495" s="21" t="s">
        <v>38</v>
      </c>
    </row>
    <row r="496" spans="1:20" x14ac:dyDescent="0.35">
      <c r="A496" s="96" t="s">
        <v>1625</v>
      </c>
      <c r="B496" s="96"/>
      <c r="C496" s="96"/>
      <c r="D496" s="13" t="s">
        <v>1626</v>
      </c>
      <c r="E496" s="13">
        <v>6</v>
      </c>
      <c r="F496" s="14">
        <v>0.7</v>
      </c>
      <c r="G496" s="13" t="s">
        <v>14873</v>
      </c>
      <c r="H496" s="14">
        <v>18</v>
      </c>
      <c r="I496" s="15" t="s">
        <v>32</v>
      </c>
      <c r="J496" s="16">
        <v>19.5</v>
      </c>
      <c r="K496" s="16">
        <v>3.25</v>
      </c>
      <c r="L496" s="17" t="s">
        <v>502</v>
      </c>
      <c r="M496" s="163" t="str">
        <f>IFERROR(GETPIVOTDATA("Tot. Bottles",'- Ordine Aggregato -'!$A$1,"sku anker",A496),"")</f>
        <v/>
      </c>
      <c r="N496" s="18" t="s">
        <v>42</v>
      </c>
      <c r="O496" s="19" t="str">
        <f t="shared" si="7"/>
        <v>Order online</v>
      </c>
      <c r="P496" s="97" t="s">
        <v>220</v>
      </c>
      <c r="Q496" s="13" t="s">
        <v>1627</v>
      </c>
      <c r="R496" t="s">
        <v>1628</v>
      </c>
      <c r="S496" s="20">
        <v>0</v>
      </c>
      <c r="T496" s="21" t="s">
        <v>38</v>
      </c>
    </row>
    <row r="497" spans="1:20" x14ac:dyDescent="0.35">
      <c r="A497" s="13" t="s">
        <v>1629</v>
      </c>
      <c r="B497" s="13"/>
      <c r="C497" s="13"/>
      <c r="D497" s="13" t="s">
        <v>1630</v>
      </c>
      <c r="E497" s="13">
        <v>6</v>
      </c>
      <c r="F497" s="14">
        <v>0.7</v>
      </c>
      <c r="G497" s="13" t="s">
        <v>14874</v>
      </c>
      <c r="H497" s="14">
        <v>15</v>
      </c>
      <c r="I497" s="15" t="s">
        <v>32</v>
      </c>
      <c r="J497" s="16">
        <v>25.5</v>
      </c>
      <c r="K497" s="16">
        <v>4.25</v>
      </c>
      <c r="L497" s="17" t="s">
        <v>551</v>
      </c>
      <c r="M497" s="163" t="str">
        <f>IFERROR(GETPIVOTDATA("Tot. Bottles",'- Ordine Aggregato -'!$A$1,"sku anker",A497),"")</f>
        <v/>
      </c>
      <c r="N497" s="18" t="s">
        <v>42</v>
      </c>
      <c r="O497" s="19" t="str">
        <f t="shared" si="7"/>
        <v>Order online</v>
      </c>
      <c r="P497" s="97" t="s">
        <v>220</v>
      </c>
      <c r="Q497" s="13" t="s">
        <v>1631</v>
      </c>
      <c r="R497" t="s">
        <v>1632</v>
      </c>
      <c r="S497" s="20">
        <v>0</v>
      </c>
      <c r="T497" s="21" t="s">
        <v>38</v>
      </c>
    </row>
    <row r="498" spans="1:20" x14ac:dyDescent="0.35">
      <c r="A498" s="96" t="s">
        <v>1633</v>
      </c>
      <c r="B498" s="96"/>
      <c r="C498" s="96"/>
      <c r="D498" s="13" t="s">
        <v>1634</v>
      </c>
      <c r="E498" s="13">
        <v>6</v>
      </c>
      <c r="F498" s="14">
        <v>0.7</v>
      </c>
      <c r="G498" s="13" t="s">
        <v>14874</v>
      </c>
      <c r="H498" s="14">
        <v>15</v>
      </c>
      <c r="I498" s="15" t="s">
        <v>32</v>
      </c>
      <c r="J498" s="16">
        <v>29.700000000000003</v>
      </c>
      <c r="K498" s="16">
        <v>4.95</v>
      </c>
      <c r="L498" s="17" t="s">
        <v>502</v>
      </c>
      <c r="M498" s="163" t="str">
        <f>IFERROR(GETPIVOTDATA("Tot. Bottles",'- Ordine Aggregato -'!$A$1,"sku anker",A498),"")</f>
        <v/>
      </c>
      <c r="N498" s="18" t="s">
        <v>42</v>
      </c>
      <c r="O498" s="19" t="str">
        <f t="shared" si="7"/>
        <v>Order online</v>
      </c>
      <c r="P498" s="97" t="s">
        <v>220</v>
      </c>
      <c r="Q498" s="13" t="s">
        <v>1635</v>
      </c>
      <c r="R498" t="s">
        <v>1636</v>
      </c>
      <c r="S498" s="20">
        <v>0</v>
      </c>
      <c r="T498" s="21" t="s">
        <v>38</v>
      </c>
    </row>
    <row r="499" spans="1:20" x14ac:dyDescent="0.35">
      <c r="A499" s="96" t="s">
        <v>1637</v>
      </c>
      <c r="D499" s="13" t="s">
        <v>1638</v>
      </c>
      <c r="E499" s="13">
        <v>6</v>
      </c>
      <c r="F499" s="14">
        <v>0.7</v>
      </c>
      <c r="G499" s="13" t="s">
        <v>14874</v>
      </c>
      <c r="H499" s="14">
        <v>15</v>
      </c>
      <c r="I499" s="15" t="s">
        <v>32</v>
      </c>
      <c r="J499" s="16">
        <v>30</v>
      </c>
      <c r="K499" s="16">
        <v>5</v>
      </c>
      <c r="L499" s="17" t="s">
        <v>551</v>
      </c>
      <c r="M499" s="163" t="str">
        <f>IFERROR(GETPIVOTDATA("Tot. Bottles",'- Ordine Aggregato -'!$A$1,"sku anker",A499),"")</f>
        <v/>
      </c>
      <c r="N499" s="18" t="s">
        <v>42</v>
      </c>
      <c r="O499" s="19" t="str">
        <f t="shared" si="7"/>
        <v>Order online</v>
      </c>
      <c r="P499" s="97" t="s">
        <v>220</v>
      </c>
      <c r="Q499" s="13" t="s">
        <v>1639</v>
      </c>
      <c r="R499" t="s">
        <v>42</v>
      </c>
      <c r="S499" s="20">
        <v>0</v>
      </c>
      <c r="T499" s="21" t="s">
        <v>38</v>
      </c>
    </row>
    <row r="500" spans="1:20" x14ac:dyDescent="0.35">
      <c r="A500" s="13" t="s">
        <v>1640</v>
      </c>
      <c r="B500" s="13"/>
      <c r="C500" s="13"/>
      <c r="D500" s="13" t="s">
        <v>1641</v>
      </c>
      <c r="E500" s="13">
        <v>6</v>
      </c>
      <c r="F500" s="14">
        <v>0.7</v>
      </c>
      <c r="G500" s="13" t="s">
        <v>14873</v>
      </c>
      <c r="H500" s="14">
        <v>16</v>
      </c>
      <c r="I500" s="15" t="s">
        <v>32</v>
      </c>
      <c r="J500" s="16">
        <v>20.100000000000001</v>
      </c>
      <c r="K500" s="16">
        <v>3.35</v>
      </c>
      <c r="L500" s="17" t="s">
        <v>502</v>
      </c>
      <c r="M500" s="163" t="str">
        <f>IFERROR(GETPIVOTDATA("Tot. Bottles",'- Ordine Aggregato -'!$A$1,"sku anker",A500),"")</f>
        <v/>
      </c>
      <c r="N500" s="18" t="s">
        <v>42</v>
      </c>
      <c r="O500" s="19" t="str">
        <f t="shared" si="7"/>
        <v>Order online</v>
      </c>
      <c r="P500" s="97" t="s">
        <v>220</v>
      </c>
      <c r="Q500" s="13" t="s">
        <v>1642</v>
      </c>
      <c r="R500" t="s">
        <v>1643</v>
      </c>
      <c r="S500" s="20">
        <v>0</v>
      </c>
      <c r="T500" s="21" t="s">
        <v>38</v>
      </c>
    </row>
    <row r="501" spans="1:20" x14ac:dyDescent="0.35">
      <c r="A501" s="96" t="s">
        <v>1644</v>
      </c>
      <c r="D501" s="13" t="s">
        <v>1645</v>
      </c>
      <c r="E501" s="13">
        <v>6</v>
      </c>
      <c r="F501" s="14">
        <v>0.7</v>
      </c>
      <c r="G501" s="13" t="s">
        <v>46</v>
      </c>
      <c r="H501" s="14">
        <v>32</v>
      </c>
      <c r="I501" s="15" t="s">
        <v>32</v>
      </c>
      <c r="J501" s="16">
        <v>12.600000000000001</v>
      </c>
      <c r="K501" s="16">
        <v>2.1</v>
      </c>
      <c r="L501" s="17" t="s">
        <v>399</v>
      </c>
      <c r="M501" s="163" t="str">
        <f>IFERROR(GETPIVOTDATA("Tot. Bottles",'- Ordine Aggregato -'!$A$1,"sku anker",A501),"")</f>
        <v/>
      </c>
      <c r="N501" s="18" t="s">
        <v>34</v>
      </c>
      <c r="O501" s="19" t="str">
        <f t="shared" si="7"/>
        <v>Order online</v>
      </c>
      <c r="P501" s="97" t="s">
        <v>220</v>
      </c>
      <c r="Q501" s="13" t="s">
        <v>1646</v>
      </c>
      <c r="R501" t="s">
        <v>1647</v>
      </c>
      <c r="S501" s="20">
        <v>0</v>
      </c>
      <c r="T501" s="21" t="s">
        <v>38</v>
      </c>
    </row>
    <row r="502" spans="1:20" x14ac:dyDescent="0.35">
      <c r="A502" s="96" t="s">
        <v>1648</v>
      </c>
      <c r="B502" s="96"/>
      <c r="C502" s="96"/>
      <c r="D502" s="13" t="s">
        <v>1649</v>
      </c>
      <c r="E502" s="13">
        <v>6</v>
      </c>
      <c r="F502" s="14">
        <v>0.7</v>
      </c>
      <c r="G502" s="13" t="s">
        <v>14873</v>
      </c>
      <c r="H502" s="14">
        <v>16</v>
      </c>
      <c r="I502" s="15" t="s">
        <v>32</v>
      </c>
      <c r="J502" s="16">
        <v>19.200000000000003</v>
      </c>
      <c r="K502" s="16">
        <v>3.2</v>
      </c>
      <c r="L502" s="17" t="s">
        <v>502</v>
      </c>
      <c r="M502" s="163" t="str">
        <f>IFERROR(GETPIVOTDATA("Tot. Bottles",'- Ordine Aggregato -'!$A$1,"sku anker",A502),"")</f>
        <v/>
      </c>
      <c r="N502" s="18" t="s">
        <v>42</v>
      </c>
      <c r="O502" s="19" t="str">
        <f t="shared" si="7"/>
        <v>Order online</v>
      </c>
      <c r="P502" s="97" t="s">
        <v>220</v>
      </c>
      <c r="Q502" s="13" t="s">
        <v>1650</v>
      </c>
      <c r="R502" t="s">
        <v>1651</v>
      </c>
      <c r="S502" s="20">
        <v>0</v>
      </c>
      <c r="T502" s="21" t="s">
        <v>38</v>
      </c>
    </row>
    <row r="503" spans="1:20" x14ac:dyDescent="0.35">
      <c r="A503" s="13" t="s">
        <v>1652</v>
      </c>
      <c r="B503" s="13"/>
      <c r="C503" s="13"/>
      <c r="D503" s="13" t="s">
        <v>1653</v>
      </c>
      <c r="E503" s="13">
        <v>6</v>
      </c>
      <c r="F503" s="14">
        <v>0.7</v>
      </c>
      <c r="G503" s="13" t="s">
        <v>14873</v>
      </c>
      <c r="H503" s="14">
        <v>15</v>
      </c>
      <c r="I503" s="15" t="s">
        <v>32</v>
      </c>
      <c r="J503" s="16">
        <v>20.100000000000001</v>
      </c>
      <c r="K503" s="16">
        <v>3.35</v>
      </c>
      <c r="L503" s="17" t="s">
        <v>399</v>
      </c>
      <c r="M503" s="163" t="str">
        <f>IFERROR(GETPIVOTDATA("Tot. Bottles",'- Ordine Aggregato -'!$A$1,"sku anker",A503),"")</f>
        <v/>
      </c>
      <c r="N503" s="18" t="s">
        <v>42</v>
      </c>
      <c r="O503" s="19" t="str">
        <f t="shared" si="7"/>
        <v>Order online</v>
      </c>
      <c r="P503" s="97" t="s">
        <v>220</v>
      </c>
      <c r="Q503" s="13" t="s">
        <v>1654</v>
      </c>
      <c r="R503" t="s">
        <v>1655</v>
      </c>
      <c r="S503" s="20">
        <v>0</v>
      </c>
      <c r="T503" s="21" t="s">
        <v>38</v>
      </c>
    </row>
    <row r="504" spans="1:20" x14ac:dyDescent="0.35">
      <c r="A504" s="13" t="s">
        <v>1656</v>
      </c>
      <c r="B504" s="13"/>
      <c r="C504" s="13"/>
      <c r="D504" s="13" t="s">
        <v>1657</v>
      </c>
      <c r="E504" s="13">
        <v>6</v>
      </c>
      <c r="F504" s="14">
        <v>0.7</v>
      </c>
      <c r="G504" s="13" t="s">
        <v>46</v>
      </c>
      <c r="H504" s="14">
        <v>17</v>
      </c>
      <c r="I504" s="15" t="s">
        <v>32</v>
      </c>
      <c r="J504" s="16">
        <v>29.700000000000003</v>
      </c>
      <c r="K504" s="16">
        <v>4.95</v>
      </c>
      <c r="L504" s="17" t="s">
        <v>551</v>
      </c>
      <c r="M504" s="163" t="str">
        <f>IFERROR(GETPIVOTDATA("Tot. Bottles",'- Ordine Aggregato -'!$A$1,"sku anker",A504),"")</f>
        <v/>
      </c>
      <c r="N504" s="18" t="s">
        <v>42</v>
      </c>
      <c r="O504" s="19" t="str">
        <f t="shared" si="7"/>
        <v>Order online</v>
      </c>
      <c r="P504" s="97" t="s">
        <v>220</v>
      </c>
      <c r="Q504" s="13" t="s">
        <v>1658</v>
      </c>
      <c r="R504" t="s">
        <v>1659</v>
      </c>
      <c r="S504" s="20">
        <v>0</v>
      </c>
      <c r="T504" s="21" t="s">
        <v>38</v>
      </c>
    </row>
    <row r="505" spans="1:20" x14ac:dyDescent="0.35">
      <c r="A505" s="13" t="s">
        <v>1660</v>
      </c>
      <c r="B505" s="13"/>
      <c r="C505" s="13"/>
      <c r="D505" s="13" t="s">
        <v>1661</v>
      </c>
      <c r="E505" s="13">
        <v>6</v>
      </c>
      <c r="F505" s="14">
        <v>0.7</v>
      </c>
      <c r="G505" s="13" t="s">
        <v>46</v>
      </c>
      <c r="H505" s="14">
        <v>16</v>
      </c>
      <c r="I505" s="15" t="s">
        <v>32</v>
      </c>
      <c r="J505" s="16">
        <v>18.48</v>
      </c>
      <c r="K505" s="16">
        <v>3.08</v>
      </c>
      <c r="L505" s="17" t="s">
        <v>502</v>
      </c>
      <c r="M505" s="163" t="str">
        <f>IFERROR(GETPIVOTDATA("Tot. Bottles",'- Ordine Aggregato -'!$A$1,"sku anker",A505),"")</f>
        <v/>
      </c>
      <c r="N505" s="18" t="s">
        <v>42</v>
      </c>
      <c r="O505" s="19" t="str">
        <f t="shared" si="7"/>
        <v>Order online</v>
      </c>
      <c r="P505" s="97" t="s">
        <v>220</v>
      </c>
      <c r="Q505" s="13" t="s">
        <v>1662</v>
      </c>
      <c r="R505" t="s">
        <v>1663</v>
      </c>
      <c r="S505" s="20">
        <v>0</v>
      </c>
      <c r="T505" s="21" t="s">
        <v>38</v>
      </c>
    </row>
    <row r="506" spans="1:20" x14ac:dyDescent="0.35">
      <c r="A506" s="96" t="s">
        <v>1664</v>
      </c>
      <c r="D506" s="13" t="s">
        <v>1665</v>
      </c>
      <c r="E506" s="13">
        <v>6</v>
      </c>
      <c r="F506" s="14">
        <v>0.7</v>
      </c>
      <c r="G506" s="13" t="s">
        <v>14873</v>
      </c>
      <c r="H506" s="14">
        <v>43.3</v>
      </c>
      <c r="I506" s="15" t="s">
        <v>32</v>
      </c>
      <c r="J506" s="16">
        <v>109.5</v>
      </c>
      <c r="K506" s="16">
        <v>18.25</v>
      </c>
      <c r="L506" s="17" t="s">
        <v>368</v>
      </c>
      <c r="M506" s="163" t="str">
        <f>IFERROR(GETPIVOTDATA("Tot. Bottles",'- Ordine Aggregato -'!$A$1,"sku anker",A506),"")</f>
        <v/>
      </c>
      <c r="N506" s="18" t="s">
        <v>42</v>
      </c>
      <c r="O506" s="19" t="str">
        <f t="shared" si="7"/>
        <v>Order online</v>
      </c>
      <c r="P506" s="97" t="s">
        <v>220</v>
      </c>
      <c r="Q506" s="13" t="s">
        <v>1666</v>
      </c>
      <c r="R506" t="s">
        <v>1667</v>
      </c>
      <c r="S506" s="20">
        <v>0</v>
      </c>
      <c r="T506" s="21" t="s">
        <v>38</v>
      </c>
    </row>
    <row r="507" spans="1:20" x14ac:dyDescent="0.35">
      <c r="A507" s="13" t="s">
        <v>1668</v>
      </c>
      <c r="B507" s="13"/>
      <c r="C507" s="13"/>
      <c r="D507" s="13" t="s">
        <v>1669</v>
      </c>
      <c r="E507" s="13">
        <v>6</v>
      </c>
      <c r="F507" s="14">
        <v>0.7</v>
      </c>
      <c r="G507" s="13" t="s">
        <v>46</v>
      </c>
      <c r="H507" s="14">
        <v>18</v>
      </c>
      <c r="I507" s="15" t="s">
        <v>32</v>
      </c>
      <c r="J507" s="16">
        <v>22.68</v>
      </c>
      <c r="K507" s="16">
        <v>3.78</v>
      </c>
      <c r="L507" s="17" t="s">
        <v>399</v>
      </c>
      <c r="M507" s="163" t="str">
        <f>IFERROR(GETPIVOTDATA("Tot. Bottles",'- Ordine Aggregato -'!$A$1,"sku anker",A507),"")</f>
        <v/>
      </c>
      <c r="N507" s="18" t="s">
        <v>42</v>
      </c>
      <c r="O507" s="19" t="str">
        <f t="shared" si="7"/>
        <v>Order online</v>
      </c>
      <c r="P507" s="97" t="s">
        <v>220</v>
      </c>
      <c r="Q507" s="13" t="s">
        <v>1670</v>
      </c>
      <c r="R507" t="s">
        <v>1671</v>
      </c>
      <c r="S507" s="20">
        <v>0</v>
      </c>
      <c r="T507" s="21" t="s">
        <v>38</v>
      </c>
    </row>
    <row r="508" spans="1:20" x14ac:dyDescent="0.35">
      <c r="A508" s="96" t="s">
        <v>1672</v>
      </c>
      <c r="D508" s="13" t="s">
        <v>1673</v>
      </c>
      <c r="E508" s="13">
        <v>6</v>
      </c>
      <c r="F508" s="14">
        <v>0.7</v>
      </c>
      <c r="G508" s="13" t="s">
        <v>14874</v>
      </c>
      <c r="H508" s="14">
        <v>18</v>
      </c>
      <c r="I508" s="15" t="s">
        <v>32</v>
      </c>
      <c r="J508" s="16">
        <v>22.200000000000003</v>
      </c>
      <c r="K508" s="16">
        <v>3.7</v>
      </c>
      <c r="L508" s="17" t="s">
        <v>399</v>
      </c>
      <c r="M508" s="163" t="str">
        <f>IFERROR(GETPIVOTDATA("Tot. Bottles",'- Ordine Aggregato -'!$A$1,"sku anker",A508),"")</f>
        <v/>
      </c>
      <c r="N508" s="18" t="s">
        <v>42</v>
      </c>
      <c r="O508" s="19" t="str">
        <f t="shared" si="7"/>
        <v>Order online</v>
      </c>
      <c r="P508" s="97" t="s">
        <v>220</v>
      </c>
      <c r="Q508" s="13" t="s">
        <v>1674</v>
      </c>
      <c r="R508" t="s">
        <v>1671</v>
      </c>
      <c r="S508" s="20">
        <v>0</v>
      </c>
      <c r="T508" s="21" t="s">
        <v>38</v>
      </c>
    </row>
    <row r="509" spans="1:20" x14ac:dyDescent="0.35">
      <c r="A509" s="96" t="s">
        <v>1675</v>
      </c>
      <c r="B509" s="96"/>
      <c r="C509" s="96"/>
      <c r="D509" s="13" t="s">
        <v>1676</v>
      </c>
      <c r="E509" s="13">
        <v>6</v>
      </c>
      <c r="F509" s="14">
        <v>0.7</v>
      </c>
      <c r="G509" s="13" t="s">
        <v>14873</v>
      </c>
      <c r="H509" s="14">
        <v>18</v>
      </c>
      <c r="I509" s="15" t="s">
        <v>32</v>
      </c>
      <c r="J509" s="16">
        <v>22.5</v>
      </c>
      <c r="K509" s="16">
        <v>3.75</v>
      </c>
      <c r="L509" s="17" t="s">
        <v>399</v>
      </c>
      <c r="M509" s="163" t="str">
        <f>IFERROR(GETPIVOTDATA("Tot. Bottles",'- Ordine Aggregato -'!$A$1,"sku anker",A509),"")</f>
        <v/>
      </c>
      <c r="N509" s="18" t="s">
        <v>34</v>
      </c>
      <c r="O509" s="19" t="str">
        <f t="shared" si="7"/>
        <v>Order online</v>
      </c>
      <c r="P509" s="97" t="s">
        <v>220</v>
      </c>
      <c r="Q509" s="13" t="s">
        <v>1677</v>
      </c>
      <c r="R509" t="s">
        <v>1678</v>
      </c>
      <c r="S509" s="20">
        <v>0</v>
      </c>
      <c r="T509" s="21" t="s">
        <v>38</v>
      </c>
    </row>
    <row r="510" spans="1:20" x14ac:dyDescent="0.35">
      <c r="A510" s="13" t="s">
        <v>1679</v>
      </c>
      <c r="B510" s="13"/>
      <c r="C510" s="13"/>
      <c r="D510" s="13" t="s">
        <v>1676</v>
      </c>
      <c r="E510" s="13">
        <v>6</v>
      </c>
      <c r="F510" s="14">
        <v>1</v>
      </c>
      <c r="G510" s="13" t="s">
        <v>14873</v>
      </c>
      <c r="H510" s="14">
        <v>18</v>
      </c>
      <c r="I510" s="15" t="s">
        <v>32</v>
      </c>
      <c r="J510" s="16">
        <v>31.5</v>
      </c>
      <c r="K510" s="16">
        <v>5.25</v>
      </c>
      <c r="L510" s="17" t="s">
        <v>399</v>
      </c>
      <c r="M510" s="163" t="str">
        <f>IFERROR(GETPIVOTDATA("Tot. Bottles",'- Ordine Aggregato -'!$A$1,"sku anker",A510),"")</f>
        <v/>
      </c>
      <c r="N510" s="18" t="s">
        <v>67</v>
      </c>
      <c r="O510" s="19" t="str">
        <f t="shared" si="7"/>
        <v>Order online</v>
      </c>
      <c r="P510" s="97" t="s">
        <v>220</v>
      </c>
      <c r="Q510" s="13" t="s">
        <v>1680</v>
      </c>
      <c r="R510" t="s">
        <v>1681</v>
      </c>
      <c r="S510" s="20">
        <v>5.25</v>
      </c>
      <c r="T510" s="21" t="s">
        <v>38</v>
      </c>
    </row>
    <row r="511" spans="1:20" x14ac:dyDescent="0.35">
      <c r="A511" s="13" t="s">
        <v>1683</v>
      </c>
      <c r="B511" s="13"/>
      <c r="C511" s="13"/>
      <c r="D511" s="13" t="s">
        <v>1684</v>
      </c>
      <c r="E511" s="13">
        <v>6</v>
      </c>
      <c r="F511" s="14">
        <v>0.75</v>
      </c>
      <c r="G511" s="13" t="s">
        <v>46</v>
      </c>
      <c r="H511" s="14">
        <v>18</v>
      </c>
      <c r="I511" s="15" t="s">
        <v>32</v>
      </c>
      <c r="J511" s="16">
        <v>33</v>
      </c>
      <c r="K511" s="16">
        <v>5.5</v>
      </c>
      <c r="L511" s="17" t="s">
        <v>1682</v>
      </c>
      <c r="M511" s="163" t="str">
        <f>IFERROR(GETPIVOTDATA("Tot. Bottles",'- Ordine Aggregato -'!$A$1,"sku anker",A511),"")</f>
        <v/>
      </c>
      <c r="N511" s="18" t="s">
        <v>67</v>
      </c>
      <c r="O511" s="19" t="str">
        <f t="shared" si="7"/>
        <v>Order online</v>
      </c>
      <c r="P511" s="97" t="s">
        <v>35</v>
      </c>
      <c r="Q511" s="13" t="s">
        <v>1685</v>
      </c>
      <c r="R511" t="s">
        <v>1686</v>
      </c>
      <c r="S511" s="20">
        <v>5.5</v>
      </c>
      <c r="T511" s="21" t="s">
        <v>38</v>
      </c>
    </row>
    <row r="512" spans="1:20" x14ac:dyDescent="0.35">
      <c r="A512" s="13" t="s">
        <v>1687</v>
      </c>
      <c r="B512" s="13"/>
      <c r="C512" s="13"/>
      <c r="D512" s="13" t="s">
        <v>1688</v>
      </c>
      <c r="E512" s="13">
        <v>6</v>
      </c>
      <c r="F512" s="14">
        <v>0.75</v>
      </c>
      <c r="G512" s="13" t="s">
        <v>14874</v>
      </c>
      <c r="H512" s="14">
        <v>17</v>
      </c>
      <c r="I512" s="15" t="s">
        <v>32</v>
      </c>
      <c r="J512" s="16">
        <v>30</v>
      </c>
      <c r="K512" s="16">
        <v>5</v>
      </c>
      <c r="L512" s="17" t="s">
        <v>1682</v>
      </c>
      <c r="M512" s="163" t="str">
        <f>IFERROR(GETPIVOTDATA("Tot. Bottles",'- Ordine Aggregato -'!$A$1,"sku anker",A512),"")</f>
        <v/>
      </c>
      <c r="N512" s="18" t="s">
        <v>67</v>
      </c>
      <c r="O512" s="19" t="str">
        <f t="shared" si="7"/>
        <v>Order online</v>
      </c>
      <c r="P512" s="97" t="s">
        <v>35</v>
      </c>
      <c r="Q512" s="13" t="s">
        <v>1689</v>
      </c>
      <c r="R512" t="s">
        <v>1690</v>
      </c>
      <c r="S512" s="20">
        <v>5</v>
      </c>
      <c r="T512" s="21" t="s">
        <v>38</v>
      </c>
    </row>
    <row r="513" spans="1:20" x14ac:dyDescent="0.35">
      <c r="A513" s="96" t="s">
        <v>1691</v>
      </c>
      <c r="D513" s="13" t="s">
        <v>1692</v>
      </c>
      <c r="E513" s="13">
        <v>6</v>
      </c>
      <c r="F513" s="14">
        <v>0.7</v>
      </c>
      <c r="G513" s="13" t="s">
        <v>31</v>
      </c>
      <c r="H513" s="14">
        <v>18</v>
      </c>
      <c r="I513" s="15" t="s">
        <v>32</v>
      </c>
      <c r="J513" s="16">
        <v>21</v>
      </c>
      <c r="K513" s="16">
        <v>3.5</v>
      </c>
      <c r="L513" s="17" t="s">
        <v>502</v>
      </c>
      <c r="M513" s="163" t="str">
        <f>IFERROR(GETPIVOTDATA("Tot. Bottles",'- Ordine Aggregato -'!$A$1,"sku anker",A513),"")</f>
        <v/>
      </c>
      <c r="N513" s="18" t="s">
        <v>42</v>
      </c>
      <c r="O513" s="19" t="str">
        <f t="shared" si="7"/>
        <v>Order online</v>
      </c>
      <c r="P513" s="97" t="s">
        <v>35</v>
      </c>
      <c r="Q513" s="13" t="s">
        <v>1693</v>
      </c>
      <c r="R513" t="s">
        <v>1694</v>
      </c>
      <c r="S513" s="20">
        <v>0</v>
      </c>
      <c r="T513" s="21" t="s">
        <v>38</v>
      </c>
    </row>
    <row r="514" spans="1:20" x14ac:dyDescent="0.35">
      <c r="A514" s="13" t="s">
        <v>1695</v>
      </c>
      <c r="B514" s="13"/>
      <c r="C514" s="13"/>
      <c r="D514" s="13" t="s">
        <v>1696</v>
      </c>
      <c r="E514" s="13">
        <v>12</v>
      </c>
      <c r="F514" s="14">
        <v>0.35</v>
      </c>
      <c r="G514" s="13" t="s">
        <v>14874</v>
      </c>
      <c r="H514" s="14">
        <v>45</v>
      </c>
      <c r="I514" s="15" t="s">
        <v>32</v>
      </c>
      <c r="J514" s="16">
        <v>138</v>
      </c>
      <c r="K514" s="16">
        <v>11.5</v>
      </c>
      <c r="L514" s="17" t="s">
        <v>1697</v>
      </c>
      <c r="M514" s="163" t="str">
        <f>IFERROR(GETPIVOTDATA("Tot. Bottles",'- Ordine Aggregato -'!$A$1,"sku anker",A514),"")</f>
        <v/>
      </c>
      <c r="N514" s="18" t="s">
        <v>34</v>
      </c>
      <c r="O514" s="19" t="str">
        <f t="shared" si="7"/>
        <v>Order online</v>
      </c>
      <c r="P514" s="97" t="s">
        <v>15053</v>
      </c>
      <c r="Q514" s="13" t="s">
        <v>1699</v>
      </c>
      <c r="R514" t="s">
        <v>1700</v>
      </c>
      <c r="S514" s="20">
        <v>0</v>
      </c>
      <c r="T514" s="21" t="s">
        <v>38</v>
      </c>
    </row>
    <row r="515" spans="1:20" x14ac:dyDescent="0.35">
      <c r="A515" s="96" t="s">
        <v>1701</v>
      </c>
      <c r="B515" s="96"/>
      <c r="C515" s="96"/>
      <c r="D515" s="13" t="s">
        <v>1696</v>
      </c>
      <c r="E515" s="13">
        <v>12</v>
      </c>
      <c r="F515" s="14">
        <v>0.5</v>
      </c>
      <c r="G515" s="13" t="s">
        <v>14874</v>
      </c>
      <c r="H515" s="14">
        <v>45</v>
      </c>
      <c r="I515" s="15" t="s">
        <v>32</v>
      </c>
      <c r="J515" s="16">
        <v>168</v>
      </c>
      <c r="K515" s="16">
        <v>14</v>
      </c>
      <c r="L515" s="17" t="s">
        <v>1697</v>
      </c>
      <c r="M515" s="163" t="str">
        <f>IFERROR(GETPIVOTDATA("Tot. Bottles",'- Ordine Aggregato -'!$A$1,"sku anker",A515),"")</f>
        <v/>
      </c>
      <c r="N515" s="18" t="s">
        <v>34</v>
      </c>
      <c r="O515" s="19" t="str">
        <f t="shared" si="7"/>
        <v>Order online</v>
      </c>
      <c r="P515" s="97" t="s">
        <v>15053</v>
      </c>
      <c r="Q515" s="13" t="s">
        <v>1702</v>
      </c>
      <c r="R515" t="s">
        <v>1703</v>
      </c>
      <c r="S515" s="20">
        <v>0</v>
      </c>
      <c r="T515" s="21" t="s">
        <v>38</v>
      </c>
    </row>
    <row r="516" spans="1:20" x14ac:dyDescent="0.35">
      <c r="A516" s="13" t="s">
        <v>1704</v>
      </c>
      <c r="B516" s="13"/>
      <c r="C516" s="13"/>
      <c r="D516" s="13" t="s">
        <v>1696</v>
      </c>
      <c r="E516" s="13">
        <v>6</v>
      </c>
      <c r="F516" s="14">
        <v>0.7</v>
      </c>
      <c r="G516" s="13" t="s">
        <v>14874</v>
      </c>
      <c r="H516" s="14">
        <v>45</v>
      </c>
      <c r="I516" s="15" t="s">
        <v>32</v>
      </c>
      <c r="J516" s="16">
        <v>114</v>
      </c>
      <c r="K516" s="16">
        <v>19</v>
      </c>
      <c r="L516" s="17" t="s">
        <v>1697</v>
      </c>
      <c r="M516" s="163" t="str">
        <f>IFERROR(GETPIVOTDATA("Tot. Bottles",'- Ordine Aggregato -'!$A$1,"sku anker",A516),"")</f>
        <v/>
      </c>
      <c r="N516" s="18" t="s">
        <v>34</v>
      </c>
      <c r="O516" s="19" t="str">
        <f t="shared" si="7"/>
        <v>Order online</v>
      </c>
      <c r="P516" s="97" t="s">
        <v>1698</v>
      </c>
      <c r="Q516" s="13" t="s">
        <v>1705</v>
      </c>
      <c r="R516" t="s">
        <v>1706</v>
      </c>
      <c r="S516" s="20">
        <v>0</v>
      </c>
      <c r="T516" s="21" t="s">
        <v>38</v>
      </c>
    </row>
    <row r="517" spans="1:20" x14ac:dyDescent="0.35">
      <c r="A517" s="96" t="s">
        <v>1707</v>
      </c>
      <c r="D517" s="13" t="s">
        <v>1708</v>
      </c>
      <c r="E517" s="13">
        <v>6</v>
      </c>
      <c r="F517" s="14">
        <v>0.7</v>
      </c>
      <c r="G517" s="13" t="s">
        <v>14873</v>
      </c>
      <c r="H517" s="14">
        <v>15</v>
      </c>
      <c r="I517" s="15" t="s">
        <v>32</v>
      </c>
      <c r="J517" s="16">
        <v>45</v>
      </c>
      <c r="K517" s="16">
        <v>7.5</v>
      </c>
      <c r="L517" s="17" t="s">
        <v>551</v>
      </c>
      <c r="M517" s="163" t="str">
        <f>IFERROR(GETPIVOTDATA("Tot. Bottles",'- Ordine Aggregato -'!$A$1,"sku anker",A517),"")</f>
        <v/>
      </c>
      <c r="N517" s="18" t="s">
        <v>67</v>
      </c>
      <c r="O517" s="19" t="str">
        <f t="shared" si="7"/>
        <v>Order online</v>
      </c>
      <c r="P517" s="97" t="s">
        <v>355</v>
      </c>
      <c r="Q517" s="13" t="s">
        <v>1709</v>
      </c>
      <c r="R517" t="s">
        <v>1710</v>
      </c>
      <c r="S517" s="20">
        <v>7.5</v>
      </c>
      <c r="T517" s="21" t="s">
        <v>38</v>
      </c>
    </row>
    <row r="518" spans="1:20" x14ac:dyDescent="0.35">
      <c r="A518" s="13" t="s">
        <v>1711</v>
      </c>
      <c r="B518" s="13"/>
      <c r="C518" s="13"/>
      <c r="D518" s="13" t="s">
        <v>1712</v>
      </c>
      <c r="E518" s="13">
        <v>24</v>
      </c>
      <c r="F518" s="14">
        <v>0.33</v>
      </c>
      <c r="G518" s="13" t="s">
        <v>31</v>
      </c>
      <c r="H518" s="14">
        <v>4.5999999999999996</v>
      </c>
      <c r="I518" s="15" t="s">
        <v>32</v>
      </c>
      <c r="J518" s="16">
        <v>13.919999999999998</v>
      </c>
      <c r="K518" s="16">
        <v>0.57999999999999996</v>
      </c>
      <c r="L518" s="17" t="s">
        <v>1498</v>
      </c>
      <c r="M518" s="163" t="str">
        <f>IFERROR(GETPIVOTDATA("Tot. Bottles",'- Ordine Aggregato -'!$A$1,"sku anker",A518),"")</f>
        <v/>
      </c>
      <c r="N518" s="18" t="s">
        <v>67</v>
      </c>
      <c r="O518" s="19" t="str">
        <f t="shared" si="7"/>
        <v>Order online</v>
      </c>
      <c r="P518" s="97" t="s">
        <v>355</v>
      </c>
      <c r="Q518" s="13" t="s">
        <v>1713</v>
      </c>
      <c r="R518" t="s">
        <v>1714</v>
      </c>
      <c r="S518" s="20">
        <v>0.57999999999999996</v>
      </c>
      <c r="T518" s="21" t="s">
        <v>38</v>
      </c>
    </row>
    <row r="519" spans="1:20" x14ac:dyDescent="0.35">
      <c r="A519" s="96" t="s">
        <v>1715</v>
      </c>
      <c r="B519" s="96"/>
      <c r="C519" s="96"/>
      <c r="D519" s="13" t="s">
        <v>1716</v>
      </c>
      <c r="E519" s="13">
        <v>24</v>
      </c>
      <c r="F519" s="14">
        <v>0.33</v>
      </c>
      <c r="G519" s="13" t="s">
        <v>14874</v>
      </c>
      <c r="H519" s="14">
        <v>7.2</v>
      </c>
      <c r="I519" s="15" t="s">
        <v>32</v>
      </c>
      <c r="J519" s="16">
        <v>22.799999999999997</v>
      </c>
      <c r="K519" s="16">
        <v>0.95</v>
      </c>
      <c r="L519" s="17" t="s">
        <v>1498</v>
      </c>
      <c r="M519" s="163" t="str">
        <f>IFERROR(GETPIVOTDATA("Tot. Bottles",'- Ordine Aggregato -'!$A$1,"sku anker",A519),"")</f>
        <v/>
      </c>
      <c r="N519" s="18" t="s">
        <v>42</v>
      </c>
      <c r="O519" s="19" t="str">
        <f t="shared" si="7"/>
        <v>Order online</v>
      </c>
      <c r="P519" s="97" t="s">
        <v>355</v>
      </c>
      <c r="Q519" s="13" t="s">
        <v>1717</v>
      </c>
      <c r="R519" t="s">
        <v>1718</v>
      </c>
      <c r="S519" s="20">
        <v>0</v>
      </c>
      <c r="T519" s="21" t="s">
        <v>38</v>
      </c>
    </row>
    <row r="520" spans="1:20" x14ac:dyDescent="0.35">
      <c r="A520" s="96" t="s">
        <v>1719</v>
      </c>
      <c r="B520" s="96"/>
      <c r="C520" s="96"/>
      <c r="D520" s="13" t="s">
        <v>1716</v>
      </c>
      <c r="E520" s="13">
        <v>24</v>
      </c>
      <c r="F520" s="14">
        <v>0.33</v>
      </c>
      <c r="G520" s="13" t="s">
        <v>31</v>
      </c>
      <c r="H520" s="14">
        <v>7.2</v>
      </c>
      <c r="I520" s="15" t="s">
        <v>32</v>
      </c>
      <c r="J520" s="16">
        <v>22.080000000000002</v>
      </c>
      <c r="K520" s="16">
        <v>0.92</v>
      </c>
      <c r="L520" s="17" t="s">
        <v>1498</v>
      </c>
      <c r="M520" s="163" t="str">
        <f>IFERROR(GETPIVOTDATA("Tot. Bottles",'- Ordine Aggregato -'!$A$1,"sku anker",A520),"")</f>
        <v/>
      </c>
      <c r="N520" s="18" t="s">
        <v>34</v>
      </c>
      <c r="O520" s="19" t="str">
        <f t="shared" si="7"/>
        <v>Order online</v>
      </c>
      <c r="P520" s="97" t="s">
        <v>355</v>
      </c>
      <c r="Q520" s="13" t="s">
        <v>1720</v>
      </c>
      <c r="R520" t="s">
        <v>1718</v>
      </c>
      <c r="S520" s="20">
        <v>0</v>
      </c>
      <c r="T520" s="21" t="s">
        <v>38</v>
      </c>
    </row>
    <row r="521" spans="1:20" x14ac:dyDescent="0.35">
      <c r="A521" s="13" t="s">
        <v>1721</v>
      </c>
      <c r="B521" s="13"/>
      <c r="C521" s="13"/>
      <c r="D521" s="13" t="s">
        <v>1722</v>
      </c>
      <c r="E521" s="13">
        <v>12</v>
      </c>
      <c r="F521" s="14">
        <v>0.5</v>
      </c>
      <c r="G521" s="13" t="s">
        <v>46</v>
      </c>
      <c r="H521" s="14">
        <v>22</v>
      </c>
      <c r="I521" s="15" t="s">
        <v>32</v>
      </c>
      <c r="J521" s="16">
        <v>114</v>
      </c>
      <c r="K521" s="16">
        <v>9.5</v>
      </c>
      <c r="L521" s="17" t="s">
        <v>502</v>
      </c>
      <c r="M521" s="163" t="str">
        <f>IFERROR(GETPIVOTDATA("Tot. Bottles",'- Ordine Aggregato -'!$A$1,"sku anker",A521),"")</f>
        <v/>
      </c>
      <c r="N521" s="18" t="s">
        <v>67</v>
      </c>
      <c r="O521" s="19" t="str">
        <f t="shared" si="7"/>
        <v>Order online</v>
      </c>
      <c r="P521" s="97" t="s">
        <v>220</v>
      </c>
      <c r="Q521" s="13" t="s">
        <v>1723</v>
      </c>
      <c r="R521" t="s">
        <v>1724</v>
      </c>
      <c r="S521" s="20">
        <v>9.5</v>
      </c>
      <c r="T521" s="21" t="s">
        <v>38</v>
      </c>
    </row>
    <row r="522" spans="1:20" x14ac:dyDescent="0.35">
      <c r="A522" s="96" t="s">
        <v>1725</v>
      </c>
      <c r="B522" s="96"/>
      <c r="C522" s="96"/>
      <c r="D522" s="13" t="s">
        <v>1726</v>
      </c>
      <c r="E522" s="13">
        <v>12</v>
      </c>
      <c r="F522" s="14">
        <v>0.2</v>
      </c>
      <c r="G522" s="13" t="s">
        <v>31</v>
      </c>
      <c r="H522" s="14">
        <v>39</v>
      </c>
      <c r="I522" s="15" t="s">
        <v>32</v>
      </c>
      <c r="J522" s="16">
        <v>99</v>
      </c>
      <c r="K522" s="16">
        <v>8.25</v>
      </c>
      <c r="L522" s="17" t="s">
        <v>558</v>
      </c>
      <c r="M522" s="163" t="str">
        <f>IFERROR(GETPIVOTDATA("Tot. Bottles",'- Ordine Aggregato -'!$A$1,"sku anker",A522),"")</f>
        <v/>
      </c>
      <c r="N522" s="18" t="s">
        <v>42</v>
      </c>
      <c r="O522" s="19" t="str">
        <f t="shared" si="7"/>
        <v>Order online</v>
      </c>
      <c r="P522" s="97" t="s">
        <v>220</v>
      </c>
      <c r="Q522" s="13" t="s">
        <v>1727</v>
      </c>
      <c r="R522" t="s">
        <v>1728</v>
      </c>
      <c r="S522" s="20">
        <v>0</v>
      </c>
      <c r="T522" s="21" t="s">
        <v>38</v>
      </c>
    </row>
    <row r="523" spans="1:20" x14ac:dyDescent="0.35">
      <c r="A523" s="96" t="s">
        <v>1729</v>
      </c>
      <c r="B523" s="96"/>
      <c r="C523" s="96"/>
      <c r="D523" s="13" t="s">
        <v>1730</v>
      </c>
      <c r="E523" s="13">
        <v>12</v>
      </c>
      <c r="F523" s="14">
        <v>0.2</v>
      </c>
      <c r="G523" s="13" t="s">
        <v>31</v>
      </c>
      <c r="H523" s="14">
        <v>44</v>
      </c>
      <c r="I523" s="15" t="s">
        <v>32</v>
      </c>
      <c r="J523" s="16">
        <v>99</v>
      </c>
      <c r="K523" s="16">
        <v>8.25</v>
      </c>
      <c r="L523" s="17" t="s">
        <v>558</v>
      </c>
      <c r="M523" s="163" t="str">
        <f>IFERROR(GETPIVOTDATA("Tot. Bottles",'- Ordine Aggregato -'!$A$1,"sku anker",A523),"")</f>
        <v/>
      </c>
      <c r="N523" s="18" t="s">
        <v>42</v>
      </c>
      <c r="O523" s="19" t="str">
        <f t="shared" si="7"/>
        <v>Order online</v>
      </c>
      <c r="P523" s="97" t="s">
        <v>220</v>
      </c>
      <c r="Q523" s="13" t="s">
        <v>1731</v>
      </c>
      <c r="R523" t="s">
        <v>1732</v>
      </c>
      <c r="S523" s="20">
        <v>0</v>
      </c>
      <c r="T523" s="21" t="s">
        <v>38</v>
      </c>
    </row>
    <row r="524" spans="1:20" x14ac:dyDescent="0.35">
      <c r="A524" s="96" t="s">
        <v>1733</v>
      </c>
      <c r="D524" s="13" t="s">
        <v>1734</v>
      </c>
      <c r="E524" s="13">
        <v>12</v>
      </c>
      <c r="F524" s="14">
        <v>0.2</v>
      </c>
      <c r="G524" s="13" t="s">
        <v>31</v>
      </c>
      <c r="H524" s="14">
        <v>44</v>
      </c>
      <c r="I524" s="15" t="s">
        <v>32</v>
      </c>
      <c r="J524" s="16">
        <v>99</v>
      </c>
      <c r="K524" s="16">
        <v>8.25</v>
      </c>
      <c r="L524" s="17" t="s">
        <v>558</v>
      </c>
      <c r="M524" s="163" t="str">
        <f>IFERROR(GETPIVOTDATA("Tot. Bottles",'- Ordine Aggregato -'!$A$1,"sku anker",A524),"")</f>
        <v/>
      </c>
      <c r="N524" s="18" t="s">
        <v>42</v>
      </c>
      <c r="O524" s="19" t="str">
        <f t="shared" si="7"/>
        <v>Order online</v>
      </c>
      <c r="P524" s="97" t="s">
        <v>220</v>
      </c>
      <c r="Q524" s="13" t="s">
        <v>1735</v>
      </c>
      <c r="R524" t="s">
        <v>1736</v>
      </c>
      <c r="S524" s="20">
        <v>0</v>
      </c>
      <c r="T524" s="21" t="s">
        <v>38</v>
      </c>
    </row>
    <row r="525" spans="1:20" x14ac:dyDescent="0.35">
      <c r="A525" s="96" t="s">
        <v>1737</v>
      </c>
      <c r="B525" s="96"/>
      <c r="C525" s="96"/>
      <c r="D525" s="13" t="s">
        <v>1738</v>
      </c>
      <c r="E525" s="13">
        <v>12</v>
      </c>
      <c r="F525" s="14">
        <v>0.2</v>
      </c>
      <c r="G525" s="13" t="s">
        <v>14873</v>
      </c>
      <c r="H525" s="14">
        <v>39</v>
      </c>
      <c r="I525" s="15" t="s">
        <v>32</v>
      </c>
      <c r="J525" s="16">
        <v>96</v>
      </c>
      <c r="K525" s="16">
        <v>8</v>
      </c>
      <c r="L525" s="17" t="s">
        <v>558</v>
      </c>
      <c r="M525" s="163" t="str">
        <f>IFERROR(GETPIVOTDATA("Tot. Bottles",'- Ordine Aggregato -'!$A$1,"sku anker",A525),"")</f>
        <v/>
      </c>
      <c r="N525" s="18" t="s">
        <v>42</v>
      </c>
      <c r="O525" s="19" t="str">
        <f t="shared" ref="O525:O588" si="8">HYPERLINK("https://www.ankeramsterdamspirits.nl/en/products/"&amp;A525,"Order online")</f>
        <v>Order online</v>
      </c>
      <c r="P525" s="97" t="s">
        <v>220</v>
      </c>
      <c r="Q525" s="13" t="s">
        <v>1739</v>
      </c>
      <c r="R525" t="s">
        <v>1740</v>
      </c>
      <c r="S525" s="20">
        <v>0</v>
      </c>
      <c r="T525" s="21" t="s">
        <v>38</v>
      </c>
    </row>
    <row r="526" spans="1:20" x14ac:dyDescent="0.35">
      <c r="A526" s="13" t="s">
        <v>14574</v>
      </c>
      <c r="B526" s="13"/>
      <c r="C526" s="13"/>
      <c r="D526" s="13" t="s">
        <v>14575</v>
      </c>
      <c r="E526" s="13">
        <v>6</v>
      </c>
      <c r="F526" s="14">
        <v>0.5</v>
      </c>
      <c r="G526" s="13" t="s">
        <v>46</v>
      </c>
      <c r="H526" s="14">
        <v>30</v>
      </c>
      <c r="I526" s="15" t="s">
        <v>32</v>
      </c>
      <c r="J526" s="16">
        <v>68.699999999999989</v>
      </c>
      <c r="K526" s="16">
        <v>11.45</v>
      </c>
      <c r="L526" s="17" t="s">
        <v>558</v>
      </c>
      <c r="M526" s="163" t="str">
        <f>IFERROR(GETPIVOTDATA("Tot. Bottles",'- Ordine Aggregato -'!$A$1,"sku anker",A526),"")</f>
        <v/>
      </c>
      <c r="N526" s="18" t="s">
        <v>42</v>
      </c>
      <c r="O526" s="19" t="str">
        <f t="shared" si="8"/>
        <v>Order online</v>
      </c>
      <c r="P526" s="97" t="s">
        <v>220</v>
      </c>
      <c r="Q526" s="13" t="s">
        <v>15054</v>
      </c>
      <c r="R526" t="s">
        <v>15055</v>
      </c>
      <c r="S526" s="20">
        <v>0</v>
      </c>
      <c r="T526" s="21" t="s">
        <v>38</v>
      </c>
    </row>
    <row r="527" spans="1:20" x14ac:dyDescent="0.35">
      <c r="A527" s="96" t="s">
        <v>1741</v>
      </c>
      <c r="B527" s="96"/>
      <c r="C527" s="96"/>
      <c r="D527" s="13" t="s">
        <v>1742</v>
      </c>
      <c r="E527" s="13">
        <v>12</v>
      </c>
      <c r="F527" s="14">
        <v>0.5</v>
      </c>
      <c r="G527" s="13" t="s">
        <v>14874</v>
      </c>
      <c r="H527" s="14">
        <v>18</v>
      </c>
      <c r="I527" s="15" t="s">
        <v>32</v>
      </c>
      <c r="J527" s="16">
        <v>137.39999999999998</v>
      </c>
      <c r="K527" s="16">
        <v>11.45</v>
      </c>
      <c r="L527" s="17" t="s">
        <v>558</v>
      </c>
      <c r="M527" s="163" t="str">
        <f>IFERROR(GETPIVOTDATA("Tot. Bottles",'- Ordine Aggregato -'!$A$1,"sku anker",A527),"")</f>
        <v/>
      </c>
      <c r="N527" s="18" t="s">
        <v>42</v>
      </c>
      <c r="O527" s="19" t="str">
        <f t="shared" si="8"/>
        <v>Order online</v>
      </c>
      <c r="P527" s="97" t="s">
        <v>220</v>
      </c>
      <c r="Q527" s="13" t="s">
        <v>1743</v>
      </c>
      <c r="R527" t="s">
        <v>1744</v>
      </c>
      <c r="S527" s="20">
        <v>0</v>
      </c>
      <c r="T527" s="21" t="s">
        <v>38</v>
      </c>
    </row>
    <row r="528" spans="1:20" x14ac:dyDescent="0.35">
      <c r="A528" s="13" t="s">
        <v>1745</v>
      </c>
      <c r="B528" s="13"/>
      <c r="C528" s="13"/>
      <c r="D528" s="13" t="s">
        <v>1746</v>
      </c>
      <c r="E528" s="13">
        <v>12</v>
      </c>
      <c r="F528" s="14">
        <v>0.2</v>
      </c>
      <c r="G528" s="13" t="s">
        <v>14873</v>
      </c>
      <c r="H528" s="14">
        <v>44</v>
      </c>
      <c r="I528" s="15" t="s">
        <v>32</v>
      </c>
      <c r="J528" s="16">
        <v>99</v>
      </c>
      <c r="K528" s="16">
        <v>8.25</v>
      </c>
      <c r="L528" s="17" t="s">
        <v>502</v>
      </c>
      <c r="M528" s="163" t="str">
        <f>IFERROR(GETPIVOTDATA("Tot. Bottles",'- Ordine Aggregato -'!$A$1,"sku anker",A528),"")</f>
        <v/>
      </c>
      <c r="N528" s="18" t="s">
        <v>42</v>
      </c>
      <c r="O528" s="19" t="str">
        <f t="shared" si="8"/>
        <v>Order online</v>
      </c>
      <c r="P528" s="97" t="s">
        <v>220</v>
      </c>
      <c r="Q528" s="13" t="s">
        <v>1747</v>
      </c>
      <c r="R528" t="s">
        <v>1748</v>
      </c>
      <c r="S528" s="20">
        <v>0</v>
      </c>
      <c r="T528" s="21" t="s">
        <v>38</v>
      </c>
    </row>
    <row r="529" spans="1:20" x14ac:dyDescent="0.35">
      <c r="A529" s="96" t="s">
        <v>1749</v>
      </c>
      <c r="B529" s="96"/>
      <c r="C529" s="96"/>
      <c r="D529" s="13" t="s">
        <v>1750</v>
      </c>
      <c r="E529" s="13">
        <v>12</v>
      </c>
      <c r="F529" s="14">
        <v>0.2</v>
      </c>
      <c r="G529" s="13" t="s">
        <v>14873</v>
      </c>
      <c r="H529" s="14">
        <v>39</v>
      </c>
      <c r="I529" s="15" t="s">
        <v>32</v>
      </c>
      <c r="J529" s="16">
        <v>96</v>
      </c>
      <c r="K529" s="16">
        <v>8</v>
      </c>
      <c r="L529" s="17" t="s">
        <v>502</v>
      </c>
      <c r="M529" s="163" t="str">
        <f>IFERROR(GETPIVOTDATA("Tot. Bottles",'- Ordine Aggregato -'!$A$1,"sku anker",A529),"")</f>
        <v/>
      </c>
      <c r="N529" s="18" t="s">
        <v>42</v>
      </c>
      <c r="O529" s="19" t="str">
        <f t="shared" si="8"/>
        <v>Order online</v>
      </c>
      <c r="P529" s="97" t="s">
        <v>220</v>
      </c>
      <c r="Q529" s="13" t="s">
        <v>1751</v>
      </c>
      <c r="R529" t="s">
        <v>1752</v>
      </c>
      <c r="S529" s="20">
        <v>0</v>
      </c>
      <c r="T529" s="21" t="s">
        <v>38</v>
      </c>
    </row>
    <row r="530" spans="1:20" x14ac:dyDescent="0.35">
      <c r="A530" s="96" t="s">
        <v>1753</v>
      </c>
      <c r="D530" s="13" t="s">
        <v>1754</v>
      </c>
      <c r="E530" s="13">
        <v>12</v>
      </c>
      <c r="F530" s="14">
        <v>0.2</v>
      </c>
      <c r="G530" s="13" t="s">
        <v>14873</v>
      </c>
      <c r="H530" s="14">
        <v>39</v>
      </c>
      <c r="I530" s="15" t="s">
        <v>32</v>
      </c>
      <c r="J530" s="16">
        <v>99</v>
      </c>
      <c r="K530" s="16">
        <v>8.25</v>
      </c>
      <c r="L530" s="17" t="s">
        <v>558</v>
      </c>
      <c r="M530" s="163" t="str">
        <f>IFERROR(GETPIVOTDATA("Tot. Bottles",'- Ordine Aggregato -'!$A$1,"sku anker",A530),"")</f>
        <v/>
      </c>
      <c r="N530" s="18" t="s">
        <v>42</v>
      </c>
      <c r="O530" s="19" t="str">
        <f t="shared" si="8"/>
        <v>Order online</v>
      </c>
      <c r="P530" s="97" t="s">
        <v>220</v>
      </c>
      <c r="Q530" s="13" t="s">
        <v>1755</v>
      </c>
      <c r="R530" t="s">
        <v>1756</v>
      </c>
      <c r="S530" s="20">
        <v>0</v>
      </c>
      <c r="T530" s="21" t="s">
        <v>38</v>
      </c>
    </row>
    <row r="531" spans="1:20" x14ac:dyDescent="0.35">
      <c r="A531" s="13" t="s">
        <v>1757</v>
      </c>
      <c r="B531" s="13"/>
      <c r="C531" s="13"/>
      <c r="D531" s="13" t="s">
        <v>1758</v>
      </c>
      <c r="E531" s="13">
        <v>12</v>
      </c>
      <c r="F531" s="14">
        <v>0.2</v>
      </c>
      <c r="G531" s="13" t="s">
        <v>46</v>
      </c>
      <c r="H531" s="14">
        <v>39</v>
      </c>
      <c r="I531" s="15" t="s">
        <v>32</v>
      </c>
      <c r="J531" s="16">
        <v>96</v>
      </c>
      <c r="K531" s="16">
        <v>8</v>
      </c>
      <c r="L531" s="17" t="s">
        <v>558</v>
      </c>
      <c r="M531" s="163" t="str">
        <f>IFERROR(GETPIVOTDATA("Tot. Bottles",'- Ordine Aggregato -'!$A$1,"sku anker",A531),"")</f>
        <v/>
      </c>
      <c r="N531" s="18" t="s">
        <v>42</v>
      </c>
      <c r="O531" s="19" t="str">
        <f t="shared" si="8"/>
        <v>Order online</v>
      </c>
      <c r="P531" s="97" t="s">
        <v>220</v>
      </c>
      <c r="Q531" s="13" t="s">
        <v>1759</v>
      </c>
      <c r="R531" t="s">
        <v>1760</v>
      </c>
      <c r="S531" s="20">
        <v>0</v>
      </c>
      <c r="T531" s="21" t="s">
        <v>38</v>
      </c>
    </row>
    <row r="532" spans="1:20" x14ac:dyDescent="0.35">
      <c r="A532" s="96" t="s">
        <v>1761</v>
      </c>
      <c r="D532" s="13" t="s">
        <v>1762</v>
      </c>
      <c r="E532" s="13">
        <v>12</v>
      </c>
      <c r="F532" s="14">
        <v>0.5</v>
      </c>
      <c r="G532" s="13" t="s">
        <v>14874</v>
      </c>
      <c r="H532" s="14">
        <v>22</v>
      </c>
      <c r="I532" s="15" t="s">
        <v>32</v>
      </c>
      <c r="J532" s="16">
        <v>137.39999999999998</v>
      </c>
      <c r="K532" s="16">
        <v>11.45</v>
      </c>
      <c r="L532" s="17" t="s">
        <v>558</v>
      </c>
      <c r="M532" s="163" t="str">
        <f>IFERROR(GETPIVOTDATA("Tot. Bottles",'- Ordine Aggregato -'!$A$1,"sku anker",A532),"")</f>
        <v/>
      </c>
      <c r="N532" s="18" t="s">
        <v>42</v>
      </c>
      <c r="O532" s="19" t="str">
        <f t="shared" si="8"/>
        <v>Order online</v>
      </c>
      <c r="P532" s="97" t="s">
        <v>220</v>
      </c>
      <c r="Q532" s="13" t="s">
        <v>1763</v>
      </c>
      <c r="R532" t="s">
        <v>1764</v>
      </c>
      <c r="S532" s="20">
        <v>0</v>
      </c>
      <c r="T532" s="21" t="s">
        <v>38</v>
      </c>
    </row>
    <row r="533" spans="1:20" x14ac:dyDescent="0.35">
      <c r="A533" s="96" t="s">
        <v>1765</v>
      </c>
      <c r="B533" s="96"/>
      <c r="C533" s="96"/>
      <c r="D533" s="13" t="s">
        <v>1766</v>
      </c>
      <c r="E533" s="13">
        <v>12</v>
      </c>
      <c r="F533" s="14">
        <v>0.5</v>
      </c>
      <c r="G533" s="13" t="s">
        <v>46</v>
      </c>
      <c r="H533" s="14">
        <v>22</v>
      </c>
      <c r="I533" s="15" t="s">
        <v>32</v>
      </c>
      <c r="J533" s="16">
        <v>157.19999999999999</v>
      </c>
      <c r="K533" s="16">
        <v>13.1</v>
      </c>
      <c r="L533" s="17" t="s">
        <v>399</v>
      </c>
      <c r="M533" s="163" t="str">
        <f>IFERROR(GETPIVOTDATA("Tot. Bottles",'- Ordine Aggregato -'!$A$1,"sku anker",A533),"")</f>
        <v/>
      </c>
      <c r="N533" s="18" t="s">
        <v>34</v>
      </c>
      <c r="O533" s="19" t="str">
        <f t="shared" si="8"/>
        <v>Order online</v>
      </c>
      <c r="P533" s="97" t="s">
        <v>220</v>
      </c>
      <c r="Q533" s="13" t="s">
        <v>1767</v>
      </c>
      <c r="R533" t="s">
        <v>1768</v>
      </c>
      <c r="S533" s="20">
        <v>0</v>
      </c>
      <c r="T533" s="21" t="s">
        <v>38</v>
      </c>
    </row>
    <row r="534" spans="1:20" x14ac:dyDescent="0.35">
      <c r="A534" s="96" t="s">
        <v>1769</v>
      </c>
      <c r="B534" s="96"/>
      <c r="C534" s="96"/>
      <c r="D534" s="13" t="s">
        <v>1770</v>
      </c>
      <c r="E534" s="13">
        <v>6</v>
      </c>
      <c r="F534" s="14">
        <v>0.7</v>
      </c>
      <c r="G534" s="13" t="s">
        <v>31</v>
      </c>
      <c r="H534" s="14">
        <v>40</v>
      </c>
      <c r="I534" s="15" t="s">
        <v>32</v>
      </c>
      <c r="J534" s="16">
        <v>30.299999999999997</v>
      </c>
      <c r="K534" s="16">
        <v>5.05</v>
      </c>
      <c r="L534" s="17" t="s">
        <v>448</v>
      </c>
      <c r="M534" s="163" t="str">
        <f>IFERROR(GETPIVOTDATA("Tot. Bottles",'- Ordine Aggregato -'!$A$1,"sku anker",A534),"")</f>
        <v/>
      </c>
      <c r="N534" s="18" t="s">
        <v>42</v>
      </c>
      <c r="O534" s="19" t="str">
        <f t="shared" si="8"/>
        <v>Order online</v>
      </c>
      <c r="P534" s="97" t="s">
        <v>146</v>
      </c>
      <c r="Q534" s="13" t="s">
        <v>1771</v>
      </c>
      <c r="R534" t="s">
        <v>1772</v>
      </c>
      <c r="S534" s="20">
        <v>0</v>
      </c>
      <c r="T534" s="21" t="s">
        <v>38</v>
      </c>
    </row>
    <row r="535" spans="1:20" x14ac:dyDescent="0.35">
      <c r="A535" s="96" t="s">
        <v>1773</v>
      </c>
      <c r="D535" s="13" t="s">
        <v>1770</v>
      </c>
      <c r="E535" s="13">
        <v>6</v>
      </c>
      <c r="F535" s="14">
        <v>1</v>
      </c>
      <c r="G535" s="13" t="s">
        <v>31</v>
      </c>
      <c r="H535" s="14">
        <v>40</v>
      </c>
      <c r="I535" s="15" t="s">
        <v>32</v>
      </c>
      <c r="J535" s="16">
        <v>41.7</v>
      </c>
      <c r="K535" s="16">
        <v>6.95</v>
      </c>
      <c r="L535" s="17" t="s">
        <v>448</v>
      </c>
      <c r="M535" s="163" t="str">
        <f>IFERROR(GETPIVOTDATA("Tot. Bottles",'- Ordine Aggregato -'!$A$1,"sku anker",A535),"")</f>
        <v/>
      </c>
      <c r="N535" s="18" t="s">
        <v>34</v>
      </c>
      <c r="O535" s="19" t="str">
        <f t="shared" si="8"/>
        <v>Order online</v>
      </c>
      <c r="P535" s="97" t="s">
        <v>146</v>
      </c>
      <c r="Q535" s="13" t="s">
        <v>1774</v>
      </c>
      <c r="R535" t="s">
        <v>42</v>
      </c>
      <c r="S535" s="20">
        <v>0</v>
      </c>
      <c r="T535" s="21" t="s">
        <v>38</v>
      </c>
    </row>
    <row r="536" spans="1:20" x14ac:dyDescent="0.35">
      <c r="A536" s="96" t="s">
        <v>1775</v>
      </c>
      <c r="D536" s="13" t="s">
        <v>1770</v>
      </c>
      <c r="E536" s="13">
        <v>12</v>
      </c>
      <c r="F536" s="14">
        <v>1</v>
      </c>
      <c r="G536" s="13" t="s">
        <v>14873</v>
      </c>
      <c r="H536" s="14">
        <v>40</v>
      </c>
      <c r="I536" s="15" t="s">
        <v>32</v>
      </c>
      <c r="J536" s="16">
        <v>83.4</v>
      </c>
      <c r="K536" s="16">
        <v>6.95</v>
      </c>
      <c r="L536" s="17" t="s">
        <v>448</v>
      </c>
      <c r="M536" s="163" t="str">
        <f>IFERROR(GETPIVOTDATA("Tot. Bottles",'- Ordine Aggregato -'!$A$1,"sku anker",A536),"")</f>
        <v/>
      </c>
      <c r="N536" s="18" t="s">
        <v>42</v>
      </c>
      <c r="O536" s="19" t="str">
        <f t="shared" si="8"/>
        <v>Order online</v>
      </c>
      <c r="P536" s="97" t="s">
        <v>146</v>
      </c>
      <c r="Q536" s="13" t="s">
        <v>1774</v>
      </c>
      <c r="R536" t="s">
        <v>1776</v>
      </c>
      <c r="S536" s="20">
        <v>0</v>
      </c>
      <c r="T536" s="21" t="s">
        <v>38</v>
      </c>
    </row>
    <row r="537" spans="1:20" x14ac:dyDescent="0.35">
      <c r="A537" s="96" t="s">
        <v>1777</v>
      </c>
      <c r="B537" s="96"/>
      <c r="C537" s="96"/>
      <c r="D537" s="13" t="s">
        <v>1778</v>
      </c>
      <c r="E537" s="13">
        <v>6</v>
      </c>
      <c r="F537" s="14">
        <v>0.7</v>
      </c>
      <c r="G537" s="13" t="s">
        <v>46</v>
      </c>
      <c r="H537" s="14">
        <v>40</v>
      </c>
      <c r="I537" s="15" t="s">
        <v>32</v>
      </c>
      <c r="J537" s="16">
        <v>45.900000000000006</v>
      </c>
      <c r="K537" s="16">
        <v>7.65</v>
      </c>
      <c r="L537" s="17" t="s">
        <v>448</v>
      </c>
      <c r="M537" s="163" t="str">
        <f>IFERROR(GETPIVOTDATA("Tot. Bottles",'- Ordine Aggregato -'!$A$1,"sku anker",A537),"")</f>
        <v/>
      </c>
      <c r="N537" s="18" t="s">
        <v>42</v>
      </c>
      <c r="O537" s="19" t="str">
        <f t="shared" si="8"/>
        <v>Order online</v>
      </c>
      <c r="P537" s="97" t="s">
        <v>146</v>
      </c>
      <c r="Q537" s="13" t="s">
        <v>1779</v>
      </c>
      <c r="R537" t="s">
        <v>1780</v>
      </c>
      <c r="S537" s="20">
        <v>0</v>
      </c>
      <c r="T537" s="21" t="s">
        <v>38</v>
      </c>
    </row>
    <row r="538" spans="1:20" x14ac:dyDescent="0.35">
      <c r="A538" s="13" t="s">
        <v>1781</v>
      </c>
      <c r="B538" s="13"/>
      <c r="C538" s="13"/>
      <c r="D538" s="13" t="s">
        <v>1782</v>
      </c>
      <c r="E538" s="13">
        <v>6</v>
      </c>
      <c r="F538" s="14">
        <v>0.7</v>
      </c>
      <c r="G538" s="13" t="s">
        <v>46</v>
      </c>
      <c r="H538" s="14">
        <v>40</v>
      </c>
      <c r="I538" s="15" t="s">
        <v>32</v>
      </c>
      <c r="J538" s="16">
        <v>100.5</v>
      </c>
      <c r="K538" s="16">
        <v>16.75</v>
      </c>
      <c r="L538" s="17" t="s">
        <v>448</v>
      </c>
      <c r="M538" s="163" t="str">
        <f>IFERROR(GETPIVOTDATA("Tot. Bottles",'- Ordine Aggregato -'!$A$1,"sku anker",A538),"")</f>
        <v/>
      </c>
      <c r="N538" s="18" t="s">
        <v>42</v>
      </c>
      <c r="O538" s="19" t="str">
        <f t="shared" si="8"/>
        <v>Order online</v>
      </c>
      <c r="P538" s="97" t="s">
        <v>146</v>
      </c>
      <c r="Q538" s="13" t="s">
        <v>1783</v>
      </c>
      <c r="R538" t="s">
        <v>1784</v>
      </c>
      <c r="S538" s="20">
        <v>0</v>
      </c>
      <c r="T538" s="21" t="s">
        <v>38</v>
      </c>
    </row>
    <row r="539" spans="1:20" x14ac:dyDescent="0.35">
      <c r="A539" s="96" t="s">
        <v>1785</v>
      </c>
      <c r="B539" s="96"/>
      <c r="C539" s="96"/>
      <c r="D539" s="13" t="s">
        <v>1786</v>
      </c>
      <c r="E539" s="13">
        <v>6</v>
      </c>
      <c r="F539" s="14">
        <v>0.7</v>
      </c>
      <c r="G539" s="13" t="s">
        <v>46</v>
      </c>
      <c r="H539" s="14">
        <v>46.3</v>
      </c>
      <c r="I539" s="15" t="s">
        <v>32</v>
      </c>
      <c r="J539" s="16">
        <v>79.5</v>
      </c>
      <c r="K539" s="16">
        <v>13.25</v>
      </c>
      <c r="L539" s="17" t="s">
        <v>1787</v>
      </c>
      <c r="M539" s="163" t="str">
        <f>IFERROR(GETPIVOTDATA("Tot. Bottles",'- Ordine Aggregato -'!$A$1,"sku anker",A539),"")</f>
        <v/>
      </c>
      <c r="N539" s="18" t="s">
        <v>42</v>
      </c>
      <c r="O539" s="19" t="str">
        <f t="shared" si="8"/>
        <v>Order online</v>
      </c>
      <c r="P539" s="97" t="s">
        <v>146</v>
      </c>
      <c r="Q539" s="13" t="s">
        <v>1788</v>
      </c>
      <c r="R539" t="s">
        <v>1789</v>
      </c>
      <c r="S539" s="20">
        <v>0</v>
      </c>
      <c r="T539" s="21" t="s">
        <v>38</v>
      </c>
    </row>
    <row r="540" spans="1:20" x14ac:dyDescent="0.35">
      <c r="A540" s="96" t="s">
        <v>1790</v>
      </c>
      <c r="B540" s="96"/>
      <c r="C540" s="96"/>
      <c r="D540" s="13" t="s">
        <v>1791</v>
      </c>
      <c r="E540" s="13">
        <v>6</v>
      </c>
      <c r="F540" s="14">
        <v>0.7</v>
      </c>
      <c r="G540" s="13" t="s">
        <v>46</v>
      </c>
      <c r="H540" s="14">
        <v>46.3</v>
      </c>
      <c r="I540" s="15" t="s">
        <v>32</v>
      </c>
      <c r="J540" s="16">
        <v>76.5</v>
      </c>
      <c r="K540" s="16">
        <v>12.75</v>
      </c>
      <c r="L540" s="17" t="s">
        <v>448</v>
      </c>
      <c r="M540" s="163" t="str">
        <f>IFERROR(GETPIVOTDATA("Tot. Bottles",'- Ordine Aggregato -'!$A$1,"sku anker",A540),"")</f>
        <v/>
      </c>
      <c r="N540" s="18" t="s">
        <v>67</v>
      </c>
      <c r="O540" s="19" t="str">
        <f t="shared" si="8"/>
        <v>Order online</v>
      </c>
      <c r="P540" s="97" t="s">
        <v>146</v>
      </c>
      <c r="Q540" s="13" t="s">
        <v>1792</v>
      </c>
      <c r="R540" t="s">
        <v>1793</v>
      </c>
      <c r="S540" s="20">
        <v>12.75</v>
      </c>
      <c r="T540" s="21" t="s">
        <v>38</v>
      </c>
    </row>
    <row r="541" spans="1:20" x14ac:dyDescent="0.35">
      <c r="A541" s="13" t="s">
        <v>1794</v>
      </c>
      <c r="B541" s="13"/>
      <c r="C541" s="13"/>
      <c r="D541" s="13" t="s">
        <v>1795</v>
      </c>
      <c r="E541" s="13">
        <v>6</v>
      </c>
      <c r="F541" s="14">
        <v>0.7</v>
      </c>
      <c r="G541" s="13" t="s">
        <v>14874</v>
      </c>
      <c r="H541" s="14">
        <v>50</v>
      </c>
      <c r="I541" s="15" t="s">
        <v>32</v>
      </c>
      <c r="J541" s="16">
        <v>471</v>
      </c>
      <c r="K541" s="16">
        <v>78.5</v>
      </c>
      <c r="L541" s="17" t="s">
        <v>448</v>
      </c>
      <c r="M541" s="163" t="str">
        <f>IFERROR(GETPIVOTDATA("Tot. Bottles",'- Ordine Aggregato -'!$A$1,"sku anker",A541),"")</f>
        <v/>
      </c>
      <c r="N541" s="18" t="s">
        <v>67</v>
      </c>
      <c r="O541" s="19" t="str">
        <f t="shared" si="8"/>
        <v>Order online</v>
      </c>
      <c r="P541" s="97" t="s">
        <v>146</v>
      </c>
      <c r="Q541" s="13" t="s">
        <v>1796</v>
      </c>
      <c r="R541" t="s">
        <v>1797</v>
      </c>
      <c r="S541" s="20">
        <v>78.5</v>
      </c>
      <c r="T541" s="21" t="s">
        <v>38</v>
      </c>
    </row>
    <row r="542" spans="1:20" x14ac:dyDescent="0.35">
      <c r="A542" s="96" t="s">
        <v>1798</v>
      </c>
      <c r="B542" s="96"/>
      <c r="C542" s="96"/>
      <c r="D542" s="13" t="s">
        <v>1799</v>
      </c>
      <c r="E542" s="13">
        <v>6</v>
      </c>
      <c r="F542" s="14">
        <v>0.7</v>
      </c>
      <c r="G542" s="13" t="s">
        <v>14874</v>
      </c>
      <c r="H542" s="14">
        <v>50</v>
      </c>
      <c r="I542" s="15" t="s">
        <v>32</v>
      </c>
      <c r="J542" s="16">
        <v>1320</v>
      </c>
      <c r="K542" s="16">
        <v>220</v>
      </c>
      <c r="L542" s="17" t="s">
        <v>448</v>
      </c>
      <c r="M542" s="163" t="str">
        <f>IFERROR(GETPIVOTDATA("Tot. Bottles",'- Ordine Aggregato -'!$A$1,"sku anker",A542),"")</f>
        <v/>
      </c>
      <c r="N542" s="18" t="s">
        <v>67</v>
      </c>
      <c r="O542" s="19" t="str">
        <f t="shared" si="8"/>
        <v>Order online</v>
      </c>
      <c r="P542" s="97" t="s">
        <v>146</v>
      </c>
      <c r="Q542" s="13" t="s">
        <v>1800</v>
      </c>
      <c r="R542" t="s">
        <v>1801</v>
      </c>
      <c r="S542" s="20">
        <v>220</v>
      </c>
      <c r="T542" s="21" t="s">
        <v>38</v>
      </c>
    </row>
    <row r="543" spans="1:20" x14ac:dyDescent="0.35">
      <c r="A543" s="13" t="s">
        <v>1802</v>
      </c>
      <c r="B543" s="13"/>
      <c r="C543" s="13"/>
      <c r="D543" s="13" t="s">
        <v>1803</v>
      </c>
      <c r="E543" s="13">
        <v>6</v>
      </c>
      <c r="F543" s="14">
        <v>0.7</v>
      </c>
      <c r="G543" s="13" t="s">
        <v>46</v>
      </c>
      <c r="H543" s="14">
        <v>50</v>
      </c>
      <c r="I543" s="15" t="s">
        <v>32</v>
      </c>
      <c r="J543" s="16">
        <v>93</v>
      </c>
      <c r="K543" s="16">
        <v>15.5</v>
      </c>
      <c r="L543" s="17" t="s">
        <v>448</v>
      </c>
      <c r="M543" s="163" t="str">
        <f>IFERROR(GETPIVOTDATA("Tot. Bottles",'- Ordine Aggregato -'!$A$1,"sku anker",A543),"")</f>
        <v/>
      </c>
      <c r="N543" s="18" t="s">
        <v>42</v>
      </c>
      <c r="O543" s="19" t="str">
        <f t="shared" si="8"/>
        <v>Order online</v>
      </c>
      <c r="P543" s="97" t="s">
        <v>146</v>
      </c>
      <c r="Q543" s="13" t="s">
        <v>1804</v>
      </c>
      <c r="R543" t="s">
        <v>1805</v>
      </c>
      <c r="S543" s="20">
        <v>0</v>
      </c>
      <c r="T543" s="21" t="s">
        <v>38</v>
      </c>
    </row>
    <row r="544" spans="1:20" x14ac:dyDescent="0.35">
      <c r="A544" s="13" t="s">
        <v>1806</v>
      </c>
      <c r="B544" s="13"/>
      <c r="C544" s="13"/>
      <c r="D544" s="13" t="s">
        <v>1807</v>
      </c>
      <c r="E544" s="13">
        <v>6</v>
      </c>
      <c r="F544" s="14">
        <v>0.7</v>
      </c>
      <c r="G544" s="13" t="s">
        <v>31</v>
      </c>
      <c r="H544" s="14">
        <v>50</v>
      </c>
      <c r="I544" s="15" t="s">
        <v>32</v>
      </c>
      <c r="J544" s="16">
        <v>43.5</v>
      </c>
      <c r="K544" s="16">
        <v>7.25</v>
      </c>
      <c r="L544" s="17" t="s">
        <v>448</v>
      </c>
      <c r="M544" s="163" t="str">
        <f>IFERROR(GETPIVOTDATA("Tot. Bottles",'- Ordine Aggregato -'!$A$1,"sku anker",A544),"")</f>
        <v/>
      </c>
      <c r="N544" s="18" t="s">
        <v>67</v>
      </c>
      <c r="O544" s="19" t="str">
        <f t="shared" si="8"/>
        <v>Order online</v>
      </c>
      <c r="P544" s="97" t="s">
        <v>146</v>
      </c>
      <c r="Q544" s="13" t="s">
        <v>1808</v>
      </c>
      <c r="R544" t="s">
        <v>1809</v>
      </c>
      <c r="S544" s="20">
        <v>7.25</v>
      </c>
      <c r="T544" s="21" t="s">
        <v>38</v>
      </c>
    </row>
    <row r="545" spans="1:20" x14ac:dyDescent="0.35">
      <c r="A545" s="96" t="s">
        <v>1810</v>
      </c>
      <c r="D545" s="13" t="s">
        <v>1811</v>
      </c>
      <c r="E545" s="13">
        <v>6</v>
      </c>
      <c r="F545" s="14">
        <v>0.7</v>
      </c>
      <c r="G545" s="13" t="s">
        <v>14874</v>
      </c>
      <c r="H545" s="14">
        <v>50</v>
      </c>
      <c r="I545" s="15" t="s">
        <v>32</v>
      </c>
      <c r="J545" s="16">
        <v>57.900000000000006</v>
      </c>
      <c r="K545" s="16">
        <v>9.65</v>
      </c>
      <c r="L545" s="17" t="s">
        <v>448</v>
      </c>
      <c r="M545" s="163" t="str">
        <f>IFERROR(GETPIVOTDATA("Tot. Bottles",'- Ordine Aggregato -'!$A$1,"sku anker",A545),"")</f>
        <v/>
      </c>
      <c r="N545" s="18" t="s">
        <v>67</v>
      </c>
      <c r="O545" s="19" t="str">
        <f t="shared" si="8"/>
        <v>Order online</v>
      </c>
      <c r="P545" s="97" t="s">
        <v>146</v>
      </c>
      <c r="Q545" s="13" t="s">
        <v>1812</v>
      </c>
      <c r="R545" t="s">
        <v>1813</v>
      </c>
      <c r="S545" s="20">
        <v>9.65</v>
      </c>
      <c r="T545" s="21" t="s">
        <v>38</v>
      </c>
    </row>
    <row r="546" spans="1:20" x14ac:dyDescent="0.35">
      <c r="A546" s="13" t="s">
        <v>1814</v>
      </c>
      <c r="B546" s="13"/>
      <c r="C546" s="13"/>
      <c r="D546" s="13" t="s">
        <v>1815</v>
      </c>
      <c r="E546" s="13">
        <v>6</v>
      </c>
      <c r="F546" s="14">
        <v>0.7</v>
      </c>
      <c r="G546" s="13" t="s">
        <v>46</v>
      </c>
      <c r="H546" s="14">
        <v>40</v>
      </c>
      <c r="I546" s="15" t="s">
        <v>32</v>
      </c>
      <c r="J546" s="16">
        <v>85.5</v>
      </c>
      <c r="K546" s="16">
        <v>14.25</v>
      </c>
      <c r="L546" s="17" t="s">
        <v>66</v>
      </c>
      <c r="M546" s="163" t="str">
        <f>IFERROR(GETPIVOTDATA("Tot. Bottles",'- Ordine Aggregato -'!$A$1,"sku anker",A546),"")</f>
        <v/>
      </c>
      <c r="N546" s="18" t="s">
        <v>42</v>
      </c>
      <c r="O546" s="19" t="str">
        <f t="shared" si="8"/>
        <v>Order online</v>
      </c>
      <c r="P546" s="97" t="s">
        <v>146</v>
      </c>
      <c r="Q546" s="13" t="s">
        <v>1816</v>
      </c>
      <c r="R546" t="s">
        <v>1817</v>
      </c>
      <c r="S546" s="20">
        <v>0</v>
      </c>
      <c r="T546" s="21" t="s">
        <v>38</v>
      </c>
    </row>
    <row r="547" spans="1:20" x14ac:dyDescent="0.35">
      <c r="A547" s="96" t="s">
        <v>1818</v>
      </c>
      <c r="B547" s="96"/>
      <c r="C547" s="96"/>
      <c r="D547" s="13" t="s">
        <v>1819</v>
      </c>
      <c r="E547" s="13">
        <v>6</v>
      </c>
      <c r="F547" s="14">
        <v>0.7</v>
      </c>
      <c r="G547" s="13" t="s">
        <v>14874</v>
      </c>
      <c r="H547" s="14">
        <v>40</v>
      </c>
      <c r="I547" s="15" t="s">
        <v>32</v>
      </c>
      <c r="J547" s="16">
        <v>87</v>
      </c>
      <c r="K547" s="16">
        <v>14.5</v>
      </c>
      <c r="L547" s="17" t="s">
        <v>448</v>
      </c>
      <c r="M547" s="163" t="str">
        <f>IFERROR(GETPIVOTDATA("Tot. Bottles",'- Ordine Aggregato -'!$A$1,"sku anker",A547),"")</f>
        <v/>
      </c>
      <c r="N547" s="18" t="s">
        <v>42</v>
      </c>
      <c r="O547" s="19" t="str">
        <f t="shared" si="8"/>
        <v>Order online</v>
      </c>
      <c r="P547" s="97" t="s">
        <v>1232</v>
      </c>
      <c r="Q547" s="13" t="s">
        <v>1820</v>
      </c>
      <c r="R547" t="s">
        <v>1821</v>
      </c>
      <c r="S547" s="20">
        <v>0</v>
      </c>
      <c r="T547" s="21" t="s">
        <v>38</v>
      </c>
    </row>
    <row r="548" spans="1:20" x14ac:dyDescent="0.35">
      <c r="A548" s="13" t="s">
        <v>1822</v>
      </c>
      <c r="B548" s="13"/>
      <c r="C548" s="13"/>
      <c r="D548" s="13" t="s">
        <v>1823</v>
      </c>
      <c r="E548" s="13">
        <v>6</v>
      </c>
      <c r="F548" s="14">
        <v>0.7</v>
      </c>
      <c r="G548" s="13" t="s">
        <v>31</v>
      </c>
      <c r="H548" s="14">
        <v>40</v>
      </c>
      <c r="I548" s="15" t="s">
        <v>32</v>
      </c>
      <c r="J548" s="16">
        <v>49.5</v>
      </c>
      <c r="K548" s="16">
        <v>8.25</v>
      </c>
      <c r="L548" s="17" t="s">
        <v>104</v>
      </c>
      <c r="M548" s="163" t="str">
        <f>IFERROR(GETPIVOTDATA("Tot. Bottles",'- Ordine Aggregato -'!$A$1,"sku anker",A548),"")</f>
        <v/>
      </c>
      <c r="N548" s="18" t="s">
        <v>34</v>
      </c>
      <c r="O548" s="19" t="str">
        <f t="shared" si="8"/>
        <v>Order online</v>
      </c>
      <c r="P548" s="97" t="s">
        <v>385</v>
      </c>
      <c r="Q548" s="13" t="s">
        <v>1824</v>
      </c>
      <c r="R548" t="s">
        <v>1825</v>
      </c>
      <c r="S548" s="20">
        <v>0</v>
      </c>
      <c r="T548" s="21" t="s">
        <v>38</v>
      </c>
    </row>
    <row r="549" spans="1:20" x14ac:dyDescent="0.35">
      <c r="A549" s="96" t="s">
        <v>1826</v>
      </c>
      <c r="B549" s="96"/>
      <c r="C549" s="96"/>
      <c r="D549" s="13" t="s">
        <v>1827</v>
      </c>
      <c r="E549" s="13">
        <v>6</v>
      </c>
      <c r="F549" s="14">
        <v>0.7</v>
      </c>
      <c r="G549" s="13" t="s">
        <v>31</v>
      </c>
      <c r="H549" s="14">
        <v>35</v>
      </c>
      <c r="I549" s="15" t="s">
        <v>32</v>
      </c>
      <c r="J549" s="16">
        <v>18.600000000000001</v>
      </c>
      <c r="K549" s="16">
        <v>3.1</v>
      </c>
      <c r="L549" s="17" t="s">
        <v>88</v>
      </c>
      <c r="M549" s="163" t="str">
        <f>IFERROR(GETPIVOTDATA("Tot. Bottles",'- Ordine Aggregato -'!$A$1,"sku anker",A549),"")</f>
        <v/>
      </c>
      <c r="N549" s="18" t="s">
        <v>34</v>
      </c>
      <c r="O549" s="19" t="str">
        <f t="shared" si="8"/>
        <v>Order online</v>
      </c>
      <c r="P549" s="97" t="s">
        <v>146</v>
      </c>
      <c r="Q549" s="13" t="s">
        <v>1828</v>
      </c>
      <c r="R549" t="s">
        <v>1829</v>
      </c>
      <c r="S549" s="20">
        <v>0</v>
      </c>
      <c r="T549" s="21" t="s">
        <v>38</v>
      </c>
    </row>
    <row r="550" spans="1:20" x14ac:dyDescent="0.35">
      <c r="A550" s="96" t="s">
        <v>1830</v>
      </c>
      <c r="B550" s="96"/>
      <c r="C550" s="96"/>
      <c r="D550" s="13" t="s">
        <v>1831</v>
      </c>
      <c r="E550" s="13">
        <v>6</v>
      </c>
      <c r="F550" s="14">
        <v>0.7</v>
      </c>
      <c r="G550" s="13" t="s">
        <v>46</v>
      </c>
      <c r="H550" s="14">
        <v>40</v>
      </c>
      <c r="I550" s="15" t="s">
        <v>32</v>
      </c>
      <c r="J550" s="16">
        <v>57</v>
      </c>
      <c r="K550" s="16">
        <v>9.5</v>
      </c>
      <c r="L550" s="17" t="s">
        <v>104</v>
      </c>
      <c r="M550" s="163" t="str">
        <f>IFERROR(GETPIVOTDATA("Tot. Bottles",'- Ordine Aggregato -'!$A$1,"sku anker",A550),"")</f>
        <v/>
      </c>
      <c r="N550" s="18" t="s">
        <v>34</v>
      </c>
      <c r="O550" s="19" t="str">
        <f t="shared" si="8"/>
        <v>Order online</v>
      </c>
      <c r="P550" s="97" t="s">
        <v>1183</v>
      </c>
      <c r="Q550" s="13" t="s">
        <v>1832</v>
      </c>
      <c r="R550" t="s">
        <v>1833</v>
      </c>
      <c r="S550" s="20">
        <v>0</v>
      </c>
      <c r="T550" s="21" t="s">
        <v>38</v>
      </c>
    </row>
    <row r="551" spans="1:20" x14ac:dyDescent="0.35">
      <c r="A551" s="13" t="s">
        <v>1834</v>
      </c>
      <c r="B551" s="13"/>
      <c r="C551" s="13"/>
      <c r="D551" s="13" t="s">
        <v>1835</v>
      </c>
      <c r="E551" s="13">
        <v>144</v>
      </c>
      <c r="F551" s="14">
        <v>0.05</v>
      </c>
      <c r="G551" s="13" t="s">
        <v>14874</v>
      </c>
      <c r="H551" s="14">
        <v>42.3</v>
      </c>
      <c r="I551" s="15" t="s">
        <v>32</v>
      </c>
      <c r="J551" s="16">
        <v>453.59999999999997</v>
      </c>
      <c r="K551" s="16">
        <v>3.15</v>
      </c>
      <c r="L551" s="17" t="s">
        <v>368</v>
      </c>
      <c r="M551" s="163" t="str">
        <f>IFERROR(GETPIVOTDATA("Tot. Bottles",'- Ordine Aggregato -'!$A$1,"sku anker",A551),"")</f>
        <v/>
      </c>
      <c r="N551" s="18" t="s">
        <v>42</v>
      </c>
      <c r="O551" s="19" t="str">
        <f t="shared" si="8"/>
        <v>Order online</v>
      </c>
      <c r="P551" s="97" t="s">
        <v>68</v>
      </c>
      <c r="Q551" s="13" t="s">
        <v>1836</v>
      </c>
      <c r="R551" t="s">
        <v>42</v>
      </c>
      <c r="S551" s="20">
        <v>0</v>
      </c>
      <c r="T551" s="21" t="s">
        <v>38</v>
      </c>
    </row>
    <row r="552" spans="1:20" x14ac:dyDescent="0.35">
      <c r="A552" s="96" t="s">
        <v>1837</v>
      </c>
      <c r="B552" s="96"/>
      <c r="C552" s="96"/>
      <c r="D552" s="13" t="s">
        <v>1835</v>
      </c>
      <c r="E552" s="13">
        <v>6</v>
      </c>
      <c r="F552" s="14">
        <v>0.5</v>
      </c>
      <c r="G552" s="13" t="s">
        <v>14874</v>
      </c>
      <c r="H552" s="14">
        <v>42.3</v>
      </c>
      <c r="I552" s="15" t="s">
        <v>32</v>
      </c>
      <c r="J552" s="16">
        <v>88.5</v>
      </c>
      <c r="K552" s="16">
        <v>14.75</v>
      </c>
      <c r="L552" s="17" t="s">
        <v>368</v>
      </c>
      <c r="M552" s="163" t="str">
        <f>IFERROR(GETPIVOTDATA("Tot. Bottles",'- Ordine Aggregato -'!$A$1,"sku anker",A552),"")</f>
        <v/>
      </c>
      <c r="N552" s="18" t="s">
        <v>42</v>
      </c>
      <c r="O552" s="19" t="str">
        <f t="shared" si="8"/>
        <v>Order online</v>
      </c>
      <c r="P552" s="97" t="s">
        <v>68</v>
      </c>
      <c r="Q552" s="13" t="s">
        <v>1838</v>
      </c>
      <c r="R552" t="s">
        <v>1839</v>
      </c>
      <c r="S552" s="20">
        <v>0</v>
      </c>
      <c r="T552" s="21" t="s">
        <v>38</v>
      </c>
    </row>
    <row r="553" spans="1:20" x14ac:dyDescent="0.35">
      <c r="A553" s="96" t="s">
        <v>1840</v>
      </c>
      <c r="D553" s="13" t="s">
        <v>1835</v>
      </c>
      <c r="E553" s="13">
        <v>6</v>
      </c>
      <c r="F553" s="14">
        <v>375</v>
      </c>
      <c r="G553" s="13" t="s">
        <v>767</v>
      </c>
      <c r="H553" s="14">
        <v>42.3</v>
      </c>
      <c r="I553" s="15" t="s">
        <v>32</v>
      </c>
      <c r="J553" s="16">
        <v>66</v>
      </c>
      <c r="K553" s="16">
        <v>11</v>
      </c>
      <c r="L553" s="17" t="s">
        <v>368</v>
      </c>
      <c r="M553" s="163" t="str">
        <f>IFERROR(GETPIVOTDATA("Tot. Bottles",'- Ordine Aggregato -'!$A$1,"sku anker",A553),"")</f>
        <v/>
      </c>
      <c r="N553" s="18" t="s">
        <v>42</v>
      </c>
      <c r="O553" s="19" t="str">
        <f t="shared" si="8"/>
        <v>Order online</v>
      </c>
      <c r="P553" s="97" t="s">
        <v>68</v>
      </c>
      <c r="Q553" s="13" t="s">
        <v>1841</v>
      </c>
      <c r="R553" t="s">
        <v>42</v>
      </c>
      <c r="S553" s="20">
        <v>0</v>
      </c>
      <c r="T553" s="21" t="s">
        <v>38</v>
      </c>
    </row>
    <row r="554" spans="1:20" x14ac:dyDescent="0.35">
      <c r="A554" s="96" t="s">
        <v>1842</v>
      </c>
      <c r="B554" s="96"/>
      <c r="C554" s="96"/>
      <c r="D554" s="13" t="s">
        <v>1843</v>
      </c>
      <c r="E554" s="13">
        <v>6</v>
      </c>
      <c r="F554" s="14">
        <v>0.7</v>
      </c>
      <c r="G554" s="13" t="s">
        <v>46</v>
      </c>
      <c r="H554" s="14">
        <v>40</v>
      </c>
      <c r="I554" s="15" t="s">
        <v>32</v>
      </c>
      <c r="J554" s="16">
        <v>32.400000000000006</v>
      </c>
      <c r="K554" s="16">
        <v>5.4</v>
      </c>
      <c r="L554" s="17" t="s">
        <v>448</v>
      </c>
      <c r="M554" s="163" t="str">
        <f>IFERROR(GETPIVOTDATA("Tot. Bottles",'- Ordine Aggregato -'!$A$1,"sku anker",A554),"")</f>
        <v/>
      </c>
      <c r="N554" s="18" t="s">
        <v>34</v>
      </c>
      <c r="O554" s="19" t="str">
        <f t="shared" si="8"/>
        <v>Order online</v>
      </c>
      <c r="P554" s="97" t="s">
        <v>1844</v>
      </c>
      <c r="Q554" s="13" t="s">
        <v>1845</v>
      </c>
      <c r="R554" t="s">
        <v>1846</v>
      </c>
      <c r="S554" s="20">
        <v>0</v>
      </c>
      <c r="T554" s="21" t="s">
        <v>38</v>
      </c>
    </row>
    <row r="555" spans="1:20" x14ac:dyDescent="0.35">
      <c r="A555" s="96" t="s">
        <v>1847</v>
      </c>
      <c r="B555" s="96"/>
      <c r="C555" s="96"/>
      <c r="D555" s="13" t="s">
        <v>1843</v>
      </c>
      <c r="E555" s="13">
        <v>12</v>
      </c>
      <c r="F555" s="14">
        <v>1</v>
      </c>
      <c r="G555" s="13" t="s">
        <v>14874</v>
      </c>
      <c r="H555" s="14">
        <v>40</v>
      </c>
      <c r="I555" s="15" t="s">
        <v>32</v>
      </c>
      <c r="J555" s="16">
        <v>54</v>
      </c>
      <c r="K555" s="16">
        <v>4.5</v>
      </c>
      <c r="L555" s="17" t="s">
        <v>448</v>
      </c>
      <c r="M555" s="163" t="str">
        <f>IFERROR(GETPIVOTDATA("Tot. Bottles",'- Ordine Aggregato -'!$A$1,"sku anker",A555),"")</f>
        <v/>
      </c>
      <c r="N555" s="18" t="s">
        <v>42</v>
      </c>
      <c r="O555" s="19" t="str">
        <f t="shared" si="8"/>
        <v>Order online</v>
      </c>
      <c r="P555" s="97" t="s">
        <v>1844</v>
      </c>
      <c r="Q555" s="13" t="s">
        <v>1848</v>
      </c>
      <c r="R555" t="s">
        <v>1849</v>
      </c>
      <c r="S555" s="20">
        <v>0</v>
      </c>
      <c r="T555" s="21" t="s">
        <v>38</v>
      </c>
    </row>
    <row r="556" spans="1:20" x14ac:dyDescent="0.35">
      <c r="A556" s="13" t="s">
        <v>14462</v>
      </c>
      <c r="B556" s="13"/>
      <c r="C556" s="13"/>
      <c r="D556" s="13" t="s">
        <v>1851</v>
      </c>
      <c r="E556" s="13">
        <v>12</v>
      </c>
      <c r="F556" s="14">
        <v>1</v>
      </c>
      <c r="G556" s="13" t="s">
        <v>14874</v>
      </c>
      <c r="H556" s="14">
        <v>40</v>
      </c>
      <c r="I556" s="15" t="s">
        <v>32</v>
      </c>
      <c r="J556" s="16">
        <v>63</v>
      </c>
      <c r="K556" s="16">
        <v>5.25</v>
      </c>
      <c r="L556" s="17" t="s">
        <v>448</v>
      </c>
      <c r="M556" s="163" t="str">
        <f>IFERROR(GETPIVOTDATA("Tot. Bottles",'- Ordine Aggregato -'!$A$1,"sku anker",A556),"")</f>
        <v/>
      </c>
      <c r="N556" s="18" t="s">
        <v>67</v>
      </c>
      <c r="O556" s="19" t="str">
        <f t="shared" si="8"/>
        <v>Order online</v>
      </c>
      <c r="P556" s="97" t="s">
        <v>1844</v>
      </c>
      <c r="Q556" s="13" t="s">
        <v>15056</v>
      </c>
      <c r="R556" t="s">
        <v>15057</v>
      </c>
      <c r="S556" s="20">
        <v>5.25</v>
      </c>
      <c r="T556" s="21" t="s">
        <v>38</v>
      </c>
    </row>
    <row r="557" spans="1:20" x14ac:dyDescent="0.35">
      <c r="A557" s="96" t="s">
        <v>1850</v>
      </c>
      <c r="B557" s="96"/>
      <c r="C557" s="96"/>
      <c r="D557" s="13" t="s">
        <v>1851</v>
      </c>
      <c r="E557" s="13">
        <v>12</v>
      </c>
      <c r="F557" s="14">
        <v>1</v>
      </c>
      <c r="G557" s="13" t="s">
        <v>31</v>
      </c>
      <c r="H557" s="14">
        <v>40</v>
      </c>
      <c r="I557" s="15" t="s">
        <v>32</v>
      </c>
      <c r="J557" s="16">
        <v>72</v>
      </c>
      <c r="K557" s="16">
        <v>6</v>
      </c>
      <c r="L557" s="17" t="s">
        <v>448</v>
      </c>
      <c r="M557" s="163" t="str">
        <f>IFERROR(GETPIVOTDATA("Tot. Bottles",'- Ordine Aggregato -'!$A$1,"sku anker",A557),"")</f>
        <v/>
      </c>
      <c r="N557" s="18" t="s">
        <v>34</v>
      </c>
      <c r="O557" s="19" t="str">
        <f t="shared" si="8"/>
        <v>Order online</v>
      </c>
      <c r="P557" s="97" t="s">
        <v>1844</v>
      </c>
      <c r="Q557" s="13" t="s">
        <v>1852</v>
      </c>
      <c r="R557" t="s">
        <v>1853</v>
      </c>
      <c r="S557" s="20">
        <v>0</v>
      </c>
      <c r="T557" s="21" t="s">
        <v>38</v>
      </c>
    </row>
    <row r="558" spans="1:20" x14ac:dyDescent="0.35">
      <c r="A558" s="96" t="s">
        <v>1856</v>
      </c>
      <c r="D558" s="13" t="s">
        <v>1854</v>
      </c>
      <c r="E558" s="13">
        <v>12</v>
      </c>
      <c r="F558" s="14">
        <v>1</v>
      </c>
      <c r="G558" s="13" t="s">
        <v>46</v>
      </c>
      <c r="H558" s="14">
        <v>35</v>
      </c>
      <c r="I558" s="15" t="s">
        <v>32</v>
      </c>
      <c r="J558" s="16">
        <v>52.199999999999996</v>
      </c>
      <c r="K558" s="16">
        <v>4.3499999999999996</v>
      </c>
      <c r="L558" s="17" t="s">
        <v>88</v>
      </c>
      <c r="M558" s="163" t="str">
        <f>IFERROR(GETPIVOTDATA("Tot. Bottles",'- Ordine Aggregato -'!$A$1,"sku anker",A558),"")</f>
        <v/>
      </c>
      <c r="N558" s="18" t="s">
        <v>67</v>
      </c>
      <c r="O558" s="19" t="str">
        <f t="shared" si="8"/>
        <v>Order online</v>
      </c>
      <c r="P558" s="97" t="s">
        <v>1844</v>
      </c>
      <c r="Q558" s="13" t="s">
        <v>1855</v>
      </c>
      <c r="R558" t="s">
        <v>42</v>
      </c>
      <c r="S558" s="20">
        <v>4.3499999999999996</v>
      </c>
      <c r="T558" s="21" t="s">
        <v>38</v>
      </c>
    </row>
    <row r="559" spans="1:20" x14ac:dyDescent="0.35">
      <c r="A559" s="13" t="s">
        <v>1857</v>
      </c>
      <c r="B559" s="13"/>
      <c r="C559" s="13"/>
      <c r="D559" s="13" t="s">
        <v>1858</v>
      </c>
      <c r="E559" s="13">
        <v>6</v>
      </c>
      <c r="F559" s="14">
        <v>0.7</v>
      </c>
      <c r="G559" s="13" t="s">
        <v>46</v>
      </c>
      <c r="H559" s="14">
        <v>40</v>
      </c>
      <c r="I559" s="15" t="s">
        <v>32</v>
      </c>
      <c r="J559" s="16">
        <v>66.900000000000006</v>
      </c>
      <c r="K559" s="16">
        <v>11.15</v>
      </c>
      <c r="L559" s="17" t="s">
        <v>104</v>
      </c>
      <c r="M559" s="163" t="str">
        <f>IFERROR(GETPIVOTDATA("Tot. Bottles",'- Ordine Aggregato -'!$A$1,"sku anker",A559),"")</f>
        <v/>
      </c>
      <c r="N559" s="18" t="s">
        <v>34</v>
      </c>
      <c r="O559" s="19" t="str">
        <f t="shared" si="8"/>
        <v>Order online</v>
      </c>
      <c r="P559" s="97" t="s">
        <v>773</v>
      </c>
      <c r="Q559" s="13" t="s">
        <v>1859</v>
      </c>
      <c r="R559" t="s">
        <v>1860</v>
      </c>
      <c r="S559" s="20">
        <v>0</v>
      </c>
      <c r="T559" s="21" t="s">
        <v>38</v>
      </c>
    </row>
    <row r="560" spans="1:20" x14ac:dyDescent="0.35">
      <c r="A560" s="13" t="s">
        <v>1861</v>
      </c>
      <c r="B560" s="13"/>
      <c r="C560" s="13"/>
      <c r="D560" s="13" t="s">
        <v>1862</v>
      </c>
      <c r="E560" s="13">
        <v>6</v>
      </c>
      <c r="F560" s="14">
        <v>0.7</v>
      </c>
      <c r="G560" s="13" t="s">
        <v>46</v>
      </c>
      <c r="H560" s="14">
        <v>40</v>
      </c>
      <c r="I560" s="15" t="s">
        <v>32</v>
      </c>
      <c r="J560" s="16">
        <v>85.5</v>
      </c>
      <c r="K560" s="16">
        <v>14.25</v>
      </c>
      <c r="L560" s="17" t="s">
        <v>104</v>
      </c>
      <c r="M560" s="163" t="str">
        <f>IFERROR(GETPIVOTDATA("Tot. Bottles",'- Ordine Aggregato -'!$A$1,"sku anker",A560),"")</f>
        <v/>
      </c>
      <c r="N560" s="18" t="s">
        <v>67</v>
      </c>
      <c r="O560" s="19" t="str">
        <f t="shared" si="8"/>
        <v>Order online</v>
      </c>
      <c r="P560" s="97" t="s">
        <v>773</v>
      </c>
      <c r="Q560" s="13" t="s">
        <v>1863</v>
      </c>
      <c r="R560" t="s">
        <v>1864</v>
      </c>
      <c r="S560" s="20">
        <v>14.25</v>
      </c>
      <c r="T560" s="21" t="s">
        <v>38</v>
      </c>
    </row>
    <row r="561" spans="1:20" x14ac:dyDescent="0.35">
      <c r="A561" s="96" t="s">
        <v>1866</v>
      </c>
      <c r="B561" s="96"/>
      <c r="C561" s="96"/>
      <c r="D561" s="13" t="s">
        <v>1867</v>
      </c>
      <c r="E561" s="13">
        <v>6</v>
      </c>
      <c r="F561" s="14">
        <v>0.7</v>
      </c>
      <c r="G561" s="13" t="s">
        <v>46</v>
      </c>
      <c r="H561" s="14">
        <v>60</v>
      </c>
      <c r="I561" s="15" t="s">
        <v>32</v>
      </c>
      <c r="J561" s="16">
        <v>67.5</v>
      </c>
      <c r="K561" s="16">
        <v>11.25</v>
      </c>
      <c r="L561" s="17" t="s">
        <v>368</v>
      </c>
      <c r="M561" s="163" t="str">
        <f>IFERROR(GETPIVOTDATA("Tot. Bottles",'- Ordine Aggregato -'!$A$1,"sku anker",A561),"")</f>
        <v/>
      </c>
      <c r="N561" s="18" t="s">
        <v>42</v>
      </c>
      <c r="O561" s="19" t="str">
        <f t="shared" si="8"/>
        <v>Order online</v>
      </c>
      <c r="P561" s="97" t="s">
        <v>146</v>
      </c>
      <c r="Q561" s="13" t="s">
        <v>1868</v>
      </c>
      <c r="R561" t="s">
        <v>1865</v>
      </c>
      <c r="S561" s="20">
        <v>0</v>
      </c>
      <c r="T561" s="21" t="s">
        <v>38</v>
      </c>
    </row>
    <row r="562" spans="1:20" x14ac:dyDescent="0.35">
      <c r="A562" s="96" t="s">
        <v>14649</v>
      </c>
      <c r="B562" s="96"/>
      <c r="C562" s="96"/>
      <c r="D562" s="13" t="s">
        <v>14650</v>
      </c>
      <c r="E562" s="13">
        <v>6</v>
      </c>
      <c r="F562" s="14">
        <v>0.7</v>
      </c>
      <c r="G562" s="13" t="s">
        <v>46</v>
      </c>
      <c r="H562" s="14">
        <v>46.7</v>
      </c>
      <c r="I562" s="15" t="s">
        <v>32</v>
      </c>
      <c r="J562" s="16">
        <v>171</v>
      </c>
      <c r="K562" s="16">
        <v>28.5</v>
      </c>
      <c r="L562" s="17" t="s">
        <v>145</v>
      </c>
      <c r="M562" s="163" t="str">
        <f>IFERROR(GETPIVOTDATA("Tot. Bottles",'- Ordine Aggregato -'!$A$1,"sku anker",A562),"")</f>
        <v/>
      </c>
      <c r="N562" s="18" t="s">
        <v>42</v>
      </c>
      <c r="O562" s="19" t="str">
        <f t="shared" si="8"/>
        <v>Order online</v>
      </c>
      <c r="P562" s="97" t="s">
        <v>146</v>
      </c>
      <c r="Q562" s="13" t="s">
        <v>15058</v>
      </c>
      <c r="R562" t="s">
        <v>15059</v>
      </c>
      <c r="S562" s="20">
        <v>0</v>
      </c>
      <c r="T562" s="21" t="s">
        <v>38</v>
      </c>
    </row>
    <row r="563" spans="1:20" x14ac:dyDescent="0.35">
      <c r="A563" s="96" t="s">
        <v>1869</v>
      </c>
      <c r="B563" s="96"/>
      <c r="C563" s="96"/>
      <c r="D563" s="13" t="s">
        <v>1870</v>
      </c>
      <c r="E563" s="13">
        <v>6</v>
      </c>
      <c r="F563" s="14">
        <v>0.7</v>
      </c>
      <c r="G563" s="13" t="s">
        <v>14874</v>
      </c>
      <c r="H563" s="14">
        <v>43</v>
      </c>
      <c r="I563" s="15" t="s">
        <v>32</v>
      </c>
      <c r="J563" s="16">
        <v>249</v>
      </c>
      <c r="K563" s="16">
        <v>41.5</v>
      </c>
      <c r="L563" s="17" t="s">
        <v>145</v>
      </c>
      <c r="M563" s="163" t="str">
        <f>IFERROR(GETPIVOTDATA("Tot. Bottles",'- Ordine Aggregato -'!$A$1,"sku anker",A563),"")</f>
        <v/>
      </c>
      <c r="N563" s="18" t="s">
        <v>34</v>
      </c>
      <c r="O563" s="19" t="str">
        <f t="shared" si="8"/>
        <v>Order online</v>
      </c>
      <c r="P563" s="97" t="s">
        <v>146</v>
      </c>
      <c r="Q563" s="13" t="s">
        <v>1871</v>
      </c>
      <c r="R563" t="s">
        <v>1872</v>
      </c>
      <c r="S563" s="20">
        <v>0</v>
      </c>
      <c r="T563" s="21" t="s">
        <v>38</v>
      </c>
    </row>
    <row r="564" spans="1:20" x14ac:dyDescent="0.35">
      <c r="A564" s="13" t="s">
        <v>1873</v>
      </c>
      <c r="B564" s="13"/>
      <c r="C564" s="13"/>
      <c r="D564" s="13" t="s">
        <v>1874</v>
      </c>
      <c r="E564" s="13">
        <v>6</v>
      </c>
      <c r="F564" s="14">
        <v>1</v>
      </c>
      <c r="G564" s="13" t="s">
        <v>31</v>
      </c>
      <c r="H564" s="14">
        <v>38</v>
      </c>
      <c r="I564" s="15" t="s">
        <v>32</v>
      </c>
      <c r="J564" s="16">
        <v>29.099999999999998</v>
      </c>
      <c r="K564" s="16">
        <v>4.8499999999999996</v>
      </c>
      <c r="L564" s="17" t="s">
        <v>690</v>
      </c>
      <c r="M564" s="163" t="str">
        <f>IFERROR(GETPIVOTDATA("Tot. Bottles",'- Ordine Aggregato -'!$A$1,"sku anker",A564),"")</f>
        <v/>
      </c>
      <c r="N564" s="18" t="s">
        <v>42</v>
      </c>
      <c r="O564" s="19" t="str">
        <f t="shared" si="8"/>
        <v>Order online</v>
      </c>
      <c r="P564" s="97" t="s">
        <v>68</v>
      </c>
      <c r="Q564" s="13" t="s">
        <v>1875</v>
      </c>
      <c r="R564" t="s">
        <v>1876</v>
      </c>
      <c r="S564" s="20">
        <v>0</v>
      </c>
      <c r="T564" s="21" t="s">
        <v>38</v>
      </c>
    </row>
    <row r="565" spans="1:20" x14ac:dyDescent="0.35">
      <c r="A565" s="96" t="s">
        <v>14651</v>
      </c>
      <c r="D565" s="13" t="s">
        <v>14652</v>
      </c>
      <c r="E565" s="13">
        <v>6</v>
      </c>
      <c r="F565" s="14">
        <v>0.7</v>
      </c>
      <c r="G565" s="13" t="s">
        <v>46</v>
      </c>
      <c r="H565" s="14">
        <v>51.5</v>
      </c>
      <c r="I565" s="15" t="s">
        <v>32</v>
      </c>
      <c r="J565" s="16">
        <v>960</v>
      </c>
      <c r="K565" s="16">
        <v>160</v>
      </c>
      <c r="L565" s="17" t="s">
        <v>657</v>
      </c>
      <c r="M565" s="163" t="str">
        <f>IFERROR(GETPIVOTDATA("Tot. Bottles",'- Ordine Aggregato -'!$A$1,"sku anker",A565),"")</f>
        <v/>
      </c>
      <c r="N565" s="18" t="s">
        <v>42</v>
      </c>
      <c r="O565" s="19" t="str">
        <f t="shared" si="8"/>
        <v>Order online</v>
      </c>
      <c r="P565" s="97" t="s">
        <v>385</v>
      </c>
      <c r="Q565" s="13" t="s">
        <v>15060</v>
      </c>
      <c r="R565" t="s">
        <v>15061</v>
      </c>
      <c r="S565" s="20">
        <v>0</v>
      </c>
      <c r="T565" s="21" t="s">
        <v>38</v>
      </c>
    </row>
    <row r="566" spans="1:20" x14ac:dyDescent="0.35">
      <c r="A566" s="96" t="s">
        <v>1877</v>
      </c>
      <c r="D566" s="13" t="s">
        <v>1878</v>
      </c>
      <c r="E566" s="13">
        <v>6</v>
      </c>
      <c r="F566" s="14">
        <v>0.7</v>
      </c>
      <c r="G566" s="13" t="s">
        <v>46</v>
      </c>
      <c r="H566" s="14">
        <v>46.5</v>
      </c>
      <c r="I566" s="15" t="s">
        <v>32</v>
      </c>
      <c r="J566" s="16">
        <v>720</v>
      </c>
      <c r="K566" s="16">
        <v>120</v>
      </c>
      <c r="L566" s="17" t="s">
        <v>657</v>
      </c>
      <c r="M566" s="163" t="str">
        <f>IFERROR(GETPIVOTDATA("Tot. Bottles",'- Ordine Aggregato -'!$A$1,"sku anker",A566),"")</f>
        <v/>
      </c>
      <c r="N566" s="18" t="s">
        <v>42</v>
      </c>
      <c r="O566" s="19" t="str">
        <f t="shared" si="8"/>
        <v>Order online</v>
      </c>
      <c r="P566" s="97" t="s">
        <v>385</v>
      </c>
      <c r="Q566" s="13" t="s">
        <v>1879</v>
      </c>
      <c r="R566" t="s">
        <v>1880</v>
      </c>
      <c r="S566" s="20">
        <v>0</v>
      </c>
      <c r="T566" s="21" t="s">
        <v>38</v>
      </c>
    </row>
    <row r="567" spans="1:20" x14ac:dyDescent="0.35">
      <c r="A567" s="96" t="s">
        <v>14653</v>
      </c>
      <c r="D567" s="13" t="s">
        <v>14654</v>
      </c>
      <c r="E567" s="13">
        <v>6</v>
      </c>
      <c r="F567" s="14">
        <v>0.7</v>
      </c>
      <c r="G567" s="13" t="s">
        <v>14874</v>
      </c>
      <c r="H567" s="14">
        <v>60.7</v>
      </c>
      <c r="I567" s="15" t="s">
        <v>32</v>
      </c>
      <c r="J567" s="16">
        <v>1194</v>
      </c>
      <c r="K567" s="16">
        <v>199</v>
      </c>
      <c r="L567" s="17" t="s">
        <v>657</v>
      </c>
      <c r="M567" s="163" t="str">
        <f>IFERROR(GETPIVOTDATA("Tot. Bottles",'- Ordine Aggregato -'!$A$1,"sku anker",A567),"")</f>
        <v/>
      </c>
      <c r="N567" s="18" t="s">
        <v>42</v>
      </c>
      <c r="O567" s="19" t="str">
        <f t="shared" si="8"/>
        <v>Order online</v>
      </c>
      <c r="P567" s="97" t="s">
        <v>385</v>
      </c>
      <c r="Q567" s="13" t="s">
        <v>15062</v>
      </c>
      <c r="R567" t="s">
        <v>42</v>
      </c>
      <c r="S567" s="20">
        <v>0</v>
      </c>
      <c r="T567" s="21" t="s">
        <v>38</v>
      </c>
    </row>
    <row r="568" spans="1:20" x14ac:dyDescent="0.35">
      <c r="A568" s="96" t="s">
        <v>14655</v>
      </c>
      <c r="B568" s="96"/>
      <c r="C568" s="96"/>
      <c r="D568" s="13" t="s">
        <v>14654</v>
      </c>
      <c r="E568" s="13">
        <v>6</v>
      </c>
      <c r="F568" s="14">
        <v>0.7</v>
      </c>
      <c r="G568" s="13" t="s">
        <v>14874</v>
      </c>
      <c r="H568" s="14">
        <v>60.9</v>
      </c>
      <c r="I568" s="15" t="s">
        <v>32</v>
      </c>
      <c r="J568" s="16">
        <v>1194</v>
      </c>
      <c r="K568" s="16">
        <v>199</v>
      </c>
      <c r="L568" s="17" t="s">
        <v>657</v>
      </c>
      <c r="M568" s="163" t="str">
        <f>IFERROR(GETPIVOTDATA("Tot. Bottles",'- Ordine Aggregato -'!$A$1,"sku anker",A568),"")</f>
        <v/>
      </c>
      <c r="N568" s="18" t="s">
        <v>42</v>
      </c>
      <c r="O568" s="19" t="str">
        <f t="shared" si="8"/>
        <v>Order online</v>
      </c>
      <c r="P568" s="97" t="s">
        <v>385</v>
      </c>
      <c r="Q568" s="13" t="s">
        <v>15062</v>
      </c>
      <c r="R568" t="s">
        <v>42</v>
      </c>
      <c r="S568" s="20">
        <v>0</v>
      </c>
      <c r="T568" s="21" t="s">
        <v>38</v>
      </c>
    </row>
    <row r="569" spans="1:20" x14ac:dyDescent="0.35">
      <c r="A569" s="13" t="s">
        <v>14326</v>
      </c>
      <c r="B569" s="13"/>
      <c r="C569" s="13"/>
      <c r="D569" s="13" t="s">
        <v>14327</v>
      </c>
      <c r="E569" s="13">
        <v>6</v>
      </c>
      <c r="F569" s="14">
        <v>0.7</v>
      </c>
      <c r="G569" s="13" t="s">
        <v>46</v>
      </c>
      <c r="H569" s="14">
        <v>40</v>
      </c>
      <c r="I569" s="15" t="s">
        <v>32</v>
      </c>
      <c r="J569" s="16">
        <v>117</v>
      </c>
      <c r="K569" s="16">
        <v>19.5</v>
      </c>
      <c r="L569" s="17" t="s">
        <v>368</v>
      </c>
      <c r="M569" s="163" t="str">
        <f>IFERROR(GETPIVOTDATA("Tot. Bottles",'- Ordine Aggregato -'!$A$1,"sku anker",A569),"")</f>
        <v/>
      </c>
      <c r="N569" s="18" t="s">
        <v>42</v>
      </c>
      <c r="O569" s="19" t="str">
        <f t="shared" si="8"/>
        <v>Order online</v>
      </c>
      <c r="P569" s="97" t="s">
        <v>1232</v>
      </c>
      <c r="Q569" s="13" t="s">
        <v>15063</v>
      </c>
      <c r="R569" t="s">
        <v>15064</v>
      </c>
      <c r="S569" s="20">
        <v>0</v>
      </c>
      <c r="T569" s="21" t="s">
        <v>38</v>
      </c>
    </row>
    <row r="570" spans="1:20" x14ac:dyDescent="0.35">
      <c r="A570" s="13" t="s">
        <v>1881</v>
      </c>
      <c r="B570" s="13"/>
      <c r="C570" s="13"/>
      <c r="D570" s="13" t="s">
        <v>1882</v>
      </c>
      <c r="E570" s="13">
        <v>6</v>
      </c>
      <c r="F570" s="14">
        <v>0.7</v>
      </c>
      <c r="G570" s="13" t="s">
        <v>14874</v>
      </c>
      <c r="H570" s="14">
        <v>40</v>
      </c>
      <c r="I570" s="15" t="s">
        <v>32</v>
      </c>
      <c r="J570" s="16">
        <v>99</v>
      </c>
      <c r="K570" s="16">
        <v>16.5</v>
      </c>
      <c r="L570" s="17" t="s">
        <v>368</v>
      </c>
      <c r="M570" s="163" t="str">
        <f>IFERROR(GETPIVOTDATA("Tot. Bottles",'- Ordine Aggregato -'!$A$1,"sku anker",A570),"")</f>
        <v/>
      </c>
      <c r="N570" s="18" t="s">
        <v>42</v>
      </c>
      <c r="O570" s="19" t="str">
        <f t="shared" si="8"/>
        <v>Order online</v>
      </c>
      <c r="P570" s="97" t="s">
        <v>146</v>
      </c>
      <c r="Q570" s="13" t="s">
        <v>1883</v>
      </c>
      <c r="R570" t="s">
        <v>1884</v>
      </c>
      <c r="S570" s="20">
        <v>0</v>
      </c>
      <c r="T570" s="21" t="s">
        <v>38</v>
      </c>
    </row>
    <row r="571" spans="1:20" x14ac:dyDescent="0.35">
      <c r="A571" s="96" t="s">
        <v>1885</v>
      </c>
      <c r="D571" s="13" t="s">
        <v>1886</v>
      </c>
      <c r="E571" s="13">
        <v>6</v>
      </c>
      <c r="F571" s="14">
        <v>0.7</v>
      </c>
      <c r="G571" s="13" t="s">
        <v>46</v>
      </c>
      <c r="H571" s="14">
        <v>40</v>
      </c>
      <c r="I571" s="15" t="s">
        <v>32</v>
      </c>
      <c r="J571" s="16">
        <v>60</v>
      </c>
      <c r="K571" s="16">
        <v>10</v>
      </c>
      <c r="L571" s="17" t="s">
        <v>368</v>
      </c>
      <c r="M571" s="163" t="str">
        <f>IFERROR(GETPIVOTDATA("Tot. Bottles",'- Ordine Aggregato -'!$A$1,"sku anker",A571),"")</f>
        <v/>
      </c>
      <c r="N571" s="18" t="s">
        <v>67</v>
      </c>
      <c r="O571" s="19" t="str">
        <f t="shared" si="8"/>
        <v>Order online</v>
      </c>
      <c r="P571" s="97" t="s">
        <v>146</v>
      </c>
      <c r="Q571" s="13" t="s">
        <v>1887</v>
      </c>
      <c r="R571" t="s">
        <v>1888</v>
      </c>
      <c r="S571" s="20">
        <v>10</v>
      </c>
      <c r="T571" s="21" t="s">
        <v>38</v>
      </c>
    </row>
    <row r="572" spans="1:20" x14ac:dyDescent="0.35">
      <c r="A572" s="13" t="s">
        <v>1889</v>
      </c>
      <c r="B572" s="13"/>
      <c r="C572" s="13"/>
      <c r="D572" s="13" t="s">
        <v>1886</v>
      </c>
      <c r="E572" s="13">
        <v>6</v>
      </c>
      <c r="F572" s="14">
        <v>1</v>
      </c>
      <c r="G572" s="13" t="s">
        <v>14874</v>
      </c>
      <c r="H572" s="14">
        <v>40</v>
      </c>
      <c r="I572" s="15" t="s">
        <v>32</v>
      </c>
      <c r="J572" s="16">
        <v>64.5</v>
      </c>
      <c r="K572" s="16">
        <v>10.75</v>
      </c>
      <c r="L572" s="17" t="s">
        <v>368</v>
      </c>
      <c r="M572" s="163" t="str">
        <f>IFERROR(GETPIVOTDATA("Tot. Bottles",'- Ordine Aggregato -'!$A$1,"sku anker",A572),"")</f>
        <v/>
      </c>
      <c r="N572" s="18" t="s">
        <v>42</v>
      </c>
      <c r="O572" s="19" t="str">
        <f t="shared" si="8"/>
        <v>Order online</v>
      </c>
      <c r="P572" s="97" t="s">
        <v>146</v>
      </c>
      <c r="Q572" s="13" t="s">
        <v>1890</v>
      </c>
      <c r="R572" t="s">
        <v>1891</v>
      </c>
      <c r="S572" s="20">
        <v>0</v>
      </c>
      <c r="T572" s="21" t="s">
        <v>38</v>
      </c>
    </row>
    <row r="573" spans="1:20" x14ac:dyDescent="0.35">
      <c r="A573" s="96" t="s">
        <v>15065</v>
      </c>
      <c r="B573" s="96"/>
      <c r="C573" s="96"/>
      <c r="D573" s="13" t="s">
        <v>15066</v>
      </c>
      <c r="E573" s="13">
        <v>6</v>
      </c>
      <c r="F573" s="14">
        <v>1</v>
      </c>
      <c r="G573" s="13" t="s">
        <v>14874</v>
      </c>
      <c r="H573" s="14">
        <v>40</v>
      </c>
      <c r="I573" s="15" t="s">
        <v>32</v>
      </c>
      <c r="J573" s="16">
        <v>90</v>
      </c>
      <c r="K573" s="16">
        <v>15</v>
      </c>
      <c r="L573" s="17" t="s">
        <v>368</v>
      </c>
      <c r="M573" s="163" t="str">
        <f>IFERROR(GETPIVOTDATA("Tot. Bottles",'- Ordine Aggregato -'!$A$1,"sku anker",A573),"")</f>
        <v/>
      </c>
      <c r="N573" s="18" t="s">
        <v>34</v>
      </c>
      <c r="O573" s="19" t="str">
        <f t="shared" si="8"/>
        <v>Order online</v>
      </c>
      <c r="P573" s="97" t="s">
        <v>146</v>
      </c>
      <c r="Q573" s="13" t="s">
        <v>15067</v>
      </c>
      <c r="R573" t="s">
        <v>15068</v>
      </c>
      <c r="S573" s="20">
        <v>0</v>
      </c>
      <c r="T573" s="21" t="s">
        <v>38</v>
      </c>
    </row>
    <row r="574" spans="1:20" x14ac:dyDescent="0.35">
      <c r="A574" s="13" t="s">
        <v>1892</v>
      </c>
      <c r="B574" s="13"/>
      <c r="C574" s="13"/>
      <c r="D574" s="13" t="s">
        <v>1893</v>
      </c>
      <c r="E574" s="13">
        <v>6</v>
      </c>
      <c r="F574" s="14">
        <v>0.7</v>
      </c>
      <c r="G574" s="13" t="s">
        <v>46</v>
      </c>
      <c r="H574" s="14">
        <v>40</v>
      </c>
      <c r="I574" s="15" t="s">
        <v>32</v>
      </c>
      <c r="J574" s="16">
        <v>103.19999999999999</v>
      </c>
      <c r="K574" s="16">
        <v>17.2</v>
      </c>
      <c r="L574" s="17" t="s">
        <v>368</v>
      </c>
      <c r="M574" s="163" t="str">
        <f>IFERROR(GETPIVOTDATA("Tot. Bottles",'- Ordine Aggregato -'!$A$1,"sku anker",A574),"")</f>
        <v/>
      </c>
      <c r="N574" s="18" t="s">
        <v>42</v>
      </c>
      <c r="O574" s="19" t="str">
        <f t="shared" si="8"/>
        <v>Order online</v>
      </c>
      <c r="P574" s="97" t="s">
        <v>146</v>
      </c>
      <c r="Q574" s="13" t="s">
        <v>1894</v>
      </c>
      <c r="R574" t="s">
        <v>1895</v>
      </c>
      <c r="S574" s="20">
        <v>0</v>
      </c>
      <c r="T574" s="21" t="s">
        <v>38</v>
      </c>
    </row>
    <row r="575" spans="1:20" x14ac:dyDescent="0.35">
      <c r="A575" s="96" t="s">
        <v>1896</v>
      </c>
      <c r="D575" s="13" t="s">
        <v>1897</v>
      </c>
      <c r="E575" s="13">
        <v>6</v>
      </c>
      <c r="F575" s="14">
        <v>0.7</v>
      </c>
      <c r="G575" s="13" t="s">
        <v>14874</v>
      </c>
      <c r="H575" s="14">
        <v>43</v>
      </c>
      <c r="I575" s="15" t="s">
        <v>32</v>
      </c>
      <c r="J575" s="16">
        <v>49.5</v>
      </c>
      <c r="K575" s="16">
        <v>8.25</v>
      </c>
      <c r="L575" s="17" t="s">
        <v>368</v>
      </c>
      <c r="M575" s="163" t="str">
        <f>IFERROR(GETPIVOTDATA("Tot. Bottles",'- Ordine Aggregato -'!$A$1,"sku anker",A575),"")</f>
        <v/>
      </c>
      <c r="N575" s="18" t="s">
        <v>67</v>
      </c>
      <c r="O575" s="19" t="str">
        <f t="shared" si="8"/>
        <v>Order online</v>
      </c>
      <c r="P575" s="97" t="s">
        <v>225</v>
      </c>
      <c r="Q575" s="13" t="s">
        <v>1898</v>
      </c>
      <c r="R575" t="s">
        <v>1899</v>
      </c>
      <c r="S575" s="20">
        <v>8.25</v>
      </c>
      <c r="T575" s="21" t="s">
        <v>38</v>
      </c>
    </row>
    <row r="576" spans="1:20" x14ac:dyDescent="0.35">
      <c r="A576" s="13" t="s">
        <v>1900</v>
      </c>
      <c r="B576" s="13"/>
      <c r="C576" s="13"/>
      <c r="D576" s="13" t="s">
        <v>1901</v>
      </c>
      <c r="E576" s="13">
        <v>6</v>
      </c>
      <c r="F576" s="14">
        <v>0.7</v>
      </c>
      <c r="G576" s="13" t="s">
        <v>14874</v>
      </c>
      <c r="H576" s="14">
        <v>45</v>
      </c>
      <c r="I576" s="15" t="s">
        <v>32</v>
      </c>
      <c r="J576" s="16">
        <v>54</v>
      </c>
      <c r="K576" s="16">
        <v>9</v>
      </c>
      <c r="L576" s="17" t="s">
        <v>623</v>
      </c>
      <c r="M576" s="163" t="str">
        <f>IFERROR(GETPIVOTDATA("Tot. Bottles",'- Ordine Aggregato -'!$A$1,"sku anker",A576),"")</f>
        <v/>
      </c>
      <c r="N576" s="18" t="s">
        <v>67</v>
      </c>
      <c r="O576" s="19" t="str">
        <f t="shared" si="8"/>
        <v>Order online</v>
      </c>
      <c r="P576" s="97" t="s">
        <v>225</v>
      </c>
      <c r="Q576" s="13" t="s">
        <v>1902</v>
      </c>
      <c r="R576" t="s">
        <v>1903</v>
      </c>
      <c r="S576" s="20">
        <v>9</v>
      </c>
      <c r="T576" s="21" t="s">
        <v>38</v>
      </c>
    </row>
    <row r="577" spans="1:20" x14ac:dyDescent="0.35">
      <c r="A577" s="96" t="s">
        <v>1904</v>
      </c>
      <c r="D577" s="13" t="s">
        <v>1905</v>
      </c>
      <c r="E577" s="13">
        <v>6</v>
      </c>
      <c r="F577" s="14">
        <v>0.7</v>
      </c>
      <c r="G577" s="13" t="s">
        <v>14874</v>
      </c>
      <c r="H577" s="14">
        <v>40</v>
      </c>
      <c r="I577" s="15" t="s">
        <v>32</v>
      </c>
      <c r="J577" s="16">
        <v>159</v>
      </c>
      <c r="K577" s="16">
        <v>26.5</v>
      </c>
      <c r="L577" s="17" t="s">
        <v>104</v>
      </c>
      <c r="M577" s="163" t="str">
        <f>IFERROR(GETPIVOTDATA("Tot. Bottles",'- Ordine Aggregato -'!$A$1,"sku anker",A577),"")</f>
        <v/>
      </c>
      <c r="N577" s="18" t="s">
        <v>34</v>
      </c>
      <c r="O577" s="19" t="str">
        <f t="shared" si="8"/>
        <v>Order online</v>
      </c>
      <c r="P577" s="97" t="s">
        <v>1906</v>
      </c>
      <c r="Q577" s="13" t="s">
        <v>1907</v>
      </c>
      <c r="R577" t="s">
        <v>1908</v>
      </c>
      <c r="S577" s="20">
        <v>0</v>
      </c>
      <c r="T577" s="21" t="s">
        <v>38</v>
      </c>
    </row>
    <row r="578" spans="1:20" x14ac:dyDescent="0.35">
      <c r="A578" s="96" t="s">
        <v>1909</v>
      </c>
      <c r="B578" s="96"/>
      <c r="C578" s="96"/>
      <c r="D578" s="13" t="s">
        <v>1910</v>
      </c>
      <c r="E578" s="13">
        <v>6</v>
      </c>
      <c r="F578" s="14">
        <v>0.7</v>
      </c>
      <c r="G578" s="13" t="s">
        <v>14874</v>
      </c>
      <c r="H578" s="14">
        <v>40</v>
      </c>
      <c r="I578" s="15" t="s">
        <v>32</v>
      </c>
      <c r="J578" s="16">
        <v>106.5</v>
      </c>
      <c r="K578" s="16">
        <v>17.75</v>
      </c>
      <c r="L578" s="17" t="s">
        <v>368</v>
      </c>
      <c r="M578" s="163" t="str">
        <f>IFERROR(GETPIVOTDATA("Tot. Bottles",'- Ordine Aggregato -'!$A$1,"sku anker",A578),"")</f>
        <v/>
      </c>
      <c r="N578" s="18" t="s">
        <v>67</v>
      </c>
      <c r="O578" s="19" t="str">
        <f t="shared" si="8"/>
        <v>Order online</v>
      </c>
      <c r="P578" s="97" t="s">
        <v>35</v>
      </c>
      <c r="Q578" s="13" t="s">
        <v>1911</v>
      </c>
      <c r="R578" t="s">
        <v>42</v>
      </c>
      <c r="S578" s="20">
        <v>17.75</v>
      </c>
      <c r="T578" s="21" t="s">
        <v>38</v>
      </c>
    </row>
    <row r="579" spans="1:20" x14ac:dyDescent="0.35">
      <c r="A579" s="96" t="s">
        <v>14656</v>
      </c>
      <c r="B579" s="96"/>
      <c r="C579" s="96"/>
      <c r="D579" s="13" t="s">
        <v>1913</v>
      </c>
      <c r="E579" s="13">
        <v>6</v>
      </c>
      <c r="F579" s="14">
        <v>0.7</v>
      </c>
      <c r="G579" s="13" t="s">
        <v>46</v>
      </c>
      <c r="H579" s="14">
        <v>47</v>
      </c>
      <c r="I579" s="15" t="s">
        <v>32</v>
      </c>
      <c r="J579" s="16">
        <v>100.5</v>
      </c>
      <c r="K579" s="16">
        <v>16.75</v>
      </c>
      <c r="L579" s="17" t="s">
        <v>368</v>
      </c>
      <c r="M579" s="163" t="str">
        <f>IFERROR(GETPIVOTDATA("Tot. Bottles",'- Ordine Aggregato -'!$A$1,"sku anker",A579),"")</f>
        <v/>
      </c>
      <c r="N579" s="18" t="s">
        <v>42</v>
      </c>
      <c r="O579" s="19" t="str">
        <f t="shared" si="8"/>
        <v>Order online</v>
      </c>
      <c r="P579" s="97" t="s">
        <v>385</v>
      </c>
      <c r="Q579" s="13" t="s">
        <v>1914</v>
      </c>
      <c r="R579" t="s">
        <v>1915</v>
      </c>
      <c r="S579" s="20">
        <v>0</v>
      </c>
      <c r="T579" s="21" t="s">
        <v>38</v>
      </c>
    </row>
    <row r="580" spans="1:20" x14ac:dyDescent="0.35">
      <c r="A580" s="96" t="s">
        <v>1912</v>
      </c>
      <c r="D580" s="13" t="s">
        <v>1913</v>
      </c>
      <c r="E580" s="13">
        <v>6</v>
      </c>
      <c r="F580" s="14">
        <v>0.7</v>
      </c>
      <c r="G580" s="13" t="s">
        <v>14874</v>
      </c>
      <c r="H580" s="14">
        <v>47</v>
      </c>
      <c r="I580" s="15" t="s">
        <v>32</v>
      </c>
      <c r="J580" s="16">
        <v>100.5</v>
      </c>
      <c r="K580" s="16">
        <v>16.75</v>
      </c>
      <c r="L580" s="17" t="s">
        <v>368</v>
      </c>
      <c r="M580" s="163" t="str">
        <f>IFERROR(GETPIVOTDATA("Tot. Bottles",'- Ordine Aggregato -'!$A$1,"sku anker",A580),"")</f>
        <v/>
      </c>
      <c r="N580" s="18" t="s">
        <v>34</v>
      </c>
      <c r="O580" s="19" t="str">
        <f t="shared" si="8"/>
        <v>Order online</v>
      </c>
      <c r="P580" s="97" t="s">
        <v>385</v>
      </c>
      <c r="Q580" s="13" t="s">
        <v>1914</v>
      </c>
      <c r="R580" t="s">
        <v>1915</v>
      </c>
      <c r="S580" s="20">
        <v>0</v>
      </c>
      <c r="T580" s="21" t="s">
        <v>38</v>
      </c>
    </row>
    <row r="581" spans="1:20" x14ac:dyDescent="0.35">
      <c r="A581" s="96" t="s">
        <v>1916</v>
      </c>
      <c r="B581" s="96"/>
      <c r="C581" s="96"/>
      <c r="D581" s="13" t="s">
        <v>1917</v>
      </c>
      <c r="E581" s="13">
        <v>6</v>
      </c>
      <c r="F581" s="14">
        <v>0.7</v>
      </c>
      <c r="G581" s="13" t="s">
        <v>14874</v>
      </c>
      <c r="H581" s="14">
        <v>38</v>
      </c>
      <c r="I581" s="15" t="s">
        <v>32</v>
      </c>
      <c r="J581" s="16">
        <v>101.69999999999999</v>
      </c>
      <c r="K581" s="16">
        <v>16.95</v>
      </c>
      <c r="L581" s="17" t="s">
        <v>690</v>
      </c>
      <c r="M581" s="163" t="str">
        <f>IFERROR(GETPIVOTDATA("Tot. Bottles",'- Ordine Aggregato -'!$A$1,"sku anker",A581),"")</f>
        <v/>
      </c>
      <c r="N581" s="18" t="s">
        <v>42</v>
      </c>
      <c r="O581" s="19" t="str">
        <f t="shared" si="8"/>
        <v>Order online</v>
      </c>
      <c r="P581" s="97" t="s">
        <v>68</v>
      </c>
      <c r="Q581" s="13" t="s">
        <v>1918</v>
      </c>
      <c r="R581" t="s">
        <v>1919</v>
      </c>
      <c r="S581" s="20">
        <v>0</v>
      </c>
      <c r="T581" s="21" t="s">
        <v>38</v>
      </c>
    </row>
    <row r="582" spans="1:20" x14ac:dyDescent="0.35">
      <c r="A582" s="96" t="s">
        <v>1920</v>
      </c>
      <c r="D582" s="13" t="s">
        <v>1921</v>
      </c>
      <c r="E582" s="13">
        <v>6</v>
      </c>
      <c r="F582" s="14">
        <v>0.7</v>
      </c>
      <c r="G582" s="13" t="s">
        <v>46</v>
      </c>
      <c r="H582" s="14">
        <v>42</v>
      </c>
      <c r="I582" s="15" t="s">
        <v>32</v>
      </c>
      <c r="J582" s="16">
        <v>100.80000000000001</v>
      </c>
      <c r="K582" s="16">
        <v>16.8</v>
      </c>
      <c r="L582" s="17" t="s">
        <v>368</v>
      </c>
      <c r="M582" s="163" t="str">
        <f>IFERROR(GETPIVOTDATA("Tot. Bottles",'- Ordine Aggregato -'!$A$1,"sku anker",A582),"")</f>
        <v/>
      </c>
      <c r="N582" s="18" t="s">
        <v>42</v>
      </c>
      <c r="O582" s="19" t="str">
        <f t="shared" si="8"/>
        <v>Order online</v>
      </c>
      <c r="P582" s="97" t="s">
        <v>68</v>
      </c>
      <c r="Q582" s="13" t="s">
        <v>1922</v>
      </c>
      <c r="R582" t="s">
        <v>1923</v>
      </c>
      <c r="S582" s="20">
        <v>0</v>
      </c>
      <c r="T582" s="21" t="s">
        <v>38</v>
      </c>
    </row>
    <row r="583" spans="1:20" x14ac:dyDescent="0.35">
      <c r="A583" s="96" t="s">
        <v>15069</v>
      </c>
      <c r="D583" s="13" t="s">
        <v>15070</v>
      </c>
      <c r="E583" s="13">
        <v>15</v>
      </c>
      <c r="F583" s="14">
        <v>0.1</v>
      </c>
      <c r="G583" s="13" t="s">
        <v>46</v>
      </c>
      <c r="H583" s="14">
        <v>42</v>
      </c>
      <c r="I583" s="15" t="s">
        <v>32</v>
      </c>
      <c r="J583" s="16">
        <v>16.5</v>
      </c>
      <c r="K583" s="16">
        <v>1.1000000000000001</v>
      </c>
      <c r="L583" s="17" t="s">
        <v>368</v>
      </c>
      <c r="M583" s="163" t="str">
        <f>IFERROR(GETPIVOTDATA("Tot. Bottles",'- Ordine Aggregato -'!$A$1,"sku anker",A583),"")</f>
        <v/>
      </c>
      <c r="N583" s="18" t="s">
        <v>42</v>
      </c>
      <c r="O583" s="19" t="str">
        <f t="shared" si="8"/>
        <v>Order online</v>
      </c>
      <c r="P583" s="97" t="s">
        <v>68</v>
      </c>
      <c r="Q583" s="13" t="s">
        <v>15071</v>
      </c>
      <c r="R583" t="s">
        <v>15072</v>
      </c>
      <c r="S583" s="20">
        <v>0</v>
      </c>
      <c r="T583" s="21" t="s">
        <v>38</v>
      </c>
    </row>
    <row r="584" spans="1:20" x14ac:dyDescent="0.35">
      <c r="A584" s="96" t="s">
        <v>1924</v>
      </c>
      <c r="D584" s="13" t="s">
        <v>1925</v>
      </c>
      <c r="E584" s="13">
        <v>6</v>
      </c>
      <c r="F584" s="14">
        <v>0.75</v>
      </c>
      <c r="G584" s="13" t="s">
        <v>46</v>
      </c>
      <c r="H584" s="14">
        <v>12.5</v>
      </c>
      <c r="I584" s="15" t="s">
        <v>32</v>
      </c>
      <c r="J584" s="16">
        <v>20.700000000000003</v>
      </c>
      <c r="K584" s="16">
        <v>3.45</v>
      </c>
      <c r="L584" s="17" t="s">
        <v>704</v>
      </c>
      <c r="M584" s="163" t="str">
        <f>IFERROR(GETPIVOTDATA("Tot. Bottles",'- Ordine Aggregato -'!$A$1,"sku anker",A584),"")</f>
        <v/>
      </c>
      <c r="N584" s="18" t="s">
        <v>42</v>
      </c>
      <c r="O584" s="19" t="str">
        <f t="shared" si="8"/>
        <v>Order online</v>
      </c>
      <c r="P584" s="97" t="s">
        <v>35</v>
      </c>
      <c r="Q584" s="13" t="s">
        <v>1926</v>
      </c>
      <c r="R584" t="s">
        <v>42</v>
      </c>
      <c r="S584" s="20">
        <v>0</v>
      </c>
      <c r="T584" s="21" t="s">
        <v>38</v>
      </c>
    </row>
    <row r="585" spans="1:20" x14ac:dyDescent="0.35">
      <c r="A585" s="96" t="s">
        <v>1927</v>
      </c>
      <c r="D585" s="13" t="s">
        <v>1928</v>
      </c>
      <c r="E585" s="13">
        <v>6</v>
      </c>
      <c r="F585" s="14">
        <v>1</v>
      </c>
      <c r="G585" s="13" t="s">
        <v>31</v>
      </c>
      <c r="H585" s="14">
        <v>35</v>
      </c>
      <c r="I585" s="15" t="s">
        <v>32</v>
      </c>
      <c r="J585" s="16">
        <v>27</v>
      </c>
      <c r="K585" s="16">
        <v>4.5</v>
      </c>
      <c r="L585" s="17" t="s">
        <v>690</v>
      </c>
      <c r="M585" s="163" t="str">
        <f>IFERROR(GETPIVOTDATA("Tot. Bottles",'- Ordine Aggregato -'!$A$1,"sku anker",A585),"")</f>
        <v/>
      </c>
      <c r="N585" s="18" t="s">
        <v>42</v>
      </c>
      <c r="O585" s="19" t="str">
        <f t="shared" si="8"/>
        <v>Order online</v>
      </c>
      <c r="P585" s="97" t="s">
        <v>68</v>
      </c>
      <c r="Q585" s="13" t="s">
        <v>1929</v>
      </c>
      <c r="R585" t="s">
        <v>1930</v>
      </c>
      <c r="S585" s="20">
        <v>0</v>
      </c>
      <c r="T585" s="21" t="s">
        <v>38</v>
      </c>
    </row>
    <row r="586" spans="1:20" x14ac:dyDescent="0.35">
      <c r="A586" s="96" t="s">
        <v>1931</v>
      </c>
      <c r="D586" s="13" t="s">
        <v>1932</v>
      </c>
      <c r="E586" s="13">
        <v>6</v>
      </c>
      <c r="F586" s="14">
        <v>0.5</v>
      </c>
      <c r="G586" s="13" t="s">
        <v>14874</v>
      </c>
      <c r="H586" s="14">
        <v>35</v>
      </c>
      <c r="I586" s="15" t="s">
        <v>32</v>
      </c>
      <c r="J586" s="16">
        <v>19.200000000000003</v>
      </c>
      <c r="K586" s="16">
        <v>3.2</v>
      </c>
      <c r="L586" s="17" t="s">
        <v>690</v>
      </c>
      <c r="M586" s="163" t="str">
        <f>IFERROR(GETPIVOTDATA("Tot. Bottles",'- Ordine Aggregato -'!$A$1,"sku anker",A586),"")</f>
        <v/>
      </c>
      <c r="N586" s="18" t="s">
        <v>42</v>
      </c>
      <c r="O586" s="19" t="str">
        <f t="shared" si="8"/>
        <v>Order online</v>
      </c>
      <c r="P586" s="97" t="s">
        <v>68</v>
      </c>
      <c r="Q586" s="13" t="s">
        <v>1933</v>
      </c>
      <c r="R586" t="s">
        <v>1934</v>
      </c>
      <c r="S586" s="20">
        <v>0</v>
      </c>
      <c r="T586" s="21" t="s">
        <v>38</v>
      </c>
    </row>
    <row r="587" spans="1:20" x14ac:dyDescent="0.35">
      <c r="A587" s="13" t="s">
        <v>1935</v>
      </c>
      <c r="B587" s="13"/>
      <c r="C587" s="13"/>
      <c r="D587" s="13" t="s">
        <v>1932</v>
      </c>
      <c r="E587" s="13">
        <v>6</v>
      </c>
      <c r="F587" s="14">
        <v>1</v>
      </c>
      <c r="G587" s="13" t="s">
        <v>31</v>
      </c>
      <c r="H587" s="14">
        <v>35</v>
      </c>
      <c r="I587" s="15" t="s">
        <v>32</v>
      </c>
      <c r="J587" s="16">
        <v>24</v>
      </c>
      <c r="K587" s="16">
        <v>4</v>
      </c>
      <c r="L587" s="17" t="s">
        <v>690</v>
      </c>
      <c r="M587" s="163" t="str">
        <f>IFERROR(GETPIVOTDATA("Tot. Bottles",'- Ordine Aggregato -'!$A$1,"sku anker",A587),"")</f>
        <v/>
      </c>
      <c r="N587" s="18" t="s">
        <v>42</v>
      </c>
      <c r="O587" s="19" t="str">
        <f t="shared" si="8"/>
        <v>Order online</v>
      </c>
      <c r="P587" s="97" t="s">
        <v>68</v>
      </c>
      <c r="Q587" s="13" t="s">
        <v>1936</v>
      </c>
      <c r="R587" t="s">
        <v>1937</v>
      </c>
      <c r="S587" s="20">
        <v>0</v>
      </c>
      <c r="T587" s="21" t="s">
        <v>38</v>
      </c>
    </row>
    <row r="588" spans="1:20" x14ac:dyDescent="0.35">
      <c r="A588" s="13" t="s">
        <v>1938</v>
      </c>
      <c r="B588" s="13"/>
      <c r="C588" s="13"/>
      <c r="D588" s="13" t="s">
        <v>1939</v>
      </c>
      <c r="E588" s="13">
        <v>6</v>
      </c>
      <c r="F588" s="14">
        <v>1</v>
      </c>
      <c r="G588" s="13" t="s">
        <v>31</v>
      </c>
      <c r="H588" s="14">
        <v>38</v>
      </c>
      <c r="I588" s="15" t="s">
        <v>32</v>
      </c>
      <c r="J588" s="16">
        <v>31.5</v>
      </c>
      <c r="K588" s="16">
        <v>5.25</v>
      </c>
      <c r="L588" s="17" t="s">
        <v>690</v>
      </c>
      <c r="M588" s="163" t="str">
        <f>IFERROR(GETPIVOTDATA("Tot. Bottles",'- Ordine Aggregato -'!$A$1,"sku anker",A588),"")</f>
        <v/>
      </c>
      <c r="N588" s="18" t="s">
        <v>42</v>
      </c>
      <c r="O588" s="19" t="str">
        <f t="shared" si="8"/>
        <v>Order online</v>
      </c>
      <c r="P588" s="97" t="s">
        <v>68</v>
      </c>
      <c r="Q588" s="13" t="s">
        <v>1940</v>
      </c>
      <c r="R588" t="s">
        <v>1941</v>
      </c>
      <c r="S588" s="20">
        <v>0</v>
      </c>
      <c r="T588" s="21" t="s">
        <v>38</v>
      </c>
    </row>
    <row r="589" spans="1:20" x14ac:dyDescent="0.35">
      <c r="A589" s="13" t="s">
        <v>1942</v>
      </c>
      <c r="B589" s="13"/>
      <c r="C589" s="13"/>
      <c r="D589" s="13" t="s">
        <v>1943</v>
      </c>
      <c r="E589" s="13">
        <v>6</v>
      </c>
      <c r="F589" s="14">
        <v>0.5</v>
      </c>
      <c r="G589" s="13" t="s">
        <v>46</v>
      </c>
      <c r="H589" s="14">
        <v>38</v>
      </c>
      <c r="I589" s="15" t="s">
        <v>32</v>
      </c>
      <c r="J589" s="16">
        <v>19.200000000000003</v>
      </c>
      <c r="K589" s="16">
        <v>3.2</v>
      </c>
      <c r="L589" s="17" t="s">
        <v>690</v>
      </c>
      <c r="M589" s="163" t="str">
        <f>IFERROR(GETPIVOTDATA("Tot. Bottles",'- Ordine Aggregato -'!$A$1,"sku anker",A589),"")</f>
        <v/>
      </c>
      <c r="N589" s="18" t="s">
        <v>34</v>
      </c>
      <c r="O589" s="19" t="str">
        <f t="shared" ref="O589:O652" si="9">HYPERLINK("https://www.ankeramsterdamspirits.nl/en/products/"&amp;A589,"Order online")</f>
        <v>Order online</v>
      </c>
      <c r="P589" s="97" t="s">
        <v>68</v>
      </c>
      <c r="Q589" s="13" t="s">
        <v>1944</v>
      </c>
      <c r="R589" t="s">
        <v>1945</v>
      </c>
      <c r="S589" s="20">
        <v>0</v>
      </c>
      <c r="T589" s="21" t="s">
        <v>38</v>
      </c>
    </row>
    <row r="590" spans="1:20" x14ac:dyDescent="0.35">
      <c r="A590" s="96" t="s">
        <v>1946</v>
      </c>
      <c r="D590" s="13" t="s">
        <v>1943</v>
      </c>
      <c r="E590" s="13">
        <v>6</v>
      </c>
      <c r="F590" s="14">
        <v>1</v>
      </c>
      <c r="G590" s="13" t="s">
        <v>31</v>
      </c>
      <c r="H590" s="14">
        <v>38</v>
      </c>
      <c r="I590" s="15" t="s">
        <v>32</v>
      </c>
      <c r="J590" s="16">
        <v>27.900000000000002</v>
      </c>
      <c r="K590" s="16">
        <v>4.6500000000000004</v>
      </c>
      <c r="L590" s="17" t="s">
        <v>690</v>
      </c>
      <c r="M590" s="163" t="str">
        <f>IFERROR(GETPIVOTDATA("Tot. Bottles",'- Ordine Aggregato -'!$A$1,"sku anker",A590),"")</f>
        <v/>
      </c>
      <c r="N590" s="18" t="s">
        <v>42</v>
      </c>
      <c r="O590" s="19" t="str">
        <f t="shared" si="9"/>
        <v>Order online</v>
      </c>
      <c r="P590" s="97" t="s">
        <v>68</v>
      </c>
      <c r="Q590" s="13" t="s">
        <v>1947</v>
      </c>
      <c r="R590" t="s">
        <v>1948</v>
      </c>
      <c r="S590" s="20">
        <v>0</v>
      </c>
      <c r="T590" s="21" t="s">
        <v>38</v>
      </c>
    </row>
    <row r="591" spans="1:20" x14ac:dyDescent="0.35">
      <c r="A591" s="13" t="s">
        <v>1949</v>
      </c>
      <c r="B591" s="13"/>
      <c r="C591" s="13"/>
      <c r="D591" s="13" t="s">
        <v>1950</v>
      </c>
      <c r="E591" s="13">
        <v>6</v>
      </c>
      <c r="F591" s="14">
        <v>0.75</v>
      </c>
      <c r="G591" s="13" t="s">
        <v>14874</v>
      </c>
      <c r="H591" s="14">
        <v>12</v>
      </c>
      <c r="I591" s="15" t="s">
        <v>32</v>
      </c>
      <c r="J591" s="16">
        <v>249</v>
      </c>
      <c r="K591" s="16">
        <v>41.5</v>
      </c>
      <c r="L591" s="17" t="s">
        <v>863</v>
      </c>
      <c r="M591" s="163" t="str">
        <f>IFERROR(GETPIVOTDATA("Tot. Bottles",'- Ordine Aggregato -'!$A$1,"sku anker",A591),"")</f>
        <v/>
      </c>
      <c r="N591" s="18" t="s">
        <v>42</v>
      </c>
      <c r="O591" s="19" t="str">
        <f t="shared" si="9"/>
        <v>Order online</v>
      </c>
      <c r="P591" s="97" t="s">
        <v>225</v>
      </c>
      <c r="Q591" s="13" t="s">
        <v>1951</v>
      </c>
      <c r="R591" t="s">
        <v>1952</v>
      </c>
      <c r="S591" s="20">
        <v>0</v>
      </c>
      <c r="T591" s="21" t="s">
        <v>38</v>
      </c>
    </row>
    <row r="592" spans="1:20" x14ac:dyDescent="0.35">
      <c r="A592" s="96" t="s">
        <v>15073</v>
      </c>
      <c r="B592" s="96"/>
      <c r="C592" s="96"/>
      <c r="D592" s="13" t="s">
        <v>1950</v>
      </c>
      <c r="E592" s="13">
        <v>3</v>
      </c>
      <c r="F592" s="14">
        <v>1.5</v>
      </c>
      <c r="G592" s="13" t="s">
        <v>14874</v>
      </c>
      <c r="H592" s="14">
        <v>12</v>
      </c>
      <c r="I592" s="15" t="s">
        <v>32</v>
      </c>
      <c r="J592" s="16">
        <v>277.5</v>
      </c>
      <c r="K592" s="16">
        <v>92.5</v>
      </c>
      <c r="L592" s="17" t="s">
        <v>863</v>
      </c>
      <c r="M592" s="163" t="str">
        <f>IFERROR(GETPIVOTDATA("Tot. Bottles",'- Ordine Aggregato -'!$A$1,"sku anker",A592),"")</f>
        <v/>
      </c>
      <c r="N592" s="18" t="s">
        <v>42</v>
      </c>
      <c r="O592" s="19" t="str">
        <f t="shared" si="9"/>
        <v>Order online</v>
      </c>
      <c r="P592" s="97" t="s">
        <v>225</v>
      </c>
      <c r="Q592" s="13" t="s">
        <v>15074</v>
      </c>
      <c r="R592" t="s">
        <v>1954</v>
      </c>
      <c r="S592" s="20">
        <v>0</v>
      </c>
      <c r="T592" s="21" t="s">
        <v>38</v>
      </c>
    </row>
    <row r="593" spans="1:20" x14ac:dyDescent="0.35">
      <c r="A593" s="96" t="s">
        <v>1955</v>
      </c>
      <c r="B593" s="96"/>
      <c r="C593" s="96"/>
      <c r="D593" s="13" t="s">
        <v>1956</v>
      </c>
      <c r="E593" s="13">
        <v>6</v>
      </c>
      <c r="F593" s="14">
        <v>0.75</v>
      </c>
      <c r="G593" s="13" t="s">
        <v>46</v>
      </c>
      <c r="H593" s="14">
        <v>12</v>
      </c>
      <c r="I593" s="15" t="s">
        <v>32</v>
      </c>
      <c r="J593" s="16">
        <v>255</v>
      </c>
      <c r="K593" s="16">
        <v>42.5</v>
      </c>
      <c r="L593" s="17" t="s">
        <v>863</v>
      </c>
      <c r="M593" s="163" t="str">
        <f>IFERROR(GETPIVOTDATA("Tot. Bottles",'- Ordine Aggregato -'!$A$1,"sku anker",A593),"")</f>
        <v/>
      </c>
      <c r="N593" s="18" t="s">
        <v>42</v>
      </c>
      <c r="O593" s="19" t="str">
        <f t="shared" si="9"/>
        <v>Order online</v>
      </c>
      <c r="P593" s="97" t="s">
        <v>225</v>
      </c>
      <c r="Q593" s="13" t="s">
        <v>1951</v>
      </c>
      <c r="R593" t="s">
        <v>1957</v>
      </c>
      <c r="S593" s="20">
        <v>0</v>
      </c>
      <c r="T593" s="21" t="s">
        <v>38</v>
      </c>
    </row>
    <row r="594" spans="1:20" x14ac:dyDescent="0.35">
      <c r="A594" s="96" t="s">
        <v>1958</v>
      </c>
      <c r="D594" s="13" t="s">
        <v>1959</v>
      </c>
      <c r="E594" s="13">
        <v>6</v>
      </c>
      <c r="F594" s="14">
        <v>0.75</v>
      </c>
      <c r="G594" s="13" t="s">
        <v>46</v>
      </c>
      <c r="H594" s="14">
        <v>12</v>
      </c>
      <c r="I594" s="15" t="s">
        <v>32</v>
      </c>
      <c r="J594" s="16">
        <v>312</v>
      </c>
      <c r="K594" s="16">
        <v>52</v>
      </c>
      <c r="L594" s="17" t="s">
        <v>863</v>
      </c>
      <c r="M594" s="163" t="str">
        <f>IFERROR(GETPIVOTDATA("Tot. Bottles",'- Ordine Aggregato -'!$A$1,"sku anker",A594),"")</f>
        <v/>
      </c>
      <c r="N594" s="18" t="s">
        <v>42</v>
      </c>
      <c r="O594" s="19" t="str">
        <f t="shared" si="9"/>
        <v>Order online</v>
      </c>
      <c r="P594" s="97" t="s">
        <v>225</v>
      </c>
      <c r="Q594" s="13" t="s">
        <v>1960</v>
      </c>
      <c r="R594" t="s">
        <v>1961</v>
      </c>
      <c r="S594" s="20">
        <v>0</v>
      </c>
      <c r="T594" s="21" t="s">
        <v>38</v>
      </c>
    </row>
    <row r="595" spans="1:20" x14ac:dyDescent="0.35">
      <c r="A595" s="96" t="s">
        <v>1962</v>
      </c>
      <c r="D595" s="13" t="s">
        <v>1963</v>
      </c>
      <c r="E595" s="13">
        <v>6</v>
      </c>
      <c r="F595" s="14">
        <v>0.75</v>
      </c>
      <c r="G595" s="13" t="s">
        <v>31</v>
      </c>
      <c r="H595" s="14">
        <v>12</v>
      </c>
      <c r="I595" s="15" t="s">
        <v>32</v>
      </c>
      <c r="J595" s="16">
        <v>246</v>
      </c>
      <c r="K595" s="16">
        <v>41</v>
      </c>
      <c r="L595" s="17" t="s">
        <v>863</v>
      </c>
      <c r="M595" s="163" t="str">
        <f>IFERROR(GETPIVOTDATA("Tot. Bottles",'- Ordine Aggregato -'!$A$1,"sku anker",A595),"")</f>
        <v/>
      </c>
      <c r="N595" s="18" t="s">
        <v>42</v>
      </c>
      <c r="O595" s="19" t="str">
        <f t="shared" si="9"/>
        <v>Order online</v>
      </c>
      <c r="P595" s="97" t="s">
        <v>225</v>
      </c>
      <c r="Q595" s="13" t="s">
        <v>1964</v>
      </c>
      <c r="R595" t="s">
        <v>1965</v>
      </c>
      <c r="S595" s="20">
        <v>0</v>
      </c>
      <c r="T595" s="21" t="s">
        <v>38</v>
      </c>
    </row>
    <row r="596" spans="1:20" x14ac:dyDescent="0.35">
      <c r="A596" s="96" t="s">
        <v>1966</v>
      </c>
      <c r="B596" s="96"/>
      <c r="C596" s="96"/>
      <c r="D596" s="13" t="s">
        <v>1967</v>
      </c>
      <c r="E596" s="13">
        <v>3</v>
      </c>
      <c r="F596" s="14">
        <v>1.5</v>
      </c>
      <c r="G596" s="13" t="s">
        <v>46</v>
      </c>
      <c r="H596" s="14">
        <v>12</v>
      </c>
      <c r="I596" s="15" t="s">
        <v>32</v>
      </c>
      <c r="J596" s="16">
        <v>264</v>
      </c>
      <c r="K596" s="16">
        <v>88</v>
      </c>
      <c r="L596" s="17" t="s">
        <v>863</v>
      </c>
      <c r="M596" s="163" t="str">
        <f>IFERROR(GETPIVOTDATA("Tot. Bottles",'- Ordine Aggregato -'!$A$1,"sku anker",A596),"")</f>
        <v/>
      </c>
      <c r="N596" s="18" t="s">
        <v>42</v>
      </c>
      <c r="O596" s="19" t="str">
        <f t="shared" si="9"/>
        <v>Order online</v>
      </c>
      <c r="P596" s="97" t="s">
        <v>225</v>
      </c>
      <c r="Q596" s="13" t="s">
        <v>1953</v>
      </c>
      <c r="R596" t="s">
        <v>1954</v>
      </c>
      <c r="S596" s="20">
        <v>0</v>
      </c>
      <c r="T596" s="21" t="s">
        <v>38</v>
      </c>
    </row>
    <row r="597" spans="1:20" x14ac:dyDescent="0.35">
      <c r="A597" s="96" t="s">
        <v>1968</v>
      </c>
      <c r="B597" s="96"/>
      <c r="C597" s="96"/>
      <c r="D597" s="13" t="s">
        <v>1969</v>
      </c>
      <c r="E597" s="13">
        <v>6</v>
      </c>
      <c r="F597" s="14">
        <v>0.7</v>
      </c>
      <c r="G597" s="13" t="s">
        <v>31</v>
      </c>
      <c r="H597" s="14">
        <v>15</v>
      </c>
      <c r="I597" s="15" t="s">
        <v>32</v>
      </c>
      <c r="J597" s="16">
        <v>22.5</v>
      </c>
      <c r="K597" s="16">
        <v>3.75</v>
      </c>
      <c r="L597" s="17" t="s">
        <v>551</v>
      </c>
      <c r="M597" s="163" t="str">
        <f>IFERROR(GETPIVOTDATA("Tot. Bottles",'- Ordine Aggregato -'!$A$1,"sku anker",A597),"")</f>
        <v/>
      </c>
      <c r="N597" s="18" t="s">
        <v>42</v>
      </c>
      <c r="O597" s="19" t="str">
        <f t="shared" si="9"/>
        <v>Order online</v>
      </c>
      <c r="P597" s="97" t="s">
        <v>68</v>
      </c>
      <c r="Q597" s="13" t="s">
        <v>1970</v>
      </c>
      <c r="R597" t="s">
        <v>1971</v>
      </c>
      <c r="S597" s="20">
        <v>0</v>
      </c>
      <c r="T597" s="21" t="s">
        <v>38</v>
      </c>
    </row>
    <row r="598" spans="1:20" x14ac:dyDescent="0.35">
      <c r="A598" s="96" t="s">
        <v>1972</v>
      </c>
      <c r="D598" s="13" t="s">
        <v>1973</v>
      </c>
      <c r="E598" s="13">
        <v>6</v>
      </c>
      <c r="F598" s="14">
        <v>0.7</v>
      </c>
      <c r="G598" s="13" t="s">
        <v>31</v>
      </c>
      <c r="H598" s="14">
        <v>24</v>
      </c>
      <c r="I598" s="15" t="s">
        <v>32</v>
      </c>
      <c r="J598" s="16">
        <v>26.099999999999998</v>
      </c>
      <c r="K598" s="16">
        <v>4.3499999999999996</v>
      </c>
      <c r="L598" s="17" t="s">
        <v>399</v>
      </c>
      <c r="M598" s="163" t="str">
        <f>IFERROR(GETPIVOTDATA("Tot. Bottles",'- Ordine Aggregato -'!$A$1,"sku anker",A598),"")</f>
        <v/>
      </c>
      <c r="N598" s="18" t="s">
        <v>67</v>
      </c>
      <c r="O598" s="19" t="str">
        <f t="shared" si="9"/>
        <v>Order online</v>
      </c>
      <c r="P598" s="97" t="s">
        <v>68</v>
      </c>
      <c r="Q598" s="13" t="s">
        <v>1974</v>
      </c>
      <c r="R598" t="s">
        <v>1975</v>
      </c>
      <c r="S598" s="20">
        <v>4.3499999999999996</v>
      </c>
      <c r="T598" s="21" t="s">
        <v>38</v>
      </c>
    </row>
    <row r="599" spans="1:20" x14ac:dyDescent="0.35">
      <c r="A599" s="13" t="s">
        <v>1976</v>
      </c>
      <c r="B599" s="13"/>
      <c r="C599" s="13"/>
      <c r="D599" s="13" t="s">
        <v>1977</v>
      </c>
      <c r="E599" s="13">
        <v>6</v>
      </c>
      <c r="F599" s="14">
        <v>0.7</v>
      </c>
      <c r="G599" s="13" t="s">
        <v>31</v>
      </c>
      <c r="H599" s="14">
        <v>24</v>
      </c>
      <c r="I599" s="15" t="s">
        <v>32</v>
      </c>
      <c r="J599" s="16">
        <v>27.299999999999997</v>
      </c>
      <c r="K599" s="16">
        <v>4.55</v>
      </c>
      <c r="L599" s="17" t="s">
        <v>502</v>
      </c>
      <c r="M599" s="163" t="str">
        <f>IFERROR(GETPIVOTDATA("Tot. Bottles",'- Ordine Aggregato -'!$A$1,"sku anker",A599),"")</f>
        <v/>
      </c>
      <c r="N599" s="18" t="s">
        <v>34</v>
      </c>
      <c r="O599" s="19" t="str">
        <f t="shared" si="9"/>
        <v>Order online</v>
      </c>
      <c r="P599" s="97" t="s">
        <v>68</v>
      </c>
      <c r="Q599" s="13" t="s">
        <v>1978</v>
      </c>
      <c r="R599" t="s">
        <v>1979</v>
      </c>
      <c r="S599" s="20">
        <v>0</v>
      </c>
      <c r="T599" s="21" t="s">
        <v>38</v>
      </c>
    </row>
    <row r="600" spans="1:20" x14ac:dyDescent="0.35">
      <c r="A600" s="96" t="s">
        <v>1980</v>
      </c>
      <c r="B600" s="96"/>
      <c r="C600" s="96"/>
      <c r="D600" s="13" t="s">
        <v>1981</v>
      </c>
      <c r="E600" s="13">
        <v>6</v>
      </c>
      <c r="F600" s="14">
        <v>0.7</v>
      </c>
      <c r="G600" s="13" t="s">
        <v>31</v>
      </c>
      <c r="H600" s="14">
        <v>21</v>
      </c>
      <c r="I600" s="15" t="s">
        <v>32</v>
      </c>
      <c r="J600" s="16">
        <v>27.299999999999997</v>
      </c>
      <c r="K600" s="16">
        <v>4.55</v>
      </c>
      <c r="L600" s="17" t="s">
        <v>502</v>
      </c>
      <c r="M600" s="163" t="str">
        <f>IFERROR(GETPIVOTDATA("Tot. Bottles",'- Ordine Aggregato -'!$A$1,"sku anker",A600),"")</f>
        <v/>
      </c>
      <c r="N600" s="18" t="s">
        <v>42</v>
      </c>
      <c r="O600" s="19" t="str">
        <f t="shared" si="9"/>
        <v>Order online</v>
      </c>
      <c r="P600" s="97" t="s">
        <v>68</v>
      </c>
      <c r="Q600" s="13" t="s">
        <v>1982</v>
      </c>
      <c r="R600" t="s">
        <v>1983</v>
      </c>
      <c r="S600" s="20">
        <v>0</v>
      </c>
      <c r="T600" s="21" t="s">
        <v>38</v>
      </c>
    </row>
    <row r="601" spans="1:20" x14ac:dyDescent="0.35">
      <c r="A601" s="96" t="s">
        <v>14657</v>
      </c>
      <c r="D601" s="13" t="s">
        <v>14658</v>
      </c>
      <c r="E601" s="13">
        <v>6</v>
      </c>
      <c r="F601" s="14">
        <v>0.7</v>
      </c>
      <c r="G601" s="13" t="s">
        <v>46</v>
      </c>
      <c r="H601" s="14">
        <v>17</v>
      </c>
      <c r="I601" s="15" t="s">
        <v>32</v>
      </c>
      <c r="J601" s="16">
        <v>27.299999999999997</v>
      </c>
      <c r="K601" s="16">
        <v>4.55</v>
      </c>
      <c r="L601" s="17" t="s">
        <v>502</v>
      </c>
      <c r="M601" s="163" t="str">
        <f>IFERROR(GETPIVOTDATA("Tot. Bottles",'- Ordine Aggregato -'!$A$1,"sku anker",A601),"")</f>
        <v/>
      </c>
      <c r="N601" s="18" t="s">
        <v>42</v>
      </c>
      <c r="O601" s="19" t="str">
        <f t="shared" si="9"/>
        <v>Order online</v>
      </c>
      <c r="P601" s="97" t="s">
        <v>68</v>
      </c>
      <c r="Q601" s="13" t="s">
        <v>15075</v>
      </c>
      <c r="R601" t="s">
        <v>15076</v>
      </c>
      <c r="S601" s="20">
        <v>0</v>
      </c>
      <c r="T601" s="21" t="s">
        <v>38</v>
      </c>
    </row>
    <row r="602" spans="1:20" x14ac:dyDescent="0.35">
      <c r="A602" s="96" t="s">
        <v>1984</v>
      </c>
      <c r="B602" s="96"/>
      <c r="C602" s="96"/>
      <c r="D602" s="13" t="s">
        <v>1985</v>
      </c>
      <c r="E602" s="13">
        <v>6</v>
      </c>
      <c r="F602" s="14">
        <v>0.7</v>
      </c>
      <c r="G602" s="13" t="s">
        <v>46</v>
      </c>
      <c r="H602" s="14">
        <v>24</v>
      </c>
      <c r="I602" s="15" t="s">
        <v>32</v>
      </c>
      <c r="J602" s="16">
        <v>26.700000000000003</v>
      </c>
      <c r="K602" s="16">
        <v>4.45</v>
      </c>
      <c r="L602" s="17" t="s">
        <v>399</v>
      </c>
      <c r="M602" s="163" t="str">
        <f>IFERROR(GETPIVOTDATA("Tot. Bottles",'- Ordine Aggregato -'!$A$1,"sku anker",A602),"")</f>
        <v/>
      </c>
      <c r="N602" s="18" t="s">
        <v>42</v>
      </c>
      <c r="O602" s="19" t="str">
        <f t="shared" si="9"/>
        <v>Order online</v>
      </c>
      <c r="P602" s="97" t="s">
        <v>68</v>
      </c>
      <c r="Q602" s="13" t="s">
        <v>1986</v>
      </c>
      <c r="R602" t="s">
        <v>1987</v>
      </c>
      <c r="S602" s="20">
        <v>0</v>
      </c>
      <c r="T602" s="21" t="s">
        <v>38</v>
      </c>
    </row>
    <row r="603" spans="1:20" x14ac:dyDescent="0.35">
      <c r="A603" s="96" t="s">
        <v>1988</v>
      </c>
      <c r="B603" s="96"/>
      <c r="C603" s="96"/>
      <c r="D603" s="13" t="s">
        <v>1989</v>
      </c>
      <c r="E603" s="13">
        <v>6</v>
      </c>
      <c r="F603" s="14">
        <v>0.7</v>
      </c>
      <c r="G603" s="13" t="s">
        <v>31</v>
      </c>
      <c r="H603" s="14">
        <v>24</v>
      </c>
      <c r="I603" s="15" t="s">
        <v>32</v>
      </c>
      <c r="J603" s="16">
        <v>26.700000000000003</v>
      </c>
      <c r="K603" s="16">
        <v>4.45</v>
      </c>
      <c r="L603" s="17" t="s">
        <v>502</v>
      </c>
      <c r="M603" s="163" t="str">
        <f>IFERROR(GETPIVOTDATA("Tot. Bottles",'- Ordine Aggregato -'!$A$1,"sku anker",A603),"")</f>
        <v/>
      </c>
      <c r="N603" s="18" t="s">
        <v>42</v>
      </c>
      <c r="O603" s="19" t="str">
        <f t="shared" si="9"/>
        <v>Order online</v>
      </c>
      <c r="P603" s="97" t="s">
        <v>68</v>
      </c>
      <c r="Q603" s="13" t="s">
        <v>1990</v>
      </c>
      <c r="R603" t="s">
        <v>1991</v>
      </c>
      <c r="S603" s="20">
        <v>0</v>
      </c>
      <c r="T603" s="21" t="s">
        <v>38</v>
      </c>
    </row>
    <row r="604" spans="1:20" x14ac:dyDescent="0.35">
      <c r="A604" s="13" t="s">
        <v>1992</v>
      </c>
      <c r="B604" s="13"/>
      <c r="C604" s="13"/>
      <c r="D604" s="13" t="s">
        <v>1993</v>
      </c>
      <c r="E604" s="13">
        <v>6</v>
      </c>
      <c r="F604" s="14">
        <v>0.7</v>
      </c>
      <c r="G604" s="13" t="s">
        <v>31</v>
      </c>
      <c r="H604" s="14">
        <v>17</v>
      </c>
      <c r="I604" s="15" t="s">
        <v>32</v>
      </c>
      <c r="J604" s="16">
        <v>25.5</v>
      </c>
      <c r="K604" s="16">
        <v>4.25</v>
      </c>
      <c r="L604" s="17" t="s">
        <v>502</v>
      </c>
      <c r="M604" s="163" t="str">
        <f>IFERROR(GETPIVOTDATA("Tot. Bottles",'- Ordine Aggregato -'!$A$1,"sku anker",A604),"")</f>
        <v/>
      </c>
      <c r="N604" s="18" t="s">
        <v>67</v>
      </c>
      <c r="O604" s="19" t="str">
        <f t="shared" si="9"/>
        <v>Order online</v>
      </c>
      <c r="P604" s="97" t="s">
        <v>68</v>
      </c>
      <c r="Q604" s="13" t="s">
        <v>1994</v>
      </c>
      <c r="R604" t="s">
        <v>1995</v>
      </c>
      <c r="S604" s="20">
        <v>4.25</v>
      </c>
      <c r="T604" s="21" t="s">
        <v>38</v>
      </c>
    </row>
    <row r="605" spans="1:20" x14ac:dyDescent="0.35">
      <c r="A605" s="13" t="s">
        <v>1996</v>
      </c>
      <c r="B605" s="13"/>
      <c r="C605" s="13"/>
      <c r="D605" s="13" t="s">
        <v>1997</v>
      </c>
      <c r="E605" s="13">
        <v>12</v>
      </c>
      <c r="F605" s="14">
        <v>0.05</v>
      </c>
      <c r="G605" s="13" t="s">
        <v>14874</v>
      </c>
      <c r="H605" s="14">
        <v>38</v>
      </c>
      <c r="I605" s="15" t="s">
        <v>32</v>
      </c>
      <c r="J605" s="16">
        <v>24</v>
      </c>
      <c r="K605" s="16">
        <v>2</v>
      </c>
      <c r="L605" s="17" t="s">
        <v>690</v>
      </c>
      <c r="M605" s="163" t="str">
        <f>IFERROR(GETPIVOTDATA("Tot. Bottles",'- Ordine Aggregato -'!$A$1,"sku anker",A605),"")</f>
        <v/>
      </c>
      <c r="N605" s="18" t="s">
        <v>42</v>
      </c>
      <c r="O605" s="19" t="str">
        <f t="shared" si="9"/>
        <v>Order online</v>
      </c>
      <c r="P605" s="97" t="s">
        <v>68</v>
      </c>
      <c r="Q605" s="13" t="s">
        <v>1998</v>
      </c>
      <c r="R605" t="s">
        <v>1999</v>
      </c>
      <c r="S605" s="20">
        <v>0</v>
      </c>
      <c r="T605" s="21" t="s">
        <v>38</v>
      </c>
    </row>
    <row r="606" spans="1:20" x14ac:dyDescent="0.35">
      <c r="A606" s="96" t="s">
        <v>2000</v>
      </c>
      <c r="B606" s="96"/>
      <c r="C606" s="96"/>
      <c r="D606" s="13" t="s">
        <v>1997</v>
      </c>
      <c r="E606" s="13">
        <v>6</v>
      </c>
      <c r="F606" s="14">
        <v>1</v>
      </c>
      <c r="G606" s="13" t="s">
        <v>31</v>
      </c>
      <c r="H606" s="14">
        <v>38</v>
      </c>
      <c r="I606" s="15" t="s">
        <v>32</v>
      </c>
      <c r="J606" s="16">
        <v>50.699999999999996</v>
      </c>
      <c r="K606" s="16">
        <v>8.4499999999999993</v>
      </c>
      <c r="L606" s="17" t="s">
        <v>690</v>
      </c>
      <c r="M606" s="163" t="str">
        <f>IFERROR(GETPIVOTDATA("Tot. Bottles",'- Ordine Aggregato -'!$A$1,"sku anker",A606),"")</f>
        <v/>
      </c>
      <c r="N606" s="18" t="s">
        <v>42</v>
      </c>
      <c r="O606" s="19" t="str">
        <f t="shared" si="9"/>
        <v>Order online</v>
      </c>
      <c r="P606" s="97" t="s">
        <v>68</v>
      </c>
      <c r="Q606" s="13" t="s">
        <v>2001</v>
      </c>
      <c r="R606" t="s">
        <v>2002</v>
      </c>
      <c r="S606" s="20">
        <v>0</v>
      </c>
      <c r="T606" s="21" t="s">
        <v>38</v>
      </c>
    </row>
    <row r="607" spans="1:20" x14ac:dyDescent="0.35">
      <c r="A607" s="96" t="s">
        <v>2003</v>
      </c>
      <c r="B607" s="96"/>
      <c r="C607" s="96"/>
      <c r="D607" s="13" t="s">
        <v>2004</v>
      </c>
      <c r="E607" s="13">
        <v>6</v>
      </c>
      <c r="F607" s="14">
        <v>0.7</v>
      </c>
      <c r="G607" s="13" t="s">
        <v>14874</v>
      </c>
      <c r="H607" s="14">
        <v>17</v>
      </c>
      <c r="I607" s="15" t="s">
        <v>32</v>
      </c>
      <c r="J607" s="16">
        <v>25.5</v>
      </c>
      <c r="K607" s="16">
        <v>4.25</v>
      </c>
      <c r="L607" s="17" t="s">
        <v>502</v>
      </c>
      <c r="M607" s="163" t="str">
        <f>IFERROR(GETPIVOTDATA("Tot. Bottles",'- Ordine Aggregato -'!$A$1,"sku anker",A607),"")</f>
        <v/>
      </c>
      <c r="N607" s="18" t="s">
        <v>67</v>
      </c>
      <c r="O607" s="19" t="str">
        <f t="shared" si="9"/>
        <v>Order online</v>
      </c>
      <c r="P607" s="97" t="s">
        <v>68</v>
      </c>
      <c r="Q607" s="13" t="s">
        <v>2005</v>
      </c>
      <c r="R607" t="s">
        <v>2006</v>
      </c>
      <c r="S607" s="20">
        <v>4.25</v>
      </c>
      <c r="T607" s="21" t="s">
        <v>38</v>
      </c>
    </row>
    <row r="608" spans="1:20" x14ac:dyDescent="0.35">
      <c r="A608" s="13" t="s">
        <v>2007</v>
      </c>
      <c r="B608" s="13"/>
      <c r="C608" s="13"/>
      <c r="D608" s="13" t="s">
        <v>2008</v>
      </c>
      <c r="E608" s="13">
        <v>6</v>
      </c>
      <c r="F608" s="14">
        <v>0.7</v>
      </c>
      <c r="G608" s="13" t="s">
        <v>31</v>
      </c>
      <c r="H608" s="14">
        <v>24</v>
      </c>
      <c r="I608" s="15" t="s">
        <v>32</v>
      </c>
      <c r="J608" s="16">
        <v>26.700000000000003</v>
      </c>
      <c r="K608" s="16">
        <v>4.45</v>
      </c>
      <c r="L608" s="17" t="s">
        <v>551</v>
      </c>
      <c r="M608" s="163" t="str">
        <f>IFERROR(GETPIVOTDATA("Tot. Bottles",'- Ordine Aggregato -'!$A$1,"sku anker",A608),"")</f>
        <v/>
      </c>
      <c r="N608" s="18" t="s">
        <v>42</v>
      </c>
      <c r="O608" s="19" t="str">
        <f t="shared" si="9"/>
        <v>Order online</v>
      </c>
      <c r="P608" s="97" t="s">
        <v>68</v>
      </c>
      <c r="Q608" s="13" t="s">
        <v>2009</v>
      </c>
      <c r="R608" t="s">
        <v>2010</v>
      </c>
      <c r="S608" s="20">
        <v>0</v>
      </c>
      <c r="T608" s="21" t="s">
        <v>38</v>
      </c>
    </row>
    <row r="609" spans="1:20" x14ac:dyDescent="0.35">
      <c r="A609" s="96" t="s">
        <v>2011</v>
      </c>
      <c r="D609" s="13" t="s">
        <v>2012</v>
      </c>
      <c r="E609" s="13">
        <v>6</v>
      </c>
      <c r="F609" s="14">
        <v>0.7</v>
      </c>
      <c r="G609" s="13" t="s">
        <v>31</v>
      </c>
      <c r="H609" s="14">
        <v>24</v>
      </c>
      <c r="I609" s="15" t="s">
        <v>32</v>
      </c>
      <c r="J609" s="16">
        <v>26.700000000000003</v>
      </c>
      <c r="K609" s="16">
        <v>4.45</v>
      </c>
      <c r="L609" s="17" t="s">
        <v>502</v>
      </c>
      <c r="M609" s="163" t="str">
        <f>IFERROR(GETPIVOTDATA("Tot. Bottles",'- Ordine Aggregato -'!$A$1,"sku anker",A609),"")</f>
        <v/>
      </c>
      <c r="N609" s="18" t="s">
        <v>42</v>
      </c>
      <c r="O609" s="19" t="str">
        <f t="shared" si="9"/>
        <v>Order online</v>
      </c>
      <c r="P609" s="97" t="s">
        <v>68</v>
      </c>
      <c r="Q609" s="13" t="s">
        <v>2013</v>
      </c>
      <c r="R609" t="s">
        <v>2014</v>
      </c>
      <c r="S609" s="20">
        <v>0</v>
      </c>
      <c r="T609" s="21" t="s">
        <v>38</v>
      </c>
    </row>
    <row r="610" spans="1:20" x14ac:dyDescent="0.35">
      <c r="A610" s="96" t="s">
        <v>2015</v>
      </c>
      <c r="D610" s="13" t="s">
        <v>2016</v>
      </c>
      <c r="E610" s="13">
        <v>6</v>
      </c>
      <c r="F610" s="14">
        <v>0.7</v>
      </c>
      <c r="G610" s="13" t="s">
        <v>14873</v>
      </c>
      <c r="H610" s="14">
        <v>17</v>
      </c>
      <c r="I610" s="15" t="s">
        <v>32</v>
      </c>
      <c r="J610" s="16">
        <v>27.299999999999997</v>
      </c>
      <c r="K610" s="16">
        <v>4.55</v>
      </c>
      <c r="L610" s="17" t="s">
        <v>502</v>
      </c>
      <c r="M610" s="163" t="str">
        <f>IFERROR(GETPIVOTDATA("Tot. Bottles",'- Ordine Aggregato -'!$A$1,"sku anker",A610),"")</f>
        <v/>
      </c>
      <c r="N610" s="18" t="s">
        <v>42</v>
      </c>
      <c r="O610" s="19" t="str">
        <f t="shared" si="9"/>
        <v>Order online</v>
      </c>
      <c r="P610" s="97" t="s">
        <v>68</v>
      </c>
      <c r="Q610" s="13" t="s">
        <v>2017</v>
      </c>
      <c r="R610" t="s">
        <v>2018</v>
      </c>
      <c r="S610" s="20">
        <v>0</v>
      </c>
      <c r="T610" s="21" t="s">
        <v>38</v>
      </c>
    </row>
    <row r="611" spans="1:20" x14ac:dyDescent="0.35">
      <c r="A611" s="13" t="s">
        <v>2019</v>
      </c>
      <c r="B611" s="13"/>
      <c r="C611" s="13"/>
      <c r="D611" s="13" t="s">
        <v>2020</v>
      </c>
      <c r="E611" s="13">
        <v>6</v>
      </c>
      <c r="F611" s="14">
        <v>0.7</v>
      </c>
      <c r="G611" s="13" t="s">
        <v>31</v>
      </c>
      <c r="H611" s="14">
        <v>24</v>
      </c>
      <c r="I611" s="15" t="s">
        <v>32</v>
      </c>
      <c r="J611" s="16">
        <v>26.700000000000003</v>
      </c>
      <c r="K611" s="16">
        <v>4.45</v>
      </c>
      <c r="L611" s="17" t="s">
        <v>502</v>
      </c>
      <c r="M611" s="163" t="str">
        <f>IFERROR(GETPIVOTDATA("Tot. Bottles",'- Ordine Aggregato -'!$A$1,"sku anker",A611),"")</f>
        <v/>
      </c>
      <c r="N611" s="18" t="s">
        <v>34</v>
      </c>
      <c r="O611" s="19" t="str">
        <f t="shared" si="9"/>
        <v>Order online</v>
      </c>
      <c r="P611" s="97" t="s">
        <v>68</v>
      </c>
      <c r="Q611" s="13" t="s">
        <v>2021</v>
      </c>
      <c r="R611" t="s">
        <v>2022</v>
      </c>
      <c r="S611" s="20">
        <v>0</v>
      </c>
      <c r="T611" s="21" t="s">
        <v>38</v>
      </c>
    </row>
    <row r="612" spans="1:20" x14ac:dyDescent="0.35">
      <c r="A612" s="96" t="s">
        <v>2023</v>
      </c>
      <c r="B612" s="96"/>
      <c r="C612" s="96"/>
      <c r="D612" s="13" t="s">
        <v>2024</v>
      </c>
      <c r="E612" s="13">
        <v>6</v>
      </c>
      <c r="F612" s="14">
        <v>0.7</v>
      </c>
      <c r="G612" s="13" t="s">
        <v>31</v>
      </c>
      <c r="H612" s="14">
        <v>17</v>
      </c>
      <c r="I612" s="15" t="s">
        <v>32</v>
      </c>
      <c r="J612" s="16">
        <v>26.099999999999998</v>
      </c>
      <c r="K612" s="16">
        <v>4.3499999999999996</v>
      </c>
      <c r="L612" s="17" t="s">
        <v>399</v>
      </c>
      <c r="M612" s="163" t="str">
        <f>IFERROR(GETPIVOTDATA("Tot. Bottles",'- Ordine Aggregato -'!$A$1,"sku anker",A612),"")</f>
        <v/>
      </c>
      <c r="N612" s="18" t="s">
        <v>34</v>
      </c>
      <c r="O612" s="19" t="str">
        <f t="shared" si="9"/>
        <v>Order online</v>
      </c>
      <c r="P612" s="97" t="s">
        <v>68</v>
      </c>
      <c r="Q612" s="13" t="s">
        <v>2025</v>
      </c>
      <c r="R612" t="s">
        <v>2026</v>
      </c>
      <c r="S612" s="20">
        <v>0</v>
      </c>
      <c r="T612" s="21" t="s">
        <v>38</v>
      </c>
    </row>
    <row r="613" spans="1:20" x14ac:dyDescent="0.35">
      <c r="A613" s="13" t="s">
        <v>2027</v>
      </c>
      <c r="B613" s="13"/>
      <c r="C613" s="13"/>
      <c r="D613" s="13" t="s">
        <v>2028</v>
      </c>
      <c r="E613" s="13">
        <v>6</v>
      </c>
      <c r="F613" s="14">
        <v>0.7</v>
      </c>
      <c r="G613" s="13" t="s">
        <v>31</v>
      </c>
      <c r="H613" s="14">
        <v>42</v>
      </c>
      <c r="I613" s="15" t="s">
        <v>32</v>
      </c>
      <c r="J613" s="16">
        <v>83.699999999999989</v>
      </c>
      <c r="K613" s="16">
        <v>13.95</v>
      </c>
      <c r="L613" s="17" t="s">
        <v>690</v>
      </c>
      <c r="M613" s="163" t="str">
        <f>IFERROR(GETPIVOTDATA("Tot. Bottles",'- Ordine Aggregato -'!$A$1,"sku anker",A613),"")</f>
        <v/>
      </c>
      <c r="N613" s="18" t="s">
        <v>42</v>
      </c>
      <c r="O613" s="19" t="str">
        <f t="shared" si="9"/>
        <v>Order online</v>
      </c>
      <c r="P613" s="97" t="s">
        <v>68</v>
      </c>
      <c r="Q613" s="13" t="s">
        <v>2029</v>
      </c>
      <c r="R613" t="s">
        <v>2030</v>
      </c>
      <c r="S613" s="20">
        <v>0</v>
      </c>
      <c r="T613" s="21" t="s">
        <v>38</v>
      </c>
    </row>
    <row r="614" spans="1:20" x14ac:dyDescent="0.35">
      <c r="A614" s="13" t="s">
        <v>2031</v>
      </c>
      <c r="B614" s="13"/>
      <c r="C614" s="13"/>
      <c r="D614" s="13" t="s">
        <v>2032</v>
      </c>
      <c r="E614" s="13">
        <v>6</v>
      </c>
      <c r="F614" s="14">
        <v>0.5</v>
      </c>
      <c r="G614" s="13" t="s">
        <v>31</v>
      </c>
      <c r="H614" s="14">
        <v>50</v>
      </c>
      <c r="I614" s="15" t="s">
        <v>32</v>
      </c>
      <c r="J614" s="16">
        <v>34.200000000000003</v>
      </c>
      <c r="K614" s="16">
        <v>5.7</v>
      </c>
      <c r="L614" s="17" t="s">
        <v>399</v>
      </c>
      <c r="M614" s="163" t="str">
        <f>IFERROR(GETPIVOTDATA("Tot. Bottles",'- Ordine Aggregato -'!$A$1,"sku anker",A614),"")</f>
        <v/>
      </c>
      <c r="N614" s="18" t="s">
        <v>42</v>
      </c>
      <c r="O614" s="19" t="str">
        <f t="shared" si="9"/>
        <v>Order online</v>
      </c>
      <c r="P614" s="97" t="s">
        <v>68</v>
      </c>
      <c r="Q614" s="13" t="s">
        <v>2033</v>
      </c>
      <c r="R614" t="s">
        <v>2034</v>
      </c>
      <c r="S614" s="20">
        <v>0</v>
      </c>
      <c r="T614" s="21" t="s">
        <v>38</v>
      </c>
    </row>
    <row r="615" spans="1:20" x14ac:dyDescent="0.35">
      <c r="A615" s="96" t="s">
        <v>2035</v>
      </c>
      <c r="D615" s="13" t="s">
        <v>2036</v>
      </c>
      <c r="E615" s="13">
        <v>6</v>
      </c>
      <c r="F615" s="14">
        <v>0.7</v>
      </c>
      <c r="G615" s="13" t="s">
        <v>14874</v>
      </c>
      <c r="H615" s="14">
        <v>17</v>
      </c>
      <c r="I615" s="15" t="s">
        <v>32</v>
      </c>
      <c r="J615" s="16">
        <v>26.099999999999998</v>
      </c>
      <c r="K615" s="16">
        <v>4.3499999999999996</v>
      </c>
      <c r="L615" s="17" t="s">
        <v>502</v>
      </c>
      <c r="M615" s="163" t="str">
        <f>IFERROR(GETPIVOTDATA("Tot. Bottles",'- Ordine Aggregato -'!$A$1,"sku anker",A615),"")</f>
        <v/>
      </c>
      <c r="N615" s="18" t="s">
        <v>34</v>
      </c>
      <c r="O615" s="19" t="str">
        <f t="shared" si="9"/>
        <v>Order online</v>
      </c>
      <c r="P615" s="97" t="s">
        <v>68</v>
      </c>
      <c r="Q615" s="13" t="s">
        <v>2037</v>
      </c>
      <c r="R615" t="s">
        <v>2038</v>
      </c>
      <c r="S615" s="20">
        <v>0</v>
      </c>
      <c r="T615" s="21" t="s">
        <v>38</v>
      </c>
    </row>
    <row r="616" spans="1:20" x14ac:dyDescent="0.35">
      <c r="A616" s="96" t="s">
        <v>2039</v>
      </c>
      <c r="B616" s="96"/>
      <c r="C616" s="96"/>
      <c r="D616" s="13" t="s">
        <v>2040</v>
      </c>
      <c r="E616" s="13">
        <v>6</v>
      </c>
      <c r="F616" s="14">
        <v>0.5</v>
      </c>
      <c r="G616" s="13" t="s">
        <v>14874</v>
      </c>
      <c r="H616" s="14">
        <v>35</v>
      </c>
      <c r="I616" s="15" t="s">
        <v>32</v>
      </c>
      <c r="J616" s="16">
        <v>19.200000000000003</v>
      </c>
      <c r="K616" s="16">
        <v>3.2</v>
      </c>
      <c r="L616" s="17" t="s">
        <v>690</v>
      </c>
      <c r="M616" s="163" t="str">
        <f>IFERROR(GETPIVOTDATA("Tot. Bottles",'- Ordine Aggregato -'!$A$1,"sku anker",A616),"")</f>
        <v/>
      </c>
      <c r="N616" s="18" t="s">
        <v>42</v>
      </c>
      <c r="O616" s="19" t="str">
        <f t="shared" si="9"/>
        <v>Order online</v>
      </c>
      <c r="P616" s="97" t="s">
        <v>68</v>
      </c>
      <c r="Q616" s="13" t="s">
        <v>2041</v>
      </c>
      <c r="R616" t="s">
        <v>2042</v>
      </c>
      <c r="S616" s="20">
        <v>0</v>
      </c>
      <c r="T616" s="21" t="s">
        <v>38</v>
      </c>
    </row>
    <row r="617" spans="1:20" x14ac:dyDescent="0.35">
      <c r="A617" s="96" t="s">
        <v>2043</v>
      </c>
      <c r="D617" s="13" t="s">
        <v>2040</v>
      </c>
      <c r="E617" s="13">
        <v>6</v>
      </c>
      <c r="F617" s="14">
        <v>1</v>
      </c>
      <c r="G617" s="13" t="s">
        <v>31</v>
      </c>
      <c r="H617" s="14">
        <v>35</v>
      </c>
      <c r="I617" s="15" t="s">
        <v>32</v>
      </c>
      <c r="J617" s="16">
        <v>22.200000000000003</v>
      </c>
      <c r="K617" s="16">
        <v>3.7</v>
      </c>
      <c r="L617" s="17" t="s">
        <v>690</v>
      </c>
      <c r="M617" s="163" t="str">
        <f>IFERROR(GETPIVOTDATA("Tot. Bottles",'- Ordine Aggregato -'!$A$1,"sku anker",A617),"")</f>
        <v/>
      </c>
      <c r="N617" s="18" t="s">
        <v>42</v>
      </c>
      <c r="O617" s="19" t="str">
        <f t="shared" si="9"/>
        <v>Order online</v>
      </c>
      <c r="P617" s="97" t="s">
        <v>68</v>
      </c>
      <c r="Q617" s="13" t="s">
        <v>2044</v>
      </c>
      <c r="R617" t="s">
        <v>2045</v>
      </c>
      <c r="S617" s="20">
        <v>0</v>
      </c>
      <c r="T617" s="21" t="s">
        <v>38</v>
      </c>
    </row>
    <row r="618" spans="1:20" x14ac:dyDescent="0.35">
      <c r="A618" s="13" t="s">
        <v>2046</v>
      </c>
      <c r="B618" s="13"/>
      <c r="C618" s="13"/>
      <c r="D618" s="13" t="s">
        <v>2047</v>
      </c>
      <c r="E618" s="13">
        <v>6</v>
      </c>
      <c r="F618" s="14">
        <v>0.7</v>
      </c>
      <c r="G618" s="13" t="s">
        <v>14874</v>
      </c>
      <c r="H618" s="14">
        <v>38</v>
      </c>
      <c r="I618" s="15" t="s">
        <v>32</v>
      </c>
      <c r="J618" s="16">
        <v>26.700000000000003</v>
      </c>
      <c r="K618" s="16">
        <v>4.45</v>
      </c>
      <c r="L618" s="17" t="s">
        <v>502</v>
      </c>
      <c r="M618" s="163" t="str">
        <f>IFERROR(GETPIVOTDATA("Tot. Bottles",'- Ordine Aggregato -'!$A$1,"sku anker",A618),"")</f>
        <v/>
      </c>
      <c r="N618" s="18" t="s">
        <v>42</v>
      </c>
      <c r="O618" s="19" t="str">
        <f t="shared" si="9"/>
        <v>Order online</v>
      </c>
      <c r="P618" s="97" t="s">
        <v>68</v>
      </c>
      <c r="Q618" s="13" t="s">
        <v>2048</v>
      </c>
      <c r="R618" t="s">
        <v>2049</v>
      </c>
      <c r="S618" s="20">
        <v>0</v>
      </c>
      <c r="T618" s="21" t="s">
        <v>38</v>
      </c>
    </row>
    <row r="619" spans="1:20" x14ac:dyDescent="0.35">
      <c r="A619" s="96" t="s">
        <v>2050</v>
      </c>
      <c r="B619" s="96"/>
      <c r="C619" s="96"/>
      <c r="D619" s="13" t="s">
        <v>2051</v>
      </c>
      <c r="E619" s="13">
        <v>6</v>
      </c>
      <c r="F619" s="14">
        <v>0.7</v>
      </c>
      <c r="G619" s="13" t="s">
        <v>31</v>
      </c>
      <c r="H619" s="14">
        <v>17</v>
      </c>
      <c r="I619" s="15" t="s">
        <v>32</v>
      </c>
      <c r="J619" s="16">
        <v>26.700000000000003</v>
      </c>
      <c r="K619" s="16">
        <v>4.45</v>
      </c>
      <c r="L619" s="17" t="s">
        <v>502</v>
      </c>
      <c r="M619" s="163" t="str">
        <f>IFERROR(GETPIVOTDATA("Tot. Bottles",'- Ordine Aggregato -'!$A$1,"sku anker",A619),"")</f>
        <v/>
      </c>
      <c r="N619" s="18" t="s">
        <v>42</v>
      </c>
      <c r="O619" s="19" t="str">
        <f t="shared" si="9"/>
        <v>Order online</v>
      </c>
      <c r="P619" s="97" t="s">
        <v>68</v>
      </c>
      <c r="Q619" s="13" t="s">
        <v>2052</v>
      </c>
      <c r="R619" t="s">
        <v>2053</v>
      </c>
      <c r="S619" s="20">
        <v>0</v>
      </c>
      <c r="T619" s="21" t="s">
        <v>38</v>
      </c>
    </row>
    <row r="620" spans="1:20" x14ac:dyDescent="0.35">
      <c r="A620" s="96" t="s">
        <v>2054</v>
      </c>
      <c r="B620" s="96"/>
      <c r="C620" s="96"/>
      <c r="D620" s="13" t="s">
        <v>2055</v>
      </c>
      <c r="E620" s="13">
        <v>6</v>
      </c>
      <c r="F620" s="14">
        <v>0.7</v>
      </c>
      <c r="G620" s="13" t="s">
        <v>14873</v>
      </c>
      <c r="H620" s="14">
        <v>17</v>
      </c>
      <c r="I620" s="15" t="s">
        <v>32</v>
      </c>
      <c r="J620" s="16">
        <v>24.900000000000002</v>
      </c>
      <c r="K620" s="16">
        <v>4.1500000000000004</v>
      </c>
      <c r="L620" s="17" t="s">
        <v>502</v>
      </c>
      <c r="M620" s="163" t="str">
        <f>IFERROR(GETPIVOTDATA("Tot. Bottles",'- Ordine Aggregato -'!$A$1,"sku anker",A620),"")</f>
        <v/>
      </c>
      <c r="N620" s="18" t="s">
        <v>67</v>
      </c>
      <c r="O620" s="19" t="str">
        <f t="shared" si="9"/>
        <v>Order online</v>
      </c>
      <c r="P620" s="97" t="s">
        <v>68</v>
      </c>
      <c r="Q620" s="13" t="s">
        <v>2056</v>
      </c>
      <c r="R620" t="s">
        <v>2057</v>
      </c>
      <c r="S620" s="20">
        <v>4.1500000000000004</v>
      </c>
      <c r="T620" s="21" t="s">
        <v>38</v>
      </c>
    </row>
    <row r="621" spans="1:20" x14ac:dyDescent="0.35">
      <c r="A621" s="13" t="s">
        <v>2058</v>
      </c>
      <c r="B621" s="13"/>
      <c r="C621" s="13"/>
      <c r="D621" s="13" t="s">
        <v>2059</v>
      </c>
      <c r="E621" s="13">
        <v>6</v>
      </c>
      <c r="F621" s="14">
        <v>0.7</v>
      </c>
      <c r="G621" s="13" t="s">
        <v>14873</v>
      </c>
      <c r="H621" s="14">
        <v>24</v>
      </c>
      <c r="I621" s="15" t="s">
        <v>32</v>
      </c>
      <c r="J621" s="16">
        <v>26.700000000000003</v>
      </c>
      <c r="K621" s="16">
        <v>4.45</v>
      </c>
      <c r="L621" s="17" t="s">
        <v>502</v>
      </c>
      <c r="M621" s="163" t="str">
        <f>IFERROR(GETPIVOTDATA("Tot. Bottles",'- Ordine Aggregato -'!$A$1,"sku anker",A621),"")</f>
        <v/>
      </c>
      <c r="N621" s="18" t="s">
        <v>42</v>
      </c>
      <c r="O621" s="19" t="str">
        <f t="shared" si="9"/>
        <v>Order online</v>
      </c>
      <c r="P621" s="97" t="s">
        <v>68</v>
      </c>
      <c r="Q621" s="13" t="s">
        <v>2060</v>
      </c>
      <c r="R621" t="s">
        <v>2061</v>
      </c>
      <c r="S621" s="20">
        <v>0</v>
      </c>
      <c r="T621" s="21" t="s">
        <v>38</v>
      </c>
    </row>
    <row r="622" spans="1:20" x14ac:dyDescent="0.35">
      <c r="A622" s="96" t="s">
        <v>2062</v>
      </c>
      <c r="B622" s="96"/>
      <c r="C622" s="96"/>
      <c r="D622" s="13" t="s">
        <v>2063</v>
      </c>
      <c r="E622" s="13">
        <v>6</v>
      </c>
      <c r="F622" s="14">
        <v>0.7</v>
      </c>
      <c r="G622" s="13" t="s">
        <v>14873</v>
      </c>
      <c r="H622" s="14">
        <v>17</v>
      </c>
      <c r="I622" s="15" t="s">
        <v>32</v>
      </c>
      <c r="J622" s="16">
        <v>26.700000000000003</v>
      </c>
      <c r="K622" s="16">
        <v>4.45</v>
      </c>
      <c r="L622" s="17" t="s">
        <v>502</v>
      </c>
      <c r="M622" s="163" t="str">
        <f>IFERROR(GETPIVOTDATA("Tot. Bottles",'- Ordine Aggregato -'!$A$1,"sku anker",A622),"")</f>
        <v/>
      </c>
      <c r="N622" s="18" t="s">
        <v>42</v>
      </c>
      <c r="O622" s="19" t="str">
        <f t="shared" si="9"/>
        <v>Order online</v>
      </c>
      <c r="P622" s="97" t="s">
        <v>68</v>
      </c>
      <c r="Q622" s="13" t="s">
        <v>2064</v>
      </c>
      <c r="R622" t="s">
        <v>2065</v>
      </c>
      <c r="S622" s="20">
        <v>0</v>
      </c>
      <c r="T622" s="21" t="s">
        <v>38</v>
      </c>
    </row>
    <row r="623" spans="1:20" x14ac:dyDescent="0.35">
      <c r="A623" s="13" t="s">
        <v>2066</v>
      </c>
      <c r="B623" s="13"/>
      <c r="C623" s="13"/>
      <c r="D623" s="13" t="s">
        <v>2067</v>
      </c>
      <c r="E623" s="13">
        <v>6</v>
      </c>
      <c r="F623" s="14">
        <v>0.7</v>
      </c>
      <c r="G623" s="13" t="s">
        <v>31</v>
      </c>
      <c r="H623" s="14">
        <v>24</v>
      </c>
      <c r="I623" s="15" t="s">
        <v>32</v>
      </c>
      <c r="J623" s="16">
        <v>26.700000000000003</v>
      </c>
      <c r="K623" s="16">
        <v>4.45</v>
      </c>
      <c r="L623" s="17" t="s">
        <v>502</v>
      </c>
      <c r="M623" s="163" t="str">
        <f>IFERROR(GETPIVOTDATA("Tot. Bottles",'- Ordine Aggregato -'!$A$1,"sku anker",A623),"")</f>
        <v/>
      </c>
      <c r="N623" s="18" t="s">
        <v>42</v>
      </c>
      <c r="O623" s="19" t="str">
        <f t="shared" si="9"/>
        <v>Order online</v>
      </c>
      <c r="P623" s="97" t="s">
        <v>68</v>
      </c>
      <c r="Q623" s="13" t="s">
        <v>2068</v>
      </c>
      <c r="R623" t="s">
        <v>2069</v>
      </c>
      <c r="S623" s="20">
        <v>0</v>
      </c>
      <c r="T623" s="21" t="s">
        <v>38</v>
      </c>
    </row>
    <row r="624" spans="1:20" x14ac:dyDescent="0.35">
      <c r="A624" s="96" t="s">
        <v>2070</v>
      </c>
      <c r="B624" s="96"/>
      <c r="C624" s="96"/>
      <c r="D624" s="13" t="s">
        <v>2071</v>
      </c>
      <c r="E624" s="13">
        <v>6</v>
      </c>
      <c r="F624" s="14">
        <v>0.7</v>
      </c>
      <c r="G624" s="13" t="s">
        <v>46</v>
      </c>
      <c r="H624" s="14">
        <v>17</v>
      </c>
      <c r="I624" s="15" t="s">
        <v>32</v>
      </c>
      <c r="J624" s="16">
        <v>27.299999999999997</v>
      </c>
      <c r="K624" s="16">
        <v>4.55</v>
      </c>
      <c r="L624" s="17" t="s">
        <v>502</v>
      </c>
      <c r="M624" s="163" t="str">
        <f>IFERROR(GETPIVOTDATA("Tot. Bottles",'- Ordine Aggregato -'!$A$1,"sku anker",A624),"")</f>
        <v/>
      </c>
      <c r="N624" s="18" t="s">
        <v>42</v>
      </c>
      <c r="O624" s="19" t="str">
        <f t="shared" si="9"/>
        <v>Order online</v>
      </c>
      <c r="P624" s="97" t="s">
        <v>68</v>
      </c>
      <c r="Q624" s="13" t="s">
        <v>2072</v>
      </c>
      <c r="R624" t="s">
        <v>2073</v>
      </c>
      <c r="S624" s="20">
        <v>0</v>
      </c>
      <c r="T624" s="21" t="s">
        <v>38</v>
      </c>
    </row>
    <row r="625" spans="1:20" x14ac:dyDescent="0.35">
      <c r="A625" s="13" t="s">
        <v>2074</v>
      </c>
      <c r="B625" s="13"/>
      <c r="C625" s="13"/>
      <c r="D625" s="13" t="s">
        <v>2075</v>
      </c>
      <c r="E625" s="13">
        <v>6</v>
      </c>
      <c r="F625" s="14">
        <v>0.7</v>
      </c>
      <c r="G625" s="13" t="s">
        <v>31</v>
      </c>
      <c r="H625" s="14">
        <v>17</v>
      </c>
      <c r="I625" s="15" t="s">
        <v>32</v>
      </c>
      <c r="J625" s="16">
        <v>27.299999999999997</v>
      </c>
      <c r="K625" s="16">
        <v>4.55</v>
      </c>
      <c r="L625" s="17" t="s">
        <v>502</v>
      </c>
      <c r="M625" s="163" t="str">
        <f>IFERROR(GETPIVOTDATA("Tot. Bottles",'- Ordine Aggregato -'!$A$1,"sku anker",A625),"")</f>
        <v/>
      </c>
      <c r="N625" s="18" t="s">
        <v>42</v>
      </c>
      <c r="O625" s="19" t="str">
        <f t="shared" si="9"/>
        <v>Order online</v>
      </c>
      <c r="P625" s="97" t="s">
        <v>68</v>
      </c>
      <c r="Q625" s="13" t="s">
        <v>2076</v>
      </c>
      <c r="R625" t="s">
        <v>2077</v>
      </c>
      <c r="S625" s="20">
        <v>0</v>
      </c>
      <c r="T625" s="21" t="s">
        <v>38</v>
      </c>
    </row>
    <row r="626" spans="1:20" x14ac:dyDescent="0.35">
      <c r="A626" s="96" t="s">
        <v>2078</v>
      </c>
      <c r="D626" s="13" t="s">
        <v>2079</v>
      </c>
      <c r="E626" s="13">
        <v>6</v>
      </c>
      <c r="F626" s="14">
        <v>0.7</v>
      </c>
      <c r="G626" s="13" t="s">
        <v>31</v>
      </c>
      <c r="H626" s="14">
        <v>24</v>
      </c>
      <c r="I626" s="15" t="s">
        <v>32</v>
      </c>
      <c r="J626" s="16">
        <v>26.700000000000003</v>
      </c>
      <c r="K626" s="16">
        <v>4.45</v>
      </c>
      <c r="L626" s="17" t="s">
        <v>399</v>
      </c>
      <c r="M626" s="163" t="str">
        <f>IFERROR(GETPIVOTDATA("Tot. Bottles",'- Ordine Aggregato -'!$A$1,"sku anker",A626),"")</f>
        <v/>
      </c>
      <c r="N626" s="18" t="s">
        <v>42</v>
      </c>
      <c r="O626" s="19" t="str">
        <f t="shared" si="9"/>
        <v>Order online</v>
      </c>
      <c r="P626" s="97" t="s">
        <v>68</v>
      </c>
      <c r="Q626" s="13" t="s">
        <v>2080</v>
      </c>
      <c r="R626" t="s">
        <v>2081</v>
      </c>
      <c r="S626" s="20">
        <v>0</v>
      </c>
      <c r="T626" s="21" t="s">
        <v>38</v>
      </c>
    </row>
    <row r="627" spans="1:20" x14ac:dyDescent="0.35">
      <c r="A627" s="13" t="s">
        <v>2082</v>
      </c>
      <c r="B627" s="13"/>
      <c r="C627" s="13"/>
      <c r="D627" s="13" t="s">
        <v>2083</v>
      </c>
      <c r="E627" s="13">
        <v>6</v>
      </c>
      <c r="F627" s="14">
        <v>0.7</v>
      </c>
      <c r="G627" s="13" t="s">
        <v>31</v>
      </c>
      <c r="H627" s="14">
        <v>17</v>
      </c>
      <c r="I627" s="15" t="s">
        <v>32</v>
      </c>
      <c r="J627" s="16">
        <v>26.700000000000003</v>
      </c>
      <c r="K627" s="16">
        <v>4.45</v>
      </c>
      <c r="L627" s="17" t="s">
        <v>502</v>
      </c>
      <c r="M627" s="163" t="str">
        <f>IFERROR(GETPIVOTDATA("Tot. Bottles",'- Ordine Aggregato -'!$A$1,"sku anker",A627),"")</f>
        <v/>
      </c>
      <c r="N627" s="18" t="s">
        <v>34</v>
      </c>
      <c r="O627" s="19" t="str">
        <f t="shared" si="9"/>
        <v>Order online</v>
      </c>
      <c r="P627" s="97" t="s">
        <v>68</v>
      </c>
      <c r="Q627" s="13" t="s">
        <v>2084</v>
      </c>
      <c r="R627" t="s">
        <v>2085</v>
      </c>
      <c r="S627" s="20">
        <v>0</v>
      </c>
      <c r="T627" s="21" t="s">
        <v>38</v>
      </c>
    </row>
    <row r="628" spans="1:20" x14ac:dyDescent="0.35">
      <c r="A628" s="13" t="s">
        <v>2086</v>
      </c>
      <c r="B628" s="13"/>
      <c r="C628" s="13"/>
      <c r="D628" s="13" t="s">
        <v>2087</v>
      </c>
      <c r="E628" s="13">
        <v>6</v>
      </c>
      <c r="F628" s="14">
        <v>0.5</v>
      </c>
      <c r="G628" s="13" t="s">
        <v>31</v>
      </c>
      <c r="H628" s="14">
        <v>30</v>
      </c>
      <c r="I628" s="15" t="s">
        <v>32</v>
      </c>
      <c r="J628" s="16">
        <v>30.900000000000002</v>
      </c>
      <c r="K628" s="16">
        <v>5.15</v>
      </c>
      <c r="L628" s="17" t="s">
        <v>399</v>
      </c>
      <c r="M628" s="163" t="str">
        <f>IFERROR(GETPIVOTDATA("Tot. Bottles",'- Ordine Aggregato -'!$A$1,"sku anker",A628),"")</f>
        <v/>
      </c>
      <c r="N628" s="18" t="s">
        <v>67</v>
      </c>
      <c r="O628" s="19" t="str">
        <f t="shared" si="9"/>
        <v>Order online</v>
      </c>
      <c r="P628" s="97" t="s">
        <v>68</v>
      </c>
      <c r="Q628" s="13" t="s">
        <v>2088</v>
      </c>
      <c r="R628" t="s">
        <v>2089</v>
      </c>
      <c r="S628" s="20">
        <v>5.15</v>
      </c>
      <c r="T628" s="21" t="s">
        <v>38</v>
      </c>
    </row>
    <row r="629" spans="1:20" x14ac:dyDescent="0.35">
      <c r="A629" s="96" t="s">
        <v>2090</v>
      </c>
      <c r="D629" s="13" t="s">
        <v>2091</v>
      </c>
      <c r="E629" s="13">
        <v>6</v>
      </c>
      <c r="F629" s="14">
        <v>0.7</v>
      </c>
      <c r="G629" s="13" t="s">
        <v>14873</v>
      </c>
      <c r="H629" s="14">
        <v>17</v>
      </c>
      <c r="I629" s="15" t="s">
        <v>32</v>
      </c>
      <c r="J629" s="16">
        <v>26.700000000000003</v>
      </c>
      <c r="K629" s="16">
        <v>4.45</v>
      </c>
      <c r="L629" s="17" t="s">
        <v>502</v>
      </c>
      <c r="M629" s="163" t="str">
        <f>IFERROR(GETPIVOTDATA("Tot. Bottles",'- Ordine Aggregato -'!$A$1,"sku anker",A629),"")</f>
        <v/>
      </c>
      <c r="N629" s="18" t="s">
        <v>42</v>
      </c>
      <c r="O629" s="19" t="str">
        <f t="shared" si="9"/>
        <v>Order online</v>
      </c>
      <c r="P629" s="97" t="s">
        <v>68</v>
      </c>
      <c r="Q629" s="13" t="s">
        <v>2092</v>
      </c>
      <c r="R629" t="s">
        <v>2093</v>
      </c>
      <c r="S629" s="20">
        <v>0</v>
      </c>
      <c r="T629" s="21" t="s">
        <v>38</v>
      </c>
    </row>
    <row r="630" spans="1:20" x14ac:dyDescent="0.35">
      <c r="A630" s="96" t="s">
        <v>2094</v>
      </c>
      <c r="B630" s="96"/>
      <c r="C630" s="96"/>
      <c r="D630" s="13" t="s">
        <v>2095</v>
      </c>
      <c r="E630" s="13">
        <v>6</v>
      </c>
      <c r="F630" s="14">
        <v>0.7</v>
      </c>
      <c r="G630" s="13" t="s">
        <v>31</v>
      </c>
      <c r="H630" s="14">
        <v>17</v>
      </c>
      <c r="I630" s="15" t="s">
        <v>32</v>
      </c>
      <c r="J630" s="16">
        <v>26.700000000000003</v>
      </c>
      <c r="K630" s="16">
        <v>4.45</v>
      </c>
      <c r="L630" s="17" t="s">
        <v>502</v>
      </c>
      <c r="M630" s="163" t="str">
        <f>IFERROR(GETPIVOTDATA("Tot. Bottles",'- Ordine Aggregato -'!$A$1,"sku anker",A630),"")</f>
        <v/>
      </c>
      <c r="N630" s="18" t="s">
        <v>42</v>
      </c>
      <c r="O630" s="19" t="str">
        <f t="shared" si="9"/>
        <v>Order online</v>
      </c>
      <c r="P630" s="97" t="s">
        <v>68</v>
      </c>
      <c r="Q630" s="13" t="s">
        <v>2096</v>
      </c>
      <c r="R630" t="s">
        <v>2097</v>
      </c>
      <c r="S630" s="20">
        <v>0</v>
      </c>
      <c r="T630" s="21" t="s">
        <v>38</v>
      </c>
    </row>
    <row r="631" spans="1:20" x14ac:dyDescent="0.35">
      <c r="A631" s="96" t="s">
        <v>15077</v>
      </c>
      <c r="D631" s="13" t="s">
        <v>15078</v>
      </c>
      <c r="E631" s="13">
        <v>6</v>
      </c>
      <c r="F631" s="14">
        <v>0.7</v>
      </c>
      <c r="G631" s="13" t="s">
        <v>46</v>
      </c>
      <c r="H631" s="14">
        <v>30</v>
      </c>
      <c r="I631" s="15" t="s">
        <v>32</v>
      </c>
      <c r="J631" s="16">
        <v>66</v>
      </c>
      <c r="K631" s="16">
        <v>11</v>
      </c>
      <c r="L631" s="17" t="s">
        <v>768</v>
      </c>
      <c r="M631" s="163" t="str">
        <f>IFERROR(GETPIVOTDATA("Tot. Bottles",'- Ordine Aggregato -'!$A$1,"sku anker",A631),"")</f>
        <v/>
      </c>
      <c r="N631" s="18" t="s">
        <v>42</v>
      </c>
      <c r="O631" s="19" t="str">
        <f t="shared" si="9"/>
        <v>Order online</v>
      </c>
      <c r="P631" s="97" t="s">
        <v>68</v>
      </c>
      <c r="Q631" s="13" t="s">
        <v>15079</v>
      </c>
      <c r="R631" t="s">
        <v>15080</v>
      </c>
      <c r="S631" s="20">
        <v>0</v>
      </c>
      <c r="T631" s="21" t="s">
        <v>38</v>
      </c>
    </row>
    <row r="632" spans="1:20" x14ac:dyDescent="0.35">
      <c r="A632" s="13" t="s">
        <v>2098</v>
      </c>
      <c r="B632" s="13"/>
      <c r="C632" s="13"/>
      <c r="D632" s="13" t="s">
        <v>2099</v>
      </c>
      <c r="E632" s="13">
        <v>6</v>
      </c>
      <c r="F632" s="14">
        <v>0.7</v>
      </c>
      <c r="G632" s="13" t="s">
        <v>31</v>
      </c>
      <c r="H632" s="14">
        <v>38</v>
      </c>
      <c r="I632" s="15" t="s">
        <v>32</v>
      </c>
      <c r="J632" s="16">
        <v>26.099999999999998</v>
      </c>
      <c r="K632" s="16">
        <v>4.3499999999999996</v>
      </c>
      <c r="L632" s="17" t="s">
        <v>502</v>
      </c>
      <c r="M632" s="163" t="str">
        <f>IFERROR(GETPIVOTDATA("Tot. Bottles",'- Ordine Aggregato -'!$A$1,"sku anker",A632),"")</f>
        <v/>
      </c>
      <c r="N632" s="18" t="s">
        <v>67</v>
      </c>
      <c r="O632" s="19" t="str">
        <f t="shared" si="9"/>
        <v>Order online</v>
      </c>
      <c r="P632" s="97" t="s">
        <v>68</v>
      </c>
      <c r="Q632" s="13" t="s">
        <v>2100</v>
      </c>
      <c r="R632" t="s">
        <v>2101</v>
      </c>
      <c r="S632" s="20">
        <v>4.3499999999999996</v>
      </c>
      <c r="T632" s="21" t="s">
        <v>38</v>
      </c>
    </row>
    <row r="633" spans="1:20" x14ac:dyDescent="0.35">
      <c r="A633" s="96" t="s">
        <v>2102</v>
      </c>
      <c r="D633" s="13" t="s">
        <v>2103</v>
      </c>
      <c r="E633" s="13">
        <v>6</v>
      </c>
      <c r="F633" s="14">
        <v>0.7</v>
      </c>
      <c r="G633" s="13" t="s">
        <v>31</v>
      </c>
      <c r="H633" s="14">
        <v>24</v>
      </c>
      <c r="I633" s="15" t="s">
        <v>32</v>
      </c>
      <c r="J633" s="16">
        <v>29.700000000000003</v>
      </c>
      <c r="K633" s="16">
        <v>4.95</v>
      </c>
      <c r="L633" s="17" t="s">
        <v>399</v>
      </c>
      <c r="M633" s="163" t="str">
        <f>IFERROR(GETPIVOTDATA("Tot. Bottles",'- Ordine Aggregato -'!$A$1,"sku anker",A633),"")</f>
        <v/>
      </c>
      <c r="N633" s="18" t="s">
        <v>42</v>
      </c>
      <c r="O633" s="19" t="str">
        <f t="shared" si="9"/>
        <v>Order online</v>
      </c>
      <c r="P633" s="97" t="s">
        <v>68</v>
      </c>
      <c r="Q633" s="13" t="s">
        <v>2104</v>
      </c>
      <c r="R633" t="s">
        <v>2105</v>
      </c>
      <c r="S633" s="20">
        <v>0</v>
      </c>
      <c r="T633" s="21" t="s">
        <v>38</v>
      </c>
    </row>
    <row r="634" spans="1:20" x14ac:dyDescent="0.35">
      <c r="A634" s="13" t="s">
        <v>2106</v>
      </c>
      <c r="B634" s="13"/>
      <c r="C634" s="13"/>
      <c r="D634" s="13" t="s">
        <v>2107</v>
      </c>
      <c r="E634" s="13">
        <v>6</v>
      </c>
      <c r="F634" s="14">
        <v>1</v>
      </c>
      <c r="G634" s="13" t="s">
        <v>14874</v>
      </c>
      <c r="H634" s="14">
        <v>37.5</v>
      </c>
      <c r="I634" s="15" t="s">
        <v>32</v>
      </c>
      <c r="J634" s="16">
        <v>30.599999999999998</v>
      </c>
      <c r="K634" s="16">
        <v>5.0999999999999996</v>
      </c>
      <c r="L634" s="17" t="s">
        <v>73</v>
      </c>
      <c r="M634" s="163" t="str">
        <f>IFERROR(GETPIVOTDATA("Tot. Bottles",'- Ordine Aggregato -'!$A$1,"sku anker",A634),"")</f>
        <v/>
      </c>
      <c r="N634" s="18" t="s">
        <v>42</v>
      </c>
      <c r="O634" s="19" t="str">
        <f t="shared" si="9"/>
        <v>Order online</v>
      </c>
      <c r="P634" s="97" t="s">
        <v>68</v>
      </c>
      <c r="Q634" s="13" t="s">
        <v>2108</v>
      </c>
      <c r="R634" t="s">
        <v>2109</v>
      </c>
      <c r="S634" s="20">
        <v>0</v>
      </c>
      <c r="T634" s="21" t="s">
        <v>38</v>
      </c>
    </row>
    <row r="635" spans="1:20" x14ac:dyDescent="0.35">
      <c r="A635" s="96" t="s">
        <v>2110</v>
      </c>
      <c r="D635" s="13" t="s">
        <v>2111</v>
      </c>
      <c r="E635" s="13">
        <v>6</v>
      </c>
      <c r="F635" s="14">
        <v>0.7</v>
      </c>
      <c r="G635" s="13" t="s">
        <v>46</v>
      </c>
      <c r="H635" s="14">
        <v>17</v>
      </c>
      <c r="I635" s="15" t="s">
        <v>32</v>
      </c>
      <c r="J635" s="16">
        <v>27.299999999999997</v>
      </c>
      <c r="K635" s="16">
        <v>4.55</v>
      </c>
      <c r="L635" s="17" t="s">
        <v>502</v>
      </c>
      <c r="M635" s="163" t="str">
        <f>IFERROR(GETPIVOTDATA("Tot. Bottles",'- Ordine Aggregato -'!$A$1,"sku anker",A635),"")</f>
        <v/>
      </c>
      <c r="N635" s="18" t="s">
        <v>42</v>
      </c>
      <c r="O635" s="19" t="str">
        <f t="shared" si="9"/>
        <v>Order online</v>
      </c>
      <c r="P635" s="97" t="s">
        <v>68</v>
      </c>
      <c r="Q635" s="13" t="s">
        <v>2112</v>
      </c>
      <c r="R635" t="s">
        <v>2113</v>
      </c>
      <c r="S635" s="20">
        <v>0</v>
      </c>
      <c r="T635" s="21" t="s">
        <v>38</v>
      </c>
    </row>
    <row r="636" spans="1:20" x14ac:dyDescent="0.35">
      <c r="A636" s="13" t="s">
        <v>2114</v>
      </c>
      <c r="B636" s="13"/>
      <c r="C636" s="13"/>
      <c r="D636" s="13" t="s">
        <v>2115</v>
      </c>
      <c r="E636" s="13">
        <v>6</v>
      </c>
      <c r="F636" s="14">
        <v>0.7</v>
      </c>
      <c r="G636" s="13" t="s">
        <v>31</v>
      </c>
      <c r="H636" s="14">
        <v>15</v>
      </c>
      <c r="I636" s="15" t="s">
        <v>32</v>
      </c>
      <c r="J636" s="16">
        <v>30</v>
      </c>
      <c r="K636" s="16">
        <v>5</v>
      </c>
      <c r="L636" s="17" t="s">
        <v>551</v>
      </c>
      <c r="M636" s="163" t="str">
        <f>IFERROR(GETPIVOTDATA("Tot. Bottles",'- Ordine Aggregato -'!$A$1,"sku anker",A636),"")</f>
        <v/>
      </c>
      <c r="N636" s="18" t="s">
        <v>34</v>
      </c>
      <c r="O636" s="19" t="str">
        <f t="shared" si="9"/>
        <v>Order online</v>
      </c>
      <c r="P636" s="97" t="s">
        <v>68</v>
      </c>
      <c r="Q636" s="13" t="s">
        <v>2116</v>
      </c>
      <c r="R636" t="s">
        <v>2117</v>
      </c>
      <c r="S636" s="20">
        <v>0</v>
      </c>
      <c r="T636" s="21" t="s">
        <v>38</v>
      </c>
    </row>
    <row r="637" spans="1:20" x14ac:dyDescent="0.35">
      <c r="A637" s="96" t="s">
        <v>2118</v>
      </c>
      <c r="D637" s="13" t="s">
        <v>2119</v>
      </c>
      <c r="E637" s="13">
        <v>6</v>
      </c>
      <c r="F637" s="14">
        <v>0.5</v>
      </c>
      <c r="G637" s="13" t="s">
        <v>46</v>
      </c>
      <c r="H637" s="14">
        <v>35</v>
      </c>
      <c r="I637" s="15" t="s">
        <v>32</v>
      </c>
      <c r="J637" s="16">
        <v>20.100000000000001</v>
      </c>
      <c r="K637" s="16">
        <v>3.35</v>
      </c>
      <c r="L637" s="17" t="s">
        <v>690</v>
      </c>
      <c r="M637" s="163" t="str">
        <f>IFERROR(GETPIVOTDATA("Tot. Bottles",'- Ordine Aggregato -'!$A$1,"sku anker",A637),"")</f>
        <v/>
      </c>
      <c r="N637" s="18" t="s">
        <v>34</v>
      </c>
      <c r="O637" s="19" t="str">
        <f t="shared" si="9"/>
        <v>Order online</v>
      </c>
      <c r="P637" s="97" t="s">
        <v>68</v>
      </c>
      <c r="Q637" s="13" t="s">
        <v>2120</v>
      </c>
      <c r="R637" t="s">
        <v>2121</v>
      </c>
      <c r="S637" s="20">
        <v>0</v>
      </c>
      <c r="T637" s="21" t="s">
        <v>38</v>
      </c>
    </row>
    <row r="638" spans="1:20" x14ac:dyDescent="0.35">
      <c r="A638" s="13" t="s">
        <v>2122</v>
      </c>
      <c r="B638" s="13"/>
      <c r="C638" s="13"/>
      <c r="D638" s="13" t="s">
        <v>2119</v>
      </c>
      <c r="E638" s="13">
        <v>6</v>
      </c>
      <c r="F638" s="14">
        <v>1</v>
      </c>
      <c r="G638" s="13" t="s">
        <v>31</v>
      </c>
      <c r="H638" s="14">
        <v>35</v>
      </c>
      <c r="I638" s="15" t="s">
        <v>32</v>
      </c>
      <c r="J638" s="16">
        <v>29.700000000000003</v>
      </c>
      <c r="K638" s="16">
        <v>4.95</v>
      </c>
      <c r="L638" s="17" t="s">
        <v>690</v>
      </c>
      <c r="M638" s="163" t="str">
        <f>IFERROR(GETPIVOTDATA("Tot. Bottles",'- Ordine Aggregato -'!$A$1,"sku anker",A638),"")</f>
        <v/>
      </c>
      <c r="N638" s="18" t="s">
        <v>42</v>
      </c>
      <c r="O638" s="19" t="str">
        <f t="shared" si="9"/>
        <v>Order online</v>
      </c>
      <c r="P638" s="97" t="s">
        <v>68</v>
      </c>
      <c r="Q638" s="13" t="s">
        <v>2123</v>
      </c>
      <c r="R638" t="s">
        <v>2124</v>
      </c>
      <c r="S638" s="20">
        <v>0</v>
      </c>
      <c r="T638" s="21" t="s">
        <v>38</v>
      </c>
    </row>
    <row r="639" spans="1:20" x14ac:dyDescent="0.35">
      <c r="A639" s="96" t="s">
        <v>2125</v>
      </c>
      <c r="B639" s="96"/>
      <c r="C639" s="96"/>
      <c r="D639" s="13" t="s">
        <v>2126</v>
      </c>
      <c r="E639" s="13">
        <v>6</v>
      </c>
      <c r="F639" s="14">
        <v>0.7</v>
      </c>
      <c r="G639" s="13" t="s">
        <v>46</v>
      </c>
      <c r="H639" s="14">
        <v>37.5</v>
      </c>
      <c r="I639" s="15" t="s">
        <v>32</v>
      </c>
      <c r="J639" s="16">
        <v>62.099999999999994</v>
      </c>
      <c r="K639" s="16">
        <v>10.35</v>
      </c>
      <c r="L639" s="17" t="s">
        <v>368</v>
      </c>
      <c r="M639" s="163" t="str">
        <f>IFERROR(GETPIVOTDATA("Tot. Bottles",'- Ordine Aggregato -'!$A$1,"sku anker",A639),"")</f>
        <v/>
      </c>
      <c r="N639" s="18" t="s">
        <v>42</v>
      </c>
      <c r="O639" s="19" t="str">
        <f t="shared" si="9"/>
        <v>Order online</v>
      </c>
      <c r="P639" s="97" t="s">
        <v>146</v>
      </c>
      <c r="Q639" s="13" t="s">
        <v>2127</v>
      </c>
      <c r="R639" t="s">
        <v>2128</v>
      </c>
      <c r="S639" s="20">
        <v>0</v>
      </c>
      <c r="T639" s="21" t="s">
        <v>38</v>
      </c>
    </row>
    <row r="640" spans="1:20" x14ac:dyDescent="0.35">
      <c r="A640" s="96" t="s">
        <v>2129</v>
      </c>
      <c r="D640" s="13" t="s">
        <v>2130</v>
      </c>
      <c r="E640" s="13">
        <v>6</v>
      </c>
      <c r="F640" s="14">
        <v>0.7</v>
      </c>
      <c r="G640" s="13" t="s">
        <v>46</v>
      </c>
      <c r="H640" s="14">
        <v>37.5</v>
      </c>
      <c r="I640" s="15" t="s">
        <v>32</v>
      </c>
      <c r="J640" s="16">
        <v>79.5</v>
      </c>
      <c r="K640" s="16">
        <v>13.25</v>
      </c>
      <c r="L640" s="17" t="s">
        <v>368</v>
      </c>
      <c r="M640" s="163" t="str">
        <f>IFERROR(GETPIVOTDATA("Tot. Bottles",'- Ordine Aggregato -'!$A$1,"sku anker",A640),"")</f>
        <v/>
      </c>
      <c r="N640" s="18" t="s">
        <v>42</v>
      </c>
      <c r="O640" s="19" t="str">
        <f t="shared" si="9"/>
        <v>Order online</v>
      </c>
      <c r="P640" s="97" t="s">
        <v>146</v>
      </c>
      <c r="Q640" s="13" t="s">
        <v>2131</v>
      </c>
      <c r="R640" t="s">
        <v>2132</v>
      </c>
      <c r="S640" s="20">
        <v>0</v>
      </c>
      <c r="T640" s="21" t="s">
        <v>38</v>
      </c>
    </row>
    <row r="641" spans="1:20" x14ac:dyDescent="0.35">
      <c r="A641" s="96" t="s">
        <v>2133</v>
      </c>
      <c r="D641" s="13" t="s">
        <v>2134</v>
      </c>
      <c r="E641" s="13">
        <v>6</v>
      </c>
      <c r="F641" s="14">
        <v>0.7</v>
      </c>
      <c r="G641" s="13" t="s">
        <v>46</v>
      </c>
      <c r="H641" s="14">
        <v>37.5</v>
      </c>
      <c r="I641" s="15" t="s">
        <v>32</v>
      </c>
      <c r="J641" s="16">
        <v>39.900000000000006</v>
      </c>
      <c r="K641" s="16">
        <v>6.65</v>
      </c>
      <c r="L641" s="17" t="s">
        <v>368</v>
      </c>
      <c r="M641" s="163" t="str">
        <f>IFERROR(GETPIVOTDATA("Tot. Bottles",'- Ordine Aggregato -'!$A$1,"sku anker",A641),"")</f>
        <v/>
      </c>
      <c r="N641" s="18" t="s">
        <v>42</v>
      </c>
      <c r="O641" s="19" t="str">
        <f t="shared" si="9"/>
        <v>Order online</v>
      </c>
      <c r="P641" s="97" t="s">
        <v>146</v>
      </c>
      <c r="Q641" s="13" t="s">
        <v>2135</v>
      </c>
      <c r="R641" t="s">
        <v>2136</v>
      </c>
      <c r="S641" s="20">
        <v>0</v>
      </c>
      <c r="T641" s="21" t="s">
        <v>38</v>
      </c>
    </row>
    <row r="642" spans="1:20" x14ac:dyDescent="0.35">
      <c r="A642" s="13" t="s">
        <v>2137</v>
      </c>
      <c r="B642" s="13"/>
      <c r="C642" s="13"/>
      <c r="D642" s="13" t="s">
        <v>2138</v>
      </c>
      <c r="E642" s="13">
        <v>12</v>
      </c>
      <c r="F642" s="14">
        <v>0.2</v>
      </c>
      <c r="G642" s="13" t="s">
        <v>14874</v>
      </c>
      <c r="H642" s="14">
        <v>47</v>
      </c>
      <c r="I642" s="15" t="s">
        <v>32</v>
      </c>
      <c r="J642" s="16">
        <v>47.400000000000006</v>
      </c>
      <c r="K642" s="16">
        <v>3.95</v>
      </c>
      <c r="L642" s="17" t="s">
        <v>368</v>
      </c>
      <c r="M642" s="163" t="str">
        <f>IFERROR(GETPIVOTDATA("Tot. Bottles",'- Ordine Aggregato -'!$A$1,"sku anker",A642),"")</f>
        <v/>
      </c>
      <c r="N642" s="18" t="s">
        <v>67</v>
      </c>
      <c r="O642" s="19" t="str">
        <f t="shared" si="9"/>
        <v>Order online</v>
      </c>
      <c r="P642" s="97" t="s">
        <v>146</v>
      </c>
      <c r="Q642" s="13" t="s">
        <v>2139</v>
      </c>
      <c r="R642" t="s">
        <v>2140</v>
      </c>
      <c r="S642" s="20">
        <v>3.95</v>
      </c>
      <c r="T642" s="21" t="s">
        <v>38</v>
      </c>
    </row>
    <row r="643" spans="1:20" x14ac:dyDescent="0.35">
      <c r="A643" s="96" t="s">
        <v>2141</v>
      </c>
      <c r="D643" s="13" t="s">
        <v>2138</v>
      </c>
      <c r="E643" s="13">
        <v>6</v>
      </c>
      <c r="F643" s="14">
        <v>0.5</v>
      </c>
      <c r="G643" s="13" t="s">
        <v>46</v>
      </c>
      <c r="H643" s="14">
        <v>40</v>
      </c>
      <c r="I643" s="15" t="s">
        <v>32</v>
      </c>
      <c r="J643" s="16">
        <v>47.7</v>
      </c>
      <c r="K643" s="16">
        <v>7.95</v>
      </c>
      <c r="L643" s="17" t="s">
        <v>368</v>
      </c>
      <c r="M643" s="163" t="str">
        <f>IFERROR(GETPIVOTDATA("Tot. Bottles",'- Ordine Aggregato -'!$A$1,"sku anker",A643),"")</f>
        <v/>
      </c>
      <c r="N643" s="18" t="s">
        <v>34</v>
      </c>
      <c r="O643" s="19" t="str">
        <f t="shared" si="9"/>
        <v>Order online</v>
      </c>
      <c r="P643" s="97" t="s">
        <v>146</v>
      </c>
      <c r="Q643" s="13" t="s">
        <v>2142</v>
      </c>
      <c r="R643" t="s">
        <v>2143</v>
      </c>
      <c r="S643" s="20">
        <v>0</v>
      </c>
      <c r="T643" s="21" t="s">
        <v>38</v>
      </c>
    </row>
    <row r="644" spans="1:20" x14ac:dyDescent="0.35">
      <c r="A644" s="96" t="s">
        <v>2144</v>
      </c>
      <c r="B644" s="96"/>
      <c r="C644" s="96"/>
      <c r="D644" s="13" t="s">
        <v>2138</v>
      </c>
      <c r="E644" s="13">
        <v>6</v>
      </c>
      <c r="F644" s="14">
        <v>0.7</v>
      </c>
      <c r="G644" s="13" t="s">
        <v>14874</v>
      </c>
      <c r="H644" s="14">
        <v>40</v>
      </c>
      <c r="I644" s="15" t="s">
        <v>32</v>
      </c>
      <c r="J644" s="16">
        <v>54.900000000000006</v>
      </c>
      <c r="K644" s="16">
        <v>9.15</v>
      </c>
      <c r="L644" s="17" t="s">
        <v>368</v>
      </c>
      <c r="M644" s="163" t="str">
        <f>IFERROR(GETPIVOTDATA("Tot. Bottles",'- Ordine Aggregato -'!$A$1,"sku anker",A644),"")</f>
        <v/>
      </c>
      <c r="N644" s="18" t="s">
        <v>42</v>
      </c>
      <c r="O644" s="19" t="str">
        <f t="shared" si="9"/>
        <v>Order online</v>
      </c>
      <c r="P644" s="97" t="s">
        <v>146</v>
      </c>
      <c r="Q644" s="13" t="s">
        <v>2145</v>
      </c>
      <c r="R644" t="s">
        <v>2146</v>
      </c>
      <c r="S644" s="20">
        <v>0</v>
      </c>
      <c r="T644" s="21" t="s">
        <v>38</v>
      </c>
    </row>
    <row r="645" spans="1:20" x14ac:dyDescent="0.35">
      <c r="A645" s="13" t="s">
        <v>2147</v>
      </c>
      <c r="B645" s="13"/>
      <c r="C645" s="13"/>
      <c r="D645" s="13" t="s">
        <v>2138</v>
      </c>
      <c r="E645" s="13">
        <v>6</v>
      </c>
      <c r="F645" s="14">
        <v>1</v>
      </c>
      <c r="G645" s="13" t="s">
        <v>14874</v>
      </c>
      <c r="H645" s="14">
        <v>40</v>
      </c>
      <c r="I645" s="15" t="s">
        <v>32</v>
      </c>
      <c r="J645" s="16">
        <v>69</v>
      </c>
      <c r="K645" s="16">
        <v>11.5</v>
      </c>
      <c r="L645" s="17" t="s">
        <v>368</v>
      </c>
      <c r="M645" s="163" t="str">
        <f>IFERROR(GETPIVOTDATA("Tot. Bottles",'- Ordine Aggregato -'!$A$1,"sku anker",A645),"")</f>
        <v/>
      </c>
      <c r="N645" s="18" t="s">
        <v>42</v>
      </c>
      <c r="O645" s="19" t="str">
        <f t="shared" si="9"/>
        <v>Order online</v>
      </c>
      <c r="P645" s="97" t="s">
        <v>146</v>
      </c>
      <c r="Q645" s="13" t="s">
        <v>2148</v>
      </c>
      <c r="R645" t="s">
        <v>2149</v>
      </c>
      <c r="S645" s="20">
        <v>0</v>
      </c>
      <c r="T645" s="21" t="s">
        <v>38</v>
      </c>
    </row>
    <row r="646" spans="1:20" x14ac:dyDescent="0.35">
      <c r="A646" s="96" t="s">
        <v>2150</v>
      </c>
      <c r="D646" s="13" t="s">
        <v>2151</v>
      </c>
      <c r="E646" s="13">
        <v>6</v>
      </c>
      <c r="F646" s="14">
        <v>0.7</v>
      </c>
      <c r="G646" s="13" t="s">
        <v>14874</v>
      </c>
      <c r="H646" s="14">
        <v>42</v>
      </c>
      <c r="I646" s="15" t="s">
        <v>32</v>
      </c>
      <c r="J646" s="16">
        <v>71.699999999999989</v>
      </c>
      <c r="K646" s="16">
        <v>11.95</v>
      </c>
      <c r="L646" s="17" t="s">
        <v>368</v>
      </c>
      <c r="M646" s="163" t="str">
        <f>IFERROR(GETPIVOTDATA("Tot. Bottles",'- Ordine Aggregato -'!$A$1,"sku anker",A646),"")</f>
        <v/>
      </c>
      <c r="N646" s="18" t="s">
        <v>42</v>
      </c>
      <c r="O646" s="19" t="str">
        <f t="shared" si="9"/>
        <v>Order online</v>
      </c>
      <c r="P646" s="97" t="s">
        <v>146</v>
      </c>
      <c r="Q646" s="13" t="s">
        <v>2152</v>
      </c>
      <c r="R646" t="s">
        <v>2153</v>
      </c>
      <c r="S646" s="20">
        <v>0</v>
      </c>
      <c r="T646" s="21" t="s">
        <v>38</v>
      </c>
    </row>
    <row r="647" spans="1:20" x14ac:dyDescent="0.35">
      <c r="A647" s="13" t="s">
        <v>15081</v>
      </c>
      <c r="B647" s="13"/>
      <c r="C647" s="13"/>
      <c r="D647" s="13" t="s">
        <v>15082</v>
      </c>
      <c r="E647" s="13">
        <v>12</v>
      </c>
      <c r="F647" s="14">
        <v>0.25</v>
      </c>
      <c r="G647" s="13" t="s">
        <v>14874</v>
      </c>
      <c r="H647" s="14">
        <v>6.5</v>
      </c>
      <c r="I647" s="15" t="s">
        <v>32</v>
      </c>
      <c r="J647" s="16">
        <v>15.600000000000001</v>
      </c>
      <c r="K647" s="16">
        <v>1.3</v>
      </c>
      <c r="L647" s="17" t="s">
        <v>768</v>
      </c>
      <c r="M647" s="163" t="str">
        <f>IFERROR(GETPIVOTDATA("Tot. Bottles",'- Ordine Aggregato -'!$A$1,"sku anker",A647),"")</f>
        <v/>
      </c>
      <c r="N647" s="18" t="s">
        <v>42</v>
      </c>
      <c r="O647" s="19" t="str">
        <f t="shared" si="9"/>
        <v>Order online</v>
      </c>
      <c r="P647" s="97" t="s">
        <v>614</v>
      </c>
      <c r="Q647" s="13" t="s">
        <v>15083</v>
      </c>
      <c r="R647" t="s">
        <v>15084</v>
      </c>
      <c r="S647" s="20">
        <v>0</v>
      </c>
      <c r="T647" s="21" t="s">
        <v>38</v>
      </c>
    </row>
    <row r="648" spans="1:20" x14ac:dyDescent="0.35">
      <c r="A648" s="96" t="s">
        <v>2154</v>
      </c>
      <c r="B648" s="96"/>
      <c r="C648" s="96"/>
      <c r="D648" s="13" t="s">
        <v>2155</v>
      </c>
      <c r="E648" s="13">
        <v>120</v>
      </c>
      <c r="F648" s="14">
        <v>0.05</v>
      </c>
      <c r="G648" s="13" t="s">
        <v>46</v>
      </c>
      <c r="H648" s="14">
        <v>40</v>
      </c>
      <c r="I648" s="15" t="s">
        <v>32</v>
      </c>
      <c r="J648" s="16">
        <v>138</v>
      </c>
      <c r="K648" s="16">
        <v>1.1499999999999999</v>
      </c>
      <c r="L648" s="17" t="s">
        <v>368</v>
      </c>
      <c r="M648" s="163" t="str">
        <f>IFERROR(GETPIVOTDATA("Tot. Bottles",'- Ordine Aggregato -'!$A$1,"sku anker",A648),"")</f>
        <v/>
      </c>
      <c r="N648" s="18" t="s">
        <v>42</v>
      </c>
      <c r="O648" s="19" t="str">
        <f t="shared" si="9"/>
        <v>Order online</v>
      </c>
      <c r="P648" s="97" t="s">
        <v>146</v>
      </c>
      <c r="Q648" s="13" t="s">
        <v>2156</v>
      </c>
      <c r="R648" t="s">
        <v>2157</v>
      </c>
      <c r="S648" s="20">
        <v>0</v>
      </c>
      <c r="T648" s="21" t="s">
        <v>38</v>
      </c>
    </row>
    <row r="649" spans="1:20" x14ac:dyDescent="0.35">
      <c r="A649" s="96" t="s">
        <v>2158</v>
      </c>
      <c r="B649" s="96"/>
      <c r="C649" s="96"/>
      <c r="D649" s="13" t="s">
        <v>2159</v>
      </c>
      <c r="E649" s="13">
        <v>6</v>
      </c>
      <c r="F649" s="14">
        <v>0.7</v>
      </c>
      <c r="G649" s="13" t="s">
        <v>14874</v>
      </c>
      <c r="H649" s="14">
        <v>47</v>
      </c>
      <c r="I649" s="15" t="s">
        <v>32</v>
      </c>
      <c r="J649" s="16">
        <v>95.1</v>
      </c>
      <c r="K649" s="16">
        <v>15.85</v>
      </c>
      <c r="L649" s="17" t="s">
        <v>368</v>
      </c>
      <c r="M649" s="163" t="str">
        <f>IFERROR(GETPIVOTDATA("Tot. Bottles",'- Ordine Aggregato -'!$A$1,"sku anker",A649),"")</f>
        <v/>
      </c>
      <c r="N649" s="18" t="s">
        <v>42</v>
      </c>
      <c r="O649" s="19" t="str">
        <f t="shared" si="9"/>
        <v>Order online</v>
      </c>
      <c r="P649" s="97" t="s">
        <v>146</v>
      </c>
      <c r="Q649" s="13" t="s">
        <v>2160</v>
      </c>
      <c r="R649" t="s">
        <v>2161</v>
      </c>
      <c r="S649" s="20">
        <v>0</v>
      </c>
      <c r="T649" s="21" t="s">
        <v>38</v>
      </c>
    </row>
    <row r="650" spans="1:20" x14ac:dyDescent="0.35">
      <c r="A650" s="13" t="s">
        <v>14594</v>
      </c>
      <c r="B650" s="13"/>
      <c r="C650" s="13"/>
      <c r="D650" s="13" t="s">
        <v>14595</v>
      </c>
      <c r="E650" s="13">
        <v>6</v>
      </c>
      <c r="F650" s="14">
        <v>1</v>
      </c>
      <c r="G650" s="13" t="s">
        <v>31</v>
      </c>
      <c r="H650" s="14">
        <v>47.5</v>
      </c>
      <c r="I650" s="15" t="s">
        <v>32</v>
      </c>
      <c r="J650" s="16">
        <v>141</v>
      </c>
      <c r="K650" s="16">
        <v>23.5</v>
      </c>
      <c r="L650" s="17" t="s">
        <v>368</v>
      </c>
      <c r="M650" s="163" t="str">
        <f>IFERROR(GETPIVOTDATA("Tot. Bottles",'- Ordine Aggregato -'!$A$1,"sku anker",A650),"")</f>
        <v/>
      </c>
      <c r="N650" s="18" t="s">
        <v>42</v>
      </c>
      <c r="O650" s="19" t="str">
        <f t="shared" si="9"/>
        <v>Order online</v>
      </c>
      <c r="P650" s="97" t="s">
        <v>146</v>
      </c>
      <c r="Q650" s="13" t="s">
        <v>15085</v>
      </c>
      <c r="R650" t="s">
        <v>15086</v>
      </c>
      <c r="S650" s="20">
        <v>0</v>
      </c>
      <c r="T650" s="21" t="s">
        <v>38</v>
      </c>
    </row>
    <row r="651" spans="1:20" x14ac:dyDescent="0.35">
      <c r="A651" s="96" t="s">
        <v>2162</v>
      </c>
      <c r="B651" s="96"/>
      <c r="C651" s="96"/>
      <c r="D651" s="13" t="s">
        <v>2163</v>
      </c>
      <c r="E651" s="13">
        <v>6</v>
      </c>
      <c r="F651" s="14">
        <v>0.7</v>
      </c>
      <c r="G651" s="13" t="s">
        <v>14874</v>
      </c>
      <c r="H651" s="14">
        <v>43</v>
      </c>
      <c r="I651" s="15" t="s">
        <v>32</v>
      </c>
      <c r="J651" s="16">
        <v>76.5</v>
      </c>
      <c r="K651" s="16">
        <v>12.75</v>
      </c>
      <c r="L651" s="17" t="s">
        <v>368</v>
      </c>
      <c r="M651" s="163" t="str">
        <f>IFERROR(GETPIVOTDATA("Tot. Bottles",'- Ordine Aggregato -'!$A$1,"sku anker",A651),"")</f>
        <v/>
      </c>
      <c r="N651" s="18" t="s">
        <v>42</v>
      </c>
      <c r="O651" s="19" t="str">
        <f t="shared" si="9"/>
        <v>Order online</v>
      </c>
      <c r="P651" s="97" t="s">
        <v>146</v>
      </c>
      <c r="Q651" s="13" t="s">
        <v>2164</v>
      </c>
      <c r="R651" t="s">
        <v>2165</v>
      </c>
      <c r="S651" s="20">
        <v>0</v>
      </c>
      <c r="T651" s="21" t="s">
        <v>38</v>
      </c>
    </row>
    <row r="652" spans="1:20" x14ac:dyDescent="0.35">
      <c r="A652" s="96" t="s">
        <v>2166</v>
      </c>
      <c r="B652" s="96"/>
      <c r="C652" s="96"/>
      <c r="D652" s="13" t="s">
        <v>2167</v>
      </c>
      <c r="E652" s="13">
        <v>6</v>
      </c>
      <c r="F652" s="14">
        <v>0.7</v>
      </c>
      <c r="G652" s="13" t="s">
        <v>31</v>
      </c>
      <c r="H652" s="14">
        <v>38</v>
      </c>
      <c r="I652" s="15" t="s">
        <v>32</v>
      </c>
      <c r="J652" s="16">
        <v>15.899999999999999</v>
      </c>
      <c r="K652" s="16">
        <v>2.65</v>
      </c>
      <c r="L652" s="17" t="s">
        <v>1224</v>
      </c>
      <c r="M652" s="163" t="str">
        <f>IFERROR(GETPIVOTDATA("Tot. Bottles",'- Ordine Aggregato -'!$A$1,"sku anker",A652),"")</f>
        <v/>
      </c>
      <c r="N652" s="18" t="s">
        <v>67</v>
      </c>
      <c r="O652" s="19" t="str">
        <f t="shared" si="9"/>
        <v>Order online</v>
      </c>
      <c r="P652" s="97" t="s">
        <v>220</v>
      </c>
      <c r="Q652" s="13" t="s">
        <v>2168</v>
      </c>
      <c r="R652" t="s">
        <v>2169</v>
      </c>
      <c r="S652" s="20">
        <v>2.65</v>
      </c>
      <c r="T652" s="21" t="s">
        <v>38</v>
      </c>
    </row>
    <row r="653" spans="1:20" x14ac:dyDescent="0.35">
      <c r="A653" s="96" t="s">
        <v>2170</v>
      </c>
      <c r="D653" s="13" t="s">
        <v>2171</v>
      </c>
      <c r="E653" s="13">
        <v>6</v>
      </c>
      <c r="F653" s="14">
        <v>0.7</v>
      </c>
      <c r="G653" s="13" t="s">
        <v>46</v>
      </c>
      <c r="H653" s="14">
        <v>38</v>
      </c>
      <c r="I653" s="15" t="s">
        <v>32</v>
      </c>
      <c r="J653" s="16">
        <v>17.700000000000003</v>
      </c>
      <c r="K653" s="16">
        <v>2.95</v>
      </c>
      <c r="L653" s="17" t="s">
        <v>130</v>
      </c>
      <c r="M653" s="163" t="str">
        <f>IFERROR(GETPIVOTDATA("Tot. Bottles",'- Ordine Aggregato -'!$A$1,"sku anker",A653),"")</f>
        <v/>
      </c>
      <c r="N653" s="18" t="s">
        <v>42</v>
      </c>
      <c r="O653" s="19" t="str">
        <f t="shared" ref="O653:O716" si="10">HYPERLINK("https://www.ankeramsterdamspirits.nl/en/products/"&amp;A653,"Order online")</f>
        <v>Order online</v>
      </c>
      <c r="P653" s="97" t="s">
        <v>220</v>
      </c>
      <c r="Q653" s="13" t="s">
        <v>2172</v>
      </c>
      <c r="R653" t="s">
        <v>2173</v>
      </c>
      <c r="S653" s="20">
        <v>0</v>
      </c>
      <c r="T653" s="21" t="s">
        <v>38</v>
      </c>
    </row>
    <row r="654" spans="1:20" x14ac:dyDescent="0.35">
      <c r="A654" s="13" t="s">
        <v>2174</v>
      </c>
      <c r="B654" s="13"/>
      <c r="C654" s="13"/>
      <c r="D654" s="13" t="s">
        <v>2175</v>
      </c>
      <c r="E654" s="13">
        <v>6</v>
      </c>
      <c r="F654" s="14">
        <v>0.7</v>
      </c>
      <c r="G654" s="13" t="s">
        <v>46</v>
      </c>
      <c r="H654" s="14">
        <v>40</v>
      </c>
      <c r="I654" s="15" t="s">
        <v>32</v>
      </c>
      <c r="J654" s="16">
        <v>89.699999999999989</v>
      </c>
      <c r="K654" s="16">
        <v>14.95</v>
      </c>
      <c r="L654" s="17" t="s">
        <v>1787</v>
      </c>
      <c r="M654" s="163" t="str">
        <f>IFERROR(GETPIVOTDATA("Tot. Bottles",'- Ordine Aggregato -'!$A$1,"sku anker",A654),"")</f>
        <v/>
      </c>
      <c r="N654" s="18" t="s">
        <v>67</v>
      </c>
      <c r="O654" s="19" t="str">
        <f t="shared" si="10"/>
        <v>Order online</v>
      </c>
      <c r="P654" s="97" t="s">
        <v>146</v>
      </c>
      <c r="Q654" s="13" t="s">
        <v>2176</v>
      </c>
      <c r="R654" t="s">
        <v>2177</v>
      </c>
      <c r="S654" s="20">
        <v>14.95</v>
      </c>
      <c r="T654" s="21" t="s">
        <v>38</v>
      </c>
    </row>
    <row r="655" spans="1:20" x14ac:dyDescent="0.35">
      <c r="A655" s="96" t="s">
        <v>2178</v>
      </c>
      <c r="D655" s="13" t="s">
        <v>2179</v>
      </c>
      <c r="E655" s="13">
        <v>6</v>
      </c>
      <c r="F655" s="14">
        <v>0.5</v>
      </c>
      <c r="G655" s="13" t="s">
        <v>46</v>
      </c>
      <c r="H655" s="14">
        <v>45</v>
      </c>
      <c r="I655" s="15" t="s">
        <v>32</v>
      </c>
      <c r="J655" s="16">
        <v>318</v>
      </c>
      <c r="K655" s="16">
        <v>53</v>
      </c>
      <c r="L655" s="17" t="s">
        <v>104</v>
      </c>
      <c r="M655" s="163" t="str">
        <f>IFERROR(GETPIVOTDATA("Tot. Bottles",'- Ordine Aggregato -'!$A$1,"sku anker",A655),"")</f>
        <v/>
      </c>
      <c r="N655" s="18" t="s">
        <v>67</v>
      </c>
      <c r="O655" s="19" t="str">
        <f t="shared" si="10"/>
        <v>Order online</v>
      </c>
      <c r="P655" s="97" t="s">
        <v>220</v>
      </c>
      <c r="Q655" s="13" t="s">
        <v>2180</v>
      </c>
      <c r="R655" t="s">
        <v>2181</v>
      </c>
      <c r="S655" s="20">
        <v>53</v>
      </c>
      <c r="T655" s="21" t="s">
        <v>38</v>
      </c>
    </row>
    <row r="656" spans="1:20" x14ac:dyDescent="0.35">
      <c r="A656" s="96" t="s">
        <v>2182</v>
      </c>
      <c r="B656" s="96"/>
      <c r="C656" s="96"/>
      <c r="D656" s="13" t="s">
        <v>2183</v>
      </c>
      <c r="E656" s="13">
        <v>6</v>
      </c>
      <c r="F656" s="14">
        <v>0.5</v>
      </c>
      <c r="G656" s="13" t="s">
        <v>46</v>
      </c>
      <c r="H656" s="14">
        <v>40</v>
      </c>
      <c r="I656" s="15" t="s">
        <v>32</v>
      </c>
      <c r="J656" s="16">
        <v>60</v>
      </c>
      <c r="K656" s="16">
        <v>10</v>
      </c>
      <c r="L656" s="17" t="s">
        <v>1094</v>
      </c>
      <c r="M656" s="163" t="str">
        <f>IFERROR(GETPIVOTDATA("Tot. Bottles",'- Ordine Aggregato -'!$A$1,"sku anker",A656),"")</f>
        <v/>
      </c>
      <c r="N656" s="18" t="s">
        <v>67</v>
      </c>
      <c r="O656" s="19" t="str">
        <f t="shared" si="10"/>
        <v>Order online</v>
      </c>
      <c r="P656" s="97" t="s">
        <v>220</v>
      </c>
      <c r="Q656" s="13" t="s">
        <v>2184</v>
      </c>
      <c r="R656" t="s">
        <v>2185</v>
      </c>
      <c r="S656" s="20">
        <v>10</v>
      </c>
      <c r="T656" s="21" t="s">
        <v>38</v>
      </c>
    </row>
    <row r="657" spans="1:20" x14ac:dyDescent="0.35">
      <c r="A657" s="96" t="s">
        <v>2186</v>
      </c>
      <c r="D657" s="13" t="s">
        <v>2187</v>
      </c>
      <c r="E657" s="13">
        <v>6</v>
      </c>
      <c r="F657" s="14">
        <v>0.5</v>
      </c>
      <c r="G657" s="13" t="s">
        <v>46</v>
      </c>
      <c r="H657" s="14">
        <v>40</v>
      </c>
      <c r="I657" s="15" t="s">
        <v>32</v>
      </c>
      <c r="J657" s="16">
        <v>87</v>
      </c>
      <c r="K657" s="16">
        <v>14.5</v>
      </c>
      <c r="L657" s="17" t="s">
        <v>104</v>
      </c>
      <c r="M657" s="163" t="str">
        <f>IFERROR(GETPIVOTDATA("Tot. Bottles",'- Ordine Aggregato -'!$A$1,"sku anker",A657),"")</f>
        <v/>
      </c>
      <c r="N657" s="18" t="s">
        <v>42</v>
      </c>
      <c r="O657" s="19" t="str">
        <f t="shared" si="10"/>
        <v>Order online</v>
      </c>
      <c r="P657" s="97" t="s">
        <v>220</v>
      </c>
      <c r="Q657" s="13" t="s">
        <v>2188</v>
      </c>
      <c r="R657" t="s">
        <v>2189</v>
      </c>
      <c r="S657" s="20">
        <v>0</v>
      </c>
      <c r="T657" s="21" t="s">
        <v>38</v>
      </c>
    </row>
    <row r="658" spans="1:20" x14ac:dyDescent="0.35">
      <c r="A658" s="13" t="s">
        <v>2190</v>
      </c>
      <c r="B658" s="13"/>
      <c r="C658" s="13"/>
      <c r="D658" s="13" t="s">
        <v>2191</v>
      </c>
      <c r="E658" s="13">
        <v>6</v>
      </c>
      <c r="F658" s="14">
        <v>0.5</v>
      </c>
      <c r="G658" s="13" t="s">
        <v>14874</v>
      </c>
      <c r="H658" s="14">
        <v>30</v>
      </c>
      <c r="I658" s="15" t="s">
        <v>32</v>
      </c>
      <c r="J658" s="16">
        <v>72</v>
      </c>
      <c r="K658" s="16">
        <v>12</v>
      </c>
      <c r="L658" s="17" t="s">
        <v>104</v>
      </c>
      <c r="M658" s="163" t="str">
        <f>IFERROR(GETPIVOTDATA("Tot. Bottles",'- Ordine Aggregato -'!$A$1,"sku anker",A658),"")</f>
        <v/>
      </c>
      <c r="N658" s="18" t="s">
        <v>67</v>
      </c>
      <c r="O658" s="19" t="str">
        <f t="shared" si="10"/>
        <v>Order online</v>
      </c>
      <c r="P658" s="97" t="s">
        <v>220</v>
      </c>
      <c r="Q658" s="13" t="s">
        <v>2192</v>
      </c>
      <c r="R658" t="s">
        <v>2193</v>
      </c>
      <c r="S658" s="20">
        <v>12</v>
      </c>
      <c r="T658" s="21" t="s">
        <v>38</v>
      </c>
    </row>
    <row r="659" spans="1:20" x14ac:dyDescent="0.35">
      <c r="A659" s="96" t="s">
        <v>2194</v>
      </c>
      <c r="B659" s="96"/>
      <c r="C659" s="96"/>
      <c r="D659" s="13" t="s">
        <v>2195</v>
      </c>
      <c r="E659" s="13">
        <v>6</v>
      </c>
      <c r="F659" s="14">
        <v>0.5</v>
      </c>
      <c r="G659" s="13" t="s">
        <v>46</v>
      </c>
      <c r="H659" s="14">
        <v>40</v>
      </c>
      <c r="I659" s="15" t="s">
        <v>32</v>
      </c>
      <c r="J659" s="16">
        <v>115.5</v>
      </c>
      <c r="K659" s="16">
        <v>19.25</v>
      </c>
      <c r="L659" s="17" t="s">
        <v>104</v>
      </c>
      <c r="M659" s="163" t="str">
        <f>IFERROR(GETPIVOTDATA("Tot. Bottles",'- Ordine Aggregato -'!$A$1,"sku anker",A659),"")</f>
        <v/>
      </c>
      <c r="N659" s="18" t="s">
        <v>67</v>
      </c>
      <c r="O659" s="19" t="str">
        <f t="shared" si="10"/>
        <v>Order online</v>
      </c>
      <c r="P659" s="97" t="s">
        <v>220</v>
      </c>
      <c r="Q659" s="13" t="s">
        <v>2196</v>
      </c>
      <c r="R659" t="s">
        <v>2197</v>
      </c>
      <c r="S659" s="20">
        <v>19.25</v>
      </c>
      <c r="T659" s="21" t="s">
        <v>38</v>
      </c>
    </row>
    <row r="660" spans="1:20" x14ac:dyDescent="0.35">
      <c r="A660" s="96" t="s">
        <v>2198</v>
      </c>
      <c r="B660" s="96"/>
      <c r="C660" s="96"/>
      <c r="D660" s="13" t="s">
        <v>2199</v>
      </c>
      <c r="E660" s="13">
        <v>6</v>
      </c>
      <c r="F660" s="14">
        <v>0.7</v>
      </c>
      <c r="G660" s="13" t="s">
        <v>14874</v>
      </c>
      <c r="H660" s="14">
        <v>40</v>
      </c>
      <c r="I660" s="15" t="s">
        <v>32</v>
      </c>
      <c r="J660" s="16">
        <v>57</v>
      </c>
      <c r="K660" s="16">
        <v>9.5</v>
      </c>
      <c r="L660" s="17" t="s">
        <v>368</v>
      </c>
      <c r="M660" s="163" t="str">
        <f>IFERROR(GETPIVOTDATA("Tot. Bottles",'- Ordine Aggregato -'!$A$1,"sku anker",A660),"")</f>
        <v/>
      </c>
      <c r="N660" s="18" t="s">
        <v>42</v>
      </c>
      <c r="O660" s="19" t="str">
        <f t="shared" si="10"/>
        <v>Order online</v>
      </c>
      <c r="P660" s="97" t="s">
        <v>146</v>
      </c>
      <c r="Q660" s="13" t="s">
        <v>2200</v>
      </c>
      <c r="R660" t="s">
        <v>2201</v>
      </c>
      <c r="S660" s="20">
        <v>0</v>
      </c>
      <c r="T660" s="21" t="s">
        <v>38</v>
      </c>
    </row>
    <row r="661" spans="1:20" x14ac:dyDescent="0.35">
      <c r="A661" s="96" t="s">
        <v>2202</v>
      </c>
      <c r="B661" s="96"/>
      <c r="C661" s="96"/>
      <c r="D661" s="13" t="s">
        <v>2203</v>
      </c>
      <c r="E661" s="13">
        <v>6</v>
      </c>
      <c r="F661" s="14">
        <v>1</v>
      </c>
      <c r="G661" s="13" t="s">
        <v>31</v>
      </c>
      <c r="H661" s="14">
        <v>30</v>
      </c>
      <c r="I661" s="15" t="s">
        <v>32</v>
      </c>
      <c r="J661" s="16">
        <v>23.4</v>
      </c>
      <c r="K661" s="16">
        <v>3.9</v>
      </c>
      <c r="L661" s="17" t="s">
        <v>2204</v>
      </c>
      <c r="M661" s="163" t="str">
        <f>IFERROR(GETPIVOTDATA("Tot. Bottles",'- Ordine Aggregato -'!$A$1,"sku anker",A661),"")</f>
        <v/>
      </c>
      <c r="N661" s="18" t="s">
        <v>42</v>
      </c>
      <c r="O661" s="19" t="str">
        <f t="shared" si="10"/>
        <v>Order online</v>
      </c>
      <c r="P661" s="97" t="s">
        <v>68</v>
      </c>
      <c r="Q661" s="13" t="s">
        <v>2205</v>
      </c>
      <c r="R661" t="s">
        <v>2206</v>
      </c>
      <c r="S661" s="20">
        <v>0</v>
      </c>
      <c r="T661" s="21" t="s">
        <v>38</v>
      </c>
    </row>
    <row r="662" spans="1:20" x14ac:dyDescent="0.35">
      <c r="A662" s="96" t="s">
        <v>2207</v>
      </c>
      <c r="D662" s="13" t="s">
        <v>2208</v>
      </c>
      <c r="E662" s="13">
        <v>6</v>
      </c>
      <c r="F662" s="14">
        <v>0.5</v>
      </c>
      <c r="G662" s="13" t="s">
        <v>14874</v>
      </c>
      <c r="H662" s="14">
        <v>20</v>
      </c>
      <c r="I662" s="15" t="s">
        <v>32</v>
      </c>
      <c r="J662" s="16">
        <v>24.299999999999997</v>
      </c>
      <c r="K662" s="16">
        <v>4.05</v>
      </c>
      <c r="L662" s="17" t="s">
        <v>502</v>
      </c>
      <c r="M662" s="163" t="str">
        <f>IFERROR(GETPIVOTDATA("Tot. Bottles",'- Ordine Aggregato -'!$A$1,"sku anker",A662),"")</f>
        <v/>
      </c>
      <c r="N662" s="18" t="s">
        <v>34</v>
      </c>
      <c r="O662" s="19" t="str">
        <f t="shared" si="10"/>
        <v>Order online</v>
      </c>
      <c r="P662" s="97" t="s">
        <v>68</v>
      </c>
      <c r="Q662" s="13" t="s">
        <v>2209</v>
      </c>
      <c r="R662" t="s">
        <v>2210</v>
      </c>
      <c r="S662" s="20">
        <v>0</v>
      </c>
      <c r="T662" s="21" t="s">
        <v>38</v>
      </c>
    </row>
    <row r="663" spans="1:20" x14ac:dyDescent="0.35">
      <c r="A663" s="13" t="s">
        <v>2211</v>
      </c>
      <c r="B663" s="13"/>
      <c r="C663" s="13"/>
      <c r="D663" s="13" t="s">
        <v>2212</v>
      </c>
      <c r="E663" s="13">
        <v>6</v>
      </c>
      <c r="F663" s="14">
        <v>0.7</v>
      </c>
      <c r="G663" s="13" t="s">
        <v>14874</v>
      </c>
      <c r="H663" s="14">
        <v>30</v>
      </c>
      <c r="I663" s="15" t="s">
        <v>32</v>
      </c>
      <c r="J663" s="16">
        <v>29.700000000000003</v>
      </c>
      <c r="K663" s="16">
        <v>4.95</v>
      </c>
      <c r="L663" s="17" t="s">
        <v>558</v>
      </c>
      <c r="M663" s="163" t="str">
        <f>IFERROR(GETPIVOTDATA("Tot. Bottles",'- Ordine Aggregato -'!$A$1,"sku anker",A663),"")</f>
        <v/>
      </c>
      <c r="N663" s="18" t="s">
        <v>42</v>
      </c>
      <c r="O663" s="19" t="str">
        <f t="shared" si="10"/>
        <v>Order online</v>
      </c>
      <c r="P663" s="97" t="s">
        <v>68</v>
      </c>
      <c r="Q663" s="13" t="s">
        <v>2213</v>
      </c>
      <c r="R663" t="s">
        <v>2214</v>
      </c>
      <c r="S663" s="20">
        <v>0</v>
      </c>
      <c r="T663" s="21" t="s">
        <v>38</v>
      </c>
    </row>
    <row r="664" spans="1:20" x14ac:dyDescent="0.35">
      <c r="A664" s="96" t="s">
        <v>2215</v>
      </c>
      <c r="B664" s="96"/>
      <c r="C664" s="96"/>
      <c r="D664" s="13" t="s">
        <v>2216</v>
      </c>
      <c r="E664" s="13">
        <v>6</v>
      </c>
      <c r="F664" s="14">
        <v>1</v>
      </c>
      <c r="G664" s="13" t="s">
        <v>14874</v>
      </c>
      <c r="H664" s="14">
        <v>25</v>
      </c>
      <c r="I664" s="15" t="s">
        <v>32</v>
      </c>
      <c r="J664" s="16">
        <v>23.4</v>
      </c>
      <c r="K664" s="16">
        <v>3.9</v>
      </c>
      <c r="L664" s="17" t="s">
        <v>2217</v>
      </c>
      <c r="M664" s="163" t="str">
        <f>IFERROR(GETPIVOTDATA("Tot. Bottles",'- Ordine Aggregato -'!$A$1,"sku anker",A664),"")</f>
        <v/>
      </c>
      <c r="N664" s="18" t="s">
        <v>42</v>
      </c>
      <c r="O664" s="19" t="str">
        <f t="shared" si="10"/>
        <v>Order online</v>
      </c>
      <c r="P664" s="97" t="s">
        <v>68</v>
      </c>
      <c r="Q664" s="13" t="s">
        <v>2218</v>
      </c>
      <c r="R664" t="s">
        <v>2219</v>
      </c>
      <c r="S664" s="20">
        <v>0</v>
      </c>
      <c r="T664" s="21" t="s">
        <v>38</v>
      </c>
    </row>
    <row r="665" spans="1:20" x14ac:dyDescent="0.35">
      <c r="A665" s="96" t="s">
        <v>2220</v>
      </c>
      <c r="D665" s="13" t="s">
        <v>2221</v>
      </c>
      <c r="E665" s="13">
        <v>6</v>
      </c>
      <c r="F665" s="14">
        <v>0.5</v>
      </c>
      <c r="G665" s="13" t="s">
        <v>14874</v>
      </c>
      <c r="H665" s="14">
        <v>35</v>
      </c>
      <c r="I665" s="15" t="s">
        <v>32</v>
      </c>
      <c r="J665" s="16">
        <v>15</v>
      </c>
      <c r="K665" s="16">
        <v>2.5</v>
      </c>
      <c r="L665" s="17" t="s">
        <v>690</v>
      </c>
      <c r="M665" s="163" t="str">
        <f>IFERROR(GETPIVOTDATA("Tot. Bottles",'- Ordine Aggregato -'!$A$1,"sku anker",A665),"")</f>
        <v/>
      </c>
      <c r="N665" s="18" t="s">
        <v>42</v>
      </c>
      <c r="O665" s="19" t="str">
        <f t="shared" si="10"/>
        <v>Order online</v>
      </c>
      <c r="P665" s="97" t="s">
        <v>68</v>
      </c>
      <c r="Q665" s="13" t="s">
        <v>2222</v>
      </c>
      <c r="R665" t="s">
        <v>2223</v>
      </c>
      <c r="S665" s="20">
        <v>0</v>
      </c>
      <c r="T665" s="21" t="s">
        <v>38</v>
      </c>
    </row>
    <row r="666" spans="1:20" x14ac:dyDescent="0.35">
      <c r="A666" s="13" t="s">
        <v>2224</v>
      </c>
      <c r="B666" s="13"/>
      <c r="C666" s="13"/>
      <c r="D666" s="13" t="s">
        <v>2221</v>
      </c>
      <c r="E666" s="13">
        <v>6</v>
      </c>
      <c r="F666" s="14">
        <v>1</v>
      </c>
      <c r="G666" s="13" t="s">
        <v>31</v>
      </c>
      <c r="H666" s="14">
        <v>35</v>
      </c>
      <c r="I666" s="15" t="s">
        <v>32</v>
      </c>
      <c r="J666" s="16">
        <v>24.599999999999998</v>
      </c>
      <c r="K666" s="16">
        <v>4.0999999999999996</v>
      </c>
      <c r="L666" s="17" t="s">
        <v>690</v>
      </c>
      <c r="M666" s="163" t="str">
        <f>IFERROR(GETPIVOTDATA("Tot. Bottles",'- Ordine Aggregato -'!$A$1,"sku anker",A666),"")</f>
        <v/>
      </c>
      <c r="N666" s="18" t="s">
        <v>42</v>
      </c>
      <c r="O666" s="19" t="str">
        <f t="shared" si="10"/>
        <v>Order online</v>
      </c>
      <c r="P666" s="97" t="s">
        <v>68</v>
      </c>
      <c r="Q666" s="13" t="s">
        <v>2225</v>
      </c>
      <c r="R666" t="s">
        <v>2226</v>
      </c>
      <c r="S666" s="20">
        <v>0</v>
      </c>
      <c r="T666" s="21" t="s">
        <v>38</v>
      </c>
    </row>
    <row r="667" spans="1:20" x14ac:dyDescent="0.35">
      <c r="A667" s="96" t="s">
        <v>2227</v>
      </c>
      <c r="B667" s="96"/>
      <c r="C667" s="96"/>
      <c r="D667" s="13" t="s">
        <v>2228</v>
      </c>
      <c r="E667" s="13">
        <v>6</v>
      </c>
      <c r="F667" s="14">
        <v>0.5</v>
      </c>
      <c r="G667" s="13" t="s">
        <v>46</v>
      </c>
      <c r="H667" s="14">
        <v>20</v>
      </c>
      <c r="I667" s="15" t="s">
        <v>32</v>
      </c>
      <c r="J667" s="16">
        <v>21</v>
      </c>
      <c r="K667" s="16">
        <v>3.5</v>
      </c>
      <c r="L667" s="17" t="s">
        <v>399</v>
      </c>
      <c r="M667" s="163" t="str">
        <f>IFERROR(GETPIVOTDATA("Tot. Bottles",'- Ordine Aggregato -'!$A$1,"sku anker",A667),"")</f>
        <v/>
      </c>
      <c r="N667" s="18" t="s">
        <v>34</v>
      </c>
      <c r="O667" s="19" t="str">
        <f t="shared" si="10"/>
        <v>Order online</v>
      </c>
      <c r="P667" s="97" t="s">
        <v>68</v>
      </c>
      <c r="Q667" s="13" t="s">
        <v>2229</v>
      </c>
      <c r="R667" t="s">
        <v>2230</v>
      </c>
      <c r="S667" s="20">
        <v>0</v>
      </c>
      <c r="T667" s="21" t="s">
        <v>38</v>
      </c>
    </row>
    <row r="668" spans="1:20" x14ac:dyDescent="0.35">
      <c r="A668" s="96" t="s">
        <v>2231</v>
      </c>
      <c r="B668" s="96"/>
      <c r="C668" s="96"/>
      <c r="D668" s="13" t="s">
        <v>2232</v>
      </c>
      <c r="E668" s="13">
        <v>6</v>
      </c>
      <c r="F668" s="14">
        <v>0.5</v>
      </c>
      <c r="G668" s="13" t="s">
        <v>14874</v>
      </c>
      <c r="H668" s="14">
        <v>20</v>
      </c>
      <c r="I668" s="15" t="s">
        <v>32</v>
      </c>
      <c r="J668" s="16">
        <v>22.5</v>
      </c>
      <c r="K668" s="16">
        <v>3.75</v>
      </c>
      <c r="L668" s="17" t="s">
        <v>502</v>
      </c>
      <c r="M668" s="163" t="str">
        <f>IFERROR(GETPIVOTDATA("Tot. Bottles",'- Ordine Aggregato -'!$A$1,"sku anker",A668),"")</f>
        <v/>
      </c>
      <c r="N668" s="18" t="s">
        <v>42</v>
      </c>
      <c r="O668" s="19" t="str">
        <f t="shared" si="10"/>
        <v>Order online</v>
      </c>
      <c r="P668" s="97" t="s">
        <v>68</v>
      </c>
      <c r="Q668" s="13" t="s">
        <v>2233</v>
      </c>
      <c r="R668" t="s">
        <v>2234</v>
      </c>
      <c r="S668" s="20">
        <v>0</v>
      </c>
      <c r="T668" s="21" t="s">
        <v>38</v>
      </c>
    </row>
    <row r="669" spans="1:20" x14ac:dyDescent="0.35">
      <c r="A669" s="96" t="s">
        <v>2235</v>
      </c>
      <c r="D669" s="13" t="s">
        <v>2236</v>
      </c>
      <c r="E669" s="13">
        <v>6</v>
      </c>
      <c r="F669" s="14">
        <v>0.7</v>
      </c>
      <c r="G669" s="13" t="s">
        <v>46</v>
      </c>
      <c r="H669" s="14">
        <v>25</v>
      </c>
      <c r="I669" s="15" t="s">
        <v>32</v>
      </c>
      <c r="J669" s="16">
        <v>53.400000000000006</v>
      </c>
      <c r="K669" s="16">
        <v>8.9</v>
      </c>
      <c r="L669" s="17" t="s">
        <v>551</v>
      </c>
      <c r="M669" s="163" t="str">
        <f>IFERROR(GETPIVOTDATA("Tot. Bottles",'- Ordine Aggregato -'!$A$1,"sku anker",A669),"")</f>
        <v/>
      </c>
      <c r="N669" s="18" t="s">
        <v>42</v>
      </c>
      <c r="O669" s="19" t="str">
        <f t="shared" si="10"/>
        <v>Order online</v>
      </c>
      <c r="P669" s="97" t="s">
        <v>355</v>
      </c>
      <c r="Q669" s="13" t="s">
        <v>2237</v>
      </c>
      <c r="R669" t="s">
        <v>2238</v>
      </c>
      <c r="S669" s="20">
        <v>0</v>
      </c>
      <c r="T669" s="21" t="s">
        <v>38</v>
      </c>
    </row>
    <row r="670" spans="1:20" x14ac:dyDescent="0.35">
      <c r="A670" s="96" t="s">
        <v>2240</v>
      </c>
      <c r="B670" s="96"/>
      <c r="C670" s="96"/>
      <c r="D670" s="13" t="s">
        <v>2241</v>
      </c>
      <c r="E670" s="13">
        <v>6</v>
      </c>
      <c r="F670" s="14">
        <v>0.7</v>
      </c>
      <c r="G670" s="13" t="s">
        <v>46</v>
      </c>
      <c r="H670" s="14">
        <v>40</v>
      </c>
      <c r="I670" s="15" t="s">
        <v>32</v>
      </c>
      <c r="J670" s="16">
        <v>81</v>
      </c>
      <c r="K670" s="16">
        <v>13.5</v>
      </c>
      <c r="L670" s="17" t="s">
        <v>104</v>
      </c>
      <c r="M670" s="163" t="str">
        <f>IFERROR(GETPIVOTDATA("Tot. Bottles",'- Ordine Aggregato -'!$A$1,"sku anker",A670),"")</f>
        <v/>
      </c>
      <c r="N670" s="18" t="s">
        <v>42</v>
      </c>
      <c r="O670" s="19" t="str">
        <f t="shared" si="10"/>
        <v>Order online</v>
      </c>
      <c r="P670" s="97" t="s">
        <v>2239</v>
      </c>
      <c r="Q670" s="13" t="s">
        <v>2242</v>
      </c>
      <c r="R670" t="s">
        <v>2243</v>
      </c>
      <c r="S670" s="20">
        <v>0</v>
      </c>
      <c r="T670" s="21" t="s">
        <v>38</v>
      </c>
    </row>
    <row r="671" spans="1:20" x14ac:dyDescent="0.35">
      <c r="A671" s="96" t="s">
        <v>2244</v>
      </c>
      <c r="D671" s="13" t="s">
        <v>2245</v>
      </c>
      <c r="E671" s="13">
        <v>24</v>
      </c>
      <c r="F671" s="14">
        <v>0.2</v>
      </c>
      <c r="G671" s="13" t="s">
        <v>46</v>
      </c>
      <c r="H671" s="14">
        <v>38</v>
      </c>
      <c r="I671" s="15" t="s">
        <v>32</v>
      </c>
      <c r="J671" s="16">
        <v>84</v>
      </c>
      <c r="K671" s="16">
        <v>3.5</v>
      </c>
      <c r="L671" s="17" t="s">
        <v>104</v>
      </c>
      <c r="M671" s="163" t="str">
        <f>IFERROR(GETPIVOTDATA("Tot. Bottles",'- Ordine Aggregato -'!$A$1,"sku anker",A671),"")</f>
        <v/>
      </c>
      <c r="N671" s="18" t="s">
        <v>42</v>
      </c>
      <c r="O671" s="19" t="str">
        <f t="shared" si="10"/>
        <v>Order online</v>
      </c>
      <c r="P671" s="97" t="s">
        <v>2239</v>
      </c>
      <c r="Q671" s="13" t="s">
        <v>2246</v>
      </c>
      <c r="R671" t="s">
        <v>2247</v>
      </c>
      <c r="S671" s="20">
        <v>0</v>
      </c>
      <c r="T671" s="21" t="s">
        <v>38</v>
      </c>
    </row>
    <row r="672" spans="1:20" x14ac:dyDescent="0.35">
      <c r="A672" s="13" t="s">
        <v>2248</v>
      </c>
      <c r="B672" s="13"/>
      <c r="C672" s="13"/>
      <c r="D672" s="13" t="s">
        <v>2245</v>
      </c>
      <c r="E672" s="13">
        <v>6</v>
      </c>
      <c r="F672" s="14">
        <v>0.7</v>
      </c>
      <c r="G672" s="13" t="s">
        <v>14874</v>
      </c>
      <c r="H672" s="14">
        <v>38</v>
      </c>
      <c r="I672" s="15" t="s">
        <v>32</v>
      </c>
      <c r="J672" s="16">
        <v>47.099999999999994</v>
      </c>
      <c r="K672" s="16">
        <v>7.85</v>
      </c>
      <c r="L672" s="17" t="s">
        <v>104</v>
      </c>
      <c r="M672" s="163" t="str">
        <f>IFERROR(GETPIVOTDATA("Tot. Bottles",'- Ordine Aggregato -'!$A$1,"sku anker",A672),"")</f>
        <v/>
      </c>
      <c r="N672" s="18" t="s">
        <v>34</v>
      </c>
      <c r="O672" s="19" t="str">
        <f t="shared" si="10"/>
        <v>Order online</v>
      </c>
      <c r="P672" s="97" t="s">
        <v>2239</v>
      </c>
      <c r="Q672" s="13" t="s">
        <v>2249</v>
      </c>
      <c r="R672" t="s">
        <v>2250</v>
      </c>
      <c r="S672" s="20">
        <v>0</v>
      </c>
      <c r="T672" s="21" t="s">
        <v>38</v>
      </c>
    </row>
    <row r="673" spans="1:20" x14ac:dyDescent="0.35">
      <c r="A673" s="96" t="s">
        <v>14328</v>
      </c>
      <c r="D673" s="13" t="s">
        <v>14329</v>
      </c>
      <c r="E673" s="13">
        <v>6</v>
      </c>
      <c r="F673" s="14">
        <v>0.7</v>
      </c>
      <c r="G673" s="13" t="s">
        <v>14874</v>
      </c>
      <c r="H673" s="14">
        <v>40</v>
      </c>
      <c r="I673" s="15" t="s">
        <v>32</v>
      </c>
      <c r="J673" s="16">
        <v>99</v>
      </c>
      <c r="K673" s="16">
        <v>16.5</v>
      </c>
      <c r="L673" s="17" t="s">
        <v>448</v>
      </c>
      <c r="M673" s="163" t="str">
        <f>IFERROR(GETPIVOTDATA("Tot. Bottles",'- Ordine Aggregato -'!$A$1,"sku anker",A673),"")</f>
        <v/>
      </c>
      <c r="N673" s="18" t="s">
        <v>42</v>
      </c>
      <c r="O673" s="19" t="str">
        <f t="shared" si="10"/>
        <v>Order online</v>
      </c>
      <c r="P673" s="97" t="s">
        <v>1232</v>
      </c>
      <c r="Q673" s="13" t="s">
        <v>15087</v>
      </c>
      <c r="R673" t="s">
        <v>15088</v>
      </c>
      <c r="S673" s="20">
        <v>0</v>
      </c>
      <c r="T673" s="21" t="s">
        <v>38</v>
      </c>
    </row>
    <row r="674" spans="1:20" x14ac:dyDescent="0.35">
      <c r="A674" s="13" t="s">
        <v>2251</v>
      </c>
      <c r="B674" s="13"/>
      <c r="C674" s="13"/>
      <c r="D674" s="13" t="s">
        <v>2252</v>
      </c>
      <c r="E674" s="13">
        <v>24</v>
      </c>
      <c r="F674" s="14">
        <v>0.05</v>
      </c>
      <c r="G674" s="13" t="s">
        <v>14874</v>
      </c>
      <c r="H674" s="14">
        <v>15</v>
      </c>
      <c r="I674" s="15" t="s">
        <v>32</v>
      </c>
      <c r="J674" s="16">
        <v>25.200000000000003</v>
      </c>
      <c r="K674" s="16">
        <v>1.05</v>
      </c>
      <c r="L674" s="17" t="s">
        <v>551</v>
      </c>
      <c r="M674" s="163" t="str">
        <f>IFERROR(GETPIVOTDATA("Tot. Bottles",'- Ordine Aggregato -'!$A$1,"sku anker",A674),"")</f>
        <v/>
      </c>
      <c r="N674" s="18" t="s">
        <v>34</v>
      </c>
      <c r="O674" s="19" t="str">
        <f t="shared" si="10"/>
        <v>Order online</v>
      </c>
      <c r="P674" s="97" t="s">
        <v>68</v>
      </c>
      <c r="Q674" s="13" t="s">
        <v>2253</v>
      </c>
      <c r="R674" t="s">
        <v>2254</v>
      </c>
      <c r="S674" s="20">
        <v>0</v>
      </c>
      <c r="T674" s="21" t="s">
        <v>38</v>
      </c>
    </row>
    <row r="675" spans="1:20" x14ac:dyDescent="0.35">
      <c r="A675" s="96" t="s">
        <v>2255</v>
      </c>
      <c r="B675" s="96"/>
      <c r="C675" s="96"/>
      <c r="D675" s="13" t="s">
        <v>2252</v>
      </c>
      <c r="E675" s="13">
        <v>6</v>
      </c>
      <c r="F675" s="14">
        <v>0.35</v>
      </c>
      <c r="G675" s="13" t="s">
        <v>46</v>
      </c>
      <c r="H675" s="14">
        <v>15</v>
      </c>
      <c r="I675" s="15" t="s">
        <v>32</v>
      </c>
      <c r="J675" s="16">
        <v>31.5</v>
      </c>
      <c r="K675" s="16">
        <v>5.25</v>
      </c>
      <c r="L675" s="17" t="s">
        <v>551</v>
      </c>
      <c r="M675" s="163" t="str">
        <f>IFERROR(GETPIVOTDATA("Tot. Bottles",'- Ordine Aggregato -'!$A$1,"sku anker",A675),"")</f>
        <v/>
      </c>
      <c r="N675" s="18" t="s">
        <v>42</v>
      </c>
      <c r="O675" s="19" t="str">
        <f t="shared" si="10"/>
        <v>Order online</v>
      </c>
      <c r="P675" s="97" t="s">
        <v>68</v>
      </c>
      <c r="Q675" s="13" t="s">
        <v>2256</v>
      </c>
      <c r="R675" t="s">
        <v>2257</v>
      </c>
      <c r="S675" s="20">
        <v>0</v>
      </c>
      <c r="T675" s="21" t="s">
        <v>38</v>
      </c>
    </row>
    <row r="676" spans="1:20" x14ac:dyDescent="0.35">
      <c r="A676" s="96" t="s">
        <v>2258</v>
      </c>
      <c r="B676" s="96"/>
      <c r="C676" s="96"/>
      <c r="D676" s="13" t="s">
        <v>2252</v>
      </c>
      <c r="E676" s="13">
        <v>6</v>
      </c>
      <c r="F676" s="14">
        <v>0.7</v>
      </c>
      <c r="G676" s="13" t="s">
        <v>31</v>
      </c>
      <c r="H676" s="14">
        <v>15</v>
      </c>
      <c r="I676" s="15" t="s">
        <v>32</v>
      </c>
      <c r="J676" s="16">
        <v>47.7</v>
      </c>
      <c r="K676" s="16">
        <v>7.95</v>
      </c>
      <c r="L676" s="17" t="s">
        <v>551</v>
      </c>
      <c r="M676" s="163" t="str">
        <f>IFERROR(GETPIVOTDATA("Tot. Bottles",'- Ordine Aggregato -'!$A$1,"sku anker",A676),"")</f>
        <v/>
      </c>
      <c r="N676" s="18" t="s">
        <v>42</v>
      </c>
      <c r="O676" s="19" t="str">
        <f t="shared" si="10"/>
        <v>Order online</v>
      </c>
      <c r="P676" s="97" t="s">
        <v>68</v>
      </c>
      <c r="Q676" s="13" t="s">
        <v>2259</v>
      </c>
      <c r="R676" t="s">
        <v>2260</v>
      </c>
      <c r="S676" s="20">
        <v>0</v>
      </c>
      <c r="T676" s="21" t="s">
        <v>38</v>
      </c>
    </row>
    <row r="677" spans="1:20" x14ac:dyDescent="0.35">
      <c r="A677" s="13" t="s">
        <v>2261</v>
      </c>
      <c r="B677" s="13"/>
      <c r="C677" s="13"/>
      <c r="D677" s="13" t="s">
        <v>2262</v>
      </c>
      <c r="E677" s="13">
        <v>6</v>
      </c>
      <c r="F677" s="14">
        <v>0.7</v>
      </c>
      <c r="G677" s="13" t="s">
        <v>14874</v>
      </c>
      <c r="H677" s="14">
        <v>14.9</v>
      </c>
      <c r="I677" s="15" t="s">
        <v>32</v>
      </c>
      <c r="J677" s="16">
        <v>47.7</v>
      </c>
      <c r="K677" s="16">
        <v>7.95</v>
      </c>
      <c r="L677" s="17" t="s">
        <v>551</v>
      </c>
      <c r="M677" s="163" t="str">
        <f>IFERROR(GETPIVOTDATA("Tot. Bottles",'- Ordine Aggregato -'!$A$1,"sku anker",A677),"")</f>
        <v/>
      </c>
      <c r="N677" s="18" t="s">
        <v>42</v>
      </c>
      <c r="O677" s="19" t="str">
        <f t="shared" si="10"/>
        <v>Order online</v>
      </c>
      <c r="P677" s="97" t="s">
        <v>68</v>
      </c>
      <c r="Q677" s="13" t="s">
        <v>2263</v>
      </c>
      <c r="R677" t="s">
        <v>2264</v>
      </c>
      <c r="S677" s="20">
        <v>0</v>
      </c>
      <c r="T677" s="21" t="s">
        <v>38</v>
      </c>
    </row>
    <row r="678" spans="1:20" x14ac:dyDescent="0.35">
      <c r="A678" s="13" t="s">
        <v>2265</v>
      </c>
      <c r="B678" s="13"/>
      <c r="C678" s="13"/>
      <c r="D678" s="13" t="s">
        <v>2266</v>
      </c>
      <c r="E678" s="13">
        <v>6</v>
      </c>
      <c r="F678" s="14">
        <v>1</v>
      </c>
      <c r="G678" s="13" t="s">
        <v>14874</v>
      </c>
      <c r="H678" s="14">
        <v>40</v>
      </c>
      <c r="I678" s="15" t="s">
        <v>32</v>
      </c>
      <c r="J678" s="16">
        <v>85.5</v>
      </c>
      <c r="K678" s="16">
        <v>14.25</v>
      </c>
      <c r="L678" s="17" t="s">
        <v>104</v>
      </c>
      <c r="M678" s="163" t="str">
        <f>IFERROR(GETPIVOTDATA("Tot. Bottles",'- Ordine Aggregato -'!$A$1,"sku anker",A678),"")</f>
        <v/>
      </c>
      <c r="N678" s="18" t="s">
        <v>67</v>
      </c>
      <c r="O678" s="19" t="str">
        <f t="shared" si="10"/>
        <v>Order online</v>
      </c>
      <c r="P678" s="97" t="s">
        <v>514</v>
      </c>
      <c r="Q678" s="13" t="s">
        <v>2267</v>
      </c>
      <c r="R678" t="s">
        <v>2268</v>
      </c>
      <c r="S678" s="20">
        <v>14.25</v>
      </c>
      <c r="T678" s="21" t="s">
        <v>38</v>
      </c>
    </row>
    <row r="679" spans="1:20" x14ac:dyDescent="0.35">
      <c r="A679" s="96" t="s">
        <v>2269</v>
      </c>
      <c r="B679" s="96"/>
      <c r="C679" s="96"/>
      <c r="D679" s="13" t="s">
        <v>2270</v>
      </c>
      <c r="E679" s="13">
        <v>6</v>
      </c>
      <c r="F679" s="14">
        <v>0.7</v>
      </c>
      <c r="G679" s="13" t="s">
        <v>46</v>
      </c>
      <c r="H679" s="14">
        <v>45</v>
      </c>
      <c r="I679" s="15" t="s">
        <v>32</v>
      </c>
      <c r="J679" s="16">
        <v>153</v>
      </c>
      <c r="K679" s="16">
        <v>25.5</v>
      </c>
      <c r="L679" s="17" t="s">
        <v>104</v>
      </c>
      <c r="M679" s="163" t="str">
        <f>IFERROR(GETPIVOTDATA("Tot. Bottles",'- Ordine Aggregato -'!$A$1,"sku anker",A679),"")</f>
        <v/>
      </c>
      <c r="N679" s="18" t="s">
        <v>34</v>
      </c>
      <c r="O679" s="19" t="str">
        <f t="shared" si="10"/>
        <v>Order online</v>
      </c>
      <c r="P679" s="97" t="s">
        <v>514</v>
      </c>
      <c r="Q679" s="13" t="s">
        <v>2271</v>
      </c>
      <c r="R679" t="s">
        <v>2272</v>
      </c>
      <c r="S679" s="20">
        <v>0</v>
      </c>
      <c r="T679" s="21" t="s">
        <v>38</v>
      </c>
    </row>
    <row r="680" spans="1:20" x14ac:dyDescent="0.35">
      <c r="A680" s="96" t="s">
        <v>2273</v>
      </c>
      <c r="D680" s="13" t="s">
        <v>2274</v>
      </c>
      <c r="E680" s="13">
        <v>6</v>
      </c>
      <c r="F680" s="14">
        <v>0.7</v>
      </c>
      <c r="G680" s="13" t="s">
        <v>14874</v>
      </c>
      <c r="H680" s="14">
        <v>38</v>
      </c>
      <c r="I680" s="15" t="s">
        <v>32</v>
      </c>
      <c r="J680" s="16">
        <v>96</v>
      </c>
      <c r="K680" s="16">
        <v>16</v>
      </c>
      <c r="L680" s="17" t="s">
        <v>104</v>
      </c>
      <c r="M680" s="163" t="str">
        <f>IFERROR(GETPIVOTDATA("Tot. Bottles",'- Ordine Aggregato -'!$A$1,"sku anker",A680),"")</f>
        <v/>
      </c>
      <c r="N680" s="18" t="s">
        <v>34</v>
      </c>
      <c r="O680" s="19" t="str">
        <f t="shared" si="10"/>
        <v>Order online</v>
      </c>
      <c r="P680" s="97" t="s">
        <v>514</v>
      </c>
      <c r="Q680" s="13" t="s">
        <v>2275</v>
      </c>
      <c r="R680" t="s">
        <v>2276</v>
      </c>
      <c r="S680" s="20">
        <v>0</v>
      </c>
      <c r="T680" s="21" t="s">
        <v>38</v>
      </c>
    </row>
    <row r="681" spans="1:20" x14ac:dyDescent="0.35">
      <c r="A681" s="13" t="s">
        <v>2277</v>
      </c>
      <c r="B681" s="13"/>
      <c r="C681" s="13"/>
      <c r="D681" s="13" t="s">
        <v>2274</v>
      </c>
      <c r="E681" s="13">
        <v>6</v>
      </c>
      <c r="F681" s="14">
        <v>0.7</v>
      </c>
      <c r="G681" s="13" t="s">
        <v>46</v>
      </c>
      <c r="H681" s="14">
        <v>38</v>
      </c>
      <c r="I681" s="15" t="s">
        <v>32</v>
      </c>
      <c r="J681" s="16">
        <v>96</v>
      </c>
      <c r="K681" s="16">
        <v>16</v>
      </c>
      <c r="L681" s="17" t="s">
        <v>104</v>
      </c>
      <c r="M681" s="163" t="str">
        <f>IFERROR(GETPIVOTDATA("Tot. Bottles",'- Ordine Aggregato -'!$A$1,"sku anker",A681),"")</f>
        <v/>
      </c>
      <c r="N681" s="18" t="s">
        <v>42</v>
      </c>
      <c r="O681" s="19" t="str">
        <f t="shared" si="10"/>
        <v>Order online</v>
      </c>
      <c r="P681" s="97" t="s">
        <v>514</v>
      </c>
      <c r="Q681" s="13" t="s">
        <v>2275</v>
      </c>
      <c r="R681" t="s">
        <v>2276</v>
      </c>
      <c r="S681" s="20">
        <v>0</v>
      </c>
      <c r="T681" s="21" t="s">
        <v>38</v>
      </c>
    </row>
    <row r="682" spans="1:20" x14ac:dyDescent="0.35">
      <c r="A682" s="13" t="s">
        <v>14258</v>
      </c>
      <c r="B682" s="13"/>
      <c r="C682" s="13"/>
      <c r="D682" s="13" t="s">
        <v>14259</v>
      </c>
      <c r="E682" s="13">
        <v>6</v>
      </c>
      <c r="F682" s="14">
        <v>0.7</v>
      </c>
      <c r="G682" s="13" t="s">
        <v>46</v>
      </c>
      <c r="H682" s="14">
        <v>40</v>
      </c>
      <c r="I682" s="15" t="s">
        <v>32</v>
      </c>
      <c r="J682" s="16">
        <v>93</v>
      </c>
      <c r="K682" s="16">
        <v>15.5</v>
      </c>
      <c r="L682" s="17" t="s">
        <v>104</v>
      </c>
      <c r="M682" s="163" t="str">
        <f>IFERROR(GETPIVOTDATA("Tot. Bottles",'- Ordine Aggregato -'!$A$1,"sku anker",A682),"")</f>
        <v/>
      </c>
      <c r="N682" s="18" t="s">
        <v>42</v>
      </c>
      <c r="O682" s="19" t="str">
        <f t="shared" si="10"/>
        <v>Order online</v>
      </c>
      <c r="P682" s="97" t="s">
        <v>514</v>
      </c>
      <c r="Q682" s="13" t="s">
        <v>15089</v>
      </c>
      <c r="R682" t="s">
        <v>15090</v>
      </c>
      <c r="S682" s="20">
        <v>0</v>
      </c>
      <c r="T682" s="21" t="s">
        <v>38</v>
      </c>
    </row>
    <row r="683" spans="1:20" x14ac:dyDescent="0.35">
      <c r="A683" s="13" t="s">
        <v>2278</v>
      </c>
      <c r="B683" s="13"/>
      <c r="C683" s="13"/>
      <c r="D683" s="13" t="s">
        <v>2279</v>
      </c>
      <c r="E683" s="13">
        <v>6</v>
      </c>
      <c r="F683" s="14">
        <v>0.7</v>
      </c>
      <c r="G683" s="13" t="s">
        <v>14874</v>
      </c>
      <c r="H683" s="14">
        <v>40</v>
      </c>
      <c r="I683" s="15" t="s">
        <v>32</v>
      </c>
      <c r="J683" s="16">
        <v>141</v>
      </c>
      <c r="K683" s="16">
        <v>23.5</v>
      </c>
      <c r="L683" s="17" t="s">
        <v>104</v>
      </c>
      <c r="M683" s="163" t="str">
        <f>IFERROR(GETPIVOTDATA("Tot. Bottles",'- Ordine Aggregato -'!$A$1,"sku anker",A683),"")</f>
        <v/>
      </c>
      <c r="N683" s="18" t="s">
        <v>42</v>
      </c>
      <c r="O683" s="19" t="str">
        <f t="shared" si="10"/>
        <v>Order online</v>
      </c>
      <c r="P683" s="97" t="s">
        <v>514</v>
      </c>
      <c r="Q683" s="13" t="s">
        <v>2280</v>
      </c>
      <c r="R683" t="s">
        <v>2281</v>
      </c>
      <c r="S683" s="20">
        <v>0</v>
      </c>
      <c r="T683" s="21" t="s">
        <v>38</v>
      </c>
    </row>
    <row r="684" spans="1:20" x14ac:dyDescent="0.35">
      <c r="A684" s="13" t="s">
        <v>2282</v>
      </c>
      <c r="B684" s="13"/>
      <c r="C684" s="13"/>
      <c r="D684" s="13" t="s">
        <v>2283</v>
      </c>
      <c r="E684" s="13">
        <v>6</v>
      </c>
      <c r="F684" s="14">
        <v>0.7</v>
      </c>
      <c r="G684" s="13" t="s">
        <v>46</v>
      </c>
      <c r="H684" s="14">
        <v>40</v>
      </c>
      <c r="I684" s="15" t="s">
        <v>32</v>
      </c>
      <c r="J684" s="16">
        <v>64.5</v>
      </c>
      <c r="K684" s="16">
        <v>10.75</v>
      </c>
      <c r="L684" s="17" t="s">
        <v>104</v>
      </c>
      <c r="M684" s="163" t="str">
        <f>IFERROR(GETPIVOTDATA("Tot. Bottles",'- Ordine Aggregato -'!$A$1,"sku anker",A684),"")</f>
        <v/>
      </c>
      <c r="N684" s="18" t="s">
        <v>42</v>
      </c>
      <c r="O684" s="19" t="str">
        <f t="shared" si="10"/>
        <v>Order online</v>
      </c>
      <c r="P684" s="97" t="s">
        <v>514</v>
      </c>
      <c r="Q684" s="13" t="s">
        <v>2284</v>
      </c>
      <c r="R684" t="s">
        <v>2285</v>
      </c>
      <c r="S684" s="20">
        <v>0</v>
      </c>
      <c r="T684" s="21" t="s">
        <v>38</v>
      </c>
    </row>
    <row r="685" spans="1:20" x14ac:dyDescent="0.35">
      <c r="A685" s="13" t="s">
        <v>14576</v>
      </c>
      <c r="B685" s="13"/>
      <c r="C685" s="13"/>
      <c r="D685" s="13" t="s">
        <v>14577</v>
      </c>
      <c r="E685" s="13">
        <v>6</v>
      </c>
      <c r="F685" s="14">
        <v>0.5</v>
      </c>
      <c r="G685" s="13" t="s">
        <v>46</v>
      </c>
      <c r="H685" s="14">
        <v>20</v>
      </c>
      <c r="I685" s="15" t="s">
        <v>32</v>
      </c>
      <c r="J685" s="16">
        <v>29.880000000000003</v>
      </c>
      <c r="K685" s="16">
        <v>4.9800000000000004</v>
      </c>
      <c r="L685" s="17" t="s">
        <v>399</v>
      </c>
      <c r="M685" s="163" t="str">
        <f>IFERROR(GETPIVOTDATA("Tot. Bottles",'- Ordine Aggregato -'!$A$1,"sku anker",A685),"")</f>
        <v/>
      </c>
      <c r="N685" s="18" t="s">
        <v>42</v>
      </c>
      <c r="O685" s="19" t="str">
        <f t="shared" si="10"/>
        <v>Order online</v>
      </c>
      <c r="P685" s="97" t="s">
        <v>355</v>
      </c>
      <c r="Q685" s="13" t="s">
        <v>15091</v>
      </c>
      <c r="R685" t="s">
        <v>42</v>
      </c>
      <c r="S685" s="20">
        <v>0</v>
      </c>
      <c r="T685" s="21" t="s">
        <v>38</v>
      </c>
    </row>
    <row r="686" spans="1:20" x14ac:dyDescent="0.35">
      <c r="A686" s="96" t="s">
        <v>2286</v>
      </c>
      <c r="B686" s="96"/>
      <c r="C686" s="96"/>
      <c r="D686" s="13" t="s">
        <v>2287</v>
      </c>
      <c r="E686" s="13">
        <v>6</v>
      </c>
      <c r="F686" s="14">
        <v>0.75</v>
      </c>
      <c r="G686" s="13" t="s">
        <v>14874</v>
      </c>
      <c r="H686" s="14">
        <v>11.5</v>
      </c>
      <c r="I686" s="15" t="s">
        <v>32</v>
      </c>
      <c r="J686" s="16">
        <v>83.4</v>
      </c>
      <c r="K686" s="16">
        <v>13.9</v>
      </c>
      <c r="L686" s="17" t="s">
        <v>965</v>
      </c>
      <c r="M686" s="163" t="str">
        <f>IFERROR(GETPIVOTDATA("Tot. Bottles",'- Ordine Aggregato -'!$A$1,"sku anker",A686),"")</f>
        <v/>
      </c>
      <c r="N686" s="18" t="s">
        <v>42</v>
      </c>
      <c r="O686" s="19" t="str">
        <f t="shared" si="10"/>
        <v>Order online</v>
      </c>
      <c r="P686" s="97" t="s">
        <v>355</v>
      </c>
      <c r="Q686" s="13" t="s">
        <v>2288</v>
      </c>
      <c r="R686" t="s">
        <v>2289</v>
      </c>
      <c r="S686" s="20">
        <v>0</v>
      </c>
      <c r="T686" s="21" t="s">
        <v>38</v>
      </c>
    </row>
    <row r="687" spans="1:20" x14ac:dyDescent="0.35">
      <c r="A687" s="13" t="s">
        <v>2290</v>
      </c>
      <c r="B687" s="13"/>
      <c r="C687" s="13"/>
      <c r="D687" s="13" t="s">
        <v>2291</v>
      </c>
      <c r="E687" s="13">
        <v>6</v>
      </c>
      <c r="F687" s="14">
        <v>0.75</v>
      </c>
      <c r="G687" s="13" t="s">
        <v>14874</v>
      </c>
      <c r="H687" s="14">
        <v>11.5</v>
      </c>
      <c r="I687" s="15" t="s">
        <v>32</v>
      </c>
      <c r="J687" s="16">
        <v>76.5</v>
      </c>
      <c r="K687" s="16">
        <v>12.75</v>
      </c>
      <c r="L687" s="17" t="s">
        <v>965</v>
      </c>
      <c r="M687" s="163" t="str">
        <f>IFERROR(GETPIVOTDATA("Tot. Bottles",'- Ordine Aggregato -'!$A$1,"sku anker",A687),"")</f>
        <v/>
      </c>
      <c r="N687" s="18" t="s">
        <v>42</v>
      </c>
      <c r="O687" s="19" t="str">
        <f t="shared" si="10"/>
        <v>Order online</v>
      </c>
      <c r="P687" s="97" t="s">
        <v>355</v>
      </c>
      <c r="Q687" s="13" t="s">
        <v>2288</v>
      </c>
      <c r="R687" t="s">
        <v>2289</v>
      </c>
      <c r="S687" s="20">
        <v>0</v>
      </c>
      <c r="T687" s="21" t="s">
        <v>38</v>
      </c>
    </row>
    <row r="688" spans="1:20" x14ac:dyDescent="0.35">
      <c r="A688" s="96" t="s">
        <v>2292</v>
      </c>
      <c r="D688" s="13" t="s">
        <v>2293</v>
      </c>
      <c r="E688" s="13">
        <v>6</v>
      </c>
      <c r="F688" s="14">
        <v>0.5</v>
      </c>
      <c r="G688" s="13" t="s">
        <v>14874</v>
      </c>
      <c r="H688" s="14">
        <v>17</v>
      </c>
      <c r="I688" s="15" t="s">
        <v>32</v>
      </c>
      <c r="J688" s="16">
        <v>66</v>
      </c>
      <c r="K688" s="16">
        <v>11</v>
      </c>
      <c r="L688" s="17" t="s">
        <v>551</v>
      </c>
      <c r="M688" s="163" t="str">
        <f>IFERROR(GETPIVOTDATA("Tot. Bottles",'- Ordine Aggregato -'!$A$1,"sku anker",A688),"")</f>
        <v/>
      </c>
      <c r="N688" s="18" t="s">
        <v>42</v>
      </c>
      <c r="O688" s="19" t="str">
        <f t="shared" si="10"/>
        <v>Order online</v>
      </c>
      <c r="P688" s="97" t="s">
        <v>355</v>
      </c>
      <c r="Q688" s="13" t="s">
        <v>2294</v>
      </c>
      <c r="R688" t="s">
        <v>2295</v>
      </c>
      <c r="S688" s="20">
        <v>0</v>
      </c>
      <c r="T688" s="21" t="s">
        <v>38</v>
      </c>
    </row>
    <row r="689" spans="1:20" x14ac:dyDescent="0.35">
      <c r="A689" s="96" t="s">
        <v>15092</v>
      </c>
      <c r="D689" s="13" t="s">
        <v>2297</v>
      </c>
      <c r="E689" s="13">
        <v>24</v>
      </c>
      <c r="F689" s="14">
        <v>0.2</v>
      </c>
      <c r="G689" s="13" t="s">
        <v>14874</v>
      </c>
      <c r="H689" s="14">
        <v>11</v>
      </c>
      <c r="I689" s="15" t="s">
        <v>32</v>
      </c>
      <c r="J689" s="16">
        <v>63.599999999999994</v>
      </c>
      <c r="K689" s="16">
        <v>2.65</v>
      </c>
      <c r="L689" s="17" t="s">
        <v>965</v>
      </c>
      <c r="M689" s="163" t="str">
        <f>IFERROR(GETPIVOTDATA("Tot. Bottles",'- Ordine Aggregato -'!$A$1,"sku anker",A689),"")</f>
        <v/>
      </c>
      <c r="N689" s="18" t="s">
        <v>34</v>
      </c>
      <c r="O689" s="19" t="str">
        <f t="shared" si="10"/>
        <v>Order online</v>
      </c>
      <c r="P689" s="97" t="s">
        <v>355</v>
      </c>
      <c r="Q689" s="13" t="s">
        <v>15093</v>
      </c>
      <c r="R689" t="s">
        <v>15094</v>
      </c>
      <c r="S689" s="20">
        <v>0</v>
      </c>
      <c r="T689" s="21" t="s">
        <v>38</v>
      </c>
    </row>
    <row r="690" spans="1:20" x14ac:dyDescent="0.35">
      <c r="A690" s="13" t="s">
        <v>2296</v>
      </c>
      <c r="B690" s="13"/>
      <c r="C690" s="13"/>
      <c r="D690" s="13" t="s">
        <v>2297</v>
      </c>
      <c r="E690" s="13">
        <v>24</v>
      </c>
      <c r="F690" s="14">
        <v>0.2</v>
      </c>
      <c r="G690" s="13" t="s">
        <v>46</v>
      </c>
      <c r="H690" s="14">
        <v>11</v>
      </c>
      <c r="I690" s="15" t="s">
        <v>32</v>
      </c>
      <c r="J690" s="16">
        <v>63.599999999999994</v>
      </c>
      <c r="K690" s="16">
        <v>2.65</v>
      </c>
      <c r="L690" s="17" t="s">
        <v>965</v>
      </c>
      <c r="M690" s="163" t="str">
        <f>IFERROR(GETPIVOTDATA("Tot. Bottles",'- Ordine Aggregato -'!$A$1,"sku anker",A690),"")</f>
        <v/>
      </c>
      <c r="N690" s="18" t="s">
        <v>34</v>
      </c>
      <c r="O690" s="19" t="str">
        <f t="shared" si="10"/>
        <v>Order online</v>
      </c>
      <c r="P690" s="97" t="s">
        <v>355</v>
      </c>
      <c r="Q690" s="13" t="s">
        <v>2298</v>
      </c>
      <c r="R690" t="s">
        <v>2299</v>
      </c>
      <c r="S690" s="20">
        <v>0</v>
      </c>
      <c r="T690" s="21" t="s">
        <v>38</v>
      </c>
    </row>
    <row r="691" spans="1:20" x14ac:dyDescent="0.35">
      <c r="A691" s="96" t="s">
        <v>2300</v>
      </c>
      <c r="B691" s="96"/>
      <c r="C691" s="96"/>
      <c r="D691" s="13" t="s">
        <v>2301</v>
      </c>
      <c r="E691" s="13">
        <v>6</v>
      </c>
      <c r="F691" s="14">
        <v>0.75</v>
      </c>
      <c r="G691" s="13" t="s">
        <v>46</v>
      </c>
      <c r="H691" s="14">
        <v>11</v>
      </c>
      <c r="I691" s="15" t="s">
        <v>32</v>
      </c>
      <c r="J691" s="16">
        <v>86.1</v>
      </c>
      <c r="K691" s="16">
        <v>14.35</v>
      </c>
      <c r="L691" s="17" t="s">
        <v>960</v>
      </c>
      <c r="M691" s="163" t="str">
        <f>IFERROR(GETPIVOTDATA("Tot. Bottles",'- Ordine Aggregato -'!$A$1,"sku anker",A691),"")</f>
        <v/>
      </c>
      <c r="N691" s="18" t="s">
        <v>34</v>
      </c>
      <c r="O691" s="19" t="str">
        <f t="shared" si="10"/>
        <v>Order online</v>
      </c>
      <c r="P691" s="97" t="s">
        <v>355</v>
      </c>
      <c r="Q691" s="13" t="s">
        <v>2302</v>
      </c>
      <c r="R691" t="s">
        <v>2303</v>
      </c>
      <c r="S691" s="20">
        <v>0</v>
      </c>
      <c r="T691" s="21" t="s">
        <v>38</v>
      </c>
    </row>
    <row r="692" spans="1:20" x14ac:dyDescent="0.35">
      <c r="A692" s="13" t="s">
        <v>2304</v>
      </c>
      <c r="B692" s="13"/>
      <c r="C692" s="13"/>
      <c r="D692" s="13" t="s">
        <v>2305</v>
      </c>
      <c r="E692" s="13">
        <v>6</v>
      </c>
      <c r="F692" s="14">
        <v>0.75</v>
      </c>
      <c r="G692" s="13" t="s">
        <v>46</v>
      </c>
      <c r="H692" s="14">
        <v>11</v>
      </c>
      <c r="I692" s="15" t="s">
        <v>32</v>
      </c>
      <c r="J692" s="16">
        <v>76.5</v>
      </c>
      <c r="K692" s="16">
        <v>12.75</v>
      </c>
      <c r="L692" s="17" t="s">
        <v>2306</v>
      </c>
      <c r="M692" s="163" t="str">
        <f>IFERROR(GETPIVOTDATA("Tot. Bottles",'- Ordine Aggregato -'!$A$1,"sku anker",A692),"")</f>
        <v/>
      </c>
      <c r="N692" s="18" t="s">
        <v>42</v>
      </c>
      <c r="O692" s="19" t="str">
        <f t="shared" si="10"/>
        <v>Order online</v>
      </c>
      <c r="P692" s="97" t="s">
        <v>355</v>
      </c>
      <c r="Q692" s="13" t="s">
        <v>2302</v>
      </c>
      <c r="R692" t="s">
        <v>2307</v>
      </c>
      <c r="S692" s="20">
        <v>0</v>
      </c>
      <c r="T692" s="21" t="s">
        <v>38</v>
      </c>
    </row>
    <row r="693" spans="1:20" x14ac:dyDescent="0.35">
      <c r="A693" s="13" t="s">
        <v>2308</v>
      </c>
      <c r="B693" s="13"/>
      <c r="C693" s="13"/>
      <c r="D693" s="13" t="s">
        <v>2309</v>
      </c>
      <c r="E693" s="13">
        <v>6</v>
      </c>
      <c r="F693" s="14">
        <v>0.75</v>
      </c>
      <c r="G693" s="13" t="s">
        <v>46</v>
      </c>
      <c r="H693" s="14">
        <v>11.5</v>
      </c>
      <c r="I693" s="15" t="s">
        <v>32</v>
      </c>
      <c r="J693" s="16">
        <v>83.4</v>
      </c>
      <c r="K693" s="16">
        <v>13.9</v>
      </c>
      <c r="L693" s="17" t="s">
        <v>965</v>
      </c>
      <c r="M693" s="163" t="str">
        <f>IFERROR(GETPIVOTDATA("Tot. Bottles",'- Ordine Aggregato -'!$A$1,"sku anker",A693),"")</f>
        <v/>
      </c>
      <c r="N693" s="18" t="s">
        <v>42</v>
      </c>
      <c r="O693" s="19" t="str">
        <f t="shared" si="10"/>
        <v>Order online</v>
      </c>
      <c r="P693" s="97" t="s">
        <v>355</v>
      </c>
      <c r="Q693" s="13" t="s">
        <v>2310</v>
      </c>
      <c r="R693" t="s">
        <v>2311</v>
      </c>
      <c r="S693" s="20">
        <v>0</v>
      </c>
      <c r="T693" s="21" t="s">
        <v>38</v>
      </c>
    </row>
    <row r="694" spans="1:20" x14ac:dyDescent="0.35">
      <c r="A694" s="96" t="s">
        <v>15095</v>
      </c>
      <c r="D694" s="13" t="s">
        <v>15096</v>
      </c>
      <c r="E694" s="13">
        <v>6</v>
      </c>
      <c r="F694" s="14">
        <v>0.75</v>
      </c>
      <c r="G694" s="13" t="s">
        <v>14874</v>
      </c>
      <c r="H694" s="14">
        <v>11</v>
      </c>
      <c r="I694" s="15" t="s">
        <v>32</v>
      </c>
      <c r="J694" s="16">
        <v>41.7</v>
      </c>
      <c r="K694" s="16">
        <v>6.95</v>
      </c>
      <c r="L694" s="17" t="s">
        <v>965</v>
      </c>
      <c r="M694" s="163" t="str">
        <f>IFERROR(GETPIVOTDATA("Tot. Bottles",'- Ordine Aggregato -'!$A$1,"sku anker",A694),"")</f>
        <v/>
      </c>
      <c r="N694" s="18" t="s">
        <v>34</v>
      </c>
      <c r="O694" s="19" t="str">
        <f t="shared" si="10"/>
        <v>Order online</v>
      </c>
      <c r="P694" s="97" t="s">
        <v>355</v>
      </c>
      <c r="Q694" s="13" t="s">
        <v>15097</v>
      </c>
      <c r="R694" t="s">
        <v>42</v>
      </c>
      <c r="S694" s="20">
        <v>0</v>
      </c>
      <c r="T694" s="21" t="s">
        <v>38</v>
      </c>
    </row>
    <row r="695" spans="1:20" x14ac:dyDescent="0.35">
      <c r="A695" s="13" t="s">
        <v>2312</v>
      </c>
      <c r="B695" s="13"/>
      <c r="C695" s="13"/>
      <c r="D695" s="13" t="s">
        <v>2313</v>
      </c>
      <c r="E695" s="13">
        <v>24</v>
      </c>
      <c r="F695" s="14">
        <v>0.2</v>
      </c>
      <c r="G695" s="13" t="s">
        <v>46</v>
      </c>
      <c r="H695" s="14">
        <v>11.5</v>
      </c>
      <c r="I695" s="15" t="s">
        <v>32</v>
      </c>
      <c r="J695" s="16">
        <v>56.400000000000006</v>
      </c>
      <c r="K695" s="16">
        <v>2.35</v>
      </c>
      <c r="L695" s="17" t="s">
        <v>965</v>
      </c>
      <c r="M695" s="163" t="str">
        <f>IFERROR(GETPIVOTDATA("Tot. Bottles",'- Ordine Aggregato -'!$A$1,"sku anker",A695),"")</f>
        <v/>
      </c>
      <c r="N695" s="18" t="s">
        <v>34</v>
      </c>
      <c r="O695" s="19" t="str">
        <f t="shared" si="10"/>
        <v>Order online</v>
      </c>
      <c r="P695" s="97" t="s">
        <v>355</v>
      </c>
      <c r="Q695" s="13" t="s">
        <v>2314</v>
      </c>
      <c r="R695" t="s">
        <v>2315</v>
      </c>
      <c r="S695" s="20">
        <v>0</v>
      </c>
      <c r="T695" s="21" t="s">
        <v>38</v>
      </c>
    </row>
    <row r="696" spans="1:20" x14ac:dyDescent="0.35">
      <c r="A696" s="96" t="s">
        <v>2316</v>
      </c>
      <c r="B696" s="96"/>
      <c r="C696" s="96"/>
      <c r="D696" s="13" t="s">
        <v>2313</v>
      </c>
      <c r="E696" s="13">
        <v>6</v>
      </c>
      <c r="F696" s="14">
        <v>0.75</v>
      </c>
      <c r="G696" s="13" t="s">
        <v>14874</v>
      </c>
      <c r="H696" s="14">
        <v>11.5</v>
      </c>
      <c r="I696" s="15" t="s">
        <v>32</v>
      </c>
      <c r="J696" s="16">
        <v>84</v>
      </c>
      <c r="K696" s="16">
        <v>14</v>
      </c>
      <c r="L696" s="17" t="s">
        <v>960</v>
      </c>
      <c r="M696" s="163" t="str">
        <f>IFERROR(GETPIVOTDATA("Tot. Bottles",'- Ordine Aggregato -'!$A$1,"sku anker",A696),"")</f>
        <v/>
      </c>
      <c r="N696" s="18" t="s">
        <v>34</v>
      </c>
      <c r="O696" s="19" t="str">
        <f t="shared" si="10"/>
        <v>Order online</v>
      </c>
      <c r="P696" s="97" t="s">
        <v>355</v>
      </c>
      <c r="Q696" s="13" t="s">
        <v>2310</v>
      </c>
      <c r="R696" t="s">
        <v>2317</v>
      </c>
      <c r="S696" s="20">
        <v>0</v>
      </c>
      <c r="T696" s="21" t="s">
        <v>38</v>
      </c>
    </row>
    <row r="697" spans="1:20" x14ac:dyDescent="0.35">
      <c r="A697" s="13" t="s">
        <v>2318</v>
      </c>
      <c r="B697" s="13"/>
      <c r="C697" s="13"/>
      <c r="D697" s="13" t="s">
        <v>2319</v>
      </c>
      <c r="E697" s="13">
        <v>6</v>
      </c>
      <c r="F697" s="14">
        <v>0.75</v>
      </c>
      <c r="G697" s="13" t="s">
        <v>14873</v>
      </c>
      <c r="H697" s="14">
        <v>11</v>
      </c>
      <c r="I697" s="15" t="s">
        <v>32</v>
      </c>
      <c r="J697" s="16">
        <v>79.5</v>
      </c>
      <c r="K697" s="16">
        <v>13.25</v>
      </c>
      <c r="L697" s="17" t="s">
        <v>960</v>
      </c>
      <c r="M697" s="163" t="str">
        <f>IFERROR(GETPIVOTDATA("Tot. Bottles",'- Ordine Aggregato -'!$A$1,"sku anker",A697),"")</f>
        <v/>
      </c>
      <c r="N697" s="18" t="s">
        <v>34</v>
      </c>
      <c r="O697" s="19" t="str">
        <f t="shared" si="10"/>
        <v>Order online</v>
      </c>
      <c r="P697" s="97" t="s">
        <v>355</v>
      </c>
      <c r="Q697" s="13" t="s">
        <v>2320</v>
      </c>
      <c r="R697" t="s">
        <v>2321</v>
      </c>
      <c r="S697" s="20">
        <v>0</v>
      </c>
      <c r="T697" s="21" t="s">
        <v>38</v>
      </c>
    </row>
    <row r="698" spans="1:20" x14ac:dyDescent="0.35">
      <c r="A698" s="13" t="s">
        <v>14330</v>
      </c>
      <c r="B698" s="13"/>
      <c r="C698" s="13"/>
      <c r="D698" s="13" t="s">
        <v>2323</v>
      </c>
      <c r="E698" s="13">
        <v>6</v>
      </c>
      <c r="F698" s="14">
        <v>0.7</v>
      </c>
      <c r="G698" s="13" t="s">
        <v>14873</v>
      </c>
      <c r="H698" s="14">
        <v>40</v>
      </c>
      <c r="I698" s="15" t="s">
        <v>32</v>
      </c>
      <c r="J698" s="16">
        <v>75.900000000000006</v>
      </c>
      <c r="K698" s="16">
        <v>12.65</v>
      </c>
      <c r="L698" s="17" t="s">
        <v>368</v>
      </c>
      <c r="M698" s="163" t="str">
        <f>IFERROR(GETPIVOTDATA("Tot. Bottles",'- Ordine Aggregato -'!$A$1,"sku anker",A698),"")</f>
        <v/>
      </c>
      <c r="N698" s="18" t="s">
        <v>42</v>
      </c>
      <c r="O698" s="19" t="str">
        <f t="shared" si="10"/>
        <v>Order online</v>
      </c>
      <c r="P698" s="97" t="s">
        <v>225</v>
      </c>
      <c r="Q698" s="13" t="s">
        <v>15098</v>
      </c>
      <c r="R698" t="s">
        <v>15099</v>
      </c>
      <c r="S698" s="20">
        <v>0</v>
      </c>
      <c r="T698" s="21" t="s">
        <v>38</v>
      </c>
    </row>
    <row r="699" spans="1:20" x14ac:dyDescent="0.35">
      <c r="A699" s="13" t="s">
        <v>2322</v>
      </c>
      <c r="B699" s="13"/>
      <c r="C699" s="13"/>
      <c r="D699" s="13" t="s">
        <v>2323</v>
      </c>
      <c r="E699" s="13">
        <v>6</v>
      </c>
      <c r="F699" s="14">
        <v>0.7</v>
      </c>
      <c r="G699" s="13" t="s">
        <v>46</v>
      </c>
      <c r="H699" s="14">
        <v>40</v>
      </c>
      <c r="I699" s="15" t="s">
        <v>32</v>
      </c>
      <c r="J699" s="16">
        <v>75.900000000000006</v>
      </c>
      <c r="K699" s="16">
        <v>12.65</v>
      </c>
      <c r="L699" s="17" t="s">
        <v>368</v>
      </c>
      <c r="M699" s="163" t="str">
        <f>IFERROR(GETPIVOTDATA("Tot. Bottles",'- Ordine Aggregato -'!$A$1,"sku anker",A699),"")</f>
        <v/>
      </c>
      <c r="N699" s="18" t="s">
        <v>42</v>
      </c>
      <c r="O699" s="19" t="str">
        <f t="shared" si="10"/>
        <v>Order online</v>
      </c>
      <c r="P699" s="97" t="s">
        <v>225</v>
      </c>
      <c r="Q699" s="13" t="s">
        <v>2324</v>
      </c>
      <c r="R699" t="s">
        <v>2325</v>
      </c>
      <c r="S699" s="20">
        <v>0</v>
      </c>
      <c r="T699" s="21" t="s">
        <v>38</v>
      </c>
    </row>
    <row r="700" spans="1:20" x14ac:dyDescent="0.35">
      <c r="A700" s="13" t="s">
        <v>2326</v>
      </c>
      <c r="B700" s="13"/>
      <c r="C700" s="13"/>
      <c r="D700" s="13" t="s">
        <v>2327</v>
      </c>
      <c r="E700" s="13">
        <v>6</v>
      </c>
      <c r="F700" s="14">
        <v>0.7</v>
      </c>
      <c r="G700" s="13" t="s">
        <v>31</v>
      </c>
      <c r="H700" s="14">
        <v>45</v>
      </c>
      <c r="I700" s="15" t="s">
        <v>32</v>
      </c>
      <c r="J700" s="16">
        <v>142.19999999999999</v>
      </c>
      <c r="K700" s="16">
        <v>23.7</v>
      </c>
      <c r="L700" s="17" t="s">
        <v>104</v>
      </c>
      <c r="M700" s="163" t="str">
        <f>IFERROR(GETPIVOTDATA("Tot. Bottles",'- Ordine Aggregato -'!$A$1,"sku anker",A700),"")</f>
        <v/>
      </c>
      <c r="N700" s="18" t="s">
        <v>34</v>
      </c>
      <c r="O700" s="19" t="str">
        <f t="shared" si="10"/>
        <v>Order online</v>
      </c>
      <c r="P700" s="97" t="s">
        <v>2328</v>
      </c>
      <c r="Q700" s="13" t="s">
        <v>2329</v>
      </c>
      <c r="R700" t="s">
        <v>2330</v>
      </c>
      <c r="S700" s="20">
        <v>0</v>
      </c>
      <c r="T700" s="21" t="s">
        <v>38</v>
      </c>
    </row>
    <row r="701" spans="1:20" x14ac:dyDescent="0.35">
      <c r="A701" s="96" t="s">
        <v>2331</v>
      </c>
      <c r="B701" s="96"/>
      <c r="C701" s="96"/>
      <c r="D701" s="13" t="s">
        <v>2332</v>
      </c>
      <c r="E701" s="13">
        <v>6</v>
      </c>
      <c r="F701" s="14">
        <v>0.7</v>
      </c>
      <c r="G701" s="13" t="s">
        <v>14874</v>
      </c>
      <c r="H701" s="14">
        <v>40</v>
      </c>
      <c r="I701" s="15" t="s">
        <v>32</v>
      </c>
      <c r="J701" s="16">
        <v>65.699999999999989</v>
      </c>
      <c r="K701" s="16">
        <v>10.95</v>
      </c>
      <c r="L701" s="17" t="s">
        <v>2333</v>
      </c>
      <c r="M701" s="163" t="str">
        <f>IFERROR(GETPIVOTDATA("Tot. Bottles",'- Ordine Aggregato -'!$A$1,"sku anker",A701),"")</f>
        <v/>
      </c>
      <c r="N701" s="18" t="s">
        <v>42</v>
      </c>
      <c r="O701" s="19" t="str">
        <f t="shared" si="10"/>
        <v>Order online</v>
      </c>
      <c r="P701" s="97" t="s">
        <v>225</v>
      </c>
      <c r="Q701" s="13" t="s">
        <v>2334</v>
      </c>
      <c r="R701" t="s">
        <v>2335</v>
      </c>
      <c r="S701" s="20">
        <v>0</v>
      </c>
      <c r="T701" s="21" t="s">
        <v>38</v>
      </c>
    </row>
    <row r="702" spans="1:20" x14ac:dyDescent="0.35">
      <c r="A702" s="13" t="s">
        <v>2336</v>
      </c>
      <c r="B702" s="13"/>
      <c r="C702" s="13"/>
      <c r="D702" s="13" t="s">
        <v>2337</v>
      </c>
      <c r="E702" s="13">
        <v>6</v>
      </c>
      <c r="F702" s="14">
        <v>0.7</v>
      </c>
      <c r="G702" s="13" t="s">
        <v>14874</v>
      </c>
      <c r="H702" s="14">
        <v>40</v>
      </c>
      <c r="I702" s="15" t="s">
        <v>32</v>
      </c>
      <c r="J702" s="16">
        <v>88.5</v>
      </c>
      <c r="K702" s="16">
        <v>14.75</v>
      </c>
      <c r="L702" s="17" t="s">
        <v>2338</v>
      </c>
      <c r="M702" s="163" t="str">
        <f>IFERROR(GETPIVOTDATA("Tot. Bottles",'- Ordine Aggregato -'!$A$1,"sku anker",A702),"")</f>
        <v/>
      </c>
      <c r="N702" s="18" t="s">
        <v>42</v>
      </c>
      <c r="O702" s="19" t="str">
        <f t="shared" si="10"/>
        <v>Order online</v>
      </c>
      <c r="P702" s="97" t="s">
        <v>225</v>
      </c>
      <c r="Q702" s="13" t="s">
        <v>2339</v>
      </c>
      <c r="R702" t="s">
        <v>2340</v>
      </c>
      <c r="S702" s="20">
        <v>0</v>
      </c>
      <c r="T702" s="21" t="s">
        <v>38</v>
      </c>
    </row>
    <row r="703" spans="1:20" x14ac:dyDescent="0.35">
      <c r="A703" s="13" t="s">
        <v>2341</v>
      </c>
      <c r="B703" s="13"/>
      <c r="C703" s="13"/>
      <c r="D703" s="13" t="s">
        <v>2342</v>
      </c>
      <c r="E703" s="13">
        <v>6</v>
      </c>
      <c r="F703" s="14">
        <v>0.7</v>
      </c>
      <c r="G703" s="13" t="s">
        <v>31</v>
      </c>
      <c r="H703" s="14">
        <v>40</v>
      </c>
      <c r="I703" s="15" t="s">
        <v>32</v>
      </c>
      <c r="J703" s="16">
        <v>125.69999999999999</v>
      </c>
      <c r="K703" s="16">
        <v>20.95</v>
      </c>
      <c r="L703" s="17" t="s">
        <v>2333</v>
      </c>
      <c r="M703" s="163" t="str">
        <f>IFERROR(GETPIVOTDATA("Tot. Bottles",'- Ordine Aggregato -'!$A$1,"sku anker",A703),"")</f>
        <v/>
      </c>
      <c r="N703" s="18" t="s">
        <v>67</v>
      </c>
      <c r="O703" s="19" t="str">
        <f t="shared" si="10"/>
        <v>Order online</v>
      </c>
      <c r="P703" s="97" t="s">
        <v>225</v>
      </c>
      <c r="Q703" s="13" t="s">
        <v>2343</v>
      </c>
      <c r="R703" t="s">
        <v>2344</v>
      </c>
      <c r="S703" s="20">
        <v>20.95</v>
      </c>
      <c r="T703" s="21" t="s">
        <v>38</v>
      </c>
    </row>
    <row r="704" spans="1:20" x14ac:dyDescent="0.35">
      <c r="A704" s="13" t="s">
        <v>15100</v>
      </c>
      <c r="B704" s="13"/>
      <c r="C704" s="13"/>
      <c r="D704" s="13" t="s">
        <v>15101</v>
      </c>
      <c r="E704" s="13">
        <v>6</v>
      </c>
      <c r="F704" s="14">
        <v>0.4</v>
      </c>
      <c r="G704" s="13" t="s">
        <v>14874</v>
      </c>
      <c r="H704" s="14">
        <v>46</v>
      </c>
      <c r="I704" s="15" t="s">
        <v>32</v>
      </c>
      <c r="J704" s="16">
        <v>75</v>
      </c>
      <c r="K704" s="16">
        <v>12.5</v>
      </c>
      <c r="L704" s="17" t="s">
        <v>478</v>
      </c>
      <c r="M704" s="163" t="str">
        <f>IFERROR(GETPIVOTDATA("Tot. Bottles",'- Ordine Aggregato -'!$A$1,"sku anker",A704),"")</f>
        <v/>
      </c>
      <c r="N704" s="18" t="s">
        <v>42</v>
      </c>
      <c r="O704" s="19" t="str">
        <f t="shared" si="10"/>
        <v>Order online</v>
      </c>
      <c r="P704" s="97" t="s">
        <v>146</v>
      </c>
      <c r="Q704" s="13" t="s">
        <v>15102</v>
      </c>
      <c r="R704" t="s">
        <v>15103</v>
      </c>
      <c r="S704" s="20">
        <v>0</v>
      </c>
      <c r="T704" s="21" t="s">
        <v>38</v>
      </c>
    </row>
    <row r="705" spans="1:20" x14ac:dyDescent="0.35">
      <c r="A705" s="96" t="s">
        <v>2345</v>
      </c>
      <c r="B705" s="96"/>
      <c r="C705" s="96"/>
      <c r="D705" s="13" t="s">
        <v>2346</v>
      </c>
      <c r="E705" s="13">
        <v>6</v>
      </c>
      <c r="F705" s="14">
        <v>0.7</v>
      </c>
      <c r="G705" s="13" t="s">
        <v>46</v>
      </c>
      <c r="H705" s="14">
        <v>40</v>
      </c>
      <c r="I705" s="15" t="s">
        <v>32</v>
      </c>
      <c r="J705" s="16">
        <v>34.5</v>
      </c>
      <c r="K705" s="16">
        <v>5.75</v>
      </c>
      <c r="L705" s="17" t="s">
        <v>1787</v>
      </c>
      <c r="M705" s="163" t="str">
        <f>IFERROR(GETPIVOTDATA("Tot. Bottles",'- Ordine Aggregato -'!$A$1,"sku anker",A705),"")</f>
        <v/>
      </c>
      <c r="N705" s="18" t="s">
        <v>67</v>
      </c>
      <c r="O705" s="19" t="str">
        <f t="shared" si="10"/>
        <v>Order online</v>
      </c>
      <c r="P705" s="97" t="s">
        <v>35</v>
      </c>
      <c r="Q705" s="13" t="s">
        <v>2347</v>
      </c>
      <c r="R705" t="s">
        <v>2348</v>
      </c>
      <c r="S705" s="20">
        <v>5.75</v>
      </c>
      <c r="T705" s="21" t="s">
        <v>38</v>
      </c>
    </row>
    <row r="706" spans="1:20" x14ac:dyDescent="0.35">
      <c r="A706" s="13" t="s">
        <v>2349</v>
      </c>
      <c r="B706" s="13"/>
      <c r="C706" s="13"/>
      <c r="D706" s="13" t="s">
        <v>2350</v>
      </c>
      <c r="E706" s="13">
        <v>12</v>
      </c>
      <c r="F706" s="14">
        <v>1</v>
      </c>
      <c r="G706" s="13" t="s">
        <v>31</v>
      </c>
      <c r="H706" s="14">
        <v>40</v>
      </c>
      <c r="I706" s="15" t="s">
        <v>32</v>
      </c>
      <c r="J706" s="16">
        <v>294</v>
      </c>
      <c r="K706" s="16">
        <v>24.5</v>
      </c>
      <c r="L706" s="17" t="s">
        <v>145</v>
      </c>
      <c r="M706" s="163" t="str">
        <f>IFERROR(GETPIVOTDATA("Tot. Bottles",'- Ordine Aggregato -'!$A$1,"sku anker",A706),"")</f>
        <v/>
      </c>
      <c r="N706" s="18" t="s">
        <v>42</v>
      </c>
      <c r="O706" s="19" t="str">
        <f t="shared" si="10"/>
        <v>Order online</v>
      </c>
      <c r="P706" s="97" t="s">
        <v>146</v>
      </c>
      <c r="Q706" s="13" t="s">
        <v>2351</v>
      </c>
      <c r="R706" t="s">
        <v>2352</v>
      </c>
      <c r="S706" s="20">
        <v>0</v>
      </c>
      <c r="T706" s="21" t="s">
        <v>38</v>
      </c>
    </row>
    <row r="707" spans="1:20" x14ac:dyDescent="0.35">
      <c r="A707" s="96" t="s">
        <v>2353</v>
      </c>
      <c r="D707" s="13" t="s">
        <v>2354</v>
      </c>
      <c r="E707" s="13">
        <v>6</v>
      </c>
      <c r="F707" s="14">
        <v>0.7</v>
      </c>
      <c r="G707" s="13" t="s">
        <v>31</v>
      </c>
      <c r="H707" s="14">
        <v>40</v>
      </c>
      <c r="I707" s="15" t="s">
        <v>32</v>
      </c>
      <c r="J707" s="16">
        <v>119.69999999999999</v>
      </c>
      <c r="K707" s="16">
        <v>19.95</v>
      </c>
      <c r="L707" s="17" t="s">
        <v>145</v>
      </c>
      <c r="M707" s="163" t="str">
        <f>IFERROR(GETPIVOTDATA("Tot. Bottles",'- Ordine Aggregato -'!$A$1,"sku anker",A707),"")</f>
        <v/>
      </c>
      <c r="N707" s="18" t="s">
        <v>67</v>
      </c>
      <c r="O707" s="19" t="str">
        <f t="shared" si="10"/>
        <v>Order online</v>
      </c>
      <c r="P707" s="97" t="s">
        <v>146</v>
      </c>
      <c r="Q707" s="13" t="s">
        <v>2355</v>
      </c>
      <c r="R707" t="s">
        <v>2356</v>
      </c>
      <c r="S707" s="20">
        <v>19.95</v>
      </c>
      <c r="T707" s="21" t="s">
        <v>38</v>
      </c>
    </row>
    <row r="708" spans="1:20" x14ac:dyDescent="0.35">
      <c r="A708" s="13" t="s">
        <v>2357</v>
      </c>
      <c r="B708" s="13"/>
      <c r="C708" s="13"/>
      <c r="D708" s="13" t="s">
        <v>2358</v>
      </c>
      <c r="E708" s="13">
        <v>6</v>
      </c>
      <c r="F708" s="14">
        <v>0.7</v>
      </c>
      <c r="G708" s="13" t="s">
        <v>14874</v>
      </c>
      <c r="H708" s="14">
        <v>43</v>
      </c>
      <c r="I708" s="15" t="s">
        <v>32</v>
      </c>
      <c r="J708" s="16">
        <v>309</v>
      </c>
      <c r="K708" s="16">
        <v>51.5</v>
      </c>
      <c r="L708" s="17" t="s">
        <v>145</v>
      </c>
      <c r="M708" s="163" t="str">
        <f>IFERROR(GETPIVOTDATA("Tot. Bottles",'- Ordine Aggregato -'!$A$1,"sku anker",A708),"")</f>
        <v/>
      </c>
      <c r="N708" s="18" t="s">
        <v>42</v>
      </c>
      <c r="O708" s="19" t="str">
        <f t="shared" si="10"/>
        <v>Order online</v>
      </c>
      <c r="P708" s="97" t="s">
        <v>146</v>
      </c>
      <c r="Q708" s="13" t="s">
        <v>2359</v>
      </c>
      <c r="R708" t="s">
        <v>2360</v>
      </c>
      <c r="S708" s="20">
        <v>0</v>
      </c>
      <c r="T708" s="21" t="s">
        <v>38</v>
      </c>
    </row>
    <row r="709" spans="1:20" x14ac:dyDescent="0.35">
      <c r="A709" s="96" t="s">
        <v>2361</v>
      </c>
      <c r="B709" s="96"/>
      <c r="C709" s="96"/>
      <c r="D709" s="13" t="s">
        <v>2362</v>
      </c>
      <c r="E709" s="13">
        <v>6</v>
      </c>
      <c r="F709" s="14">
        <v>0.7</v>
      </c>
      <c r="G709" s="13" t="s">
        <v>31</v>
      </c>
      <c r="H709" s="14">
        <v>43</v>
      </c>
      <c r="I709" s="15" t="s">
        <v>32</v>
      </c>
      <c r="J709" s="16">
        <v>282</v>
      </c>
      <c r="K709" s="16">
        <v>47</v>
      </c>
      <c r="L709" s="17" t="s">
        <v>145</v>
      </c>
      <c r="M709" s="163" t="str">
        <f>IFERROR(GETPIVOTDATA("Tot. Bottles",'- Ordine Aggregato -'!$A$1,"sku anker",A709),"")</f>
        <v/>
      </c>
      <c r="N709" s="18" t="s">
        <v>42</v>
      </c>
      <c r="O709" s="19" t="str">
        <f t="shared" si="10"/>
        <v>Order online</v>
      </c>
      <c r="P709" s="97" t="s">
        <v>146</v>
      </c>
      <c r="Q709" s="13" t="s">
        <v>2363</v>
      </c>
      <c r="R709" t="s">
        <v>2364</v>
      </c>
      <c r="S709" s="20">
        <v>0</v>
      </c>
      <c r="T709" s="21" t="s">
        <v>38</v>
      </c>
    </row>
    <row r="710" spans="1:20" x14ac:dyDescent="0.35">
      <c r="A710" s="13" t="s">
        <v>2365</v>
      </c>
      <c r="B710" s="13"/>
      <c r="C710" s="13"/>
      <c r="D710" s="13" t="s">
        <v>2366</v>
      </c>
      <c r="E710" s="13">
        <v>6</v>
      </c>
      <c r="F710" s="14">
        <v>0.7</v>
      </c>
      <c r="G710" s="13" t="s">
        <v>46</v>
      </c>
      <c r="H710" s="14">
        <v>43</v>
      </c>
      <c r="I710" s="15" t="s">
        <v>32</v>
      </c>
      <c r="J710" s="16">
        <v>450</v>
      </c>
      <c r="K710" s="16">
        <v>75</v>
      </c>
      <c r="L710" s="17" t="s">
        <v>145</v>
      </c>
      <c r="M710" s="163" t="str">
        <f>IFERROR(GETPIVOTDATA("Tot. Bottles",'- Ordine Aggregato -'!$A$1,"sku anker",A710),"")</f>
        <v/>
      </c>
      <c r="N710" s="18" t="s">
        <v>42</v>
      </c>
      <c r="O710" s="19" t="str">
        <f t="shared" si="10"/>
        <v>Order online</v>
      </c>
      <c r="P710" s="97" t="s">
        <v>146</v>
      </c>
      <c r="Q710" s="13" t="s">
        <v>2367</v>
      </c>
      <c r="R710" t="s">
        <v>2368</v>
      </c>
      <c r="S710" s="20">
        <v>0</v>
      </c>
      <c r="T710" s="21" t="s">
        <v>38</v>
      </c>
    </row>
    <row r="711" spans="1:20" x14ac:dyDescent="0.35">
      <c r="A711" s="13" t="s">
        <v>14510</v>
      </c>
      <c r="B711" s="13"/>
      <c r="C711" s="13"/>
      <c r="D711" s="13" t="s">
        <v>14511</v>
      </c>
      <c r="E711" s="13">
        <v>3</v>
      </c>
      <c r="F711" s="14">
        <v>0.7</v>
      </c>
      <c r="G711" s="13" t="s">
        <v>46</v>
      </c>
      <c r="H711" s="14">
        <v>53.7</v>
      </c>
      <c r="I711" s="15" t="s">
        <v>32</v>
      </c>
      <c r="J711" s="16">
        <v>5085</v>
      </c>
      <c r="K711" s="16">
        <v>1695</v>
      </c>
      <c r="L711" s="17" t="s">
        <v>145</v>
      </c>
      <c r="M711" s="163" t="str">
        <f>IFERROR(GETPIVOTDATA("Tot. Bottles",'- Ordine Aggregato -'!$A$1,"sku anker",A711),"")</f>
        <v/>
      </c>
      <c r="N711" s="18" t="s">
        <v>42</v>
      </c>
      <c r="O711" s="19" t="str">
        <f t="shared" si="10"/>
        <v>Order online</v>
      </c>
      <c r="P711" s="97" t="s">
        <v>146</v>
      </c>
      <c r="Q711" s="13" t="s">
        <v>15104</v>
      </c>
      <c r="R711" t="s">
        <v>15105</v>
      </c>
      <c r="S711" s="20">
        <v>0</v>
      </c>
      <c r="T711" s="21" t="s">
        <v>38</v>
      </c>
    </row>
    <row r="712" spans="1:20" x14ac:dyDescent="0.35">
      <c r="A712" s="13" t="s">
        <v>2369</v>
      </c>
      <c r="B712" s="13"/>
      <c r="C712" s="13"/>
      <c r="D712" s="13" t="s">
        <v>2370</v>
      </c>
      <c r="E712" s="13">
        <v>6</v>
      </c>
      <c r="F712" s="14">
        <v>0.7</v>
      </c>
      <c r="G712" s="13" t="s">
        <v>14874</v>
      </c>
      <c r="H712" s="14">
        <v>40</v>
      </c>
      <c r="I712" s="15" t="s">
        <v>32</v>
      </c>
      <c r="J712" s="16">
        <v>117</v>
      </c>
      <c r="K712" s="16">
        <v>19.5</v>
      </c>
      <c r="L712" s="17" t="s">
        <v>145</v>
      </c>
      <c r="M712" s="163" t="str">
        <f>IFERROR(GETPIVOTDATA("Tot. Bottles",'- Ordine Aggregato -'!$A$1,"sku anker",A712),"")</f>
        <v/>
      </c>
      <c r="N712" s="18" t="s">
        <v>34</v>
      </c>
      <c r="O712" s="19" t="str">
        <f t="shared" si="10"/>
        <v>Order online</v>
      </c>
      <c r="P712" s="97" t="s">
        <v>146</v>
      </c>
      <c r="Q712" s="13" t="s">
        <v>2371</v>
      </c>
      <c r="R712" t="s">
        <v>2372</v>
      </c>
      <c r="S712" s="20">
        <v>0</v>
      </c>
      <c r="T712" s="21" t="s">
        <v>38</v>
      </c>
    </row>
    <row r="713" spans="1:20" x14ac:dyDescent="0.35">
      <c r="A713" s="13" t="s">
        <v>2373</v>
      </c>
      <c r="B713" s="13"/>
      <c r="C713" s="13"/>
      <c r="D713" s="13" t="s">
        <v>2374</v>
      </c>
      <c r="E713" s="13">
        <v>6</v>
      </c>
      <c r="F713" s="14">
        <v>0.7</v>
      </c>
      <c r="G713" s="13" t="s">
        <v>14874</v>
      </c>
      <c r="H713" s="14">
        <v>40</v>
      </c>
      <c r="I713" s="15" t="s">
        <v>32</v>
      </c>
      <c r="J713" s="16">
        <v>111</v>
      </c>
      <c r="K713" s="16">
        <v>18.5</v>
      </c>
      <c r="L713" s="17" t="s">
        <v>145</v>
      </c>
      <c r="M713" s="163" t="str">
        <f>IFERROR(GETPIVOTDATA("Tot. Bottles",'- Ordine Aggregato -'!$A$1,"sku anker",A713),"")</f>
        <v/>
      </c>
      <c r="N713" s="18" t="s">
        <v>34</v>
      </c>
      <c r="O713" s="19" t="str">
        <f t="shared" si="10"/>
        <v>Order online</v>
      </c>
      <c r="P713" s="97" t="s">
        <v>146</v>
      </c>
      <c r="Q713" s="13" t="s">
        <v>2375</v>
      </c>
      <c r="R713" t="s">
        <v>2376</v>
      </c>
      <c r="S713" s="20">
        <v>0</v>
      </c>
      <c r="T713" s="21" t="s">
        <v>38</v>
      </c>
    </row>
    <row r="714" spans="1:20" x14ac:dyDescent="0.35">
      <c r="A714" s="96" t="s">
        <v>2377</v>
      </c>
      <c r="B714" s="96"/>
      <c r="C714" s="96"/>
      <c r="D714" s="13" t="s">
        <v>2378</v>
      </c>
      <c r="E714" s="13">
        <v>6</v>
      </c>
      <c r="F714" s="14">
        <v>0.7</v>
      </c>
      <c r="G714" s="13" t="s">
        <v>14873</v>
      </c>
      <c r="H714" s="14">
        <v>40</v>
      </c>
      <c r="I714" s="15" t="s">
        <v>32</v>
      </c>
      <c r="J714" s="16">
        <v>122.39999999999999</v>
      </c>
      <c r="K714" s="16">
        <v>20.399999999999999</v>
      </c>
      <c r="L714" s="17" t="s">
        <v>145</v>
      </c>
      <c r="M714" s="163" t="str">
        <f>IFERROR(GETPIVOTDATA("Tot. Bottles",'- Ordine Aggregato -'!$A$1,"sku anker",A714),"")</f>
        <v/>
      </c>
      <c r="N714" s="18" t="s">
        <v>34</v>
      </c>
      <c r="O714" s="19" t="str">
        <f t="shared" si="10"/>
        <v>Order online</v>
      </c>
      <c r="P714" s="97" t="s">
        <v>146</v>
      </c>
      <c r="Q714" s="13" t="s">
        <v>2379</v>
      </c>
      <c r="R714" t="s">
        <v>2380</v>
      </c>
      <c r="S714" s="20">
        <v>0</v>
      </c>
      <c r="T714" s="21" t="s">
        <v>38</v>
      </c>
    </row>
    <row r="715" spans="1:20" x14ac:dyDescent="0.35">
      <c r="A715" s="96" t="s">
        <v>2381</v>
      </c>
      <c r="B715" s="96"/>
      <c r="C715" s="96"/>
      <c r="D715" s="13" t="s">
        <v>2382</v>
      </c>
      <c r="E715" s="13">
        <v>6</v>
      </c>
      <c r="F715" s="14">
        <v>0.7</v>
      </c>
      <c r="G715" s="13" t="s">
        <v>46</v>
      </c>
      <c r="H715" s="14">
        <v>40</v>
      </c>
      <c r="I715" s="15" t="s">
        <v>32</v>
      </c>
      <c r="J715" s="16">
        <v>103.80000000000001</v>
      </c>
      <c r="K715" s="16">
        <v>17.3</v>
      </c>
      <c r="L715" s="17" t="s">
        <v>657</v>
      </c>
      <c r="M715" s="163" t="str">
        <f>IFERROR(GETPIVOTDATA("Tot. Bottles",'- Ordine Aggregato -'!$A$1,"sku anker",A715),"")</f>
        <v/>
      </c>
      <c r="N715" s="18" t="s">
        <v>42</v>
      </c>
      <c r="O715" s="19" t="str">
        <f t="shared" si="10"/>
        <v>Order online</v>
      </c>
      <c r="P715" s="97" t="s">
        <v>385</v>
      </c>
      <c r="Q715" s="13" t="s">
        <v>2383</v>
      </c>
      <c r="R715" t="s">
        <v>2384</v>
      </c>
      <c r="S715" s="20">
        <v>0</v>
      </c>
      <c r="T715" s="21" t="s">
        <v>38</v>
      </c>
    </row>
    <row r="716" spans="1:20" x14ac:dyDescent="0.35">
      <c r="A716" s="96" t="s">
        <v>2385</v>
      </c>
      <c r="B716" s="96"/>
      <c r="C716" s="96"/>
      <c r="D716" s="13" t="s">
        <v>2386</v>
      </c>
      <c r="E716" s="13">
        <v>6</v>
      </c>
      <c r="F716" s="14">
        <v>0.7</v>
      </c>
      <c r="G716" s="13" t="s">
        <v>14874</v>
      </c>
      <c r="H716" s="14">
        <v>40</v>
      </c>
      <c r="I716" s="15" t="s">
        <v>32</v>
      </c>
      <c r="J716" s="16">
        <v>103.80000000000001</v>
      </c>
      <c r="K716" s="16">
        <v>17.3</v>
      </c>
      <c r="L716" s="17" t="s">
        <v>657</v>
      </c>
      <c r="M716" s="163" t="str">
        <f>IFERROR(GETPIVOTDATA("Tot. Bottles",'- Ordine Aggregato -'!$A$1,"sku anker",A716),"")</f>
        <v/>
      </c>
      <c r="N716" s="18" t="s">
        <v>42</v>
      </c>
      <c r="O716" s="19" t="str">
        <f t="shared" si="10"/>
        <v>Order online</v>
      </c>
      <c r="P716" s="97" t="s">
        <v>385</v>
      </c>
      <c r="Q716" s="13" t="s">
        <v>2387</v>
      </c>
      <c r="R716" t="s">
        <v>2388</v>
      </c>
      <c r="S716" s="20">
        <v>0</v>
      </c>
      <c r="T716" s="21" t="s">
        <v>38</v>
      </c>
    </row>
    <row r="717" spans="1:20" x14ac:dyDescent="0.35">
      <c r="A717" s="96" t="s">
        <v>2389</v>
      </c>
      <c r="D717" s="13" t="s">
        <v>2390</v>
      </c>
      <c r="E717" s="13">
        <v>6</v>
      </c>
      <c r="F717" s="14">
        <v>0.7</v>
      </c>
      <c r="G717" s="13" t="s">
        <v>46</v>
      </c>
      <c r="H717" s="14">
        <v>24.7</v>
      </c>
      <c r="I717" s="15" t="s">
        <v>32</v>
      </c>
      <c r="J717" s="16">
        <v>129</v>
      </c>
      <c r="K717" s="16">
        <v>21.5</v>
      </c>
      <c r="L717" s="17" t="s">
        <v>502</v>
      </c>
      <c r="M717" s="163" t="str">
        <f>IFERROR(GETPIVOTDATA("Tot. Bottles",'- Ordine Aggregato -'!$A$1,"sku anker",A717),"")</f>
        <v/>
      </c>
      <c r="N717" s="18" t="s">
        <v>42</v>
      </c>
      <c r="O717" s="19" t="str">
        <f t="shared" ref="O717:O780" si="11">HYPERLINK("https://www.ankeramsterdamspirits.nl/en/products/"&amp;A717,"Order online")</f>
        <v>Order online</v>
      </c>
      <c r="P717" s="97" t="s">
        <v>385</v>
      </c>
      <c r="Q717" s="13" t="s">
        <v>2391</v>
      </c>
      <c r="R717" t="s">
        <v>2392</v>
      </c>
      <c r="S717" s="20">
        <v>0</v>
      </c>
      <c r="T717" s="21" t="s">
        <v>38</v>
      </c>
    </row>
    <row r="718" spans="1:20" x14ac:dyDescent="0.35">
      <c r="A718" s="13" t="s">
        <v>2393</v>
      </c>
      <c r="B718" s="13"/>
      <c r="C718" s="13"/>
      <c r="D718" s="13" t="s">
        <v>2394</v>
      </c>
      <c r="E718" s="13">
        <v>6</v>
      </c>
      <c r="F718" s="14">
        <v>0.7</v>
      </c>
      <c r="G718" s="13" t="s">
        <v>46</v>
      </c>
      <c r="H718" s="14">
        <v>40</v>
      </c>
      <c r="I718" s="15" t="s">
        <v>32</v>
      </c>
      <c r="J718" s="16">
        <v>41.7</v>
      </c>
      <c r="K718" s="16">
        <v>6.95</v>
      </c>
      <c r="L718" s="17" t="s">
        <v>368</v>
      </c>
      <c r="M718" s="163" t="str">
        <f>IFERROR(GETPIVOTDATA("Tot. Bottles",'- Ordine Aggregato -'!$A$1,"sku anker",A718),"")</f>
        <v/>
      </c>
      <c r="N718" s="18" t="s">
        <v>42</v>
      </c>
      <c r="O718" s="19" t="str">
        <f t="shared" si="11"/>
        <v>Order online</v>
      </c>
      <c r="P718" s="97" t="s">
        <v>146</v>
      </c>
      <c r="Q718" s="13" t="s">
        <v>2395</v>
      </c>
      <c r="R718" t="s">
        <v>2396</v>
      </c>
      <c r="S718" s="20">
        <v>0</v>
      </c>
      <c r="T718" s="21" t="s">
        <v>38</v>
      </c>
    </row>
    <row r="719" spans="1:20" x14ac:dyDescent="0.35">
      <c r="A719" s="13" t="s">
        <v>14659</v>
      </c>
      <c r="B719" s="13"/>
      <c r="C719" s="13"/>
      <c r="D719" s="13" t="s">
        <v>14660</v>
      </c>
      <c r="E719" s="13">
        <v>6</v>
      </c>
      <c r="F719" s="14">
        <v>0.7</v>
      </c>
      <c r="G719" s="13" t="s">
        <v>14874</v>
      </c>
      <c r="H719" s="14">
        <v>28</v>
      </c>
      <c r="I719" s="15" t="s">
        <v>32</v>
      </c>
      <c r="J719" s="16">
        <v>70.5</v>
      </c>
      <c r="K719" s="16">
        <v>11.75</v>
      </c>
      <c r="L719" s="17" t="s">
        <v>1134</v>
      </c>
      <c r="M719" s="163" t="str">
        <f>IFERROR(GETPIVOTDATA("Tot. Bottles",'- Ordine Aggregato -'!$A$1,"sku anker",A719),"")</f>
        <v/>
      </c>
      <c r="N719" s="18" t="s">
        <v>42</v>
      </c>
      <c r="O719" s="19" t="str">
        <f t="shared" si="11"/>
        <v>Order online</v>
      </c>
      <c r="P719" s="97" t="s">
        <v>225</v>
      </c>
      <c r="Q719" s="13" t="s">
        <v>15106</v>
      </c>
      <c r="R719" t="s">
        <v>42</v>
      </c>
      <c r="S719" s="20">
        <v>0</v>
      </c>
      <c r="T719" s="21" t="s">
        <v>38</v>
      </c>
    </row>
    <row r="720" spans="1:20" x14ac:dyDescent="0.35">
      <c r="A720" s="96" t="s">
        <v>14661</v>
      </c>
      <c r="D720" s="13" t="s">
        <v>14662</v>
      </c>
      <c r="E720" s="13">
        <v>6</v>
      </c>
      <c r="F720" s="14">
        <v>0.7</v>
      </c>
      <c r="G720" s="13" t="s">
        <v>14874</v>
      </c>
      <c r="H720" s="14">
        <v>28</v>
      </c>
      <c r="I720" s="15" t="s">
        <v>32</v>
      </c>
      <c r="J720" s="16">
        <v>67.5</v>
      </c>
      <c r="K720" s="16">
        <v>11.25</v>
      </c>
      <c r="L720" s="17" t="s">
        <v>1134</v>
      </c>
      <c r="M720" s="163" t="str">
        <f>IFERROR(GETPIVOTDATA("Tot. Bottles",'- Ordine Aggregato -'!$A$1,"sku anker",A720),"")</f>
        <v/>
      </c>
      <c r="N720" s="18" t="s">
        <v>42</v>
      </c>
      <c r="O720" s="19" t="str">
        <f t="shared" si="11"/>
        <v>Order online</v>
      </c>
      <c r="P720" s="97" t="s">
        <v>225</v>
      </c>
      <c r="Q720" s="13" t="s">
        <v>15107</v>
      </c>
      <c r="R720" t="s">
        <v>42</v>
      </c>
      <c r="S720" s="20">
        <v>0</v>
      </c>
      <c r="T720" s="21" t="s">
        <v>38</v>
      </c>
    </row>
    <row r="721" spans="1:20" x14ac:dyDescent="0.35">
      <c r="A721" s="13" t="s">
        <v>2397</v>
      </c>
      <c r="B721" s="13"/>
      <c r="C721" s="13"/>
      <c r="D721" s="13" t="s">
        <v>2398</v>
      </c>
      <c r="E721" s="13">
        <v>6</v>
      </c>
      <c r="F721" s="14">
        <v>0.7</v>
      </c>
      <c r="G721" s="13" t="s">
        <v>46</v>
      </c>
      <c r="H721" s="14">
        <v>40</v>
      </c>
      <c r="I721" s="15" t="s">
        <v>32</v>
      </c>
      <c r="J721" s="16">
        <v>112.80000000000001</v>
      </c>
      <c r="K721" s="16">
        <v>18.8</v>
      </c>
      <c r="L721" s="17" t="s">
        <v>368</v>
      </c>
      <c r="M721" s="163" t="str">
        <f>IFERROR(GETPIVOTDATA("Tot. Bottles",'- Ordine Aggregato -'!$A$1,"sku anker",A721),"")</f>
        <v/>
      </c>
      <c r="N721" s="18" t="s">
        <v>42</v>
      </c>
      <c r="O721" s="19" t="str">
        <f t="shared" si="11"/>
        <v>Order online</v>
      </c>
      <c r="P721" s="97" t="s">
        <v>146</v>
      </c>
      <c r="Q721" s="13" t="s">
        <v>2399</v>
      </c>
      <c r="R721" t="s">
        <v>2400</v>
      </c>
      <c r="S721" s="20">
        <v>0</v>
      </c>
      <c r="T721" s="21" t="s">
        <v>38</v>
      </c>
    </row>
    <row r="722" spans="1:20" x14ac:dyDescent="0.35">
      <c r="A722" s="96" t="s">
        <v>2401</v>
      </c>
      <c r="D722" s="13" t="s">
        <v>2402</v>
      </c>
      <c r="E722" s="13">
        <v>6</v>
      </c>
      <c r="F722" s="14">
        <v>0.7</v>
      </c>
      <c r="G722" s="13" t="s">
        <v>46</v>
      </c>
      <c r="H722" s="14">
        <v>57</v>
      </c>
      <c r="I722" s="15" t="s">
        <v>32</v>
      </c>
      <c r="J722" s="16">
        <v>51</v>
      </c>
      <c r="K722" s="16">
        <v>8.5</v>
      </c>
      <c r="L722" s="17" t="s">
        <v>368</v>
      </c>
      <c r="M722" s="163" t="str">
        <f>IFERROR(GETPIVOTDATA("Tot. Bottles",'- Ordine Aggregato -'!$A$1,"sku anker",A722),"")</f>
        <v/>
      </c>
      <c r="N722" s="18" t="s">
        <v>67</v>
      </c>
      <c r="O722" s="19" t="str">
        <f t="shared" si="11"/>
        <v>Order online</v>
      </c>
      <c r="P722" s="97" t="s">
        <v>146</v>
      </c>
      <c r="Q722" s="13" t="s">
        <v>2403</v>
      </c>
      <c r="R722" t="s">
        <v>2404</v>
      </c>
      <c r="S722" s="20">
        <v>8.5</v>
      </c>
      <c r="T722" s="21" t="s">
        <v>38</v>
      </c>
    </row>
    <row r="723" spans="1:20" x14ac:dyDescent="0.35">
      <c r="A723" s="96" t="s">
        <v>2409</v>
      </c>
      <c r="D723" s="13" t="s">
        <v>2406</v>
      </c>
      <c r="E723" s="13">
        <v>6</v>
      </c>
      <c r="F723" s="14">
        <v>1</v>
      </c>
      <c r="G723" s="13" t="s">
        <v>14874</v>
      </c>
      <c r="H723" s="14">
        <v>40</v>
      </c>
      <c r="I723" s="15" t="s">
        <v>32</v>
      </c>
      <c r="J723" s="16">
        <v>95.699999999999989</v>
      </c>
      <c r="K723" s="16">
        <v>15.95</v>
      </c>
      <c r="L723" s="17" t="s">
        <v>368</v>
      </c>
      <c r="M723" s="163" t="str">
        <f>IFERROR(GETPIVOTDATA("Tot. Bottles",'- Ordine Aggregato -'!$A$1,"sku anker",A723),"")</f>
        <v/>
      </c>
      <c r="N723" s="18" t="s">
        <v>67</v>
      </c>
      <c r="O723" s="19" t="str">
        <f t="shared" si="11"/>
        <v>Order online</v>
      </c>
      <c r="P723" s="97" t="s">
        <v>146</v>
      </c>
      <c r="Q723" s="13" t="s">
        <v>2410</v>
      </c>
      <c r="R723" t="s">
        <v>2411</v>
      </c>
      <c r="S723" s="20">
        <v>15.95</v>
      </c>
      <c r="T723" s="21" t="s">
        <v>38</v>
      </c>
    </row>
    <row r="724" spans="1:20" x14ac:dyDescent="0.35">
      <c r="A724" s="96" t="s">
        <v>2412</v>
      </c>
      <c r="B724" s="96"/>
      <c r="C724" s="96"/>
      <c r="D724" s="13" t="s">
        <v>2413</v>
      </c>
      <c r="E724" s="13">
        <v>6</v>
      </c>
      <c r="F724" s="14">
        <v>0.7</v>
      </c>
      <c r="G724" s="13" t="s">
        <v>14874</v>
      </c>
      <c r="H724" s="14">
        <v>40</v>
      </c>
      <c r="I724" s="15" t="s">
        <v>32</v>
      </c>
      <c r="J724" s="16">
        <v>96.600000000000009</v>
      </c>
      <c r="K724" s="16">
        <v>16.100000000000001</v>
      </c>
      <c r="L724" s="17" t="s">
        <v>368</v>
      </c>
      <c r="M724" s="163" t="str">
        <f>IFERROR(GETPIVOTDATA("Tot. Bottles",'- Ordine Aggregato -'!$A$1,"sku anker",A724),"")</f>
        <v/>
      </c>
      <c r="N724" s="18" t="s">
        <v>42</v>
      </c>
      <c r="O724" s="19" t="str">
        <f t="shared" si="11"/>
        <v>Order online</v>
      </c>
      <c r="P724" s="97" t="s">
        <v>146</v>
      </c>
      <c r="Q724" s="13" t="s">
        <v>2414</v>
      </c>
      <c r="R724" t="s">
        <v>2415</v>
      </c>
      <c r="S724" s="20">
        <v>0</v>
      </c>
      <c r="T724" s="21" t="s">
        <v>38</v>
      </c>
    </row>
    <row r="725" spans="1:20" x14ac:dyDescent="0.35">
      <c r="A725" s="13" t="s">
        <v>2405</v>
      </c>
      <c r="B725" s="13"/>
      <c r="C725" s="13"/>
      <c r="D725" s="13" t="s">
        <v>14413</v>
      </c>
      <c r="E725" s="13">
        <v>6</v>
      </c>
      <c r="F725" s="14">
        <v>0.7</v>
      </c>
      <c r="G725" s="13" t="s">
        <v>14874</v>
      </c>
      <c r="H725" s="14">
        <v>40</v>
      </c>
      <c r="I725" s="15" t="s">
        <v>32</v>
      </c>
      <c r="J725" s="16">
        <v>91.5</v>
      </c>
      <c r="K725" s="16">
        <v>15.25</v>
      </c>
      <c r="L725" s="17" t="s">
        <v>368</v>
      </c>
      <c r="M725" s="163" t="str">
        <f>IFERROR(GETPIVOTDATA("Tot. Bottles",'- Ordine Aggregato -'!$A$1,"sku anker",A725),"")</f>
        <v/>
      </c>
      <c r="N725" s="18" t="s">
        <v>67</v>
      </c>
      <c r="O725" s="19" t="str">
        <f t="shared" si="11"/>
        <v>Order online</v>
      </c>
      <c r="P725" s="97" t="s">
        <v>146</v>
      </c>
      <c r="Q725" s="13" t="s">
        <v>2407</v>
      </c>
      <c r="R725" t="s">
        <v>2408</v>
      </c>
      <c r="S725" s="20">
        <v>15.25</v>
      </c>
      <c r="T725" s="21" t="s">
        <v>38</v>
      </c>
    </row>
    <row r="726" spans="1:20" x14ac:dyDescent="0.35">
      <c r="A726" s="96" t="s">
        <v>2416</v>
      </c>
      <c r="D726" s="13" t="s">
        <v>2417</v>
      </c>
      <c r="E726" s="13">
        <v>6</v>
      </c>
      <c r="F726" s="14">
        <v>0.7</v>
      </c>
      <c r="G726" s="13" t="s">
        <v>46</v>
      </c>
      <c r="H726" s="14">
        <v>40</v>
      </c>
      <c r="I726" s="15" t="s">
        <v>32</v>
      </c>
      <c r="J726" s="16">
        <v>95.1</v>
      </c>
      <c r="K726" s="16">
        <v>15.85</v>
      </c>
      <c r="L726" s="17" t="s">
        <v>623</v>
      </c>
      <c r="M726" s="163" t="str">
        <f>IFERROR(GETPIVOTDATA("Tot. Bottles",'- Ordine Aggregato -'!$A$1,"sku anker",A726),"")</f>
        <v/>
      </c>
      <c r="N726" s="18" t="s">
        <v>42</v>
      </c>
      <c r="O726" s="19" t="str">
        <f t="shared" si="11"/>
        <v>Order online</v>
      </c>
      <c r="P726" s="97" t="s">
        <v>146</v>
      </c>
      <c r="Q726" s="13" t="s">
        <v>2418</v>
      </c>
      <c r="R726" t="s">
        <v>2419</v>
      </c>
      <c r="S726" s="20">
        <v>0</v>
      </c>
      <c r="T726" s="21" t="s">
        <v>38</v>
      </c>
    </row>
    <row r="727" spans="1:20" x14ac:dyDescent="0.35">
      <c r="A727" s="13" t="s">
        <v>2420</v>
      </c>
      <c r="B727" s="13"/>
      <c r="C727" s="13"/>
      <c r="D727" s="13" t="s">
        <v>2421</v>
      </c>
      <c r="E727" s="13">
        <v>6</v>
      </c>
      <c r="F727" s="14">
        <v>0.7</v>
      </c>
      <c r="G727" s="13" t="s">
        <v>14874</v>
      </c>
      <c r="H727" s="14">
        <v>40</v>
      </c>
      <c r="I727" s="15" t="s">
        <v>32</v>
      </c>
      <c r="J727" s="16">
        <v>34.5</v>
      </c>
      <c r="K727" s="16">
        <v>5.75</v>
      </c>
      <c r="L727" s="17" t="s">
        <v>368</v>
      </c>
      <c r="M727" s="163" t="str">
        <f>IFERROR(GETPIVOTDATA("Tot. Bottles",'- Ordine Aggregato -'!$A$1,"sku anker",A727),"")</f>
        <v/>
      </c>
      <c r="N727" s="18" t="s">
        <v>42</v>
      </c>
      <c r="O727" s="19" t="str">
        <f t="shared" si="11"/>
        <v>Order online</v>
      </c>
      <c r="P727" s="97" t="s">
        <v>146</v>
      </c>
      <c r="Q727" s="13" t="s">
        <v>2422</v>
      </c>
      <c r="R727" t="s">
        <v>2423</v>
      </c>
      <c r="S727" s="20">
        <v>0</v>
      </c>
      <c r="T727" s="21" t="s">
        <v>38</v>
      </c>
    </row>
    <row r="728" spans="1:20" x14ac:dyDescent="0.35">
      <c r="A728" s="96" t="s">
        <v>2424</v>
      </c>
      <c r="D728" s="13" t="s">
        <v>2425</v>
      </c>
      <c r="E728" s="13">
        <v>6</v>
      </c>
      <c r="F728" s="14">
        <v>0.7</v>
      </c>
      <c r="G728" s="13" t="s">
        <v>14874</v>
      </c>
      <c r="H728" s="14">
        <v>40</v>
      </c>
      <c r="I728" s="15" t="s">
        <v>32</v>
      </c>
      <c r="J728" s="16">
        <v>129</v>
      </c>
      <c r="K728" s="16">
        <v>21.5</v>
      </c>
      <c r="L728" s="17" t="s">
        <v>368</v>
      </c>
      <c r="M728" s="163" t="str">
        <f>IFERROR(GETPIVOTDATA("Tot. Bottles",'- Ordine Aggregato -'!$A$1,"sku anker",A728),"")</f>
        <v/>
      </c>
      <c r="N728" s="18" t="s">
        <v>42</v>
      </c>
      <c r="O728" s="19" t="str">
        <f t="shared" si="11"/>
        <v>Order online</v>
      </c>
      <c r="P728" s="97" t="s">
        <v>385</v>
      </c>
      <c r="Q728" s="13" t="s">
        <v>2426</v>
      </c>
      <c r="R728" t="s">
        <v>2427</v>
      </c>
      <c r="S728" s="20">
        <v>0</v>
      </c>
      <c r="T728" s="21" t="s">
        <v>38</v>
      </c>
    </row>
    <row r="729" spans="1:20" x14ac:dyDescent="0.35">
      <c r="A729" s="96" t="s">
        <v>2428</v>
      </c>
      <c r="B729" s="96"/>
      <c r="C729" s="96"/>
      <c r="D729" s="13" t="s">
        <v>2429</v>
      </c>
      <c r="E729" s="13">
        <v>12</v>
      </c>
      <c r="F729" s="14">
        <v>0.5</v>
      </c>
      <c r="G729" s="13" t="s">
        <v>31</v>
      </c>
      <c r="H729" s="14">
        <v>4</v>
      </c>
      <c r="I729" s="15" t="s">
        <v>32</v>
      </c>
      <c r="J729" s="16">
        <v>22.200000000000003</v>
      </c>
      <c r="K729" s="16">
        <v>1.85</v>
      </c>
      <c r="L729" s="17" t="s">
        <v>2430</v>
      </c>
      <c r="M729" s="163" t="str">
        <f>IFERROR(GETPIVOTDATA("Tot. Bottles",'- Ordine Aggregato -'!$A$1,"sku anker",A729),"")</f>
        <v/>
      </c>
      <c r="N729" s="18" t="s">
        <v>34</v>
      </c>
      <c r="O729" s="19" t="str">
        <f t="shared" si="11"/>
        <v>Order online</v>
      </c>
      <c r="P729" s="97" t="s">
        <v>146</v>
      </c>
      <c r="Q729" s="13" t="s">
        <v>2431</v>
      </c>
      <c r="R729" t="s">
        <v>2432</v>
      </c>
      <c r="S729" s="20">
        <v>0</v>
      </c>
      <c r="T729" s="21" t="s">
        <v>38</v>
      </c>
    </row>
    <row r="730" spans="1:20" x14ac:dyDescent="0.35">
      <c r="A730" s="96" t="s">
        <v>2433</v>
      </c>
      <c r="D730" s="13" t="s">
        <v>2434</v>
      </c>
      <c r="E730" s="13">
        <v>12</v>
      </c>
      <c r="F730" s="14">
        <v>0.5</v>
      </c>
      <c r="G730" s="13" t="s">
        <v>14874</v>
      </c>
      <c r="H730" s="14">
        <v>4</v>
      </c>
      <c r="I730" s="15" t="s">
        <v>32</v>
      </c>
      <c r="J730" s="16">
        <v>22.200000000000003</v>
      </c>
      <c r="K730" s="16">
        <v>1.85</v>
      </c>
      <c r="L730" s="17" t="s">
        <v>2430</v>
      </c>
      <c r="M730" s="163" t="str">
        <f>IFERROR(GETPIVOTDATA("Tot. Bottles",'- Ordine Aggregato -'!$A$1,"sku anker",A730),"")</f>
        <v/>
      </c>
      <c r="N730" s="18" t="s">
        <v>34</v>
      </c>
      <c r="O730" s="19" t="str">
        <f t="shared" si="11"/>
        <v>Order online</v>
      </c>
      <c r="P730" s="97" t="s">
        <v>146</v>
      </c>
      <c r="Q730" s="13" t="s">
        <v>2435</v>
      </c>
      <c r="R730" t="s">
        <v>2436</v>
      </c>
      <c r="S730" s="20">
        <v>0</v>
      </c>
      <c r="T730" s="21" t="s">
        <v>38</v>
      </c>
    </row>
    <row r="731" spans="1:20" x14ac:dyDescent="0.35">
      <c r="A731" s="96" t="s">
        <v>2437</v>
      </c>
      <c r="D731" s="13" t="s">
        <v>2438</v>
      </c>
      <c r="E731" s="13">
        <v>12</v>
      </c>
      <c r="F731" s="14">
        <v>0.5</v>
      </c>
      <c r="G731" s="13" t="s">
        <v>46</v>
      </c>
      <c r="H731" s="14">
        <v>4</v>
      </c>
      <c r="I731" s="15" t="s">
        <v>32</v>
      </c>
      <c r="J731" s="16">
        <v>22.200000000000003</v>
      </c>
      <c r="K731" s="16">
        <v>1.85</v>
      </c>
      <c r="L731" s="17" t="s">
        <v>2430</v>
      </c>
      <c r="M731" s="163" t="str">
        <f>IFERROR(GETPIVOTDATA("Tot. Bottles",'- Ordine Aggregato -'!$A$1,"sku anker",A731),"")</f>
        <v/>
      </c>
      <c r="N731" s="18" t="s">
        <v>42</v>
      </c>
      <c r="O731" s="19" t="str">
        <f t="shared" si="11"/>
        <v>Order online</v>
      </c>
      <c r="P731" s="97" t="s">
        <v>146</v>
      </c>
      <c r="Q731" s="13" t="s">
        <v>2439</v>
      </c>
      <c r="R731" t="s">
        <v>2440</v>
      </c>
      <c r="S731" s="20">
        <v>0</v>
      </c>
      <c r="T731" s="21" t="s">
        <v>38</v>
      </c>
    </row>
    <row r="732" spans="1:20" x14ac:dyDescent="0.35">
      <c r="A732" s="96" t="s">
        <v>15108</v>
      </c>
      <c r="B732" s="96"/>
      <c r="C732" s="96"/>
      <c r="D732" s="13" t="s">
        <v>15109</v>
      </c>
      <c r="E732" s="13">
        <v>12</v>
      </c>
      <c r="F732" s="14">
        <v>0.5</v>
      </c>
      <c r="G732" s="13" t="s">
        <v>46</v>
      </c>
      <c r="H732" s="14">
        <v>4</v>
      </c>
      <c r="I732" s="15" t="s">
        <v>32</v>
      </c>
      <c r="J732" s="16">
        <v>22.200000000000003</v>
      </c>
      <c r="K732" s="16">
        <v>1.85</v>
      </c>
      <c r="L732" s="17" t="s">
        <v>2430</v>
      </c>
      <c r="M732" s="163" t="str">
        <f>IFERROR(GETPIVOTDATA("Tot. Bottles",'- Ordine Aggregato -'!$A$1,"sku anker",A732),"")</f>
        <v/>
      </c>
      <c r="N732" s="18" t="s">
        <v>34</v>
      </c>
      <c r="O732" s="19" t="str">
        <f t="shared" si="11"/>
        <v>Order online</v>
      </c>
      <c r="P732" s="97" t="s">
        <v>146</v>
      </c>
      <c r="Q732" s="13" t="s">
        <v>15110</v>
      </c>
      <c r="R732" t="s">
        <v>15111</v>
      </c>
      <c r="S732" s="20">
        <v>0</v>
      </c>
      <c r="T732" s="21" t="s">
        <v>38</v>
      </c>
    </row>
    <row r="733" spans="1:20" x14ac:dyDescent="0.35">
      <c r="A733" s="96" t="s">
        <v>2441</v>
      </c>
      <c r="D733" s="13" t="s">
        <v>2442</v>
      </c>
      <c r="E733" s="13">
        <v>12</v>
      </c>
      <c r="F733" s="14">
        <v>0.5</v>
      </c>
      <c r="G733" s="13" t="s">
        <v>31</v>
      </c>
      <c r="H733" s="14">
        <v>4</v>
      </c>
      <c r="I733" s="15" t="s">
        <v>32</v>
      </c>
      <c r="J733" s="16">
        <v>22.200000000000003</v>
      </c>
      <c r="K733" s="16">
        <v>1.85</v>
      </c>
      <c r="L733" s="17" t="s">
        <v>2430</v>
      </c>
      <c r="M733" s="163" t="str">
        <f>IFERROR(GETPIVOTDATA("Tot. Bottles",'- Ordine Aggregato -'!$A$1,"sku anker",A733),"")</f>
        <v/>
      </c>
      <c r="N733" s="18" t="s">
        <v>42</v>
      </c>
      <c r="O733" s="19" t="str">
        <f t="shared" si="11"/>
        <v>Order online</v>
      </c>
      <c r="P733" s="97" t="s">
        <v>146</v>
      </c>
      <c r="Q733" s="13" t="s">
        <v>2443</v>
      </c>
      <c r="R733" t="s">
        <v>2444</v>
      </c>
      <c r="S733" s="20">
        <v>0</v>
      </c>
      <c r="T733" s="21" t="s">
        <v>38</v>
      </c>
    </row>
    <row r="734" spans="1:20" x14ac:dyDescent="0.35">
      <c r="A734" s="13" t="s">
        <v>2445</v>
      </c>
      <c r="B734" s="13"/>
      <c r="C734" s="13"/>
      <c r="D734" s="13" t="s">
        <v>2446</v>
      </c>
      <c r="E734" s="13">
        <v>12</v>
      </c>
      <c r="F734" s="14">
        <v>0.5</v>
      </c>
      <c r="G734" s="13" t="s">
        <v>14873</v>
      </c>
      <c r="H734" s="14">
        <v>4</v>
      </c>
      <c r="I734" s="15" t="s">
        <v>32</v>
      </c>
      <c r="J734" s="16">
        <v>22.200000000000003</v>
      </c>
      <c r="K734" s="16">
        <v>1.85</v>
      </c>
      <c r="L734" s="17" t="s">
        <v>2430</v>
      </c>
      <c r="M734" s="163" t="str">
        <f>IFERROR(GETPIVOTDATA("Tot. Bottles",'- Ordine Aggregato -'!$A$1,"sku anker",A734),"")</f>
        <v/>
      </c>
      <c r="N734" s="18" t="s">
        <v>42</v>
      </c>
      <c r="O734" s="19" t="str">
        <f t="shared" si="11"/>
        <v>Order online</v>
      </c>
      <c r="P734" s="97" t="s">
        <v>146</v>
      </c>
      <c r="Q734" s="13" t="s">
        <v>2447</v>
      </c>
      <c r="R734" t="s">
        <v>2448</v>
      </c>
      <c r="S734" s="20">
        <v>0</v>
      </c>
      <c r="T734" s="21" t="s">
        <v>38</v>
      </c>
    </row>
    <row r="735" spans="1:20" x14ac:dyDescent="0.35">
      <c r="A735" s="96" t="s">
        <v>2449</v>
      </c>
      <c r="B735" s="96"/>
      <c r="C735" s="96"/>
      <c r="D735" s="13" t="s">
        <v>2450</v>
      </c>
      <c r="E735" s="13">
        <v>12</v>
      </c>
      <c r="F735" s="14">
        <v>0.5</v>
      </c>
      <c r="G735" s="13" t="s">
        <v>46</v>
      </c>
      <c r="H735" s="14">
        <v>4</v>
      </c>
      <c r="I735" s="15" t="s">
        <v>32</v>
      </c>
      <c r="J735" s="16">
        <v>22.200000000000003</v>
      </c>
      <c r="K735" s="16">
        <v>1.85</v>
      </c>
      <c r="L735" s="17" t="s">
        <v>2430</v>
      </c>
      <c r="M735" s="163" t="str">
        <f>IFERROR(GETPIVOTDATA("Tot. Bottles",'- Ordine Aggregato -'!$A$1,"sku anker",A735),"")</f>
        <v/>
      </c>
      <c r="N735" s="18" t="s">
        <v>42</v>
      </c>
      <c r="O735" s="19" t="str">
        <f t="shared" si="11"/>
        <v>Order online</v>
      </c>
      <c r="P735" s="97" t="s">
        <v>225</v>
      </c>
      <c r="Q735" s="13" t="s">
        <v>2451</v>
      </c>
      <c r="R735" t="s">
        <v>2452</v>
      </c>
      <c r="S735" s="20">
        <v>0</v>
      </c>
      <c r="T735" s="21" t="s">
        <v>38</v>
      </c>
    </row>
    <row r="736" spans="1:20" x14ac:dyDescent="0.35">
      <c r="A736" s="13" t="s">
        <v>2453</v>
      </c>
      <c r="B736" s="13"/>
      <c r="C736" s="13"/>
      <c r="D736" s="13" t="s">
        <v>2454</v>
      </c>
      <c r="E736" s="13">
        <v>12</v>
      </c>
      <c r="F736" s="14">
        <v>0.5</v>
      </c>
      <c r="G736" s="13" t="s">
        <v>31</v>
      </c>
      <c r="H736" s="14">
        <v>4</v>
      </c>
      <c r="I736" s="15" t="s">
        <v>32</v>
      </c>
      <c r="J736" s="16">
        <v>22.200000000000003</v>
      </c>
      <c r="K736" s="16">
        <v>1.85</v>
      </c>
      <c r="L736" s="17" t="s">
        <v>2430</v>
      </c>
      <c r="M736" s="163" t="str">
        <f>IFERROR(GETPIVOTDATA("Tot. Bottles",'- Ordine Aggregato -'!$A$1,"sku anker",A736),"")</f>
        <v/>
      </c>
      <c r="N736" s="18" t="s">
        <v>34</v>
      </c>
      <c r="O736" s="19" t="str">
        <f t="shared" si="11"/>
        <v>Order online</v>
      </c>
      <c r="P736" s="97" t="s">
        <v>146</v>
      </c>
      <c r="Q736" s="13" t="s">
        <v>2455</v>
      </c>
      <c r="R736" t="s">
        <v>2456</v>
      </c>
      <c r="S736" s="20">
        <v>0</v>
      </c>
      <c r="T736" s="21" t="s">
        <v>38</v>
      </c>
    </row>
    <row r="737" spans="1:20" x14ac:dyDescent="0.35">
      <c r="A737" s="96" t="s">
        <v>2457</v>
      </c>
      <c r="D737" s="13" t="s">
        <v>2458</v>
      </c>
      <c r="E737" s="13">
        <v>12</v>
      </c>
      <c r="F737" s="14">
        <v>0.5</v>
      </c>
      <c r="G737" s="13" t="s">
        <v>31</v>
      </c>
      <c r="H737" s="14">
        <v>4</v>
      </c>
      <c r="I737" s="15" t="s">
        <v>32</v>
      </c>
      <c r="J737" s="16">
        <v>22.200000000000003</v>
      </c>
      <c r="K737" s="16">
        <v>1.85</v>
      </c>
      <c r="L737" s="17" t="s">
        <v>2430</v>
      </c>
      <c r="M737" s="163" t="str">
        <f>IFERROR(GETPIVOTDATA("Tot. Bottles",'- Ordine Aggregato -'!$A$1,"sku anker",A737),"")</f>
        <v/>
      </c>
      <c r="N737" s="18" t="s">
        <v>42</v>
      </c>
      <c r="O737" s="19" t="str">
        <f t="shared" si="11"/>
        <v>Order online</v>
      </c>
      <c r="P737" s="97" t="s">
        <v>146</v>
      </c>
      <c r="Q737" s="13" t="s">
        <v>2459</v>
      </c>
      <c r="R737" t="s">
        <v>2460</v>
      </c>
      <c r="S737" s="20">
        <v>0</v>
      </c>
      <c r="T737" s="21" t="s">
        <v>38</v>
      </c>
    </row>
    <row r="738" spans="1:20" x14ac:dyDescent="0.35">
      <c r="A738" s="13" t="s">
        <v>2461</v>
      </c>
      <c r="B738" s="13"/>
      <c r="C738" s="13"/>
      <c r="D738" s="13" t="s">
        <v>2462</v>
      </c>
      <c r="E738" s="13">
        <v>6</v>
      </c>
      <c r="F738" s="14">
        <v>0.7</v>
      </c>
      <c r="G738" s="13" t="s">
        <v>14874</v>
      </c>
      <c r="H738" s="14">
        <v>40</v>
      </c>
      <c r="I738" s="15" t="s">
        <v>32</v>
      </c>
      <c r="J738" s="16">
        <v>119.69999999999999</v>
      </c>
      <c r="K738" s="16">
        <v>19.95</v>
      </c>
      <c r="L738" s="17" t="s">
        <v>104</v>
      </c>
      <c r="M738" s="163" t="str">
        <f>IFERROR(GETPIVOTDATA("Tot. Bottles",'- Ordine Aggregato -'!$A$1,"sku anker",A738),"")</f>
        <v/>
      </c>
      <c r="N738" s="18" t="s">
        <v>42</v>
      </c>
      <c r="O738" s="19" t="str">
        <f t="shared" si="11"/>
        <v>Order online</v>
      </c>
      <c r="P738" s="97" t="s">
        <v>1387</v>
      </c>
      <c r="Q738" s="13" t="s">
        <v>2463</v>
      </c>
      <c r="R738" t="s">
        <v>2464</v>
      </c>
      <c r="S738" s="20">
        <v>0</v>
      </c>
      <c r="T738" s="21" t="s">
        <v>38</v>
      </c>
    </row>
    <row r="739" spans="1:20" x14ac:dyDescent="0.35">
      <c r="A739" s="13" t="s">
        <v>2465</v>
      </c>
      <c r="B739" s="13"/>
      <c r="C739" s="13"/>
      <c r="D739" s="13" t="s">
        <v>2466</v>
      </c>
      <c r="E739" s="13">
        <v>6</v>
      </c>
      <c r="F739" s="14">
        <v>0.7</v>
      </c>
      <c r="G739" s="13" t="s">
        <v>46</v>
      </c>
      <c r="H739" s="14">
        <v>40</v>
      </c>
      <c r="I739" s="15" t="s">
        <v>32</v>
      </c>
      <c r="J739" s="16">
        <v>121.5</v>
      </c>
      <c r="K739" s="16">
        <v>20.25</v>
      </c>
      <c r="L739" s="17" t="s">
        <v>104</v>
      </c>
      <c r="M739" s="163" t="str">
        <f>IFERROR(GETPIVOTDATA("Tot. Bottles",'- Ordine Aggregato -'!$A$1,"sku anker",A739),"")</f>
        <v/>
      </c>
      <c r="N739" s="18" t="s">
        <v>42</v>
      </c>
      <c r="O739" s="19" t="str">
        <f t="shared" si="11"/>
        <v>Order online</v>
      </c>
      <c r="P739" s="97" t="s">
        <v>1387</v>
      </c>
      <c r="Q739" s="13" t="s">
        <v>2467</v>
      </c>
      <c r="R739" t="s">
        <v>2468</v>
      </c>
      <c r="S739" s="20">
        <v>0</v>
      </c>
      <c r="T739" s="21" t="s">
        <v>38</v>
      </c>
    </row>
    <row r="740" spans="1:20" x14ac:dyDescent="0.35">
      <c r="A740" s="96" t="s">
        <v>14537</v>
      </c>
      <c r="B740" s="96"/>
      <c r="C740" s="96"/>
      <c r="D740" s="13" t="s">
        <v>2470</v>
      </c>
      <c r="E740" s="13">
        <v>12</v>
      </c>
      <c r="F740" s="14">
        <v>0.7</v>
      </c>
      <c r="G740" s="13" t="s">
        <v>14874</v>
      </c>
      <c r="H740" s="14">
        <v>38</v>
      </c>
      <c r="I740" s="15" t="s">
        <v>32</v>
      </c>
      <c r="J740" s="16">
        <v>69</v>
      </c>
      <c r="K740" s="16">
        <v>5.75</v>
      </c>
      <c r="L740" s="17" t="s">
        <v>104</v>
      </c>
      <c r="M740" s="163" t="str">
        <f>IFERROR(GETPIVOTDATA("Tot. Bottles",'- Ordine Aggregato -'!$A$1,"sku anker",A740),"")</f>
        <v/>
      </c>
      <c r="N740" s="18" t="s">
        <v>42</v>
      </c>
      <c r="O740" s="19" t="str">
        <f t="shared" si="11"/>
        <v>Order online</v>
      </c>
      <c r="P740" s="97" t="s">
        <v>1387</v>
      </c>
      <c r="Q740" s="13" t="s">
        <v>2471</v>
      </c>
      <c r="R740" t="s">
        <v>15112</v>
      </c>
      <c r="S740" s="20">
        <v>0</v>
      </c>
      <c r="T740" s="21" t="s">
        <v>38</v>
      </c>
    </row>
    <row r="741" spans="1:20" x14ac:dyDescent="0.35">
      <c r="A741" s="96" t="s">
        <v>2469</v>
      </c>
      <c r="B741" s="96"/>
      <c r="C741" s="96"/>
      <c r="D741" s="13" t="s">
        <v>2470</v>
      </c>
      <c r="E741" s="13">
        <v>6</v>
      </c>
      <c r="F741" s="14">
        <v>0.7</v>
      </c>
      <c r="G741" s="13" t="s">
        <v>46</v>
      </c>
      <c r="H741" s="14">
        <v>38</v>
      </c>
      <c r="I741" s="15" t="s">
        <v>32</v>
      </c>
      <c r="J741" s="16">
        <v>34.5</v>
      </c>
      <c r="K741" s="16">
        <v>5.75</v>
      </c>
      <c r="L741" s="17" t="s">
        <v>104</v>
      </c>
      <c r="M741" s="163" t="str">
        <f>IFERROR(GETPIVOTDATA("Tot. Bottles",'- Ordine Aggregato -'!$A$1,"sku anker",A741),"")</f>
        <v/>
      </c>
      <c r="N741" s="18" t="s">
        <v>42</v>
      </c>
      <c r="O741" s="19" t="str">
        <f t="shared" si="11"/>
        <v>Order online</v>
      </c>
      <c r="P741" s="97" t="s">
        <v>1387</v>
      </c>
      <c r="Q741" s="13" t="s">
        <v>2471</v>
      </c>
      <c r="R741" t="s">
        <v>2472</v>
      </c>
      <c r="S741" s="20">
        <v>0</v>
      </c>
      <c r="T741" s="21" t="s">
        <v>38</v>
      </c>
    </row>
    <row r="742" spans="1:20" x14ac:dyDescent="0.35">
      <c r="A742" s="96" t="s">
        <v>14538</v>
      </c>
      <c r="D742" s="13" t="s">
        <v>14539</v>
      </c>
      <c r="E742" s="13">
        <v>12</v>
      </c>
      <c r="F742" s="14">
        <v>1</v>
      </c>
      <c r="G742" s="13" t="s">
        <v>14874</v>
      </c>
      <c r="H742" s="14">
        <v>38</v>
      </c>
      <c r="I742" s="15" t="s">
        <v>32</v>
      </c>
      <c r="J742" s="16">
        <v>102.60000000000001</v>
      </c>
      <c r="K742" s="16">
        <v>8.5500000000000007</v>
      </c>
      <c r="L742" s="17" t="s">
        <v>104</v>
      </c>
      <c r="M742" s="163" t="str">
        <f>IFERROR(GETPIVOTDATA("Tot. Bottles",'- Ordine Aggregato -'!$A$1,"sku anker",A742),"")</f>
        <v/>
      </c>
      <c r="N742" s="18" t="s">
        <v>42</v>
      </c>
      <c r="O742" s="19" t="str">
        <f t="shared" si="11"/>
        <v>Order online</v>
      </c>
      <c r="P742" s="97" t="s">
        <v>1387</v>
      </c>
      <c r="Q742" s="13" t="s">
        <v>2473</v>
      </c>
      <c r="R742" t="s">
        <v>2474</v>
      </c>
      <c r="S742" s="20">
        <v>0</v>
      </c>
      <c r="T742" s="21" t="s">
        <v>38</v>
      </c>
    </row>
    <row r="743" spans="1:20" x14ac:dyDescent="0.35">
      <c r="A743" s="96" t="s">
        <v>15113</v>
      </c>
      <c r="B743" s="96"/>
      <c r="C743" s="96"/>
      <c r="D743" s="13" t="s">
        <v>2475</v>
      </c>
      <c r="E743" s="13">
        <v>6</v>
      </c>
      <c r="F743" s="14">
        <v>0.7</v>
      </c>
      <c r="G743" s="13" t="s">
        <v>14874</v>
      </c>
      <c r="H743" s="14">
        <v>38</v>
      </c>
      <c r="I743" s="15" t="s">
        <v>32</v>
      </c>
      <c r="J743" s="16">
        <v>83.699999999999989</v>
      </c>
      <c r="K743" s="16">
        <v>13.95</v>
      </c>
      <c r="L743" s="17" t="s">
        <v>104</v>
      </c>
      <c r="M743" s="163" t="str">
        <f>IFERROR(GETPIVOTDATA("Tot. Bottles",'- Ordine Aggregato -'!$A$1,"sku anker",A743),"")</f>
        <v/>
      </c>
      <c r="N743" s="18" t="s">
        <v>34</v>
      </c>
      <c r="O743" s="19" t="str">
        <f t="shared" si="11"/>
        <v>Order online</v>
      </c>
      <c r="P743" s="97" t="s">
        <v>1387</v>
      </c>
      <c r="Q743" s="13" t="s">
        <v>15114</v>
      </c>
      <c r="R743" t="s">
        <v>15115</v>
      </c>
      <c r="S743" s="20">
        <v>0</v>
      </c>
      <c r="T743" s="21" t="s">
        <v>38</v>
      </c>
    </row>
    <row r="744" spans="1:20" x14ac:dyDescent="0.35">
      <c r="A744" s="13" t="s">
        <v>14663</v>
      </c>
      <c r="B744" s="13"/>
      <c r="C744" s="13"/>
      <c r="D744" s="13" t="s">
        <v>14664</v>
      </c>
      <c r="E744" s="13">
        <v>6</v>
      </c>
      <c r="F744" s="14">
        <v>0.7</v>
      </c>
      <c r="G744" s="13" t="s">
        <v>14874</v>
      </c>
      <c r="H744" s="14">
        <v>45</v>
      </c>
      <c r="I744" s="15" t="s">
        <v>32</v>
      </c>
      <c r="J744" s="16">
        <v>307.5</v>
      </c>
      <c r="K744" s="16">
        <v>51.25</v>
      </c>
      <c r="L744" s="17" t="s">
        <v>104</v>
      </c>
      <c r="M744" s="163" t="str">
        <f>IFERROR(GETPIVOTDATA("Tot. Bottles",'- Ordine Aggregato -'!$A$1,"sku anker",A744),"")</f>
        <v/>
      </c>
      <c r="N744" s="18" t="s">
        <v>42</v>
      </c>
      <c r="O744" s="19" t="str">
        <f t="shared" si="11"/>
        <v>Order online</v>
      </c>
      <c r="P744" s="97" t="s">
        <v>1387</v>
      </c>
      <c r="Q744" s="13" t="s">
        <v>15116</v>
      </c>
      <c r="R744" t="s">
        <v>42</v>
      </c>
      <c r="S744" s="20">
        <v>0</v>
      </c>
      <c r="T744" s="21" t="s">
        <v>38</v>
      </c>
    </row>
    <row r="745" spans="1:20" x14ac:dyDescent="0.35">
      <c r="A745" s="96" t="s">
        <v>14596</v>
      </c>
      <c r="B745" s="96"/>
      <c r="C745" s="96"/>
      <c r="D745" s="13" t="s">
        <v>14597</v>
      </c>
      <c r="E745" s="13">
        <v>6</v>
      </c>
      <c r="F745" s="14">
        <v>1</v>
      </c>
      <c r="G745" s="13" t="s">
        <v>46</v>
      </c>
      <c r="H745" s="14">
        <v>50</v>
      </c>
      <c r="I745" s="15" t="s">
        <v>32</v>
      </c>
      <c r="J745" s="16">
        <v>315</v>
      </c>
      <c r="K745" s="16">
        <v>52.5</v>
      </c>
      <c r="L745" s="17" t="s">
        <v>657</v>
      </c>
      <c r="M745" s="163">
        <f>IFERROR(GETPIVOTDATA("Tot. Bottles",'- Ordine Aggregato -'!$A$1,"sku anker",A745),"")</f>
        <v>12</v>
      </c>
      <c r="N745" s="18" t="s">
        <v>28</v>
      </c>
      <c r="O745" s="19" t="str">
        <f t="shared" si="11"/>
        <v>Order online</v>
      </c>
      <c r="P745" s="97" t="s">
        <v>146</v>
      </c>
      <c r="Q745" s="13" t="s">
        <v>15117</v>
      </c>
      <c r="R745" t="s">
        <v>42</v>
      </c>
      <c r="S745" s="20">
        <v>0</v>
      </c>
      <c r="T745" s="21" t="s">
        <v>3755</v>
      </c>
    </row>
    <row r="746" spans="1:20" x14ac:dyDescent="0.35">
      <c r="A746" s="13" t="s">
        <v>14665</v>
      </c>
      <c r="B746" s="13"/>
      <c r="C746" s="13"/>
      <c r="D746" s="13" t="s">
        <v>14666</v>
      </c>
      <c r="E746" s="13">
        <v>6</v>
      </c>
      <c r="F746" s="14">
        <v>0.7</v>
      </c>
      <c r="G746" s="13" t="s">
        <v>46</v>
      </c>
      <c r="H746" s="14">
        <v>50</v>
      </c>
      <c r="I746" s="15" t="s">
        <v>32</v>
      </c>
      <c r="J746" s="16">
        <v>177</v>
      </c>
      <c r="K746" s="16">
        <v>29.5</v>
      </c>
      <c r="L746" s="17" t="s">
        <v>384</v>
      </c>
      <c r="M746" s="163">
        <f>IFERROR(GETPIVOTDATA("Tot. Bottles",'- Ordine Aggregato -'!$A$1,"sku anker",A746),"")</f>
        <v>18</v>
      </c>
      <c r="N746" s="18" t="s">
        <v>42</v>
      </c>
      <c r="O746" s="19" t="str">
        <f t="shared" si="11"/>
        <v>Order online</v>
      </c>
      <c r="P746" s="97" t="s">
        <v>146</v>
      </c>
      <c r="Q746" s="13" t="s">
        <v>15118</v>
      </c>
      <c r="R746" t="s">
        <v>42</v>
      </c>
      <c r="S746" s="20">
        <v>0</v>
      </c>
      <c r="T746" s="21" t="s">
        <v>38</v>
      </c>
    </row>
    <row r="747" spans="1:20" x14ac:dyDescent="0.35">
      <c r="A747" s="13" t="s">
        <v>2476</v>
      </c>
      <c r="B747" s="13"/>
      <c r="C747" s="13"/>
      <c r="D747" s="13" t="s">
        <v>2477</v>
      </c>
      <c r="E747" s="13">
        <v>6</v>
      </c>
      <c r="F747" s="14">
        <v>0.7</v>
      </c>
      <c r="G747" s="13" t="s">
        <v>46</v>
      </c>
      <c r="H747" s="14">
        <v>50</v>
      </c>
      <c r="I747" s="15" t="s">
        <v>32</v>
      </c>
      <c r="J747" s="16">
        <v>264</v>
      </c>
      <c r="K747" s="16">
        <v>44</v>
      </c>
      <c r="L747" s="17" t="s">
        <v>145</v>
      </c>
      <c r="M747" s="163">
        <f>IFERROR(GETPIVOTDATA("Tot. Bottles",'- Ordine Aggregato -'!$A$1,"sku anker",A747),"")</f>
        <v>12</v>
      </c>
      <c r="N747" s="18" t="s">
        <v>42</v>
      </c>
      <c r="O747" s="19" t="str">
        <f t="shared" si="11"/>
        <v>Order online</v>
      </c>
      <c r="P747" s="97" t="s">
        <v>146</v>
      </c>
      <c r="Q747" s="13" t="s">
        <v>2478</v>
      </c>
      <c r="R747" t="s">
        <v>2479</v>
      </c>
      <c r="S747" s="20">
        <v>0</v>
      </c>
      <c r="T747" s="21" t="s">
        <v>38</v>
      </c>
    </row>
    <row r="748" spans="1:20" x14ac:dyDescent="0.35">
      <c r="A748" s="96" t="s">
        <v>2480</v>
      </c>
      <c r="D748" s="13" t="s">
        <v>2481</v>
      </c>
      <c r="E748" s="13">
        <v>6</v>
      </c>
      <c r="F748" s="14">
        <v>0.7</v>
      </c>
      <c r="G748" s="13" t="s">
        <v>46</v>
      </c>
      <c r="H748" s="14">
        <v>50</v>
      </c>
      <c r="I748" s="15" t="s">
        <v>32</v>
      </c>
      <c r="J748" s="16">
        <v>216</v>
      </c>
      <c r="K748" s="16">
        <v>36</v>
      </c>
      <c r="L748" s="17" t="s">
        <v>145</v>
      </c>
      <c r="M748" s="163">
        <f>IFERROR(GETPIVOTDATA("Tot. Bottles",'- Ordine Aggregato -'!$A$1,"sku anker",A748),"")</f>
        <v>18</v>
      </c>
      <c r="N748" s="18" t="s">
        <v>34</v>
      </c>
      <c r="O748" s="19" t="str">
        <f t="shared" si="11"/>
        <v>Order online</v>
      </c>
      <c r="P748" s="97" t="s">
        <v>146</v>
      </c>
      <c r="Q748" s="13" t="s">
        <v>2482</v>
      </c>
      <c r="R748" t="s">
        <v>2483</v>
      </c>
      <c r="S748" s="20">
        <v>0</v>
      </c>
      <c r="T748" s="21" t="s">
        <v>38</v>
      </c>
    </row>
    <row r="749" spans="1:20" x14ac:dyDescent="0.35">
      <c r="A749" s="96" t="s">
        <v>2484</v>
      </c>
      <c r="B749" s="96"/>
      <c r="C749" s="96"/>
      <c r="D749" s="13" t="s">
        <v>2485</v>
      </c>
      <c r="E749" s="13">
        <v>6</v>
      </c>
      <c r="F749" s="14">
        <v>0.7</v>
      </c>
      <c r="G749" s="13" t="s">
        <v>46</v>
      </c>
      <c r="H749" s="14">
        <v>50</v>
      </c>
      <c r="I749" s="15" t="s">
        <v>32</v>
      </c>
      <c r="J749" s="16">
        <v>249</v>
      </c>
      <c r="K749" s="16">
        <v>41.5</v>
      </c>
      <c r="L749" s="17" t="s">
        <v>145</v>
      </c>
      <c r="M749" s="163" t="str">
        <f>IFERROR(GETPIVOTDATA("Tot. Bottles",'- Ordine Aggregato -'!$A$1,"sku anker",A749),"")</f>
        <v/>
      </c>
      <c r="N749" s="18" t="s">
        <v>34</v>
      </c>
      <c r="O749" s="19" t="str">
        <f t="shared" si="11"/>
        <v>Order online</v>
      </c>
      <c r="P749" s="97" t="s">
        <v>146</v>
      </c>
      <c r="Q749" s="13" t="s">
        <v>2486</v>
      </c>
      <c r="R749" t="s">
        <v>2487</v>
      </c>
      <c r="S749" s="20">
        <v>0</v>
      </c>
      <c r="T749" s="21" t="s">
        <v>38</v>
      </c>
    </row>
    <row r="750" spans="1:20" x14ac:dyDescent="0.35">
      <c r="A750" s="96" t="s">
        <v>2488</v>
      </c>
      <c r="D750" s="13" t="s">
        <v>2489</v>
      </c>
      <c r="E750" s="13">
        <v>6</v>
      </c>
      <c r="F750" s="14">
        <v>0.7</v>
      </c>
      <c r="G750" s="13" t="s">
        <v>14874</v>
      </c>
      <c r="H750" s="14">
        <v>50</v>
      </c>
      <c r="I750" s="15" t="s">
        <v>32</v>
      </c>
      <c r="J750" s="16">
        <v>255</v>
      </c>
      <c r="K750" s="16">
        <v>42.5</v>
      </c>
      <c r="L750" s="17" t="s">
        <v>145</v>
      </c>
      <c r="M750" s="163" t="str">
        <f>IFERROR(GETPIVOTDATA("Tot. Bottles",'- Ordine Aggregato -'!$A$1,"sku anker",A750),"")</f>
        <v/>
      </c>
      <c r="N750" s="18" t="s">
        <v>67</v>
      </c>
      <c r="O750" s="19" t="str">
        <f t="shared" si="11"/>
        <v>Order online</v>
      </c>
      <c r="P750" s="97" t="s">
        <v>146</v>
      </c>
      <c r="Q750" s="13" t="s">
        <v>2490</v>
      </c>
      <c r="R750" t="s">
        <v>2491</v>
      </c>
      <c r="S750" s="20">
        <v>42.5</v>
      </c>
      <c r="T750" s="21" t="s">
        <v>38</v>
      </c>
    </row>
    <row r="751" spans="1:20" x14ac:dyDescent="0.35">
      <c r="A751" s="96" t="s">
        <v>2492</v>
      </c>
      <c r="B751" s="96"/>
      <c r="C751" s="96"/>
      <c r="D751" s="13" t="s">
        <v>2493</v>
      </c>
      <c r="E751" s="13">
        <v>6</v>
      </c>
      <c r="F751" s="14">
        <v>0.7</v>
      </c>
      <c r="G751" s="13" t="s">
        <v>31</v>
      </c>
      <c r="H751" s="14">
        <v>50</v>
      </c>
      <c r="I751" s="15" t="s">
        <v>32</v>
      </c>
      <c r="J751" s="16">
        <v>186</v>
      </c>
      <c r="K751" s="16">
        <v>31</v>
      </c>
      <c r="L751" s="17" t="s">
        <v>145</v>
      </c>
      <c r="M751" s="163" t="str">
        <f>IFERROR(GETPIVOTDATA("Tot. Bottles",'- Ordine Aggregato -'!$A$1,"sku anker",A751),"")</f>
        <v/>
      </c>
      <c r="N751" s="18" t="s">
        <v>42</v>
      </c>
      <c r="O751" s="19" t="str">
        <f t="shared" si="11"/>
        <v>Order online</v>
      </c>
      <c r="P751" s="97" t="s">
        <v>146</v>
      </c>
      <c r="Q751" s="13" t="s">
        <v>2494</v>
      </c>
      <c r="R751" t="s">
        <v>2495</v>
      </c>
      <c r="S751" s="20">
        <v>0</v>
      </c>
      <c r="T751" s="21" t="s">
        <v>38</v>
      </c>
    </row>
    <row r="752" spans="1:20" x14ac:dyDescent="0.35">
      <c r="A752" s="96" t="s">
        <v>14331</v>
      </c>
      <c r="D752" s="13" t="s">
        <v>14332</v>
      </c>
      <c r="E752" s="13">
        <v>6</v>
      </c>
      <c r="F752" s="14">
        <v>0.7</v>
      </c>
      <c r="G752" s="13" t="s">
        <v>46</v>
      </c>
      <c r="H752" s="14">
        <v>40</v>
      </c>
      <c r="I752" s="15" t="s">
        <v>32</v>
      </c>
      <c r="J752" s="16">
        <v>105.89999999999999</v>
      </c>
      <c r="K752" s="16">
        <v>17.649999999999999</v>
      </c>
      <c r="L752" s="17" t="s">
        <v>368</v>
      </c>
      <c r="M752" s="163" t="str">
        <f>IFERROR(GETPIVOTDATA("Tot. Bottles",'- Ordine Aggregato -'!$A$1,"sku anker",A752),"")</f>
        <v/>
      </c>
      <c r="N752" s="18" t="s">
        <v>42</v>
      </c>
      <c r="O752" s="19" t="str">
        <f t="shared" si="11"/>
        <v>Order online</v>
      </c>
      <c r="P752" s="97" t="s">
        <v>2498</v>
      </c>
      <c r="Q752" s="13" t="s">
        <v>15119</v>
      </c>
      <c r="R752" t="s">
        <v>15120</v>
      </c>
      <c r="S752" s="20">
        <v>0</v>
      </c>
      <c r="T752" s="21" t="s">
        <v>38</v>
      </c>
    </row>
    <row r="753" spans="1:20" x14ac:dyDescent="0.35">
      <c r="A753" s="96" t="s">
        <v>14333</v>
      </c>
      <c r="D753" s="13" t="s">
        <v>14332</v>
      </c>
      <c r="E753" s="13">
        <v>6</v>
      </c>
      <c r="F753" s="14">
        <v>0.7</v>
      </c>
      <c r="G753" s="13" t="s">
        <v>14874</v>
      </c>
      <c r="H753" s="14">
        <v>40</v>
      </c>
      <c r="I753" s="15" t="s">
        <v>32</v>
      </c>
      <c r="J753" s="16">
        <v>105.89999999999999</v>
      </c>
      <c r="K753" s="16">
        <v>17.649999999999999</v>
      </c>
      <c r="L753" s="17" t="s">
        <v>368</v>
      </c>
      <c r="M753" s="163" t="str">
        <f>IFERROR(GETPIVOTDATA("Tot. Bottles",'- Ordine Aggregato -'!$A$1,"sku anker",A753),"")</f>
        <v/>
      </c>
      <c r="N753" s="18" t="s">
        <v>42</v>
      </c>
      <c r="O753" s="19" t="str">
        <f t="shared" si="11"/>
        <v>Order online</v>
      </c>
      <c r="P753" s="97" t="s">
        <v>2498</v>
      </c>
      <c r="Q753" s="13" t="s">
        <v>15121</v>
      </c>
      <c r="R753" t="s">
        <v>15122</v>
      </c>
      <c r="S753" s="20">
        <v>0</v>
      </c>
      <c r="T753" s="21" t="s">
        <v>38</v>
      </c>
    </row>
    <row r="754" spans="1:20" x14ac:dyDescent="0.35">
      <c r="A754" s="96" t="s">
        <v>14667</v>
      </c>
      <c r="B754" s="96"/>
      <c r="C754" s="96"/>
      <c r="D754" s="13" t="s">
        <v>14668</v>
      </c>
      <c r="E754" s="13">
        <v>6</v>
      </c>
      <c r="F754" s="14">
        <v>0.7</v>
      </c>
      <c r="G754" s="13" t="s">
        <v>14874</v>
      </c>
      <c r="H754" s="14">
        <v>0</v>
      </c>
      <c r="I754" s="15" t="s">
        <v>32</v>
      </c>
      <c r="J754" s="16">
        <v>101.69999999999999</v>
      </c>
      <c r="K754" s="16">
        <v>16.95</v>
      </c>
      <c r="L754" s="17" t="s">
        <v>368</v>
      </c>
      <c r="M754" s="163" t="str">
        <f>IFERROR(GETPIVOTDATA("Tot. Bottles",'- Ordine Aggregato -'!$A$1,"sku anker",A754),"")</f>
        <v/>
      </c>
      <c r="N754" s="18" t="s">
        <v>42</v>
      </c>
      <c r="O754" s="19" t="str">
        <f t="shared" si="11"/>
        <v>Order online</v>
      </c>
      <c r="P754" s="97" t="s">
        <v>2498</v>
      </c>
      <c r="Q754" s="13" t="s">
        <v>15123</v>
      </c>
      <c r="R754" t="s">
        <v>15124</v>
      </c>
      <c r="S754" s="20">
        <v>0</v>
      </c>
      <c r="T754" s="21" t="s">
        <v>38</v>
      </c>
    </row>
    <row r="755" spans="1:20" x14ac:dyDescent="0.35">
      <c r="A755" s="96" t="s">
        <v>2496</v>
      </c>
      <c r="B755" s="96"/>
      <c r="C755" s="96"/>
      <c r="D755" s="13" t="s">
        <v>2497</v>
      </c>
      <c r="E755" s="13">
        <v>6</v>
      </c>
      <c r="F755" s="14">
        <v>0.7</v>
      </c>
      <c r="G755" s="13" t="s">
        <v>14874</v>
      </c>
      <c r="H755" s="14">
        <v>40</v>
      </c>
      <c r="I755" s="15" t="s">
        <v>32</v>
      </c>
      <c r="J755" s="16">
        <v>95.699999999999989</v>
      </c>
      <c r="K755" s="16">
        <v>15.95</v>
      </c>
      <c r="L755" s="17" t="s">
        <v>368</v>
      </c>
      <c r="M755" s="163" t="str">
        <f>IFERROR(GETPIVOTDATA("Tot. Bottles",'- Ordine Aggregato -'!$A$1,"sku anker",A755),"")</f>
        <v/>
      </c>
      <c r="N755" s="18" t="s">
        <v>67</v>
      </c>
      <c r="O755" s="19" t="str">
        <f t="shared" si="11"/>
        <v>Order online</v>
      </c>
      <c r="P755" s="97" t="s">
        <v>2498</v>
      </c>
      <c r="Q755" s="13" t="s">
        <v>2499</v>
      </c>
      <c r="R755" t="s">
        <v>2500</v>
      </c>
      <c r="S755" s="20">
        <v>15.95</v>
      </c>
      <c r="T755" s="21" t="s">
        <v>38</v>
      </c>
    </row>
    <row r="756" spans="1:20" x14ac:dyDescent="0.35">
      <c r="A756" s="96" t="s">
        <v>15125</v>
      </c>
      <c r="B756" s="96"/>
      <c r="C756" s="96"/>
      <c r="D756" s="13" t="s">
        <v>2502</v>
      </c>
      <c r="E756" s="13">
        <v>6</v>
      </c>
      <c r="F756" s="14">
        <v>0.7</v>
      </c>
      <c r="G756" s="13" t="s">
        <v>14874</v>
      </c>
      <c r="H756" s="14">
        <v>0</v>
      </c>
      <c r="I756" s="15" t="s">
        <v>32</v>
      </c>
      <c r="J756" s="16">
        <v>101.69999999999999</v>
      </c>
      <c r="K756" s="16">
        <v>16.95</v>
      </c>
      <c r="L756" s="17" t="s">
        <v>2503</v>
      </c>
      <c r="M756" s="163" t="str">
        <f>IFERROR(GETPIVOTDATA("Tot. Bottles",'- Ordine Aggregato -'!$A$1,"sku anker",A756),"")</f>
        <v/>
      </c>
      <c r="N756" s="18" t="s">
        <v>42</v>
      </c>
      <c r="O756" s="19" t="str">
        <f t="shared" si="11"/>
        <v>Order online</v>
      </c>
      <c r="P756" s="97" t="s">
        <v>2498</v>
      </c>
      <c r="Q756" s="13" t="s">
        <v>15126</v>
      </c>
      <c r="R756" t="s">
        <v>2505</v>
      </c>
      <c r="S756" s="20">
        <v>0</v>
      </c>
      <c r="T756" s="21" t="s">
        <v>38</v>
      </c>
    </row>
    <row r="757" spans="1:20" x14ac:dyDescent="0.35">
      <c r="A757" s="13" t="s">
        <v>2501</v>
      </c>
      <c r="B757" s="13"/>
      <c r="C757" s="13"/>
      <c r="D757" s="13" t="s">
        <v>2502</v>
      </c>
      <c r="E757" s="13">
        <v>6</v>
      </c>
      <c r="F757" s="14">
        <v>0.7</v>
      </c>
      <c r="G757" s="13" t="s">
        <v>14874</v>
      </c>
      <c r="H757" s="14">
        <v>0</v>
      </c>
      <c r="I757" s="15" t="s">
        <v>32</v>
      </c>
      <c r="J757" s="16">
        <v>101.69999999999999</v>
      </c>
      <c r="K757" s="16">
        <v>16.95</v>
      </c>
      <c r="L757" s="17" t="s">
        <v>2503</v>
      </c>
      <c r="M757" s="163" t="str">
        <f>IFERROR(GETPIVOTDATA("Tot. Bottles",'- Ordine Aggregato -'!$A$1,"sku anker",A757),"")</f>
        <v/>
      </c>
      <c r="N757" s="18" t="s">
        <v>34</v>
      </c>
      <c r="O757" s="19" t="str">
        <f t="shared" si="11"/>
        <v>Order online</v>
      </c>
      <c r="P757" s="97" t="s">
        <v>2498</v>
      </c>
      <c r="Q757" s="13" t="s">
        <v>2504</v>
      </c>
      <c r="R757" t="s">
        <v>2505</v>
      </c>
      <c r="S757" s="20">
        <v>0</v>
      </c>
      <c r="T757" s="21" t="s">
        <v>38</v>
      </c>
    </row>
    <row r="758" spans="1:20" x14ac:dyDescent="0.35">
      <c r="A758" s="96" t="s">
        <v>2506</v>
      </c>
      <c r="B758" s="96"/>
      <c r="C758" s="96"/>
      <c r="D758" s="13" t="s">
        <v>2507</v>
      </c>
      <c r="E758" s="13">
        <v>6</v>
      </c>
      <c r="F758" s="14">
        <v>0.7</v>
      </c>
      <c r="G758" s="13" t="s">
        <v>14874</v>
      </c>
      <c r="H758" s="14">
        <v>40</v>
      </c>
      <c r="I758" s="15" t="s">
        <v>32</v>
      </c>
      <c r="J758" s="16">
        <v>95.699999999999989</v>
      </c>
      <c r="K758" s="16">
        <v>15.95</v>
      </c>
      <c r="L758" s="17" t="s">
        <v>368</v>
      </c>
      <c r="M758" s="163" t="str">
        <f>IFERROR(GETPIVOTDATA("Tot. Bottles",'- Ordine Aggregato -'!$A$1,"sku anker",A758),"")</f>
        <v/>
      </c>
      <c r="N758" s="18" t="s">
        <v>67</v>
      </c>
      <c r="O758" s="19" t="str">
        <f t="shared" si="11"/>
        <v>Order online</v>
      </c>
      <c r="P758" s="97" t="s">
        <v>2498</v>
      </c>
      <c r="Q758" s="13" t="s">
        <v>2508</v>
      </c>
      <c r="R758" t="s">
        <v>2509</v>
      </c>
      <c r="S758" s="20">
        <v>15.95</v>
      </c>
      <c r="T758" s="21" t="s">
        <v>38</v>
      </c>
    </row>
    <row r="759" spans="1:20" x14ac:dyDescent="0.35">
      <c r="A759" s="13" t="s">
        <v>15127</v>
      </c>
      <c r="B759" s="13"/>
      <c r="C759" s="13"/>
      <c r="D759" s="13" t="s">
        <v>2511</v>
      </c>
      <c r="E759" s="13">
        <v>6</v>
      </c>
      <c r="F759" s="14">
        <v>0.7</v>
      </c>
      <c r="G759" s="13" t="s">
        <v>46</v>
      </c>
      <c r="H759" s="14">
        <v>0</v>
      </c>
      <c r="I759" s="15" t="s">
        <v>32</v>
      </c>
      <c r="J759" s="16">
        <v>101.69999999999999</v>
      </c>
      <c r="K759" s="16">
        <v>16.95</v>
      </c>
      <c r="L759" s="17" t="s">
        <v>2503</v>
      </c>
      <c r="M759" s="163" t="str">
        <f>IFERROR(GETPIVOTDATA("Tot. Bottles",'- Ordine Aggregato -'!$A$1,"sku anker",A759),"")</f>
        <v/>
      </c>
      <c r="N759" s="18" t="s">
        <v>42</v>
      </c>
      <c r="O759" s="19" t="str">
        <f t="shared" si="11"/>
        <v>Order online</v>
      </c>
      <c r="P759" s="97" t="s">
        <v>2498</v>
      </c>
      <c r="Q759" s="13" t="s">
        <v>15128</v>
      </c>
      <c r="R759" t="s">
        <v>2513</v>
      </c>
      <c r="S759" s="20">
        <v>0</v>
      </c>
      <c r="T759" s="21" t="s">
        <v>38</v>
      </c>
    </row>
    <row r="760" spans="1:20" x14ac:dyDescent="0.35">
      <c r="A760" s="96" t="s">
        <v>2510</v>
      </c>
      <c r="B760" s="96"/>
      <c r="C760" s="96"/>
      <c r="D760" s="13" t="s">
        <v>2511</v>
      </c>
      <c r="E760" s="13">
        <v>6</v>
      </c>
      <c r="F760" s="14">
        <v>0.7</v>
      </c>
      <c r="G760" s="13" t="s">
        <v>14874</v>
      </c>
      <c r="H760" s="14">
        <v>0</v>
      </c>
      <c r="I760" s="15" t="s">
        <v>32</v>
      </c>
      <c r="J760" s="16">
        <v>101.69999999999999</v>
      </c>
      <c r="K760" s="16">
        <v>16.95</v>
      </c>
      <c r="L760" s="17" t="s">
        <v>2503</v>
      </c>
      <c r="M760" s="163" t="str">
        <f>IFERROR(GETPIVOTDATA("Tot. Bottles",'- Ordine Aggregato -'!$A$1,"sku anker",A760),"")</f>
        <v/>
      </c>
      <c r="N760" s="18" t="s">
        <v>34</v>
      </c>
      <c r="O760" s="19" t="str">
        <f t="shared" si="11"/>
        <v>Order online</v>
      </c>
      <c r="P760" s="97" t="s">
        <v>2498</v>
      </c>
      <c r="Q760" s="13" t="s">
        <v>2512</v>
      </c>
      <c r="R760" t="s">
        <v>2513</v>
      </c>
      <c r="S760" s="20">
        <v>0</v>
      </c>
      <c r="T760" s="21" t="s">
        <v>38</v>
      </c>
    </row>
    <row r="761" spans="1:20" x14ac:dyDescent="0.35">
      <c r="A761" s="96" t="s">
        <v>2514</v>
      </c>
      <c r="B761" s="96"/>
      <c r="C761" s="96"/>
      <c r="D761" s="13" t="s">
        <v>2515</v>
      </c>
      <c r="E761" s="13">
        <v>12</v>
      </c>
      <c r="F761" s="14">
        <v>1</v>
      </c>
      <c r="G761" s="13" t="s">
        <v>46</v>
      </c>
      <c r="H761" s="14">
        <v>40</v>
      </c>
      <c r="I761" s="15" t="s">
        <v>32</v>
      </c>
      <c r="J761" s="16">
        <v>378</v>
      </c>
      <c r="K761" s="16">
        <v>31.5</v>
      </c>
      <c r="L761" s="17" t="s">
        <v>1787</v>
      </c>
      <c r="M761" s="163" t="str">
        <f>IFERROR(GETPIVOTDATA("Tot. Bottles",'- Ordine Aggregato -'!$A$1,"sku anker",A761),"")</f>
        <v/>
      </c>
      <c r="N761" s="18" t="s">
        <v>67</v>
      </c>
      <c r="O761" s="19" t="str">
        <f t="shared" si="11"/>
        <v>Order online</v>
      </c>
      <c r="P761" s="97" t="s">
        <v>146</v>
      </c>
      <c r="Q761" s="13" t="s">
        <v>2516</v>
      </c>
      <c r="R761" t="s">
        <v>2517</v>
      </c>
      <c r="S761" s="20">
        <v>31.5</v>
      </c>
      <c r="T761" s="21" t="s">
        <v>38</v>
      </c>
    </row>
    <row r="762" spans="1:20" x14ac:dyDescent="0.35">
      <c r="A762" s="96" t="s">
        <v>2518</v>
      </c>
      <c r="B762" s="96"/>
      <c r="C762" s="96"/>
      <c r="D762" s="13" t="s">
        <v>2519</v>
      </c>
      <c r="E762" s="13">
        <v>24</v>
      </c>
      <c r="F762" s="14">
        <v>0.33</v>
      </c>
      <c r="G762" s="13" t="s">
        <v>46</v>
      </c>
      <c r="H762" s="14">
        <v>5</v>
      </c>
      <c r="I762" s="15" t="s">
        <v>32</v>
      </c>
      <c r="J762" s="16">
        <v>14.399999999999999</v>
      </c>
      <c r="K762" s="16">
        <v>0.6</v>
      </c>
      <c r="L762" s="17" t="s">
        <v>1498</v>
      </c>
      <c r="M762" s="163" t="str">
        <f>IFERROR(GETPIVOTDATA("Tot. Bottles",'- Ordine Aggregato -'!$A$1,"sku anker",A762),"")</f>
        <v/>
      </c>
      <c r="N762" s="18" t="s">
        <v>67</v>
      </c>
      <c r="O762" s="19" t="str">
        <f t="shared" si="11"/>
        <v>Order online</v>
      </c>
      <c r="P762" s="97" t="s">
        <v>385</v>
      </c>
      <c r="Q762" s="13" t="s">
        <v>2520</v>
      </c>
      <c r="R762" t="s">
        <v>2521</v>
      </c>
      <c r="S762" s="20">
        <v>0.6</v>
      </c>
      <c r="T762" s="21" t="s">
        <v>38</v>
      </c>
    </row>
    <row r="763" spans="1:20" x14ac:dyDescent="0.35">
      <c r="A763" s="96" t="s">
        <v>2522</v>
      </c>
      <c r="B763" s="96"/>
      <c r="C763" s="96"/>
      <c r="D763" s="13" t="s">
        <v>2523</v>
      </c>
      <c r="E763" s="13">
        <v>6</v>
      </c>
      <c r="F763" s="14">
        <v>0.7</v>
      </c>
      <c r="G763" s="13" t="s">
        <v>14874</v>
      </c>
      <c r="H763" s="14">
        <v>38</v>
      </c>
      <c r="I763" s="15" t="s">
        <v>32</v>
      </c>
      <c r="J763" s="16">
        <v>26.099999999999998</v>
      </c>
      <c r="K763" s="16">
        <v>4.3499999999999996</v>
      </c>
      <c r="L763" s="17" t="s">
        <v>41</v>
      </c>
      <c r="M763" s="163" t="str">
        <f>IFERROR(GETPIVOTDATA("Tot. Bottles",'- Ordine Aggregato -'!$A$1,"sku anker",A763),"")</f>
        <v/>
      </c>
      <c r="N763" s="18" t="s">
        <v>42</v>
      </c>
      <c r="O763" s="19" t="str">
        <f t="shared" si="11"/>
        <v>Order online</v>
      </c>
      <c r="P763" s="97" t="s">
        <v>43</v>
      </c>
      <c r="Q763" s="13" t="s">
        <v>2524</v>
      </c>
      <c r="R763" t="s">
        <v>2525</v>
      </c>
      <c r="S763" s="20">
        <v>0</v>
      </c>
      <c r="T763" s="21" t="s">
        <v>38</v>
      </c>
    </row>
    <row r="764" spans="1:20" x14ac:dyDescent="0.35">
      <c r="A764" s="13" t="s">
        <v>2526</v>
      </c>
      <c r="B764" s="13"/>
      <c r="C764" s="13"/>
      <c r="D764" s="13" t="s">
        <v>2527</v>
      </c>
      <c r="E764" s="13">
        <v>6</v>
      </c>
      <c r="F764" s="14">
        <v>0.7</v>
      </c>
      <c r="G764" s="13" t="s">
        <v>14874</v>
      </c>
      <c r="H764" s="14">
        <v>38</v>
      </c>
      <c r="I764" s="15" t="s">
        <v>32</v>
      </c>
      <c r="J764" s="16">
        <v>26.099999999999998</v>
      </c>
      <c r="K764" s="16">
        <v>4.3499999999999996</v>
      </c>
      <c r="L764" s="17" t="s">
        <v>41</v>
      </c>
      <c r="M764" s="163" t="str">
        <f>IFERROR(GETPIVOTDATA("Tot. Bottles",'- Ordine Aggregato -'!$A$1,"sku anker",A764),"")</f>
        <v/>
      </c>
      <c r="N764" s="18" t="s">
        <v>42</v>
      </c>
      <c r="O764" s="19" t="str">
        <f t="shared" si="11"/>
        <v>Order online</v>
      </c>
      <c r="P764" s="97" t="s">
        <v>43</v>
      </c>
      <c r="Q764" s="13" t="s">
        <v>2528</v>
      </c>
      <c r="R764" t="s">
        <v>2529</v>
      </c>
      <c r="S764" s="20">
        <v>0</v>
      </c>
      <c r="T764" s="21" t="s">
        <v>38</v>
      </c>
    </row>
    <row r="765" spans="1:20" x14ac:dyDescent="0.35">
      <c r="A765" s="96" t="s">
        <v>2530</v>
      </c>
      <c r="B765" s="96"/>
      <c r="C765" s="96"/>
      <c r="D765" s="13" t="s">
        <v>2531</v>
      </c>
      <c r="E765" s="13">
        <v>6</v>
      </c>
      <c r="F765" s="14">
        <v>0.7</v>
      </c>
      <c r="G765" s="13" t="s">
        <v>46</v>
      </c>
      <c r="H765" s="14">
        <v>40</v>
      </c>
      <c r="I765" s="15" t="s">
        <v>32</v>
      </c>
      <c r="J765" s="16">
        <v>66.599999999999994</v>
      </c>
      <c r="K765" s="16">
        <v>11.1</v>
      </c>
      <c r="L765" s="17" t="s">
        <v>657</v>
      </c>
      <c r="M765" s="163" t="str">
        <f>IFERROR(GETPIVOTDATA("Tot. Bottles",'- Ordine Aggregato -'!$A$1,"sku anker",A765),"")</f>
        <v/>
      </c>
      <c r="N765" s="18" t="s">
        <v>42</v>
      </c>
      <c r="O765" s="19" t="str">
        <f t="shared" si="11"/>
        <v>Order online</v>
      </c>
      <c r="P765" s="97" t="s">
        <v>385</v>
      </c>
      <c r="Q765" s="13" t="s">
        <v>2532</v>
      </c>
      <c r="R765" t="s">
        <v>2533</v>
      </c>
      <c r="S765" s="20">
        <v>0</v>
      </c>
      <c r="T765" s="21" t="s">
        <v>38</v>
      </c>
    </row>
    <row r="766" spans="1:20" x14ac:dyDescent="0.35">
      <c r="A766" s="96" t="s">
        <v>2534</v>
      </c>
      <c r="B766" s="96"/>
      <c r="C766" s="96"/>
      <c r="D766" s="13" t="s">
        <v>2531</v>
      </c>
      <c r="E766" s="13">
        <v>12</v>
      </c>
      <c r="F766" s="14">
        <v>1</v>
      </c>
      <c r="G766" s="13" t="s">
        <v>46</v>
      </c>
      <c r="H766" s="14">
        <v>45</v>
      </c>
      <c r="I766" s="15" t="s">
        <v>32</v>
      </c>
      <c r="J766" s="16">
        <v>165</v>
      </c>
      <c r="K766" s="16">
        <v>13.75</v>
      </c>
      <c r="L766" s="17" t="s">
        <v>657</v>
      </c>
      <c r="M766" s="163" t="str">
        <f>IFERROR(GETPIVOTDATA("Tot. Bottles",'- Ordine Aggregato -'!$A$1,"sku anker",A766),"")</f>
        <v/>
      </c>
      <c r="N766" s="18" t="s">
        <v>42</v>
      </c>
      <c r="O766" s="19" t="str">
        <f t="shared" si="11"/>
        <v>Order online</v>
      </c>
      <c r="P766" s="97" t="s">
        <v>385</v>
      </c>
      <c r="Q766" s="13" t="s">
        <v>2535</v>
      </c>
      <c r="R766" t="s">
        <v>2536</v>
      </c>
      <c r="S766" s="20">
        <v>0</v>
      </c>
      <c r="T766" s="21" t="s">
        <v>38</v>
      </c>
    </row>
    <row r="767" spans="1:20" x14ac:dyDescent="0.35">
      <c r="A767" s="96" t="s">
        <v>2537</v>
      </c>
      <c r="D767" s="13" t="s">
        <v>2538</v>
      </c>
      <c r="E767" s="13">
        <v>6</v>
      </c>
      <c r="F767" s="14">
        <v>0.7</v>
      </c>
      <c r="G767" s="13" t="s">
        <v>46</v>
      </c>
      <c r="H767" s="14">
        <v>17</v>
      </c>
      <c r="I767" s="15" t="s">
        <v>32</v>
      </c>
      <c r="J767" s="16">
        <v>33</v>
      </c>
      <c r="K767" s="16">
        <v>5.5</v>
      </c>
      <c r="L767" s="17" t="s">
        <v>551</v>
      </c>
      <c r="M767" s="163" t="str">
        <f>IFERROR(GETPIVOTDATA("Tot. Bottles",'- Ordine Aggregato -'!$A$1,"sku anker",A767),"")</f>
        <v/>
      </c>
      <c r="N767" s="18" t="s">
        <v>67</v>
      </c>
      <c r="O767" s="19" t="str">
        <f t="shared" si="11"/>
        <v>Order online</v>
      </c>
      <c r="P767" s="97" t="s">
        <v>35</v>
      </c>
      <c r="Q767" s="13" t="s">
        <v>2539</v>
      </c>
      <c r="R767" t="s">
        <v>2540</v>
      </c>
      <c r="S767" s="20">
        <v>5.5</v>
      </c>
      <c r="T767" s="21" t="s">
        <v>38</v>
      </c>
    </row>
    <row r="768" spans="1:20" x14ac:dyDescent="0.35">
      <c r="A768" s="13" t="s">
        <v>2541</v>
      </c>
      <c r="B768" s="13"/>
      <c r="C768" s="13"/>
      <c r="D768" s="13" t="s">
        <v>2542</v>
      </c>
      <c r="E768" s="13">
        <v>6</v>
      </c>
      <c r="F768" s="14">
        <v>0.7</v>
      </c>
      <c r="G768" s="13" t="s">
        <v>14874</v>
      </c>
      <c r="H768" s="14">
        <v>40</v>
      </c>
      <c r="I768" s="15" t="s">
        <v>32</v>
      </c>
      <c r="J768" s="16">
        <v>61.5</v>
      </c>
      <c r="K768" s="16">
        <v>10.25</v>
      </c>
      <c r="L768" s="17" t="s">
        <v>368</v>
      </c>
      <c r="M768" s="163" t="str">
        <f>IFERROR(GETPIVOTDATA("Tot. Bottles",'- Ordine Aggregato -'!$A$1,"sku anker",A768),"")</f>
        <v/>
      </c>
      <c r="N768" s="18" t="s">
        <v>42</v>
      </c>
      <c r="O768" s="19" t="str">
        <f t="shared" si="11"/>
        <v>Order online</v>
      </c>
      <c r="P768" s="97" t="s">
        <v>146</v>
      </c>
      <c r="Q768" s="13" t="s">
        <v>2543</v>
      </c>
      <c r="R768" t="s">
        <v>2544</v>
      </c>
      <c r="S768" s="20">
        <v>0</v>
      </c>
      <c r="T768" s="21" t="s">
        <v>38</v>
      </c>
    </row>
    <row r="769" spans="1:20" x14ac:dyDescent="0.35">
      <c r="A769" s="13" t="s">
        <v>2545</v>
      </c>
      <c r="B769" s="13"/>
      <c r="C769" s="13"/>
      <c r="D769" s="13" t="s">
        <v>2542</v>
      </c>
      <c r="E769" s="13">
        <v>6</v>
      </c>
      <c r="F769" s="14">
        <v>1</v>
      </c>
      <c r="G769" s="13" t="s">
        <v>46</v>
      </c>
      <c r="H769" s="14">
        <v>40</v>
      </c>
      <c r="I769" s="15" t="s">
        <v>32</v>
      </c>
      <c r="J769" s="16">
        <v>61.5</v>
      </c>
      <c r="K769" s="16">
        <v>10.25</v>
      </c>
      <c r="L769" s="17" t="s">
        <v>368</v>
      </c>
      <c r="M769" s="163" t="str">
        <f>IFERROR(GETPIVOTDATA("Tot. Bottles",'- Ordine Aggregato -'!$A$1,"sku anker",A769),"")</f>
        <v/>
      </c>
      <c r="N769" s="18" t="s">
        <v>67</v>
      </c>
      <c r="O769" s="19" t="str">
        <f t="shared" si="11"/>
        <v>Order online</v>
      </c>
      <c r="P769" s="97" t="s">
        <v>146</v>
      </c>
      <c r="Q769" s="13" t="s">
        <v>2546</v>
      </c>
      <c r="R769" t="s">
        <v>2547</v>
      </c>
      <c r="S769" s="20">
        <v>10.25</v>
      </c>
      <c r="T769" s="21" t="s">
        <v>38</v>
      </c>
    </row>
    <row r="770" spans="1:20" x14ac:dyDescent="0.35">
      <c r="A770" s="96" t="s">
        <v>2548</v>
      </c>
      <c r="D770" s="13" t="s">
        <v>2549</v>
      </c>
      <c r="E770" s="13">
        <v>6</v>
      </c>
      <c r="F770" s="14">
        <v>0.7</v>
      </c>
      <c r="G770" s="13" t="s">
        <v>31</v>
      </c>
      <c r="H770" s="14">
        <v>45.6</v>
      </c>
      <c r="I770" s="15" t="s">
        <v>32</v>
      </c>
      <c r="J770" s="16">
        <v>122.69999999999999</v>
      </c>
      <c r="K770" s="16">
        <v>20.45</v>
      </c>
      <c r="L770" s="17" t="s">
        <v>657</v>
      </c>
      <c r="M770" s="163" t="str">
        <f>IFERROR(GETPIVOTDATA("Tot. Bottles",'- Ordine Aggregato -'!$A$1,"sku anker",A770),"")</f>
        <v/>
      </c>
      <c r="N770" s="18" t="s">
        <v>42</v>
      </c>
      <c r="O770" s="19" t="str">
        <f t="shared" si="11"/>
        <v>Order online</v>
      </c>
      <c r="P770" s="97" t="s">
        <v>385</v>
      </c>
      <c r="Q770" s="13" t="s">
        <v>2550</v>
      </c>
      <c r="R770" t="s">
        <v>2551</v>
      </c>
      <c r="S770" s="20">
        <v>0</v>
      </c>
      <c r="T770" s="21" t="s">
        <v>38</v>
      </c>
    </row>
    <row r="771" spans="1:20" x14ac:dyDescent="0.35">
      <c r="A771" s="96" t="s">
        <v>14669</v>
      </c>
      <c r="D771" s="13" t="s">
        <v>14670</v>
      </c>
      <c r="E771" s="13">
        <v>6</v>
      </c>
      <c r="F771" s="14">
        <v>0.7</v>
      </c>
      <c r="G771" s="13" t="s">
        <v>46</v>
      </c>
      <c r="H771" s="14">
        <v>45.6</v>
      </c>
      <c r="I771" s="15" t="s">
        <v>32</v>
      </c>
      <c r="J771" s="16">
        <v>129</v>
      </c>
      <c r="K771" s="16">
        <v>21.5</v>
      </c>
      <c r="L771" s="17" t="s">
        <v>384</v>
      </c>
      <c r="M771" s="163" t="str">
        <f>IFERROR(GETPIVOTDATA("Tot. Bottles",'- Ordine Aggregato -'!$A$1,"sku anker",A771),"")</f>
        <v/>
      </c>
      <c r="N771" s="18" t="s">
        <v>42</v>
      </c>
      <c r="O771" s="19" t="str">
        <f t="shared" si="11"/>
        <v>Order online</v>
      </c>
      <c r="P771" s="97" t="s">
        <v>385</v>
      </c>
      <c r="Q771" s="13" t="s">
        <v>2550</v>
      </c>
      <c r="R771" t="s">
        <v>15129</v>
      </c>
      <c r="S771" s="20">
        <v>0</v>
      </c>
      <c r="T771" s="21" t="s">
        <v>38</v>
      </c>
    </row>
    <row r="772" spans="1:20" x14ac:dyDescent="0.35">
      <c r="A772" s="13" t="s">
        <v>14624</v>
      </c>
      <c r="B772" s="13"/>
      <c r="C772" s="13"/>
      <c r="D772" s="13" t="s">
        <v>2552</v>
      </c>
      <c r="E772" s="13">
        <v>6</v>
      </c>
      <c r="F772" s="14">
        <v>0.7</v>
      </c>
      <c r="G772" s="13" t="s">
        <v>46</v>
      </c>
      <c r="H772" s="14">
        <v>45</v>
      </c>
      <c r="I772" s="15" t="s">
        <v>32</v>
      </c>
      <c r="J772" s="16">
        <v>76.5</v>
      </c>
      <c r="K772" s="16">
        <v>12.75</v>
      </c>
      <c r="L772" s="17" t="s">
        <v>657</v>
      </c>
      <c r="M772" s="163" t="str">
        <f>IFERROR(GETPIVOTDATA("Tot. Bottles",'- Ordine Aggregato -'!$A$1,"sku anker",A772),"")</f>
        <v/>
      </c>
      <c r="N772" s="18" t="s">
        <v>67</v>
      </c>
      <c r="O772" s="19" t="str">
        <f t="shared" si="11"/>
        <v>Order online</v>
      </c>
      <c r="P772" s="97" t="s">
        <v>385</v>
      </c>
      <c r="Q772" s="13" t="s">
        <v>15130</v>
      </c>
      <c r="R772" t="s">
        <v>2553</v>
      </c>
      <c r="S772" s="20">
        <v>12.75</v>
      </c>
      <c r="T772" s="21" t="s">
        <v>38</v>
      </c>
    </row>
    <row r="773" spans="1:20" x14ac:dyDescent="0.35">
      <c r="A773" s="96" t="s">
        <v>2554</v>
      </c>
      <c r="D773" s="13" t="s">
        <v>2552</v>
      </c>
      <c r="E773" s="13">
        <v>6</v>
      </c>
      <c r="F773" s="14">
        <v>0.7</v>
      </c>
      <c r="G773" s="13" t="s">
        <v>31</v>
      </c>
      <c r="H773" s="14">
        <v>45</v>
      </c>
      <c r="I773" s="15" t="s">
        <v>32</v>
      </c>
      <c r="J773" s="16">
        <v>81</v>
      </c>
      <c r="K773" s="16">
        <v>13.5</v>
      </c>
      <c r="L773" s="17" t="s">
        <v>657</v>
      </c>
      <c r="M773" s="163" t="str">
        <f>IFERROR(GETPIVOTDATA("Tot. Bottles",'- Ordine Aggregato -'!$A$1,"sku anker",A773),"")</f>
        <v/>
      </c>
      <c r="N773" s="18" t="s">
        <v>42</v>
      </c>
      <c r="O773" s="19" t="str">
        <f t="shared" si="11"/>
        <v>Order online</v>
      </c>
      <c r="P773" s="97" t="s">
        <v>385</v>
      </c>
      <c r="Q773" s="13" t="s">
        <v>2555</v>
      </c>
      <c r="R773" t="s">
        <v>2553</v>
      </c>
      <c r="S773" s="20">
        <v>0</v>
      </c>
      <c r="T773" s="21" t="s">
        <v>38</v>
      </c>
    </row>
    <row r="774" spans="1:20" x14ac:dyDescent="0.35">
      <c r="A774" s="13" t="s">
        <v>2556</v>
      </c>
      <c r="B774" s="13"/>
      <c r="C774" s="13"/>
      <c r="D774" s="13" t="s">
        <v>2552</v>
      </c>
      <c r="E774" s="13">
        <v>12</v>
      </c>
      <c r="F774" s="14">
        <v>1</v>
      </c>
      <c r="G774" s="13" t="s">
        <v>31</v>
      </c>
      <c r="H774" s="14">
        <v>45</v>
      </c>
      <c r="I774" s="15" t="s">
        <v>32</v>
      </c>
      <c r="J774" s="16">
        <v>198</v>
      </c>
      <c r="K774" s="16">
        <v>16.5</v>
      </c>
      <c r="L774" s="17" t="s">
        <v>657</v>
      </c>
      <c r="M774" s="163" t="str">
        <f>IFERROR(GETPIVOTDATA("Tot. Bottles",'- Ordine Aggregato -'!$A$1,"sku anker",A774),"")</f>
        <v/>
      </c>
      <c r="N774" s="18" t="s">
        <v>42</v>
      </c>
      <c r="O774" s="19" t="str">
        <f t="shared" si="11"/>
        <v>Order online</v>
      </c>
      <c r="P774" s="97" t="s">
        <v>385</v>
      </c>
      <c r="Q774" s="13" t="s">
        <v>2557</v>
      </c>
      <c r="R774" t="s">
        <v>2558</v>
      </c>
      <c r="S774" s="20">
        <v>0</v>
      </c>
      <c r="T774" s="21" t="s">
        <v>38</v>
      </c>
    </row>
    <row r="775" spans="1:20" x14ac:dyDescent="0.35">
      <c r="A775" s="96" t="s">
        <v>2559</v>
      </c>
      <c r="D775" s="13" t="s">
        <v>2560</v>
      </c>
      <c r="E775" s="13">
        <v>6</v>
      </c>
      <c r="F775" s="14">
        <v>0.7</v>
      </c>
      <c r="G775" s="13" t="s">
        <v>31</v>
      </c>
      <c r="H775" s="14">
        <v>45</v>
      </c>
      <c r="I775" s="15" t="s">
        <v>32</v>
      </c>
      <c r="J775" s="16">
        <v>100.5</v>
      </c>
      <c r="K775" s="16">
        <v>16.75</v>
      </c>
      <c r="L775" s="17" t="s">
        <v>657</v>
      </c>
      <c r="M775" s="163" t="str">
        <f>IFERROR(GETPIVOTDATA("Tot. Bottles",'- Ordine Aggregato -'!$A$1,"sku anker",A775),"")</f>
        <v/>
      </c>
      <c r="N775" s="18" t="s">
        <v>42</v>
      </c>
      <c r="O775" s="19" t="str">
        <f t="shared" si="11"/>
        <v>Order online</v>
      </c>
      <c r="P775" s="97" t="s">
        <v>385</v>
      </c>
      <c r="Q775" s="13" t="s">
        <v>2561</v>
      </c>
      <c r="R775" t="s">
        <v>2562</v>
      </c>
      <c r="S775" s="20">
        <v>0</v>
      </c>
      <c r="T775" s="21" t="s">
        <v>38</v>
      </c>
    </row>
    <row r="776" spans="1:20" x14ac:dyDescent="0.35">
      <c r="A776" s="96" t="s">
        <v>2563</v>
      </c>
      <c r="D776" s="13" t="s">
        <v>2564</v>
      </c>
      <c r="E776" s="13">
        <v>6</v>
      </c>
      <c r="F776" s="14">
        <v>0.7</v>
      </c>
      <c r="G776" s="13" t="s">
        <v>14874</v>
      </c>
      <c r="H776" s="14">
        <v>40</v>
      </c>
      <c r="I776" s="15" t="s">
        <v>32</v>
      </c>
      <c r="J776" s="16">
        <v>107.10000000000001</v>
      </c>
      <c r="K776" s="16">
        <v>17.850000000000001</v>
      </c>
      <c r="L776" s="17" t="s">
        <v>104</v>
      </c>
      <c r="M776" s="163" t="str">
        <f>IFERROR(GETPIVOTDATA("Tot. Bottles",'- Ordine Aggregato -'!$A$1,"sku anker",A776),"")</f>
        <v/>
      </c>
      <c r="N776" s="18" t="s">
        <v>34</v>
      </c>
      <c r="O776" s="19" t="str">
        <f t="shared" si="11"/>
        <v>Order online</v>
      </c>
      <c r="P776" s="97" t="s">
        <v>2565</v>
      </c>
      <c r="Q776" s="13" t="s">
        <v>2566</v>
      </c>
      <c r="R776" t="s">
        <v>2567</v>
      </c>
      <c r="S776" s="20">
        <v>0</v>
      </c>
      <c r="T776" s="21" t="s">
        <v>38</v>
      </c>
    </row>
    <row r="777" spans="1:20" x14ac:dyDescent="0.35">
      <c r="A777" s="13" t="s">
        <v>2568</v>
      </c>
      <c r="B777" s="13"/>
      <c r="C777" s="13"/>
      <c r="D777" s="13" t="s">
        <v>2569</v>
      </c>
      <c r="E777" s="13">
        <v>6</v>
      </c>
      <c r="F777" s="14">
        <v>0.7</v>
      </c>
      <c r="G777" s="13" t="s">
        <v>14874</v>
      </c>
      <c r="H777" s="14">
        <v>15</v>
      </c>
      <c r="I777" s="15" t="s">
        <v>32</v>
      </c>
      <c r="J777" s="16">
        <v>108</v>
      </c>
      <c r="K777" s="16">
        <v>18</v>
      </c>
      <c r="L777" s="17" t="s">
        <v>551</v>
      </c>
      <c r="M777" s="163" t="str">
        <f>IFERROR(GETPIVOTDATA("Tot. Bottles",'- Ordine Aggregato -'!$A$1,"sku anker",A777),"")</f>
        <v/>
      </c>
      <c r="N777" s="18" t="s">
        <v>42</v>
      </c>
      <c r="O777" s="19" t="str">
        <f t="shared" si="11"/>
        <v>Order online</v>
      </c>
      <c r="P777" s="97" t="s">
        <v>2565</v>
      </c>
      <c r="Q777" s="13" t="s">
        <v>2570</v>
      </c>
      <c r="R777" t="s">
        <v>2571</v>
      </c>
      <c r="S777" s="20">
        <v>0</v>
      </c>
      <c r="T777" s="21" t="s">
        <v>38</v>
      </c>
    </row>
    <row r="778" spans="1:20" x14ac:dyDescent="0.35">
      <c r="A778" s="96" t="s">
        <v>14260</v>
      </c>
      <c r="B778" s="96"/>
      <c r="C778" s="96"/>
      <c r="D778" s="13" t="s">
        <v>14261</v>
      </c>
      <c r="E778" s="13">
        <v>6</v>
      </c>
      <c r="F778" s="14">
        <v>0.7</v>
      </c>
      <c r="G778" s="13" t="s">
        <v>14874</v>
      </c>
      <c r="H778" s="14">
        <v>40</v>
      </c>
      <c r="I778" s="15" t="s">
        <v>32</v>
      </c>
      <c r="J778" s="16">
        <v>109.5</v>
      </c>
      <c r="K778" s="16">
        <v>18.25</v>
      </c>
      <c r="L778" s="17" t="s">
        <v>104</v>
      </c>
      <c r="M778" s="163" t="str">
        <f>IFERROR(GETPIVOTDATA("Tot. Bottles",'- Ordine Aggregato -'!$A$1,"sku anker",A778),"")</f>
        <v/>
      </c>
      <c r="N778" s="18" t="s">
        <v>42</v>
      </c>
      <c r="O778" s="19" t="str">
        <f t="shared" si="11"/>
        <v>Order online</v>
      </c>
      <c r="P778" s="97" t="s">
        <v>2565</v>
      </c>
      <c r="Q778" s="13" t="s">
        <v>15131</v>
      </c>
      <c r="R778" t="s">
        <v>42</v>
      </c>
      <c r="S778" s="20">
        <v>0</v>
      </c>
      <c r="T778" s="21" t="s">
        <v>38</v>
      </c>
    </row>
    <row r="779" spans="1:20" x14ac:dyDescent="0.35">
      <c r="A779" s="13" t="s">
        <v>2572</v>
      </c>
      <c r="B779" s="13"/>
      <c r="C779" s="13"/>
      <c r="D779" s="13" t="s">
        <v>2573</v>
      </c>
      <c r="E779" s="13">
        <v>6</v>
      </c>
      <c r="F779" s="14">
        <v>0.7</v>
      </c>
      <c r="G779" s="13" t="s">
        <v>14874</v>
      </c>
      <c r="H779" s="14">
        <v>40</v>
      </c>
      <c r="I779" s="15" t="s">
        <v>32</v>
      </c>
      <c r="J779" s="16">
        <v>126</v>
      </c>
      <c r="K779" s="16">
        <v>21</v>
      </c>
      <c r="L779" s="17" t="s">
        <v>104</v>
      </c>
      <c r="M779" s="163" t="str">
        <f>IFERROR(GETPIVOTDATA("Tot. Bottles",'- Ordine Aggregato -'!$A$1,"sku anker",A779),"")</f>
        <v/>
      </c>
      <c r="N779" s="18" t="s">
        <v>42</v>
      </c>
      <c r="O779" s="19" t="str">
        <f t="shared" si="11"/>
        <v>Order online</v>
      </c>
      <c r="P779" s="97" t="s">
        <v>2565</v>
      </c>
      <c r="Q779" s="13" t="s">
        <v>2574</v>
      </c>
      <c r="R779" t="s">
        <v>2575</v>
      </c>
      <c r="S779" s="20">
        <v>0</v>
      </c>
      <c r="T779" s="21" t="s">
        <v>38</v>
      </c>
    </row>
    <row r="780" spans="1:20" x14ac:dyDescent="0.35">
      <c r="A780" s="96" t="s">
        <v>2576</v>
      </c>
      <c r="D780" s="13" t="s">
        <v>2577</v>
      </c>
      <c r="E780" s="13">
        <v>6</v>
      </c>
      <c r="F780" s="14">
        <v>0.7</v>
      </c>
      <c r="G780" s="13" t="s">
        <v>14874</v>
      </c>
      <c r="H780" s="14">
        <v>40</v>
      </c>
      <c r="I780" s="15" t="s">
        <v>32</v>
      </c>
      <c r="J780" s="16">
        <v>127.5</v>
      </c>
      <c r="K780" s="16">
        <v>21.25</v>
      </c>
      <c r="L780" s="17" t="s">
        <v>104</v>
      </c>
      <c r="M780" s="163" t="str">
        <f>IFERROR(GETPIVOTDATA("Tot. Bottles",'- Ordine Aggregato -'!$A$1,"sku anker",A780),"")</f>
        <v/>
      </c>
      <c r="N780" s="18" t="s">
        <v>42</v>
      </c>
      <c r="O780" s="19" t="str">
        <f t="shared" si="11"/>
        <v>Order online</v>
      </c>
      <c r="P780" s="97" t="s">
        <v>2565</v>
      </c>
      <c r="Q780" s="13" t="s">
        <v>2578</v>
      </c>
      <c r="R780" t="s">
        <v>2579</v>
      </c>
      <c r="S780" s="20">
        <v>0</v>
      </c>
      <c r="T780" s="21" t="s">
        <v>38</v>
      </c>
    </row>
    <row r="781" spans="1:20" x14ac:dyDescent="0.35">
      <c r="A781" s="96" t="s">
        <v>2580</v>
      </c>
      <c r="D781" s="13" t="s">
        <v>2581</v>
      </c>
      <c r="E781" s="13">
        <v>12</v>
      </c>
      <c r="F781" s="14">
        <v>375</v>
      </c>
      <c r="G781" s="13" t="s">
        <v>767</v>
      </c>
      <c r="H781" s="14">
        <v>0</v>
      </c>
      <c r="I781" s="15" t="s">
        <v>32</v>
      </c>
      <c r="J781" s="16">
        <v>16.799999999999997</v>
      </c>
      <c r="K781" s="16">
        <v>1.4</v>
      </c>
      <c r="L781" s="17" t="s">
        <v>33</v>
      </c>
      <c r="M781" s="163" t="str">
        <f>IFERROR(GETPIVOTDATA("Tot. Bottles",'- Ordine Aggregato -'!$A$1,"sku anker",A781),"")</f>
        <v/>
      </c>
      <c r="N781" s="18" t="s">
        <v>34</v>
      </c>
      <c r="O781" s="19" t="str">
        <f t="shared" ref="O781:O844" si="12">HYPERLINK("https://www.ankeramsterdamspirits.nl/en/products/"&amp;A781,"Order online")</f>
        <v>Order online</v>
      </c>
      <c r="P781" s="97" t="s">
        <v>2498</v>
      </c>
      <c r="Q781" s="13" t="s">
        <v>2582</v>
      </c>
      <c r="R781" t="s">
        <v>2583</v>
      </c>
      <c r="S781" s="20">
        <v>0</v>
      </c>
      <c r="T781" s="21" t="s">
        <v>38</v>
      </c>
    </row>
    <row r="782" spans="1:20" x14ac:dyDescent="0.35">
      <c r="A782" s="96" t="s">
        <v>2584</v>
      </c>
      <c r="B782" s="96"/>
      <c r="C782" s="96"/>
      <c r="D782" s="13" t="s">
        <v>2585</v>
      </c>
      <c r="E782" s="13">
        <v>6</v>
      </c>
      <c r="F782" s="14">
        <v>0.7</v>
      </c>
      <c r="G782" s="13" t="s">
        <v>31</v>
      </c>
      <c r="H782" s="14">
        <v>46.3</v>
      </c>
      <c r="I782" s="15" t="s">
        <v>32</v>
      </c>
      <c r="J782" s="16">
        <v>201</v>
      </c>
      <c r="K782" s="16">
        <v>33.5</v>
      </c>
      <c r="L782" s="17" t="s">
        <v>145</v>
      </c>
      <c r="M782" s="163" t="str">
        <f>IFERROR(GETPIVOTDATA("Tot. Bottles",'- Ordine Aggregato -'!$A$1,"sku anker",A782),"")</f>
        <v/>
      </c>
      <c r="N782" s="18" t="s">
        <v>42</v>
      </c>
      <c r="O782" s="19" t="str">
        <f t="shared" si="12"/>
        <v>Order online</v>
      </c>
      <c r="P782" s="97" t="s">
        <v>146</v>
      </c>
      <c r="Q782" s="13" t="s">
        <v>2586</v>
      </c>
      <c r="R782" t="s">
        <v>2587</v>
      </c>
      <c r="S782" s="20">
        <v>0</v>
      </c>
      <c r="T782" s="21" t="s">
        <v>38</v>
      </c>
    </row>
    <row r="783" spans="1:20" x14ac:dyDescent="0.35">
      <c r="A783" s="96" t="s">
        <v>2588</v>
      </c>
      <c r="B783" s="96"/>
      <c r="C783" s="96"/>
      <c r="D783" s="13" t="s">
        <v>2589</v>
      </c>
      <c r="E783" s="13">
        <v>6</v>
      </c>
      <c r="F783" s="14">
        <v>1</v>
      </c>
      <c r="G783" s="13" t="s">
        <v>31</v>
      </c>
      <c r="H783" s="14">
        <v>50</v>
      </c>
      <c r="I783" s="15" t="s">
        <v>32</v>
      </c>
      <c r="J783" s="16">
        <v>207</v>
      </c>
      <c r="K783" s="16">
        <v>34.5</v>
      </c>
      <c r="L783" s="17" t="s">
        <v>145</v>
      </c>
      <c r="M783" s="163" t="str">
        <f>IFERROR(GETPIVOTDATA("Tot. Bottles",'- Ordine Aggregato -'!$A$1,"sku anker",A783),"")</f>
        <v/>
      </c>
      <c r="N783" s="18" t="s">
        <v>42</v>
      </c>
      <c r="O783" s="19" t="str">
        <f t="shared" si="12"/>
        <v>Order online</v>
      </c>
      <c r="P783" s="97" t="s">
        <v>146</v>
      </c>
      <c r="Q783" s="13" t="s">
        <v>2590</v>
      </c>
      <c r="R783" t="s">
        <v>2591</v>
      </c>
      <c r="S783" s="20">
        <v>0</v>
      </c>
      <c r="T783" s="21" t="s">
        <v>38</v>
      </c>
    </row>
    <row r="784" spans="1:20" x14ac:dyDescent="0.35">
      <c r="A784" s="13" t="s">
        <v>2592</v>
      </c>
      <c r="B784" s="13"/>
      <c r="C784" s="13"/>
      <c r="D784" s="13" t="s">
        <v>2593</v>
      </c>
      <c r="E784" s="13">
        <v>6</v>
      </c>
      <c r="F784" s="14">
        <v>1</v>
      </c>
      <c r="G784" s="13" t="s">
        <v>31</v>
      </c>
      <c r="H784" s="14">
        <v>46.3</v>
      </c>
      <c r="I784" s="15" t="s">
        <v>32</v>
      </c>
      <c r="J784" s="16">
        <v>186</v>
      </c>
      <c r="K784" s="16">
        <v>31</v>
      </c>
      <c r="L784" s="17" t="s">
        <v>145</v>
      </c>
      <c r="M784" s="163" t="str">
        <f>IFERROR(GETPIVOTDATA("Tot. Bottles",'- Ordine Aggregato -'!$A$1,"sku anker",A784),"")</f>
        <v/>
      </c>
      <c r="N784" s="18" t="s">
        <v>34</v>
      </c>
      <c r="O784" s="19" t="str">
        <f t="shared" si="12"/>
        <v>Order online</v>
      </c>
      <c r="P784" s="97" t="s">
        <v>146</v>
      </c>
      <c r="Q784" s="13" t="s">
        <v>2594</v>
      </c>
      <c r="R784" t="s">
        <v>2595</v>
      </c>
      <c r="S784" s="20">
        <v>0</v>
      </c>
      <c r="T784" s="21" t="s">
        <v>38</v>
      </c>
    </row>
    <row r="785" spans="1:20" x14ac:dyDescent="0.35">
      <c r="A785" s="96" t="s">
        <v>2596</v>
      </c>
      <c r="D785" s="13" t="s">
        <v>2597</v>
      </c>
      <c r="E785" s="13">
        <v>6</v>
      </c>
      <c r="F785" s="14">
        <v>0.7</v>
      </c>
      <c r="G785" s="13" t="s">
        <v>31</v>
      </c>
      <c r="H785" s="14">
        <v>46.3</v>
      </c>
      <c r="I785" s="15" t="s">
        <v>32</v>
      </c>
      <c r="J785" s="16">
        <v>129</v>
      </c>
      <c r="K785" s="16">
        <v>21.5</v>
      </c>
      <c r="L785" s="17" t="s">
        <v>145</v>
      </c>
      <c r="M785" s="163" t="str">
        <f>IFERROR(GETPIVOTDATA("Tot. Bottles",'- Ordine Aggregato -'!$A$1,"sku anker",A785),"")</f>
        <v/>
      </c>
      <c r="N785" s="18" t="s">
        <v>67</v>
      </c>
      <c r="O785" s="19" t="str">
        <f t="shared" si="12"/>
        <v>Order online</v>
      </c>
      <c r="P785" s="97" t="s">
        <v>146</v>
      </c>
      <c r="Q785" s="13" t="s">
        <v>2598</v>
      </c>
      <c r="R785" t="s">
        <v>2599</v>
      </c>
      <c r="S785" s="20">
        <v>21.5</v>
      </c>
      <c r="T785" s="21" t="s">
        <v>38</v>
      </c>
    </row>
    <row r="786" spans="1:20" x14ac:dyDescent="0.35">
      <c r="A786" s="96" t="s">
        <v>2600</v>
      </c>
      <c r="D786" s="13" t="s">
        <v>2601</v>
      </c>
      <c r="E786" s="13">
        <v>6</v>
      </c>
      <c r="F786" s="14">
        <v>0.7</v>
      </c>
      <c r="G786" s="13" t="s">
        <v>14874</v>
      </c>
      <c r="H786" s="14">
        <v>46.3</v>
      </c>
      <c r="I786" s="15" t="s">
        <v>32</v>
      </c>
      <c r="J786" s="16">
        <v>175.5</v>
      </c>
      <c r="K786" s="16">
        <v>29.25</v>
      </c>
      <c r="L786" s="17" t="s">
        <v>145</v>
      </c>
      <c r="M786" s="163" t="str">
        <f>IFERROR(GETPIVOTDATA("Tot. Bottles",'- Ordine Aggregato -'!$A$1,"sku anker",A786),"")</f>
        <v/>
      </c>
      <c r="N786" s="18" t="s">
        <v>42</v>
      </c>
      <c r="O786" s="19" t="str">
        <f t="shared" si="12"/>
        <v>Order online</v>
      </c>
      <c r="P786" s="97" t="s">
        <v>146</v>
      </c>
      <c r="Q786" s="13" t="s">
        <v>2602</v>
      </c>
      <c r="R786" t="s">
        <v>2603</v>
      </c>
      <c r="S786" s="20">
        <v>0</v>
      </c>
      <c r="T786" s="21" t="s">
        <v>38</v>
      </c>
    </row>
    <row r="787" spans="1:20" x14ac:dyDescent="0.35">
      <c r="A787" s="96" t="s">
        <v>2605</v>
      </c>
      <c r="D787" s="13" t="s">
        <v>2604</v>
      </c>
      <c r="E787" s="13">
        <v>6</v>
      </c>
      <c r="F787" s="14">
        <v>0.7</v>
      </c>
      <c r="G787" s="13" t="s">
        <v>46</v>
      </c>
      <c r="H787" s="14">
        <v>40</v>
      </c>
      <c r="I787" s="15" t="s">
        <v>32</v>
      </c>
      <c r="J787" s="16">
        <v>97.5</v>
      </c>
      <c r="K787" s="16">
        <v>16.25</v>
      </c>
      <c r="L787" s="17" t="s">
        <v>145</v>
      </c>
      <c r="M787" s="163" t="str">
        <f>IFERROR(GETPIVOTDATA("Tot. Bottles",'- Ordine Aggregato -'!$A$1,"sku anker",A787),"")</f>
        <v/>
      </c>
      <c r="N787" s="18" t="s">
        <v>34</v>
      </c>
      <c r="O787" s="19" t="str">
        <f t="shared" si="12"/>
        <v>Order online</v>
      </c>
      <c r="P787" s="97" t="s">
        <v>1232</v>
      </c>
      <c r="Q787" s="13" t="s">
        <v>2606</v>
      </c>
      <c r="R787" t="s">
        <v>2607</v>
      </c>
      <c r="S787" s="20">
        <v>0</v>
      </c>
      <c r="T787" s="21" t="s">
        <v>38</v>
      </c>
    </row>
    <row r="788" spans="1:20" x14ac:dyDescent="0.35">
      <c r="A788" s="13" t="s">
        <v>14598</v>
      </c>
      <c r="B788" s="13"/>
      <c r="C788" s="13"/>
      <c r="D788" s="13" t="s">
        <v>14599</v>
      </c>
      <c r="E788" s="13">
        <v>6</v>
      </c>
      <c r="F788" s="14">
        <v>1</v>
      </c>
      <c r="G788" s="13" t="s">
        <v>14874</v>
      </c>
      <c r="H788" s="14">
        <v>46</v>
      </c>
      <c r="I788" s="15" t="s">
        <v>32</v>
      </c>
      <c r="J788" s="16">
        <v>132</v>
      </c>
      <c r="K788" s="16">
        <v>22</v>
      </c>
      <c r="L788" s="17" t="s">
        <v>145</v>
      </c>
      <c r="M788" s="163" t="str">
        <f>IFERROR(GETPIVOTDATA("Tot. Bottles",'- Ordine Aggregato -'!$A$1,"sku anker",A788),"")</f>
        <v/>
      </c>
      <c r="N788" s="18" t="s">
        <v>42</v>
      </c>
      <c r="O788" s="19" t="str">
        <f t="shared" si="12"/>
        <v>Order online</v>
      </c>
      <c r="P788" s="97" t="s">
        <v>1232</v>
      </c>
      <c r="Q788" s="13" t="s">
        <v>15132</v>
      </c>
      <c r="R788" t="s">
        <v>15133</v>
      </c>
      <c r="S788" s="20">
        <v>0</v>
      </c>
      <c r="T788" s="21" t="s">
        <v>38</v>
      </c>
    </row>
    <row r="789" spans="1:20" x14ac:dyDescent="0.35">
      <c r="A789" s="96" t="s">
        <v>14302</v>
      </c>
      <c r="B789" s="96"/>
      <c r="C789" s="96"/>
      <c r="D789" s="13" t="s">
        <v>14303</v>
      </c>
      <c r="E789" s="13">
        <v>6</v>
      </c>
      <c r="F789" s="14">
        <v>0.7</v>
      </c>
      <c r="G789" s="13" t="s">
        <v>46</v>
      </c>
      <c r="H789" s="14">
        <v>40</v>
      </c>
      <c r="I789" s="15" t="s">
        <v>32</v>
      </c>
      <c r="J789" s="16">
        <v>299.70000000000005</v>
      </c>
      <c r="K789" s="16">
        <v>49.95</v>
      </c>
      <c r="L789" s="17" t="s">
        <v>145</v>
      </c>
      <c r="M789" s="163" t="str">
        <f>IFERROR(GETPIVOTDATA("Tot. Bottles",'- Ordine Aggregato -'!$A$1,"sku anker",A789),"")</f>
        <v/>
      </c>
      <c r="N789" s="18" t="s">
        <v>42</v>
      </c>
      <c r="O789" s="19" t="str">
        <f t="shared" si="12"/>
        <v>Order online</v>
      </c>
      <c r="P789" s="97" t="s">
        <v>1232</v>
      </c>
      <c r="Q789" s="13" t="s">
        <v>2610</v>
      </c>
      <c r="R789" t="s">
        <v>42</v>
      </c>
      <c r="S789" s="20">
        <v>0</v>
      </c>
      <c r="T789" s="21" t="s">
        <v>38</v>
      </c>
    </row>
    <row r="790" spans="1:20" x14ac:dyDescent="0.35">
      <c r="A790" s="96" t="s">
        <v>2608</v>
      </c>
      <c r="D790" s="13" t="s">
        <v>2609</v>
      </c>
      <c r="E790" s="13">
        <v>6</v>
      </c>
      <c r="F790" s="14">
        <v>0.7</v>
      </c>
      <c r="G790" s="13" t="s">
        <v>31</v>
      </c>
      <c r="H790" s="14">
        <v>40</v>
      </c>
      <c r="I790" s="15" t="s">
        <v>32</v>
      </c>
      <c r="J790" s="16">
        <v>299.70000000000005</v>
      </c>
      <c r="K790" s="16">
        <v>49.95</v>
      </c>
      <c r="L790" s="17" t="s">
        <v>145</v>
      </c>
      <c r="M790" s="163" t="str">
        <f>IFERROR(GETPIVOTDATA("Tot. Bottles",'- Ordine Aggregato -'!$A$1,"sku anker",A790),"")</f>
        <v/>
      </c>
      <c r="N790" s="18" t="s">
        <v>34</v>
      </c>
      <c r="O790" s="19" t="str">
        <f t="shared" si="12"/>
        <v>Order online</v>
      </c>
      <c r="P790" s="97" t="s">
        <v>1232</v>
      </c>
      <c r="Q790" s="13" t="s">
        <v>2610</v>
      </c>
      <c r="R790" t="s">
        <v>2611</v>
      </c>
      <c r="S790" s="20">
        <v>0</v>
      </c>
      <c r="T790" s="21" t="s">
        <v>38</v>
      </c>
    </row>
    <row r="791" spans="1:20" x14ac:dyDescent="0.35">
      <c r="A791" s="96" t="s">
        <v>2612</v>
      </c>
      <c r="B791" s="96"/>
      <c r="C791" s="96"/>
      <c r="D791" s="13" t="s">
        <v>2613</v>
      </c>
      <c r="E791" s="13">
        <v>6</v>
      </c>
      <c r="F791" s="14">
        <v>0.7</v>
      </c>
      <c r="G791" s="13" t="s">
        <v>31</v>
      </c>
      <c r="H791" s="14">
        <v>40</v>
      </c>
      <c r="I791" s="15" t="s">
        <v>32</v>
      </c>
      <c r="J791" s="16">
        <v>711</v>
      </c>
      <c r="K791" s="16">
        <v>118.5</v>
      </c>
      <c r="L791" s="17" t="s">
        <v>145</v>
      </c>
      <c r="M791" s="163" t="str">
        <f>IFERROR(GETPIVOTDATA("Tot. Bottles",'- Ordine Aggregato -'!$A$1,"sku anker",A791),"")</f>
        <v/>
      </c>
      <c r="N791" s="18" t="s">
        <v>42</v>
      </c>
      <c r="O791" s="19" t="str">
        <f t="shared" si="12"/>
        <v>Order online</v>
      </c>
      <c r="P791" s="97" t="s">
        <v>1232</v>
      </c>
      <c r="Q791" s="13" t="s">
        <v>2614</v>
      </c>
      <c r="R791" t="s">
        <v>2615</v>
      </c>
      <c r="S791" s="20">
        <v>0</v>
      </c>
      <c r="T791" s="21" t="s">
        <v>38</v>
      </c>
    </row>
    <row r="792" spans="1:20" x14ac:dyDescent="0.35">
      <c r="A792" s="96" t="s">
        <v>14512</v>
      </c>
      <c r="B792" s="96"/>
      <c r="C792" s="96"/>
      <c r="D792" s="13" t="s">
        <v>14513</v>
      </c>
      <c r="E792" s="13">
        <v>3</v>
      </c>
      <c r="F792" s="14">
        <v>0.7</v>
      </c>
      <c r="G792" s="13" t="s">
        <v>14874</v>
      </c>
      <c r="H792" s="14">
        <v>46</v>
      </c>
      <c r="I792" s="15" t="s">
        <v>32</v>
      </c>
      <c r="J792" s="16">
        <v>1785</v>
      </c>
      <c r="K792" s="16">
        <v>595</v>
      </c>
      <c r="L792" s="17" t="s">
        <v>145</v>
      </c>
      <c r="M792" s="163" t="str">
        <f>IFERROR(GETPIVOTDATA("Tot. Bottles",'- Ordine Aggregato -'!$A$1,"sku anker",A792),"")</f>
        <v/>
      </c>
      <c r="N792" s="18" t="s">
        <v>28</v>
      </c>
      <c r="O792" s="19" t="str">
        <f t="shared" si="12"/>
        <v>Order online</v>
      </c>
      <c r="P792" s="97" t="s">
        <v>1232</v>
      </c>
      <c r="Q792" s="13" t="s">
        <v>15134</v>
      </c>
      <c r="R792" t="s">
        <v>42</v>
      </c>
      <c r="S792" s="20">
        <v>0</v>
      </c>
      <c r="T792" s="21" t="s">
        <v>3755</v>
      </c>
    </row>
    <row r="793" spans="1:20" x14ac:dyDescent="0.35">
      <c r="A793" s="13" t="s">
        <v>2616</v>
      </c>
      <c r="B793" s="13"/>
      <c r="C793" s="13"/>
      <c r="D793" s="13" t="s">
        <v>2617</v>
      </c>
      <c r="E793" s="13">
        <v>6</v>
      </c>
      <c r="F793" s="14">
        <v>0.7</v>
      </c>
      <c r="G793" s="13" t="s">
        <v>46</v>
      </c>
      <c r="H793" s="14">
        <v>40</v>
      </c>
      <c r="I793" s="15" t="s">
        <v>32</v>
      </c>
      <c r="J793" s="16">
        <v>55.5</v>
      </c>
      <c r="K793" s="16">
        <v>9.25</v>
      </c>
      <c r="L793" s="17" t="s">
        <v>145</v>
      </c>
      <c r="M793" s="163" t="str">
        <f>IFERROR(GETPIVOTDATA("Tot. Bottles",'- Ordine Aggregato -'!$A$1,"sku anker",A793),"")</f>
        <v/>
      </c>
      <c r="N793" s="18" t="s">
        <v>67</v>
      </c>
      <c r="O793" s="19" t="str">
        <f t="shared" si="12"/>
        <v>Order online</v>
      </c>
      <c r="P793" s="97" t="s">
        <v>1232</v>
      </c>
      <c r="Q793" s="13" t="s">
        <v>2618</v>
      </c>
      <c r="R793" t="s">
        <v>2619</v>
      </c>
      <c r="S793" s="20">
        <v>9.25</v>
      </c>
      <c r="T793" s="21" t="s">
        <v>38</v>
      </c>
    </row>
    <row r="794" spans="1:20" x14ac:dyDescent="0.35">
      <c r="A794" s="96" t="s">
        <v>2620</v>
      </c>
      <c r="D794" s="13" t="s">
        <v>2621</v>
      </c>
      <c r="E794" s="13">
        <v>6</v>
      </c>
      <c r="F794" s="14">
        <v>0.7</v>
      </c>
      <c r="G794" s="13" t="s">
        <v>31</v>
      </c>
      <c r="H794" s="14">
        <v>40</v>
      </c>
      <c r="I794" s="15" t="s">
        <v>32</v>
      </c>
      <c r="J794" s="16">
        <v>60</v>
      </c>
      <c r="K794" s="16">
        <v>10</v>
      </c>
      <c r="L794" s="17" t="s">
        <v>145</v>
      </c>
      <c r="M794" s="163" t="str">
        <f>IFERROR(GETPIVOTDATA("Tot. Bottles",'- Ordine Aggregato -'!$A$1,"sku anker",A794),"")</f>
        <v/>
      </c>
      <c r="N794" s="18" t="s">
        <v>67</v>
      </c>
      <c r="O794" s="19" t="str">
        <f t="shared" si="12"/>
        <v>Order online</v>
      </c>
      <c r="P794" s="97" t="s">
        <v>1232</v>
      </c>
      <c r="Q794" s="13" t="s">
        <v>2622</v>
      </c>
      <c r="R794" t="s">
        <v>2623</v>
      </c>
      <c r="S794" s="20">
        <v>10</v>
      </c>
      <c r="T794" s="21" t="s">
        <v>38</v>
      </c>
    </row>
    <row r="795" spans="1:20" x14ac:dyDescent="0.35">
      <c r="A795" s="96" t="s">
        <v>2624</v>
      </c>
      <c r="B795" s="96"/>
      <c r="C795" s="96"/>
      <c r="D795" s="13" t="s">
        <v>2621</v>
      </c>
      <c r="E795" s="13">
        <v>12</v>
      </c>
      <c r="F795" s="14">
        <v>1</v>
      </c>
      <c r="G795" s="13" t="s">
        <v>46</v>
      </c>
      <c r="H795" s="14">
        <v>40</v>
      </c>
      <c r="I795" s="15" t="s">
        <v>32</v>
      </c>
      <c r="J795" s="16">
        <v>135</v>
      </c>
      <c r="K795" s="16">
        <v>11.25</v>
      </c>
      <c r="L795" s="17" t="s">
        <v>448</v>
      </c>
      <c r="M795" s="163" t="str">
        <f>IFERROR(GETPIVOTDATA("Tot. Bottles",'- Ordine Aggregato -'!$A$1,"sku anker",A795),"")</f>
        <v/>
      </c>
      <c r="N795" s="18" t="s">
        <v>34</v>
      </c>
      <c r="O795" s="19" t="str">
        <f t="shared" si="12"/>
        <v>Order online</v>
      </c>
      <c r="P795" s="97" t="s">
        <v>1232</v>
      </c>
      <c r="Q795" s="13" t="s">
        <v>2625</v>
      </c>
      <c r="R795" t="s">
        <v>2626</v>
      </c>
      <c r="S795" s="20">
        <v>0</v>
      </c>
      <c r="T795" s="21" t="s">
        <v>38</v>
      </c>
    </row>
    <row r="796" spans="1:20" x14ac:dyDescent="0.35">
      <c r="A796" s="96" t="s">
        <v>15135</v>
      </c>
      <c r="B796" s="96"/>
      <c r="C796" s="96"/>
      <c r="D796" s="13" t="s">
        <v>15136</v>
      </c>
      <c r="E796" s="13">
        <v>6</v>
      </c>
      <c r="F796" s="14">
        <v>1</v>
      </c>
      <c r="G796" s="13" t="s">
        <v>31</v>
      </c>
      <c r="H796" s="14">
        <v>40</v>
      </c>
      <c r="I796" s="15" t="s">
        <v>32</v>
      </c>
      <c r="J796" s="16">
        <v>69</v>
      </c>
      <c r="K796" s="16">
        <v>11.5</v>
      </c>
      <c r="L796" s="17" t="s">
        <v>145</v>
      </c>
      <c r="M796" s="163" t="str">
        <f>IFERROR(GETPIVOTDATA("Tot. Bottles",'- Ordine Aggregato -'!$A$1,"sku anker",A796),"")</f>
        <v/>
      </c>
      <c r="N796" s="18" t="s">
        <v>34</v>
      </c>
      <c r="O796" s="19" t="str">
        <f t="shared" si="12"/>
        <v>Order online</v>
      </c>
      <c r="P796" s="97" t="s">
        <v>1232</v>
      </c>
      <c r="Q796" s="13" t="s">
        <v>2625</v>
      </c>
      <c r="R796" t="s">
        <v>15137</v>
      </c>
      <c r="S796" s="20">
        <v>0</v>
      </c>
      <c r="T796" s="21" t="s">
        <v>38</v>
      </c>
    </row>
    <row r="797" spans="1:20" x14ac:dyDescent="0.35">
      <c r="A797" s="96" t="s">
        <v>2627</v>
      </c>
      <c r="D797" s="13" t="s">
        <v>2628</v>
      </c>
      <c r="E797" s="13">
        <v>6</v>
      </c>
      <c r="F797" s="14">
        <v>1</v>
      </c>
      <c r="G797" s="13" t="s">
        <v>14874</v>
      </c>
      <c r="H797" s="14">
        <v>40</v>
      </c>
      <c r="I797" s="15" t="s">
        <v>32</v>
      </c>
      <c r="J797" s="16">
        <v>91.5</v>
      </c>
      <c r="K797" s="16">
        <v>15.25</v>
      </c>
      <c r="L797" s="17" t="s">
        <v>448</v>
      </c>
      <c r="M797" s="163" t="str">
        <f>IFERROR(GETPIVOTDATA("Tot. Bottles",'- Ordine Aggregato -'!$A$1,"sku anker",A797),"")</f>
        <v/>
      </c>
      <c r="N797" s="18" t="s">
        <v>42</v>
      </c>
      <c r="O797" s="19" t="str">
        <f t="shared" si="12"/>
        <v>Order online</v>
      </c>
      <c r="P797" s="97" t="s">
        <v>1232</v>
      </c>
      <c r="Q797" s="13" t="s">
        <v>2629</v>
      </c>
      <c r="R797" t="s">
        <v>2630</v>
      </c>
      <c r="S797" s="20">
        <v>0</v>
      </c>
      <c r="T797" s="21" t="s">
        <v>38</v>
      </c>
    </row>
    <row r="798" spans="1:20" x14ac:dyDescent="0.35">
      <c r="A798" s="13" t="s">
        <v>2631</v>
      </c>
      <c r="B798" s="13"/>
      <c r="C798" s="13"/>
      <c r="D798" s="13" t="s">
        <v>2632</v>
      </c>
      <c r="E798" s="13">
        <v>6</v>
      </c>
      <c r="F798" s="14">
        <v>0.7</v>
      </c>
      <c r="G798" s="13" t="s">
        <v>46</v>
      </c>
      <c r="H798" s="14">
        <v>40</v>
      </c>
      <c r="I798" s="15" t="s">
        <v>32</v>
      </c>
      <c r="J798" s="16">
        <v>79.800000000000011</v>
      </c>
      <c r="K798" s="16">
        <v>13.3</v>
      </c>
      <c r="L798" s="17" t="s">
        <v>448</v>
      </c>
      <c r="M798" s="163" t="str">
        <f>IFERROR(GETPIVOTDATA("Tot. Bottles",'- Ordine Aggregato -'!$A$1,"sku anker",A798),"")</f>
        <v/>
      </c>
      <c r="N798" s="18" t="s">
        <v>42</v>
      </c>
      <c r="O798" s="19" t="str">
        <f t="shared" si="12"/>
        <v>Order online</v>
      </c>
      <c r="P798" s="97" t="s">
        <v>1232</v>
      </c>
      <c r="Q798" s="13" t="s">
        <v>2633</v>
      </c>
      <c r="R798" t="s">
        <v>2634</v>
      </c>
      <c r="S798" s="20">
        <v>0</v>
      </c>
      <c r="T798" s="21" t="s">
        <v>38</v>
      </c>
    </row>
    <row r="799" spans="1:20" x14ac:dyDescent="0.35">
      <c r="A799" s="96" t="s">
        <v>2635</v>
      </c>
      <c r="B799" s="96"/>
      <c r="C799" s="96"/>
      <c r="D799" s="13" t="s">
        <v>2636</v>
      </c>
      <c r="E799" s="13">
        <v>6</v>
      </c>
      <c r="F799" s="14">
        <v>0.7</v>
      </c>
      <c r="G799" s="13" t="s">
        <v>14874</v>
      </c>
      <c r="H799" s="14">
        <v>54.2</v>
      </c>
      <c r="I799" s="15" t="s">
        <v>32</v>
      </c>
      <c r="J799" s="16">
        <v>420</v>
      </c>
      <c r="K799" s="16">
        <v>70</v>
      </c>
      <c r="L799" s="17" t="s">
        <v>145</v>
      </c>
      <c r="M799" s="163" t="str">
        <f>IFERROR(GETPIVOTDATA("Tot. Bottles",'- Ordine Aggregato -'!$A$1,"sku anker",A799),"")</f>
        <v/>
      </c>
      <c r="N799" s="18" t="s">
        <v>42</v>
      </c>
      <c r="O799" s="19" t="str">
        <f t="shared" si="12"/>
        <v>Order online</v>
      </c>
      <c r="P799" s="97" t="s">
        <v>1232</v>
      </c>
      <c r="Q799" s="13" t="s">
        <v>2637</v>
      </c>
      <c r="R799" t="s">
        <v>2638</v>
      </c>
      <c r="S799" s="20">
        <v>0</v>
      </c>
      <c r="T799" s="21" t="s">
        <v>38</v>
      </c>
    </row>
    <row r="800" spans="1:20" x14ac:dyDescent="0.35">
      <c r="A800" s="96" t="s">
        <v>14671</v>
      </c>
      <c r="D800" s="13" t="s">
        <v>14672</v>
      </c>
      <c r="E800" s="13">
        <v>6</v>
      </c>
      <c r="F800" s="14">
        <v>0.7</v>
      </c>
      <c r="G800" s="13" t="s">
        <v>14874</v>
      </c>
      <c r="H800" s="14">
        <v>47</v>
      </c>
      <c r="I800" s="15" t="s">
        <v>32</v>
      </c>
      <c r="J800" s="16">
        <v>351</v>
      </c>
      <c r="K800" s="16">
        <v>58.5</v>
      </c>
      <c r="L800" s="17" t="s">
        <v>145</v>
      </c>
      <c r="M800" s="163" t="str">
        <f>IFERROR(GETPIVOTDATA("Tot. Bottles",'- Ordine Aggregato -'!$A$1,"sku anker",A800),"")</f>
        <v/>
      </c>
      <c r="N800" s="18" t="s">
        <v>42</v>
      </c>
      <c r="O800" s="19" t="str">
        <f t="shared" si="12"/>
        <v>Order online</v>
      </c>
      <c r="P800" s="97" t="s">
        <v>146</v>
      </c>
      <c r="Q800" s="13" t="s">
        <v>15138</v>
      </c>
      <c r="R800" t="s">
        <v>42</v>
      </c>
      <c r="S800" s="20">
        <v>0</v>
      </c>
      <c r="T800" s="21" t="s">
        <v>38</v>
      </c>
    </row>
    <row r="801" spans="1:20" x14ac:dyDescent="0.35">
      <c r="A801" s="13" t="s">
        <v>14673</v>
      </c>
      <c r="B801" s="13"/>
      <c r="C801" s="13"/>
      <c r="D801" s="13" t="s">
        <v>14674</v>
      </c>
      <c r="E801" s="13">
        <v>6</v>
      </c>
      <c r="F801" s="14">
        <v>0.7</v>
      </c>
      <c r="G801" s="13" t="s">
        <v>14874</v>
      </c>
      <c r="H801" s="14">
        <v>55.1</v>
      </c>
      <c r="I801" s="15" t="s">
        <v>32</v>
      </c>
      <c r="J801" s="16">
        <v>321</v>
      </c>
      <c r="K801" s="16">
        <v>53.5</v>
      </c>
      <c r="L801" s="17" t="s">
        <v>145</v>
      </c>
      <c r="M801" s="163" t="str">
        <f>IFERROR(GETPIVOTDATA("Tot. Bottles",'- Ordine Aggregato -'!$A$1,"sku anker",A801),"")</f>
        <v/>
      </c>
      <c r="N801" s="18" t="s">
        <v>42</v>
      </c>
      <c r="O801" s="19" t="str">
        <f t="shared" si="12"/>
        <v>Order online</v>
      </c>
      <c r="P801" s="97" t="s">
        <v>146</v>
      </c>
      <c r="Q801" s="13" t="s">
        <v>15139</v>
      </c>
      <c r="R801" t="s">
        <v>42</v>
      </c>
      <c r="S801" s="20">
        <v>0</v>
      </c>
      <c r="T801" s="21" t="s">
        <v>38</v>
      </c>
    </row>
    <row r="802" spans="1:20" x14ac:dyDescent="0.35">
      <c r="A802" s="13" t="s">
        <v>2639</v>
      </c>
      <c r="B802" s="13"/>
      <c r="C802" s="13"/>
      <c r="D802" s="13" t="s">
        <v>2640</v>
      </c>
      <c r="E802" s="13">
        <v>6</v>
      </c>
      <c r="F802" s="14">
        <v>0.7</v>
      </c>
      <c r="G802" s="13" t="s">
        <v>14874</v>
      </c>
      <c r="H802" s="14">
        <v>40</v>
      </c>
      <c r="I802" s="15" t="s">
        <v>32</v>
      </c>
      <c r="J802" s="16">
        <v>43.5</v>
      </c>
      <c r="K802" s="16">
        <v>7.25</v>
      </c>
      <c r="L802" s="17" t="s">
        <v>448</v>
      </c>
      <c r="M802" s="163" t="str">
        <f>IFERROR(GETPIVOTDATA("Tot. Bottles",'- Ordine Aggregato -'!$A$1,"sku anker",A802),"")</f>
        <v/>
      </c>
      <c r="N802" s="18" t="s">
        <v>42</v>
      </c>
      <c r="O802" s="19" t="str">
        <f t="shared" si="12"/>
        <v>Order online</v>
      </c>
      <c r="P802" s="97" t="s">
        <v>1232</v>
      </c>
      <c r="Q802" s="13" t="s">
        <v>2641</v>
      </c>
      <c r="R802" t="s">
        <v>2642</v>
      </c>
      <c r="S802" s="20">
        <v>0</v>
      </c>
      <c r="T802" s="21" t="s">
        <v>38</v>
      </c>
    </row>
    <row r="803" spans="1:20" x14ac:dyDescent="0.35">
      <c r="A803" s="96" t="s">
        <v>2643</v>
      </c>
      <c r="B803" s="96"/>
      <c r="C803" s="96"/>
      <c r="D803" s="13" t="s">
        <v>2640</v>
      </c>
      <c r="E803" s="13">
        <v>6</v>
      </c>
      <c r="F803" s="14">
        <v>0.7</v>
      </c>
      <c r="G803" s="13" t="s">
        <v>14873</v>
      </c>
      <c r="H803" s="14">
        <v>40</v>
      </c>
      <c r="I803" s="15" t="s">
        <v>32</v>
      </c>
      <c r="J803" s="16">
        <v>43.5</v>
      </c>
      <c r="K803" s="16">
        <v>7.25</v>
      </c>
      <c r="L803" s="17" t="s">
        <v>448</v>
      </c>
      <c r="M803" s="163" t="str">
        <f>IFERROR(GETPIVOTDATA("Tot. Bottles",'- Ordine Aggregato -'!$A$1,"sku anker",A803),"")</f>
        <v/>
      </c>
      <c r="N803" s="18" t="s">
        <v>42</v>
      </c>
      <c r="O803" s="19" t="str">
        <f t="shared" si="12"/>
        <v>Order online</v>
      </c>
      <c r="P803" s="97" t="s">
        <v>1232</v>
      </c>
      <c r="Q803" s="13" t="s">
        <v>2644</v>
      </c>
      <c r="R803" t="s">
        <v>2642</v>
      </c>
      <c r="S803" s="20">
        <v>0</v>
      </c>
      <c r="T803" s="21" t="s">
        <v>38</v>
      </c>
    </row>
    <row r="804" spans="1:20" x14ac:dyDescent="0.35">
      <c r="A804" s="13" t="s">
        <v>14433</v>
      </c>
      <c r="B804" s="13"/>
      <c r="C804" s="13"/>
      <c r="D804" s="13" t="s">
        <v>2640</v>
      </c>
      <c r="E804" s="13">
        <v>6</v>
      </c>
      <c r="F804" s="14">
        <v>1</v>
      </c>
      <c r="G804" s="13" t="s">
        <v>31</v>
      </c>
      <c r="H804" s="14">
        <v>40</v>
      </c>
      <c r="I804" s="15" t="s">
        <v>32</v>
      </c>
      <c r="J804" s="16">
        <v>52.5</v>
      </c>
      <c r="K804" s="16">
        <v>8.75</v>
      </c>
      <c r="L804" s="17" t="s">
        <v>448</v>
      </c>
      <c r="M804" s="163" t="str">
        <f>IFERROR(GETPIVOTDATA("Tot. Bottles",'- Ordine Aggregato -'!$A$1,"sku anker",A804),"")</f>
        <v/>
      </c>
      <c r="N804" s="18" t="s">
        <v>42</v>
      </c>
      <c r="O804" s="19" t="str">
        <f t="shared" si="12"/>
        <v>Order online</v>
      </c>
      <c r="P804" s="97" t="s">
        <v>1232</v>
      </c>
      <c r="Q804" s="13" t="s">
        <v>2646</v>
      </c>
      <c r="R804" t="s">
        <v>2647</v>
      </c>
      <c r="S804" s="20">
        <v>0</v>
      </c>
      <c r="T804" s="21" t="s">
        <v>38</v>
      </c>
    </row>
    <row r="805" spans="1:20" x14ac:dyDescent="0.35">
      <c r="A805" s="96" t="s">
        <v>2645</v>
      </c>
      <c r="B805" s="96"/>
      <c r="C805" s="96"/>
      <c r="D805" s="13" t="s">
        <v>2640</v>
      </c>
      <c r="E805" s="13">
        <v>12</v>
      </c>
      <c r="F805" s="14">
        <v>1</v>
      </c>
      <c r="G805" s="13" t="s">
        <v>31</v>
      </c>
      <c r="H805" s="14">
        <v>40</v>
      </c>
      <c r="I805" s="15" t="s">
        <v>32</v>
      </c>
      <c r="J805" s="16">
        <v>105</v>
      </c>
      <c r="K805" s="16">
        <v>8.75</v>
      </c>
      <c r="L805" s="17" t="s">
        <v>448</v>
      </c>
      <c r="M805" s="163" t="str">
        <f>IFERROR(GETPIVOTDATA("Tot. Bottles",'- Ordine Aggregato -'!$A$1,"sku anker",A805),"")</f>
        <v/>
      </c>
      <c r="N805" s="18" t="s">
        <v>34</v>
      </c>
      <c r="O805" s="19" t="str">
        <f t="shared" si="12"/>
        <v>Order online</v>
      </c>
      <c r="P805" s="97" t="s">
        <v>1232</v>
      </c>
      <c r="Q805" s="13" t="s">
        <v>2646</v>
      </c>
      <c r="R805" t="s">
        <v>2647</v>
      </c>
      <c r="S805" s="20">
        <v>0</v>
      </c>
      <c r="T805" s="21" t="s">
        <v>38</v>
      </c>
    </row>
    <row r="806" spans="1:20" x14ac:dyDescent="0.35">
      <c r="A806" s="96" t="s">
        <v>2648</v>
      </c>
      <c r="D806" s="13" t="s">
        <v>2649</v>
      </c>
      <c r="E806" s="13">
        <v>6</v>
      </c>
      <c r="F806" s="14">
        <v>0.7</v>
      </c>
      <c r="G806" s="13" t="s">
        <v>31</v>
      </c>
      <c r="H806" s="14">
        <v>40</v>
      </c>
      <c r="I806" s="15" t="s">
        <v>32</v>
      </c>
      <c r="J806" s="16">
        <v>45</v>
      </c>
      <c r="K806" s="16">
        <v>7.5</v>
      </c>
      <c r="L806" s="17" t="s">
        <v>145</v>
      </c>
      <c r="M806" s="163" t="str">
        <f>IFERROR(GETPIVOTDATA("Tot. Bottles",'- Ordine Aggregato -'!$A$1,"sku anker",A806),"")</f>
        <v/>
      </c>
      <c r="N806" s="18" t="s">
        <v>42</v>
      </c>
      <c r="O806" s="19" t="str">
        <f t="shared" si="12"/>
        <v>Order online</v>
      </c>
      <c r="P806" s="97" t="s">
        <v>1232</v>
      </c>
      <c r="Q806" s="13" t="s">
        <v>2650</v>
      </c>
      <c r="R806" t="s">
        <v>2651</v>
      </c>
      <c r="S806" s="20">
        <v>0</v>
      </c>
      <c r="T806" s="21" t="s">
        <v>38</v>
      </c>
    </row>
    <row r="807" spans="1:20" x14ac:dyDescent="0.35">
      <c r="A807" s="96" t="s">
        <v>2652</v>
      </c>
      <c r="B807" s="96"/>
      <c r="C807" s="96"/>
      <c r="D807" s="13" t="s">
        <v>2653</v>
      </c>
      <c r="E807" s="13">
        <v>6</v>
      </c>
      <c r="F807" s="14">
        <v>1</v>
      </c>
      <c r="G807" s="13" t="s">
        <v>46</v>
      </c>
      <c r="H807" s="14">
        <v>40</v>
      </c>
      <c r="I807" s="15" t="s">
        <v>32</v>
      </c>
      <c r="J807" s="16">
        <v>119.69999999999999</v>
      </c>
      <c r="K807" s="16">
        <v>19.95</v>
      </c>
      <c r="L807" s="17" t="s">
        <v>145</v>
      </c>
      <c r="M807" s="163" t="str">
        <f>IFERROR(GETPIVOTDATA("Tot. Bottles",'- Ordine Aggregato -'!$A$1,"sku anker",A807),"")</f>
        <v/>
      </c>
      <c r="N807" s="18" t="s">
        <v>42</v>
      </c>
      <c r="O807" s="19" t="str">
        <f t="shared" si="12"/>
        <v>Order online</v>
      </c>
      <c r="P807" s="97" t="s">
        <v>1232</v>
      </c>
      <c r="Q807" s="13" t="s">
        <v>2654</v>
      </c>
      <c r="R807" t="s">
        <v>2655</v>
      </c>
      <c r="S807" s="20">
        <v>0</v>
      </c>
      <c r="T807" s="21" t="s">
        <v>38</v>
      </c>
    </row>
    <row r="808" spans="1:20" x14ac:dyDescent="0.35">
      <c r="A808" s="96" t="s">
        <v>2656</v>
      </c>
      <c r="B808" s="96"/>
      <c r="C808" s="96"/>
      <c r="D808" s="13" t="s">
        <v>2657</v>
      </c>
      <c r="E808" s="13">
        <v>6</v>
      </c>
      <c r="F808" s="14">
        <v>0.7</v>
      </c>
      <c r="G808" s="13" t="s">
        <v>46</v>
      </c>
      <c r="H808" s="14">
        <v>40</v>
      </c>
      <c r="I808" s="15" t="s">
        <v>32</v>
      </c>
      <c r="J808" s="16">
        <v>255</v>
      </c>
      <c r="K808" s="16">
        <v>42.5</v>
      </c>
      <c r="L808" s="17" t="s">
        <v>145</v>
      </c>
      <c r="M808" s="163" t="str">
        <f>IFERROR(GETPIVOTDATA("Tot. Bottles",'- Ordine Aggregato -'!$A$1,"sku anker",A808),"")</f>
        <v/>
      </c>
      <c r="N808" s="18" t="s">
        <v>34</v>
      </c>
      <c r="O808" s="19" t="str">
        <f t="shared" si="12"/>
        <v>Order online</v>
      </c>
      <c r="P808" s="97" t="s">
        <v>1232</v>
      </c>
      <c r="Q808" s="13" t="s">
        <v>2658</v>
      </c>
      <c r="R808" t="s">
        <v>2659</v>
      </c>
      <c r="S808" s="20">
        <v>0</v>
      </c>
      <c r="T808" s="21" t="s">
        <v>38</v>
      </c>
    </row>
    <row r="809" spans="1:20" x14ac:dyDescent="0.35">
      <c r="A809" s="13" t="s">
        <v>2660</v>
      </c>
      <c r="B809" s="13"/>
      <c r="C809" s="13"/>
      <c r="D809" s="13" t="s">
        <v>2661</v>
      </c>
      <c r="E809" s="13">
        <v>6</v>
      </c>
      <c r="F809" s="14">
        <v>0.7</v>
      </c>
      <c r="G809" s="13" t="s">
        <v>46</v>
      </c>
      <c r="H809" s="14">
        <v>40</v>
      </c>
      <c r="I809" s="15" t="s">
        <v>32</v>
      </c>
      <c r="J809" s="16">
        <v>297</v>
      </c>
      <c r="K809" s="16">
        <v>49.5</v>
      </c>
      <c r="L809" s="17" t="s">
        <v>145</v>
      </c>
      <c r="M809" s="163" t="str">
        <f>IFERROR(GETPIVOTDATA("Tot. Bottles",'- Ordine Aggregato -'!$A$1,"sku anker",A809),"")</f>
        <v/>
      </c>
      <c r="N809" s="18" t="s">
        <v>34</v>
      </c>
      <c r="O809" s="19" t="str">
        <f t="shared" si="12"/>
        <v>Order online</v>
      </c>
      <c r="P809" s="97" t="s">
        <v>1232</v>
      </c>
      <c r="Q809" s="13" t="s">
        <v>2662</v>
      </c>
      <c r="R809" t="s">
        <v>2663</v>
      </c>
      <c r="S809" s="20">
        <v>0</v>
      </c>
      <c r="T809" s="21" t="s">
        <v>38</v>
      </c>
    </row>
    <row r="810" spans="1:20" x14ac:dyDescent="0.35">
      <c r="A810" s="96" t="s">
        <v>2664</v>
      </c>
      <c r="D810" s="13" t="s">
        <v>2665</v>
      </c>
      <c r="E810" s="13">
        <v>6</v>
      </c>
      <c r="F810" s="14">
        <v>0.35</v>
      </c>
      <c r="G810" s="13" t="s">
        <v>14874</v>
      </c>
      <c r="H810" s="14">
        <v>40</v>
      </c>
      <c r="I810" s="15" t="s">
        <v>32</v>
      </c>
      <c r="J810" s="16">
        <v>43.5</v>
      </c>
      <c r="K810" s="16">
        <v>7.25</v>
      </c>
      <c r="L810" s="17" t="s">
        <v>2333</v>
      </c>
      <c r="M810" s="163" t="str">
        <f>IFERROR(GETPIVOTDATA("Tot. Bottles",'- Ordine Aggregato -'!$A$1,"sku anker",A810),"")</f>
        <v/>
      </c>
      <c r="N810" s="18" t="s">
        <v>42</v>
      </c>
      <c r="O810" s="19" t="str">
        <f t="shared" si="12"/>
        <v>Order online</v>
      </c>
      <c r="P810" s="97" t="s">
        <v>225</v>
      </c>
      <c r="Q810" s="13" t="s">
        <v>2666</v>
      </c>
      <c r="R810" t="s">
        <v>2667</v>
      </c>
      <c r="S810" s="20">
        <v>0</v>
      </c>
      <c r="T810" s="21" t="s">
        <v>38</v>
      </c>
    </row>
    <row r="811" spans="1:20" x14ac:dyDescent="0.35">
      <c r="A811" s="96" t="s">
        <v>2668</v>
      </c>
      <c r="B811" s="96"/>
      <c r="C811" s="96"/>
      <c r="D811" s="13" t="s">
        <v>2665</v>
      </c>
      <c r="E811" s="13">
        <v>6</v>
      </c>
      <c r="F811" s="14">
        <v>0.7</v>
      </c>
      <c r="G811" s="13" t="s">
        <v>14873</v>
      </c>
      <c r="H811" s="14">
        <v>40</v>
      </c>
      <c r="I811" s="15" t="s">
        <v>32</v>
      </c>
      <c r="J811" s="16">
        <v>65.400000000000006</v>
      </c>
      <c r="K811" s="16">
        <v>10.9</v>
      </c>
      <c r="L811" s="17" t="s">
        <v>2333</v>
      </c>
      <c r="M811" s="163" t="str">
        <f>IFERROR(GETPIVOTDATA("Tot. Bottles",'- Ordine Aggregato -'!$A$1,"sku anker",A811),"")</f>
        <v/>
      </c>
      <c r="N811" s="18" t="s">
        <v>42</v>
      </c>
      <c r="O811" s="19" t="str">
        <f t="shared" si="12"/>
        <v>Order online</v>
      </c>
      <c r="P811" s="97" t="s">
        <v>225</v>
      </c>
      <c r="Q811" s="13" t="s">
        <v>2669</v>
      </c>
      <c r="R811" t="s">
        <v>2670</v>
      </c>
      <c r="S811" s="20">
        <v>0</v>
      </c>
      <c r="T811" s="21" t="s">
        <v>38</v>
      </c>
    </row>
    <row r="812" spans="1:20" x14ac:dyDescent="0.35">
      <c r="A812" s="13" t="s">
        <v>2671</v>
      </c>
      <c r="B812" s="13"/>
      <c r="C812" s="13"/>
      <c r="D812" s="13" t="s">
        <v>2672</v>
      </c>
      <c r="E812" s="13">
        <v>6</v>
      </c>
      <c r="F812" s="14">
        <v>0.7</v>
      </c>
      <c r="G812" s="13" t="s">
        <v>14874</v>
      </c>
      <c r="H812" s="14">
        <v>40</v>
      </c>
      <c r="I812" s="15" t="s">
        <v>32</v>
      </c>
      <c r="J812" s="16">
        <v>115.5</v>
      </c>
      <c r="K812" s="16">
        <v>19.25</v>
      </c>
      <c r="L812" s="17" t="s">
        <v>2338</v>
      </c>
      <c r="M812" s="163" t="str">
        <f>IFERROR(GETPIVOTDATA("Tot. Bottles",'- Ordine Aggregato -'!$A$1,"sku anker",A812),"")</f>
        <v/>
      </c>
      <c r="N812" s="18" t="s">
        <v>34</v>
      </c>
      <c r="O812" s="19" t="str">
        <f t="shared" si="12"/>
        <v>Order online</v>
      </c>
      <c r="P812" s="97" t="s">
        <v>225</v>
      </c>
      <c r="Q812" s="13" t="s">
        <v>2673</v>
      </c>
      <c r="R812" t="s">
        <v>2674</v>
      </c>
      <c r="S812" s="20">
        <v>0</v>
      </c>
      <c r="T812" s="21" t="s">
        <v>38</v>
      </c>
    </row>
    <row r="813" spans="1:20" x14ac:dyDescent="0.35">
      <c r="A813" s="13" t="s">
        <v>2675</v>
      </c>
      <c r="B813" s="13"/>
      <c r="C813" s="13"/>
      <c r="D813" s="13" t="s">
        <v>2676</v>
      </c>
      <c r="E813" s="13">
        <v>6</v>
      </c>
      <c r="F813" s="14">
        <v>0.5</v>
      </c>
      <c r="G813" s="13" t="s">
        <v>14874</v>
      </c>
      <c r="H813" s="14">
        <v>40</v>
      </c>
      <c r="I813" s="15" t="s">
        <v>32</v>
      </c>
      <c r="J813" s="16">
        <v>87</v>
      </c>
      <c r="K813" s="16">
        <v>14.5</v>
      </c>
      <c r="L813" s="17" t="s">
        <v>41</v>
      </c>
      <c r="M813" s="163" t="str">
        <f>IFERROR(GETPIVOTDATA("Tot. Bottles",'- Ordine Aggregato -'!$A$1,"sku anker",A813),"")</f>
        <v/>
      </c>
      <c r="N813" s="18" t="s">
        <v>42</v>
      </c>
      <c r="O813" s="19" t="str">
        <f t="shared" si="12"/>
        <v>Order online</v>
      </c>
      <c r="P813" s="97" t="s">
        <v>614</v>
      </c>
      <c r="Q813" s="13" t="s">
        <v>2677</v>
      </c>
      <c r="R813" t="s">
        <v>2678</v>
      </c>
      <c r="S813" s="20">
        <v>0</v>
      </c>
      <c r="T813" s="21" t="s">
        <v>38</v>
      </c>
    </row>
    <row r="814" spans="1:20" x14ac:dyDescent="0.35">
      <c r="A814" s="96" t="s">
        <v>2679</v>
      </c>
      <c r="B814" s="96"/>
      <c r="C814" s="96"/>
      <c r="D814" s="13" t="s">
        <v>2680</v>
      </c>
      <c r="E814" s="13">
        <v>6</v>
      </c>
      <c r="F814" s="14">
        <v>0.5</v>
      </c>
      <c r="G814" s="13" t="s">
        <v>14874</v>
      </c>
      <c r="H814" s="14">
        <v>40</v>
      </c>
      <c r="I814" s="15" t="s">
        <v>32</v>
      </c>
      <c r="J814" s="16">
        <v>59.099999999999994</v>
      </c>
      <c r="K814" s="16">
        <v>9.85</v>
      </c>
      <c r="L814" s="17" t="s">
        <v>41</v>
      </c>
      <c r="M814" s="163" t="str">
        <f>IFERROR(GETPIVOTDATA("Tot. Bottles",'- Ordine Aggregato -'!$A$1,"sku anker",A814),"")</f>
        <v/>
      </c>
      <c r="N814" s="18" t="s">
        <v>67</v>
      </c>
      <c r="O814" s="19" t="str">
        <f t="shared" si="12"/>
        <v>Order online</v>
      </c>
      <c r="P814" s="97" t="s">
        <v>614</v>
      </c>
      <c r="Q814" s="13" t="s">
        <v>2681</v>
      </c>
      <c r="R814" t="s">
        <v>2682</v>
      </c>
      <c r="S814" s="20">
        <v>9.85</v>
      </c>
      <c r="T814" s="21" t="s">
        <v>38</v>
      </c>
    </row>
    <row r="815" spans="1:20" x14ac:dyDescent="0.35">
      <c r="A815" s="96" t="s">
        <v>2683</v>
      </c>
      <c r="D815" s="13" t="s">
        <v>2684</v>
      </c>
      <c r="E815" s="13">
        <v>6</v>
      </c>
      <c r="F815" s="14">
        <v>0.75</v>
      </c>
      <c r="G815" s="13" t="s">
        <v>46</v>
      </c>
      <c r="H815" s="14">
        <v>13</v>
      </c>
      <c r="I815" s="15" t="s">
        <v>32</v>
      </c>
      <c r="J815" s="16">
        <v>71.699999999999989</v>
      </c>
      <c r="K815" s="16">
        <v>11.95</v>
      </c>
      <c r="L815" s="17" t="s">
        <v>437</v>
      </c>
      <c r="M815" s="163" t="str">
        <f>IFERROR(GETPIVOTDATA("Tot. Bottles",'- Ordine Aggregato -'!$A$1,"sku anker",A815),"")</f>
        <v/>
      </c>
      <c r="N815" s="18" t="s">
        <v>34</v>
      </c>
      <c r="O815" s="19" t="str">
        <f t="shared" si="12"/>
        <v>Order online</v>
      </c>
      <c r="P815" s="97" t="s">
        <v>225</v>
      </c>
      <c r="Q815" s="13" t="s">
        <v>2685</v>
      </c>
      <c r="R815" t="s">
        <v>2686</v>
      </c>
      <c r="S815" s="20">
        <v>0</v>
      </c>
      <c r="T815" s="21" t="s">
        <v>38</v>
      </c>
    </row>
    <row r="816" spans="1:20" x14ac:dyDescent="0.35">
      <c r="A816" s="13" t="s">
        <v>2687</v>
      </c>
      <c r="B816" s="13"/>
      <c r="C816" s="13"/>
      <c r="D816" s="13" t="s">
        <v>2688</v>
      </c>
      <c r="E816" s="13">
        <v>6</v>
      </c>
      <c r="F816" s="14">
        <v>0.75</v>
      </c>
      <c r="G816" s="13" t="s">
        <v>14874</v>
      </c>
      <c r="H816" s="14">
        <v>16</v>
      </c>
      <c r="I816" s="15" t="s">
        <v>32</v>
      </c>
      <c r="J816" s="16">
        <v>139.5</v>
      </c>
      <c r="K816" s="16">
        <v>23.25</v>
      </c>
      <c r="L816" s="17" t="s">
        <v>710</v>
      </c>
      <c r="M816" s="163" t="str">
        <f>IFERROR(GETPIVOTDATA("Tot. Bottles",'- Ordine Aggregato -'!$A$1,"sku anker",A816),"")</f>
        <v/>
      </c>
      <c r="N816" s="18" t="s">
        <v>42</v>
      </c>
      <c r="O816" s="19" t="str">
        <f t="shared" si="12"/>
        <v>Order online</v>
      </c>
      <c r="P816" s="97" t="s">
        <v>355</v>
      </c>
      <c r="Q816" s="13" t="s">
        <v>2689</v>
      </c>
      <c r="R816" t="s">
        <v>42</v>
      </c>
      <c r="S816" s="20">
        <v>0</v>
      </c>
      <c r="T816" s="21" t="s">
        <v>38</v>
      </c>
    </row>
    <row r="817" spans="1:20" x14ac:dyDescent="0.35">
      <c r="A817" s="96" t="s">
        <v>2690</v>
      </c>
      <c r="D817" s="13" t="s">
        <v>2691</v>
      </c>
      <c r="E817" s="13">
        <v>6</v>
      </c>
      <c r="F817" s="14">
        <v>0.75</v>
      </c>
      <c r="G817" s="13" t="s">
        <v>14874</v>
      </c>
      <c r="H817" s="14">
        <v>14.5</v>
      </c>
      <c r="I817" s="15" t="s">
        <v>32</v>
      </c>
      <c r="J817" s="16">
        <v>65.099999999999994</v>
      </c>
      <c r="K817" s="16">
        <v>10.85</v>
      </c>
      <c r="L817" s="17" t="s">
        <v>710</v>
      </c>
      <c r="M817" s="163" t="str">
        <f>IFERROR(GETPIVOTDATA("Tot. Bottles",'- Ordine Aggregato -'!$A$1,"sku anker",A817),"")</f>
        <v/>
      </c>
      <c r="N817" s="18" t="s">
        <v>34</v>
      </c>
      <c r="O817" s="19" t="str">
        <f t="shared" si="12"/>
        <v>Order online</v>
      </c>
      <c r="P817" s="97" t="s">
        <v>355</v>
      </c>
      <c r="Q817" s="13" t="s">
        <v>2692</v>
      </c>
      <c r="R817" t="s">
        <v>705</v>
      </c>
      <c r="S817" s="20">
        <v>0</v>
      </c>
      <c r="T817" s="21" t="s">
        <v>38</v>
      </c>
    </row>
    <row r="818" spans="1:20" x14ac:dyDescent="0.35">
      <c r="A818" s="96" t="s">
        <v>2693</v>
      </c>
      <c r="B818" s="96"/>
      <c r="C818" s="96"/>
      <c r="D818" s="13" t="s">
        <v>2694</v>
      </c>
      <c r="E818" s="13">
        <v>6</v>
      </c>
      <c r="F818" s="14">
        <v>0.75</v>
      </c>
      <c r="G818" s="13" t="s">
        <v>14874</v>
      </c>
      <c r="H818" s="14">
        <v>14.5</v>
      </c>
      <c r="I818" s="15" t="s">
        <v>32</v>
      </c>
      <c r="J818" s="16">
        <v>65.099999999999994</v>
      </c>
      <c r="K818" s="16">
        <v>10.85</v>
      </c>
      <c r="L818" s="17" t="s">
        <v>710</v>
      </c>
      <c r="M818" s="163" t="str">
        <f>IFERROR(GETPIVOTDATA("Tot. Bottles",'- Ordine Aggregato -'!$A$1,"sku anker",A818),"")</f>
        <v/>
      </c>
      <c r="N818" s="18" t="s">
        <v>42</v>
      </c>
      <c r="O818" s="19" t="str">
        <f t="shared" si="12"/>
        <v>Order online</v>
      </c>
      <c r="P818" s="97" t="s">
        <v>355</v>
      </c>
      <c r="Q818" s="13" t="s">
        <v>2692</v>
      </c>
      <c r="R818" t="s">
        <v>42</v>
      </c>
      <c r="S818" s="20">
        <v>0</v>
      </c>
      <c r="T818" s="21" t="s">
        <v>38</v>
      </c>
    </row>
    <row r="819" spans="1:20" x14ac:dyDescent="0.35">
      <c r="A819" s="96" t="s">
        <v>2695</v>
      </c>
      <c r="D819" s="13" t="s">
        <v>2696</v>
      </c>
      <c r="E819" s="13">
        <v>6</v>
      </c>
      <c r="F819" s="14">
        <v>0.75</v>
      </c>
      <c r="G819" s="13" t="s">
        <v>14874</v>
      </c>
      <c r="H819" s="14">
        <v>17</v>
      </c>
      <c r="I819" s="15" t="s">
        <v>32</v>
      </c>
      <c r="J819" s="16">
        <v>200.70000000000002</v>
      </c>
      <c r="K819" s="16">
        <v>33.450000000000003</v>
      </c>
      <c r="L819" s="17" t="s">
        <v>710</v>
      </c>
      <c r="M819" s="163" t="str">
        <f>IFERROR(GETPIVOTDATA("Tot. Bottles",'- Ordine Aggregato -'!$A$1,"sku anker",A819),"")</f>
        <v/>
      </c>
      <c r="N819" s="18" t="s">
        <v>34</v>
      </c>
      <c r="O819" s="19" t="str">
        <f t="shared" si="12"/>
        <v>Order online</v>
      </c>
      <c r="P819" s="97" t="s">
        <v>355</v>
      </c>
      <c r="Q819" s="13" t="s">
        <v>2697</v>
      </c>
      <c r="R819" t="s">
        <v>705</v>
      </c>
      <c r="S819" s="20">
        <v>0</v>
      </c>
      <c r="T819" s="21" t="s">
        <v>38</v>
      </c>
    </row>
    <row r="820" spans="1:20" x14ac:dyDescent="0.35">
      <c r="A820" s="13" t="s">
        <v>2698</v>
      </c>
      <c r="B820" s="13"/>
      <c r="C820" s="13"/>
      <c r="D820" s="13" t="s">
        <v>2699</v>
      </c>
      <c r="E820" s="13">
        <v>6</v>
      </c>
      <c r="F820" s="14">
        <v>0.75</v>
      </c>
      <c r="G820" s="13" t="s">
        <v>46</v>
      </c>
      <c r="H820" s="14">
        <v>13.5</v>
      </c>
      <c r="I820" s="15" t="s">
        <v>32</v>
      </c>
      <c r="J820" s="16">
        <v>30.299999999999997</v>
      </c>
      <c r="K820" s="16">
        <v>5.05</v>
      </c>
      <c r="L820" s="17" t="s">
        <v>710</v>
      </c>
      <c r="M820" s="163" t="str">
        <f>IFERROR(GETPIVOTDATA("Tot. Bottles",'- Ordine Aggregato -'!$A$1,"sku anker",A820),"")</f>
        <v/>
      </c>
      <c r="N820" s="18" t="s">
        <v>42</v>
      </c>
      <c r="O820" s="19" t="str">
        <f t="shared" si="12"/>
        <v>Order online</v>
      </c>
      <c r="P820" s="97" t="s">
        <v>355</v>
      </c>
      <c r="Q820" s="13" t="s">
        <v>2700</v>
      </c>
      <c r="R820" t="s">
        <v>42</v>
      </c>
      <c r="S820" s="20">
        <v>0</v>
      </c>
      <c r="T820" s="21" t="s">
        <v>38</v>
      </c>
    </row>
    <row r="821" spans="1:20" x14ac:dyDescent="0.35">
      <c r="A821" s="13" t="s">
        <v>15140</v>
      </c>
      <c r="B821" s="13"/>
      <c r="C821" s="13"/>
      <c r="D821" s="13" t="s">
        <v>2702</v>
      </c>
      <c r="E821" s="13">
        <v>6</v>
      </c>
      <c r="F821" s="14">
        <v>0.75</v>
      </c>
      <c r="G821" s="13" t="s">
        <v>46</v>
      </c>
      <c r="H821" s="14">
        <v>15</v>
      </c>
      <c r="I821" s="15" t="s">
        <v>32</v>
      </c>
      <c r="J821" s="16">
        <v>50.099999999999994</v>
      </c>
      <c r="K821" s="16">
        <v>8.35</v>
      </c>
      <c r="L821" s="17" t="s">
        <v>710</v>
      </c>
      <c r="M821" s="163" t="str">
        <f>IFERROR(GETPIVOTDATA("Tot. Bottles",'- Ordine Aggregato -'!$A$1,"sku anker",A821),"")</f>
        <v/>
      </c>
      <c r="N821" s="18" t="s">
        <v>42</v>
      </c>
      <c r="O821" s="19" t="str">
        <f t="shared" si="12"/>
        <v>Order online</v>
      </c>
      <c r="P821" s="97" t="s">
        <v>355</v>
      </c>
      <c r="Q821" s="13" t="s">
        <v>2703</v>
      </c>
      <c r="R821" t="s">
        <v>705</v>
      </c>
      <c r="S821" s="20">
        <v>0</v>
      </c>
      <c r="T821" s="21" t="s">
        <v>38</v>
      </c>
    </row>
    <row r="822" spans="1:20" x14ac:dyDescent="0.35">
      <c r="A822" s="96" t="s">
        <v>2701</v>
      </c>
      <c r="B822" s="96"/>
      <c r="C822" s="96"/>
      <c r="D822" s="13" t="s">
        <v>2702</v>
      </c>
      <c r="E822" s="13">
        <v>6</v>
      </c>
      <c r="F822" s="14">
        <v>0.75</v>
      </c>
      <c r="G822" s="13" t="s">
        <v>14874</v>
      </c>
      <c r="H822" s="14">
        <v>15</v>
      </c>
      <c r="I822" s="15" t="s">
        <v>32</v>
      </c>
      <c r="J822" s="16">
        <v>50.099999999999994</v>
      </c>
      <c r="K822" s="16">
        <v>8.35</v>
      </c>
      <c r="L822" s="17" t="s">
        <v>710</v>
      </c>
      <c r="M822" s="163" t="str">
        <f>IFERROR(GETPIVOTDATA("Tot. Bottles",'- Ordine Aggregato -'!$A$1,"sku anker",A822),"")</f>
        <v/>
      </c>
      <c r="N822" s="18" t="s">
        <v>42</v>
      </c>
      <c r="O822" s="19" t="str">
        <f t="shared" si="12"/>
        <v>Order online</v>
      </c>
      <c r="P822" s="97" t="s">
        <v>355</v>
      </c>
      <c r="Q822" s="13" t="s">
        <v>2703</v>
      </c>
      <c r="R822" t="s">
        <v>42</v>
      </c>
      <c r="S822" s="20">
        <v>0</v>
      </c>
      <c r="T822" s="21" t="s">
        <v>38</v>
      </c>
    </row>
    <row r="823" spans="1:20" x14ac:dyDescent="0.35">
      <c r="A823" s="96" t="s">
        <v>2704</v>
      </c>
      <c r="D823" s="13" t="s">
        <v>2705</v>
      </c>
      <c r="E823" s="13">
        <v>6</v>
      </c>
      <c r="F823" s="14">
        <v>0.75</v>
      </c>
      <c r="G823" s="13" t="s">
        <v>14874</v>
      </c>
      <c r="H823" s="14">
        <v>14</v>
      </c>
      <c r="I823" s="15" t="s">
        <v>32</v>
      </c>
      <c r="J823" s="16">
        <v>49.5</v>
      </c>
      <c r="K823" s="16">
        <v>8.25</v>
      </c>
      <c r="L823" s="17" t="s">
        <v>710</v>
      </c>
      <c r="M823" s="163" t="str">
        <f>IFERROR(GETPIVOTDATA("Tot. Bottles",'- Ordine Aggregato -'!$A$1,"sku anker",A823),"")</f>
        <v/>
      </c>
      <c r="N823" s="18" t="s">
        <v>42</v>
      </c>
      <c r="O823" s="19" t="str">
        <f t="shared" si="12"/>
        <v>Order online</v>
      </c>
      <c r="P823" s="97" t="s">
        <v>355</v>
      </c>
      <c r="Q823" s="13" t="s">
        <v>2706</v>
      </c>
      <c r="R823" t="s">
        <v>42</v>
      </c>
      <c r="S823" s="20">
        <v>0</v>
      </c>
      <c r="T823" s="21" t="s">
        <v>38</v>
      </c>
    </row>
    <row r="824" spans="1:20" x14ac:dyDescent="0.35">
      <c r="A824" s="96" t="s">
        <v>2707</v>
      </c>
      <c r="B824" s="96"/>
      <c r="C824" s="96"/>
      <c r="D824" s="13" t="s">
        <v>2708</v>
      </c>
      <c r="E824" s="13">
        <v>6</v>
      </c>
      <c r="F824" s="14">
        <v>0.75</v>
      </c>
      <c r="G824" s="13" t="s">
        <v>14874</v>
      </c>
      <c r="H824" s="14">
        <v>13.5</v>
      </c>
      <c r="I824" s="15" t="s">
        <v>32</v>
      </c>
      <c r="J824" s="16">
        <v>42</v>
      </c>
      <c r="K824" s="16">
        <v>7</v>
      </c>
      <c r="L824" s="17" t="s">
        <v>710</v>
      </c>
      <c r="M824" s="163" t="str">
        <f>IFERROR(GETPIVOTDATA("Tot. Bottles",'- Ordine Aggregato -'!$A$1,"sku anker",A824),"")</f>
        <v/>
      </c>
      <c r="N824" s="18" t="s">
        <v>42</v>
      </c>
      <c r="O824" s="19" t="str">
        <f t="shared" si="12"/>
        <v>Order online</v>
      </c>
      <c r="P824" s="97" t="s">
        <v>355</v>
      </c>
      <c r="Q824" s="13" t="s">
        <v>2709</v>
      </c>
      <c r="R824" t="s">
        <v>42</v>
      </c>
      <c r="S824" s="20">
        <v>0</v>
      </c>
      <c r="T824" s="21" t="s">
        <v>38</v>
      </c>
    </row>
    <row r="825" spans="1:20" x14ac:dyDescent="0.35">
      <c r="A825" s="13" t="s">
        <v>2710</v>
      </c>
      <c r="B825" s="13"/>
      <c r="C825" s="13"/>
      <c r="D825" s="13" t="s">
        <v>2711</v>
      </c>
      <c r="E825" s="13">
        <v>6</v>
      </c>
      <c r="F825" s="14">
        <v>1</v>
      </c>
      <c r="G825" s="13" t="s">
        <v>14874</v>
      </c>
      <c r="H825" s="14">
        <v>37.5</v>
      </c>
      <c r="I825" s="15" t="s">
        <v>32</v>
      </c>
      <c r="J825" s="16">
        <v>13.200000000000001</v>
      </c>
      <c r="K825" s="16">
        <v>2.2000000000000002</v>
      </c>
      <c r="L825" s="17" t="s">
        <v>104</v>
      </c>
      <c r="M825" s="163" t="str">
        <f>IFERROR(GETPIVOTDATA("Tot. Bottles",'- Ordine Aggregato -'!$A$1,"sku anker",A825),"")</f>
        <v/>
      </c>
      <c r="N825" s="18" t="s">
        <v>42</v>
      </c>
      <c r="O825" s="19" t="str">
        <f t="shared" si="12"/>
        <v>Order online</v>
      </c>
      <c r="P825" s="97" t="s">
        <v>220</v>
      </c>
      <c r="Q825" s="13" t="s">
        <v>2712</v>
      </c>
      <c r="R825" t="s">
        <v>2713</v>
      </c>
      <c r="S825" s="20">
        <v>0</v>
      </c>
      <c r="T825" s="21" t="s">
        <v>38</v>
      </c>
    </row>
    <row r="826" spans="1:20" x14ac:dyDescent="0.35">
      <c r="A826" s="13" t="s">
        <v>2714</v>
      </c>
      <c r="B826" s="13"/>
      <c r="C826" s="13"/>
      <c r="D826" s="13" t="s">
        <v>2715</v>
      </c>
      <c r="E826" s="13">
        <v>6</v>
      </c>
      <c r="F826" s="14">
        <v>0.7</v>
      </c>
      <c r="G826" s="13" t="s">
        <v>31</v>
      </c>
      <c r="H826" s="14">
        <v>40</v>
      </c>
      <c r="I826" s="15" t="s">
        <v>32</v>
      </c>
      <c r="J826" s="16">
        <v>31.5</v>
      </c>
      <c r="K826" s="16">
        <v>5.25</v>
      </c>
      <c r="L826" s="17" t="s">
        <v>416</v>
      </c>
      <c r="M826" s="163" t="str">
        <f>IFERROR(GETPIVOTDATA("Tot. Bottles",'- Ordine Aggregato -'!$A$1,"sku anker",A826),"")</f>
        <v/>
      </c>
      <c r="N826" s="18" t="s">
        <v>34</v>
      </c>
      <c r="O826" s="19" t="str">
        <f t="shared" si="12"/>
        <v>Order online</v>
      </c>
      <c r="P826" s="97" t="s">
        <v>580</v>
      </c>
      <c r="Q826" s="13" t="s">
        <v>2716</v>
      </c>
      <c r="R826" t="s">
        <v>2717</v>
      </c>
      <c r="S826" s="20">
        <v>0</v>
      </c>
      <c r="T826" s="21" t="s">
        <v>38</v>
      </c>
    </row>
    <row r="827" spans="1:20" x14ac:dyDescent="0.35">
      <c r="A827" s="96" t="s">
        <v>2718</v>
      </c>
      <c r="B827" s="96"/>
      <c r="C827" s="96"/>
      <c r="D827" s="13" t="s">
        <v>2715</v>
      </c>
      <c r="E827" s="13">
        <v>6</v>
      </c>
      <c r="F827" s="14">
        <v>0.7</v>
      </c>
      <c r="G827" s="13" t="s">
        <v>14873</v>
      </c>
      <c r="H827" s="14">
        <v>38</v>
      </c>
      <c r="I827" s="15" t="s">
        <v>32</v>
      </c>
      <c r="J827" s="16">
        <v>28.5</v>
      </c>
      <c r="K827" s="16">
        <v>4.75</v>
      </c>
      <c r="L827" s="17" t="s">
        <v>416</v>
      </c>
      <c r="M827" s="163" t="str">
        <f>IFERROR(GETPIVOTDATA("Tot. Bottles",'- Ordine Aggregato -'!$A$1,"sku anker",A827),"")</f>
        <v/>
      </c>
      <c r="N827" s="18" t="s">
        <v>34</v>
      </c>
      <c r="O827" s="19" t="str">
        <f t="shared" si="12"/>
        <v>Order online</v>
      </c>
      <c r="P827" s="97" t="s">
        <v>580</v>
      </c>
      <c r="Q827" s="13" t="s">
        <v>2716</v>
      </c>
      <c r="R827" t="s">
        <v>2719</v>
      </c>
      <c r="S827" s="20">
        <v>0</v>
      </c>
      <c r="T827" s="21" t="s">
        <v>38</v>
      </c>
    </row>
    <row r="828" spans="1:20" x14ac:dyDescent="0.35">
      <c r="A828" s="96" t="s">
        <v>2720</v>
      </c>
      <c r="B828" s="96"/>
      <c r="C828" s="96"/>
      <c r="D828" s="13" t="s">
        <v>2715</v>
      </c>
      <c r="E828" s="13">
        <v>6</v>
      </c>
      <c r="F828" s="14">
        <v>1</v>
      </c>
      <c r="G828" s="13" t="s">
        <v>31</v>
      </c>
      <c r="H828" s="14">
        <v>40</v>
      </c>
      <c r="I828" s="15" t="s">
        <v>32</v>
      </c>
      <c r="J828" s="16">
        <v>35.099999999999994</v>
      </c>
      <c r="K828" s="16">
        <v>5.85</v>
      </c>
      <c r="L828" s="17" t="s">
        <v>416</v>
      </c>
      <c r="M828" s="163" t="str">
        <f>IFERROR(GETPIVOTDATA("Tot. Bottles",'- Ordine Aggregato -'!$A$1,"sku anker",A828),"")</f>
        <v/>
      </c>
      <c r="N828" s="18" t="s">
        <v>42</v>
      </c>
      <c r="O828" s="19" t="str">
        <f t="shared" si="12"/>
        <v>Order online</v>
      </c>
      <c r="P828" s="97" t="s">
        <v>580</v>
      </c>
      <c r="Q828" s="13" t="s">
        <v>2721</v>
      </c>
      <c r="R828" t="s">
        <v>2722</v>
      </c>
      <c r="S828" s="20">
        <v>0</v>
      </c>
      <c r="T828" s="21" t="s">
        <v>38</v>
      </c>
    </row>
    <row r="829" spans="1:20" x14ac:dyDescent="0.35">
      <c r="A829" s="96" t="s">
        <v>2723</v>
      </c>
      <c r="D829" s="13" t="s">
        <v>2724</v>
      </c>
      <c r="E829" s="13">
        <v>6</v>
      </c>
      <c r="F829" s="14">
        <v>0.7</v>
      </c>
      <c r="G829" s="13" t="s">
        <v>46</v>
      </c>
      <c r="H829" s="14">
        <v>40</v>
      </c>
      <c r="I829" s="15" t="s">
        <v>32</v>
      </c>
      <c r="J829" s="16">
        <v>31.5</v>
      </c>
      <c r="K829" s="16">
        <v>5.25</v>
      </c>
      <c r="L829" s="17" t="s">
        <v>416</v>
      </c>
      <c r="M829" s="163" t="str">
        <f>IFERROR(GETPIVOTDATA("Tot. Bottles",'- Ordine Aggregato -'!$A$1,"sku anker",A829),"")</f>
        <v/>
      </c>
      <c r="N829" s="18" t="s">
        <v>42</v>
      </c>
      <c r="O829" s="19" t="str">
        <f t="shared" si="12"/>
        <v>Order online</v>
      </c>
      <c r="P829" s="97" t="s">
        <v>580</v>
      </c>
      <c r="Q829" s="13" t="s">
        <v>2716</v>
      </c>
      <c r="R829" t="s">
        <v>2719</v>
      </c>
      <c r="S829" s="20">
        <v>0</v>
      </c>
      <c r="T829" s="21" t="s">
        <v>38</v>
      </c>
    </row>
    <row r="830" spans="1:20" x14ac:dyDescent="0.35">
      <c r="A830" s="96" t="s">
        <v>15141</v>
      </c>
      <c r="D830" s="13" t="s">
        <v>2725</v>
      </c>
      <c r="E830" s="13">
        <v>3</v>
      </c>
      <c r="F830" s="14">
        <v>1.5</v>
      </c>
      <c r="G830" s="13" t="s">
        <v>14874</v>
      </c>
      <c r="H830" s="14">
        <v>12.5</v>
      </c>
      <c r="I830" s="15" t="s">
        <v>32</v>
      </c>
      <c r="J830" s="16">
        <v>184.5</v>
      </c>
      <c r="K830" s="16">
        <v>61.5</v>
      </c>
      <c r="L830" s="17" t="s">
        <v>4515</v>
      </c>
      <c r="M830" s="163" t="str">
        <f>IFERROR(GETPIVOTDATA("Tot. Bottles",'- Ordine Aggregato -'!$A$1,"sku anker",A830),"")</f>
        <v/>
      </c>
      <c r="N830" s="18" t="s">
        <v>42</v>
      </c>
      <c r="O830" s="19" t="str">
        <f t="shared" si="12"/>
        <v>Order online</v>
      </c>
      <c r="P830" s="97" t="s">
        <v>355</v>
      </c>
      <c r="Q830" s="13" t="s">
        <v>15142</v>
      </c>
      <c r="R830" t="s">
        <v>42</v>
      </c>
      <c r="S830" s="20">
        <v>0</v>
      </c>
      <c r="T830" s="21" t="s">
        <v>38</v>
      </c>
    </row>
    <row r="831" spans="1:20" x14ac:dyDescent="0.35">
      <c r="A831" s="13" t="s">
        <v>2726</v>
      </c>
      <c r="B831" s="13"/>
      <c r="C831" s="13"/>
      <c r="D831" s="13" t="s">
        <v>2727</v>
      </c>
      <c r="E831" s="13">
        <v>6</v>
      </c>
      <c r="F831" s="14">
        <v>0.7</v>
      </c>
      <c r="G831" s="13" t="s">
        <v>14874</v>
      </c>
      <c r="H831" s="14">
        <v>23</v>
      </c>
      <c r="I831" s="15" t="s">
        <v>32</v>
      </c>
      <c r="J831" s="16">
        <v>36</v>
      </c>
      <c r="K831" s="16">
        <v>6</v>
      </c>
      <c r="L831" s="17" t="s">
        <v>399</v>
      </c>
      <c r="M831" s="163" t="str">
        <f>IFERROR(GETPIVOTDATA("Tot. Bottles",'- Ordine Aggregato -'!$A$1,"sku anker",A831),"")</f>
        <v/>
      </c>
      <c r="N831" s="18" t="s">
        <v>42</v>
      </c>
      <c r="O831" s="19" t="str">
        <f t="shared" si="12"/>
        <v>Order online</v>
      </c>
      <c r="P831" s="97" t="s">
        <v>68</v>
      </c>
      <c r="Q831" s="13" t="s">
        <v>2728</v>
      </c>
      <c r="R831" t="s">
        <v>2729</v>
      </c>
      <c r="S831" s="20">
        <v>0</v>
      </c>
      <c r="T831" s="21" t="s">
        <v>38</v>
      </c>
    </row>
    <row r="832" spans="1:20" x14ac:dyDescent="0.35">
      <c r="A832" s="96" t="s">
        <v>2730</v>
      </c>
      <c r="B832" s="96"/>
      <c r="C832" s="96"/>
      <c r="D832" s="13" t="s">
        <v>2731</v>
      </c>
      <c r="E832" s="13">
        <v>6</v>
      </c>
      <c r="F832" s="14">
        <v>0.7</v>
      </c>
      <c r="G832" s="13" t="s">
        <v>14874</v>
      </c>
      <c r="H832" s="14">
        <v>30</v>
      </c>
      <c r="I832" s="15" t="s">
        <v>32</v>
      </c>
      <c r="J832" s="16">
        <v>65.099999999999994</v>
      </c>
      <c r="K832" s="16">
        <v>10.85</v>
      </c>
      <c r="L832" s="17" t="s">
        <v>502</v>
      </c>
      <c r="M832" s="163" t="str">
        <f>IFERROR(GETPIVOTDATA("Tot. Bottles",'- Ordine Aggregato -'!$A$1,"sku anker",A832),"")</f>
        <v/>
      </c>
      <c r="N832" s="18" t="s">
        <v>42</v>
      </c>
      <c r="O832" s="19" t="str">
        <f t="shared" si="12"/>
        <v>Order online</v>
      </c>
      <c r="P832" s="97" t="s">
        <v>355</v>
      </c>
      <c r="Q832" s="13" t="s">
        <v>2732</v>
      </c>
      <c r="R832" t="s">
        <v>2733</v>
      </c>
      <c r="S832" s="20">
        <v>0</v>
      </c>
      <c r="T832" s="21" t="s">
        <v>38</v>
      </c>
    </row>
    <row r="833" spans="1:20" x14ac:dyDescent="0.35">
      <c r="A833" s="13" t="s">
        <v>14803</v>
      </c>
      <c r="B833" s="13"/>
      <c r="C833" s="13"/>
      <c r="D833" s="13" t="s">
        <v>14804</v>
      </c>
      <c r="E833" s="13">
        <v>6</v>
      </c>
      <c r="F833" s="14">
        <v>0.7</v>
      </c>
      <c r="G833" s="13" t="s">
        <v>14874</v>
      </c>
      <c r="H833" s="14">
        <v>46</v>
      </c>
      <c r="I833" s="15" t="s">
        <v>32</v>
      </c>
      <c r="J833" s="16">
        <v>195</v>
      </c>
      <c r="K833" s="16">
        <v>32.5</v>
      </c>
      <c r="L833" s="17" t="s">
        <v>1787</v>
      </c>
      <c r="M833" s="163" t="str">
        <f>IFERROR(GETPIVOTDATA("Tot. Bottles",'- Ordine Aggregato -'!$A$1,"sku anker",A833),"")</f>
        <v/>
      </c>
      <c r="N833" s="18" t="s">
        <v>42</v>
      </c>
      <c r="O833" s="19" t="str">
        <f t="shared" si="12"/>
        <v>Order online</v>
      </c>
      <c r="P833" s="97" t="s">
        <v>146</v>
      </c>
      <c r="Q833" s="13" t="s">
        <v>42</v>
      </c>
      <c r="R833" t="s">
        <v>42</v>
      </c>
      <c r="S833" s="20">
        <v>0</v>
      </c>
      <c r="T833" s="21" t="s">
        <v>38</v>
      </c>
    </row>
    <row r="834" spans="1:20" x14ac:dyDescent="0.35">
      <c r="A834" s="96" t="s">
        <v>14805</v>
      </c>
      <c r="D834" s="13" t="s">
        <v>14806</v>
      </c>
      <c r="E834" s="13">
        <v>6</v>
      </c>
      <c r="F834" s="14">
        <v>0.7</v>
      </c>
      <c r="G834" s="13" t="s">
        <v>14874</v>
      </c>
      <c r="H834" s="14">
        <v>46</v>
      </c>
      <c r="I834" s="15" t="s">
        <v>32</v>
      </c>
      <c r="J834" s="16">
        <v>147</v>
      </c>
      <c r="K834" s="16">
        <v>24.5</v>
      </c>
      <c r="L834" s="17" t="s">
        <v>1787</v>
      </c>
      <c r="M834" s="163" t="str">
        <f>IFERROR(GETPIVOTDATA("Tot. Bottles",'- Ordine Aggregato -'!$A$1,"sku anker",A834),"")</f>
        <v/>
      </c>
      <c r="N834" s="18" t="s">
        <v>42</v>
      </c>
      <c r="O834" s="19" t="str">
        <f t="shared" si="12"/>
        <v>Order online</v>
      </c>
      <c r="P834" s="97" t="s">
        <v>146</v>
      </c>
      <c r="Q834" s="13" t="s">
        <v>15143</v>
      </c>
      <c r="R834" t="s">
        <v>15144</v>
      </c>
      <c r="S834" s="20">
        <v>0</v>
      </c>
      <c r="T834" s="21" t="s">
        <v>38</v>
      </c>
    </row>
    <row r="835" spans="1:20" x14ac:dyDescent="0.35">
      <c r="A835" s="96" t="s">
        <v>2734</v>
      </c>
      <c r="B835" s="96"/>
      <c r="C835" s="96"/>
      <c r="D835" s="13" t="s">
        <v>2735</v>
      </c>
      <c r="E835" s="13">
        <v>6</v>
      </c>
      <c r="F835" s="14">
        <v>0.5</v>
      </c>
      <c r="G835" s="13" t="s">
        <v>14874</v>
      </c>
      <c r="H835" s="14">
        <v>0</v>
      </c>
      <c r="I835" s="15" t="s">
        <v>32</v>
      </c>
      <c r="J835" s="16">
        <v>82.5</v>
      </c>
      <c r="K835" s="16">
        <v>13.75</v>
      </c>
      <c r="L835" s="17" t="s">
        <v>2503</v>
      </c>
      <c r="M835" s="163" t="str">
        <f>IFERROR(GETPIVOTDATA("Tot. Bottles",'- Ordine Aggregato -'!$A$1,"sku anker",A835),"")</f>
        <v/>
      </c>
      <c r="N835" s="18" t="s">
        <v>34</v>
      </c>
      <c r="O835" s="19" t="str">
        <f t="shared" si="12"/>
        <v>Order online</v>
      </c>
      <c r="P835" s="97" t="s">
        <v>146</v>
      </c>
      <c r="Q835" s="13" t="s">
        <v>2736</v>
      </c>
      <c r="R835" t="s">
        <v>2737</v>
      </c>
      <c r="S835" s="20">
        <v>0</v>
      </c>
      <c r="T835" s="21" t="s">
        <v>38</v>
      </c>
    </row>
    <row r="836" spans="1:20" x14ac:dyDescent="0.35">
      <c r="A836" s="96" t="s">
        <v>2738</v>
      </c>
      <c r="B836" s="96"/>
      <c r="C836" s="96"/>
      <c r="D836" s="13" t="s">
        <v>2739</v>
      </c>
      <c r="E836" s="13">
        <v>6</v>
      </c>
      <c r="F836" s="14">
        <v>0.5</v>
      </c>
      <c r="G836" s="13" t="s">
        <v>14874</v>
      </c>
      <c r="H836" s="14">
        <v>0</v>
      </c>
      <c r="I836" s="15" t="s">
        <v>32</v>
      </c>
      <c r="J836" s="16">
        <v>82.5</v>
      </c>
      <c r="K836" s="16">
        <v>13.75</v>
      </c>
      <c r="L836" s="17" t="s">
        <v>2503</v>
      </c>
      <c r="M836" s="163" t="str">
        <f>IFERROR(GETPIVOTDATA("Tot. Bottles",'- Ordine Aggregato -'!$A$1,"sku anker",A836),"")</f>
        <v/>
      </c>
      <c r="N836" s="18" t="s">
        <v>42</v>
      </c>
      <c r="O836" s="19" t="str">
        <f t="shared" si="12"/>
        <v>Order online</v>
      </c>
      <c r="P836" s="97" t="s">
        <v>146</v>
      </c>
      <c r="Q836" s="13" t="s">
        <v>2740</v>
      </c>
      <c r="R836" t="s">
        <v>2741</v>
      </c>
      <c r="S836" s="20">
        <v>0</v>
      </c>
      <c r="T836" s="21" t="s">
        <v>38</v>
      </c>
    </row>
    <row r="837" spans="1:20" x14ac:dyDescent="0.35">
      <c r="A837" s="96" t="s">
        <v>2742</v>
      </c>
      <c r="D837" s="13" t="s">
        <v>2743</v>
      </c>
      <c r="E837" s="13">
        <v>6</v>
      </c>
      <c r="F837" s="14">
        <v>0.7</v>
      </c>
      <c r="G837" s="13" t="s">
        <v>14874</v>
      </c>
      <c r="H837" s="14">
        <v>38</v>
      </c>
      <c r="I837" s="15" t="s">
        <v>32</v>
      </c>
      <c r="J837" s="16">
        <v>25.5</v>
      </c>
      <c r="K837" s="16">
        <v>4.25</v>
      </c>
      <c r="L837" s="17" t="s">
        <v>104</v>
      </c>
      <c r="M837" s="163" t="str">
        <f>IFERROR(GETPIVOTDATA("Tot. Bottles",'- Ordine Aggregato -'!$A$1,"sku anker",A837),"")</f>
        <v/>
      </c>
      <c r="N837" s="18" t="s">
        <v>67</v>
      </c>
      <c r="O837" s="19" t="str">
        <f t="shared" si="12"/>
        <v>Order online</v>
      </c>
      <c r="P837" s="97" t="s">
        <v>35</v>
      </c>
      <c r="Q837" s="13" t="s">
        <v>2744</v>
      </c>
      <c r="R837" t="s">
        <v>2745</v>
      </c>
      <c r="S837" s="20">
        <v>4.25</v>
      </c>
      <c r="T837" s="21" t="s">
        <v>38</v>
      </c>
    </row>
    <row r="838" spans="1:20" x14ac:dyDescent="0.35">
      <c r="A838" s="96" t="s">
        <v>2746</v>
      </c>
      <c r="B838" s="96"/>
      <c r="C838" s="96"/>
      <c r="D838" s="13" t="s">
        <v>2747</v>
      </c>
      <c r="E838" s="13">
        <v>6</v>
      </c>
      <c r="F838" s="14">
        <v>0.7</v>
      </c>
      <c r="G838" s="13" t="s">
        <v>46</v>
      </c>
      <c r="H838" s="14">
        <v>37.5</v>
      </c>
      <c r="I838" s="15" t="s">
        <v>32</v>
      </c>
      <c r="J838" s="16">
        <v>19.5</v>
      </c>
      <c r="K838" s="16">
        <v>3.25</v>
      </c>
      <c r="L838" s="17" t="s">
        <v>1094</v>
      </c>
      <c r="M838" s="163" t="str">
        <f>IFERROR(GETPIVOTDATA("Tot. Bottles",'- Ordine Aggregato -'!$A$1,"sku anker",A838),"")</f>
        <v/>
      </c>
      <c r="N838" s="18" t="s">
        <v>67</v>
      </c>
      <c r="O838" s="19" t="str">
        <f t="shared" si="12"/>
        <v>Order online</v>
      </c>
      <c r="P838" s="97" t="s">
        <v>35</v>
      </c>
      <c r="Q838" s="13" t="s">
        <v>2748</v>
      </c>
      <c r="R838" t="s">
        <v>42</v>
      </c>
      <c r="S838" s="20">
        <v>3.25</v>
      </c>
      <c r="T838" s="21" t="s">
        <v>38</v>
      </c>
    </row>
    <row r="839" spans="1:20" x14ac:dyDescent="0.35">
      <c r="A839" s="96" t="s">
        <v>2749</v>
      </c>
      <c r="B839" s="96"/>
      <c r="C839" s="96"/>
      <c r="D839" s="13" t="s">
        <v>2750</v>
      </c>
      <c r="E839" s="13">
        <v>6</v>
      </c>
      <c r="F839" s="14">
        <v>0.7</v>
      </c>
      <c r="G839" s="13" t="s">
        <v>14874</v>
      </c>
      <c r="H839" s="14">
        <v>37.5</v>
      </c>
      <c r="I839" s="15" t="s">
        <v>32</v>
      </c>
      <c r="J839" s="16">
        <v>31.5</v>
      </c>
      <c r="K839" s="16">
        <v>5.25</v>
      </c>
      <c r="L839" s="17" t="s">
        <v>104</v>
      </c>
      <c r="M839" s="163" t="str">
        <f>IFERROR(GETPIVOTDATA("Tot. Bottles",'- Ordine Aggregato -'!$A$1,"sku anker",A839),"")</f>
        <v/>
      </c>
      <c r="N839" s="18" t="s">
        <v>34</v>
      </c>
      <c r="O839" s="19" t="str">
        <f t="shared" si="12"/>
        <v>Order online</v>
      </c>
      <c r="P839" s="97" t="s">
        <v>35</v>
      </c>
      <c r="Q839" s="13" t="s">
        <v>2751</v>
      </c>
      <c r="R839" t="s">
        <v>2752</v>
      </c>
      <c r="S839" s="20">
        <v>0</v>
      </c>
      <c r="T839" s="21" t="s">
        <v>38</v>
      </c>
    </row>
    <row r="840" spans="1:20" x14ac:dyDescent="0.35">
      <c r="A840" s="13" t="s">
        <v>2753</v>
      </c>
      <c r="B840" s="13"/>
      <c r="C840" s="13"/>
      <c r="D840" s="13" t="s">
        <v>2754</v>
      </c>
      <c r="E840" s="13">
        <v>6</v>
      </c>
      <c r="F840" s="14">
        <v>0.7</v>
      </c>
      <c r="G840" s="13" t="s">
        <v>46</v>
      </c>
      <c r="H840" s="14">
        <v>20</v>
      </c>
      <c r="I840" s="15" t="s">
        <v>32</v>
      </c>
      <c r="J840" s="16">
        <v>57</v>
      </c>
      <c r="K840" s="16">
        <v>9.5</v>
      </c>
      <c r="L840" s="17" t="s">
        <v>710</v>
      </c>
      <c r="M840" s="163" t="str">
        <f>IFERROR(GETPIVOTDATA("Tot. Bottles",'- Ordine Aggregato -'!$A$1,"sku anker",A840),"")</f>
        <v/>
      </c>
      <c r="N840" s="18" t="s">
        <v>42</v>
      </c>
      <c r="O840" s="19" t="str">
        <f t="shared" si="12"/>
        <v>Order online</v>
      </c>
      <c r="P840" s="97" t="s">
        <v>355</v>
      </c>
      <c r="Q840" s="13" t="s">
        <v>2755</v>
      </c>
      <c r="R840" t="s">
        <v>42</v>
      </c>
      <c r="S840" s="20">
        <v>0</v>
      </c>
      <c r="T840" s="21" t="s">
        <v>38</v>
      </c>
    </row>
    <row r="841" spans="1:20" x14ac:dyDescent="0.35">
      <c r="A841" s="96" t="s">
        <v>2756</v>
      </c>
      <c r="D841" s="13" t="s">
        <v>2757</v>
      </c>
      <c r="E841" s="13">
        <v>6</v>
      </c>
      <c r="F841" s="14">
        <v>0.7</v>
      </c>
      <c r="G841" s="13" t="s">
        <v>46</v>
      </c>
      <c r="H841" s="14">
        <v>40</v>
      </c>
      <c r="I841" s="15" t="s">
        <v>32</v>
      </c>
      <c r="J841" s="16">
        <v>47.099999999999994</v>
      </c>
      <c r="K841" s="16">
        <v>7.85</v>
      </c>
      <c r="L841" s="17" t="s">
        <v>41</v>
      </c>
      <c r="M841" s="163" t="str">
        <f>IFERROR(GETPIVOTDATA("Tot. Bottles",'- Ordine Aggregato -'!$A$1,"sku anker",A841),"")</f>
        <v/>
      </c>
      <c r="N841" s="18" t="s">
        <v>42</v>
      </c>
      <c r="O841" s="19" t="str">
        <f t="shared" si="12"/>
        <v>Order online</v>
      </c>
      <c r="P841" s="97" t="s">
        <v>43</v>
      </c>
      <c r="Q841" s="13" t="s">
        <v>2758</v>
      </c>
      <c r="R841" t="s">
        <v>2759</v>
      </c>
      <c r="S841" s="20">
        <v>0</v>
      </c>
      <c r="T841" s="21" t="s">
        <v>38</v>
      </c>
    </row>
    <row r="842" spans="1:20" x14ac:dyDescent="0.35">
      <c r="A842" s="13" t="s">
        <v>2760</v>
      </c>
      <c r="B842" s="13"/>
      <c r="C842" s="13"/>
      <c r="D842" s="13" t="s">
        <v>2761</v>
      </c>
      <c r="E842" s="13">
        <v>6</v>
      </c>
      <c r="F842" s="14">
        <v>0.7</v>
      </c>
      <c r="G842" s="13" t="s">
        <v>31</v>
      </c>
      <c r="H842" s="14">
        <v>35</v>
      </c>
      <c r="I842" s="15" t="s">
        <v>32</v>
      </c>
      <c r="J842" s="16">
        <v>39.900000000000006</v>
      </c>
      <c r="K842" s="16">
        <v>6.65</v>
      </c>
      <c r="L842" s="17" t="s">
        <v>41</v>
      </c>
      <c r="M842" s="163" t="str">
        <f>IFERROR(GETPIVOTDATA("Tot. Bottles",'- Ordine Aggregato -'!$A$1,"sku anker",A842),"")</f>
        <v/>
      </c>
      <c r="N842" s="18" t="s">
        <v>67</v>
      </c>
      <c r="O842" s="19" t="str">
        <f t="shared" si="12"/>
        <v>Order online</v>
      </c>
      <c r="P842" s="97" t="s">
        <v>43</v>
      </c>
      <c r="Q842" s="13" t="s">
        <v>2762</v>
      </c>
      <c r="R842" t="s">
        <v>2763</v>
      </c>
      <c r="S842" s="20">
        <v>6.65</v>
      </c>
      <c r="T842" s="21" t="s">
        <v>38</v>
      </c>
    </row>
    <row r="843" spans="1:20" x14ac:dyDescent="0.35">
      <c r="A843" s="96" t="s">
        <v>2764</v>
      </c>
      <c r="B843" s="96"/>
      <c r="C843" s="96"/>
      <c r="D843" s="13" t="s">
        <v>2765</v>
      </c>
      <c r="E843" s="13">
        <v>200</v>
      </c>
      <c r="F843" s="14">
        <v>0.05</v>
      </c>
      <c r="G843" s="13" t="s">
        <v>46</v>
      </c>
      <c r="H843" s="14">
        <v>25</v>
      </c>
      <c r="I843" s="15" t="s">
        <v>32</v>
      </c>
      <c r="J843" s="16">
        <v>220.00000000000003</v>
      </c>
      <c r="K843" s="16">
        <v>1.1000000000000001</v>
      </c>
      <c r="L843" s="17" t="s">
        <v>558</v>
      </c>
      <c r="M843" s="163" t="str">
        <f>IFERROR(GETPIVOTDATA("Tot. Bottles",'- Ordine Aggregato -'!$A$1,"sku anker",A843),"")</f>
        <v/>
      </c>
      <c r="N843" s="18" t="s">
        <v>34</v>
      </c>
      <c r="O843" s="19" t="str">
        <f t="shared" si="12"/>
        <v>Order online</v>
      </c>
      <c r="P843" s="97" t="s">
        <v>355</v>
      </c>
      <c r="Q843" s="13" t="s">
        <v>2766</v>
      </c>
      <c r="R843" t="s">
        <v>2767</v>
      </c>
      <c r="S843" s="20">
        <v>0</v>
      </c>
      <c r="T843" s="21" t="s">
        <v>38</v>
      </c>
    </row>
    <row r="844" spans="1:20" x14ac:dyDescent="0.35">
      <c r="A844" s="96" t="s">
        <v>2768</v>
      </c>
      <c r="D844" s="13" t="s">
        <v>2765</v>
      </c>
      <c r="E844" s="13">
        <v>6</v>
      </c>
      <c r="F844" s="14">
        <v>0.7</v>
      </c>
      <c r="G844" s="13" t="s">
        <v>31</v>
      </c>
      <c r="H844" s="14">
        <v>25</v>
      </c>
      <c r="I844" s="15" t="s">
        <v>32</v>
      </c>
      <c r="J844" s="16">
        <v>49.5</v>
      </c>
      <c r="K844" s="16">
        <v>8.25</v>
      </c>
      <c r="L844" s="17" t="s">
        <v>558</v>
      </c>
      <c r="M844" s="163" t="str">
        <f>IFERROR(GETPIVOTDATA("Tot. Bottles",'- Ordine Aggregato -'!$A$1,"sku anker",A844),"")</f>
        <v/>
      </c>
      <c r="N844" s="18" t="s">
        <v>42</v>
      </c>
      <c r="O844" s="19" t="str">
        <f t="shared" si="12"/>
        <v>Order online</v>
      </c>
      <c r="P844" s="97" t="s">
        <v>355</v>
      </c>
      <c r="Q844" s="13" t="s">
        <v>2769</v>
      </c>
      <c r="R844" t="s">
        <v>2770</v>
      </c>
      <c r="S844" s="20">
        <v>0</v>
      </c>
      <c r="T844" s="21" t="s">
        <v>38</v>
      </c>
    </row>
    <row r="845" spans="1:20" x14ac:dyDescent="0.35">
      <c r="A845" s="13" t="s">
        <v>2771</v>
      </c>
      <c r="B845" s="13"/>
      <c r="C845" s="13"/>
      <c r="D845" s="13" t="s">
        <v>2765</v>
      </c>
      <c r="E845" s="13">
        <v>6</v>
      </c>
      <c r="F845" s="14">
        <v>0.7</v>
      </c>
      <c r="G845" s="13" t="s">
        <v>14874</v>
      </c>
      <c r="H845" s="14">
        <v>25</v>
      </c>
      <c r="I845" s="15" t="s">
        <v>32</v>
      </c>
      <c r="J845" s="16">
        <v>49.5</v>
      </c>
      <c r="K845" s="16">
        <v>8.25</v>
      </c>
      <c r="L845" s="17" t="s">
        <v>558</v>
      </c>
      <c r="M845" s="163" t="str">
        <f>IFERROR(GETPIVOTDATA("Tot. Bottles",'- Ordine Aggregato -'!$A$1,"sku anker",A845),"")</f>
        <v/>
      </c>
      <c r="N845" s="18" t="s">
        <v>42</v>
      </c>
      <c r="O845" s="19" t="str">
        <f t="shared" ref="O845:O908" si="13">HYPERLINK("https://www.ankeramsterdamspirits.nl/en/products/"&amp;A845,"Order online")</f>
        <v>Order online</v>
      </c>
      <c r="P845" s="97" t="s">
        <v>355</v>
      </c>
      <c r="Q845" s="13" t="s">
        <v>2772</v>
      </c>
      <c r="R845" t="s">
        <v>2773</v>
      </c>
      <c r="S845" s="20">
        <v>0</v>
      </c>
      <c r="T845" s="21" t="s">
        <v>38</v>
      </c>
    </row>
    <row r="846" spans="1:20" x14ac:dyDescent="0.35">
      <c r="A846" s="96" t="s">
        <v>2775</v>
      </c>
      <c r="B846" s="96"/>
      <c r="C846" s="96"/>
      <c r="D846" s="13" t="s">
        <v>2765</v>
      </c>
      <c r="E846" s="13">
        <v>6</v>
      </c>
      <c r="F846" s="14">
        <v>1</v>
      </c>
      <c r="G846" s="13" t="s">
        <v>31</v>
      </c>
      <c r="H846" s="14">
        <v>25</v>
      </c>
      <c r="I846" s="15" t="s">
        <v>32</v>
      </c>
      <c r="J846" s="16">
        <v>53.94</v>
      </c>
      <c r="K846" s="16">
        <v>8.99</v>
      </c>
      <c r="L846" s="17" t="s">
        <v>558</v>
      </c>
      <c r="M846" s="163" t="str">
        <f>IFERROR(GETPIVOTDATA("Tot. Bottles",'- Ordine Aggregato -'!$A$1,"sku anker",A846),"")</f>
        <v/>
      </c>
      <c r="N846" s="18" t="s">
        <v>67</v>
      </c>
      <c r="O846" s="19" t="str">
        <f t="shared" si="13"/>
        <v>Order online</v>
      </c>
      <c r="P846" s="97" t="s">
        <v>355</v>
      </c>
      <c r="Q846" s="13" t="s">
        <v>2774</v>
      </c>
      <c r="R846" t="s">
        <v>2776</v>
      </c>
      <c r="S846" s="20">
        <v>8.99</v>
      </c>
      <c r="T846" s="21" t="s">
        <v>38</v>
      </c>
    </row>
    <row r="847" spans="1:20" x14ac:dyDescent="0.35">
      <c r="A847" s="96" t="s">
        <v>2777</v>
      </c>
      <c r="D847" s="13" t="s">
        <v>2765</v>
      </c>
      <c r="E847" s="13">
        <v>12</v>
      </c>
      <c r="F847" s="14">
        <v>1</v>
      </c>
      <c r="G847" s="13" t="s">
        <v>31</v>
      </c>
      <c r="H847" s="14">
        <v>25</v>
      </c>
      <c r="I847" s="15" t="s">
        <v>32</v>
      </c>
      <c r="J847" s="16">
        <v>107.88</v>
      </c>
      <c r="K847" s="16">
        <v>8.99</v>
      </c>
      <c r="L847" s="17" t="s">
        <v>558</v>
      </c>
      <c r="M847" s="163" t="str">
        <f>IFERROR(GETPIVOTDATA("Tot. Bottles",'- Ordine Aggregato -'!$A$1,"sku anker",A847),"")</f>
        <v/>
      </c>
      <c r="N847" s="18" t="s">
        <v>67</v>
      </c>
      <c r="O847" s="19" t="str">
        <f t="shared" si="13"/>
        <v>Order online</v>
      </c>
      <c r="P847" s="97" t="s">
        <v>355</v>
      </c>
      <c r="Q847" s="13" t="s">
        <v>2774</v>
      </c>
      <c r="R847" t="s">
        <v>2776</v>
      </c>
      <c r="S847" s="20">
        <v>8.99</v>
      </c>
      <c r="T847" s="21" t="s">
        <v>38</v>
      </c>
    </row>
    <row r="848" spans="1:20" x14ac:dyDescent="0.35">
      <c r="A848" s="96" t="s">
        <v>2778</v>
      </c>
      <c r="D848" s="13" t="s">
        <v>2779</v>
      </c>
      <c r="E848" s="13">
        <v>6</v>
      </c>
      <c r="F848" s="14">
        <v>0.7</v>
      </c>
      <c r="G848" s="13" t="s">
        <v>46</v>
      </c>
      <c r="H848" s="14">
        <v>40</v>
      </c>
      <c r="I848" s="15" t="s">
        <v>32</v>
      </c>
      <c r="J848" s="16">
        <v>129</v>
      </c>
      <c r="K848" s="16">
        <v>21.5</v>
      </c>
      <c r="L848" s="17" t="s">
        <v>645</v>
      </c>
      <c r="M848" s="163" t="str">
        <f>IFERROR(GETPIVOTDATA("Tot. Bottles",'- Ordine Aggregato -'!$A$1,"sku anker",A848),"")</f>
        <v/>
      </c>
      <c r="N848" s="18" t="s">
        <v>42</v>
      </c>
      <c r="O848" s="19" t="str">
        <f t="shared" si="13"/>
        <v>Order online</v>
      </c>
      <c r="P848" s="97" t="s">
        <v>225</v>
      </c>
      <c r="Q848" s="13" t="s">
        <v>2780</v>
      </c>
      <c r="R848" t="s">
        <v>2781</v>
      </c>
      <c r="S848" s="20">
        <v>0</v>
      </c>
      <c r="T848" s="21" t="s">
        <v>38</v>
      </c>
    </row>
    <row r="849" spans="1:20" x14ac:dyDescent="0.35">
      <c r="A849" s="13" t="s">
        <v>15145</v>
      </c>
      <c r="B849" s="13"/>
      <c r="C849" s="13"/>
      <c r="D849" s="13" t="s">
        <v>15146</v>
      </c>
      <c r="E849" s="13">
        <v>6</v>
      </c>
      <c r="F849" s="14">
        <v>0.7</v>
      </c>
      <c r="G849" s="13" t="s">
        <v>14874</v>
      </c>
      <c r="H849" s="14">
        <v>40</v>
      </c>
      <c r="I849" s="15" t="s">
        <v>32</v>
      </c>
      <c r="J849" s="16">
        <v>123.60000000000001</v>
      </c>
      <c r="K849" s="16">
        <v>20.6</v>
      </c>
      <c r="L849" s="17" t="s">
        <v>645</v>
      </c>
      <c r="M849" s="163" t="str">
        <f>IFERROR(GETPIVOTDATA("Tot. Bottles",'- Ordine Aggregato -'!$A$1,"sku anker",A849),"")</f>
        <v/>
      </c>
      <c r="N849" s="18" t="s">
        <v>34</v>
      </c>
      <c r="O849" s="19" t="str">
        <f t="shared" si="13"/>
        <v>Order online</v>
      </c>
      <c r="P849" s="97" t="s">
        <v>225</v>
      </c>
      <c r="Q849" s="13" t="s">
        <v>15147</v>
      </c>
      <c r="R849" t="s">
        <v>15148</v>
      </c>
      <c r="S849" s="20">
        <v>0</v>
      </c>
      <c r="T849" s="21" t="s">
        <v>38</v>
      </c>
    </row>
    <row r="850" spans="1:20" x14ac:dyDescent="0.35">
      <c r="A850" s="96" t="s">
        <v>2782</v>
      </c>
      <c r="B850" s="96"/>
      <c r="C850" s="96"/>
      <c r="D850" s="13" t="s">
        <v>2783</v>
      </c>
      <c r="E850" s="13">
        <v>6</v>
      </c>
      <c r="F850" s="14">
        <v>0.7</v>
      </c>
      <c r="G850" s="13" t="s">
        <v>46</v>
      </c>
      <c r="H850" s="14">
        <v>40</v>
      </c>
      <c r="I850" s="15" t="s">
        <v>32</v>
      </c>
      <c r="J850" s="16">
        <v>106.5</v>
      </c>
      <c r="K850" s="16">
        <v>17.75</v>
      </c>
      <c r="L850" s="17" t="s">
        <v>645</v>
      </c>
      <c r="M850" s="163" t="str">
        <f>IFERROR(GETPIVOTDATA("Tot. Bottles",'- Ordine Aggregato -'!$A$1,"sku anker",A850),"")</f>
        <v/>
      </c>
      <c r="N850" s="18" t="s">
        <v>34</v>
      </c>
      <c r="O850" s="19" t="str">
        <f t="shared" si="13"/>
        <v>Order online</v>
      </c>
      <c r="P850" s="97" t="s">
        <v>225</v>
      </c>
      <c r="Q850" s="13" t="s">
        <v>2784</v>
      </c>
      <c r="R850" t="s">
        <v>2785</v>
      </c>
      <c r="S850" s="20">
        <v>0</v>
      </c>
      <c r="T850" s="21" t="s">
        <v>38</v>
      </c>
    </row>
    <row r="851" spans="1:20" x14ac:dyDescent="0.35">
      <c r="A851" s="96" t="s">
        <v>2786</v>
      </c>
      <c r="D851" s="13" t="s">
        <v>2787</v>
      </c>
      <c r="E851" s="13">
        <v>6</v>
      </c>
      <c r="F851" s="14">
        <v>0.7</v>
      </c>
      <c r="G851" s="13" t="s">
        <v>31</v>
      </c>
      <c r="H851" s="14">
        <v>40</v>
      </c>
      <c r="I851" s="15" t="s">
        <v>32</v>
      </c>
      <c r="J851" s="16">
        <v>660</v>
      </c>
      <c r="K851" s="16">
        <v>110</v>
      </c>
      <c r="L851" s="17" t="s">
        <v>645</v>
      </c>
      <c r="M851" s="163" t="str">
        <f>IFERROR(GETPIVOTDATA("Tot. Bottles",'- Ordine Aggregato -'!$A$1,"sku anker",A851),"")</f>
        <v/>
      </c>
      <c r="N851" s="18" t="s">
        <v>34</v>
      </c>
      <c r="O851" s="19" t="str">
        <f t="shared" si="13"/>
        <v>Order online</v>
      </c>
      <c r="P851" s="97" t="s">
        <v>225</v>
      </c>
      <c r="Q851" s="13" t="s">
        <v>2788</v>
      </c>
      <c r="R851" t="s">
        <v>2789</v>
      </c>
      <c r="S851" s="20">
        <v>0</v>
      </c>
      <c r="T851" s="21" t="s">
        <v>38</v>
      </c>
    </row>
    <row r="852" spans="1:20" x14ac:dyDescent="0.35">
      <c r="A852" s="13" t="s">
        <v>2790</v>
      </c>
      <c r="B852" s="13"/>
      <c r="C852" s="13"/>
      <c r="D852" s="13" t="s">
        <v>2791</v>
      </c>
      <c r="E852" s="13">
        <v>6</v>
      </c>
      <c r="F852" s="14">
        <v>0.7</v>
      </c>
      <c r="G852" s="13" t="s">
        <v>14874</v>
      </c>
      <c r="H852" s="14">
        <v>40</v>
      </c>
      <c r="I852" s="15" t="s">
        <v>32</v>
      </c>
      <c r="J852" s="16">
        <v>510</v>
      </c>
      <c r="K852" s="16">
        <v>85</v>
      </c>
      <c r="L852" s="17" t="s">
        <v>645</v>
      </c>
      <c r="M852" s="163" t="str">
        <f>IFERROR(GETPIVOTDATA("Tot. Bottles",'- Ordine Aggregato -'!$A$1,"sku anker",A852),"")</f>
        <v/>
      </c>
      <c r="N852" s="18" t="s">
        <v>42</v>
      </c>
      <c r="O852" s="19" t="str">
        <f t="shared" si="13"/>
        <v>Order online</v>
      </c>
      <c r="P852" s="97" t="s">
        <v>225</v>
      </c>
      <c r="Q852" s="13" t="s">
        <v>2792</v>
      </c>
      <c r="R852" t="s">
        <v>2793</v>
      </c>
      <c r="S852" s="20">
        <v>0</v>
      </c>
      <c r="T852" s="21" t="s">
        <v>38</v>
      </c>
    </row>
    <row r="853" spans="1:20" x14ac:dyDescent="0.35">
      <c r="A853" s="13" t="s">
        <v>2794</v>
      </c>
      <c r="B853" s="13"/>
      <c r="C853" s="13"/>
      <c r="D853" s="13" t="s">
        <v>2795</v>
      </c>
      <c r="E853" s="13">
        <v>6</v>
      </c>
      <c r="F853" s="14">
        <v>0.7</v>
      </c>
      <c r="G853" s="13" t="s">
        <v>14873</v>
      </c>
      <c r="H853" s="14">
        <v>40</v>
      </c>
      <c r="I853" s="15" t="s">
        <v>32</v>
      </c>
      <c r="J853" s="16">
        <v>33.299999999999997</v>
      </c>
      <c r="K853" s="16">
        <v>5.55</v>
      </c>
      <c r="L853" s="17" t="s">
        <v>448</v>
      </c>
      <c r="M853" s="163" t="str">
        <f>IFERROR(GETPIVOTDATA("Tot. Bottles",'- Ordine Aggregato -'!$A$1,"sku anker",A853),"")</f>
        <v/>
      </c>
      <c r="N853" s="18" t="s">
        <v>42</v>
      </c>
      <c r="O853" s="19" t="str">
        <f t="shared" si="13"/>
        <v>Order online</v>
      </c>
      <c r="P853" s="97" t="s">
        <v>1844</v>
      </c>
      <c r="Q853" s="13" t="s">
        <v>2796</v>
      </c>
      <c r="R853" t="s">
        <v>2797</v>
      </c>
      <c r="S853" s="20">
        <v>0</v>
      </c>
      <c r="T853" s="21" t="s">
        <v>38</v>
      </c>
    </row>
    <row r="854" spans="1:20" x14ac:dyDescent="0.35">
      <c r="A854" s="13" t="s">
        <v>2798</v>
      </c>
      <c r="B854" s="13"/>
      <c r="C854" s="13"/>
      <c r="D854" s="13" t="s">
        <v>2795</v>
      </c>
      <c r="E854" s="13">
        <v>12</v>
      </c>
      <c r="F854" s="14">
        <v>1</v>
      </c>
      <c r="G854" s="13" t="s">
        <v>31</v>
      </c>
      <c r="H854" s="14">
        <v>40</v>
      </c>
      <c r="I854" s="15" t="s">
        <v>32</v>
      </c>
      <c r="J854" s="16">
        <v>84</v>
      </c>
      <c r="K854" s="16">
        <v>7</v>
      </c>
      <c r="L854" s="17" t="s">
        <v>448</v>
      </c>
      <c r="M854" s="163" t="str">
        <f>IFERROR(GETPIVOTDATA("Tot. Bottles",'- Ordine Aggregato -'!$A$1,"sku anker",A854),"")</f>
        <v/>
      </c>
      <c r="N854" s="18" t="s">
        <v>42</v>
      </c>
      <c r="O854" s="19" t="str">
        <f t="shared" si="13"/>
        <v>Order online</v>
      </c>
      <c r="P854" s="97" t="s">
        <v>1844</v>
      </c>
      <c r="Q854" s="13" t="s">
        <v>2799</v>
      </c>
      <c r="R854" t="s">
        <v>2800</v>
      </c>
      <c r="S854" s="20">
        <v>0</v>
      </c>
      <c r="T854" s="21" t="s">
        <v>38</v>
      </c>
    </row>
    <row r="855" spans="1:20" x14ac:dyDescent="0.35">
      <c r="A855" s="13" t="s">
        <v>2801</v>
      </c>
      <c r="B855" s="13"/>
      <c r="C855" s="13"/>
      <c r="D855" s="13" t="s">
        <v>2802</v>
      </c>
      <c r="E855" s="13">
        <v>6</v>
      </c>
      <c r="F855" s="14">
        <v>0.7</v>
      </c>
      <c r="G855" s="13" t="s">
        <v>14874</v>
      </c>
      <c r="H855" s="14">
        <v>40</v>
      </c>
      <c r="I855" s="15" t="s">
        <v>32</v>
      </c>
      <c r="J855" s="16">
        <v>75</v>
      </c>
      <c r="K855" s="16">
        <v>12.5</v>
      </c>
      <c r="L855" s="17" t="s">
        <v>448</v>
      </c>
      <c r="M855" s="163" t="str">
        <f>IFERROR(GETPIVOTDATA("Tot. Bottles",'- Ordine Aggregato -'!$A$1,"sku anker",A855),"")</f>
        <v/>
      </c>
      <c r="N855" s="18" t="s">
        <v>42</v>
      </c>
      <c r="O855" s="19" t="str">
        <f t="shared" si="13"/>
        <v>Order online</v>
      </c>
      <c r="P855" s="97" t="s">
        <v>1844</v>
      </c>
      <c r="Q855" s="13" t="s">
        <v>2803</v>
      </c>
      <c r="R855" t="s">
        <v>2804</v>
      </c>
      <c r="S855" s="20">
        <v>0</v>
      </c>
      <c r="T855" s="21" t="s">
        <v>38</v>
      </c>
    </row>
    <row r="856" spans="1:20" x14ac:dyDescent="0.35">
      <c r="A856" s="96" t="s">
        <v>15149</v>
      </c>
      <c r="B856" s="96"/>
      <c r="C856" s="96"/>
      <c r="D856" s="13" t="s">
        <v>2805</v>
      </c>
      <c r="E856" s="13">
        <v>6</v>
      </c>
      <c r="F856" s="14">
        <v>0.75</v>
      </c>
      <c r="G856" s="13" t="s">
        <v>46</v>
      </c>
      <c r="H856" s="14">
        <v>8.5</v>
      </c>
      <c r="I856" s="15" t="s">
        <v>32</v>
      </c>
      <c r="J856" s="16">
        <v>21.9</v>
      </c>
      <c r="K856" s="16">
        <v>3.65</v>
      </c>
      <c r="L856" s="17" t="s">
        <v>960</v>
      </c>
      <c r="M856" s="163" t="str">
        <f>IFERROR(GETPIVOTDATA("Tot. Bottles",'- Ordine Aggregato -'!$A$1,"sku anker",A856),"")</f>
        <v/>
      </c>
      <c r="N856" s="18" t="s">
        <v>67</v>
      </c>
      <c r="O856" s="19" t="str">
        <f t="shared" si="13"/>
        <v>Order online</v>
      </c>
      <c r="P856" s="97" t="s">
        <v>355</v>
      </c>
      <c r="Q856" s="13" t="s">
        <v>15150</v>
      </c>
      <c r="R856" t="s">
        <v>15151</v>
      </c>
      <c r="S856" s="20">
        <v>3.65</v>
      </c>
      <c r="T856" s="21" t="s">
        <v>38</v>
      </c>
    </row>
    <row r="857" spans="1:20" x14ac:dyDescent="0.35">
      <c r="A857" s="96" t="s">
        <v>2806</v>
      </c>
      <c r="B857" s="96"/>
      <c r="C857" s="96"/>
      <c r="D857" s="13" t="s">
        <v>2807</v>
      </c>
      <c r="E857" s="13">
        <v>6</v>
      </c>
      <c r="F857" s="14">
        <v>0.7</v>
      </c>
      <c r="G857" s="13" t="s">
        <v>14874</v>
      </c>
      <c r="H857" s="14">
        <v>40</v>
      </c>
      <c r="I857" s="15" t="s">
        <v>32</v>
      </c>
      <c r="J857" s="16">
        <v>111</v>
      </c>
      <c r="K857" s="16">
        <v>18.5</v>
      </c>
      <c r="L857" s="17" t="s">
        <v>104</v>
      </c>
      <c r="M857" s="163" t="str">
        <f>IFERROR(GETPIVOTDATA("Tot. Bottles",'- Ordine Aggregato -'!$A$1,"sku anker",A857),"")</f>
        <v/>
      </c>
      <c r="N857" s="18" t="s">
        <v>42</v>
      </c>
      <c r="O857" s="19" t="str">
        <f t="shared" si="13"/>
        <v>Order online</v>
      </c>
      <c r="P857" s="97" t="s">
        <v>773</v>
      </c>
      <c r="Q857" s="13" t="s">
        <v>2808</v>
      </c>
      <c r="R857" t="s">
        <v>2809</v>
      </c>
      <c r="S857" s="20">
        <v>0</v>
      </c>
      <c r="T857" s="21" t="s">
        <v>38</v>
      </c>
    </row>
    <row r="858" spans="1:20" x14ac:dyDescent="0.35">
      <c r="A858" s="96" t="s">
        <v>2810</v>
      </c>
      <c r="D858" s="13" t="s">
        <v>2811</v>
      </c>
      <c r="E858" s="13">
        <v>6</v>
      </c>
      <c r="F858" s="14">
        <v>0.7</v>
      </c>
      <c r="G858" s="13" t="s">
        <v>14874</v>
      </c>
      <c r="H858" s="14">
        <v>40</v>
      </c>
      <c r="I858" s="15" t="s">
        <v>32</v>
      </c>
      <c r="J858" s="16">
        <v>81</v>
      </c>
      <c r="K858" s="16">
        <v>13.5</v>
      </c>
      <c r="L858" s="17" t="s">
        <v>368</v>
      </c>
      <c r="M858" s="163" t="str">
        <f>IFERROR(GETPIVOTDATA("Tot. Bottles",'- Ordine Aggregato -'!$A$1,"sku anker",A858),"")</f>
        <v/>
      </c>
      <c r="N858" s="18" t="s">
        <v>42</v>
      </c>
      <c r="O858" s="19" t="str">
        <f t="shared" si="13"/>
        <v>Order online</v>
      </c>
      <c r="P858" s="97" t="s">
        <v>68</v>
      </c>
      <c r="Q858" s="13" t="s">
        <v>2812</v>
      </c>
      <c r="R858" t="s">
        <v>2813</v>
      </c>
      <c r="S858" s="20">
        <v>0</v>
      </c>
      <c r="T858" s="21" t="s">
        <v>38</v>
      </c>
    </row>
    <row r="859" spans="1:20" x14ac:dyDescent="0.35">
      <c r="A859" s="96" t="s">
        <v>2814</v>
      </c>
      <c r="D859" s="13" t="s">
        <v>2815</v>
      </c>
      <c r="E859" s="13">
        <v>6</v>
      </c>
      <c r="F859" s="14">
        <v>0.7</v>
      </c>
      <c r="G859" s="13" t="s">
        <v>46</v>
      </c>
      <c r="H859" s="14">
        <v>40</v>
      </c>
      <c r="I859" s="15" t="s">
        <v>32</v>
      </c>
      <c r="J859" s="16">
        <v>82.5</v>
      </c>
      <c r="K859" s="16">
        <v>13.75</v>
      </c>
      <c r="L859" s="17" t="s">
        <v>368</v>
      </c>
      <c r="M859" s="163" t="str">
        <f>IFERROR(GETPIVOTDATA("Tot. Bottles",'- Ordine Aggregato -'!$A$1,"sku anker",A859),"")</f>
        <v/>
      </c>
      <c r="N859" s="18" t="s">
        <v>42</v>
      </c>
      <c r="O859" s="19" t="str">
        <f t="shared" si="13"/>
        <v>Order online</v>
      </c>
      <c r="P859" s="97" t="s">
        <v>68</v>
      </c>
      <c r="Q859" s="13" t="s">
        <v>2812</v>
      </c>
      <c r="R859" t="s">
        <v>2816</v>
      </c>
      <c r="S859" s="20">
        <v>0</v>
      </c>
      <c r="T859" s="21" t="s">
        <v>38</v>
      </c>
    </row>
    <row r="860" spans="1:20" x14ac:dyDescent="0.35">
      <c r="A860" s="96" t="s">
        <v>2817</v>
      </c>
      <c r="B860" s="96"/>
      <c r="C860" s="96"/>
      <c r="D860" s="13" t="s">
        <v>2818</v>
      </c>
      <c r="E860" s="13">
        <v>3</v>
      </c>
      <c r="F860" s="14">
        <v>0.7</v>
      </c>
      <c r="G860" s="13" t="s">
        <v>46</v>
      </c>
      <c r="H860" s="14">
        <v>40</v>
      </c>
      <c r="I860" s="15" t="s">
        <v>32</v>
      </c>
      <c r="J860" s="16">
        <v>45.75</v>
      </c>
      <c r="K860" s="16">
        <v>15.25</v>
      </c>
      <c r="L860" s="17" t="s">
        <v>478</v>
      </c>
      <c r="M860" s="163" t="str">
        <f>IFERROR(GETPIVOTDATA("Tot. Bottles",'- Ordine Aggregato -'!$A$1,"sku anker",A860),"")</f>
        <v/>
      </c>
      <c r="N860" s="18" t="s">
        <v>42</v>
      </c>
      <c r="O860" s="19" t="str">
        <f t="shared" si="13"/>
        <v>Order online</v>
      </c>
      <c r="P860" s="97" t="s">
        <v>68</v>
      </c>
      <c r="Q860" s="13" t="s">
        <v>2813</v>
      </c>
      <c r="R860" t="s">
        <v>2819</v>
      </c>
      <c r="S860" s="20">
        <v>0</v>
      </c>
      <c r="T860" s="21" t="s">
        <v>38</v>
      </c>
    </row>
    <row r="861" spans="1:20" x14ac:dyDescent="0.35">
      <c r="A861" s="13" t="s">
        <v>2820</v>
      </c>
      <c r="B861" s="13"/>
      <c r="C861" s="13"/>
      <c r="D861" s="13" t="s">
        <v>2821</v>
      </c>
      <c r="E861" s="13">
        <v>6</v>
      </c>
      <c r="F861" s="14">
        <v>0.7</v>
      </c>
      <c r="G861" s="13" t="s">
        <v>14874</v>
      </c>
      <c r="H861" s="14">
        <v>37.5</v>
      </c>
      <c r="I861" s="15" t="s">
        <v>32</v>
      </c>
      <c r="J861" s="16">
        <v>82.5</v>
      </c>
      <c r="K861" s="16">
        <v>13.75</v>
      </c>
      <c r="L861" s="17" t="s">
        <v>1094</v>
      </c>
      <c r="M861" s="163" t="str">
        <f>IFERROR(GETPIVOTDATA("Tot. Bottles",'- Ordine Aggregato -'!$A$1,"sku anker",A861),"")</f>
        <v/>
      </c>
      <c r="N861" s="18" t="s">
        <v>67</v>
      </c>
      <c r="O861" s="19" t="str">
        <f t="shared" si="13"/>
        <v>Order online</v>
      </c>
      <c r="P861" s="97" t="s">
        <v>773</v>
      </c>
      <c r="Q861" s="13" t="s">
        <v>2822</v>
      </c>
      <c r="R861" t="s">
        <v>2823</v>
      </c>
      <c r="S861" s="20">
        <v>13.75</v>
      </c>
      <c r="T861" s="21" t="s">
        <v>38</v>
      </c>
    </row>
    <row r="862" spans="1:20" x14ac:dyDescent="0.35">
      <c r="A862" s="13" t="s">
        <v>2824</v>
      </c>
      <c r="B862" s="13"/>
      <c r="C862" s="13"/>
      <c r="D862" s="13" t="s">
        <v>2825</v>
      </c>
      <c r="E862" s="13">
        <v>6</v>
      </c>
      <c r="F862" s="14">
        <v>0.7</v>
      </c>
      <c r="G862" s="13" t="s">
        <v>14873</v>
      </c>
      <c r="H862" s="14">
        <v>14.5</v>
      </c>
      <c r="I862" s="15" t="s">
        <v>32</v>
      </c>
      <c r="J862" s="16">
        <v>81</v>
      </c>
      <c r="K862" s="16">
        <v>13.5</v>
      </c>
      <c r="L862" s="17" t="s">
        <v>399</v>
      </c>
      <c r="M862" s="163" t="str">
        <f>IFERROR(GETPIVOTDATA("Tot. Bottles",'- Ordine Aggregato -'!$A$1,"sku anker",A862),"")</f>
        <v/>
      </c>
      <c r="N862" s="18" t="s">
        <v>42</v>
      </c>
      <c r="O862" s="19" t="str">
        <f t="shared" si="13"/>
        <v>Order online</v>
      </c>
      <c r="P862" s="97" t="s">
        <v>68</v>
      </c>
      <c r="Q862" s="13" t="s">
        <v>2826</v>
      </c>
      <c r="R862" t="s">
        <v>2827</v>
      </c>
      <c r="S862" s="20">
        <v>0</v>
      </c>
      <c r="T862" s="21" t="s">
        <v>38</v>
      </c>
    </row>
    <row r="863" spans="1:20" x14ac:dyDescent="0.35">
      <c r="A863" s="96" t="s">
        <v>2828</v>
      </c>
      <c r="D863" s="13" t="s">
        <v>2829</v>
      </c>
      <c r="E863" s="13">
        <v>6</v>
      </c>
      <c r="F863" s="14">
        <v>0.7</v>
      </c>
      <c r="G863" s="13" t="s">
        <v>14874</v>
      </c>
      <c r="H863" s="14">
        <v>37.5</v>
      </c>
      <c r="I863" s="15" t="s">
        <v>32</v>
      </c>
      <c r="J863" s="16">
        <v>81</v>
      </c>
      <c r="K863" s="16">
        <v>13.5</v>
      </c>
      <c r="L863" s="17" t="s">
        <v>66</v>
      </c>
      <c r="M863" s="163" t="str">
        <f>IFERROR(GETPIVOTDATA("Tot. Bottles",'- Ordine Aggregato -'!$A$1,"sku anker",A863),"")</f>
        <v/>
      </c>
      <c r="N863" s="18" t="s">
        <v>42</v>
      </c>
      <c r="O863" s="19" t="str">
        <f t="shared" si="13"/>
        <v>Order online</v>
      </c>
      <c r="P863" s="97" t="s">
        <v>68</v>
      </c>
      <c r="Q863" s="13" t="s">
        <v>2830</v>
      </c>
      <c r="R863" t="s">
        <v>2831</v>
      </c>
      <c r="S863" s="20">
        <v>0</v>
      </c>
      <c r="T863" s="21" t="s">
        <v>38</v>
      </c>
    </row>
    <row r="864" spans="1:20" x14ac:dyDescent="0.35">
      <c r="A864" s="96" t="s">
        <v>2832</v>
      </c>
      <c r="D864" s="13" t="s">
        <v>2833</v>
      </c>
      <c r="E864" s="13">
        <v>6</v>
      </c>
      <c r="F864" s="14">
        <v>0.7</v>
      </c>
      <c r="G864" s="13" t="s">
        <v>14874</v>
      </c>
      <c r="H864" s="14">
        <v>15</v>
      </c>
      <c r="I864" s="15" t="s">
        <v>32</v>
      </c>
      <c r="J864" s="16">
        <v>65.699999999999989</v>
      </c>
      <c r="K864" s="16">
        <v>10.95</v>
      </c>
      <c r="L864" s="17" t="s">
        <v>551</v>
      </c>
      <c r="M864" s="163" t="str">
        <f>IFERROR(GETPIVOTDATA("Tot. Bottles",'- Ordine Aggregato -'!$A$1,"sku anker",A864),"")</f>
        <v/>
      </c>
      <c r="N864" s="18" t="s">
        <v>34</v>
      </c>
      <c r="O864" s="19" t="str">
        <f t="shared" si="13"/>
        <v>Order online</v>
      </c>
      <c r="P864" s="97" t="s">
        <v>364</v>
      </c>
      <c r="Q864" s="13" t="s">
        <v>2834</v>
      </c>
      <c r="R864" t="s">
        <v>2835</v>
      </c>
      <c r="S864" s="20">
        <v>0</v>
      </c>
      <c r="T864" s="21" t="s">
        <v>38</v>
      </c>
    </row>
    <row r="865" spans="1:20" x14ac:dyDescent="0.35">
      <c r="A865" s="96" t="s">
        <v>2836</v>
      </c>
      <c r="D865" s="13" t="s">
        <v>2837</v>
      </c>
      <c r="E865" s="13">
        <v>6</v>
      </c>
      <c r="F865" s="14">
        <v>0.75</v>
      </c>
      <c r="G865" s="13" t="s">
        <v>46</v>
      </c>
      <c r="H865" s="14">
        <v>13</v>
      </c>
      <c r="I865" s="15" t="s">
        <v>32</v>
      </c>
      <c r="J865" s="16">
        <v>44.7</v>
      </c>
      <c r="K865" s="16">
        <v>7.45</v>
      </c>
      <c r="L865" s="17" t="s">
        <v>710</v>
      </c>
      <c r="M865" s="163" t="str">
        <f>IFERROR(GETPIVOTDATA("Tot. Bottles",'- Ordine Aggregato -'!$A$1,"sku anker",A865),"")</f>
        <v/>
      </c>
      <c r="N865" s="18" t="s">
        <v>42</v>
      </c>
      <c r="O865" s="19" t="str">
        <f t="shared" si="13"/>
        <v>Order online</v>
      </c>
      <c r="P865" s="97" t="s">
        <v>355</v>
      </c>
      <c r="Q865" s="13" t="s">
        <v>2838</v>
      </c>
      <c r="R865" t="s">
        <v>2839</v>
      </c>
      <c r="S865" s="20">
        <v>0</v>
      </c>
      <c r="T865" s="21" t="s">
        <v>38</v>
      </c>
    </row>
    <row r="866" spans="1:20" x14ac:dyDescent="0.35">
      <c r="A866" s="13" t="s">
        <v>2841</v>
      </c>
      <c r="B866" s="13"/>
      <c r="C866" s="13"/>
      <c r="D866" s="13" t="s">
        <v>2840</v>
      </c>
      <c r="E866" s="13">
        <v>6</v>
      </c>
      <c r="F866" s="14">
        <v>0.7</v>
      </c>
      <c r="G866" s="13" t="s">
        <v>31</v>
      </c>
      <c r="H866" s="14">
        <v>43</v>
      </c>
      <c r="I866" s="15" t="s">
        <v>32</v>
      </c>
      <c r="J866" s="16">
        <v>172.5</v>
      </c>
      <c r="K866" s="16">
        <v>28.75</v>
      </c>
      <c r="L866" s="17" t="s">
        <v>145</v>
      </c>
      <c r="M866" s="163" t="str">
        <f>IFERROR(GETPIVOTDATA("Tot. Bottles",'- Ordine Aggregato -'!$A$1,"sku anker",A866),"")</f>
        <v/>
      </c>
      <c r="N866" s="18" t="s">
        <v>34</v>
      </c>
      <c r="O866" s="19" t="str">
        <f t="shared" si="13"/>
        <v>Order online</v>
      </c>
      <c r="P866" s="97" t="s">
        <v>146</v>
      </c>
      <c r="Q866" s="13" t="s">
        <v>2842</v>
      </c>
      <c r="R866" t="s">
        <v>2843</v>
      </c>
      <c r="S866" s="20">
        <v>0</v>
      </c>
      <c r="T866" s="21" t="s">
        <v>38</v>
      </c>
    </row>
    <row r="867" spans="1:20" x14ac:dyDescent="0.35">
      <c r="A867" s="13" t="s">
        <v>2844</v>
      </c>
      <c r="B867" s="13"/>
      <c r="C867" s="13"/>
      <c r="D867" s="13" t="s">
        <v>2840</v>
      </c>
      <c r="E867" s="13">
        <v>6</v>
      </c>
      <c r="F867" s="14">
        <v>1</v>
      </c>
      <c r="G867" s="13" t="s">
        <v>14874</v>
      </c>
      <c r="H867" s="14">
        <v>43</v>
      </c>
      <c r="I867" s="15" t="s">
        <v>32</v>
      </c>
      <c r="J867" s="16">
        <v>255</v>
      </c>
      <c r="K867" s="16">
        <v>42.5</v>
      </c>
      <c r="L867" s="17" t="s">
        <v>145</v>
      </c>
      <c r="M867" s="163" t="str">
        <f>IFERROR(GETPIVOTDATA("Tot. Bottles",'- Ordine Aggregato -'!$A$1,"sku anker",A867),"")</f>
        <v/>
      </c>
      <c r="N867" s="18" t="s">
        <v>67</v>
      </c>
      <c r="O867" s="19" t="str">
        <f t="shared" si="13"/>
        <v>Order online</v>
      </c>
      <c r="P867" s="97" t="s">
        <v>146</v>
      </c>
      <c r="Q867" s="13" t="s">
        <v>2845</v>
      </c>
      <c r="R867" t="s">
        <v>2846</v>
      </c>
      <c r="S867" s="20">
        <v>42.5</v>
      </c>
      <c r="T867" s="21" t="s">
        <v>38</v>
      </c>
    </row>
    <row r="868" spans="1:20" x14ac:dyDescent="0.35">
      <c r="A868" s="13" t="s">
        <v>2847</v>
      </c>
      <c r="B868" s="13"/>
      <c r="C868" s="13"/>
      <c r="D868" s="13" t="s">
        <v>2848</v>
      </c>
      <c r="E868" s="13">
        <v>6</v>
      </c>
      <c r="F868" s="14">
        <v>0.7</v>
      </c>
      <c r="G868" s="13" t="s">
        <v>14873</v>
      </c>
      <c r="H868" s="14">
        <v>43</v>
      </c>
      <c r="I868" s="15" t="s">
        <v>32</v>
      </c>
      <c r="J868" s="16">
        <v>720</v>
      </c>
      <c r="K868" s="16">
        <v>120</v>
      </c>
      <c r="L868" s="17" t="s">
        <v>145</v>
      </c>
      <c r="M868" s="163" t="str">
        <f>IFERROR(GETPIVOTDATA("Tot. Bottles",'- Ordine Aggregato -'!$A$1,"sku anker",A868),"")</f>
        <v/>
      </c>
      <c r="N868" s="18" t="s">
        <v>34</v>
      </c>
      <c r="O868" s="19" t="str">
        <f t="shared" si="13"/>
        <v>Order online</v>
      </c>
      <c r="P868" s="97" t="s">
        <v>146</v>
      </c>
      <c r="Q868" s="13" t="s">
        <v>2849</v>
      </c>
      <c r="R868" t="s">
        <v>2850</v>
      </c>
      <c r="S868" s="20">
        <v>0</v>
      </c>
      <c r="T868" s="21" t="s">
        <v>38</v>
      </c>
    </row>
    <row r="869" spans="1:20" x14ac:dyDescent="0.35">
      <c r="A869" s="96" t="s">
        <v>2851</v>
      </c>
      <c r="D869" s="13" t="s">
        <v>2852</v>
      </c>
      <c r="E869" s="13">
        <v>6</v>
      </c>
      <c r="F869" s="14">
        <v>0.7</v>
      </c>
      <c r="G869" s="13" t="s">
        <v>14874</v>
      </c>
      <c r="H869" s="14">
        <v>43</v>
      </c>
      <c r="I869" s="15" t="s">
        <v>32</v>
      </c>
      <c r="J869" s="16">
        <v>291</v>
      </c>
      <c r="K869" s="16">
        <v>48.5</v>
      </c>
      <c r="L869" s="17" t="s">
        <v>145</v>
      </c>
      <c r="M869" s="163" t="str">
        <f>IFERROR(GETPIVOTDATA("Tot. Bottles",'- Ordine Aggregato -'!$A$1,"sku anker",A869),"")</f>
        <v/>
      </c>
      <c r="N869" s="18" t="s">
        <v>34</v>
      </c>
      <c r="O869" s="19" t="str">
        <f t="shared" si="13"/>
        <v>Order online</v>
      </c>
      <c r="P869" s="97" t="s">
        <v>146</v>
      </c>
      <c r="Q869" s="13" t="s">
        <v>2853</v>
      </c>
      <c r="R869" t="s">
        <v>2854</v>
      </c>
      <c r="S869" s="20">
        <v>0</v>
      </c>
      <c r="T869" s="21" t="s">
        <v>38</v>
      </c>
    </row>
    <row r="870" spans="1:20" x14ac:dyDescent="0.35">
      <c r="A870" s="96" t="s">
        <v>14856</v>
      </c>
      <c r="B870" s="96"/>
      <c r="C870" s="96"/>
      <c r="D870" s="13" t="s">
        <v>14857</v>
      </c>
      <c r="E870" s="13">
        <v>6</v>
      </c>
      <c r="F870" s="14">
        <v>0.7</v>
      </c>
      <c r="G870" s="13" t="s">
        <v>14874</v>
      </c>
      <c r="H870" s="14">
        <v>43</v>
      </c>
      <c r="I870" s="15" t="s">
        <v>32</v>
      </c>
      <c r="J870" s="16">
        <v>216.60000000000002</v>
      </c>
      <c r="K870" s="16">
        <v>36.1</v>
      </c>
      <c r="L870" s="17" t="s">
        <v>145</v>
      </c>
      <c r="M870" s="163" t="str">
        <f>IFERROR(GETPIVOTDATA("Tot. Bottles",'- Ordine Aggregato -'!$A$1,"sku anker",A870),"")</f>
        <v/>
      </c>
      <c r="N870" s="18" t="s">
        <v>42</v>
      </c>
      <c r="O870" s="19" t="str">
        <f t="shared" si="13"/>
        <v>Order online</v>
      </c>
      <c r="P870" s="97" t="s">
        <v>146</v>
      </c>
      <c r="Q870" s="13" t="s">
        <v>2853</v>
      </c>
      <c r="R870" t="s">
        <v>15152</v>
      </c>
      <c r="S870" s="20">
        <v>0</v>
      </c>
      <c r="T870" s="21" t="s">
        <v>38</v>
      </c>
    </row>
    <row r="871" spans="1:20" x14ac:dyDescent="0.35">
      <c r="A871" s="96" t="s">
        <v>2855</v>
      </c>
      <c r="D871" s="13" t="s">
        <v>2856</v>
      </c>
      <c r="E871" s="13">
        <v>6</v>
      </c>
      <c r="F871" s="14">
        <v>0.7</v>
      </c>
      <c r="G871" s="13" t="s">
        <v>31</v>
      </c>
      <c r="H871" s="14">
        <v>43</v>
      </c>
      <c r="I871" s="15" t="s">
        <v>32</v>
      </c>
      <c r="J871" s="16">
        <v>156</v>
      </c>
      <c r="K871" s="16">
        <v>26</v>
      </c>
      <c r="L871" s="17" t="s">
        <v>145</v>
      </c>
      <c r="M871" s="163" t="str">
        <f>IFERROR(GETPIVOTDATA("Tot. Bottles",'- Ordine Aggregato -'!$A$1,"sku anker",A871),"")</f>
        <v/>
      </c>
      <c r="N871" s="18" t="s">
        <v>67</v>
      </c>
      <c r="O871" s="19" t="str">
        <f t="shared" si="13"/>
        <v>Order online</v>
      </c>
      <c r="P871" s="97" t="s">
        <v>146</v>
      </c>
      <c r="Q871" s="13" t="s">
        <v>2857</v>
      </c>
      <c r="R871" t="s">
        <v>2858</v>
      </c>
      <c r="S871" s="20">
        <v>26</v>
      </c>
      <c r="T871" s="21" t="s">
        <v>38</v>
      </c>
    </row>
    <row r="872" spans="1:20" x14ac:dyDescent="0.35">
      <c r="A872" s="96" t="s">
        <v>2859</v>
      </c>
      <c r="B872" s="96"/>
      <c r="C872" s="96"/>
      <c r="D872" s="13" t="s">
        <v>2860</v>
      </c>
      <c r="E872" s="13">
        <v>6</v>
      </c>
      <c r="F872" s="14">
        <v>0.7</v>
      </c>
      <c r="G872" s="13" t="s">
        <v>14874</v>
      </c>
      <c r="H872" s="14">
        <v>41.8</v>
      </c>
      <c r="I872" s="15" t="s">
        <v>32</v>
      </c>
      <c r="J872" s="16">
        <v>75</v>
      </c>
      <c r="K872" s="16">
        <v>12.5</v>
      </c>
      <c r="L872" s="17" t="s">
        <v>368</v>
      </c>
      <c r="M872" s="163" t="str">
        <f>IFERROR(GETPIVOTDATA("Tot. Bottles",'- Ordine Aggregato -'!$A$1,"sku anker",A872),"")</f>
        <v/>
      </c>
      <c r="N872" s="18" t="s">
        <v>34</v>
      </c>
      <c r="O872" s="19" t="str">
        <f t="shared" si="13"/>
        <v>Order online</v>
      </c>
      <c r="P872" s="97" t="s">
        <v>146</v>
      </c>
      <c r="Q872" s="13" t="s">
        <v>2861</v>
      </c>
      <c r="R872" t="s">
        <v>2862</v>
      </c>
      <c r="S872" s="20">
        <v>0</v>
      </c>
      <c r="T872" s="21" t="s">
        <v>38</v>
      </c>
    </row>
    <row r="873" spans="1:20" x14ac:dyDescent="0.35">
      <c r="A873" s="96" t="s">
        <v>2863</v>
      </c>
      <c r="B873" s="96"/>
      <c r="C873" s="96"/>
      <c r="D873" s="13" t="s">
        <v>2864</v>
      </c>
      <c r="E873" s="13">
        <v>6</v>
      </c>
      <c r="F873" s="14">
        <v>0.7</v>
      </c>
      <c r="G873" s="13" t="s">
        <v>14874</v>
      </c>
      <c r="H873" s="14">
        <v>40</v>
      </c>
      <c r="I873" s="15" t="s">
        <v>32</v>
      </c>
      <c r="J873" s="16">
        <v>44.099999999999994</v>
      </c>
      <c r="K873" s="16">
        <v>7.35</v>
      </c>
      <c r="L873" s="17" t="s">
        <v>508</v>
      </c>
      <c r="M873" s="163" t="str">
        <f>IFERROR(GETPIVOTDATA("Tot. Bottles",'- Ordine Aggregato -'!$A$1,"sku anker",A873),"")</f>
        <v/>
      </c>
      <c r="N873" s="18" t="s">
        <v>42</v>
      </c>
      <c r="O873" s="19" t="str">
        <f t="shared" si="13"/>
        <v>Order online</v>
      </c>
      <c r="P873" s="97" t="s">
        <v>509</v>
      </c>
      <c r="Q873" s="13" t="s">
        <v>2865</v>
      </c>
      <c r="R873" t="s">
        <v>42</v>
      </c>
      <c r="S873" s="20">
        <v>0</v>
      </c>
      <c r="T873" s="21" t="s">
        <v>38</v>
      </c>
    </row>
    <row r="874" spans="1:20" x14ac:dyDescent="0.35">
      <c r="A874" s="96" t="s">
        <v>2866</v>
      </c>
      <c r="B874" s="96"/>
      <c r="C874" s="96"/>
      <c r="D874" s="13" t="s">
        <v>2867</v>
      </c>
      <c r="E874" s="13">
        <v>6</v>
      </c>
      <c r="F874" s="14">
        <v>0.7</v>
      </c>
      <c r="G874" s="13" t="s">
        <v>14874</v>
      </c>
      <c r="H874" s="14">
        <v>58.1</v>
      </c>
      <c r="I874" s="15" t="s">
        <v>32</v>
      </c>
      <c r="J874" s="16">
        <v>1890</v>
      </c>
      <c r="K874" s="16">
        <v>315</v>
      </c>
      <c r="L874" s="17" t="s">
        <v>145</v>
      </c>
      <c r="M874" s="163" t="str">
        <f>IFERROR(GETPIVOTDATA("Tot. Bottles",'- Ordine Aggregato -'!$A$1,"sku anker",A874),"")</f>
        <v/>
      </c>
      <c r="N874" s="18" t="s">
        <v>42</v>
      </c>
      <c r="O874" s="19" t="str">
        <f t="shared" si="13"/>
        <v>Order online</v>
      </c>
      <c r="P874" s="97" t="s">
        <v>146</v>
      </c>
      <c r="Q874" s="13" t="s">
        <v>2868</v>
      </c>
      <c r="R874" t="s">
        <v>2869</v>
      </c>
      <c r="S874" s="20">
        <v>0</v>
      </c>
      <c r="T874" s="21" t="s">
        <v>38</v>
      </c>
    </row>
    <row r="875" spans="1:20" x14ac:dyDescent="0.35">
      <c r="A875" s="13" t="s">
        <v>2870</v>
      </c>
      <c r="B875" s="13"/>
      <c r="C875" s="13"/>
      <c r="D875" s="13" t="s">
        <v>2871</v>
      </c>
      <c r="E875" s="13">
        <v>12</v>
      </c>
      <c r="F875" s="14">
        <v>1</v>
      </c>
      <c r="G875" s="13" t="s">
        <v>46</v>
      </c>
      <c r="H875" s="14">
        <v>40</v>
      </c>
      <c r="I875" s="15" t="s">
        <v>32</v>
      </c>
      <c r="J875" s="16">
        <v>98.399999999999991</v>
      </c>
      <c r="K875" s="16">
        <v>8.1999999999999993</v>
      </c>
      <c r="L875" s="17" t="s">
        <v>104</v>
      </c>
      <c r="M875" s="163" t="str">
        <f>IFERROR(GETPIVOTDATA("Tot. Bottles",'- Ordine Aggregato -'!$A$1,"sku anker",A875),"")</f>
        <v/>
      </c>
      <c r="N875" s="18" t="s">
        <v>42</v>
      </c>
      <c r="O875" s="19" t="str">
        <f t="shared" si="13"/>
        <v>Order online</v>
      </c>
      <c r="P875" s="97" t="s">
        <v>773</v>
      </c>
      <c r="Q875" s="13" t="s">
        <v>2872</v>
      </c>
      <c r="R875" t="s">
        <v>2873</v>
      </c>
      <c r="S875" s="20">
        <v>0</v>
      </c>
      <c r="T875" s="21" t="s">
        <v>38</v>
      </c>
    </row>
    <row r="876" spans="1:20" x14ac:dyDescent="0.35">
      <c r="A876" s="96" t="s">
        <v>2874</v>
      </c>
      <c r="D876" s="13" t="s">
        <v>2875</v>
      </c>
      <c r="E876" s="13">
        <v>6</v>
      </c>
      <c r="F876" s="14">
        <v>0.7</v>
      </c>
      <c r="G876" s="13" t="s">
        <v>46</v>
      </c>
      <c r="H876" s="14">
        <v>40</v>
      </c>
      <c r="I876" s="15" t="s">
        <v>32</v>
      </c>
      <c r="J876" s="16">
        <v>28.799999999999997</v>
      </c>
      <c r="K876" s="16">
        <v>4.8</v>
      </c>
      <c r="L876" s="17" t="s">
        <v>104</v>
      </c>
      <c r="M876" s="163" t="str">
        <f>IFERROR(GETPIVOTDATA("Tot. Bottles",'- Ordine Aggregato -'!$A$1,"sku anker",A876),"")</f>
        <v/>
      </c>
      <c r="N876" s="18" t="s">
        <v>42</v>
      </c>
      <c r="O876" s="19" t="str">
        <f t="shared" si="13"/>
        <v>Order online</v>
      </c>
      <c r="P876" s="97" t="s">
        <v>2876</v>
      </c>
      <c r="Q876" s="13" t="s">
        <v>2877</v>
      </c>
      <c r="R876" t="s">
        <v>2878</v>
      </c>
      <c r="S876" s="20">
        <v>0</v>
      </c>
      <c r="T876" s="21" t="s">
        <v>38</v>
      </c>
    </row>
    <row r="877" spans="1:20" x14ac:dyDescent="0.35">
      <c r="A877" s="96" t="s">
        <v>2879</v>
      </c>
      <c r="D877" s="13" t="s">
        <v>2880</v>
      </c>
      <c r="E877" s="13">
        <v>12</v>
      </c>
      <c r="F877" s="14">
        <v>1</v>
      </c>
      <c r="G877" s="13" t="s">
        <v>46</v>
      </c>
      <c r="H877" s="14">
        <v>40</v>
      </c>
      <c r="I877" s="15" t="s">
        <v>32</v>
      </c>
      <c r="J877" s="16">
        <v>68.400000000000006</v>
      </c>
      <c r="K877" s="16">
        <v>5.7</v>
      </c>
      <c r="L877" s="17" t="s">
        <v>104</v>
      </c>
      <c r="M877" s="163" t="str">
        <f>IFERROR(GETPIVOTDATA("Tot. Bottles",'- Ordine Aggregato -'!$A$1,"sku anker",A877),"")</f>
        <v/>
      </c>
      <c r="N877" s="18" t="s">
        <v>42</v>
      </c>
      <c r="O877" s="19" t="str">
        <f t="shared" si="13"/>
        <v>Order online</v>
      </c>
      <c r="P877" s="97" t="s">
        <v>1060</v>
      </c>
      <c r="Q877" s="13" t="s">
        <v>2881</v>
      </c>
      <c r="R877" t="s">
        <v>2882</v>
      </c>
      <c r="S877" s="20">
        <v>0</v>
      </c>
      <c r="T877" s="21" t="s">
        <v>38</v>
      </c>
    </row>
    <row r="878" spans="1:20" x14ac:dyDescent="0.35">
      <c r="A878" s="96" t="s">
        <v>2883</v>
      </c>
      <c r="B878" s="96"/>
      <c r="C878" s="96"/>
      <c r="D878" s="13" t="s">
        <v>2884</v>
      </c>
      <c r="E878" s="13">
        <v>6</v>
      </c>
      <c r="F878" s="14">
        <v>0.7</v>
      </c>
      <c r="G878" s="13" t="s">
        <v>46</v>
      </c>
      <c r="H878" s="14">
        <v>25</v>
      </c>
      <c r="I878" s="15" t="s">
        <v>32</v>
      </c>
      <c r="J878" s="16">
        <v>53.699999999999996</v>
      </c>
      <c r="K878" s="16">
        <v>8.9499999999999993</v>
      </c>
      <c r="L878" s="17" t="s">
        <v>1134</v>
      </c>
      <c r="M878" s="163" t="str">
        <f>IFERROR(GETPIVOTDATA("Tot. Bottles",'- Ordine Aggregato -'!$A$1,"sku anker",A878),"")</f>
        <v/>
      </c>
      <c r="N878" s="18" t="s">
        <v>34</v>
      </c>
      <c r="O878" s="19" t="str">
        <f t="shared" si="13"/>
        <v>Order online</v>
      </c>
      <c r="P878" s="97" t="s">
        <v>773</v>
      </c>
      <c r="Q878" s="13" t="s">
        <v>2885</v>
      </c>
      <c r="R878" t="s">
        <v>2886</v>
      </c>
      <c r="S878" s="20">
        <v>0</v>
      </c>
      <c r="T878" s="21" t="s">
        <v>38</v>
      </c>
    </row>
    <row r="879" spans="1:20" x14ac:dyDescent="0.35">
      <c r="A879" s="96" t="s">
        <v>2887</v>
      </c>
      <c r="B879" s="96"/>
      <c r="C879" s="96"/>
      <c r="D879" s="13" t="s">
        <v>2888</v>
      </c>
      <c r="E879" s="13">
        <v>6</v>
      </c>
      <c r="F879" s="14">
        <v>0.7</v>
      </c>
      <c r="G879" s="13" t="s">
        <v>46</v>
      </c>
      <c r="H879" s="14">
        <v>35</v>
      </c>
      <c r="I879" s="15" t="s">
        <v>32</v>
      </c>
      <c r="J879" s="16">
        <v>30</v>
      </c>
      <c r="K879" s="16">
        <v>5</v>
      </c>
      <c r="L879" s="17" t="s">
        <v>104</v>
      </c>
      <c r="M879" s="163" t="str">
        <f>IFERROR(GETPIVOTDATA("Tot. Bottles",'- Ordine Aggregato -'!$A$1,"sku anker",A879),"")</f>
        <v/>
      </c>
      <c r="N879" s="18" t="s">
        <v>42</v>
      </c>
      <c r="O879" s="19" t="str">
        <f t="shared" si="13"/>
        <v>Order online</v>
      </c>
      <c r="P879" s="97" t="s">
        <v>355</v>
      </c>
      <c r="Q879" s="13" t="s">
        <v>2889</v>
      </c>
      <c r="R879" t="s">
        <v>2890</v>
      </c>
      <c r="S879" s="20">
        <v>0</v>
      </c>
      <c r="T879" s="21" t="s">
        <v>38</v>
      </c>
    </row>
    <row r="880" spans="1:20" x14ac:dyDescent="0.35">
      <c r="A880" s="13" t="s">
        <v>2891</v>
      </c>
      <c r="B880" s="13"/>
      <c r="C880" s="13"/>
      <c r="D880" s="13" t="s">
        <v>2888</v>
      </c>
      <c r="E880" s="13">
        <v>12</v>
      </c>
      <c r="F880" s="14">
        <v>1</v>
      </c>
      <c r="G880" s="13" t="s">
        <v>46</v>
      </c>
      <c r="H880" s="14">
        <v>35</v>
      </c>
      <c r="I880" s="15" t="s">
        <v>32</v>
      </c>
      <c r="J880" s="16">
        <v>78</v>
      </c>
      <c r="K880" s="16">
        <v>6.5</v>
      </c>
      <c r="L880" s="17" t="s">
        <v>104</v>
      </c>
      <c r="M880" s="163" t="str">
        <f>IFERROR(GETPIVOTDATA("Tot. Bottles",'- Ordine Aggregato -'!$A$1,"sku anker",A880),"")</f>
        <v/>
      </c>
      <c r="N880" s="18" t="s">
        <v>67</v>
      </c>
      <c r="O880" s="19" t="str">
        <f t="shared" si="13"/>
        <v>Order online</v>
      </c>
      <c r="P880" s="97" t="s">
        <v>1060</v>
      </c>
      <c r="Q880" s="13" t="s">
        <v>2892</v>
      </c>
      <c r="R880" t="s">
        <v>2893</v>
      </c>
      <c r="S880" s="20">
        <v>6.5</v>
      </c>
      <c r="T880" s="21" t="s">
        <v>38</v>
      </c>
    </row>
    <row r="881" spans="1:20" x14ac:dyDescent="0.35">
      <c r="A881" s="96" t="s">
        <v>2894</v>
      </c>
      <c r="B881" s="96"/>
      <c r="C881" s="96"/>
      <c r="D881" s="13" t="s">
        <v>2888</v>
      </c>
      <c r="E881" s="13">
        <v>6</v>
      </c>
      <c r="F881" s="14">
        <v>1</v>
      </c>
      <c r="G881" s="13" t="s">
        <v>46</v>
      </c>
      <c r="H881" s="14">
        <v>35</v>
      </c>
      <c r="I881" s="15" t="s">
        <v>32</v>
      </c>
      <c r="J881" s="16">
        <v>39</v>
      </c>
      <c r="K881" s="16">
        <v>6.5</v>
      </c>
      <c r="L881" s="17" t="s">
        <v>104</v>
      </c>
      <c r="M881" s="163" t="str">
        <f>IFERROR(GETPIVOTDATA("Tot. Bottles",'- Ordine Aggregato -'!$A$1,"sku anker",A881),"")</f>
        <v/>
      </c>
      <c r="N881" s="18" t="s">
        <v>67</v>
      </c>
      <c r="O881" s="19" t="str">
        <f t="shared" si="13"/>
        <v>Order online</v>
      </c>
      <c r="P881" s="97" t="s">
        <v>355</v>
      </c>
      <c r="Q881" s="13" t="s">
        <v>2892</v>
      </c>
      <c r="R881" t="s">
        <v>2895</v>
      </c>
      <c r="S881" s="20">
        <v>6.5</v>
      </c>
      <c r="T881" s="21" t="s">
        <v>38</v>
      </c>
    </row>
    <row r="882" spans="1:20" x14ac:dyDescent="0.35">
      <c r="A882" s="96" t="s">
        <v>15153</v>
      </c>
      <c r="D882" s="13" t="s">
        <v>15154</v>
      </c>
      <c r="E882" s="13">
        <v>4</v>
      </c>
      <c r="F882" s="14">
        <v>3</v>
      </c>
      <c r="G882" s="13" t="s">
        <v>14874</v>
      </c>
      <c r="H882" s="14">
        <v>35</v>
      </c>
      <c r="I882" s="15" t="s">
        <v>32</v>
      </c>
      <c r="J882" s="16">
        <v>118</v>
      </c>
      <c r="K882" s="16">
        <v>29.5</v>
      </c>
      <c r="L882" s="17" t="s">
        <v>104</v>
      </c>
      <c r="M882" s="163" t="str">
        <f>IFERROR(GETPIVOTDATA("Tot. Bottles",'- Ordine Aggregato -'!$A$1,"sku anker",A882),"")</f>
        <v/>
      </c>
      <c r="N882" s="18" t="s">
        <v>34</v>
      </c>
      <c r="O882" s="19" t="str">
        <f t="shared" si="13"/>
        <v>Order online</v>
      </c>
      <c r="P882" s="97" t="s">
        <v>1060</v>
      </c>
      <c r="Q882" s="13" t="s">
        <v>2905</v>
      </c>
      <c r="R882" t="s">
        <v>2906</v>
      </c>
      <c r="S882" s="20">
        <v>0</v>
      </c>
      <c r="T882" s="21" t="s">
        <v>38</v>
      </c>
    </row>
    <row r="883" spans="1:20" x14ac:dyDescent="0.35">
      <c r="A883" s="96" t="s">
        <v>2896</v>
      </c>
      <c r="D883" s="13" t="s">
        <v>2897</v>
      </c>
      <c r="E883" s="13">
        <v>6</v>
      </c>
      <c r="F883" s="14">
        <v>1.5</v>
      </c>
      <c r="G883" s="13" t="s">
        <v>14874</v>
      </c>
      <c r="H883" s="14">
        <v>35</v>
      </c>
      <c r="I883" s="15" t="s">
        <v>32</v>
      </c>
      <c r="J883" s="16">
        <v>64.199999999999989</v>
      </c>
      <c r="K883" s="16">
        <v>10.7</v>
      </c>
      <c r="L883" s="17" t="s">
        <v>104</v>
      </c>
      <c r="M883" s="163" t="str">
        <f>IFERROR(GETPIVOTDATA("Tot. Bottles",'- Ordine Aggregato -'!$A$1,"sku anker",A883),"")</f>
        <v/>
      </c>
      <c r="N883" s="18" t="s">
        <v>42</v>
      </c>
      <c r="O883" s="19" t="str">
        <f t="shared" si="13"/>
        <v>Order online</v>
      </c>
      <c r="P883" s="97" t="s">
        <v>146</v>
      </c>
      <c r="Q883" s="13" t="s">
        <v>2898</v>
      </c>
      <c r="R883" t="s">
        <v>2899</v>
      </c>
      <c r="S883" s="20">
        <v>0</v>
      </c>
      <c r="T883" s="21" t="s">
        <v>38</v>
      </c>
    </row>
    <row r="884" spans="1:20" x14ac:dyDescent="0.35">
      <c r="A884" s="96" t="s">
        <v>2900</v>
      </c>
      <c r="D884" s="13" t="s">
        <v>2901</v>
      </c>
      <c r="E884" s="13">
        <v>48</v>
      </c>
      <c r="F884" s="14">
        <v>0.2</v>
      </c>
      <c r="G884" s="13" t="s">
        <v>14874</v>
      </c>
      <c r="H884" s="14">
        <v>35</v>
      </c>
      <c r="I884" s="15" t="s">
        <v>32</v>
      </c>
      <c r="J884" s="16">
        <v>134.39999999999998</v>
      </c>
      <c r="K884" s="16">
        <v>2.8</v>
      </c>
      <c r="L884" s="17" t="s">
        <v>104</v>
      </c>
      <c r="M884" s="163" t="str">
        <f>IFERROR(GETPIVOTDATA("Tot. Bottles",'- Ordine Aggregato -'!$A$1,"sku anker",A884),"")</f>
        <v/>
      </c>
      <c r="N884" s="18" t="s">
        <v>42</v>
      </c>
      <c r="O884" s="19" t="str">
        <f t="shared" si="13"/>
        <v>Order online</v>
      </c>
      <c r="P884" s="97" t="s">
        <v>773</v>
      </c>
      <c r="Q884" s="13" t="s">
        <v>2902</v>
      </c>
      <c r="R884" t="s">
        <v>2903</v>
      </c>
      <c r="S884" s="20">
        <v>0</v>
      </c>
      <c r="T884" s="21" t="s">
        <v>38</v>
      </c>
    </row>
    <row r="885" spans="1:20" x14ac:dyDescent="0.35">
      <c r="A885" s="13" t="s">
        <v>2904</v>
      </c>
      <c r="B885" s="13"/>
      <c r="C885" s="13"/>
      <c r="D885" s="13" t="s">
        <v>2901</v>
      </c>
      <c r="E885" s="13">
        <v>4</v>
      </c>
      <c r="F885" s="14">
        <v>3</v>
      </c>
      <c r="G885" s="13" t="s">
        <v>46</v>
      </c>
      <c r="H885" s="14">
        <v>35</v>
      </c>
      <c r="I885" s="15" t="s">
        <v>32</v>
      </c>
      <c r="J885" s="16">
        <v>118</v>
      </c>
      <c r="K885" s="16">
        <v>29.5</v>
      </c>
      <c r="L885" s="17" t="s">
        <v>104</v>
      </c>
      <c r="M885" s="163" t="str">
        <f>IFERROR(GETPIVOTDATA("Tot. Bottles",'- Ordine Aggregato -'!$A$1,"sku anker",A885),"")</f>
        <v/>
      </c>
      <c r="N885" s="18" t="s">
        <v>34</v>
      </c>
      <c r="O885" s="19" t="str">
        <f t="shared" si="13"/>
        <v>Order online</v>
      </c>
      <c r="P885" s="97" t="s">
        <v>2876</v>
      </c>
      <c r="Q885" s="13" t="s">
        <v>2905</v>
      </c>
      <c r="R885" t="s">
        <v>2906</v>
      </c>
      <c r="S885" s="20">
        <v>0</v>
      </c>
      <c r="T885" s="21" t="s">
        <v>38</v>
      </c>
    </row>
    <row r="886" spans="1:20" x14ac:dyDescent="0.35">
      <c r="A886" s="96" t="s">
        <v>15155</v>
      </c>
      <c r="D886" s="13" t="s">
        <v>15156</v>
      </c>
      <c r="E886" s="13">
        <v>6</v>
      </c>
      <c r="F886" s="14">
        <v>0.7</v>
      </c>
      <c r="G886" s="13" t="s">
        <v>46</v>
      </c>
      <c r="H886" s="14">
        <v>0</v>
      </c>
      <c r="I886" s="15" t="s">
        <v>32</v>
      </c>
      <c r="J886" s="16">
        <v>67.5</v>
      </c>
      <c r="K886" s="16">
        <v>11.25</v>
      </c>
      <c r="L886" s="17" t="s">
        <v>2503</v>
      </c>
      <c r="M886" s="163" t="str">
        <f>IFERROR(GETPIVOTDATA("Tot. Bottles",'- Ordine Aggregato -'!$A$1,"sku anker",A886),"")</f>
        <v/>
      </c>
      <c r="N886" s="18" t="s">
        <v>42</v>
      </c>
      <c r="O886" s="19" t="str">
        <f t="shared" si="13"/>
        <v>Order online</v>
      </c>
      <c r="P886" s="97" t="s">
        <v>773</v>
      </c>
      <c r="Q886" s="13" t="s">
        <v>15157</v>
      </c>
      <c r="R886" t="s">
        <v>15158</v>
      </c>
      <c r="S886" s="20">
        <v>0</v>
      </c>
      <c r="T886" s="21" t="s">
        <v>38</v>
      </c>
    </row>
    <row r="887" spans="1:20" x14ac:dyDescent="0.35">
      <c r="A887" s="96" t="s">
        <v>2907</v>
      </c>
      <c r="D887" s="13" t="s">
        <v>2908</v>
      </c>
      <c r="E887" s="13">
        <v>6</v>
      </c>
      <c r="F887" s="14">
        <v>0.7</v>
      </c>
      <c r="G887" s="13" t="s">
        <v>14874</v>
      </c>
      <c r="H887" s="14">
        <v>25</v>
      </c>
      <c r="I887" s="15" t="s">
        <v>32</v>
      </c>
      <c r="J887" s="16">
        <v>39</v>
      </c>
      <c r="K887" s="16">
        <v>6.5</v>
      </c>
      <c r="L887" s="17" t="s">
        <v>1134</v>
      </c>
      <c r="M887" s="163" t="str">
        <f>IFERROR(GETPIVOTDATA("Tot. Bottles",'- Ordine Aggregato -'!$A$1,"sku anker",A887),"")</f>
        <v/>
      </c>
      <c r="N887" s="18" t="s">
        <v>67</v>
      </c>
      <c r="O887" s="19" t="str">
        <f t="shared" si="13"/>
        <v>Order online</v>
      </c>
      <c r="P887" s="97" t="s">
        <v>773</v>
      </c>
      <c r="Q887" s="13" t="s">
        <v>2909</v>
      </c>
      <c r="R887" t="s">
        <v>2910</v>
      </c>
      <c r="S887" s="20">
        <v>6.5</v>
      </c>
      <c r="T887" s="21" t="s">
        <v>38</v>
      </c>
    </row>
    <row r="888" spans="1:20" x14ac:dyDescent="0.35">
      <c r="A888" s="96" t="s">
        <v>2911</v>
      </c>
      <c r="B888" s="96"/>
      <c r="C888" s="96"/>
      <c r="D888" s="13" t="s">
        <v>2912</v>
      </c>
      <c r="E888" s="13">
        <v>6</v>
      </c>
      <c r="F888" s="14">
        <v>0.7</v>
      </c>
      <c r="G888" s="13" t="s">
        <v>46</v>
      </c>
      <c r="H888" s="14">
        <v>37.5</v>
      </c>
      <c r="I888" s="15" t="s">
        <v>32</v>
      </c>
      <c r="J888" s="16">
        <v>27.900000000000002</v>
      </c>
      <c r="K888" s="16">
        <v>4.6500000000000004</v>
      </c>
      <c r="L888" s="17" t="s">
        <v>1094</v>
      </c>
      <c r="M888" s="163" t="str">
        <f>IFERROR(GETPIVOTDATA("Tot. Bottles",'- Ordine Aggregato -'!$A$1,"sku anker",A888),"")</f>
        <v/>
      </c>
      <c r="N888" s="18" t="s">
        <v>42</v>
      </c>
      <c r="O888" s="19" t="str">
        <f t="shared" si="13"/>
        <v>Order online</v>
      </c>
      <c r="P888" s="97" t="s">
        <v>773</v>
      </c>
      <c r="Q888" s="13" t="s">
        <v>2913</v>
      </c>
      <c r="R888" t="s">
        <v>2914</v>
      </c>
      <c r="S888" s="20">
        <v>0</v>
      </c>
      <c r="T888" s="21" t="s">
        <v>38</v>
      </c>
    </row>
    <row r="889" spans="1:20" x14ac:dyDescent="0.35">
      <c r="A889" s="96" t="s">
        <v>2915</v>
      </c>
      <c r="B889" s="96"/>
      <c r="C889" s="96"/>
      <c r="D889" s="13" t="s">
        <v>2912</v>
      </c>
      <c r="E889" s="13">
        <v>6</v>
      </c>
      <c r="F889" s="14">
        <v>1</v>
      </c>
      <c r="G889" s="13" t="s">
        <v>46</v>
      </c>
      <c r="H889" s="14">
        <v>37.5</v>
      </c>
      <c r="I889" s="15" t="s">
        <v>32</v>
      </c>
      <c r="J889" s="16">
        <v>35.400000000000006</v>
      </c>
      <c r="K889" s="16">
        <v>5.9</v>
      </c>
      <c r="L889" s="17" t="s">
        <v>1094</v>
      </c>
      <c r="M889" s="163" t="str">
        <f>IFERROR(GETPIVOTDATA("Tot. Bottles",'- Ordine Aggregato -'!$A$1,"sku anker",A889),"")</f>
        <v/>
      </c>
      <c r="N889" s="18" t="s">
        <v>42</v>
      </c>
      <c r="O889" s="19" t="str">
        <f t="shared" si="13"/>
        <v>Order online</v>
      </c>
      <c r="P889" s="97" t="s">
        <v>773</v>
      </c>
      <c r="Q889" s="13" t="s">
        <v>2916</v>
      </c>
      <c r="R889" t="s">
        <v>2917</v>
      </c>
      <c r="S889" s="20">
        <v>0</v>
      </c>
      <c r="T889" s="21" t="s">
        <v>38</v>
      </c>
    </row>
    <row r="890" spans="1:20" x14ac:dyDescent="0.35">
      <c r="A890" s="96" t="s">
        <v>2918</v>
      </c>
      <c r="B890" s="96"/>
      <c r="C890" s="96"/>
      <c r="D890" s="13" t="s">
        <v>2919</v>
      </c>
      <c r="E890" s="13">
        <v>6</v>
      </c>
      <c r="F890" s="14">
        <v>0.7</v>
      </c>
      <c r="G890" s="13" t="s">
        <v>31</v>
      </c>
      <c r="H890" s="14">
        <v>37.5</v>
      </c>
      <c r="I890" s="15" t="s">
        <v>32</v>
      </c>
      <c r="J890" s="16">
        <v>12.600000000000001</v>
      </c>
      <c r="K890" s="16">
        <v>2.1</v>
      </c>
      <c r="L890" s="17" t="s">
        <v>368</v>
      </c>
      <c r="M890" s="163" t="str">
        <f>IFERROR(GETPIVOTDATA("Tot. Bottles",'- Ordine Aggregato -'!$A$1,"sku anker",A890),"")</f>
        <v/>
      </c>
      <c r="N890" s="18" t="s">
        <v>42</v>
      </c>
      <c r="O890" s="19" t="str">
        <f t="shared" si="13"/>
        <v>Order online</v>
      </c>
      <c r="P890" s="97" t="s">
        <v>225</v>
      </c>
      <c r="Q890" s="13" t="s">
        <v>2920</v>
      </c>
      <c r="R890" t="s">
        <v>2921</v>
      </c>
      <c r="S890" s="20">
        <v>0</v>
      </c>
      <c r="T890" s="21" t="s">
        <v>38</v>
      </c>
    </row>
    <row r="891" spans="1:20" x14ac:dyDescent="0.35">
      <c r="A891" s="96" t="s">
        <v>2922</v>
      </c>
      <c r="D891" s="13" t="s">
        <v>2923</v>
      </c>
      <c r="E891" s="13">
        <v>4</v>
      </c>
      <c r="F891" s="14">
        <v>0.7</v>
      </c>
      <c r="G891" s="13" t="s">
        <v>14874</v>
      </c>
      <c r="H891" s="14">
        <v>40</v>
      </c>
      <c r="I891" s="15" t="s">
        <v>32</v>
      </c>
      <c r="J891" s="16">
        <v>48.4</v>
      </c>
      <c r="K891" s="16">
        <v>12.1</v>
      </c>
      <c r="L891" s="17" t="s">
        <v>104</v>
      </c>
      <c r="M891" s="163" t="str">
        <f>IFERROR(GETPIVOTDATA("Tot. Bottles",'- Ordine Aggregato -'!$A$1,"sku anker",A891),"")</f>
        <v/>
      </c>
      <c r="N891" s="18" t="s">
        <v>42</v>
      </c>
      <c r="O891" s="19" t="str">
        <f t="shared" si="13"/>
        <v>Order online</v>
      </c>
      <c r="P891" s="97" t="s">
        <v>2924</v>
      </c>
      <c r="Q891" s="13" t="s">
        <v>2925</v>
      </c>
      <c r="R891" t="s">
        <v>2926</v>
      </c>
      <c r="S891" s="20">
        <v>0</v>
      </c>
      <c r="T891" s="21" t="s">
        <v>38</v>
      </c>
    </row>
    <row r="892" spans="1:20" x14ac:dyDescent="0.35">
      <c r="A892" s="13" t="s">
        <v>2927</v>
      </c>
      <c r="B892" s="13"/>
      <c r="C892" s="13"/>
      <c r="D892" s="13" t="s">
        <v>2928</v>
      </c>
      <c r="E892" s="13">
        <v>4</v>
      </c>
      <c r="F892" s="14">
        <v>0.7</v>
      </c>
      <c r="G892" s="13" t="s">
        <v>46</v>
      </c>
      <c r="H892" s="14">
        <v>40</v>
      </c>
      <c r="I892" s="15" t="s">
        <v>32</v>
      </c>
      <c r="J892" s="16">
        <v>48.4</v>
      </c>
      <c r="K892" s="16">
        <v>12.1</v>
      </c>
      <c r="L892" s="17" t="s">
        <v>104</v>
      </c>
      <c r="M892" s="163" t="str">
        <f>IFERROR(GETPIVOTDATA("Tot. Bottles",'- Ordine Aggregato -'!$A$1,"sku anker",A892),"")</f>
        <v/>
      </c>
      <c r="N892" s="18" t="s">
        <v>42</v>
      </c>
      <c r="O892" s="19" t="str">
        <f t="shared" si="13"/>
        <v>Order online</v>
      </c>
      <c r="P892" s="97" t="s">
        <v>2924</v>
      </c>
      <c r="Q892" s="13" t="s">
        <v>2929</v>
      </c>
      <c r="R892" t="s">
        <v>2930</v>
      </c>
      <c r="S892" s="20">
        <v>0</v>
      </c>
      <c r="T892" s="21" t="s">
        <v>38</v>
      </c>
    </row>
    <row r="893" spans="1:20" x14ac:dyDescent="0.35">
      <c r="A893" s="96" t="s">
        <v>2931</v>
      </c>
      <c r="B893" s="96"/>
      <c r="C893" s="96"/>
      <c r="D893" s="13" t="s">
        <v>2932</v>
      </c>
      <c r="E893" s="13">
        <v>6</v>
      </c>
      <c r="F893" s="14">
        <v>0.5</v>
      </c>
      <c r="G893" s="13" t="s">
        <v>31</v>
      </c>
      <c r="H893" s="14">
        <v>24</v>
      </c>
      <c r="I893" s="15" t="s">
        <v>32</v>
      </c>
      <c r="J893" s="16">
        <v>73.5</v>
      </c>
      <c r="K893" s="16">
        <v>12.25</v>
      </c>
      <c r="L893" s="17" t="s">
        <v>66</v>
      </c>
      <c r="M893" s="163" t="str">
        <f>IFERROR(GETPIVOTDATA("Tot. Bottles",'- Ordine Aggregato -'!$A$1,"sku anker",A893),"")</f>
        <v/>
      </c>
      <c r="N893" s="18" t="s">
        <v>42</v>
      </c>
      <c r="O893" s="19" t="str">
        <f t="shared" si="13"/>
        <v>Order online</v>
      </c>
      <c r="P893" s="97" t="s">
        <v>68</v>
      </c>
      <c r="Q893" s="13" t="s">
        <v>2933</v>
      </c>
      <c r="R893" t="s">
        <v>2934</v>
      </c>
      <c r="S893" s="20">
        <v>0</v>
      </c>
      <c r="T893" s="21" t="s">
        <v>38</v>
      </c>
    </row>
    <row r="894" spans="1:20" x14ac:dyDescent="0.35">
      <c r="A894" s="13" t="s">
        <v>2935</v>
      </c>
      <c r="B894" s="13"/>
      <c r="C894" s="13"/>
      <c r="D894" s="13" t="s">
        <v>2936</v>
      </c>
      <c r="E894" s="13">
        <v>6</v>
      </c>
      <c r="F894" s="14">
        <v>0.7</v>
      </c>
      <c r="G894" s="13" t="s">
        <v>31</v>
      </c>
      <c r="H894" s="14">
        <v>40</v>
      </c>
      <c r="I894" s="15" t="s">
        <v>32</v>
      </c>
      <c r="J894" s="16">
        <v>94.5</v>
      </c>
      <c r="K894" s="16">
        <v>15.75</v>
      </c>
      <c r="L894" s="17" t="s">
        <v>61</v>
      </c>
      <c r="M894" s="163" t="str">
        <f>IFERROR(GETPIVOTDATA("Tot. Bottles",'- Ordine Aggregato -'!$A$1,"sku anker",A894),"")</f>
        <v/>
      </c>
      <c r="N894" s="18" t="s">
        <v>42</v>
      </c>
      <c r="O894" s="19" t="str">
        <f t="shared" si="13"/>
        <v>Order online</v>
      </c>
      <c r="P894" s="97" t="s">
        <v>35</v>
      </c>
      <c r="Q894" s="13" t="s">
        <v>2937</v>
      </c>
      <c r="R894" t="s">
        <v>2938</v>
      </c>
      <c r="S894" s="20">
        <v>0</v>
      </c>
      <c r="T894" s="21" t="s">
        <v>38</v>
      </c>
    </row>
    <row r="895" spans="1:20" x14ac:dyDescent="0.35">
      <c r="A895" s="96" t="s">
        <v>2939</v>
      </c>
      <c r="D895" s="13" t="s">
        <v>2936</v>
      </c>
      <c r="E895" s="13">
        <v>6</v>
      </c>
      <c r="F895" s="14">
        <v>0.7</v>
      </c>
      <c r="G895" s="13" t="s">
        <v>46</v>
      </c>
      <c r="H895" s="14">
        <v>40</v>
      </c>
      <c r="I895" s="15" t="s">
        <v>32</v>
      </c>
      <c r="J895" s="16">
        <v>94.5</v>
      </c>
      <c r="K895" s="16">
        <v>15.75</v>
      </c>
      <c r="L895" s="17" t="s">
        <v>61</v>
      </c>
      <c r="M895" s="163" t="str">
        <f>IFERROR(GETPIVOTDATA("Tot. Bottles",'- Ordine Aggregato -'!$A$1,"sku anker",A895),"")</f>
        <v/>
      </c>
      <c r="N895" s="18" t="s">
        <v>42</v>
      </c>
      <c r="O895" s="19" t="str">
        <f t="shared" si="13"/>
        <v>Order online</v>
      </c>
      <c r="P895" s="97" t="s">
        <v>35</v>
      </c>
      <c r="Q895" s="13" t="s">
        <v>2940</v>
      </c>
      <c r="R895" t="s">
        <v>2941</v>
      </c>
      <c r="S895" s="20">
        <v>0</v>
      </c>
      <c r="T895" s="21" t="s">
        <v>38</v>
      </c>
    </row>
    <row r="896" spans="1:20" x14ac:dyDescent="0.35">
      <c r="A896" s="96" t="s">
        <v>2942</v>
      </c>
      <c r="D896" s="13" t="s">
        <v>2943</v>
      </c>
      <c r="E896" s="13">
        <v>6</v>
      </c>
      <c r="F896" s="14">
        <v>0.7</v>
      </c>
      <c r="G896" s="13" t="s">
        <v>14874</v>
      </c>
      <c r="H896" s="14">
        <v>40</v>
      </c>
      <c r="I896" s="15" t="s">
        <v>32</v>
      </c>
      <c r="J896" s="16">
        <v>183</v>
      </c>
      <c r="K896" s="16">
        <v>30.5</v>
      </c>
      <c r="L896" s="17" t="s">
        <v>145</v>
      </c>
      <c r="M896" s="163" t="str">
        <f>IFERROR(GETPIVOTDATA("Tot. Bottles",'- Ordine Aggregato -'!$A$1,"sku anker",A896),"")</f>
        <v/>
      </c>
      <c r="N896" s="18" t="s">
        <v>34</v>
      </c>
      <c r="O896" s="19" t="str">
        <f t="shared" si="13"/>
        <v>Order online</v>
      </c>
      <c r="P896" s="97" t="s">
        <v>146</v>
      </c>
      <c r="Q896" s="13" t="s">
        <v>2944</v>
      </c>
      <c r="R896" t="s">
        <v>2945</v>
      </c>
      <c r="S896" s="20">
        <v>0</v>
      </c>
      <c r="T896" s="21" t="s">
        <v>38</v>
      </c>
    </row>
    <row r="897" spans="1:20" x14ac:dyDescent="0.35">
      <c r="A897" s="96" t="s">
        <v>2946</v>
      </c>
      <c r="D897" s="13" t="s">
        <v>2947</v>
      </c>
      <c r="E897" s="13">
        <v>6</v>
      </c>
      <c r="F897" s="14">
        <v>0.7</v>
      </c>
      <c r="G897" s="13" t="s">
        <v>46</v>
      </c>
      <c r="H897" s="14">
        <v>55.5</v>
      </c>
      <c r="I897" s="15" t="s">
        <v>32</v>
      </c>
      <c r="J897" s="16">
        <v>599.70000000000005</v>
      </c>
      <c r="K897" s="16">
        <v>99.95</v>
      </c>
      <c r="L897" s="17" t="s">
        <v>145</v>
      </c>
      <c r="M897" s="163" t="str">
        <f>IFERROR(GETPIVOTDATA("Tot. Bottles",'- Ordine Aggregato -'!$A$1,"sku anker",A897),"")</f>
        <v/>
      </c>
      <c r="N897" s="18" t="s">
        <v>67</v>
      </c>
      <c r="O897" s="19" t="str">
        <f t="shared" si="13"/>
        <v>Order online</v>
      </c>
      <c r="P897" s="97" t="s">
        <v>146</v>
      </c>
      <c r="Q897" s="13" t="s">
        <v>2948</v>
      </c>
      <c r="R897" t="s">
        <v>2949</v>
      </c>
      <c r="S897" s="20">
        <v>99.95</v>
      </c>
      <c r="T897" s="21" t="s">
        <v>38</v>
      </c>
    </row>
    <row r="898" spans="1:20" x14ac:dyDescent="0.35">
      <c r="A898" s="96" t="s">
        <v>2950</v>
      </c>
      <c r="B898" s="96"/>
      <c r="C898" s="96"/>
      <c r="D898" s="13" t="s">
        <v>2947</v>
      </c>
      <c r="E898" s="13">
        <v>6</v>
      </c>
      <c r="F898" s="14">
        <v>0.7</v>
      </c>
      <c r="G898" s="13" t="s">
        <v>46</v>
      </c>
      <c r="H898" s="14">
        <v>55.5</v>
      </c>
      <c r="I898" s="15" t="s">
        <v>32</v>
      </c>
      <c r="J898" s="16">
        <v>525</v>
      </c>
      <c r="K898" s="16">
        <v>87.5</v>
      </c>
      <c r="L898" s="17" t="s">
        <v>145</v>
      </c>
      <c r="M898" s="163" t="str">
        <f>IFERROR(GETPIVOTDATA("Tot. Bottles",'- Ordine Aggregato -'!$A$1,"sku anker",A898),"")</f>
        <v/>
      </c>
      <c r="N898" s="18" t="s">
        <v>67</v>
      </c>
      <c r="O898" s="19" t="str">
        <f t="shared" si="13"/>
        <v>Order online</v>
      </c>
      <c r="P898" s="97" t="s">
        <v>146</v>
      </c>
      <c r="Q898" s="13" t="s">
        <v>2951</v>
      </c>
      <c r="R898" t="s">
        <v>2952</v>
      </c>
      <c r="S898" s="20">
        <v>87.5</v>
      </c>
      <c r="T898" s="21" t="s">
        <v>38</v>
      </c>
    </row>
    <row r="899" spans="1:20" x14ac:dyDescent="0.35">
      <c r="A899" s="96" t="s">
        <v>2953</v>
      </c>
      <c r="D899" s="13" t="s">
        <v>2954</v>
      </c>
      <c r="E899" s="13">
        <v>6</v>
      </c>
      <c r="F899" s="14">
        <v>0.7</v>
      </c>
      <c r="G899" s="13" t="s">
        <v>31</v>
      </c>
      <c r="H899" s="14">
        <v>40</v>
      </c>
      <c r="I899" s="15" t="s">
        <v>32</v>
      </c>
      <c r="J899" s="16">
        <v>252</v>
      </c>
      <c r="K899" s="16">
        <v>42</v>
      </c>
      <c r="L899" s="17" t="s">
        <v>145</v>
      </c>
      <c r="M899" s="163" t="str">
        <f>IFERROR(GETPIVOTDATA("Tot. Bottles",'- Ordine Aggregato -'!$A$1,"sku anker",A899),"")</f>
        <v/>
      </c>
      <c r="N899" s="18" t="s">
        <v>42</v>
      </c>
      <c r="O899" s="19" t="str">
        <f t="shared" si="13"/>
        <v>Order online</v>
      </c>
      <c r="P899" s="97" t="s">
        <v>146</v>
      </c>
      <c r="Q899" s="13" t="s">
        <v>2955</v>
      </c>
      <c r="R899" t="s">
        <v>2956</v>
      </c>
      <c r="S899" s="20">
        <v>0</v>
      </c>
      <c r="T899" s="21" t="s">
        <v>38</v>
      </c>
    </row>
    <row r="900" spans="1:20" x14ac:dyDescent="0.35">
      <c r="A900" s="13" t="s">
        <v>2957</v>
      </c>
      <c r="B900" s="13"/>
      <c r="C900" s="13"/>
      <c r="D900" s="13" t="s">
        <v>2958</v>
      </c>
      <c r="E900" s="13">
        <v>6</v>
      </c>
      <c r="F900" s="14">
        <v>0.7</v>
      </c>
      <c r="G900" s="13" t="s">
        <v>31</v>
      </c>
      <c r="H900" s="14">
        <v>40</v>
      </c>
      <c r="I900" s="15" t="s">
        <v>32</v>
      </c>
      <c r="J900" s="16">
        <v>348</v>
      </c>
      <c r="K900" s="16">
        <v>58</v>
      </c>
      <c r="L900" s="17" t="s">
        <v>145</v>
      </c>
      <c r="M900" s="163" t="str">
        <f>IFERROR(GETPIVOTDATA("Tot. Bottles",'- Ordine Aggregato -'!$A$1,"sku anker",A900),"")</f>
        <v/>
      </c>
      <c r="N900" s="18" t="s">
        <v>34</v>
      </c>
      <c r="O900" s="19" t="str">
        <f t="shared" si="13"/>
        <v>Order online</v>
      </c>
      <c r="P900" s="97" t="s">
        <v>146</v>
      </c>
      <c r="Q900" s="13" t="s">
        <v>2959</v>
      </c>
      <c r="R900" t="s">
        <v>2960</v>
      </c>
      <c r="S900" s="20">
        <v>0</v>
      </c>
      <c r="T900" s="21" t="s">
        <v>38</v>
      </c>
    </row>
    <row r="901" spans="1:20" x14ac:dyDescent="0.35">
      <c r="A901" s="13" t="s">
        <v>15159</v>
      </c>
      <c r="B901" s="13"/>
      <c r="C901" s="13"/>
      <c r="D901" s="13" t="s">
        <v>15160</v>
      </c>
      <c r="E901" s="13">
        <v>6</v>
      </c>
      <c r="F901" s="14">
        <v>0.7</v>
      </c>
      <c r="G901" s="13" t="s">
        <v>14874</v>
      </c>
      <c r="H901" s="14">
        <v>40</v>
      </c>
      <c r="I901" s="15" t="s">
        <v>32</v>
      </c>
      <c r="J901" s="16">
        <v>171</v>
      </c>
      <c r="K901" s="16">
        <v>28.5</v>
      </c>
      <c r="L901" s="17" t="s">
        <v>145</v>
      </c>
      <c r="M901" s="163" t="str">
        <f>IFERROR(GETPIVOTDATA("Tot. Bottles",'- Ordine Aggregato -'!$A$1,"sku anker",A901),"")</f>
        <v/>
      </c>
      <c r="N901" s="18" t="s">
        <v>34</v>
      </c>
      <c r="O901" s="19" t="str">
        <f t="shared" si="13"/>
        <v>Order online</v>
      </c>
      <c r="P901" s="97" t="s">
        <v>146</v>
      </c>
      <c r="Q901" s="13" t="s">
        <v>15161</v>
      </c>
      <c r="R901" t="s">
        <v>15162</v>
      </c>
      <c r="S901" s="20">
        <v>0</v>
      </c>
      <c r="T901" s="21" t="s">
        <v>38</v>
      </c>
    </row>
    <row r="902" spans="1:20" x14ac:dyDescent="0.35">
      <c r="A902" s="13" t="s">
        <v>2961</v>
      </c>
      <c r="B902" s="13"/>
      <c r="C902" s="13"/>
      <c r="D902" s="13" t="s">
        <v>2962</v>
      </c>
      <c r="E902" s="13">
        <v>6</v>
      </c>
      <c r="F902" s="14">
        <v>0.7</v>
      </c>
      <c r="G902" s="13" t="s">
        <v>31</v>
      </c>
      <c r="H902" s="14">
        <v>40</v>
      </c>
      <c r="I902" s="15" t="s">
        <v>32</v>
      </c>
      <c r="J902" s="16">
        <v>133.19999999999999</v>
      </c>
      <c r="K902" s="16">
        <v>22.2</v>
      </c>
      <c r="L902" s="17" t="s">
        <v>145</v>
      </c>
      <c r="M902" s="163" t="str">
        <f>IFERROR(GETPIVOTDATA("Tot. Bottles",'- Ordine Aggregato -'!$A$1,"sku anker",A902),"")</f>
        <v/>
      </c>
      <c r="N902" s="18" t="s">
        <v>42</v>
      </c>
      <c r="O902" s="19" t="str">
        <f t="shared" si="13"/>
        <v>Order online</v>
      </c>
      <c r="P902" s="97" t="s">
        <v>146</v>
      </c>
      <c r="Q902" s="13" t="s">
        <v>2963</v>
      </c>
      <c r="R902" t="s">
        <v>2964</v>
      </c>
      <c r="S902" s="20">
        <v>0</v>
      </c>
      <c r="T902" s="21" t="s">
        <v>38</v>
      </c>
    </row>
    <row r="903" spans="1:20" x14ac:dyDescent="0.35">
      <c r="A903" s="96" t="s">
        <v>2965</v>
      </c>
      <c r="D903" s="13" t="s">
        <v>2966</v>
      </c>
      <c r="E903" s="13">
        <v>6</v>
      </c>
      <c r="F903" s="14">
        <v>0.7</v>
      </c>
      <c r="G903" s="13" t="s">
        <v>31</v>
      </c>
      <c r="H903" s="14">
        <v>40</v>
      </c>
      <c r="I903" s="15" t="s">
        <v>32</v>
      </c>
      <c r="J903" s="16">
        <v>131.39999999999998</v>
      </c>
      <c r="K903" s="16">
        <v>21.9</v>
      </c>
      <c r="L903" s="17" t="s">
        <v>145</v>
      </c>
      <c r="M903" s="163" t="str">
        <f>IFERROR(GETPIVOTDATA("Tot. Bottles",'- Ordine Aggregato -'!$A$1,"sku anker",A903),"")</f>
        <v/>
      </c>
      <c r="N903" s="18" t="s">
        <v>42</v>
      </c>
      <c r="O903" s="19" t="str">
        <f t="shared" si="13"/>
        <v>Order online</v>
      </c>
      <c r="P903" s="97" t="s">
        <v>146</v>
      </c>
      <c r="Q903" s="13" t="s">
        <v>2967</v>
      </c>
      <c r="R903" t="s">
        <v>2968</v>
      </c>
      <c r="S903" s="20">
        <v>0</v>
      </c>
      <c r="T903" s="21" t="s">
        <v>38</v>
      </c>
    </row>
    <row r="904" spans="1:20" x14ac:dyDescent="0.35">
      <c r="A904" s="96" t="s">
        <v>2969</v>
      </c>
      <c r="D904" s="13" t="s">
        <v>2970</v>
      </c>
      <c r="E904" s="13">
        <v>6</v>
      </c>
      <c r="F904" s="14">
        <v>0.7</v>
      </c>
      <c r="G904" s="13" t="s">
        <v>14874</v>
      </c>
      <c r="H904" s="14">
        <v>40</v>
      </c>
      <c r="I904" s="15" t="s">
        <v>32</v>
      </c>
      <c r="J904" s="16">
        <v>79.5</v>
      </c>
      <c r="K904" s="16">
        <v>13.25</v>
      </c>
      <c r="L904" s="17" t="s">
        <v>61</v>
      </c>
      <c r="M904" s="163" t="str">
        <f>IFERROR(GETPIVOTDATA("Tot. Bottles",'- Ordine Aggregato -'!$A$1,"sku anker",A904),"")</f>
        <v/>
      </c>
      <c r="N904" s="18" t="s">
        <v>42</v>
      </c>
      <c r="O904" s="19" t="str">
        <f t="shared" si="13"/>
        <v>Order online</v>
      </c>
      <c r="P904" s="97" t="s">
        <v>35</v>
      </c>
      <c r="Q904" s="13" t="s">
        <v>2971</v>
      </c>
      <c r="R904" t="s">
        <v>2972</v>
      </c>
      <c r="S904" s="20">
        <v>0</v>
      </c>
      <c r="T904" s="21" t="s">
        <v>38</v>
      </c>
    </row>
    <row r="905" spans="1:20" x14ac:dyDescent="0.35">
      <c r="A905" s="96" t="s">
        <v>2973</v>
      </c>
      <c r="D905" s="13" t="s">
        <v>2974</v>
      </c>
      <c r="E905" s="13">
        <v>4</v>
      </c>
      <c r="F905" s="14">
        <v>0.7</v>
      </c>
      <c r="G905" s="13" t="s">
        <v>46</v>
      </c>
      <c r="H905" s="14">
        <v>41.1</v>
      </c>
      <c r="I905" s="15" t="s">
        <v>32</v>
      </c>
      <c r="J905" s="16">
        <v>298</v>
      </c>
      <c r="K905" s="16">
        <v>74.5</v>
      </c>
      <c r="L905" s="17" t="s">
        <v>61</v>
      </c>
      <c r="M905" s="163" t="str">
        <f>IFERROR(GETPIVOTDATA("Tot. Bottles",'- Ordine Aggregato -'!$A$1,"sku anker",A905),"")</f>
        <v/>
      </c>
      <c r="N905" s="18" t="s">
        <v>42</v>
      </c>
      <c r="O905" s="19" t="str">
        <f t="shared" si="13"/>
        <v>Order online</v>
      </c>
      <c r="P905" s="97" t="s">
        <v>35</v>
      </c>
      <c r="Q905" s="13" t="s">
        <v>2975</v>
      </c>
      <c r="R905" t="s">
        <v>2976</v>
      </c>
      <c r="S905" s="20">
        <v>0</v>
      </c>
      <c r="T905" s="21" t="s">
        <v>38</v>
      </c>
    </row>
    <row r="906" spans="1:20" x14ac:dyDescent="0.35">
      <c r="A906" s="96" t="s">
        <v>2977</v>
      </c>
      <c r="B906" s="96"/>
      <c r="C906" s="96"/>
      <c r="D906" s="13" t="s">
        <v>2978</v>
      </c>
      <c r="E906" s="13">
        <v>6</v>
      </c>
      <c r="F906" s="14">
        <v>0.7</v>
      </c>
      <c r="G906" s="13" t="s">
        <v>46</v>
      </c>
      <c r="H906" s="14">
        <v>40.299999999999997</v>
      </c>
      <c r="I906" s="15" t="s">
        <v>32</v>
      </c>
      <c r="J906" s="16">
        <v>129</v>
      </c>
      <c r="K906" s="16">
        <v>21.5</v>
      </c>
      <c r="L906" s="17" t="s">
        <v>61</v>
      </c>
      <c r="M906" s="163" t="str">
        <f>IFERROR(GETPIVOTDATA("Tot. Bottles",'- Ordine Aggregato -'!$A$1,"sku anker",A906),"")</f>
        <v/>
      </c>
      <c r="N906" s="18" t="s">
        <v>42</v>
      </c>
      <c r="O906" s="19" t="str">
        <f t="shared" si="13"/>
        <v>Order online</v>
      </c>
      <c r="P906" s="97" t="s">
        <v>35</v>
      </c>
      <c r="Q906" s="13" t="s">
        <v>2979</v>
      </c>
      <c r="R906" t="s">
        <v>2980</v>
      </c>
      <c r="S906" s="20">
        <v>0</v>
      </c>
      <c r="T906" s="21" t="s">
        <v>38</v>
      </c>
    </row>
    <row r="907" spans="1:20" x14ac:dyDescent="0.35">
      <c r="A907" s="13" t="s">
        <v>2981</v>
      </c>
      <c r="B907" s="13"/>
      <c r="C907" s="13"/>
      <c r="D907" s="13" t="s">
        <v>2982</v>
      </c>
      <c r="E907" s="13">
        <v>4</v>
      </c>
      <c r="F907" s="14">
        <v>0.7</v>
      </c>
      <c r="G907" s="13" t="s">
        <v>14874</v>
      </c>
      <c r="H907" s="14">
        <v>40</v>
      </c>
      <c r="I907" s="15" t="s">
        <v>32</v>
      </c>
      <c r="J907" s="16">
        <v>126</v>
      </c>
      <c r="K907" s="16">
        <v>31.5</v>
      </c>
      <c r="L907" s="17" t="s">
        <v>61</v>
      </c>
      <c r="M907" s="163" t="str">
        <f>IFERROR(GETPIVOTDATA("Tot. Bottles",'- Ordine Aggregato -'!$A$1,"sku anker",A907),"")</f>
        <v/>
      </c>
      <c r="N907" s="18" t="s">
        <v>42</v>
      </c>
      <c r="O907" s="19" t="str">
        <f t="shared" si="13"/>
        <v>Order online</v>
      </c>
      <c r="P907" s="97" t="s">
        <v>35</v>
      </c>
      <c r="Q907" s="13" t="s">
        <v>2983</v>
      </c>
      <c r="R907" t="s">
        <v>2984</v>
      </c>
      <c r="S907" s="20">
        <v>0</v>
      </c>
      <c r="T907" s="21" t="s">
        <v>38</v>
      </c>
    </row>
    <row r="908" spans="1:20" x14ac:dyDescent="0.35">
      <c r="A908" s="96" t="s">
        <v>2985</v>
      </c>
      <c r="D908" s="13" t="s">
        <v>2986</v>
      </c>
      <c r="E908" s="13">
        <v>6</v>
      </c>
      <c r="F908" s="14">
        <v>0.7</v>
      </c>
      <c r="G908" s="13" t="s">
        <v>46</v>
      </c>
      <c r="H908" s="14">
        <v>40.299999999999997</v>
      </c>
      <c r="I908" s="15" t="s">
        <v>32</v>
      </c>
      <c r="J908" s="16">
        <v>129</v>
      </c>
      <c r="K908" s="16">
        <v>21.5</v>
      </c>
      <c r="L908" s="17" t="s">
        <v>61</v>
      </c>
      <c r="M908" s="163" t="str">
        <f>IFERROR(GETPIVOTDATA("Tot. Bottles",'- Ordine Aggregato -'!$A$1,"sku anker",A908),"")</f>
        <v/>
      </c>
      <c r="N908" s="18" t="s">
        <v>42</v>
      </c>
      <c r="O908" s="19" t="str">
        <f t="shared" si="13"/>
        <v>Order online</v>
      </c>
      <c r="P908" s="97" t="s">
        <v>35</v>
      </c>
      <c r="Q908" s="13" t="s">
        <v>2987</v>
      </c>
      <c r="R908" t="s">
        <v>2988</v>
      </c>
      <c r="S908" s="20">
        <v>0</v>
      </c>
      <c r="T908" s="21" t="s">
        <v>38</v>
      </c>
    </row>
    <row r="909" spans="1:20" x14ac:dyDescent="0.35">
      <c r="A909" s="96" t="s">
        <v>2990</v>
      </c>
      <c r="B909" s="96"/>
      <c r="C909" s="96"/>
      <c r="D909" s="13" t="s">
        <v>2991</v>
      </c>
      <c r="E909" s="13">
        <v>6</v>
      </c>
      <c r="F909" s="14">
        <v>0.7</v>
      </c>
      <c r="G909" s="13" t="s">
        <v>14873</v>
      </c>
      <c r="H909" s="14">
        <v>17</v>
      </c>
      <c r="I909" s="15" t="s">
        <v>32</v>
      </c>
      <c r="J909" s="16">
        <v>41.7</v>
      </c>
      <c r="K909" s="16">
        <v>6.95</v>
      </c>
      <c r="L909" s="17" t="s">
        <v>551</v>
      </c>
      <c r="M909" s="163" t="str">
        <f>IFERROR(GETPIVOTDATA("Tot. Bottles",'- Ordine Aggregato -'!$A$1,"sku anker",A909),"")</f>
        <v/>
      </c>
      <c r="N909" s="18" t="s">
        <v>42</v>
      </c>
      <c r="O909" s="19" t="str">
        <f t="shared" ref="O909:O972" si="14">HYPERLINK("https://www.ankeramsterdamspirits.nl/en/products/"&amp;A909,"Order online")</f>
        <v>Order online</v>
      </c>
      <c r="P909" s="97" t="s">
        <v>1232</v>
      </c>
      <c r="Q909" s="13" t="s">
        <v>2992</v>
      </c>
      <c r="R909" t="s">
        <v>2993</v>
      </c>
      <c r="S909" s="20">
        <v>0</v>
      </c>
      <c r="T909" s="21" t="s">
        <v>38</v>
      </c>
    </row>
    <row r="910" spans="1:20" x14ac:dyDescent="0.35">
      <c r="A910" s="96" t="s">
        <v>2994</v>
      </c>
      <c r="D910" s="13" t="s">
        <v>2991</v>
      </c>
      <c r="E910" s="13">
        <v>12</v>
      </c>
      <c r="F910" s="14">
        <v>1</v>
      </c>
      <c r="G910" s="13" t="s">
        <v>14874</v>
      </c>
      <c r="H910" s="14">
        <v>17</v>
      </c>
      <c r="I910" s="15" t="s">
        <v>32</v>
      </c>
      <c r="J910" s="16">
        <v>103.19999999999999</v>
      </c>
      <c r="K910" s="16">
        <v>8.6</v>
      </c>
      <c r="L910" s="17" t="s">
        <v>551</v>
      </c>
      <c r="M910" s="163" t="str">
        <f>IFERROR(GETPIVOTDATA("Tot. Bottles",'- Ordine Aggregato -'!$A$1,"sku anker",A910),"")</f>
        <v/>
      </c>
      <c r="N910" s="18" t="s">
        <v>42</v>
      </c>
      <c r="O910" s="19" t="str">
        <f t="shared" si="14"/>
        <v>Order online</v>
      </c>
      <c r="P910" s="97" t="s">
        <v>1232</v>
      </c>
      <c r="Q910" s="13" t="s">
        <v>2995</v>
      </c>
      <c r="R910" t="s">
        <v>2996</v>
      </c>
      <c r="S910" s="20">
        <v>0</v>
      </c>
      <c r="T910" s="21" t="s">
        <v>38</v>
      </c>
    </row>
    <row r="911" spans="1:20" x14ac:dyDescent="0.35">
      <c r="A911" s="13" t="s">
        <v>2997</v>
      </c>
      <c r="B911" s="13"/>
      <c r="C911" s="13"/>
      <c r="D911" s="13" t="s">
        <v>2998</v>
      </c>
      <c r="E911" s="13">
        <v>3</v>
      </c>
      <c r="F911" s="14">
        <v>0.7</v>
      </c>
      <c r="G911" s="13" t="s">
        <v>14874</v>
      </c>
      <c r="H911" s="14">
        <v>40</v>
      </c>
      <c r="I911" s="15" t="s">
        <v>32</v>
      </c>
      <c r="J911" s="16">
        <v>415.5</v>
      </c>
      <c r="K911" s="16">
        <v>138.5</v>
      </c>
      <c r="L911" s="17" t="s">
        <v>41</v>
      </c>
      <c r="M911" s="163" t="str">
        <f>IFERROR(GETPIVOTDATA("Tot. Bottles",'- Ordine Aggregato -'!$A$1,"sku anker",A911),"")</f>
        <v/>
      </c>
      <c r="N911" s="18" t="s">
        <v>42</v>
      </c>
      <c r="O911" s="19" t="str">
        <f t="shared" si="14"/>
        <v>Order online</v>
      </c>
      <c r="P911" s="97" t="s">
        <v>43</v>
      </c>
      <c r="Q911" s="13" t="s">
        <v>2999</v>
      </c>
      <c r="R911" t="s">
        <v>3000</v>
      </c>
      <c r="S911" s="20">
        <v>0</v>
      </c>
      <c r="T911" s="21" t="s">
        <v>38</v>
      </c>
    </row>
    <row r="912" spans="1:20" x14ac:dyDescent="0.35">
      <c r="A912" s="96" t="s">
        <v>3001</v>
      </c>
      <c r="B912" s="96"/>
      <c r="C912" s="96"/>
      <c r="D912" s="13" t="s">
        <v>3002</v>
      </c>
      <c r="E912" s="13">
        <v>3</v>
      </c>
      <c r="F912" s="14">
        <v>0.7</v>
      </c>
      <c r="G912" s="13" t="s">
        <v>14874</v>
      </c>
      <c r="H912" s="14">
        <v>40</v>
      </c>
      <c r="I912" s="15" t="s">
        <v>32</v>
      </c>
      <c r="J912" s="16">
        <v>208.5</v>
      </c>
      <c r="K912" s="16">
        <v>69.5</v>
      </c>
      <c r="L912" s="17" t="s">
        <v>41</v>
      </c>
      <c r="M912" s="163" t="str">
        <f>IFERROR(GETPIVOTDATA("Tot. Bottles",'- Ordine Aggregato -'!$A$1,"sku anker",A912),"")</f>
        <v/>
      </c>
      <c r="N912" s="18" t="s">
        <v>42</v>
      </c>
      <c r="O912" s="19" t="str">
        <f t="shared" si="14"/>
        <v>Order online</v>
      </c>
      <c r="P912" s="97" t="s">
        <v>43</v>
      </c>
      <c r="Q912" s="13" t="s">
        <v>3003</v>
      </c>
      <c r="R912" t="s">
        <v>3004</v>
      </c>
      <c r="S912" s="20">
        <v>0</v>
      </c>
      <c r="T912" s="21" t="s">
        <v>38</v>
      </c>
    </row>
    <row r="913" spans="1:20" x14ac:dyDescent="0.35">
      <c r="A913" s="13" t="s">
        <v>3005</v>
      </c>
      <c r="B913" s="13"/>
      <c r="C913" s="13"/>
      <c r="D913" s="13" t="s">
        <v>3006</v>
      </c>
      <c r="E913" s="13">
        <v>3</v>
      </c>
      <c r="F913" s="14">
        <v>0.7</v>
      </c>
      <c r="G913" s="13" t="s">
        <v>14874</v>
      </c>
      <c r="H913" s="14">
        <v>40</v>
      </c>
      <c r="I913" s="15" t="s">
        <v>32</v>
      </c>
      <c r="J913" s="16">
        <v>706.5</v>
      </c>
      <c r="K913" s="16">
        <v>235.5</v>
      </c>
      <c r="L913" s="17" t="s">
        <v>41</v>
      </c>
      <c r="M913" s="163" t="str">
        <f>IFERROR(GETPIVOTDATA("Tot. Bottles",'- Ordine Aggregato -'!$A$1,"sku anker",A913),"")</f>
        <v/>
      </c>
      <c r="N913" s="18" t="s">
        <v>42</v>
      </c>
      <c r="O913" s="19" t="str">
        <f t="shared" si="14"/>
        <v>Order online</v>
      </c>
      <c r="P913" s="97" t="s">
        <v>43</v>
      </c>
      <c r="Q913" s="13" t="s">
        <v>3007</v>
      </c>
      <c r="R913" t="s">
        <v>3008</v>
      </c>
      <c r="S913" s="20">
        <v>0</v>
      </c>
      <c r="T913" s="21" t="s">
        <v>38</v>
      </c>
    </row>
    <row r="914" spans="1:20" x14ac:dyDescent="0.35">
      <c r="A914" s="96" t="s">
        <v>3009</v>
      </c>
      <c r="D914" s="13" t="s">
        <v>3010</v>
      </c>
      <c r="E914" s="13">
        <v>6</v>
      </c>
      <c r="F914" s="14">
        <v>0.7</v>
      </c>
      <c r="G914" s="13" t="s">
        <v>14874</v>
      </c>
      <c r="H914" s="14">
        <v>40</v>
      </c>
      <c r="I914" s="15" t="s">
        <v>32</v>
      </c>
      <c r="J914" s="16">
        <v>303</v>
      </c>
      <c r="K914" s="16">
        <v>50.5</v>
      </c>
      <c r="L914" s="17" t="s">
        <v>41</v>
      </c>
      <c r="M914" s="163" t="str">
        <f>IFERROR(GETPIVOTDATA("Tot. Bottles",'- Ordine Aggregato -'!$A$1,"sku anker",A914),"")</f>
        <v/>
      </c>
      <c r="N914" s="18" t="s">
        <v>42</v>
      </c>
      <c r="O914" s="19" t="str">
        <f t="shared" si="14"/>
        <v>Order online</v>
      </c>
      <c r="P914" s="97" t="s">
        <v>43</v>
      </c>
      <c r="Q914" s="13" t="s">
        <v>3011</v>
      </c>
      <c r="R914" t="s">
        <v>3012</v>
      </c>
      <c r="S914" s="20">
        <v>0</v>
      </c>
      <c r="T914" s="21" t="s">
        <v>38</v>
      </c>
    </row>
    <row r="915" spans="1:20" x14ac:dyDescent="0.35">
      <c r="A915" s="96" t="s">
        <v>3013</v>
      </c>
      <c r="B915" s="96"/>
      <c r="C915" s="96"/>
      <c r="D915" s="13" t="s">
        <v>3014</v>
      </c>
      <c r="E915" s="13">
        <v>6</v>
      </c>
      <c r="F915" s="14">
        <v>0.7</v>
      </c>
      <c r="G915" s="13" t="s">
        <v>31</v>
      </c>
      <c r="H915" s="14">
        <v>40</v>
      </c>
      <c r="I915" s="15" t="s">
        <v>32</v>
      </c>
      <c r="J915" s="16">
        <v>249</v>
      </c>
      <c r="K915" s="16">
        <v>41.5</v>
      </c>
      <c r="L915" s="17" t="s">
        <v>41</v>
      </c>
      <c r="M915" s="163" t="str">
        <f>IFERROR(GETPIVOTDATA("Tot. Bottles",'- Ordine Aggregato -'!$A$1,"sku anker",A915),"")</f>
        <v/>
      </c>
      <c r="N915" s="18" t="s">
        <v>42</v>
      </c>
      <c r="O915" s="19" t="str">
        <f t="shared" si="14"/>
        <v>Order online</v>
      </c>
      <c r="P915" s="97" t="s">
        <v>43</v>
      </c>
      <c r="Q915" s="13" t="s">
        <v>3015</v>
      </c>
      <c r="R915" t="s">
        <v>3016</v>
      </c>
      <c r="S915" s="20">
        <v>0</v>
      </c>
      <c r="T915" s="21" t="s">
        <v>38</v>
      </c>
    </row>
    <row r="916" spans="1:20" x14ac:dyDescent="0.35">
      <c r="A916" s="13" t="s">
        <v>3017</v>
      </c>
      <c r="B916" s="13"/>
      <c r="C916" s="13"/>
      <c r="D916" s="13" t="s">
        <v>3018</v>
      </c>
      <c r="E916" s="13">
        <v>6</v>
      </c>
      <c r="F916" s="14">
        <v>0.7</v>
      </c>
      <c r="G916" s="13" t="s">
        <v>14874</v>
      </c>
      <c r="H916" s="14">
        <v>40</v>
      </c>
      <c r="I916" s="15" t="s">
        <v>32</v>
      </c>
      <c r="J916" s="16">
        <v>315</v>
      </c>
      <c r="K916" s="16">
        <v>52.5</v>
      </c>
      <c r="L916" s="17" t="s">
        <v>3019</v>
      </c>
      <c r="M916" s="163" t="str">
        <f>IFERROR(GETPIVOTDATA("Tot. Bottles",'- Ordine Aggregato -'!$A$1,"sku anker",A916),"")</f>
        <v/>
      </c>
      <c r="N916" s="18" t="s">
        <v>34</v>
      </c>
      <c r="O916" s="19" t="str">
        <f t="shared" si="14"/>
        <v>Order online</v>
      </c>
      <c r="P916" s="97" t="s">
        <v>43</v>
      </c>
      <c r="Q916" s="13" t="s">
        <v>3020</v>
      </c>
      <c r="R916" t="s">
        <v>3021</v>
      </c>
      <c r="S916" s="20">
        <v>0</v>
      </c>
      <c r="T916" s="21" t="s">
        <v>38</v>
      </c>
    </row>
    <row r="917" spans="1:20" x14ac:dyDescent="0.35">
      <c r="A917" s="96" t="s">
        <v>3022</v>
      </c>
      <c r="D917" s="13" t="s">
        <v>3023</v>
      </c>
      <c r="E917" s="13">
        <v>6</v>
      </c>
      <c r="F917" s="14">
        <v>0.7</v>
      </c>
      <c r="G917" s="13" t="s">
        <v>46</v>
      </c>
      <c r="H917" s="14">
        <v>40</v>
      </c>
      <c r="I917" s="15" t="s">
        <v>32</v>
      </c>
      <c r="J917" s="16">
        <v>258</v>
      </c>
      <c r="K917" s="16">
        <v>43</v>
      </c>
      <c r="L917" s="17" t="s">
        <v>41</v>
      </c>
      <c r="M917" s="163" t="str">
        <f>IFERROR(GETPIVOTDATA("Tot. Bottles",'- Ordine Aggregato -'!$A$1,"sku anker",A917),"")</f>
        <v/>
      </c>
      <c r="N917" s="18" t="s">
        <v>42</v>
      </c>
      <c r="O917" s="19" t="str">
        <f t="shared" si="14"/>
        <v>Order online</v>
      </c>
      <c r="P917" s="97" t="s">
        <v>43</v>
      </c>
      <c r="Q917" s="13" t="s">
        <v>3024</v>
      </c>
      <c r="R917" t="s">
        <v>3025</v>
      </c>
      <c r="S917" s="20">
        <v>0</v>
      </c>
      <c r="T917" s="21" t="s">
        <v>38</v>
      </c>
    </row>
    <row r="918" spans="1:20" x14ac:dyDescent="0.35">
      <c r="A918" s="13" t="s">
        <v>3026</v>
      </c>
      <c r="B918" s="13"/>
      <c r="C918" s="13"/>
      <c r="D918" s="13" t="s">
        <v>3027</v>
      </c>
      <c r="E918" s="13">
        <v>6</v>
      </c>
      <c r="F918" s="14">
        <v>0.7</v>
      </c>
      <c r="G918" s="13" t="s">
        <v>14874</v>
      </c>
      <c r="H918" s="14">
        <v>46</v>
      </c>
      <c r="I918" s="15" t="s">
        <v>32</v>
      </c>
      <c r="J918" s="16">
        <v>171</v>
      </c>
      <c r="K918" s="16">
        <v>28.5</v>
      </c>
      <c r="L918" s="17" t="s">
        <v>145</v>
      </c>
      <c r="M918" s="163" t="str">
        <f>IFERROR(GETPIVOTDATA("Tot. Bottles",'- Ordine Aggregato -'!$A$1,"sku anker",A918),"")</f>
        <v/>
      </c>
      <c r="N918" s="18" t="s">
        <v>67</v>
      </c>
      <c r="O918" s="19" t="str">
        <f t="shared" si="14"/>
        <v>Order online</v>
      </c>
      <c r="P918" s="97" t="s">
        <v>146</v>
      </c>
      <c r="Q918" s="13" t="s">
        <v>3028</v>
      </c>
      <c r="R918" t="s">
        <v>3029</v>
      </c>
      <c r="S918" s="20">
        <v>28.5</v>
      </c>
      <c r="T918" s="21" t="s">
        <v>38</v>
      </c>
    </row>
    <row r="919" spans="1:20" x14ac:dyDescent="0.35">
      <c r="A919" s="13" t="s">
        <v>3030</v>
      </c>
      <c r="B919" s="13"/>
      <c r="C919" s="13"/>
      <c r="D919" s="13" t="s">
        <v>3031</v>
      </c>
      <c r="E919" s="13">
        <v>6</v>
      </c>
      <c r="F919" s="14">
        <v>0.7</v>
      </c>
      <c r="G919" s="13" t="s">
        <v>14874</v>
      </c>
      <c r="H919" s="14">
        <v>28</v>
      </c>
      <c r="I919" s="15" t="s">
        <v>32</v>
      </c>
      <c r="J919" s="16">
        <v>36</v>
      </c>
      <c r="K919" s="16">
        <v>6</v>
      </c>
      <c r="L919" s="17" t="s">
        <v>399</v>
      </c>
      <c r="M919" s="163" t="str">
        <f>IFERROR(GETPIVOTDATA("Tot. Bottles",'- Ordine Aggregato -'!$A$1,"sku anker",A919),"")</f>
        <v/>
      </c>
      <c r="N919" s="18" t="s">
        <v>42</v>
      </c>
      <c r="O919" s="19" t="str">
        <f t="shared" si="14"/>
        <v>Order online</v>
      </c>
      <c r="P919" s="97" t="s">
        <v>355</v>
      </c>
      <c r="Q919" s="13" t="s">
        <v>3032</v>
      </c>
      <c r="R919" t="s">
        <v>3033</v>
      </c>
      <c r="S919" s="20">
        <v>0</v>
      </c>
      <c r="T919" s="21" t="s">
        <v>38</v>
      </c>
    </row>
    <row r="920" spans="1:20" x14ac:dyDescent="0.35">
      <c r="A920" s="96" t="s">
        <v>3034</v>
      </c>
      <c r="D920" s="13" t="s">
        <v>3035</v>
      </c>
      <c r="E920" s="13">
        <v>6</v>
      </c>
      <c r="F920" s="14">
        <v>0.7</v>
      </c>
      <c r="G920" s="13" t="s">
        <v>46</v>
      </c>
      <c r="H920" s="14">
        <v>15</v>
      </c>
      <c r="I920" s="15" t="s">
        <v>32</v>
      </c>
      <c r="J920" s="16">
        <v>23.700000000000003</v>
      </c>
      <c r="K920" s="16">
        <v>3.95</v>
      </c>
      <c r="L920" s="17" t="s">
        <v>502</v>
      </c>
      <c r="M920" s="163" t="str">
        <f>IFERROR(GETPIVOTDATA("Tot. Bottles",'- Ordine Aggregato -'!$A$1,"sku anker",A920),"")</f>
        <v/>
      </c>
      <c r="N920" s="18" t="s">
        <v>42</v>
      </c>
      <c r="O920" s="19" t="str">
        <f t="shared" si="14"/>
        <v>Order online</v>
      </c>
      <c r="P920" s="97" t="s">
        <v>225</v>
      </c>
      <c r="Q920" s="13" t="s">
        <v>3036</v>
      </c>
      <c r="R920" t="s">
        <v>3037</v>
      </c>
      <c r="S920" s="20">
        <v>0</v>
      </c>
      <c r="T920" s="21" t="s">
        <v>38</v>
      </c>
    </row>
    <row r="921" spans="1:20" x14ac:dyDescent="0.35">
      <c r="A921" s="13" t="s">
        <v>15163</v>
      </c>
      <c r="B921" s="13"/>
      <c r="C921" s="13"/>
      <c r="D921" s="13" t="s">
        <v>15164</v>
      </c>
      <c r="E921" s="13">
        <v>6</v>
      </c>
      <c r="F921" s="14">
        <v>0.75</v>
      </c>
      <c r="G921" s="13" t="s">
        <v>14874</v>
      </c>
      <c r="H921" s="14">
        <v>12.5</v>
      </c>
      <c r="I921" s="15" t="s">
        <v>32</v>
      </c>
      <c r="J921" s="16">
        <v>17.700000000000003</v>
      </c>
      <c r="K921" s="16">
        <v>2.95</v>
      </c>
      <c r="L921" s="17" t="s">
        <v>710</v>
      </c>
      <c r="M921" s="163" t="str">
        <f>IFERROR(GETPIVOTDATA("Tot. Bottles",'- Ordine Aggregato -'!$A$1,"sku anker",A921),"")</f>
        <v/>
      </c>
      <c r="N921" s="18" t="s">
        <v>42</v>
      </c>
      <c r="O921" s="19" t="str">
        <f t="shared" si="14"/>
        <v>Order online</v>
      </c>
      <c r="P921" s="97" t="s">
        <v>355</v>
      </c>
      <c r="Q921" s="13" t="s">
        <v>15165</v>
      </c>
      <c r="R921" t="s">
        <v>15166</v>
      </c>
      <c r="S921" s="20">
        <v>0</v>
      </c>
      <c r="T921" s="21" t="s">
        <v>38</v>
      </c>
    </row>
    <row r="922" spans="1:20" x14ac:dyDescent="0.35">
      <c r="A922" s="13" t="s">
        <v>3038</v>
      </c>
      <c r="B922" s="13"/>
      <c r="C922" s="13"/>
      <c r="D922" s="13" t="s">
        <v>3039</v>
      </c>
      <c r="E922" s="13">
        <v>6</v>
      </c>
      <c r="F922" s="14">
        <v>0.75</v>
      </c>
      <c r="G922" s="13" t="s">
        <v>46</v>
      </c>
      <c r="H922" s="14">
        <v>12</v>
      </c>
      <c r="I922" s="15" t="s">
        <v>32</v>
      </c>
      <c r="J922" s="16">
        <v>18.299999999999997</v>
      </c>
      <c r="K922" s="16">
        <v>3.05</v>
      </c>
      <c r="L922" s="17" t="s">
        <v>437</v>
      </c>
      <c r="M922" s="163" t="str">
        <f>IFERROR(GETPIVOTDATA("Tot. Bottles",'- Ordine Aggregato -'!$A$1,"sku anker",A922),"")</f>
        <v/>
      </c>
      <c r="N922" s="18" t="s">
        <v>42</v>
      </c>
      <c r="O922" s="19" t="str">
        <f t="shared" si="14"/>
        <v>Order online</v>
      </c>
      <c r="P922" s="97" t="s">
        <v>355</v>
      </c>
      <c r="Q922" s="13" t="s">
        <v>3040</v>
      </c>
      <c r="R922" t="s">
        <v>3041</v>
      </c>
      <c r="S922" s="20">
        <v>0</v>
      </c>
      <c r="T922" s="21" t="s">
        <v>38</v>
      </c>
    </row>
    <row r="923" spans="1:20" x14ac:dyDescent="0.35">
      <c r="A923" s="13" t="s">
        <v>3042</v>
      </c>
      <c r="B923" s="13"/>
      <c r="C923" s="13"/>
      <c r="D923" s="13" t="s">
        <v>3043</v>
      </c>
      <c r="E923" s="13">
        <v>6</v>
      </c>
      <c r="F923" s="14">
        <v>0.75</v>
      </c>
      <c r="G923" s="13" t="s">
        <v>14874</v>
      </c>
      <c r="H923" s="14">
        <v>12.5</v>
      </c>
      <c r="I923" s="15" t="s">
        <v>32</v>
      </c>
      <c r="J923" s="16">
        <v>18.299999999999997</v>
      </c>
      <c r="K923" s="16">
        <v>3.05</v>
      </c>
      <c r="L923" s="17" t="s">
        <v>704</v>
      </c>
      <c r="M923" s="163" t="str">
        <f>IFERROR(GETPIVOTDATA("Tot. Bottles",'- Ordine Aggregato -'!$A$1,"sku anker",A923),"")</f>
        <v/>
      </c>
      <c r="N923" s="18" t="s">
        <v>42</v>
      </c>
      <c r="O923" s="19" t="str">
        <f t="shared" si="14"/>
        <v>Order online</v>
      </c>
      <c r="P923" s="97" t="s">
        <v>355</v>
      </c>
      <c r="Q923" s="13" t="s">
        <v>3044</v>
      </c>
      <c r="R923" t="s">
        <v>3045</v>
      </c>
      <c r="S923" s="20">
        <v>0</v>
      </c>
      <c r="T923" s="21" t="s">
        <v>38</v>
      </c>
    </row>
    <row r="924" spans="1:20" x14ac:dyDescent="0.35">
      <c r="A924" s="13" t="s">
        <v>3046</v>
      </c>
      <c r="B924" s="13"/>
      <c r="C924" s="13"/>
      <c r="D924" s="13" t="s">
        <v>3047</v>
      </c>
      <c r="E924" s="13">
        <v>6</v>
      </c>
      <c r="F924" s="14">
        <v>0.75</v>
      </c>
      <c r="G924" s="13" t="s">
        <v>14874</v>
      </c>
      <c r="H924" s="14">
        <v>11</v>
      </c>
      <c r="I924" s="15" t="s">
        <v>32</v>
      </c>
      <c r="J924" s="16">
        <v>25.200000000000003</v>
      </c>
      <c r="K924" s="16">
        <v>4.2</v>
      </c>
      <c r="L924" s="17" t="s">
        <v>965</v>
      </c>
      <c r="M924" s="163" t="str">
        <f>IFERROR(GETPIVOTDATA("Tot. Bottles",'- Ordine Aggregato -'!$A$1,"sku anker",A924),"")</f>
        <v/>
      </c>
      <c r="N924" s="18" t="s">
        <v>34</v>
      </c>
      <c r="O924" s="19" t="str">
        <f t="shared" si="14"/>
        <v>Order online</v>
      </c>
      <c r="P924" s="97" t="s">
        <v>355</v>
      </c>
      <c r="Q924" s="13" t="s">
        <v>3048</v>
      </c>
      <c r="R924" t="s">
        <v>3049</v>
      </c>
      <c r="S924" s="20">
        <v>0</v>
      </c>
      <c r="T924" s="21" t="s">
        <v>38</v>
      </c>
    </row>
    <row r="925" spans="1:20" x14ac:dyDescent="0.35">
      <c r="A925" s="13" t="s">
        <v>3050</v>
      </c>
      <c r="B925" s="13"/>
      <c r="C925" s="13"/>
      <c r="D925" s="13" t="s">
        <v>3051</v>
      </c>
      <c r="E925" s="13">
        <v>6</v>
      </c>
      <c r="F925" s="14">
        <v>0.75</v>
      </c>
      <c r="G925" s="13" t="s">
        <v>14874</v>
      </c>
      <c r="H925" s="14">
        <v>12.5</v>
      </c>
      <c r="I925" s="15" t="s">
        <v>32</v>
      </c>
      <c r="J925" s="16">
        <v>129</v>
      </c>
      <c r="K925" s="16">
        <v>21.5</v>
      </c>
      <c r="L925" s="17" t="s">
        <v>863</v>
      </c>
      <c r="M925" s="163" t="str">
        <f>IFERROR(GETPIVOTDATA("Tot. Bottles",'- Ordine Aggregato -'!$A$1,"sku anker",A925),"")</f>
        <v/>
      </c>
      <c r="N925" s="18" t="s">
        <v>67</v>
      </c>
      <c r="O925" s="19" t="str">
        <f t="shared" si="14"/>
        <v>Order online</v>
      </c>
      <c r="P925" s="97" t="s">
        <v>225</v>
      </c>
      <c r="Q925" s="13" t="s">
        <v>3052</v>
      </c>
      <c r="R925" t="s">
        <v>3053</v>
      </c>
      <c r="S925" s="20">
        <v>21.5</v>
      </c>
      <c r="T925" s="21" t="s">
        <v>38</v>
      </c>
    </row>
    <row r="926" spans="1:20" x14ac:dyDescent="0.35">
      <c r="A926" s="96" t="s">
        <v>3054</v>
      </c>
      <c r="D926" s="13" t="s">
        <v>3055</v>
      </c>
      <c r="E926" s="13">
        <v>6</v>
      </c>
      <c r="F926" s="14">
        <v>0.7</v>
      </c>
      <c r="G926" s="13" t="s">
        <v>14874</v>
      </c>
      <c r="H926" s="14">
        <v>48.2</v>
      </c>
      <c r="I926" s="15" t="s">
        <v>32</v>
      </c>
      <c r="J926" s="16">
        <v>119.69999999999999</v>
      </c>
      <c r="K926" s="16">
        <v>19.95</v>
      </c>
      <c r="L926" s="17" t="s">
        <v>368</v>
      </c>
      <c r="M926" s="163" t="str">
        <f>IFERROR(GETPIVOTDATA("Tot. Bottles",'- Ordine Aggregato -'!$A$1,"sku anker",A926),"")</f>
        <v/>
      </c>
      <c r="N926" s="18" t="s">
        <v>42</v>
      </c>
      <c r="O926" s="19" t="str">
        <f t="shared" si="14"/>
        <v>Order online</v>
      </c>
      <c r="P926" s="97" t="s">
        <v>68</v>
      </c>
      <c r="Q926" s="13" t="s">
        <v>3056</v>
      </c>
      <c r="R926" t="s">
        <v>3057</v>
      </c>
      <c r="S926" s="20">
        <v>0</v>
      </c>
      <c r="T926" s="21" t="s">
        <v>38</v>
      </c>
    </row>
    <row r="927" spans="1:20" x14ac:dyDescent="0.35">
      <c r="A927" s="96" t="s">
        <v>3059</v>
      </c>
      <c r="B927" s="96"/>
      <c r="C927" s="96"/>
      <c r="D927" s="13" t="s">
        <v>3060</v>
      </c>
      <c r="E927" s="13">
        <v>6</v>
      </c>
      <c r="F927" s="14">
        <v>1</v>
      </c>
      <c r="G927" s="13" t="s">
        <v>46</v>
      </c>
      <c r="H927" s="14">
        <v>37.5</v>
      </c>
      <c r="I927" s="15" t="s">
        <v>32</v>
      </c>
      <c r="J927" s="16">
        <v>13.799999999999999</v>
      </c>
      <c r="K927" s="16">
        <v>2.2999999999999998</v>
      </c>
      <c r="L927" s="17" t="s">
        <v>1094</v>
      </c>
      <c r="M927" s="163" t="str">
        <f>IFERROR(GETPIVOTDATA("Tot. Bottles",'- Ordine Aggregato -'!$A$1,"sku anker",A927),"")</f>
        <v/>
      </c>
      <c r="N927" s="18" t="s">
        <v>42</v>
      </c>
      <c r="O927" s="19" t="str">
        <f t="shared" si="14"/>
        <v>Order online</v>
      </c>
      <c r="P927" s="97" t="s">
        <v>35</v>
      </c>
      <c r="Q927" s="13" t="s">
        <v>3061</v>
      </c>
      <c r="R927" t="s">
        <v>3062</v>
      </c>
      <c r="S927" s="20">
        <v>0</v>
      </c>
      <c r="T927" s="21" t="s">
        <v>38</v>
      </c>
    </row>
    <row r="928" spans="1:20" x14ac:dyDescent="0.35">
      <c r="A928" s="96" t="s">
        <v>3063</v>
      </c>
      <c r="D928" s="13" t="s">
        <v>3064</v>
      </c>
      <c r="E928" s="13">
        <v>6</v>
      </c>
      <c r="F928" s="14">
        <v>1</v>
      </c>
      <c r="G928" s="13" t="s">
        <v>46</v>
      </c>
      <c r="H928" s="14">
        <v>37.5</v>
      </c>
      <c r="I928" s="15" t="s">
        <v>32</v>
      </c>
      <c r="J928" s="16">
        <v>14.399999999999999</v>
      </c>
      <c r="K928" s="16">
        <v>2.4</v>
      </c>
      <c r="L928" s="17" t="s">
        <v>104</v>
      </c>
      <c r="M928" s="163" t="str">
        <f>IFERROR(GETPIVOTDATA("Tot. Bottles",'- Ordine Aggregato -'!$A$1,"sku anker",A928),"")</f>
        <v/>
      </c>
      <c r="N928" s="18" t="s">
        <v>42</v>
      </c>
      <c r="O928" s="19" t="str">
        <f t="shared" si="14"/>
        <v>Order online</v>
      </c>
      <c r="P928" s="97" t="s">
        <v>35</v>
      </c>
      <c r="Q928" s="13" t="s">
        <v>3065</v>
      </c>
      <c r="R928" t="s">
        <v>3066</v>
      </c>
      <c r="S928" s="20">
        <v>0</v>
      </c>
      <c r="T928" s="21" t="s">
        <v>38</v>
      </c>
    </row>
    <row r="929" spans="1:20" x14ac:dyDescent="0.35">
      <c r="A929" s="96" t="s">
        <v>3067</v>
      </c>
      <c r="B929" s="96"/>
      <c r="C929" s="96"/>
      <c r="D929" s="13" t="s">
        <v>3068</v>
      </c>
      <c r="E929" s="13">
        <v>6</v>
      </c>
      <c r="F929" s="14">
        <v>0.7</v>
      </c>
      <c r="G929" s="13" t="s">
        <v>14874</v>
      </c>
      <c r="H929" s="14">
        <v>35</v>
      </c>
      <c r="I929" s="15" t="s">
        <v>32</v>
      </c>
      <c r="J929" s="16">
        <v>16.799999999999997</v>
      </c>
      <c r="K929" s="16">
        <v>2.8</v>
      </c>
      <c r="L929" s="17" t="s">
        <v>104</v>
      </c>
      <c r="M929" s="163" t="str">
        <f>IFERROR(GETPIVOTDATA("Tot. Bottles",'- Ordine Aggregato -'!$A$1,"sku anker",A929),"")</f>
        <v/>
      </c>
      <c r="N929" s="18" t="s">
        <v>42</v>
      </c>
      <c r="O929" s="19" t="str">
        <f t="shared" si="14"/>
        <v>Order online</v>
      </c>
      <c r="P929" s="97" t="s">
        <v>35</v>
      </c>
      <c r="Q929" s="13" t="s">
        <v>3069</v>
      </c>
      <c r="R929" t="s">
        <v>42</v>
      </c>
      <c r="S929" s="20">
        <v>0</v>
      </c>
      <c r="T929" s="21" t="s">
        <v>38</v>
      </c>
    </row>
    <row r="930" spans="1:20" x14ac:dyDescent="0.35">
      <c r="A930" s="96" t="s">
        <v>3070</v>
      </c>
      <c r="D930" s="13" t="s">
        <v>3071</v>
      </c>
      <c r="E930" s="13">
        <v>6</v>
      </c>
      <c r="F930" s="14">
        <v>0.7</v>
      </c>
      <c r="G930" s="13" t="s">
        <v>14873</v>
      </c>
      <c r="H930" s="14">
        <v>40</v>
      </c>
      <c r="I930" s="15" t="s">
        <v>32</v>
      </c>
      <c r="J930" s="16">
        <v>67.5</v>
      </c>
      <c r="K930" s="16">
        <v>11.25</v>
      </c>
      <c r="L930" s="17" t="s">
        <v>41</v>
      </c>
      <c r="M930" s="163" t="str">
        <f>IFERROR(GETPIVOTDATA("Tot. Bottles",'- Ordine Aggregato -'!$A$1,"sku anker",A930),"")</f>
        <v/>
      </c>
      <c r="N930" s="18" t="s">
        <v>42</v>
      </c>
      <c r="O930" s="19" t="str">
        <f t="shared" si="14"/>
        <v>Order online</v>
      </c>
      <c r="P930" s="97" t="s">
        <v>43</v>
      </c>
      <c r="Q930" s="13" t="s">
        <v>3072</v>
      </c>
      <c r="R930" t="s">
        <v>3073</v>
      </c>
      <c r="S930" s="20">
        <v>0</v>
      </c>
      <c r="T930" s="21" t="s">
        <v>38</v>
      </c>
    </row>
    <row r="931" spans="1:20" x14ac:dyDescent="0.35">
      <c r="A931" s="13" t="s">
        <v>3074</v>
      </c>
      <c r="B931" s="13"/>
      <c r="C931" s="13"/>
      <c r="D931" s="13" t="s">
        <v>3075</v>
      </c>
      <c r="E931" s="13">
        <v>6</v>
      </c>
      <c r="F931" s="14">
        <v>0.7</v>
      </c>
      <c r="G931" s="13" t="s">
        <v>31</v>
      </c>
      <c r="H931" s="14">
        <v>40</v>
      </c>
      <c r="I931" s="15" t="s">
        <v>32</v>
      </c>
      <c r="J931" s="16">
        <v>71.699999999999989</v>
      </c>
      <c r="K931" s="16">
        <v>11.95</v>
      </c>
      <c r="L931" s="17" t="s">
        <v>41</v>
      </c>
      <c r="M931" s="163" t="str">
        <f>IFERROR(GETPIVOTDATA("Tot. Bottles",'- Ordine Aggregato -'!$A$1,"sku anker",A931),"")</f>
        <v/>
      </c>
      <c r="N931" s="18" t="s">
        <v>67</v>
      </c>
      <c r="O931" s="19" t="str">
        <f t="shared" si="14"/>
        <v>Order online</v>
      </c>
      <c r="P931" s="97" t="s">
        <v>43</v>
      </c>
      <c r="Q931" s="13" t="s">
        <v>3076</v>
      </c>
      <c r="R931" t="s">
        <v>3077</v>
      </c>
      <c r="S931" s="20">
        <v>11.95</v>
      </c>
      <c r="T931" s="21" t="s">
        <v>38</v>
      </c>
    </row>
    <row r="932" spans="1:20" x14ac:dyDescent="0.35">
      <c r="A932" s="13" t="s">
        <v>3078</v>
      </c>
      <c r="B932" s="13"/>
      <c r="C932" s="13"/>
      <c r="D932" s="13" t="s">
        <v>3079</v>
      </c>
      <c r="E932" s="13">
        <v>6</v>
      </c>
      <c r="F932" s="14">
        <v>0.7</v>
      </c>
      <c r="G932" s="13" t="s">
        <v>14874</v>
      </c>
      <c r="H932" s="14">
        <v>15</v>
      </c>
      <c r="I932" s="15" t="s">
        <v>32</v>
      </c>
      <c r="J932" s="16">
        <v>35.400000000000006</v>
      </c>
      <c r="K932" s="16">
        <v>5.9</v>
      </c>
      <c r="L932" s="17" t="s">
        <v>589</v>
      </c>
      <c r="M932" s="163" t="str">
        <f>IFERROR(GETPIVOTDATA("Tot. Bottles",'- Ordine Aggregato -'!$A$1,"sku anker",A932),"")</f>
        <v/>
      </c>
      <c r="N932" s="18" t="s">
        <v>42</v>
      </c>
      <c r="O932" s="19" t="str">
        <f t="shared" si="14"/>
        <v>Order online</v>
      </c>
      <c r="P932" s="97" t="s">
        <v>355</v>
      </c>
      <c r="Q932" s="13" t="s">
        <v>3080</v>
      </c>
      <c r="R932" t="s">
        <v>3081</v>
      </c>
      <c r="S932" s="20">
        <v>0</v>
      </c>
      <c r="T932" s="21" t="s">
        <v>38</v>
      </c>
    </row>
    <row r="933" spans="1:20" x14ac:dyDescent="0.35">
      <c r="A933" s="13" t="s">
        <v>3082</v>
      </c>
      <c r="B933" s="13"/>
      <c r="C933" s="13"/>
      <c r="D933" s="13" t="s">
        <v>3083</v>
      </c>
      <c r="E933" s="13">
        <v>6</v>
      </c>
      <c r="F933" s="14">
        <v>0.7</v>
      </c>
      <c r="G933" s="13" t="s">
        <v>14874</v>
      </c>
      <c r="H933" s="14">
        <v>17</v>
      </c>
      <c r="I933" s="15" t="s">
        <v>32</v>
      </c>
      <c r="J933" s="16">
        <v>39.900000000000006</v>
      </c>
      <c r="K933" s="16">
        <v>6.65</v>
      </c>
      <c r="L933" s="17" t="s">
        <v>551</v>
      </c>
      <c r="M933" s="163" t="str">
        <f>IFERROR(GETPIVOTDATA("Tot. Bottles",'- Ordine Aggregato -'!$A$1,"sku anker",A933),"")</f>
        <v/>
      </c>
      <c r="N933" s="18" t="s">
        <v>42</v>
      </c>
      <c r="O933" s="19" t="str">
        <f t="shared" si="14"/>
        <v>Order online</v>
      </c>
      <c r="P933" s="97" t="s">
        <v>355</v>
      </c>
      <c r="Q933" s="13" t="s">
        <v>3084</v>
      </c>
      <c r="R933" t="s">
        <v>3085</v>
      </c>
      <c r="S933" s="20">
        <v>0</v>
      </c>
      <c r="T933" s="21" t="s">
        <v>38</v>
      </c>
    </row>
    <row r="934" spans="1:20" x14ac:dyDescent="0.35">
      <c r="A934" s="96" t="s">
        <v>3086</v>
      </c>
      <c r="D934" s="13" t="s">
        <v>3087</v>
      </c>
      <c r="E934" s="13">
        <v>6</v>
      </c>
      <c r="F934" s="14">
        <v>0.7</v>
      </c>
      <c r="G934" s="13" t="s">
        <v>14874</v>
      </c>
      <c r="H934" s="14">
        <v>38</v>
      </c>
      <c r="I934" s="15" t="s">
        <v>32</v>
      </c>
      <c r="J934" s="16">
        <v>31.5</v>
      </c>
      <c r="K934" s="16">
        <v>5.25</v>
      </c>
      <c r="L934" s="17" t="s">
        <v>3088</v>
      </c>
      <c r="M934" s="163" t="str">
        <f>IFERROR(GETPIVOTDATA("Tot. Bottles",'- Ordine Aggregato -'!$A$1,"sku anker",A934),"")</f>
        <v/>
      </c>
      <c r="N934" s="18" t="s">
        <v>42</v>
      </c>
      <c r="O934" s="19" t="str">
        <f t="shared" si="14"/>
        <v>Order online</v>
      </c>
      <c r="P934" s="97" t="s">
        <v>355</v>
      </c>
      <c r="Q934" s="13" t="s">
        <v>3089</v>
      </c>
      <c r="R934" t="s">
        <v>3090</v>
      </c>
      <c r="S934" s="20">
        <v>0</v>
      </c>
      <c r="T934" s="21" t="s">
        <v>38</v>
      </c>
    </row>
    <row r="935" spans="1:20" x14ac:dyDescent="0.35">
      <c r="A935" s="96" t="s">
        <v>3091</v>
      </c>
      <c r="D935" s="13" t="s">
        <v>3092</v>
      </c>
      <c r="E935" s="13">
        <v>6</v>
      </c>
      <c r="F935" s="14">
        <v>0.7</v>
      </c>
      <c r="G935" s="13" t="s">
        <v>31</v>
      </c>
      <c r="H935" s="14">
        <v>30</v>
      </c>
      <c r="I935" s="15" t="s">
        <v>32</v>
      </c>
      <c r="J935" s="16">
        <v>30</v>
      </c>
      <c r="K935" s="16">
        <v>5</v>
      </c>
      <c r="L935" s="17" t="s">
        <v>589</v>
      </c>
      <c r="M935" s="163" t="str">
        <f>IFERROR(GETPIVOTDATA("Tot. Bottles",'- Ordine Aggregato -'!$A$1,"sku anker",A935),"")</f>
        <v/>
      </c>
      <c r="N935" s="18" t="s">
        <v>34</v>
      </c>
      <c r="O935" s="19" t="str">
        <f t="shared" si="14"/>
        <v>Order online</v>
      </c>
      <c r="P935" s="97" t="s">
        <v>355</v>
      </c>
      <c r="Q935" s="13" t="s">
        <v>3093</v>
      </c>
      <c r="R935" t="s">
        <v>3094</v>
      </c>
      <c r="S935" s="20">
        <v>0</v>
      </c>
      <c r="T935" s="21" t="s">
        <v>38</v>
      </c>
    </row>
    <row r="936" spans="1:20" x14ac:dyDescent="0.35">
      <c r="A936" s="96" t="s">
        <v>3095</v>
      </c>
      <c r="B936" s="96"/>
      <c r="C936" s="96"/>
      <c r="D936" s="13" t="s">
        <v>3096</v>
      </c>
      <c r="E936" s="13">
        <v>6</v>
      </c>
      <c r="F936" s="14">
        <v>0.7</v>
      </c>
      <c r="G936" s="13" t="s">
        <v>14874</v>
      </c>
      <c r="H936" s="14">
        <v>40</v>
      </c>
      <c r="I936" s="15" t="s">
        <v>32</v>
      </c>
      <c r="J936" s="16">
        <v>237</v>
      </c>
      <c r="K936" s="16">
        <v>39.5</v>
      </c>
      <c r="L936" s="17" t="s">
        <v>41</v>
      </c>
      <c r="M936" s="163" t="str">
        <f>IFERROR(GETPIVOTDATA("Tot. Bottles",'- Ordine Aggregato -'!$A$1,"sku anker",A936),"")</f>
        <v/>
      </c>
      <c r="N936" s="18" t="s">
        <v>42</v>
      </c>
      <c r="O936" s="19" t="str">
        <f t="shared" si="14"/>
        <v>Order online</v>
      </c>
      <c r="P936" s="97" t="s">
        <v>43</v>
      </c>
      <c r="Q936" s="13" t="s">
        <v>3097</v>
      </c>
      <c r="R936" t="s">
        <v>3098</v>
      </c>
      <c r="S936" s="20">
        <v>0</v>
      </c>
      <c r="T936" s="21" t="s">
        <v>38</v>
      </c>
    </row>
    <row r="937" spans="1:20" x14ac:dyDescent="0.35">
      <c r="A937" s="13" t="s">
        <v>14334</v>
      </c>
      <c r="B937" s="13"/>
      <c r="C937" s="13"/>
      <c r="D937" s="13" t="s">
        <v>14335</v>
      </c>
      <c r="E937" s="13">
        <v>6</v>
      </c>
      <c r="F937" s="14">
        <v>0.7</v>
      </c>
      <c r="G937" s="13" t="s">
        <v>14874</v>
      </c>
      <c r="H937" s="14">
        <v>40</v>
      </c>
      <c r="I937" s="15" t="s">
        <v>32</v>
      </c>
      <c r="J937" s="16">
        <v>225</v>
      </c>
      <c r="K937" s="16">
        <v>37.5</v>
      </c>
      <c r="L937" s="17" t="s">
        <v>41</v>
      </c>
      <c r="M937" s="163" t="str">
        <f>IFERROR(GETPIVOTDATA("Tot. Bottles",'- Ordine Aggregato -'!$A$1,"sku anker",A937),"")</f>
        <v/>
      </c>
      <c r="N937" s="18" t="s">
        <v>42</v>
      </c>
      <c r="O937" s="19" t="str">
        <f t="shared" si="14"/>
        <v>Order online</v>
      </c>
      <c r="P937" s="97" t="s">
        <v>43</v>
      </c>
      <c r="Q937" s="13" t="s">
        <v>15167</v>
      </c>
      <c r="R937" t="s">
        <v>15168</v>
      </c>
      <c r="S937" s="20">
        <v>0</v>
      </c>
      <c r="T937" s="21" t="s">
        <v>38</v>
      </c>
    </row>
    <row r="938" spans="1:20" x14ac:dyDescent="0.35">
      <c r="A938" s="96" t="s">
        <v>3099</v>
      </c>
      <c r="B938" s="96"/>
      <c r="C938" s="96"/>
      <c r="D938" s="13" t="s">
        <v>3100</v>
      </c>
      <c r="E938" s="13">
        <v>6</v>
      </c>
      <c r="F938" s="14">
        <v>0.7</v>
      </c>
      <c r="G938" s="13" t="s">
        <v>31</v>
      </c>
      <c r="H938" s="14">
        <v>40</v>
      </c>
      <c r="I938" s="15" t="s">
        <v>32</v>
      </c>
      <c r="J938" s="16">
        <v>99</v>
      </c>
      <c r="K938" s="16">
        <v>16.5</v>
      </c>
      <c r="L938" s="17" t="s">
        <v>104</v>
      </c>
      <c r="M938" s="163" t="str">
        <f>IFERROR(GETPIVOTDATA("Tot. Bottles",'- Ordine Aggregato -'!$A$1,"sku anker",A938),"")</f>
        <v/>
      </c>
      <c r="N938" s="18" t="s">
        <v>42</v>
      </c>
      <c r="O938" s="19" t="str">
        <f t="shared" si="14"/>
        <v>Order online</v>
      </c>
      <c r="P938" s="97" t="s">
        <v>1060</v>
      </c>
      <c r="Q938" s="13" t="s">
        <v>3101</v>
      </c>
      <c r="R938" t="s">
        <v>3102</v>
      </c>
      <c r="S938" s="20">
        <v>0</v>
      </c>
      <c r="T938" s="21" t="s">
        <v>38</v>
      </c>
    </row>
    <row r="939" spans="1:20" x14ac:dyDescent="0.35">
      <c r="A939" s="96" t="s">
        <v>3103</v>
      </c>
      <c r="D939" s="13" t="s">
        <v>3104</v>
      </c>
      <c r="E939" s="13">
        <v>6</v>
      </c>
      <c r="F939" s="14">
        <v>0.7</v>
      </c>
      <c r="G939" s="13" t="s">
        <v>46</v>
      </c>
      <c r="H939" s="14">
        <v>40</v>
      </c>
      <c r="I939" s="15" t="s">
        <v>32</v>
      </c>
      <c r="J939" s="16">
        <v>147</v>
      </c>
      <c r="K939" s="16">
        <v>24.5</v>
      </c>
      <c r="L939" s="17" t="s">
        <v>104</v>
      </c>
      <c r="M939" s="163" t="str">
        <f>IFERROR(GETPIVOTDATA("Tot. Bottles",'- Ordine Aggregato -'!$A$1,"sku anker",A939),"")</f>
        <v/>
      </c>
      <c r="N939" s="18" t="s">
        <v>67</v>
      </c>
      <c r="O939" s="19" t="str">
        <f t="shared" si="14"/>
        <v>Order online</v>
      </c>
      <c r="P939" s="97" t="s">
        <v>3105</v>
      </c>
      <c r="Q939" s="13" t="s">
        <v>3106</v>
      </c>
      <c r="R939" t="s">
        <v>42</v>
      </c>
      <c r="S939" s="20">
        <v>24.5</v>
      </c>
      <c r="T939" s="21" t="s">
        <v>38</v>
      </c>
    </row>
    <row r="940" spans="1:20" x14ac:dyDescent="0.35">
      <c r="A940" s="96" t="s">
        <v>3107</v>
      </c>
      <c r="B940" s="96"/>
      <c r="C940" s="96"/>
      <c r="D940" s="13" t="s">
        <v>3108</v>
      </c>
      <c r="E940" s="13">
        <v>6</v>
      </c>
      <c r="F940" s="14">
        <v>0.7</v>
      </c>
      <c r="G940" s="13" t="s">
        <v>14874</v>
      </c>
      <c r="H940" s="14">
        <v>40</v>
      </c>
      <c r="I940" s="15" t="s">
        <v>32</v>
      </c>
      <c r="J940" s="16">
        <v>171</v>
      </c>
      <c r="K940" s="16">
        <v>28.5</v>
      </c>
      <c r="L940" s="17" t="s">
        <v>104</v>
      </c>
      <c r="M940" s="163" t="str">
        <f>IFERROR(GETPIVOTDATA("Tot. Bottles",'- Ordine Aggregato -'!$A$1,"sku anker",A940),"")</f>
        <v/>
      </c>
      <c r="N940" s="18" t="s">
        <v>42</v>
      </c>
      <c r="O940" s="19" t="str">
        <f t="shared" si="14"/>
        <v>Order online</v>
      </c>
      <c r="P940" s="97" t="s">
        <v>3105</v>
      </c>
      <c r="Q940" s="13" t="s">
        <v>3109</v>
      </c>
      <c r="R940" t="s">
        <v>3110</v>
      </c>
      <c r="S940" s="20">
        <v>0</v>
      </c>
      <c r="T940" s="21" t="s">
        <v>38</v>
      </c>
    </row>
    <row r="941" spans="1:20" x14ac:dyDescent="0.35">
      <c r="A941" s="96" t="s">
        <v>3111</v>
      </c>
      <c r="B941" s="96"/>
      <c r="C941" s="96"/>
      <c r="D941" s="13" t="s">
        <v>3112</v>
      </c>
      <c r="E941" s="13">
        <v>6</v>
      </c>
      <c r="F941" s="14">
        <v>0.7</v>
      </c>
      <c r="G941" s="13" t="s">
        <v>14873</v>
      </c>
      <c r="H941" s="14">
        <v>40</v>
      </c>
      <c r="I941" s="15" t="s">
        <v>32</v>
      </c>
      <c r="J941" s="16">
        <v>237</v>
      </c>
      <c r="K941" s="16">
        <v>39.5</v>
      </c>
      <c r="L941" s="17" t="s">
        <v>104</v>
      </c>
      <c r="M941" s="163" t="str">
        <f>IFERROR(GETPIVOTDATA("Tot. Bottles",'- Ordine Aggregato -'!$A$1,"sku anker",A941),"")</f>
        <v/>
      </c>
      <c r="N941" s="18" t="s">
        <v>42</v>
      </c>
      <c r="O941" s="19" t="str">
        <f t="shared" si="14"/>
        <v>Order online</v>
      </c>
      <c r="P941" s="97" t="s">
        <v>3105</v>
      </c>
      <c r="Q941" s="13" t="s">
        <v>3113</v>
      </c>
      <c r="R941" t="s">
        <v>3114</v>
      </c>
      <c r="S941" s="20">
        <v>0</v>
      </c>
      <c r="T941" s="21" t="s">
        <v>38</v>
      </c>
    </row>
    <row r="942" spans="1:20" x14ac:dyDescent="0.35">
      <c r="A942" s="13" t="s">
        <v>3115</v>
      </c>
      <c r="B942" s="13"/>
      <c r="C942" s="13"/>
      <c r="D942" s="13" t="s">
        <v>3116</v>
      </c>
      <c r="E942" s="13">
        <v>6</v>
      </c>
      <c r="F942" s="14">
        <v>0.7</v>
      </c>
      <c r="G942" s="13" t="s">
        <v>14874</v>
      </c>
      <c r="H942" s="14">
        <v>40</v>
      </c>
      <c r="I942" s="15" t="s">
        <v>32</v>
      </c>
      <c r="J942" s="16">
        <v>531</v>
      </c>
      <c r="K942" s="16">
        <v>88.5</v>
      </c>
      <c r="L942" s="17" t="s">
        <v>104</v>
      </c>
      <c r="M942" s="163" t="str">
        <f>IFERROR(GETPIVOTDATA("Tot. Bottles",'- Ordine Aggregato -'!$A$1,"sku anker",A942),"")</f>
        <v/>
      </c>
      <c r="N942" s="18" t="s">
        <v>34</v>
      </c>
      <c r="O942" s="19" t="str">
        <f t="shared" si="14"/>
        <v>Order online</v>
      </c>
      <c r="P942" s="97" t="s">
        <v>3105</v>
      </c>
      <c r="Q942" s="13" t="s">
        <v>3117</v>
      </c>
      <c r="R942" t="s">
        <v>3118</v>
      </c>
      <c r="S942" s="20">
        <v>0</v>
      </c>
      <c r="T942" s="21" t="s">
        <v>38</v>
      </c>
    </row>
    <row r="943" spans="1:20" x14ac:dyDescent="0.35">
      <c r="A943" s="13" t="s">
        <v>3119</v>
      </c>
      <c r="B943" s="13"/>
      <c r="C943" s="13"/>
      <c r="D943" s="13" t="s">
        <v>3120</v>
      </c>
      <c r="E943" s="13">
        <v>6</v>
      </c>
      <c r="F943" s="14">
        <v>0.7</v>
      </c>
      <c r="G943" s="13" t="s">
        <v>46</v>
      </c>
      <c r="H943" s="14">
        <v>40</v>
      </c>
      <c r="I943" s="15" t="s">
        <v>32</v>
      </c>
      <c r="J943" s="16">
        <v>53.699999999999996</v>
      </c>
      <c r="K943" s="16">
        <v>8.9499999999999993</v>
      </c>
      <c r="L943" s="17" t="s">
        <v>104</v>
      </c>
      <c r="M943" s="163" t="str">
        <f>IFERROR(GETPIVOTDATA("Tot. Bottles",'- Ordine Aggregato -'!$A$1,"sku anker",A943),"")</f>
        <v/>
      </c>
      <c r="N943" s="18" t="s">
        <v>42</v>
      </c>
      <c r="O943" s="19" t="str">
        <f t="shared" si="14"/>
        <v>Order online</v>
      </c>
      <c r="P943" s="97" t="s">
        <v>3105</v>
      </c>
      <c r="Q943" s="13" t="s">
        <v>3121</v>
      </c>
      <c r="R943" t="s">
        <v>3122</v>
      </c>
      <c r="S943" s="20">
        <v>0</v>
      </c>
      <c r="T943" s="21" t="s">
        <v>38</v>
      </c>
    </row>
    <row r="944" spans="1:20" x14ac:dyDescent="0.35">
      <c r="A944" s="13" t="s">
        <v>3123</v>
      </c>
      <c r="B944" s="13"/>
      <c r="C944" s="13"/>
      <c r="D944" s="13" t="s">
        <v>3124</v>
      </c>
      <c r="E944" s="13">
        <v>6</v>
      </c>
      <c r="F944" s="14">
        <v>0.7</v>
      </c>
      <c r="G944" s="13" t="s">
        <v>31</v>
      </c>
      <c r="H944" s="14">
        <v>40</v>
      </c>
      <c r="I944" s="15" t="s">
        <v>32</v>
      </c>
      <c r="J944" s="16">
        <v>69</v>
      </c>
      <c r="K944" s="16">
        <v>11.5</v>
      </c>
      <c r="L944" s="17" t="s">
        <v>104</v>
      </c>
      <c r="M944" s="163" t="str">
        <f>IFERROR(GETPIVOTDATA("Tot. Bottles",'- Ordine Aggregato -'!$A$1,"sku anker",A944),"")</f>
        <v/>
      </c>
      <c r="N944" s="18" t="s">
        <v>42</v>
      </c>
      <c r="O944" s="19" t="str">
        <f t="shared" si="14"/>
        <v>Order online</v>
      </c>
      <c r="P944" s="97" t="s">
        <v>3105</v>
      </c>
      <c r="Q944" s="13" t="s">
        <v>3125</v>
      </c>
      <c r="R944" t="s">
        <v>3126</v>
      </c>
      <c r="S944" s="20">
        <v>0</v>
      </c>
      <c r="T944" s="21" t="s">
        <v>38</v>
      </c>
    </row>
    <row r="945" spans="1:20" x14ac:dyDescent="0.35">
      <c r="A945" s="96" t="s">
        <v>3127</v>
      </c>
      <c r="B945" s="96"/>
      <c r="C945" s="96"/>
      <c r="D945" s="13" t="s">
        <v>3128</v>
      </c>
      <c r="E945" s="13">
        <v>6</v>
      </c>
      <c r="F945" s="14">
        <v>0.7</v>
      </c>
      <c r="G945" s="13" t="s">
        <v>14873</v>
      </c>
      <c r="H945" s="14">
        <v>40</v>
      </c>
      <c r="I945" s="15" t="s">
        <v>32</v>
      </c>
      <c r="J945" s="16">
        <v>59.699999999999996</v>
      </c>
      <c r="K945" s="16">
        <v>9.9499999999999993</v>
      </c>
      <c r="L945" s="17" t="s">
        <v>104</v>
      </c>
      <c r="M945" s="163" t="str">
        <f>IFERROR(GETPIVOTDATA("Tot. Bottles",'- Ordine Aggregato -'!$A$1,"sku anker",A945),"")</f>
        <v/>
      </c>
      <c r="N945" s="18" t="s">
        <v>67</v>
      </c>
      <c r="O945" s="19" t="str">
        <f t="shared" si="14"/>
        <v>Order online</v>
      </c>
      <c r="P945" s="97" t="s">
        <v>3129</v>
      </c>
      <c r="Q945" s="13" t="s">
        <v>3130</v>
      </c>
      <c r="R945" t="s">
        <v>3131</v>
      </c>
      <c r="S945" s="20">
        <v>9.9499999999999993</v>
      </c>
      <c r="T945" s="21" t="s">
        <v>38</v>
      </c>
    </row>
    <row r="946" spans="1:20" x14ac:dyDescent="0.35">
      <c r="A946" s="96" t="s">
        <v>3132</v>
      </c>
      <c r="B946" s="96"/>
      <c r="C946" s="96"/>
      <c r="D946" s="13" t="s">
        <v>3133</v>
      </c>
      <c r="E946" s="13">
        <v>6</v>
      </c>
      <c r="F946" s="14">
        <v>0.7</v>
      </c>
      <c r="G946" s="13" t="s">
        <v>31</v>
      </c>
      <c r="H946" s="14">
        <v>40</v>
      </c>
      <c r="I946" s="15" t="s">
        <v>32</v>
      </c>
      <c r="J946" s="16">
        <v>66</v>
      </c>
      <c r="K946" s="16">
        <v>11</v>
      </c>
      <c r="L946" s="17" t="s">
        <v>104</v>
      </c>
      <c r="M946" s="163" t="str">
        <f>IFERROR(GETPIVOTDATA("Tot. Bottles",'- Ordine Aggregato -'!$A$1,"sku anker",A946),"")</f>
        <v/>
      </c>
      <c r="N946" s="18" t="s">
        <v>42</v>
      </c>
      <c r="O946" s="19" t="str">
        <f t="shared" si="14"/>
        <v>Order online</v>
      </c>
      <c r="P946" s="97" t="s">
        <v>3129</v>
      </c>
      <c r="Q946" s="13" t="s">
        <v>3134</v>
      </c>
      <c r="R946" t="s">
        <v>3135</v>
      </c>
      <c r="S946" s="20">
        <v>0</v>
      </c>
      <c r="T946" s="21" t="s">
        <v>38</v>
      </c>
    </row>
    <row r="947" spans="1:20" x14ac:dyDescent="0.35">
      <c r="A947" s="96" t="s">
        <v>3136</v>
      </c>
      <c r="B947" s="96"/>
      <c r="C947" s="96"/>
      <c r="D947" s="13" t="s">
        <v>3137</v>
      </c>
      <c r="E947" s="13">
        <v>6</v>
      </c>
      <c r="F947" s="14">
        <v>0.7</v>
      </c>
      <c r="G947" s="13" t="s">
        <v>46</v>
      </c>
      <c r="H947" s="14">
        <v>40</v>
      </c>
      <c r="I947" s="15" t="s">
        <v>32</v>
      </c>
      <c r="J947" s="16">
        <v>135</v>
      </c>
      <c r="K947" s="16">
        <v>22.5</v>
      </c>
      <c r="L947" s="17" t="s">
        <v>104</v>
      </c>
      <c r="M947" s="163" t="str">
        <f>IFERROR(GETPIVOTDATA("Tot. Bottles",'- Ordine Aggregato -'!$A$1,"sku anker",A947),"")</f>
        <v/>
      </c>
      <c r="N947" s="18" t="s">
        <v>42</v>
      </c>
      <c r="O947" s="19" t="str">
        <f t="shared" si="14"/>
        <v>Order online</v>
      </c>
      <c r="P947" s="97" t="s">
        <v>3129</v>
      </c>
      <c r="Q947" s="13" t="s">
        <v>3138</v>
      </c>
      <c r="R947" t="s">
        <v>3139</v>
      </c>
      <c r="S947" s="20">
        <v>0</v>
      </c>
      <c r="T947" s="21" t="s">
        <v>38</v>
      </c>
    </row>
    <row r="948" spans="1:20" x14ac:dyDescent="0.35">
      <c r="A948" s="96" t="s">
        <v>3140</v>
      </c>
      <c r="B948" s="96"/>
      <c r="C948" s="96"/>
      <c r="D948" s="13" t="s">
        <v>3141</v>
      </c>
      <c r="E948" s="13">
        <v>6</v>
      </c>
      <c r="F948" s="14">
        <v>0.5</v>
      </c>
      <c r="G948" s="13" t="s">
        <v>14873</v>
      </c>
      <c r="H948" s="14">
        <v>16.5</v>
      </c>
      <c r="I948" s="15" t="s">
        <v>32</v>
      </c>
      <c r="J948" s="16">
        <v>55.5</v>
      </c>
      <c r="K948" s="16">
        <v>9.25</v>
      </c>
      <c r="L948" s="17" t="s">
        <v>502</v>
      </c>
      <c r="M948" s="163" t="str">
        <f>IFERROR(GETPIVOTDATA("Tot. Bottles",'- Ordine Aggregato -'!$A$1,"sku anker",A948),"")</f>
        <v/>
      </c>
      <c r="N948" s="18" t="s">
        <v>67</v>
      </c>
      <c r="O948" s="19" t="str">
        <f t="shared" si="14"/>
        <v>Order online</v>
      </c>
      <c r="P948" s="97" t="s">
        <v>225</v>
      </c>
      <c r="Q948" s="13" t="s">
        <v>3142</v>
      </c>
      <c r="R948" t="s">
        <v>3143</v>
      </c>
      <c r="S948" s="20">
        <v>9.25</v>
      </c>
      <c r="T948" s="21" t="s">
        <v>38</v>
      </c>
    </row>
    <row r="949" spans="1:20" x14ac:dyDescent="0.35">
      <c r="A949" s="96" t="s">
        <v>3144</v>
      </c>
      <c r="D949" s="13" t="s">
        <v>3141</v>
      </c>
      <c r="E949" s="13">
        <v>6</v>
      </c>
      <c r="F949" s="14">
        <v>0.7</v>
      </c>
      <c r="G949" s="13" t="s">
        <v>14874</v>
      </c>
      <c r="H949" s="14">
        <v>16.5</v>
      </c>
      <c r="I949" s="15" t="s">
        <v>32</v>
      </c>
      <c r="J949" s="16">
        <v>99</v>
      </c>
      <c r="K949" s="16">
        <v>16.5</v>
      </c>
      <c r="L949" s="17" t="s">
        <v>502</v>
      </c>
      <c r="M949" s="163" t="str">
        <f>IFERROR(GETPIVOTDATA("Tot. Bottles",'- Ordine Aggregato -'!$A$1,"sku anker",A949),"")</f>
        <v/>
      </c>
      <c r="N949" s="18" t="s">
        <v>42</v>
      </c>
      <c r="O949" s="19" t="str">
        <f t="shared" si="14"/>
        <v>Order online</v>
      </c>
      <c r="P949" s="97" t="s">
        <v>225</v>
      </c>
      <c r="Q949" s="13" t="s">
        <v>3145</v>
      </c>
      <c r="R949" t="s">
        <v>3146</v>
      </c>
      <c r="S949" s="20">
        <v>0</v>
      </c>
      <c r="T949" s="21" t="s">
        <v>38</v>
      </c>
    </row>
    <row r="950" spans="1:20" x14ac:dyDescent="0.35">
      <c r="A950" s="96" t="s">
        <v>3147</v>
      </c>
      <c r="B950" s="96"/>
      <c r="C950" s="96"/>
      <c r="D950" s="13" t="s">
        <v>3148</v>
      </c>
      <c r="E950" s="13">
        <v>6</v>
      </c>
      <c r="F950" s="14">
        <v>0.5</v>
      </c>
      <c r="G950" s="13" t="s">
        <v>46</v>
      </c>
      <c r="H950" s="14">
        <v>16.5</v>
      </c>
      <c r="I950" s="15" t="s">
        <v>32</v>
      </c>
      <c r="J950" s="16">
        <v>59.400000000000006</v>
      </c>
      <c r="K950" s="16">
        <v>9.9</v>
      </c>
      <c r="L950" s="17" t="s">
        <v>502</v>
      </c>
      <c r="M950" s="163" t="str">
        <f>IFERROR(GETPIVOTDATA("Tot. Bottles",'- Ordine Aggregato -'!$A$1,"sku anker",A950),"")</f>
        <v/>
      </c>
      <c r="N950" s="18" t="s">
        <v>34</v>
      </c>
      <c r="O950" s="19" t="str">
        <f t="shared" si="14"/>
        <v>Order online</v>
      </c>
      <c r="P950" s="97" t="s">
        <v>225</v>
      </c>
      <c r="Q950" s="13" t="s">
        <v>3142</v>
      </c>
      <c r="R950" t="s">
        <v>3149</v>
      </c>
      <c r="S950" s="20">
        <v>0</v>
      </c>
      <c r="T950" s="21" t="s">
        <v>38</v>
      </c>
    </row>
    <row r="951" spans="1:20" x14ac:dyDescent="0.35">
      <c r="A951" s="96" t="s">
        <v>3150</v>
      </c>
      <c r="D951" s="13" t="s">
        <v>3151</v>
      </c>
      <c r="E951" s="13">
        <v>6</v>
      </c>
      <c r="F951" s="14">
        <v>0.75</v>
      </c>
      <c r="G951" s="13" t="s">
        <v>14874</v>
      </c>
      <c r="H951" s="14">
        <v>11.5</v>
      </c>
      <c r="I951" s="15" t="s">
        <v>32</v>
      </c>
      <c r="J951" s="16">
        <v>70.800000000000011</v>
      </c>
      <c r="K951" s="16">
        <v>11.8</v>
      </c>
      <c r="L951" s="17" t="s">
        <v>960</v>
      </c>
      <c r="M951" s="163" t="str">
        <f>IFERROR(GETPIVOTDATA("Tot. Bottles",'- Ordine Aggregato -'!$A$1,"sku anker",A951),"")</f>
        <v/>
      </c>
      <c r="N951" s="18" t="s">
        <v>42</v>
      </c>
      <c r="O951" s="19" t="str">
        <f t="shared" si="14"/>
        <v>Order online</v>
      </c>
      <c r="P951" s="97" t="s">
        <v>225</v>
      </c>
      <c r="Q951" s="13" t="s">
        <v>3152</v>
      </c>
      <c r="R951" t="s">
        <v>3153</v>
      </c>
      <c r="S951" s="20">
        <v>0</v>
      </c>
      <c r="T951" s="21" t="s">
        <v>38</v>
      </c>
    </row>
    <row r="952" spans="1:20" x14ac:dyDescent="0.35">
      <c r="A952" s="96" t="s">
        <v>3154</v>
      </c>
      <c r="D952" s="13" t="s">
        <v>3155</v>
      </c>
      <c r="E952" s="13">
        <v>6</v>
      </c>
      <c r="F952" s="14">
        <v>0.7</v>
      </c>
      <c r="G952" s="13" t="s">
        <v>31</v>
      </c>
      <c r="H952" s="14">
        <v>36</v>
      </c>
      <c r="I952" s="15" t="s">
        <v>32</v>
      </c>
      <c r="J952" s="16">
        <v>15</v>
      </c>
      <c r="K952" s="16">
        <v>2.5</v>
      </c>
      <c r="L952" s="17" t="s">
        <v>61</v>
      </c>
      <c r="M952" s="163" t="str">
        <f>IFERROR(GETPIVOTDATA("Tot. Bottles",'- Ordine Aggregato -'!$A$1,"sku anker",A952),"")</f>
        <v/>
      </c>
      <c r="N952" s="18" t="s">
        <v>42</v>
      </c>
      <c r="O952" s="19" t="str">
        <f t="shared" si="14"/>
        <v>Order online</v>
      </c>
      <c r="P952" s="97" t="s">
        <v>220</v>
      </c>
      <c r="Q952" s="13" t="s">
        <v>3156</v>
      </c>
      <c r="R952" t="s">
        <v>42</v>
      </c>
      <c r="S952" s="20">
        <v>0</v>
      </c>
      <c r="T952" s="21" t="s">
        <v>38</v>
      </c>
    </row>
    <row r="953" spans="1:20" x14ac:dyDescent="0.35">
      <c r="A953" s="13" t="s">
        <v>3157</v>
      </c>
      <c r="B953" s="13"/>
      <c r="C953" s="13"/>
      <c r="D953" s="13" t="s">
        <v>3158</v>
      </c>
      <c r="E953" s="13">
        <v>6</v>
      </c>
      <c r="F953" s="14">
        <v>0.75</v>
      </c>
      <c r="G953" s="13" t="s">
        <v>14874</v>
      </c>
      <c r="H953" s="14">
        <v>12</v>
      </c>
      <c r="I953" s="15" t="s">
        <v>32</v>
      </c>
      <c r="J953" s="16">
        <v>172.5</v>
      </c>
      <c r="K953" s="16">
        <v>28.75</v>
      </c>
      <c r="L953" s="17" t="s">
        <v>863</v>
      </c>
      <c r="M953" s="163" t="str">
        <f>IFERROR(GETPIVOTDATA("Tot. Bottles",'- Ordine Aggregato -'!$A$1,"sku anker",A953),"")</f>
        <v/>
      </c>
      <c r="N953" s="18" t="s">
        <v>42</v>
      </c>
      <c r="O953" s="19" t="str">
        <f t="shared" si="14"/>
        <v>Order online</v>
      </c>
      <c r="P953" s="97" t="s">
        <v>225</v>
      </c>
      <c r="Q953" s="13" t="s">
        <v>3159</v>
      </c>
      <c r="R953" t="s">
        <v>3160</v>
      </c>
      <c r="S953" s="20">
        <v>0</v>
      </c>
      <c r="T953" s="21" t="s">
        <v>38</v>
      </c>
    </row>
    <row r="954" spans="1:20" x14ac:dyDescent="0.35">
      <c r="A954" s="96" t="s">
        <v>3161</v>
      </c>
      <c r="B954" s="96"/>
      <c r="C954" s="96"/>
      <c r="D954" s="13" t="s">
        <v>3162</v>
      </c>
      <c r="E954" s="13">
        <v>12</v>
      </c>
      <c r="F954" s="14">
        <v>0.2</v>
      </c>
      <c r="G954" s="13" t="s">
        <v>14874</v>
      </c>
      <c r="H954" s="14">
        <v>55</v>
      </c>
      <c r="I954" s="15" t="s">
        <v>32</v>
      </c>
      <c r="J954" s="16">
        <v>126</v>
      </c>
      <c r="K954" s="16">
        <v>10.5</v>
      </c>
      <c r="L954" s="17" t="s">
        <v>399</v>
      </c>
      <c r="M954" s="163" t="str">
        <f>IFERROR(GETPIVOTDATA("Tot. Bottles",'- Ordine Aggregato -'!$A$1,"sku anker",A954),"")</f>
        <v/>
      </c>
      <c r="N954" s="18" t="s">
        <v>34</v>
      </c>
      <c r="O954" s="19" t="str">
        <f t="shared" si="14"/>
        <v>Order online</v>
      </c>
      <c r="P954" s="97" t="s">
        <v>225</v>
      </c>
      <c r="Q954" s="13" t="s">
        <v>3163</v>
      </c>
      <c r="R954" t="s">
        <v>3164</v>
      </c>
      <c r="S954" s="20">
        <v>0</v>
      </c>
      <c r="T954" s="21" t="s">
        <v>38</v>
      </c>
    </row>
    <row r="955" spans="1:20" x14ac:dyDescent="0.35">
      <c r="A955" s="13" t="s">
        <v>3165</v>
      </c>
      <c r="B955" s="13"/>
      <c r="C955" s="13"/>
      <c r="D955" s="13" t="s">
        <v>3162</v>
      </c>
      <c r="E955" s="13">
        <v>6</v>
      </c>
      <c r="F955" s="14">
        <v>0.7</v>
      </c>
      <c r="G955" s="13" t="s">
        <v>31</v>
      </c>
      <c r="H955" s="14">
        <v>55</v>
      </c>
      <c r="I955" s="15" t="s">
        <v>32</v>
      </c>
      <c r="J955" s="16">
        <v>159</v>
      </c>
      <c r="K955" s="16">
        <v>26.5</v>
      </c>
      <c r="L955" s="17" t="s">
        <v>399</v>
      </c>
      <c r="M955" s="163" t="str">
        <f>IFERROR(GETPIVOTDATA("Tot. Bottles",'- Ordine Aggregato -'!$A$1,"sku anker",A955),"")</f>
        <v/>
      </c>
      <c r="N955" s="18" t="s">
        <v>34</v>
      </c>
      <c r="O955" s="19" t="str">
        <f t="shared" si="14"/>
        <v>Order online</v>
      </c>
      <c r="P955" s="97" t="s">
        <v>225</v>
      </c>
      <c r="Q955" s="13" t="s">
        <v>3166</v>
      </c>
      <c r="R955" t="s">
        <v>3167</v>
      </c>
      <c r="S955" s="20">
        <v>0</v>
      </c>
      <c r="T955" s="21" t="s">
        <v>38</v>
      </c>
    </row>
    <row r="956" spans="1:20" x14ac:dyDescent="0.35">
      <c r="A956" s="96" t="s">
        <v>3168</v>
      </c>
      <c r="D956" s="13" t="s">
        <v>3169</v>
      </c>
      <c r="E956" s="13">
        <v>12</v>
      </c>
      <c r="F956" s="14">
        <v>0.2</v>
      </c>
      <c r="G956" s="13" t="s">
        <v>14874</v>
      </c>
      <c r="H956" s="14">
        <v>43</v>
      </c>
      <c r="I956" s="15" t="s">
        <v>32</v>
      </c>
      <c r="J956" s="16">
        <v>114</v>
      </c>
      <c r="K956" s="16">
        <v>9.5</v>
      </c>
      <c r="L956" s="17" t="s">
        <v>399</v>
      </c>
      <c r="M956" s="163" t="str">
        <f>IFERROR(GETPIVOTDATA("Tot. Bottles",'- Ordine Aggregato -'!$A$1,"sku anker",A956),"")</f>
        <v/>
      </c>
      <c r="N956" s="18" t="s">
        <v>42</v>
      </c>
      <c r="O956" s="19" t="str">
        <f t="shared" si="14"/>
        <v>Order online</v>
      </c>
      <c r="P956" s="97" t="s">
        <v>225</v>
      </c>
      <c r="Q956" s="13" t="s">
        <v>3170</v>
      </c>
      <c r="R956" t="s">
        <v>3171</v>
      </c>
      <c r="S956" s="20">
        <v>0</v>
      </c>
      <c r="T956" s="21" t="s">
        <v>38</v>
      </c>
    </row>
    <row r="957" spans="1:20" x14ac:dyDescent="0.35">
      <c r="A957" s="96" t="s">
        <v>3172</v>
      </c>
      <c r="D957" s="13" t="s">
        <v>3169</v>
      </c>
      <c r="E957" s="13">
        <v>6</v>
      </c>
      <c r="F957" s="14">
        <v>0.7</v>
      </c>
      <c r="G957" s="13" t="s">
        <v>14873</v>
      </c>
      <c r="H957" s="14">
        <v>43</v>
      </c>
      <c r="I957" s="15" t="s">
        <v>32</v>
      </c>
      <c r="J957" s="16">
        <v>143.69999999999999</v>
      </c>
      <c r="K957" s="16">
        <v>23.95</v>
      </c>
      <c r="L957" s="17" t="s">
        <v>399</v>
      </c>
      <c r="M957" s="163" t="str">
        <f>IFERROR(GETPIVOTDATA("Tot. Bottles",'- Ordine Aggregato -'!$A$1,"sku anker",A957),"")</f>
        <v/>
      </c>
      <c r="N957" s="18" t="s">
        <v>34</v>
      </c>
      <c r="O957" s="19" t="str">
        <f t="shared" si="14"/>
        <v>Order online</v>
      </c>
      <c r="P957" s="97" t="s">
        <v>225</v>
      </c>
      <c r="Q957" s="13" t="s">
        <v>3173</v>
      </c>
      <c r="R957" t="s">
        <v>3174</v>
      </c>
      <c r="S957" s="20">
        <v>0</v>
      </c>
      <c r="T957" s="21" t="s">
        <v>38</v>
      </c>
    </row>
    <row r="958" spans="1:20" x14ac:dyDescent="0.35">
      <c r="A958" s="96" t="s">
        <v>3175</v>
      </c>
      <c r="B958" s="96"/>
      <c r="C958" s="96"/>
      <c r="D958" s="13" t="s">
        <v>3176</v>
      </c>
      <c r="E958" s="13">
        <v>6</v>
      </c>
      <c r="F958" s="14">
        <v>0.7</v>
      </c>
      <c r="G958" s="13" t="s">
        <v>46</v>
      </c>
      <c r="H958" s="14">
        <v>41</v>
      </c>
      <c r="I958" s="15" t="s">
        <v>32</v>
      </c>
      <c r="J958" s="16">
        <v>276</v>
      </c>
      <c r="K958" s="16">
        <v>46</v>
      </c>
      <c r="L958" s="17" t="s">
        <v>2338</v>
      </c>
      <c r="M958" s="163" t="str">
        <f>IFERROR(GETPIVOTDATA("Tot. Bottles",'- Ordine Aggregato -'!$A$1,"sku anker",A958),"")</f>
        <v/>
      </c>
      <c r="N958" s="18" t="s">
        <v>42</v>
      </c>
      <c r="O958" s="19" t="str">
        <f t="shared" si="14"/>
        <v>Order online</v>
      </c>
      <c r="P958" s="97" t="s">
        <v>225</v>
      </c>
      <c r="Q958" s="13" t="s">
        <v>3177</v>
      </c>
      <c r="R958" t="s">
        <v>42</v>
      </c>
      <c r="S958" s="20">
        <v>0</v>
      </c>
      <c r="T958" s="21" t="s">
        <v>38</v>
      </c>
    </row>
    <row r="959" spans="1:20" x14ac:dyDescent="0.35">
      <c r="A959" s="13" t="s">
        <v>3178</v>
      </c>
      <c r="B959" s="13"/>
      <c r="C959" s="13"/>
      <c r="D959" s="13" t="s">
        <v>3179</v>
      </c>
      <c r="E959" s="13">
        <v>6</v>
      </c>
      <c r="F959" s="14">
        <v>0.75</v>
      </c>
      <c r="G959" s="13" t="s">
        <v>46</v>
      </c>
      <c r="H959" s="14">
        <v>13</v>
      </c>
      <c r="I959" s="15" t="s">
        <v>32</v>
      </c>
      <c r="J959" s="16">
        <v>85.5</v>
      </c>
      <c r="K959" s="16">
        <v>14.25</v>
      </c>
      <c r="L959" s="17" t="s">
        <v>437</v>
      </c>
      <c r="M959" s="163" t="str">
        <f>IFERROR(GETPIVOTDATA("Tot. Bottles",'- Ordine Aggregato -'!$A$1,"sku anker",A959),"")</f>
        <v/>
      </c>
      <c r="N959" s="18" t="s">
        <v>42</v>
      </c>
      <c r="O959" s="19" t="str">
        <f t="shared" si="14"/>
        <v>Order online</v>
      </c>
      <c r="P959" s="97" t="s">
        <v>225</v>
      </c>
      <c r="Q959" s="13" t="s">
        <v>3180</v>
      </c>
      <c r="R959" t="s">
        <v>3181</v>
      </c>
      <c r="S959" s="20">
        <v>0</v>
      </c>
      <c r="T959" s="21" t="s">
        <v>38</v>
      </c>
    </row>
    <row r="960" spans="1:20" x14ac:dyDescent="0.35">
      <c r="A960" s="96" t="s">
        <v>3182</v>
      </c>
      <c r="D960" s="13" t="s">
        <v>3183</v>
      </c>
      <c r="E960" s="13">
        <v>6</v>
      </c>
      <c r="F960" s="14">
        <v>0.7</v>
      </c>
      <c r="G960" s="13" t="s">
        <v>46</v>
      </c>
      <c r="H960" s="14">
        <v>41</v>
      </c>
      <c r="I960" s="15" t="s">
        <v>32</v>
      </c>
      <c r="J960" s="16">
        <v>204</v>
      </c>
      <c r="K960" s="16">
        <v>34</v>
      </c>
      <c r="L960" s="17" t="s">
        <v>2333</v>
      </c>
      <c r="M960" s="163" t="str">
        <f>IFERROR(GETPIVOTDATA("Tot. Bottles",'- Ordine Aggregato -'!$A$1,"sku anker",A960),"")</f>
        <v/>
      </c>
      <c r="N960" s="18" t="s">
        <v>42</v>
      </c>
      <c r="O960" s="19" t="str">
        <f t="shared" si="14"/>
        <v>Order online</v>
      </c>
      <c r="P960" s="97" t="s">
        <v>225</v>
      </c>
      <c r="Q960" s="13" t="s">
        <v>3184</v>
      </c>
      <c r="R960" t="s">
        <v>42</v>
      </c>
      <c r="S960" s="20">
        <v>0</v>
      </c>
      <c r="T960" s="21" t="s">
        <v>38</v>
      </c>
    </row>
    <row r="961" spans="1:20" x14ac:dyDescent="0.35">
      <c r="A961" s="96" t="s">
        <v>3185</v>
      </c>
      <c r="B961" s="96"/>
      <c r="C961" s="96"/>
      <c r="D961" s="13" t="s">
        <v>3186</v>
      </c>
      <c r="E961" s="13">
        <v>6</v>
      </c>
      <c r="F961" s="14">
        <v>0.7</v>
      </c>
      <c r="G961" s="13" t="s">
        <v>14874</v>
      </c>
      <c r="H961" s="14">
        <v>41</v>
      </c>
      <c r="I961" s="15" t="s">
        <v>32</v>
      </c>
      <c r="J961" s="16">
        <v>276</v>
      </c>
      <c r="K961" s="16">
        <v>46</v>
      </c>
      <c r="L961" s="17" t="s">
        <v>2333</v>
      </c>
      <c r="M961" s="163" t="str">
        <f>IFERROR(GETPIVOTDATA("Tot. Bottles",'- Ordine Aggregato -'!$A$1,"sku anker",A961),"")</f>
        <v/>
      </c>
      <c r="N961" s="18" t="s">
        <v>42</v>
      </c>
      <c r="O961" s="19" t="str">
        <f t="shared" si="14"/>
        <v>Order online</v>
      </c>
      <c r="P961" s="97" t="s">
        <v>225</v>
      </c>
      <c r="Q961" s="13" t="s">
        <v>3187</v>
      </c>
      <c r="R961" t="s">
        <v>42</v>
      </c>
      <c r="S961" s="20">
        <v>0</v>
      </c>
      <c r="T961" s="21" t="s">
        <v>38</v>
      </c>
    </row>
    <row r="962" spans="1:20" x14ac:dyDescent="0.35">
      <c r="A962" s="96" t="s">
        <v>3188</v>
      </c>
      <c r="D962" s="13" t="s">
        <v>3189</v>
      </c>
      <c r="E962" s="13">
        <v>6</v>
      </c>
      <c r="F962" s="14">
        <v>0.7</v>
      </c>
      <c r="G962" s="13" t="s">
        <v>14873</v>
      </c>
      <c r="H962" s="14">
        <v>40</v>
      </c>
      <c r="I962" s="15" t="s">
        <v>32</v>
      </c>
      <c r="J962" s="16">
        <v>136.5</v>
      </c>
      <c r="K962" s="16">
        <v>22.75</v>
      </c>
      <c r="L962" s="17" t="s">
        <v>2338</v>
      </c>
      <c r="M962" s="163" t="str">
        <f>IFERROR(GETPIVOTDATA("Tot. Bottles",'- Ordine Aggregato -'!$A$1,"sku anker",A962),"")</f>
        <v/>
      </c>
      <c r="N962" s="18" t="s">
        <v>42</v>
      </c>
      <c r="O962" s="19" t="str">
        <f t="shared" si="14"/>
        <v>Order online</v>
      </c>
      <c r="P962" s="97" t="s">
        <v>225</v>
      </c>
      <c r="Q962" s="13" t="s">
        <v>3190</v>
      </c>
      <c r="R962" t="s">
        <v>42</v>
      </c>
      <c r="S962" s="20">
        <v>0</v>
      </c>
      <c r="T962" s="21" t="s">
        <v>38</v>
      </c>
    </row>
    <row r="963" spans="1:20" x14ac:dyDescent="0.35">
      <c r="A963" s="96" t="s">
        <v>3191</v>
      </c>
      <c r="D963" s="13" t="s">
        <v>3192</v>
      </c>
      <c r="E963" s="13">
        <v>6</v>
      </c>
      <c r="F963" s="14">
        <v>0.7</v>
      </c>
      <c r="G963" s="13" t="s">
        <v>14874</v>
      </c>
      <c r="H963" s="14">
        <v>40</v>
      </c>
      <c r="I963" s="15" t="s">
        <v>32</v>
      </c>
      <c r="J963" s="16">
        <v>51</v>
      </c>
      <c r="K963" s="16">
        <v>8.5</v>
      </c>
      <c r="L963" s="17" t="s">
        <v>2333</v>
      </c>
      <c r="M963" s="163" t="str">
        <f>IFERROR(GETPIVOTDATA("Tot. Bottles",'- Ordine Aggregato -'!$A$1,"sku anker",A963),"")</f>
        <v/>
      </c>
      <c r="N963" s="18" t="s">
        <v>42</v>
      </c>
      <c r="O963" s="19" t="str">
        <f t="shared" si="14"/>
        <v>Order online</v>
      </c>
      <c r="P963" s="97" t="s">
        <v>225</v>
      </c>
      <c r="Q963" s="13" t="s">
        <v>3193</v>
      </c>
      <c r="R963" t="s">
        <v>42</v>
      </c>
      <c r="S963" s="20">
        <v>0</v>
      </c>
      <c r="T963" s="21" t="s">
        <v>38</v>
      </c>
    </row>
    <row r="964" spans="1:20" x14ac:dyDescent="0.35">
      <c r="A964" s="96" t="s">
        <v>3194</v>
      </c>
      <c r="B964" s="96"/>
      <c r="C964" s="96"/>
      <c r="D964" s="13" t="s">
        <v>3195</v>
      </c>
      <c r="E964" s="13">
        <v>6</v>
      </c>
      <c r="F964" s="14">
        <v>0.7</v>
      </c>
      <c r="G964" s="13" t="s">
        <v>31</v>
      </c>
      <c r="H964" s="14">
        <v>41</v>
      </c>
      <c r="I964" s="15" t="s">
        <v>32</v>
      </c>
      <c r="J964" s="16">
        <v>130.5</v>
      </c>
      <c r="K964" s="16">
        <v>21.75</v>
      </c>
      <c r="L964" s="17" t="s">
        <v>2338</v>
      </c>
      <c r="M964" s="163" t="str">
        <f>IFERROR(GETPIVOTDATA("Tot. Bottles",'- Ordine Aggregato -'!$A$1,"sku anker",A964),"")</f>
        <v/>
      </c>
      <c r="N964" s="18" t="s">
        <v>67</v>
      </c>
      <c r="O964" s="19" t="str">
        <f t="shared" si="14"/>
        <v>Order online</v>
      </c>
      <c r="P964" s="97" t="s">
        <v>225</v>
      </c>
      <c r="Q964" s="13" t="s">
        <v>3196</v>
      </c>
      <c r="R964" t="s">
        <v>42</v>
      </c>
      <c r="S964" s="20">
        <v>21.75</v>
      </c>
      <c r="T964" s="21" t="s">
        <v>38</v>
      </c>
    </row>
    <row r="965" spans="1:20" x14ac:dyDescent="0.35">
      <c r="A965" s="96" t="s">
        <v>3197</v>
      </c>
      <c r="B965" s="96"/>
      <c r="C965" s="96"/>
      <c r="D965" s="13" t="s">
        <v>3198</v>
      </c>
      <c r="E965" s="13">
        <v>6</v>
      </c>
      <c r="F965" s="14">
        <v>0.7</v>
      </c>
      <c r="G965" s="13" t="s">
        <v>14873</v>
      </c>
      <c r="H965" s="14">
        <v>40</v>
      </c>
      <c r="I965" s="15" t="s">
        <v>32</v>
      </c>
      <c r="J965" s="16">
        <v>70.800000000000011</v>
      </c>
      <c r="K965" s="16">
        <v>11.8</v>
      </c>
      <c r="L965" s="17" t="s">
        <v>2338</v>
      </c>
      <c r="M965" s="163" t="str">
        <f>IFERROR(GETPIVOTDATA("Tot. Bottles",'- Ordine Aggregato -'!$A$1,"sku anker",A965),"")</f>
        <v/>
      </c>
      <c r="N965" s="18" t="s">
        <v>42</v>
      </c>
      <c r="O965" s="19" t="str">
        <f t="shared" si="14"/>
        <v>Order online</v>
      </c>
      <c r="P965" s="97" t="s">
        <v>225</v>
      </c>
      <c r="Q965" s="13" t="s">
        <v>3199</v>
      </c>
      <c r="R965" t="s">
        <v>42</v>
      </c>
      <c r="S965" s="20">
        <v>0</v>
      </c>
      <c r="T965" s="21" t="s">
        <v>38</v>
      </c>
    </row>
    <row r="966" spans="1:20" x14ac:dyDescent="0.35">
      <c r="A966" s="96" t="s">
        <v>3200</v>
      </c>
      <c r="D966" s="13" t="s">
        <v>15169</v>
      </c>
      <c r="E966" s="13">
        <v>6</v>
      </c>
      <c r="F966" s="14">
        <v>0.75</v>
      </c>
      <c r="G966" s="13" t="s">
        <v>46</v>
      </c>
      <c r="H966" s="14">
        <v>13.5</v>
      </c>
      <c r="I966" s="15" t="s">
        <v>32</v>
      </c>
      <c r="J966" s="16">
        <v>18.600000000000001</v>
      </c>
      <c r="K966" s="16">
        <v>3.1</v>
      </c>
      <c r="L966" s="17" t="s">
        <v>710</v>
      </c>
      <c r="M966" s="163" t="str">
        <f>IFERROR(GETPIVOTDATA("Tot. Bottles",'- Ordine Aggregato -'!$A$1,"sku anker",A966),"")</f>
        <v/>
      </c>
      <c r="N966" s="18" t="s">
        <v>42</v>
      </c>
      <c r="O966" s="19" t="str">
        <f t="shared" si="14"/>
        <v>Order online</v>
      </c>
      <c r="P966" s="97" t="s">
        <v>35</v>
      </c>
      <c r="Q966" s="13" t="s">
        <v>3201</v>
      </c>
      <c r="R966" t="s">
        <v>42</v>
      </c>
      <c r="S966" s="20">
        <v>0</v>
      </c>
      <c r="T966" s="21" t="s">
        <v>38</v>
      </c>
    </row>
    <row r="967" spans="1:20" x14ac:dyDescent="0.35">
      <c r="A967" s="13" t="s">
        <v>3202</v>
      </c>
      <c r="B967" s="13"/>
      <c r="C967" s="13"/>
      <c r="D967" s="13" t="s">
        <v>3203</v>
      </c>
      <c r="E967" s="13">
        <v>120</v>
      </c>
      <c r="F967" s="14">
        <v>0.05</v>
      </c>
      <c r="G967" s="13" t="s">
        <v>46</v>
      </c>
      <c r="H967" s="14">
        <v>40</v>
      </c>
      <c r="I967" s="15" t="s">
        <v>32</v>
      </c>
      <c r="J967" s="16">
        <v>222</v>
      </c>
      <c r="K967" s="16">
        <v>1.85</v>
      </c>
      <c r="L967" s="17" t="s">
        <v>448</v>
      </c>
      <c r="M967" s="163" t="str">
        <f>IFERROR(GETPIVOTDATA("Tot. Bottles",'- Ordine Aggregato -'!$A$1,"sku anker",A967),"")</f>
        <v/>
      </c>
      <c r="N967" s="18" t="s">
        <v>34</v>
      </c>
      <c r="O967" s="19" t="str">
        <f t="shared" si="14"/>
        <v>Order online</v>
      </c>
      <c r="P967" s="97" t="s">
        <v>146</v>
      </c>
      <c r="Q967" s="13" t="s">
        <v>3204</v>
      </c>
      <c r="R967" t="s">
        <v>3205</v>
      </c>
      <c r="S967" s="20">
        <v>0</v>
      </c>
      <c r="T967" s="21" t="s">
        <v>38</v>
      </c>
    </row>
    <row r="968" spans="1:20" x14ac:dyDescent="0.35">
      <c r="A968" s="13" t="s">
        <v>3206</v>
      </c>
      <c r="B968" s="13"/>
      <c r="C968" s="13"/>
      <c r="D968" s="13" t="s">
        <v>3203</v>
      </c>
      <c r="E968" s="13">
        <v>6</v>
      </c>
      <c r="F968" s="14">
        <v>0.7</v>
      </c>
      <c r="G968" s="13" t="s">
        <v>14874</v>
      </c>
      <c r="H968" s="14">
        <v>40</v>
      </c>
      <c r="I968" s="15" t="s">
        <v>32</v>
      </c>
      <c r="J968" s="16">
        <v>86.699999999999989</v>
      </c>
      <c r="K968" s="16">
        <v>14.45</v>
      </c>
      <c r="L968" s="17" t="s">
        <v>448</v>
      </c>
      <c r="M968" s="163" t="str">
        <f>IFERROR(GETPIVOTDATA("Tot. Bottles",'- Ordine Aggregato -'!$A$1,"sku anker",A968),"")</f>
        <v/>
      </c>
      <c r="N968" s="18" t="s">
        <v>42</v>
      </c>
      <c r="O968" s="19" t="str">
        <f t="shared" si="14"/>
        <v>Order online</v>
      </c>
      <c r="P968" s="97" t="s">
        <v>146</v>
      </c>
      <c r="Q968" s="13" t="s">
        <v>3207</v>
      </c>
      <c r="R968" t="s">
        <v>3208</v>
      </c>
      <c r="S968" s="20">
        <v>0</v>
      </c>
      <c r="T968" s="21" t="s">
        <v>38</v>
      </c>
    </row>
    <row r="969" spans="1:20" x14ac:dyDescent="0.35">
      <c r="A969" s="96" t="s">
        <v>14434</v>
      </c>
      <c r="D969" s="13" t="s">
        <v>3203</v>
      </c>
      <c r="E969" s="13">
        <v>6</v>
      </c>
      <c r="F969" s="14">
        <v>1</v>
      </c>
      <c r="G969" s="13" t="s">
        <v>46</v>
      </c>
      <c r="H969" s="14">
        <v>40</v>
      </c>
      <c r="I969" s="15" t="s">
        <v>32</v>
      </c>
      <c r="J969" s="16">
        <v>120</v>
      </c>
      <c r="K969" s="16">
        <v>20</v>
      </c>
      <c r="L969" s="17" t="s">
        <v>448</v>
      </c>
      <c r="M969" s="163" t="str">
        <f>IFERROR(GETPIVOTDATA("Tot. Bottles",'- Ordine Aggregato -'!$A$1,"sku anker",A969),"")</f>
        <v/>
      </c>
      <c r="N969" s="18" t="s">
        <v>42</v>
      </c>
      <c r="O969" s="19" t="str">
        <f t="shared" si="14"/>
        <v>Order online</v>
      </c>
      <c r="P969" s="97" t="s">
        <v>146</v>
      </c>
      <c r="Q969" s="13" t="s">
        <v>3210</v>
      </c>
      <c r="R969" t="s">
        <v>15170</v>
      </c>
      <c r="S969" s="20">
        <v>0</v>
      </c>
      <c r="T969" s="21" t="s">
        <v>38</v>
      </c>
    </row>
    <row r="970" spans="1:20" x14ac:dyDescent="0.35">
      <c r="A970" s="13" t="s">
        <v>3209</v>
      </c>
      <c r="B970" s="13"/>
      <c r="C970" s="13"/>
      <c r="D970" s="13" t="s">
        <v>3203</v>
      </c>
      <c r="E970" s="13">
        <v>12</v>
      </c>
      <c r="F970" s="14">
        <v>1</v>
      </c>
      <c r="G970" s="13" t="s">
        <v>14874</v>
      </c>
      <c r="H970" s="14">
        <v>40</v>
      </c>
      <c r="I970" s="15" t="s">
        <v>32</v>
      </c>
      <c r="J970" s="16">
        <v>240</v>
      </c>
      <c r="K970" s="16">
        <v>20</v>
      </c>
      <c r="L970" s="17" t="s">
        <v>448</v>
      </c>
      <c r="M970" s="163" t="str">
        <f>IFERROR(GETPIVOTDATA("Tot. Bottles",'- Ordine Aggregato -'!$A$1,"sku anker",A970),"")</f>
        <v/>
      </c>
      <c r="N970" s="18" t="s">
        <v>42</v>
      </c>
      <c r="O970" s="19" t="str">
        <f t="shared" si="14"/>
        <v>Order online</v>
      </c>
      <c r="P970" s="97" t="s">
        <v>146</v>
      </c>
      <c r="Q970" s="13" t="s">
        <v>3210</v>
      </c>
      <c r="R970" t="s">
        <v>3211</v>
      </c>
      <c r="S970" s="20">
        <v>0</v>
      </c>
      <c r="T970" s="21" t="s">
        <v>38</v>
      </c>
    </row>
    <row r="971" spans="1:20" x14ac:dyDescent="0.35">
      <c r="A971" s="13" t="s">
        <v>3212</v>
      </c>
      <c r="B971" s="13"/>
      <c r="C971" s="13"/>
      <c r="D971" s="13" t="s">
        <v>3213</v>
      </c>
      <c r="E971" s="13">
        <v>12</v>
      </c>
      <c r="F971" s="14">
        <v>0.35</v>
      </c>
      <c r="G971" s="13" t="s">
        <v>14874</v>
      </c>
      <c r="H971" s="14">
        <v>40</v>
      </c>
      <c r="I971" s="15" t="s">
        <v>32</v>
      </c>
      <c r="J971" s="16">
        <v>126</v>
      </c>
      <c r="K971" s="16">
        <v>10.5</v>
      </c>
      <c r="L971" s="17" t="s">
        <v>448</v>
      </c>
      <c r="M971" s="163" t="str">
        <f>IFERROR(GETPIVOTDATA("Tot. Bottles",'- Ordine Aggregato -'!$A$1,"sku anker",A971),"")</f>
        <v/>
      </c>
      <c r="N971" s="18" t="s">
        <v>34</v>
      </c>
      <c r="O971" s="19" t="str">
        <f t="shared" si="14"/>
        <v>Order online</v>
      </c>
      <c r="P971" s="97" t="s">
        <v>146</v>
      </c>
      <c r="Q971" s="13" t="s">
        <v>3214</v>
      </c>
      <c r="R971" t="s">
        <v>3215</v>
      </c>
      <c r="S971" s="20">
        <v>0</v>
      </c>
      <c r="T971" s="21" t="s">
        <v>38</v>
      </c>
    </row>
    <row r="972" spans="1:20" x14ac:dyDescent="0.35">
      <c r="A972" s="96" t="s">
        <v>15171</v>
      </c>
      <c r="D972" s="13" t="s">
        <v>3213</v>
      </c>
      <c r="E972" s="13">
        <v>6</v>
      </c>
      <c r="F972" s="14">
        <v>0.7</v>
      </c>
      <c r="G972" s="13" t="s">
        <v>46</v>
      </c>
      <c r="H972" s="14">
        <v>40</v>
      </c>
      <c r="I972" s="15" t="s">
        <v>32</v>
      </c>
      <c r="J972" s="16">
        <v>86.699999999999989</v>
      </c>
      <c r="K972" s="16">
        <v>14.45</v>
      </c>
      <c r="L972" s="17" t="s">
        <v>448</v>
      </c>
      <c r="M972" s="163" t="str">
        <f>IFERROR(GETPIVOTDATA("Tot. Bottles",'- Ordine Aggregato -'!$A$1,"sku anker",A972),"")</f>
        <v/>
      </c>
      <c r="N972" s="18" t="s">
        <v>34</v>
      </c>
      <c r="O972" s="19" t="str">
        <f t="shared" si="14"/>
        <v>Order online</v>
      </c>
      <c r="P972" s="97" t="s">
        <v>146</v>
      </c>
      <c r="Q972" s="13" t="s">
        <v>3207</v>
      </c>
      <c r="R972" t="s">
        <v>3208</v>
      </c>
      <c r="S972" s="20">
        <v>0</v>
      </c>
      <c r="T972" s="21" t="s">
        <v>38</v>
      </c>
    </row>
    <row r="973" spans="1:20" x14ac:dyDescent="0.35">
      <c r="A973" s="96" t="s">
        <v>14463</v>
      </c>
      <c r="D973" s="13" t="s">
        <v>3213</v>
      </c>
      <c r="E973" s="13">
        <v>12</v>
      </c>
      <c r="F973" s="14">
        <v>1</v>
      </c>
      <c r="G973" s="13" t="s">
        <v>31</v>
      </c>
      <c r="H973" s="14">
        <v>40</v>
      </c>
      <c r="I973" s="15" t="s">
        <v>32</v>
      </c>
      <c r="J973" s="16">
        <v>240</v>
      </c>
      <c r="K973" s="16">
        <v>20</v>
      </c>
      <c r="L973" s="17" t="s">
        <v>448</v>
      </c>
      <c r="M973" s="163" t="str">
        <f>IFERROR(GETPIVOTDATA("Tot. Bottles",'- Ordine Aggregato -'!$A$1,"sku anker",A973),"")</f>
        <v/>
      </c>
      <c r="N973" s="18" t="s">
        <v>42</v>
      </c>
      <c r="O973" s="19" t="str">
        <f t="shared" ref="O973:O1036" si="15">HYPERLINK("https://www.ankeramsterdamspirits.nl/en/products/"&amp;A973,"Order online")</f>
        <v>Order online</v>
      </c>
      <c r="P973" s="97" t="s">
        <v>146</v>
      </c>
      <c r="Q973" s="13" t="s">
        <v>3210</v>
      </c>
      <c r="R973" t="s">
        <v>15172</v>
      </c>
      <c r="S973" s="20">
        <v>0</v>
      </c>
      <c r="T973" s="21" t="s">
        <v>38</v>
      </c>
    </row>
    <row r="974" spans="1:20" x14ac:dyDescent="0.35">
      <c r="A974" s="96" t="s">
        <v>3216</v>
      </c>
      <c r="B974" s="96"/>
      <c r="C974" s="96"/>
      <c r="D974" s="13" t="s">
        <v>3217</v>
      </c>
      <c r="E974" s="13">
        <v>2</v>
      </c>
      <c r="F974" s="14">
        <v>4.5</v>
      </c>
      <c r="G974" s="13" t="s">
        <v>46</v>
      </c>
      <c r="H974" s="14">
        <v>40</v>
      </c>
      <c r="I974" s="15" t="s">
        <v>32</v>
      </c>
      <c r="J974" s="16">
        <v>266</v>
      </c>
      <c r="K974" s="16">
        <v>133</v>
      </c>
      <c r="L974" s="17" t="s">
        <v>448</v>
      </c>
      <c r="M974" s="163" t="str">
        <f>IFERROR(GETPIVOTDATA("Tot. Bottles",'- Ordine Aggregato -'!$A$1,"sku anker",A974),"")</f>
        <v/>
      </c>
      <c r="N974" s="18" t="s">
        <v>34</v>
      </c>
      <c r="O974" s="19" t="str">
        <f t="shared" si="15"/>
        <v>Order online</v>
      </c>
      <c r="P974" s="97" t="s">
        <v>146</v>
      </c>
      <c r="Q974" s="13" t="s">
        <v>3218</v>
      </c>
      <c r="R974" t="s">
        <v>3219</v>
      </c>
      <c r="S974" s="20">
        <v>0</v>
      </c>
      <c r="T974" s="21" t="s">
        <v>38</v>
      </c>
    </row>
    <row r="975" spans="1:20" x14ac:dyDescent="0.35">
      <c r="A975" s="96" t="s">
        <v>14414</v>
      </c>
      <c r="D975" s="13" t="s">
        <v>14415</v>
      </c>
      <c r="E975" s="13">
        <v>6</v>
      </c>
      <c r="F975" s="14">
        <v>0.7</v>
      </c>
      <c r="G975" s="13" t="s">
        <v>14874</v>
      </c>
      <c r="H975" s="14">
        <v>40</v>
      </c>
      <c r="I975" s="15" t="s">
        <v>32</v>
      </c>
      <c r="J975" s="16">
        <v>135</v>
      </c>
      <c r="K975" s="16">
        <v>22.5</v>
      </c>
      <c r="L975" s="17" t="s">
        <v>448</v>
      </c>
      <c r="M975" s="163" t="str">
        <f>IFERROR(GETPIVOTDATA("Tot. Bottles",'- Ordine Aggregato -'!$A$1,"sku anker",A975),"")</f>
        <v/>
      </c>
      <c r="N975" s="18" t="s">
        <v>67</v>
      </c>
      <c r="O975" s="19" t="str">
        <f t="shared" si="15"/>
        <v>Order online</v>
      </c>
      <c r="P975" s="97" t="s">
        <v>146</v>
      </c>
      <c r="Q975" s="13" t="s">
        <v>15173</v>
      </c>
      <c r="R975" t="s">
        <v>15174</v>
      </c>
      <c r="S975" s="20">
        <v>22.5</v>
      </c>
      <c r="T975" s="21" t="s">
        <v>38</v>
      </c>
    </row>
    <row r="976" spans="1:20" x14ac:dyDescent="0.35">
      <c r="A976" s="13" t="s">
        <v>14336</v>
      </c>
      <c r="B976" s="13"/>
      <c r="C976" s="13"/>
      <c r="D976" s="13" t="s">
        <v>14337</v>
      </c>
      <c r="E976" s="13">
        <v>6</v>
      </c>
      <c r="F976" s="14">
        <v>0.7</v>
      </c>
      <c r="G976" s="13" t="s">
        <v>14874</v>
      </c>
      <c r="H976" s="14">
        <v>40</v>
      </c>
      <c r="I976" s="15" t="s">
        <v>32</v>
      </c>
      <c r="J976" s="16">
        <v>130.5</v>
      </c>
      <c r="K976" s="16">
        <v>21.75</v>
      </c>
      <c r="L976" s="17" t="s">
        <v>448</v>
      </c>
      <c r="M976" s="163" t="str">
        <f>IFERROR(GETPIVOTDATA("Tot. Bottles",'- Ordine Aggregato -'!$A$1,"sku anker",A976),"")</f>
        <v/>
      </c>
      <c r="N976" s="18" t="s">
        <v>42</v>
      </c>
      <c r="O976" s="19" t="str">
        <f t="shared" si="15"/>
        <v>Order online</v>
      </c>
      <c r="P976" s="97" t="s">
        <v>146</v>
      </c>
      <c r="Q976" s="13" t="s">
        <v>15175</v>
      </c>
      <c r="R976" t="s">
        <v>15176</v>
      </c>
      <c r="S976" s="20">
        <v>0</v>
      </c>
      <c r="T976" s="21" t="s">
        <v>38</v>
      </c>
    </row>
    <row r="977" spans="1:20" x14ac:dyDescent="0.35">
      <c r="A977" s="13" t="s">
        <v>3222</v>
      </c>
      <c r="B977" s="13"/>
      <c r="C977" s="13"/>
      <c r="D977" s="13" t="s">
        <v>3223</v>
      </c>
      <c r="E977" s="13">
        <v>6</v>
      </c>
      <c r="F977" s="14">
        <v>0.7</v>
      </c>
      <c r="G977" s="13" t="s">
        <v>14874</v>
      </c>
      <c r="H977" s="14">
        <v>40</v>
      </c>
      <c r="I977" s="15" t="s">
        <v>32</v>
      </c>
      <c r="J977" s="16">
        <v>149.39999999999998</v>
      </c>
      <c r="K977" s="16">
        <v>24.9</v>
      </c>
      <c r="L977" s="17" t="s">
        <v>448</v>
      </c>
      <c r="M977" s="163" t="str">
        <f>IFERROR(GETPIVOTDATA("Tot. Bottles",'- Ordine Aggregato -'!$A$1,"sku anker",A977),"")</f>
        <v/>
      </c>
      <c r="N977" s="18" t="s">
        <v>42</v>
      </c>
      <c r="O977" s="19" t="str">
        <f t="shared" si="15"/>
        <v>Order online</v>
      </c>
      <c r="P977" s="97" t="s">
        <v>146</v>
      </c>
      <c r="Q977" s="13" t="s">
        <v>3224</v>
      </c>
      <c r="R977" t="s">
        <v>3225</v>
      </c>
      <c r="S977" s="20">
        <v>0</v>
      </c>
      <c r="T977" s="21" t="s">
        <v>38</v>
      </c>
    </row>
    <row r="978" spans="1:20" x14ac:dyDescent="0.35">
      <c r="A978" s="96" t="s">
        <v>3226</v>
      </c>
      <c r="B978" s="96"/>
      <c r="C978" s="96"/>
      <c r="D978" s="13" t="s">
        <v>3223</v>
      </c>
      <c r="E978" s="13">
        <v>6</v>
      </c>
      <c r="F978" s="14">
        <v>1</v>
      </c>
      <c r="G978" s="13" t="s">
        <v>14874</v>
      </c>
      <c r="H978" s="14">
        <v>40</v>
      </c>
      <c r="I978" s="15" t="s">
        <v>32</v>
      </c>
      <c r="J978" s="16">
        <v>149.39999999999998</v>
      </c>
      <c r="K978" s="16">
        <v>24.9</v>
      </c>
      <c r="L978" s="17" t="s">
        <v>448</v>
      </c>
      <c r="M978" s="163" t="str">
        <f>IFERROR(GETPIVOTDATA("Tot. Bottles",'- Ordine Aggregato -'!$A$1,"sku anker",A978),"")</f>
        <v/>
      </c>
      <c r="N978" s="18" t="s">
        <v>42</v>
      </c>
      <c r="O978" s="19" t="str">
        <f t="shared" si="15"/>
        <v>Order online</v>
      </c>
      <c r="P978" s="97" t="s">
        <v>146</v>
      </c>
      <c r="Q978" s="13" t="s">
        <v>3227</v>
      </c>
      <c r="R978" t="s">
        <v>3228</v>
      </c>
      <c r="S978" s="20">
        <v>0</v>
      </c>
      <c r="T978" s="21" t="s">
        <v>38</v>
      </c>
    </row>
    <row r="979" spans="1:20" x14ac:dyDescent="0.35">
      <c r="A979" s="96" t="s">
        <v>14338</v>
      </c>
      <c r="B979" s="96"/>
      <c r="C979" s="96"/>
      <c r="D979" s="13" t="s">
        <v>14339</v>
      </c>
      <c r="E979" s="13">
        <v>6</v>
      </c>
      <c r="F979" s="14">
        <v>0.7</v>
      </c>
      <c r="G979" s="13" t="s">
        <v>46</v>
      </c>
      <c r="H979" s="14">
        <v>40</v>
      </c>
      <c r="I979" s="15" t="s">
        <v>32</v>
      </c>
      <c r="J979" s="16">
        <v>128.28</v>
      </c>
      <c r="K979" s="16">
        <v>21.38</v>
      </c>
      <c r="L979" s="17" t="s">
        <v>448</v>
      </c>
      <c r="M979" s="163" t="str">
        <f>IFERROR(GETPIVOTDATA("Tot. Bottles",'- Ordine Aggregato -'!$A$1,"sku anker",A979),"")</f>
        <v/>
      </c>
      <c r="N979" s="18" t="s">
        <v>42</v>
      </c>
      <c r="O979" s="19" t="str">
        <f t="shared" si="15"/>
        <v>Order online</v>
      </c>
      <c r="P979" s="97" t="s">
        <v>146</v>
      </c>
      <c r="Q979" s="13" t="s">
        <v>15177</v>
      </c>
      <c r="R979" t="s">
        <v>15178</v>
      </c>
      <c r="S979" s="20">
        <v>0</v>
      </c>
      <c r="T979" s="21" t="s">
        <v>38</v>
      </c>
    </row>
    <row r="980" spans="1:20" x14ac:dyDescent="0.35">
      <c r="A980" s="96" t="s">
        <v>14435</v>
      </c>
      <c r="D980" s="13" t="s">
        <v>14436</v>
      </c>
      <c r="E980" s="13">
        <v>6</v>
      </c>
      <c r="F980" s="14">
        <v>1</v>
      </c>
      <c r="G980" s="13" t="s">
        <v>14874</v>
      </c>
      <c r="H980" s="14">
        <v>40</v>
      </c>
      <c r="I980" s="15" t="s">
        <v>32</v>
      </c>
      <c r="J980" s="16">
        <v>159</v>
      </c>
      <c r="K980" s="16">
        <v>26.5</v>
      </c>
      <c r="L980" s="17" t="s">
        <v>1787</v>
      </c>
      <c r="M980" s="163" t="str">
        <f>IFERROR(GETPIVOTDATA("Tot. Bottles",'- Ordine Aggregato -'!$A$1,"sku anker",A980),"")</f>
        <v/>
      </c>
      <c r="N980" s="18" t="s">
        <v>42</v>
      </c>
      <c r="O980" s="19" t="str">
        <f t="shared" si="15"/>
        <v>Order online</v>
      </c>
      <c r="P980" s="97" t="s">
        <v>146</v>
      </c>
      <c r="Q980" s="13" t="s">
        <v>3220</v>
      </c>
      <c r="R980" t="s">
        <v>3221</v>
      </c>
      <c r="S980" s="20">
        <v>0</v>
      </c>
      <c r="T980" s="21" t="s">
        <v>38</v>
      </c>
    </row>
    <row r="981" spans="1:20" x14ac:dyDescent="0.35">
      <c r="A981" s="13" t="s">
        <v>14340</v>
      </c>
      <c r="B981" s="13"/>
      <c r="C981" s="13"/>
      <c r="D981" s="13" t="s">
        <v>14341</v>
      </c>
      <c r="E981" s="13">
        <v>6</v>
      </c>
      <c r="F981" s="14">
        <v>0.7</v>
      </c>
      <c r="G981" s="13" t="s">
        <v>14874</v>
      </c>
      <c r="H981" s="14">
        <v>40</v>
      </c>
      <c r="I981" s="15" t="s">
        <v>32</v>
      </c>
      <c r="J981" s="16">
        <v>180</v>
      </c>
      <c r="K981" s="16">
        <v>30</v>
      </c>
      <c r="L981" s="17" t="s">
        <v>448</v>
      </c>
      <c r="M981" s="163" t="str">
        <f>IFERROR(GETPIVOTDATA("Tot. Bottles",'- Ordine Aggregato -'!$A$1,"sku anker",A981),"")</f>
        <v/>
      </c>
      <c r="N981" s="18" t="s">
        <v>42</v>
      </c>
      <c r="O981" s="19" t="str">
        <f t="shared" si="15"/>
        <v>Order online</v>
      </c>
      <c r="P981" s="97" t="s">
        <v>146</v>
      </c>
      <c r="Q981" s="13" t="s">
        <v>15179</v>
      </c>
      <c r="R981" t="s">
        <v>42</v>
      </c>
      <c r="S981" s="20">
        <v>0</v>
      </c>
      <c r="T981" s="21" t="s">
        <v>38</v>
      </c>
    </row>
    <row r="982" spans="1:20" x14ac:dyDescent="0.35">
      <c r="A982" s="96" t="s">
        <v>3229</v>
      </c>
      <c r="D982" s="13" t="s">
        <v>3230</v>
      </c>
      <c r="E982" s="13">
        <v>6</v>
      </c>
      <c r="F982" s="14">
        <v>0.7</v>
      </c>
      <c r="G982" s="13" t="s">
        <v>46</v>
      </c>
      <c r="H982" s="14">
        <v>40</v>
      </c>
      <c r="I982" s="15" t="s">
        <v>32</v>
      </c>
      <c r="J982" s="16">
        <v>220.5</v>
      </c>
      <c r="K982" s="16">
        <v>36.75</v>
      </c>
      <c r="L982" s="17" t="s">
        <v>448</v>
      </c>
      <c r="M982" s="163" t="str">
        <f>IFERROR(GETPIVOTDATA("Tot. Bottles",'- Ordine Aggregato -'!$A$1,"sku anker",A982),"")</f>
        <v/>
      </c>
      <c r="N982" s="18" t="s">
        <v>34</v>
      </c>
      <c r="O982" s="19" t="str">
        <f t="shared" si="15"/>
        <v>Order online</v>
      </c>
      <c r="P982" s="97" t="s">
        <v>146</v>
      </c>
      <c r="Q982" s="13" t="s">
        <v>3231</v>
      </c>
      <c r="R982" t="s">
        <v>3232</v>
      </c>
      <c r="S982" s="20">
        <v>0</v>
      </c>
      <c r="T982" s="21" t="s">
        <v>38</v>
      </c>
    </row>
    <row r="983" spans="1:20" x14ac:dyDescent="0.35">
      <c r="A983" s="96" t="s">
        <v>3233</v>
      </c>
      <c r="B983" s="96"/>
      <c r="C983" s="96"/>
      <c r="D983" s="13" t="s">
        <v>3234</v>
      </c>
      <c r="E983" s="13">
        <v>6</v>
      </c>
      <c r="F983" s="14">
        <v>0.7</v>
      </c>
      <c r="G983" s="13" t="s">
        <v>31</v>
      </c>
      <c r="H983" s="14">
        <v>40</v>
      </c>
      <c r="I983" s="15" t="s">
        <v>32</v>
      </c>
      <c r="J983" s="16">
        <v>234</v>
      </c>
      <c r="K983" s="16">
        <v>39</v>
      </c>
      <c r="L983" s="17" t="s">
        <v>448</v>
      </c>
      <c r="M983" s="163" t="str">
        <f>IFERROR(GETPIVOTDATA("Tot. Bottles",'- Ordine Aggregato -'!$A$1,"sku anker",A983),"")</f>
        <v/>
      </c>
      <c r="N983" s="18" t="s">
        <v>42</v>
      </c>
      <c r="O983" s="19" t="str">
        <f t="shared" si="15"/>
        <v>Order online</v>
      </c>
      <c r="P983" s="97" t="s">
        <v>146</v>
      </c>
      <c r="Q983" s="13" t="s">
        <v>3231</v>
      </c>
      <c r="R983" t="s">
        <v>3235</v>
      </c>
      <c r="S983" s="20">
        <v>0</v>
      </c>
      <c r="T983" s="21" t="s">
        <v>38</v>
      </c>
    </row>
    <row r="984" spans="1:20" x14ac:dyDescent="0.35">
      <c r="A984" s="96" t="s">
        <v>14342</v>
      </c>
      <c r="D984" s="13" t="s">
        <v>14343</v>
      </c>
      <c r="E984" s="13">
        <v>6</v>
      </c>
      <c r="F984" s="14">
        <v>0.7</v>
      </c>
      <c r="G984" s="13" t="s">
        <v>14874</v>
      </c>
      <c r="H984" s="14">
        <v>40</v>
      </c>
      <c r="I984" s="15" t="s">
        <v>32</v>
      </c>
      <c r="J984" s="16">
        <v>870</v>
      </c>
      <c r="K984" s="16">
        <v>145</v>
      </c>
      <c r="L984" s="17" t="s">
        <v>448</v>
      </c>
      <c r="M984" s="163" t="str">
        <f>IFERROR(GETPIVOTDATA("Tot. Bottles",'- Ordine Aggregato -'!$A$1,"sku anker",A984),"")</f>
        <v/>
      </c>
      <c r="N984" s="18" t="s">
        <v>42</v>
      </c>
      <c r="O984" s="19" t="str">
        <f t="shared" si="15"/>
        <v>Order online</v>
      </c>
      <c r="P984" s="97" t="s">
        <v>146</v>
      </c>
      <c r="Q984" s="13" t="s">
        <v>15180</v>
      </c>
      <c r="R984" t="s">
        <v>15181</v>
      </c>
      <c r="S984" s="20">
        <v>0</v>
      </c>
      <c r="T984" s="21" t="s">
        <v>38</v>
      </c>
    </row>
    <row r="985" spans="1:20" x14ac:dyDescent="0.35">
      <c r="A985" s="96" t="s">
        <v>3236</v>
      </c>
      <c r="B985" s="96"/>
      <c r="C985" s="96"/>
      <c r="D985" s="13" t="s">
        <v>3237</v>
      </c>
      <c r="E985" s="13">
        <v>6</v>
      </c>
      <c r="F985" s="14">
        <v>0.7</v>
      </c>
      <c r="G985" s="13" t="s">
        <v>14874</v>
      </c>
      <c r="H985" s="14">
        <v>40</v>
      </c>
      <c r="I985" s="15" t="s">
        <v>32</v>
      </c>
      <c r="J985" s="16">
        <v>750</v>
      </c>
      <c r="K985" s="16">
        <v>125</v>
      </c>
      <c r="L985" s="17" t="s">
        <v>448</v>
      </c>
      <c r="M985" s="163" t="str">
        <f>IFERROR(GETPIVOTDATA("Tot. Bottles",'- Ordine Aggregato -'!$A$1,"sku anker",A985),"")</f>
        <v/>
      </c>
      <c r="N985" s="18" t="s">
        <v>34</v>
      </c>
      <c r="O985" s="19" t="str">
        <f t="shared" si="15"/>
        <v>Order online</v>
      </c>
      <c r="P985" s="97" t="s">
        <v>146</v>
      </c>
      <c r="Q985" s="13" t="s">
        <v>3238</v>
      </c>
      <c r="R985" t="s">
        <v>3239</v>
      </c>
      <c r="S985" s="20">
        <v>0</v>
      </c>
      <c r="T985" s="21" t="s">
        <v>38</v>
      </c>
    </row>
    <row r="986" spans="1:20" x14ac:dyDescent="0.35">
      <c r="A986" s="96" t="s">
        <v>3240</v>
      </c>
      <c r="B986" s="96"/>
      <c r="C986" s="96"/>
      <c r="D986" s="13" t="s">
        <v>3241</v>
      </c>
      <c r="E986" s="13">
        <v>6</v>
      </c>
      <c r="F986" s="14">
        <v>0.7</v>
      </c>
      <c r="G986" s="13" t="s">
        <v>14874</v>
      </c>
      <c r="H986" s="14">
        <v>40</v>
      </c>
      <c r="I986" s="15" t="s">
        <v>32</v>
      </c>
      <c r="J986" s="16">
        <v>750</v>
      </c>
      <c r="K986" s="16">
        <v>125</v>
      </c>
      <c r="L986" s="17" t="s">
        <v>448</v>
      </c>
      <c r="M986" s="163" t="str">
        <f>IFERROR(GETPIVOTDATA("Tot. Bottles",'- Ordine Aggregato -'!$A$1,"sku anker",A986),"")</f>
        <v/>
      </c>
      <c r="N986" s="18" t="s">
        <v>34</v>
      </c>
      <c r="O986" s="19" t="str">
        <f t="shared" si="15"/>
        <v>Order online</v>
      </c>
      <c r="P986" s="97" t="s">
        <v>146</v>
      </c>
      <c r="Q986" s="13" t="s">
        <v>3238</v>
      </c>
      <c r="R986" t="s">
        <v>3239</v>
      </c>
      <c r="S986" s="20">
        <v>0</v>
      </c>
      <c r="T986" s="21" t="s">
        <v>38</v>
      </c>
    </row>
    <row r="987" spans="1:20" x14ac:dyDescent="0.35">
      <c r="A987" s="96" t="s">
        <v>3242</v>
      </c>
      <c r="D987" s="13" t="s">
        <v>3243</v>
      </c>
      <c r="E987" s="13">
        <v>6</v>
      </c>
      <c r="F987" s="14">
        <v>0.7</v>
      </c>
      <c r="G987" s="13" t="s">
        <v>14874</v>
      </c>
      <c r="H987" s="14">
        <v>40</v>
      </c>
      <c r="I987" s="15" t="s">
        <v>32</v>
      </c>
      <c r="J987" s="16">
        <v>900</v>
      </c>
      <c r="K987" s="16">
        <v>150</v>
      </c>
      <c r="L987" s="17" t="s">
        <v>448</v>
      </c>
      <c r="M987" s="163" t="str">
        <f>IFERROR(GETPIVOTDATA("Tot. Bottles",'- Ordine Aggregato -'!$A$1,"sku anker",A987),"")</f>
        <v/>
      </c>
      <c r="N987" s="18" t="s">
        <v>42</v>
      </c>
      <c r="O987" s="19" t="str">
        <f t="shared" si="15"/>
        <v>Order online</v>
      </c>
      <c r="P987" s="97" t="s">
        <v>146</v>
      </c>
      <c r="Q987" s="13" t="s">
        <v>3244</v>
      </c>
      <c r="R987" t="s">
        <v>3245</v>
      </c>
      <c r="S987" s="20">
        <v>0</v>
      </c>
      <c r="T987" s="21" t="s">
        <v>38</v>
      </c>
    </row>
    <row r="988" spans="1:20" x14ac:dyDescent="0.35">
      <c r="A988" s="96" t="s">
        <v>14344</v>
      </c>
      <c r="B988" s="96"/>
      <c r="C988" s="96"/>
      <c r="D988" s="13" t="s">
        <v>14345</v>
      </c>
      <c r="E988" s="13">
        <v>6</v>
      </c>
      <c r="F988" s="14">
        <v>0.7</v>
      </c>
      <c r="G988" s="13" t="s">
        <v>14874</v>
      </c>
      <c r="H988" s="14">
        <v>40</v>
      </c>
      <c r="I988" s="15" t="s">
        <v>32</v>
      </c>
      <c r="J988" s="16">
        <v>870</v>
      </c>
      <c r="K988" s="16">
        <v>145</v>
      </c>
      <c r="L988" s="17" t="s">
        <v>448</v>
      </c>
      <c r="M988" s="163" t="str">
        <f>IFERROR(GETPIVOTDATA("Tot. Bottles",'- Ordine Aggregato -'!$A$1,"sku anker",A988),"")</f>
        <v/>
      </c>
      <c r="N988" s="18" t="s">
        <v>42</v>
      </c>
      <c r="O988" s="19" t="str">
        <f t="shared" si="15"/>
        <v>Order online</v>
      </c>
      <c r="P988" s="97" t="s">
        <v>146</v>
      </c>
      <c r="Q988" s="13" t="s">
        <v>15182</v>
      </c>
      <c r="R988" t="s">
        <v>15183</v>
      </c>
      <c r="S988" s="20">
        <v>0</v>
      </c>
      <c r="T988" s="21" t="s">
        <v>38</v>
      </c>
    </row>
    <row r="989" spans="1:20" x14ac:dyDescent="0.35">
      <c r="A989" s="96" t="s">
        <v>3246</v>
      </c>
      <c r="B989" s="96"/>
      <c r="C989" s="96"/>
      <c r="D989" s="13" t="s">
        <v>3247</v>
      </c>
      <c r="E989" s="13">
        <v>6</v>
      </c>
      <c r="F989" s="14">
        <v>0.7</v>
      </c>
      <c r="G989" s="13" t="s">
        <v>14873</v>
      </c>
      <c r="H989" s="14">
        <v>40</v>
      </c>
      <c r="I989" s="15" t="s">
        <v>32</v>
      </c>
      <c r="J989" s="16">
        <v>588</v>
      </c>
      <c r="K989" s="16">
        <v>98</v>
      </c>
      <c r="L989" s="17" t="s">
        <v>448</v>
      </c>
      <c r="M989" s="163" t="str">
        <f>IFERROR(GETPIVOTDATA("Tot. Bottles",'- Ordine Aggregato -'!$A$1,"sku anker",A989),"")</f>
        <v/>
      </c>
      <c r="N989" s="18" t="s">
        <v>42</v>
      </c>
      <c r="O989" s="19" t="str">
        <f t="shared" si="15"/>
        <v>Order online</v>
      </c>
      <c r="P989" s="97" t="s">
        <v>146</v>
      </c>
      <c r="Q989" s="13" t="s">
        <v>3248</v>
      </c>
      <c r="R989" t="s">
        <v>3249</v>
      </c>
      <c r="S989" s="20">
        <v>0</v>
      </c>
      <c r="T989" s="21" t="s">
        <v>38</v>
      </c>
    </row>
    <row r="990" spans="1:20" x14ac:dyDescent="0.35">
      <c r="A990" s="96" t="s">
        <v>3250</v>
      </c>
      <c r="B990" s="96"/>
      <c r="C990" s="96"/>
      <c r="D990" s="13" t="s">
        <v>3251</v>
      </c>
      <c r="E990" s="13">
        <v>3</v>
      </c>
      <c r="F990" s="14">
        <v>0.7</v>
      </c>
      <c r="G990" s="13" t="s">
        <v>31</v>
      </c>
      <c r="H990" s="14">
        <v>40</v>
      </c>
      <c r="I990" s="15" t="s">
        <v>32</v>
      </c>
      <c r="J990" s="16">
        <v>645</v>
      </c>
      <c r="K990" s="16">
        <v>215</v>
      </c>
      <c r="L990" s="17" t="s">
        <v>448</v>
      </c>
      <c r="M990" s="163" t="str">
        <f>IFERROR(GETPIVOTDATA("Tot. Bottles",'- Ordine Aggregato -'!$A$1,"sku anker",A990),"")</f>
        <v/>
      </c>
      <c r="N990" s="18" t="s">
        <v>42</v>
      </c>
      <c r="O990" s="19" t="str">
        <f t="shared" si="15"/>
        <v>Order online</v>
      </c>
      <c r="P990" s="97" t="s">
        <v>146</v>
      </c>
      <c r="Q990" s="13" t="s">
        <v>3252</v>
      </c>
      <c r="R990" t="s">
        <v>3253</v>
      </c>
      <c r="S990" s="20">
        <v>0</v>
      </c>
      <c r="T990" s="21" t="s">
        <v>38</v>
      </c>
    </row>
    <row r="991" spans="1:20" x14ac:dyDescent="0.35">
      <c r="A991" s="13" t="s">
        <v>3254</v>
      </c>
      <c r="B991" s="13"/>
      <c r="C991" s="13"/>
      <c r="D991" s="13" t="s">
        <v>3255</v>
      </c>
      <c r="E991" s="13">
        <v>6</v>
      </c>
      <c r="F991" s="14">
        <v>0.5</v>
      </c>
      <c r="G991" s="13" t="s">
        <v>14874</v>
      </c>
      <c r="H991" s="14">
        <v>40</v>
      </c>
      <c r="I991" s="15" t="s">
        <v>32</v>
      </c>
      <c r="J991" s="16">
        <v>2010</v>
      </c>
      <c r="K991" s="16">
        <v>335</v>
      </c>
      <c r="L991" s="17" t="s">
        <v>448</v>
      </c>
      <c r="M991" s="163" t="str">
        <f>IFERROR(GETPIVOTDATA("Tot. Bottles",'- Ordine Aggregato -'!$A$1,"sku anker",A991),"")</f>
        <v/>
      </c>
      <c r="N991" s="18" t="s">
        <v>42</v>
      </c>
      <c r="O991" s="19" t="str">
        <f t="shared" si="15"/>
        <v>Order online</v>
      </c>
      <c r="P991" s="97" t="s">
        <v>146</v>
      </c>
      <c r="Q991" s="13" t="s">
        <v>3256</v>
      </c>
      <c r="R991" t="s">
        <v>3257</v>
      </c>
      <c r="S991" s="20">
        <v>0</v>
      </c>
      <c r="T991" s="21" t="s">
        <v>38</v>
      </c>
    </row>
    <row r="992" spans="1:20" x14ac:dyDescent="0.35">
      <c r="A992" s="96" t="s">
        <v>3258</v>
      </c>
      <c r="D992" s="13" t="s">
        <v>3259</v>
      </c>
      <c r="E992" s="13">
        <v>6</v>
      </c>
      <c r="F992" s="14">
        <v>0.15</v>
      </c>
      <c r="G992" s="13" t="s">
        <v>46</v>
      </c>
      <c r="H992" s="14">
        <v>40</v>
      </c>
      <c r="I992" s="15" t="s">
        <v>32</v>
      </c>
      <c r="J992" s="16">
        <v>55.5</v>
      </c>
      <c r="K992" s="16">
        <v>9.25</v>
      </c>
      <c r="L992" s="17" t="s">
        <v>384</v>
      </c>
      <c r="M992" s="163" t="str">
        <f>IFERROR(GETPIVOTDATA("Tot. Bottles",'- Ordine Aggregato -'!$A$1,"sku anker",A992),"")</f>
        <v/>
      </c>
      <c r="N992" s="18" t="s">
        <v>34</v>
      </c>
      <c r="O992" s="19" t="str">
        <f t="shared" si="15"/>
        <v>Order online</v>
      </c>
      <c r="P992" s="97" t="s">
        <v>146</v>
      </c>
      <c r="Q992" s="13" t="s">
        <v>3260</v>
      </c>
      <c r="R992" t="s">
        <v>3261</v>
      </c>
      <c r="S992" s="20">
        <v>0</v>
      </c>
      <c r="T992" s="21" t="s">
        <v>38</v>
      </c>
    </row>
    <row r="993" spans="1:20" x14ac:dyDescent="0.35">
      <c r="A993" s="96" t="s">
        <v>3262</v>
      </c>
      <c r="D993" s="13" t="s">
        <v>3263</v>
      </c>
      <c r="E993" s="13">
        <v>6</v>
      </c>
      <c r="F993" s="14">
        <v>0.7</v>
      </c>
      <c r="G993" s="13" t="s">
        <v>14873</v>
      </c>
      <c r="H993" s="14">
        <v>40</v>
      </c>
      <c r="I993" s="15" t="s">
        <v>32</v>
      </c>
      <c r="J993" s="16">
        <v>209.39999999999998</v>
      </c>
      <c r="K993" s="16">
        <v>34.9</v>
      </c>
      <c r="L993" s="17" t="s">
        <v>448</v>
      </c>
      <c r="M993" s="163" t="str">
        <f>IFERROR(GETPIVOTDATA("Tot. Bottles",'- Ordine Aggregato -'!$A$1,"sku anker",A993),"")</f>
        <v/>
      </c>
      <c r="N993" s="18" t="s">
        <v>42</v>
      </c>
      <c r="O993" s="19" t="str">
        <f t="shared" si="15"/>
        <v>Order online</v>
      </c>
      <c r="P993" s="97" t="s">
        <v>146</v>
      </c>
      <c r="Q993" s="13" t="s">
        <v>3264</v>
      </c>
      <c r="R993" t="s">
        <v>3265</v>
      </c>
      <c r="S993" s="20">
        <v>0</v>
      </c>
      <c r="T993" s="21" t="s">
        <v>38</v>
      </c>
    </row>
    <row r="994" spans="1:20" x14ac:dyDescent="0.35">
      <c r="A994" s="13" t="s">
        <v>3266</v>
      </c>
      <c r="B994" s="13"/>
      <c r="C994" s="13"/>
      <c r="D994" s="13" t="s">
        <v>3263</v>
      </c>
      <c r="E994" s="13">
        <v>12</v>
      </c>
      <c r="F994" s="14">
        <v>0.7</v>
      </c>
      <c r="G994" s="13" t="s">
        <v>46</v>
      </c>
      <c r="H994" s="14">
        <v>40</v>
      </c>
      <c r="I994" s="15" t="s">
        <v>32</v>
      </c>
      <c r="J994" s="16">
        <v>418.79999999999995</v>
      </c>
      <c r="K994" s="16">
        <v>34.9</v>
      </c>
      <c r="L994" s="17" t="s">
        <v>448</v>
      </c>
      <c r="M994" s="163" t="str">
        <f>IFERROR(GETPIVOTDATA("Tot. Bottles",'- Ordine Aggregato -'!$A$1,"sku anker",A994),"")</f>
        <v/>
      </c>
      <c r="N994" s="18" t="s">
        <v>42</v>
      </c>
      <c r="O994" s="19" t="str">
        <f t="shared" si="15"/>
        <v>Order online</v>
      </c>
      <c r="P994" s="97" t="s">
        <v>146</v>
      </c>
      <c r="Q994" s="13" t="s">
        <v>3264</v>
      </c>
      <c r="R994" t="s">
        <v>3267</v>
      </c>
      <c r="S994" s="20">
        <v>0</v>
      </c>
      <c r="T994" s="21" t="s">
        <v>38</v>
      </c>
    </row>
    <row r="995" spans="1:20" x14ac:dyDescent="0.35">
      <c r="A995" s="13" t="s">
        <v>3268</v>
      </c>
      <c r="B995" s="13"/>
      <c r="C995" s="13"/>
      <c r="D995" s="13" t="s">
        <v>3269</v>
      </c>
      <c r="E995" s="13">
        <v>6</v>
      </c>
      <c r="F995" s="14">
        <v>0.7</v>
      </c>
      <c r="G995" s="13" t="s">
        <v>31</v>
      </c>
      <c r="H995" s="14">
        <v>40</v>
      </c>
      <c r="I995" s="15" t="s">
        <v>32</v>
      </c>
      <c r="J995" s="16">
        <v>180</v>
      </c>
      <c r="K995" s="16">
        <v>30</v>
      </c>
      <c r="L995" s="17" t="s">
        <v>448</v>
      </c>
      <c r="M995" s="163" t="str">
        <f>IFERROR(GETPIVOTDATA("Tot. Bottles",'- Ordine Aggregato -'!$A$1,"sku anker",A995),"")</f>
        <v/>
      </c>
      <c r="N995" s="18" t="s">
        <v>34</v>
      </c>
      <c r="O995" s="19" t="str">
        <f t="shared" si="15"/>
        <v>Order online</v>
      </c>
      <c r="P995" s="97" t="s">
        <v>146</v>
      </c>
      <c r="Q995" s="13" t="s">
        <v>3270</v>
      </c>
      <c r="R995" t="s">
        <v>3271</v>
      </c>
      <c r="S995" s="20">
        <v>0</v>
      </c>
      <c r="T995" s="21" t="s">
        <v>38</v>
      </c>
    </row>
    <row r="996" spans="1:20" x14ac:dyDescent="0.35">
      <c r="A996" s="96" t="s">
        <v>3272</v>
      </c>
      <c r="D996" s="13" t="s">
        <v>3273</v>
      </c>
      <c r="E996" s="13">
        <v>6</v>
      </c>
      <c r="F996" s="14">
        <v>0.7</v>
      </c>
      <c r="G996" s="13" t="s">
        <v>14874</v>
      </c>
      <c r="H996" s="14">
        <v>40</v>
      </c>
      <c r="I996" s="15" t="s">
        <v>32</v>
      </c>
      <c r="J996" s="16">
        <v>105</v>
      </c>
      <c r="K996" s="16">
        <v>17.5</v>
      </c>
      <c r="L996" s="17" t="s">
        <v>73</v>
      </c>
      <c r="M996" s="163" t="str">
        <f>IFERROR(GETPIVOTDATA("Tot. Bottles",'- Ordine Aggregato -'!$A$1,"sku anker",A996),"")</f>
        <v/>
      </c>
      <c r="N996" s="18" t="s">
        <v>42</v>
      </c>
      <c r="O996" s="19" t="str">
        <f t="shared" si="15"/>
        <v>Order online</v>
      </c>
      <c r="P996" s="97" t="s">
        <v>880</v>
      </c>
      <c r="Q996" s="13" t="s">
        <v>3274</v>
      </c>
      <c r="R996" t="s">
        <v>3275</v>
      </c>
      <c r="S996" s="20">
        <v>0</v>
      </c>
      <c r="T996" s="21" t="s">
        <v>38</v>
      </c>
    </row>
    <row r="997" spans="1:20" x14ac:dyDescent="0.35">
      <c r="A997" s="96" t="s">
        <v>15184</v>
      </c>
      <c r="B997" s="96"/>
      <c r="C997" s="96"/>
      <c r="D997" s="13" t="s">
        <v>15185</v>
      </c>
      <c r="E997" s="13">
        <v>6</v>
      </c>
      <c r="F997" s="14">
        <v>1</v>
      </c>
      <c r="G997" s="13" t="s">
        <v>14874</v>
      </c>
      <c r="H997" s="14">
        <v>40</v>
      </c>
      <c r="I997" s="15" t="s">
        <v>32</v>
      </c>
      <c r="J997" s="16">
        <v>93</v>
      </c>
      <c r="K997" s="16">
        <v>15.5</v>
      </c>
      <c r="L997" s="17" t="s">
        <v>73</v>
      </c>
      <c r="M997" s="163" t="str">
        <f>IFERROR(GETPIVOTDATA("Tot. Bottles",'- Ordine Aggregato -'!$A$1,"sku anker",A997),"")</f>
        <v/>
      </c>
      <c r="N997" s="18" t="s">
        <v>34</v>
      </c>
      <c r="O997" s="19" t="str">
        <f t="shared" si="15"/>
        <v>Order online</v>
      </c>
      <c r="P997" s="97" t="s">
        <v>880</v>
      </c>
      <c r="Q997" s="13" t="s">
        <v>15186</v>
      </c>
      <c r="R997" t="s">
        <v>15187</v>
      </c>
      <c r="S997" s="20">
        <v>0</v>
      </c>
      <c r="T997" s="21" t="s">
        <v>38</v>
      </c>
    </row>
    <row r="998" spans="1:20" x14ac:dyDescent="0.35">
      <c r="A998" s="96" t="s">
        <v>3276</v>
      </c>
      <c r="B998" s="96"/>
      <c r="C998" s="96"/>
      <c r="D998" s="13" t="s">
        <v>3277</v>
      </c>
      <c r="E998" s="13">
        <v>6</v>
      </c>
      <c r="F998" s="14">
        <v>0.5</v>
      </c>
      <c r="G998" s="13" t="s">
        <v>46</v>
      </c>
      <c r="H998" s="14">
        <v>18</v>
      </c>
      <c r="I998" s="15" t="s">
        <v>32</v>
      </c>
      <c r="J998" s="16">
        <v>56.699999999999996</v>
      </c>
      <c r="K998" s="16">
        <v>9.4499999999999993</v>
      </c>
      <c r="L998" s="17" t="s">
        <v>551</v>
      </c>
      <c r="M998" s="163" t="str">
        <f>IFERROR(GETPIVOTDATA("Tot. Bottles",'- Ordine Aggregato -'!$A$1,"sku anker",A998),"")</f>
        <v/>
      </c>
      <c r="N998" s="18" t="s">
        <v>34</v>
      </c>
      <c r="O998" s="19" t="str">
        <f t="shared" si="15"/>
        <v>Order online</v>
      </c>
      <c r="P998" s="97" t="s">
        <v>880</v>
      </c>
      <c r="Q998" s="13" t="s">
        <v>3278</v>
      </c>
      <c r="R998" t="s">
        <v>3279</v>
      </c>
      <c r="S998" s="20">
        <v>0</v>
      </c>
      <c r="T998" s="21" t="s">
        <v>38</v>
      </c>
    </row>
    <row r="999" spans="1:20" x14ac:dyDescent="0.35">
      <c r="A999" s="96" t="s">
        <v>3280</v>
      </c>
      <c r="B999" s="96"/>
      <c r="C999" s="96"/>
      <c r="D999" s="13" t="s">
        <v>3281</v>
      </c>
      <c r="E999" s="13">
        <v>6</v>
      </c>
      <c r="F999" s="14">
        <v>0.7</v>
      </c>
      <c r="G999" s="13" t="s">
        <v>46</v>
      </c>
      <c r="H999" s="14">
        <v>40</v>
      </c>
      <c r="I999" s="15" t="s">
        <v>32</v>
      </c>
      <c r="J999" s="16">
        <v>111</v>
      </c>
      <c r="K999" s="16">
        <v>18.5</v>
      </c>
      <c r="L999" s="17" t="s">
        <v>73</v>
      </c>
      <c r="M999" s="163" t="str">
        <f>IFERROR(GETPIVOTDATA("Tot. Bottles",'- Ordine Aggregato -'!$A$1,"sku anker",A999),"")</f>
        <v/>
      </c>
      <c r="N999" s="18" t="s">
        <v>42</v>
      </c>
      <c r="O999" s="19" t="str">
        <f t="shared" si="15"/>
        <v>Order online</v>
      </c>
      <c r="P999" s="97" t="s">
        <v>880</v>
      </c>
      <c r="Q999" s="13" t="s">
        <v>3282</v>
      </c>
      <c r="R999" t="s">
        <v>3283</v>
      </c>
      <c r="S999" s="20">
        <v>0</v>
      </c>
      <c r="T999" s="21" t="s">
        <v>38</v>
      </c>
    </row>
    <row r="1000" spans="1:20" x14ac:dyDescent="0.35">
      <c r="A1000" s="13" t="s">
        <v>14346</v>
      </c>
      <c r="B1000" s="13"/>
      <c r="C1000" s="13"/>
      <c r="D1000" s="13" t="s">
        <v>14347</v>
      </c>
      <c r="E1000" s="13">
        <v>6</v>
      </c>
      <c r="F1000" s="14">
        <v>0.7</v>
      </c>
      <c r="G1000" s="13" t="s">
        <v>14874</v>
      </c>
      <c r="H1000" s="14">
        <v>40</v>
      </c>
      <c r="I1000" s="15" t="s">
        <v>32</v>
      </c>
      <c r="J1000" s="16">
        <v>111</v>
      </c>
      <c r="K1000" s="16">
        <v>18.5</v>
      </c>
      <c r="L1000" s="17" t="s">
        <v>73</v>
      </c>
      <c r="M1000" s="163" t="str">
        <f>IFERROR(GETPIVOTDATA("Tot. Bottles",'- Ordine Aggregato -'!$A$1,"sku anker",A1000),"")</f>
        <v/>
      </c>
      <c r="N1000" s="18" t="s">
        <v>42</v>
      </c>
      <c r="O1000" s="19" t="str">
        <f t="shared" si="15"/>
        <v>Order online</v>
      </c>
      <c r="P1000" s="97" t="s">
        <v>880</v>
      </c>
      <c r="Q1000" s="13" t="s">
        <v>15188</v>
      </c>
      <c r="R1000" t="s">
        <v>3284</v>
      </c>
      <c r="S1000" s="20">
        <v>0</v>
      </c>
      <c r="T1000" s="21" t="s">
        <v>38</v>
      </c>
    </row>
    <row r="1001" spans="1:20" x14ac:dyDescent="0.35">
      <c r="A1001" s="96" t="s">
        <v>3285</v>
      </c>
      <c r="B1001" s="96"/>
      <c r="C1001" s="96"/>
      <c r="D1001" s="13" t="s">
        <v>3286</v>
      </c>
      <c r="E1001" s="13">
        <v>6</v>
      </c>
      <c r="F1001" s="14">
        <v>0.7</v>
      </c>
      <c r="G1001" s="13" t="s">
        <v>46</v>
      </c>
      <c r="H1001" s="14">
        <v>40</v>
      </c>
      <c r="I1001" s="15" t="s">
        <v>32</v>
      </c>
      <c r="J1001" s="16">
        <v>102</v>
      </c>
      <c r="K1001" s="16">
        <v>17</v>
      </c>
      <c r="L1001" s="17" t="s">
        <v>73</v>
      </c>
      <c r="M1001" s="163" t="str">
        <f>IFERROR(GETPIVOTDATA("Tot. Bottles",'- Ordine Aggregato -'!$A$1,"sku anker",A1001),"")</f>
        <v/>
      </c>
      <c r="N1001" s="18" t="s">
        <v>42</v>
      </c>
      <c r="O1001" s="19" t="str">
        <f t="shared" si="15"/>
        <v>Order online</v>
      </c>
      <c r="P1001" s="97" t="s">
        <v>880</v>
      </c>
      <c r="Q1001" s="13" t="s">
        <v>3287</v>
      </c>
      <c r="R1001" t="s">
        <v>3288</v>
      </c>
      <c r="S1001" s="20">
        <v>0</v>
      </c>
      <c r="T1001" s="21" t="s">
        <v>38</v>
      </c>
    </row>
    <row r="1002" spans="1:20" x14ac:dyDescent="0.35">
      <c r="A1002" s="96" t="s">
        <v>14348</v>
      </c>
      <c r="B1002" s="96"/>
      <c r="C1002" s="96"/>
      <c r="D1002" s="13" t="s">
        <v>14349</v>
      </c>
      <c r="E1002" s="13">
        <v>6</v>
      </c>
      <c r="F1002" s="14">
        <v>0.7</v>
      </c>
      <c r="G1002" s="13" t="s">
        <v>46</v>
      </c>
      <c r="H1002" s="14">
        <v>40</v>
      </c>
      <c r="I1002" s="15" t="s">
        <v>32</v>
      </c>
      <c r="J1002" s="16">
        <v>102</v>
      </c>
      <c r="K1002" s="16">
        <v>17</v>
      </c>
      <c r="L1002" s="17" t="s">
        <v>73</v>
      </c>
      <c r="M1002" s="163" t="str">
        <f>IFERROR(GETPIVOTDATA("Tot. Bottles",'- Ordine Aggregato -'!$A$1,"sku anker",A1002),"")</f>
        <v/>
      </c>
      <c r="N1002" s="18" t="s">
        <v>42</v>
      </c>
      <c r="O1002" s="19" t="str">
        <f t="shared" si="15"/>
        <v>Order online</v>
      </c>
      <c r="P1002" s="97" t="s">
        <v>880</v>
      </c>
      <c r="Q1002" s="13" t="s">
        <v>15189</v>
      </c>
      <c r="R1002" t="s">
        <v>3292</v>
      </c>
      <c r="S1002" s="20">
        <v>0</v>
      </c>
      <c r="T1002" s="21" t="s">
        <v>38</v>
      </c>
    </row>
    <row r="1003" spans="1:20" x14ac:dyDescent="0.35">
      <c r="A1003" s="96" t="s">
        <v>3289</v>
      </c>
      <c r="B1003" s="96"/>
      <c r="C1003" s="96"/>
      <c r="D1003" s="13" t="s">
        <v>3290</v>
      </c>
      <c r="E1003" s="13">
        <v>6</v>
      </c>
      <c r="F1003" s="14">
        <v>0.7</v>
      </c>
      <c r="G1003" s="13" t="s">
        <v>14874</v>
      </c>
      <c r="H1003" s="14">
        <v>40</v>
      </c>
      <c r="I1003" s="15" t="s">
        <v>32</v>
      </c>
      <c r="J1003" s="16">
        <v>102</v>
      </c>
      <c r="K1003" s="16">
        <v>17</v>
      </c>
      <c r="L1003" s="17" t="s">
        <v>73</v>
      </c>
      <c r="M1003" s="163" t="str">
        <f>IFERROR(GETPIVOTDATA("Tot. Bottles",'- Ordine Aggregato -'!$A$1,"sku anker",A1003),"")</f>
        <v/>
      </c>
      <c r="N1003" s="18" t="s">
        <v>34</v>
      </c>
      <c r="O1003" s="19" t="str">
        <f t="shared" si="15"/>
        <v>Order online</v>
      </c>
      <c r="P1003" s="97" t="s">
        <v>880</v>
      </c>
      <c r="Q1003" s="13" t="s">
        <v>3291</v>
      </c>
      <c r="R1003" t="s">
        <v>3292</v>
      </c>
      <c r="S1003" s="20">
        <v>0</v>
      </c>
      <c r="T1003" s="21" t="s">
        <v>38</v>
      </c>
    </row>
    <row r="1004" spans="1:20" x14ac:dyDescent="0.35">
      <c r="A1004" s="13" t="s">
        <v>3293</v>
      </c>
      <c r="B1004" s="13"/>
      <c r="C1004" s="13"/>
      <c r="D1004" s="13" t="s">
        <v>3294</v>
      </c>
      <c r="E1004" s="13">
        <v>6</v>
      </c>
      <c r="F1004" s="14">
        <v>0.5</v>
      </c>
      <c r="G1004" s="13" t="s">
        <v>46</v>
      </c>
      <c r="H1004" s="14">
        <v>18</v>
      </c>
      <c r="I1004" s="15" t="s">
        <v>32</v>
      </c>
      <c r="J1004" s="16">
        <v>55.800000000000004</v>
      </c>
      <c r="K1004" s="16">
        <v>9.3000000000000007</v>
      </c>
      <c r="L1004" s="17" t="s">
        <v>66</v>
      </c>
      <c r="M1004" s="163" t="str">
        <f>IFERROR(GETPIVOTDATA("Tot. Bottles",'- Ordine Aggregato -'!$A$1,"sku anker",A1004),"")</f>
        <v/>
      </c>
      <c r="N1004" s="18" t="s">
        <v>34</v>
      </c>
      <c r="O1004" s="19" t="str">
        <f t="shared" si="15"/>
        <v>Order online</v>
      </c>
      <c r="P1004" s="97" t="s">
        <v>880</v>
      </c>
      <c r="Q1004" s="13" t="s">
        <v>3295</v>
      </c>
      <c r="R1004" t="s">
        <v>3296</v>
      </c>
      <c r="S1004" s="20">
        <v>0</v>
      </c>
      <c r="T1004" s="21" t="s">
        <v>38</v>
      </c>
    </row>
    <row r="1005" spans="1:20" x14ac:dyDescent="0.35">
      <c r="A1005" s="13" t="s">
        <v>3297</v>
      </c>
      <c r="B1005" s="13"/>
      <c r="C1005" s="13"/>
      <c r="D1005" s="13" t="s">
        <v>3298</v>
      </c>
      <c r="E1005" s="13">
        <v>6</v>
      </c>
      <c r="F1005" s="14">
        <v>0.7</v>
      </c>
      <c r="G1005" s="13" t="s">
        <v>46</v>
      </c>
      <c r="H1005" s="14">
        <v>40</v>
      </c>
      <c r="I1005" s="15" t="s">
        <v>32</v>
      </c>
      <c r="J1005" s="16">
        <v>102</v>
      </c>
      <c r="K1005" s="16">
        <v>17</v>
      </c>
      <c r="L1005" s="17" t="s">
        <v>73</v>
      </c>
      <c r="M1005" s="163" t="str">
        <f>IFERROR(GETPIVOTDATA("Tot. Bottles",'- Ordine Aggregato -'!$A$1,"sku anker",A1005),"")</f>
        <v/>
      </c>
      <c r="N1005" s="18" t="s">
        <v>42</v>
      </c>
      <c r="O1005" s="19" t="str">
        <f t="shared" si="15"/>
        <v>Order online</v>
      </c>
      <c r="P1005" s="97" t="s">
        <v>880</v>
      </c>
      <c r="Q1005" s="13" t="s">
        <v>3299</v>
      </c>
      <c r="R1005" t="s">
        <v>3300</v>
      </c>
      <c r="S1005" s="20">
        <v>0</v>
      </c>
      <c r="T1005" s="21" t="s">
        <v>38</v>
      </c>
    </row>
    <row r="1006" spans="1:20" x14ac:dyDescent="0.35">
      <c r="A1006" s="96" t="s">
        <v>14350</v>
      </c>
      <c r="D1006" s="13" t="s">
        <v>14351</v>
      </c>
      <c r="E1006" s="13">
        <v>6</v>
      </c>
      <c r="F1006" s="14">
        <v>0.7</v>
      </c>
      <c r="G1006" s="13" t="s">
        <v>46</v>
      </c>
      <c r="H1006" s="14">
        <v>40</v>
      </c>
      <c r="I1006" s="15" t="s">
        <v>32</v>
      </c>
      <c r="J1006" s="16">
        <v>102</v>
      </c>
      <c r="K1006" s="16">
        <v>17</v>
      </c>
      <c r="L1006" s="17" t="s">
        <v>73</v>
      </c>
      <c r="M1006" s="163" t="str">
        <f>IFERROR(GETPIVOTDATA("Tot. Bottles",'- Ordine Aggregato -'!$A$1,"sku anker",A1006),"")</f>
        <v/>
      </c>
      <c r="N1006" s="18" t="s">
        <v>42</v>
      </c>
      <c r="O1006" s="19" t="str">
        <f t="shared" si="15"/>
        <v>Order online</v>
      </c>
      <c r="P1006" s="97" t="s">
        <v>880</v>
      </c>
      <c r="Q1006" s="13" t="s">
        <v>15190</v>
      </c>
      <c r="R1006" t="s">
        <v>15191</v>
      </c>
      <c r="S1006" s="20">
        <v>0</v>
      </c>
      <c r="T1006" s="21" t="s">
        <v>38</v>
      </c>
    </row>
    <row r="1007" spans="1:20" x14ac:dyDescent="0.35">
      <c r="A1007" s="96" t="s">
        <v>3301</v>
      </c>
      <c r="D1007" s="13" t="s">
        <v>3302</v>
      </c>
      <c r="E1007" s="13">
        <v>6</v>
      </c>
      <c r="F1007" s="14">
        <v>0.75</v>
      </c>
      <c r="G1007" s="13" t="s">
        <v>46</v>
      </c>
      <c r="H1007" s="14">
        <v>10</v>
      </c>
      <c r="I1007" s="15" t="s">
        <v>32</v>
      </c>
      <c r="J1007" s="16">
        <v>39.599999999999994</v>
      </c>
      <c r="K1007" s="16">
        <v>6.6</v>
      </c>
      <c r="L1007" s="17" t="s">
        <v>2306</v>
      </c>
      <c r="M1007" s="163" t="str">
        <f>IFERROR(GETPIVOTDATA("Tot. Bottles",'- Ordine Aggregato -'!$A$1,"sku anker",A1007),"")</f>
        <v/>
      </c>
      <c r="N1007" s="18" t="s">
        <v>42</v>
      </c>
      <c r="O1007" s="19" t="str">
        <f t="shared" si="15"/>
        <v>Order online</v>
      </c>
      <c r="P1007" s="97" t="s">
        <v>442</v>
      </c>
      <c r="Q1007" s="13" t="s">
        <v>3303</v>
      </c>
      <c r="R1007" t="s">
        <v>3304</v>
      </c>
      <c r="S1007" s="20">
        <v>0</v>
      </c>
      <c r="T1007" s="21" t="s">
        <v>38</v>
      </c>
    </row>
    <row r="1008" spans="1:20" x14ac:dyDescent="0.35">
      <c r="A1008" s="13" t="s">
        <v>3305</v>
      </c>
      <c r="B1008" s="13"/>
      <c r="C1008" s="13"/>
      <c r="D1008" s="13" t="s">
        <v>3306</v>
      </c>
      <c r="E1008" s="13">
        <v>6</v>
      </c>
      <c r="F1008" s="14">
        <v>0.72</v>
      </c>
      <c r="G1008" s="13" t="s">
        <v>46</v>
      </c>
      <c r="H1008" s="14">
        <v>15.8</v>
      </c>
      <c r="I1008" s="15" t="s">
        <v>32</v>
      </c>
      <c r="J1008" s="16">
        <v>79.5</v>
      </c>
      <c r="K1008" s="16">
        <v>13.25</v>
      </c>
      <c r="L1008" s="17" t="s">
        <v>2306</v>
      </c>
      <c r="M1008" s="163" t="str">
        <f>IFERROR(GETPIVOTDATA("Tot. Bottles",'- Ordine Aggregato -'!$A$1,"sku anker",A1008),"")</f>
        <v/>
      </c>
      <c r="N1008" s="18" t="s">
        <v>34</v>
      </c>
      <c r="O1008" s="19" t="str">
        <f t="shared" si="15"/>
        <v>Order online</v>
      </c>
      <c r="P1008" s="97" t="s">
        <v>442</v>
      </c>
      <c r="Q1008" s="13" t="s">
        <v>3307</v>
      </c>
      <c r="R1008" t="s">
        <v>42</v>
      </c>
      <c r="S1008" s="20">
        <v>0</v>
      </c>
      <c r="T1008" s="21" t="s">
        <v>38</v>
      </c>
    </row>
    <row r="1009" spans="1:20" x14ac:dyDescent="0.35">
      <c r="A1009" s="96" t="s">
        <v>3308</v>
      </c>
      <c r="D1009" s="13" t="s">
        <v>3309</v>
      </c>
      <c r="E1009" s="13">
        <v>6</v>
      </c>
      <c r="F1009" s="14">
        <v>0.72</v>
      </c>
      <c r="G1009" s="13" t="s">
        <v>46</v>
      </c>
      <c r="H1009" s="14">
        <v>14.5</v>
      </c>
      <c r="I1009" s="15" t="s">
        <v>32</v>
      </c>
      <c r="J1009" s="16">
        <v>75.900000000000006</v>
      </c>
      <c r="K1009" s="16">
        <v>12.65</v>
      </c>
      <c r="L1009" s="17" t="s">
        <v>2306</v>
      </c>
      <c r="M1009" s="163" t="str">
        <f>IFERROR(GETPIVOTDATA("Tot. Bottles",'- Ordine Aggregato -'!$A$1,"sku anker",A1009),"")</f>
        <v/>
      </c>
      <c r="N1009" s="18" t="s">
        <v>42</v>
      </c>
      <c r="O1009" s="19" t="str">
        <f t="shared" si="15"/>
        <v>Order online</v>
      </c>
      <c r="P1009" s="97" t="s">
        <v>442</v>
      </c>
      <c r="Q1009" s="13" t="s">
        <v>3310</v>
      </c>
      <c r="R1009" t="s">
        <v>3311</v>
      </c>
      <c r="S1009" s="20">
        <v>0</v>
      </c>
      <c r="T1009" s="21" t="s">
        <v>38</v>
      </c>
    </row>
    <row r="1010" spans="1:20" x14ac:dyDescent="0.35">
      <c r="A1010" s="96" t="s">
        <v>3312</v>
      </c>
      <c r="D1010" s="13" t="s">
        <v>3313</v>
      </c>
      <c r="E1010" s="13">
        <v>6</v>
      </c>
      <c r="F1010" s="14">
        <v>0.72</v>
      </c>
      <c r="G1010" s="13" t="s">
        <v>46</v>
      </c>
      <c r="H1010" s="14">
        <v>14</v>
      </c>
      <c r="I1010" s="15" t="s">
        <v>32</v>
      </c>
      <c r="J1010" s="16">
        <v>73.5</v>
      </c>
      <c r="K1010" s="16">
        <v>12.25</v>
      </c>
      <c r="L1010" s="17" t="s">
        <v>1134</v>
      </c>
      <c r="M1010" s="163" t="str">
        <f>IFERROR(GETPIVOTDATA("Tot. Bottles",'- Ordine Aggregato -'!$A$1,"sku anker",A1010),"")</f>
        <v/>
      </c>
      <c r="N1010" s="18" t="s">
        <v>42</v>
      </c>
      <c r="O1010" s="19" t="str">
        <f t="shared" si="15"/>
        <v>Order online</v>
      </c>
      <c r="P1010" s="97" t="s">
        <v>442</v>
      </c>
      <c r="Q1010" s="13" t="s">
        <v>3314</v>
      </c>
      <c r="R1010" t="s">
        <v>3315</v>
      </c>
      <c r="S1010" s="20">
        <v>0</v>
      </c>
      <c r="T1010" s="21" t="s">
        <v>38</v>
      </c>
    </row>
    <row r="1011" spans="1:20" x14ac:dyDescent="0.35">
      <c r="A1011" s="96" t="s">
        <v>3316</v>
      </c>
      <c r="D1011" s="13" t="s">
        <v>3317</v>
      </c>
      <c r="E1011" s="13">
        <v>6</v>
      </c>
      <c r="F1011" s="14">
        <v>0.75</v>
      </c>
      <c r="G1011" s="13" t="s">
        <v>14874</v>
      </c>
      <c r="H1011" s="14">
        <v>10</v>
      </c>
      <c r="I1011" s="15" t="s">
        <v>32</v>
      </c>
      <c r="J1011" s="16">
        <v>27</v>
      </c>
      <c r="K1011" s="16">
        <v>4.5</v>
      </c>
      <c r="L1011" s="17" t="s">
        <v>2306</v>
      </c>
      <c r="M1011" s="163" t="str">
        <f>IFERROR(GETPIVOTDATA("Tot. Bottles",'- Ordine Aggregato -'!$A$1,"sku anker",A1011),"")</f>
        <v/>
      </c>
      <c r="N1011" s="18" t="s">
        <v>42</v>
      </c>
      <c r="O1011" s="19" t="str">
        <f t="shared" si="15"/>
        <v>Order online</v>
      </c>
      <c r="P1011" s="97" t="s">
        <v>442</v>
      </c>
      <c r="Q1011" s="13" t="s">
        <v>3318</v>
      </c>
      <c r="R1011" t="s">
        <v>3319</v>
      </c>
      <c r="S1011" s="20">
        <v>0</v>
      </c>
      <c r="T1011" s="21" t="s">
        <v>38</v>
      </c>
    </row>
    <row r="1012" spans="1:20" x14ac:dyDescent="0.35">
      <c r="A1012" s="96" t="s">
        <v>3320</v>
      </c>
      <c r="B1012" s="96"/>
      <c r="C1012" s="96"/>
      <c r="D1012" s="13" t="s">
        <v>3321</v>
      </c>
      <c r="E1012" s="13">
        <v>6</v>
      </c>
      <c r="F1012" s="14">
        <v>0.75</v>
      </c>
      <c r="G1012" s="13" t="s">
        <v>14874</v>
      </c>
      <c r="H1012" s="14">
        <v>14.5</v>
      </c>
      <c r="I1012" s="15" t="s">
        <v>32</v>
      </c>
      <c r="J1012" s="16">
        <v>32.400000000000006</v>
      </c>
      <c r="K1012" s="16">
        <v>5.4</v>
      </c>
      <c r="L1012" s="17" t="s">
        <v>2306</v>
      </c>
      <c r="M1012" s="163" t="str">
        <f>IFERROR(GETPIVOTDATA("Tot. Bottles",'- Ordine Aggregato -'!$A$1,"sku anker",A1012),"")</f>
        <v/>
      </c>
      <c r="N1012" s="18" t="s">
        <v>42</v>
      </c>
      <c r="O1012" s="19" t="str">
        <f t="shared" si="15"/>
        <v>Order online</v>
      </c>
      <c r="P1012" s="97" t="s">
        <v>442</v>
      </c>
      <c r="Q1012" s="13" t="s">
        <v>3322</v>
      </c>
      <c r="R1012" t="s">
        <v>3323</v>
      </c>
      <c r="S1012" s="20">
        <v>0</v>
      </c>
      <c r="T1012" s="21" t="s">
        <v>38</v>
      </c>
    </row>
    <row r="1013" spans="1:20" x14ac:dyDescent="0.35">
      <c r="A1013" s="13" t="s">
        <v>3324</v>
      </c>
      <c r="B1013" s="13"/>
      <c r="C1013" s="13"/>
      <c r="D1013" s="13" t="s">
        <v>3325</v>
      </c>
      <c r="E1013" s="13">
        <v>6</v>
      </c>
      <c r="F1013" s="14">
        <v>0.75</v>
      </c>
      <c r="G1013" s="13" t="s">
        <v>46</v>
      </c>
      <c r="H1013" s="14">
        <v>14.7</v>
      </c>
      <c r="I1013" s="15" t="s">
        <v>32</v>
      </c>
      <c r="J1013" s="16">
        <v>66</v>
      </c>
      <c r="K1013" s="16">
        <v>11</v>
      </c>
      <c r="L1013" s="17" t="s">
        <v>502</v>
      </c>
      <c r="M1013" s="163" t="str">
        <f>IFERROR(GETPIVOTDATA("Tot. Bottles",'- Ordine Aggregato -'!$A$1,"sku anker",A1013),"")</f>
        <v/>
      </c>
      <c r="N1013" s="18" t="s">
        <v>42</v>
      </c>
      <c r="O1013" s="19" t="str">
        <f t="shared" si="15"/>
        <v>Order online</v>
      </c>
      <c r="P1013" s="97" t="s">
        <v>442</v>
      </c>
      <c r="Q1013" s="13" t="s">
        <v>3326</v>
      </c>
      <c r="R1013" t="s">
        <v>3327</v>
      </c>
      <c r="S1013" s="20">
        <v>0</v>
      </c>
      <c r="T1013" s="21" t="s">
        <v>38</v>
      </c>
    </row>
    <row r="1014" spans="1:20" x14ac:dyDescent="0.35">
      <c r="A1014" s="96" t="s">
        <v>3328</v>
      </c>
      <c r="D1014" s="13" t="s">
        <v>3329</v>
      </c>
      <c r="E1014" s="13">
        <v>6</v>
      </c>
      <c r="F1014" s="14">
        <v>0.75</v>
      </c>
      <c r="G1014" s="13" t="s">
        <v>14874</v>
      </c>
      <c r="H1014" s="14">
        <v>13.5</v>
      </c>
      <c r="I1014" s="15" t="s">
        <v>32</v>
      </c>
      <c r="J1014" s="16">
        <v>23.1</v>
      </c>
      <c r="K1014" s="16">
        <v>3.85</v>
      </c>
      <c r="L1014" s="17" t="s">
        <v>710</v>
      </c>
      <c r="M1014" s="163" t="str">
        <f>IFERROR(GETPIVOTDATA("Tot. Bottles",'- Ordine Aggregato -'!$A$1,"sku anker",A1014),"")</f>
        <v/>
      </c>
      <c r="N1014" s="18" t="s">
        <v>42</v>
      </c>
      <c r="O1014" s="19" t="str">
        <f t="shared" si="15"/>
        <v>Order online</v>
      </c>
      <c r="P1014" s="97" t="s">
        <v>35</v>
      </c>
      <c r="Q1014" s="13" t="s">
        <v>3330</v>
      </c>
      <c r="R1014" t="s">
        <v>42</v>
      </c>
      <c r="S1014" s="20">
        <v>0</v>
      </c>
      <c r="T1014" s="21" t="s">
        <v>38</v>
      </c>
    </row>
    <row r="1015" spans="1:20" x14ac:dyDescent="0.35">
      <c r="A1015" s="96" t="s">
        <v>3331</v>
      </c>
      <c r="B1015" s="96"/>
      <c r="C1015" s="96"/>
      <c r="D1015" s="13" t="s">
        <v>3332</v>
      </c>
      <c r="E1015" s="13">
        <v>6</v>
      </c>
      <c r="F1015" s="14">
        <v>0.75</v>
      </c>
      <c r="G1015" s="13" t="s">
        <v>14874</v>
      </c>
      <c r="H1015" s="14">
        <v>14</v>
      </c>
      <c r="I1015" s="15" t="s">
        <v>32</v>
      </c>
      <c r="J1015" s="16">
        <v>33.599999999999994</v>
      </c>
      <c r="K1015" s="16">
        <v>5.6</v>
      </c>
      <c r="L1015" s="17" t="s">
        <v>710</v>
      </c>
      <c r="M1015" s="163" t="str">
        <f>IFERROR(GETPIVOTDATA("Tot. Bottles",'- Ordine Aggregato -'!$A$1,"sku anker",A1015),"")</f>
        <v/>
      </c>
      <c r="N1015" s="18" t="s">
        <v>42</v>
      </c>
      <c r="O1015" s="19" t="str">
        <f t="shared" si="15"/>
        <v>Order online</v>
      </c>
      <c r="P1015" s="97" t="s">
        <v>35</v>
      </c>
      <c r="Q1015" s="13" t="s">
        <v>3333</v>
      </c>
      <c r="R1015" t="s">
        <v>15192</v>
      </c>
      <c r="S1015" s="20">
        <v>0</v>
      </c>
      <c r="T1015" s="21" t="s">
        <v>38</v>
      </c>
    </row>
    <row r="1016" spans="1:20" x14ac:dyDescent="0.35">
      <c r="A1016" s="96" t="s">
        <v>15193</v>
      </c>
      <c r="D1016" s="13" t="s">
        <v>15194</v>
      </c>
      <c r="E1016" s="13">
        <v>6</v>
      </c>
      <c r="F1016" s="14">
        <v>0.75</v>
      </c>
      <c r="G1016" s="13" t="s">
        <v>14874</v>
      </c>
      <c r="H1016" s="14">
        <v>12.5</v>
      </c>
      <c r="I1016" s="15" t="s">
        <v>32</v>
      </c>
      <c r="J1016" s="16">
        <v>18.899999999999999</v>
      </c>
      <c r="K1016" s="16">
        <v>3.15</v>
      </c>
      <c r="L1016" s="17" t="s">
        <v>437</v>
      </c>
      <c r="M1016" s="163" t="str">
        <f>IFERROR(GETPIVOTDATA("Tot. Bottles",'- Ordine Aggregato -'!$A$1,"sku anker",A1016),"")</f>
        <v/>
      </c>
      <c r="N1016" s="18" t="s">
        <v>42</v>
      </c>
      <c r="O1016" s="19" t="str">
        <f t="shared" si="15"/>
        <v>Order online</v>
      </c>
      <c r="P1016" s="97" t="s">
        <v>35</v>
      </c>
      <c r="Q1016" s="13" t="s">
        <v>15195</v>
      </c>
      <c r="R1016" t="s">
        <v>42</v>
      </c>
      <c r="S1016" s="20">
        <v>0</v>
      </c>
      <c r="T1016" s="21" t="s">
        <v>38</v>
      </c>
    </row>
    <row r="1017" spans="1:20" x14ac:dyDescent="0.35">
      <c r="A1017" s="96" t="s">
        <v>3334</v>
      </c>
      <c r="D1017" s="13" t="s">
        <v>3335</v>
      </c>
      <c r="E1017" s="13">
        <v>6</v>
      </c>
      <c r="F1017" s="14">
        <v>0.7</v>
      </c>
      <c r="G1017" s="13" t="s">
        <v>14874</v>
      </c>
      <c r="H1017" s="14">
        <v>42</v>
      </c>
      <c r="I1017" s="15" t="s">
        <v>32</v>
      </c>
      <c r="J1017" s="16">
        <v>83.699999999999989</v>
      </c>
      <c r="K1017" s="16">
        <v>13.95</v>
      </c>
      <c r="L1017" s="17" t="s">
        <v>368</v>
      </c>
      <c r="M1017" s="163" t="str">
        <f>IFERROR(GETPIVOTDATA("Tot. Bottles",'- Ordine Aggregato -'!$A$1,"sku anker",A1017),"")</f>
        <v/>
      </c>
      <c r="N1017" s="18" t="s">
        <v>42</v>
      </c>
      <c r="O1017" s="19" t="str">
        <f t="shared" si="15"/>
        <v>Order online</v>
      </c>
      <c r="P1017" s="97" t="s">
        <v>225</v>
      </c>
      <c r="Q1017" s="13" t="s">
        <v>3336</v>
      </c>
      <c r="R1017" t="s">
        <v>3337</v>
      </c>
      <c r="S1017" s="20">
        <v>0</v>
      </c>
      <c r="T1017" s="21" t="s">
        <v>38</v>
      </c>
    </row>
    <row r="1018" spans="1:20" x14ac:dyDescent="0.35">
      <c r="A1018" s="13" t="s">
        <v>3338</v>
      </c>
      <c r="B1018" s="13"/>
      <c r="C1018" s="13"/>
      <c r="D1018" s="13" t="s">
        <v>3339</v>
      </c>
      <c r="E1018" s="13">
        <v>6</v>
      </c>
      <c r="F1018" s="14">
        <v>0.7</v>
      </c>
      <c r="G1018" s="13" t="s">
        <v>46</v>
      </c>
      <c r="H1018" s="14">
        <v>20</v>
      </c>
      <c r="I1018" s="15" t="s">
        <v>32</v>
      </c>
      <c r="J1018" s="16">
        <v>103.5</v>
      </c>
      <c r="K1018" s="16">
        <v>17.25</v>
      </c>
      <c r="L1018" s="17" t="s">
        <v>502</v>
      </c>
      <c r="M1018" s="163" t="str">
        <f>IFERROR(GETPIVOTDATA("Tot. Bottles",'- Ordine Aggregato -'!$A$1,"sku anker",A1018),"")</f>
        <v/>
      </c>
      <c r="N1018" s="18" t="s">
        <v>34</v>
      </c>
      <c r="O1018" s="19" t="str">
        <f t="shared" si="15"/>
        <v>Order online</v>
      </c>
      <c r="P1018" s="97" t="s">
        <v>146</v>
      </c>
      <c r="Q1018" s="13" t="s">
        <v>3340</v>
      </c>
      <c r="R1018" t="s">
        <v>3341</v>
      </c>
      <c r="S1018" s="20">
        <v>0</v>
      </c>
      <c r="T1018" s="21" t="s">
        <v>38</v>
      </c>
    </row>
    <row r="1019" spans="1:20" x14ac:dyDescent="0.35">
      <c r="A1019" s="96" t="s">
        <v>15196</v>
      </c>
      <c r="D1019" s="13" t="s">
        <v>15197</v>
      </c>
      <c r="E1019" s="13">
        <v>6</v>
      </c>
      <c r="F1019" s="14">
        <v>0.75</v>
      </c>
      <c r="G1019" s="13" t="s">
        <v>46</v>
      </c>
      <c r="H1019" s="14">
        <v>12</v>
      </c>
      <c r="I1019" s="15" t="s">
        <v>32</v>
      </c>
      <c r="J1019" s="16">
        <v>18.899999999999999</v>
      </c>
      <c r="K1019" s="16">
        <v>3.15</v>
      </c>
      <c r="L1019" s="17" t="s">
        <v>437</v>
      </c>
      <c r="M1019" s="163" t="str">
        <f>IFERROR(GETPIVOTDATA("Tot. Bottles",'- Ordine Aggregato -'!$A$1,"sku anker",A1019),"")</f>
        <v/>
      </c>
      <c r="N1019" s="18" t="s">
        <v>42</v>
      </c>
      <c r="O1019" s="19" t="str">
        <f t="shared" si="15"/>
        <v>Order online</v>
      </c>
      <c r="P1019" s="97" t="s">
        <v>355</v>
      </c>
      <c r="Q1019" s="13" t="s">
        <v>15198</v>
      </c>
      <c r="R1019" t="s">
        <v>15199</v>
      </c>
      <c r="S1019" s="20">
        <v>0</v>
      </c>
      <c r="T1019" s="21" t="s">
        <v>38</v>
      </c>
    </row>
    <row r="1020" spans="1:20" x14ac:dyDescent="0.35">
      <c r="A1020" s="96" t="s">
        <v>3342</v>
      </c>
      <c r="B1020" s="96"/>
      <c r="C1020" s="96"/>
      <c r="D1020" s="13" t="s">
        <v>3343</v>
      </c>
      <c r="E1020" s="13">
        <v>6</v>
      </c>
      <c r="F1020" s="14">
        <v>0.7</v>
      </c>
      <c r="G1020" s="13" t="s">
        <v>46</v>
      </c>
      <c r="H1020" s="14">
        <v>20</v>
      </c>
      <c r="I1020" s="15" t="s">
        <v>32</v>
      </c>
      <c r="J1020" s="16">
        <v>19.5</v>
      </c>
      <c r="K1020" s="16">
        <v>3.25</v>
      </c>
      <c r="L1020" s="17" t="s">
        <v>399</v>
      </c>
      <c r="M1020" s="163" t="str">
        <f>IFERROR(GETPIVOTDATA("Tot. Bottles",'- Ordine Aggregato -'!$A$1,"sku anker",A1020),"")</f>
        <v/>
      </c>
      <c r="N1020" s="18" t="s">
        <v>42</v>
      </c>
      <c r="O1020" s="19" t="str">
        <f t="shared" si="15"/>
        <v>Order online</v>
      </c>
      <c r="P1020" s="97" t="s">
        <v>355</v>
      </c>
      <c r="Q1020" s="13" t="s">
        <v>3344</v>
      </c>
      <c r="R1020" t="s">
        <v>42</v>
      </c>
      <c r="S1020" s="20">
        <v>0</v>
      </c>
      <c r="T1020" s="21" t="s">
        <v>38</v>
      </c>
    </row>
    <row r="1021" spans="1:20" x14ac:dyDescent="0.35">
      <c r="A1021" s="96" t="s">
        <v>3345</v>
      </c>
      <c r="D1021" s="13" t="s">
        <v>3346</v>
      </c>
      <c r="E1021" s="13">
        <v>6</v>
      </c>
      <c r="F1021" s="14">
        <v>0.7</v>
      </c>
      <c r="G1021" s="13" t="s">
        <v>46</v>
      </c>
      <c r="H1021" s="14">
        <v>34</v>
      </c>
      <c r="I1021" s="15" t="s">
        <v>32</v>
      </c>
      <c r="J1021" s="16">
        <v>27.900000000000002</v>
      </c>
      <c r="K1021" s="16">
        <v>4.6500000000000004</v>
      </c>
      <c r="L1021" s="17" t="s">
        <v>589</v>
      </c>
      <c r="M1021" s="163" t="str">
        <f>IFERROR(GETPIVOTDATA("Tot. Bottles",'- Ordine Aggregato -'!$A$1,"sku anker",A1021),"")</f>
        <v/>
      </c>
      <c r="N1021" s="18" t="s">
        <v>42</v>
      </c>
      <c r="O1021" s="19" t="str">
        <f t="shared" si="15"/>
        <v>Order online</v>
      </c>
      <c r="P1021" s="97" t="s">
        <v>355</v>
      </c>
      <c r="Q1021" s="13" t="s">
        <v>3347</v>
      </c>
      <c r="R1021" t="s">
        <v>42</v>
      </c>
      <c r="S1021" s="20">
        <v>0</v>
      </c>
      <c r="T1021" s="21" t="s">
        <v>38</v>
      </c>
    </row>
    <row r="1022" spans="1:20" x14ac:dyDescent="0.35">
      <c r="A1022" s="96" t="s">
        <v>3348</v>
      </c>
      <c r="B1022" s="96"/>
      <c r="C1022" s="96"/>
      <c r="D1022" s="13" t="s">
        <v>3349</v>
      </c>
      <c r="E1022" s="13">
        <v>6</v>
      </c>
      <c r="F1022" s="14">
        <v>0.7</v>
      </c>
      <c r="G1022" s="13" t="s">
        <v>46</v>
      </c>
      <c r="H1022" s="14">
        <v>30</v>
      </c>
      <c r="I1022" s="15" t="s">
        <v>32</v>
      </c>
      <c r="J1022" s="16">
        <v>28.799999999999997</v>
      </c>
      <c r="K1022" s="16">
        <v>4.8</v>
      </c>
      <c r="L1022" s="17" t="s">
        <v>502</v>
      </c>
      <c r="M1022" s="163" t="str">
        <f>IFERROR(GETPIVOTDATA("Tot. Bottles",'- Ordine Aggregato -'!$A$1,"sku anker",A1022),"")</f>
        <v/>
      </c>
      <c r="N1022" s="18" t="s">
        <v>42</v>
      </c>
      <c r="O1022" s="19" t="str">
        <f t="shared" si="15"/>
        <v>Order online</v>
      </c>
      <c r="P1022" s="97" t="s">
        <v>355</v>
      </c>
      <c r="Q1022" s="13" t="s">
        <v>3350</v>
      </c>
      <c r="R1022" t="s">
        <v>42</v>
      </c>
      <c r="S1022" s="20">
        <v>0</v>
      </c>
      <c r="T1022" s="21" t="s">
        <v>38</v>
      </c>
    </row>
    <row r="1023" spans="1:20" x14ac:dyDescent="0.35">
      <c r="A1023" s="13" t="s">
        <v>3351</v>
      </c>
      <c r="B1023" s="13"/>
      <c r="C1023" s="13"/>
      <c r="D1023" s="13" t="s">
        <v>3352</v>
      </c>
      <c r="E1023" s="13">
        <v>6</v>
      </c>
      <c r="F1023" s="14">
        <v>0.7</v>
      </c>
      <c r="G1023" s="13" t="s">
        <v>46</v>
      </c>
      <c r="H1023" s="14">
        <v>45.2</v>
      </c>
      <c r="I1023" s="15" t="s">
        <v>32</v>
      </c>
      <c r="J1023" s="16">
        <v>192.89999999999998</v>
      </c>
      <c r="K1023" s="16">
        <v>32.15</v>
      </c>
      <c r="L1023" s="17" t="s">
        <v>104</v>
      </c>
      <c r="M1023" s="163" t="str">
        <f>IFERROR(GETPIVOTDATA("Tot. Bottles",'- Ordine Aggregato -'!$A$1,"sku anker",A1023),"")</f>
        <v/>
      </c>
      <c r="N1023" s="18" t="s">
        <v>67</v>
      </c>
      <c r="O1023" s="19" t="str">
        <f t="shared" si="15"/>
        <v>Order online</v>
      </c>
      <c r="P1023" s="97" t="s">
        <v>3353</v>
      </c>
      <c r="Q1023" s="13" t="s">
        <v>3354</v>
      </c>
      <c r="R1023" t="s">
        <v>3355</v>
      </c>
      <c r="S1023" s="20">
        <v>32.15</v>
      </c>
      <c r="T1023" s="21" t="s">
        <v>38</v>
      </c>
    </row>
    <row r="1024" spans="1:20" x14ac:dyDescent="0.35">
      <c r="A1024" s="96" t="s">
        <v>3356</v>
      </c>
      <c r="B1024" s="96"/>
      <c r="C1024" s="96"/>
      <c r="D1024" s="13" t="s">
        <v>3357</v>
      </c>
      <c r="E1024" s="13">
        <v>6</v>
      </c>
      <c r="F1024" s="14">
        <v>0.75</v>
      </c>
      <c r="G1024" s="13" t="s">
        <v>14874</v>
      </c>
      <c r="H1024" s="14">
        <v>7</v>
      </c>
      <c r="I1024" s="15" t="s">
        <v>32</v>
      </c>
      <c r="J1024" s="16">
        <v>23.700000000000003</v>
      </c>
      <c r="K1024" s="16">
        <v>3.95</v>
      </c>
      <c r="L1024" s="17" t="s">
        <v>960</v>
      </c>
      <c r="M1024" s="163" t="str">
        <f>IFERROR(GETPIVOTDATA("Tot. Bottles",'- Ordine Aggregato -'!$A$1,"sku anker",A1024),"")</f>
        <v/>
      </c>
      <c r="N1024" s="18" t="s">
        <v>34</v>
      </c>
      <c r="O1024" s="19" t="str">
        <f t="shared" si="15"/>
        <v>Order online</v>
      </c>
      <c r="P1024" s="97" t="s">
        <v>355</v>
      </c>
      <c r="Q1024" s="13" t="s">
        <v>3358</v>
      </c>
      <c r="R1024" t="s">
        <v>3359</v>
      </c>
      <c r="S1024" s="20">
        <v>0</v>
      </c>
      <c r="T1024" s="21" t="s">
        <v>38</v>
      </c>
    </row>
    <row r="1025" spans="1:20" x14ac:dyDescent="0.35">
      <c r="A1025" s="13" t="s">
        <v>3360</v>
      </c>
      <c r="B1025" s="13"/>
      <c r="C1025" s="13"/>
      <c r="D1025" s="13" t="s">
        <v>3361</v>
      </c>
      <c r="E1025" s="13">
        <v>6</v>
      </c>
      <c r="F1025" s="14">
        <v>0.7</v>
      </c>
      <c r="G1025" s="13" t="s">
        <v>46</v>
      </c>
      <c r="H1025" s="14">
        <v>37.5</v>
      </c>
      <c r="I1025" s="15" t="s">
        <v>32</v>
      </c>
      <c r="J1025" s="16">
        <v>99</v>
      </c>
      <c r="K1025" s="16">
        <v>16.5</v>
      </c>
      <c r="L1025" s="17" t="s">
        <v>66</v>
      </c>
      <c r="M1025" s="163" t="str">
        <f>IFERROR(GETPIVOTDATA("Tot. Bottles",'- Ordine Aggregato -'!$A$1,"sku anker",A1025),"")</f>
        <v/>
      </c>
      <c r="N1025" s="18" t="s">
        <v>42</v>
      </c>
      <c r="O1025" s="19" t="str">
        <f t="shared" si="15"/>
        <v>Order online</v>
      </c>
      <c r="P1025" s="97" t="s">
        <v>225</v>
      </c>
      <c r="Q1025" s="13" t="s">
        <v>3362</v>
      </c>
      <c r="R1025" t="s">
        <v>3363</v>
      </c>
      <c r="S1025" s="20">
        <v>0</v>
      </c>
      <c r="T1025" s="21" t="s">
        <v>38</v>
      </c>
    </row>
    <row r="1026" spans="1:20" x14ac:dyDescent="0.35">
      <c r="A1026" s="96" t="s">
        <v>3364</v>
      </c>
      <c r="D1026" s="13" t="s">
        <v>3365</v>
      </c>
      <c r="E1026" s="13">
        <v>6</v>
      </c>
      <c r="F1026" s="14">
        <v>0.7</v>
      </c>
      <c r="G1026" s="13" t="s">
        <v>46</v>
      </c>
      <c r="H1026" s="14">
        <v>37.5</v>
      </c>
      <c r="I1026" s="15" t="s">
        <v>32</v>
      </c>
      <c r="J1026" s="16">
        <v>97.5</v>
      </c>
      <c r="K1026" s="16">
        <v>16.25</v>
      </c>
      <c r="L1026" s="17" t="s">
        <v>66</v>
      </c>
      <c r="M1026" s="163" t="str">
        <f>IFERROR(GETPIVOTDATA("Tot. Bottles",'- Ordine Aggregato -'!$A$1,"sku anker",A1026),"")</f>
        <v/>
      </c>
      <c r="N1026" s="18" t="s">
        <v>42</v>
      </c>
      <c r="O1026" s="19" t="str">
        <f t="shared" si="15"/>
        <v>Order online</v>
      </c>
      <c r="P1026" s="97" t="s">
        <v>225</v>
      </c>
      <c r="Q1026" s="13" t="s">
        <v>3366</v>
      </c>
      <c r="R1026" t="s">
        <v>3367</v>
      </c>
      <c r="S1026" s="20">
        <v>0</v>
      </c>
      <c r="T1026" s="21" t="s">
        <v>38</v>
      </c>
    </row>
    <row r="1027" spans="1:20" x14ac:dyDescent="0.35">
      <c r="A1027" s="96" t="s">
        <v>3368</v>
      </c>
      <c r="D1027" s="13" t="s">
        <v>3369</v>
      </c>
      <c r="E1027" s="13">
        <v>6</v>
      </c>
      <c r="F1027" s="14">
        <v>0.7</v>
      </c>
      <c r="G1027" s="13" t="s">
        <v>46</v>
      </c>
      <c r="H1027" s="14">
        <v>37.5</v>
      </c>
      <c r="I1027" s="15" t="s">
        <v>32</v>
      </c>
      <c r="J1027" s="16">
        <v>97.5</v>
      </c>
      <c r="K1027" s="16">
        <v>16.25</v>
      </c>
      <c r="L1027" s="17" t="s">
        <v>66</v>
      </c>
      <c r="M1027" s="163" t="str">
        <f>IFERROR(GETPIVOTDATA("Tot. Bottles",'- Ordine Aggregato -'!$A$1,"sku anker",A1027),"")</f>
        <v/>
      </c>
      <c r="N1027" s="18" t="s">
        <v>42</v>
      </c>
      <c r="O1027" s="19" t="str">
        <f t="shared" si="15"/>
        <v>Order online</v>
      </c>
      <c r="P1027" s="97" t="s">
        <v>225</v>
      </c>
      <c r="Q1027" s="13" t="s">
        <v>3370</v>
      </c>
      <c r="R1027" t="s">
        <v>3371</v>
      </c>
      <c r="S1027" s="20">
        <v>0</v>
      </c>
      <c r="T1027" s="21" t="s">
        <v>38</v>
      </c>
    </row>
    <row r="1028" spans="1:20" x14ac:dyDescent="0.35">
      <c r="A1028" s="96" t="s">
        <v>3372</v>
      </c>
      <c r="B1028" s="96"/>
      <c r="C1028" s="96"/>
      <c r="D1028" s="13" t="s">
        <v>3373</v>
      </c>
      <c r="E1028" s="13">
        <v>6</v>
      </c>
      <c r="F1028" s="14">
        <v>0.7</v>
      </c>
      <c r="G1028" s="13" t="s">
        <v>46</v>
      </c>
      <c r="H1028" s="14">
        <v>37.5</v>
      </c>
      <c r="I1028" s="15" t="s">
        <v>32</v>
      </c>
      <c r="J1028" s="16">
        <v>97.5</v>
      </c>
      <c r="K1028" s="16">
        <v>16.25</v>
      </c>
      <c r="L1028" s="17" t="s">
        <v>66</v>
      </c>
      <c r="M1028" s="163" t="str">
        <f>IFERROR(GETPIVOTDATA("Tot. Bottles",'- Ordine Aggregato -'!$A$1,"sku anker",A1028),"")</f>
        <v/>
      </c>
      <c r="N1028" s="18" t="s">
        <v>42</v>
      </c>
      <c r="O1028" s="19" t="str">
        <f t="shared" si="15"/>
        <v>Order online</v>
      </c>
      <c r="P1028" s="97" t="s">
        <v>225</v>
      </c>
      <c r="Q1028" s="13" t="s">
        <v>3374</v>
      </c>
      <c r="R1028" t="s">
        <v>3375</v>
      </c>
      <c r="S1028" s="20">
        <v>0</v>
      </c>
      <c r="T1028" s="21" t="s">
        <v>38</v>
      </c>
    </row>
    <row r="1029" spans="1:20" x14ac:dyDescent="0.35">
      <c r="A1029" s="96" t="s">
        <v>3376</v>
      </c>
      <c r="D1029" s="13" t="s">
        <v>3377</v>
      </c>
      <c r="E1029" s="13">
        <v>6</v>
      </c>
      <c r="F1029" s="14">
        <v>0.7</v>
      </c>
      <c r="G1029" s="13" t="s">
        <v>46</v>
      </c>
      <c r="H1029" s="14">
        <v>37.5</v>
      </c>
      <c r="I1029" s="15" t="s">
        <v>32</v>
      </c>
      <c r="J1029" s="16">
        <v>97.5</v>
      </c>
      <c r="K1029" s="16">
        <v>16.25</v>
      </c>
      <c r="L1029" s="17" t="s">
        <v>66</v>
      </c>
      <c r="M1029" s="163" t="str">
        <f>IFERROR(GETPIVOTDATA("Tot. Bottles",'- Ordine Aggregato -'!$A$1,"sku anker",A1029),"")</f>
        <v/>
      </c>
      <c r="N1029" s="18" t="s">
        <v>42</v>
      </c>
      <c r="O1029" s="19" t="str">
        <f t="shared" si="15"/>
        <v>Order online</v>
      </c>
      <c r="P1029" s="97" t="s">
        <v>225</v>
      </c>
      <c r="Q1029" s="13" t="s">
        <v>3378</v>
      </c>
      <c r="R1029" t="s">
        <v>3379</v>
      </c>
      <c r="S1029" s="20">
        <v>0</v>
      </c>
      <c r="T1029" s="21" t="s">
        <v>38</v>
      </c>
    </row>
    <row r="1030" spans="1:20" x14ac:dyDescent="0.35">
      <c r="A1030" s="13" t="s">
        <v>3380</v>
      </c>
      <c r="B1030" s="13"/>
      <c r="C1030" s="13"/>
      <c r="D1030" s="13" t="s">
        <v>3381</v>
      </c>
      <c r="E1030" s="13">
        <v>6</v>
      </c>
      <c r="F1030" s="14">
        <v>0.7</v>
      </c>
      <c r="G1030" s="13" t="s">
        <v>46</v>
      </c>
      <c r="H1030" s="14">
        <v>37.5</v>
      </c>
      <c r="I1030" s="15" t="s">
        <v>32</v>
      </c>
      <c r="J1030" s="16">
        <v>101.10000000000001</v>
      </c>
      <c r="K1030" s="16">
        <v>16.850000000000001</v>
      </c>
      <c r="L1030" s="17" t="s">
        <v>66</v>
      </c>
      <c r="M1030" s="163" t="str">
        <f>IFERROR(GETPIVOTDATA("Tot. Bottles",'- Ordine Aggregato -'!$A$1,"sku anker",A1030),"")</f>
        <v/>
      </c>
      <c r="N1030" s="18" t="s">
        <v>42</v>
      </c>
      <c r="O1030" s="19" t="str">
        <f t="shared" si="15"/>
        <v>Order online</v>
      </c>
      <c r="P1030" s="97" t="s">
        <v>225</v>
      </c>
      <c r="Q1030" s="13" t="s">
        <v>3382</v>
      </c>
      <c r="R1030" t="s">
        <v>3383</v>
      </c>
      <c r="S1030" s="20">
        <v>0</v>
      </c>
      <c r="T1030" s="21" t="s">
        <v>38</v>
      </c>
    </row>
    <row r="1031" spans="1:20" x14ac:dyDescent="0.35">
      <c r="A1031" s="96" t="s">
        <v>14625</v>
      </c>
      <c r="B1031" s="96"/>
      <c r="C1031" s="96"/>
      <c r="D1031" s="13" t="s">
        <v>14626</v>
      </c>
      <c r="E1031" s="13">
        <v>6</v>
      </c>
      <c r="F1031" s="14">
        <v>0.7</v>
      </c>
      <c r="G1031" s="13" t="s">
        <v>46</v>
      </c>
      <c r="H1031" s="14">
        <v>37.5</v>
      </c>
      <c r="I1031" s="15" t="s">
        <v>32</v>
      </c>
      <c r="J1031" s="16">
        <v>87</v>
      </c>
      <c r="K1031" s="16">
        <v>14.5</v>
      </c>
      <c r="L1031" s="17" t="s">
        <v>66</v>
      </c>
      <c r="M1031" s="163" t="str">
        <f>IFERROR(GETPIVOTDATA("Tot. Bottles",'- Ordine Aggregato -'!$A$1,"sku anker",A1031),"")</f>
        <v/>
      </c>
      <c r="N1031" s="18" t="s">
        <v>67</v>
      </c>
      <c r="O1031" s="19" t="str">
        <f t="shared" si="15"/>
        <v>Order online</v>
      </c>
      <c r="P1031" s="97" t="s">
        <v>225</v>
      </c>
      <c r="Q1031" s="13" t="s">
        <v>15200</v>
      </c>
      <c r="R1031" t="s">
        <v>15201</v>
      </c>
      <c r="S1031" s="20">
        <v>14.5</v>
      </c>
      <c r="T1031" s="21" t="s">
        <v>38</v>
      </c>
    </row>
    <row r="1032" spans="1:20" x14ac:dyDescent="0.35">
      <c r="A1032" s="96" t="s">
        <v>3384</v>
      </c>
      <c r="D1032" s="13" t="s">
        <v>3385</v>
      </c>
      <c r="E1032" s="13">
        <v>24</v>
      </c>
      <c r="F1032" s="14">
        <v>0.2</v>
      </c>
      <c r="G1032" s="13" t="s">
        <v>14874</v>
      </c>
      <c r="H1032" s="14">
        <v>40</v>
      </c>
      <c r="I1032" s="15" t="s">
        <v>32</v>
      </c>
      <c r="J1032" s="16">
        <v>172.8</v>
      </c>
      <c r="K1032" s="16">
        <v>7.2</v>
      </c>
      <c r="L1032" s="17" t="s">
        <v>73</v>
      </c>
      <c r="M1032" s="163" t="str">
        <f>IFERROR(GETPIVOTDATA("Tot. Bottles",'- Ordine Aggregato -'!$A$1,"sku anker",A1032),"")</f>
        <v/>
      </c>
      <c r="N1032" s="18" t="s">
        <v>42</v>
      </c>
      <c r="O1032" s="19" t="str">
        <f t="shared" si="15"/>
        <v>Order online</v>
      </c>
      <c r="P1032" s="97" t="s">
        <v>225</v>
      </c>
      <c r="Q1032" s="13" t="s">
        <v>3386</v>
      </c>
      <c r="R1032" t="s">
        <v>3387</v>
      </c>
      <c r="S1032" s="20">
        <v>0</v>
      </c>
      <c r="T1032" s="21" t="s">
        <v>38</v>
      </c>
    </row>
    <row r="1033" spans="1:20" x14ac:dyDescent="0.35">
      <c r="A1033" s="96" t="s">
        <v>3388</v>
      </c>
      <c r="D1033" s="13" t="s">
        <v>3385</v>
      </c>
      <c r="E1033" s="13">
        <v>6</v>
      </c>
      <c r="F1033" s="14">
        <v>0.7</v>
      </c>
      <c r="G1033" s="13" t="s">
        <v>46</v>
      </c>
      <c r="H1033" s="14">
        <v>40</v>
      </c>
      <c r="I1033" s="15" t="s">
        <v>32</v>
      </c>
      <c r="J1033" s="16">
        <v>100.5</v>
      </c>
      <c r="K1033" s="16">
        <v>16.75</v>
      </c>
      <c r="L1033" s="17" t="s">
        <v>73</v>
      </c>
      <c r="M1033" s="163" t="str">
        <f>IFERROR(GETPIVOTDATA("Tot. Bottles",'- Ordine Aggregato -'!$A$1,"sku anker",A1033),"")</f>
        <v/>
      </c>
      <c r="N1033" s="18" t="s">
        <v>42</v>
      </c>
      <c r="O1033" s="19" t="str">
        <f t="shared" si="15"/>
        <v>Order online</v>
      </c>
      <c r="P1033" s="97" t="s">
        <v>225</v>
      </c>
      <c r="Q1033" s="13" t="s">
        <v>3389</v>
      </c>
      <c r="R1033" t="s">
        <v>3390</v>
      </c>
      <c r="S1033" s="20">
        <v>0</v>
      </c>
      <c r="T1033" s="21" t="s">
        <v>38</v>
      </c>
    </row>
    <row r="1034" spans="1:20" x14ac:dyDescent="0.35">
      <c r="A1034" s="96" t="s">
        <v>3391</v>
      </c>
      <c r="B1034" s="96"/>
      <c r="C1034" s="96"/>
      <c r="D1034" s="13" t="s">
        <v>3385</v>
      </c>
      <c r="E1034" s="13">
        <v>12</v>
      </c>
      <c r="F1034" s="14">
        <v>1</v>
      </c>
      <c r="G1034" s="13" t="s">
        <v>46</v>
      </c>
      <c r="H1034" s="14">
        <v>40</v>
      </c>
      <c r="I1034" s="15" t="s">
        <v>32</v>
      </c>
      <c r="J1034" s="16">
        <v>258</v>
      </c>
      <c r="K1034" s="16">
        <v>21.5</v>
      </c>
      <c r="L1034" s="17" t="s">
        <v>73</v>
      </c>
      <c r="M1034" s="163">
        <f>IFERROR(GETPIVOTDATA("Tot. Bottles",'- Ordine Aggregato -'!$A$1,"sku anker",A1034),"")</f>
        <v>24</v>
      </c>
      <c r="N1034" s="18" t="s">
        <v>67</v>
      </c>
      <c r="O1034" s="19" t="str">
        <f t="shared" si="15"/>
        <v>Order online</v>
      </c>
      <c r="P1034" s="97" t="s">
        <v>225</v>
      </c>
      <c r="Q1034" s="13" t="s">
        <v>3392</v>
      </c>
      <c r="R1034" t="s">
        <v>3393</v>
      </c>
      <c r="S1034" s="20">
        <v>21.5</v>
      </c>
      <c r="T1034" s="21" t="s">
        <v>38</v>
      </c>
    </row>
    <row r="1035" spans="1:20" x14ac:dyDescent="0.35">
      <c r="A1035" s="96" t="s">
        <v>3394</v>
      </c>
      <c r="B1035" s="96"/>
      <c r="C1035" s="96"/>
      <c r="D1035" s="13" t="s">
        <v>3385</v>
      </c>
      <c r="E1035" s="13">
        <v>6</v>
      </c>
      <c r="F1035" s="14">
        <v>1.75</v>
      </c>
      <c r="G1035" s="13" t="s">
        <v>46</v>
      </c>
      <c r="H1035" s="14">
        <v>40</v>
      </c>
      <c r="I1035" s="15" t="s">
        <v>32</v>
      </c>
      <c r="J1035" s="16">
        <v>261</v>
      </c>
      <c r="K1035" s="16">
        <v>43.5</v>
      </c>
      <c r="L1035" s="17" t="s">
        <v>73</v>
      </c>
      <c r="M1035" s="163" t="str">
        <f>IFERROR(GETPIVOTDATA("Tot. Bottles",'- Ordine Aggregato -'!$A$1,"sku anker",A1035),"")</f>
        <v/>
      </c>
      <c r="N1035" s="18" t="s">
        <v>42</v>
      </c>
      <c r="O1035" s="19" t="str">
        <f t="shared" si="15"/>
        <v>Order online</v>
      </c>
      <c r="P1035" s="97" t="s">
        <v>225</v>
      </c>
      <c r="Q1035" s="13" t="s">
        <v>3395</v>
      </c>
      <c r="R1035" t="s">
        <v>3396</v>
      </c>
      <c r="S1035" s="20">
        <v>0</v>
      </c>
      <c r="T1035" s="21" t="s">
        <v>38</v>
      </c>
    </row>
    <row r="1036" spans="1:20" x14ac:dyDescent="0.35">
      <c r="A1036" s="13" t="s">
        <v>3397</v>
      </c>
      <c r="B1036" s="13"/>
      <c r="C1036" s="13"/>
      <c r="D1036" s="13" t="s">
        <v>3385</v>
      </c>
      <c r="E1036" s="13">
        <v>2</v>
      </c>
      <c r="F1036" s="14">
        <v>3</v>
      </c>
      <c r="G1036" s="13" t="s">
        <v>46</v>
      </c>
      <c r="H1036" s="14">
        <v>40</v>
      </c>
      <c r="I1036" s="15" t="s">
        <v>32</v>
      </c>
      <c r="J1036" s="16">
        <v>165</v>
      </c>
      <c r="K1036" s="16">
        <v>82.5</v>
      </c>
      <c r="L1036" s="17" t="s">
        <v>73</v>
      </c>
      <c r="M1036" s="163" t="str">
        <f>IFERROR(GETPIVOTDATA("Tot. Bottles",'- Ordine Aggregato -'!$A$1,"sku anker",A1036),"")</f>
        <v/>
      </c>
      <c r="N1036" s="18" t="s">
        <v>34</v>
      </c>
      <c r="O1036" s="19" t="str">
        <f t="shared" si="15"/>
        <v>Order online</v>
      </c>
      <c r="P1036" s="97" t="s">
        <v>225</v>
      </c>
      <c r="Q1036" s="13" t="s">
        <v>3398</v>
      </c>
      <c r="R1036" t="s">
        <v>3399</v>
      </c>
      <c r="S1036" s="20">
        <v>0</v>
      </c>
      <c r="T1036" s="21" t="s">
        <v>38</v>
      </c>
    </row>
    <row r="1037" spans="1:20" x14ac:dyDescent="0.35">
      <c r="A1037" s="96" t="s">
        <v>3400</v>
      </c>
      <c r="B1037" s="96"/>
      <c r="C1037" s="96"/>
      <c r="D1037" s="13" t="s">
        <v>3401</v>
      </c>
      <c r="E1037" s="13">
        <v>6</v>
      </c>
      <c r="F1037" s="14">
        <v>0.7</v>
      </c>
      <c r="G1037" s="13" t="s">
        <v>14874</v>
      </c>
      <c r="H1037" s="14">
        <v>44</v>
      </c>
      <c r="I1037" s="15" t="s">
        <v>32</v>
      </c>
      <c r="J1037" s="16">
        <v>68.699999999999989</v>
      </c>
      <c r="K1037" s="16">
        <v>11.45</v>
      </c>
      <c r="L1037" s="17" t="s">
        <v>368</v>
      </c>
      <c r="M1037" s="163" t="str">
        <f>IFERROR(GETPIVOTDATA("Tot. Bottles",'- Ordine Aggregato -'!$A$1,"sku anker",A1037),"")</f>
        <v/>
      </c>
      <c r="N1037" s="18" t="s">
        <v>42</v>
      </c>
      <c r="O1037" s="19" t="str">
        <f t="shared" ref="O1037:O1100" si="16">HYPERLINK("https://www.ankeramsterdamspirits.nl/en/products/"&amp;A1037,"Order online")</f>
        <v>Order online</v>
      </c>
      <c r="P1037" s="97" t="s">
        <v>146</v>
      </c>
      <c r="Q1037" s="13" t="s">
        <v>3402</v>
      </c>
      <c r="R1037" t="s">
        <v>3403</v>
      </c>
      <c r="S1037" s="20">
        <v>0</v>
      </c>
      <c r="T1037" s="21" t="s">
        <v>38</v>
      </c>
    </row>
    <row r="1038" spans="1:20" x14ac:dyDescent="0.35">
      <c r="A1038" s="96" t="s">
        <v>3404</v>
      </c>
      <c r="B1038" s="96"/>
      <c r="C1038" s="96"/>
      <c r="D1038" s="13" t="s">
        <v>3405</v>
      </c>
      <c r="E1038" s="13">
        <v>6</v>
      </c>
      <c r="F1038" s="14">
        <v>0.7</v>
      </c>
      <c r="G1038" s="13" t="s">
        <v>14874</v>
      </c>
      <c r="H1038" s="14">
        <v>41.5</v>
      </c>
      <c r="I1038" s="15" t="s">
        <v>32</v>
      </c>
      <c r="J1038" s="16">
        <v>83.699999999999989</v>
      </c>
      <c r="K1038" s="16">
        <v>13.95</v>
      </c>
      <c r="L1038" s="17" t="s">
        <v>368</v>
      </c>
      <c r="M1038" s="163" t="str">
        <f>IFERROR(GETPIVOTDATA("Tot. Bottles",'- Ordine Aggregato -'!$A$1,"sku anker",A1038),"")</f>
        <v/>
      </c>
      <c r="N1038" s="18" t="s">
        <v>42</v>
      </c>
      <c r="O1038" s="19" t="str">
        <f t="shared" si="16"/>
        <v>Order online</v>
      </c>
      <c r="P1038" s="97" t="s">
        <v>225</v>
      </c>
      <c r="Q1038" s="13" t="s">
        <v>3406</v>
      </c>
      <c r="R1038" t="s">
        <v>3407</v>
      </c>
      <c r="S1038" s="20">
        <v>0</v>
      </c>
      <c r="T1038" s="21" t="s">
        <v>38</v>
      </c>
    </row>
    <row r="1039" spans="1:20" x14ac:dyDescent="0.35">
      <c r="A1039" s="13" t="s">
        <v>3408</v>
      </c>
      <c r="B1039" s="13"/>
      <c r="C1039" s="13"/>
      <c r="D1039" s="13" t="s">
        <v>3409</v>
      </c>
      <c r="E1039" s="13">
        <v>6</v>
      </c>
      <c r="F1039" s="14">
        <v>0.5</v>
      </c>
      <c r="G1039" s="13" t="s">
        <v>46</v>
      </c>
      <c r="H1039" s="14">
        <v>46</v>
      </c>
      <c r="I1039" s="15" t="s">
        <v>32</v>
      </c>
      <c r="J1039" s="16">
        <v>83.699999999999989</v>
      </c>
      <c r="K1039" s="16">
        <v>13.95</v>
      </c>
      <c r="L1039" s="17" t="s">
        <v>368</v>
      </c>
      <c r="M1039" s="163" t="str">
        <f>IFERROR(GETPIVOTDATA("Tot. Bottles",'- Ordine Aggregato -'!$A$1,"sku anker",A1039),"")</f>
        <v/>
      </c>
      <c r="N1039" s="18" t="s">
        <v>42</v>
      </c>
      <c r="O1039" s="19" t="str">
        <f t="shared" si="16"/>
        <v>Order online</v>
      </c>
      <c r="P1039" s="97" t="s">
        <v>225</v>
      </c>
      <c r="Q1039" s="13" t="s">
        <v>3410</v>
      </c>
      <c r="R1039" t="s">
        <v>3411</v>
      </c>
      <c r="S1039" s="20">
        <v>0</v>
      </c>
      <c r="T1039" s="21" t="s">
        <v>38</v>
      </c>
    </row>
    <row r="1040" spans="1:20" x14ac:dyDescent="0.35">
      <c r="A1040" s="96" t="s">
        <v>14675</v>
      </c>
      <c r="D1040" s="13" t="s">
        <v>14676</v>
      </c>
      <c r="E1040" s="13">
        <v>6</v>
      </c>
      <c r="F1040" s="14">
        <v>0.7</v>
      </c>
      <c r="G1040" s="13" t="s">
        <v>46</v>
      </c>
      <c r="H1040" s="14">
        <v>41.7</v>
      </c>
      <c r="I1040" s="15" t="s">
        <v>32</v>
      </c>
      <c r="J1040" s="16">
        <v>70.5</v>
      </c>
      <c r="K1040" s="16">
        <v>11.75</v>
      </c>
      <c r="L1040" s="17" t="s">
        <v>368</v>
      </c>
      <c r="M1040" s="163" t="str">
        <f>IFERROR(GETPIVOTDATA("Tot. Bottles",'- Ordine Aggregato -'!$A$1,"sku anker",A1040),"")</f>
        <v/>
      </c>
      <c r="N1040" s="18" t="s">
        <v>42</v>
      </c>
      <c r="O1040" s="19" t="str">
        <f t="shared" si="16"/>
        <v>Order online</v>
      </c>
      <c r="P1040" s="97" t="s">
        <v>225</v>
      </c>
      <c r="Q1040" s="13" t="s">
        <v>15202</v>
      </c>
      <c r="R1040" t="s">
        <v>15203</v>
      </c>
      <c r="S1040" s="20">
        <v>0</v>
      </c>
      <c r="T1040" s="21" t="s">
        <v>38</v>
      </c>
    </row>
    <row r="1041" spans="1:20" x14ac:dyDescent="0.35">
      <c r="A1041" s="13" t="s">
        <v>14352</v>
      </c>
      <c r="B1041" s="13"/>
      <c r="C1041" s="13"/>
      <c r="D1041" s="13" t="s">
        <v>14353</v>
      </c>
      <c r="E1041" s="13">
        <v>6</v>
      </c>
      <c r="F1041" s="14">
        <v>0.7</v>
      </c>
      <c r="G1041" s="13" t="s">
        <v>14874</v>
      </c>
      <c r="H1041" s="14">
        <v>40</v>
      </c>
      <c r="I1041" s="15" t="s">
        <v>32</v>
      </c>
      <c r="J1041" s="16">
        <v>29.700000000000003</v>
      </c>
      <c r="K1041" s="16">
        <v>4.95</v>
      </c>
      <c r="L1041" s="17" t="s">
        <v>448</v>
      </c>
      <c r="M1041" s="163" t="str">
        <f>IFERROR(GETPIVOTDATA("Tot. Bottles",'- Ordine Aggregato -'!$A$1,"sku anker",A1041),"")</f>
        <v/>
      </c>
      <c r="N1041" s="18" t="s">
        <v>42</v>
      </c>
      <c r="O1041" s="19" t="str">
        <f t="shared" si="16"/>
        <v>Order online</v>
      </c>
      <c r="P1041" s="97" t="s">
        <v>146</v>
      </c>
      <c r="Q1041" s="13" t="s">
        <v>15204</v>
      </c>
      <c r="R1041" t="s">
        <v>42</v>
      </c>
      <c r="S1041" s="20">
        <v>0</v>
      </c>
      <c r="T1041" s="21" t="s">
        <v>38</v>
      </c>
    </row>
    <row r="1042" spans="1:20" x14ac:dyDescent="0.35">
      <c r="A1042" s="96" t="s">
        <v>15205</v>
      </c>
      <c r="B1042" s="96"/>
      <c r="C1042" s="96"/>
      <c r="D1042" s="13" t="s">
        <v>3413</v>
      </c>
      <c r="E1042" s="13">
        <v>6</v>
      </c>
      <c r="F1042" s="14">
        <v>1</v>
      </c>
      <c r="G1042" s="13" t="s">
        <v>31</v>
      </c>
      <c r="H1042" s="14">
        <v>40</v>
      </c>
      <c r="I1042" s="15" t="s">
        <v>32</v>
      </c>
      <c r="J1042" s="16">
        <v>23.1</v>
      </c>
      <c r="K1042" s="16">
        <v>3.85</v>
      </c>
      <c r="L1042" s="17" t="s">
        <v>448</v>
      </c>
      <c r="M1042" s="163" t="str">
        <f>IFERROR(GETPIVOTDATA("Tot. Bottles",'- Ordine Aggregato -'!$A$1,"sku anker",A1042),"")</f>
        <v/>
      </c>
      <c r="N1042" s="18" t="s">
        <v>34</v>
      </c>
      <c r="O1042" s="19" t="str">
        <f t="shared" si="16"/>
        <v>Order online</v>
      </c>
      <c r="P1042" s="97" t="s">
        <v>146</v>
      </c>
      <c r="Q1042" s="13" t="s">
        <v>3414</v>
      </c>
      <c r="R1042" t="s">
        <v>15206</v>
      </c>
      <c r="S1042" s="20">
        <v>0</v>
      </c>
      <c r="T1042" s="21" t="s">
        <v>38</v>
      </c>
    </row>
    <row r="1043" spans="1:20" x14ac:dyDescent="0.35">
      <c r="A1043" s="96" t="s">
        <v>3412</v>
      </c>
      <c r="B1043" s="96"/>
      <c r="C1043" s="96"/>
      <c r="D1043" s="13" t="s">
        <v>3413</v>
      </c>
      <c r="E1043" s="13">
        <v>12</v>
      </c>
      <c r="F1043" s="14">
        <v>1</v>
      </c>
      <c r="G1043" s="13" t="s">
        <v>14873</v>
      </c>
      <c r="H1043" s="14">
        <v>40</v>
      </c>
      <c r="I1043" s="15" t="s">
        <v>32</v>
      </c>
      <c r="J1043" s="16">
        <v>46.2</v>
      </c>
      <c r="K1043" s="16">
        <v>3.85</v>
      </c>
      <c r="L1043" s="17" t="s">
        <v>448</v>
      </c>
      <c r="M1043" s="163" t="str">
        <f>IFERROR(GETPIVOTDATA("Tot. Bottles",'- Ordine Aggregato -'!$A$1,"sku anker",A1043),"")</f>
        <v/>
      </c>
      <c r="N1043" s="18" t="s">
        <v>42</v>
      </c>
      <c r="O1043" s="19" t="str">
        <f t="shared" si="16"/>
        <v>Order online</v>
      </c>
      <c r="P1043" s="97" t="s">
        <v>146</v>
      </c>
      <c r="Q1043" s="13" t="s">
        <v>3414</v>
      </c>
      <c r="R1043" t="s">
        <v>3415</v>
      </c>
      <c r="S1043" s="20">
        <v>0</v>
      </c>
      <c r="T1043" s="21" t="s">
        <v>38</v>
      </c>
    </row>
    <row r="1044" spans="1:20" x14ac:dyDescent="0.35">
      <c r="A1044" s="13" t="s">
        <v>3416</v>
      </c>
      <c r="B1044" s="13"/>
      <c r="C1044" s="13"/>
      <c r="D1044" s="13" t="s">
        <v>3417</v>
      </c>
      <c r="E1044" s="13">
        <v>3</v>
      </c>
      <c r="F1044" s="14">
        <v>0.7</v>
      </c>
      <c r="G1044" s="13" t="s">
        <v>46</v>
      </c>
      <c r="H1044" s="14">
        <v>40</v>
      </c>
      <c r="I1044" s="15" t="s">
        <v>32</v>
      </c>
      <c r="J1044" s="16">
        <v>1785</v>
      </c>
      <c r="K1044" s="16">
        <v>595</v>
      </c>
      <c r="L1044" s="17" t="s">
        <v>41</v>
      </c>
      <c r="M1044" s="163" t="str">
        <f>IFERROR(GETPIVOTDATA("Tot. Bottles",'- Ordine Aggregato -'!$A$1,"sku anker",A1044),"")</f>
        <v/>
      </c>
      <c r="N1044" s="18" t="s">
        <v>42</v>
      </c>
      <c r="O1044" s="19" t="str">
        <f t="shared" si="16"/>
        <v>Order online</v>
      </c>
      <c r="P1044" s="97" t="s">
        <v>43</v>
      </c>
      <c r="Q1044" s="13" t="s">
        <v>3418</v>
      </c>
      <c r="R1044" t="s">
        <v>3419</v>
      </c>
      <c r="S1044" s="20">
        <v>0</v>
      </c>
      <c r="T1044" s="21" t="s">
        <v>38</v>
      </c>
    </row>
    <row r="1045" spans="1:20" x14ac:dyDescent="0.35">
      <c r="A1045" s="13" t="s">
        <v>3420</v>
      </c>
      <c r="B1045" s="13"/>
      <c r="C1045" s="13"/>
      <c r="D1045" s="13" t="s">
        <v>3421</v>
      </c>
      <c r="E1045" s="13">
        <v>3</v>
      </c>
      <c r="F1045" s="14">
        <v>0.7</v>
      </c>
      <c r="G1045" s="13" t="s">
        <v>46</v>
      </c>
      <c r="H1045" s="14">
        <v>40</v>
      </c>
      <c r="I1045" s="15" t="s">
        <v>32</v>
      </c>
      <c r="J1045" s="16">
        <v>1050</v>
      </c>
      <c r="K1045" s="16">
        <v>350</v>
      </c>
      <c r="L1045" s="17" t="s">
        <v>41</v>
      </c>
      <c r="M1045" s="163" t="str">
        <f>IFERROR(GETPIVOTDATA("Tot. Bottles",'- Ordine Aggregato -'!$A$1,"sku anker",A1045),"")</f>
        <v/>
      </c>
      <c r="N1045" s="18" t="s">
        <v>42</v>
      </c>
      <c r="O1045" s="19" t="str">
        <f t="shared" si="16"/>
        <v>Order online</v>
      </c>
      <c r="P1045" s="97" t="s">
        <v>43</v>
      </c>
      <c r="Q1045" s="13" t="s">
        <v>3422</v>
      </c>
      <c r="R1045" t="s">
        <v>3423</v>
      </c>
      <c r="S1045" s="20">
        <v>0</v>
      </c>
      <c r="T1045" s="21" t="s">
        <v>38</v>
      </c>
    </row>
    <row r="1046" spans="1:20" x14ac:dyDescent="0.35">
      <c r="A1046" s="96" t="s">
        <v>3424</v>
      </c>
      <c r="D1046" s="13" t="s">
        <v>3425</v>
      </c>
      <c r="E1046" s="13">
        <v>6</v>
      </c>
      <c r="F1046" s="14">
        <v>0.7</v>
      </c>
      <c r="G1046" s="13" t="s">
        <v>31</v>
      </c>
      <c r="H1046" s="14">
        <v>40</v>
      </c>
      <c r="I1046" s="15" t="s">
        <v>32</v>
      </c>
      <c r="J1046" s="16">
        <v>249</v>
      </c>
      <c r="K1046" s="16">
        <v>41.5</v>
      </c>
      <c r="L1046" s="17" t="s">
        <v>645</v>
      </c>
      <c r="M1046" s="163" t="str">
        <f>IFERROR(GETPIVOTDATA("Tot. Bottles",'- Ordine Aggregato -'!$A$1,"sku anker",A1046),"")</f>
        <v/>
      </c>
      <c r="N1046" s="18" t="s">
        <v>42</v>
      </c>
      <c r="O1046" s="19" t="str">
        <f t="shared" si="16"/>
        <v>Order online</v>
      </c>
      <c r="P1046" s="97" t="s">
        <v>225</v>
      </c>
      <c r="Q1046" s="13" t="s">
        <v>3426</v>
      </c>
      <c r="R1046" t="s">
        <v>3427</v>
      </c>
      <c r="S1046" s="20">
        <v>0</v>
      </c>
      <c r="T1046" s="21" t="s">
        <v>38</v>
      </c>
    </row>
    <row r="1047" spans="1:20" x14ac:dyDescent="0.35">
      <c r="A1047" s="13" t="s">
        <v>3429</v>
      </c>
      <c r="B1047" s="13"/>
      <c r="C1047" s="13"/>
      <c r="D1047" s="13" t="s">
        <v>3428</v>
      </c>
      <c r="E1047" s="13">
        <v>6</v>
      </c>
      <c r="F1047" s="14">
        <v>1</v>
      </c>
      <c r="G1047" s="13" t="s">
        <v>46</v>
      </c>
      <c r="H1047" s="14">
        <v>50</v>
      </c>
      <c r="I1047" s="15" t="s">
        <v>32</v>
      </c>
      <c r="J1047" s="16">
        <v>65.699999999999989</v>
      </c>
      <c r="K1047" s="16">
        <v>10.95</v>
      </c>
      <c r="L1047" s="17" t="s">
        <v>1094</v>
      </c>
      <c r="M1047" s="163" t="str">
        <f>IFERROR(GETPIVOTDATA("Tot. Bottles",'- Ordine Aggregato -'!$A$1,"sku anker",A1047),"")</f>
        <v/>
      </c>
      <c r="N1047" s="18" t="s">
        <v>42</v>
      </c>
      <c r="O1047" s="19" t="str">
        <f t="shared" si="16"/>
        <v>Order online</v>
      </c>
      <c r="P1047" s="97" t="s">
        <v>225</v>
      </c>
      <c r="Q1047" s="13" t="s">
        <v>3430</v>
      </c>
      <c r="R1047" t="s">
        <v>3431</v>
      </c>
      <c r="S1047" s="20">
        <v>0</v>
      </c>
      <c r="T1047" s="21" t="s">
        <v>38</v>
      </c>
    </row>
    <row r="1048" spans="1:20" x14ac:dyDescent="0.35">
      <c r="A1048" s="13" t="s">
        <v>3432</v>
      </c>
      <c r="B1048" s="13"/>
      <c r="C1048" s="13"/>
      <c r="D1048" s="13" t="s">
        <v>3433</v>
      </c>
      <c r="E1048" s="13">
        <v>6</v>
      </c>
      <c r="F1048" s="14">
        <v>0.7</v>
      </c>
      <c r="G1048" s="13" t="s">
        <v>46</v>
      </c>
      <c r="H1048" s="14">
        <v>40</v>
      </c>
      <c r="I1048" s="15" t="s">
        <v>32</v>
      </c>
      <c r="J1048" s="16">
        <v>73.5</v>
      </c>
      <c r="K1048" s="16">
        <v>12.25</v>
      </c>
      <c r="L1048" s="17" t="s">
        <v>502</v>
      </c>
      <c r="M1048" s="163" t="str">
        <f>IFERROR(GETPIVOTDATA("Tot. Bottles",'- Ordine Aggregato -'!$A$1,"sku anker",A1048),"")</f>
        <v/>
      </c>
      <c r="N1048" s="18" t="s">
        <v>42</v>
      </c>
      <c r="O1048" s="19" t="str">
        <f t="shared" si="16"/>
        <v>Order online</v>
      </c>
      <c r="P1048" s="97" t="s">
        <v>225</v>
      </c>
      <c r="Q1048" s="13" t="s">
        <v>3434</v>
      </c>
      <c r="R1048" t="s">
        <v>3435</v>
      </c>
      <c r="S1048" s="20">
        <v>0</v>
      </c>
      <c r="T1048" s="21" t="s">
        <v>38</v>
      </c>
    </row>
    <row r="1049" spans="1:20" x14ac:dyDescent="0.35">
      <c r="A1049" s="13" t="s">
        <v>3436</v>
      </c>
      <c r="B1049" s="13"/>
      <c r="C1049" s="13"/>
      <c r="D1049" s="13" t="s">
        <v>15207</v>
      </c>
      <c r="E1049" s="13">
        <v>6</v>
      </c>
      <c r="F1049" s="14">
        <v>0.7</v>
      </c>
      <c r="G1049" s="13" t="s">
        <v>46</v>
      </c>
      <c r="H1049" s="14">
        <v>50</v>
      </c>
      <c r="I1049" s="15" t="s">
        <v>32</v>
      </c>
      <c r="J1049" s="16">
        <v>63</v>
      </c>
      <c r="K1049" s="16">
        <v>10.5</v>
      </c>
      <c r="L1049" s="17" t="s">
        <v>1094</v>
      </c>
      <c r="M1049" s="163" t="str">
        <f>IFERROR(GETPIVOTDATA("Tot. Bottles",'- Ordine Aggregato -'!$A$1,"sku anker",A1049),"")</f>
        <v/>
      </c>
      <c r="N1049" s="18" t="s">
        <v>34</v>
      </c>
      <c r="O1049" s="19" t="str">
        <f t="shared" si="16"/>
        <v>Order online</v>
      </c>
      <c r="P1049" s="97" t="s">
        <v>225</v>
      </c>
      <c r="Q1049" s="13" t="s">
        <v>3437</v>
      </c>
      <c r="R1049" t="s">
        <v>3438</v>
      </c>
      <c r="S1049" s="20">
        <v>0</v>
      </c>
      <c r="T1049" s="21" t="s">
        <v>38</v>
      </c>
    </row>
    <row r="1050" spans="1:20" x14ac:dyDescent="0.35">
      <c r="A1050" s="13" t="s">
        <v>3439</v>
      </c>
      <c r="B1050" s="13"/>
      <c r="C1050" s="13"/>
      <c r="D1050" s="13" t="s">
        <v>3440</v>
      </c>
      <c r="E1050" s="13">
        <v>6</v>
      </c>
      <c r="F1050" s="14">
        <v>0.7</v>
      </c>
      <c r="G1050" s="13" t="s">
        <v>14874</v>
      </c>
      <c r="H1050" s="14">
        <v>40</v>
      </c>
      <c r="I1050" s="15" t="s">
        <v>32</v>
      </c>
      <c r="J1050" s="16">
        <v>87</v>
      </c>
      <c r="K1050" s="16">
        <v>14.5</v>
      </c>
      <c r="L1050" s="17" t="s">
        <v>104</v>
      </c>
      <c r="M1050" s="163" t="str">
        <f>IFERROR(GETPIVOTDATA("Tot. Bottles",'- Ordine Aggregato -'!$A$1,"sku anker",A1050),"")</f>
        <v/>
      </c>
      <c r="N1050" s="18" t="s">
        <v>42</v>
      </c>
      <c r="O1050" s="19" t="str">
        <f t="shared" si="16"/>
        <v>Order online</v>
      </c>
      <c r="P1050" s="97" t="s">
        <v>225</v>
      </c>
      <c r="Q1050" s="13" t="s">
        <v>3441</v>
      </c>
      <c r="R1050" t="s">
        <v>3442</v>
      </c>
      <c r="S1050" s="20">
        <v>0</v>
      </c>
      <c r="T1050" s="21" t="s">
        <v>38</v>
      </c>
    </row>
    <row r="1051" spans="1:20" x14ac:dyDescent="0.35">
      <c r="A1051" s="96" t="s">
        <v>3443</v>
      </c>
      <c r="B1051" s="96"/>
      <c r="C1051" s="96"/>
      <c r="D1051" s="13" t="s">
        <v>3444</v>
      </c>
      <c r="E1051" s="13">
        <v>6</v>
      </c>
      <c r="F1051" s="14">
        <v>0.7</v>
      </c>
      <c r="G1051" s="13" t="s">
        <v>46</v>
      </c>
      <c r="H1051" s="14">
        <v>40</v>
      </c>
      <c r="I1051" s="15" t="s">
        <v>32</v>
      </c>
      <c r="J1051" s="16">
        <v>132</v>
      </c>
      <c r="K1051" s="16">
        <v>22</v>
      </c>
      <c r="L1051" s="17" t="s">
        <v>104</v>
      </c>
      <c r="M1051" s="163" t="str">
        <f>IFERROR(GETPIVOTDATA("Tot. Bottles",'- Ordine Aggregato -'!$A$1,"sku anker",A1051),"")</f>
        <v/>
      </c>
      <c r="N1051" s="18" t="s">
        <v>42</v>
      </c>
      <c r="O1051" s="19" t="str">
        <f t="shared" si="16"/>
        <v>Order online</v>
      </c>
      <c r="P1051" s="97" t="s">
        <v>225</v>
      </c>
      <c r="Q1051" s="13" t="s">
        <v>3445</v>
      </c>
      <c r="R1051" t="s">
        <v>3446</v>
      </c>
      <c r="S1051" s="20">
        <v>0</v>
      </c>
      <c r="T1051" s="21" t="s">
        <v>38</v>
      </c>
    </row>
    <row r="1052" spans="1:20" x14ac:dyDescent="0.35">
      <c r="A1052" s="13" t="s">
        <v>3447</v>
      </c>
      <c r="B1052" s="13"/>
      <c r="C1052" s="13"/>
      <c r="D1052" s="13" t="s">
        <v>3448</v>
      </c>
      <c r="E1052" s="13">
        <v>6</v>
      </c>
      <c r="F1052" s="14">
        <v>0.7</v>
      </c>
      <c r="G1052" s="13" t="s">
        <v>14874</v>
      </c>
      <c r="H1052" s="14">
        <v>42</v>
      </c>
      <c r="I1052" s="15" t="s">
        <v>32</v>
      </c>
      <c r="J1052" s="16">
        <v>204</v>
      </c>
      <c r="K1052" s="16">
        <v>34</v>
      </c>
      <c r="L1052" s="17" t="s">
        <v>104</v>
      </c>
      <c r="M1052" s="163" t="str">
        <f>IFERROR(GETPIVOTDATA("Tot. Bottles",'- Ordine Aggregato -'!$A$1,"sku anker",A1052),"")</f>
        <v/>
      </c>
      <c r="N1052" s="18" t="s">
        <v>34</v>
      </c>
      <c r="O1052" s="19" t="str">
        <f t="shared" si="16"/>
        <v>Order online</v>
      </c>
      <c r="P1052" s="97" t="s">
        <v>225</v>
      </c>
      <c r="Q1052" s="13" t="s">
        <v>3449</v>
      </c>
      <c r="R1052" t="s">
        <v>3450</v>
      </c>
      <c r="S1052" s="20">
        <v>0</v>
      </c>
      <c r="T1052" s="21" t="s">
        <v>38</v>
      </c>
    </row>
    <row r="1053" spans="1:20" x14ac:dyDescent="0.35">
      <c r="A1053" s="96" t="s">
        <v>3451</v>
      </c>
      <c r="B1053" s="96"/>
      <c r="C1053" s="96"/>
      <c r="D1053" s="13" t="s">
        <v>3452</v>
      </c>
      <c r="E1053" s="13">
        <v>6</v>
      </c>
      <c r="F1053" s="14">
        <v>0.7</v>
      </c>
      <c r="G1053" s="13" t="s">
        <v>14874</v>
      </c>
      <c r="H1053" s="14">
        <v>40</v>
      </c>
      <c r="I1053" s="15" t="s">
        <v>32</v>
      </c>
      <c r="J1053" s="16">
        <v>59.820000000000007</v>
      </c>
      <c r="K1053" s="16">
        <v>9.9700000000000006</v>
      </c>
      <c r="L1053" s="17" t="s">
        <v>2333</v>
      </c>
      <c r="M1053" s="163" t="str">
        <f>IFERROR(GETPIVOTDATA("Tot. Bottles",'- Ordine Aggregato -'!$A$1,"sku anker",A1053),"")</f>
        <v/>
      </c>
      <c r="N1053" s="18" t="s">
        <v>42</v>
      </c>
      <c r="O1053" s="19" t="str">
        <f t="shared" si="16"/>
        <v>Order online</v>
      </c>
      <c r="P1053" s="97" t="s">
        <v>225</v>
      </c>
      <c r="Q1053" s="13" t="s">
        <v>3453</v>
      </c>
      <c r="R1053" t="s">
        <v>3454</v>
      </c>
      <c r="S1053" s="20">
        <v>0</v>
      </c>
      <c r="T1053" s="21" t="s">
        <v>38</v>
      </c>
    </row>
    <row r="1054" spans="1:20" x14ac:dyDescent="0.35">
      <c r="A1054" s="96" t="s">
        <v>3455</v>
      </c>
      <c r="D1054" s="13" t="s">
        <v>3456</v>
      </c>
      <c r="E1054" s="13">
        <v>6</v>
      </c>
      <c r="F1054" s="14">
        <v>0.7</v>
      </c>
      <c r="G1054" s="13" t="s">
        <v>14874</v>
      </c>
      <c r="H1054" s="14">
        <v>40</v>
      </c>
      <c r="I1054" s="15" t="s">
        <v>32</v>
      </c>
      <c r="J1054" s="16">
        <v>76.5</v>
      </c>
      <c r="K1054" s="16">
        <v>12.75</v>
      </c>
      <c r="L1054" s="17" t="s">
        <v>2333</v>
      </c>
      <c r="M1054" s="163" t="str">
        <f>IFERROR(GETPIVOTDATA("Tot. Bottles",'- Ordine Aggregato -'!$A$1,"sku anker",A1054),"")</f>
        <v/>
      </c>
      <c r="N1054" s="18" t="s">
        <v>42</v>
      </c>
      <c r="O1054" s="19" t="str">
        <f t="shared" si="16"/>
        <v>Order online</v>
      </c>
      <c r="P1054" s="97" t="s">
        <v>225</v>
      </c>
      <c r="Q1054" s="13" t="s">
        <v>3457</v>
      </c>
      <c r="R1054" t="s">
        <v>3458</v>
      </c>
      <c r="S1054" s="20">
        <v>0</v>
      </c>
      <c r="T1054" s="21" t="s">
        <v>38</v>
      </c>
    </row>
    <row r="1055" spans="1:20" x14ac:dyDescent="0.35">
      <c r="A1055" s="13" t="s">
        <v>3459</v>
      </c>
      <c r="B1055" s="13"/>
      <c r="C1055" s="13"/>
      <c r="D1055" s="13" t="s">
        <v>3460</v>
      </c>
      <c r="E1055" s="13">
        <v>6</v>
      </c>
      <c r="F1055" s="14">
        <v>0.7</v>
      </c>
      <c r="G1055" s="13" t="s">
        <v>31</v>
      </c>
      <c r="H1055" s="14">
        <v>40</v>
      </c>
      <c r="I1055" s="15" t="s">
        <v>32</v>
      </c>
      <c r="J1055" s="16">
        <v>175.5</v>
      </c>
      <c r="K1055" s="16">
        <v>29.25</v>
      </c>
      <c r="L1055" s="17" t="s">
        <v>2333</v>
      </c>
      <c r="M1055" s="163" t="str">
        <f>IFERROR(GETPIVOTDATA("Tot. Bottles",'- Ordine Aggregato -'!$A$1,"sku anker",A1055),"")</f>
        <v/>
      </c>
      <c r="N1055" s="18" t="s">
        <v>42</v>
      </c>
      <c r="O1055" s="19" t="str">
        <f t="shared" si="16"/>
        <v>Order online</v>
      </c>
      <c r="P1055" s="97" t="s">
        <v>225</v>
      </c>
      <c r="Q1055" s="13" t="s">
        <v>3461</v>
      </c>
      <c r="R1055" t="s">
        <v>3462</v>
      </c>
      <c r="S1055" s="20">
        <v>0</v>
      </c>
      <c r="T1055" s="21" t="s">
        <v>38</v>
      </c>
    </row>
    <row r="1056" spans="1:20" x14ac:dyDescent="0.35">
      <c r="A1056" s="13" t="s">
        <v>3463</v>
      </c>
      <c r="B1056" s="13"/>
      <c r="C1056" s="13"/>
      <c r="D1056" s="13" t="s">
        <v>3464</v>
      </c>
      <c r="E1056" s="13">
        <v>6</v>
      </c>
      <c r="F1056" s="14">
        <v>0.7</v>
      </c>
      <c r="G1056" s="13" t="s">
        <v>14874</v>
      </c>
      <c r="H1056" s="14">
        <v>48</v>
      </c>
      <c r="I1056" s="15" t="s">
        <v>32</v>
      </c>
      <c r="J1056" s="16">
        <v>201</v>
      </c>
      <c r="K1056" s="16">
        <v>33.5</v>
      </c>
      <c r="L1056" s="17" t="s">
        <v>1787</v>
      </c>
      <c r="M1056" s="163" t="str">
        <f>IFERROR(GETPIVOTDATA("Tot. Bottles",'- Ordine Aggregato -'!$A$1,"sku anker",A1056),"")</f>
        <v/>
      </c>
      <c r="N1056" s="18" t="s">
        <v>67</v>
      </c>
      <c r="O1056" s="19" t="str">
        <f t="shared" si="16"/>
        <v>Order online</v>
      </c>
      <c r="P1056" s="97" t="s">
        <v>146</v>
      </c>
      <c r="Q1056" s="13" t="s">
        <v>3465</v>
      </c>
      <c r="R1056" t="s">
        <v>3466</v>
      </c>
      <c r="S1056" s="20">
        <v>33.5</v>
      </c>
      <c r="T1056" s="21" t="s">
        <v>38</v>
      </c>
    </row>
    <row r="1057" spans="1:20" x14ac:dyDescent="0.35">
      <c r="A1057" s="96" t="s">
        <v>3467</v>
      </c>
      <c r="D1057" s="13" t="s">
        <v>3468</v>
      </c>
      <c r="E1057" s="13">
        <v>6</v>
      </c>
      <c r="F1057" s="14">
        <v>0.7</v>
      </c>
      <c r="G1057" s="13" t="s">
        <v>14873</v>
      </c>
      <c r="H1057" s="14">
        <v>46</v>
      </c>
      <c r="I1057" s="15" t="s">
        <v>32</v>
      </c>
      <c r="J1057" s="16">
        <v>201</v>
      </c>
      <c r="K1057" s="16">
        <v>33.5</v>
      </c>
      <c r="L1057" s="17" t="s">
        <v>145</v>
      </c>
      <c r="M1057" s="163" t="str">
        <f>IFERROR(GETPIVOTDATA("Tot. Bottles",'- Ordine Aggregato -'!$A$1,"sku anker",A1057),"")</f>
        <v/>
      </c>
      <c r="N1057" s="18" t="s">
        <v>42</v>
      </c>
      <c r="O1057" s="19" t="str">
        <f t="shared" si="16"/>
        <v>Order online</v>
      </c>
      <c r="P1057" s="97" t="s">
        <v>146</v>
      </c>
      <c r="Q1057" s="13" t="s">
        <v>3469</v>
      </c>
      <c r="R1057" t="s">
        <v>3470</v>
      </c>
      <c r="S1057" s="20">
        <v>0</v>
      </c>
      <c r="T1057" s="21" t="s">
        <v>38</v>
      </c>
    </row>
    <row r="1058" spans="1:20" x14ac:dyDescent="0.35">
      <c r="A1058" s="96" t="s">
        <v>3471</v>
      </c>
      <c r="B1058" s="96"/>
      <c r="C1058" s="96"/>
      <c r="D1058" s="13" t="s">
        <v>3472</v>
      </c>
      <c r="E1058" s="13">
        <v>6</v>
      </c>
      <c r="F1058" s="14">
        <v>0.7</v>
      </c>
      <c r="G1058" s="13" t="s">
        <v>31</v>
      </c>
      <c r="H1058" s="14">
        <v>29</v>
      </c>
      <c r="I1058" s="15" t="s">
        <v>32</v>
      </c>
      <c r="J1058" s="16">
        <v>77.400000000000006</v>
      </c>
      <c r="K1058" s="16">
        <v>12.9</v>
      </c>
      <c r="L1058" s="17" t="s">
        <v>399</v>
      </c>
      <c r="M1058" s="163" t="str">
        <f>IFERROR(GETPIVOTDATA("Tot. Bottles",'- Ordine Aggregato -'!$A$1,"sku anker",A1058),"")</f>
        <v/>
      </c>
      <c r="N1058" s="18" t="s">
        <v>42</v>
      </c>
      <c r="O1058" s="19" t="str">
        <f t="shared" si="16"/>
        <v>Order online</v>
      </c>
      <c r="P1058" s="97" t="s">
        <v>1232</v>
      </c>
      <c r="Q1058" s="13" t="s">
        <v>3473</v>
      </c>
      <c r="R1058" t="s">
        <v>3474</v>
      </c>
      <c r="S1058" s="20">
        <v>0</v>
      </c>
      <c r="T1058" s="21" t="s">
        <v>38</v>
      </c>
    </row>
    <row r="1059" spans="1:20" x14ac:dyDescent="0.35">
      <c r="A1059" s="13" t="s">
        <v>3475</v>
      </c>
      <c r="B1059" s="13"/>
      <c r="C1059" s="13"/>
      <c r="D1059" s="13" t="s">
        <v>3476</v>
      </c>
      <c r="E1059" s="13">
        <v>3</v>
      </c>
      <c r="F1059" s="14">
        <v>0.7</v>
      </c>
      <c r="G1059" s="13" t="s">
        <v>14874</v>
      </c>
      <c r="H1059" s="14">
        <v>44</v>
      </c>
      <c r="I1059" s="15" t="s">
        <v>32</v>
      </c>
      <c r="J1059" s="16">
        <v>298.5</v>
      </c>
      <c r="K1059" s="16">
        <v>99.5</v>
      </c>
      <c r="L1059" s="17" t="s">
        <v>41</v>
      </c>
      <c r="M1059" s="163" t="str">
        <f>IFERROR(GETPIVOTDATA("Tot. Bottles",'- Ordine Aggregato -'!$A$1,"sku anker",A1059),"")</f>
        <v/>
      </c>
      <c r="N1059" s="18" t="s">
        <v>34</v>
      </c>
      <c r="O1059" s="19" t="str">
        <f t="shared" si="16"/>
        <v>Order online</v>
      </c>
      <c r="P1059" s="97" t="s">
        <v>43</v>
      </c>
      <c r="Q1059" s="13" t="s">
        <v>3477</v>
      </c>
      <c r="R1059" t="s">
        <v>3478</v>
      </c>
      <c r="S1059" s="20">
        <v>0</v>
      </c>
      <c r="T1059" s="21" t="s">
        <v>38</v>
      </c>
    </row>
    <row r="1060" spans="1:20" x14ac:dyDescent="0.35">
      <c r="A1060" s="96" t="s">
        <v>3479</v>
      </c>
      <c r="D1060" s="13" t="s">
        <v>3480</v>
      </c>
      <c r="E1060" s="13">
        <v>6</v>
      </c>
      <c r="F1060" s="14">
        <v>0.7</v>
      </c>
      <c r="G1060" s="13" t="s">
        <v>14874</v>
      </c>
      <c r="H1060" s="14">
        <v>38</v>
      </c>
      <c r="I1060" s="15" t="s">
        <v>32</v>
      </c>
      <c r="J1060" s="16">
        <v>165</v>
      </c>
      <c r="K1060" s="16">
        <v>27.5</v>
      </c>
      <c r="L1060" s="17" t="s">
        <v>41</v>
      </c>
      <c r="M1060" s="163" t="str">
        <f>IFERROR(GETPIVOTDATA("Tot. Bottles",'- Ordine Aggregato -'!$A$1,"sku anker",A1060),"")</f>
        <v/>
      </c>
      <c r="N1060" s="18" t="s">
        <v>42</v>
      </c>
      <c r="O1060" s="19" t="str">
        <f t="shared" si="16"/>
        <v>Order online</v>
      </c>
      <c r="P1060" s="97" t="s">
        <v>43</v>
      </c>
      <c r="Q1060" s="13" t="s">
        <v>3481</v>
      </c>
      <c r="R1060" t="s">
        <v>42</v>
      </c>
      <c r="S1060" s="20">
        <v>0</v>
      </c>
      <c r="T1060" s="21" t="s">
        <v>38</v>
      </c>
    </row>
    <row r="1061" spans="1:20" x14ac:dyDescent="0.35">
      <c r="A1061" s="96" t="s">
        <v>3482</v>
      </c>
      <c r="D1061" s="13" t="s">
        <v>3483</v>
      </c>
      <c r="E1061" s="13">
        <v>6</v>
      </c>
      <c r="F1061" s="14">
        <v>0.7</v>
      </c>
      <c r="G1061" s="13" t="s">
        <v>14874</v>
      </c>
      <c r="H1061" s="14">
        <v>35</v>
      </c>
      <c r="I1061" s="15" t="s">
        <v>32</v>
      </c>
      <c r="J1061" s="16">
        <v>210</v>
      </c>
      <c r="K1061" s="16">
        <v>35</v>
      </c>
      <c r="L1061" s="17" t="s">
        <v>41</v>
      </c>
      <c r="M1061" s="163" t="str">
        <f>IFERROR(GETPIVOTDATA("Tot. Bottles",'- Ordine Aggregato -'!$A$1,"sku anker",A1061),"")</f>
        <v/>
      </c>
      <c r="N1061" s="18" t="s">
        <v>42</v>
      </c>
      <c r="O1061" s="19" t="str">
        <f t="shared" si="16"/>
        <v>Order online</v>
      </c>
      <c r="P1061" s="97" t="s">
        <v>43</v>
      </c>
      <c r="Q1061" s="13" t="s">
        <v>3484</v>
      </c>
      <c r="R1061" t="s">
        <v>42</v>
      </c>
      <c r="S1061" s="20">
        <v>0</v>
      </c>
      <c r="T1061" s="21" t="s">
        <v>38</v>
      </c>
    </row>
    <row r="1062" spans="1:20" x14ac:dyDescent="0.35">
      <c r="A1062" s="96" t="s">
        <v>3485</v>
      </c>
      <c r="B1062" s="96"/>
      <c r="C1062" s="96"/>
      <c r="D1062" s="13" t="s">
        <v>3486</v>
      </c>
      <c r="E1062" s="13">
        <v>6</v>
      </c>
      <c r="F1062" s="14">
        <v>0.5</v>
      </c>
      <c r="G1062" s="13" t="s">
        <v>14874</v>
      </c>
      <c r="H1062" s="14">
        <v>20</v>
      </c>
      <c r="I1062" s="15" t="s">
        <v>32</v>
      </c>
      <c r="J1062" s="16">
        <v>21.6</v>
      </c>
      <c r="K1062" s="16">
        <v>3.6</v>
      </c>
      <c r="L1062" s="17" t="s">
        <v>2217</v>
      </c>
      <c r="M1062" s="163" t="str">
        <f>IFERROR(GETPIVOTDATA("Tot. Bottles",'- Ordine Aggregato -'!$A$1,"sku anker",A1062),"")</f>
        <v/>
      </c>
      <c r="N1062" s="18" t="s">
        <v>42</v>
      </c>
      <c r="O1062" s="19" t="str">
        <f t="shared" si="16"/>
        <v>Order online</v>
      </c>
      <c r="P1062" s="97" t="s">
        <v>68</v>
      </c>
      <c r="Q1062" s="13" t="s">
        <v>3487</v>
      </c>
      <c r="R1062" t="s">
        <v>3488</v>
      </c>
      <c r="S1062" s="20">
        <v>0</v>
      </c>
      <c r="T1062" s="21" t="s">
        <v>38</v>
      </c>
    </row>
    <row r="1063" spans="1:20" x14ac:dyDescent="0.35">
      <c r="A1063" s="96" t="s">
        <v>3489</v>
      </c>
      <c r="D1063" s="13" t="s">
        <v>3486</v>
      </c>
      <c r="E1063" s="13">
        <v>6</v>
      </c>
      <c r="F1063" s="14">
        <v>1</v>
      </c>
      <c r="G1063" s="13" t="s">
        <v>31</v>
      </c>
      <c r="H1063" s="14">
        <v>20</v>
      </c>
      <c r="I1063" s="15" t="s">
        <v>32</v>
      </c>
      <c r="J1063" s="16">
        <v>32.099999999999994</v>
      </c>
      <c r="K1063" s="16">
        <v>5.35</v>
      </c>
      <c r="L1063" s="17" t="s">
        <v>2217</v>
      </c>
      <c r="M1063" s="163" t="str">
        <f>IFERROR(GETPIVOTDATA("Tot. Bottles",'- Ordine Aggregato -'!$A$1,"sku anker",A1063),"")</f>
        <v/>
      </c>
      <c r="N1063" s="18" t="s">
        <v>42</v>
      </c>
      <c r="O1063" s="19" t="str">
        <f t="shared" si="16"/>
        <v>Order online</v>
      </c>
      <c r="P1063" s="97" t="s">
        <v>68</v>
      </c>
      <c r="Q1063" s="13" t="s">
        <v>3490</v>
      </c>
      <c r="R1063" t="s">
        <v>3491</v>
      </c>
      <c r="S1063" s="20">
        <v>0</v>
      </c>
      <c r="T1063" s="21" t="s">
        <v>38</v>
      </c>
    </row>
    <row r="1064" spans="1:20" x14ac:dyDescent="0.35">
      <c r="A1064" s="96" t="s">
        <v>3492</v>
      </c>
      <c r="D1064" s="13" t="s">
        <v>3493</v>
      </c>
      <c r="E1064" s="13">
        <v>6</v>
      </c>
      <c r="F1064" s="14">
        <v>1</v>
      </c>
      <c r="G1064" s="13" t="s">
        <v>14874</v>
      </c>
      <c r="H1064" s="14">
        <v>20</v>
      </c>
      <c r="I1064" s="15" t="s">
        <v>32</v>
      </c>
      <c r="J1064" s="16">
        <v>33</v>
      </c>
      <c r="K1064" s="16">
        <v>5.5</v>
      </c>
      <c r="L1064" s="17" t="s">
        <v>502</v>
      </c>
      <c r="M1064" s="163" t="str">
        <f>IFERROR(GETPIVOTDATA("Tot. Bottles",'- Ordine Aggregato -'!$A$1,"sku anker",A1064),"")</f>
        <v/>
      </c>
      <c r="N1064" s="18" t="s">
        <v>42</v>
      </c>
      <c r="O1064" s="19" t="str">
        <f t="shared" si="16"/>
        <v>Order online</v>
      </c>
      <c r="P1064" s="97" t="s">
        <v>68</v>
      </c>
      <c r="Q1064" s="13" t="s">
        <v>3494</v>
      </c>
      <c r="R1064" t="s">
        <v>3495</v>
      </c>
      <c r="S1064" s="20">
        <v>0</v>
      </c>
      <c r="T1064" s="21" t="s">
        <v>38</v>
      </c>
    </row>
    <row r="1065" spans="1:20" x14ac:dyDescent="0.35">
      <c r="A1065" s="13" t="s">
        <v>3496</v>
      </c>
      <c r="B1065" s="13"/>
      <c r="C1065" s="13"/>
      <c r="D1065" s="13" t="s">
        <v>3497</v>
      </c>
      <c r="E1065" s="13">
        <v>6</v>
      </c>
      <c r="F1065" s="14">
        <v>1</v>
      </c>
      <c r="G1065" s="13" t="s">
        <v>31</v>
      </c>
      <c r="H1065" s="14">
        <v>14.5</v>
      </c>
      <c r="I1065" s="15" t="s">
        <v>32</v>
      </c>
      <c r="J1065" s="16">
        <v>33</v>
      </c>
      <c r="K1065" s="16">
        <v>5.5</v>
      </c>
      <c r="L1065" s="17" t="s">
        <v>502</v>
      </c>
      <c r="M1065" s="163" t="str">
        <f>IFERROR(GETPIVOTDATA("Tot. Bottles",'- Ordine Aggregato -'!$A$1,"sku anker",A1065),"")</f>
        <v/>
      </c>
      <c r="N1065" s="18" t="s">
        <v>42</v>
      </c>
      <c r="O1065" s="19" t="str">
        <f t="shared" si="16"/>
        <v>Order online</v>
      </c>
      <c r="P1065" s="97" t="s">
        <v>68</v>
      </c>
      <c r="Q1065" s="13" t="s">
        <v>3498</v>
      </c>
      <c r="R1065" t="s">
        <v>3499</v>
      </c>
      <c r="S1065" s="20">
        <v>0</v>
      </c>
      <c r="T1065" s="21" t="s">
        <v>38</v>
      </c>
    </row>
    <row r="1066" spans="1:20" x14ac:dyDescent="0.35">
      <c r="A1066" s="13" t="s">
        <v>3500</v>
      </c>
      <c r="B1066" s="13"/>
      <c r="C1066" s="13"/>
      <c r="D1066" s="13" t="s">
        <v>3501</v>
      </c>
      <c r="E1066" s="13">
        <v>120</v>
      </c>
      <c r="F1066" s="14">
        <v>0.05</v>
      </c>
      <c r="G1066" s="13" t="s">
        <v>46</v>
      </c>
      <c r="H1066" s="14">
        <v>40</v>
      </c>
      <c r="I1066" s="15" t="s">
        <v>32</v>
      </c>
      <c r="J1066" s="16">
        <v>162</v>
      </c>
      <c r="K1066" s="16">
        <v>1.35</v>
      </c>
      <c r="L1066" s="17" t="s">
        <v>502</v>
      </c>
      <c r="M1066" s="163" t="str">
        <f>IFERROR(GETPIVOTDATA("Tot. Bottles",'- Ordine Aggregato -'!$A$1,"sku anker",A1066),"")</f>
        <v/>
      </c>
      <c r="N1066" s="18" t="s">
        <v>34</v>
      </c>
      <c r="O1066" s="19" t="str">
        <f t="shared" si="16"/>
        <v>Order online</v>
      </c>
      <c r="P1066" s="97" t="s">
        <v>225</v>
      </c>
      <c r="Q1066" s="13" t="s">
        <v>3502</v>
      </c>
      <c r="R1066" t="s">
        <v>3503</v>
      </c>
      <c r="S1066" s="20">
        <v>0</v>
      </c>
      <c r="T1066" s="21" t="s">
        <v>38</v>
      </c>
    </row>
    <row r="1067" spans="1:20" x14ac:dyDescent="0.35">
      <c r="A1067" s="96" t="s">
        <v>3504</v>
      </c>
      <c r="B1067" s="96"/>
      <c r="C1067" s="96"/>
      <c r="D1067" s="13" t="s">
        <v>3501</v>
      </c>
      <c r="E1067" s="13">
        <v>12</v>
      </c>
      <c r="F1067" s="14">
        <v>0.35</v>
      </c>
      <c r="G1067" s="13" t="s">
        <v>14874</v>
      </c>
      <c r="H1067" s="14">
        <v>40</v>
      </c>
      <c r="I1067" s="15" t="s">
        <v>32</v>
      </c>
      <c r="J1067" s="16">
        <v>77.400000000000006</v>
      </c>
      <c r="K1067" s="16">
        <v>6.45</v>
      </c>
      <c r="L1067" s="17" t="s">
        <v>502</v>
      </c>
      <c r="M1067" s="163" t="str">
        <f>IFERROR(GETPIVOTDATA("Tot. Bottles",'- Ordine Aggregato -'!$A$1,"sku anker",A1067),"")</f>
        <v/>
      </c>
      <c r="N1067" s="18" t="s">
        <v>42</v>
      </c>
      <c r="O1067" s="19" t="str">
        <f t="shared" si="16"/>
        <v>Order online</v>
      </c>
      <c r="P1067" s="97" t="s">
        <v>225</v>
      </c>
      <c r="Q1067" s="13" t="s">
        <v>3505</v>
      </c>
      <c r="R1067" t="s">
        <v>3506</v>
      </c>
      <c r="S1067" s="20">
        <v>0</v>
      </c>
      <c r="T1067" s="21" t="s">
        <v>38</v>
      </c>
    </row>
    <row r="1068" spans="1:20" x14ac:dyDescent="0.35">
      <c r="A1068" s="13" t="s">
        <v>3507</v>
      </c>
      <c r="B1068" s="13"/>
      <c r="C1068" s="13"/>
      <c r="D1068" s="13" t="s">
        <v>3501</v>
      </c>
      <c r="E1068" s="13">
        <v>6</v>
      </c>
      <c r="F1068" s="14">
        <v>0.7</v>
      </c>
      <c r="G1068" s="13" t="s">
        <v>14873</v>
      </c>
      <c r="H1068" s="14">
        <v>40</v>
      </c>
      <c r="I1068" s="15" t="s">
        <v>32</v>
      </c>
      <c r="J1068" s="16">
        <v>49.800000000000004</v>
      </c>
      <c r="K1068" s="16">
        <v>8.3000000000000007</v>
      </c>
      <c r="L1068" s="17" t="s">
        <v>502</v>
      </c>
      <c r="M1068" s="163" t="str">
        <f>IFERROR(GETPIVOTDATA("Tot. Bottles",'- Ordine Aggregato -'!$A$1,"sku anker",A1068),"")</f>
        <v/>
      </c>
      <c r="N1068" s="18" t="s">
        <v>42</v>
      </c>
      <c r="O1068" s="19" t="str">
        <f t="shared" si="16"/>
        <v>Order online</v>
      </c>
      <c r="P1068" s="97" t="s">
        <v>225</v>
      </c>
      <c r="Q1068" s="13" t="s">
        <v>3508</v>
      </c>
      <c r="R1068" t="s">
        <v>3509</v>
      </c>
      <c r="S1068" s="20">
        <v>0</v>
      </c>
      <c r="T1068" s="21" t="s">
        <v>38</v>
      </c>
    </row>
    <row r="1069" spans="1:20" x14ac:dyDescent="0.35">
      <c r="A1069" s="96" t="s">
        <v>3510</v>
      </c>
      <c r="B1069" s="96"/>
      <c r="C1069" s="96"/>
      <c r="D1069" s="13" t="s">
        <v>3501</v>
      </c>
      <c r="E1069" s="13">
        <v>6</v>
      </c>
      <c r="F1069" s="14">
        <v>1</v>
      </c>
      <c r="G1069" s="13" t="s">
        <v>14873</v>
      </c>
      <c r="H1069" s="14">
        <v>40</v>
      </c>
      <c r="I1069" s="15" t="s">
        <v>32</v>
      </c>
      <c r="J1069" s="16">
        <v>77.699999999999989</v>
      </c>
      <c r="K1069" s="16">
        <v>12.95</v>
      </c>
      <c r="L1069" s="17" t="s">
        <v>502</v>
      </c>
      <c r="M1069" s="163" t="str">
        <f>IFERROR(GETPIVOTDATA("Tot. Bottles",'- Ordine Aggregato -'!$A$1,"sku anker",A1069),"")</f>
        <v/>
      </c>
      <c r="N1069" s="18" t="s">
        <v>42</v>
      </c>
      <c r="O1069" s="19" t="str">
        <f t="shared" si="16"/>
        <v>Order online</v>
      </c>
      <c r="P1069" s="97" t="s">
        <v>225</v>
      </c>
      <c r="Q1069" s="13" t="s">
        <v>3511</v>
      </c>
      <c r="R1069" t="s">
        <v>3512</v>
      </c>
      <c r="S1069" s="20">
        <v>0</v>
      </c>
      <c r="T1069" s="21" t="s">
        <v>38</v>
      </c>
    </row>
    <row r="1070" spans="1:20" x14ac:dyDescent="0.35">
      <c r="A1070" s="96" t="s">
        <v>3513</v>
      </c>
      <c r="D1070" s="13" t="s">
        <v>3501</v>
      </c>
      <c r="E1070" s="13">
        <v>12</v>
      </c>
      <c r="F1070" s="14">
        <v>1</v>
      </c>
      <c r="G1070" s="13" t="s">
        <v>14873</v>
      </c>
      <c r="H1070" s="14">
        <v>40</v>
      </c>
      <c r="I1070" s="15" t="s">
        <v>32</v>
      </c>
      <c r="J1070" s="16">
        <v>155.39999999999998</v>
      </c>
      <c r="K1070" s="16">
        <v>12.95</v>
      </c>
      <c r="L1070" s="17" t="s">
        <v>502</v>
      </c>
      <c r="M1070" s="163" t="str">
        <f>IFERROR(GETPIVOTDATA("Tot. Bottles",'- Ordine Aggregato -'!$A$1,"sku anker",A1070),"")</f>
        <v/>
      </c>
      <c r="N1070" s="18" t="s">
        <v>42</v>
      </c>
      <c r="O1070" s="19" t="str">
        <f t="shared" si="16"/>
        <v>Order online</v>
      </c>
      <c r="P1070" s="97" t="s">
        <v>225</v>
      </c>
      <c r="Q1070" s="13" t="s">
        <v>3511</v>
      </c>
      <c r="R1070" t="s">
        <v>3514</v>
      </c>
      <c r="S1070" s="20">
        <v>0</v>
      </c>
      <c r="T1070" s="21" t="s">
        <v>38</v>
      </c>
    </row>
    <row r="1071" spans="1:20" x14ac:dyDescent="0.35">
      <c r="A1071" s="96" t="s">
        <v>14421</v>
      </c>
      <c r="D1071" s="13" t="s">
        <v>14422</v>
      </c>
      <c r="E1071" s="13">
        <v>6</v>
      </c>
      <c r="F1071" s="14">
        <v>0.7</v>
      </c>
      <c r="G1071" s="13" t="s">
        <v>46</v>
      </c>
      <c r="H1071" s="14">
        <v>40</v>
      </c>
      <c r="I1071" s="15" t="s">
        <v>32</v>
      </c>
      <c r="J1071" s="16">
        <v>99</v>
      </c>
      <c r="K1071" s="16">
        <v>16.5</v>
      </c>
      <c r="L1071" s="17" t="s">
        <v>502</v>
      </c>
      <c r="M1071" s="163" t="str">
        <f>IFERROR(GETPIVOTDATA("Tot. Bottles",'- Ordine Aggregato -'!$A$1,"sku anker",A1071),"")</f>
        <v/>
      </c>
      <c r="N1071" s="18" t="s">
        <v>28</v>
      </c>
      <c r="O1071" s="19" t="str">
        <f t="shared" si="16"/>
        <v>Order online</v>
      </c>
      <c r="P1071" s="97" t="s">
        <v>225</v>
      </c>
      <c r="Q1071" s="13" t="s">
        <v>15208</v>
      </c>
      <c r="R1071" t="s">
        <v>15209</v>
      </c>
      <c r="S1071" s="20">
        <v>0</v>
      </c>
      <c r="T1071" s="21" t="s">
        <v>3755</v>
      </c>
    </row>
    <row r="1072" spans="1:20" x14ac:dyDescent="0.35">
      <c r="A1072" s="96" t="s">
        <v>15210</v>
      </c>
      <c r="D1072" s="13" t="s">
        <v>14422</v>
      </c>
      <c r="E1072" s="13">
        <v>12</v>
      </c>
      <c r="F1072" s="14">
        <v>0.7</v>
      </c>
      <c r="G1072" s="13" t="s">
        <v>14874</v>
      </c>
      <c r="H1072" s="14">
        <v>40</v>
      </c>
      <c r="I1072" s="15" t="s">
        <v>32</v>
      </c>
      <c r="J1072" s="16">
        <v>198</v>
      </c>
      <c r="K1072" s="16">
        <v>16.5</v>
      </c>
      <c r="L1072" s="17" t="s">
        <v>502</v>
      </c>
      <c r="M1072" s="163" t="str">
        <f>IFERROR(GETPIVOTDATA("Tot. Bottles",'- Ordine Aggregato -'!$A$1,"sku anker",A1072),"")</f>
        <v/>
      </c>
      <c r="N1072" s="18" t="s">
        <v>34</v>
      </c>
      <c r="O1072" s="19" t="str">
        <f t="shared" si="16"/>
        <v>Order online</v>
      </c>
      <c r="P1072" s="97" t="s">
        <v>225</v>
      </c>
      <c r="Q1072" s="13" t="s">
        <v>15208</v>
      </c>
      <c r="R1072" t="s">
        <v>15211</v>
      </c>
      <c r="S1072" s="20">
        <v>0</v>
      </c>
      <c r="T1072" s="21" t="s">
        <v>38</v>
      </c>
    </row>
    <row r="1073" spans="1:20" x14ac:dyDescent="0.35">
      <c r="A1073" s="96" t="s">
        <v>3515</v>
      </c>
      <c r="B1073" s="96"/>
      <c r="C1073" s="96"/>
      <c r="D1073" s="13" t="s">
        <v>3516</v>
      </c>
      <c r="E1073" s="13">
        <v>3</v>
      </c>
      <c r="F1073" s="14">
        <v>0.75</v>
      </c>
      <c r="G1073" s="13" t="s">
        <v>14874</v>
      </c>
      <c r="H1073" s="14">
        <v>12.5</v>
      </c>
      <c r="I1073" s="15" t="s">
        <v>32</v>
      </c>
      <c r="J1073" s="16">
        <v>48.900000000000006</v>
      </c>
      <c r="K1073" s="16">
        <v>16.3</v>
      </c>
      <c r="L1073" s="17" t="s">
        <v>704</v>
      </c>
      <c r="M1073" s="163" t="str">
        <f>IFERROR(GETPIVOTDATA("Tot. Bottles",'- Ordine Aggregato -'!$A$1,"sku anker",A1073),"")</f>
        <v/>
      </c>
      <c r="N1073" s="18" t="s">
        <v>34</v>
      </c>
      <c r="O1073" s="19" t="str">
        <f t="shared" si="16"/>
        <v>Order online</v>
      </c>
      <c r="P1073" s="97" t="s">
        <v>364</v>
      </c>
      <c r="Q1073" s="13" t="s">
        <v>3517</v>
      </c>
      <c r="R1073" t="s">
        <v>42</v>
      </c>
      <c r="S1073" s="20">
        <v>0</v>
      </c>
      <c r="T1073" s="21" t="s">
        <v>38</v>
      </c>
    </row>
    <row r="1074" spans="1:20" x14ac:dyDescent="0.35">
      <c r="A1074" s="96" t="s">
        <v>3518</v>
      </c>
      <c r="B1074" s="96"/>
      <c r="C1074" s="96"/>
      <c r="D1074" s="13" t="s">
        <v>3519</v>
      </c>
      <c r="E1074" s="13">
        <v>3</v>
      </c>
      <c r="F1074" s="14">
        <v>0.75</v>
      </c>
      <c r="G1074" s="13" t="s">
        <v>14874</v>
      </c>
      <c r="H1074" s="14">
        <v>14</v>
      </c>
      <c r="I1074" s="15" t="s">
        <v>32</v>
      </c>
      <c r="J1074" s="16">
        <v>61.5</v>
      </c>
      <c r="K1074" s="16">
        <v>20.5</v>
      </c>
      <c r="L1074" s="17" t="s">
        <v>710</v>
      </c>
      <c r="M1074" s="163" t="str">
        <f>IFERROR(GETPIVOTDATA("Tot. Bottles",'- Ordine Aggregato -'!$A$1,"sku anker",A1074),"")</f>
        <v/>
      </c>
      <c r="N1074" s="18" t="s">
        <v>42</v>
      </c>
      <c r="O1074" s="19" t="str">
        <f t="shared" si="16"/>
        <v>Order online</v>
      </c>
      <c r="P1074" s="97" t="s">
        <v>364</v>
      </c>
      <c r="Q1074" s="13" t="s">
        <v>3520</v>
      </c>
      <c r="R1074" t="s">
        <v>42</v>
      </c>
      <c r="S1074" s="20">
        <v>0</v>
      </c>
      <c r="T1074" s="21" t="s">
        <v>38</v>
      </c>
    </row>
    <row r="1075" spans="1:20" x14ac:dyDescent="0.35">
      <c r="A1075" s="96" t="s">
        <v>3521</v>
      </c>
      <c r="B1075" s="96"/>
      <c r="C1075" s="96"/>
      <c r="D1075" s="13" t="s">
        <v>3522</v>
      </c>
      <c r="E1075" s="13">
        <v>6</v>
      </c>
      <c r="F1075" s="14">
        <v>0.75</v>
      </c>
      <c r="G1075" s="13" t="s">
        <v>14874</v>
      </c>
      <c r="H1075" s="14">
        <v>13</v>
      </c>
      <c r="I1075" s="15" t="s">
        <v>32</v>
      </c>
      <c r="J1075" s="16">
        <v>37.799999999999997</v>
      </c>
      <c r="K1075" s="16">
        <v>6.3</v>
      </c>
      <c r="L1075" s="17" t="s">
        <v>704</v>
      </c>
      <c r="M1075" s="163" t="str">
        <f>IFERROR(GETPIVOTDATA("Tot. Bottles",'- Ordine Aggregato -'!$A$1,"sku anker",A1075),"")</f>
        <v/>
      </c>
      <c r="N1075" s="18" t="s">
        <v>42</v>
      </c>
      <c r="O1075" s="19" t="str">
        <f t="shared" si="16"/>
        <v>Order online</v>
      </c>
      <c r="P1075" s="97" t="s">
        <v>364</v>
      </c>
      <c r="Q1075" s="13" t="s">
        <v>3523</v>
      </c>
      <c r="R1075" t="s">
        <v>3524</v>
      </c>
      <c r="S1075" s="20">
        <v>0</v>
      </c>
      <c r="T1075" s="21" t="s">
        <v>38</v>
      </c>
    </row>
    <row r="1076" spans="1:20" x14ac:dyDescent="0.35">
      <c r="A1076" s="96" t="s">
        <v>3525</v>
      </c>
      <c r="D1076" s="13" t="s">
        <v>3526</v>
      </c>
      <c r="E1076" s="13">
        <v>6</v>
      </c>
      <c r="F1076" s="14">
        <v>0.7</v>
      </c>
      <c r="G1076" s="13" t="s">
        <v>14874</v>
      </c>
      <c r="H1076" s="14">
        <v>47</v>
      </c>
      <c r="I1076" s="15" t="s">
        <v>32</v>
      </c>
      <c r="J1076" s="16">
        <v>105</v>
      </c>
      <c r="K1076" s="16">
        <v>17.5</v>
      </c>
      <c r="L1076" s="17" t="s">
        <v>104</v>
      </c>
      <c r="M1076" s="163" t="str">
        <f>IFERROR(GETPIVOTDATA("Tot. Bottles",'- Ordine Aggregato -'!$A$1,"sku anker",A1076),"")</f>
        <v/>
      </c>
      <c r="N1076" s="18" t="s">
        <v>42</v>
      </c>
      <c r="O1076" s="19" t="str">
        <f t="shared" si="16"/>
        <v>Order online</v>
      </c>
      <c r="P1076" s="97" t="s">
        <v>335</v>
      </c>
      <c r="Q1076" s="13" t="s">
        <v>3527</v>
      </c>
      <c r="R1076" t="s">
        <v>3528</v>
      </c>
      <c r="S1076" s="20">
        <v>0</v>
      </c>
      <c r="T1076" s="21" t="s">
        <v>38</v>
      </c>
    </row>
    <row r="1077" spans="1:20" x14ac:dyDescent="0.35">
      <c r="A1077" s="96" t="s">
        <v>3529</v>
      </c>
      <c r="B1077" s="96"/>
      <c r="C1077" s="96"/>
      <c r="D1077" s="13" t="s">
        <v>3530</v>
      </c>
      <c r="E1077" s="13">
        <v>6</v>
      </c>
      <c r="F1077" s="14">
        <v>0.7</v>
      </c>
      <c r="G1077" s="13" t="s">
        <v>14874</v>
      </c>
      <c r="H1077" s="14">
        <v>40</v>
      </c>
      <c r="I1077" s="15" t="s">
        <v>32</v>
      </c>
      <c r="J1077" s="16">
        <v>111</v>
      </c>
      <c r="K1077" s="16">
        <v>18.5</v>
      </c>
      <c r="L1077" s="17" t="s">
        <v>104</v>
      </c>
      <c r="M1077" s="163" t="str">
        <f>IFERROR(GETPIVOTDATA("Tot. Bottles",'- Ordine Aggregato -'!$A$1,"sku anker",A1077),"")</f>
        <v/>
      </c>
      <c r="N1077" s="18" t="s">
        <v>67</v>
      </c>
      <c r="O1077" s="19" t="str">
        <f t="shared" si="16"/>
        <v>Order online</v>
      </c>
      <c r="P1077" s="97" t="s">
        <v>662</v>
      </c>
      <c r="Q1077" s="13" t="s">
        <v>3531</v>
      </c>
      <c r="R1077" t="s">
        <v>42</v>
      </c>
      <c r="S1077" s="20">
        <v>18.5</v>
      </c>
      <c r="T1077" s="21" t="s">
        <v>38</v>
      </c>
    </row>
    <row r="1078" spans="1:20" x14ac:dyDescent="0.35">
      <c r="A1078" s="96" t="s">
        <v>3532</v>
      </c>
      <c r="D1078" s="13" t="s">
        <v>3533</v>
      </c>
      <c r="E1078" s="13">
        <v>6</v>
      </c>
      <c r="F1078" s="14">
        <v>0.7</v>
      </c>
      <c r="G1078" s="13" t="s">
        <v>46</v>
      </c>
      <c r="H1078" s="14">
        <v>54</v>
      </c>
      <c r="I1078" s="15" t="s">
        <v>32</v>
      </c>
      <c r="J1078" s="16">
        <v>125.69999999999999</v>
      </c>
      <c r="K1078" s="16">
        <v>20.95</v>
      </c>
      <c r="L1078" s="17" t="s">
        <v>104</v>
      </c>
      <c r="M1078" s="163" t="str">
        <f>IFERROR(GETPIVOTDATA("Tot. Bottles",'- Ordine Aggregato -'!$A$1,"sku anker",A1078),"")</f>
        <v/>
      </c>
      <c r="N1078" s="18" t="s">
        <v>42</v>
      </c>
      <c r="O1078" s="19" t="str">
        <f t="shared" si="16"/>
        <v>Order online</v>
      </c>
      <c r="P1078" s="97" t="s">
        <v>335</v>
      </c>
      <c r="Q1078" s="13" t="s">
        <v>3534</v>
      </c>
      <c r="R1078" t="s">
        <v>3535</v>
      </c>
      <c r="S1078" s="20">
        <v>0</v>
      </c>
      <c r="T1078" s="21" t="s">
        <v>38</v>
      </c>
    </row>
    <row r="1079" spans="1:20" x14ac:dyDescent="0.35">
      <c r="A1079" s="13" t="s">
        <v>3536</v>
      </c>
      <c r="B1079" s="13"/>
      <c r="C1079" s="13"/>
      <c r="D1079" s="13" t="s">
        <v>3537</v>
      </c>
      <c r="E1079" s="13">
        <v>6</v>
      </c>
      <c r="F1079" s="14">
        <v>0.7</v>
      </c>
      <c r="G1079" s="13" t="s">
        <v>46</v>
      </c>
      <c r="H1079" s="14">
        <v>40</v>
      </c>
      <c r="I1079" s="15" t="s">
        <v>32</v>
      </c>
      <c r="J1079" s="16">
        <v>115.5</v>
      </c>
      <c r="K1079" s="16">
        <v>19.25</v>
      </c>
      <c r="L1079" s="17" t="s">
        <v>104</v>
      </c>
      <c r="M1079" s="163" t="str">
        <f>IFERROR(GETPIVOTDATA("Tot. Bottles",'- Ordine Aggregato -'!$A$1,"sku anker",A1079),"")</f>
        <v/>
      </c>
      <c r="N1079" s="18" t="s">
        <v>67</v>
      </c>
      <c r="O1079" s="19" t="str">
        <f t="shared" si="16"/>
        <v>Order online</v>
      </c>
      <c r="P1079" s="97" t="s">
        <v>662</v>
      </c>
      <c r="Q1079" s="13" t="s">
        <v>3538</v>
      </c>
      <c r="R1079" t="s">
        <v>3539</v>
      </c>
      <c r="S1079" s="20">
        <v>19.25</v>
      </c>
      <c r="T1079" s="21" t="s">
        <v>38</v>
      </c>
    </row>
    <row r="1080" spans="1:20" x14ac:dyDescent="0.35">
      <c r="A1080" s="96" t="s">
        <v>3540</v>
      </c>
      <c r="B1080" s="96"/>
      <c r="C1080" s="96"/>
      <c r="D1080" s="13" t="s">
        <v>3541</v>
      </c>
      <c r="E1080" s="13">
        <v>6</v>
      </c>
      <c r="F1080" s="14">
        <v>0.15</v>
      </c>
      <c r="G1080" s="13" t="s">
        <v>46</v>
      </c>
      <c r="H1080" s="14">
        <v>44.7</v>
      </c>
      <c r="I1080" s="15" t="s">
        <v>32</v>
      </c>
      <c r="J1080" s="16">
        <v>70.5</v>
      </c>
      <c r="K1080" s="16">
        <v>11.75</v>
      </c>
      <c r="L1080" s="17" t="s">
        <v>1143</v>
      </c>
      <c r="M1080" s="163" t="str">
        <f>IFERROR(GETPIVOTDATA("Tot. Bottles",'- Ordine Aggregato -'!$A$1,"sku anker",A1080),"")</f>
        <v/>
      </c>
      <c r="N1080" s="18" t="s">
        <v>42</v>
      </c>
      <c r="O1080" s="19" t="str">
        <f t="shared" si="16"/>
        <v>Order online</v>
      </c>
      <c r="P1080" s="97" t="s">
        <v>146</v>
      </c>
      <c r="Q1080" s="13" t="s">
        <v>3542</v>
      </c>
      <c r="R1080" t="s">
        <v>3543</v>
      </c>
      <c r="S1080" s="20">
        <v>0</v>
      </c>
      <c r="T1080" s="21" t="s">
        <v>38</v>
      </c>
    </row>
    <row r="1081" spans="1:20" x14ac:dyDescent="0.35">
      <c r="A1081" s="13" t="s">
        <v>3544</v>
      </c>
      <c r="B1081" s="13"/>
      <c r="C1081" s="13"/>
      <c r="D1081" s="13" t="s">
        <v>3545</v>
      </c>
      <c r="E1081" s="13">
        <v>6</v>
      </c>
      <c r="F1081" s="14">
        <v>0.7</v>
      </c>
      <c r="G1081" s="13" t="s">
        <v>46</v>
      </c>
      <c r="H1081" s="14">
        <v>43</v>
      </c>
      <c r="I1081" s="15" t="s">
        <v>32</v>
      </c>
      <c r="J1081" s="16">
        <v>119.69999999999999</v>
      </c>
      <c r="K1081" s="16">
        <v>19.95</v>
      </c>
      <c r="L1081" s="17" t="s">
        <v>1787</v>
      </c>
      <c r="M1081" s="163" t="str">
        <f>IFERROR(GETPIVOTDATA("Tot. Bottles",'- Ordine Aggregato -'!$A$1,"sku anker",A1081),"")</f>
        <v/>
      </c>
      <c r="N1081" s="18" t="s">
        <v>34</v>
      </c>
      <c r="O1081" s="19" t="str">
        <f t="shared" si="16"/>
        <v>Order online</v>
      </c>
      <c r="P1081" s="97" t="s">
        <v>146</v>
      </c>
      <c r="Q1081" s="13" t="s">
        <v>3546</v>
      </c>
      <c r="R1081" t="s">
        <v>3547</v>
      </c>
      <c r="S1081" s="20">
        <v>0</v>
      </c>
      <c r="T1081" s="21" t="s">
        <v>38</v>
      </c>
    </row>
    <row r="1082" spans="1:20" x14ac:dyDescent="0.35">
      <c r="A1082" s="96" t="s">
        <v>3548</v>
      </c>
      <c r="B1082" s="96"/>
      <c r="C1082" s="96"/>
      <c r="D1082" s="13" t="s">
        <v>3549</v>
      </c>
      <c r="E1082" s="13">
        <v>6</v>
      </c>
      <c r="F1082" s="14">
        <v>0.7</v>
      </c>
      <c r="G1082" s="13" t="s">
        <v>46</v>
      </c>
      <c r="H1082" s="14">
        <v>43</v>
      </c>
      <c r="I1082" s="15" t="s">
        <v>32</v>
      </c>
      <c r="J1082" s="16">
        <v>94.5</v>
      </c>
      <c r="K1082" s="16">
        <v>15.75</v>
      </c>
      <c r="L1082" s="17" t="s">
        <v>1787</v>
      </c>
      <c r="M1082" s="163" t="str">
        <f>IFERROR(GETPIVOTDATA("Tot. Bottles",'- Ordine Aggregato -'!$A$1,"sku anker",A1082),"")</f>
        <v/>
      </c>
      <c r="N1082" s="18" t="s">
        <v>67</v>
      </c>
      <c r="O1082" s="19" t="str">
        <f t="shared" si="16"/>
        <v>Order online</v>
      </c>
      <c r="P1082" s="97" t="s">
        <v>146</v>
      </c>
      <c r="Q1082" s="13" t="s">
        <v>3550</v>
      </c>
      <c r="R1082" t="s">
        <v>3551</v>
      </c>
      <c r="S1082" s="20">
        <v>15.75</v>
      </c>
      <c r="T1082" s="21" t="s">
        <v>38</v>
      </c>
    </row>
    <row r="1083" spans="1:20" x14ac:dyDescent="0.35">
      <c r="A1083" s="96" t="s">
        <v>3552</v>
      </c>
      <c r="D1083" s="13" t="s">
        <v>3553</v>
      </c>
      <c r="E1083" s="13">
        <v>6</v>
      </c>
      <c r="F1083" s="14">
        <v>0.7</v>
      </c>
      <c r="G1083" s="13" t="s">
        <v>46</v>
      </c>
      <c r="H1083" s="14">
        <v>43</v>
      </c>
      <c r="I1083" s="15" t="s">
        <v>32</v>
      </c>
      <c r="J1083" s="16">
        <v>267</v>
      </c>
      <c r="K1083" s="16">
        <v>44.5</v>
      </c>
      <c r="L1083" s="17" t="s">
        <v>463</v>
      </c>
      <c r="M1083" s="163" t="str">
        <f>IFERROR(GETPIVOTDATA("Tot. Bottles",'- Ordine Aggregato -'!$A$1,"sku anker",A1083),"")</f>
        <v/>
      </c>
      <c r="N1083" s="18" t="s">
        <v>42</v>
      </c>
      <c r="O1083" s="19" t="str">
        <f t="shared" si="16"/>
        <v>Order online</v>
      </c>
      <c r="P1083" s="97" t="s">
        <v>146</v>
      </c>
      <c r="Q1083" s="13" t="s">
        <v>3554</v>
      </c>
      <c r="R1083" t="s">
        <v>3555</v>
      </c>
      <c r="S1083" s="20">
        <v>0</v>
      </c>
      <c r="T1083" s="21" t="s">
        <v>38</v>
      </c>
    </row>
    <row r="1084" spans="1:20" x14ac:dyDescent="0.35">
      <c r="A1084" s="96" t="s">
        <v>3556</v>
      </c>
      <c r="B1084" s="96"/>
      <c r="C1084" s="96"/>
      <c r="D1084" s="13" t="s">
        <v>3557</v>
      </c>
      <c r="E1084" s="13">
        <v>6</v>
      </c>
      <c r="F1084" s="14">
        <v>0.7</v>
      </c>
      <c r="G1084" s="13" t="s">
        <v>14874</v>
      </c>
      <c r="H1084" s="14">
        <v>43</v>
      </c>
      <c r="I1084" s="15" t="s">
        <v>32</v>
      </c>
      <c r="J1084" s="16">
        <v>270</v>
      </c>
      <c r="K1084" s="16">
        <v>45</v>
      </c>
      <c r="L1084" s="17" t="s">
        <v>1787</v>
      </c>
      <c r="M1084" s="163" t="str">
        <f>IFERROR(GETPIVOTDATA("Tot. Bottles",'- Ordine Aggregato -'!$A$1,"sku anker",A1084),"")</f>
        <v/>
      </c>
      <c r="N1084" s="18" t="s">
        <v>42</v>
      </c>
      <c r="O1084" s="19" t="str">
        <f t="shared" si="16"/>
        <v>Order online</v>
      </c>
      <c r="P1084" s="97" t="s">
        <v>146</v>
      </c>
      <c r="Q1084" s="13" t="s">
        <v>3554</v>
      </c>
      <c r="R1084" t="s">
        <v>3555</v>
      </c>
      <c r="S1084" s="20">
        <v>0</v>
      </c>
      <c r="T1084" s="21" t="s">
        <v>38</v>
      </c>
    </row>
    <row r="1085" spans="1:20" x14ac:dyDescent="0.35">
      <c r="A1085" s="96" t="s">
        <v>3558</v>
      </c>
      <c r="B1085" s="96"/>
      <c r="C1085" s="96"/>
      <c r="D1085" s="13" t="s">
        <v>3559</v>
      </c>
      <c r="E1085" s="13">
        <v>6</v>
      </c>
      <c r="F1085" s="14">
        <v>0.7</v>
      </c>
      <c r="G1085" s="13" t="s">
        <v>14874</v>
      </c>
      <c r="H1085" s="14">
        <v>46</v>
      </c>
      <c r="I1085" s="15" t="s">
        <v>32</v>
      </c>
      <c r="J1085" s="16">
        <v>151.5</v>
      </c>
      <c r="K1085" s="16">
        <v>25.25</v>
      </c>
      <c r="L1085" s="17" t="s">
        <v>1787</v>
      </c>
      <c r="M1085" s="163" t="str">
        <f>IFERROR(GETPIVOTDATA("Tot. Bottles",'- Ordine Aggregato -'!$A$1,"sku anker",A1085),"")</f>
        <v/>
      </c>
      <c r="N1085" s="18" t="s">
        <v>42</v>
      </c>
      <c r="O1085" s="19" t="str">
        <f t="shared" si="16"/>
        <v>Order online</v>
      </c>
      <c r="P1085" s="97" t="s">
        <v>146</v>
      </c>
      <c r="Q1085" s="13" t="s">
        <v>3560</v>
      </c>
      <c r="R1085" t="s">
        <v>3561</v>
      </c>
      <c r="S1085" s="20">
        <v>0</v>
      </c>
      <c r="T1085" s="21" t="s">
        <v>38</v>
      </c>
    </row>
    <row r="1086" spans="1:20" x14ac:dyDescent="0.35">
      <c r="A1086" s="13" t="s">
        <v>3562</v>
      </c>
      <c r="B1086" s="13"/>
      <c r="C1086" s="13"/>
      <c r="D1086" s="13" t="s">
        <v>3563</v>
      </c>
      <c r="E1086" s="13">
        <v>6</v>
      </c>
      <c r="F1086" s="14">
        <v>0.7</v>
      </c>
      <c r="G1086" s="13" t="s">
        <v>14874</v>
      </c>
      <c r="H1086" s="14">
        <v>46</v>
      </c>
      <c r="I1086" s="15" t="s">
        <v>32</v>
      </c>
      <c r="J1086" s="16">
        <v>149.69999999999999</v>
      </c>
      <c r="K1086" s="16">
        <v>24.95</v>
      </c>
      <c r="L1086" s="17" t="s">
        <v>1787</v>
      </c>
      <c r="M1086" s="163" t="str">
        <f>IFERROR(GETPIVOTDATA("Tot. Bottles",'- Ordine Aggregato -'!$A$1,"sku anker",A1086),"")</f>
        <v/>
      </c>
      <c r="N1086" s="18" t="s">
        <v>42</v>
      </c>
      <c r="O1086" s="19" t="str">
        <f t="shared" si="16"/>
        <v>Order online</v>
      </c>
      <c r="P1086" s="97" t="s">
        <v>385</v>
      </c>
      <c r="Q1086" s="13" t="s">
        <v>3564</v>
      </c>
      <c r="R1086" t="s">
        <v>3565</v>
      </c>
      <c r="S1086" s="20">
        <v>0</v>
      </c>
      <c r="T1086" s="21" t="s">
        <v>38</v>
      </c>
    </row>
    <row r="1087" spans="1:20" x14ac:dyDescent="0.35">
      <c r="A1087" s="96" t="s">
        <v>3566</v>
      </c>
      <c r="B1087" s="96"/>
      <c r="C1087" s="96"/>
      <c r="D1087" s="13" t="s">
        <v>3567</v>
      </c>
      <c r="E1087" s="13">
        <v>6</v>
      </c>
      <c r="F1087" s="14">
        <v>0.7</v>
      </c>
      <c r="G1087" s="13" t="s">
        <v>31</v>
      </c>
      <c r="H1087" s="14">
        <v>46</v>
      </c>
      <c r="I1087" s="15" t="s">
        <v>32</v>
      </c>
      <c r="J1087" s="16">
        <v>149.69999999999999</v>
      </c>
      <c r="K1087" s="16">
        <v>24.95</v>
      </c>
      <c r="L1087" s="17" t="s">
        <v>1787</v>
      </c>
      <c r="M1087" s="163" t="str">
        <f>IFERROR(GETPIVOTDATA("Tot. Bottles",'- Ordine Aggregato -'!$A$1,"sku anker",A1087),"")</f>
        <v/>
      </c>
      <c r="N1087" s="18" t="s">
        <v>42</v>
      </c>
      <c r="O1087" s="19" t="str">
        <f t="shared" si="16"/>
        <v>Order online</v>
      </c>
      <c r="P1087" s="97" t="s">
        <v>146</v>
      </c>
      <c r="Q1087" s="13" t="s">
        <v>3564</v>
      </c>
      <c r="R1087" t="s">
        <v>3568</v>
      </c>
      <c r="S1087" s="20">
        <v>0</v>
      </c>
      <c r="T1087" s="21" t="s">
        <v>38</v>
      </c>
    </row>
    <row r="1088" spans="1:20" x14ac:dyDescent="0.35">
      <c r="A1088" s="96" t="s">
        <v>3569</v>
      </c>
      <c r="D1088" s="13" t="s">
        <v>3570</v>
      </c>
      <c r="E1088" s="13">
        <v>6</v>
      </c>
      <c r="F1088" s="14">
        <v>0.7</v>
      </c>
      <c r="G1088" s="13" t="s">
        <v>14874</v>
      </c>
      <c r="H1088" s="14">
        <v>56.7</v>
      </c>
      <c r="I1088" s="15" t="s">
        <v>32</v>
      </c>
      <c r="J1088" s="16">
        <v>123</v>
      </c>
      <c r="K1088" s="16">
        <v>20.5</v>
      </c>
      <c r="L1088" s="17" t="s">
        <v>1787</v>
      </c>
      <c r="M1088" s="163" t="str">
        <f>IFERROR(GETPIVOTDATA("Tot. Bottles",'- Ordine Aggregato -'!$A$1,"sku anker",A1088),"")</f>
        <v/>
      </c>
      <c r="N1088" s="18" t="s">
        <v>34</v>
      </c>
      <c r="O1088" s="19" t="str">
        <f t="shared" si="16"/>
        <v>Order online</v>
      </c>
      <c r="P1088" s="97" t="s">
        <v>146</v>
      </c>
      <c r="Q1088" s="13" t="s">
        <v>3571</v>
      </c>
      <c r="R1088" t="s">
        <v>3572</v>
      </c>
      <c r="S1088" s="20">
        <v>0</v>
      </c>
      <c r="T1088" s="21" t="s">
        <v>38</v>
      </c>
    </row>
    <row r="1089" spans="1:20" x14ac:dyDescent="0.35">
      <c r="A1089" s="96" t="s">
        <v>3573</v>
      </c>
      <c r="B1089" s="96"/>
      <c r="C1089" s="96"/>
      <c r="D1089" s="13" t="s">
        <v>3574</v>
      </c>
      <c r="E1089" s="13">
        <v>6</v>
      </c>
      <c r="F1089" s="14">
        <v>0.7</v>
      </c>
      <c r="G1089" s="13" t="s">
        <v>46</v>
      </c>
      <c r="H1089" s="14">
        <v>46</v>
      </c>
      <c r="I1089" s="15" t="s">
        <v>32</v>
      </c>
      <c r="J1089" s="16">
        <v>156</v>
      </c>
      <c r="K1089" s="16">
        <v>26</v>
      </c>
      <c r="L1089" s="17" t="s">
        <v>1787</v>
      </c>
      <c r="M1089" s="163" t="str">
        <f>IFERROR(GETPIVOTDATA("Tot. Bottles",'- Ordine Aggregato -'!$A$1,"sku anker",A1089),"")</f>
        <v/>
      </c>
      <c r="N1089" s="18" t="s">
        <v>42</v>
      </c>
      <c r="O1089" s="19" t="str">
        <f t="shared" si="16"/>
        <v>Order online</v>
      </c>
      <c r="P1089" s="97" t="s">
        <v>146</v>
      </c>
      <c r="Q1089" s="13" t="s">
        <v>3575</v>
      </c>
      <c r="R1089" t="s">
        <v>42</v>
      </c>
      <c r="S1089" s="20">
        <v>0</v>
      </c>
      <c r="T1089" s="21" t="s">
        <v>38</v>
      </c>
    </row>
    <row r="1090" spans="1:20" x14ac:dyDescent="0.35">
      <c r="A1090" s="13" t="s">
        <v>3576</v>
      </c>
      <c r="B1090" s="13"/>
      <c r="C1090" s="13"/>
      <c r="D1090" s="13" t="s">
        <v>3577</v>
      </c>
      <c r="E1090" s="13">
        <v>6</v>
      </c>
      <c r="F1090" s="14">
        <v>0.7</v>
      </c>
      <c r="G1090" s="13" t="s">
        <v>31</v>
      </c>
      <c r="H1090" s="14">
        <v>46</v>
      </c>
      <c r="I1090" s="15" t="s">
        <v>32</v>
      </c>
      <c r="J1090" s="16">
        <v>150</v>
      </c>
      <c r="K1090" s="16">
        <v>25</v>
      </c>
      <c r="L1090" s="17" t="s">
        <v>1787</v>
      </c>
      <c r="M1090" s="163" t="str">
        <f>IFERROR(GETPIVOTDATA("Tot. Bottles",'- Ordine Aggregato -'!$A$1,"sku anker",A1090),"")</f>
        <v/>
      </c>
      <c r="N1090" s="18" t="s">
        <v>34</v>
      </c>
      <c r="O1090" s="19" t="str">
        <f t="shared" si="16"/>
        <v>Order online</v>
      </c>
      <c r="P1090" s="97" t="s">
        <v>146</v>
      </c>
      <c r="Q1090" s="13" t="s">
        <v>3575</v>
      </c>
      <c r="R1090" t="s">
        <v>3578</v>
      </c>
      <c r="S1090" s="20">
        <v>0</v>
      </c>
      <c r="T1090" s="21" t="s">
        <v>38</v>
      </c>
    </row>
    <row r="1091" spans="1:20" x14ac:dyDescent="0.35">
      <c r="A1091" s="96" t="s">
        <v>14840</v>
      </c>
      <c r="B1091" s="96"/>
      <c r="C1091" s="96"/>
      <c r="D1091" s="13" t="s">
        <v>14841</v>
      </c>
      <c r="E1091" s="13">
        <v>6</v>
      </c>
      <c r="F1091" s="14">
        <v>0.7</v>
      </c>
      <c r="G1091" s="13" t="s">
        <v>14874</v>
      </c>
      <c r="H1091" s="14">
        <v>43</v>
      </c>
      <c r="I1091" s="15" t="s">
        <v>32</v>
      </c>
      <c r="J1091" s="16">
        <v>141</v>
      </c>
      <c r="K1091" s="16">
        <v>23.5</v>
      </c>
      <c r="L1091" s="17" t="s">
        <v>1787</v>
      </c>
      <c r="M1091" s="163" t="str">
        <f>IFERROR(GETPIVOTDATA("Tot. Bottles",'- Ordine Aggregato -'!$A$1,"sku anker",A1091),"")</f>
        <v/>
      </c>
      <c r="N1091" s="18" t="s">
        <v>42</v>
      </c>
      <c r="O1091" s="19" t="str">
        <f t="shared" si="16"/>
        <v>Order online</v>
      </c>
      <c r="P1091" s="97" t="s">
        <v>146</v>
      </c>
      <c r="Q1091" s="13" t="s">
        <v>3579</v>
      </c>
      <c r="R1091" t="s">
        <v>3580</v>
      </c>
      <c r="S1091" s="20">
        <v>0</v>
      </c>
      <c r="T1091" s="21" t="s">
        <v>38</v>
      </c>
    </row>
    <row r="1092" spans="1:20" x14ac:dyDescent="0.35">
      <c r="A1092" s="13" t="s">
        <v>3581</v>
      </c>
      <c r="B1092" s="13"/>
      <c r="C1092" s="13"/>
      <c r="D1092" s="13" t="s">
        <v>3582</v>
      </c>
      <c r="E1092" s="13">
        <v>6</v>
      </c>
      <c r="F1092" s="14">
        <v>0.7</v>
      </c>
      <c r="G1092" s="13" t="s">
        <v>31</v>
      </c>
      <c r="H1092" s="14">
        <v>40</v>
      </c>
      <c r="I1092" s="15" t="s">
        <v>32</v>
      </c>
      <c r="J1092" s="16">
        <v>207</v>
      </c>
      <c r="K1092" s="16">
        <v>34.5</v>
      </c>
      <c r="L1092" s="17" t="s">
        <v>145</v>
      </c>
      <c r="M1092" s="163" t="str">
        <f>IFERROR(GETPIVOTDATA("Tot. Bottles",'- Ordine Aggregato -'!$A$1,"sku anker",A1092),"")</f>
        <v/>
      </c>
      <c r="N1092" s="18" t="s">
        <v>42</v>
      </c>
      <c r="O1092" s="19" t="str">
        <f t="shared" si="16"/>
        <v>Order online</v>
      </c>
      <c r="P1092" s="97" t="s">
        <v>1232</v>
      </c>
      <c r="Q1092" s="13" t="s">
        <v>3583</v>
      </c>
      <c r="R1092" t="s">
        <v>3584</v>
      </c>
      <c r="S1092" s="20">
        <v>0</v>
      </c>
      <c r="T1092" s="21" t="s">
        <v>38</v>
      </c>
    </row>
    <row r="1093" spans="1:20" x14ac:dyDescent="0.35">
      <c r="A1093" s="13" t="s">
        <v>3585</v>
      </c>
      <c r="B1093" s="13"/>
      <c r="C1093" s="13"/>
      <c r="D1093" s="13" t="s">
        <v>3586</v>
      </c>
      <c r="E1093" s="13">
        <v>6</v>
      </c>
      <c r="F1093" s="14">
        <v>0.7</v>
      </c>
      <c r="G1093" s="13" t="s">
        <v>46</v>
      </c>
      <c r="H1093" s="14">
        <v>43</v>
      </c>
      <c r="I1093" s="15" t="s">
        <v>32</v>
      </c>
      <c r="J1093" s="16">
        <v>121.5</v>
      </c>
      <c r="K1093" s="16">
        <v>20.25</v>
      </c>
      <c r="L1093" s="17" t="s">
        <v>145</v>
      </c>
      <c r="M1093" s="163" t="str">
        <f>IFERROR(GETPIVOTDATA("Tot. Bottles",'- Ordine Aggregato -'!$A$1,"sku anker",A1093),"")</f>
        <v/>
      </c>
      <c r="N1093" s="18" t="s">
        <v>67</v>
      </c>
      <c r="O1093" s="19" t="str">
        <f t="shared" si="16"/>
        <v>Order online</v>
      </c>
      <c r="P1093" s="97" t="s">
        <v>1232</v>
      </c>
      <c r="Q1093" s="13" t="s">
        <v>3587</v>
      </c>
      <c r="R1093" t="s">
        <v>3588</v>
      </c>
      <c r="S1093" s="20">
        <v>20.25</v>
      </c>
      <c r="T1093" s="21" t="s">
        <v>38</v>
      </c>
    </row>
    <row r="1094" spans="1:20" x14ac:dyDescent="0.35">
      <c r="A1094" s="13" t="s">
        <v>3589</v>
      </c>
      <c r="B1094" s="13"/>
      <c r="C1094" s="13"/>
      <c r="D1094" s="13" t="s">
        <v>3590</v>
      </c>
      <c r="E1094" s="13">
        <v>6</v>
      </c>
      <c r="F1094" s="14">
        <v>0.7</v>
      </c>
      <c r="G1094" s="13" t="s">
        <v>31</v>
      </c>
      <c r="H1094" s="14">
        <v>40</v>
      </c>
      <c r="I1094" s="15" t="s">
        <v>32</v>
      </c>
      <c r="J1094" s="16">
        <v>85.5</v>
      </c>
      <c r="K1094" s="16">
        <v>14.25</v>
      </c>
      <c r="L1094" s="17" t="s">
        <v>145</v>
      </c>
      <c r="M1094" s="163" t="str">
        <f>IFERROR(GETPIVOTDATA("Tot. Bottles",'- Ordine Aggregato -'!$A$1,"sku anker",A1094),"")</f>
        <v/>
      </c>
      <c r="N1094" s="18" t="s">
        <v>34</v>
      </c>
      <c r="O1094" s="19" t="str">
        <f t="shared" si="16"/>
        <v>Order online</v>
      </c>
      <c r="P1094" s="97" t="s">
        <v>1232</v>
      </c>
      <c r="Q1094" s="13" t="s">
        <v>3591</v>
      </c>
      <c r="R1094" t="s">
        <v>3592</v>
      </c>
      <c r="S1094" s="20">
        <v>0</v>
      </c>
      <c r="T1094" s="21" t="s">
        <v>38</v>
      </c>
    </row>
    <row r="1095" spans="1:20" x14ac:dyDescent="0.35">
      <c r="A1095" s="13" t="s">
        <v>3593</v>
      </c>
      <c r="B1095" s="13"/>
      <c r="C1095" s="13"/>
      <c r="D1095" s="13" t="s">
        <v>3594</v>
      </c>
      <c r="E1095" s="13">
        <v>6</v>
      </c>
      <c r="F1095" s="14">
        <v>0.7</v>
      </c>
      <c r="G1095" s="13" t="s">
        <v>46</v>
      </c>
      <c r="H1095" s="14">
        <v>38</v>
      </c>
      <c r="I1095" s="15" t="s">
        <v>32</v>
      </c>
      <c r="J1095" s="16">
        <v>45</v>
      </c>
      <c r="K1095" s="16">
        <v>7.5</v>
      </c>
      <c r="L1095" s="17" t="s">
        <v>104</v>
      </c>
      <c r="M1095" s="163" t="str">
        <f>IFERROR(GETPIVOTDATA("Tot. Bottles",'- Ordine Aggregato -'!$A$1,"sku anker",A1095),"")</f>
        <v/>
      </c>
      <c r="N1095" s="18" t="s">
        <v>42</v>
      </c>
      <c r="O1095" s="19" t="str">
        <f t="shared" si="16"/>
        <v>Order online</v>
      </c>
      <c r="P1095" s="97" t="s">
        <v>1387</v>
      </c>
      <c r="Q1095" s="13" t="s">
        <v>3595</v>
      </c>
      <c r="R1095" t="s">
        <v>3596</v>
      </c>
      <c r="S1095" s="20">
        <v>0</v>
      </c>
      <c r="T1095" s="21" t="s">
        <v>38</v>
      </c>
    </row>
    <row r="1096" spans="1:20" x14ac:dyDescent="0.35">
      <c r="A1096" s="96" t="s">
        <v>3597</v>
      </c>
      <c r="B1096" s="96"/>
      <c r="C1096" s="96"/>
      <c r="D1096" s="13" t="s">
        <v>3598</v>
      </c>
      <c r="E1096" s="13">
        <v>6</v>
      </c>
      <c r="F1096" s="14">
        <v>0.7</v>
      </c>
      <c r="G1096" s="13" t="s">
        <v>46</v>
      </c>
      <c r="H1096" s="14">
        <v>52.5</v>
      </c>
      <c r="I1096" s="15" t="s">
        <v>32</v>
      </c>
      <c r="J1096" s="16">
        <v>291</v>
      </c>
      <c r="K1096" s="16">
        <v>48.5</v>
      </c>
      <c r="L1096" s="17" t="s">
        <v>145</v>
      </c>
      <c r="M1096" s="163" t="str">
        <f>IFERROR(GETPIVOTDATA("Tot. Bottles",'- Ordine Aggregato -'!$A$1,"sku anker",A1096),"")</f>
        <v/>
      </c>
      <c r="N1096" s="18" t="s">
        <v>67</v>
      </c>
      <c r="O1096" s="19" t="str">
        <f t="shared" si="16"/>
        <v>Order online</v>
      </c>
      <c r="P1096" s="97" t="s">
        <v>146</v>
      </c>
      <c r="Q1096" s="13" t="s">
        <v>3599</v>
      </c>
      <c r="R1096" t="s">
        <v>42</v>
      </c>
      <c r="S1096" s="20">
        <v>48.5</v>
      </c>
      <c r="T1096" s="21" t="s">
        <v>38</v>
      </c>
    </row>
    <row r="1097" spans="1:20" x14ac:dyDescent="0.35">
      <c r="A1097" s="96" t="s">
        <v>3600</v>
      </c>
      <c r="B1097" s="96"/>
      <c r="C1097" s="96"/>
      <c r="D1097" s="13" t="s">
        <v>3601</v>
      </c>
      <c r="E1097" s="13">
        <v>6</v>
      </c>
      <c r="F1097" s="14">
        <v>0.7</v>
      </c>
      <c r="G1097" s="13" t="s">
        <v>46</v>
      </c>
      <c r="H1097" s="14">
        <v>53</v>
      </c>
      <c r="I1097" s="15" t="s">
        <v>32</v>
      </c>
      <c r="J1097" s="16">
        <v>285</v>
      </c>
      <c r="K1097" s="16">
        <v>47.5</v>
      </c>
      <c r="L1097" s="17" t="s">
        <v>145</v>
      </c>
      <c r="M1097" s="163" t="str">
        <f>IFERROR(GETPIVOTDATA("Tot. Bottles",'- Ordine Aggregato -'!$A$1,"sku anker",A1097),"")</f>
        <v/>
      </c>
      <c r="N1097" s="18" t="s">
        <v>67</v>
      </c>
      <c r="O1097" s="19" t="str">
        <f t="shared" si="16"/>
        <v>Order online</v>
      </c>
      <c r="P1097" s="97" t="s">
        <v>146</v>
      </c>
      <c r="Q1097" s="13" t="s">
        <v>3602</v>
      </c>
      <c r="R1097" t="s">
        <v>42</v>
      </c>
      <c r="S1097" s="20">
        <v>47.5</v>
      </c>
      <c r="T1097" s="21" t="s">
        <v>38</v>
      </c>
    </row>
    <row r="1098" spans="1:20" x14ac:dyDescent="0.35">
      <c r="A1098" s="96" t="s">
        <v>3603</v>
      </c>
      <c r="B1098" s="96"/>
      <c r="C1098" s="96"/>
      <c r="D1098" s="13" t="s">
        <v>3604</v>
      </c>
      <c r="E1098" s="13">
        <v>6</v>
      </c>
      <c r="F1098" s="14">
        <v>0.7</v>
      </c>
      <c r="G1098" s="13" t="s">
        <v>46</v>
      </c>
      <c r="H1098" s="14">
        <v>54.5</v>
      </c>
      <c r="I1098" s="15" t="s">
        <v>32</v>
      </c>
      <c r="J1098" s="16">
        <v>270</v>
      </c>
      <c r="K1098" s="16">
        <v>45</v>
      </c>
      <c r="L1098" s="17" t="s">
        <v>145</v>
      </c>
      <c r="M1098" s="163" t="str">
        <f>IFERROR(GETPIVOTDATA("Tot. Bottles",'- Ordine Aggregato -'!$A$1,"sku anker",A1098),"")</f>
        <v/>
      </c>
      <c r="N1098" s="18" t="s">
        <v>67</v>
      </c>
      <c r="O1098" s="19" t="str">
        <f t="shared" si="16"/>
        <v>Order online</v>
      </c>
      <c r="P1098" s="97" t="s">
        <v>146</v>
      </c>
      <c r="Q1098" s="13" t="s">
        <v>3605</v>
      </c>
      <c r="R1098" t="s">
        <v>42</v>
      </c>
      <c r="S1098" s="20">
        <v>45</v>
      </c>
      <c r="T1098" s="21" t="s">
        <v>38</v>
      </c>
    </row>
    <row r="1099" spans="1:20" x14ac:dyDescent="0.35">
      <c r="A1099" s="96" t="s">
        <v>3606</v>
      </c>
      <c r="D1099" s="13" t="s">
        <v>3607</v>
      </c>
      <c r="E1099" s="13">
        <v>6</v>
      </c>
      <c r="F1099" s="14">
        <v>0.7</v>
      </c>
      <c r="G1099" s="13" t="s">
        <v>46</v>
      </c>
      <c r="H1099" s="14">
        <v>55.5</v>
      </c>
      <c r="I1099" s="15" t="s">
        <v>32</v>
      </c>
      <c r="J1099" s="16">
        <v>255</v>
      </c>
      <c r="K1099" s="16">
        <v>42.5</v>
      </c>
      <c r="L1099" s="17" t="s">
        <v>145</v>
      </c>
      <c r="M1099" s="163" t="str">
        <f>IFERROR(GETPIVOTDATA("Tot. Bottles",'- Ordine Aggregato -'!$A$1,"sku anker",A1099),"")</f>
        <v/>
      </c>
      <c r="N1099" s="18" t="s">
        <v>67</v>
      </c>
      <c r="O1099" s="19" t="str">
        <f t="shared" si="16"/>
        <v>Order online</v>
      </c>
      <c r="P1099" s="97" t="s">
        <v>146</v>
      </c>
      <c r="Q1099" s="13" t="s">
        <v>3608</v>
      </c>
      <c r="R1099" t="s">
        <v>42</v>
      </c>
      <c r="S1099" s="20">
        <v>42.5</v>
      </c>
      <c r="T1099" s="21" t="s">
        <v>38</v>
      </c>
    </row>
    <row r="1100" spans="1:20" x14ac:dyDescent="0.35">
      <c r="A1100" s="96" t="s">
        <v>3609</v>
      </c>
      <c r="D1100" s="13" t="s">
        <v>3610</v>
      </c>
      <c r="E1100" s="13">
        <v>6</v>
      </c>
      <c r="F1100" s="14">
        <v>0.7</v>
      </c>
      <c r="G1100" s="13" t="s">
        <v>46</v>
      </c>
      <c r="H1100" s="14">
        <v>54</v>
      </c>
      <c r="I1100" s="15" t="s">
        <v>32</v>
      </c>
      <c r="J1100" s="16">
        <v>255</v>
      </c>
      <c r="K1100" s="16">
        <v>42.5</v>
      </c>
      <c r="L1100" s="17" t="s">
        <v>145</v>
      </c>
      <c r="M1100" s="163" t="str">
        <f>IFERROR(GETPIVOTDATA("Tot. Bottles",'- Ordine Aggregato -'!$A$1,"sku anker",A1100),"")</f>
        <v/>
      </c>
      <c r="N1100" s="18" t="s">
        <v>67</v>
      </c>
      <c r="O1100" s="19" t="str">
        <f t="shared" si="16"/>
        <v>Order online</v>
      </c>
      <c r="P1100" s="97" t="s">
        <v>146</v>
      </c>
      <c r="Q1100" s="13" t="s">
        <v>3611</v>
      </c>
      <c r="R1100" t="s">
        <v>42</v>
      </c>
      <c r="S1100" s="20">
        <v>42.5</v>
      </c>
      <c r="T1100" s="21" t="s">
        <v>38</v>
      </c>
    </row>
    <row r="1101" spans="1:20" x14ac:dyDescent="0.35">
      <c r="A1101" s="13" t="s">
        <v>3612</v>
      </c>
      <c r="B1101" s="13"/>
      <c r="C1101" s="13"/>
      <c r="D1101" s="13" t="s">
        <v>3613</v>
      </c>
      <c r="E1101" s="13">
        <v>6</v>
      </c>
      <c r="F1101" s="14">
        <v>0.7</v>
      </c>
      <c r="G1101" s="13" t="s">
        <v>14873</v>
      </c>
      <c r="H1101" s="14">
        <v>14</v>
      </c>
      <c r="I1101" s="15" t="s">
        <v>32</v>
      </c>
      <c r="J1101" s="16">
        <v>23.4</v>
      </c>
      <c r="K1101" s="16">
        <v>3.9</v>
      </c>
      <c r="L1101" s="17" t="s">
        <v>551</v>
      </c>
      <c r="M1101" s="163" t="str">
        <f>IFERROR(GETPIVOTDATA("Tot. Bottles",'- Ordine Aggregato -'!$A$1,"sku anker",A1101),"")</f>
        <v/>
      </c>
      <c r="N1101" s="18" t="s">
        <v>42</v>
      </c>
      <c r="O1101" s="19" t="str">
        <f t="shared" ref="O1101:O1164" si="17">HYPERLINK("https://www.ankeramsterdamspirits.nl/en/products/"&amp;A1101,"Order online")</f>
        <v>Order online</v>
      </c>
      <c r="P1101" s="97" t="s">
        <v>68</v>
      </c>
      <c r="Q1101" s="13" t="s">
        <v>3614</v>
      </c>
      <c r="R1101" t="s">
        <v>3615</v>
      </c>
      <c r="S1101" s="20">
        <v>0</v>
      </c>
      <c r="T1101" s="21" t="s">
        <v>38</v>
      </c>
    </row>
    <row r="1102" spans="1:20" x14ac:dyDescent="0.35">
      <c r="A1102" s="96" t="s">
        <v>3616</v>
      </c>
      <c r="B1102" s="96"/>
      <c r="C1102" s="96"/>
      <c r="D1102" s="13" t="s">
        <v>3617</v>
      </c>
      <c r="E1102" s="13">
        <v>6</v>
      </c>
      <c r="F1102" s="14">
        <v>0.7</v>
      </c>
      <c r="G1102" s="13" t="s">
        <v>14874</v>
      </c>
      <c r="H1102" s="14">
        <v>14.9</v>
      </c>
      <c r="I1102" s="15" t="s">
        <v>32</v>
      </c>
      <c r="J1102" s="16">
        <v>40.5</v>
      </c>
      <c r="K1102" s="16">
        <v>6.75</v>
      </c>
      <c r="L1102" s="17" t="s">
        <v>768</v>
      </c>
      <c r="M1102" s="163" t="str">
        <f>IFERROR(GETPIVOTDATA("Tot. Bottles",'- Ordine Aggregato -'!$A$1,"sku anker",A1102),"")</f>
        <v/>
      </c>
      <c r="N1102" s="18" t="s">
        <v>42</v>
      </c>
      <c r="O1102" s="19" t="str">
        <f t="shared" si="17"/>
        <v>Order online</v>
      </c>
      <c r="P1102" s="97" t="s">
        <v>68</v>
      </c>
      <c r="Q1102" s="13" t="s">
        <v>3618</v>
      </c>
      <c r="R1102" t="s">
        <v>3619</v>
      </c>
      <c r="S1102" s="20">
        <v>0</v>
      </c>
      <c r="T1102" s="21" t="s">
        <v>38</v>
      </c>
    </row>
    <row r="1103" spans="1:20" x14ac:dyDescent="0.35">
      <c r="A1103" s="96" t="s">
        <v>3620</v>
      </c>
      <c r="D1103" s="13" t="s">
        <v>3621</v>
      </c>
      <c r="E1103" s="13">
        <v>6</v>
      </c>
      <c r="F1103" s="14">
        <v>0.7</v>
      </c>
      <c r="G1103" s="13" t="s">
        <v>14873</v>
      </c>
      <c r="H1103" s="14">
        <v>10</v>
      </c>
      <c r="I1103" s="15" t="s">
        <v>32</v>
      </c>
      <c r="J1103" s="16">
        <v>40.5</v>
      </c>
      <c r="K1103" s="16">
        <v>6.75</v>
      </c>
      <c r="L1103" s="17" t="s">
        <v>768</v>
      </c>
      <c r="M1103" s="163" t="str">
        <f>IFERROR(GETPIVOTDATA("Tot. Bottles",'- Ordine Aggregato -'!$A$1,"sku anker",A1103),"")</f>
        <v/>
      </c>
      <c r="N1103" s="18" t="s">
        <v>42</v>
      </c>
      <c r="O1103" s="19" t="str">
        <f t="shared" si="17"/>
        <v>Order online</v>
      </c>
      <c r="P1103" s="97" t="s">
        <v>68</v>
      </c>
      <c r="Q1103" s="13" t="s">
        <v>3622</v>
      </c>
      <c r="R1103" t="s">
        <v>3623</v>
      </c>
      <c r="S1103" s="20">
        <v>0</v>
      </c>
      <c r="T1103" s="21" t="s">
        <v>38</v>
      </c>
    </row>
    <row r="1104" spans="1:20" x14ac:dyDescent="0.35">
      <c r="A1104" s="13" t="s">
        <v>3624</v>
      </c>
      <c r="B1104" s="13"/>
      <c r="C1104" s="13"/>
      <c r="D1104" s="13" t="s">
        <v>3625</v>
      </c>
      <c r="E1104" s="13">
        <v>6</v>
      </c>
      <c r="F1104" s="14">
        <v>0.7</v>
      </c>
      <c r="G1104" s="13" t="s">
        <v>14874</v>
      </c>
      <c r="H1104" s="14">
        <v>14.9</v>
      </c>
      <c r="I1104" s="15" t="s">
        <v>32</v>
      </c>
      <c r="J1104" s="16">
        <v>40.5</v>
      </c>
      <c r="K1104" s="16">
        <v>6.75</v>
      </c>
      <c r="L1104" s="17" t="s">
        <v>768</v>
      </c>
      <c r="M1104" s="163" t="str">
        <f>IFERROR(GETPIVOTDATA("Tot. Bottles",'- Ordine Aggregato -'!$A$1,"sku anker",A1104),"")</f>
        <v/>
      </c>
      <c r="N1104" s="18" t="s">
        <v>42</v>
      </c>
      <c r="O1104" s="19" t="str">
        <f t="shared" si="17"/>
        <v>Order online</v>
      </c>
      <c r="P1104" s="97" t="s">
        <v>68</v>
      </c>
      <c r="Q1104" s="13" t="s">
        <v>3626</v>
      </c>
      <c r="R1104" t="s">
        <v>3627</v>
      </c>
      <c r="S1104" s="20">
        <v>0</v>
      </c>
      <c r="T1104" s="21" t="s">
        <v>38</v>
      </c>
    </row>
    <row r="1105" spans="1:20" x14ac:dyDescent="0.35">
      <c r="A1105" s="13" t="s">
        <v>3628</v>
      </c>
      <c r="B1105" s="13"/>
      <c r="C1105" s="13"/>
      <c r="D1105" s="13" t="s">
        <v>3629</v>
      </c>
      <c r="E1105" s="13">
        <v>6</v>
      </c>
      <c r="F1105" s="14">
        <v>0.7</v>
      </c>
      <c r="G1105" s="13" t="s">
        <v>31</v>
      </c>
      <c r="H1105" s="14">
        <v>10</v>
      </c>
      <c r="I1105" s="15" t="s">
        <v>32</v>
      </c>
      <c r="J1105" s="16">
        <v>40.5</v>
      </c>
      <c r="K1105" s="16">
        <v>6.75</v>
      </c>
      <c r="L1105" s="17" t="s">
        <v>768</v>
      </c>
      <c r="M1105" s="163" t="str">
        <f>IFERROR(GETPIVOTDATA("Tot. Bottles",'- Ordine Aggregato -'!$A$1,"sku anker",A1105),"")</f>
        <v/>
      </c>
      <c r="N1105" s="18" t="s">
        <v>42</v>
      </c>
      <c r="O1105" s="19" t="str">
        <f t="shared" si="17"/>
        <v>Order online</v>
      </c>
      <c r="P1105" s="97" t="s">
        <v>68</v>
      </c>
      <c r="Q1105" s="13" t="s">
        <v>3630</v>
      </c>
      <c r="R1105" t="s">
        <v>3631</v>
      </c>
      <c r="S1105" s="20">
        <v>0</v>
      </c>
      <c r="T1105" s="21" t="s">
        <v>38</v>
      </c>
    </row>
    <row r="1106" spans="1:20" x14ac:dyDescent="0.35">
      <c r="A1106" s="96" t="s">
        <v>3632</v>
      </c>
      <c r="B1106" s="96"/>
      <c r="C1106" s="96"/>
      <c r="D1106" s="13" t="s">
        <v>3633</v>
      </c>
      <c r="E1106" s="13">
        <v>6</v>
      </c>
      <c r="F1106" s="14">
        <v>0.7</v>
      </c>
      <c r="G1106" s="13" t="s">
        <v>14874</v>
      </c>
      <c r="H1106" s="14">
        <v>10</v>
      </c>
      <c r="I1106" s="15" t="s">
        <v>32</v>
      </c>
      <c r="J1106" s="16">
        <v>40.5</v>
      </c>
      <c r="K1106" s="16">
        <v>6.75</v>
      </c>
      <c r="L1106" s="17" t="s">
        <v>768</v>
      </c>
      <c r="M1106" s="163" t="str">
        <f>IFERROR(GETPIVOTDATA("Tot. Bottles",'- Ordine Aggregato -'!$A$1,"sku anker",A1106),"")</f>
        <v/>
      </c>
      <c r="N1106" s="18" t="s">
        <v>42</v>
      </c>
      <c r="O1106" s="19" t="str">
        <f t="shared" si="17"/>
        <v>Order online</v>
      </c>
      <c r="P1106" s="97" t="s">
        <v>68</v>
      </c>
      <c r="Q1106" s="13" t="s">
        <v>3634</v>
      </c>
      <c r="R1106" t="s">
        <v>3635</v>
      </c>
      <c r="S1106" s="20">
        <v>0</v>
      </c>
      <c r="T1106" s="21" t="s">
        <v>38</v>
      </c>
    </row>
    <row r="1107" spans="1:20" x14ac:dyDescent="0.35">
      <c r="A1107" s="96" t="s">
        <v>3636</v>
      </c>
      <c r="B1107" s="96"/>
      <c r="C1107" s="96"/>
      <c r="D1107" s="13" t="s">
        <v>3637</v>
      </c>
      <c r="E1107" s="13">
        <v>6</v>
      </c>
      <c r="F1107" s="14">
        <v>0.7</v>
      </c>
      <c r="G1107" s="13" t="s">
        <v>46</v>
      </c>
      <c r="H1107" s="14">
        <v>14.9</v>
      </c>
      <c r="I1107" s="15" t="s">
        <v>32</v>
      </c>
      <c r="J1107" s="16">
        <v>40.5</v>
      </c>
      <c r="K1107" s="16">
        <v>6.75</v>
      </c>
      <c r="L1107" s="17" t="s">
        <v>768</v>
      </c>
      <c r="M1107" s="163" t="str">
        <f>IFERROR(GETPIVOTDATA("Tot. Bottles",'- Ordine Aggregato -'!$A$1,"sku anker",A1107),"")</f>
        <v/>
      </c>
      <c r="N1107" s="18" t="s">
        <v>42</v>
      </c>
      <c r="O1107" s="19" t="str">
        <f t="shared" si="17"/>
        <v>Order online</v>
      </c>
      <c r="P1107" s="97" t="s">
        <v>68</v>
      </c>
      <c r="Q1107" s="13" t="s">
        <v>3638</v>
      </c>
      <c r="R1107" t="s">
        <v>3639</v>
      </c>
      <c r="S1107" s="20">
        <v>0</v>
      </c>
      <c r="T1107" s="21" t="s">
        <v>38</v>
      </c>
    </row>
    <row r="1108" spans="1:20" x14ac:dyDescent="0.35">
      <c r="A1108" s="96" t="s">
        <v>3640</v>
      </c>
      <c r="B1108" s="96"/>
      <c r="C1108" s="96"/>
      <c r="D1108" s="13" t="s">
        <v>3641</v>
      </c>
      <c r="E1108" s="13">
        <v>6</v>
      </c>
      <c r="F1108" s="14">
        <v>0.7</v>
      </c>
      <c r="G1108" s="13" t="s">
        <v>31</v>
      </c>
      <c r="H1108" s="14">
        <v>10</v>
      </c>
      <c r="I1108" s="15" t="s">
        <v>32</v>
      </c>
      <c r="J1108" s="16">
        <v>40.5</v>
      </c>
      <c r="K1108" s="16">
        <v>6.75</v>
      </c>
      <c r="L1108" s="17" t="s">
        <v>768</v>
      </c>
      <c r="M1108" s="163" t="str">
        <f>IFERROR(GETPIVOTDATA("Tot. Bottles",'- Ordine Aggregato -'!$A$1,"sku anker",A1108),"")</f>
        <v/>
      </c>
      <c r="N1108" s="18" t="s">
        <v>42</v>
      </c>
      <c r="O1108" s="19" t="str">
        <f t="shared" si="17"/>
        <v>Order online</v>
      </c>
      <c r="P1108" s="97" t="s">
        <v>68</v>
      </c>
      <c r="Q1108" s="13" t="s">
        <v>3642</v>
      </c>
      <c r="R1108" t="s">
        <v>3643</v>
      </c>
      <c r="S1108" s="20">
        <v>0</v>
      </c>
      <c r="T1108" s="21" t="s">
        <v>38</v>
      </c>
    </row>
    <row r="1109" spans="1:20" x14ac:dyDescent="0.35">
      <c r="A1109" s="96" t="s">
        <v>3644</v>
      </c>
      <c r="D1109" s="13" t="s">
        <v>3645</v>
      </c>
      <c r="E1109" s="13">
        <v>6</v>
      </c>
      <c r="F1109" s="14">
        <v>0.7</v>
      </c>
      <c r="G1109" s="13" t="s">
        <v>14874</v>
      </c>
      <c r="H1109" s="14">
        <v>14.9</v>
      </c>
      <c r="I1109" s="15" t="s">
        <v>32</v>
      </c>
      <c r="J1109" s="16">
        <v>40.5</v>
      </c>
      <c r="K1109" s="16">
        <v>6.75</v>
      </c>
      <c r="L1109" s="17" t="s">
        <v>768</v>
      </c>
      <c r="M1109" s="163" t="str">
        <f>IFERROR(GETPIVOTDATA("Tot. Bottles",'- Ordine Aggregato -'!$A$1,"sku anker",A1109),"")</f>
        <v/>
      </c>
      <c r="N1109" s="18" t="s">
        <v>42</v>
      </c>
      <c r="O1109" s="19" t="str">
        <f t="shared" si="17"/>
        <v>Order online</v>
      </c>
      <c r="P1109" s="97" t="s">
        <v>68</v>
      </c>
      <c r="Q1109" s="13" t="s">
        <v>3646</v>
      </c>
      <c r="R1109" t="s">
        <v>3647</v>
      </c>
      <c r="S1109" s="20">
        <v>0</v>
      </c>
      <c r="T1109" s="21" t="s">
        <v>38</v>
      </c>
    </row>
    <row r="1110" spans="1:20" x14ac:dyDescent="0.35">
      <c r="A1110" s="96" t="s">
        <v>3648</v>
      </c>
      <c r="D1110" s="13" t="s">
        <v>3649</v>
      </c>
      <c r="E1110" s="13">
        <v>12</v>
      </c>
      <c r="F1110" s="14">
        <v>0.5</v>
      </c>
      <c r="G1110" s="13" t="s">
        <v>46</v>
      </c>
      <c r="H1110" s="14">
        <v>10</v>
      </c>
      <c r="I1110" s="15" t="s">
        <v>32</v>
      </c>
      <c r="J1110" s="16">
        <v>98.399999999999991</v>
      </c>
      <c r="K1110" s="16">
        <v>8.1999999999999993</v>
      </c>
      <c r="L1110" s="17" t="s">
        <v>768</v>
      </c>
      <c r="M1110" s="163" t="str">
        <f>IFERROR(GETPIVOTDATA("Tot. Bottles",'- Ordine Aggregato -'!$A$1,"sku anker",A1110),"")</f>
        <v/>
      </c>
      <c r="N1110" s="18" t="s">
        <v>42</v>
      </c>
      <c r="O1110" s="19" t="str">
        <f t="shared" si="17"/>
        <v>Order online</v>
      </c>
      <c r="P1110" s="97" t="s">
        <v>68</v>
      </c>
      <c r="Q1110" s="13" t="s">
        <v>3650</v>
      </c>
      <c r="R1110" t="s">
        <v>3651</v>
      </c>
      <c r="S1110" s="20">
        <v>0</v>
      </c>
      <c r="T1110" s="21" t="s">
        <v>38</v>
      </c>
    </row>
    <row r="1111" spans="1:20" x14ac:dyDescent="0.35">
      <c r="A1111" s="96" t="s">
        <v>3652</v>
      </c>
      <c r="B1111" s="96"/>
      <c r="C1111" s="96"/>
      <c r="D1111" s="13" t="s">
        <v>3653</v>
      </c>
      <c r="E1111" s="13">
        <v>6</v>
      </c>
      <c r="F1111" s="14">
        <v>0.7</v>
      </c>
      <c r="G1111" s="13" t="s">
        <v>14874</v>
      </c>
      <c r="H1111" s="14">
        <v>10</v>
      </c>
      <c r="I1111" s="15" t="s">
        <v>32</v>
      </c>
      <c r="J1111" s="16">
        <v>40.5</v>
      </c>
      <c r="K1111" s="16">
        <v>6.75</v>
      </c>
      <c r="L1111" s="17" t="s">
        <v>768</v>
      </c>
      <c r="M1111" s="163" t="str">
        <f>IFERROR(GETPIVOTDATA("Tot. Bottles",'- Ordine Aggregato -'!$A$1,"sku anker",A1111),"")</f>
        <v/>
      </c>
      <c r="N1111" s="18" t="s">
        <v>42</v>
      </c>
      <c r="O1111" s="19" t="str">
        <f t="shared" si="17"/>
        <v>Order online</v>
      </c>
      <c r="P1111" s="97" t="s">
        <v>68</v>
      </c>
      <c r="Q1111" s="13" t="s">
        <v>3654</v>
      </c>
      <c r="R1111" t="s">
        <v>3655</v>
      </c>
      <c r="S1111" s="20">
        <v>0</v>
      </c>
      <c r="T1111" s="21" t="s">
        <v>38</v>
      </c>
    </row>
    <row r="1112" spans="1:20" x14ac:dyDescent="0.35">
      <c r="A1112" s="13" t="s">
        <v>3656</v>
      </c>
      <c r="B1112" s="13"/>
      <c r="C1112" s="13"/>
      <c r="D1112" s="13" t="s">
        <v>3657</v>
      </c>
      <c r="E1112" s="13">
        <v>6</v>
      </c>
      <c r="F1112" s="14">
        <v>0.7</v>
      </c>
      <c r="G1112" s="13" t="s">
        <v>31</v>
      </c>
      <c r="H1112" s="14">
        <v>10</v>
      </c>
      <c r="I1112" s="15" t="s">
        <v>32</v>
      </c>
      <c r="J1112" s="16">
        <v>40.5</v>
      </c>
      <c r="K1112" s="16">
        <v>6.75</v>
      </c>
      <c r="L1112" s="17" t="s">
        <v>768</v>
      </c>
      <c r="M1112" s="163" t="str">
        <f>IFERROR(GETPIVOTDATA("Tot. Bottles",'- Ordine Aggregato -'!$A$1,"sku anker",A1112),"")</f>
        <v/>
      </c>
      <c r="N1112" s="18" t="s">
        <v>42</v>
      </c>
      <c r="O1112" s="19" t="str">
        <f t="shared" si="17"/>
        <v>Order online</v>
      </c>
      <c r="P1112" s="97" t="s">
        <v>68</v>
      </c>
      <c r="Q1112" s="13" t="s">
        <v>3658</v>
      </c>
      <c r="R1112" t="s">
        <v>3659</v>
      </c>
      <c r="S1112" s="20">
        <v>0</v>
      </c>
      <c r="T1112" s="21" t="s">
        <v>38</v>
      </c>
    </row>
    <row r="1113" spans="1:20" x14ac:dyDescent="0.35">
      <c r="A1113" s="13" t="s">
        <v>3660</v>
      </c>
      <c r="B1113" s="13"/>
      <c r="C1113" s="13"/>
      <c r="D1113" s="13" t="s">
        <v>3661</v>
      </c>
      <c r="E1113" s="13">
        <v>6</v>
      </c>
      <c r="F1113" s="14">
        <v>0.7</v>
      </c>
      <c r="G1113" s="13" t="s">
        <v>14873</v>
      </c>
      <c r="H1113" s="14">
        <v>10</v>
      </c>
      <c r="I1113" s="15" t="s">
        <v>32</v>
      </c>
      <c r="J1113" s="16">
        <v>35.700000000000003</v>
      </c>
      <c r="K1113" s="16">
        <v>5.95</v>
      </c>
      <c r="L1113" s="17" t="s">
        <v>768</v>
      </c>
      <c r="M1113" s="163" t="str">
        <f>IFERROR(GETPIVOTDATA("Tot. Bottles",'- Ordine Aggregato -'!$A$1,"sku anker",A1113),"")</f>
        <v/>
      </c>
      <c r="N1113" s="18" t="s">
        <v>67</v>
      </c>
      <c r="O1113" s="19" t="str">
        <f t="shared" si="17"/>
        <v>Order online</v>
      </c>
      <c r="P1113" s="97" t="s">
        <v>68</v>
      </c>
      <c r="Q1113" s="13" t="s">
        <v>3662</v>
      </c>
      <c r="R1113" t="s">
        <v>3663</v>
      </c>
      <c r="S1113" s="20">
        <v>5.95</v>
      </c>
      <c r="T1113" s="21" t="s">
        <v>38</v>
      </c>
    </row>
    <row r="1114" spans="1:20" x14ac:dyDescent="0.35">
      <c r="A1114" s="96" t="s">
        <v>3664</v>
      </c>
      <c r="B1114" s="96"/>
      <c r="C1114" s="96"/>
      <c r="D1114" s="13" t="s">
        <v>3665</v>
      </c>
      <c r="E1114" s="13">
        <v>6</v>
      </c>
      <c r="F1114" s="14">
        <v>0.7</v>
      </c>
      <c r="G1114" s="13" t="s">
        <v>14873</v>
      </c>
      <c r="H1114" s="14">
        <v>10</v>
      </c>
      <c r="I1114" s="15" t="s">
        <v>32</v>
      </c>
      <c r="J1114" s="16">
        <v>40.5</v>
      </c>
      <c r="K1114" s="16">
        <v>6.75</v>
      </c>
      <c r="L1114" s="17" t="s">
        <v>768</v>
      </c>
      <c r="M1114" s="163" t="str">
        <f>IFERROR(GETPIVOTDATA("Tot. Bottles",'- Ordine Aggregato -'!$A$1,"sku anker",A1114),"")</f>
        <v/>
      </c>
      <c r="N1114" s="18" t="s">
        <v>42</v>
      </c>
      <c r="O1114" s="19" t="str">
        <f t="shared" si="17"/>
        <v>Order online</v>
      </c>
      <c r="P1114" s="97" t="s">
        <v>68</v>
      </c>
      <c r="Q1114" s="13" t="s">
        <v>3666</v>
      </c>
      <c r="R1114" t="s">
        <v>3667</v>
      </c>
      <c r="S1114" s="20">
        <v>0</v>
      </c>
      <c r="T1114" s="21" t="s">
        <v>38</v>
      </c>
    </row>
    <row r="1115" spans="1:20" x14ac:dyDescent="0.35">
      <c r="A1115" s="13" t="s">
        <v>3668</v>
      </c>
      <c r="B1115" s="13"/>
      <c r="C1115" s="13"/>
      <c r="D1115" s="13" t="s">
        <v>3669</v>
      </c>
      <c r="E1115" s="13">
        <v>6</v>
      </c>
      <c r="F1115" s="14">
        <v>0.7</v>
      </c>
      <c r="G1115" s="13" t="s">
        <v>14873</v>
      </c>
      <c r="H1115" s="14">
        <v>10</v>
      </c>
      <c r="I1115" s="15" t="s">
        <v>32</v>
      </c>
      <c r="J1115" s="16">
        <v>40.5</v>
      </c>
      <c r="K1115" s="16">
        <v>6.75</v>
      </c>
      <c r="L1115" s="17" t="s">
        <v>768</v>
      </c>
      <c r="M1115" s="163" t="str">
        <f>IFERROR(GETPIVOTDATA("Tot. Bottles",'- Ordine Aggregato -'!$A$1,"sku anker",A1115),"")</f>
        <v/>
      </c>
      <c r="N1115" s="18" t="s">
        <v>42</v>
      </c>
      <c r="O1115" s="19" t="str">
        <f t="shared" si="17"/>
        <v>Order online</v>
      </c>
      <c r="P1115" s="97" t="s">
        <v>68</v>
      </c>
      <c r="Q1115" s="13" t="s">
        <v>3670</v>
      </c>
      <c r="R1115" t="s">
        <v>3671</v>
      </c>
      <c r="S1115" s="20">
        <v>0</v>
      </c>
      <c r="T1115" s="21" t="s">
        <v>38</v>
      </c>
    </row>
    <row r="1116" spans="1:20" x14ac:dyDescent="0.35">
      <c r="A1116" s="96" t="s">
        <v>3672</v>
      </c>
      <c r="D1116" s="13" t="s">
        <v>3673</v>
      </c>
      <c r="E1116" s="13">
        <v>6</v>
      </c>
      <c r="F1116" s="14">
        <v>0.7</v>
      </c>
      <c r="G1116" s="13" t="s">
        <v>14873</v>
      </c>
      <c r="H1116" s="14">
        <v>10</v>
      </c>
      <c r="I1116" s="15" t="s">
        <v>32</v>
      </c>
      <c r="J1116" s="16">
        <v>40.5</v>
      </c>
      <c r="K1116" s="16">
        <v>6.75</v>
      </c>
      <c r="L1116" s="17" t="s">
        <v>768</v>
      </c>
      <c r="M1116" s="163" t="str">
        <f>IFERROR(GETPIVOTDATA("Tot. Bottles",'- Ordine Aggregato -'!$A$1,"sku anker",A1116),"")</f>
        <v/>
      </c>
      <c r="N1116" s="18" t="s">
        <v>42</v>
      </c>
      <c r="O1116" s="19" t="str">
        <f t="shared" si="17"/>
        <v>Order online</v>
      </c>
      <c r="P1116" s="97" t="s">
        <v>68</v>
      </c>
      <c r="Q1116" s="13" t="s">
        <v>3674</v>
      </c>
      <c r="R1116" t="s">
        <v>3675</v>
      </c>
      <c r="S1116" s="20">
        <v>0</v>
      </c>
      <c r="T1116" s="21" t="s">
        <v>38</v>
      </c>
    </row>
    <row r="1117" spans="1:20" x14ac:dyDescent="0.35">
      <c r="A1117" s="96" t="s">
        <v>3676</v>
      </c>
      <c r="D1117" s="13" t="s">
        <v>3677</v>
      </c>
      <c r="E1117" s="13">
        <v>6</v>
      </c>
      <c r="F1117" s="14">
        <v>0.7</v>
      </c>
      <c r="G1117" s="13" t="s">
        <v>14874</v>
      </c>
      <c r="H1117" s="14">
        <v>14.9</v>
      </c>
      <c r="I1117" s="15" t="s">
        <v>32</v>
      </c>
      <c r="J1117" s="16">
        <v>40.5</v>
      </c>
      <c r="K1117" s="16">
        <v>6.75</v>
      </c>
      <c r="L1117" s="17" t="s">
        <v>768</v>
      </c>
      <c r="M1117" s="163" t="str">
        <f>IFERROR(GETPIVOTDATA("Tot. Bottles",'- Ordine Aggregato -'!$A$1,"sku anker",A1117),"")</f>
        <v/>
      </c>
      <c r="N1117" s="18" t="s">
        <v>42</v>
      </c>
      <c r="O1117" s="19" t="str">
        <f t="shared" si="17"/>
        <v>Order online</v>
      </c>
      <c r="P1117" s="97" t="s">
        <v>68</v>
      </c>
      <c r="Q1117" s="13" t="s">
        <v>3678</v>
      </c>
      <c r="R1117" t="s">
        <v>3679</v>
      </c>
      <c r="S1117" s="20">
        <v>0</v>
      </c>
      <c r="T1117" s="21" t="s">
        <v>38</v>
      </c>
    </row>
    <row r="1118" spans="1:20" x14ac:dyDescent="0.35">
      <c r="A1118" s="96" t="s">
        <v>3680</v>
      </c>
      <c r="D1118" s="13" t="s">
        <v>3681</v>
      </c>
      <c r="E1118" s="13">
        <v>6</v>
      </c>
      <c r="F1118" s="14">
        <v>0.5</v>
      </c>
      <c r="G1118" s="13" t="s">
        <v>46</v>
      </c>
      <c r="H1118" s="14">
        <v>42</v>
      </c>
      <c r="I1118" s="15" t="s">
        <v>32</v>
      </c>
      <c r="J1118" s="16">
        <v>135</v>
      </c>
      <c r="K1118" s="16">
        <v>22.5</v>
      </c>
      <c r="L1118" s="17" t="s">
        <v>368</v>
      </c>
      <c r="M1118" s="163" t="str">
        <f>IFERROR(GETPIVOTDATA("Tot. Bottles",'- Ordine Aggregato -'!$A$1,"sku anker",A1118),"")</f>
        <v/>
      </c>
      <c r="N1118" s="18" t="s">
        <v>67</v>
      </c>
      <c r="O1118" s="19" t="str">
        <f t="shared" si="17"/>
        <v>Order online</v>
      </c>
      <c r="P1118" s="97" t="s">
        <v>614</v>
      </c>
      <c r="Q1118" s="13" t="s">
        <v>3682</v>
      </c>
      <c r="R1118" t="s">
        <v>3683</v>
      </c>
      <c r="S1118" s="20">
        <v>22.5</v>
      </c>
      <c r="T1118" s="21" t="s">
        <v>38</v>
      </c>
    </row>
    <row r="1119" spans="1:20" x14ac:dyDescent="0.35">
      <c r="A1119" s="13" t="s">
        <v>3684</v>
      </c>
      <c r="B1119" s="13"/>
      <c r="C1119" s="13"/>
      <c r="D1119" s="13" t="s">
        <v>3685</v>
      </c>
      <c r="E1119" s="13">
        <v>6</v>
      </c>
      <c r="F1119" s="14">
        <v>0.5</v>
      </c>
      <c r="G1119" s="13" t="s">
        <v>14874</v>
      </c>
      <c r="H1119" s="14">
        <v>40</v>
      </c>
      <c r="I1119" s="15" t="s">
        <v>32</v>
      </c>
      <c r="J1119" s="16">
        <v>151.5</v>
      </c>
      <c r="K1119" s="16">
        <v>25.25</v>
      </c>
      <c r="L1119" s="17" t="s">
        <v>368</v>
      </c>
      <c r="M1119" s="163" t="str">
        <f>IFERROR(GETPIVOTDATA("Tot. Bottles",'- Ordine Aggregato -'!$A$1,"sku anker",A1119),"")</f>
        <v/>
      </c>
      <c r="N1119" s="18" t="s">
        <v>34</v>
      </c>
      <c r="O1119" s="19" t="str">
        <f t="shared" si="17"/>
        <v>Order online</v>
      </c>
      <c r="P1119" s="97" t="s">
        <v>614</v>
      </c>
      <c r="Q1119" s="13" t="s">
        <v>3686</v>
      </c>
      <c r="R1119" t="s">
        <v>3687</v>
      </c>
      <c r="S1119" s="20">
        <v>0</v>
      </c>
      <c r="T1119" s="21" t="s">
        <v>38</v>
      </c>
    </row>
    <row r="1120" spans="1:20" x14ac:dyDescent="0.35">
      <c r="A1120" s="96" t="s">
        <v>3688</v>
      </c>
      <c r="B1120" s="96"/>
      <c r="C1120" s="96"/>
      <c r="D1120" s="13" t="s">
        <v>3689</v>
      </c>
      <c r="E1120" s="13">
        <v>6</v>
      </c>
      <c r="F1120" s="14">
        <v>0.5</v>
      </c>
      <c r="G1120" s="13" t="s">
        <v>14874</v>
      </c>
      <c r="H1120" s="14">
        <v>0</v>
      </c>
      <c r="I1120" s="15" t="s">
        <v>32</v>
      </c>
      <c r="J1120" s="16">
        <v>117</v>
      </c>
      <c r="K1120" s="16">
        <v>19.5</v>
      </c>
      <c r="L1120" s="17" t="s">
        <v>2503</v>
      </c>
      <c r="M1120" s="163" t="str">
        <f>IFERROR(GETPIVOTDATA("Tot. Bottles",'- Ordine Aggregato -'!$A$1,"sku anker",A1120),"")</f>
        <v/>
      </c>
      <c r="N1120" s="18" t="s">
        <v>42</v>
      </c>
      <c r="O1120" s="19" t="str">
        <f t="shared" si="17"/>
        <v>Order online</v>
      </c>
      <c r="P1120" s="97" t="s">
        <v>614</v>
      </c>
      <c r="Q1120" s="13" t="s">
        <v>3690</v>
      </c>
      <c r="R1120" t="s">
        <v>3691</v>
      </c>
      <c r="S1120" s="20">
        <v>0</v>
      </c>
      <c r="T1120" s="21" t="s">
        <v>38</v>
      </c>
    </row>
    <row r="1121" spans="1:20" x14ac:dyDescent="0.35">
      <c r="A1121" s="13" t="s">
        <v>3692</v>
      </c>
      <c r="B1121" s="13"/>
      <c r="C1121" s="13"/>
      <c r="D1121" s="13" t="s">
        <v>3693</v>
      </c>
      <c r="E1121" s="13">
        <v>6</v>
      </c>
      <c r="F1121" s="14">
        <v>0.5</v>
      </c>
      <c r="G1121" s="13" t="s">
        <v>14874</v>
      </c>
      <c r="H1121" s="14">
        <v>41</v>
      </c>
      <c r="I1121" s="15" t="s">
        <v>32</v>
      </c>
      <c r="J1121" s="16">
        <v>151.5</v>
      </c>
      <c r="K1121" s="16">
        <v>25.25</v>
      </c>
      <c r="L1121" s="17" t="s">
        <v>368</v>
      </c>
      <c r="M1121" s="163" t="str">
        <f>IFERROR(GETPIVOTDATA("Tot. Bottles",'- Ordine Aggregato -'!$A$1,"sku anker",A1121),"")</f>
        <v/>
      </c>
      <c r="N1121" s="18" t="s">
        <v>42</v>
      </c>
      <c r="O1121" s="19" t="str">
        <f t="shared" si="17"/>
        <v>Order online</v>
      </c>
      <c r="P1121" s="97" t="s">
        <v>614</v>
      </c>
      <c r="Q1121" s="13" t="s">
        <v>3694</v>
      </c>
      <c r="R1121" t="s">
        <v>3695</v>
      </c>
      <c r="S1121" s="20">
        <v>0</v>
      </c>
      <c r="T1121" s="21" t="s">
        <v>38</v>
      </c>
    </row>
    <row r="1122" spans="1:20" x14ac:dyDescent="0.35">
      <c r="A1122" s="96" t="s">
        <v>3696</v>
      </c>
      <c r="B1122" s="96"/>
      <c r="C1122" s="96"/>
      <c r="D1122" s="13" t="s">
        <v>3697</v>
      </c>
      <c r="E1122" s="13">
        <v>6</v>
      </c>
      <c r="F1122" s="14">
        <v>0.5</v>
      </c>
      <c r="G1122" s="13" t="s">
        <v>14874</v>
      </c>
      <c r="H1122" s="14">
        <v>40</v>
      </c>
      <c r="I1122" s="15" t="s">
        <v>32</v>
      </c>
      <c r="J1122" s="16">
        <v>130.5</v>
      </c>
      <c r="K1122" s="16">
        <v>21.75</v>
      </c>
      <c r="L1122" s="17" t="s">
        <v>368</v>
      </c>
      <c r="M1122" s="163" t="str">
        <f>IFERROR(GETPIVOTDATA("Tot. Bottles",'- Ordine Aggregato -'!$A$1,"sku anker",A1122),"")</f>
        <v/>
      </c>
      <c r="N1122" s="18" t="s">
        <v>67</v>
      </c>
      <c r="O1122" s="19" t="str">
        <f t="shared" si="17"/>
        <v>Order online</v>
      </c>
      <c r="P1122" s="97" t="s">
        <v>614</v>
      </c>
      <c r="Q1122" s="13" t="s">
        <v>3698</v>
      </c>
      <c r="R1122" t="s">
        <v>3699</v>
      </c>
      <c r="S1122" s="20">
        <v>21.75</v>
      </c>
      <c r="T1122" s="21" t="s">
        <v>38</v>
      </c>
    </row>
    <row r="1123" spans="1:20" x14ac:dyDescent="0.35">
      <c r="A1123" s="96" t="s">
        <v>3700</v>
      </c>
      <c r="B1123" s="96"/>
      <c r="C1123" s="96"/>
      <c r="D1123" s="13" t="s">
        <v>3701</v>
      </c>
      <c r="E1123" s="13">
        <v>6</v>
      </c>
      <c r="F1123" s="14">
        <v>0.75</v>
      </c>
      <c r="G1123" s="13" t="s">
        <v>14874</v>
      </c>
      <c r="H1123" s="14">
        <v>13</v>
      </c>
      <c r="I1123" s="15" t="s">
        <v>32</v>
      </c>
      <c r="J1123" s="16">
        <v>43.2</v>
      </c>
      <c r="K1123" s="16">
        <v>7.2</v>
      </c>
      <c r="L1123" s="17" t="s">
        <v>710</v>
      </c>
      <c r="M1123" s="163" t="str">
        <f>IFERROR(GETPIVOTDATA("Tot. Bottles",'- Ordine Aggregato -'!$A$1,"sku anker",A1123),"")</f>
        <v/>
      </c>
      <c r="N1123" s="18" t="s">
        <v>34</v>
      </c>
      <c r="O1123" s="19" t="str">
        <f t="shared" si="17"/>
        <v>Order online</v>
      </c>
      <c r="P1123" s="97" t="s">
        <v>355</v>
      </c>
      <c r="Q1123" s="13" t="s">
        <v>3702</v>
      </c>
      <c r="R1123" t="s">
        <v>3703</v>
      </c>
      <c r="S1123" s="20">
        <v>0</v>
      </c>
      <c r="T1123" s="21" t="s">
        <v>38</v>
      </c>
    </row>
    <row r="1124" spans="1:20" x14ac:dyDescent="0.35">
      <c r="A1124" s="96" t="s">
        <v>3704</v>
      </c>
      <c r="B1124" s="96"/>
      <c r="C1124" s="96"/>
      <c r="D1124" s="13" t="s">
        <v>3705</v>
      </c>
      <c r="E1124" s="13">
        <v>6</v>
      </c>
      <c r="F1124" s="14">
        <v>0.75</v>
      </c>
      <c r="G1124" s="13" t="s">
        <v>14874</v>
      </c>
      <c r="H1124" s="14">
        <v>14.5</v>
      </c>
      <c r="I1124" s="15" t="s">
        <v>32</v>
      </c>
      <c r="J1124" s="16">
        <v>41.7</v>
      </c>
      <c r="K1124" s="16">
        <v>6.95</v>
      </c>
      <c r="L1124" s="17" t="s">
        <v>710</v>
      </c>
      <c r="M1124" s="163" t="str">
        <f>IFERROR(GETPIVOTDATA("Tot. Bottles",'- Ordine Aggregato -'!$A$1,"sku anker",A1124),"")</f>
        <v/>
      </c>
      <c r="N1124" s="18" t="s">
        <v>42</v>
      </c>
      <c r="O1124" s="19" t="str">
        <f t="shared" si="17"/>
        <v>Order online</v>
      </c>
      <c r="P1124" s="97" t="s">
        <v>355</v>
      </c>
      <c r="Q1124" s="13" t="s">
        <v>3706</v>
      </c>
      <c r="R1124" t="s">
        <v>3707</v>
      </c>
      <c r="S1124" s="20">
        <v>0</v>
      </c>
      <c r="T1124" s="21" t="s">
        <v>38</v>
      </c>
    </row>
    <row r="1125" spans="1:20" x14ac:dyDescent="0.35">
      <c r="A1125" s="96" t="s">
        <v>3708</v>
      </c>
      <c r="D1125" s="13" t="s">
        <v>3709</v>
      </c>
      <c r="E1125" s="13">
        <v>6</v>
      </c>
      <c r="F1125" s="14">
        <v>0.75</v>
      </c>
      <c r="G1125" s="13" t="s">
        <v>14874</v>
      </c>
      <c r="H1125" s="14">
        <v>14.5</v>
      </c>
      <c r="I1125" s="15" t="s">
        <v>32</v>
      </c>
      <c r="J1125" s="16">
        <v>62.699999999999996</v>
      </c>
      <c r="K1125" s="16">
        <v>10.45</v>
      </c>
      <c r="L1125" s="17" t="s">
        <v>710</v>
      </c>
      <c r="M1125" s="163" t="str">
        <f>IFERROR(GETPIVOTDATA("Tot. Bottles",'- Ordine Aggregato -'!$A$1,"sku anker",A1125),"")</f>
        <v/>
      </c>
      <c r="N1125" s="18" t="s">
        <v>34</v>
      </c>
      <c r="O1125" s="19" t="str">
        <f t="shared" si="17"/>
        <v>Order online</v>
      </c>
      <c r="P1125" s="97" t="s">
        <v>355</v>
      </c>
      <c r="Q1125" s="13" t="s">
        <v>3706</v>
      </c>
      <c r="R1125" t="s">
        <v>3707</v>
      </c>
      <c r="S1125" s="20">
        <v>0</v>
      </c>
      <c r="T1125" s="21" t="s">
        <v>38</v>
      </c>
    </row>
    <row r="1126" spans="1:20" x14ac:dyDescent="0.35">
      <c r="A1126" s="13" t="s">
        <v>3710</v>
      </c>
      <c r="B1126" s="13"/>
      <c r="C1126" s="13"/>
      <c r="D1126" s="13" t="s">
        <v>3711</v>
      </c>
      <c r="E1126" s="13">
        <v>6</v>
      </c>
      <c r="F1126" s="14">
        <v>0.75</v>
      </c>
      <c r="G1126" s="13" t="s">
        <v>14874</v>
      </c>
      <c r="H1126" s="14">
        <v>13</v>
      </c>
      <c r="I1126" s="15" t="s">
        <v>32</v>
      </c>
      <c r="J1126" s="16">
        <v>43.2</v>
      </c>
      <c r="K1126" s="16">
        <v>7.2</v>
      </c>
      <c r="L1126" s="17" t="s">
        <v>704</v>
      </c>
      <c r="M1126" s="163" t="str">
        <f>IFERROR(GETPIVOTDATA("Tot. Bottles",'- Ordine Aggregato -'!$A$1,"sku anker",A1126),"")</f>
        <v/>
      </c>
      <c r="N1126" s="18" t="s">
        <v>42</v>
      </c>
      <c r="O1126" s="19" t="str">
        <f t="shared" si="17"/>
        <v>Order online</v>
      </c>
      <c r="P1126" s="97" t="s">
        <v>355</v>
      </c>
      <c r="Q1126" s="13" t="s">
        <v>3712</v>
      </c>
      <c r="R1126" t="s">
        <v>3713</v>
      </c>
      <c r="S1126" s="20">
        <v>0</v>
      </c>
      <c r="T1126" s="21" t="s">
        <v>38</v>
      </c>
    </row>
    <row r="1127" spans="1:20" x14ac:dyDescent="0.35">
      <c r="A1127" s="13" t="s">
        <v>15212</v>
      </c>
      <c r="B1127" s="13"/>
      <c r="C1127" s="13"/>
      <c r="D1127" s="13" t="s">
        <v>15213</v>
      </c>
      <c r="E1127" s="13">
        <v>6</v>
      </c>
      <c r="F1127" s="14">
        <v>0.75</v>
      </c>
      <c r="G1127" s="13" t="s">
        <v>14874</v>
      </c>
      <c r="H1127" s="14">
        <v>13</v>
      </c>
      <c r="I1127" s="15" t="s">
        <v>32</v>
      </c>
      <c r="J1127" s="16">
        <v>41.7</v>
      </c>
      <c r="K1127" s="16">
        <v>6.95</v>
      </c>
      <c r="L1127" s="17" t="s">
        <v>710</v>
      </c>
      <c r="M1127" s="163" t="str">
        <f>IFERROR(GETPIVOTDATA("Tot. Bottles",'- Ordine Aggregato -'!$A$1,"sku anker",A1127),"")</f>
        <v/>
      </c>
      <c r="N1127" s="18" t="s">
        <v>42</v>
      </c>
      <c r="O1127" s="19" t="str">
        <f t="shared" si="17"/>
        <v>Order online</v>
      </c>
      <c r="P1127" s="97" t="s">
        <v>355</v>
      </c>
      <c r="Q1127" s="13" t="s">
        <v>3712</v>
      </c>
      <c r="R1127" t="s">
        <v>3713</v>
      </c>
      <c r="S1127" s="20">
        <v>0</v>
      </c>
      <c r="T1127" s="21" t="s">
        <v>38</v>
      </c>
    </row>
    <row r="1128" spans="1:20" x14ac:dyDescent="0.35">
      <c r="A1128" s="13" t="s">
        <v>3714</v>
      </c>
      <c r="B1128" s="13"/>
      <c r="C1128" s="13"/>
      <c r="D1128" s="13" t="s">
        <v>3715</v>
      </c>
      <c r="E1128" s="13">
        <v>6</v>
      </c>
      <c r="F1128" s="14">
        <v>0.75</v>
      </c>
      <c r="G1128" s="13" t="s">
        <v>46</v>
      </c>
      <c r="H1128" s="14">
        <v>13</v>
      </c>
      <c r="I1128" s="15" t="s">
        <v>32</v>
      </c>
      <c r="J1128" s="16">
        <v>32.099999999999994</v>
      </c>
      <c r="K1128" s="16">
        <v>5.35</v>
      </c>
      <c r="L1128" s="17" t="s">
        <v>710</v>
      </c>
      <c r="M1128" s="163" t="str">
        <f>IFERROR(GETPIVOTDATA("Tot. Bottles",'- Ordine Aggregato -'!$A$1,"sku anker",A1128),"")</f>
        <v/>
      </c>
      <c r="N1128" s="18" t="s">
        <v>42</v>
      </c>
      <c r="O1128" s="19" t="str">
        <f t="shared" si="17"/>
        <v>Order online</v>
      </c>
      <c r="P1128" s="97" t="s">
        <v>355</v>
      </c>
      <c r="Q1128" s="13" t="s">
        <v>3716</v>
      </c>
      <c r="R1128" t="s">
        <v>3717</v>
      </c>
      <c r="S1128" s="20">
        <v>0</v>
      </c>
      <c r="T1128" s="21" t="s">
        <v>38</v>
      </c>
    </row>
    <row r="1129" spans="1:20" x14ac:dyDescent="0.35">
      <c r="A1129" s="13" t="s">
        <v>3718</v>
      </c>
      <c r="B1129" s="13"/>
      <c r="C1129" s="13"/>
      <c r="D1129" s="13" t="s">
        <v>3719</v>
      </c>
      <c r="E1129" s="13">
        <v>6</v>
      </c>
      <c r="F1129" s="14">
        <v>0.75</v>
      </c>
      <c r="G1129" s="13" t="s">
        <v>14874</v>
      </c>
      <c r="H1129" s="14">
        <v>14</v>
      </c>
      <c r="I1129" s="15" t="s">
        <v>32</v>
      </c>
      <c r="J1129" s="16">
        <v>109.19999999999999</v>
      </c>
      <c r="K1129" s="16">
        <v>18.2</v>
      </c>
      <c r="L1129" s="17" t="s">
        <v>710</v>
      </c>
      <c r="M1129" s="163" t="str">
        <f>IFERROR(GETPIVOTDATA("Tot. Bottles",'- Ordine Aggregato -'!$A$1,"sku anker",A1129),"")</f>
        <v/>
      </c>
      <c r="N1129" s="18" t="s">
        <v>42</v>
      </c>
      <c r="O1129" s="19" t="str">
        <f t="shared" si="17"/>
        <v>Order online</v>
      </c>
      <c r="P1129" s="97" t="s">
        <v>355</v>
      </c>
      <c r="Q1129" s="13" t="s">
        <v>3720</v>
      </c>
      <c r="R1129" t="s">
        <v>3721</v>
      </c>
      <c r="S1129" s="20">
        <v>0</v>
      </c>
      <c r="T1129" s="21" t="s">
        <v>38</v>
      </c>
    </row>
    <row r="1130" spans="1:20" x14ac:dyDescent="0.35">
      <c r="A1130" s="96" t="s">
        <v>3722</v>
      </c>
      <c r="D1130" s="13" t="s">
        <v>3723</v>
      </c>
      <c r="E1130" s="13">
        <v>6</v>
      </c>
      <c r="F1130" s="14">
        <v>0.75</v>
      </c>
      <c r="G1130" s="13" t="s">
        <v>14874</v>
      </c>
      <c r="H1130" s="14">
        <v>12</v>
      </c>
      <c r="I1130" s="15" t="s">
        <v>32</v>
      </c>
      <c r="J1130" s="16">
        <v>32.099999999999994</v>
      </c>
      <c r="K1130" s="16">
        <v>5.35</v>
      </c>
      <c r="L1130" s="17" t="s">
        <v>710</v>
      </c>
      <c r="M1130" s="163" t="str">
        <f>IFERROR(GETPIVOTDATA("Tot. Bottles",'- Ordine Aggregato -'!$A$1,"sku anker",A1130),"")</f>
        <v/>
      </c>
      <c r="N1130" s="18" t="s">
        <v>42</v>
      </c>
      <c r="O1130" s="19" t="str">
        <f t="shared" si="17"/>
        <v>Order online</v>
      </c>
      <c r="P1130" s="97" t="s">
        <v>355</v>
      </c>
      <c r="Q1130" s="13" t="s">
        <v>3724</v>
      </c>
      <c r="R1130" t="s">
        <v>3725</v>
      </c>
      <c r="S1130" s="20">
        <v>0</v>
      </c>
      <c r="T1130" s="21" t="s">
        <v>38</v>
      </c>
    </row>
    <row r="1131" spans="1:20" x14ac:dyDescent="0.35">
      <c r="A1131" s="96" t="s">
        <v>3726</v>
      </c>
      <c r="B1131" s="96"/>
      <c r="C1131" s="96"/>
      <c r="D1131" s="13" t="s">
        <v>3727</v>
      </c>
      <c r="E1131" s="13">
        <v>6</v>
      </c>
      <c r="F1131" s="14">
        <v>0.75</v>
      </c>
      <c r="G1131" s="13" t="s">
        <v>14874</v>
      </c>
      <c r="H1131" s="14">
        <v>13.5</v>
      </c>
      <c r="I1131" s="15" t="s">
        <v>32</v>
      </c>
      <c r="J1131" s="16">
        <v>93.6</v>
      </c>
      <c r="K1131" s="16">
        <v>15.6</v>
      </c>
      <c r="L1131" s="17" t="s">
        <v>710</v>
      </c>
      <c r="M1131" s="163" t="str">
        <f>IFERROR(GETPIVOTDATA("Tot. Bottles",'- Ordine Aggregato -'!$A$1,"sku anker",A1131),"")</f>
        <v/>
      </c>
      <c r="N1131" s="18" t="s">
        <v>42</v>
      </c>
      <c r="O1131" s="19" t="str">
        <f t="shared" si="17"/>
        <v>Order online</v>
      </c>
      <c r="P1131" s="97" t="s">
        <v>355</v>
      </c>
      <c r="Q1131" s="13" t="s">
        <v>3728</v>
      </c>
      <c r="R1131" t="s">
        <v>3729</v>
      </c>
      <c r="S1131" s="20">
        <v>0</v>
      </c>
      <c r="T1131" s="21" t="s">
        <v>38</v>
      </c>
    </row>
    <row r="1132" spans="1:20" x14ac:dyDescent="0.35">
      <c r="A1132" s="96" t="s">
        <v>3730</v>
      </c>
      <c r="D1132" s="13" t="s">
        <v>3731</v>
      </c>
      <c r="E1132" s="13">
        <v>6</v>
      </c>
      <c r="F1132" s="14">
        <v>0.75</v>
      </c>
      <c r="G1132" s="13" t="s">
        <v>46</v>
      </c>
      <c r="H1132" s="14">
        <v>12</v>
      </c>
      <c r="I1132" s="15" t="s">
        <v>32</v>
      </c>
      <c r="J1132" s="16">
        <v>32.099999999999994</v>
      </c>
      <c r="K1132" s="16">
        <v>5.35</v>
      </c>
      <c r="L1132" s="17" t="s">
        <v>704</v>
      </c>
      <c r="M1132" s="163" t="str">
        <f>IFERROR(GETPIVOTDATA("Tot. Bottles",'- Ordine Aggregato -'!$A$1,"sku anker",A1132),"")</f>
        <v/>
      </c>
      <c r="N1132" s="18" t="s">
        <v>42</v>
      </c>
      <c r="O1132" s="19" t="str">
        <f t="shared" si="17"/>
        <v>Order online</v>
      </c>
      <c r="P1132" s="97" t="s">
        <v>355</v>
      </c>
      <c r="Q1132" s="13" t="s">
        <v>3732</v>
      </c>
      <c r="R1132" t="s">
        <v>3733</v>
      </c>
      <c r="S1132" s="20">
        <v>0</v>
      </c>
      <c r="T1132" s="21" t="s">
        <v>38</v>
      </c>
    </row>
    <row r="1133" spans="1:20" x14ac:dyDescent="0.35">
      <c r="A1133" s="13" t="s">
        <v>3736</v>
      </c>
      <c r="B1133" s="13"/>
      <c r="C1133" s="13"/>
      <c r="D1133" s="13" t="s">
        <v>3737</v>
      </c>
      <c r="E1133" s="13">
        <v>6</v>
      </c>
      <c r="F1133" s="14">
        <v>0.75</v>
      </c>
      <c r="G1133" s="13" t="s">
        <v>14874</v>
      </c>
      <c r="H1133" s="14">
        <v>13.5</v>
      </c>
      <c r="I1133" s="15" t="s">
        <v>32</v>
      </c>
      <c r="J1133" s="16">
        <v>31.200000000000003</v>
      </c>
      <c r="K1133" s="16">
        <v>5.2</v>
      </c>
      <c r="L1133" s="17" t="s">
        <v>710</v>
      </c>
      <c r="M1133" s="163" t="str">
        <f>IFERROR(GETPIVOTDATA("Tot. Bottles",'- Ordine Aggregato -'!$A$1,"sku anker",A1133),"")</f>
        <v/>
      </c>
      <c r="N1133" s="18" t="s">
        <v>34</v>
      </c>
      <c r="O1133" s="19" t="str">
        <f t="shared" si="17"/>
        <v>Order online</v>
      </c>
      <c r="P1133" s="97" t="s">
        <v>355</v>
      </c>
      <c r="Q1133" s="13" t="s">
        <v>3734</v>
      </c>
      <c r="R1133" t="s">
        <v>3735</v>
      </c>
      <c r="S1133" s="20">
        <v>0</v>
      </c>
      <c r="T1133" s="21" t="s">
        <v>38</v>
      </c>
    </row>
    <row r="1134" spans="1:20" x14ac:dyDescent="0.35">
      <c r="A1134" s="96" t="s">
        <v>3738</v>
      </c>
      <c r="B1134" s="96"/>
      <c r="C1134" s="96"/>
      <c r="D1134" s="13" t="s">
        <v>15214</v>
      </c>
      <c r="E1134" s="13">
        <v>6</v>
      </c>
      <c r="F1134" s="14">
        <v>0.7</v>
      </c>
      <c r="G1134" s="13" t="s">
        <v>14874</v>
      </c>
      <c r="H1134" s="14">
        <v>40</v>
      </c>
      <c r="I1134" s="15" t="s">
        <v>32</v>
      </c>
      <c r="J1134" s="16">
        <v>39</v>
      </c>
      <c r="K1134" s="16">
        <v>6.5</v>
      </c>
      <c r="L1134" s="17" t="s">
        <v>2338</v>
      </c>
      <c r="M1134" s="163" t="str">
        <f>IFERROR(GETPIVOTDATA("Tot. Bottles",'- Ordine Aggregato -'!$A$1,"sku anker",A1134),"")</f>
        <v/>
      </c>
      <c r="N1134" s="18" t="s">
        <v>34</v>
      </c>
      <c r="O1134" s="19" t="str">
        <f t="shared" si="17"/>
        <v>Order online</v>
      </c>
      <c r="P1134" s="97" t="s">
        <v>225</v>
      </c>
      <c r="Q1134" s="13" t="s">
        <v>3739</v>
      </c>
      <c r="R1134" t="s">
        <v>42</v>
      </c>
      <c r="S1134" s="20">
        <v>0</v>
      </c>
      <c r="T1134" s="21" t="s">
        <v>38</v>
      </c>
    </row>
    <row r="1135" spans="1:20" x14ac:dyDescent="0.35">
      <c r="A1135" s="96" t="s">
        <v>3740</v>
      </c>
      <c r="B1135" s="96"/>
      <c r="C1135" s="96"/>
      <c r="D1135" s="13" t="s">
        <v>3741</v>
      </c>
      <c r="E1135" s="13">
        <v>6</v>
      </c>
      <c r="F1135" s="14">
        <v>0.7</v>
      </c>
      <c r="G1135" s="13" t="s">
        <v>14874</v>
      </c>
      <c r="H1135" s="14">
        <v>40</v>
      </c>
      <c r="I1135" s="15" t="s">
        <v>32</v>
      </c>
      <c r="J1135" s="16">
        <v>73.5</v>
      </c>
      <c r="K1135" s="16">
        <v>12.25</v>
      </c>
      <c r="L1135" s="17" t="s">
        <v>2338</v>
      </c>
      <c r="M1135" s="163" t="str">
        <f>IFERROR(GETPIVOTDATA("Tot. Bottles",'- Ordine Aggregato -'!$A$1,"sku anker",A1135),"")</f>
        <v/>
      </c>
      <c r="N1135" s="18" t="s">
        <v>42</v>
      </c>
      <c r="O1135" s="19" t="str">
        <f t="shared" si="17"/>
        <v>Order online</v>
      </c>
      <c r="P1135" s="97" t="s">
        <v>225</v>
      </c>
      <c r="Q1135" s="13" t="s">
        <v>3742</v>
      </c>
      <c r="R1135" t="s">
        <v>42</v>
      </c>
      <c r="S1135" s="20">
        <v>0</v>
      </c>
      <c r="T1135" s="21" t="s">
        <v>38</v>
      </c>
    </row>
    <row r="1136" spans="1:20" x14ac:dyDescent="0.35">
      <c r="A1136" s="96" t="s">
        <v>3744</v>
      </c>
      <c r="D1136" s="13" t="s">
        <v>3745</v>
      </c>
      <c r="E1136" s="13">
        <v>6</v>
      </c>
      <c r="F1136" s="14">
        <v>0.7</v>
      </c>
      <c r="G1136" s="13" t="s">
        <v>14874</v>
      </c>
      <c r="H1136" s="14">
        <v>40</v>
      </c>
      <c r="I1136" s="15" t="s">
        <v>32</v>
      </c>
      <c r="J1136" s="16">
        <v>129</v>
      </c>
      <c r="K1136" s="16">
        <v>21.5</v>
      </c>
      <c r="L1136" s="17" t="s">
        <v>2338</v>
      </c>
      <c r="M1136" s="163" t="str">
        <f>IFERROR(GETPIVOTDATA("Tot. Bottles",'- Ordine Aggregato -'!$A$1,"sku anker",A1136),"")</f>
        <v/>
      </c>
      <c r="N1136" s="18" t="s">
        <v>42</v>
      </c>
      <c r="O1136" s="19" t="str">
        <f t="shared" si="17"/>
        <v>Order online</v>
      </c>
      <c r="P1136" s="97" t="s">
        <v>225</v>
      </c>
      <c r="Q1136" s="13" t="s">
        <v>3743</v>
      </c>
      <c r="R1136" t="s">
        <v>42</v>
      </c>
      <c r="S1136" s="20">
        <v>0</v>
      </c>
      <c r="T1136" s="21" t="s">
        <v>38</v>
      </c>
    </row>
    <row r="1137" spans="1:20" x14ac:dyDescent="0.35">
      <c r="A1137" s="96" t="s">
        <v>3746</v>
      </c>
      <c r="B1137" s="96"/>
      <c r="C1137" s="96"/>
      <c r="D1137" s="13" t="s">
        <v>3747</v>
      </c>
      <c r="E1137" s="13">
        <v>24</v>
      </c>
      <c r="F1137" s="14">
        <v>0.33</v>
      </c>
      <c r="G1137" s="13" t="s">
        <v>46</v>
      </c>
      <c r="H1137" s="14">
        <v>4.5</v>
      </c>
      <c r="I1137" s="15" t="s">
        <v>32</v>
      </c>
      <c r="J1137" s="16">
        <v>15.600000000000001</v>
      </c>
      <c r="K1137" s="16">
        <v>0.65</v>
      </c>
      <c r="L1137" s="17" t="s">
        <v>1498</v>
      </c>
      <c r="M1137" s="163" t="str">
        <f>IFERROR(GETPIVOTDATA("Tot. Bottles",'- Ordine Aggregato -'!$A$1,"sku anker",A1137),"")</f>
        <v/>
      </c>
      <c r="N1137" s="18" t="s">
        <v>42</v>
      </c>
      <c r="O1137" s="19" t="str">
        <f t="shared" si="17"/>
        <v>Order online</v>
      </c>
      <c r="P1137" s="97" t="s">
        <v>43</v>
      </c>
      <c r="Q1137" s="13" t="s">
        <v>3748</v>
      </c>
      <c r="R1137" t="s">
        <v>3749</v>
      </c>
      <c r="S1137" s="20">
        <v>0</v>
      </c>
      <c r="T1137" s="21" t="s">
        <v>38</v>
      </c>
    </row>
    <row r="1138" spans="1:20" x14ac:dyDescent="0.35">
      <c r="A1138" s="96" t="s">
        <v>3750</v>
      </c>
      <c r="B1138" s="96"/>
      <c r="C1138" s="96"/>
      <c r="D1138" s="13" t="s">
        <v>3747</v>
      </c>
      <c r="E1138" s="13">
        <v>24</v>
      </c>
      <c r="F1138" s="14">
        <v>355</v>
      </c>
      <c r="G1138" s="13" t="s">
        <v>767</v>
      </c>
      <c r="H1138" s="14">
        <v>4.5</v>
      </c>
      <c r="I1138" s="15" t="s">
        <v>32</v>
      </c>
      <c r="J1138" s="16">
        <v>16.559999999999999</v>
      </c>
      <c r="K1138" s="16">
        <v>0.69</v>
      </c>
      <c r="L1138" s="17" t="s">
        <v>1498</v>
      </c>
      <c r="M1138" s="163" t="str">
        <f>IFERROR(GETPIVOTDATA("Tot. Bottles",'- Ordine Aggregato -'!$A$1,"sku anker",A1138),"")</f>
        <v/>
      </c>
      <c r="N1138" s="18" t="s">
        <v>42</v>
      </c>
      <c r="O1138" s="19" t="str">
        <f t="shared" si="17"/>
        <v>Order online</v>
      </c>
      <c r="P1138" s="97" t="s">
        <v>43</v>
      </c>
      <c r="Q1138" s="13" t="s">
        <v>3751</v>
      </c>
      <c r="R1138" t="s">
        <v>3752</v>
      </c>
      <c r="S1138" s="20">
        <v>0</v>
      </c>
      <c r="T1138" s="21" t="s">
        <v>38</v>
      </c>
    </row>
    <row r="1139" spans="1:20" x14ac:dyDescent="0.35">
      <c r="A1139" s="96" t="s">
        <v>3756</v>
      </c>
      <c r="B1139" s="96"/>
      <c r="C1139" s="96"/>
      <c r="D1139" s="13" t="s">
        <v>3747</v>
      </c>
      <c r="E1139" s="13">
        <v>24</v>
      </c>
      <c r="F1139" s="14">
        <v>355</v>
      </c>
      <c r="G1139" s="13" t="s">
        <v>767</v>
      </c>
      <c r="H1139" s="14">
        <v>4.5</v>
      </c>
      <c r="I1139" s="15" t="s">
        <v>32</v>
      </c>
      <c r="J1139" s="16">
        <v>16.559999999999999</v>
      </c>
      <c r="K1139" s="16">
        <v>0.69</v>
      </c>
      <c r="L1139" s="17" t="s">
        <v>1498</v>
      </c>
      <c r="M1139" s="163" t="str">
        <f>IFERROR(GETPIVOTDATA("Tot. Bottles",'- Ordine Aggregato -'!$A$1,"sku anker",A1139),"")</f>
        <v/>
      </c>
      <c r="N1139" s="18" t="s">
        <v>42</v>
      </c>
      <c r="O1139" s="19" t="str">
        <f t="shared" si="17"/>
        <v>Order online</v>
      </c>
      <c r="P1139" s="97" t="s">
        <v>43</v>
      </c>
      <c r="Q1139" s="13" t="s">
        <v>3753</v>
      </c>
      <c r="R1139" t="s">
        <v>3754</v>
      </c>
      <c r="S1139" s="20">
        <v>0</v>
      </c>
      <c r="T1139" s="21" t="s">
        <v>38</v>
      </c>
    </row>
    <row r="1140" spans="1:20" x14ac:dyDescent="0.35">
      <c r="A1140" s="13" t="s">
        <v>3757</v>
      </c>
      <c r="B1140" s="13"/>
      <c r="C1140" s="13"/>
      <c r="D1140" s="13" t="s">
        <v>3747</v>
      </c>
      <c r="E1140" s="13">
        <v>24</v>
      </c>
      <c r="F1140" s="14">
        <v>355</v>
      </c>
      <c r="G1140" s="13" t="s">
        <v>767</v>
      </c>
      <c r="H1140" s="14">
        <v>4.5</v>
      </c>
      <c r="I1140" s="15" t="s">
        <v>32</v>
      </c>
      <c r="J1140" s="16">
        <v>16.559999999999999</v>
      </c>
      <c r="K1140" s="16">
        <v>0.69</v>
      </c>
      <c r="L1140" s="17" t="s">
        <v>1498</v>
      </c>
      <c r="M1140" s="163" t="str">
        <f>IFERROR(GETPIVOTDATA("Tot. Bottles",'- Ordine Aggregato -'!$A$1,"sku anker",A1140),"")</f>
        <v/>
      </c>
      <c r="N1140" s="18" t="s">
        <v>42</v>
      </c>
      <c r="O1140" s="19" t="str">
        <f t="shared" si="17"/>
        <v>Order online</v>
      </c>
      <c r="P1140" s="97" t="s">
        <v>43</v>
      </c>
      <c r="Q1140" s="13" t="s">
        <v>3758</v>
      </c>
      <c r="R1140" t="s">
        <v>3759</v>
      </c>
      <c r="S1140" s="20">
        <v>0</v>
      </c>
      <c r="T1140" s="21" t="s">
        <v>38</v>
      </c>
    </row>
    <row r="1141" spans="1:20" x14ac:dyDescent="0.35">
      <c r="A1141" s="96" t="s">
        <v>3760</v>
      </c>
      <c r="D1141" s="13" t="s">
        <v>3747</v>
      </c>
      <c r="E1141" s="13">
        <v>24</v>
      </c>
      <c r="F1141" s="14">
        <v>355</v>
      </c>
      <c r="G1141" s="13" t="s">
        <v>767</v>
      </c>
      <c r="H1141" s="14">
        <v>4.5</v>
      </c>
      <c r="I1141" s="15" t="s">
        <v>32</v>
      </c>
      <c r="J1141" s="16">
        <v>16.559999999999999</v>
      </c>
      <c r="K1141" s="16">
        <v>0.69</v>
      </c>
      <c r="L1141" s="17" t="s">
        <v>1498</v>
      </c>
      <c r="M1141" s="163" t="str">
        <f>IFERROR(GETPIVOTDATA("Tot. Bottles",'- Ordine Aggregato -'!$A$1,"sku anker",A1141),"")</f>
        <v/>
      </c>
      <c r="N1141" s="18" t="s">
        <v>34</v>
      </c>
      <c r="O1141" s="19" t="str">
        <f t="shared" si="17"/>
        <v>Order online</v>
      </c>
      <c r="P1141" s="97" t="s">
        <v>43</v>
      </c>
      <c r="Q1141" s="13" t="s">
        <v>3751</v>
      </c>
      <c r="R1141" t="s">
        <v>3761</v>
      </c>
      <c r="S1141" s="20">
        <v>0</v>
      </c>
      <c r="T1141" s="21" t="s">
        <v>38</v>
      </c>
    </row>
    <row r="1142" spans="1:20" x14ac:dyDescent="0.35">
      <c r="A1142" s="96" t="s">
        <v>3762</v>
      </c>
      <c r="B1142" s="96"/>
      <c r="C1142" s="96"/>
      <c r="D1142" s="13" t="s">
        <v>3763</v>
      </c>
      <c r="E1142" s="13">
        <v>6</v>
      </c>
      <c r="F1142" s="14">
        <v>0.7</v>
      </c>
      <c r="G1142" s="13" t="s">
        <v>31</v>
      </c>
      <c r="H1142" s="14">
        <v>38</v>
      </c>
      <c r="I1142" s="15" t="s">
        <v>32</v>
      </c>
      <c r="J1142" s="16">
        <v>132</v>
      </c>
      <c r="K1142" s="16">
        <v>22</v>
      </c>
      <c r="L1142" s="17" t="s">
        <v>41</v>
      </c>
      <c r="M1142" s="163" t="str">
        <f>IFERROR(GETPIVOTDATA("Tot. Bottles",'- Ordine Aggregato -'!$A$1,"sku anker",A1142),"")</f>
        <v/>
      </c>
      <c r="N1142" s="18" t="s">
        <v>34</v>
      </c>
      <c r="O1142" s="19" t="str">
        <f t="shared" si="17"/>
        <v>Order online</v>
      </c>
      <c r="P1142" s="97" t="s">
        <v>43</v>
      </c>
      <c r="Q1142" s="13" t="s">
        <v>3764</v>
      </c>
      <c r="R1142" t="s">
        <v>3765</v>
      </c>
      <c r="S1142" s="20">
        <v>0</v>
      </c>
      <c r="T1142" s="21" t="s">
        <v>38</v>
      </c>
    </row>
    <row r="1143" spans="1:20" x14ac:dyDescent="0.35">
      <c r="A1143" s="96" t="s">
        <v>3766</v>
      </c>
      <c r="B1143" s="96"/>
      <c r="C1143" s="96"/>
      <c r="D1143" s="13" t="s">
        <v>3767</v>
      </c>
      <c r="E1143" s="13">
        <v>6</v>
      </c>
      <c r="F1143" s="14">
        <v>0.7</v>
      </c>
      <c r="G1143" s="13" t="s">
        <v>14874</v>
      </c>
      <c r="H1143" s="14">
        <v>38</v>
      </c>
      <c r="I1143" s="15" t="s">
        <v>32</v>
      </c>
      <c r="J1143" s="16">
        <v>93.9</v>
      </c>
      <c r="K1143" s="16">
        <v>15.65</v>
      </c>
      <c r="L1143" s="17" t="s">
        <v>41</v>
      </c>
      <c r="M1143" s="163" t="str">
        <f>IFERROR(GETPIVOTDATA("Tot. Bottles",'- Ordine Aggregato -'!$A$1,"sku anker",A1143),"")</f>
        <v/>
      </c>
      <c r="N1143" s="18" t="s">
        <v>42</v>
      </c>
      <c r="O1143" s="19" t="str">
        <f t="shared" si="17"/>
        <v>Order online</v>
      </c>
      <c r="P1143" s="97" t="s">
        <v>43</v>
      </c>
      <c r="Q1143" s="13" t="s">
        <v>3768</v>
      </c>
      <c r="R1143" t="s">
        <v>3769</v>
      </c>
      <c r="S1143" s="20">
        <v>0</v>
      </c>
      <c r="T1143" s="21" t="s">
        <v>38</v>
      </c>
    </row>
    <row r="1144" spans="1:20" x14ac:dyDescent="0.35">
      <c r="A1144" s="96" t="s">
        <v>3770</v>
      </c>
      <c r="B1144" s="96"/>
      <c r="C1144" s="96"/>
      <c r="D1144" s="13" t="s">
        <v>3771</v>
      </c>
      <c r="E1144" s="13">
        <v>6</v>
      </c>
      <c r="F1144" s="14">
        <v>0.7</v>
      </c>
      <c r="G1144" s="13" t="s">
        <v>31</v>
      </c>
      <c r="H1144" s="14">
        <v>38</v>
      </c>
      <c r="I1144" s="15" t="s">
        <v>32</v>
      </c>
      <c r="J1144" s="16">
        <v>105</v>
      </c>
      <c r="K1144" s="16">
        <v>17.5</v>
      </c>
      <c r="L1144" s="17" t="s">
        <v>41</v>
      </c>
      <c r="M1144" s="163" t="str">
        <f>IFERROR(GETPIVOTDATA("Tot. Bottles",'- Ordine Aggregato -'!$A$1,"sku anker",A1144),"")</f>
        <v/>
      </c>
      <c r="N1144" s="18" t="s">
        <v>42</v>
      </c>
      <c r="O1144" s="19" t="str">
        <f t="shared" si="17"/>
        <v>Order online</v>
      </c>
      <c r="P1144" s="97" t="s">
        <v>43</v>
      </c>
      <c r="Q1144" s="13" t="s">
        <v>3772</v>
      </c>
      <c r="R1144" t="s">
        <v>3773</v>
      </c>
      <c r="S1144" s="20">
        <v>0</v>
      </c>
      <c r="T1144" s="21" t="s">
        <v>38</v>
      </c>
    </row>
    <row r="1145" spans="1:20" x14ac:dyDescent="0.35">
      <c r="A1145" s="13" t="s">
        <v>15215</v>
      </c>
      <c r="B1145" s="13"/>
      <c r="C1145" s="13"/>
      <c r="D1145" s="13" t="s">
        <v>15216</v>
      </c>
      <c r="E1145" s="13">
        <v>6</v>
      </c>
      <c r="F1145" s="14">
        <v>0.75</v>
      </c>
      <c r="G1145" s="13" t="s">
        <v>14874</v>
      </c>
      <c r="H1145" s="14">
        <v>11</v>
      </c>
      <c r="I1145" s="15" t="s">
        <v>32</v>
      </c>
      <c r="J1145" s="16">
        <v>35.099999999999994</v>
      </c>
      <c r="K1145" s="16">
        <v>5.85</v>
      </c>
      <c r="L1145" s="17" t="s">
        <v>960</v>
      </c>
      <c r="M1145" s="163" t="str">
        <f>IFERROR(GETPIVOTDATA("Tot. Bottles",'- Ordine Aggregato -'!$A$1,"sku anker",A1145),"")</f>
        <v/>
      </c>
      <c r="N1145" s="18" t="s">
        <v>34</v>
      </c>
      <c r="O1145" s="19" t="str">
        <f t="shared" si="17"/>
        <v>Order online</v>
      </c>
      <c r="P1145" s="97" t="s">
        <v>355</v>
      </c>
      <c r="Q1145" s="13" t="s">
        <v>15217</v>
      </c>
      <c r="R1145" t="s">
        <v>15218</v>
      </c>
      <c r="S1145" s="20">
        <v>0</v>
      </c>
      <c r="T1145" s="21" t="s">
        <v>38</v>
      </c>
    </row>
    <row r="1146" spans="1:20" x14ac:dyDescent="0.35">
      <c r="A1146" s="96" t="s">
        <v>3774</v>
      </c>
      <c r="D1146" s="13" t="s">
        <v>3775</v>
      </c>
      <c r="E1146" s="13">
        <v>6</v>
      </c>
      <c r="F1146" s="14">
        <v>0.7</v>
      </c>
      <c r="G1146" s="13" t="s">
        <v>46</v>
      </c>
      <c r="H1146" s="14">
        <v>40</v>
      </c>
      <c r="I1146" s="15" t="s">
        <v>32</v>
      </c>
      <c r="J1146" s="16">
        <v>147</v>
      </c>
      <c r="K1146" s="16">
        <v>24.5</v>
      </c>
      <c r="L1146" s="17" t="s">
        <v>104</v>
      </c>
      <c r="M1146" s="163" t="str">
        <f>IFERROR(GETPIVOTDATA("Tot. Bottles",'- Ordine Aggregato -'!$A$1,"sku anker",A1146),"")</f>
        <v/>
      </c>
      <c r="N1146" s="18" t="s">
        <v>42</v>
      </c>
      <c r="O1146" s="19" t="str">
        <f t="shared" si="17"/>
        <v>Order online</v>
      </c>
      <c r="P1146" s="97" t="s">
        <v>773</v>
      </c>
      <c r="Q1146" s="13" t="s">
        <v>3776</v>
      </c>
      <c r="R1146" t="s">
        <v>3777</v>
      </c>
      <c r="S1146" s="20">
        <v>0</v>
      </c>
      <c r="T1146" s="21" t="s">
        <v>38</v>
      </c>
    </row>
    <row r="1147" spans="1:20" x14ac:dyDescent="0.35">
      <c r="A1147" s="96" t="s">
        <v>3778</v>
      </c>
      <c r="B1147" s="96"/>
      <c r="C1147" s="96"/>
      <c r="D1147" s="13" t="s">
        <v>3779</v>
      </c>
      <c r="E1147" s="13">
        <v>6</v>
      </c>
      <c r="F1147" s="14">
        <v>0.7</v>
      </c>
      <c r="G1147" s="13" t="s">
        <v>46</v>
      </c>
      <c r="H1147" s="14">
        <v>40</v>
      </c>
      <c r="I1147" s="15" t="s">
        <v>32</v>
      </c>
      <c r="J1147" s="16">
        <v>234</v>
      </c>
      <c r="K1147" s="16">
        <v>39</v>
      </c>
      <c r="L1147" s="17" t="s">
        <v>104</v>
      </c>
      <c r="M1147" s="163" t="str">
        <f>IFERROR(GETPIVOTDATA("Tot. Bottles",'- Ordine Aggregato -'!$A$1,"sku anker",A1147),"")</f>
        <v/>
      </c>
      <c r="N1147" s="18" t="s">
        <v>34</v>
      </c>
      <c r="O1147" s="19" t="str">
        <f t="shared" si="17"/>
        <v>Order online</v>
      </c>
      <c r="P1147" s="97" t="s">
        <v>773</v>
      </c>
      <c r="Q1147" s="13" t="s">
        <v>3780</v>
      </c>
      <c r="R1147" t="s">
        <v>3781</v>
      </c>
      <c r="S1147" s="20">
        <v>0</v>
      </c>
      <c r="T1147" s="21" t="s">
        <v>38</v>
      </c>
    </row>
    <row r="1148" spans="1:20" x14ac:dyDescent="0.35">
      <c r="A1148" s="13" t="s">
        <v>3782</v>
      </c>
      <c r="B1148" s="13"/>
      <c r="C1148" s="13"/>
      <c r="D1148" s="13" t="s">
        <v>3783</v>
      </c>
      <c r="E1148" s="13">
        <v>6</v>
      </c>
      <c r="F1148" s="14">
        <v>0.7</v>
      </c>
      <c r="G1148" s="13" t="s">
        <v>46</v>
      </c>
      <c r="H1148" s="14">
        <v>46.2</v>
      </c>
      <c r="I1148" s="15" t="s">
        <v>32</v>
      </c>
      <c r="J1148" s="16">
        <v>345</v>
      </c>
      <c r="K1148" s="16">
        <v>57.5</v>
      </c>
      <c r="L1148" s="17" t="s">
        <v>104</v>
      </c>
      <c r="M1148" s="163" t="str">
        <f>IFERROR(GETPIVOTDATA("Tot. Bottles",'- Ordine Aggregato -'!$A$1,"sku anker",A1148),"")</f>
        <v/>
      </c>
      <c r="N1148" s="18" t="s">
        <v>67</v>
      </c>
      <c r="O1148" s="19" t="str">
        <f t="shared" si="17"/>
        <v>Order online</v>
      </c>
      <c r="P1148" s="97" t="s">
        <v>773</v>
      </c>
      <c r="Q1148" s="13" t="s">
        <v>3784</v>
      </c>
      <c r="R1148" t="s">
        <v>3785</v>
      </c>
      <c r="S1148" s="20">
        <v>57.5</v>
      </c>
      <c r="T1148" s="21" t="s">
        <v>38</v>
      </c>
    </row>
    <row r="1149" spans="1:20" x14ac:dyDescent="0.35">
      <c r="A1149" s="96" t="s">
        <v>3786</v>
      </c>
      <c r="D1149" s="13" t="s">
        <v>3787</v>
      </c>
      <c r="E1149" s="13">
        <v>6</v>
      </c>
      <c r="F1149" s="14">
        <v>0.7</v>
      </c>
      <c r="G1149" s="13" t="s">
        <v>46</v>
      </c>
      <c r="H1149" s="14">
        <v>50.6</v>
      </c>
      <c r="I1149" s="15" t="s">
        <v>32</v>
      </c>
      <c r="J1149" s="16">
        <v>330</v>
      </c>
      <c r="K1149" s="16">
        <v>55</v>
      </c>
      <c r="L1149" s="17" t="s">
        <v>104</v>
      </c>
      <c r="M1149" s="163" t="str">
        <f>IFERROR(GETPIVOTDATA("Tot. Bottles",'- Ordine Aggregato -'!$A$1,"sku anker",A1149),"")</f>
        <v/>
      </c>
      <c r="N1149" s="18" t="s">
        <v>67</v>
      </c>
      <c r="O1149" s="19" t="str">
        <f t="shared" si="17"/>
        <v>Order online</v>
      </c>
      <c r="P1149" s="97" t="s">
        <v>773</v>
      </c>
      <c r="Q1149" s="13" t="s">
        <v>3788</v>
      </c>
      <c r="R1149" t="s">
        <v>3785</v>
      </c>
      <c r="S1149" s="20">
        <v>55</v>
      </c>
      <c r="T1149" s="21" t="s">
        <v>38</v>
      </c>
    </row>
    <row r="1150" spans="1:20" x14ac:dyDescent="0.35">
      <c r="A1150" s="96" t="s">
        <v>3789</v>
      </c>
      <c r="D1150" s="13" t="s">
        <v>14262</v>
      </c>
      <c r="E1150" s="13">
        <v>6</v>
      </c>
      <c r="F1150" s="14">
        <v>0.7</v>
      </c>
      <c r="G1150" s="13" t="s">
        <v>46</v>
      </c>
      <c r="H1150" s="14">
        <v>40</v>
      </c>
      <c r="I1150" s="15" t="s">
        <v>32</v>
      </c>
      <c r="J1150" s="16">
        <v>26.700000000000003</v>
      </c>
      <c r="K1150" s="16">
        <v>4.45</v>
      </c>
      <c r="L1150" s="17" t="s">
        <v>104</v>
      </c>
      <c r="M1150" s="163" t="str">
        <f>IFERROR(GETPIVOTDATA("Tot. Bottles",'- Ordine Aggregato -'!$A$1,"sku anker",A1150),"")</f>
        <v/>
      </c>
      <c r="N1150" s="18" t="s">
        <v>42</v>
      </c>
      <c r="O1150" s="19" t="str">
        <f t="shared" si="17"/>
        <v>Order online</v>
      </c>
      <c r="P1150" s="97" t="s">
        <v>773</v>
      </c>
      <c r="Q1150" s="13" t="s">
        <v>3790</v>
      </c>
      <c r="R1150" t="s">
        <v>3791</v>
      </c>
      <c r="S1150" s="20">
        <v>0</v>
      </c>
      <c r="T1150" s="21" t="s">
        <v>38</v>
      </c>
    </row>
    <row r="1151" spans="1:20" x14ac:dyDescent="0.35">
      <c r="A1151" s="96" t="s">
        <v>3792</v>
      </c>
      <c r="D1151" s="13" t="s">
        <v>3793</v>
      </c>
      <c r="E1151" s="13">
        <v>6</v>
      </c>
      <c r="F1151" s="14">
        <v>0.7</v>
      </c>
      <c r="G1151" s="13" t="s">
        <v>46</v>
      </c>
      <c r="H1151" s="14">
        <v>74</v>
      </c>
      <c r="I1151" s="15" t="s">
        <v>32</v>
      </c>
      <c r="J1151" s="16">
        <v>35.94</v>
      </c>
      <c r="K1151" s="16">
        <v>5.99</v>
      </c>
      <c r="L1151" s="17" t="s">
        <v>104</v>
      </c>
      <c r="M1151" s="163" t="str">
        <f>IFERROR(GETPIVOTDATA("Tot. Bottles",'- Ordine Aggregato -'!$A$1,"sku anker",A1151),"")</f>
        <v/>
      </c>
      <c r="N1151" s="18" t="s">
        <v>42</v>
      </c>
      <c r="O1151" s="19" t="str">
        <f t="shared" si="17"/>
        <v>Order online</v>
      </c>
      <c r="P1151" s="97" t="s">
        <v>773</v>
      </c>
      <c r="Q1151" s="13" t="s">
        <v>3794</v>
      </c>
      <c r="R1151" t="s">
        <v>3795</v>
      </c>
      <c r="S1151" s="20">
        <v>0</v>
      </c>
      <c r="T1151" s="21" t="s">
        <v>38</v>
      </c>
    </row>
    <row r="1152" spans="1:20" x14ac:dyDescent="0.35">
      <c r="A1152" s="13" t="s">
        <v>3796</v>
      </c>
      <c r="B1152" s="13"/>
      <c r="C1152" s="13"/>
      <c r="D1152" s="13" t="s">
        <v>3797</v>
      </c>
      <c r="E1152" s="13">
        <v>1</v>
      </c>
      <c r="F1152" s="14">
        <v>0.7</v>
      </c>
      <c r="G1152" s="13" t="s">
        <v>46</v>
      </c>
      <c r="H1152" s="14">
        <v>40</v>
      </c>
      <c r="I1152" s="15" t="s">
        <v>32</v>
      </c>
      <c r="J1152" s="16">
        <v>40</v>
      </c>
      <c r="K1152" s="16">
        <v>40</v>
      </c>
      <c r="L1152" s="17" t="s">
        <v>448</v>
      </c>
      <c r="M1152" s="163" t="str">
        <f>IFERROR(GETPIVOTDATA("Tot. Bottles",'- Ordine Aggregato -'!$A$1,"sku anker",A1152),"")</f>
        <v/>
      </c>
      <c r="N1152" s="18" t="s">
        <v>42</v>
      </c>
      <c r="O1152" s="19" t="str">
        <f t="shared" si="17"/>
        <v>Order online</v>
      </c>
      <c r="P1152" s="97" t="s">
        <v>146</v>
      </c>
      <c r="Q1152" s="13" t="s">
        <v>3798</v>
      </c>
      <c r="R1152" t="s">
        <v>42</v>
      </c>
      <c r="S1152" s="20">
        <v>0</v>
      </c>
      <c r="T1152" s="21" t="s">
        <v>38</v>
      </c>
    </row>
    <row r="1153" spans="1:20" x14ac:dyDescent="0.35">
      <c r="A1153" s="96" t="s">
        <v>3799</v>
      </c>
      <c r="D1153" s="13" t="s">
        <v>3800</v>
      </c>
      <c r="E1153" s="13">
        <v>6</v>
      </c>
      <c r="F1153" s="14">
        <v>0.7</v>
      </c>
      <c r="G1153" s="13" t="s">
        <v>31</v>
      </c>
      <c r="H1153" s="14">
        <v>40</v>
      </c>
      <c r="I1153" s="15" t="s">
        <v>32</v>
      </c>
      <c r="J1153" s="16">
        <v>99</v>
      </c>
      <c r="K1153" s="16">
        <v>16.5</v>
      </c>
      <c r="L1153" s="17" t="s">
        <v>645</v>
      </c>
      <c r="M1153" s="163" t="str">
        <f>IFERROR(GETPIVOTDATA("Tot. Bottles",'- Ordine Aggregato -'!$A$1,"sku anker",A1153),"")</f>
        <v/>
      </c>
      <c r="N1153" s="18" t="s">
        <v>67</v>
      </c>
      <c r="O1153" s="19" t="str">
        <f t="shared" si="17"/>
        <v>Order online</v>
      </c>
      <c r="P1153" s="97" t="s">
        <v>225</v>
      </c>
      <c r="Q1153" s="13" t="s">
        <v>3801</v>
      </c>
      <c r="R1153" t="s">
        <v>3802</v>
      </c>
      <c r="S1153" s="20">
        <v>16.5</v>
      </c>
      <c r="T1153" s="21" t="s">
        <v>38</v>
      </c>
    </row>
    <row r="1154" spans="1:20" x14ac:dyDescent="0.35">
      <c r="A1154" s="96" t="s">
        <v>3803</v>
      </c>
      <c r="B1154" s="96"/>
      <c r="C1154" s="96"/>
      <c r="D1154" s="13" t="s">
        <v>3804</v>
      </c>
      <c r="E1154" s="13">
        <v>6</v>
      </c>
      <c r="F1154" s="14">
        <v>0.7</v>
      </c>
      <c r="G1154" s="13" t="s">
        <v>14873</v>
      </c>
      <c r="H1154" s="14">
        <v>40</v>
      </c>
      <c r="I1154" s="15" t="s">
        <v>32</v>
      </c>
      <c r="J1154" s="16">
        <v>147</v>
      </c>
      <c r="K1154" s="16">
        <v>24.5</v>
      </c>
      <c r="L1154" s="17" t="s">
        <v>645</v>
      </c>
      <c r="M1154" s="163" t="str">
        <f>IFERROR(GETPIVOTDATA("Tot. Bottles",'- Ordine Aggregato -'!$A$1,"sku anker",A1154),"")</f>
        <v/>
      </c>
      <c r="N1154" s="18" t="s">
        <v>67</v>
      </c>
      <c r="O1154" s="19" t="str">
        <f t="shared" si="17"/>
        <v>Order online</v>
      </c>
      <c r="P1154" s="97" t="s">
        <v>225</v>
      </c>
      <c r="Q1154" s="13" t="s">
        <v>3805</v>
      </c>
      <c r="R1154" t="s">
        <v>3806</v>
      </c>
      <c r="S1154" s="20">
        <v>24.5</v>
      </c>
      <c r="T1154" s="21" t="s">
        <v>38</v>
      </c>
    </row>
    <row r="1155" spans="1:20" x14ac:dyDescent="0.35">
      <c r="A1155" s="13" t="s">
        <v>3807</v>
      </c>
      <c r="B1155" s="13"/>
      <c r="C1155" s="13"/>
      <c r="D1155" s="13" t="s">
        <v>3808</v>
      </c>
      <c r="E1155" s="13">
        <v>6</v>
      </c>
      <c r="F1155" s="14">
        <v>0.7</v>
      </c>
      <c r="G1155" s="13" t="s">
        <v>14874</v>
      </c>
      <c r="H1155" s="14">
        <v>40</v>
      </c>
      <c r="I1155" s="15" t="s">
        <v>32</v>
      </c>
      <c r="J1155" s="16">
        <v>552</v>
      </c>
      <c r="K1155" s="16">
        <v>92</v>
      </c>
      <c r="L1155" s="17" t="s">
        <v>645</v>
      </c>
      <c r="M1155" s="163" t="str">
        <f>IFERROR(GETPIVOTDATA("Tot. Bottles",'- Ordine Aggregato -'!$A$1,"sku anker",A1155),"")</f>
        <v/>
      </c>
      <c r="N1155" s="18" t="s">
        <v>34</v>
      </c>
      <c r="O1155" s="19" t="str">
        <f t="shared" si="17"/>
        <v>Order online</v>
      </c>
      <c r="P1155" s="97" t="s">
        <v>225</v>
      </c>
      <c r="Q1155" s="13" t="s">
        <v>3809</v>
      </c>
      <c r="R1155" t="s">
        <v>3810</v>
      </c>
      <c r="S1155" s="20">
        <v>0</v>
      </c>
      <c r="T1155" s="21" t="s">
        <v>38</v>
      </c>
    </row>
    <row r="1156" spans="1:20" x14ac:dyDescent="0.35">
      <c r="A1156" s="13" t="s">
        <v>3812</v>
      </c>
      <c r="B1156" s="13"/>
      <c r="C1156" s="13"/>
      <c r="D1156" s="13" t="s">
        <v>3813</v>
      </c>
      <c r="E1156" s="13">
        <v>6</v>
      </c>
      <c r="F1156" s="14">
        <v>0.7</v>
      </c>
      <c r="G1156" s="13" t="s">
        <v>14874</v>
      </c>
      <c r="H1156" s="14">
        <v>43</v>
      </c>
      <c r="I1156" s="15" t="s">
        <v>32</v>
      </c>
      <c r="J1156" s="16">
        <v>58.5</v>
      </c>
      <c r="K1156" s="16">
        <v>9.75</v>
      </c>
      <c r="L1156" s="17" t="s">
        <v>368</v>
      </c>
      <c r="M1156" s="163" t="str">
        <f>IFERROR(GETPIVOTDATA("Tot. Bottles",'- Ordine Aggregato -'!$A$1,"sku anker",A1156),"")</f>
        <v/>
      </c>
      <c r="N1156" s="18" t="s">
        <v>67</v>
      </c>
      <c r="O1156" s="19" t="str">
        <f t="shared" si="17"/>
        <v>Order online</v>
      </c>
      <c r="P1156" s="97" t="s">
        <v>3811</v>
      </c>
      <c r="Q1156" s="13" t="s">
        <v>3814</v>
      </c>
      <c r="R1156" t="s">
        <v>3815</v>
      </c>
      <c r="S1156" s="20">
        <v>9.75</v>
      </c>
      <c r="T1156" s="21" t="s">
        <v>38</v>
      </c>
    </row>
    <row r="1157" spans="1:20" x14ac:dyDescent="0.35">
      <c r="A1157" s="13" t="s">
        <v>3816</v>
      </c>
      <c r="B1157" s="13"/>
      <c r="C1157" s="13"/>
      <c r="D1157" s="13" t="s">
        <v>3817</v>
      </c>
      <c r="E1157" s="13">
        <v>6</v>
      </c>
      <c r="F1157" s="14">
        <v>0.7</v>
      </c>
      <c r="G1157" s="13" t="s">
        <v>46</v>
      </c>
      <c r="H1157" s="14">
        <v>47</v>
      </c>
      <c r="I1157" s="15" t="s">
        <v>32</v>
      </c>
      <c r="J1157" s="16">
        <v>90</v>
      </c>
      <c r="K1157" s="16">
        <v>15</v>
      </c>
      <c r="L1157" s="17" t="s">
        <v>368</v>
      </c>
      <c r="M1157" s="163" t="str">
        <f>IFERROR(GETPIVOTDATA("Tot. Bottles",'- Ordine Aggregato -'!$A$1,"sku anker",A1157),"")</f>
        <v/>
      </c>
      <c r="N1157" s="18" t="s">
        <v>67</v>
      </c>
      <c r="O1157" s="19" t="str">
        <f t="shared" si="17"/>
        <v>Order online</v>
      </c>
      <c r="P1157" s="97" t="s">
        <v>3811</v>
      </c>
      <c r="Q1157" s="13" t="s">
        <v>3818</v>
      </c>
      <c r="R1157" t="s">
        <v>3819</v>
      </c>
      <c r="S1157" s="20">
        <v>15</v>
      </c>
      <c r="T1157" s="21" t="s">
        <v>38</v>
      </c>
    </row>
    <row r="1158" spans="1:20" x14ac:dyDescent="0.35">
      <c r="A1158" s="96" t="s">
        <v>3820</v>
      </c>
      <c r="B1158" s="96"/>
      <c r="C1158" s="96"/>
      <c r="D1158" s="13" t="s">
        <v>3821</v>
      </c>
      <c r="E1158" s="13">
        <v>6</v>
      </c>
      <c r="F1158" s="14">
        <v>0.7</v>
      </c>
      <c r="G1158" s="13" t="s">
        <v>14873</v>
      </c>
      <c r="H1158" s="14">
        <v>40</v>
      </c>
      <c r="I1158" s="15" t="s">
        <v>32</v>
      </c>
      <c r="J1158" s="16">
        <v>133.5</v>
      </c>
      <c r="K1158" s="16">
        <v>22.25</v>
      </c>
      <c r="L1158" s="17" t="s">
        <v>145</v>
      </c>
      <c r="M1158" s="163" t="str">
        <f>IFERROR(GETPIVOTDATA("Tot. Bottles",'- Ordine Aggregato -'!$A$1,"sku anker",A1158),"")</f>
        <v/>
      </c>
      <c r="N1158" s="18" t="s">
        <v>67</v>
      </c>
      <c r="O1158" s="19" t="str">
        <f t="shared" si="17"/>
        <v>Order online</v>
      </c>
      <c r="P1158" s="97" t="s">
        <v>146</v>
      </c>
      <c r="Q1158" s="13" t="s">
        <v>3822</v>
      </c>
      <c r="R1158" t="s">
        <v>3823</v>
      </c>
      <c r="S1158" s="20">
        <v>22.25</v>
      </c>
      <c r="T1158" s="21" t="s">
        <v>38</v>
      </c>
    </row>
    <row r="1159" spans="1:20" x14ac:dyDescent="0.35">
      <c r="A1159" s="13" t="s">
        <v>3824</v>
      </c>
      <c r="B1159" s="13"/>
      <c r="C1159" s="13"/>
      <c r="D1159" s="13" t="s">
        <v>3825</v>
      </c>
      <c r="E1159" s="13">
        <v>12</v>
      </c>
      <c r="F1159" s="14">
        <v>0.2</v>
      </c>
      <c r="G1159" s="13" t="s">
        <v>46</v>
      </c>
      <c r="H1159" s="14">
        <v>46</v>
      </c>
      <c r="I1159" s="15" t="s">
        <v>32</v>
      </c>
      <c r="J1159" s="16">
        <v>156</v>
      </c>
      <c r="K1159" s="16">
        <v>13</v>
      </c>
      <c r="L1159" s="17" t="s">
        <v>145</v>
      </c>
      <c r="M1159" s="163" t="str">
        <f>IFERROR(GETPIVOTDATA("Tot. Bottles",'- Ordine Aggregato -'!$A$1,"sku anker",A1159),"")</f>
        <v/>
      </c>
      <c r="N1159" s="18" t="s">
        <v>34</v>
      </c>
      <c r="O1159" s="19" t="str">
        <f t="shared" si="17"/>
        <v>Order online</v>
      </c>
      <c r="P1159" s="97" t="s">
        <v>146</v>
      </c>
      <c r="Q1159" s="13" t="s">
        <v>3826</v>
      </c>
      <c r="R1159" t="s">
        <v>3827</v>
      </c>
      <c r="S1159" s="20">
        <v>0</v>
      </c>
      <c r="T1159" s="21" t="s">
        <v>38</v>
      </c>
    </row>
    <row r="1160" spans="1:20" x14ac:dyDescent="0.35">
      <c r="A1160" s="96" t="s">
        <v>3828</v>
      </c>
      <c r="B1160" s="96"/>
      <c r="C1160" s="96"/>
      <c r="D1160" s="13" t="s">
        <v>3825</v>
      </c>
      <c r="E1160" s="13">
        <v>6</v>
      </c>
      <c r="F1160" s="14">
        <v>0.7</v>
      </c>
      <c r="G1160" s="13" t="s">
        <v>31</v>
      </c>
      <c r="H1160" s="14">
        <v>46</v>
      </c>
      <c r="I1160" s="15" t="s">
        <v>32</v>
      </c>
      <c r="J1160" s="16">
        <v>153</v>
      </c>
      <c r="K1160" s="16">
        <v>25.5</v>
      </c>
      <c r="L1160" s="17" t="s">
        <v>145</v>
      </c>
      <c r="M1160" s="163" t="str">
        <f>IFERROR(GETPIVOTDATA("Tot. Bottles",'- Ordine Aggregato -'!$A$1,"sku anker",A1160),"")</f>
        <v/>
      </c>
      <c r="N1160" s="18" t="s">
        <v>42</v>
      </c>
      <c r="O1160" s="19" t="str">
        <f t="shared" si="17"/>
        <v>Order online</v>
      </c>
      <c r="P1160" s="97" t="s">
        <v>146</v>
      </c>
      <c r="Q1160" s="13" t="s">
        <v>3829</v>
      </c>
      <c r="R1160" t="s">
        <v>3830</v>
      </c>
      <c r="S1160" s="20">
        <v>0</v>
      </c>
      <c r="T1160" s="21" t="s">
        <v>38</v>
      </c>
    </row>
    <row r="1161" spans="1:20" x14ac:dyDescent="0.35">
      <c r="A1161" s="96" t="s">
        <v>3831</v>
      </c>
      <c r="D1161" s="13" t="s">
        <v>3832</v>
      </c>
      <c r="E1161" s="13">
        <v>6</v>
      </c>
      <c r="F1161" s="14">
        <v>0.7</v>
      </c>
      <c r="G1161" s="13" t="s">
        <v>46</v>
      </c>
      <c r="H1161" s="14">
        <v>46</v>
      </c>
      <c r="I1161" s="15" t="s">
        <v>32</v>
      </c>
      <c r="J1161" s="16">
        <v>178.5</v>
      </c>
      <c r="K1161" s="16">
        <v>29.75</v>
      </c>
      <c r="L1161" s="17" t="s">
        <v>145</v>
      </c>
      <c r="M1161" s="163" t="str">
        <f>IFERROR(GETPIVOTDATA("Tot. Bottles",'- Ordine Aggregato -'!$A$1,"sku anker",A1161),"")</f>
        <v/>
      </c>
      <c r="N1161" s="18" t="s">
        <v>42</v>
      </c>
      <c r="O1161" s="19" t="str">
        <f t="shared" si="17"/>
        <v>Order online</v>
      </c>
      <c r="P1161" s="97" t="s">
        <v>146</v>
      </c>
      <c r="Q1161" s="13" t="s">
        <v>3833</v>
      </c>
      <c r="R1161" t="s">
        <v>3834</v>
      </c>
      <c r="S1161" s="20">
        <v>0</v>
      </c>
      <c r="T1161" s="21" t="s">
        <v>38</v>
      </c>
    </row>
    <row r="1162" spans="1:20" x14ac:dyDescent="0.35">
      <c r="A1162" s="13" t="s">
        <v>3835</v>
      </c>
      <c r="B1162" s="13"/>
      <c r="C1162" s="13"/>
      <c r="D1162" s="13" t="s">
        <v>3836</v>
      </c>
      <c r="E1162" s="13">
        <v>6</v>
      </c>
      <c r="F1162" s="14">
        <v>0.7</v>
      </c>
      <c r="G1162" s="13" t="s">
        <v>31</v>
      </c>
      <c r="H1162" s="14">
        <v>46</v>
      </c>
      <c r="I1162" s="15" t="s">
        <v>32</v>
      </c>
      <c r="J1162" s="16">
        <v>390</v>
      </c>
      <c r="K1162" s="16">
        <v>65</v>
      </c>
      <c r="L1162" s="17" t="s">
        <v>145</v>
      </c>
      <c r="M1162" s="163" t="str">
        <f>IFERROR(GETPIVOTDATA("Tot. Bottles",'- Ordine Aggregato -'!$A$1,"sku anker",A1162),"")</f>
        <v/>
      </c>
      <c r="N1162" s="18" t="s">
        <v>42</v>
      </c>
      <c r="O1162" s="19" t="str">
        <f t="shared" si="17"/>
        <v>Order online</v>
      </c>
      <c r="P1162" s="97" t="s">
        <v>146</v>
      </c>
      <c r="Q1162" s="13" t="s">
        <v>3837</v>
      </c>
      <c r="R1162" t="s">
        <v>3838</v>
      </c>
      <c r="S1162" s="20">
        <v>0</v>
      </c>
      <c r="T1162" s="21" t="s">
        <v>38</v>
      </c>
    </row>
    <row r="1163" spans="1:20" x14ac:dyDescent="0.35">
      <c r="A1163" s="13" t="s">
        <v>3839</v>
      </c>
      <c r="B1163" s="13"/>
      <c r="C1163" s="13"/>
      <c r="D1163" s="13" t="s">
        <v>3840</v>
      </c>
      <c r="E1163" s="13">
        <v>6</v>
      </c>
      <c r="F1163" s="14">
        <v>0.7</v>
      </c>
      <c r="G1163" s="13" t="s">
        <v>14873</v>
      </c>
      <c r="H1163" s="14">
        <v>17</v>
      </c>
      <c r="I1163" s="15" t="s">
        <v>32</v>
      </c>
      <c r="J1163" s="16">
        <v>36</v>
      </c>
      <c r="K1163" s="16">
        <v>6</v>
      </c>
      <c r="L1163" s="17" t="s">
        <v>551</v>
      </c>
      <c r="M1163" s="163" t="str">
        <f>IFERROR(GETPIVOTDATA("Tot. Bottles",'- Ordine Aggregato -'!$A$1,"sku anker",A1163),"")</f>
        <v/>
      </c>
      <c r="N1163" s="18" t="s">
        <v>34</v>
      </c>
      <c r="O1163" s="19" t="str">
        <f t="shared" si="17"/>
        <v>Order online</v>
      </c>
      <c r="P1163" s="97" t="s">
        <v>35</v>
      </c>
      <c r="Q1163" s="13" t="s">
        <v>3841</v>
      </c>
      <c r="R1163" t="s">
        <v>3842</v>
      </c>
      <c r="S1163" s="20">
        <v>0</v>
      </c>
      <c r="T1163" s="21" t="s">
        <v>38</v>
      </c>
    </row>
    <row r="1164" spans="1:20" x14ac:dyDescent="0.35">
      <c r="A1164" s="13" t="s">
        <v>3843</v>
      </c>
      <c r="B1164" s="13"/>
      <c r="C1164" s="13"/>
      <c r="D1164" s="13" t="s">
        <v>3844</v>
      </c>
      <c r="E1164" s="13">
        <v>12</v>
      </c>
      <c r="F1164" s="14">
        <v>0.7</v>
      </c>
      <c r="G1164" s="13" t="s">
        <v>46</v>
      </c>
      <c r="H1164" s="14">
        <v>30</v>
      </c>
      <c r="I1164" s="15" t="s">
        <v>32</v>
      </c>
      <c r="J1164" s="16">
        <v>59.400000000000006</v>
      </c>
      <c r="K1164" s="16">
        <v>4.95</v>
      </c>
      <c r="L1164" s="17" t="s">
        <v>416</v>
      </c>
      <c r="M1164" s="163" t="str">
        <f>IFERROR(GETPIVOTDATA("Tot. Bottles",'- Ordine Aggregato -'!$A$1,"sku anker",A1164),"")</f>
        <v/>
      </c>
      <c r="N1164" s="18" t="s">
        <v>42</v>
      </c>
      <c r="O1164" s="19" t="str">
        <f t="shared" si="17"/>
        <v>Order online</v>
      </c>
      <c r="P1164" s="97" t="s">
        <v>417</v>
      </c>
      <c r="Q1164" s="13" t="s">
        <v>3845</v>
      </c>
      <c r="R1164" t="s">
        <v>3846</v>
      </c>
      <c r="S1164" s="20">
        <v>0</v>
      </c>
      <c r="T1164" s="21" t="s">
        <v>38</v>
      </c>
    </row>
    <row r="1165" spans="1:20" x14ac:dyDescent="0.35">
      <c r="A1165" s="13" t="s">
        <v>3847</v>
      </c>
      <c r="B1165" s="13"/>
      <c r="C1165" s="13"/>
      <c r="D1165" s="13" t="s">
        <v>3848</v>
      </c>
      <c r="E1165" s="13">
        <v>12</v>
      </c>
      <c r="F1165" s="14">
        <v>0.7</v>
      </c>
      <c r="G1165" s="13" t="s">
        <v>14874</v>
      </c>
      <c r="H1165" s="14">
        <v>30</v>
      </c>
      <c r="I1165" s="15" t="s">
        <v>32</v>
      </c>
      <c r="J1165" s="16">
        <v>48.599999999999994</v>
      </c>
      <c r="K1165" s="16">
        <v>4.05</v>
      </c>
      <c r="L1165" s="17" t="s">
        <v>416</v>
      </c>
      <c r="M1165" s="163" t="str">
        <f>IFERROR(GETPIVOTDATA("Tot. Bottles",'- Ordine Aggregato -'!$A$1,"sku anker",A1165),"")</f>
        <v/>
      </c>
      <c r="N1165" s="18" t="s">
        <v>67</v>
      </c>
      <c r="O1165" s="19" t="str">
        <f t="shared" ref="O1165:O1228" si="18">HYPERLINK("https://www.ankeramsterdamspirits.nl/en/products/"&amp;A1165,"Order online")</f>
        <v>Order online</v>
      </c>
      <c r="P1165" s="97" t="s">
        <v>417</v>
      </c>
      <c r="Q1165" s="13" t="s">
        <v>3849</v>
      </c>
      <c r="R1165" t="s">
        <v>3850</v>
      </c>
      <c r="S1165" s="20">
        <v>4.05</v>
      </c>
      <c r="T1165" s="21" t="s">
        <v>38</v>
      </c>
    </row>
    <row r="1166" spans="1:20" x14ac:dyDescent="0.35">
      <c r="A1166" s="96" t="s">
        <v>15219</v>
      </c>
      <c r="D1166" s="13" t="s">
        <v>15220</v>
      </c>
      <c r="E1166" s="13">
        <v>24</v>
      </c>
      <c r="F1166" s="14">
        <v>175</v>
      </c>
      <c r="G1166" s="13" t="s">
        <v>767</v>
      </c>
      <c r="H1166" s="14">
        <v>0</v>
      </c>
      <c r="I1166" s="15" t="s">
        <v>32</v>
      </c>
      <c r="J1166" s="16">
        <v>31.200000000000003</v>
      </c>
      <c r="K1166" s="16">
        <v>1.3</v>
      </c>
      <c r="L1166" s="17" t="s">
        <v>2503</v>
      </c>
      <c r="M1166" s="163" t="str">
        <f>IFERROR(GETPIVOTDATA("Tot. Bottles",'- Ordine Aggregato -'!$A$1,"sku anker",A1166),"")</f>
        <v/>
      </c>
      <c r="N1166" s="18" t="s">
        <v>42</v>
      </c>
      <c r="O1166" s="19" t="str">
        <f t="shared" si="18"/>
        <v>Order online</v>
      </c>
      <c r="P1166" s="97" t="s">
        <v>355</v>
      </c>
      <c r="Q1166" s="13" t="s">
        <v>15221</v>
      </c>
      <c r="R1166" t="s">
        <v>15222</v>
      </c>
      <c r="S1166" s="20">
        <v>0</v>
      </c>
      <c r="T1166" s="21" t="s">
        <v>38</v>
      </c>
    </row>
    <row r="1167" spans="1:20" x14ac:dyDescent="0.35">
      <c r="A1167" s="13" t="s">
        <v>3851</v>
      </c>
      <c r="B1167" s="13"/>
      <c r="C1167" s="13"/>
      <c r="D1167" s="13" t="s">
        <v>3852</v>
      </c>
      <c r="E1167" s="13">
        <v>6</v>
      </c>
      <c r="F1167" s="14">
        <v>0.75</v>
      </c>
      <c r="G1167" s="13" t="s">
        <v>14874</v>
      </c>
      <c r="H1167" s="14">
        <v>19.5</v>
      </c>
      <c r="I1167" s="15" t="s">
        <v>32</v>
      </c>
      <c r="J1167" s="16">
        <v>48.900000000000006</v>
      </c>
      <c r="K1167" s="16">
        <v>8.15</v>
      </c>
      <c r="L1167" s="17" t="s">
        <v>3853</v>
      </c>
      <c r="M1167" s="163" t="str">
        <f>IFERROR(GETPIVOTDATA("Tot. Bottles",'- Ordine Aggregato -'!$A$1,"sku anker",A1167),"")</f>
        <v/>
      </c>
      <c r="N1167" s="18" t="s">
        <v>42</v>
      </c>
      <c r="O1167" s="19" t="str">
        <f t="shared" si="18"/>
        <v>Order online</v>
      </c>
      <c r="P1167" s="97" t="s">
        <v>364</v>
      </c>
      <c r="Q1167" s="13" t="s">
        <v>3854</v>
      </c>
      <c r="R1167" t="s">
        <v>3855</v>
      </c>
      <c r="S1167" s="20">
        <v>0</v>
      </c>
      <c r="T1167" s="21" t="s">
        <v>38</v>
      </c>
    </row>
    <row r="1168" spans="1:20" x14ac:dyDescent="0.35">
      <c r="A1168" s="96" t="s">
        <v>3856</v>
      </c>
      <c r="B1168" s="96"/>
      <c r="C1168" s="96"/>
      <c r="D1168" s="13" t="s">
        <v>3857</v>
      </c>
      <c r="E1168" s="13">
        <v>6</v>
      </c>
      <c r="F1168" s="14">
        <v>0.7</v>
      </c>
      <c r="G1168" s="13" t="s">
        <v>14874</v>
      </c>
      <c r="H1168" s="14">
        <v>37.5</v>
      </c>
      <c r="I1168" s="15" t="s">
        <v>32</v>
      </c>
      <c r="J1168" s="16">
        <v>132</v>
      </c>
      <c r="K1168" s="16">
        <v>22</v>
      </c>
      <c r="L1168" s="17" t="s">
        <v>368</v>
      </c>
      <c r="M1168" s="163" t="str">
        <f>IFERROR(GETPIVOTDATA("Tot. Bottles",'- Ordine Aggregato -'!$A$1,"sku anker",A1168),"")</f>
        <v/>
      </c>
      <c r="N1168" s="18" t="s">
        <v>42</v>
      </c>
      <c r="O1168" s="19" t="str">
        <f t="shared" si="18"/>
        <v>Order online</v>
      </c>
      <c r="P1168" s="97" t="s">
        <v>146</v>
      </c>
      <c r="Q1168" s="13" t="s">
        <v>3858</v>
      </c>
      <c r="R1168" t="s">
        <v>3859</v>
      </c>
      <c r="S1168" s="20">
        <v>0</v>
      </c>
      <c r="T1168" s="21" t="s">
        <v>38</v>
      </c>
    </row>
    <row r="1169" spans="1:20" x14ac:dyDescent="0.35">
      <c r="A1169" s="96" t="s">
        <v>14487</v>
      </c>
      <c r="D1169" s="13" t="s">
        <v>3860</v>
      </c>
      <c r="E1169" s="13">
        <v>48</v>
      </c>
      <c r="F1169" s="14">
        <v>0.05</v>
      </c>
      <c r="G1169" s="13" t="s">
        <v>14874</v>
      </c>
      <c r="H1169" s="14">
        <v>40</v>
      </c>
      <c r="I1169" s="15" t="s">
        <v>32</v>
      </c>
      <c r="J1169" s="16">
        <v>189.60000000000002</v>
      </c>
      <c r="K1169" s="16">
        <v>3.95</v>
      </c>
      <c r="L1169" s="17" t="s">
        <v>73</v>
      </c>
      <c r="M1169" s="163" t="str">
        <f>IFERROR(GETPIVOTDATA("Tot. Bottles",'- Ordine Aggregato -'!$A$1,"sku anker",A1169),"")</f>
        <v/>
      </c>
      <c r="N1169" s="18" t="s">
        <v>42</v>
      </c>
      <c r="O1169" s="19" t="str">
        <f t="shared" si="18"/>
        <v>Order online</v>
      </c>
      <c r="P1169" s="97" t="s">
        <v>1844</v>
      </c>
      <c r="Q1169" s="13" t="s">
        <v>15223</v>
      </c>
      <c r="R1169" t="s">
        <v>15224</v>
      </c>
      <c r="S1169" s="20">
        <v>0</v>
      </c>
      <c r="T1169" s="21" t="s">
        <v>38</v>
      </c>
    </row>
    <row r="1170" spans="1:20" x14ac:dyDescent="0.35">
      <c r="A1170" s="96" t="s">
        <v>3861</v>
      </c>
      <c r="D1170" s="13" t="s">
        <v>3860</v>
      </c>
      <c r="E1170" s="13">
        <v>6</v>
      </c>
      <c r="F1170" s="14">
        <v>0.7</v>
      </c>
      <c r="G1170" s="13" t="s">
        <v>46</v>
      </c>
      <c r="H1170" s="14">
        <v>40</v>
      </c>
      <c r="I1170" s="15" t="s">
        <v>32</v>
      </c>
      <c r="J1170" s="16">
        <v>131.69999999999999</v>
      </c>
      <c r="K1170" s="16">
        <v>21.95</v>
      </c>
      <c r="L1170" s="17" t="s">
        <v>73</v>
      </c>
      <c r="M1170" s="163" t="str">
        <f>IFERROR(GETPIVOTDATA("Tot. Bottles",'- Ordine Aggregato -'!$A$1,"sku anker",A1170),"")</f>
        <v/>
      </c>
      <c r="N1170" s="18" t="s">
        <v>42</v>
      </c>
      <c r="O1170" s="19" t="str">
        <f t="shared" si="18"/>
        <v>Order online</v>
      </c>
      <c r="P1170" s="97" t="s">
        <v>1844</v>
      </c>
      <c r="Q1170" s="13" t="s">
        <v>3862</v>
      </c>
      <c r="R1170" t="s">
        <v>3863</v>
      </c>
      <c r="S1170" s="20">
        <v>0</v>
      </c>
      <c r="T1170" s="21" t="s">
        <v>38</v>
      </c>
    </row>
    <row r="1171" spans="1:20" x14ac:dyDescent="0.35">
      <c r="A1171" s="13" t="s">
        <v>15225</v>
      </c>
      <c r="B1171" s="13"/>
      <c r="C1171" s="13"/>
      <c r="D1171" s="13" t="s">
        <v>3860</v>
      </c>
      <c r="E1171" s="13">
        <v>3</v>
      </c>
      <c r="F1171" s="14">
        <v>1.75</v>
      </c>
      <c r="G1171" s="13" t="s">
        <v>46</v>
      </c>
      <c r="H1171" s="14">
        <v>40</v>
      </c>
      <c r="I1171" s="15" t="s">
        <v>32</v>
      </c>
      <c r="J1171" s="16">
        <v>143.85000000000002</v>
      </c>
      <c r="K1171" s="16">
        <v>47.95</v>
      </c>
      <c r="L1171" s="17" t="s">
        <v>73</v>
      </c>
      <c r="M1171" s="163" t="str">
        <f>IFERROR(GETPIVOTDATA("Tot. Bottles",'- Ordine Aggregato -'!$A$1,"sku anker",A1171),"")</f>
        <v/>
      </c>
      <c r="N1171" s="18" t="s">
        <v>42</v>
      </c>
      <c r="O1171" s="19" t="str">
        <f t="shared" si="18"/>
        <v>Order online</v>
      </c>
      <c r="P1171" s="97" t="s">
        <v>1844</v>
      </c>
      <c r="Q1171" s="13" t="s">
        <v>15226</v>
      </c>
      <c r="R1171" t="s">
        <v>15227</v>
      </c>
      <c r="S1171" s="20">
        <v>0</v>
      </c>
      <c r="T1171" s="21" t="s">
        <v>38</v>
      </c>
    </row>
    <row r="1172" spans="1:20" x14ac:dyDescent="0.35">
      <c r="A1172" s="96" t="s">
        <v>3864</v>
      </c>
      <c r="B1172" s="96"/>
      <c r="C1172" s="96"/>
      <c r="D1172" s="13" t="s">
        <v>3865</v>
      </c>
      <c r="E1172" s="13">
        <v>4</v>
      </c>
      <c r="F1172" s="14">
        <v>0.7</v>
      </c>
      <c r="G1172" s="13" t="s">
        <v>46</v>
      </c>
      <c r="H1172" s="14">
        <v>40</v>
      </c>
      <c r="I1172" s="15" t="s">
        <v>32</v>
      </c>
      <c r="J1172" s="16">
        <v>122</v>
      </c>
      <c r="K1172" s="16">
        <v>30.5</v>
      </c>
      <c r="L1172" s="17" t="s">
        <v>73</v>
      </c>
      <c r="M1172" s="163" t="str">
        <f>IFERROR(GETPIVOTDATA("Tot. Bottles",'- Ordine Aggregato -'!$A$1,"sku anker",A1172),"")</f>
        <v/>
      </c>
      <c r="N1172" s="18" t="s">
        <v>42</v>
      </c>
      <c r="O1172" s="19" t="str">
        <f t="shared" si="18"/>
        <v>Order online</v>
      </c>
      <c r="P1172" s="97" t="s">
        <v>1844</v>
      </c>
      <c r="Q1172" s="13" t="s">
        <v>3866</v>
      </c>
      <c r="R1172" t="s">
        <v>3867</v>
      </c>
      <c r="S1172" s="20">
        <v>0</v>
      </c>
      <c r="T1172" s="21" t="s">
        <v>38</v>
      </c>
    </row>
    <row r="1173" spans="1:20" x14ac:dyDescent="0.35">
      <c r="A1173" s="96" t="s">
        <v>15228</v>
      </c>
      <c r="B1173" s="96"/>
      <c r="C1173" s="96"/>
      <c r="D1173" s="13" t="s">
        <v>15229</v>
      </c>
      <c r="E1173" s="13">
        <v>4</v>
      </c>
      <c r="F1173" s="14">
        <v>0.7</v>
      </c>
      <c r="G1173" s="13" t="s">
        <v>46</v>
      </c>
      <c r="H1173" s="14">
        <v>40</v>
      </c>
      <c r="I1173" s="15" t="s">
        <v>32</v>
      </c>
      <c r="J1173" s="16">
        <v>130</v>
      </c>
      <c r="K1173" s="16">
        <v>32.5</v>
      </c>
      <c r="L1173" s="17" t="s">
        <v>6383</v>
      </c>
      <c r="M1173" s="163" t="str">
        <f>IFERROR(GETPIVOTDATA("Tot. Bottles",'- Ordine Aggregato -'!$A$1,"sku anker",A1173),"")</f>
        <v/>
      </c>
      <c r="N1173" s="18" t="s">
        <v>34</v>
      </c>
      <c r="O1173" s="19" t="str">
        <f t="shared" si="18"/>
        <v>Order online</v>
      </c>
      <c r="P1173" s="97" t="s">
        <v>1844</v>
      </c>
      <c r="Q1173" s="13" t="s">
        <v>15230</v>
      </c>
      <c r="R1173" t="s">
        <v>15231</v>
      </c>
      <c r="S1173" s="20">
        <v>0</v>
      </c>
      <c r="T1173" s="21" t="s">
        <v>38</v>
      </c>
    </row>
    <row r="1174" spans="1:20" x14ac:dyDescent="0.35">
      <c r="A1174" s="96" t="s">
        <v>3868</v>
      </c>
      <c r="D1174" s="13" t="s">
        <v>3869</v>
      </c>
      <c r="E1174" s="13">
        <v>6</v>
      </c>
      <c r="F1174" s="14">
        <v>0.7</v>
      </c>
      <c r="G1174" s="13" t="s">
        <v>46</v>
      </c>
      <c r="H1174" s="14">
        <v>40</v>
      </c>
      <c r="I1174" s="15" t="s">
        <v>32</v>
      </c>
      <c r="J1174" s="16">
        <v>133.5</v>
      </c>
      <c r="K1174" s="16">
        <v>22.25</v>
      </c>
      <c r="L1174" s="17" t="s">
        <v>73</v>
      </c>
      <c r="M1174" s="163" t="str">
        <f>IFERROR(GETPIVOTDATA("Tot. Bottles",'- Ordine Aggregato -'!$A$1,"sku anker",A1174),"")</f>
        <v/>
      </c>
      <c r="N1174" s="18" t="s">
        <v>42</v>
      </c>
      <c r="O1174" s="19" t="str">
        <f t="shared" si="18"/>
        <v>Order online</v>
      </c>
      <c r="P1174" s="97" t="s">
        <v>1844</v>
      </c>
      <c r="Q1174" s="13" t="s">
        <v>3870</v>
      </c>
      <c r="R1174" t="s">
        <v>3871</v>
      </c>
      <c r="S1174" s="20">
        <v>0</v>
      </c>
      <c r="T1174" s="21" t="s">
        <v>38</v>
      </c>
    </row>
    <row r="1175" spans="1:20" x14ac:dyDescent="0.35">
      <c r="A1175" s="13" t="s">
        <v>3872</v>
      </c>
      <c r="B1175" s="13"/>
      <c r="C1175" s="13"/>
      <c r="D1175" s="13" t="s">
        <v>3869</v>
      </c>
      <c r="E1175" s="13">
        <v>3</v>
      </c>
      <c r="F1175" s="14">
        <v>1.75</v>
      </c>
      <c r="G1175" s="13" t="s">
        <v>46</v>
      </c>
      <c r="H1175" s="14">
        <v>40</v>
      </c>
      <c r="I1175" s="15" t="s">
        <v>32</v>
      </c>
      <c r="J1175" s="16">
        <v>146.85000000000002</v>
      </c>
      <c r="K1175" s="16">
        <v>48.95</v>
      </c>
      <c r="L1175" s="17" t="s">
        <v>73</v>
      </c>
      <c r="M1175" s="163" t="str">
        <f>IFERROR(GETPIVOTDATA("Tot. Bottles",'- Ordine Aggregato -'!$A$1,"sku anker",A1175),"")</f>
        <v/>
      </c>
      <c r="N1175" s="18" t="s">
        <v>42</v>
      </c>
      <c r="O1175" s="19" t="str">
        <f t="shared" si="18"/>
        <v>Order online</v>
      </c>
      <c r="P1175" s="97" t="s">
        <v>1844</v>
      </c>
      <c r="Q1175" s="13" t="s">
        <v>3873</v>
      </c>
      <c r="R1175" t="s">
        <v>3871</v>
      </c>
      <c r="S1175" s="20">
        <v>0</v>
      </c>
      <c r="T1175" s="21" t="s">
        <v>38</v>
      </c>
    </row>
    <row r="1176" spans="1:20" x14ac:dyDescent="0.35">
      <c r="A1176" s="96" t="s">
        <v>3874</v>
      </c>
      <c r="D1176" s="13" t="s">
        <v>3869</v>
      </c>
      <c r="E1176" s="13">
        <v>2</v>
      </c>
      <c r="F1176" s="14">
        <v>3</v>
      </c>
      <c r="G1176" s="13" t="s">
        <v>14874</v>
      </c>
      <c r="H1176" s="14">
        <v>40</v>
      </c>
      <c r="I1176" s="15" t="s">
        <v>32</v>
      </c>
      <c r="J1176" s="16">
        <v>285</v>
      </c>
      <c r="K1176" s="16">
        <v>142.5</v>
      </c>
      <c r="L1176" s="17" t="s">
        <v>73</v>
      </c>
      <c r="M1176" s="163" t="str">
        <f>IFERROR(GETPIVOTDATA("Tot. Bottles",'- Ordine Aggregato -'!$A$1,"sku anker",A1176),"")</f>
        <v/>
      </c>
      <c r="N1176" s="18" t="s">
        <v>42</v>
      </c>
      <c r="O1176" s="19" t="str">
        <f t="shared" si="18"/>
        <v>Order online</v>
      </c>
      <c r="P1176" s="97" t="s">
        <v>385</v>
      </c>
      <c r="Q1176" s="13" t="s">
        <v>3875</v>
      </c>
      <c r="R1176" t="s">
        <v>3876</v>
      </c>
      <c r="S1176" s="20">
        <v>0</v>
      </c>
      <c r="T1176" s="21" t="s">
        <v>38</v>
      </c>
    </row>
    <row r="1177" spans="1:20" x14ac:dyDescent="0.35">
      <c r="A1177" s="96" t="s">
        <v>3877</v>
      </c>
      <c r="D1177" s="13" t="s">
        <v>3878</v>
      </c>
      <c r="E1177" s="13">
        <v>6</v>
      </c>
      <c r="F1177" s="14">
        <v>0.7</v>
      </c>
      <c r="G1177" s="13" t="s">
        <v>14874</v>
      </c>
      <c r="H1177" s="14">
        <v>40</v>
      </c>
      <c r="I1177" s="15" t="s">
        <v>32</v>
      </c>
      <c r="J1177" s="16">
        <v>171</v>
      </c>
      <c r="K1177" s="16">
        <v>28.5</v>
      </c>
      <c r="L1177" s="17" t="s">
        <v>73</v>
      </c>
      <c r="M1177" s="163" t="str">
        <f>IFERROR(GETPIVOTDATA("Tot. Bottles",'- Ordine Aggregato -'!$A$1,"sku anker",A1177),"")</f>
        <v/>
      </c>
      <c r="N1177" s="18" t="s">
        <v>67</v>
      </c>
      <c r="O1177" s="19" t="str">
        <f t="shared" si="18"/>
        <v>Order online</v>
      </c>
      <c r="P1177" s="97" t="s">
        <v>1844</v>
      </c>
      <c r="Q1177" s="13" t="s">
        <v>3879</v>
      </c>
      <c r="R1177" t="s">
        <v>3880</v>
      </c>
      <c r="S1177" s="20">
        <v>28.5</v>
      </c>
      <c r="T1177" s="21" t="s">
        <v>38</v>
      </c>
    </row>
    <row r="1178" spans="1:20" x14ac:dyDescent="0.35">
      <c r="A1178" s="96" t="s">
        <v>3881</v>
      </c>
      <c r="D1178" s="13" t="s">
        <v>3882</v>
      </c>
      <c r="E1178" s="13">
        <v>6</v>
      </c>
      <c r="F1178" s="14">
        <v>0.7</v>
      </c>
      <c r="G1178" s="13" t="s">
        <v>14874</v>
      </c>
      <c r="H1178" s="14">
        <v>40</v>
      </c>
      <c r="I1178" s="15" t="s">
        <v>32</v>
      </c>
      <c r="J1178" s="16">
        <v>170.10000000000002</v>
      </c>
      <c r="K1178" s="16">
        <v>28.35</v>
      </c>
      <c r="L1178" s="17" t="s">
        <v>73</v>
      </c>
      <c r="M1178" s="163" t="str">
        <f>IFERROR(GETPIVOTDATA("Tot. Bottles",'- Ordine Aggregato -'!$A$1,"sku anker",A1178),"")</f>
        <v/>
      </c>
      <c r="N1178" s="18" t="s">
        <v>42</v>
      </c>
      <c r="O1178" s="19" t="str">
        <f t="shared" si="18"/>
        <v>Order online</v>
      </c>
      <c r="P1178" s="97" t="s">
        <v>1844</v>
      </c>
      <c r="Q1178" s="13" t="s">
        <v>3883</v>
      </c>
      <c r="R1178" t="s">
        <v>3884</v>
      </c>
      <c r="S1178" s="20">
        <v>0</v>
      </c>
      <c r="T1178" s="21" t="s">
        <v>38</v>
      </c>
    </row>
    <row r="1179" spans="1:20" x14ac:dyDescent="0.35">
      <c r="A1179" s="96" t="s">
        <v>3885</v>
      </c>
      <c r="B1179" s="96"/>
      <c r="C1179" s="96"/>
      <c r="D1179" s="13" t="s">
        <v>3886</v>
      </c>
      <c r="E1179" s="13">
        <v>6</v>
      </c>
      <c r="F1179" s="14">
        <v>0.7</v>
      </c>
      <c r="G1179" s="13" t="s">
        <v>14874</v>
      </c>
      <c r="H1179" s="14">
        <v>40</v>
      </c>
      <c r="I1179" s="15" t="s">
        <v>32</v>
      </c>
      <c r="J1179" s="16">
        <v>171</v>
      </c>
      <c r="K1179" s="16">
        <v>28.5</v>
      </c>
      <c r="L1179" s="17" t="s">
        <v>73</v>
      </c>
      <c r="M1179" s="163" t="str">
        <f>IFERROR(GETPIVOTDATA("Tot. Bottles",'- Ordine Aggregato -'!$A$1,"sku anker",A1179),"")</f>
        <v/>
      </c>
      <c r="N1179" s="18" t="s">
        <v>34</v>
      </c>
      <c r="O1179" s="19" t="str">
        <f t="shared" si="18"/>
        <v>Order online</v>
      </c>
      <c r="P1179" s="97" t="s">
        <v>1844</v>
      </c>
      <c r="Q1179" s="13" t="s">
        <v>3887</v>
      </c>
      <c r="R1179" t="s">
        <v>3888</v>
      </c>
      <c r="S1179" s="20">
        <v>0</v>
      </c>
      <c r="T1179" s="21" t="s">
        <v>38</v>
      </c>
    </row>
    <row r="1180" spans="1:20" x14ac:dyDescent="0.35">
      <c r="A1180" s="13" t="s">
        <v>3889</v>
      </c>
      <c r="B1180" s="13"/>
      <c r="C1180" s="13"/>
      <c r="D1180" s="13" t="s">
        <v>3890</v>
      </c>
      <c r="E1180" s="13">
        <v>6</v>
      </c>
      <c r="F1180" s="14">
        <v>0.7</v>
      </c>
      <c r="G1180" s="13" t="s">
        <v>46</v>
      </c>
      <c r="H1180" s="14">
        <v>40</v>
      </c>
      <c r="I1180" s="15" t="s">
        <v>32</v>
      </c>
      <c r="J1180" s="16">
        <v>167.7</v>
      </c>
      <c r="K1180" s="16">
        <v>27.95</v>
      </c>
      <c r="L1180" s="17" t="s">
        <v>73</v>
      </c>
      <c r="M1180" s="163" t="str">
        <f>IFERROR(GETPIVOTDATA("Tot. Bottles",'- Ordine Aggregato -'!$A$1,"sku anker",A1180),"")</f>
        <v/>
      </c>
      <c r="N1180" s="18" t="s">
        <v>42</v>
      </c>
      <c r="O1180" s="19" t="str">
        <f t="shared" si="18"/>
        <v>Order online</v>
      </c>
      <c r="P1180" s="97" t="s">
        <v>1844</v>
      </c>
      <c r="Q1180" s="13" t="s">
        <v>3891</v>
      </c>
      <c r="R1180" t="s">
        <v>3892</v>
      </c>
      <c r="S1180" s="20">
        <v>0</v>
      </c>
      <c r="T1180" s="21" t="s">
        <v>38</v>
      </c>
    </row>
    <row r="1181" spans="1:20" x14ac:dyDescent="0.35">
      <c r="A1181" s="13" t="s">
        <v>3893</v>
      </c>
      <c r="B1181" s="13"/>
      <c r="C1181" s="13"/>
      <c r="D1181" s="13" t="s">
        <v>3894</v>
      </c>
      <c r="E1181" s="13">
        <v>120</v>
      </c>
      <c r="F1181" s="14">
        <v>1</v>
      </c>
      <c r="G1181" s="13" t="s">
        <v>14883</v>
      </c>
      <c r="H1181" s="14">
        <v>0</v>
      </c>
      <c r="I1181" s="15" t="s">
        <v>32</v>
      </c>
      <c r="J1181" s="16">
        <v>402</v>
      </c>
      <c r="K1181" s="16">
        <v>3.35</v>
      </c>
      <c r="L1181" s="17" t="s">
        <v>235</v>
      </c>
      <c r="M1181" s="163" t="str">
        <f>IFERROR(GETPIVOTDATA("Tot. Bottles",'- Ordine Aggregato -'!$A$1,"sku anker",A1181),"")</f>
        <v/>
      </c>
      <c r="N1181" s="18" t="s">
        <v>42</v>
      </c>
      <c r="O1181" s="19" t="str">
        <f t="shared" si="18"/>
        <v>Order online</v>
      </c>
      <c r="P1181" s="97" t="s">
        <v>1844</v>
      </c>
      <c r="Q1181" s="13" t="s">
        <v>42</v>
      </c>
      <c r="R1181" t="s">
        <v>42</v>
      </c>
      <c r="S1181" s="20">
        <v>0</v>
      </c>
      <c r="T1181" s="21" t="s">
        <v>38</v>
      </c>
    </row>
    <row r="1182" spans="1:20" x14ac:dyDescent="0.35">
      <c r="A1182" s="13" t="s">
        <v>15232</v>
      </c>
      <c r="B1182" s="13"/>
      <c r="C1182" s="13"/>
      <c r="D1182" s="13" t="s">
        <v>15233</v>
      </c>
      <c r="E1182" s="13">
        <v>6</v>
      </c>
      <c r="F1182" s="14">
        <v>0.75</v>
      </c>
      <c r="G1182" s="13" t="s">
        <v>14874</v>
      </c>
      <c r="H1182" s="14">
        <v>12.5</v>
      </c>
      <c r="I1182" s="15" t="s">
        <v>32</v>
      </c>
      <c r="J1182" s="16">
        <v>45.599999999999994</v>
      </c>
      <c r="K1182" s="16">
        <v>7.6</v>
      </c>
      <c r="L1182" s="17" t="s">
        <v>704</v>
      </c>
      <c r="M1182" s="163" t="str">
        <f>IFERROR(GETPIVOTDATA("Tot. Bottles",'- Ordine Aggregato -'!$A$1,"sku anker",A1182),"")</f>
        <v/>
      </c>
      <c r="N1182" s="18" t="s">
        <v>42</v>
      </c>
      <c r="O1182" s="19" t="str">
        <f t="shared" si="18"/>
        <v>Order online</v>
      </c>
      <c r="P1182" s="97" t="s">
        <v>35</v>
      </c>
      <c r="Q1182" s="13" t="s">
        <v>15234</v>
      </c>
      <c r="R1182" t="s">
        <v>15235</v>
      </c>
      <c r="S1182" s="20">
        <v>0</v>
      </c>
      <c r="T1182" s="21" t="s">
        <v>38</v>
      </c>
    </row>
    <row r="1183" spans="1:20" x14ac:dyDescent="0.35">
      <c r="A1183" s="96" t="s">
        <v>15236</v>
      </c>
      <c r="B1183" s="96"/>
      <c r="C1183" s="96"/>
      <c r="D1183" s="13" t="s">
        <v>15237</v>
      </c>
      <c r="E1183" s="13">
        <v>6</v>
      </c>
      <c r="F1183" s="14">
        <v>0.75</v>
      </c>
      <c r="G1183" s="13" t="s">
        <v>14874</v>
      </c>
      <c r="H1183" s="14">
        <v>13</v>
      </c>
      <c r="I1183" s="15" t="s">
        <v>32</v>
      </c>
      <c r="J1183" s="16">
        <v>22.5</v>
      </c>
      <c r="K1183" s="16">
        <v>3.75</v>
      </c>
      <c r="L1183" s="17" t="s">
        <v>704</v>
      </c>
      <c r="M1183" s="163" t="str">
        <f>IFERROR(GETPIVOTDATA("Tot. Bottles",'- Ordine Aggregato -'!$A$1,"sku anker",A1183),"")</f>
        <v/>
      </c>
      <c r="N1183" s="18" t="s">
        <v>42</v>
      </c>
      <c r="O1183" s="19" t="str">
        <f t="shared" si="18"/>
        <v>Order online</v>
      </c>
      <c r="P1183" s="97" t="s">
        <v>35</v>
      </c>
      <c r="Q1183" s="13" t="s">
        <v>15238</v>
      </c>
      <c r="R1183" t="s">
        <v>15239</v>
      </c>
      <c r="S1183" s="20">
        <v>0</v>
      </c>
      <c r="T1183" s="21" t="s">
        <v>38</v>
      </c>
    </row>
    <row r="1184" spans="1:20" x14ac:dyDescent="0.35">
      <c r="A1184" s="13" t="s">
        <v>3895</v>
      </c>
      <c r="B1184" s="13"/>
      <c r="C1184" s="13"/>
      <c r="D1184" s="13" t="s">
        <v>3896</v>
      </c>
      <c r="E1184" s="13">
        <v>6</v>
      </c>
      <c r="F1184" s="14">
        <v>0.75</v>
      </c>
      <c r="G1184" s="13" t="s">
        <v>14874</v>
      </c>
      <c r="H1184" s="14">
        <v>13</v>
      </c>
      <c r="I1184" s="15" t="s">
        <v>32</v>
      </c>
      <c r="J1184" s="16">
        <v>17.700000000000003</v>
      </c>
      <c r="K1184" s="16">
        <v>2.95</v>
      </c>
      <c r="L1184" s="17" t="s">
        <v>704</v>
      </c>
      <c r="M1184" s="163" t="str">
        <f>IFERROR(GETPIVOTDATA("Tot. Bottles",'- Ordine Aggregato -'!$A$1,"sku anker",A1184),"")</f>
        <v/>
      </c>
      <c r="N1184" s="18" t="s">
        <v>34</v>
      </c>
      <c r="O1184" s="19" t="str">
        <f t="shared" si="18"/>
        <v>Order online</v>
      </c>
      <c r="P1184" s="97" t="s">
        <v>35</v>
      </c>
      <c r="Q1184" s="13" t="s">
        <v>3897</v>
      </c>
      <c r="R1184" t="s">
        <v>3898</v>
      </c>
      <c r="S1184" s="20">
        <v>0</v>
      </c>
      <c r="T1184" s="21" t="s">
        <v>38</v>
      </c>
    </row>
    <row r="1185" spans="1:20" x14ac:dyDescent="0.35">
      <c r="A1185" s="96" t="s">
        <v>3899</v>
      </c>
      <c r="D1185" s="13" t="s">
        <v>3900</v>
      </c>
      <c r="E1185" s="13">
        <v>6</v>
      </c>
      <c r="F1185" s="14">
        <v>0.75</v>
      </c>
      <c r="G1185" s="13" t="s">
        <v>14874</v>
      </c>
      <c r="H1185" s="14">
        <v>13.5</v>
      </c>
      <c r="I1185" s="15" t="s">
        <v>32</v>
      </c>
      <c r="J1185" s="16">
        <v>20.100000000000001</v>
      </c>
      <c r="K1185" s="16">
        <v>3.35</v>
      </c>
      <c r="L1185" s="17" t="s">
        <v>710</v>
      </c>
      <c r="M1185" s="163" t="str">
        <f>IFERROR(GETPIVOTDATA("Tot. Bottles",'- Ordine Aggregato -'!$A$1,"sku anker",A1185),"")</f>
        <v/>
      </c>
      <c r="N1185" s="18" t="s">
        <v>42</v>
      </c>
      <c r="O1185" s="19" t="str">
        <f t="shared" si="18"/>
        <v>Order online</v>
      </c>
      <c r="P1185" s="97" t="s">
        <v>35</v>
      </c>
      <c r="Q1185" s="13" t="s">
        <v>3901</v>
      </c>
      <c r="R1185" t="s">
        <v>3902</v>
      </c>
      <c r="S1185" s="20">
        <v>0</v>
      </c>
      <c r="T1185" s="21" t="s">
        <v>38</v>
      </c>
    </row>
    <row r="1186" spans="1:20" x14ac:dyDescent="0.35">
      <c r="A1186" s="13" t="s">
        <v>3903</v>
      </c>
      <c r="B1186" s="13"/>
      <c r="C1186" s="13"/>
      <c r="D1186" s="13" t="s">
        <v>3904</v>
      </c>
      <c r="E1186" s="13">
        <v>6</v>
      </c>
      <c r="F1186" s="14">
        <v>0.7</v>
      </c>
      <c r="G1186" s="13" t="s">
        <v>31</v>
      </c>
      <c r="H1186" s="14">
        <v>40</v>
      </c>
      <c r="I1186" s="15" t="s">
        <v>32</v>
      </c>
      <c r="J1186" s="16">
        <v>27</v>
      </c>
      <c r="K1186" s="16">
        <v>4.5</v>
      </c>
      <c r="L1186" s="17" t="s">
        <v>448</v>
      </c>
      <c r="M1186" s="163" t="str">
        <f>IFERROR(GETPIVOTDATA("Tot. Bottles",'- Ordine Aggregato -'!$A$1,"sku anker",A1186),"")</f>
        <v/>
      </c>
      <c r="N1186" s="18" t="s">
        <v>42</v>
      </c>
      <c r="O1186" s="19" t="str">
        <f t="shared" si="18"/>
        <v>Order online</v>
      </c>
      <c r="P1186" s="97" t="s">
        <v>146</v>
      </c>
      <c r="Q1186" s="13" t="s">
        <v>3905</v>
      </c>
      <c r="R1186" t="s">
        <v>3906</v>
      </c>
      <c r="S1186" s="20">
        <v>0</v>
      </c>
      <c r="T1186" s="21" t="s">
        <v>38</v>
      </c>
    </row>
    <row r="1187" spans="1:20" x14ac:dyDescent="0.35">
      <c r="A1187" s="13" t="s">
        <v>3907</v>
      </c>
      <c r="B1187" s="13"/>
      <c r="C1187" s="13"/>
      <c r="D1187" s="13" t="s">
        <v>3908</v>
      </c>
      <c r="E1187" s="13">
        <v>6</v>
      </c>
      <c r="F1187" s="14">
        <v>0.7</v>
      </c>
      <c r="G1187" s="13" t="s">
        <v>31</v>
      </c>
      <c r="H1187" s="14">
        <v>50</v>
      </c>
      <c r="I1187" s="15" t="s">
        <v>32</v>
      </c>
      <c r="J1187" s="16">
        <v>69</v>
      </c>
      <c r="K1187" s="16">
        <v>11.5</v>
      </c>
      <c r="L1187" s="17" t="s">
        <v>448</v>
      </c>
      <c r="M1187" s="163" t="str">
        <f>IFERROR(GETPIVOTDATA("Tot. Bottles",'- Ordine Aggregato -'!$A$1,"sku anker",A1187),"")</f>
        <v/>
      </c>
      <c r="N1187" s="18" t="s">
        <v>42</v>
      </c>
      <c r="O1187" s="19" t="str">
        <f t="shared" si="18"/>
        <v>Order online</v>
      </c>
      <c r="P1187" s="97" t="s">
        <v>146</v>
      </c>
      <c r="Q1187" s="13" t="s">
        <v>3909</v>
      </c>
      <c r="R1187" t="s">
        <v>3910</v>
      </c>
      <c r="S1187" s="20">
        <v>0</v>
      </c>
      <c r="T1187" s="21" t="s">
        <v>38</v>
      </c>
    </row>
    <row r="1188" spans="1:20" x14ac:dyDescent="0.35">
      <c r="A1188" s="13" t="s">
        <v>3911</v>
      </c>
      <c r="B1188" s="13"/>
      <c r="C1188" s="13"/>
      <c r="D1188" s="13" t="s">
        <v>3912</v>
      </c>
      <c r="E1188" s="13">
        <v>6</v>
      </c>
      <c r="F1188" s="14">
        <v>0.7</v>
      </c>
      <c r="G1188" s="13" t="s">
        <v>31</v>
      </c>
      <c r="H1188" s="14">
        <v>16.5</v>
      </c>
      <c r="I1188" s="15" t="s">
        <v>32</v>
      </c>
      <c r="J1188" s="16">
        <v>38.099999999999994</v>
      </c>
      <c r="K1188" s="16">
        <v>6.35</v>
      </c>
      <c r="L1188" s="17" t="s">
        <v>558</v>
      </c>
      <c r="M1188" s="163" t="str">
        <f>IFERROR(GETPIVOTDATA("Tot. Bottles",'- Ordine Aggregato -'!$A$1,"sku anker",A1188),"")</f>
        <v/>
      </c>
      <c r="N1188" s="18" t="s">
        <v>42</v>
      </c>
      <c r="O1188" s="19" t="str">
        <f t="shared" si="18"/>
        <v>Order online</v>
      </c>
      <c r="P1188" s="97" t="s">
        <v>225</v>
      </c>
      <c r="Q1188" s="13" t="s">
        <v>3913</v>
      </c>
      <c r="R1188" t="s">
        <v>3914</v>
      </c>
      <c r="S1188" s="20">
        <v>0</v>
      </c>
      <c r="T1188" s="21" t="s">
        <v>38</v>
      </c>
    </row>
    <row r="1189" spans="1:20" x14ac:dyDescent="0.35">
      <c r="A1189" s="96" t="s">
        <v>3915</v>
      </c>
      <c r="D1189" s="13" t="s">
        <v>3912</v>
      </c>
      <c r="E1189" s="13">
        <v>6</v>
      </c>
      <c r="F1189" s="14">
        <v>1</v>
      </c>
      <c r="G1189" s="13" t="s">
        <v>31</v>
      </c>
      <c r="H1189" s="14">
        <v>16.5</v>
      </c>
      <c r="I1189" s="15" t="s">
        <v>32</v>
      </c>
      <c r="J1189" s="16">
        <v>45.900000000000006</v>
      </c>
      <c r="K1189" s="16">
        <v>7.65</v>
      </c>
      <c r="L1189" s="17" t="s">
        <v>558</v>
      </c>
      <c r="M1189" s="163" t="str">
        <f>IFERROR(GETPIVOTDATA("Tot. Bottles",'- Ordine Aggregato -'!$A$1,"sku anker",A1189),"")</f>
        <v/>
      </c>
      <c r="N1189" s="18" t="s">
        <v>67</v>
      </c>
      <c r="O1189" s="19" t="str">
        <f t="shared" si="18"/>
        <v>Order online</v>
      </c>
      <c r="P1189" s="97" t="s">
        <v>355</v>
      </c>
      <c r="Q1189" s="13" t="s">
        <v>3916</v>
      </c>
      <c r="R1189" t="s">
        <v>3917</v>
      </c>
      <c r="S1189" s="20">
        <v>7.65</v>
      </c>
      <c r="T1189" s="21" t="s">
        <v>38</v>
      </c>
    </row>
    <row r="1190" spans="1:20" x14ac:dyDescent="0.35">
      <c r="A1190" s="13" t="s">
        <v>3918</v>
      </c>
      <c r="B1190" s="13"/>
      <c r="C1190" s="13"/>
      <c r="D1190" s="13" t="s">
        <v>3912</v>
      </c>
      <c r="E1190" s="13">
        <v>12</v>
      </c>
      <c r="F1190" s="14">
        <v>1</v>
      </c>
      <c r="G1190" s="13" t="s">
        <v>31</v>
      </c>
      <c r="H1190" s="14">
        <v>16.5</v>
      </c>
      <c r="I1190" s="15" t="s">
        <v>32</v>
      </c>
      <c r="J1190" s="16">
        <v>95.4</v>
      </c>
      <c r="K1190" s="16">
        <v>7.95</v>
      </c>
      <c r="L1190" s="17" t="s">
        <v>558</v>
      </c>
      <c r="M1190" s="163" t="str">
        <f>IFERROR(GETPIVOTDATA("Tot. Bottles",'- Ordine Aggregato -'!$A$1,"sku anker",A1190),"")</f>
        <v/>
      </c>
      <c r="N1190" s="18" t="s">
        <v>42</v>
      </c>
      <c r="O1190" s="19" t="str">
        <f t="shared" si="18"/>
        <v>Order online</v>
      </c>
      <c r="P1190" s="97" t="s">
        <v>355</v>
      </c>
      <c r="Q1190" s="13" t="s">
        <v>3916</v>
      </c>
      <c r="R1190" t="s">
        <v>3919</v>
      </c>
      <c r="S1190" s="20">
        <v>0</v>
      </c>
      <c r="T1190" s="21" t="s">
        <v>38</v>
      </c>
    </row>
    <row r="1191" spans="1:20" x14ac:dyDescent="0.35">
      <c r="A1191" s="96" t="s">
        <v>3920</v>
      </c>
      <c r="B1191" s="96"/>
      <c r="C1191" s="96"/>
      <c r="D1191" s="13" t="s">
        <v>3921</v>
      </c>
      <c r="E1191" s="13">
        <v>6</v>
      </c>
      <c r="F1191" s="14">
        <v>1</v>
      </c>
      <c r="G1191" s="13" t="s">
        <v>31</v>
      </c>
      <c r="H1191" s="14">
        <v>40</v>
      </c>
      <c r="I1191" s="15" t="s">
        <v>32</v>
      </c>
      <c r="J1191" s="16">
        <v>18.899999999999999</v>
      </c>
      <c r="K1191" s="16">
        <v>3.15</v>
      </c>
      <c r="L1191" s="17" t="s">
        <v>73</v>
      </c>
      <c r="M1191" s="163" t="str">
        <f>IFERROR(GETPIVOTDATA("Tot. Bottles",'- Ordine Aggregato -'!$A$1,"sku anker",A1191),"")</f>
        <v/>
      </c>
      <c r="N1191" s="18" t="s">
        <v>34</v>
      </c>
      <c r="O1191" s="19" t="str">
        <f t="shared" si="18"/>
        <v>Order online</v>
      </c>
      <c r="P1191" s="97" t="s">
        <v>68</v>
      </c>
      <c r="Q1191" s="13" t="s">
        <v>3922</v>
      </c>
      <c r="R1191" t="s">
        <v>3923</v>
      </c>
      <c r="S1191" s="20">
        <v>0</v>
      </c>
      <c r="T1191" s="21" t="s">
        <v>38</v>
      </c>
    </row>
    <row r="1192" spans="1:20" x14ac:dyDescent="0.35">
      <c r="A1192" s="96" t="s">
        <v>3925</v>
      </c>
      <c r="D1192" s="13" t="s">
        <v>3924</v>
      </c>
      <c r="E1192" s="13">
        <v>6</v>
      </c>
      <c r="F1192" s="14">
        <v>0.7</v>
      </c>
      <c r="G1192" s="13" t="s">
        <v>14873</v>
      </c>
      <c r="H1192" s="14">
        <v>43</v>
      </c>
      <c r="I1192" s="15" t="s">
        <v>32</v>
      </c>
      <c r="J1192" s="16">
        <v>147</v>
      </c>
      <c r="K1192" s="16">
        <v>24.5</v>
      </c>
      <c r="L1192" s="17" t="s">
        <v>145</v>
      </c>
      <c r="M1192" s="163" t="str">
        <f>IFERROR(GETPIVOTDATA("Tot. Bottles",'- Ordine Aggregato -'!$A$1,"sku anker",A1192),"")</f>
        <v/>
      </c>
      <c r="N1192" s="18" t="s">
        <v>67</v>
      </c>
      <c r="O1192" s="19" t="str">
        <f t="shared" si="18"/>
        <v>Order online</v>
      </c>
      <c r="P1192" s="97" t="s">
        <v>146</v>
      </c>
      <c r="Q1192" s="13" t="s">
        <v>3926</v>
      </c>
      <c r="R1192" t="s">
        <v>3927</v>
      </c>
      <c r="S1192" s="20">
        <v>24.5</v>
      </c>
      <c r="T1192" s="21" t="s">
        <v>38</v>
      </c>
    </row>
    <row r="1193" spans="1:20" x14ac:dyDescent="0.35">
      <c r="A1193" s="96" t="s">
        <v>3928</v>
      </c>
      <c r="B1193" s="96"/>
      <c r="C1193" s="96"/>
      <c r="D1193" s="13" t="s">
        <v>3929</v>
      </c>
      <c r="E1193" s="13">
        <v>6</v>
      </c>
      <c r="F1193" s="14">
        <v>0.7</v>
      </c>
      <c r="G1193" s="13" t="s">
        <v>14874</v>
      </c>
      <c r="H1193" s="14">
        <v>43</v>
      </c>
      <c r="I1193" s="15" t="s">
        <v>32</v>
      </c>
      <c r="J1193" s="16">
        <v>273</v>
      </c>
      <c r="K1193" s="16">
        <v>45.5</v>
      </c>
      <c r="L1193" s="17" t="s">
        <v>145</v>
      </c>
      <c r="M1193" s="163" t="str">
        <f>IFERROR(GETPIVOTDATA("Tot. Bottles",'- Ordine Aggregato -'!$A$1,"sku anker",A1193),"")</f>
        <v/>
      </c>
      <c r="N1193" s="18" t="s">
        <v>42</v>
      </c>
      <c r="O1193" s="19" t="str">
        <f t="shared" si="18"/>
        <v>Order online</v>
      </c>
      <c r="P1193" s="97" t="s">
        <v>146</v>
      </c>
      <c r="Q1193" s="13" t="s">
        <v>3930</v>
      </c>
      <c r="R1193" t="s">
        <v>3931</v>
      </c>
      <c r="S1193" s="20">
        <v>0</v>
      </c>
      <c r="T1193" s="21" t="s">
        <v>38</v>
      </c>
    </row>
    <row r="1194" spans="1:20" x14ac:dyDescent="0.35">
      <c r="A1194" s="13" t="s">
        <v>3932</v>
      </c>
      <c r="B1194" s="13"/>
      <c r="C1194" s="13"/>
      <c r="D1194" s="13" t="s">
        <v>3933</v>
      </c>
      <c r="E1194" s="13">
        <v>6</v>
      </c>
      <c r="F1194" s="14">
        <v>0.7</v>
      </c>
      <c r="G1194" s="13" t="s">
        <v>14873</v>
      </c>
      <c r="H1194" s="14">
        <v>43</v>
      </c>
      <c r="I1194" s="15" t="s">
        <v>32</v>
      </c>
      <c r="J1194" s="16">
        <v>150.60000000000002</v>
      </c>
      <c r="K1194" s="16">
        <v>25.1</v>
      </c>
      <c r="L1194" s="17" t="s">
        <v>145</v>
      </c>
      <c r="M1194" s="163" t="str">
        <f>IFERROR(GETPIVOTDATA("Tot. Bottles",'- Ordine Aggregato -'!$A$1,"sku anker",A1194),"")</f>
        <v/>
      </c>
      <c r="N1194" s="18" t="s">
        <v>42</v>
      </c>
      <c r="O1194" s="19" t="str">
        <f t="shared" si="18"/>
        <v>Order online</v>
      </c>
      <c r="P1194" s="97" t="s">
        <v>146</v>
      </c>
      <c r="Q1194" s="13" t="s">
        <v>3934</v>
      </c>
      <c r="R1194" t="s">
        <v>3935</v>
      </c>
      <c r="S1194" s="20">
        <v>0</v>
      </c>
      <c r="T1194" s="21" t="s">
        <v>38</v>
      </c>
    </row>
    <row r="1195" spans="1:20" x14ac:dyDescent="0.35">
      <c r="A1195" s="96" t="s">
        <v>3936</v>
      </c>
      <c r="D1195" s="13" t="s">
        <v>3937</v>
      </c>
      <c r="E1195" s="13">
        <v>6</v>
      </c>
      <c r="F1195" s="14">
        <v>0.7</v>
      </c>
      <c r="G1195" s="13" t="s">
        <v>31</v>
      </c>
      <c r="H1195" s="14">
        <v>41.8</v>
      </c>
      <c r="I1195" s="15" t="s">
        <v>32</v>
      </c>
      <c r="J1195" s="16">
        <v>54.599999999999994</v>
      </c>
      <c r="K1195" s="16">
        <v>9.1</v>
      </c>
      <c r="L1195" s="17" t="s">
        <v>368</v>
      </c>
      <c r="M1195" s="163" t="str">
        <f>IFERROR(GETPIVOTDATA("Tot. Bottles",'- Ordine Aggregato -'!$A$1,"sku anker",A1195),"")</f>
        <v/>
      </c>
      <c r="N1195" s="18" t="s">
        <v>34</v>
      </c>
      <c r="O1195" s="19" t="str">
        <f t="shared" si="18"/>
        <v>Order online</v>
      </c>
      <c r="P1195" s="97" t="s">
        <v>68</v>
      </c>
      <c r="Q1195" s="13" t="s">
        <v>3938</v>
      </c>
      <c r="R1195" t="s">
        <v>3939</v>
      </c>
      <c r="S1195" s="20">
        <v>0</v>
      </c>
      <c r="T1195" s="21" t="s">
        <v>38</v>
      </c>
    </row>
    <row r="1196" spans="1:20" x14ac:dyDescent="0.35">
      <c r="A1196" s="96" t="s">
        <v>3940</v>
      </c>
      <c r="D1196" s="13" t="s">
        <v>3941</v>
      </c>
      <c r="E1196" s="13">
        <v>6</v>
      </c>
      <c r="F1196" s="14">
        <v>0.7</v>
      </c>
      <c r="G1196" s="13" t="s">
        <v>46</v>
      </c>
      <c r="H1196" s="14">
        <v>40</v>
      </c>
      <c r="I1196" s="15" t="s">
        <v>32</v>
      </c>
      <c r="J1196" s="16">
        <v>26.099999999999998</v>
      </c>
      <c r="K1196" s="16">
        <v>4.3499999999999996</v>
      </c>
      <c r="L1196" s="17" t="s">
        <v>73</v>
      </c>
      <c r="M1196" s="163" t="str">
        <f>IFERROR(GETPIVOTDATA("Tot. Bottles",'- Ordine Aggregato -'!$A$1,"sku anker",A1196),"")</f>
        <v/>
      </c>
      <c r="N1196" s="18" t="s">
        <v>42</v>
      </c>
      <c r="O1196" s="19" t="str">
        <f t="shared" si="18"/>
        <v>Order online</v>
      </c>
      <c r="P1196" s="97" t="s">
        <v>105</v>
      </c>
      <c r="Q1196" s="13" t="s">
        <v>3942</v>
      </c>
      <c r="R1196" t="s">
        <v>3943</v>
      </c>
      <c r="S1196" s="20">
        <v>0</v>
      </c>
      <c r="T1196" s="21" t="s">
        <v>38</v>
      </c>
    </row>
    <row r="1197" spans="1:20" x14ac:dyDescent="0.35">
      <c r="A1197" s="96" t="s">
        <v>3944</v>
      </c>
      <c r="B1197" s="96"/>
      <c r="C1197" s="96"/>
      <c r="D1197" s="13" t="s">
        <v>3941</v>
      </c>
      <c r="E1197" s="13">
        <v>12</v>
      </c>
      <c r="F1197" s="14">
        <v>1</v>
      </c>
      <c r="G1197" s="13" t="s">
        <v>46</v>
      </c>
      <c r="H1197" s="14">
        <v>40</v>
      </c>
      <c r="I1197" s="15" t="s">
        <v>32</v>
      </c>
      <c r="J1197" s="16">
        <v>52.800000000000004</v>
      </c>
      <c r="K1197" s="16">
        <v>4.4000000000000004</v>
      </c>
      <c r="L1197" s="17" t="s">
        <v>73</v>
      </c>
      <c r="M1197" s="163" t="str">
        <f>IFERROR(GETPIVOTDATA("Tot. Bottles",'- Ordine Aggregato -'!$A$1,"sku anker",A1197),"")</f>
        <v/>
      </c>
      <c r="N1197" s="18" t="s">
        <v>42</v>
      </c>
      <c r="O1197" s="19" t="str">
        <f t="shared" si="18"/>
        <v>Order online</v>
      </c>
      <c r="P1197" s="97" t="s">
        <v>105</v>
      </c>
      <c r="Q1197" s="13" t="s">
        <v>3945</v>
      </c>
      <c r="R1197" t="s">
        <v>3946</v>
      </c>
      <c r="S1197" s="20">
        <v>0</v>
      </c>
      <c r="T1197" s="21" t="s">
        <v>38</v>
      </c>
    </row>
    <row r="1198" spans="1:20" x14ac:dyDescent="0.35">
      <c r="A1198" s="13" t="s">
        <v>3947</v>
      </c>
      <c r="B1198" s="13"/>
      <c r="C1198" s="13"/>
      <c r="D1198" s="13" t="s">
        <v>3948</v>
      </c>
      <c r="E1198" s="13">
        <v>6</v>
      </c>
      <c r="F1198" s="14">
        <v>0.7</v>
      </c>
      <c r="G1198" s="13" t="s">
        <v>14873</v>
      </c>
      <c r="H1198" s="14">
        <v>16</v>
      </c>
      <c r="I1198" s="15" t="s">
        <v>32</v>
      </c>
      <c r="J1198" s="16">
        <v>41.400000000000006</v>
      </c>
      <c r="K1198" s="16">
        <v>6.9</v>
      </c>
      <c r="L1198" s="17" t="s">
        <v>399</v>
      </c>
      <c r="M1198" s="163" t="str">
        <f>IFERROR(GETPIVOTDATA("Tot. Bottles",'- Ordine Aggregato -'!$A$1,"sku anker",A1198),"")</f>
        <v/>
      </c>
      <c r="N1198" s="18" t="s">
        <v>42</v>
      </c>
      <c r="O1198" s="19" t="str">
        <f t="shared" si="18"/>
        <v>Order online</v>
      </c>
      <c r="P1198" s="97" t="s">
        <v>68</v>
      </c>
      <c r="Q1198" s="13" t="s">
        <v>3949</v>
      </c>
      <c r="R1198" t="s">
        <v>3950</v>
      </c>
      <c r="S1198" s="20">
        <v>0</v>
      </c>
      <c r="T1198" s="21" t="s">
        <v>38</v>
      </c>
    </row>
    <row r="1199" spans="1:20" x14ac:dyDescent="0.35">
      <c r="A1199" s="96" t="s">
        <v>3951</v>
      </c>
      <c r="D1199" s="13" t="s">
        <v>3952</v>
      </c>
      <c r="E1199" s="13">
        <v>6</v>
      </c>
      <c r="F1199" s="14">
        <v>0.5</v>
      </c>
      <c r="G1199" s="13" t="s">
        <v>46</v>
      </c>
      <c r="H1199" s="14">
        <v>52.2</v>
      </c>
      <c r="I1199" s="15" t="s">
        <v>32</v>
      </c>
      <c r="J1199" s="16">
        <v>237</v>
      </c>
      <c r="K1199" s="16">
        <v>39.5</v>
      </c>
      <c r="L1199" s="17" t="s">
        <v>657</v>
      </c>
      <c r="M1199" s="163" t="str">
        <f>IFERROR(GETPIVOTDATA("Tot. Bottles",'- Ordine Aggregato -'!$A$1,"sku anker",A1199),"")</f>
        <v/>
      </c>
      <c r="N1199" s="18" t="s">
        <v>67</v>
      </c>
      <c r="O1199" s="19" t="str">
        <f t="shared" si="18"/>
        <v>Order online</v>
      </c>
      <c r="P1199" s="97" t="s">
        <v>146</v>
      </c>
      <c r="Q1199" s="13" t="s">
        <v>3953</v>
      </c>
      <c r="R1199" t="s">
        <v>3954</v>
      </c>
      <c r="S1199" s="20">
        <v>39.5</v>
      </c>
      <c r="T1199" s="21" t="s">
        <v>38</v>
      </c>
    </row>
    <row r="1200" spans="1:20" x14ac:dyDescent="0.35">
      <c r="A1200" s="96" t="s">
        <v>3955</v>
      </c>
      <c r="D1200" s="13" t="s">
        <v>3956</v>
      </c>
      <c r="E1200" s="13">
        <v>6</v>
      </c>
      <c r="F1200" s="14">
        <v>0.5</v>
      </c>
      <c r="G1200" s="13" t="s">
        <v>46</v>
      </c>
      <c r="H1200" s="14">
        <v>49.1</v>
      </c>
      <c r="I1200" s="15" t="s">
        <v>32</v>
      </c>
      <c r="J1200" s="16">
        <v>660</v>
      </c>
      <c r="K1200" s="16">
        <v>110</v>
      </c>
      <c r="L1200" s="17" t="s">
        <v>145</v>
      </c>
      <c r="M1200" s="163" t="str">
        <f>IFERROR(GETPIVOTDATA("Tot. Bottles",'- Ordine Aggregato -'!$A$1,"sku anker",A1200),"")</f>
        <v/>
      </c>
      <c r="N1200" s="18" t="s">
        <v>42</v>
      </c>
      <c r="O1200" s="19" t="str">
        <f t="shared" si="18"/>
        <v>Order online</v>
      </c>
      <c r="P1200" s="97" t="s">
        <v>146</v>
      </c>
      <c r="Q1200" s="13" t="s">
        <v>3957</v>
      </c>
      <c r="R1200" t="s">
        <v>3958</v>
      </c>
      <c r="S1200" s="20">
        <v>0</v>
      </c>
      <c r="T1200" s="21" t="s">
        <v>38</v>
      </c>
    </row>
    <row r="1201" spans="1:20" x14ac:dyDescent="0.35">
      <c r="A1201" s="96" t="s">
        <v>3959</v>
      </c>
      <c r="D1201" s="13" t="s">
        <v>3960</v>
      </c>
      <c r="E1201" s="13">
        <v>6</v>
      </c>
      <c r="F1201" s="14">
        <v>0.5</v>
      </c>
      <c r="G1201" s="13" t="s">
        <v>46</v>
      </c>
      <c r="H1201" s="14">
        <v>55</v>
      </c>
      <c r="I1201" s="15" t="s">
        <v>32</v>
      </c>
      <c r="J1201" s="16">
        <v>354</v>
      </c>
      <c r="K1201" s="16">
        <v>59</v>
      </c>
      <c r="L1201" s="17" t="s">
        <v>145</v>
      </c>
      <c r="M1201" s="163" t="str">
        <f>IFERROR(GETPIVOTDATA("Tot. Bottles",'- Ordine Aggregato -'!$A$1,"sku anker",A1201),"")</f>
        <v/>
      </c>
      <c r="N1201" s="18" t="s">
        <v>67</v>
      </c>
      <c r="O1201" s="19" t="str">
        <f t="shared" si="18"/>
        <v>Order online</v>
      </c>
      <c r="P1201" s="97" t="s">
        <v>146</v>
      </c>
      <c r="Q1201" s="13" t="s">
        <v>3961</v>
      </c>
      <c r="R1201" t="s">
        <v>3962</v>
      </c>
      <c r="S1201" s="20">
        <v>59</v>
      </c>
      <c r="T1201" s="21" t="s">
        <v>38</v>
      </c>
    </row>
    <row r="1202" spans="1:20" x14ac:dyDescent="0.35">
      <c r="A1202" s="96" t="s">
        <v>3963</v>
      </c>
      <c r="B1202" s="96"/>
      <c r="C1202" s="96"/>
      <c r="D1202" s="13" t="s">
        <v>3964</v>
      </c>
      <c r="E1202" s="13">
        <v>12</v>
      </c>
      <c r="F1202" s="14">
        <v>1</v>
      </c>
      <c r="G1202" s="13" t="s">
        <v>46</v>
      </c>
      <c r="H1202" s="14">
        <v>40</v>
      </c>
      <c r="I1202" s="15" t="s">
        <v>32</v>
      </c>
      <c r="J1202" s="16">
        <v>378</v>
      </c>
      <c r="K1202" s="16">
        <v>31.5</v>
      </c>
      <c r="L1202" s="17" t="s">
        <v>645</v>
      </c>
      <c r="M1202" s="163" t="str">
        <f>IFERROR(GETPIVOTDATA("Tot. Bottles",'- Ordine Aggregato -'!$A$1,"sku anker",A1202),"")</f>
        <v/>
      </c>
      <c r="N1202" s="18" t="s">
        <v>42</v>
      </c>
      <c r="O1202" s="19" t="str">
        <f t="shared" si="18"/>
        <v>Order online</v>
      </c>
      <c r="P1202" s="97" t="s">
        <v>225</v>
      </c>
      <c r="Q1202" s="13" t="s">
        <v>3965</v>
      </c>
      <c r="R1202" t="s">
        <v>3966</v>
      </c>
      <c r="S1202" s="20">
        <v>0</v>
      </c>
      <c r="T1202" s="21" t="s">
        <v>38</v>
      </c>
    </row>
    <row r="1203" spans="1:20" x14ac:dyDescent="0.35">
      <c r="A1203" s="13" t="s">
        <v>3967</v>
      </c>
      <c r="B1203" s="13"/>
      <c r="C1203" s="13"/>
      <c r="D1203" s="13" t="s">
        <v>3964</v>
      </c>
      <c r="E1203" s="13">
        <v>12</v>
      </c>
      <c r="F1203" s="14">
        <v>1</v>
      </c>
      <c r="G1203" s="13" t="s">
        <v>14874</v>
      </c>
      <c r="H1203" s="14">
        <v>40</v>
      </c>
      <c r="I1203" s="15" t="s">
        <v>32</v>
      </c>
      <c r="J1203" s="16">
        <v>378</v>
      </c>
      <c r="K1203" s="16">
        <v>31.5</v>
      </c>
      <c r="L1203" s="17" t="s">
        <v>645</v>
      </c>
      <c r="M1203" s="163" t="str">
        <f>IFERROR(GETPIVOTDATA("Tot. Bottles",'- Ordine Aggregato -'!$A$1,"sku anker",A1203),"")</f>
        <v/>
      </c>
      <c r="N1203" s="18" t="s">
        <v>34</v>
      </c>
      <c r="O1203" s="19" t="str">
        <f t="shared" si="18"/>
        <v>Order online</v>
      </c>
      <c r="P1203" s="97" t="s">
        <v>225</v>
      </c>
      <c r="Q1203" s="13" t="s">
        <v>3968</v>
      </c>
      <c r="R1203" t="s">
        <v>3969</v>
      </c>
      <c r="S1203" s="20">
        <v>0</v>
      </c>
      <c r="T1203" s="21" t="s">
        <v>38</v>
      </c>
    </row>
    <row r="1204" spans="1:20" x14ac:dyDescent="0.35">
      <c r="A1204" s="13" t="s">
        <v>14354</v>
      </c>
      <c r="B1204" s="13"/>
      <c r="C1204" s="13"/>
      <c r="D1204" s="13" t="s">
        <v>14355</v>
      </c>
      <c r="E1204" s="13">
        <v>6</v>
      </c>
      <c r="F1204" s="14">
        <v>0.7</v>
      </c>
      <c r="G1204" s="13" t="s">
        <v>14874</v>
      </c>
      <c r="H1204" s="14">
        <v>40</v>
      </c>
      <c r="I1204" s="15" t="s">
        <v>32</v>
      </c>
      <c r="J1204" s="16">
        <v>570</v>
      </c>
      <c r="K1204" s="16">
        <v>95</v>
      </c>
      <c r="L1204" s="17" t="s">
        <v>645</v>
      </c>
      <c r="M1204" s="163" t="str">
        <f>IFERROR(GETPIVOTDATA("Tot. Bottles",'- Ordine Aggregato -'!$A$1,"sku anker",A1204),"")</f>
        <v/>
      </c>
      <c r="N1204" s="18" t="s">
        <v>42</v>
      </c>
      <c r="O1204" s="19" t="str">
        <f t="shared" si="18"/>
        <v>Order online</v>
      </c>
      <c r="P1204" s="97" t="s">
        <v>225</v>
      </c>
      <c r="Q1204" s="13" t="s">
        <v>15240</v>
      </c>
      <c r="R1204" t="s">
        <v>42</v>
      </c>
      <c r="S1204" s="20">
        <v>0</v>
      </c>
      <c r="T1204" s="21" t="s">
        <v>38</v>
      </c>
    </row>
    <row r="1205" spans="1:20" x14ac:dyDescent="0.35">
      <c r="A1205" s="13" t="s">
        <v>3970</v>
      </c>
      <c r="B1205" s="13"/>
      <c r="C1205" s="13"/>
      <c r="D1205" s="13" t="s">
        <v>3971</v>
      </c>
      <c r="E1205" s="13">
        <v>6</v>
      </c>
      <c r="F1205" s="14">
        <v>0.75</v>
      </c>
      <c r="G1205" s="13" t="s">
        <v>14874</v>
      </c>
      <c r="H1205" s="14">
        <v>13.5</v>
      </c>
      <c r="I1205" s="15" t="s">
        <v>32</v>
      </c>
      <c r="J1205" s="16">
        <v>31.5</v>
      </c>
      <c r="K1205" s="16">
        <v>5.25</v>
      </c>
      <c r="L1205" s="17" t="s">
        <v>710</v>
      </c>
      <c r="M1205" s="163" t="str">
        <f>IFERROR(GETPIVOTDATA("Tot. Bottles",'- Ordine Aggregato -'!$A$1,"sku anker",A1205),"")</f>
        <v/>
      </c>
      <c r="N1205" s="18" t="s">
        <v>34</v>
      </c>
      <c r="O1205" s="19" t="str">
        <f t="shared" si="18"/>
        <v>Order online</v>
      </c>
      <c r="P1205" s="97" t="s">
        <v>225</v>
      </c>
      <c r="Q1205" s="13" t="s">
        <v>3972</v>
      </c>
      <c r="R1205" t="s">
        <v>3973</v>
      </c>
      <c r="S1205" s="20">
        <v>0</v>
      </c>
      <c r="T1205" s="21" t="s">
        <v>38</v>
      </c>
    </row>
    <row r="1206" spans="1:20" x14ac:dyDescent="0.35">
      <c r="A1206" s="96" t="s">
        <v>3974</v>
      </c>
      <c r="D1206" s="13" t="s">
        <v>3975</v>
      </c>
      <c r="E1206" s="13">
        <v>6</v>
      </c>
      <c r="F1206" s="14">
        <v>0.75</v>
      </c>
      <c r="G1206" s="13" t="s">
        <v>46</v>
      </c>
      <c r="H1206" s="14">
        <v>14.5</v>
      </c>
      <c r="I1206" s="15" t="s">
        <v>32</v>
      </c>
      <c r="J1206" s="16">
        <v>69</v>
      </c>
      <c r="K1206" s="16">
        <v>11.5</v>
      </c>
      <c r="L1206" s="17" t="s">
        <v>710</v>
      </c>
      <c r="M1206" s="163" t="str">
        <f>IFERROR(GETPIVOTDATA("Tot. Bottles",'- Ordine Aggregato -'!$A$1,"sku anker",A1206),"")</f>
        <v/>
      </c>
      <c r="N1206" s="18" t="s">
        <v>34</v>
      </c>
      <c r="O1206" s="19" t="str">
        <f t="shared" si="18"/>
        <v>Order online</v>
      </c>
      <c r="P1206" s="97" t="s">
        <v>225</v>
      </c>
      <c r="Q1206" s="13" t="s">
        <v>3976</v>
      </c>
      <c r="R1206" t="s">
        <v>3977</v>
      </c>
      <c r="S1206" s="20">
        <v>0</v>
      </c>
      <c r="T1206" s="21" t="s">
        <v>38</v>
      </c>
    </row>
    <row r="1207" spans="1:20" x14ac:dyDescent="0.35">
      <c r="A1207" s="96" t="s">
        <v>3978</v>
      </c>
      <c r="D1207" s="13" t="s">
        <v>3979</v>
      </c>
      <c r="E1207" s="13">
        <v>6</v>
      </c>
      <c r="F1207" s="14">
        <v>0.75</v>
      </c>
      <c r="G1207" s="13" t="s">
        <v>46</v>
      </c>
      <c r="H1207" s="14">
        <v>13.5</v>
      </c>
      <c r="I1207" s="15" t="s">
        <v>32</v>
      </c>
      <c r="J1207" s="16">
        <v>225</v>
      </c>
      <c r="K1207" s="16">
        <v>37.5</v>
      </c>
      <c r="L1207" s="17" t="s">
        <v>710</v>
      </c>
      <c r="M1207" s="163" t="str">
        <f>IFERROR(GETPIVOTDATA("Tot. Bottles",'- Ordine Aggregato -'!$A$1,"sku anker",A1207),"")</f>
        <v/>
      </c>
      <c r="N1207" s="18" t="s">
        <v>34</v>
      </c>
      <c r="O1207" s="19" t="str">
        <f t="shared" si="18"/>
        <v>Order online</v>
      </c>
      <c r="P1207" s="97" t="s">
        <v>225</v>
      </c>
      <c r="Q1207" s="13" t="s">
        <v>3980</v>
      </c>
      <c r="R1207" t="s">
        <v>3981</v>
      </c>
      <c r="S1207" s="20">
        <v>0</v>
      </c>
      <c r="T1207" s="21" t="s">
        <v>38</v>
      </c>
    </row>
    <row r="1208" spans="1:20" x14ac:dyDescent="0.35">
      <c r="A1208" s="96" t="s">
        <v>3982</v>
      </c>
      <c r="B1208" s="96"/>
      <c r="C1208" s="96"/>
      <c r="D1208" s="13" t="s">
        <v>3983</v>
      </c>
      <c r="E1208" s="13">
        <v>6</v>
      </c>
      <c r="F1208" s="14">
        <v>0.75</v>
      </c>
      <c r="G1208" s="13" t="s">
        <v>46</v>
      </c>
      <c r="H1208" s="14">
        <v>12.5</v>
      </c>
      <c r="I1208" s="15" t="s">
        <v>32</v>
      </c>
      <c r="J1208" s="16">
        <v>22.200000000000003</v>
      </c>
      <c r="K1208" s="16">
        <v>3.7</v>
      </c>
      <c r="L1208" s="17" t="s">
        <v>704</v>
      </c>
      <c r="M1208" s="163" t="str">
        <f>IFERROR(GETPIVOTDATA("Tot. Bottles",'- Ordine Aggregato -'!$A$1,"sku anker",A1208),"")</f>
        <v/>
      </c>
      <c r="N1208" s="18" t="s">
        <v>42</v>
      </c>
      <c r="O1208" s="19" t="str">
        <f t="shared" si="18"/>
        <v>Order online</v>
      </c>
      <c r="P1208" s="97" t="s">
        <v>225</v>
      </c>
      <c r="Q1208" s="13" t="s">
        <v>3984</v>
      </c>
      <c r="R1208" t="s">
        <v>3985</v>
      </c>
      <c r="S1208" s="20">
        <v>0</v>
      </c>
      <c r="T1208" s="21" t="s">
        <v>38</v>
      </c>
    </row>
    <row r="1209" spans="1:20" x14ac:dyDescent="0.35">
      <c r="A1209" s="96" t="s">
        <v>3986</v>
      </c>
      <c r="D1209" s="13" t="s">
        <v>3987</v>
      </c>
      <c r="E1209" s="13">
        <v>6</v>
      </c>
      <c r="F1209" s="14">
        <v>0.75</v>
      </c>
      <c r="G1209" s="13" t="s">
        <v>14874</v>
      </c>
      <c r="H1209" s="14">
        <v>13.5</v>
      </c>
      <c r="I1209" s="15" t="s">
        <v>32</v>
      </c>
      <c r="J1209" s="16">
        <v>21.299999999999997</v>
      </c>
      <c r="K1209" s="16">
        <v>3.55</v>
      </c>
      <c r="L1209" s="17" t="s">
        <v>710</v>
      </c>
      <c r="M1209" s="163" t="str">
        <f>IFERROR(GETPIVOTDATA("Tot. Bottles",'- Ordine Aggregato -'!$A$1,"sku anker",A1209),"")</f>
        <v/>
      </c>
      <c r="N1209" s="18" t="s">
        <v>42</v>
      </c>
      <c r="O1209" s="19" t="str">
        <f t="shared" si="18"/>
        <v>Order online</v>
      </c>
      <c r="P1209" s="97" t="s">
        <v>225</v>
      </c>
      <c r="Q1209" s="13" t="s">
        <v>3988</v>
      </c>
      <c r="R1209" t="s">
        <v>3989</v>
      </c>
      <c r="S1209" s="20">
        <v>0</v>
      </c>
      <c r="T1209" s="21" t="s">
        <v>38</v>
      </c>
    </row>
    <row r="1210" spans="1:20" x14ac:dyDescent="0.35">
      <c r="A1210" s="96" t="s">
        <v>3990</v>
      </c>
      <c r="D1210" s="13" t="s">
        <v>3991</v>
      </c>
      <c r="E1210" s="13">
        <v>6</v>
      </c>
      <c r="F1210" s="14">
        <v>0.7</v>
      </c>
      <c r="G1210" s="13" t="s">
        <v>14873</v>
      </c>
      <c r="H1210" s="14">
        <v>30</v>
      </c>
      <c r="I1210" s="15" t="s">
        <v>32</v>
      </c>
      <c r="J1210" s="16">
        <v>31.5</v>
      </c>
      <c r="K1210" s="16">
        <v>5.25</v>
      </c>
      <c r="L1210" s="17" t="s">
        <v>399</v>
      </c>
      <c r="M1210" s="163" t="str">
        <f>IFERROR(GETPIVOTDATA("Tot. Bottles",'- Ordine Aggregato -'!$A$1,"sku anker",A1210),"")</f>
        <v/>
      </c>
      <c r="N1210" s="18" t="s">
        <v>42</v>
      </c>
      <c r="O1210" s="19" t="str">
        <f t="shared" si="18"/>
        <v>Order online</v>
      </c>
      <c r="P1210" s="97" t="s">
        <v>68</v>
      </c>
      <c r="Q1210" s="13" t="s">
        <v>3992</v>
      </c>
      <c r="R1210" t="s">
        <v>3993</v>
      </c>
      <c r="S1210" s="20">
        <v>0</v>
      </c>
      <c r="T1210" s="21" t="s">
        <v>38</v>
      </c>
    </row>
    <row r="1211" spans="1:20" x14ac:dyDescent="0.35">
      <c r="A1211" s="13" t="s">
        <v>3994</v>
      </c>
      <c r="B1211" s="13"/>
      <c r="C1211" s="13"/>
      <c r="D1211" s="13" t="s">
        <v>3995</v>
      </c>
      <c r="E1211" s="13">
        <v>6</v>
      </c>
      <c r="F1211" s="14">
        <v>0.7</v>
      </c>
      <c r="G1211" s="13" t="s">
        <v>14873</v>
      </c>
      <c r="H1211" s="14">
        <v>20</v>
      </c>
      <c r="I1211" s="15" t="s">
        <v>32</v>
      </c>
      <c r="J1211" s="16">
        <v>37.5</v>
      </c>
      <c r="K1211" s="16">
        <v>6.25</v>
      </c>
      <c r="L1211" s="17" t="s">
        <v>502</v>
      </c>
      <c r="M1211" s="163" t="str">
        <f>IFERROR(GETPIVOTDATA("Tot. Bottles",'- Ordine Aggregato -'!$A$1,"sku anker",A1211),"")</f>
        <v/>
      </c>
      <c r="N1211" s="18" t="s">
        <v>42</v>
      </c>
      <c r="O1211" s="19" t="str">
        <f t="shared" si="18"/>
        <v>Order online</v>
      </c>
      <c r="P1211" s="97" t="s">
        <v>68</v>
      </c>
      <c r="Q1211" s="13" t="s">
        <v>3996</v>
      </c>
      <c r="R1211" t="s">
        <v>3997</v>
      </c>
      <c r="S1211" s="20">
        <v>0</v>
      </c>
      <c r="T1211" s="21" t="s">
        <v>38</v>
      </c>
    </row>
    <row r="1212" spans="1:20" x14ac:dyDescent="0.35">
      <c r="A1212" s="96" t="s">
        <v>3998</v>
      </c>
      <c r="D1212" s="13" t="s">
        <v>3999</v>
      </c>
      <c r="E1212" s="13">
        <v>6</v>
      </c>
      <c r="F1212" s="14">
        <v>0.7</v>
      </c>
      <c r="G1212" s="13" t="s">
        <v>14873</v>
      </c>
      <c r="H1212" s="14">
        <v>15</v>
      </c>
      <c r="I1212" s="15" t="s">
        <v>32</v>
      </c>
      <c r="J1212" s="16">
        <v>38.700000000000003</v>
      </c>
      <c r="K1212" s="16">
        <v>6.45</v>
      </c>
      <c r="L1212" s="17" t="s">
        <v>502</v>
      </c>
      <c r="M1212" s="163" t="str">
        <f>IFERROR(GETPIVOTDATA("Tot. Bottles",'- Ordine Aggregato -'!$A$1,"sku anker",A1212),"")</f>
        <v/>
      </c>
      <c r="N1212" s="18" t="s">
        <v>42</v>
      </c>
      <c r="O1212" s="19" t="str">
        <f t="shared" si="18"/>
        <v>Order online</v>
      </c>
      <c r="P1212" s="97" t="s">
        <v>68</v>
      </c>
      <c r="Q1212" s="13" t="s">
        <v>4000</v>
      </c>
      <c r="R1212" t="s">
        <v>4001</v>
      </c>
      <c r="S1212" s="20">
        <v>0</v>
      </c>
      <c r="T1212" s="21" t="s">
        <v>38</v>
      </c>
    </row>
    <row r="1213" spans="1:20" x14ac:dyDescent="0.35">
      <c r="A1213" s="96" t="s">
        <v>4002</v>
      </c>
      <c r="D1213" s="13" t="s">
        <v>4003</v>
      </c>
      <c r="E1213" s="13">
        <v>6</v>
      </c>
      <c r="F1213" s="14">
        <v>0.7</v>
      </c>
      <c r="G1213" s="13" t="s">
        <v>14873</v>
      </c>
      <c r="H1213" s="14">
        <v>20</v>
      </c>
      <c r="I1213" s="15" t="s">
        <v>32</v>
      </c>
      <c r="J1213" s="16">
        <v>37.5</v>
      </c>
      <c r="K1213" s="16">
        <v>6.25</v>
      </c>
      <c r="L1213" s="17" t="s">
        <v>502</v>
      </c>
      <c r="M1213" s="163" t="str">
        <f>IFERROR(GETPIVOTDATA("Tot. Bottles",'- Ordine Aggregato -'!$A$1,"sku anker",A1213),"")</f>
        <v/>
      </c>
      <c r="N1213" s="18" t="s">
        <v>42</v>
      </c>
      <c r="O1213" s="19" t="str">
        <f t="shared" si="18"/>
        <v>Order online</v>
      </c>
      <c r="P1213" s="97" t="s">
        <v>68</v>
      </c>
      <c r="Q1213" s="13" t="s">
        <v>4004</v>
      </c>
      <c r="R1213" t="s">
        <v>4005</v>
      </c>
      <c r="S1213" s="20">
        <v>0</v>
      </c>
      <c r="T1213" s="21" t="s">
        <v>38</v>
      </c>
    </row>
    <row r="1214" spans="1:20" x14ac:dyDescent="0.35">
      <c r="A1214" s="96" t="s">
        <v>4006</v>
      </c>
      <c r="D1214" s="13" t="s">
        <v>4007</v>
      </c>
      <c r="E1214" s="13">
        <v>6</v>
      </c>
      <c r="F1214" s="14">
        <v>0.7</v>
      </c>
      <c r="G1214" s="13" t="s">
        <v>14873</v>
      </c>
      <c r="H1214" s="14">
        <v>15</v>
      </c>
      <c r="I1214" s="15" t="s">
        <v>32</v>
      </c>
      <c r="J1214" s="16">
        <v>39</v>
      </c>
      <c r="K1214" s="16">
        <v>6.5</v>
      </c>
      <c r="L1214" s="17" t="s">
        <v>502</v>
      </c>
      <c r="M1214" s="163" t="str">
        <f>IFERROR(GETPIVOTDATA("Tot. Bottles",'- Ordine Aggregato -'!$A$1,"sku anker",A1214),"")</f>
        <v/>
      </c>
      <c r="N1214" s="18" t="s">
        <v>42</v>
      </c>
      <c r="O1214" s="19" t="str">
        <f t="shared" si="18"/>
        <v>Order online</v>
      </c>
      <c r="P1214" s="97" t="s">
        <v>68</v>
      </c>
      <c r="Q1214" s="13" t="s">
        <v>4008</v>
      </c>
      <c r="R1214" t="s">
        <v>4009</v>
      </c>
      <c r="S1214" s="20">
        <v>0</v>
      </c>
      <c r="T1214" s="21" t="s">
        <v>38</v>
      </c>
    </row>
    <row r="1215" spans="1:20" x14ac:dyDescent="0.35">
      <c r="A1215" s="13" t="s">
        <v>4010</v>
      </c>
      <c r="B1215" s="13"/>
      <c r="C1215" s="13"/>
      <c r="D1215" s="13" t="s">
        <v>4011</v>
      </c>
      <c r="E1215" s="13">
        <v>6</v>
      </c>
      <c r="F1215" s="14">
        <v>0.7</v>
      </c>
      <c r="G1215" s="13" t="s">
        <v>14873</v>
      </c>
      <c r="H1215" s="14">
        <v>15</v>
      </c>
      <c r="I1215" s="15" t="s">
        <v>32</v>
      </c>
      <c r="J1215" s="16">
        <v>39.900000000000006</v>
      </c>
      <c r="K1215" s="16">
        <v>6.65</v>
      </c>
      <c r="L1215" s="17" t="s">
        <v>399</v>
      </c>
      <c r="M1215" s="163" t="str">
        <f>IFERROR(GETPIVOTDATA("Tot. Bottles",'- Ordine Aggregato -'!$A$1,"sku anker",A1215),"")</f>
        <v/>
      </c>
      <c r="N1215" s="18" t="s">
        <v>42</v>
      </c>
      <c r="O1215" s="19" t="str">
        <f t="shared" si="18"/>
        <v>Order online</v>
      </c>
      <c r="P1215" s="97" t="s">
        <v>68</v>
      </c>
      <c r="Q1215" s="13" t="s">
        <v>4012</v>
      </c>
      <c r="R1215" t="s">
        <v>4013</v>
      </c>
      <c r="S1215" s="20">
        <v>0</v>
      </c>
      <c r="T1215" s="21" t="s">
        <v>38</v>
      </c>
    </row>
    <row r="1216" spans="1:20" x14ac:dyDescent="0.35">
      <c r="A1216" s="96" t="s">
        <v>4014</v>
      </c>
      <c r="D1216" s="13" t="s">
        <v>4015</v>
      </c>
      <c r="E1216" s="13">
        <v>6</v>
      </c>
      <c r="F1216" s="14">
        <v>0.7</v>
      </c>
      <c r="G1216" s="13" t="s">
        <v>46</v>
      </c>
      <c r="H1216" s="14">
        <v>15</v>
      </c>
      <c r="I1216" s="15" t="s">
        <v>32</v>
      </c>
      <c r="J1216" s="16">
        <v>39</v>
      </c>
      <c r="K1216" s="16">
        <v>6.5</v>
      </c>
      <c r="L1216" s="17" t="s">
        <v>502</v>
      </c>
      <c r="M1216" s="163" t="str">
        <f>IFERROR(GETPIVOTDATA("Tot. Bottles",'- Ordine Aggregato -'!$A$1,"sku anker",A1216),"")</f>
        <v/>
      </c>
      <c r="N1216" s="18" t="s">
        <v>42</v>
      </c>
      <c r="O1216" s="19" t="str">
        <f t="shared" si="18"/>
        <v>Order online</v>
      </c>
      <c r="P1216" s="97" t="s">
        <v>68</v>
      </c>
      <c r="Q1216" s="13" t="s">
        <v>4016</v>
      </c>
      <c r="R1216" t="s">
        <v>4017</v>
      </c>
      <c r="S1216" s="20">
        <v>0</v>
      </c>
      <c r="T1216" s="21" t="s">
        <v>38</v>
      </c>
    </row>
    <row r="1217" spans="1:20" x14ac:dyDescent="0.35">
      <c r="A1217" s="13" t="s">
        <v>4018</v>
      </c>
      <c r="B1217" s="13"/>
      <c r="C1217" s="13"/>
      <c r="D1217" s="13" t="s">
        <v>4019</v>
      </c>
      <c r="E1217" s="13">
        <v>6</v>
      </c>
      <c r="F1217" s="14">
        <v>1</v>
      </c>
      <c r="G1217" s="13" t="s">
        <v>46</v>
      </c>
      <c r="H1217" s="14">
        <v>25</v>
      </c>
      <c r="I1217" s="15" t="s">
        <v>32</v>
      </c>
      <c r="J1217" s="16">
        <v>31.5</v>
      </c>
      <c r="K1217" s="16">
        <v>5.25</v>
      </c>
      <c r="L1217" s="17" t="s">
        <v>2217</v>
      </c>
      <c r="M1217" s="163" t="str">
        <f>IFERROR(GETPIVOTDATA("Tot. Bottles",'- Ordine Aggregato -'!$A$1,"sku anker",A1217),"")</f>
        <v/>
      </c>
      <c r="N1217" s="18" t="s">
        <v>42</v>
      </c>
      <c r="O1217" s="19" t="str">
        <f t="shared" si="18"/>
        <v>Order online</v>
      </c>
      <c r="P1217" s="97" t="s">
        <v>68</v>
      </c>
      <c r="Q1217" s="13" t="s">
        <v>4020</v>
      </c>
      <c r="R1217" t="s">
        <v>4021</v>
      </c>
      <c r="S1217" s="20">
        <v>0</v>
      </c>
      <c r="T1217" s="21" t="s">
        <v>38</v>
      </c>
    </row>
    <row r="1218" spans="1:20" x14ac:dyDescent="0.35">
      <c r="A1218" s="13" t="s">
        <v>4022</v>
      </c>
      <c r="B1218" s="13"/>
      <c r="C1218" s="13"/>
      <c r="D1218" s="13" t="s">
        <v>4023</v>
      </c>
      <c r="E1218" s="13">
        <v>6</v>
      </c>
      <c r="F1218" s="14">
        <v>0.7</v>
      </c>
      <c r="G1218" s="13" t="s">
        <v>14873</v>
      </c>
      <c r="H1218" s="14">
        <v>15</v>
      </c>
      <c r="I1218" s="15" t="s">
        <v>32</v>
      </c>
      <c r="J1218" s="16">
        <v>39</v>
      </c>
      <c r="K1218" s="16">
        <v>6.5</v>
      </c>
      <c r="L1218" s="17" t="s">
        <v>502</v>
      </c>
      <c r="M1218" s="163" t="str">
        <f>IFERROR(GETPIVOTDATA("Tot. Bottles",'- Ordine Aggregato -'!$A$1,"sku anker",A1218),"")</f>
        <v/>
      </c>
      <c r="N1218" s="18" t="s">
        <v>42</v>
      </c>
      <c r="O1218" s="19" t="str">
        <f t="shared" si="18"/>
        <v>Order online</v>
      </c>
      <c r="P1218" s="97" t="s">
        <v>68</v>
      </c>
      <c r="Q1218" s="13" t="s">
        <v>4024</v>
      </c>
      <c r="R1218" t="s">
        <v>4025</v>
      </c>
      <c r="S1218" s="20">
        <v>0</v>
      </c>
      <c r="T1218" s="21" t="s">
        <v>38</v>
      </c>
    </row>
    <row r="1219" spans="1:20" x14ac:dyDescent="0.35">
      <c r="A1219" s="96" t="s">
        <v>14677</v>
      </c>
      <c r="B1219" s="96"/>
      <c r="C1219" s="96"/>
      <c r="D1219" s="13" t="s">
        <v>14678</v>
      </c>
      <c r="E1219" s="13">
        <v>6</v>
      </c>
      <c r="F1219" s="14">
        <v>0.7</v>
      </c>
      <c r="G1219" s="13" t="s">
        <v>46</v>
      </c>
      <c r="H1219" s="14">
        <v>0</v>
      </c>
      <c r="I1219" s="15" t="s">
        <v>32</v>
      </c>
      <c r="J1219" s="16">
        <v>35.700000000000003</v>
      </c>
      <c r="K1219" s="16">
        <v>5.95</v>
      </c>
      <c r="L1219" s="17" t="s">
        <v>502</v>
      </c>
      <c r="M1219" s="163" t="str">
        <f>IFERROR(GETPIVOTDATA("Tot. Bottles",'- Ordine Aggregato -'!$A$1,"sku anker",A1219),"")</f>
        <v/>
      </c>
      <c r="N1219" s="18" t="s">
        <v>42</v>
      </c>
      <c r="O1219" s="19" t="str">
        <f t="shared" si="18"/>
        <v>Order online</v>
      </c>
      <c r="P1219" s="97" t="s">
        <v>68</v>
      </c>
      <c r="Q1219" s="13" t="s">
        <v>15241</v>
      </c>
      <c r="R1219" t="s">
        <v>15242</v>
      </c>
      <c r="S1219" s="20">
        <v>0</v>
      </c>
      <c r="T1219" s="21" t="s">
        <v>38</v>
      </c>
    </row>
    <row r="1220" spans="1:20" x14ac:dyDescent="0.35">
      <c r="A1220" s="13" t="s">
        <v>4026</v>
      </c>
      <c r="B1220" s="13"/>
      <c r="C1220" s="13"/>
      <c r="D1220" s="13" t="s">
        <v>4027</v>
      </c>
      <c r="E1220" s="13">
        <v>6</v>
      </c>
      <c r="F1220" s="14">
        <v>0.7</v>
      </c>
      <c r="G1220" s="13" t="s">
        <v>14873</v>
      </c>
      <c r="H1220" s="14">
        <v>15</v>
      </c>
      <c r="I1220" s="15" t="s">
        <v>32</v>
      </c>
      <c r="J1220" s="16">
        <v>39.599999999999994</v>
      </c>
      <c r="K1220" s="16">
        <v>6.6</v>
      </c>
      <c r="L1220" s="17" t="s">
        <v>502</v>
      </c>
      <c r="M1220" s="163" t="str">
        <f>IFERROR(GETPIVOTDATA("Tot. Bottles",'- Ordine Aggregato -'!$A$1,"sku anker",A1220),"")</f>
        <v/>
      </c>
      <c r="N1220" s="18" t="s">
        <v>42</v>
      </c>
      <c r="O1220" s="19" t="str">
        <f t="shared" si="18"/>
        <v>Order online</v>
      </c>
      <c r="P1220" s="97" t="s">
        <v>68</v>
      </c>
      <c r="Q1220" s="13" t="s">
        <v>4028</v>
      </c>
      <c r="R1220" t="s">
        <v>4029</v>
      </c>
      <c r="S1220" s="20">
        <v>0</v>
      </c>
      <c r="T1220" s="21" t="s">
        <v>38</v>
      </c>
    </row>
    <row r="1221" spans="1:20" x14ac:dyDescent="0.35">
      <c r="A1221" s="13" t="s">
        <v>4030</v>
      </c>
      <c r="B1221" s="13"/>
      <c r="C1221" s="13"/>
      <c r="D1221" s="13" t="s">
        <v>4031</v>
      </c>
      <c r="E1221" s="13">
        <v>6</v>
      </c>
      <c r="F1221" s="14">
        <v>0.7</v>
      </c>
      <c r="G1221" s="13" t="s">
        <v>46</v>
      </c>
      <c r="H1221" s="14">
        <v>20</v>
      </c>
      <c r="I1221" s="15" t="s">
        <v>32</v>
      </c>
      <c r="J1221" s="16">
        <v>38.099999999999994</v>
      </c>
      <c r="K1221" s="16">
        <v>6.35</v>
      </c>
      <c r="L1221" s="17" t="s">
        <v>551</v>
      </c>
      <c r="M1221" s="163" t="str">
        <f>IFERROR(GETPIVOTDATA("Tot. Bottles",'- Ordine Aggregato -'!$A$1,"sku anker",A1221),"")</f>
        <v/>
      </c>
      <c r="N1221" s="18" t="s">
        <v>34</v>
      </c>
      <c r="O1221" s="19" t="str">
        <f t="shared" si="18"/>
        <v>Order online</v>
      </c>
      <c r="P1221" s="97" t="s">
        <v>68</v>
      </c>
      <c r="Q1221" s="13" t="s">
        <v>4032</v>
      </c>
      <c r="R1221" t="s">
        <v>4033</v>
      </c>
      <c r="S1221" s="20">
        <v>0</v>
      </c>
      <c r="T1221" s="21" t="s">
        <v>38</v>
      </c>
    </row>
    <row r="1222" spans="1:20" x14ac:dyDescent="0.35">
      <c r="A1222" s="96" t="s">
        <v>4034</v>
      </c>
      <c r="B1222" s="96"/>
      <c r="C1222" s="96"/>
      <c r="D1222" s="13" t="s">
        <v>4035</v>
      </c>
      <c r="E1222" s="13">
        <v>6</v>
      </c>
      <c r="F1222" s="14">
        <v>0.7</v>
      </c>
      <c r="G1222" s="13" t="s">
        <v>14873</v>
      </c>
      <c r="H1222" s="14">
        <v>24</v>
      </c>
      <c r="I1222" s="15" t="s">
        <v>32</v>
      </c>
      <c r="J1222" s="16">
        <v>35.099999999999994</v>
      </c>
      <c r="K1222" s="16">
        <v>5.85</v>
      </c>
      <c r="L1222" s="17" t="s">
        <v>551</v>
      </c>
      <c r="M1222" s="163" t="str">
        <f>IFERROR(GETPIVOTDATA("Tot. Bottles",'- Ordine Aggregato -'!$A$1,"sku anker",A1222),"")</f>
        <v/>
      </c>
      <c r="N1222" s="18" t="s">
        <v>42</v>
      </c>
      <c r="O1222" s="19" t="str">
        <f t="shared" si="18"/>
        <v>Order online</v>
      </c>
      <c r="P1222" s="97" t="s">
        <v>68</v>
      </c>
      <c r="Q1222" s="13" t="s">
        <v>4036</v>
      </c>
      <c r="R1222" t="s">
        <v>4037</v>
      </c>
      <c r="S1222" s="20">
        <v>0</v>
      </c>
      <c r="T1222" s="21" t="s">
        <v>38</v>
      </c>
    </row>
    <row r="1223" spans="1:20" x14ac:dyDescent="0.35">
      <c r="A1223" s="96" t="s">
        <v>4038</v>
      </c>
      <c r="B1223" s="96"/>
      <c r="C1223" s="96"/>
      <c r="D1223" s="13" t="s">
        <v>4039</v>
      </c>
      <c r="E1223" s="13">
        <v>6</v>
      </c>
      <c r="F1223" s="14">
        <v>0.7</v>
      </c>
      <c r="G1223" s="13" t="s">
        <v>14873</v>
      </c>
      <c r="H1223" s="14">
        <v>15</v>
      </c>
      <c r="I1223" s="15" t="s">
        <v>32</v>
      </c>
      <c r="J1223" s="16">
        <v>37.5</v>
      </c>
      <c r="K1223" s="16">
        <v>6.25</v>
      </c>
      <c r="L1223" s="17" t="s">
        <v>551</v>
      </c>
      <c r="M1223" s="163" t="str">
        <f>IFERROR(GETPIVOTDATA("Tot. Bottles",'- Ordine Aggregato -'!$A$1,"sku anker",A1223),"")</f>
        <v/>
      </c>
      <c r="N1223" s="18" t="s">
        <v>42</v>
      </c>
      <c r="O1223" s="19" t="str">
        <f t="shared" si="18"/>
        <v>Order online</v>
      </c>
      <c r="P1223" s="97" t="s">
        <v>68</v>
      </c>
      <c r="Q1223" s="13" t="s">
        <v>4040</v>
      </c>
      <c r="R1223" t="s">
        <v>4041</v>
      </c>
      <c r="S1223" s="20">
        <v>0</v>
      </c>
      <c r="T1223" s="21" t="s">
        <v>38</v>
      </c>
    </row>
    <row r="1224" spans="1:20" x14ac:dyDescent="0.35">
      <c r="A1224" s="13" t="s">
        <v>4042</v>
      </c>
      <c r="B1224" s="13"/>
      <c r="C1224" s="13"/>
      <c r="D1224" s="13" t="s">
        <v>4043</v>
      </c>
      <c r="E1224" s="13">
        <v>6</v>
      </c>
      <c r="F1224" s="14">
        <v>0.7</v>
      </c>
      <c r="G1224" s="13" t="s">
        <v>14873</v>
      </c>
      <c r="H1224" s="14">
        <v>24</v>
      </c>
      <c r="I1224" s="15" t="s">
        <v>32</v>
      </c>
      <c r="J1224" s="16">
        <v>33.900000000000006</v>
      </c>
      <c r="K1224" s="16">
        <v>5.65</v>
      </c>
      <c r="L1224" s="17" t="s">
        <v>551</v>
      </c>
      <c r="M1224" s="163" t="str">
        <f>IFERROR(GETPIVOTDATA("Tot. Bottles",'- Ordine Aggregato -'!$A$1,"sku anker",A1224),"")</f>
        <v/>
      </c>
      <c r="N1224" s="18" t="s">
        <v>42</v>
      </c>
      <c r="O1224" s="19" t="str">
        <f t="shared" si="18"/>
        <v>Order online</v>
      </c>
      <c r="P1224" s="97" t="s">
        <v>68</v>
      </c>
      <c r="Q1224" s="13" t="s">
        <v>4044</v>
      </c>
      <c r="R1224" t="s">
        <v>4045</v>
      </c>
      <c r="S1224" s="20">
        <v>0</v>
      </c>
      <c r="T1224" s="21" t="s">
        <v>38</v>
      </c>
    </row>
    <row r="1225" spans="1:20" x14ac:dyDescent="0.35">
      <c r="A1225" s="96" t="s">
        <v>4046</v>
      </c>
      <c r="B1225" s="96"/>
      <c r="C1225" s="96"/>
      <c r="D1225" s="13" t="s">
        <v>4047</v>
      </c>
      <c r="E1225" s="13">
        <v>6</v>
      </c>
      <c r="F1225" s="14">
        <v>0.7</v>
      </c>
      <c r="G1225" s="13" t="s">
        <v>14873</v>
      </c>
      <c r="H1225" s="14">
        <v>24</v>
      </c>
      <c r="I1225" s="15" t="s">
        <v>32</v>
      </c>
      <c r="J1225" s="16">
        <v>35.700000000000003</v>
      </c>
      <c r="K1225" s="16">
        <v>5.95</v>
      </c>
      <c r="L1225" s="17" t="s">
        <v>551</v>
      </c>
      <c r="M1225" s="163" t="str">
        <f>IFERROR(GETPIVOTDATA("Tot. Bottles",'- Ordine Aggregato -'!$A$1,"sku anker",A1225),"")</f>
        <v/>
      </c>
      <c r="N1225" s="18" t="s">
        <v>42</v>
      </c>
      <c r="O1225" s="19" t="str">
        <f t="shared" si="18"/>
        <v>Order online</v>
      </c>
      <c r="P1225" s="97" t="s">
        <v>68</v>
      </c>
      <c r="Q1225" s="13" t="s">
        <v>4048</v>
      </c>
      <c r="R1225" t="s">
        <v>4049</v>
      </c>
      <c r="S1225" s="20">
        <v>0</v>
      </c>
      <c r="T1225" s="21" t="s">
        <v>38</v>
      </c>
    </row>
    <row r="1226" spans="1:20" x14ac:dyDescent="0.35">
      <c r="A1226" s="96" t="s">
        <v>4051</v>
      </c>
      <c r="B1226" s="96"/>
      <c r="C1226" s="96"/>
      <c r="D1226" s="13" t="s">
        <v>4050</v>
      </c>
      <c r="E1226" s="13">
        <v>12</v>
      </c>
      <c r="F1226" s="14">
        <v>0.1</v>
      </c>
      <c r="G1226" s="13" t="s">
        <v>46</v>
      </c>
      <c r="H1226" s="14">
        <v>20</v>
      </c>
      <c r="I1226" s="15" t="s">
        <v>32</v>
      </c>
      <c r="J1226" s="16">
        <v>27</v>
      </c>
      <c r="K1226" s="16">
        <v>2.25</v>
      </c>
      <c r="L1226" s="17" t="s">
        <v>399</v>
      </c>
      <c r="M1226" s="163" t="str">
        <f>IFERROR(GETPIVOTDATA("Tot. Bottles",'- Ordine Aggregato -'!$A$1,"sku anker",A1226),"")</f>
        <v/>
      </c>
      <c r="N1226" s="18" t="s">
        <v>42</v>
      </c>
      <c r="O1226" s="19" t="str">
        <f t="shared" si="18"/>
        <v>Order online</v>
      </c>
      <c r="P1226" s="97" t="s">
        <v>68</v>
      </c>
      <c r="Q1226" s="13" t="s">
        <v>4052</v>
      </c>
      <c r="R1226" t="s">
        <v>4053</v>
      </c>
      <c r="S1226" s="20">
        <v>0</v>
      </c>
      <c r="T1226" s="21" t="s">
        <v>38</v>
      </c>
    </row>
    <row r="1227" spans="1:20" x14ac:dyDescent="0.35">
      <c r="A1227" s="13" t="s">
        <v>4054</v>
      </c>
      <c r="B1227" s="13"/>
      <c r="C1227" s="13"/>
      <c r="D1227" s="13" t="s">
        <v>4050</v>
      </c>
      <c r="E1227" s="13">
        <v>6</v>
      </c>
      <c r="F1227" s="14">
        <v>0.7</v>
      </c>
      <c r="G1227" s="13" t="s">
        <v>31</v>
      </c>
      <c r="H1227" s="14">
        <v>20</v>
      </c>
      <c r="I1227" s="15" t="s">
        <v>32</v>
      </c>
      <c r="J1227" s="16">
        <v>28.200000000000003</v>
      </c>
      <c r="K1227" s="16">
        <v>4.7</v>
      </c>
      <c r="L1227" s="17" t="s">
        <v>399</v>
      </c>
      <c r="M1227" s="163" t="str">
        <f>IFERROR(GETPIVOTDATA("Tot. Bottles",'- Ordine Aggregato -'!$A$1,"sku anker",A1227),"")</f>
        <v/>
      </c>
      <c r="N1227" s="18" t="s">
        <v>42</v>
      </c>
      <c r="O1227" s="19" t="str">
        <f t="shared" si="18"/>
        <v>Order online</v>
      </c>
      <c r="P1227" s="97" t="s">
        <v>68</v>
      </c>
      <c r="Q1227" s="13" t="s">
        <v>4055</v>
      </c>
      <c r="R1227" t="s">
        <v>4056</v>
      </c>
      <c r="S1227" s="20">
        <v>0</v>
      </c>
      <c r="T1227" s="21" t="s">
        <v>38</v>
      </c>
    </row>
    <row r="1228" spans="1:20" x14ac:dyDescent="0.35">
      <c r="A1228" s="96" t="s">
        <v>4057</v>
      </c>
      <c r="D1228" s="13" t="s">
        <v>4050</v>
      </c>
      <c r="E1228" s="13">
        <v>6</v>
      </c>
      <c r="F1228" s="14">
        <v>1</v>
      </c>
      <c r="G1228" s="13" t="s">
        <v>31</v>
      </c>
      <c r="H1228" s="14">
        <v>20</v>
      </c>
      <c r="I1228" s="15" t="s">
        <v>32</v>
      </c>
      <c r="J1228" s="16">
        <v>40.200000000000003</v>
      </c>
      <c r="K1228" s="16">
        <v>6.7</v>
      </c>
      <c r="L1228" s="17" t="s">
        <v>399</v>
      </c>
      <c r="M1228" s="163" t="str">
        <f>IFERROR(GETPIVOTDATA("Tot. Bottles",'- Ordine Aggregato -'!$A$1,"sku anker",A1228),"")</f>
        <v/>
      </c>
      <c r="N1228" s="18" t="s">
        <v>42</v>
      </c>
      <c r="O1228" s="19" t="str">
        <f t="shared" si="18"/>
        <v>Order online</v>
      </c>
      <c r="P1228" s="97" t="s">
        <v>68</v>
      </c>
      <c r="Q1228" s="13" t="s">
        <v>4058</v>
      </c>
      <c r="R1228" t="s">
        <v>4059</v>
      </c>
      <c r="S1228" s="20">
        <v>0</v>
      </c>
      <c r="T1228" s="21" t="s">
        <v>38</v>
      </c>
    </row>
    <row r="1229" spans="1:20" x14ac:dyDescent="0.35">
      <c r="A1229" s="96" t="s">
        <v>4060</v>
      </c>
      <c r="D1229" s="13" t="s">
        <v>4061</v>
      </c>
      <c r="E1229" s="13">
        <v>6</v>
      </c>
      <c r="F1229" s="14">
        <v>0.7</v>
      </c>
      <c r="G1229" s="13" t="s">
        <v>46</v>
      </c>
      <c r="H1229" s="14">
        <v>24</v>
      </c>
      <c r="I1229" s="15" t="s">
        <v>32</v>
      </c>
      <c r="J1229" s="16">
        <v>31.799999999999997</v>
      </c>
      <c r="K1229" s="16">
        <v>5.3</v>
      </c>
      <c r="L1229" s="17" t="s">
        <v>399</v>
      </c>
      <c r="M1229" s="163" t="str">
        <f>IFERROR(GETPIVOTDATA("Tot. Bottles",'- Ordine Aggregato -'!$A$1,"sku anker",A1229),"")</f>
        <v/>
      </c>
      <c r="N1229" s="18" t="s">
        <v>42</v>
      </c>
      <c r="O1229" s="19" t="str">
        <f t="shared" ref="O1229:O1292" si="19">HYPERLINK("https://www.ankeramsterdamspirits.nl/en/products/"&amp;A1229,"Order online")</f>
        <v>Order online</v>
      </c>
      <c r="P1229" s="97" t="s">
        <v>68</v>
      </c>
      <c r="Q1229" s="13" t="s">
        <v>4062</v>
      </c>
      <c r="R1229" t="s">
        <v>4063</v>
      </c>
      <c r="S1229" s="20">
        <v>0</v>
      </c>
      <c r="T1229" s="21" t="s">
        <v>38</v>
      </c>
    </row>
    <row r="1230" spans="1:20" x14ac:dyDescent="0.35">
      <c r="A1230" s="96" t="s">
        <v>4064</v>
      </c>
      <c r="B1230" s="96"/>
      <c r="C1230" s="96"/>
      <c r="D1230" s="13" t="s">
        <v>4065</v>
      </c>
      <c r="E1230" s="13">
        <v>6</v>
      </c>
      <c r="F1230" s="14">
        <v>0.7</v>
      </c>
      <c r="G1230" s="13" t="s">
        <v>14873</v>
      </c>
      <c r="H1230" s="14">
        <v>15</v>
      </c>
      <c r="I1230" s="15" t="s">
        <v>32</v>
      </c>
      <c r="J1230" s="16">
        <v>41.7</v>
      </c>
      <c r="K1230" s="16">
        <v>6.95</v>
      </c>
      <c r="L1230" s="17" t="s">
        <v>502</v>
      </c>
      <c r="M1230" s="163" t="str">
        <f>IFERROR(GETPIVOTDATA("Tot. Bottles",'- Ordine Aggregato -'!$A$1,"sku anker",A1230),"")</f>
        <v/>
      </c>
      <c r="N1230" s="18" t="s">
        <v>42</v>
      </c>
      <c r="O1230" s="19" t="str">
        <f t="shared" si="19"/>
        <v>Order online</v>
      </c>
      <c r="P1230" s="97" t="s">
        <v>68</v>
      </c>
      <c r="Q1230" s="13" t="s">
        <v>4066</v>
      </c>
      <c r="R1230" t="s">
        <v>4067</v>
      </c>
      <c r="S1230" s="20">
        <v>0</v>
      </c>
      <c r="T1230" s="21" t="s">
        <v>38</v>
      </c>
    </row>
    <row r="1231" spans="1:20" x14ac:dyDescent="0.35">
      <c r="A1231" s="13" t="s">
        <v>4068</v>
      </c>
      <c r="B1231" s="13"/>
      <c r="C1231" s="13"/>
      <c r="D1231" s="13" t="s">
        <v>4069</v>
      </c>
      <c r="E1231" s="13">
        <v>6</v>
      </c>
      <c r="F1231" s="14">
        <v>0.7</v>
      </c>
      <c r="G1231" s="13" t="s">
        <v>14873</v>
      </c>
      <c r="H1231" s="14">
        <v>15</v>
      </c>
      <c r="I1231" s="15" t="s">
        <v>32</v>
      </c>
      <c r="J1231" s="16">
        <v>41.400000000000006</v>
      </c>
      <c r="K1231" s="16">
        <v>6.9</v>
      </c>
      <c r="L1231" s="17" t="s">
        <v>399</v>
      </c>
      <c r="M1231" s="163" t="str">
        <f>IFERROR(GETPIVOTDATA("Tot. Bottles",'- Ordine Aggregato -'!$A$1,"sku anker",A1231),"")</f>
        <v/>
      </c>
      <c r="N1231" s="18" t="s">
        <v>42</v>
      </c>
      <c r="O1231" s="19" t="str">
        <f t="shared" si="19"/>
        <v>Order online</v>
      </c>
      <c r="P1231" s="97" t="s">
        <v>68</v>
      </c>
      <c r="Q1231" s="13" t="s">
        <v>4070</v>
      </c>
      <c r="R1231" t="s">
        <v>4071</v>
      </c>
      <c r="S1231" s="20">
        <v>0</v>
      </c>
      <c r="T1231" s="21" t="s">
        <v>38</v>
      </c>
    </row>
    <row r="1232" spans="1:20" x14ac:dyDescent="0.35">
      <c r="A1232" s="96" t="s">
        <v>4072</v>
      </c>
      <c r="B1232" s="96"/>
      <c r="C1232" s="96"/>
      <c r="D1232" s="13" t="s">
        <v>4073</v>
      </c>
      <c r="E1232" s="13">
        <v>6</v>
      </c>
      <c r="F1232" s="14">
        <v>0.7</v>
      </c>
      <c r="G1232" s="13" t="s">
        <v>14873</v>
      </c>
      <c r="H1232" s="14">
        <v>15</v>
      </c>
      <c r="I1232" s="15" t="s">
        <v>32</v>
      </c>
      <c r="J1232" s="16">
        <v>38.700000000000003</v>
      </c>
      <c r="K1232" s="16">
        <v>6.45</v>
      </c>
      <c r="L1232" s="17" t="s">
        <v>502</v>
      </c>
      <c r="M1232" s="163" t="str">
        <f>IFERROR(GETPIVOTDATA("Tot. Bottles",'- Ordine Aggregato -'!$A$1,"sku anker",A1232),"")</f>
        <v/>
      </c>
      <c r="N1232" s="18" t="s">
        <v>42</v>
      </c>
      <c r="O1232" s="19" t="str">
        <f t="shared" si="19"/>
        <v>Order online</v>
      </c>
      <c r="P1232" s="97" t="s">
        <v>68</v>
      </c>
      <c r="Q1232" s="13" t="s">
        <v>4074</v>
      </c>
      <c r="R1232" t="s">
        <v>4075</v>
      </c>
      <c r="S1232" s="20">
        <v>0</v>
      </c>
      <c r="T1232" s="21" t="s">
        <v>38</v>
      </c>
    </row>
    <row r="1233" spans="1:20" x14ac:dyDescent="0.35">
      <c r="A1233" s="13" t="s">
        <v>4076</v>
      </c>
      <c r="B1233" s="13"/>
      <c r="C1233" s="13"/>
      <c r="D1233" s="13" t="s">
        <v>4077</v>
      </c>
      <c r="E1233" s="13">
        <v>6</v>
      </c>
      <c r="F1233" s="14">
        <v>0.7</v>
      </c>
      <c r="G1233" s="13" t="s">
        <v>31</v>
      </c>
      <c r="H1233" s="14">
        <v>20</v>
      </c>
      <c r="I1233" s="15" t="s">
        <v>32</v>
      </c>
      <c r="J1233" s="16">
        <v>27.900000000000002</v>
      </c>
      <c r="K1233" s="16">
        <v>4.6500000000000004</v>
      </c>
      <c r="L1233" s="17" t="s">
        <v>399</v>
      </c>
      <c r="M1233" s="163" t="str">
        <f>IFERROR(GETPIVOTDATA("Tot. Bottles",'- Ordine Aggregato -'!$A$1,"sku anker",A1233),"")</f>
        <v/>
      </c>
      <c r="N1233" s="18" t="s">
        <v>67</v>
      </c>
      <c r="O1233" s="19" t="str">
        <f t="shared" si="19"/>
        <v>Order online</v>
      </c>
      <c r="P1233" s="97" t="s">
        <v>68</v>
      </c>
      <c r="Q1233" s="13" t="s">
        <v>4078</v>
      </c>
      <c r="R1233" t="s">
        <v>4079</v>
      </c>
      <c r="S1233" s="20">
        <v>4.6500000000000004</v>
      </c>
      <c r="T1233" s="21" t="s">
        <v>38</v>
      </c>
    </row>
    <row r="1234" spans="1:20" x14ac:dyDescent="0.35">
      <c r="A1234" s="13" t="s">
        <v>4080</v>
      </c>
      <c r="B1234" s="13"/>
      <c r="C1234" s="13"/>
      <c r="D1234" s="13" t="s">
        <v>4081</v>
      </c>
      <c r="E1234" s="13">
        <v>12</v>
      </c>
      <c r="F1234" s="14">
        <v>0.1</v>
      </c>
      <c r="G1234" s="13" t="s">
        <v>46</v>
      </c>
      <c r="H1234" s="14">
        <v>50</v>
      </c>
      <c r="I1234" s="15" t="s">
        <v>32</v>
      </c>
      <c r="J1234" s="16">
        <v>35.400000000000006</v>
      </c>
      <c r="K1234" s="16">
        <v>2.95</v>
      </c>
      <c r="L1234" s="17" t="s">
        <v>502</v>
      </c>
      <c r="M1234" s="163" t="str">
        <f>IFERROR(GETPIVOTDATA("Tot. Bottles",'- Ordine Aggregato -'!$A$1,"sku anker",A1234),"")</f>
        <v/>
      </c>
      <c r="N1234" s="18" t="s">
        <v>34</v>
      </c>
      <c r="O1234" s="19" t="str">
        <f t="shared" si="19"/>
        <v>Order online</v>
      </c>
      <c r="P1234" s="97" t="s">
        <v>68</v>
      </c>
      <c r="Q1234" s="13" t="s">
        <v>4082</v>
      </c>
      <c r="R1234" t="s">
        <v>4083</v>
      </c>
      <c r="S1234" s="20">
        <v>0</v>
      </c>
      <c r="T1234" s="21" t="s">
        <v>38</v>
      </c>
    </row>
    <row r="1235" spans="1:20" x14ac:dyDescent="0.35">
      <c r="A1235" s="96" t="s">
        <v>4084</v>
      </c>
      <c r="B1235" s="96"/>
      <c r="C1235" s="96"/>
      <c r="D1235" s="13" t="s">
        <v>4085</v>
      </c>
      <c r="E1235" s="13">
        <v>6</v>
      </c>
      <c r="F1235" s="14">
        <v>0.7</v>
      </c>
      <c r="G1235" s="13" t="s">
        <v>14873</v>
      </c>
      <c r="H1235" s="14">
        <v>15</v>
      </c>
      <c r="I1235" s="15" t="s">
        <v>32</v>
      </c>
      <c r="J1235" s="16">
        <v>35.700000000000003</v>
      </c>
      <c r="K1235" s="16">
        <v>5.95</v>
      </c>
      <c r="L1235" s="17" t="s">
        <v>502</v>
      </c>
      <c r="M1235" s="163" t="str">
        <f>IFERROR(GETPIVOTDATA("Tot. Bottles",'- Ordine Aggregato -'!$A$1,"sku anker",A1235),"")</f>
        <v/>
      </c>
      <c r="N1235" s="18" t="s">
        <v>42</v>
      </c>
      <c r="O1235" s="19" t="str">
        <f t="shared" si="19"/>
        <v>Order online</v>
      </c>
      <c r="P1235" s="97" t="s">
        <v>68</v>
      </c>
      <c r="Q1235" s="13" t="s">
        <v>4086</v>
      </c>
      <c r="R1235" t="s">
        <v>4087</v>
      </c>
      <c r="S1235" s="20">
        <v>0</v>
      </c>
      <c r="T1235" s="21" t="s">
        <v>38</v>
      </c>
    </row>
    <row r="1236" spans="1:20" x14ac:dyDescent="0.35">
      <c r="A1236" s="13" t="s">
        <v>4088</v>
      </c>
      <c r="B1236" s="13"/>
      <c r="C1236" s="13"/>
      <c r="D1236" s="13" t="s">
        <v>4089</v>
      </c>
      <c r="E1236" s="13">
        <v>6</v>
      </c>
      <c r="F1236" s="14">
        <v>0.7</v>
      </c>
      <c r="G1236" s="13" t="s">
        <v>14873</v>
      </c>
      <c r="H1236" s="14">
        <v>30</v>
      </c>
      <c r="I1236" s="15" t="s">
        <v>32</v>
      </c>
      <c r="J1236" s="16">
        <v>31.5</v>
      </c>
      <c r="K1236" s="16">
        <v>5.25</v>
      </c>
      <c r="L1236" s="17" t="s">
        <v>502</v>
      </c>
      <c r="M1236" s="163" t="str">
        <f>IFERROR(GETPIVOTDATA("Tot. Bottles",'- Ordine Aggregato -'!$A$1,"sku anker",A1236),"")</f>
        <v/>
      </c>
      <c r="N1236" s="18" t="s">
        <v>42</v>
      </c>
      <c r="O1236" s="19" t="str">
        <f t="shared" si="19"/>
        <v>Order online</v>
      </c>
      <c r="P1236" s="97" t="s">
        <v>68</v>
      </c>
      <c r="Q1236" s="13" t="s">
        <v>4090</v>
      </c>
      <c r="R1236" t="s">
        <v>4091</v>
      </c>
      <c r="S1236" s="20">
        <v>0</v>
      </c>
      <c r="T1236" s="21" t="s">
        <v>38</v>
      </c>
    </row>
    <row r="1237" spans="1:20" x14ac:dyDescent="0.35">
      <c r="A1237" s="13" t="s">
        <v>4092</v>
      </c>
      <c r="B1237" s="13"/>
      <c r="C1237" s="13"/>
      <c r="D1237" s="13" t="s">
        <v>4093</v>
      </c>
      <c r="E1237" s="13">
        <v>6</v>
      </c>
      <c r="F1237" s="14">
        <v>0.7</v>
      </c>
      <c r="G1237" s="13" t="s">
        <v>14873</v>
      </c>
      <c r="H1237" s="14">
        <v>15</v>
      </c>
      <c r="I1237" s="15" t="s">
        <v>32</v>
      </c>
      <c r="J1237" s="16">
        <v>41.7</v>
      </c>
      <c r="K1237" s="16">
        <v>6.95</v>
      </c>
      <c r="L1237" s="17" t="s">
        <v>502</v>
      </c>
      <c r="M1237" s="163" t="str">
        <f>IFERROR(GETPIVOTDATA("Tot. Bottles",'- Ordine Aggregato -'!$A$1,"sku anker",A1237),"")</f>
        <v/>
      </c>
      <c r="N1237" s="18" t="s">
        <v>42</v>
      </c>
      <c r="O1237" s="19" t="str">
        <f t="shared" si="19"/>
        <v>Order online</v>
      </c>
      <c r="P1237" s="97" t="s">
        <v>68</v>
      </c>
      <c r="Q1237" s="13" t="s">
        <v>4094</v>
      </c>
      <c r="R1237" t="s">
        <v>4095</v>
      </c>
      <c r="S1237" s="20">
        <v>0</v>
      </c>
      <c r="T1237" s="21" t="s">
        <v>38</v>
      </c>
    </row>
    <row r="1238" spans="1:20" x14ac:dyDescent="0.35">
      <c r="A1238" s="13" t="s">
        <v>4096</v>
      </c>
      <c r="B1238" s="13"/>
      <c r="C1238" s="13"/>
      <c r="D1238" s="13" t="s">
        <v>4097</v>
      </c>
      <c r="E1238" s="13">
        <v>12</v>
      </c>
      <c r="F1238" s="14">
        <v>0.5</v>
      </c>
      <c r="G1238" s="13" t="s">
        <v>14873</v>
      </c>
      <c r="H1238" s="14">
        <v>30</v>
      </c>
      <c r="I1238" s="15" t="s">
        <v>32</v>
      </c>
      <c r="J1238" s="16">
        <v>39</v>
      </c>
      <c r="K1238" s="16">
        <v>3.25</v>
      </c>
      <c r="L1238" s="17" t="s">
        <v>558</v>
      </c>
      <c r="M1238" s="163" t="str">
        <f>IFERROR(GETPIVOTDATA("Tot. Bottles",'- Ordine Aggregato -'!$A$1,"sku anker",A1238),"")</f>
        <v/>
      </c>
      <c r="N1238" s="18" t="s">
        <v>42</v>
      </c>
      <c r="O1238" s="19" t="str">
        <f t="shared" si="19"/>
        <v>Order online</v>
      </c>
      <c r="P1238" s="97" t="s">
        <v>68</v>
      </c>
      <c r="Q1238" s="13" t="s">
        <v>4098</v>
      </c>
      <c r="R1238" t="s">
        <v>4099</v>
      </c>
      <c r="S1238" s="20">
        <v>0</v>
      </c>
      <c r="T1238" s="21" t="s">
        <v>38</v>
      </c>
    </row>
    <row r="1239" spans="1:20" x14ac:dyDescent="0.35">
      <c r="A1239" s="13" t="s">
        <v>4100</v>
      </c>
      <c r="B1239" s="13"/>
      <c r="C1239" s="13"/>
      <c r="D1239" s="13" t="s">
        <v>4101</v>
      </c>
      <c r="E1239" s="13">
        <v>6</v>
      </c>
      <c r="F1239" s="14">
        <v>0.7</v>
      </c>
      <c r="G1239" s="13" t="s">
        <v>46</v>
      </c>
      <c r="H1239" s="14">
        <v>30</v>
      </c>
      <c r="I1239" s="15" t="s">
        <v>32</v>
      </c>
      <c r="J1239" s="16">
        <v>31.5</v>
      </c>
      <c r="K1239" s="16">
        <v>5.25</v>
      </c>
      <c r="L1239" s="17" t="s">
        <v>502</v>
      </c>
      <c r="M1239" s="163" t="str">
        <f>IFERROR(GETPIVOTDATA("Tot. Bottles",'- Ordine Aggregato -'!$A$1,"sku anker",A1239),"")</f>
        <v/>
      </c>
      <c r="N1239" s="18" t="s">
        <v>42</v>
      </c>
      <c r="O1239" s="19" t="str">
        <f t="shared" si="19"/>
        <v>Order online</v>
      </c>
      <c r="P1239" s="97" t="s">
        <v>68</v>
      </c>
      <c r="Q1239" s="13" t="s">
        <v>4102</v>
      </c>
      <c r="R1239" t="s">
        <v>4103</v>
      </c>
      <c r="S1239" s="20">
        <v>0</v>
      </c>
      <c r="T1239" s="21" t="s">
        <v>38</v>
      </c>
    </row>
    <row r="1240" spans="1:20" x14ac:dyDescent="0.35">
      <c r="A1240" s="96" t="s">
        <v>4104</v>
      </c>
      <c r="B1240" s="96"/>
      <c r="C1240" s="96"/>
      <c r="D1240" s="13" t="s">
        <v>4105</v>
      </c>
      <c r="E1240" s="13">
        <v>6</v>
      </c>
      <c r="F1240" s="14">
        <v>0.7</v>
      </c>
      <c r="G1240" s="13" t="s">
        <v>14873</v>
      </c>
      <c r="H1240" s="14">
        <v>15</v>
      </c>
      <c r="I1240" s="15" t="s">
        <v>32</v>
      </c>
      <c r="J1240" s="16">
        <v>41.7</v>
      </c>
      <c r="K1240" s="16">
        <v>6.95</v>
      </c>
      <c r="L1240" s="17" t="s">
        <v>502</v>
      </c>
      <c r="M1240" s="163" t="str">
        <f>IFERROR(GETPIVOTDATA("Tot. Bottles",'- Ordine Aggregato -'!$A$1,"sku anker",A1240),"")</f>
        <v/>
      </c>
      <c r="N1240" s="18" t="s">
        <v>42</v>
      </c>
      <c r="O1240" s="19" t="str">
        <f t="shared" si="19"/>
        <v>Order online</v>
      </c>
      <c r="P1240" s="97" t="s">
        <v>68</v>
      </c>
      <c r="Q1240" s="13" t="s">
        <v>4106</v>
      </c>
      <c r="R1240" t="s">
        <v>4107</v>
      </c>
      <c r="S1240" s="20">
        <v>0</v>
      </c>
      <c r="T1240" s="21" t="s">
        <v>38</v>
      </c>
    </row>
    <row r="1241" spans="1:20" x14ac:dyDescent="0.35">
      <c r="A1241" s="13" t="s">
        <v>4108</v>
      </c>
      <c r="B1241" s="13"/>
      <c r="C1241" s="13"/>
      <c r="D1241" s="13" t="s">
        <v>4109</v>
      </c>
      <c r="E1241" s="13">
        <v>6</v>
      </c>
      <c r="F1241" s="14">
        <v>0.7</v>
      </c>
      <c r="G1241" s="13" t="s">
        <v>14873</v>
      </c>
      <c r="H1241" s="14">
        <v>20</v>
      </c>
      <c r="I1241" s="15" t="s">
        <v>32</v>
      </c>
      <c r="J1241" s="16">
        <v>36.900000000000006</v>
      </c>
      <c r="K1241" s="16">
        <v>6.15</v>
      </c>
      <c r="L1241" s="17" t="s">
        <v>502</v>
      </c>
      <c r="M1241" s="163" t="str">
        <f>IFERROR(GETPIVOTDATA("Tot. Bottles",'- Ordine Aggregato -'!$A$1,"sku anker",A1241),"")</f>
        <v/>
      </c>
      <c r="N1241" s="18" t="s">
        <v>42</v>
      </c>
      <c r="O1241" s="19" t="str">
        <f t="shared" si="19"/>
        <v>Order online</v>
      </c>
      <c r="P1241" s="97" t="s">
        <v>68</v>
      </c>
      <c r="Q1241" s="13" t="s">
        <v>4110</v>
      </c>
      <c r="R1241" t="s">
        <v>4111</v>
      </c>
      <c r="S1241" s="20">
        <v>0</v>
      </c>
      <c r="T1241" s="21" t="s">
        <v>38</v>
      </c>
    </row>
    <row r="1242" spans="1:20" x14ac:dyDescent="0.35">
      <c r="A1242" s="96" t="s">
        <v>4112</v>
      </c>
      <c r="D1242" s="13" t="s">
        <v>4113</v>
      </c>
      <c r="E1242" s="13">
        <v>6</v>
      </c>
      <c r="F1242" s="14">
        <v>0.7</v>
      </c>
      <c r="G1242" s="13" t="s">
        <v>14873</v>
      </c>
      <c r="H1242" s="14">
        <v>14.5</v>
      </c>
      <c r="I1242" s="15" t="s">
        <v>32</v>
      </c>
      <c r="J1242" s="16">
        <v>21.9</v>
      </c>
      <c r="K1242" s="16">
        <v>3.65</v>
      </c>
      <c r="L1242" s="17" t="s">
        <v>399</v>
      </c>
      <c r="M1242" s="163" t="str">
        <f>IFERROR(GETPIVOTDATA("Tot. Bottles",'- Ordine Aggregato -'!$A$1,"sku anker",A1242),"")</f>
        <v/>
      </c>
      <c r="N1242" s="18" t="s">
        <v>42</v>
      </c>
      <c r="O1242" s="19" t="str">
        <f t="shared" si="19"/>
        <v>Order online</v>
      </c>
      <c r="P1242" s="97" t="s">
        <v>68</v>
      </c>
      <c r="Q1242" s="13" t="s">
        <v>4114</v>
      </c>
      <c r="R1242" t="s">
        <v>4115</v>
      </c>
      <c r="S1242" s="20">
        <v>0</v>
      </c>
      <c r="T1242" s="21" t="s">
        <v>38</v>
      </c>
    </row>
    <row r="1243" spans="1:20" x14ac:dyDescent="0.35">
      <c r="A1243" s="13" t="s">
        <v>4116</v>
      </c>
      <c r="B1243" s="13"/>
      <c r="C1243" s="13"/>
      <c r="D1243" s="13" t="s">
        <v>4117</v>
      </c>
      <c r="E1243" s="13">
        <v>6</v>
      </c>
      <c r="F1243" s="14">
        <v>0.7</v>
      </c>
      <c r="G1243" s="13" t="s">
        <v>31</v>
      </c>
      <c r="H1243" s="14">
        <v>15</v>
      </c>
      <c r="I1243" s="15" t="s">
        <v>32</v>
      </c>
      <c r="J1243" s="16">
        <v>41.7</v>
      </c>
      <c r="K1243" s="16">
        <v>6.95</v>
      </c>
      <c r="L1243" s="17" t="s">
        <v>502</v>
      </c>
      <c r="M1243" s="163" t="str">
        <f>IFERROR(GETPIVOTDATA("Tot. Bottles",'- Ordine Aggregato -'!$A$1,"sku anker",A1243),"")</f>
        <v/>
      </c>
      <c r="N1243" s="18" t="s">
        <v>34</v>
      </c>
      <c r="O1243" s="19" t="str">
        <f t="shared" si="19"/>
        <v>Order online</v>
      </c>
      <c r="P1243" s="97" t="s">
        <v>68</v>
      </c>
      <c r="Q1243" s="13" t="s">
        <v>4118</v>
      </c>
      <c r="R1243" t="s">
        <v>4119</v>
      </c>
      <c r="S1243" s="20">
        <v>0</v>
      </c>
      <c r="T1243" s="21" t="s">
        <v>38</v>
      </c>
    </row>
    <row r="1244" spans="1:20" x14ac:dyDescent="0.35">
      <c r="A1244" s="13" t="s">
        <v>4120</v>
      </c>
      <c r="B1244" s="13"/>
      <c r="C1244" s="13"/>
      <c r="D1244" s="13" t="s">
        <v>4121</v>
      </c>
      <c r="E1244" s="13">
        <v>6</v>
      </c>
      <c r="F1244" s="14">
        <v>0.7</v>
      </c>
      <c r="G1244" s="13" t="s">
        <v>31</v>
      </c>
      <c r="H1244" s="14">
        <v>15</v>
      </c>
      <c r="I1244" s="15" t="s">
        <v>32</v>
      </c>
      <c r="J1244" s="16">
        <v>38.400000000000006</v>
      </c>
      <c r="K1244" s="16">
        <v>6.4</v>
      </c>
      <c r="L1244" s="17" t="s">
        <v>502</v>
      </c>
      <c r="M1244" s="163" t="str">
        <f>IFERROR(GETPIVOTDATA("Tot. Bottles",'- Ordine Aggregato -'!$A$1,"sku anker",A1244),"")</f>
        <v/>
      </c>
      <c r="N1244" s="18" t="s">
        <v>42</v>
      </c>
      <c r="O1244" s="19" t="str">
        <f t="shared" si="19"/>
        <v>Order online</v>
      </c>
      <c r="P1244" s="97" t="s">
        <v>68</v>
      </c>
      <c r="Q1244" s="13" t="s">
        <v>4122</v>
      </c>
      <c r="R1244" t="s">
        <v>4123</v>
      </c>
      <c r="S1244" s="20">
        <v>0</v>
      </c>
      <c r="T1244" s="21" t="s">
        <v>38</v>
      </c>
    </row>
    <row r="1245" spans="1:20" x14ac:dyDescent="0.35">
      <c r="A1245" s="96" t="s">
        <v>4124</v>
      </c>
      <c r="D1245" s="13" t="s">
        <v>4125</v>
      </c>
      <c r="E1245" s="13">
        <v>6</v>
      </c>
      <c r="F1245" s="14">
        <v>0.7</v>
      </c>
      <c r="G1245" s="13" t="s">
        <v>31</v>
      </c>
      <c r="H1245" s="14">
        <v>15</v>
      </c>
      <c r="I1245" s="15" t="s">
        <v>32</v>
      </c>
      <c r="J1245" s="16">
        <v>33.599999999999994</v>
      </c>
      <c r="K1245" s="16">
        <v>5.6</v>
      </c>
      <c r="L1245" s="17" t="s">
        <v>502</v>
      </c>
      <c r="M1245" s="163" t="str">
        <f>IFERROR(GETPIVOTDATA("Tot. Bottles",'- Ordine Aggregato -'!$A$1,"sku anker",A1245),"")</f>
        <v/>
      </c>
      <c r="N1245" s="18" t="s">
        <v>67</v>
      </c>
      <c r="O1245" s="19" t="str">
        <f t="shared" si="19"/>
        <v>Order online</v>
      </c>
      <c r="P1245" s="97" t="s">
        <v>68</v>
      </c>
      <c r="Q1245" s="13" t="s">
        <v>4126</v>
      </c>
      <c r="R1245" t="s">
        <v>4127</v>
      </c>
      <c r="S1245" s="20">
        <v>5.6</v>
      </c>
      <c r="T1245" s="21" t="s">
        <v>38</v>
      </c>
    </row>
    <row r="1246" spans="1:20" x14ac:dyDescent="0.35">
      <c r="A1246" s="13" t="s">
        <v>4128</v>
      </c>
      <c r="B1246" s="13"/>
      <c r="C1246" s="13"/>
      <c r="D1246" s="13" t="s">
        <v>4129</v>
      </c>
      <c r="E1246" s="13">
        <v>6</v>
      </c>
      <c r="F1246" s="14">
        <v>1</v>
      </c>
      <c r="G1246" s="13" t="s">
        <v>14874</v>
      </c>
      <c r="H1246" s="14">
        <v>28</v>
      </c>
      <c r="I1246" s="15" t="s">
        <v>32</v>
      </c>
      <c r="J1246" s="16">
        <v>42.599999999999994</v>
      </c>
      <c r="K1246" s="16">
        <v>7.1</v>
      </c>
      <c r="L1246" s="17" t="s">
        <v>399</v>
      </c>
      <c r="M1246" s="163" t="str">
        <f>IFERROR(GETPIVOTDATA("Tot. Bottles",'- Ordine Aggregato -'!$A$1,"sku anker",A1246),"")</f>
        <v/>
      </c>
      <c r="N1246" s="18" t="s">
        <v>42</v>
      </c>
      <c r="O1246" s="19" t="str">
        <f t="shared" si="19"/>
        <v>Order online</v>
      </c>
      <c r="P1246" s="97" t="s">
        <v>68</v>
      </c>
      <c r="Q1246" s="13" t="s">
        <v>4130</v>
      </c>
      <c r="R1246" t="s">
        <v>4131</v>
      </c>
      <c r="S1246" s="20">
        <v>0</v>
      </c>
      <c r="T1246" s="21" t="s">
        <v>38</v>
      </c>
    </row>
    <row r="1247" spans="1:20" x14ac:dyDescent="0.35">
      <c r="A1247" s="96" t="s">
        <v>4132</v>
      </c>
      <c r="D1247" s="13" t="s">
        <v>4133</v>
      </c>
      <c r="E1247" s="13">
        <v>6</v>
      </c>
      <c r="F1247" s="14">
        <v>0.7</v>
      </c>
      <c r="G1247" s="13" t="s">
        <v>14873</v>
      </c>
      <c r="H1247" s="14">
        <v>15</v>
      </c>
      <c r="I1247" s="15" t="s">
        <v>32</v>
      </c>
      <c r="J1247" s="16">
        <v>35.700000000000003</v>
      </c>
      <c r="K1247" s="16">
        <v>5.95</v>
      </c>
      <c r="L1247" s="17" t="s">
        <v>502</v>
      </c>
      <c r="M1247" s="163" t="str">
        <f>IFERROR(GETPIVOTDATA("Tot. Bottles",'- Ordine Aggregato -'!$A$1,"sku anker",A1247),"")</f>
        <v/>
      </c>
      <c r="N1247" s="18" t="s">
        <v>42</v>
      </c>
      <c r="O1247" s="19" t="str">
        <f t="shared" si="19"/>
        <v>Order online</v>
      </c>
      <c r="P1247" s="97" t="s">
        <v>68</v>
      </c>
      <c r="Q1247" s="13" t="s">
        <v>4134</v>
      </c>
      <c r="R1247" t="s">
        <v>4135</v>
      </c>
      <c r="S1247" s="20">
        <v>0</v>
      </c>
      <c r="T1247" s="21" t="s">
        <v>38</v>
      </c>
    </row>
    <row r="1248" spans="1:20" x14ac:dyDescent="0.35">
      <c r="A1248" s="13" t="s">
        <v>4136</v>
      </c>
      <c r="B1248" s="13"/>
      <c r="C1248" s="13"/>
      <c r="D1248" s="13" t="s">
        <v>4137</v>
      </c>
      <c r="E1248" s="13">
        <v>6</v>
      </c>
      <c r="F1248" s="14">
        <v>0.7</v>
      </c>
      <c r="G1248" s="13" t="s">
        <v>31</v>
      </c>
      <c r="H1248" s="14">
        <v>15</v>
      </c>
      <c r="I1248" s="15" t="s">
        <v>32</v>
      </c>
      <c r="J1248" s="16">
        <v>38.400000000000006</v>
      </c>
      <c r="K1248" s="16">
        <v>6.4</v>
      </c>
      <c r="L1248" s="17" t="s">
        <v>502</v>
      </c>
      <c r="M1248" s="163" t="str">
        <f>IFERROR(GETPIVOTDATA("Tot. Bottles",'- Ordine Aggregato -'!$A$1,"sku anker",A1248),"")</f>
        <v/>
      </c>
      <c r="N1248" s="18" t="s">
        <v>42</v>
      </c>
      <c r="O1248" s="19" t="str">
        <f t="shared" si="19"/>
        <v>Order online</v>
      </c>
      <c r="P1248" s="97" t="s">
        <v>68</v>
      </c>
      <c r="Q1248" s="13" t="s">
        <v>4138</v>
      </c>
      <c r="R1248" t="s">
        <v>4139</v>
      </c>
      <c r="S1248" s="20">
        <v>0</v>
      </c>
      <c r="T1248" s="21" t="s">
        <v>38</v>
      </c>
    </row>
    <row r="1249" spans="1:20" x14ac:dyDescent="0.35">
      <c r="A1249" s="96" t="s">
        <v>4140</v>
      </c>
      <c r="B1249" s="96"/>
      <c r="C1249" s="96"/>
      <c r="D1249" s="13" t="s">
        <v>4141</v>
      </c>
      <c r="E1249" s="13">
        <v>6</v>
      </c>
      <c r="F1249" s="14">
        <v>0.7</v>
      </c>
      <c r="G1249" s="13" t="s">
        <v>14873</v>
      </c>
      <c r="H1249" s="14">
        <v>40</v>
      </c>
      <c r="I1249" s="15" t="s">
        <v>32</v>
      </c>
      <c r="J1249" s="16">
        <v>33.900000000000006</v>
      </c>
      <c r="K1249" s="16">
        <v>5.65</v>
      </c>
      <c r="L1249" s="17" t="s">
        <v>502</v>
      </c>
      <c r="M1249" s="163" t="str">
        <f>IFERROR(GETPIVOTDATA("Tot. Bottles",'- Ordine Aggregato -'!$A$1,"sku anker",A1249),"")</f>
        <v/>
      </c>
      <c r="N1249" s="18" t="s">
        <v>67</v>
      </c>
      <c r="O1249" s="19" t="str">
        <f t="shared" si="19"/>
        <v>Order online</v>
      </c>
      <c r="P1249" s="97" t="s">
        <v>68</v>
      </c>
      <c r="Q1249" s="13" t="s">
        <v>4142</v>
      </c>
      <c r="R1249" t="s">
        <v>4143</v>
      </c>
      <c r="S1249" s="20">
        <v>5.65</v>
      </c>
      <c r="T1249" s="21" t="s">
        <v>38</v>
      </c>
    </row>
    <row r="1250" spans="1:20" x14ac:dyDescent="0.35">
      <c r="A1250" s="13" t="s">
        <v>4144</v>
      </c>
      <c r="B1250" s="13"/>
      <c r="C1250" s="13"/>
      <c r="D1250" s="13" t="s">
        <v>4145</v>
      </c>
      <c r="E1250" s="13">
        <v>6</v>
      </c>
      <c r="F1250" s="14">
        <v>1</v>
      </c>
      <c r="G1250" s="13" t="s">
        <v>31</v>
      </c>
      <c r="H1250" s="14">
        <v>35</v>
      </c>
      <c r="I1250" s="15" t="s">
        <v>32</v>
      </c>
      <c r="J1250" s="16">
        <v>32.099999999999994</v>
      </c>
      <c r="K1250" s="16">
        <v>5.35</v>
      </c>
      <c r="L1250" s="17" t="s">
        <v>695</v>
      </c>
      <c r="M1250" s="163" t="str">
        <f>IFERROR(GETPIVOTDATA("Tot. Bottles",'- Ordine Aggregato -'!$A$1,"sku anker",A1250),"")</f>
        <v/>
      </c>
      <c r="N1250" s="18" t="s">
        <v>42</v>
      </c>
      <c r="O1250" s="19" t="str">
        <f t="shared" si="19"/>
        <v>Order online</v>
      </c>
      <c r="P1250" s="97" t="s">
        <v>68</v>
      </c>
      <c r="Q1250" s="13" t="s">
        <v>4146</v>
      </c>
      <c r="R1250" t="s">
        <v>4147</v>
      </c>
      <c r="S1250" s="20">
        <v>0</v>
      </c>
      <c r="T1250" s="21" t="s">
        <v>38</v>
      </c>
    </row>
    <row r="1251" spans="1:20" x14ac:dyDescent="0.35">
      <c r="A1251" s="96" t="s">
        <v>4148</v>
      </c>
      <c r="B1251" s="96"/>
      <c r="C1251" s="96"/>
      <c r="D1251" s="13" t="s">
        <v>4149</v>
      </c>
      <c r="E1251" s="13">
        <v>6</v>
      </c>
      <c r="F1251" s="14">
        <v>0.7</v>
      </c>
      <c r="G1251" s="13" t="s">
        <v>14873</v>
      </c>
      <c r="H1251" s="14">
        <v>15</v>
      </c>
      <c r="I1251" s="15" t="s">
        <v>32</v>
      </c>
      <c r="J1251" s="16">
        <v>37.5</v>
      </c>
      <c r="K1251" s="16">
        <v>6.25</v>
      </c>
      <c r="L1251" s="17" t="s">
        <v>502</v>
      </c>
      <c r="M1251" s="163" t="str">
        <f>IFERROR(GETPIVOTDATA("Tot. Bottles",'- Ordine Aggregato -'!$A$1,"sku anker",A1251),"")</f>
        <v/>
      </c>
      <c r="N1251" s="18" t="s">
        <v>67</v>
      </c>
      <c r="O1251" s="19" t="str">
        <f t="shared" si="19"/>
        <v>Order online</v>
      </c>
      <c r="P1251" s="97" t="s">
        <v>68</v>
      </c>
      <c r="Q1251" s="13" t="s">
        <v>4150</v>
      </c>
      <c r="R1251" t="s">
        <v>4151</v>
      </c>
      <c r="S1251" s="20">
        <v>6.25</v>
      </c>
      <c r="T1251" s="21" t="s">
        <v>38</v>
      </c>
    </row>
    <row r="1252" spans="1:20" x14ac:dyDescent="0.35">
      <c r="A1252" s="13" t="s">
        <v>4152</v>
      </c>
      <c r="B1252" s="13"/>
      <c r="C1252" s="13"/>
      <c r="D1252" s="13" t="s">
        <v>4153</v>
      </c>
      <c r="E1252" s="13">
        <v>6</v>
      </c>
      <c r="F1252" s="14">
        <v>0.7</v>
      </c>
      <c r="G1252" s="13" t="s">
        <v>14873</v>
      </c>
      <c r="H1252" s="14">
        <v>15</v>
      </c>
      <c r="I1252" s="15" t="s">
        <v>32</v>
      </c>
      <c r="J1252" s="16">
        <v>41.7</v>
      </c>
      <c r="K1252" s="16">
        <v>6.95</v>
      </c>
      <c r="L1252" s="17" t="s">
        <v>502</v>
      </c>
      <c r="M1252" s="163" t="str">
        <f>IFERROR(GETPIVOTDATA("Tot. Bottles",'- Ordine Aggregato -'!$A$1,"sku anker",A1252),"")</f>
        <v/>
      </c>
      <c r="N1252" s="18" t="s">
        <v>34</v>
      </c>
      <c r="O1252" s="19" t="str">
        <f t="shared" si="19"/>
        <v>Order online</v>
      </c>
      <c r="P1252" s="97" t="s">
        <v>68</v>
      </c>
      <c r="Q1252" s="13" t="s">
        <v>4154</v>
      </c>
      <c r="R1252" t="s">
        <v>4155</v>
      </c>
      <c r="S1252" s="20">
        <v>0</v>
      </c>
      <c r="T1252" s="21" t="s">
        <v>38</v>
      </c>
    </row>
    <row r="1253" spans="1:20" x14ac:dyDescent="0.35">
      <c r="A1253" s="96" t="s">
        <v>4156</v>
      </c>
      <c r="D1253" s="13" t="s">
        <v>4157</v>
      </c>
      <c r="E1253" s="13">
        <v>6</v>
      </c>
      <c r="F1253" s="14">
        <v>0.7</v>
      </c>
      <c r="G1253" s="13" t="s">
        <v>14874</v>
      </c>
      <c r="H1253" s="14">
        <v>40</v>
      </c>
      <c r="I1253" s="15" t="s">
        <v>32</v>
      </c>
      <c r="J1253" s="16">
        <v>54.599999999999994</v>
      </c>
      <c r="K1253" s="16">
        <v>9.1</v>
      </c>
      <c r="L1253" s="17" t="s">
        <v>41</v>
      </c>
      <c r="M1253" s="163" t="str">
        <f>IFERROR(GETPIVOTDATA("Tot. Bottles",'- Ordine Aggregato -'!$A$1,"sku anker",A1253),"")</f>
        <v/>
      </c>
      <c r="N1253" s="18" t="s">
        <v>42</v>
      </c>
      <c r="O1253" s="19" t="str">
        <f t="shared" si="19"/>
        <v>Order online</v>
      </c>
      <c r="P1253" s="97" t="s">
        <v>1232</v>
      </c>
      <c r="Q1253" s="13" t="s">
        <v>4158</v>
      </c>
      <c r="R1253" t="s">
        <v>4159</v>
      </c>
      <c r="S1253" s="20">
        <v>0</v>
      </c>
      <c r="T1253" s="21" t="s">
        <v>38</v>
      </c>
    </row>
    <row r="1254" spans="1:20" x14ac:dyDescent="0.35">
      <c r="A1254" s="96" t="s">
        <v>4160</v>
      </c>
      <c r="B1254" s="96"/>
      <c r="C1254" s="96"/>
      <c r="D1254" s="13" t="s">
        <v>4161</v>
      </c>
      <c r="E1254" s="13">
        <v>6</v>
      </c>
      <c r="F1254" s="14">
        <v>0.7</v>
      </c>
      <c r="G1254" s="13" t="s">
        <v>46</v>
      </c>
      <c r="H1254" s="14">
        <v>37.5</v>
      </c>
      <c r="I1254" s="15" t="s">
        <v>32</v>
      </c>
      <c r="J1254" s="16">
        <v>54.599999999999994</v>
      </c>
      <c r="K1254" s="16">
        <v>9.1</v>
      </c>
      <c r="L1254" s="17" t="s">
        <v>1134</v>
      </c>
      <c r="M1254" s="163" t="str">
        <f>IFERROR(GETPIVOTDATA("Tot. Bottles",'- Ordine Aggregato -'!$A$1,"sku anker",A1254),"")</f>
        <v/>
      </c>
      <c r="N1254" s="18" t="s">
        <v>42</v>
      </c>
      <c r="O1254" s="19" t="str">
        <f t="shared" si="19"/>
        <v>Order online</v>
      </c>
      <c r="P1254" s="97" t="s">
        <v>4162</v>
      </c>
      <c r="Q1254" s="13" t="s">
        <v>4163</v>
      </c>
      <c r="R1254" t="s">
        <v>4164</v>
      </c>
      <c r="S1254" s="20">
        <v>0</v>
      </c>
      <c r="T1254" s="21" t="s">
        <v>38</v>
      </c>
    </row>
    <row r="1255" spans="1:20" x14ac:dyDescent="0.35">
      <c r="A1255" s="96" t="s">
        <v>4165</v>
      </c>
      <c r="D1255" s="13" t="s">
        <v>4166</v>
      </c>
      <c r="E1255" s="13">
        <v>6</v>
      </c>
      <c r="F1255" s="14">
        <v>0.7</v>
      </c>
      <c r="G1255" s="13" t="s">
        <v>46</v>
      </c>
      <c r="H1255" s="14">
        <v>37.5</v>
      </c>
      <c r="I1255" s="15" t="s">
        <v>32</v>
      </c>
      <c r="J1255" s="16">
        <v>54.599999999999994</v>
      </c>
      <c r="K1255" s="16">
        <v>9.1</v>
      </c>
      <c r="L1255" s="17" t="s">
        <v>1134</v>
      </c>
      <c r="M1255" s="163" t="str">
        <f>IFERROR(GETPIVOTDATA("Tot. Bottles",'- Ordine Aggregato -'!$A$1,"sku anker",A1255),"")</f>
        <v/>
      </c>
      <c r="N1255" s="18" t="s">
        <v>42</v>
      </c>
      <c r="O1255" s="19" t="str">
        <f t="shared" si="19"/>
        <v>Order online</v>
      </c>
      <c r="P1255" s="97" t="s">
        <v>146</v>
      </c>
      <c r="Q1255" s="13" t="s">
        <v>4167</v>
      </c>
      <c r="R1255" t="s">
        <v>4168</v>
      </c>
      <c r="S1255" s="20">
        <v>0</v>
      </c>
      <c r="T1255" s="21" t="s">
        <v>38</v>
      </c>
    </row>
    <row r="1256" spans="1:20" x14ac:dyDescent="0.35">
      <c r="A1256" s="96" t="s">
        <v>4169</v>
      </c>
      <c r="B1256" s="96"/>
      <c r="C1256" s="96"/>
      <c r="D1256" s="13" t="s">
        <v>4170</v>
      </c>
      <c r="E1256" s="13">
        <v>6</v>
      </c>
      <c r="F1256" s="14">
        <v>0.7</v>
      </c>
      <c r="G1256" s="13" t="s">
        <v>46</v>
      </c>
      <c r="H1256" s="14">
        <v>40</v>
      </c>
      <c r="I1256" s="15" t="s">
        <v>32</v>
      </c>
      <c r="J1256" s="16">
        <v>54.599999999999994</v>
      </c>
      <c r="K1256" s="16">
        <v>9.1</v>
      </c>
      <c r="L1256" s="17" t="s">
        <v>1134</v>
      </c>
      <c r="M1256" s="163" t="str">
        <f>IFERROR(GETPIVOTDATA("Tot. Bottles",'- Ordine Aggregato -'!$A$1,"sku anker",A1256),"")</f>
        <v/>
      </c>
      <c r="N1256" s="18" t="s">
        <v>42</v>
      </c>
      <c r="O1256" s="19" t="str">
        <f t="shared" si="19"/>
        <v>Order online</v>
      </c>
      <c r="P1256" s="97" t="s">
        <v>4162</v>
      </c>
      <c r="Q1256" s="13" t="s">
        <v>4171</v>
      </c>
      <c r="R1256" t="s">
        <v>4172</v>
      </c>
      <c r="S1256" s="20">
        <v>0</v>
      </c>
      <c r="T1256" s="21" t="s">
        <v>38</v>
      </c>
    </row>
    <row r="1257" spans="1:20" x14ac:dyDescent="0.35">
      <c r="A1257" s="13" t="s">
        <v>14679</v>
      </c>
      <c r="B1257" s="13"/>
      <c r="C1257" s="13"/>
      <c r="D1257" s="13" t="s">
        <v>14680</v>
      </c>
      <c r="E1257" s="13">
        <v>6</v>
      </c>
      <c r="F1257" s="14">
        <v>0.7</v>
      </c>
      <c r="G1257" s="13" t="s">
        <v>46</v>
      </c>
      <c r="H1257" s="14">
        <v>37.5</v>
      </c>
      <c r="I1257" s="15" t="s">
        <v>32</v>
      </c>
      <c r="J1257" s="16">
        <v>54.599999999999994</v>
      </c>
      <c r="K1257" s="16">
        <v>9.1</v>
      </c>
      <c r="L1257" s="17" t="s">
        <v>1134</v>
      </c>
      <c r="M1257" s="163" t="str">
        <f>IFERROR(GETPIVOTDATA("Tot. Bottles",'- Ordine Aggregato -'!$A$1,"sku anker",A1257),"")</f>
        <v/>
      </c>
      <c r="N1257" s="18" t="s">
        <v>42</v>
      </c>
      <c r="O1257" s="19" t="str">
        <f t="shared" si="19"/>
        <v>Order online</v>
      </c>
      <c r="P1257" s="97" t="s">
        <v>146</v>
      </c>
      <c r="Q1257" s="13" t="s">
        <v>15243</v>
      </c>
      <c r="R1257" t="s">
        <v>15244</v>
      </c>
      <c r="S1257" s="20">
        <v>0</v>
      </c>
      <c r="T1257" s="21" t="s">
        <v>38</v>
      </c>
    </row>
    <row r="1258" spans="1:20" x14ac:dyDescent="0.35">
      <c r="A1258" s="13" t="s">
        <v>4173</v>
      </c>
      <c r="B1258" s="13"/>
      <c r="C1258" s="13"/>
      <c r="D1258" s="13" t="s">
        <v>4174</v>
      </c>
      <c r="E1258" s="13">
        <v>6</v>
      </c>
      <c r="F1258" s="14">
        <v>0.7</v>
      </c>
      <c r="G1258" s="13" t="s">
        <v>46</v>
      </c>
      <c r="H1258" s="14">
        <v>17</v>
      </c>
      <c r="I1258" s="15" t="s">
        <v>32</v>
      </c>
      <c r="J1258" s="16">
        <v>54.599999999999994</v>
      </c>
      <c r="K1258" s="16">
        <v>9.1</v>
      </c>
      <c r="L1258" s="17" t="s">
        <v>88</v>
      </c>
      <c r="M1258" s="163" t="str">
        <f>IFERROR(GETPIVOTDATA("Tot. Bottles",'- Ordine Aggregato -'!$A$1,"sku anker",A1258),"")</f>
        <v/>
      </c>
      <c r="N1258" s="18" t="s">
        <v>42</v>
      </c>
      <c r="O1258" s="19" t="str">
        <f t="shared" si="19"/>
        <v>Order online</v>
      </c>
      <c r="P1258" s="97" t="s">
        <v>146</v>
      </c>
      <c r="Q1258" s="13" t="s">
        <v>4175</v>
      </c>
      <c r="R1258" t="s">
        <v>4176</v>
      </c>
      <c r="S1258" s="20">
        <v>0</v>
      </c>
      <c r="T1258" s="21" t="s">
        <v>38</v>
      </c>
    </row>
    <row r="1259" spans="1:20" x14ac:dyDescent="0.35">
      <c r="A1259" s="96" t="s">
        <v>15245</v>
      </c>
      <c r="B1259" s="96"/>
      <c r="C1259" s="96"/>
      <c r="D1259" s="13" t="s">
        <v>15246</v>
      </c>
      <c r="E1259" s="13">
        <v>6</v>
      </c>
      <c r="F1259" s="14">
        <v>0.7</v>
      </c>
      <c r="G1259" s="13" t="s">
        <v>46</v>
      </c>
      <c r="H1259" s="14">
        <v>37.5</v>
      </c>
      <c r="I1259" s="15" t="s">
        <v>32</v>
      </c>
      <c r="J1259" s="16">
        <v>54.599999999999994</v>
      </c>
      <c r="K1259" s="16">
        <v>9.1</v>
      </c>
      <c r="L1259" s="17" t="s">
        <v>4515</v>
      </c>
      <c r="M1259" s="163" t="str">
        <f>IFERROR(GETPIVOTDATA("Tot. Bottles",'- Ordine Aggregato -'!$A$1,"sku anker",A1259),"")</f>
        <v/>
      </c>
      <c r="N1259" s="18" t="s">
        <v>34</v>
      </c>
      <c r="O1259" s="19" t="str">
        <f t="shared" si="19"/>
        <v>Order online</v>
      </c>
      <c r="P1259" s="97" t="s">
        <v>146</v>
      </c>
      <c r="Q1259" s="13" t="s">
        <v>15247</v>
      </c>
      <c r="R1259" t="s">
        <v>15248</v>
      </c>
      <c r="S1259" s="20">
        <v>0</v>
      </c>
      <c r="T1259" s="21" t="s">
        <v>3755</v>
      </c>
    </row>
    <row r="1260" spans="1:20" x14ac:dyDescent="0.35">
      <c r="A1260" s="13" t="s">
        <v>4177</v>
      </c>
      <c r="B1260" s="13"/>
      <c r="C1260" s="13"/>
      <c r="D1260" s="13" t="s">
        <v>4178</v>
      </c>
      <c r="E1260" s="13">
        <v>6</v>
      </c>
      <c r="F1260" s="14">
        <v>0.7</v>
      </c>
      <c r="G1260" s="13" t="s">
        <v>14874</v>
      </c>
      <c r="H1260" s="14">
        <v>37.5</v>
      </c>
      <c r="I1260" s="15" t="s">
        <v>32</v>
      </c>
      <c r="J1260" s="16">
        <v>54.599999999999994</v>
      </c>
      <c r="K1260" s="16">
        <v>9.1</v>
      </c>
      <c r="L1260" s="17" t="s">
        <v>1134</v>
      </c>
      <c r="M1260" s="163" t="str">
        <f>IFERROR(GETPIVOTDATA("Tot. Bottles",'- Ordine Aggregato -'!$A$1,"sku anker",A1260),"")</f>
        <v/>
      </c>
      <c r="N1260" s="18" t="s">
        <v>42</v>
      </c>
      <c r="O1260" s="19" t="str">
        <f t="shared" si="19"/>
        <v>Order online</v>
      </c>
      <c r="P1260" s="97" t="s">
        <v>4162</v>
      </c>
      <c r="Q1260" s="13" t="s">
        <v>4179</v>
      </c>
      <c r="R1260" t="s">
        <v>4180</v>
      </c>
      <c r="S1260" s="20">
        <v>0</v>
      </c>
      <c r="T1260" s="21" t="s">
        <v>38</v>
      </c>
    </row>
    <row r="1261" spans="1:20" x14ac:dyDescent="0.35">
      <c r="A1261" s="13" t="s">
        <v>4181</v>
      </c>
      <c r="B1261" s="13"/>
      <c r="C1261" s="13"/>
      <c r="D1261" s="13" t="s">
        <v>4182</v>
      </c>
      <c r="E1261" s="13">
        <v>6</v>
      </c>
      <c r="F1261" s="14">
        <v>0.7</v>
      </c>
      <c r="G1261" s="13" t="s">
        <v>46</v>
      </c>
      <c r="H1261" s="14">
        <v>17</v>
      </c>
      <c r="I1261" s="15" t="s">
        <v>32</v>
      </c>
      <c r="J1261" s="16">
        <v>54.599999999999994</v>
      </c>
      <c r="K1261" s="16">
        <v>9.1</v>
      </c>
      <c r="L1261" s="17" t="s">
        <v>1134</v>
      </c>
      <c r="M1261" s="163" t="str">
        <f>IFERROR(GETPIVOTDATA("Tot. Bottles",'- Ordine Aggregato -'!$A$1,"sku anker",A1261),"")</f>
        <v/>
      </c>
      <c r="N1261" s="18" t="s">
        <v>42</v>
      </c>
      <c r="O1261" s="19" t="str">
        <f t="shared" si="19"/>
        <v>Order online</v>
      </c>
      <c r="P1261" s="97" t="s">
        <v>146</v>
      </c>
      <c r="Q1261" s="13" t="s">
        <v>4183</v>
      </c>
      <c r="R1261" t="s">
        <v>42</v>
      </c>
      <c r="S1261" s="20">
        <v>0</v>
      </c>
      <c r="T1261" s="21" t="s">
        <v>38</v>
      </c>
    </row>
    <row r="1262" spans="1:20" x14ac:dyDescent="0.35">
      <c r="A1262" s="96" t="s">
        <v>14356</v>
      </c>
      <c r="B1262" s="96"/>
      <c r="C1262" s="96"/>
      <c r="D1262" s="13" t="s">
        <v>14357</v>
      </c>
      <c r="E1262" s="13">
        <v>6</v>
      </c>
      <c r="F1262" s="14">
        <v>0.7</v>
      </c>
      <c r="G1262" s="13" t="s">
        <v>46</v>
      </c>
      <c r="H1262" s="14">
        <v>40</v>
      </c>
      <c r="I1262" s="15" t="s">
        <v>32</v>
      </c>
      <c r="J1262" s="16">
        <v>54.599999999999994</v>
      </c>
      <c r="K1262" s="16">
        <v>9.1</v>
      </c>
      <c r="L1262" s="17" t="s">
        <v>1134</v>
      </c>
      <c r="M1262" s="163" t="str">
        <f>IFERROR(GETPIVOTDATA("Tot. Bottles",'- Ordine Aggregato -'!$A$1,"sku anker",A1262),"")</f>
        <v/>
      </c>
      <c r="N1262" s="18" t="s">
        <v>42</v>
      </c>
      <c r="O1262" s="19" t="str">
        <f t="shared" si="19"/>
        <v>Order online</v>
      </c>
      <c r="P1262" s="97" t="s">
        <v>43</v>
      </c>
      <c r="Q1262" s="13" t="s">
        <v>15249</v>
      </c>
      <c r="R1262" t="s">
        <v>42</v>
      </c>
      <c r="S1262" s="20">
        <v>0</v>
      </c>
      <c r="T1262" s="21" t="s">
        <v>38</v>
      </c>
    </row>
    <row r="1263" spans="1:20" x14ac:dyDescent="0.35">
      <c r="A1263" s="96" t="s">
        <v>4184</v>
      </c>
      <c r="B1263" s="96"/>
      <c r="C1263" s="96"/>
      <c r="D1263" s="13" t="s">
        <v>4185</v>
      </c>
      <c r="E1263" s="13">
        <v>6</v>
      </c>
      <c r="F1263" s="14">
        <v>0.7</v>
      </c>
      <c r="G1263" s="13" t="s">
        <v>14874</v>
      </c>
      <c r="H1263" s="14">
        <v>37.5</v>
      </c>
      <c r="I1263" s="15" t="s">
        <v>32</v>
      </c>
      <c r="J1263" s="16">
        <v>54.599999999999994</v>
      </c>
      <c r="K1263" s="16">
        <v>9.1</v>
      </c>
      <c r="L1263" s="17" t="s">
        <v>104</v>
      </c>
      <c r="M1263" s="163" t="str">
        <f>IFERROR(GETPIVOTDATA("Tot. Bottles",'- Ordine Aggregato -'!$A$1,"sku anker",A1263),"")</f>
        <v/>
      </c>
      <c r="N1263" s="18" t="s">
        <v>42</v>
      </c>
      <c r="O1263" s="19" t="str">
        <f t="shared" si="19"/>
        <v>Order online</v>
      </c>
      <c r="P1263" s="97" t="s">
        <v>4162</v>
      </c>
      <c r="Q1263" s="13" t="s">
        <v>4186</v>
      </c>
      <c r="R1263" t="s">
        <v>4187</v>
      </c>
      <c r="S1263" s="20">
        <v>0</v>
      </c>
      <c r="T1263" s="21" t="s">
        <v>38</v>
      </c>
    </row>
    <row r="1264" spans="1:20" x14ac:dyDescent="0.35">
      <c r="A1264" s="13" t="s">
        <v>4188</v>
      </c>
      <c r="B1264" s="13"/>
      <c r="C1264" s="13"/>
      <c r="D1264" s="13" t="s">
        <v>4189</v>
      </c>
      <c r="E1264" s="13">
        <v>6</v>
      </c>
      <c r="F1264" s="14">
        <v>0.7</v>
      </c>
      <c r="G1264" s="13" t="s">
        <v>46</v>
      </c>
      <c r="H1264" s="14">
        <v>17</v>
      </c>
      <c r="I1264" s="15" t="s">
        <v>32</v>
      </c>
      <c r="J1264" s="16">
        <v>54.599999999999994</v>
      </c>
      <c r="K1264" s="16">
        <v>9.1</v>
      </c>
      <c r="L1264" s="17" t="s">
        <v>88</v>
      </c>
      <c r="M1264" s="163" t="str">
        <f>IFERROR(GETPIVOTDATA("Tot. Bottles",'- Ordine Aggregato -'!$A$1,"sku anker",A1264),"")</f>
        <v/>
      </c>
      <c r="N1264" s="18" t="s">
        <v>34</v>
      </c>
      <c r="O1264" s="19" t="str">
        <f t="shared" si="19"/>
        <v>Order online</v>
      </c>
      <c r="P1264" s="97" t="s">
        <v>146</v>
      </c>
      <c r="Q1264" s="13" t="s">
        <v>4190</v>
      </c>
      <c r="R1264" t="s">
        <v>42</v>
      </c>
      <c r="S1264" s="20">
        <v>0</v>
      </c>
      <c r="T1264" s="21" t="s">
        <v>38</v>
      </c>
    </row>
    <row r="1265" spans="1:20" x14ac:dyDescent="0.35">
      <c r="A1265" s="96" t="s">
        <v>4191</v>
      </c>
      <c r="B1265" s="96"/>
      <c r="C1265" s="96"/>
      <c r="D1265" s="13" t="s">
        <v>4192</v>
      </c>
      <c r="E1265" s="13">
        <v>12</v>
      </c>
      <c r="F1265" s="14">
        <v>0.15</v>
      </c>
      <c r="G1265" s="13" t="s">
        <v>14874</v>
      </c>
      <c r="H1265" s="14">
        <v>37.5</v>
      </c>
      <c r="I1265" s="15" t="s">
        <v>32</v>
      </c>
      <c r="J1265" s="16">
        <v>70.199999999999989</v>
      </c>
      <c r="K1265" s="16">
        <v>5.85</v>
      </c>
      <c r="L1265" s="17" t="s">
        <v>1143</v>
      </c>
      <c r="M1265" s="163" t="str">
        <f>IFERROR(GETPIVOTDATA("Tot. Bottles",'- Ordine Aggregato -'!$A$1,"sku anker",A1265),"")</f>
        <v/>
      </c>
      <c r="N1265" s="18" t="s">
        <v>42</v>
      </c>
      <c r="O1265" s="19" t="str">
        <f t="shared" si="19"/>
        <v>Order online</v>
      </c>
      <c r="P1265" s="97" t="s">
        <v>146</v>
      </c>
      <c r="Q1265" s="13" t="s">
        <v>4193</v>
      </c>
      <c r="R1265" t="s">
        <v>4194</v>
      </c>
      <c r="S1265" s="20">
        <v>0</v>
      </c>
      <c r="T1265" s="21" t="s">
        <v>38</v>
      </c>
    </row>
    <row r="1266" spans="1:20" x14ac:dyDescent="0.35">
      <c r="A1266" s="13" t="s">
        <v>4195</v>
      </c>
      <c r="B1266" s="13"/>
      <c r="C1266" s="13"/>
      <c r="D1266" s="13" t="s">
        <v>4196</v>
      </c>
      <c r="E1266" s="13">
        <v>6</v>
      </c>
      <c r="F1266" s="14">
        <v>0.7</v>
      </c>
      <c r="G1266" s="13" t="s">
        <v>14874</v>
      </c>
      <c r="H1266" s="14">
        <v>37.5</v>
      </c>
      <c r="I1266" s="15" t="s">
        <v>32</v>
      </c>
      <c r="J1266" s="16">
        <v>54.599999999999994</v>
      </c>
      <c r="K1266" s="16">
        <v>9.1</v>
      </c>
      <c r="L1266" s="17" t="s">
        <v>1094</v>
      </c>
      <c r="M1266" s="163" t="str">
        <f>IFERROR(GETPIVOTDATA("Tot. Bottles",'- Ordine Aggregato -'!$A$1,"sku anker",A1266),"")</f>
        <v/>
      </c>
      <c r="N1266" s="18" t="s">
        <v>42</v>
      </c>
      <c r="O1266" s="19" t="str">
        <f t="shared" si="19"/>
        <v>Order online</v>
      </c>
      <c r="P1266" s="97" t="s">
        <v>146</v>
      </c>
      <c r="Q1266" s="13" t="s">
        <v>4197</v>
      </c>
      <c r="R1266" t="s">
        <v>4198</v>
      </c>
      <c r="S1266" s="20">
        <v>0</v>
      </c>
      <c r="T1266" s="21" t="s">
        <v>38</v>
      </c>
    </row>
    <row r="1267" spans="1:20" x14ac:dyDescent="0.35">
      <c r="A1267" s="13" t="s">
        <v>4199</v>
      </c>
      <c r="B1267" s="13"/>
      <c r="C1267" s="13"/>
      <c r="D1267" s="13" t="s">
        <v>4200</v>
      </c>
      <c r="E1267" s="13">
        <v>6</v>
      </c>
      <c r="F1267" s="14">
        <v>0.7</v>
      </c>
      <c r="G1267" s="13" t="s">
        <v>46</v>
      </c>
      <c r="H1267" s="14">
        <v>40</v>
      </c>
      <c r="I1267" s="15" t="s">
        <v>32</v>
      </c>
      <c r="J1267" s="16">
        <v>155.69999999999999</v>
      </c>
      <c r="K1267" s="16">
        <v>25.95</v>
      </c>
      <c r="L1267" s="17" t="s">
        <v>104</v>
      </c>
      <c r="M1267" s="163" t="str">
        <f>IFERROR(GETPIVOTDATA("Tot. Bottles",'- Ordine Aggregato -'!$A$1,"sku anker",A1267),"")</f>
        <v/>
      </c>
      <c r="N1267" s="18" t="s">
        <v>34</v>
      </c>
      <c r="O1267" s="19" t="str">
        <f t="shared" si="19"/>
        <v>Order online</v>
      </c>
      <c r="P1267" s="97" t="s">
        <v>43</v>
      </c>
      <c r="Q1267" s="13" t="s">
        <v>4201</v>
      </c>
      <c r="R1267" t="s">
        <v>4202</v>
      </c>
      <c r="S1267" s="20">
        <v>0</v>
      </c>
      <c r="T1267" s="21" t="s">
        <v>38</v>
      </c>
    </row>
    <row r="1268" spans="1:20" x14ac:dyDescent="0.35">
      <c r="A1268" s="13" t="s">
        <v>4203</v>
      </c>
      <c r="B1268" s="13"/>
      <c r="C1268" s="13"/>
      <c r="D1268" s="13" t="s">
        <v>4204</v>
      </c>
      <c r="E1268" s="13">
        <v>6</v>
      </c>
      <c r="F1268" s="14">
        <v>0.7</v>
      </c>
      <c r="G1268" s="13" t="s">
        <v>31</v>
      </c>
      <c r="H1268" s="14">
        <v>35</v>
      </c>
      <c r="I1268" s="15" t="s">
        <v>32</v>
      </c>
      <c r="J1268" s="16">
        <v>153</v>
      </c>
      <c r="K1268" s="16">
        <v>25.5</v>
      </c>
      <c r="L1268" s="17" t="s">
        <v>104</v>
      </c>
      <c r="M1268" s="163" t="str">
        <f>IFERROR(GETPIVOTDATA("Tot. Bottles",'- Ordine Aggregato -'!$A$1,"sku anker",A1268),"")</f>
        <v/>
      </c>
      <c r="N1268" s="18" t="s">
        <v>34</v>
      </c>
      <c r="O1268" s="19" t="str">
        <f t="shared" si="19"/>
        <v>Order online</v>
      </c>
      <c r="P1268" s="97" t="s">
        <v>43</v>
      </c>
      <c r="Q1268" s="13" t="s">
        <v>4205</v>
      </c>
      <c r="R1268" t="s">
        <v>4206</v>
      </c>
      <c r="S1268" s="20">
        <v>0</v>
      </c>
      <c r="T1268" s="21" t="s">
        <v>38</v>
      </c>
    </row>
    <row r="1269" spans="1:20" x14ac:dyDescent="0.35">
      <c r="A1269" s="96" t="s">
        <v>4207</v>
      </c>
      <c r="D1269" s="13" t="s">
        <v>4208</v>
      </c>
      <c r="E1269" s="13">
        <v>48</v>
      </c>
      <c r="F1269" s="14">
        <v>0.05</v>
      </c>
      <c r="G1269" s="13" t="s">
        <v>46</v>
      </c>
      <c r="H1269" s="14">
        <v>40</v>
      </c>
      <c r="I1269" s="15" t="s">
        <v>32</v>
      </c>
      <c r="J1269" s="16">
        <v>199.20000000000002</v>
      </c>
      <c r="K1269" s="16">
        <v>4.1500000000000004</v>
      </c>
      <c r="L1269" s="17" t="s">
        <v>104</v>
      </c>
      <c r="M1269" s="163" t="str">
        <f>IFERROR(GETPIVOTDATA("Tot. Bottles",'- Ordine Aggregato -'!$A$1,"sku anker",A1269),"")</f>
        <v/>
      </c>
      <c r="N1269" s="18" t="s">
        <v>42</v>
      </c>
      <c r="O1269" s="19" t="str">
        <f t="shared" si="19"/>
        <v>Order online</v>
      </c>
      <c r="P1269" s="97" t="s">
        <v>43</v>
      </c>
      <c r="Q1269" s="13" t="s">
        <v>4209</v>
      </c>
      <c r="R1269" t="s">
        <v>4210</v>
      </c>
      <c r="S1269" s="20">
        <v>0</v>
      </c>
      <c r="T1269" s="21" t="s">
        <v>38</v>
      </c>
    </row>
    <row r="1270" spans="1:20" x14ac:dyDescent="0.35">
      <c r="A1270" s="96" t="s">
        <v>4211</v>
      </c>
      <c r="D1270" s="13" t="s">
        <v>4212</v>
      </c>
      <c r="E1270" s="13">
        <v>6</v>
      </c>
      <c r="F1270" s="14">
        <v>0.7</v>
      </c>
      <c r="G1270" s="13" t="s">
        <v>14874</v>
      </c>
      <c r="H1270" s="14">
        <v>46.3</v>
      </c>
      <c r="I1270" s="15" t="s">
        <v>32</v>
      </c>
      <c r="J1270" s="16">
        <v>165</v>
      </c>
      <c r="K1270" s="16">
        <v>27.5</v>
      </c>
      <c r="L1270" s="17" t="s">
        <v>145</v>
      </c>
      <c r="M1270" s="163" t="str">
        <f>IFERROR(GETPIVOTDATA("Tot. Bottles",'- Ordine Aggregato -'!$A$1,"sku anker",A1270),"")</f>
        <v/>
      </c>
      <c r="N1270" s="18" t="s">
        <v>42</v>
      </c>
      <c r="O1270" s="19" t="str">
        <f t="shared" si="19"/>
        <v>Order online</v>
      </c>
      <c r="P1270" s="97" t="s">
        <v>146</v>
      </c>
      <c r="Q1270" s="13" t="s">
        <v>4213</v>
      </c>
      <c r="R1270" t="s">
        <v>4214</v>
      </c>
      <c r="S1270" s="20">
        <v>0</v>
      </c>
      <c r="T1270" s="21" t="s">
        <v>38</v>
      </c>
    </row>
    <row r="1271" spans="1:20" x14ac:dyDescent="0.35">
      <c r="A1271" s="13" t="s">
        <v>4215</v>
      </c>
      <c r="B1271" s="13"/>
      <c r="C1271" s="13"/>
      <c r="D1271" s="13" t="s">
        <v>4216</v>
      </c>
      <c r="E1271" s="13">
        <v>6</v>
      </c>
      <c r="F1271" s="14">
        <v>0.7</v>
      </c>
      <c r="G1271" s="13" t="s">
        <v>46</v>
      </c>
      <c r="H1271" s="14">
        <v>40</v>
      </c>
      <c r="I1271" s="15" t="s">
        <v>32</v>
      </c>
      <c r="J1271" s="16">
        <v>117</v>
      </c>
      <c r="K1271" s="16">
        <v>19.5</v>
      </c>
      <c r="L1271" s="17" t="s">
        <v>145</v>
      </c>
      <c r="M1271" s="163" t="str">
        <f>IFERROR(GETPIVOTDATA("Tot. Bottles",'- Ordine Aggregato -'!$A$1,"sku anker",A1271),"")</f>
        <v/>
      </c>
      <c r="N1271" s="18" t="s">
        <v>42</v>
      </c>
      <c r="O1271" s="19" t="str">
        <f t="shared" si="19"/>
        <v>Order online</v>
      </c>
      <c r="P1271" s="97" t="s">
        <v>146</v>
      </c>
      <c r="Q1271" s="13" t="s">
        <v>4217</v>
      </c>
      <c r="R1271" t="s">
        <v>4218</v>
      </c>
      <c r="S1271" s="20">
        <v>0</v>
      </c>
      <c r="T1271" s="21" t="s">
        <v>38</v>
      </c>
    </row>
    <row r="1272" spans="1:20" x14ac:dyDescent="0.35">
      <c r="A1272" s="13" t="s">
        <v>4219</v>
      </c>
      <c r="B1272" s="13"/>
      <c r="C1272" s="13"/>
      <c r="D1272" s="13" t="s">
        <v>4220</v>
      </c>
      <c r="E1272" s="13">
        <v>6</v>
      </c>
      <c r="F1272" s="14">
        <v>0.7</v>
      </c>
      <c r="G1272" s="13" t="s">
        <v>14873</v>
      </c>
      <c r="H1272" s="14">
        <v>46.3</v>
      </c>
      <c r="I1272" s="15" t="s">
        <v>32</v>
      </c>
      <c r="J1272" s="16">
        <v>78</v>
      </c>
      <c r="K1272" s="16">
        <v>13</v>
      </c>
      <c r="L1272" s="17" t="s">
        <v>145</v>
      </c>
      <c r="M1272" s="163" t="str">
        <f>IFERROR(GETPIVOTDATA("Tot. Bottles",'- Ordine Aggregato -'!$A$1,"sku anker",A1272),"")</f>
        <v/>
      </c>
      <c r="N1272" s="18" t="s">
        <v>42</v>
      </c>
      <c r="O1272" s="19" t="str">
        <f t="shared" si="19"/>
        <v>Order online</v>
      </c>
      <c r="P1272" s="97" t="s">
        <v>146</v>
      </c>
      <c r="Q1272" s="13" t="s">
        <v>4221</v>
      </c>
      <c r="R1272" t="s">
        <v>4222</v>
      </c>
      <c r="S1272" s="20">
        <v>0</v>
      </c>
      <c r="T1272" s="21" t="s">
        <v>38</v>
      </c>
    </row>
    <row r="1273" spans="1:20" x14ac:dyDescent="0.35">
      <c r="A1273" s="96" t="s">
        <v>4223</v>
      </c>
      <c r="B1273" s="96"/>
      <c r="C1273" s="96"/>
      <c r="D1273" s="13" t="s">
        <v>4224</v>
      </c>
      <c r="E1273" s="13">
        <v>1</v>
      </c>
      <c r="F1273" s="14">
        <v>0.7</v>
      </c>
      <c r="G1273" s="13" t="s">
        <v>14874</v>
      </c>
      <c r="H1273" s="14">
        <v>40</v>
      </c>
      <c r="I1273" s="15" t="s">
        <v>32</v>
      </c>
      <c r="J1273" s="16">
        <v>32.950000000000003</v>
      </c>
      <c r="K1273" s="16">
        <v>32.950000000000003</v>
      </c>
      <c r="L1273" s="17" t="s">
        <v>73</v>
      </c>
      <c r="M1273" s="163" t="str">
        <f>IFERROR(GETPIVOTDATA("Tot. Bottles",'- Ordine Aggregato -'!$A$1,"sku anker",A1273),"")</f>
        <v/>
      </c>
      <c r="N1273" s="18" t="s">
        <v>42</v>
      </c>
      <c r="O1273" s="19" t="str">
        <f t="shared" si="19"/>
        <v>Order online</v>
      </c>
      <c r="P1273" s="97" t="s">
        <v>880</v>
      </c>
      <c r="Q1273" s="13" t="s">
        <v>4225</v>
      </c>
      <c r="R1273" t="s">
        <v>42</v>
      </c>
      <c r="S1273" s="20">
        <v>0</v>
      </c>
      <c r="T1273" s="21" t="s">
        <v>38</v>
      </c>
    </row>
    <row r="1274" spans="1:20" x14ac:dyDescent="0.35">
      <c r="A1274" s="96" t="s">
        <v>4226</v>
      </c>
      <c r="D1274" s="13" t="s">
        <v>4227</v>
      </c>
      <c r="E1274" s="13">
        <v>24</v>
      </c>
      <c r="F1274" s="14">
        <v>0.05</v>
      </c>
      <c r="G1274" s="13" t="s">
        <v>46</v>
      </c>
      <c r="H1274" s="14">
        <v>40</v>
      </c>
      <c r="I1274" s="15" t="s">
        <v>32</v>
      </c>
      <c r="J1274" s="16">
        <v>132</v>
      </c>
      <c r="K1274" s="16">
        <v>5.5</v>
      </c>
      <c r="L1274" s="17" t="s">
        <v>73</v>
      </c>
      <c r="M1274" s="163" t="str">
        <f>IFERROR(GETPIVOTDATA("Tot. Bottles",'- Ordine Aggregato -'!$A$1,"sku anker",A1274),"")</f>
        <v/>
      </c>
      <c r="N1274" s="18" t="s">
        <v>42</v>
      </c>
      <c r="O1274" s="19" t="str">
        <f t="shared" si="19"/>
        <v>Order online</v>
      </c>
      <c r="P1274" s="97" t="s">
        <v>880</v>
      </c>
      <c r="Q1274" s="13" t="s">
        <v>4228</v>
      </c>
      <c r="R1274" t="s">
        <v>4229</v>
      </c>
      <c r="S1274" s="20">
        <v>0</v>
      </c>
      <c r="T1274" s="21" t="s">
        <v>38</v>
      </c>
    </row>
    <row r="1275" spans="1:20" x14ac:dyDescent="0.35">
      <c r="A1275" s="96" t="s">
        <v>4230</v>
      </c>
      <c r="B1275" s="96"/>
      <c r="C1275" s="96"/>
      <c r="D1275" s="13" t="s">
        <v>4227</v>
      </c>
      <c r="E1275" s="13">
        <v>6</v>
      </c>
      <c r="F1275" s="14">
        <v>0.5</v>
      </c>
      <c r="G1275" s="13" t="s">
        <v>14874</v>
      </c>
      <c r="H1275" s="14">
        <v>40</v>
      </c>
      <c r="I1275" s="15" t="s">
        <v>32</v>
      </c>
      <c r="J1275" s="16">
        <v>93.6</v>
      </c>
      <c r="K1275" s="16">
        <v>15.6</v>
      </c>
      <c r="L1275" s="17" t="s">
        <v>73</v>
      </c>
      <c r="M1275" s="163" t="str">
        <f>IFERROR(GETPIVOTDATA("Tot. Bottles",'- Ordine Aggregato -'!$A$1,"sku anker",A1275),"")</f>
        <v/>
      </c>
      <c r="N1275" s="18" t="s">
        <v>42</v>
      </c>
      <c r="O1275" s="19" t="str">
        <f t="shared" si="19"/>
        <v>Order online</v>
      </c>
      <c r="P1275" s="97" t="s">
        <v>880</v>
      </c>
      <c r="Q1275" s="13" t="s">
        <v>4231</v>
      </c>
      <c r="R1275" t="s">
        <v>4232</v>
      </c>
      <c r="S1275" s="20">
        <v>0</v>
      </c>
      <c r="T1275" s="21" t="s">
        <v>38</v>
      </c>
    </row>
    <row r="1276" spans="1:20" x14ac:dyDescent="0.35">
      <c r="A1276" s="96" t="s">
        <v>4233</v>
      </c>
      <c r="D1276" s="13" t="s">
        <v>4227</v>
      </c>
      <c r="E1276" s="13">
        <v>6</v>
      </c>
      <c r="F1276" s="14">
        <v>0.7</v>
      </c>
      <c r="G1276" s="13" t="s">
        <v>46</v>
      </c>
      <c r="H1276" s="14">
        <v>40</v>
      </c>
      <c r="I1276" s="15" t="s">
        <v>32</v>
      </c>
      <c r="J1276" s="16">
        <v>108</v>
      </c>
      <c r="K1276" s="16">
        <v>18</v>
      </c>
      <c r="L1276" s="17" t="s">
        <v>73</v>
      </c>
      <c r="M1276" s="163" t="str">
        <f>IFERROR(GETPIVOTDATA("Tot. Bottles",'- Ordine Aggregato -'!$A$1,"sku anker",A1276),"")</f>
        <v/>
      </c>
      <c r="N1276" s="18" t="s">
        <v>42</v>
      </c>
      <c r="O1276" s="19" t="str">
        <f t="shared" si="19"/>
        <v>Order online</v>
      </c>
      <c r="P1276" s="97" t="s">
        <v>880</v>
      </c>
      <c r="Q1276" s="13" t="s">
        <v>4234</v>
      </c>
      <c r="R1276" t="s">
        <v>4235</v>
      </c>
      <c r="S1276" s="20">
        <v>0</v>
      </c>
      <c r="T1276" s="21" t="s">
        <v>38</v>
      </c>
    </row>
    <row r="1277" spans="1:20" x14ac:dyDescent="0.35">
      <c r="A1277" s="96" t="s">
        <v>4236</v>
      </c>
      <c r="D1277" s="13" t="s">
        <v>4237</v>
      </c>
      <c r="E1277" s="13">
        <v>1</v>
      </c>
      <c r="F1277" s="14">
        <v>1</v>
      </c>
      <c r="G1277" s="13" t="s">
        <v>46</v>
      </c>
      <c r="H1277" s="14">
        <v>40</v>
      </c>
      <c r="I1277" s="15" t="s">
        <v>32</v>
      </c>
      <c r="J1277" s="16">
        <v>29.5</v>
      </c>
      <c r="K1277" s="16">
        <v>29.5</v>
      </c>
      <c r="L1277" s="17" t="s">
        <v>73</v>
      </c>
      <c r="M1277" s="163" t="str">
        <f>IFERROR(GETPIVOTDATA("Tot. Bottles",'- Ordine Aggregato -'!$A$1,"sku anker",A1277),"")</f>
        <v/>
      </c>
      <c r="N1277" s="18" t="s">
        <v>34</v>
      </c>
      <c r="O1277" s="19" t="str">
        <f t="shared" si="19"/>
        <v>Order online</v>
      </c>
      <c r="P1277" s="97" t="s">
        <v>880</v>
      </c>
      <c r="Q1277" s="13" t="s">
        <v>4238</v>
      </c>
      <c r="R1277" t="s">
        <v>4239</v>
      </c>
      <c r="S1277" s="20">
        <v>0</v>
      </c>
      <c r="T1277" s="21" t="s">
        <v>38</v>
      </c>
    </row>
    <row r="1278" spans="1:20" x14ac:dyDescent="0.35">
      <c r="A1278" s="96" t="s">
        <v>4240</v>
      </c>
      <c r="B1278" s="96"/>
      <c r="C1278" s="96"/>
      <c r="D1278" s="13" t="s">
        <v>4241</v>
      </c>
      <c r="E1278" s="13">
        <v>9</v>
      </c>
      <c r="F1278" s="14">
        <v>0.5</v>
      </c>
      <c r="G1278" s="13" t="s">
        <v>46</v>
      </c>
      <c r="H1278" s="14">
        <v>0</v>
      </c>
      <c r="I1278" s="15" t="s">
        <v>32</v>
      </c>
      <c r="J1278" s="16">
        <v>59.85</v>
      </c>
      <c r="K1278" s="16">
        <v>6.65</v>
      </c>
      <c r="L1278" s="17" t="s">
        <v>2503</v>
      </c>
      <c r="M1278" s="163" t="str">
        <f>IFERROR(GETPIVOTDATA("Tot. Bottles",'- Ordine Aggregato -'!$A$1,"sku anker",A1278),"")</f>
        <v/>
      </c>
      <c r="N1278" s="18" t="s">
        <v>67</v>
      </c>
      <c r="O1278" s="19" t="str">
        <f t="shared" si="19"/>
        <v>Order online</v>
      </c>
      <c r="P1278" s="97" t="s">
        <v>68</v>
      </c>
      <c r="Q1278" s="13" t="s">
        <v>4242</v>
      </c>
      <c r="R1278" t="s">
        <v>15250</v>
      </c>
      <c r="S1278" s="20">
        <v>6.65</v>
      </c>
      <c r="T1278" s="21" t="s">
        <v>38</v>
      </c>
    </row>
    <row r="1279" spans="1:20" x14ac:dyDescent="0.35">
      <c r="A1279" s="96" t="s">
        <v>4243</v>
      </c>
      <c r="B1279" s="96"/>
      <c r="C1279" s="96"/>
      <c r="D1279" s="13" t="s">
        <v>4244</v>
      </c>
      <c r="E1279" s="13">
        <v>9</v>
      </c>
      <c r="F1279" s="14">
        <v>0.5</v>
      </c>
      <c r="G1279" s="13" t="s">
        <v>46</v>
      </c>
      <c r="H1279" s="14">
        <v>0</v>
      </c>
      <c r="I1279" s="15" t="s">
        <v>32</v>
      </c>
      <c r="J1279" s="16">
        <v>45</v>
      </c>
      <c r="K1279" s="16">
        <v>5</v>
      </c>
      <c r="L1279" s="17" t="s">
        <v>2503</v>
      </c>
      <c r="M1279" s="163" t="str">
        <f>IFERROR(GETPIVOTDATA("Tot. Bottles",'- Ordine Aggregato -'!$A$1,"sku anker",A1279),"")</f>
        <v/>
      </c>
      <c r="N1279" s="18" t="s">
        <v>67</v>
      </c>
      <c r="O1279" s="19" t="str">
        <f t="shared" si="19"/>
        <v>Order online</v>
      </c>
      <c r="P1279" s="97" t="s">
        <v>68</v>
      </c>
      <c r="Q1279" s="13" t="s">
        <v>4245</v>
      </c>
      <c r="R1279" t="s">
        <v>42</v>
      </c>
      <c r="S1279" s="20">
        <v>5</v>
      </c>
      <c r="T1279" s="21" t="s">
        <v>38</v>
      </c>
    </row>
    <row r="1280" spans="1:20" x14ac:dyDescent="0.35">
      <c r="A1280" s="13" t="s">
        <v>4246</v>
      </c>
      <c r="B1280" s="13"/>
      <c r="C1280" s="13"/>
      <c r="D1280" s="13" t="s">
        <v>4247</v>
      </c>
      <c r="E1280" s="13">
        <v>9</v>
      </c>
      <c r="F1280" s="14">
        <v>0.5</v>
      </c>
      <c r="G1280" s="13" t="s">
        <v>46</v>
      </c>
      <c r="H1280" s="14">
        <v>0</v>
      </c>
      <c r="I1280" s="15" t="s">
        <v>32</v>
      </c>
      <c r="J1280" s="16">
        <v>47.25</v>
      </c>
      <c r="K1280" s="16">
        <v>5.25</v>
      </c>
      <c r="L1280" s="17" t="s">
        <v>2503</v>
      </c>
      <c r="M1280" s="163" t="str">
        <f>IFERROR(GETPIVOTDATA("Tot. Bottles",'- Ordine Aggregato -'!$A$1,"sku anker",A1280),"")</f>
        <v/>
      </c>
      <c r="N1280" s="18" t="s">
        <v>67</v>
      </c>
      <c r="O1280" s="19" t="str">
        <f t="shared" si="19"/>
        <v>Order online</v>
      </c>
      <c r="P1280" s="97" t="s">
        <v>68</v>
      </c>
      <c r="Q1280" s="13" t="s">
        <v>4248</v>
      </c>
      <c r="R1280" t="s">
        <v>15250</v>
      </c>
      <c r="S1280" s="20">
        <v>5.25</v>
      </c>
      <c r="T1280" s="21" t="s">
        <v>38</v>
      </c>
    </row>
    <row r="1281" spans="1:20" x14ac:dyDescent="0.35">
      <c r="A1281" s="96" t="s">
        <v>4249</v>
      </c>
      <c r="B1281" s="96"/>
      <c r="C1281" s="96"/>
      <c r="D1281" s="13" t="s">
        <v>4250</v>
      </c>
      <c r="E1281" s="13">
        <v>9</v>
      </c>
      <c r="F1281" s="14">
        <v>0.5</v>
      </c>
      <c r="G1281" s="13" t="s">
        <v>46</v>
      </c>
      <c r="H1281" s="14">
        <v>0</v>
      </c>
      <c r="I1281" s="15" t="s">
        <v>32</v>
      </c>
      <c r="J1281" s="16">
        <v>85.5</v>
      </c>
      <c r="K1281" s="16">
        <v>9.5</v>
      </c>
      <c r="L1281" s="17" t="s">
        <v>2503</v>
      </c>
      <c r="M1281" s="163" t="str">
        <f>IFERROR(GETPIVOTDATA("Tot. Bottles",'- Ordine Aggregato -'!$A$1,"sku anker",A1281),"")</f>
        <v/>
      </c>
      <c r="N1281" s="18" t="s">
        <v>42</v>
      </c>
      <c r="O1281" s="19" t="str">
        <f t="shared" si="19"/>
        <v>Order online</v>
      </c>
      <c r="P1281" s="97" t="s">
        <v>68</v>
      </c>
      <c r="Q1281" s="13" t="s">
        <v>4251</v>
      </c>
      <c r="R1281" t="s">
        <v>4252</v>
      </c>
      <c r="S1281" s="20">
        <v>0</v>
      </c>
      <c r="T1281" s="21" t="s">
        <v>38</v>
      </c>
    </row>
    <row r="1282" spans="1:20" x14ac:dyDescent="0.35">
      <c r="A1282" s="96" t="s">
        <v>4253</v>
      </c>
      <c r="D1282" s="13" t="s">
        <v>4254</v>
      </c>
      <c r="E1282" s="13">
        <v>9</v>
      </c>
      <c r="F1282" s="14">
        <v>0.5</v>
      </c>
      <c r="G1282" s="13" t="s">
        <v>46</v>
      </c>
      <c r="H1282" s="14">
        <v>0</v>
      </c>
      <c r="I1282" s="15" t="s">
        <v>32</v>
      </c>
      <c r="J1282" s="16">
        <v>59.4</v>
      </c>
      <c r="K1282" s="16">
        <v>6.6</v>
      </c>
      <c r="L1282" s="17" t="s">
        <v>2503</v>
      </c>
      <c r="M1282" s="163" t="str">
        <f>IFERROR(GETPIVOTDATA("Tot. Bottles",'- Ordine Aggregato -'!$A$1,"sku anker",A1282),"")</f>
        <v/>
      </c>
      <c r="N1282" s="18" t="s">
        <v>67</v>
      </c>
      <c r="O1282" s="19" t="str">
        <f t="shared" si="19"/>
        <v>Order online</v>
      </c>
      <c r="P1282" s="97" t="s">
        <v>68</v>
      </c>
      <c r="Q1282" s="13" t="s">
        <v>4252</v>
      </c>
      <c r="R1282" t="s">
        <v>4251</v>
      </c>
      <c r="S1282" s="20">
        <v>6.6</v>
      </c>
      <c r="T1282" s="21" t="s">
        <v>38</v>
      </c>
    </row>
    <row r="1283" spans="1:20" x14ac:dyDescent="0.35">
      <c r="A1283" s="96" t="s">
        <v>4255</v>
      </c>
      <c r="B1283" s="96"/>
      <c r="C1283" s="96"/>
      <c r="D1283" s="13" t="s">
        <v>4256</v>
      </c>
      <c r="E1283" s="13">
        <v>6</v>
      </c>
      <c r="F1283" s="14">
        <v>0.7</v>
      </c>
      <c r="G1283" s="13" t="s">
        <v>14874</v>
      </c>
      <c r="H1283" s="14">
        <v>42</v>
      </c>
      <c r="I1283" s="15" t="s">
        <v>32</v>
      </c>
      <c r="J1283" s="16">
        <v>135</v>
      </c>
      <c r="K1283" s="16">
        <v>22.5</v>
      </c>
      <c r="L1283" s="17" t="s">
        <v>3019</v>
      </c>
      <c r="M1283" s="163" t="str">
        <f>IFERROR(GETPIVOTDATA("Tot. Bottles",'- Ordine Aggregato -'!$A$1,"sku anker",A1283),"")</f>
        <v/>
      </c>
      <c r="N1283" s="18" t="s">
        <v>34</v>
      </c>
      <c r="O1283" s="19" t="str">
        <f t="shared" si="19"/>
        <v>Order online</v>
      </c>
      <c r="P1283" s="97" t="s">
        <v>43</v>
      </c>
      <c r="Q1283" s="13" t="s">
        <v>4257</v>
      </c>
      <c r="R1283" t="s">
        <v>42</v>
      </c>
      <c r="S1283" s="20">
        <v>0</v>
      </c>
      <c r="T1283" s="21" t="s">
        <v>38</v>
      </c>
    </row>
    <row r="1284" spans="1:20" x14ac:dyDescent="0.35">
      <c r="A1284" s="96" t="s">
        <v>4258</v>
      </c>
      <c r="D1284" s="13" t="s">
        <v>4259</v>
      </c>
      <c r="E1284" s="13">
        <v>6</v>
      </c>
      <c r="F1284" s="14">
        <v>0.7</v>
      </c>
      <c r="G1284" s="13" t="s">
        <v>14874</v>
      </c>
      <c r="H1284" s="14">
        <v>20</v>
      </c>
      <c r="I1284" s="15" t="s">
        <v>32</v>
      </c>
      <c r="J1284" s="16">
        <v>17.399999999999999</v>
      </c>
      <c r="K1284" s="16">
        <v>2.9</v>
      </c>
      <c r="L1284" s="17" t="s">
        <v>502</v>
      </c>
      <c r="M1284" s="163" t="str">
        <f>IFERROR(GETPIVOTDATA("Tot. Bottles",'- Ordine Aggregato -'!$A$1,"sku anker",A1284),"")</f>
        <v/>
      </c>
      <c r="N1284" s="18" t="s">
        <v>42</v>
      </c>
      <c r="O1284" s="19" t="str">
        <f t="shared" si="19"/>
        <v>Order online</v>
      </c>
      <c r="P1284" s="97" t="s">
        <v>225</v>
      </c>
      <c r="Q1284" s="13" t="s">
        <v>4260</v>
      </c>
      <c r="R1284" t="s">
        <v>4261</v>
      </c>
      <c r="S1284" s="20">
        <v>0</v>
      </c>
      <c r="T1284" s="21" t="s">
        <v>38</v>
      </c>
    </row>
    <row r="1285" spans="1:20" x14ac:dyDescent="0.35">
      <c r="A1285" s="13" t="s">
        <v>4262</v>
      </c>
      <c r="B1285" s="13"/>
      <c r="C1285" s="13"/>
      <c r="D1285" s="13" t="s">
        <v>4263</v>
      </c>
      <c r="E1285" s="13">
        <v>6</v>
      </c>
      <c r="F1285" s="14">
        <v>0.7</v>
      </c>
      <c r="G1285" s="13" t="s">
        <v>46</v>
      </c>
      <c r="H1285" s="14">
        <v>16</v>
      </c>
      <c r="I1285" s="15" t="s">
        <v>32</v>
      </c>
      <c r="J1285" s="16">
        <v>17.399999999999999</v>
      </c>
      <c r="K1285" s="16">
        <v>2.9</v>
      </c>
      <c r="L1285" s="17" t="s">
        <v>502</v>
      </c>
      <c r="M1285" s="163" t="str">
        <f>IFERROR(GETPIVOTDATA("Tot. Bottles",'- Ordine Aggregato -'!$A$1,"sku anker",A1285),"")</f>
        <v/>
      </c>
      <c r="N1285" s="18" t="s">
        <v>42</v>
      </c>
      <c r="O1285" s="19" t="str">
        <f t="shared" si="19"/>
        <v>Order online</v>
      </c>
      <c r="P1285" s="97" t="s">
        <v>225</v>
      </c>
      <c r="Q1285" s="13" t="s">
        <v>4264</v>
      </c>
      <c r="R1285" t="s">
        <v>4265</v>
      </c>
      <c r="S1285" s="20">
        <v>0</v>
      </c>
      <c r="T1285" s="21" t="s">
        <v>38</v>
      </c>
    </row>
    <row r="1286" spans="1:20" x14ac:dyDescent="0.35">
      <c r="A1286" s="96" t="s">
        <v>4266</v>
      </c>
      <c r="D1286" s="13" t="s">
        <v>4267</v>
      </c>
      <c r="E1286" s="13">
        <v>6</v>
      </c>
      <c r="F1286" s="14">
        <v>0.7</v>
      </c>
      <c r="G1286" s="13" t="s">
        <v>14874</v>
      </c>
      <c r="H1286" s="14">
        <v>18</v>
      </c>
      <c r="I1286" s="15" t="s">
        <v>32</v>
      </c>
      <c r="J1286" s="16">
        <v>16.5</v>
      </c>
      <c r="K1286" s="16">
        <v>2.75</v>
      </c>
      <c r="L1286" s="17" t="s">
        <v>502</v>
      </c>
      <c r="M1286" s="163" t="str">
        <f>IFERROR(GETPIVOTDATA("Tot. Bottles",'- Ordine Aggregato -'!$A$1,"sku anker",A1286),"")</f>
        <v/>
      </c>
      <c r="N1286" s="18" t="s">
        <v>42</v>
      </c>
      <c r="O1286" s="19" t="str">
        <f t="shared" si="19"/>
        <v>Order online</v>
      </c>
      <c r="P1286" s="97" t="s">
        <v>225</v>
      </c>
      <c r="Q1286" s="13" t="s">
        <v>4268</v>
      </c>
      <c r="R1286" t="s">
        <v>4269</v>
      </c>
      <c r="S1286" s="20">
        <v>0</v>
      </c>
      <c r="T1286" s="21" t="s">
        <v>38</v>
      </c>
    </row>
    <row r="1287" spans="1:20" x14ac:dyDescent="0.35">
      <c r="A1287" s="13" t="s">
        <v>4270</v>
      </c>
      <c r="B1287" s="13"/>
      <c r="C1287" s="13"/>
      <c r="D1287" s="13" t="s">
        <v>4271</v>
      </c>
      <c r="E1287" s="13">
        <v>6</v>
      </c>
      <c r="F1287" s="14">
        <v>0.7</v>
      </c>
      <c r="G1287" s="13" t="s">
        <v>14874</v>
      </c>
      <c r="H1287" s="14">
        <v>20</v>
      </c>
      <c r="I1287" s="15" t="s">
        <v>32</v>
      </c>
      <c r="J1287" s="16">
        <v>16.5</v>
      </c>
      <c r="K1287" s="16">
        <v>2.75</v>
      </c>
      <c r="L1287" s="17" t="s">
        <v>502</v>
      </c>
      <c r="M1287" s="163" t="str">
        <f>IFERROR(GETPIVOTDATA("Tot. Bottles",'- Ordine Aggregato -'!$A$1,"sku anker",A1287),"")</f>
        <v/>
      </c>
      <c r="N1287" s="18" t="s">
        <v>34</v>
      </c>
      <c r="O1287" s="19" t="str">
        <f t="shared" si="19"/>
        <v>Order online</v>
      </c>
      <c r="P1287" s="97" t="s">
        <v>225</v>
      </c>
      <c r="Q1287" s="13" t="s">
        <v>4272</v>
      </c>
      <c r="R1287" t="s">
        <v>4273</v>
      </c>
      <c r="S1287" s="20">
        <v>0</v>
      </c>
      <c r="T1287" s="21" t="s">
        <v>38</v>
      </c>
    </row>
    <row r="1288" spans="1:20" x14ac:dyDescent="0.35">
      <c r="A1288" s="96" t="s">
        <v>4274</v>
      </c>
      <c r="D1288" s="13" t="s">
        <v>4275</v>
      </c>
      <c r="E1288" s="13">
        <v>6</v>
      </c>
      <c r="F1288" s="14">
        <v>0.7</v>
      </c>
      <c r="G1288" s="13" t="s">
        <v>46</v>
      </c>
      <c r="H1288" s="14">
        <v>18</v>
      </c>
      <c r="I1288" s="15" t="s">
        <v>32</v>
      </c>
      <c r="J1288" s="16">
        <v>14.580000000000002</v>
      </c>
      <c r="K1288" s="16">
        <v>2.4300000000000002</v>
      </c>
      <c r="L1288" s="17" t="s">
        <v>502</v>
      </c>
      <c r="M1288" s="163" t="str">
        <f>IFERROR(GETPIVOTDATA("Tot. Bottles",'- Ordine Aggregato -'!$A$1,"sku anker",A1288),"")</f>
        <v/>
      </c>
      <c r="N1288" s="18" t="s">
        <v>42</v>
      </c>
      <c r="O1288" s="19" t="str">
        <f t="shared" si="19"/>
        <v>Order online</v>
      </c>
      <c r="P1288" s="97" t="s">
        <v>225</v>
      </c>
      <c r="Q1288" s="13" t="s">
        <v>4276</v>
      </c>
      <c r="R1288" t="s">
        <v>4277</v>
      </c>
      <c r="S1288" s="20">
        <v>0</v>
      </c>
      <c r="T1288" s="21" t="s">
        <v>38</v>
      </c>
    </row>
    <row r="1289" spans="1:20" x14ac:dyDescent="0.35">
      <c r="A1289" s="13" t="s">
        <v>4278</v>
      </c>
      <c r="B1289" s="13"/>
      <c r="C1289" s="13"/>
      <c r="D1289" s="13" t="s">
        <v>4279</v>
      </c>
      <c r="E1289" s="13">
        <v>6</v>
      </c>
      <c r="F1289" s="14">
        <v>0.7</v>
      </c>
      <c r="G1289" s="13" t="s">
        <v>14873</v>
      </c>
      <c r="H1289" s="14">
        <v>40</v>
      </c>
      <c r="I1289" s="15" t="s">
        <v>32</v>
      </c>
      <c r="J1289" s="16">
        <v>47.099999999999994</v>
      </c>
      <c r="K1289" s="16">
        <v>7.85</v>
      </c>
      <c r="L1289" s="17" t="s">
        <v>508</v>
      </c>
      <c r="M1289" s="163" t="str">
        <f>IFERROR(GETPIVOTDATA("Tot. Bottles",'- Ordine Aggregato -'!$A$1,"sku anker",A1289),"")</f>
        <v/>
      </c>
      <c r="N1289" s="18" t="s">
        <v>67</v>
      </c>
      <c r="O1289" s="19" t="str">
        <f t="shared" si="19"/>
        <v>Order online</v>
      </c>
      <c r="P1289" s="97" t="s">
        <v>4280</v>
      </c>
      <c r="Q1289" s="13" t="s">
        <v>4281</v>
      </c>
      <c r="R1289" t="s">
        <v>4282</v>
      </c>
      <c r="S1289" s="20">
        <v>7.85</v>
      </c>
      <c r="T1289" s="21" t="s">
        <v>38</v>
      </c>
    </row>
    <row r="1290" spans="1:20" x14ac:dyDescent="0.35">
      <c r="A1290" s="96" t="s">
        <v>4283</v>
      </c>
      <c r="B1290" s="96"/>
      <c r="C1290" s="96"/>
      <c r="D1290" s="13" t="s">
        <v>4284</v>
      </c>
      <c r="E1290" s="13">
        <v>6</v>
      </c>
      <c r="F1290" s="14">
        <v>0.7</v>
      </c>
      <c r="G1290" s="13" t="s">
        <v>31</v>
      </c>
      <c r="H1290" s="14">
        <v>40</v>
      </c>
      <c r="I1290" s="15" t="s">
        <v>32</v>
      </c>
      <c r="J1290" s="16">
        <v>50.099999999999994</v>
      </c>
      <c r="K1290" s="16">
        <v>8.35</v>
      </c>
      <c r="L1290" s="17" t="s">
        <v>508</v>
      </c>
      <c r="M1290" s="163" t="str">
        <f>IFERROR(GETPIVOTDATA("Tot. Bottles",'- Ordine Aggregato -'!$A$1,"sku anker",A1290),"")</f>
        <v/>
      </c>
      <c r="N1290" s="18" t="s">
        <v>42</v>
      </c>
      <c r="O1290" s="19" t="str">
        <f t="shared" si="19"/>
        <v>Order online</v>
      </c>
      <c r="P1290" s="97" t="s">
        <v>4280</v>
      </c>
      <c r="Q1290" s="13" t="s">
        <v>4285</v>
      </c>
      <c r="R1290" t="s">
        <v>4286</v>
      </c>
      <c r="S1290" s="20">
        <v>0</v>
      </c>
      <c r="T1290" s="21" t="s">
        <v>38</v>
      </c>
    </row>
    <row r="1291" spans="1:20" x14ac:dyDescent="0.35">
      <c r="A1291" s="96" t="s">
        <v>4287</v>
      </c>
      <c r="D1291" s="13" t="s">
        <v>4288</v>
      </c>
      <c r="E1291" s="13">
        <v>6</v>
      </c>
      <c r="F1291" s="14">
        <v>0.7</v>
      </c>
      <c r="G1291" s="13" t="s">
        <v>46</v>
      </c>
      <c r="H1291" s="14">
        <v>40</v>
      </c>
      <c r="I1291" s="15" t="s">
        <v>32</v>
      </c>
      <c r="J1291" s="16">
        <v>50.099999999999994</v>
      </c>
      <c r="K1291" s="16">
        <v>8.35</v>
      </c>
      <c r="L1291" s="17" t="s">
        <v>508</v>
      </c>
      <c r="M1291" s="163" t="str">
        <f>IFERROR(GETPIVOTDATA("Tot. Bottles",'- Ordine Aggregato -'!$A$1,"sku anker",A1291),"")</f>
        <v/>
      </c>
      <c r="N1291" s="18" t="s">
        <v>42</v>
      </c>
      <c r="O1291" s="19" t="str">
        <f t="shared" si="19"/>
        <v>Order online</v>
      </c>
      <c r="P1291" s="97" t="s">
        <v>4280</v>
      </c>
      <c r="Q1291" s="13" t="s">
        <v>4289</v>
      </c>
      <c r="R1291" t="s">
        <v>4286</v>
      </c>
      <c r="S1291" s="20">
        <v>0</v>
      </c>
      <c r="T1291" s="21" t="s">
        <v>38</v>
      </c>
    </row>
    <row r="1292" spans="1:20" x14ac:dyDescent="0.35">
      <c r="A1292" s="13" t="s">
        <v>4290</v>
      </c>
      <c r="B1292" s="13"/>
      <c r="C1292" s="13"/>
      <c r="D1292" s="13" t="s">
        <v>4291</v>
      </c>
      <c r="E1292" s="13">
        <v>6</v>
      </c>
      <c r="F1292" s="14">
        <v>0.7</v>
      </c>
      <c r="G1292" s="13" t="s">
        <v>46</v>
      </c>
      <c r="H1292" s="14">
        <v>40</v>
      </c>
      <c r="I1292" s="15" t="s">
        <v>32</v>
      </c>
      <c r="J1292" s="16">
        <v>50.099999999999994</v>
      </c>
      <c r="K1292" s="16">
        <v>8.35</v>
      </c>
      <c r="L1292" s="17" t="s">
        <v>508</v>
      </c>
      <c r="M1292" s="163" t="str">
        <f>IFERROR(GETPIVOTDATA("Tot. Bottles",'- Ordine Aggregato -'!$A$1,"sku anker",A1292),"")</f>
        <v/>
      </c>
      <c r="N1292" s="18" t="s">
        <v>42</v>
      </c>
      <c r="O1292" s="19" t="str">
        <f t="shared" si="19"/>
        <v>Order online</v>
      </c>
      <c r="P1292" s="97" t="s">
        <v>4280</v>
      </c>
      <c r="Q1292" s="13" t="s">
        <v>4292</v>
      </c>
      <c r="R1292" t="s">
        <v>4293</v>
      </c>
      <c r="S1292" s="20">
        <v>0</v>
      </c>
      <c r="T1292" s="21" t="s">
        <v>38</v>
      </c>
    </row>
    <row r="1293" spans="1:20" x14ac:dyDescent="0.35">
      <c r="A1293" s="96" t="s">
        <v>4294</v>
      </c>
      <c r="B1293" s="96"/>
      <c r="C1293" s="96"/>
      <c r="D1293" s="13" t="s">
        <v>4295</v>
      </c>
      <c r="E1293" s="13">
        <v>24</v>
      </c>
      <c r="F1293" s="14">
        <v>0.33</v>
      </c>
      <c r="G1293" s="13" t="s">
        <v>46</v>
      </c>
      <c r="H1293" s="14">
        <v>5.9</v>
      </c>
      <c r="I1293" s="15" t="s">
        <v>32</v>
      </c>
      <c r="J1293" s="16">
        <v>18</v>
      </c>
      <c r="K1293" s="16">
        <v>0.75</v>
      </c>
      <c r="L1293" s="17" t="s">
        <v>1498</v>
      </c>
      <c r="M1293" s="163" t="str">
        <f>IFERROR(GETPIVOTDATA("Tot. Bottles",'- Ordine Aggregato -'!$A$1,"sku anker",A1293),"")</f>
        <v/>
      </c>
      <c r="N1293" s="18" t="s">
        <v>42</v>
      </c>
      <c r="O1293" s="19" t="str">
        <f t="shared" ref="O1293:O1356" si="20">HYPERLINK("https://www.ankeramsterdamspirits.nl/en/products/"&amp;A1293,"Order online")</f>
        <v>Order online</v>
      </c>
      <c r="P1293" s="97" t="s">
        <v>68</v>
      </c>
      <c r="Q1293" s="13" t="s">
        <v>4296</v>
      </c>
      <c r="R1293" t="s">
        <v>4297</v>
      </c>
      <c r="S1293" s="20">
        <v>0</v>
      </c>
      <c r="T1293" s="21" t="s">
        <v>38</v>
      </c>
    </row>
    <row r="1294" spans="1:20" x14ac:dyDescent="0.35">
      <c r="A1294" s="96" t="s">
        <v>4298</v>
      </c>
      <c r="B1294" s="96"/>
      <c r="C1294" s="96"/>
      <c r="D1294" s="13" t="s">
        <v>4299</v>
      </c>
      <c r="E1294" s="13">
        <v>6</v>
      </c>
      <c r="F1294" s="14">
        <v>0.75</v>
      </c>
      <c r="G1294" s="13" t="s">
        <v>46</v>
      </c>
      <c r="H1294" s="14">
        <v>12</v>
      </c>
      <c r="I1294" s="15" t="s">
        <v>32</v>
      </c>
      <c r="J1294" s="16">
        <v>175.5</v>
      </c>
      <c r="K1294" s="16">
        <v>29.25</v>
      </c>
      <c r="L1294" s="17" t="s">
        <v>863</v>
      </c>
      <c r="M1294" s="163" t="str">
        <f>IFERROR(GETPIVOTDATA("Tot. Bottles",'- Ordine Aggregato -'!$A$1,"sku anker",A1294),"")</f>
        <v/>
      </c>
      <c r="N1294" s="18" t="s">
        <v>34</v>
      </c>
      <c r="O1294" s="19" t="str">
        <f t="shared" si="20"/>
        <v>Order online</v>
      </c>
      <c r="P1294" s="97" t="s">
        <v>225</v>
      </c>
      <c r="Q1294" s="13" t="s">
        <v>4300</v>
      </c>
      <c r="R1294" t="s">
        <v>4301</v>
      </c>
      <c r="S1294" s="20">
        <v>0</v>
      </c>
      <c r="T1294" s="21" t="s">
        <v>38</v>
      </c>
    </row>
    <row r="1295" spans="1:20" x14ac:dyDescent="0.35">
      <c r="A1295" s="96" t="s">
        <v>4302</v>
      </c>
      <c r="D1295" s="13" t="s">
        <v>4303</v>
      </c>
      <c r="E1295" s="13">
        <v>6</v>
      </c>
      <c r="F1295" s="14">
        <v>0.7</v>
      </c>
      <c r="G1295" s="13" t="s">
        <v>46</v>
      </c>
      <c r="H1295" s="14">
        <v>14.9</v>
      </c>
      <c r="I1295" s="15" t="s">
        <v>32</v>
      </c>
      <c r="J1295" s="16">
        <v>53.699999999999996</v>
      </c>
      <c r="K1295" s="16">
        <v>8.9499999999999993</v>
      </c>
      <c r="L1295" s="17" t="s">
        <v>399</v>
      </c>
      <c r="M1295" s="163" t="str">
        <f>IFERROR(GETPIVOTDATA("Tot. Bottles",'- Ordine Aggregato -'!$A$1,"sku anker",A1295),"")</f>
        <v/>
      </c>
      <c r="N1295" s="18" t="s">
        <v>42</v>
      </c>
      <c r="O1295" s="19" t="str">
        <f t="shared" si="20"/>
        <v>Order online</v>
      </c>
      <c r="P1295" s="97" t="s">
        <v>146</v>
      </c>
      <c r="Q1295" s="13" t="s">
        <v>4304</v>
      </c>
      <c r="R1295" t="s">
        <v>4305</v>
      </c>
      <c r="S1295" s="20">
        <v>0</v>
      </c>
      <c r="T1295" s="21" t="s">
        <v>38</v>
      </c>
    </row>
    <row r="1296" spans="1:20" x14ac:dyDescent="0.35">
      <c r="A1296" s="13" t="s">
        <v>4306</v>
      </c>
      <c r="B1296" s="13"/>
      <c r="C1296" s="13"/>
      <c r="D1296" s="13" t="s">
        <v>4307</v>
      </c>
      <c r="E1296" s="13">
        <v>6</v>
      </c>
      <c r="F1296" s="14">
        <v>0.7</v>
      </c>
      <c r="G1296" s="13" t="s">
        <v>31</v>
      </c>
      <c r="H1296" s="14">
        <v>40</v>
      </c>
      <c r="I1296" s="15" t="s">
        <v>32</v>
      </c>
      <c r="J1296" s="16">
        <v>75</v>
      </c>
      <c r="K1296" s="16">
        <v>12.5</v>
      </c>
      <c r="L1296" s="17" t="s">
        <v>448</v>
      </c>
      <c r="M1296" s="163" t="str">
        <f>IFERROR(GETPIVOTDATA("Tot. Bottles",'- Ordine Aggregato -'!$A$1,"sku anker",A1296),"")</f>
        <v/>
      </c>
      <c r="N1296" s="18" t="s">
        <v>67</v>
      </c>
      <c r="O1296" s="19" t="str">
        <f t="shared" si="20"/>
        <v>Order online</v>
      </c>
      <c r="P1296" s="97" t="s">
        <v>146</v>
      </c>
      <c r="Q1296" s="13" t="s">
        <v>4308</v>
      </c>
      <c r="R1296" t="s">
        <v>4309</v>
      </c>
      <c r="S1296" s="20">
        <v>12.5</v>
      </c>
      <c r="T1296" s="21" t="s">
        <v>38</v>
      </c>
    </row>
    <row r="1297" spans="1:20" x14ac:dyDescent="0.35">
      <c r="A1297" s="96" t="s">
        <v>4310</v>
      </c>
      <c r="B1297" s="96"/>
      <c r="C1297" s="96"/>
      <c r="D1297" s="13" t="s">
        <v>4311</v>
      </c>
      <c r="E1297" s="13">
        <v>6</v>
      </c>
      <c r="F1297" s="14">
        <v>0.7</v>
      </c>
      <c r="G1297" s="13" t="s">
        <v>14874</v>
      </c>
      <c r="H1297" s="14">
        <v>40</v>
      </c>
      <c r="I1297" s="15" t="s">
        <v>32</v>
      </c>
      <c r="J1297" s="16">
        <v>147</v>
      </c>
      <c r="K1297" s="16">
        <v>24.5</v>
      </c>
      <c r="L1297" s="17" t="s">
        <v>448</v>
      </c>
      <c r="M1297" s="163" t="str">
        <f>IFERROR(GETPIVOTDATA("Tot. Bottles",'- Ordine Aggregato -'!$A$1,"sku anker",A1297),"")</f>
        <v/>
      </c>
      <c r="N1297" s="18" t="s">
        <v>67</v>
      </c>
      <c r="O1297" s="19" t="str">
        <f t="shared" si="20"/>
        <v>Order online</v>
      </c>
      <c r="P1297" s="97" t="s">
        <v>146</v>
      </c>
      <c r="Q1297" s="13" t="s">
        <v>4312</v>
      </c>
      <c r="R1297" t="s">
        <v>4313</v>
      </c>
      <c r="S1297" s="20">
        <v>24.5</v>
      </c>
      <c r="T1297" s="21" t="s">
        <v>38</v>
      </c>
    </row>
    <row r="1298" spans="1:20" x14ac:dyDescent="0.35">
      <c r="A1298" s="13" t="s">
        <v>4314</v>
      </c>
      <c r="B1298" s="13"/>
      <c r="C1298" s="13"/>
      <c r="D1298" s="13" t="s">
        <v>4315</v>
      </c>
      <c r="E1298" s="13">
        <v>6</v>
      </c>
      <c r="F1298" s="14">
        <v>0.7</v>
      </c>
      <c r="G1298" s="13" t="s">
        <v>14874</v>
      </c>
      <c r="H1298" s="14">
        <v>40</v>
      </c>
      <c r="I1298" s="15" t="s">
        <v>32</v>
      </c>
      <c r="J1298" s="16">
        <v>318</v>
      </c>
      <c r="K1298" s="16">
        <v>53</v>
      </c>
      <c r="L1298" s="17" t="s">
        <v>145</v>
      </c>
      <c r="M1298" s="163" t="str">
        <f>IFERROR(GETPIVOTDATA("Tot. Bottles",'- Ordine Aggregato -'!$A$1,"sku anker",A1298),"")</f>
        <v/>
      </c>
      <c r="N1298" s="18" t="s">
        <v>42</v>
      </c>
      <c r="O1298" s="19" t="str">
        <f t="shared" si="20"/>
        <v>Order online</v>
      </c>
      <c r="P1298" s="97" t="s">
        <v>146</v>
      </c>
      <c r="Q1298" s="13" t="s">
        <v>4316</v>
      </c>
      <c r="R1298" t="s">
        <v>4317</v>
      </c>
      <c r="S1298" s="20">
        <v>0</v>
      </c>
      <c r="T1298" s="21" t="s">
        <v>38</v>
      </c>
    </row>
    <row r="1299" spans="1:20" x14ac:dyDescent="0.35">
      <c r="A1299" s="13" t="s">
        <v>4318</v>
      </c>
      <c r="B1299" s="13"/>
      <c r="C1299" s="13"/>
      <c r="D1299" s="13" t="s">
        <v>4319</v>
      </c>
      <c r="E1299" s="13">
        <v>6</v>
      </c>
      <c r="F1299" s="14">
        <v>0.5</v>
      </c>
      <c r="G1299" s="13" t="s">
        <v>46</v>
      </c>
      <c r="H1299" s="14">
        <v>46</v>
      </c>
      <c r="I1299" s="15" t="s">
        <v>32</v>
      </c>
      <c r="J1299" s="16">
        <v>348</v>
      </c>
      <c r="K1299" s="16">
        <v>58</v>
      </c>
      <c r="L1299" s="17" t="s">
        <v>448</v>
      </c>
      <c r="M1299" s="163" t="str">
        <f>IFERROR(GETPIVOTDATA("Tot. Bottles",'- Ordine Aggregato -'!$A$1,"sku anker",A1299),"")</f>
        <v/>
      </c>
      <c r="N1299" s="18" t="s">
        <v>42</v>
      </c>
      <c r="O1299" s="19" t="str">
        <f t="shared" si="20"/>
        <v>Order online</v>
      </c>
      <c r="P1299" s="97" t="s">
        <v>146</v>
      </c>
      <c r="Q1299" s="13" t="s">
        <v>4320</v>
      </c>
      <c r="R1299" t="s">
        <v>4321</v>
      </c>
      <c r="S1299" s="20">
        <v>0</v>
      </c>
      <c r="T1299" s="21" t="s">
        <v>38</v>
      </c>
    </row>
    <row r="1300" spans="1:20" x14ac:dyDescent="0.35">
      <c r="A1300" s="96" t="s">
        <v>4322</v>
      </c>
      <c r="B1300" s="96"/>
      <c r="C1300" s="96"/>
      <c r="D1300" s="13" t="s">
        <v>4323</v>
      </c>
      <c r="E1300" s="13">
        <v>6</v>
      </c>
      <c r="F1300" s="14">
        <v>0.5</v>
      </c>
      <c r="G1300" s="13" t="s">
        <v>14874</v>
      </c>
      <c r="H1300" s="14">
        <v>46</v>
      </c>
      <c r="I1300" s="15" t="s">
        <v>32</v>
      </c>
      <c r="J1300" s="16">
        <v>660</v>
      </c>
      <c r="K1300" s="16">
        <v>110</v>
      </c>
      <c r="L1300" s="17" t="s">
        <v>448</v>
      </c>
      <c r="M1300" s="163" t="str">
        <f>IFERROR(GETPIVOTDATA("Tot. Bottles",'- Ordine Aggregato -'!$A$1,"sku anker",A1300),"")</f>
        <v/>
      </c>
      <c r="N1300" s="18" t="s">
        <v>67</v>
      </c>
      <c r="O1300" s="19" t="str">
        <f t="shared" si="20"/>
        <v>Order online</v>
      </c>
      <c r="P1300" s="97" t="s">
        <v>146</v>
      </c>
      <c r="Q1300" s="13" t="s">
        <v>4324</v>
      </c>
      <c r="R1300" t="s">
        <v>4325</v>
      </c>
      <c r="S1300" s="20">
        <v>110</v>
      </c>
      <c r="T1300" s="21" t="s">
        <v>38</v>
      </c>
    </row>
    <row r="1301" spans="1:20" x14ac:dyDescent="0.35">
      <c r="A1301" s="13" t="s">
        <v>4326</v>
      </c>
      <c r="B1301" s="13"/>
      <c r="C1301" s="13"/>
      <c r="D1301" s="13" t="s">
        <v>4327</v>
      </c>
      <c r="E1301" s="13">
        <v>6</v>
      </c>
      <c r="F1301" s="14">
        <v>0.7</v>
      </c>
      <c r="G1301" s="13" t="s">
        <v>46</v>
      </c>
      <c r="H1301" s="14">
        <v>40</v>
      </c>
      <c r="I1301" s="15" t="s">
        <v>32</v>
      </c>
      <c r="J1301" s="16">
        <v>61.5</v>
      </c>
      <c r="K1301" s="16">
        <v>10.25</v>
      </c>
      <c r="L1301" s="17" t="s">
        <v>145</v>
      </c>
      <c r="M1301" s="163" t="str">
        <f>IFERROR(GETPIVOTDATA("Tot. Bottles",'- Ordine Aggregato -'!$A$1,"sku anker",A1301),"")</f>
        <v/>
      </c>
      <c r="N1301" s="18" t="s">
        <v>67</v>
      </c>
      <c r="O1301" s="19" t="str">
        <f t="shared" si="20"/>
        <v>Order online</v>
      </c>
      <c r="P1301" s="97" t="s">
        <v>146</v>
      </c>
      <c r="Q1301" s="13" t="s">
        <v>4328</v>
      </c>
      <c r="R1301" t="s">
        <v>4329</v>
      </c>
      <c r="S1301" s="20">
        <v>10.25</v>
      </c>
      <c r="T1301" s="21" t="s">
        <v>38</v>
      </c>
    </row>
    <row r="1302" spans="1:20" x14ac:dyDescent="0.35">
      <c r="A1302" s="96" t="s">
        <v>14464</v>
      </c>
      <c r="D1302" s="13" t="s">
        <v>14465</v>
      </c>
      <c r="E1302" s="13">
        <v>12</v>
      </c>
      <c r="F1302" s="14">
        <v>0.7</v>
      </c>
      <c r="G1302" s="13" t="s">
        <v>14874</v>
      </c>
      <c r="H1302" s="14">
        <v>40</v>
      </c>
      <c r="I1302" s="15" t="s">
        <v>32</v>
      </c>
      <c r="J1302" s="16">
        <v>126</v>
      </c>
      <c r="K1302" s="16">
        <v>10.5</v>
      </c>
      <c r="L1302" s="17" t="s">
        <v>448</v>
      </c>
      <c r="M1302" s="163" t="str">
        <f>IFERROR(GETPIVOTDATA("Tot. Bottles",'- Ordine Aggregato -'!$A$1,"sku anker",A1302),"")</f>
        <v/>
      </c>
      <c r="N1302" s="18" t="s">
        <v>42</v>
      </c>
      <c r="O1302" s="19" t="str">
        <f t="shared" si="20"/>
        <v>Order online</v>
      </c>
      <c r="P1302" s="97" t="s">
        <v>146</v>
      </c>
      <c r="Q1302" s="13" t="s">
        <v>4328</v>
      </c>
      <c r="R1302" t="s">
        <v>15251</v>
      </c>
      <c r="S1302" s="20">
        <v>0</v>
      </c>
      <c r="T1302" s="21" t="s">
        <v>38</v>
      </c>
    </row>
    <row r="1303" spans="1:20" x14ac:dyDescent="0.35">
      <c r="A1303" s="13" t="s">
        <v>4330</v>
      </c>
      <c r="B1303" s="13"/>
      <c r="C1303" s="13"/>
      <c r="D1303" s="13" t="s">
        <v>4331</v>
      </c>
      <c r="E1303" s="13">
        <v>6</v>
      </c>
      <c r="F1303" s="14">
        <v>0.7</v>
      </c>
      <c r="G1303" s="13" t="s">
        <v>46</v>
      </c>
      <c r="H1303" s="14">
        <v>40</v>
      </c>
      <c r="I1303" s="15" t="s">
        <v>32</v>
      </c>
      <c r="J1303" s="16">
        <v>61.5</v>
      </c>
      <c r="K1303" s="16">
        <v>10.25</v>
      </c>
      <c r="L1303" s="17" t="s">
        <v>88</v>
      </c>
      <c r="M1303" s="163" t="str">
        <f>IFERROR(GETPIVOTDATA("Tot. Bottles",'- Ordine Aggregato -'!$A$1,"sku anker",A1303),"")</f>
        <v/>
      </c>
      <c r="N1303" s="18" t="s">
        <v>67</v>
      </c>
      <c r="O1303" s="19" t="str">
        <f t="shared" si="20"/>
        <v>Order online</v>
      </c>
      <c r="P1303" s="97" t="s">
        <v>146</v>
      </c>
      <c r="Q1303" s="13" t="s">
        <v>4332</v>
      </c>
      <c r="R1303" t="s">
        <v>4333</v>
      </c>
      <c r="S1303" s="20">
        <v>10.25</v>
      </c>
      <c r="T1303" s="21" t="s">
        <v>38</v>
      </c>
    </row>
    <row r="1304" spans="1:20" x14ac:dyDescent="0.35">
      <c r="A1304" s="13" t="s">
        <v>4334</v>
      </c>
      <c r="B1304" s="13"/>
      <c r="C1304" s="13"/>
      <c r="D1304" s="13" t="s">
        <v>4335</v>
      </c>
      <c r="E1304" s="13">
        <v>6</v>
      </c>
      <c r="F1304" s="14">
        <v>0.7</v>
      </c>
      <c r="G1304" s="13" t="s">
        <v>14874</v>
      </c>
      <c r="H1304" s="14">
        <v>40</v>
      </c>
      <c r="I1304" s="15" t="s">
        <v>32</v>
      </c>
      <c r="J1304" s="16">
        <v>63</v>
      </c>
      <c r="K1304" s="16">
        <v>10.5</v>
      </c>
      <c r="L1304" s="17" t="s">
        <v>448</v>
      </c>
      <c r="M1304" s="163" t="str">
        <f>IFERROR(GETPIVOTDATA("Tot. Bottles",'- Ordine Aggregato -'!$A$1,"sku anker",A1304),"")</f>
        <v/>
      </c>
      <c r="N1304" s="18" t="s">
        <v>67</v>
      </c>
      <c r="O1304" s="19" t="str">
        <f t="shared" si="20"/>
        <v>Order online</v>
      </c>
      <c r="P1304" s="97" t="s">
        <v>146</v>
      </c>
      <c r="Q1304" s="13" t="s">
        <v>4336</v>
      </c>
      <c r="R1304" t="s">
        <v>4337</v>
      </c>
      <c r="S1304" s="20">
        <v>10.5</v>
      </c>
      <c r="T1304" s="21" t="s">
        <v>38</v>
      </c>
    </row>
    <row r="1305" spans="1:20" x14ac:dyDescent="0.35">
      <c r="A1305" s="96" t="s">
        <v>4338</v>
      </c>
      <c r="B1305" s="96"/>
      <c r="C1305" s="96"/>
      <c r="D1305" s="13" t="s">
        <v>4339</v>
      </c>
      <c r="E1305" s="13">
        <v>6</v>
      </c>
      <c r="F1305" s="14">
        <v>0.7</v>
      </c>
      <c r="G1305" s="13" t="s">
        <v>46</v>
      </c>
      <c r="H1305" s="14">
        <v>40</v>
      </c>
      <c r="I1305" s="15" t="s">
        <v>32</v>
      </c>
      <c r="J1305" s="16">
        <v>75</v>
      </c>
      <c r="K1305" s="16">
        <v>12.5</v>
      </c>
      <c r="L1305" s="17" t="s">
        <v>448</v>
      </c>
      <c r="M1305" s="163" t="str">
        <f>IFERROR(GETPIVOTDATA("Tot. Bottles",'- Ordine Aggregato -'!$A$1,"sku anker",A1305),"")</f>
        <v/>
      </c>
      <c r="N1305" s="18" t="s">
        <v>34</v>
      </c>
      <c r="O1305" s="19" t="str">
        <f t="shared" si="20"/>
        <v>Order online</v>
      </c>
      <c r="P1305" s="97" t="s">
        <v>146</v>
      </c>
      <c r="Q1305" s="13" t="s">
        <v>4340</v>
      </c>
      <c r="R1305" t="s">
        <v>4341</v>
      </c>
      <c r="S1305" s="20">
        <v>0</v>
      </c>
      <c r="T1305" s="21" t="s">
        <v>38</v>
      </c>
    </row>
    <row r="1306" spans="1:20" x14ac:dyDescent="0.35">
      <c r="A1306" s="96" t="s">
        <v>4342</v>
      </c>
      <c r="B1306" s="96"/>
      <c r="C1306" s="96"/>
      <c r="D1306" s="13" t="s">
        <v>4343</v>
      </c>
      <c r="E1306" s="13">
        <v>6</v>
      </c>
      <c r="F1306" s="14">
        <v>0.7</v>
      </c>
      <c r="G1306" s="13" t="s">
        <v>46</v>
      </c>
      <c r="H1306" s="14">
        <v>40</v>
      </c>
      <c r="I1306" s="15" t="s">
        <v>32</v>
      </c>
      <c r="J1306" s="16">
        <v>57</v>
      </c>
      <c r="K1306" s="16">
        <v>9.5</v>
      </c>
      <c r="L1306" s="17" t="s">
        <v>448</v>
      </c>
      <c r="M1306" s="163" t="str">
        <f>IFERROR(GETPIVOTDATA("Tot. Bottles",'- Ordine Aggregato -'!$A$1,"sku anker",A1306),"")</f>
        <v/>
      </c>
      <c r="N1306" s="18" t="s">
        <v>67</v>
      </c>
      <c r="O1306" s="19" t="str">
        <f t="shared" si="20"/>
        <v>Order online</v>
      </c>
      <c r="P1306" s="97" t="s">
        <v>146</v>
      </c>
      <c r="Q1306" s="13" t="s">
        <v>4344</v>
      </c>
      <c r="R1306" t="s">
        <v>4345</v>
      </c>
      <c r="S1306" s="20">
        <v>9.5</v>
      </c>
      <c r="T1306" s="21" t="s">
        <v>38</v>
      </c>
    </row>
    <row r="1307" spans="1:20" x14ac:dyDescent="0.35">
      <c r="A1307" s="96" t="s">
        <v>4346</v>
      </c>
      <c r="B1307" s="96"/>
      <c r="C1307" s="96"/>
      <c r="D1307" s="13" t="s">
        <v>4347</v>
      </c>
      <c r="E1307" s="13">
        <v>6</v>
      </c>
      <c r="F1307" s="14">
        <v>0.6</v>
      </c>
      <c r="G1307" s="13" t="s">
        <v>46</v>
      </c>
      <c r="H1307" s="14">
        <v>40</v>
      </c>
      <c r="I1307" s="15" t="s">
        <v>32</v>
      </c>
      <c r="J1307" s="16">
        <v>114.89999999999999</v>
      </c>
      <c r="K1307" s="16">
        <v>19.149999999999999</v>
      </c>
      <c r="L1307" s="17" t="s">
        <v>448</v>
      </c>
      <c r="M1307" s="163" t="str">
        <f>IFERROR(GETPIVOTDATA("Tot. Bottles",'- Ordine Aggregato -'!$A$1,"sku anker",A1307),"")</f>
        <v/>
      </c>
      <c r="N1307" s="18" t="s">
        <v>42</v>
      </c>
      <c r="O1307" s="19" t="str">
        <f t="shared" si="20"/>
        <v>Order online</v>
      </c>
      <c r="P1307" s="97" t="s">
        <v>146</v>
      </c>
      <c r="Q1307" s="13" t="s">
        <v>4348</v>
      </c>
      <c r="R1307" t="s">
        <v>4349</v>
      </c>
      <c r="S1307" s="20">
        <v>0</v>
      </c>
      <c r="T1307" s="21" t="s">
        <v>38</v>
      </c>
    </row>
    <row r="1308" spans="1:20" x14ac:dyDescent="0.35">
      <c r="A1308" s="13" t="s">
        <v>4350</v>
      </c>
      <c r="B1308" s="13"/>
      <c r="C1308" s="13"/>
      <c r="D1308" s="13" t="s">
        <v>4351</v>
      </c>
      <c r="E1308" s="13">
        <v>6</v>
      </c>
      <c r="F1308" s="14">
        <v>0.7</v>
      </c>
      <c r="G1308" s="13" t="s">
        <v>31</v>
      </c>
      <c r="H1308" s="14">
        <v>40</v>
      </c>
      <c r="I1308" s="15" t="s">
        <v>32</v>
      </c>
      <c r="J1308" s="16">
        <v>47.400000000000006</v>
      </c>
      <c r="K1308" s="16">
        <v>7.9</v>
      </c>
      <c r="L1308" s="17" t="s">
        <v>448</v>
      </c>
      <c r="M1308" s="163" t="str">
        <f>IFERROR(GETPIVOTDATA("Tot. Bottles",'- Ordine Aggregato -'!$A$1,"sku anker",A1308),"")</f>
        <v/>
      </c>
      <c r="N1308" s="18" t="s">
        <v>42</v>
      </c>
      <c r="O1308" s="19" t="str">
        <f t="shared" si="20"/>
        <v>Order online</v>
      </c>
      <c r="P1308" s="97" t="s">
        <v>146</v>
      </c>
      <c r="Q1308" s="13" t="s">
        <v>4352</v>
      </c>
      <c r="R1308" t="s">
        <v>4353</v>
      </c>
      <c r="S1308" s="20">
        <v>0</v>
      </c>
      <c r="T1308" s="21" t="s">
        <v>38</v>
      </c>
    </row>
    <row r="1309" spans="1:20" x14ac:dyDescent="0.35">
      <c r="A1309" s="13" t="s">
        <v>4354</v>
      </c>
      <c r="B1309" s="13"/>
      <c r="C1309" s="13"/>
      <c r="D1309" s="13" t="s">
        <v>4351</v>
      </c>
      <c r="E1309" s="13">
        <v>12</v>
      </c>
      <c r="F1309" s="14">
        <v>1</v>
      </c>
      <c r="G1309" s="13" t="s">
        <v>31</v>
      </c>
      <c r="H1309" s="14">
        <v>40</v>
      </c>
      <c r="I1309" s="15" t="s">
        <v>32</v>
      </c>
      <c r="J1309" s="16">
        <v>102</v>
      </c>
      <c r="K1309" s="16">
        <v>8.5</v>
      </c>
      <c r="L1309" s="17" t="s">
        <v>448</v>
      </c>
      <c r="M1309" s="163" t="str">
        <f>IFERROR(GETPIVOTDATA("Tot. Bottles",'- Ordine Aggregato -'!$A$1,"sku anker",A1309),"")</f>
        <v/>
      </c>
      <c r="N1309" s="18" t="s">
        <v>42</v>
      </c>
      <c r="O1309" s="19" t="str">
        <f t="shared" si="20"/>
        <v>Order online</v>
      </c>
      <c r="P1309" s="97" t="s">
        <v>146</v>
      </c>
      <c r="Q1309" s="13" t="s">
        <v>4355</v>
      </c>
      <c r="R1309" t="s">
        <v>4356</v>
      </c>
      <c r="S1309" s="20">
        <v>0</v>
      </c>
      <c r="T1309" s="21" t="s">
        <v>38</v>
      </c>
    </row>
    <row r="1310" spans="1:20" x14ac:dyDescent="0.35">
      <c r="A1310" s="96" t="s">
        <v>14263</v>
      </c>
      <c r="D1310" s="13" t="s">
        <v>4358</v>
      </c>
      <c r="E1310" s="13">
        <v>6</v>
      </c>
      <c r="F1310" s="14">
        <v>0.7</v>
      </c>
      <c r="G1310" s="13" t="s">
        <v>46</v>
      </c>
      <c r="H1310" s="14">
        <v>40</v>
      </c>
      <c r="I1310" s="15" t="s">
        <v>32</v>
      </c>
      <c r="J1310" s="16">
        <v>118.5</v>
      </c>
      <c r="K1310" s="16">
        <v>19.75</v>
      </c>
      <c r="L1310" s="17" t="s">
        <v>104</v>
      </c>
      <c r="M1310" s="163" t="str">
        <f>IFERROR(GETPIVOTDATA("Tot. Bottles",'- Ordine Aggregato -'!$A$1,"sku anker",A1310),"")</f>
        <v/>
      </c>
      <c r="N1310" s="18" t="s">
        <v>42</v>
      </c>
      <c r="O1310" s="19" t="str">
        <f t="shared" si="20"/>
        <v>Order online</v>
      </c>
      <c r="P1310" s="97" t="s">
        <v>417</v>
      </c>
      <c r="Q1310" s="13" t="s">
        <v>4363</v>
      </c>
      <c r="R1310" t="s">
        <v>4360</v>
      </c>
      <c r="S1310" s="20">
        <v>0</v>
      </c>
      <c r="T1310" s="21" t="s">
        <v>38</v>
      </c>
    </row>
    <row r="1311" spans="1:20" x14ac:dyDescent="0.35">
      <c r="A1311" s="13" t="s">
        <v>4357</v>
      </c>
      <c r="B1311" s="13"/>
      <c r="C1311" s="13"/>
      <c r="D1311" s="13" t="s">
        <v>4358</v>
      </c>
      <c r="E1311" s="13">
        <v>6</v>
      </c>
      <c r="F1311" s="14">
        <v>0.7</v>
      </c>
      <c r="G1311" s="13" t="s">
        <v>14874</v>
      </c>
      <c r="H1311" s="14">
        <v>40</v>
      </c>
      <c r="I1311" s="15" t="s">
        <v>32</v>
      </c>
      <c r="J1311" s="16">
        <v>118.5</v>
      </c>
      <c r="K1311" s="16">
        <v>19.75</v>
      </c>
      <c r="L1311" s="17" t="s">
        <v>104</v>
      </c>
      <c r="M1311" s="163" t="str">
        <f>IFERROR(GETPIVOTDATA("Tot. Bottles",'- Ordine Aggregato -'!$A$1,"sku anker",A1311),"")</f>
        <v/>
      </c>
      <c r="N1311" s="18" t="s">
        <v>42</v>
      </c>
      <c r="O1311" s="19" t="str">
        <f t="shared" si="20"/>
        <v>Order online</v>
      </c>
      <c r="P1311" s="97" t="s">
        <v>417</v>
      </c>
      <c r="Q1311" s="13" t="s">
        <v>4359</v>
      </c>
      <c r="R1311" t="s">
        <v>4360</v>
      </c>
      <c r="S1311" s="20">
        <v>0</v>
      </c>
      <c r="T1311" s="21" t="s">
        <v>38</v>
      </c>
    </row>
    <row r="1312" spans="1:20" x14ac:dyDescent="0.35">
      <c r="A1312" s="13" t="s">
        <v>4361</v>
      </c>
      <c r="B1312" s="13"/>
      <c r="C1312" s="13"/>
      <c r="D1312" s="13" t="s">
        <v>4362</v>
      </c>
      <c r="E1312" s="13">
        <v>6</v>
      </c>
      <c r="F1312" s="14">
        <v>0.7</v>
      </c>
      <c r="G1312" s="13" t="s">
        <v>46</v>
      </c>
      <c r="H1312" s="14">
        <v>40</v>
      </c>
      <c r="I1312" s="15" t="s">
        <v>32</v>
      </c>
      <c r="J1312" s="16">
        <v>121.19999999999999</v>
      </c>
      <c r="K1312" s="16">
        <v>20.2</v>
      </c>
      <c r="L1312" s="17" t="s">
        <v>104</v>
      </c>
      <c r="M1312" s="163" t="str">
        <f>IFERROR(GETPIVOTDATA("Tot. Bottles",'- Ordine Aggregato -'!$A$1,"sku anker",A1312),"")</f>
        <v/>
      </c>
      <c r="N1312" s="18" t="s">
        <v>42</v>
      </c>
      <c r="O1312" s="19" t="str">
        <f t="shared" si="20"/>
        <v>Order online</v>
      </c>
      <c r="P1312" s="97" t="s">
        <v>417</v>
      </c>
      <c r="Q1312" s="13" t="s">
        <v>4363</v>
      </c>
      <c r="R1312" t="s">
        <v>4364</v>
      </c>
      <c r="S1312" s="20">
        <v>0</v>
      </c>
      <c r="T1312" s="21" t="s">
        <v>38</v>
      </c>
    </row>
    <row r="1313" spans="1:20" x14ac:dyDescent="0.35">
      <c r="A1313" s="13" t="s">
        <v>4365</v>
      </c>
      <c r="B1313" s="13"/>
      <c r="C1313" s="13"/>
      <c r="D1313" s="13" t="s">
        <v>4366</v>
      </c>
      <c r="E1313" s="13">
        <v>6</v>
      </c>
      <c r="F1313" s="14">
        <v>0.7</v>
      </c>
      <c r="G1313" s="13" t="s">
        <v>46</v>
      </c>
      <c r="H1313" s="14">
        <v>40</v>
      </c>
      <c r="I1313" s="15" t="s">
        <v>32</v>
      </c>
      <c r="J1313" s="16">
        <v>167.7</v>
      </c>
      <c r="K1313" s="16">
        <v>27.95</v>
      </c>
      <c r="L1313" s="17" t="s">
        <v>104</v>
      </c>
      <c r="M1313" s="163" t="str">
        <f>IFERROR(GETPIVOTDATA("Tot. Bottles",'- Ordine Aggregato -'!$A$1,"sku anker",A1313),"")</f>
        <v/>
      </c>
      <c r="N1313" s="18" t="s">
        <v>42</v>
      </c>
      <c r="O1313" s="19" t="str">
        <f t="shared" si="20"/>
        <v>Order online</v>
      </c>
      <c r="P1313" s="97" t="s">
        <v>417</v>
      </c>
      <c r="Q1313" s="13" t="s">
        <v>4367</v>
      </c>
      <c r="R1313" t="s">
        <v>4368</v>
      </c>
      <c r="S1313" s="20">
        <v>0</v>
      </c>
      <c r="T1313" s="21" t="s">
        <v>38</v>
      </c>
    </row>
    <row r="1314" spans="1:20" x14ac:dyDescent="0.35">
      <c r="A1314" s="96" t="s">
        <v>4369</v>
      </c>
      <c r="D1314" s="13" t="s">
        <v>4370</v>
      </c>
      <c r="E1314" s="13">
        <v>6</v>
      </c>
      <c r="F1314" s="14">
        <v>0.7</v>
      </c>
      <c r="G1314" s="13" t="s">
        <v>46</v>
      </c>
      <c r="H1314" s="14">
        <v>40</v>
      </c>
      <c r="I1314" s="15" t="s">
        <v>32</v>
      </c>
      <c r="J1314" s="16">
        <v>186</v>
      </c>
      <c r="K1314" s="16">
        <v>31</v>
      </c>
      <c r="L1314" s="17" t="s">
        <v>104</v>
      </c>
      <c r="M1314" s="163" t="str">
        <f>IFERROR(GETPIVOTDATA("Tot. Bottles",'- Ordine Aggregato -'!$A$1,"sku anker",A1314),"")</f>
        <v/>
      </c>
      <c r="N1314" s="18" t="s">
        <v>34</v>
      </c>
      <c r="O1314" s="19" t="str">
        <f t="shared" si="20"/>
        <v>Order online</v>
      </c>
      <c r="P1314" s="97" t="s">
        <v>417</v>
      </c>
      <c r="Q1314" s="13" t="s">
        <v>4363</v>
      </c>
      <c r="R1314" t="s">
        <v>4371</v>
      </c>
      <c r="S1314" s="20">
        <v>0</v>
      </c>
      <c r="T1314" s="21" t="s">
        <v>38</v>
      </c>
    </row>
    <row r="1315" spans="1:20" x14ac:dyDescent="0.35">
      <c r="A1315" s="96" t="s">
        <v>4372</v>
      </c>
      <c r="B1315" s="96"/>
      <c r="C1315" s="96"/>
      <c r="D1315" s="13" t="s">
        <v>4373</v>
      </c>
      <c r="E1315" s="13">
        <v>6</v>
      </c>
      <c r="F1315" s="14">
        <v>0.7</v>
      </c>
      <c r="G1315" s="13" t="s">
        <v>46</v>
      </c>
      <c r="H1315" s="14">
        <v>40</v>
      </c>
      <c r="I1315" s="15" t="s">
        <v>32</v>
      </c>
      <c r="J1315" s="16">
        <v>309</v>
      </c>
      <c r="K1315" s="16">
        <v>51.5</v>
      </c>
      <c r="L1315" s="17" t="s">
        <v>104</v>
      </c>
      <c r="M1315" s="163" t="str">
        <f>IFERROR(GETPIVOTDATA("Tot. Bottles",'- Ordine Aggregato -'!$A$1,"sku anker",A1315),"")</f>
        <v/>
      </c>
      <c r="N1315" s="18" t="s">
        <v>42</v>
      </c>
      <c r="O1315" s="19" t="str">
        <f t="shared" si="20"/>
        <v>Order online</v>
      </c>
      <c r="P1315" s="97" t="s">
        <v>417</v>
      </c>
      <c r="Q1315" s="13" t="s">
        <v>4374</v>
      </c>
      <c r="R1315" t="s">
        <v>4375</v>
      </c>
      <c r="S1315" s="20">
        <v>0</v>
      </c>
      <c r="T1315" s="21" t="s">
        <v>38</v>
      </c>
    </row>
    <row r="1316" spans="1:20" x14ac:dyDescent="0.35">
      <c r="A1316" s="13" t="s">
        <v>4376</v>
      </c>
      <c r="B1316" s="13"/>
      <c r="C1316" s="13"/>
      <c r="D1316" s="13" t="s">
        <v>4377</v>
      </c>
      <c r="E1316" s="13">
        <v>6</v>
      </c>
      <c r="F1316" s="14">
        <v>0.7</v>
      </c>
      <c r="G1316" s="13" t="s">
        <v>46</v>
      </c>
      <c r="H1316" s="14">
        <v>43</v>
      </c>
      <c r="I1316" s="15" t="s">
        <v>32</v>
      </c>
      <c r="J1316" s="16">
        <v>92.1</v>
      </c>
      <c r="K1316" s="16">
        <v>15.35</v>
      </c>
      <c r="L1316" s="17" t="s">
        <v>368</v>
      </c>
      <c r="M1316" s="163" t="str">
        <f>IFERROR(GETPIVOTDATA("Tot. Bottles",'- Ordine Aggregato -'!$A$1,"sku anker",A1316),"")</f>
        <v/>
      </c>
      <c r="N1316" s="18" t="s">
        <v>42</v>
      </c>
      <c r="O1316" s="19" t="str">
        <f t="shared" si="20"/>
        <v>Order online</v>
      </c>
      <c r="P1316" s="97" t="s">
        <v>417</v>
      </c>
      <c r="Q1316" s="13" t="s">
        <v>4378</v>
      </c>
      <c r="R1316" t="s">
        <v>4379</v>
      </c>
      <c r="S1316" s="20">
        <v>0</v>
      </c>
      <c r="T1316" s="21" t="s">
        <v>38</v>
      </c>
    </row>
    <row r="1317" spans="1:20" x14ac:dyDescent="0.35">
      <c r="A1317" s="96" t="s">
        <v>4380</v>
      </c>
      <c r="B1317" s="96"/>
      <c r="C1317" s="96"/>
      <c r="D1317" s="13" t="s">
        <v>4381</v>
      </c>
      <c r="E1317" s="13">
        <v>6</v>
      </c>
      <c r="F1317" s="14">
        <v>0.7</v>
      </c>
      <c r="G1317" s="13" t="s">
        <v>46</v>
      </c>
      <c r="H1317" s="14">
        <v>43</v>
      </c>
      <c r="I1317" s="15" t="s">
        <v>32</v>
      </c>
      <c r="J1317" s="16">
        <v>114.89999999999999</v>
      </c>
      <c r="K1317" s="16">
        <v>19.149999999999999</v>
      </c>
      <c r="L1317" s="17" t="s">
        <v>368</v>
      </c>
      <c r="M1317" s="163" t="str">
        <f>IFERROR(GETPIVOTDATA("Tot. Bottles",'- Ordine Aggregato -'!$A$1,"sku anker",A1317),"")</f>
        <v/>
      </c>
      <c r="N1317" s="18" t="s">
        <v>34</v>
      </c>
      <c r="O1317" s="19" t="str">
        <f t="shared" si="20"/>
        <v>Order online</v>
      </c>
      <c r="P1317" s="97" t="s">
        <v>417</v>
      </c>
      <c r="Q1317" s="13" t="s">
        <v>4382</v>
      </c>
      <c r="R1317" t="s">
        <v>4383</v>
      </c>
      <c r="S1317" s="20">
        <v>0</v>
      </c>
      <c r="T1317" s="21" t="s">
        <v>38</v>
      </c>
    </row>
    <row r="1318" spans="1:20" x14ac:dyDescent="0.35">
      <c r="A1318" s="96" t="s">
        <v>4384</v>
      </c>
      <c r="D1318" s="13" t="s">
        <v>4385</v>
      </c>
      <c r="E1318" s="13">
        <v>6</v>
      </c>
      <c r="F1318" s="14">
        <v>0.5</v>
      </c>
      <c r="G1318" s="13" t="s">
        <v>14874</v>
      </c>
      <c r="H1318" s="14">
        <v>30</v>
      </c>
      <c r="I1318" s="15" t="s">
        <v>32</v>
      </c>
      <c r="J1318" s="16">
        <v>61.199999999999996</v>
      </c>
      <c r="K1318" s="16">
        <v>10.199999999999999</v>
      </c>
      <c r="L1318" s="17" t="s">
        <v>589</v>
      </c>
      <c r="M1318" s="163" t="str">
        <f>IFERROR(GETPIVOTDATA("Tot. Bottles",'- Ordine Aggregato -'!$A$1,"sku anker",A1318),"")</f>
        <v/>
      </c>
      <c r="N1318" s="18" t="s">
        <v>34</v>
      </c>
      <c r="O1318" s="19" t="str">
        <f t="shared" si="20"/>
        <v>Order online</v>
      </c>
      <c r="P1318" s="97" t="s">
        <v>355</v>
      </c>
      <c r="Q1318" s="13" t="s">
        <v>4386</v>
      </c>
      <c r="R1318" t="s">
        <v>4387</v>
      </c>
      <c r="S1318" s="20">
        <v>0</v>
      </c>
      <c r="T1318" s="21" t="s">
        <v>38</v>
      </c>
    </row>
    <row r="1319" spans="1:20" x14ac:dyDescent="0.35">
      <c r="A1319" s="13" t="s">
        <v>4388</v>
      </c>
      <c r="B1319" s="13"/>
      <c r="C1319" s="13"/>
      <c r="D1319" s="13" t="s">
        <v>4389</v>
      </c>
      <c r="E1319" s="13">
        <v>6</v>
      </c>
      <c r="F1319" s="14">
        <v>0.5</v>
      </c>
      <c r="G1319" s="13" t="s">
        <v>14874</v>
      </c>
      <c r="H1319" s="14">
        <v>20</v>
      </c>
      <c r="I1319" s="15" t="s">
        <v>32</v>
      </c>
      <c r="J1319" s="16">
        <v>64.800000000000011</v>
      </c>
      <c r="K1319" s="16">
        <v>10.8</v>
      </c>
      <c r="L1319" s="17" t="s">
        <v>399</v>
      </c>
      <c r="M1319" s="163" t="str">
        <f>IFERROR(GETPIVOTDATA("Tot. Bottles",'- Ordine Aggregato -'!$A$1,"sku anker",A1319),"")</f>
        <v/>
      </c>
      <c r="N1319" s="18" t="s">
        <v>42</v>
      </c>
      <c r="O1319" s="19" t="str">
        <f t="shared" si="20"/>
        <v>Order online</v>
      </c>
      <c r="P1319" s="97" t="s">
        <v>68</v>
      </c>
      <c r="Q1319" s="13" t="s">
        <v>4390</v>
      </c>
      <c r="R1319" t="s">
        <v>4391</v>
      </c>
      <c r="S1319" s="20">
        <v>0</v>
      </c>
      <c r="T1319" s="21" t="s">
        <v>38</v>
      </c>
    </row>
    <row r="1320" spans="1:20" x14ac:dyDescent="0.35">
      <c r="A1320" s="96" t="s">
        <v>15252</v>
      </c>
      <c r="B1320" s="96"/>
      <c r="C1320" s="96"/>
      <c r="D1320" s="13" t="s">
        <v>15253</v>
      </c>
      <c r="E1320" s="13">
        <v>6</v>
      </c>
      <c r="F1320" s="14">
        <v>0.5</v>
      </c>
      <c r="G1320" s="13" t="s">
        <v>46</v>
      </c>
      <c r="H1320" s="14">
        <v>28</v>
      </c>
      <c r="I1320" s="15" t="s">
        <v>32</v>
      </c>
      <c r="J1320" s="16">
        <v>58.800000000000004</v>
      </c>
      <c r="K1320" s="16">
        <v>9.8000000000000007</v>
      </c>
      <c r="L1320" s="17" t="s">
        <v>589</v>
      </c>
      <c r="M1320" s="163" t="str">
        <f>IFERROR(GETPIVOTDATA("Tot. Bottles",'- Ordine Aggregato -'!$A$1,"sku anker",A1320),"")</f>
        <v/>
      </c>
      <c r="N1320" s="18" t="s">
        <v>42</v>
      </c>
      <c r="O1320" s="19" t="str">
        <f t="shared" si="20"/>
        <v>Order online</v>
      </c>
      <c r="P1320" s="97" t="s">
        <v>68</v>
      </c>
      <c r="Q1320" s="13" t="s">
        <v>15254</v>
      </c>
      <c r="R1320" t="s">
        <v>42</v>
      </c>
      <c r="S1320" s="20">
        <v>0</v>
      </c>
      <c r="T1320" s="21" t="s">
        <v>38</v>
      </c>
    </row>
    <row r="1321" spans="1:20" x14ac:dyDescent="0.35">
      <c r="A1321" s="96" t="s">
        <v>4392</v>
      </c>
      <c r="B1321" s="96"/>
      <c r="C1321" s="96"/>
      <c r="D1321" s="13" t="s">
        <v>4393</v>
      </c>
      <c r="E1321" s="13">
        <v>6</v>
      </c>
      <c r="F1321" s="14">
        <v>0.5</v>
      </c>
      <c r="G1321" s="13" t="s">
        <v>14874</v>
      </c>
      <c r="H1321" s="14">
        <v>28</v>
      </c>
      <c r="I1321" s="15" t="s">
        <v>32</v>
      </c>
      <c r="J1321" s="16">
        <v>58.800000000000004</v>
      </c>
      <c r="K1321" s="16">
        <v>9.8000000000000007</v>
      </c>
      <c r="L1321" s="17" t="s">
        <v>502</v>
      </c>
      <c r="M1321" s="163" t="str">
        <f>IFERROR(GETPIVOTDATA("Tot. Bottles",'- Ordine Aggregato -'!$A$1,"sku anker",A1321),"")</f>
        <v/>
      </c>
      <c r="N1321" s="18" t="s">
        <v>34</v>
      </c>
      <c r="O1321" s="19" t="str">
        <f t="shared" si="20"/>
        <v>Order online</v>
      </c>
      <c r="P1321" s="97" t="s">
        <v>68</v>
      </c>
      <c r="Q1321" s="13" t="s">
        <v>4394</v>
      </c>
      <c r="R1321" t="s">
        <v>4395</v>
      </c>
      <c r="S1321" s="20">
        <v>0</v>
      </c>
      <c r="T1321" s="21" t="s">
        <v>38</v>
      </c>
    </row>
    <row r="1322" spans="1:20" x14ac:dyDescent="0.35">
      <c r="A1322" s="96" t="s">
        <v>14540</v>
      </c>
      <c r="B1322" s="96"/>
      <c r="C1322" s="96"/>
      <c r="D1322" s="13" t="s">
        <v>14541</v>
      </c>
      <c r="E1322" s="13">
        <v>12</v>
      </c>
      <c r="F1322" s="14">
        <v>1</v>
      </c>
      <c r="G1322" s="13" t="s">
        <v>14874</v>
      </c>
      <c r="H1322" s="14">
        <v>43</v>
      </c>
      <c r="I1322" s="15" t="s">
        <v>32</v>
      </c>
      <c r="J1322" s="16">
        <v>313.79999999999995</v>
      </c>
      <c r="K1322" s="16">
        <v>26.15</v>
      </c>
      <c r="L1322" s="17" t="s">
        <v>448</v>
      </c>
      <c r="M1322" s="163" t="str">
        <f>IFERROR(GETPIVOTDATA("Tot. Bottles",'- Ordine Aggregato -'!$A$1,"sku anker",A1322),"")</f>
        <v/>
      </c>
      <c r="N1322" s="18" t="s">
        <v>42</v>
      </c>
      <c r="O1322" s="19" t="str">
        <f t="shared" si="20"/>
        <v>Order online</v>
      </c>
      <c r="P1322" s="97" t="s">
        <v>146</v>
      </c>
      <c r="Q1322" s="13" t="s">
        <v>15255</v>
      </c>
      <c r="R1322" t="s">
        <v>15256</v>
      </c>
      <c r="S1322" s="20">
        <v>0</v>
      </c>
      <c r="T1322" s="21" t="s">
        <v>38</v>
      </c>
    </row>
    <row r="1323" spans="1:20" x14ac:dyDescent="0.35">
      <c r="A1323" s="96" t="s">
        <v>4396</v>
      </c>
      <c r="D1323" s="13" t="s">
        <v>4397</v>
      </c>
      <c r="E1323" s="13">
        <v>6</v>
      </c>
      <c r="F1323" s="14">
        <v>0.7</v>
      </c>
      <c r="G1323" s="13" t="s">
        <v>46</v>
      </c>
      <c r="H1323" s="14">
        <v>40</v>
      </c>
      <c r="I1323" s="15" t="s">
        <v>32</v>
      </c>
      <c r="J1323" s="16">
        <v>85.5</v>
      </c>
      <c r="K1323" s="16">
        <v>14.25</v>
      </c>
      <c r="L1323" s="17" t="s">
        <v>448</v>
      </c>
      <c r="M1323" s="163" t="str">
        <f>IFERROR(GETPIVOTDATA("Tot. Bottles",'- Ordine Aggregato -'!$A$1,"sku anker",A1323),"")</f>
        <v/>
      </c>
      <c r="N1323" s="18" t="s">
        <v>42</v>
      </c>
      <c r="O1323" s="19" t="str">
        <f t="shared" si="20"/>
        <v>Order online</v>
      </c>
      <c r="P1323" s="97" t="s">
        <v>146</v>
      </c>
      <c r="Q1323" s="13" t="s">
        <v>4398</v>
      </c>
      <c r="R1323" t="s">
        <v>4399</v>
      </c>
      <c r="S1323" s="20">
        <v>0</v>
      </c>
      <c r="T1323" s="21" t="s">
        <v>38</v>
      </c>
    </row>
    <row r="1324" spans="1:20" x14ac:dyDescent="0.35">
      <c r="A1324" s="96" t="s">
        <v>4400</v>
      </c>
      <c r="D1324" s="13" t="s">
        <v>4401</v>
      </c>
      <c r="E1324" s="13">
        <v>4</v>
      </c>
      <c r="F1324" s="14">
        <v>0.7</v>
      </c>
      <c r="G1324" s="13" t="s">
        <v>46</v>
      </c>
      <c r="H1324" s="14">
        <v>47</v>
      </c>
      <c r="I1324" s="15" t="s">
        <v>32</v>
      </c>
      <c r="J1324" s="16">
        <v>640</v>
      </c>
      <c r="K1324" s="16">
        <v>160</v>
      </c>
      <c r="L1324" s="17" t="s">
        <v>104</v>
      </c>
      <c r="M1324" s="163" t="str">
        <f>IFERROR(GETPIVOTDATA("Tot. Bottles",'- Ordine Aggregato -'!$A$1,"sku anker",A1324),"")</f>
        <v/>
      </c>
      <c r="N1324" s="18" t="s">
        <v>42</v>
      </c>
      <c r="O1324" s="19" t="str">
        <f t="shared" si="20"/>
        <v>Order online</v>
      </c>
      <c r="P1324" s="97" t="s">
        <v>2924</v>
      </c>
      <c r="Q1324" s="13" t="s">
        <v>4402</v>
      </c>
      <c r="R1324" t="s">
        <v>4403</v>
      </c>
      <c r="S1324" s="20">
        <v>0</v>
      </c>
      <c r="T1324" s="21" t="s">
        <v>38</v>
      </c>
    </row>
    <row r="1325" spans="1:20" x14ac:dyDescent="0.35">
      <c r="A1325" s="96" t="s">
        <v>4404</v>
      </c>
      <c r="D1325" s="13" t="s">
        <v>4405</v>
      </c>
      <c r="E1325" s="13">
        <v>6</v>
      </c>
      <c r="F1325" s="14">
        <v>0.7</v>
      </c>
      <c r="G1325" s="13" t="s">
        <v>14874</v>
      </c>
      <c r="H1325" s="14">
        <v>40</v>
      </c>
      <c r="I1325" s="15" t="s">
        <v>32</v>
      </c>
      <c r="J1325" s="16">
        <v>74.099999999999994</v>
      </c>
      <c r="K1325" s="16">
        <v>12.35</v>
      </c>
      <c r="L1325" s="17" t="s">
        <v>104</v>
      </c>
      <c r="M1325" s="163" t="str">
        <f>IFERROR(GETPIVOTDATA("Tot. Bottles",'- Ordine Aggregato -'!$A$1,"sku anker",A1325),"")</f>
        <v/>
      </c>
      <c r="N1325" s="18" t="s">
        <v>42</v>
      </c>
      <c r="O1325" s="19" t="str">
        <f t="shared" si="20"/>
        <v>Order online</v>
      </c>
      <c r="P1325" s="97" t="s">
        <v>2924</v>
      </c>
      <c r="Q1325" s="13" t="s">
        <v>4406</v>
      </c>
      <c r="R1325" t="s">
        <v>4407</v>
      </c>
      <c r="S1325" s="20">
        <v>0</v>
      </c>
      <c r="T1325" s="21" t="s">
        <v>38</v>
      </c>
    </row>
    <row r="1326" spans="1:20" x14ac:dyDescent="0.35">
      <c r="A1326" s="96" t="s">
        <v>4408</v>
      </c>
      <c r="D1326" s="13" t="s">
        <v>4409</v>
      </c>
      <c r="E1326" s="13">
        <v>6</v>
      </c>
      <c r="F1326" s="14">
        <v>0.7</v>
      </c>
      <c r="G1326" s="13" t="s">
        <v>14874</v>
      </c>
      <c r="H1326" s="14">
        <v>40</v>
      </c>
      <c r="I1326" s="15" t="s">
        <v>32</v>
      </c>
      <c r="J1326" s="16">
        <v>74.099999999999994</v>
      </c>
      <c r="K1326" s="16">
        <v>12.35</v>
      </c>
      <c r="L1326" s="17" t="s">
        <v>104</v>
      </c>
      <c r="M1326" s="163" t="str">
        <f>IFERROR(GETPIVOTDATA("Tot. Bottles",'- Ordine Aggregato -'!$A$1,"sku anker",A1326),"")</f>
        <v/>
      </c>
      <c r="N1326" s="18" t="s">
        <v>42</v>
      </c>
      <c r="O1326" s="19" t="str">
        <f t="shared" si="20"/>
        <v>Order online</v>
      </c>
      <c r="P1326" s="97" t="s">
        <v>2924</v>
      </c>
      <c r="Q1326" s="13" t="s">
        <v>4410</v>
      </c>
      <c r="R1326" t="s">
        <v>4411</v>
      </c>
      <c r="S1326" s="20">
        <v>0</v>
      </c>
      <c r="T1326" s="21" t="s">
        <v>38</v>
      </c>
    </row>
    <row r="1327" spans="1:20" x14ac:dyDescent="0.35">
      <c r="A1327" s="13" t="s">
        <v>4412</v>
      </c>
      <c r="B1327" s="13"/>
      <c r="C1327" s="13"/>
      <c r="D1327" s="13" t="s">
        <v>4413</v>
      </c>
      <c r="E1327" s="13">
        <v>6</v>
      </c>
      <c r="F1327" s="14">
        <v>0.7</v>
      </c>
      <c r="G1327" s="13" t="s">
        <v>46</v>
      </c>
      <c r="H1327" s="14">
        <v>47</v>
      </c>
      <c r="I1327" s="15" t="s">
        <v>32</v>
      </c>
      <c r="J1327" s="16">
        <v>201</v>
      </c>
      <c r="K1327" s="16">
        <v>33.5</v>
      </c>
      <c r="L1327" s="17" t="s">
        <v>104</v>
      </c>
      <c r="M1327" s="163" t="str">
        <f>IFERROR(GETPIVOTDATA("Tot. Bottles",'- Ordine Aggregato -'!$A$1,"sku anker",A1327),"")</f>
        <v/>
      </c>
      <c r="N1327" s="18" t="s">
        <v>67</v>
      </c>
      <c r="O1327" s="19" t="str">
        <f t="shared" si="20"/>
        <v>Order online</v>
      </c>
      <c r="P1327" s="97" t="s">
        <v>2924</v>
      </c>
      <c r="Q1327" s="13" t="s">
        <v>4414</v>
      </c>
      <c r="R1327" t="s">
        <v>4415</v>
      </c>
      <c r="S1327" s="20">
        <v>33.5</v>
      </c>
      <c r="T1327" s="21" t="s">
        <v>38</v>
      </c>
    </row>
    <row r="1328" spans="1:20" x14ac:dyDescent="0.35">
      <c r="A1328" s="96" t="s">
        <v>4416</v>
      </c>
      <c r="D1328" s="13" t="s">
        <v>4417</v>
      </c>
      <c r="E1328" s="13">
        <v>6</v>
      </c>
      <c r="F1328" s="14">
        <v>0.7</v>
      </c>
      <c r="G1328" s="13" t="s">
        <v>46</v>
      </c>
      <c r="H1328" s="14">
        <v>47</v>
      </c>
      <c r="I1328" s="15" t="s">
        <v>32</v>
      </c>
      <c r="J1328" s="16">
        <v>219</v>
      </c>
      <c r="K1328" s="16">
        <v>36.5</v>
      </c>
      <c r="L1328" s="17" t="s">
        <v>104</v>
      </c>
      <c r="M1328" s="163" t="str">
        <f>IFERROR(GETPIVOTDATA("Tot. Bottles",'- Ordine Aggregato -'!$A$1,"sku anker",A1328),"")</f>
        <v/>
      </c>
      <c r="N1328" s="18" t="s">
        <v>42</v>
      </c>
      <c r="O1328" s="19" t="str">
        <f t="shared" si="20"/>
        <v>Order online</v>
      </c>
      <c r="P1328" s="97" t="s">
        <v>2924</v>
      </c>
      <c r="Q1328" s="13" t="s">
        <v>4418</v>
      </c>
      <c r="R1328" t="s">
        <v>4419</v>
      </c>
      <c r="S1328" s="20">
        <v>0</v>
      </c>
      <c r="T1328" s="21" t="s">
        <v>38</v>
      </c>
    </row>
    <row r="1329" spans="1:20" x14ac:dyDescent="0.35">
      <c r="A1329" s="13" t="s">
        <v>4420</v>
      </c>
      <c r="B1329" s="13"/>
      <c r="C1329" s="13"/>
      <c r="D1329" s="13" t="s">
        <v>4421</v>
      </c>
      <c r="E1329" s="13">
        <v>6</v>
      </c>
      <c r="F1329" s="14">
        <v>0.7</v>
      </c>
      <c r="G1329" s="13" t="s">
        <v>46</v>
      </c>
      <c r="H1329" s="14">
        <v>47</v>
      </c>
      <c r="I1329" s="15" t="s">
        <v>32</v>
      </c>
      <c r="J1329" s="16">
        <v>213</v>
      </c>
      <c r="K1329" s="16">
        <v>35.5</v>
      </c>
      <c r="L1329" s="17" t="s">
        <v>104</v>
      </c>
      <c r="M1329" s="163" t="str">
        <f>IFERROR(GETPIVOTDATA("Tot. Bottles",'- Ordine Aggregato -'!$A$1,"sku anker",A1329),"")</f>
        <v/>
      </c>
      <c r="N1329" s="18" t="s">
        <v>42</v>
      </c>
      <c r="O1329" s="19" t="str">
        <f t="shared" si="20"/>
        <v>Order online</v>
      </c>
      <c r="P1329" s="97" t="s">
        <v>2924</v>
      </c>
      <c r="Q1329" s="13" t="s">
        <v>4422</v>
      </c>
      <c r="R1329" t="s">
        <v>4423</v>
      </c>
      <c r="S1329" s="20">
        <v>0</v>
      </c>
      <c r="T1329" s="21" t="s">
        <v>38</v>
      </c>
    </row>
    <row r="1330" spans="1:20" x14ac:dyDescent="0.35">
      <c r="A1330" s="96" t="s">
        <v>4424</v>
      </c>
      <c r="B1330" s="96"/>
      <c r="C1330" s="96"/>
      <c r="D1330" s="13" t="s">
        <v>4425</v>
      </c>
      <c r="E1330" s="13">
        <v>6</v>
      </c>
      <c r="F1330" s="14">
        <v>0.7</v>
      </c>
      <c r="G1330" s="13" t="s">
        <v>14874</v>
      </c>
      <c r="H1330" s="14">
        <v>47</v>
      </c>
      <c r="I1330" s="15" t="s">
        <v>32</v>
      </c>
      <c r="J1330" s="16">
        <v>85.5</v>
      </c>
      <c r="K1330" s="16">
        <v>14.25</v>
      </c>
      <c r="L1330" s="17" t="s">
        <v>1094</v>
      </c>
      <c r="M1330" s="163" t="str">
        <f>IFERROR(GETPIVOTDATA("Tot. Bottles",'- Ordine Aggregato -'!$A$1,"sku anker",A1330),"")</f>
        <v/>
      </c>
      <c r="N1330" s="18" t="s">
        <v>34</v>
      </c>
      <c r="O1330" s="19" t="str">
        <f t="shared" si="20"/>
        <v>Order online</v>
      </c>
      <c r="P1330" s="97" t="s">
        <v>2924</v>
      </c>
      <c r="Q1330" s="13" t="s">
        <v>4426</v>
      </c>
      <c r="R1330" t="s">
        <v>4427</v>
      </c>
      <c r="S1330" s="20">
        <v>0</v>
      </c>
      <c r="T1330" s="21" t="s">
        <v>38</v>
      </c>
    </row>
    <row r="1331" spans="1:20" x14ac:dyDescent="0.35">
      <c r="A1331" s="96" t="s">
        <v>4428</v>
      </c>
      <c r="D1331" s="13" t="s">
        <v>4429</v>
      </c>
      <c r="E1331" s="13">
        <v>6</v>
      </c>
      <c r="F1331" s="14">
        <v>0.7</v>
      </c>
      <c r="G1331" s="13" t="s">
        <v>46</v>
      </c>
      <c r="H1331" s="14">
        <v>40</v>
      </c>
      <c r="I1331" s="15" t="s">
        <v>32</v>
      </c>
      <c r="J1331" s="16">
        <v>121.5</v>
      </c>
      <c r="K1331" s="16">
        <v>20.25</v>
      </c>
      <c r="L1331" s="17" t="s">
        <v>104</v>
      </c>
      <c r="M1331" s="163" t="str">
        <f>IFERROR(GETPIVOTDATA("Tot. Bottles",'- Ordine Aggregato -'!$A$1,"sku anker",A1331),"")</f>
        <v/>
      </c>
      <c r="N1331" s="18" t="s">
        <v>34</v>
      </c>
      <c r="O1331" s="19" t="str">
        <f t="shared" si="20"/>
        <v>Order online</v>
      </c>
      <c r="P1331" s="97" t="s">
        <v>2924</v>
      </c>
      <c r="Q1331" s="13" t="s">
        <v>4430</v>
      </c>
      <c r="R1331" t="s">
        <v>4431</v>
      </c>
      <c r="S1331" s="20">
        <v>0</v>
      </c>
      <c r="T1331" s="21" t="s">
        <v>38</v>
      </c>
    </row>
    <row r="1332" spans="1:20" x14ac:dyDescent="0.35">
      <c r="A1332" s="96" t="s">
        <v>4432</v>
      </c>
      <c r="B1332" s="96"/>
      <c r="C1332" s="96"/>
      <c r="D1332" s="13" t="s">
        <v>4433</v>
      </c>
      <c r="E1332" s="13">
        <v>6</v>
      </c>
      <c r="F1332" s="14">
        <v>0.7</v>
      </c>
      <c r="G1332" s="13" t="s">
        <v>46</v>
      </c>
      <c r="H1332" s="14">
        <v>40</v>
      </c>
      <c r="I1332" s="15" t="s">
        <v>32</v>
      </c>
      <c r="J1332" s="16">
        <v>122.69999999999999</v>
      </c>
      <c r="K1332" s="16">
        <v>20.45</v>
      </c>
      <c r="L1332" s="17" t="s">
        <v>104</v>
      </c>
      <c r="M1332" s="163" t="str">
        <f>IFERROR(GETPIVOTDATA("Tot. Bottles",'- Ordine Aggregato -'!$A$1,"sku anker",A1332),"")</f>
        <v/>
      </c>
      <c r="N1332" s="18" t="s">
        <v>42</v>
      </c>
      <c r="O1332" s="19" t="str">
        <f t="shared" si="20"/>
        <v>Order online</v>
      </c>
      <c r="P1332" s="97" t="s">
        <v>2924</v>
      </c>
      <c r="Q1332" s="13" t="s">
        <v>4434</v>
      </c>
      <c r="R1332" t="s">
        <v>4435</v>
      </c>
      <c r="S1332" s="20">
        <v>0</v>
      </c>
      <c r="T1332" s="21" t="s">
        <v>38</v>
      </c>
    </row>
    <row r="1333" spans="1:20" x14ac:dyDescent="0.35">
      <c r="A1333" s="96" t="s">
        <v>4436</v>
      </c>
      <c r="D1333" s="13" t="s">
        <v>4437</v>
      </c>
      <c r="E1333" s="13">
        <v>6</v>
      </c>
      <c r="F1333" s="14">
        <v>0.7</v>
      </c>
      <c r="G1333" s="13" t="s">
        <v>14874</v>
      </c>
      <c r="H1333" s="14">
        <v>43</v>
      </c>
      <c r="I1333" s="15" t="s">
        <v>32</v>
      </c>
      <c r="J1333" s="16">
        <v>165</v>
      </c>
      <c r="K1333" s="16">
        <v>27.5</v>
      </c>
      <c r="L1333" s="17" t="s">
        <v>104</v>
      </c>
      <c r="M1333" s="163" t="str">
        <f>IFERROR(GETPIVOTDATA("Tot. Bottles",'- Ordine Aggregato -'!$A$1,"sku anker",A1333),"")</f>
        <v/>
      </c>
      <c r="N1333" s="18" t="s">
        <v>34</v>
      </c>
      <c r="O1333" s="19" t="str">
        <f t="shared" si="20"/>
        <v>Order online</v>
      </c>
      <c r="P1333" s="97" t="s">
        <v>2924</v>
      </c>
      <c r="Q1333" s="13" t="s">
        <v>4438</v>
      </c>
      <c r="R1333" t="s">
        <v>4439</v>
      </c>
      <c r="S1333" s="20">
        <v>0</v>
      </c>
      <c r="T1333" s="21" t="s">
        <v>38</v>
      </c>
    </row>
    <row r="1334" spans="1:20" x14ac:dyDescent="0.35">
      <c r="A1334" s="13" t="s">
        <v>4440</v>
      </c>
      <c r="B1334" s="13"/>
      <c r="C1334" s="13"/>
      <c r="D1334" s="13" t="s">
        <v>4441</v>
      </c>
      <c r="E1334" s="13">
        <v>120</v>
      </c>
      <c r="F1334" s="14">
        <v>0.05</v>
      </c>
      <c r="G1334" s="13" t="s">
        <v>46</v>
      </c>
      <c r="H1334" s="14">
        <v>28</v>
      </c>
      <c r="I1334" s="15" t="s">
        <v>32</v>
      </c>
      <c r="J1334" s="16">
        <v>180</v>
      </c>
      <c r="K1334" s="16">
        <v>1.5</v>
      </c>
      <c r="L1334" s="17" t="s">
        <v>399</v>
      </c>
      <c r="M1334" s="163" t="str">
        <f>IFERROR(GETPIVOTDATA("Tot. Bottles",'- Ordine Aggregato -'!$A$1,"sku anker",A1334),"")</f>
        <v/>
      </c>
      <c r="N1334" s="18" t="s">
        <v>34</v>
      </c>
      <c r="O1334" s="19" t="str">
        <f t="shared" si="20"/>
        <v>Order online</v>
      </c>
      <c r="P1334" s="97" t="s">
        <v>355</v>
      </c>
      <c r="Q1334" s="13" t="s">
        <v>4442</v>
      </c>
      <c r="R1334" t="s">
        <v>4443</v>
      </c>
      <c r="S1334" s="20">
        <v>0</v>
      </c>
      <c r="T1334" s="21" t="s">
        <v>38</v>
      </c>
    </row>
    <row r="1335" spans="1:20" x14ac:dyDescent="0.35">
      <c r="A1335" s="13" t="s">
        <v>4444</v>
      </c>
      <c r="B1335" s="13"/>
      <c r="C1335" s="13"/>
      <c r="D1335" s="13" t="s">
        <v>4441</v>
      </c>
      <c r="E1335" s="13">
        <v>12</v>
      </c>
      <c r="F1335" s="14">
        <v>0.2</v>
      </c>
      <c r="G1335" s="13" t="s">
        <v>46</v>
      </c>
      <c r="H1335" s="14">
        <v>28</v>
      </c>
      <c r="I1335" s="15" t="s">
        <v>32</v>
      </c>
      <c r="J1335" s="16">
        <v>57</v>
      </c>
      <c r="K1335" s="16">
        <v>4.75</v>
      </c>
      <c r="L1335" s="17" t="s">
        <v>399</v>
      </c>
      <c r="M1335" s="163" t="str">
        <f>IFERROR(GETPIVOTDATA("Tot. Bottles",'- Ordine Aggregato -'!$A$1,"sku anker",A1335),"")</f>
        <v/>
      </c>
      <c r="N1335" s="18" t="s">
        <v>42</v>
      </c>
      <c r="O1335" s="19" t="str">
        <f t="shared" si="20"/>
        <v>Order online</v>
      </c>
      <c r="P1335" s="97" t="s">
        <v>355</v>
      </c>
      <c r="Q1335" s="13" t="s">
        <v>4445</v>
      </c>
      <c r="R1335" t="s">
        <v>4446</v>
      </c>
      <c r="S1335" s="20">
        <v>0</v>
      </c>
      <c r="T1335" s="21" t="s">
        <v>38</v>
      </c>
    </row>
    <row r="1336" spans="1:20" x14ac:dyDescent="0.35">
      <c r="A1336" s="13" t="s">
        <v>4447</v>
      </c>
      <c r="B1336" s="13"/>
      <c r="C1336" s="13"/>
      <c r="D1336" s="13" t="s">
        <v>4441</v>
      </c>
      <c r="E1336" s="13">
        <v>12</v>
      </c>
      <c r="F1336" s="14">
        <v>0.35</v>
      </c>
      <c r="G1336" s="13" t="s">
        <v>14873</v>
      </c>
      <c r="H1336" s="14">
        <v>28</v>
      </c>
      <c r="I1336" s="15" t="s">
        <v>32</v>
      </c>
      <c r="J1336" s="16">
        <v>72</v>
      </c>
      <c r="K1336" s="16">
        <v>6</v>
      </c>
      <c r="L1336" s="17" t="s">
        <v>399</v>
      </c>
      <c r="M1336" s="163" t="str">
        <f>IFERROR(GETPIVOTDATA("Tot. Bottles",'- Ordine Aggregato -'!$A$1,"sku anker",A1336),"")</f>
        <v/>
      </c>
      <c r="N1336" s="18" t="s">
        <v>42</v>
      </c>
      <c r="O1336" s="19" t="str">
        <f t="shared" si="20"/>
        <v>Order online</v>
      </c>
      <c r="P1336" s="97" t="s">
        <v>355</v>
      </c>
      <c r="Q1336" s="13" t="s">
        <v>4448</v>
      </c>
      <c r="R1336" t="s">
        <v>4449</v>
      </c>
      <c r="S1336" s="20">
        <v>0</v>
      </c>
      <c r="T1336" s="21" t="s">
        <v>38</v>
      </c>
    </row>
    <row r="1337" spans="1:20" x14ac:dyDescent="0.35">
      <c r="A1337" s="96" t="s">
        <v>4450</v>
      </c>
      <c r="D1337" s="13" t="s">
        <v>4441</v>
      </c>
      <c r="E1337" s="13">
        <v>6</v>
      </c>
      <c r="F1337" s="14">
        <v>0.5</v>
      </c>
      <c r="G1337" s="13" t="s">
        <v>14873</v>
      </c>
      <c r="H1337" s="14">
        <v>28</v>
      </c>
      <c r="I1337" s="15" t="s">
        <v>32</v>
      </c>
      <c r="J1337" s="16">
        <v>35.700000000000003</v>
      </c>
      <c r="K1337" s="16">
        <v>5.95</v>
      </c>
      <c r="L1337" s="17" t="s">
        <v>399</v>
      </c>
      <c r="M1337" s="163" t="str">
        <f>IFERROR(GETPIVOTDATA("Tot. Bottles",'- Ordine Aggregato -'!$A$1,"sku anker",A1337),"")</f>
        <v/>
      </c>
      <c r="N1337" s="18" t="s">
        <v>42</v>
      </c>
      <c r="O1337" s="19" t="str">
        <f t="shared" si="20"/>
        <v>Order online</v>
      </c>
      <c r="P1337" s="97" t="s">
        <v>355</v>
      </c>
      <c r="Q1337" s="13" t="s">
        <v>4451</v>
      </c>
      <c r="R1337" t="s">
        <v>4452</v>
      </c>
      <c r="S1337" s="20">
        <v>0</v>
      </c>
      <c r="T1337" s="21" t="s">
        <v>38</v>
      </c>
    </row>
    <row r="1338" spans="1:20" x14ac:dyDescent="0.35">
      <c r="A1338" s="13" t="s">
        <v>4453</v>
      </c>
      <c r="B1338" s="13"/>
      <c r="C1338" s="13"/>
      <c r="D1338" s="13" t="s">
        <v>4441</v>
      </c>
      <c r="E1338" s="13">
        <v>6</v>
      </c>
      <c r="F1338" s="14">
        <v>0.7</v>
      </c>
      <c r="G1338" s="13" t="s">
        <v>14873</v>
      </c>
      <c r="H1338" s="14">
        <v>28</v>
      </c>
      <c r="I1338" s="15" t="s">
        <v>32</v>
      </c>
      <c r="J1338" s="16">
        <v>48.300000000000004</v>
      </c>
      <c r="K1338" s="16">
        <v>8.0500000000000007</v>
      </c>
      <c r="L1338" s="17" t="s">
        <v>399</v>
      </c>
      <c r="M1338" s="163" t="str">
        <f>IFERROR(GETPIVOTDATA("Tot. Bottles",'- Ordine Aggregato -'!$A$1,"sku anker",A1338),"")</f>
        <v/>
      </c>
      <c r="N1338" s="18" t="s">
        <v>42</v>
      </c>
      <c r="O1338" s="19" t="str">
        <f t="shared" si="20"/>
        <v>Order online</v>
      </c>
      <c r="P1338" s="97" t="s">
        <v>355</v>
      </c>
      <c r="Q1338" s="13" t="s">
        <v>4454</v>
      </c>
      <c r="R1338" t="s">
        <v>4455</v>
      </c>
      <c r="S1338" s="20">
        <v>0</v>
      </c>
      <c r="T1338" s="21" t="s">
        <v>38</v>
      </c>
    </row>
    <row r="1339" spans="1:20" x14ac:dyDescent="0.35">
      <c r="A1339" s="13" t="s">
        <v>4456</v>
      </c>
      <c r="B1339" s="13"/>
      <c r="C1339" s="13"/>
      <c r="D1339" s="13" t="s">
        <v>4441</v>
      </c>
      <c r="E1339" s="13">
        <v>6</v>
      </c>
      <c r="F1339" s="14">
        <v>1</v>
      </c>
      <c r="G1339" s="13" t="s">
        <v>14873</v>
      </c>
      <c r="H1339" s="14">
        <v>28</v>
      </c>
      <c r="I1339" s="15" t="s">
        <v>32</v>
      </c>
      <c r="J1339" s="16">
        <v>61.5</v>
      </c>
      <c r="K1339" s="16">
        <v>10.25</v>
      </c>
      <c r="L1339" s="17" t="s">
        <v>399</v>
      </c>
      <c r="M1339" s="163" t="str">
        <f>IFERROR(GETPIVOTDATA("Tot. Bottles",'- Ordine Aggregato -'!$A$1,"sku anker",A1339),"")</f>
        <v/>
      </c>
      <c r="N1339" s="18" t="s">
        <v>42</v>
      </c>
      <c r="O1339" s="19" t="str">
        <f t="shared" si="20"/>
        <v>Order online</v>
      </c>
      <c r="P1339" s="97" t="s">
        <v>355</v>
      </c>
      <c r="Q1339" s="13" t="s">
        <v>4457</v>
      </c>
      <c r="R1339" t="s">
        <v>4458</v>
      </c>
      <c r="S1339" s="20">
        <v>0</v>
      </c>
      <c r="T1339" s="21" t="s">
        <v>38</v>
      </c>
    </row>
    <row r="1340" spans="1:20" x14ac:dyDescent="0.35">
      <c r="A1340" s="96" t="s">
        <v>4459</v>
      </c>
      <c r="D1340" s="13" t="s">
        <v>4441</v>
      </c>
      <c r="E1340" s="13">
        <v>12</v>
      </c>
      <c r="F1340" s="14">
        <v>1</v>
      </c>
      <c r="G1340" s="13" t="s">
        <v>14873</v>
      </c>
      <c r="H1340" s="14">
        <v>28</v>
      </c>
      <c r="I1340" s="15" t="s">
        <v>32</v>
      </c>
      <c r="J1340" s="16">
        <v>123</v>
      </c>
      <c r="K1340" s="16">
        <v>10.25</v>
      </c>
      <c r="L1340" s="17" t="s">
        <v>399</v>
      </c>
      <c r="M1340" s="163" t="str">
        <f>IFERROR(GETPIVOTDATA("Tot. Bottles",'- Ordine Aggregato -'!$A$1,"sku anker",A1340),"")</f>
        <v/>
      </c>
      <c r="N1340" s="18" t="s">
        <v>42</v>
      </c>
      <c r="O1340" s="19" t="str">
        <f t="shared" si="20"/>
        <v>Order online</v>
      </c>
      <c r="P1340" s="97" t="s">
        <v>355</v>
      </c>
      <c r="Q1340" s="13" t="s">
        <v>4457</v>
      </c>
      <c r="R1340" t="s">
        <v>4460</v>
      </c>
      <c r="S1340" s="20">
        <v>0</v>
      </c>
      <c r="T1340" s="21" t="s">
        <v>38</v>
      </c>
    </row>
    <row r="1341" spans="1:20" x14ac:dyDescent="0.35">
      <c r="A1341" s="96" t="s">
        <v>4461</v>
      </c>
      <c r="D1341" s="13" t="s">
        <v>4462</v>
      </c>
      <c r="E1341" s="13">
        <v>6</v>
      </c>
      <c r="F1341" s="14">
        <v>0.7</v>
      </c>
      <c r="G1341" s="13" t="s">
        <v>46</v>
      </c>
      <c r="H1341" s="14">
        <v>28</v>
      </c>
      <c r="I1341" s="15" t="s">
        <v>32</v>
      </c>
      <c r="J1341" s="16">
        <v>57</v>
      </c>
      <c r="K1341" s="16">
        <v>9.5</v>
      </c>
      <c r="L1341" s="17" t="s">
        <v>546</v>
      </c>
      <c r="M1341" s="163" t="str">
        <f>IFERROR(GETPIVOTDATA("Tot. Bottles",'- Ordine Aggregato -'!$A$1,"sku anker",A1341),"")</f>
        <v/>
      </c>
      <c r="N1341" s="18" t="s">
        <v>34</v>
      </c>
      <c r="O1341" s="19" t="str">
        <f t="shared" si="20"/>
        <v>Order online</v>
      </c>
      <c r="P1341" s="97" t="s">
        <v>355</v>
      </c>
      <c r="Q1341" s="13" t="s">
        <v>4463</v>
      </c>
      <c r="R1341" t="s">
        <v>4464</v>
      </c>
      <c r="S1341" s="20">
        <v>0</v>
      </c>
      <c r="T1341" s="21" t="s">
        <v>38</v>
      </c>
    </row>
    <row r="1342" spans="1:20" x14ac:dyDescent="0.35">
      <c r="A1342" s="96" t="s">
        <v>15257</v>
      </c>
      <c r="B1342" s="96"/>
      <c r="C1342" s="96"/>
      <c r="D1342" s="13" t="s">
        <v>4462</v>
      </c>
      <c r="E1342" s="13">
        <v>6</v>
      </c>
      <c r="F1342" s="14">
        <v>0.7</v>
      </c>
      <c r="G1342" s="13" t="s">
        <v>46</v>
      </c>
      <c r="H1342" s="14">
        <v>28</v>
      </c>
      <c r="I1342" s="15" t="s">
        <v>32</v>
      </c>
      <c r="J1342" s="16">
        <v>57</v>
      </c>
      <c r="K1342" s="16">
        <v>9.5</v>
      </c>
      <c r="L1342" s="17" t="s">
        <v>399</v>
      </c>
      <c r="M1342" s="163" t="str">
        <f>IFERROR(GETPIVOTDATA("Tot. Bottles",'- Ordine Aggregato -'!$A$1,"sku anker",A1342),"")</f>
        <v/>
      </c>
      <c r="N1342" s="18" t="s">
        <v>34</v>
      </c>
      <c r="O1342" s="19" t="str">
        <f t="shared" si="20"/>
        <v>Order online</v>
      </c>
      <c r="P1342" s="97" t="s">
        <v>355</v>
      </c>
      <c r="Q1342" s="13" t="s">
        <v>15258</v>
      </c>
      <c r="R1342" t="s">
        <v>15259</v>
      </c>
      <c r="S1342" s="20">
        <v>0</v>
      </c>
      <c r="T1342" s="21" t="s">
        <v>38</v>
      </c>
    </row>
    <row r="1343" spans="1:20" x14ac:dyDescent="0.35">
      <c r="A1343" s="13" t="s">
        <v>4465</v>
      </c>
      <c r="B1343" s="13"/>
      <c r="C1343" s="13"/>
      <c r="D1343" s="13" t="s">
        <v>4466</v>
      </c>
      <c r="E1343" s="13">
        <v>12</v>
      </c>
      <c r="F1343" s="14">
        <v>0.35</v>
      </c>
      <c r="G1343" s="13" t="s">
        <v>46</v>
      </c>
      <c r="H1343" s="14">
        <v>17</v>
      </c>
      <c r="I1343" s="15" t="s">
        <v>32</v>
      </c>
      <c r="J1343" s="16">
        <v>78</v>
      </c>
      <c r="K1343" s="16">
        <v>6.5</v>
      </c>
      <c r="L1343" s="17" t="s">
        <v>551</v>
      </c>
      <c r="M1343" s="163" t="str">
        <f>IFERROR(GETPIVOTDATA("Tot. Bottles",'- Ordine Aggregato -'!$A$1,"sku anker",A1343),"")</f>
        <v/>
      </c>
      <c r="N1343" s="18" t="s">
        <v>67</v>
      </c>
      <c r="O1343" s="19" t="str">
        <f t="shared" si="20"/>
        <v>Order online</v>
      </c>
      <c r="P1343" s="97" t="s">
        <v>355</v>
      </c>
      <c r="Q1343" s="13" t="s">
        <v>4467</v>
      </c>
      <c r="R1343" t="s">
        <v>4468</v>
      </c>
      <c r="S1343" s="20">
        <v>6.5</v>
      </c>
      <c r="T1343" s="21" t="s">
        <v>38</v>
      </c>
    </row>
    <row r="1344" spans="1:20" x14ac:dyDescent="0.35">
      <c r="A1344" s="13" t="s">
        <v>4469</v>
      </c>
      <c r="B1344" s="13"/>
      <c r="C1344" s="13"/>
      <c r="D1344" s="13" t="s">
        <v>4466</v>
      </c>
      <c r="E1344" s="13">
        <v>6</v>
      </c>
      <c r="F1344" s="14">
        <v>0.7</v>
      </c>
      <c r="G1344" s="13" t="s">
        <v>46</v>
      </c>
      <c r="H1344" s="14">
        <v>17</v>
      </c>
      <c r="I1344" s="15" t="s">
        <v>32</v>
      </c>
      <c r="J1344" s="16">
        <v>47.7</v>
      </c>
      <c r="K1344" s="16">
        <v>7.95</v>
      </c>
      <c r="L1344" s="17" t="s">
        <v>551</v>
      </c>
      <c r="M1344" s="163" t="str">
        <f>IFERROR(GETPIVOTDATA("Tot. Bottles",'- Ordine Aggregato -'!$A$1,"sku anker",A1344),"")</f>
        <v/>
      </c>
      <c r="N1344" s="18" t="s">
        <v>67</v>
      </c>
      <c r="O1344" s="19" t="str">
        <f t="shared" si="20"/>
        <v>Order online</v>
      </c>
      <c r="P1344" s="97" t="s">
        <v>355</v>
      </c>
      <c r="Q1344" s="13" t="s">
        <v>4470</v>
      </c>
      <c r="R1344" t="s">
        <v>4471</v>
      </c>
      <c r="S1344" s="20">
        <v>7.95</v>
      </c>
      <c r="T1344" s="21" t="s">
        <v>38</v>
      </c>
    </row>
    <row r="1345" spans="1:20" x14ac:dyDescent="0.35">
      <c r="A1345" s="13" t="s">
        <v>4472</v>
      </c>
      <c r="B1345" s="13"/>
      <c r="C1345" s="13"/>
      <c r="D1345" s="13" t="s">
        <v>4473</v>
      </c>
      <c r="E1345" s="13">
        <v>6</v>
      </c>
      <c r="F1345" s="14">
        <v>0.7</v>
      </c>
      <c r="G1345" s="13" t="s">
        <v>14874</v>
      </c>
      <c r="H1345" s="14">
        <v>17</v>
      </c>
      <c r="I1345" s="15" t="s">
        <v>32</v>
      </c>
      <c r="J1345" s="16">
        <v>75</v>
      </c>
      <c r="K1345" s="16">
        <v>12.5</v>
      </c>
      <c r="L1345" s="17" t="s">
        <v>546</v>
      </c>
      <c r="M1345" s="163" t="str">
        <f>IFERROR(GETPIVOTDATA("Tot. Bottles",'- Ordine Aggregato -'!$A$1,"sku anker",A1345),"")</f>
        <v/>
      </c>
      <c r="N1345" s="18" t="s">
        <v>42</v>
      </c>
      <c r="O1345" s="19" t="str">
        <f t="shared" si="20"/>
        <v>Order online</v>
      </c>
      <c r="P1345" s="97" t="s">
        <v>355</v>
      </c>
      <c r="Q1345" s="13" t="s">
        <v>4474</v>
      </c>
      <c r="R1345" t="s">
        <v>4475</v>
      </c>
      <c r="S1345" s="20">
        <v>0</v>
      </c>
      <c r="T1345" s="21" t="s">
        <v>38</v>
      </c>
    </row>
    <row r="1346" spans="1:20" x14ac:dyDescent="0.35">
      <c r="A1346" s="13" t="s">
        <v>4476</v>
      </c>
      <c r="B1346" s="13"/>
      <c r="C1346" s="13"/>
      <c r="D1346" s="13" t="s">
        <v>4477</v>
      </c>
      <c r="E1346" s="13">
        <v>6</v>
      </c>
      <c r="F1346" s="14">
        <v>0.75</v>
      </c>
      <c r="G1346" s="13" t="s">
        <v>14874</v>
      </c>
      <c r="H1346" s="14">
        <v>11.5</v>
      </c>
      <c r="I1346" s="15" t="s">
        <v>32</v>
      </c>
      <c r="J1346" s="16">
        <v>28.799999999999997</v>
      </c>
      <c r="K1346" s="16">
        <v>4.8</v>
      </c>
      <c r="L1346" s="17" t="s">
        <v>4478</v>
      </c>
      <c r="M1346" s="163" t="str">
        <f>IFERROR(GETPIVOTDATA("Tot. Bottles",'- Ordine Aggregato -'!$A$1,"sku anker",A1346),"")</f>
        <v/>
      </c>
      <c r="N1346" s="18" t="s">
        <v>34</v>
      </c>
      <c r="O1346" s="19" t="str">
        <f t="shared" si="20"/>
        <v>Order online</v>
      </c>
      <c r="P1346" s="97" t="s">
        <v>35</v>
      </c>
      <c r="Q1346" s="13" t="s">
        <v>4479</v>
      </c>
      <c r="R1346" t="s">
        <v>4480</v>
      </c>
      <c r="S1346" s="20">
        <v>0</v>
      </c>
      <c r="T1346" s="21" t="s">
        <v>38</v>
      </c>
    </row>
    <row r="1347" spans="1:20" x14ac:dyDescent="0.35">
      <c r="A1347" s="13" t="s">
        <v>4481</v>
      </c>
      <c r="B1347" s="13"/>
      <c r="C1347" s="13"/>
      <c r="D1347" s="13" t="s">
        <v>4482</v>
      </c>
      <c r="E1347" s="13">
        <v>6</v>
      </c>
      <c r="F1347" s="14">
        <v>0.75</v>
      </c>
      <c r="G1347" s="13" t="s">
        <v>14874</v>
      </c>
      <c r="H1347" s="14">
        <v>14.5</v>
      </c>
      <c r="I1347" s="15" t="s">
        <v>32</v>
      </c>
      <c r="J1347" s="16">
        <v>35.700000000000003</v>
      </c>
      <c r="K1347" s="16">
        <v>5.95</v>
      </c>
      <c r="L1347" s="17" t="s">
        <v>710</v>
      </c>
      <c r="M1347" s="163" t="str">
        <f>IFERROR(GETPIVOTDATA("Tot. Bottles",'- Ordine Aggregato -'!$A$1,"sku anker",A1347),"")</f>
        <v/>
      </c>
      <c r="N1347" s="18" t="s">
        <v>42</v>
      </c>
      <c r="O1347" s="19" t="str">
        <f t="shared" si="20"/>
        <v>Order online</v>
      </c>
      <c r="P1347" s="97" t="s">
        <v>35</v>
      </c>
      <c r="Q1347" s="13" t="s">
        <v>4483</v>
      </c>
      <c r="R1347" t="s">
        <v>42</v>
      </c>
      <c r="S1347" s="20">
        <v>0</v>
      </c>
      <c r="T1347" s="21" t="s">
        <v>38</v>
      </c>
    </row>
    <row r="1348" spans="1:20" x14ac:dyDescent="0.35">
      <c r="A1348" s="96" t="s">
        <v>14578</v>
      </c>
      <c r="D1348" s="13" t="s">
        <v>4484</v>
      </c>
      <c r="E1348" s="13">
        <v>6</v>
      </c>
      <c r="F1348" s="14">
        <v>0.5</v>
      </c>
      <c r="G1348" s="13" t="s">
        <v>46</v>
      </c>
      <c r="H1348" s="14">
        <v>18</v>
      </c>
      <c r="I1348" s="15" t="s">
        <v>32</v>
      </c>
      <c r="J1348" s="16">
        <v>47.7</v>
      </c>
      <c r="K1348" s="16">
        <v>7.95</v>
      </c>
      <c r="L1348" s="17" t="s">
        <v>502</v>
      </c>
      <c r="M1348" s="163" t="str">
        <f>IFERROR(GETPIVOTDATA("Tot. Bottles",'- Ordine Aggregato -'!$A$1,"sku anker",A1348),"")</f>
        <v/>
      </c>
      <c r="N1348" s="18" t="s">
        <v>42</v>
      </c>
      <c r="O1348" s="19" t="str">
        <f t="shared" si="20"/>
        <v>Order online</v>
      </c>
      <c r="P1348" s="97" t="s">
        <v>225</v>
      </c>
      <c r="Q1348" s="13" t="s">
        <v>15260</v>
      </c>
      <c r="R1348" t="s">
        <v>15261</v>
      </c>
      <c r="S1348" s="20">
        <v>0</v>
      </c>
      <c r="T1348" s="21" t="s">
        <v>38</v>
      </c>
    </row>
    <row r="1349" spans="1:20" x14ac:dyDescent="0.35">
      <c r="A1349" s="96" t="s">
        <v>4485</v>
      </c>
      <c r="D1349" s="13" t="s">
        <v>4486</v>
      </c>
      <c r="E1349" s="13">
        <v>6</v>
      </c>
      <c r="F1349" s="14">
        <v>0.75</v>
      </c>
      <c r="G1349" s="13" t="s">
        <v>14874</v>
      </c>
      <c r="H1349" s="14">
        <v>16</v>
      </c>
      <c r="I1349" s="15" t="s">
        <v>32</v>
      </c>
      <c r="J1349" s="16">
        <v>32.099999999999994</v>
      </c>
      <c r="K1349" s="16">
        <v>5.35</v>
      </c>
      <c r="L1349" s="17" t="s">
        <v>713</v>
      </c>
      <c r="M1349" s="163" t="str">
        <f>IFERROR(GETPIVOTDATA("Tot. Bottles",'- Ordine Aggregato -'!$A$1,"sku anker",A1349),"")</f>
        <v/>
      </c>
      <c r="N1349" s="18" t="s">
        <v>67</v>
      </c>
      <c r="O1349" s="19" t="str">
        <f t="shared" si="20"/>
        <v>Order online</v>
      </c>
      <c r="P1349" s="97" t="s">
        <v>225</v>
      </c>
      <c r="Q1349" s="13" t="s">
        <v>4487</v>
      </c>
      <c r="R1349" t="s">
        <v>4488</v>
      </c>
      <c r="S1349" s="20">
        <v>5.35</v>
      </c>
      <c r="T1349" s="21" t="s">
        <v>38</v>
      </c>
    </row>
    <row r="1350" spans="1:20" x14ac:dyDescent="0.35">
      <c r="A1350" s="13" t="s">
        <v>14556</v>
      </c>
      <c r="B1350" s="13"/>
      <c r="C1350" s="13"/>
      <c r="D1350" s="13" t="s">
        <v>14557</v>
      </c>
      <c r="E1350" s="13">
        <v>6</v>
      </c>
      <c r="F1350" s="14">
        <v>0.75</v>
      </c>
      <c r="G1350" s="13" t="s">
        <v>14874</v>
      </c>
      <c r="H1350" s="14">
        <v>16</v>
      </c>
      <c r="I1350" s="15" t="s">
        <v>32</v>
      </c>
      <c r="J1350" s="16">
        <v>47.400000000000006</v>
      </c>
      <c r="K1350" s="16">
        <v>7.9</v>
      </c>
      <c r="L1350" s="17" t="s">
        <v>502</v>
      </c>
      <c r="M1350" s="163" t="str">
        <f>IFERROR(GETPIVOTDATA("Tot. Bottles",'- Ordine Aggregato -'!$A$1,"sku anker",A1350),"")</f>
        <v/>
      </c>
      <c r="N1350" s="18" t="s">
        <v>42</v>
      </c>
      <c r="O1350" s="19" t="str">
        <f t="shared" si="20"/>
        <v>Order online</v>
      </c>
      <c r="P1350" s="97" t="s">
        <v>225</v>
      </c>
      <c r="Q1350" s="13" t="s">
        <v>15262</v>
      </c>
      <c r="R1350" t="s">
        <v>15263</v>
      </c>
      <c r="S1350" s="20">
        <v>0</v>
      </c>
      <c r="T1350" s="21" t="s">
        <v>38</v>
      </c>
    </row>
    <row r="1351" spans="1:20" x14ac:dyDescent="0.35">
      <c r="A1351" s="13" t="s">
        <v>4489</v>
      </c>
      <c r="B1351" s="13"/>
      <c r="C1351" s="13"/>
      <c r="D1351" s="13" t="s">
        <v>4490</v>
      </c>
      <c r="E1351" s="13">
        <v>6</v>
      </c>
      <c r="F1351" s="14">
        <v>0.75</v>
      </c>
      <c r="G1351" s="13" t="s">
        <v>31</v>
      </c>
      <c r="H1351" s="14">
        <v>17.5</v>
      </c>
      <c r="I1351" s="15" t="s">
        <v>32</v>
      </c>
      <c r="J1351" s="16">
        <v>36.900000000000006</v>
      </c>
      <c r="K1351" s="16">
        <v>6.15</v>
      </c>
      <c r="L1351" s="17" t="s">
        <v>713</v>
      </c>
      <c r="M1351" s="163" t="str">
        <f>IFERROR(GETPIVOTDATA("Tot. Bottles",'- Ordine Aggregato -'!$A$1,"sku anker",A1351),"")</f>
        <v/>
      </c>
      <c r="N1351" s="18" t="s">
        <v>34</v>
      </c>
      <c r="O1351" s="19" t="str">
        <f t="shared" si="20"/>
        <v>Order online</v>
      </c>
      <c r="P1351" s="97" t="s">
        <v>225</v>
      </c>
      <c r="Q1351" s="13" t="s">
        <v>4491</v>
      </c>
      <c r="R1351" t="s">
        <v>4492</v>
      </c>
      <c r="S1351" s="20">
        <v>0</v>
      </c>
      <c r="T1351" s="21" t="s">
        <v>38</v>
      </c>
    </row>
    <row r="1352" spans="1:20" x14ac:dyDescent="0.35">
      <c r="A1352" s="13" t="s">
        <v>4493</v>
      </c>
      <c r="B1352" s="13"/>
      <c r="C1352" s="13"/>
      <c r="D1352" s="13" t="s">
        <v>4494</v>
      </c>
      <c r="E1352" s="13">
        <v>6</v>
      </c>
      <c r="F1352" s="14">
        <v>0.75</v>
      </c>
      <c r="G1352" s="13" t="s">
        <v>31</v>
      </c>
      <c r="H1352" s="14">
        <v>16</v>
      </c>
      <c r="I1352" s="15" t="s">
        <v>32</v>
      </c>
      <c r="J1352" s="16">
        <v>35.099999999999994</v>
      </c>
      <c r="K1352" s="16">
        <v>5.85</v>
      </c>
      <c r="L1352" s="17" t="s">
        <v>713</v>
      </c>
      <c r="M1352" s="163" t="str">
        <f>IFERROR(GETPIVOTDATA("Tot. Bottles",'- Ordine Aggregato -'!$A$1,"sku anker",A1352),"")</f>
        <v/>
      </c>
      <c r="N1352" s="18" t="s">
        <v>42</v>
      </c>
      <c r="O1352" s="19" t="str">
        <f t="shared" si="20"/>
        <v>Order online</v>
      </c>
      <c r="P1352" s="97" t="s">
        <v>225</v>
      </c>
      <c r="Q1352" s="13" t="s">
        <v>4495</v>
      </c>
      <c r="R1352" t="s">
        <v>4496</v>
      </c>
      <c r="S1352" s="20">
        <v>0</v>
      </c>
      <c r="T1352" s="21" t="s">
        <v>38</v>
      </c>
    </row>
    <row r="1353" spans="1:20" x14ac:dyDescent="0.35">
      <c r="A1353" s="13" t="s">
        <v>4497</v>
      </c>
      <c r="B1353" s="13"/>
      <c r="C1353" s="13"/>
      <c r="D1353" s="13" t="s">
        <v>4498</v>
      </c>
      <c r="E1353" s="13">
        <v>6</v>
      </c>
      <c r="F1353" s="14">
        <v>0.7</v>
      </c>
      <c r="G1353" s="13" t="s">
        <v>14873</v>
      </c>
      <c r="H1353" s="14">
        <v>40</v>
      </c>
      <c r="I1353" s="15" t="s">
        <v>32</v>
      </c>
      <c r="J1353" s="16">
        <v>65.699999999999989</v>
      </c>
      <c r="K1353" s="16">
        <v>10.95</v>
      </c>
      <c r="L1353" s="17" t="s">
        <v>399</v>
      </c>
      <c r="M1353" s="163" t="str">
        <f>IFERROR(GETPIVOTDATA("Tot. Bottles",'- Ordine Aggregato -'!$A$1,"sku anker",A1353),"")</f>
        <v/>
      </c>
      <c r="N1353" s="18" t="s">
        <v>42</v>
      </c>
      <c r="O1353" s="19" t="str">
        <f t="shared" si="20"/>
        <v>Order online</v>
      </c>
      <c r="P1353" s="97" t="s">
        <v>225</v>
      </c>
      <c r="Q1353" s="13" t="s">
        <v>4499</v>
      </c>
      <c r="R1353" t="s">
        <v>4500</v>
      </c>
      <c r="S1353" s="20">
        <v>0</v>
      </c>
      <c r="T1353" s="21" t="s">
        <v>38</v>
      </c>
    </row>
    <row r="1354" spans="1:20" x14ac:dyDescent="0.35">
      <c r="A1354" s="96" t="s">
        <v>15264</v>
      </c>
      <c r="B1354" s="96"/>
      <c r="C1354" s="96"/>
      <c r="D1354" s="13" t="s">
        <v>15265</v>
      </c>
      <c r="E1354" s="13">
        <v>3</v>
      </c>
      <c r="F1354" s="14">
        <v>1.5</v>
      </c>
      <c r="G1354" s="13" t="s">
        <v>14874</v>
      </c>
      <c r="H1354" s="14">
        <v>12.5</v>
      </c>
      <c r="I1354" s="15" t="s">
        <v>32</v>
      </c>
      <c r="J1354" s="16">
        <v>1317</v>
      </c>
      <c r="K1354" s="16">
        <v>439</v>
      </c>
      <c r="L1354" s="17" t="s">
        <v>863</v>
      </c>
      <c r="M1354" s="163" t="str">
        <f>IFERROR(GETPIVOTDATA("Tot. Bottles",'- Ordine Aggregato -'!$A$1,"sku anker",A1354),"")</f>
        <v/>
      </c>
      <c r="N1354" s="18" t="s">
        <v>42</v>
      </c>
      <c r="O1354" s="19" t="str">
        <f t="shared" si="20"/>
        <v>Order online</v>
      </c>
      <c r="P1354" s="97" t="s">
        <v>225</v>
      </c>
      <c r="Q1354" s="13" t="s">
        <v>15266</v>
      </c>
      <c r="R1354" t="s">
        <v>15267</v>
      </c>
      <c r="S1354" s="20">
        <v>0</v>
      </c>
      <c r="T1354" s="21" t="s">
        <v>38</v>
      </c>
    </row>
    <row r="1355" spans="1:20" x14ac:dyDescent="0.35">
      <c r="A1355" s="96" t="s">
        <v>4501</v>
      </c>
      <c r="B1355" s="96"/>
      <c r="C1355" s="96"/>
      <c r="D1355" s="13" t="s">
        <v>4502</v>
      </c>
      <c r="E1355" s="13">
        <v>6</v>
      </c>
      <c r="F1355" s="14">
        <v>0.75</v>
      </c>
      <c r="G1355" s="13" t="s">
        <v>14874</v>
      </c>
      <c r="H1355" s="14">
        <v>12.5</v>
      </c>
      <c r="I1355" s="15" t="s">
        <v>32</v>
      </c>
      <c r="J1355" s="16">
        <v>990</v>
      </c>
      <c r="K1355" s="16">
        <v>165</v>
      </c>
      <c r="L1355" s="17" t="s">
        <v>863</v>
      </c>
      <c r="M1355" s="163" t="str">
        <f>IFERROR(GETPIVOTDATA("Tot. Bottles",'- Ordine Aggregato -'!$A$1,"sku anker",A1355),"")</f>
        <v/>
      </c>
      <c r="N1355" s="18" t="s">
        <v>42</v>
      </c>
      <c r="O1355" s="19" t="str">
        <f t="shared" si="20"/>
        <v>Order online</v>
      </c>
      <c r="P1355" s="97" t="s">
        <v>225</v>
      </c>
      <c r="Q1355" s="13" t="s">
        <v>4503</v>
      </c>
      <c r="R1355" t="s">
        <v>4504</v>
      </c>
      <c r="S1355" s="20">
        <v>0</v>
      </c>
      <c r="T1355" s="21" t="s">
        <v>38</v>
      </c>
    </row>
    <row r="1356" spans="1:20" x14ac:dyDescent="0.35">
      <c r="A1356" s="13" t="s">
        <v>15268</v>
      </c>
      <c r="B1356" s="13"/>
      <c r="C1356" s="13"/>
      <c r="D1356" s="13" t="s">
        <v>4506</v>
      </c>
      <c r="E1356" s="13">
        <v>6</v>
      </c>
      <c r="F1356" s="14">
        <v>0.75</v>
      </c>
      <c r="G1356" s="13" t="s">
        <v>46</v>
      </c>
      <c r="H1356" s="14">
        <v>12.5</v>
      </c>
      <c r="I1356" s="15" t="s">
        <v>32</v>
      </c>
      <c r="J1356" s="16">
        <v>1014</v>
      </c>
      <c r="K1356" s="16">
        <v>169</v>
      </c>
      <c r="L1356" s="17" t="s">
        <v>863</v>
      </c>
      <c r="M1356" s="163" t="str">
        <f>IFERROR(GETPIVOTDATA("Tot. Bottles",'- Ordine Aggregato -'!$A$1,"sku anker",A1356),"")</f>
        <v/>
      </c>
      <c r="N1356" s="18" t="s">
        <v>34</v>
      </c>
      <c r="O1356" s="19" t="str">
        <f t="shared" si="20"/>
        <v>Order online</v>
      </c>
      <c r="P1356" s="97" t="s">
        <v>225</v>
      </c>
      <c r="Q1356" s="13" t="s">
        <v>15269</v>
      </c>
      <c r="R1356" t="s">
        <v>15270</v>
      </c>
      <c r="S1356" s="20">
        <v>0</v>
      </c>
      <c r="T1356" s="21" t="s">
        <v>38</v>
      </c>
    </row>
    <row r="1357" spans="1:20" x14ac:dyDescent="0.35">
      <c r="A1357" s="96" t="s">
        <v>4505</v>
      </c>
      <c r="B1357" s="96"/>
      <c r="C1357" s="96"/>
      <c r="D1357" s="13" t="s">
        <v>4506</v>
      </c>
      <c r="E1357" s="13">
        <v>6</v>
      </c>
      <c r="F1357" s="14">
        <v>0.75</v>
      </c>
      <c r="G1357" s="13" t="s">
        <v>14874</v>
      </c>
      <c r="H1357" s="14">
        <v>12.5</v>
      </c>
      <c r="I1357" s="15" t="s">
        <v>32</v>
      </c>
      <c r="J1357" s="16">
        <v>1014</v>
      </c>
      <c r="K1357" s="16">
        <v>169</v>
      </c>
      <c r="L1357" s="17" t="s">
        <v>863</v>
      </c>
      <c r="M1357" s="163" t="str">
        <f>IFERROR(GETPIVOTDATA("Tot. Bottles",'- Ordine Aggregato -'!$A$1,"sku anker",A1357),"")</f>
        <v/>
      </c>
      <c r="N1357" s="18" t="s">
        <v>34</v>
      </c>
      <c r="O1357" s="19" t="str">
        <f t="shared" ref="O1357:O1420" si="21">HYPERLINK("https://www.ankeramsterdamspirits.nl/en/products/"&amp;A1357,"Order online")</f>
        <v>Order online</v>
      </c>
      <c r="P1357" s="97" t="s">
        <v>225</v>
      </c>
      <c r="Q1357" s="13" t="s">
        <v>4507</v>
      </c>
      <c r="R1357" t="s">
        <v>4508</v>
      </c>
      <c r="S1357" s="20">
        <v>0</v>
      </c>
      <c r="T1357" s="21" t="s">
        <v>38</v>
      </c>
    </row>
    <row r="1358" spans="1:20" x14ac:dyDescent="0.35">
      <c r="A1358" s="13" t="s">
        <v>4509</v>
      </c>
      <c r="B1358" s="13"/>
      <c r="C1358" s="13"/>
      <c r="D1358" s="13" t="s">
        <v>4510</v>
      </c>
      <c r="E1358" s="13">
        <v>3</v>
      </c>
      <c r="F1358" s="14">
        <v>0.75</v>
      </c>
      <c r="G1358" s="13" t="s">
        <v>46</v>
      </c>
      <c r="H1358" s="14">
        <v>12.5</v>
      </c>
      <c r="I1358" s="15" t="s">
        <v>32</v>
      </c>
      <c r="J1358" s="16">
        <v>600</v>
      </c>
      <c r="K1358" s="16">
        <v>200</v>
      </c>
      <c r="L1358" s="17" t="s">
        <v>863</v>
      </c>
      <c r="M1358" s="163" t="str">
        <f>IFERROR(GETPIVOTDATA("Tot. Bottles",'- Ordine Aggregato -'!$A$1,"sku anker",A1358),"")</f>
        <v/>
      </c>
      <c r="N1358" s="18" t="s">
        <v>34</v>
      </c>
      <c r="O1358" s="19" t="str">
        <f t="shared" si="21"/>
        <v>Order online</v>
      </c>
      <c r="P1358" s="97" t="s">
        <v>225</v>
      </c>
      <c r="Q1358" s="13" t="s">
        <v>4511</v>
      </c>
      <c r="R1358" t="s">
        <v>4512</v>
      </c>
      <c r="S1358" s="20">
        <v>0</v>
      </c>
      <c r="T1358" s="21" t="s">
        <v>38</v>
      </c>
    </row>
    <row r="1359" spans="1:20" x14ac:dyDescent="0.35">
      <c r="A1359" s="96" t="s">
        <v>15271</v>
      </c>
      <c r="B1359" s="96"/>
      <c r="C1359" s="96"/>
      <c r="D1359" s="13" t="s">
        <v>15272</v>
      </c>
      <c r="E1359" s="13">
        <v>6</v>
      </c>
      <c r="F1359" s="14">
        <v>0.75</v>
      </c>
      <c r="G1359" s="13" t="s">
        <v>46</v>
      </c>
      <c r="H1359" s="14">
        <v>12.5</v>
      </c>
      <c r="I1359" s="15" t="s">
        <v>32</v>
      </c>
      <c r="J1359" s="16">
        <v>1752</v>
      </c>
      <c r="K1359" s="16">
        <v>292</v>
      </c>
      <c r="L1359" s="17" t="s">
        <v>863</v>
      </c>
      <c r="M1359" s="163" t="str">
        <f>IFERROR(GETPIVOTDATA("Tot. Bottles",'- Ordine Aggregato -'!$A$1,"sku anker",A1359),"")</f>
        <v/>
      </c>
      <c r="N1359" s="18" t="s">
        <v>42</v>
      </c>
      <c r="O1359" s="19" t="str">
        <f t="shared" si="21"/>
        <v>Order online</v>
      </c>
      <c r="P1359" s="97" t="s">
        <v>225</v>
      </c>
      <c r="Q1359" s="13" t="s">
        <v>15273</v>
      </c>
      <c r="R1359" t="s">
        <v>15274</v>
      </c>
      <c r="S1359" s="20">
        <v>0</v>
      </c>
      <c r="T1359" s="21" t="s">
        <v>38</v>
      </c>
    </row>
    <row r="1360" spans="1:20" x14ac:dyDescent="0.35">
      <c r="A1360" s="96" t="s">
        <v>4513</v>
      </c>
      <c r="B1360" s="96"/>
      <c r="C1360" s="96"/>
      <c r="D1360" s="13" t="s">
        <v>4514</v>
      </c>
      <c r="E1360" s="13">
        <v>6</v>
      </c>
      <c r="F1360" s="14">
        <v>0.75</v>
      </c>
      <c r="G1360" s="13" t="s">
        <v>46</v>
      </c>
      <c r="H1360" s="14">
        <v>12.5</v>
      </c>
      <c r="I1360" s="15" t="s">
        <v>32</v>
      </c>
      <c r="J1360" s="16">
        <v>1752</v>
      </c>
      <c r="K1360" s="16">
        <v>292</v>
      </c>
      <c r="L1360" s="17" t="s">
        <v>863</v>
      </c>
      <c r="M1360" s="163" t="str">
        <f>IFERROR(GETPIVOTDATA("Tot. Bottles",'- Ordine Aggregato -'!$A$1,"sku anker",A1360),"")</f>
        <v/>
      </c>
      <c r="N1360" s="18" t="s">
        <v>42</v>
      </c>
      <c r="O1360" s="19" t="str">
        <f t="shared" si="21"/>
        <v>Order online</v>
      </c>
      <c r="P1360" s="97" t="s">
        <v>225</v>
      </c>
      <c r="Q1360" s="13" t="s">
        <v>4516</v>
      </c>
      <c r="R1360" t="s">
        <v>4517</v>
      </c>
      <c r="S1360" s="20">
        <v>0</v>
      </c>
      <c r="T1360" s="21" t="s">
        <v>38</v>
      </c>
    </row>
    <row r="1361" spans="1:20" x14ac:dyDescent="0.35">
      <c r="A1361" s="13" t="s">
        <v>15275</v>
      </c>
      <c r="B1361" s="13"/>
      <c r="C1361" s="13"/>
      <c r="D1361" s="13" t="s">
        <v>15276</v>
      </c>
      <c r="E1361" s="13">
        <v>6</v>
      </c>
      <c r="F1361" s="14">
        <v>0.75</v>
      </c>
      <c r="G1361" s="13" t="s">
        <v>46</v>
      </c>
      <c r="H1361" s="14">
        <v>12.5</v>
      </c>
      <c r="I1361" s="15" t="s">
        <v>32</v>
      </c>
      <c r="J1361" s="16">
        <v>1290</v>
      </c>
      <c r="K1361" s="16">
        <v>215</v>
      </c>
      <c r="L1361" s="17" t="s">
        <v>863</v>
      </c>
      <c r="M1361" s="163" t="str">
        <f>IFERROR(GETPIVOTDATA("Tot. Bottles",'- Ordine Aggregato -'!$A$1,"sku anker",A1361),"")</f>
        <v/>
      </c>
      <c r="N1361" s="18" t="s">
        <v>42</v>
      </c>
      <c r="O1361" s="19" t="str">
        <f t="shared" si="21"/>
        <v>Order online</v>
      </c>
      <c r="P1361" s="97" t="s">
        <v>225</v>
      </c>
      <c r="Q1361" s="13" t="s">
        <v>15277</v>
      </c>
      <c r="R1361" t="s">
        <v>15278</v>
      </c>
      <c r="S1361" s="20">
        <v>0</v>
      </c>
      <c r="T1361" s="21" t="s">
        <v>38</v>
      </c>
    </row>
    <row r="1362" spans="1:20" x14ac:dyDescent="0.35">
      <c r="A1362" s="96" t="s">
        <v>4518</v>
      </c>
      <c r="D1362" s="13" t="s">
        <v>4519</v>
      </c>
      <c r="E1362" s="13">
        <v>6</v>
      </c>
      <c r="F1362" s="14">
        <v>0.7</v>
      </c>
      <c r="G1362" s="13" t="s">
        <v>31</v>
      </c>
      <c r="H1362" s="14">
        <v>38</v>
      </c>
      <c r="I1362" s="15" t="s">
        <v>32</v>
      </c>
      <c r="J1362" s="16">
        <v>774</v>
      </c>
      <c r="K1362" s="16">
        <v>129</v>
      </c>
      <c r="L1362" s="17" t="s">
        <v>41</v>
      </c>
      <c r="M1362" s="163" t="str">
        <f>IFERROR(GETPIVOTDATA("Tot. Bottles",'- Ordine Aggregato -'!$A$1,"sku anker",A1362),"")</f>
        <v/>
      </c>
      <c r="N1362" s="18" t="s">
        <v>42</v>
      </c>
      <c r="O1362" s="19" t="str">
        <f t="shared" si="21"/>
        <v>Order online</v>
      </c>
      <c r="P1362" s="97" t="s">
        <v>43</v>
      </c>
      <c r="Q1362" s="13" t="s">
        <v>4520</v>
      </c>
      <c r="R1362" t="s">
        <v>4521</v>
      </c>
      <c r="S1362" s="20">
        <v>0</v>
      </c>
      <c r="T1362" s="21" t="s">
        <v>38</v>
      </c>
    </row>
    <row r="1363" spans="1:20" x14ac:dyDescent="0.35">
      <c r="A1363" s="13" t="s">
        <v>4522</v>
      </c>
      <c r="B1363" s="13"/>
      <c r="C1363" s="13"/>
      <c r="D1363" s="13" t="s">
        <v>4523</v>
      </c>
      <c r="E1363" s="13">
        <v>6</v>
      </c>
      <c r="F1363" s="14">
        <v>0.7</v>
      </c>
      <c r="G1363" s="13" t="s">
        <v>31</v>
      </c>
      <c r="H1363" s="14">
        <v>38</v>
      </c>
      <c r="I1363" s="15" t="s">
        <v>32</v>
      </c>
      <c r="J1363" s="16">
        <v>201</v>
      </c>
      <c r="K1363" s="16">
        <v>33.5</v>
      </c>
      <c r="L1363" s="17" t="s">
        <v>41</v>
      </c>
      <c r="M1363" s="163" t="str">
        <f>IFERROR(GETPIVOTDATA("Tot. Bottles",'- Ordine Aggregato -'!$A$1,"sku anker",A1363),"")</f>
        <v/>
      </c>
      <c r="N1363" s="18" t="s">
        <v>42</v>
      </c>
      <c r="O1363" s="19" t="str">
        <f t="shared" si="21"/>
        <v>Order online</v>
      </c>
      <c r="P1363" s="97" t="s">
        <v>43</v>
      </c>
      <c r="Q1363" s="13" t="s">
        <v>4524</v>
      </c>
      <c r="R1363" t="s">
        <v>4525</v>
      </c>
      <c r="S1363" s="20">
        <v>0</v>
      </c>
      <c r="T1363" s="21" t="s">
        <v>38</v>
      </c>
    </row>
    <row r="1364" spans="1:20" x14ac:dyDescent="0.35">
      <c r="A1364" s="13" t="s">
        <v>4526</v>
      </c>
      <c r="B1364" s="13"/>
      <c r="C1364" s="13"/>
      <c r="D1364" s="13" t="s">
        <v>4527</v>
      </c>
      <c r="E1364" s="13">
        <v>6</v>
      </c>
      <c r="F1364" s="14">
        <v>0.7</v>
      </c>
      <c r="G1364" s="13" t="s">
        <v>31</v>
      </c>
      <c r="H1364" s="14">
        <v>38</v>
      </c>
      <c r="I1364" s="15" t="s">
        <v>32</v>
      </c>
      <c r="J1364" s="16">
        <v>258</v>
      </c>
      <c r="K1364" s="16">
        <v>43</v>
      </c>
      <c r="L1364" s="17" t="s">
        <v>41</v>
      </c>
      <c r="M1364" s="163" t="str">
        <f>IFERROR(GETPIVOTDATA("Tot. Bottles",'- Ordine Aggregato -'!$A$1,"sku anker",A1364),"")</f>
        <v/>
      </c>
      <c r="N1364" s="18" t="s">
        <v>34</v>
      </c>
      <c r="O1364" s="19" t="str">
        <f t="shared" si="21"/>
        <v>Order online</v>
      </c>
      <c r="P1364" s="97" t="s">
        <v>43</v>
      </c>
      <c r="Q1364" s="13" t="s">
        <v>4524</v>
      </c>
      <c r="R1364" t="s">
        <v>4525</v>
      </c>
      <c r="S1364" s="20">
        <v>0</v>
      </c>
      <c r="T1364" s="21" t="s">
        <v>38</v>
      </c>
    </row>
    <row r="1365" spans="1:20" x14ac:dyDescent="0.35">
      <c r="A1365" s="96" t="s">
        <v>4528</v>
      </c>
      <c r="D1365" s="13" t="s">
        <v>4529</v>
      </c>
      <c r="E1365" s="13">
        <v>6</v>
      </c>
      <c r="F1365" s="14">
        <v>0.7</v>
      </c>
      <c r="G1365" s="13" t="s">
        <v>31</v>
      </c>
      <c r="H1365" s="14">
        <v>38</v>
      </c>
      <c r="I1365" s="15" t="s">
        <v>32</v>
      </c>
      <c r="J1365" s="16">
        <v>154.5</v>
      </c>
      <c r="K1365" s="16">
        <v>25.75</v>
      </c>
      <c r="L1365" s="17" t="s">
        <v>41</v>
      </c>
      <c r="M1365" s="163" t="str">
        <f>IFERROR(GETPIVOTDATA("Tot. Bottles",'- Ordine Aggregato -'!$A$1,"sku anker",A1365),"")</f>
        <v/>
      </c>
      <c r="N1365" s="18" t="s">
        <v>67</v>
      </c>
      <c r="O1365" s="19" t="str">
        <f t="shared" si="21"/>
        <v>Order online</v>
      </c>
      <c r="P1365" s="97" t="s">
        <v>43</v>
      </c>
      <c r="Q1365" s="13" t="s">
        <v>4530</v>
      </c>
      <c r="R1365" t="s">
        <v>4531</v>
      </c>
      <c r="S1365" s="20">
        <v>25.75</v>
      </c>
      <c r="T1365" s="21" t="s">
        <v>38</v>
      </c>
    </row>
    <row r="1366" spans="1:20" x14ac:dyDescent="0.35">
      <c r="A1366" s="96" t="s">
        <v>4532</v>
      </c>
      <c r="D1366" s="13" t="s">
        <v>4533</v>
      </c>
      <c r="E1366" s="13">
        <v>6</v>
      </c>
      <c r="F1366" s="14">
        <v>0.7</v>
      </c>
      <c r="G1366" s="13" t="s">
        <v>31</v>
      </c>
      <c r="H1366" s="14">
        <v>38</v>
      </c>
      <c r="I1366" s="15" t="s">
        <v>32</v>
      </c>
      <c r="J1366" s="16">
        <v>157.5</v>
      </c>
      <c r="K1366" s="16">
        <v>26.25</v>
      </c>
      <c r="L1366" s="17" t="s">
        <v>41</v>
      </c>
      <c r="M1366" s="163" t="str">
        <f>IFERROR(GETPIVOTDATA("Tot. Bottles",'- Ordine Aggregato -'!$A$1,"sku anker",A1366),"")</f>
        <v/>
      </c>
      <c r="N1366" s="18" t="s">
        <v>67</v>
      </c>
      <c r="O1366" s="19" t="str">
        <f t="shared" si="21"/>
        <v>Order online</v>
      </c>
      <c r="P1366" s="97" t="s">
        <v>43</v>
      </c>
      <c r="Q1366" s="13" t="s">
        <v>4530</v>
      </c>
      <c r="R1366" t="s">
        <v>4531</v>
      </c>
      <c r="S1366" s="20">
        <v>26.25</v>
      </c>
      <c r="T1366" s="21" t="s">
        <v>38</v>
      </c>
    </row>
    <row r="1367" spans="1:20" x14ac:dyDescent="0.35">
      <c r="A1367" s="13" t="s">
        <v>4534</v>
      </c>
      <c r="B1367" s="13"/>
      <c r="C1367" s="13"/>
      <c r="D1367" s="13" t="s">
        <v>4535</v>
      </c>
      <c r="E1367" s="13">
        <v>6</v>
      </c>
      <c r="F1367" s="14">
        <v>0.7</v>
      </c>
      <c r="G1367" s="13" t="s">
        <v>31</v>
      </c>
      <c r="H1367" s="14">
        <v>38</v>
      </c>
      <c r="I1367" s="15" t="s">
        <v>32</v>
      </c>
      <c r="J1367" s="16">
        <v>171</v>
      </c>
      <c r="K1367" s="16">
        <v>28.5</v>
      </c>
      <c r="L1367" s="17" t="s">
        <v>41</v>
      </c>
      <c r="M1367" s="163" t="str">
        <f>IFERROR(GETPIVOTDATA("Tot. Bottles",'- Ordine Aggregato -'!$A$1,"sku anker",A1367),"")</f>
        <v/>
      </c>
      <c r="N1367" s="18" t="s">
        <v>67</v>
      </c>
      <c r="O1367" s="19" t="str">
        <f t="shared" si="21"/>
        <v>Order online</v>
      </c>
      <c r="P1367" s="97" t="s">
        <v>43</v>
      </c>
      <c r="Q1367" s="13" t="s">
        <v>4536</v>
      </c>
      <c r="R1367" t="s">
        <v>4537</v>
      </c>
      <c r="S1367" s="20">
        <v>28.5</v>
      </c>
      <c r="T1367" s="21" t="s">
        <v>38</v>
      </c>
    </row>
    <row r="1368" spans="1:20" x14ac:dyDescent="0.35">
      <c r="A1368" s="96" t="s">
        <v>4538</v>
      </c>
      <c r="B1368" s="96"/>
      <c r="C1368" s="96"/>
      <c r="D1368" s="13" t="s">
        <v>4539</v>
      </c>
      <c r="E1368" s="13">
        <v>6</v>
      </c>
      <c r="F1368" s="14">
        <v>0.7</v>
      </c>
      <c r="G1368" s="13" t="s">
        <v>14873</v>
      </c>
      <c r="H1368" s="14">
        <v>38</v>
      </c>
      <c r="I1368" s="15" t="s">
        <v>32</v>
      </c>
      <c r="J1368" s="16">
        <v>180</v>
      </c>
      <c r="K1368" s="16">
        <v>30</v>
      </c>
      <c r="L1368" s="17" t="s">
        <v>41</v>
      </c>
      <c r="M1368" s="163" t="str">
        <f>IFERROR(GETPIVOTDATA("Tot. Bottles",'- Ordine Aggregato -'!$A$1,"sku anker",A1368),"")</f>
        <v/>
      </c>
      <c r="N1368" s="18" t="s">
        <v>67</v>
      </c>
      <c r="O1368" s="19" t="str">
        <f t="shared" si="21"/>
        <v>Order online</v>
      </c>
      <c r="P1368" s="97" t="s">
        <v>43</v>
      </c>
      <c r="Q1368" s="13" t="s">
        <v>4536</v>
      </c>
      <c r="R1368" t="s">
        <v>4537</v>
      </c>
      <c r="S1368" s="20">
        <v>30</v>
      </c>
      <c r="T1368" s="21" t="s">
        <v>38</v>
      </c>
    </row>
    <row r="1369" spans="1:20" x14ac:dyDescent="0.35">
      <c r="A1369" s="96" t="s">
        <v>4540</v>
      </c>
      <c r="B1369" s="96"/>
      <c r="C1369" s="96"/>
      <c r="D1369" s="13" t="s">
        <v>4541</v>
      </c>
      <c r="E1369" s="13">
        <v>6</v>
      </c>
      <c r="F1369" s="14">
        <v>0.7</v>
      </c>
      <c r="G1369" s="13" t="s">
        <v>46</v>
      </c>
      <c r="H1369" s="14">
        <v>43</v>
      </c>
      <c r="I1369" s="15" t="s">
        <v>32</v>
      </c>
      <c r="J1369" s="16">
        <v>432</v>
      </c>
      <c r="K1369" s="16">
        <v>72</v>
      </c>
      <c r="L1369" s="17" t="s">
        <v>104</v>
      </c>
      <c r="M1369" s="163" t="str">
        <f>IFERROR(GETPIVOTDATA("Tot. Bottles",'- Ordine Aggregato -'!$A$1,"sku anker",A1369),"")</f>
        <v/>
      </c>
      <c r="N1369" s="18" t="s">
        <v>42</v>
      </c>
      <c r="O1369" s="19" t="str">
        <f t="shared" si="21"/>
        <v>Order online</v>
      </c>
      <c r="P1369" s="97" t="s">
        <v>4542</v>
      </c>
      <c r="Q1369" s="13" t="s">
        <v>4543</v>
      </c>
      <c r="R1369" t="s">
        <v>4544</v>
      </c>
      <c r="S1369" s="20">
        <v>0</v>
      </c>
      <c r="T1369" s="21" t="s">
        <v>38</v>
      </c>
    </row>
    <row r="1370" spans="1:20" x14ac:dyDescent="0.35">
      <c r="A1370" s="96" t="s">
        <v>4545</v>
      </c>
      <c r="B1370" s="96"/>
      <c r="C1370" s="96"/>
      <c r="D1370" s="13" t="s">
        <v>4546</v>
      </c>
      <c r="E1370" s="13">
        <v>6</v>
      </c>
      <c r="F1370" s="14">
        <v>0.7</v>
      </c>
      <c r="G1370" s="13" t="s">
        <v>14874</v>
      </c>
      <c r="H1370" s="14">
        <v>40</v>
      </c>
      <c r="I1370" s="15" t="s">
        <v>32</v>
      </c>
      <c r="J1370" s="16">
        <v>180</v>
      </c>
      <c r="K1370" s="16">
        <v>30</v>
      </c>
      <c r="L1370" s="17" t="s">
        <v>104</v>
      </c>
      <c r="M1370" s="163" t="str">
        <f>IFERROR(GETPIVOTDATA("Tot. Bottles",'- Ordine Aggregato -'!$A$1,"sku anker",A1370),"")</f>
        <v/>
      </c>
      <c r="N1370" s="18" t="s">
        <v>34</v>
      </c>
      <c r="O1370" s="19" t="str">
        <f t="shared" si="21"/>
        <v>Order online</v>
      </c>
      <c r="P1370" s="97" t="s">
        <v>4542</v>
      </c>
      <c r="Q1370" s="13" t="s">
        <v>4547</v>
      </c>
      <c r="R1370" t="s">
        <v>4548</v>
      </c>
      <c r="S1370" s="20">
        <v>0</v>
      </c>
      <c r="T1370" s="21" t="s">
        <v>38</v>
      </c>
    </row>
    <row r="1371" spans="1:20" x14ac:dyDescent="0.35">
      <c r="A1371" s="96" t="s">
        <v>4549</v>
      </c>
      <c r="D1371" s="13" t="s">
        <v>4546</v>
      </c>
      <c r="E1371" s="13">
        <v>6</v>
      </c>
      <c r="F1371" s="14">
        <v>0.7</v>
      </c>
      <c r="G1371" s="13" t="s">
        <v>46</v>
      </c>
      <c r="H1371" s="14">
        <v>40</v>
      </c>
      <c r="I1371" s="15" t="s">
        <v>32</v>
      </c>
      <c r="J1371" s="16">
        <v>180</v>
      </c>
      <c r="K1371" s="16">
        <v>30</v>
      </c>
      <c r="L1371" s="17" t="s">
        <v>104</v>
      </c>
      <c r="M1371" s="163" t="str">
        <f>IFERROR(GETPIVOTDATA("Tot. Bottles",'- Ordine Aggregato -'!$A$1,"sku anker",A1371),"")</f>
        <v/>
      </c>
      <c r="N1371" s="18" t="s">
        <v>42</v>
      </c>
      <c r="O1371" s="19" t="str">
        <f t="shared" si="21"/>
        <v>Order online</v>
      </c>
      <c r="P1371" s="97" t="s">
        <v>4542</v>
      </c>
      <c r="Q1371" s="13" t="s">
        <v>4550</v>
      </c>
      <c r="R1371" t="s">
        <v>4551</v>
      </c>
      <c r="S1371" s="20">
        <v>0</v>
      </c>
      <c r="T1371" s="21" t="s">
        <v>38</v>
      </c>
    </row>
    <row r="1372" spans="1:20" x14ac:dyDescent="0.35">
      <c r="A1372" s="13" t="s">
        <v>14264</v>
      </c>
      <c r="B1372" s="13"/>
      <c r="C1372" s="13"/>
      <c r="D1372" s="13" t="s">
        <v>14265</v>
      </c>
      <c r="E1372" s="13">
        <v>6</v>
      </c>
      <c r="F1372" s="14">
        <v>0.7</v>
      </c>
      <c r="G1372" s="13" t="s">
        <v>14874</v>
      </c>
      <c r="H1372" s="14">
        <v>40</v>
      </c>
      <c r="I1372" s="15" t="s">
        <v>32</v>
      </c>
      <c r="J1372" s="16">
        <v>168</v>
      </c>
      <c r="K1372" s="16">
        <v>28</v>
      </c>
      <c r="L1372" s="17" t="s">
        <v>104</v>
      </c>
      <c r="M1372" s="163" t="str">
        <f>IFERROR(GETPIVOTDATA("Tot. Bottles",'- Ordine Aggregato -'!$A$1,"sku anker",A1372),"")</f>
        <v/>
      </c>
      <c r="N1372" s="18" t="s">
        <v>42</v>
      </c>
      <c r="O1372" s="19" t="str">
        <f t="shared" si="21"/>
        <v>Order online</v>
      </c>
      <c r="P1372" s="97" t="s">
        <v>4542</v>
      </c>
      <c r="Q1372" s="13" t="s">
        <v>15279</v>
      </c>
      <c r="R1372" t="s">
        <v>15280</v>
      </c>
      <c r="S1372" s="20">
        <v>0</v>
      </c>
      <c r="T1372" s="21" t="s">
        <v>38</v>
      </c>
    </row>
    <row r="1373" spans="1:20" x14ac:dyDescent="0.35">
      <c r="A1373" s="13" t="s">
        <v>4552</v>
      </c>
      <c r="B1373" s="13"/>
      <c r="C1373" s="13"/>
      <c r="D1373" s="13" t="s">
        <v>4553</v>
      </c>
      <c r="E1373" s="13">
        <v>6</v>
      </c>
      <c r="F1373" s="14">
        <v>0.7</v>
      </c>
      <c r="G1373" s="13" t="s">
        <v>46</v>
      </c>
      <c r="H1373" s="14">
        <v>40</v>
      </c>
      <c r="I1373" s="15" t="s">
        <v>32</v>
      </c>
      <c r="J1373" s="16">
        <v>161.69999999999999</v>
      </c>
      <c r="K1373" s="16">
        <v>26.95</v>
      </c>
      <c r="L1373" s="17" t="s">
        <v>104</v>
      </c>
      <c r="M1373" s="163" t="str">
        <f>IFERROR(GETPIVOTDATA("Tot. Bottles",'- Ordine Aggregato -'!$A$1,"sku anker",A1373),"")</f>
        <v/>
      </c>
      <c r="N1373" s="18" t="s">
        <v>67</v>
      </c>
      <c r="O1373" s="19" t="str">
        <f t="shared" si="21"/>
        <v>Order online</v>
      </c>
      <c r="P1373" s="97" t="s">
        <v>4542</v>
      </c>
      <c r="Q1373" s="13" t="s">
        <v>4554</v>
      </c>
      <c r="R1373" t="s">
        <v>4555</v>
      </c>
      <c r="S1373" s="20">
        <v>26.95</v>
      </c>
      <c r="T1373" s="21" t="s">
        <v>38</v>
      </c>
    </row>
    <row r="1374" spans="1:20" x14ac:dyDescent="0.35">
      <c r="A1374" s="96" t="s">
        <v>4556</v>
      </c>
      <c r="D1374" s="13" t="s">
        <v>4553</v>
      </c>
      <c r="E1374" s="13">
        <v>6</v>
      </c>
      <c r="F1374" s="14">
        <v>0.7</v>
      </c>
      <c r="G1374" s="13" t="s">
        <v>14874</v>
      </c>
      <c r="H1374" s="14">
        <v>40</v>
      </c>
      <c r="I1374" s="15" t="s">
        <v>32</v>
      </c>
      <c r="J1374" s="16">
        <v>180</v>
      </c>
      <c r="K1374" s="16">
        <v>30</v>
      </c>
      <c r="L1374" s="17" t="s">
        <v>104</v>
      </c>
      <c r="M1374" s="163" t="str">
        <f>IFERROR(GETPIVOTDATA("Tot. Bottles",'- Ordine Aggregato -'!$A$1,"sku anker",A1374),"")</f>
        <v/>
      </c>
      <c r="N1374" s="18" t="s">
        <v>34</v>
      </c>
      <c r="O1374" s="19" t="str">
        <f t="shared" si="21"/>
        <v>Order online</v>
      </c>
      <c r="P1374" s="97" t="s">
        <v>4542</v>
      </c>
      <c r="Q1374" s="13" t="s">
        <v>4547</v>
      </c>
      <c r="R1374" t="s">
        <v>4557</v>
      </c>
      <c r="S1374" s="20">
        <v>0</v>
      </c>
      <c r="T1374" s="21" t="s">
        <v>38</v>
      </c>
    </row>
    <row r="1375" spans="1:20" x14ac:dyDescent="0.35">
      <c r="A1375" s="96" t="s">
        <v>14266</v>
      </c>
      <c r="B1375" s="96"/>
      <c r="C1375" s="96"/>
      <c r="D1375" s="13" t="s">
        <v>14267</v>
      </c>
      <c r="E1375" s="13">
        <v>6</v>
      </c>
      <c r="F1375" s="14">
        <v>0.7</v>
      </c>
      <c r="G1375" s="13" t="s">
        <v>14874</v>
      </c>
      <c r="H1375" s="14">
        <v>40</v>
      </c>
      <c r="I1375" s="15" t="s">
        <v>32</v>
      </c>
      <c r="J1375" s="16">
        <v>189</v>
      </c>
      <c r="K1375" s="16">
        <v>31.5</v>
      </c>
      <c r="L1375" s="17" t="s">
        <v>104</v>
      </c>
      <c r="M1375" s="163" t="str">
        <f>IFERROR(GETPIVOTDATA("Tot. Bottles",'- Ordine Aggregato -'!$A$1,"sku anker",A1375),"")</f>
        <v/>
      </c>
      <c r="N1375" s="18" t="s">
        <v>42</v>
      </c>
      <c r="O1375" s="19" t="str">
        <f t="shared" si="21"/>
        <v>Order online</v>
      </c>
      <c r="P1375" s="97" t="s">
        <v>4542</v>
      </c>
      <c r="Q1375" s="13" t="s">
        <v>15281</v>
      </c>
      <c r="R1375" t="s">
        <v>4555</v>
      </c>
      <c r="S1375" s="20">
        <v>0</v>
      </c>
      <c r="T1375" s="21" t="s">
        <v>38</v>
      </c>
    </row>
    <row r="1376" spans="1:20" x14ac:dyDescent="0.35">
      <c r="A1376" s="13" t="s">
        <v>4558</v>
      </c>
      <c r="B1376" s="13"/>
      <c r="C1376" s="13"/>
      <c r="D1376" s="13" t="s">
        <v>4559</v>
      </c>
      <c r="E1376" s="13">
        <v>6</v>
      </c>
      <c r="F1376" s="14">
        <v>0.7</v>
      </c>
      <c r="G1376" s="13" t="s">
        <v>14874</v>
      </c>
      <c r="H1376" s="14">
        <v>40</v>
      </c>
      <c r="I1376" s="15" t="s">
        <v>32</v>
      </c>
      <c r="J1376" s="16">
        <v>138</v>
      </c>
      <c r="K1376" s="16">
        <v>23</v>
      </c>
      <c r="L1376" s="17" t="s">
        <v>104</v>
      </c>
      <c r="M1376" s="163" t="str">
        <f>IFERROR(GETPIVOTDATA("Tot. Bottles",'- Ordine Aggregato -'!$A$1,"sku anker",A1376),"")</f>
        <v/>
      </c>
      <c r="N1376" s="18" t="s">
        <v>42</v>
      </c>
      <c r="O1376" s="19" t="str">
        <f t="shared" si="21"/>
        <v>Order online</v>
      </c>
      <c r="P1376" s="97" t="s">
        <v>4542</v>
      </c>
      <c r="Q1376" s="13" t="s">
        <v>4560</v>
      </c>
      <c r="R1376" t="s">
        <v>4561</v>
      </c>
      <c r="S1376" s="20">
        <v>0</v>
      </c>
      <c r="T1376" s="21" t="s">
        <v>38</v>
      </c>
    </row>
    <row r="1377" spans="1:20" x14ac:dyDescent="0.35">
      <c r="A1377" s="96" t="s">
        <v>4562</v>
      </c>
      <c r="D1377" s="13" t="s">
        <v>4563</v>
      </c>
      <c r="E1377" s="13">
        <v>6</v>
      </c>
      <c r="F1377" s="14">
        <v>0.7</v>
      </c>
      <c r="G1377" s="13" t="s">
        <v>14874</v>
      </c>
      <c r="H1377" s="14">
        <v>40</v>
      </c>
      <c r="I1377" s="15" t="s">
        <v>32</v>
      </c>
      <c r="J1377" s="16">
        <v>161.69999999999999</v>
      </c>
      <c r="K1377" s="16">
        <v>26.95</v>
      </c>
      <c r="L1377" s="17" t="s">
        <v>104</v>
      </c>
      <c r="M1377" s="163" t="str">
        <f>IFERROR(GETPIVOTDATA("Tot. Bottles",'- Ordine Aggregato -'!$A$1,"sku anker",A1377),"")</f>
        <v/>
      </c>
      <c r="N1377" s="18" t="s">
        <v>34</v>
      </c>
      <c r="O1377" s="19" t="str">
        <f t="shared" si="21"/>
        <v>Order online</v>
      </c>
      <c r="P1377" s="97" t="s">
        <v>4542</v>
      </c>
      <c r="Q1377" s="13" t="s">
        <v>4564</v>
      </c>
      <c r="R1377" t="s">
        <v>4565</v>
      </c>
      <c r="S1377" s="20">
        <v>0</v>
      </c>
      <c r="T1377" s="21" t="s">
        <v>38</v>
      </c>
    </row>
    <row r="1378" spans="1:20" x14ac:dyDescent="0.35">
      <c r="A1378" s="96" t="s">
        <v>4566</v>
      </c>
      <c r="D1378" s="13" t="s">
        <v>4567</v>
      </c>
      <c r="E1378" s="13">
        <v>6</v>
      </c>
      <c r="F1378" s="14">
        <v>0.7</v>
      </c>
      <c r="G1378" s="13" t="s">
        <v>46</v>
      </c>
      <c r="H1378" s="14">
        <v>40</v>
      </c>
      <c r="I1378" s="15" t="s">
        <v>32</v>
      </c>
      <c r="J1378" s="16">
        <v>141</v>
      </c>
      <c r="K1378" s="16">
        <v>23.5</v>
      </c>
      <c r="L1378" s="17" t="s">
        <v>104</v>
      </c>
      <c r="M1378" s="163" t="str">
        <f>IFERROR(GETPIVOTDATA("Tot. Bottles",'- Ordine Aggregato -'!$A$1,"sku anker",A1378),"")</f>
        <v/>
      </c>
      <c r="N1378" s="18" t="s">
        <v>34</v>
      </c>
      <c r="O1378" s="19" t="str">
        <f t="shared" si="21"/>
        <v>Order online</v>
      </c>
      <c r="P1378" s="97" t="s">
        <v>4542</v>
      </c>
      <c r="Q1378" s="13" t="s">
        <v>4568</v>
      </c>
      <c r="R1378" t="s">
        <v>4569</v>
      </c>
      <c r="S1378" s="20">
        <v>0</v>
      </c>
      <c r="T1378" s="21" t="s">
        <v>38</v>
      </c>
    </row>
    <row r="1379" spans="1:20" x14ac:dyDescent="0.35">
      <c r="A1379" s="96" t="s">
        <v>4570</v>
      </c>
      <c r="D1379" s="13" t="s">
        <v>4567</v>
      </c>
      <c r="E1379" s="13">
        <v>6</v>
      </c>
      <c r="F1379" s="14">
        <v>0.7</v>
      </c>
      <c r="G1379" s="13" t="s">
        <v>46</v>
      </c>
      <c r="H1379" s="14">
        <v>40</v>
      </c>
      <c r="I1379" s="15" t="s">
        <v>32</v>
      </c>
      <c r="J1379" s="16">
        <v>141</v>
      </c>
      <c r="K1379" s="16">
        <v>23.5</v>
      </c>
      <c r="L1379" s="17" t="s">
        <v>104</v>
      </c>
      <c r="M1379" s="163" t="str">
        <f>IFERROR(GETPIVOTDATA("Tot. Bottles",'- Ordine Aggregato -'!$A$1,"sku anker",A1379),"")</f>
        <v/>
      </c>
      <c r="N1379" s="18" t="s">
        <v>42</v>
      </c>
      <c r="O1379" s="19" t="str">
        <f t="shared" si="21"/>
        <v>Order online</v>
      </c>
      <c r="P1379" s="97" t="s">
        <v>4542</v>
      </c>
      <c r="Q1379" s="13" t="s">
        <v>4560</v>
      </c>
      <c r="R1379" t="s">
        <v>4569</v>
      </c>
      <c r="S1379" s="20">
        <v>0</v>
      </c>
      <c r="T1379" s="21" t="s">
        <v>38</v>
      </c>
    </row>
    <row r="1380" spans="1:20" x14ac:dyDescent="0.35">
      <c r="A1380" s="96" t="s">
        <v>15282</v>
      </c>
      <c r="B1380" s="96"/>
      <c r="C1380" s="96"/>
      <c r="D1380" s="13" t="s">
        <v>15283</v>
      </c>
      <c r="E1380" s="13">
        <v>5</v>
      </c>
      <c r="F1380" s="14">
        <v>0.7</v>
      </c>
      <c r="G1380" s="13" t="s">
        <v>14874</v>
      </c>
      <c r="H1380" s="14">
        <v>40</v>
      </c>
      <c r="I1380" s="15" t="s">
        <v>32</v>
      </c>
      <c r="J1380" s="16">
        <v>122.5</v>
      </c>
      <c r="K1380" s="16">
        <v>24.5</v>
      </c>
      <c r="L1380" s="17" t="s">
        <v>104</v>
      </c>
      <c r="M1380" s="163" t="str">
        <f>IFERROR(GETPIVOTDATA("Tot. Bottles",'- Ordine Aggregato -'!$A$1,"sku anker",A1380),"")</f>
        <v/>
      </c>
      <c r="N1380" s="18" t="s">
        <v>34</v>
      </c>
      <c r="O1380" s="19" t="str">
        <f t="shared" si="21"/>
        <v>Order online</v>
      </c>
      <c r="P1380" s="97" t="s">
        <v>4542</v>
      </c>
      <c r="Q1380" s="13" t="s">
        <v>15284</v>
      </c>
      <c r="R1380" t="s">
        <v>15285</v>
      </c>
      <c r="S1380" s="20">
        <v>0</v>
      </c>
      <c r="T1380" s="21" t="s">
        <v>38</v>
      </c>
    </row>
    <row r="1381" spans="1:20" x14ac:dyDescent="0.35">
      <c r="A1381" s="96" t="s">
        <v>4571</v>
      </c>
      <c r="D1381" s="13" t="s">
        <v>4572</v>
      </c>
      <c r="E1381" s="13">
        <v>6</v>
      </c>
      <c r="F1381" s="14">
        <v>0.7</v>
      </c>
      <c r="G1381" s="13" t="s">
        <v>14874</v>
      </c>
      <c r="H1381" s="14">
        <v>40</v>
      </c>
      <c r="I1381" s="15" t="s">
        <v>32</v>
      </c>
      <c r="J1381" s="16">
        <v>720</v>
      </c>
      <c r="K1381" s="16">
        <v>120</v>
      </c>
      <c r="L1381" s="17" t="s">
        <v>104</v>
      </c>
      <c r="M1381" s="163" t="str">
        <f>IFERROR(GETPIVOTDATA("Tot. Bottles",'- Ordine Aggregato -'!$A$1,"sku anker",A1381),"")</f>
        <v/>
      </c>
      <c r="N1381" s="18" t="s">
        <v>42</v>
      </c>
      <c r="O1381" s="19" t="str">
        <f t="shared" si="21"/>
        <v>Order online</v>
      </c>
      <c r="P1381" s="97" t="s">
        <v>4542</v>
      </c>
      <c r="Q1381" s="13" t="s">
        <v>4573</v>
      </c>
      <c r="R1381" t="s">
        <v>4574</v>
      </c>
      <c r="S1381" s="20">
        <v>0</v>
      </c>
      <c r="T1381" s="21" t="s">
        <v>38</v>
      </c>
    </row>
    <row r="1382" spans="1:20" x14ac:dyDescent="0.35">
      <c r="A1382" s="13" t="s">
        <v>4575</v>
      </c>
      <c r="B1382" s="13"/>
      <c r="C1382" s="13"/>
      <c r="D1382" s="13" t="s">
        <v>4576</v>
      </c>
      <c r="E1382" s="13">
        <v>6</v>
      </c>
      <c r="F1382" s="14">
        <v>0.7</v>
      </c>
      <c r="G1382" s="13" t="s">
        <v>14874</v>
      </c>
      <c r="H1382" s="14">
        <v>40</v>
      </c>
      <c r="I1382" s="15" t="s">
        <v>32</v>
      </c>
      <c r="J1382" s="16">
        <v>119.10000000000001</v>
      </c>
      <c r="K1382" s="16">
        <v>19.850000000000001</v>
      </c>
      <c r="L1382" s="17" t="s">
        <v>104</v>
      </c>
      <c r="M1382" s="163" t="str">
        <f>IFERROR(GETPIVOTDATA("Tot. Bottles",'- Ordine Aggregato -'!$A$1,"sku anker",A1382),"")</f>
        <v/>
      </c>
      <c r="N1382" s="18" t="s">
        <v>34</v>
      </c>
      <c r="O1382" s="19" t="str">
        <f t="shared" si="21"/>
        <v>Order online</v>
      </c>
      <c r="P1382" s="97" t="s">
        <v>4542</v>
      </c>
      <c r="Q1382" s="13" t="s">
        <v>4577</v>
      </c>
      <c r="R1382" t="s">
        <v>4578</v>
      </c>
      <c r="S1382" s="20">
        <v>0</v>
      </c>
      <c r="T1382" s="21" t="s">
        <v>38</v>
      </c>
    </row>
    <row r="1383" spans="1:20" x14ac:dyDescent="0.35">
      <c r="A1383" s="96" t="s">
        <v>4581</v>
      </c>
      <c r="B1383" s="96"/>
      <c r="C1383" s="96"/>
      <c r="D1383" s="13" t="s">
        <v>4579</v>
      </c>
      <c r="E1383" s="13">
        <v>6</v>
      </c>
      <c r="F1383" s="14">
        <v>0.7</v>
      </c>
      <c r="G1383" s="13" t="s">
        <v>14874</v>
      </c>
      <c r="H1383" s="14">
        <v>45</v>
      </c>
      <c r="I1383" s="15" t="s">
        <v>32</v>
      </c>
      <c r="J1383" s="16">
        <v>780</v>
      </c>
      <c r="K1383" s="16">
        <v>130</v>
      </c>
      <c r="L1383" s="17" t="s">
        <v>104</v>
      </c>
      <c r="M1383" s="163" t="str">
        <f>IFERROR(GETPIVOTDATA("Tot. Bottles",'- Ordine Aggregato -'!$A$1,"sku anker",A1383),"")</f>
        <v/>
      </c>
      <c r="N1383" s="18" t="s">
        <v>42</v>
      </c>
      <c r="O1383" s="19" t="str">
        <f t="shared" si="21"/>
        <v>Order online</v>
      </c>
      <c r="P1383" s="97" t="s">
        <v>4542</v>
      </c>
      <c r="Q1383" s="13" t="s">
        <v>4580</v>
      </c>
      <c r="R1383" t="s">
        <v>42</v>
      </c>
      <c r="S1383" s="20">
        <v>0</v>
      </c>
      <c r="T1383" s="21" t="s">
        <v>38</v>
      </c>
    </row>
    <row r="1384" spans="1:20" x14ac:dyDescent="0.35">
      <c r="A1384" s="96" t="s">
        <v>4582</v>
      </c>
      <c r="D1384" s="13" t="s">
        <v>4583</v>
      </c>
      <c r="E1384" s="13">
        <v>6</v>
      </c>
      <c r="F1384" s="14">
        <v>0.7</v>
      </c>
      <c r="G1384" s="13" t="s">
        <v>14874</v>
      </c>
      <c r="H1384" s="14">
        <v>45</v>
      </c>
      <c r="I1384" s="15" t="s">
        <v>32</v>
      </c>
      <c r="J1384" s="16">
        <v>690</v>
      </c>
      <c r="K1384" s="16">
        <v>115</v>
      </c>
      <c r="L1384" s="17" t="s">
        <v>104</v>
      </c>
      <c r="M1384" s="163" t="str">
        <f>IFERROR(GETPIVOTDATA("Tot. Bottles",'- Ordine Aggregato -'!$A$1,"sku anker",A1384),"")</f>
        <v/>
      </c>
      <c r="N1384" s="18" t="s">
        <v>42</v>
      </c>
      <c r="O1384" s="19" t="str">
        <f t="shared" si="21"/>
        <v>Order online</v>
      </c>
      <c r="P1384" s="97" t="s">
        <v>4542</v>
      </c>
      <c r="Q1384" s="13" t="s">
        <v>4584</v>
      </c>
      <c r="R1384" t="s">
        <v>4585</v>
      </c>
      <c r="S1384" s="20">
        <v>0</v>
      </c>
      <c r="T1384" s="21" t="s">
        <v>38</v>
      </c>
    </row>
    <row r="1385" spans="1:20" x14ac:dyDescent="0.35">
      <c r="A1385" s="96" t="s">
        <v>4586</v>
      </c>
      <c r="B1385" s="96"/>
      <c r="C1385" s="96"/>
      <c r="D1385" s="13" t="s">
        <v>4587</v>
      </c>
      <c r="E1385" s="13">
        <v>6</v>
      </c>
      <c r="F1385" s="14">
        <v>0.7</v>
      </c>
      <c r="G1385" s="13" t="s">
        <v>31</v>
      </c>
      <c r="H1385" s="14">
        <v>75.5</v>
      </c>
      <c r="I1385" s="15" t="s">
        <v>32</v>
      </c>
      <c r="J1385" s="16">
        <v>57.300000000000004</v>
      </c>
      <c r="K1385" s="16">
        <v>9.5500000000000007</v>
      </c>
      <c r="L1385" s="17" t="s">
        <v>104</v>
      </c>
      <c r="M1385" s="163" t="str">
        <f>IFERROR(GETPIVOTDATA("Tot. Bottles",'- Ordine Aggregato -'!$A$1,"sku anker",A1385),"")</f>
        <v/>
      </c>
      <c r="N1385" s="18" t="s">
        <v>42</v>
      </c>
      <c r="O1385" s="19" t="str">
        <f t="shared" si="21"/>
        <v>Order online</v>
      </c>
      <c r="P1385" s="97" t="s">
        <v>1060</v>
      </c>
      <c r="Q1385" s="13" t="s">
        <v>4588</v>
      </c>
      <c r="R1385" t="s">
        <v>4589</v>
      </c>
      <c r="S1385" s="20">
        <v>0</v>
      </c>
      <c r="T1385" s="21" t="s">
        <v>38</v>
      </c>
    </row>
    <row r="1386" spans="1:20" x14ac:dyDescent="0.35">
      <c r="A1386" s="96" t="s">
        <v>4590</v>
      </c>
      <c r="D1386" s="13" t="s">
        <v>4591</v>
      </c>
      <c r="E1386" s="13">
        <v>6</v>
      </c>
      <c r="F1386" s="14">
        <v>0.7</v>
      </c>
      <c r="G1386" s="13" t="s">
        <v>31</v>
      </c>
      <c r="H1386" s="14">
        <v>45</v>
      </c>
      <c r="I1386" s="15" t="s">
        <v>32</v>
      </c>
      <c r="J1386" s="16">
        <v>87</v>
      </c>
      <c r="K1386" s="16">
        <v>14.5</v>
      </c>
      <c r="L1386" s="17" t="s">
        <v>104</v>
      </c>
      <c r="M1386" s="163" t="str">
        <f>IFERROR(GETPIVOTDATA("Tot. Bottles",'- Ordine Aggregato -'!$A$1,"sku anker",A1386),"")</f>
        <v/>
      </c>
      <c r="N1386" s="18" t="s">
        <v>42</v>
      </c>
      <c r="O1386" s="19" t="str">
        <f t="shared" si="21"/>
        <v>Order online</v>
      </c>
      <c r="P1386" s="97" t="s">
        <v>1060</v>
      </c>
      <c r="Q1386" s="13" t="s">
        <v>4592</v>
      </c>
      <c r="R1386" t="s">
        <v>4593</v>
      </c>
      <c r="S1386" s="20">
        <v>0</v>
      </c>
      <c r="T1386" s="21" t="s">
        <v>38</v>
      </c>
    </row>
    <row r="1387" spans="1:20" x14ac:dyDescent="0.35">
      <c r="A1387" s="13" t="s">
        <v>4594</v>
      </c>
      <c r="B1387" s="13"/>
      <c r="C1387" s="13"/>
      <c r="D1387" s="13" t="s">
        <v>4595</v>
      </c>
      <c r="E1387" s="13">
        <v>6</v>
      </c>
      <c r="F1387" s="14">
        <v>0.7</v>
      </c>
      <c r="G1387" s="13" t="s">
        <v>14874</v>
      </c>
      <c r="H1387" s="14">
        <v>15</v>
      </c>
      <c r="I1387" s="15" t="s">
        <v>32</v>
      </c>
      <c r="J1387" s="16">
        <v>40.5</v>
      </c>
      <c r="K1387" s="16">
        <v>6.75</v>
      </c>
      <c r="L1387" s="17" t="s">
        <v>551</v>
      </c>
      <c r="M1387" s="163" t="str">
        <f>IFERROR(GETPIVOTDATA("Tot. Bottles",'- Ordine Aggregato -'!$A$1,"sku anker",A1387),"")</f>
        <v/>
      </c>
      <c r="N1387" s="18" t="s">
        <v>42</v>
      </c>
      <c r="O1387" s="19" t="str">
        <f t="shared" si="21"/>
        <v>Order online</v>
      </c>
      <c r="P1387" s="97" t="s">
        <v>220</v>
      </c>
      <c r="Q1387" s="13" t="s">
        <v>4596</v>
      </c>
      <c r="R1387" t="s">
        <v>4597</v>
      </c>
      <c r="S1387" s="20">
        <v>0</v>
      </c>
      <c r="T1387" s="21" t="s">
        <v>38</v>
      </c>
    </row>
    <row r="1388" spans="1:20" x14ac:dyDescent="0.35">
      <c r="A1388" s="96" t="s">
        <v>4598</v>
      </c>
      <c r="B1388" s="96"/>
      <c r="C1388" s="96"/>
      <c r="D1388" s="13" t="s">
        <v>4599</v>
      </c>
      <c r="E1388" s="13">
        <v>6</v>
      </c>
      <c r="F1388" s="14">
        <v>0.7</v>
      </c>
      <c r="G1388" s="13" t="s">
        <v>46</v>
      </c>
      <c r="H1388" s="14">
        <v>17</v>
      </c>
      <c r="I1388" s="15" t="s">
        <v>32</v>
      </c>
      <c r="J1388" s="16">
        <v>34.799999999999997</v>
      </c>
      <c r="K1388" s="16">
        <v>5.8</v>
      </c>
      <c r="L1388" s="17" t="s">
        <v>551</v>
      </c>
      <c r="M1388" s="163" t="str">
        <f>IFERROR(GETPIVOTDATA("Tot. Bottles",'- Ordine Aggregato -'!$A$1,"sku anker",A1388),"")</f>
        <v/>
      </c>
      <c r="N1388" s="18" t="s">
        <v>34</v>
      </c>
      <c r="O1388" s="19" t="str">
        <f t="shared" si="21"/>
        <v>Order online</v>
      </c>
      <c r="P1388" s="97" t="s">
        <v>220</v>
      </c>
      <c r="Q1388" s="13" t="s">
        <v>4600</v>
      </c>
      <c r="R1388" t="s">
        <v>4601</v>
      </c>
      <c r="S1388" s="20">
        <v>0</v>
      </c>
      <c r="T1388" s="21" t="s">
        <v>38</v>
      </c>
    </row>
    <row r="1389" spans="1:20" x14ac:dyDescent="0.35">
      <c r="A1389" s="13" t="s">
        <v>4602</v>
      </c>
      <c r="B1389" s="13"/>
      <c r="C1389" s="13"/>
      <c r="D1389" s="13" t="s">
        <v>4603</v>
      </c>
      <c r="E1389" s="13">
        <v>6</v>
      </c>
      <c r="F1389" s="14">
        <v>0.7</v>
      </c>
      <c r="G1389" s="13" t="s">
        <v>14874</v>
      </c>
      <c r="H1389" s="14">
        <v>43</v>
      </c>
      <c r="I1389" s="15" t="s">
        <v>32</v>
      </c>
      <c r="J1389" s="16">
        <v>149.39999999999998</v>
      </c>
      <c r="K1389" s="16">
        <v>24.9</v>
      </c>
      <c r="L1389" s="17" t="s">
        <v>104</v>
      </c>
      <c r="M1389" s="163" t="str">
        <f>IFERROR(GETPIVOTDATA("Tot. Bottles",'- Ordine Aggregato -'!$A$1,"sku anker",A1389),"")</f>
        <v/>
      </c>
      <c r="N1389" s="18" t="s">
        <v>34</v>
      </c>
      <c r="O1389" s="19" t="str">
        <f t="shared" si="21"/>
        <v>Order online</v>
      </c>
      <c r="P1389" s="97" t="s">
        <v>2565</v>
      </c>
      <c r="Q1389" s="13" t="s">
        <v>4604</v>
      </c>
      <c r="R1389" t="s">
        <v>4605</v>
      </c>
      <c r="S1389" s="20">
        <v>0</v>
      </c>
      <c r="T1389" s="21" t="s">
        <v>38</v>
      </c>
    </row>
    <row r="1390" spans="1:20" x14ac:dyDescent="0.35">
      <c r="A1390" s="96" t="s">
        <v>4606</v>
      </c>
      <c r="B1390" s="96"/>
      <c r="C1390" s="96"/>
      <c r="D1390" s="13" t="s">
        <v>4607</v>
      </c>
      <c r="E1390" s="13">
        <v>6</v>
      </c>
      <c r="F1390" s="14">
        <v>0.7</v>
      </c>
      <c r="G1390" s="13" t="s">
        <v>14874</v>
      </c>
      <c r="H1390" s="14">
        <v>48</v>
      </c>
      <c r="I1390" s="15" t="s">
        <v>32</v>
      </c>
      <c r="J1390" s="16">
        <v>249</v>
      </c>
      <c r="K1390" s="16">
        <v>41.5</v>
      </c>
      <c r="L1390" s="17" t="s">
        <v>104</v>
      </c>
      <c r="M1390" s="163" t="str">
        <f>IFERROR(GETPIVOTDATA("Tot. Bottles",'- Ordine Aggregato -'!$A$1,"sku anker",A1390),"")</f>
        <v/>
      </c>
      <c r="N1390" s="18" t="s">
        <v>42</v>
      </c>
      <c r="O1390" s="19" t="str">
        <f t="shared" si="21"/>
        <v>Order online</v>
      </c>
      <c r="P1390" s="97" t="s">
        <v>2565</v>
      </c>
      <c r="Q1390" s="13" t="s">
        <v>4608</v>
      </c>
      <c r="R1390" t="s">
        <v>4609</v>
      </c>
      <c r="S1390" s="20">
        <v>0</v>
      </c>
      <c r="T1390" s="21" t="s">
        <v>38</v>
      </c>
    </row>
    <row r="1391" spans="1:20" x14ac:dyDescent="0.35">
      <c r="A1391" s="13" t="s">
        <v>4610</v>
      </c>
      <c r="B1391" s="13"/>
      <c r="C1391" s="13"/>
      <c r="D1391" s="13" t="s">
        <v>4611</v>
      </c>
      <c r="E1391" s="13">
        <v>6</v>
      </c>
      <c r="F1391" s="14">
        <v>0.7</v>
      </c>
      <c r="G1391" s="13" t="s">
        <v>46</v>
      </c>
      <c r="H1391" s="14">
        <v>40</v>
      </c>
      <c r="I1391" s="15" t="s">
        <v>32</v>
      </c>
      <c r="J1391" s="16">
        <v>73.5</v>
      </c>
      <c r="K1391" s="16">
        <v>12.25</v>
      </c>
      <c r="L1391" s="17" t="s">
        <v>104</v>
      </c>
      <c r="M1391" s="163" t="str">
        <f>IFERROR(GETPIVOTDATA("Tot. Bottles",'- Ordine Aggregato -'!$A$1,"sku anker",A1391),"")</f>
        <v/>
      </c>
      <c r="N1391" s="18" t="s">
        <v>42</v>
      </c>
      <c r="O1391" s="19" t="str">
        <f t="shared" si="21"/>
        <v>Order online</v>
      </c>
      <c r="P1391" s="97" t="s">
        <v>2565</v>
      </c>
      <c r="Q1391" s="13" t="s">
        <v>4612</v>
      </c>
      <c r="R1391" t="s">
        <v>4613</v>
      </c>
      <c r="S1391" s="20">
        <v>0</v>
      </c>
      <c r="T1391" s="21" t="s">
        <v>38</v>
      </c>
    </row>
    <row r="1392" spans="1:20" x14ac:dyDescent="0.35">
      <c r="A1392" s="96" t="s">
        <v>4614</v>
      </c>
      <c r="D1392" s="13" t="s">
        <v>4615</v>
      </c>
      <c r="E1392" s="13">
        <v>6</v>
      </c>
      <c r="F1392" s="14">
        <v>0.7</v>
      </c>
      <c r="G1392" s="13" t="s">
        <v>14874</v>
      </c>
      <c r="H1392" s="14">
        <v>40</v>
      </c>
      <c r="I1392" s="15" t="s">
        <v>32</v>
      </c>
      <c r="J1392" s="16">
        <v>111</v>
      </c>
      <c r="K1392" s="16">
        <v>18.5</v>
      </c>
      <c r="L1392" s="17" t="s">
        <v>104</v>
      </c>
      <c r="M1392" s="163" t="str">
        <f>IFERROR(GETPIVOTDATA("Tot. Bottles",'- Ordine Aggregato -'!$A$1,"sku anker",A1392),"")</f>
        <v/>
      </c>
      <c r="N1392" s="18" t="s">
        <v>34</v>
      </c>
      <c r="O1392" s="19" t="str">
        <f t="shared" si="21"/>
        <v>Order online</v>
      </c>
      <c r="P1392" s="97" t="s">
        <v>2565</v>
      </c>
      <c r="Q1392" s="13" t="s">
        <v>4616</v>
      </c>
      <c r="R1392" t="s">
        <v>4617</v>
      </c>
      <c r="S1392" s="20">
        <v>0</v>
      </c>
      <c r="T1392" s="21" t="s">
        <v>38</v>
      </c>
    </row>
    <row r="1393" spans="1:20" x14ac:dyDescent="0.35">
      <c r="A1393" s="13" t="s">
        <v>4618</v>
      </c>
      <c r="B1393" s="13"/>
      <c r="C1393" s="13"/>
      <c r="D1393" s="13" t="s">
        <v>4619</v>
      </c>
      <c r="E1393" s="13">
        <v>6</v>
      </c>
      <c r="F1393" s="14">
        <v>0.7</v>
      </c>
      <c r="G1393" s="13" t="s">
        <v>14874</v>
      </c>
      <c r="H1393" s="14">
        <v>43</v>
      </c>
      <c r="I1393" s="15" t="s">
        <v>32</v>
      </c>
      <c r="J1393" s="16">
        <v>106.80000000000001</v>
      </c>
      <c r="K1393" s="16">
        <v>17.8</v>
      </c>
      <c r="L1393" s="17" t="s">
        <v>104</v>
      </c>
      <c r="M1393" s="163" t="str">
        <f>IFERROR(GETPIVOTDATA("Tot. Bottles",'- Ordine Aggregato -'!$A$1,"sku anker",A1393),"")</f>
        <v/>
      </c>
      <c r="N1393" s="18" t="s">
        <v>42</v>
      </c>
      <c r="O1393" s="19" t="str">
        <f t="shared" si="21"/>
        <v>Order online</v>
      </c>
      <c r="P1393" s="97" t="s">
        <v>2565</v>
      </c>
      <c r="Q1393" s="13" t="s">
        <v>4620</v>
      </c>
      <c r="R1393" t="s">
        <v>4621</v>
      </c>
      <c r="S1393" s="20">
        <v>0</v>
      </c>
      <c r="T1393" s="21" t="s">
        <v>38</v>
      </c>
    </row>
    <row r="1394" spans="1:20" x14ac:dyDescent="0.35">
      <c r="A1394" s="96" t="s">
        <v>4622</v>
      </c>
      <c r="D1394" s="13" t="s">
        <v>4623</v>
      </c>
      <c r="E1394" s="13">
        <v>6</v>
      </c>
      <c r="F1394" s="14">
        <v>0.7</v>
      </c>
      <c r="G1394" s="13" t="s">
        <v>31</v>
      </c>
      <c r="H1394" s="14">
        <v>38</v>
      </c>
      <c r="I1394" s="15" t="s">
        <v>32</v>
      </c>
      <c r="J1394" s="16">
        <v>21</v>
      </c>
      <c r="K1394" s="16">
        <v>3.5</v>
      </c>
      <c r="L1394" s="17" t="s">
        <v>2217</v>
      </c>
      <c r="M1394" s="163" t="str">
        <f>IFERROR(GETPIVOTDATA("Tot. Bottles",'- Ordine Aggregato -'!$A$1,"sku anker",A1394),"")</f>
        <v/>
      </c>
      <c r="N1394" s="18" t="s">
        <v>34</v>
      </c>
      <c r="O1394" s="19" t="str">
        <f t="shared" si="21"/>
        <v>Order online</v>
      </c>
      <c r="P1394" s="97" t="s">
        <v>220</v>
      </c>
      <c r="Q1394" s="13" t="s">
        <v>4624</v>
      </c>
      <c r="R1394" t="s">
        <v>4625</v>
      </c>
      <c r="S1394" s="20">
        <v>0</v>
      </c>
      <c r="T1394" s="21" t="s">
        <v>38</v>
      </c>
    </row>
    <row r="1395" spans="1:20" x14ac:dyDescent="0.35">
      <c r="A1395" s="13" t="s">
        <v>14268</v>
      </c>
      <c r="B1395" s="13"/>
      <c r="C1395" s="13"/>
      <c r="D1395" s="13" t="s">
        <v>14269</v>
      </c>
      <c r="E1395" s="13">
        <v>6</v>
      </c>
      <c r="F1395" s="14">
        <v>0.7</v>
      </c>
      <c r="G1395" s="13" t="s">
        <v>14874</v>
      </c>
      <c r="H1395" s="14">
        <v>40</v>
      </c>
      <c r="I1395" s="15" t="s">
        <v>32</v>
      </c>
      <c r="J1395" s="16">
        <v>126</v>
      </c>
      <c r="K1395" s="16">
        <v>21</v>
      </c>
      <c r="L1395" s="17" t="s">
        <v>104</v>
      </c>
      <c r="M1395" s="163" t="str">
        <f>IFERROR(GETPIVOTDATA("Tot. Bottles",'- Ordine Aggregato -'!$A$1,"sku anker",A1395),"")</f>
        <v/>
      </c>
      <c r="N1395" s="18" t="s">
        <v>42</v>
      </c>
      <c r="O1395" s="19" t="str">
        <f t="shared" si="21"/>
        <v>Order online</v>
      </c>
      <c r="P1395" s="97" t="s">
        <v>35</v>
      </c>
      <c r="Q1395" s="13" t="s">
        <v>15286</v>
      </c>
      <c r="R1395" t="s">
        <v>15287</v>
      </c>
      <c r="S1395" s="20">
        <v>0</v>
      </c>
      <c r="T1395" s="21" t="s">
        <v>38</v>
      </c>
    </row>
    <row r="1396" spans="1:20" x14ac:dyDescent="0.35">
      <c r="A1396" s="96" t="s">
        <v>4626</v>
      </c>
      <c r="B1396" s="96"/>
      <c r="C1396" s="96"/>
      <c r="D1396" s="13" t="s">
        <v>4627</v>
      </c>
      <c r="E1396" s="13">
        <v>6</v>
      </c>
      <c r="F1396" s="14">
        <v>0.7</v>
      </c>
      <c r="G1396" s="13" t="s">
        <v>14873</v>
      </c>
      <c r="H1396" s="14">
        <v>46</v>
      </c>
      <c r="I1396" s="15" t="s">
        <v>32</v>
      </c>
      <c r="J1396" s="16">
        <v>137.69999999999999</v>
      </c>
      <c r="K1396" s="16">
        <v>22.95</v>
      </c>
      <c r="L1396" s="17" t="s">
        <v>1787</v>
      </c>
      <c r="M1396" s="163" t="str">
        <f>IFERROR(GETPIVOTDATA("Tot. Bottles",'- Ordine Aggregato -'!$A$1,"sku anker",A1396),"")</f>
        <v/>
      </c>
      <c r="N1396" s="18" t="s">
        <v>42</v>
      </c>
      <c r="O1396" s="19" t="str">
        <f t="shared" si="21"/>
        <v>Order online</v>
      </c>
      <c r="P1396" s="97" t="s">
        <v>146</v>
      </c>
      <c r="Q1396" s="13" t="s">
        <v>4628</v>
      </c>
      <c r="R1396" t="s">
        <v>4629</v>
      </c>
      <c r="S1396" s="20">
        <v>0</v>
      </c>
      <c r="T1396" s="21" t="s">
        <v>38</v>
      </c>
    </row>
    <row r="1397" spans="1:20" x14ac:dyDescent="0.35">
      <c r="A1397" s="96" t="s">
        <v>14466</v>
      </c>
      <c r="D1397" s="13" t="s">
        <v>14467</v>
      </c>
      <c r="E1397" s="13">
        <v>12</v>
      </c>
      <c r="F1397" s="14">
        <v>0.7</v>
      </c>
      <c r="G1397" s="13" t="s">
        <v>46</v>
      </c>
      <c r="H1397" s="14">
        <v>40</v>
      </c>
      <c r="I1397" s="15" t="s">
        <v>32</v>
      </c>
      <c r="J1397" s="16">
        <v>306</v>
      </c>
      <c r="K1397" s="16">
        <v>25.5</v>
      </c>
      <c r="L1397" s="17" t="s">
        <v>368</v>
      </c>
      <c r="M1397" s="163" t="str">
        <f>IFERROR(GETPIVOTDATA("Tot. Bottles",'- Ordine Aggregato -'!$A$1,"sku anker",A1397),"")</f>
        <v/>
      </c>
      <c r="N1397" s="18" t="s">
        <v>42</v>
      </c>
      <c r="O1397" s="19" t="str">
        <f t="shared" si="21"/>
        <v>Order online</v>
      </c>
      <c r="P1397" s="97" t="s">
        <v>146</v>
      </c>
      <c r="Q1397" s="13" t="s">
        <v>15288</v>
      </c>
      <c r="R1397" t="s">
        <v>42</v>
      </c>
      <c r="S1397" s="20">
        <v>0</v>
      </c>
      <c r="T1397" s="21" t="s">
        <v>38</v>
      </c>
    </row>
    <row r="1398" spans="1:20" x14ac:dyDescent="0.35">
      <c r="A1398" s="13" t="s">
        <v>4630</v>
      </c>
      <c r="B1398" s="13"/>
      <c r="C1398" s="13"/>
      <c r="D1398" s="13" t="s">
        <v>4631</v>
      </c>
      <c r="E1398" s="13">
        <v>6</v>
      </c>
      <c r="F1398" s="14">
        <v>0.7</v>
      </c>
      <c r="G1398" s="13" t="s">
        <v>14873</v>
      </c>
      <c r="H1398" s="14">
        <v>40</v>
      </c>
      <c r="I1398" s="15" t="s">
        <v>32</v>
      </c>
      <c r="J1398" s="16">
        <v>74.099999999999994</v>
      </c>
      <c r="K1398" s="16">
        <v>12.35</v>
      </c>
      <c r="L1398" s="17" t="s">
        <v>88</v>
      </c>
      <c r="M1398" s="163" t="str">
        <f>IFERROR(GETPIVOTDATA("Tot. Bottles",'- Ordine Aggregato -'!$A$1,"sku anker",A1398),"")</f>
        <v/>
      </c>
      <c r="N1398" s="18" t="s">
        <v>67</v>
      </c>
      <c r="O1398" s="19" t="str">
        <f t="shared" si="21"/>
        <v>Order online</v>
      </c>
      <c r="P1398" s="97" t="s">
        <v>146</v>
      </c>
      <c r="Q1398" s="13" t="s">
        <v>4632</v>
      </c>
      <c r="R1398" t="s">
        <v>4633</v>
      </c>
      <c r="S1398" s="20">
        <v>12.35</v>
      </c>
      <c r="T1398" s="21" t="s">
        <v>38</v>
      </c>
    </row>
    <row r="1399" spans="1:20" x14ac:dyDescent="0.35">
      <c r="A1399" s="13" t="s">
        <v>4634</v>
      </c>
      <c r="B1399" s="13"/>
      <c r="C1399" s="13"/>
      <c r="D1399" s="13" t="s">
        <v>4631</v>
      </c>
      <c r="E1399" s="13">
        <v>12</v>
      </c>
      <c r="F1399" s="14">
        <v>1</v>
      </c>
      <c r="G1399" s="13" t="s">
        <v>14873</v>
      </c>
      <c r="H1399" s="14">
        <v>40</v>
      </c>
      <c r="I1399" s="15" t="s">
        <v>32</v>
      </c>
      <c r="J1399" s="16">
        <v>171</v>
      </c>
      <c r="K1399" s="16">
        <v>14.25</v>
      </c>
      <c r="L1399" s="17" t="s">
        <v>88</v>
      </c>
      <c r="M1399" s="163" t="str">
        <f>IFERROR(GETPIVOTDATA("Tot. Bottles",'- Ordine Aggregato -'!$A$1,"sku anker",A1399),"")</f>
        <v/>
      </c>
      <c r="N1399" s="18" t="s">
        <v>67</v>
      </c>
      <c r="O1399" s="19" t="str">
        <f t="shared" si="21"/>
        <v>Order online</v>
      </c>
      <c r="P1399" s="97" t="s">
        <v>146</v>
      </c>
      <c r="Q1399" s="13" t="s">
        <v>4635</v>
      </c>
      <c r="R1399" t="s">
        <v>4636</v>
      </c>
      <c r="S1399" s="20">
        <v>14.25</v>
      </c>
      <c r="T1399" s="21" t="s">
        <v>38</v>
      </c>
    </row>
    <row r="1400" spans="1:20" x14ac:dyDescent="0.35">
      <c r="A1400" s="96" t="s">
        <v>4637</v>
      </c>
      <c r="B1400" s="96"/>
      <c r="C1400" s="96"/>
      <c r="D1400" s="13" t="s">
        <v>4638</v>
      </c>
      <c r="E1400" s="13">
        <v>6</v>
      </c>
      <c r="F1400" s="14">
        <v>0.5</v>
      </c>
      <c r="G1400" s="13" t="s">
        <v>14874</v>
      </c>
      <c r="H1400" s="14">
        <v>43</v>
      </c>
      <c r="I1400" s="15" t="s">
        <v>32</v>
      </c>
      <c r="J1400" s="16">
        <v>105</v>
      </c>
      <c r="K1400" s="16">
        <v>17.5</v>
      </c>
      <c r="L1400" s="17" t="s">
        <v>368</v>
      </c>
      <c r="M1400" s="163" t="str">
        <f>IFERROR(GETPIVOTDATA("Tot. Bottles",'- Ordine Aggregato -'!$A$1,"sku anker",A1400),"")</f>
        <v/>
      </c>
      <c r="N1400" s="18" t="s">
        <v>42</v>
      </c>
      <c r="O1400" s="19" t="str">
        <f t="shared" si="21"/>
        <v>Order online</v>
      </c>
      <c r="P1400" s="97" t="s">
        <v>1232</v>
      </c>
      <c r="Q1400" s="13" t="s">
        <v>4639</v>
      </c>
      <c r="R1400" t="s">
        <v>4640</v>
      </c>
      <c r="S1400" s="20">
        <v>0</v>
      </c>
      <c r="T1400" s="21" t="s">
        <v>38</v>
      </c>
    </row>
    <row r="1401" spans="1:20" x14ac:dyDescent="0.35">
      <c r="A1401" s="96" t="s">
        <v>4641</v>
      </c>
      <c r="B1401" s="96"/>
      <c r="C1401" s="96"/>
      <c r="D1401" s="13" t="s">
        <v>4642</v>
      </c>
      <c r="E1401" s="13">
        <v>6</v>
      </c>
      <c r="F1401" s="14">
        <v>0.7</v>
      </c>
      <c r="G1401" s="13" t="s">
        <v>46</v>
      </c>
      <c r="H1401" s="14">
        <v>43</v>
      </c>
      <c r="I1401" s="15" t="s">
        <v>32</v>
      </c>
      <c r="J1401" s="16">
        <v>113.69999999999999</v>
      </c>
      <c r="K1401" s="16">
        <v>18.95</v>
      </c>
      <c r="L1401" s="17" t="s">
        <v>478</v>
      </c>
      <c r="M1401" s="163" t="str">
        <f>IFERROR(GETPIVOTDATA("Tot. Bottles",'- Ordine Aggregato -'!$A$1,"sku anker",A1401),"")</f>
        <v/>
      </c>
      <c r="N1401" s="18" t="s">
        <v>42</v>
      </c>
      <c r="O1401" s="19" t="str">
        <f t="shared" si="21"/>
        <v>Order online</v>
      </c>
      <c r="P1401" s="97" t="s">
        <v>1232</v>
      </c>
      <c r="Q1401" s="13" t="s">
        <v>4643</v>
      </c>
      <c r="R1401" t="s">
        <v>4644</v>
      </c>
      <c r="S1401" s="20">
        <v>0</v>
      </c>
      <c r="T1401" s="21" t="s">
        <v>38</v>
      </c>
    </row>
    <row r="1402" spans="1:20" x14ac:dyDescent="0.35">
      <c r="A1402" s="13" t="s">
        <v>4645</v>
      </c>
      <c r="B1402" s="13"/>
      <c r="C1402" s="13"/>
      <c r="D1402" s="13" t="s">
        <v>4646</v>
      </c>
      <c r="E1402" s="13">
        <v>6</v>
      </c>
      <c r="F1402" s="14">
        <v>0.7</v>
      </c>
      <c r="G1402" s="13" t="s">
        <v>46</v>
      </c>
      <c r="H1402" s="14">
        <v>43</v>
      </c>
      <c r="I1402" s="15" t="s">
        <v>32</v>
      </c>
      <c r="J1402" s="16">
        <v>109.19999999999999</v>
      </c>
      <c r="K1402" s="16">
        <v>18.2</v>
      </c>
      <c r="L1402" s="17" t="s">
        <v>368</v>
      </c>
      <c r="M1402" s="163" t="str">
        <f>IFERROR(GETPIVOTDATA("Tot. Bottles",'- Ordine Aggregato -'!$A$1,"sku anker",A1402),"")</f>
        <v/>
      </c>
      <c r="N1402" s="18" t="s">
        <v>42</v>
      </c>
      <c r="O1402" s="19" t="str">
        <f t="shared" si="21"/>
        <v>Order online</v>
      </c>
      <c r="P1402" s="97" t="s">
        <v>1232</v>
      </c>
      <c r="Q1402" s="13" t="s">
        <v>4647</v>
      </c>
      <c r="R1402" t="s">
        <v>4648</v>
      </c>
      <c r="S1402" s="20">
        <v>0</v>
      </c>
      <c r="T1402" s="21" t="s">
        <v>38</v>
      </c>
    </row>
    <row r="1403" spans="1:20" x14ac:dyDescent="0.35">
      <c r="A1403" s="96" t="s">
        <v>4649</v>
      </c>
      <c r="B1403" s="96"/>
      <c r="C1403" s="96"/>
      <c r="D1403" s="13" t="s">
        <v>4650</v>
      </c>
      <c r="E1403" s="13">
        <v>6</v>
      </c>
      <c r="F1403" s="14">
        <v>0.7</v>
      </c>
      <c r="G1403" s="13" t="s">
        <v>46</v>
      </c>
      <c r="H1403" s="14">
        <v>43</v>
      </c>
      <c r="I1403" s="15" t="s">
        <v>32</v>
      </c>
      <c r="J1403" s="16">
        <v>115.5</v>
      </c>
      <c r="K1403" s="16">
        <v>19.25</v>
      </c>
      <c r="L1403" s="17" t="s">
        <v>368</v>
      </c>
      <c r="M1403" s="163" t="str">
        <f>IFERROR(GETPIVOTDATA("Tot. Bottles",'- Ordine Aggregato -'!$A$1,"sku anker",A1403),"")</f>
        <v/>
      </c>
      <c r="N1403" s="18" t="s">
        <v>42</v>
      </c>
      <c r="O1403" s="19" t="str">
        <f t="shared" si="21"/>
        <v>Order online</v>
      </c>
      <c r="P1403" s="97" t="s">
        <v>1232</v>
      </c>
      <c r="Q1403" s="13" t="s">
        <v>4651</v>
      </c>
      <c r="R1403" t="s">
        <v>4652</v>
      </c>
      <c r="S1403" s="20">
        <v>0</v>
      </c>
      <c r="T1403" s="21" t="s">
        <v>38</v>
      </c>
    </row>
    <row r="1404" spans="1:20" x14ac:dyDescent="0.35">
      <c r="A1404" s="96" t="s">
        <v>4653</v>
      </c>
      <c r="D1404" s="13" t="s">
        <v>4654</v>
      </c>
      <c r="E1404" s="13">
        <v>6</v>
      </c>
      <c r="F1404" s="14">
        <v>0.7</v>
      </c>
      <c r="G1404" s="13" t="s">
        <v>46</v>
      </c>
      <c r="H1404" s="14">
        <v>43</v>
      </c>
      <c r="I1404" s="15" t="s">
        <v>32</v>
      </c>
      <c r="J1404" s="16">
        <v>109.19999999999999</v>
      </c>
      <c r="K1404" s="16">
        <v>18.2</v>
      </c>
      <c r="L1404" s="17" t="s">
        <v>368</v>
      </c>
      <c r="M1404" s="163" t="str">
        <f>IFERROR(GETPIVOTDATA("Tot. Bottles",'- Ordine Aggregato -'!$A$1,"sku anker",A1404),"")</f>
        <v/>
      </c>
      <c r="N1404" s="18" t="s">
        <v>42</v>
      </c>
      <c r="O1404" s="19" t="str">
        <f t="shared" si="21"/>
        <v>Order online</v>
      </c>
      <c r="P1404" s="97" t="s">
        <v>1232</v>
      </c>
      <c r="Q1404" s="13" t="s">
        <v>4655</v>
      </c>
      <c r="R1404" t="s">
        <v>4656</v>
      </c>
      <c r="S1404" s="20">
        <v>0</v>
      </c>
      <c r="T1404" s="21" t="s">
        <v>38</v>
      </c>
    </row>
    <row r="1405" spans="1:20" x14ac:dyDescent="0.35">
      <c r="A1405" s="96" t="s">
        <v>4657</v>
      </c>
      <c r="D1405" s="13" t="s">
        <v>4658</v>
      </c>
      <c r="E1405" s="13">
        <v>6</v>
      </c>
      <c r="F1405" s="14">
        <v>0.7</v>
      </c>
      <c r="G1405" s="13" t="s">
        <v>14874</v>
      </c>
      <c r="H1405" s="14">
        <v>43</v>
      </c>
      <c r="I1405" s="15" t="s">
        <v>32</v>
      </c>
      <c r="J1405" s="16">
        <v>95.1</v>
      </c>
      <c r="K1405" s="16">
        <v>15.85</v>
      </c>
      <c r="L1405" s="17" t="s">
        <v>368</v>
      </c>
      <c r="M1405" s="163" t="str">
        <f>IFERROR(GETPIVOTDATA("Tot. Bottles",'- Ordine Aggregato -'!$A$1,"sku anker",A1405),"")</f>
        <v/>
      </c>
      <c r="N1405" s="18" t="s">
        <v>67</v>
      </c>
      <c r="O1405" s="19" t="str">
        <f t="shared" si="21"/>
        <v>Order online</v>
      </c>
      <c r="P1405" s="97" t="s">
        <v>1232</v>
      </c>
      <c r="Q1405" s="13" t="s">
        <v>4659</v>
      </c>
      <c r="R1405" t="s">
        <v>4660</v>
      </c>
      <c r="S1405" s="20">
        <v>15.85</v>
      </c>
      <c r="T1405" s="21" t="s">
        <v>38</v>
      </c>
    </row>
    <row r="1406" spans="1:20" x14ac:dyDescent="0.35">
      <c r="A1406" s="13" t="s">
        <v>4661</v>
      </c>
      <c r="B1406" s="13"/>
      <c r="C1406" s="13"/>
      <c r="D1406" s="13" t="s">
        <v>4662</v>
      </c>
      <c r="E1406" s="13">
        <v>6</v>
      </c>
      <c r="F1406" s="14">
        <v>0.7</v>
      </c>
      <c r="G1406" s="13" t="s">
        <v>46</v>
      </c>
      <c r="H1406" s="14">
        <v>43</v>
      </c>
      <c r="I1406" s="15" t="s">
        <v>32</v>
      </c>
      <c r="J1406" s="16">
        <v>109.19999999999999</v>
      </c>
      <c r="K1406" s="16">
        <v>18.2</v>
      </c>
      <c r="L1406" s="17" t="s">
        <v>368</v>
      </c>
      <c r="M1406" s="163" t="str">
        <f>IFERROR(GETPIVOTDATA("Tot. Bottles",'- Ordine Aggregato -'!$A$1,"sku anker",A1406),"")</f>
        <v/>
      </c>
      <c r="N1406" s="18" t="s">
        <v>42</v>
      </c>
      <c r="O1406" s="19" t="str">
        <f t="shared" si="21"/>
        <v>Order online</v>
      </c>
      <c r="P1406" s="97" t="s">
        <v>1232</v>
      </c>
      <c r="Q1406" s="13" t="s">
        <v>4663</v>
      </c>
      <c r="R1406" t="s">
        <v>4664</v>
      </c>
      <c r="S1406" s="20">
        <v>0</v>
      </c>
      <c r="T1406" s="21" t="s">
        <v>38</v>
      </c>
    </row>
    <row r="1407" spans="1:20" x14ac:dyDescent="0.35">
      <c r="A1407" s="96" t="s">
        <v>4665</v>
      </c>
      <c r="B1407" s="96"/>
      <c r="C1407" s="96"/>
      <c r="D1407" s="13" t="s">
        <v>4666</v>
      </c>
      <c r="E1407" s="13">
        <v>6</v>
      </c>
      <c r="F1407" s="14">
        <v>0.7</v>
      </c>
      <c r="G1407" s="13" t="s">
        <v>14874</v>
      </c>
      <c r="H1407" s="14">
        <v>43</v>
      </c>
      <c r="I1407" s="15" t="s">
        <v>32</v>
      </c>
      <c r="J1407" s="16">
        <v>81</v>
      </c>
      <c r="K1407" s="16">
        <v>13.5</v>
      </c>
      <c r="L1407" s="17" t="s">
        <v>73</v>
      </c>
      <c r="M1407" s="163" t="str">
        <f>IFERROR(GETPIVOTDATA("Tot. Bottles",'- Ordine Aggregato -'!$A$1,"sku anker",A1407),"")</f>
        <v/>
      </c>
      <c r="N1407" s="18" t="s">
        <v>42</v>
      </c>
      <c r="O1407" s="19" t="str">
        <f t="shared" si="21"/>
        <v>Order online</v>
      </c>
      <c r="P1407" s="97" t="s">
        <v>146</v>
      </c>
      <c r="Q1407" s="13" t="s">
        <v>4667</v>
      </c>
      <c r="R1407" t="s">
        <v>4668</v>
      </c>
      <c r="S1407" s="20">
        <v>0</v>
      </c>
      <c r="T1407" s="21" t="s">
        <v>38</v>
      </c>
    </row>
    <row r="1408" spans="1:20" x14ac:dyDescent="0.35">
      <c r="A1408" s="13" t="s">
        <v>4669</v>
      </c>
      <c r="B1408" s="13"/>
      <c r="C1408" s="13"/>
      <c r="D1408" s="13" t="s">
        <v>4670</v>
      </c>
      <c r="E1408" s="13">
        <v>6</v>
      </c>
      <c r="F1408" s="14">
        <v>0.7</v>
      </c>
      <c r="G1408" s="13" t="s">
        <v>14874</v>
      </c>
      <c r="H1408" s="14">
        <v>43</v>
      </c>
      <c r="I1408" s="15" t="s">
        <v>32</v>
      </c>
      <c r="J1408" s="16">
        <v>153</v>
      </c>
      <c r="K1408" s="16">
        <v>25.5</v>
      </c>
      <c r="L1408" s="17" t="s">
        <v>4671</v>
      </c>
      <c r="M1408" s="163" t="str">
        <f>IFERROR(GETPIVOTDATA("Tot. Bottles",'- Ordine Aggregato -'!$A$1,"sku anker",A1408),"")</f>
        <v/>
      </c>
      <c r="N1408" s="18" t="s">
        <v>42</v>
      </c>
      <c r="O1408" s="19" t="str">
        <f t="shared" si="21"/>
        <v>Order online</v>
      </c>
      <c r="P1408" s="97" t="s">
        <v>1232</v>
      </c>
      <c r="Q1408" s="13" t="s">
        <v>4672</v>
      </c>
      <c r="R1408" t="s">
        <v>4673</v>
      </c>
      <c r="S1408" s="20">
        <v>0</v>
      </c>
      <c r="T1408" s="21" t="s">
        <v>38</v>
      </c>
    </row>
    <row r="1409" spans="1:20" x14ac:dyDescent="0.35">
      <c r="A1409" s="96" t="s">
        <v>4674</v>
      </c>
      <c r="D1409" s="13" t="s">
        <v>4675</v>
      </c>
      <c r="E1409" s="13">
        <v>6</v>
      </c>
      <c r="F1409" s="14">
        <v>0.5</v>
      </c>
      <c r="G1409" s="13" t="s">
        <v>31</v>
      </c>
      <c r="H1409" s="14">
        <v>32</v>
      </c>
      <c r="I1409" s="15" t="s">
        <v>32</v>
      </c>
      <c r="J1409" s="16">
        <v>78</v>
      </c>
      <c r="K1409" s="16">
        <v>13</v>
      </c>
      <c r="L1409" s="17" t="s">
        <v>589</v>
      </c>
      <c r="M1409" s="163" t="str">
        <f>IFERROR(GETPIVOTDATA("Tot. Bottles",'- Ordine Aggregato -'!$A$1,"sku anker",A1409),"")</f>
        <v/>
      </c>
      <c r="N1409" s="18" t="s">
        <v>42</v>
      </c>
      <c r="O1409" s="19" t="str">
        <f t="shared" si="21"/>
        <v>Order online</v>
      </c>
      <c r="P1409" s="97" t="s">
        <v>68</v>
      </c>
      <c r="Q1409" s="13" t="s">
        <v>4676</v>
      </c>
      <c r="R1409" t="s">
        <v>42</v>
      </c>
      <c r="S1409" s="20">
        <v>0</v>
      </c>
      <c r="T1409" s="21" t="s">
        <v>38</v>
      </c>
    </row>
    <row r="1410" spans="1:20" x14ac:dyDescent="0.35">
      <c r="A1410" s="96" t="s">
        <v>4677</v>
      </c>
      <c r="D1410" s="13" t="s">
        <v>4678</v>
      </c>
      <c r="E1410" s="13">
        <v>6</v>
      </c>
      <c r="F1410" s="14">
        <v>0.5</v>
      </c>
      <c r="G1410" s="13" t="s">
        <v>14874</v>
      </c>
      <c r="H1410" s="14">
        <v>32</v>
      </c>
      <c r="I1410" s="15" t="s">
        <v>32</v>
      </c>
      <c r="J1410" s="16">
        <v>75</v>
      </c>
      <c r="K1410" s="16">
        <v>12.5</v>
      </c>
      <c r="L1410" s="17" t="s">
        <v>502</v>
      </c>
      <c r="M1410" s="163" t="str">
        <f>IFERROR(GETPIVOTDATA("Tot. Bottles",'- Ordine Aggregato -'!$A$1,"sku anker",A1410),"")</f>
        <v/>
      </c>
      <c r="N1410" s="18" t="s">
        <v>42</v>
      </c>
      <c r="O1410" s="19" t="str">
        <f t="shared" si="21"/>
        <v>Order online</v>
      </c>
      <c r="P1410" s="97" t="s">
        <v>68</v>
      </c>
      <c r="Q1410" s="13" t="s">
        <v>4679</v>
      </c>
      <c r="R1410" t="s">
        <v>42</v>
      </c>
      <c r="S1410" s="20">
        <v>0</v>
      </c>
      <c r="T1410" s="21" t="s">
        <v>38</v>
      </c>
    </row>
    <row r="1411" spans="1:20" x14ac:dyDescent="0.35">
      <c r="A1411" s="96" t="s">
        <v>4680</v>
      </c>
      <c r="B1411" s="96"/>
      <c r="C1411" s="96"/>
      <c r="D1411" s="13" t="s">
        <v>4681</v>
      </c>
      <c r="E1411" s="13">
        <v>6</v>
      </c>
      <c r="F1411" s="14">
        <v>0.7</v>
      </c>
      <c r="G1411" s="13" t="s">
        <v>14874</v>
      </c>
      <c r="H1411" s="14">
        <v>34</v>
      </c>
      <c r="I1411" s="15" t="s">
        <v>32</v>
      </c>
      <c r="J1411" s="16">
        <v>43.8</v>
      </c>
      <c r="K1411" s="16">
        <v>7.3</v>
      </c>
      <c r="L1411" s="17" t="s">
        <v>399</v>
      </c>
      <c r="M1411" s="163" t="str">
        <f>IFERROR(GETPIVOTDATA("Tot. Bottles",'- Ordine Aggregato -'!$A$1,"sku anker",A1411),"")</f>
        <v/>
      </c>
      <c r="N1411" s="18" t="s">
        <v>34</v>
      </c>
      <c r="O1411" s="19" t="str">
        <f t="shared" si="21"/>
        <v>Order online</v>
      </c>
      <c r="P1411" s="97" t="s">
        <v>68</v>
      </c>
      <c r="Q1411" s="13" t="s">
        <v>4682</v>
      </c>
      <c r="R1411" t="s">
        <v>4683</v>
      </c>
      <c r="S1411" s="20">
        <v>0</v>
      </c>
      <c r="T1411" s="21" t="s">
        <v>38</v>
      </c>
    </row>
    <row r="1412" spans="1:20" x14ac:dyDescent="0.35">
      <c r="A1412" s="96" t="s">
        <v>4684</v>
      </c>
      <c r="B1412" s="96"/>
      <c r="C1412" s="96"/>
      <c r="D1412" s="13" t="s">
        <v>4685</v>
      </c>
      <c r="E1412" s="13">
        <v>6</v>
      </c>
      <c r="F1412" s="14">
        <v>0.75</v>
      </c>
      <c r="G1412" s="13" t="s">
        <v>31</v>
      </c>
      <c r="H1412" s="14">
        <v>14.8</v>
      </c>
      <c r="I1412" s="15" t="s">
        <v>32</v>
      </c>
      <c r="J1412" s="16">
        <v>26.099999999999998</v>
      </c>
      <c r="K1412" s="16">
        <v>4.3499999999999996</v>
      </c>
      <c r="L1412" s="17" t="s">
        <v>713</v>
      </c>
      <c r="M1412" s="163" t="str">
        <f>IFERROR(GETPIVOTDATA("Tot. Bottles",'- Ordine Aggregato -'!$A$1,"sku anker",A1412),"")</f>
        <v/>
      </c>
      <c r="N1412" s="18" t="s">
        <v>42</v>
      </c>
      <c r="O1412" s="19" t="str">
        <f t="shared" si="21"/>
        <v>Order online</v>
      </c>
      <c r="P1412" s="97" t="s">
        <v>225</v>
      </c>
      <c r="Q1412" s="13" t="s">
        <v>4686</v>
      </c>
      <c r="R1412" t="s">
        <v>4687</v>
      </c>
      <c r="S1412" s="20">
        <v>0</v>
      </c>
      <c r="T1412" s="21" t="s">
        <v>38</v>
      </c>
    </row>
    <row r="1413" spans="1:20" x14ac:dyDescent="0.35">
      <c r="A1413" s="96" t="s">
        <v>4688</v>
      </c>
      <c r="D1413" s="13" t="s">
        <v>4689</v>
      </c>
      <c r="E1413" s="13">
        <v>12</v>
      </c>
      <c r="F1413" s="14">
        <v>0.5</v>
      </c>
      <c r="G1413" s="13" t="s">
        <v>31</v>
      </c>
      <c r="H1413" s="14">
        <v>35</v>
      </c>
      <c r="I1413" s="15" t="s">
        <v>32</v>
      </c>
      <c r="J1413" s="16">
        <v>36</v>
      </c>
      <c r="K1413" s="16">
        <v>3</v>
      </c>
      <c r="L1413" s="17" t="s">
        <v>695</v>
      </c>
      <c r="M1413" s="163" t="str">
        <f>IFERROR(GETPIVOTDATA("Tot. Bottles",'- Ordine Aggregato -'!$A$1,"sku anker",A1413),"")</f>
        <v/>
      </c>
      <c r="N1413" s="18" t="s">
        <v>42</v>
      </c>
      <c r="O1413" s="19" t="str">
        <f t="shared" si="21"/>
        <v>Order online</v>
      </c>
      <c r="P1413" s="97" t="s">
        <v>68</v>
      </c>
      <c r="Q1413" s="13" t="s">
        <v>4690</v>
      </c>
      <c r="R1413" t="s">
        <v>4691</v>
      </c>
      <c r="S1413" s="20">
        <v>0</v>
      </c>
      <c r="T1413" s="21" t="s">
        <v>38</v>
      </c>
    </row>
    <row r="1414" spans="1:20" x14ac:dyDescent="0.35">
      <c r="A1414" s="13" t="s">
        <v>4692</v>
      </c>
      <c r="B1414" s="13"/>
      <c r="C1414" s="13"/>
      <c r="D1414" s="13" t="s">
        <v>4689</v>
      </c>
      <c r="E1414" s="13">
        <v>6</v>
      </c>
      <c r="F1414" s="14">
        <v>1</v>
      </c>
      <c r="G1414" s="13" t="s">
        <v>14873</v>
      </c>
      <c r="H1414" s="14">
        <v>35</v>
      </c>
      <c r="I1414" s="15" t="s">
        <v>32</v>
      </c>
      <c r="J1414" s="16">
        <v>24.900000000000002</v>
      </c>
      <c r="K1414" s="16">
        <v>4.1500000000000004</v>
      </c>
      <c r="L1414" s="17" t="s">
        <v>695</v>
      </c>
      <c r="M1414" s="163" t="str">
        <f>IFERROR(GETPIVOTDATA("Tot. Bottles",'- Ordine Aggregato -'!$A$1,"sku anker",A1414),"")</f>
        <v/>
      </c>
      <c r="N1414" s="18" t="s">
        <v>42</v>
      </c>
      <c r="O1414" s="19" t="str">
        <f t="shared" si="21"/>
        <v>Order online</v>
      </c>
      <c r="P1414" s="97" t="s">
        <v>68</v>
      </c>
      <c r="Q1414" s="13" t="s">
        <v>4693</v>
      </c>
      <c r="R1414" t="s">
        <v>4694</v>
      </c>
      <c r="S1414" s="20">
        <v>0</v>
      </c>
      <c r="T1414" s="21" t="s">
        <v>38</v>
      </c>
    </row>
    <row r="1415" spans="1:20" x14ac:dyDescent="0.35">
      <c r="A1415" s="96" t="s">
        <v>4695</v>
      </c>
      <c r="B1415" s="96"/>
      <c r="C1415" s="96"/>
      <c r="D1415" s="13" t="s">
        <v>4696</v>
      </c>
      <c r="E1415" s="13">
        <v>6</v>
      </c>
      <c r="F1415" s="14">
        <v>0.7</v>
      </c>
      <c r="G1415" s="13" t="s">
        <v>14874</v>
      </c>
      <c r="H1415" s="14">
        <v>40</v>
      </c>
      <c r="I1415" s="15" t="s">
        <v>32</v>
      </c>
      <c r="J1415" s="16">
        <v>144</v>
      </c>
      <c r="K1415" s="16">
        <v>24</v>
      </c>
      <c r="L1415" s="17" t="s">
        <v>448</v>
      </c>
      <c r="M1415" s="163" t="str">
        <f>IFERROR(GETPIVOTDATA("Tot. Bottles",'- Ordine Aggregato -'!$A$1,"sku anker",A1415),"")</f>
        <v/>
      </c>
      <c r="N1415" s="18" t="s">
        <v>67</v>
      </c>
      <c r="O1415" s="19" t="str">
        <f t="shared" si="21"/>
        <v>Order online</v>
      </c>
      <c r="P1415" s="97" t="s">
        <v>1232</v>
      </c>
      <c r="Q1415" s="13" t="s">
        <v>4697</v>
      </c>
      <c r="R1415" t="s">
        <v>4698</v>
      </c>
      <c r="S1415" s="20">
        <v>24</v>
      </c>
      <c r="T1415" s="21" t="s">
        <v>38</v>
      </c>
    </row>
    <row r="1416" spans="1:20" x14ac:dyDescent="0.35">
      <c r="A1416" s="13" t="s">
        <v>14270</v>
      </c>
      <c r="B1416" s="13"/>
      <c r="C1416" s="13"/>
      <c r="D1416" s="13" t="s">
        <v>14271</v>
      </c>
      <c r="E1416" s="13">
        <v>6</v>
      </c>
      <c r="F1416" s="14">
        <v>0.7</v>
      </c>
      <c r="G1416" s="13" t="s">
        <v>14874</v>
      </c>
      <c r="H1416" s="14">
        <v>40</v>
      </c>
      <c r="I1416" s="15" t="s">
        <v>32</v>
      </c>
      <c r="J1416" s="16">
        <v>70.5</v>
      </c>
      <c r="K1416" s="16">
        <v>11.75</v>
      </c>
      <c r="L1416" s="17" t="s">
        <v>104</v>
      </c>
      <c r="M1416" s="163" t="str">
        <f>IFERROR(GETPIVOTDATA("Tot. Bottles",'- Ordine Aggregato -'!$A$1,"sku anker",A1416),"")</f>
        <v/>
      </c>
      <c r="N1416" s="18" t="s">
        <v>42</v>
      </c>
      <c r="O1416" s="19" t="str">
        <f t="shared" si="21"/>
        <v>Order online</v>
      </c>
      <c r="P1416" s="97" t="s">
        <v>773</v>
      </c>
      <c r="Q1416" s="13" t="s">
        <v>12804</v>
      </c>
      <c r="R1416" t="s">
        <v>12805</v>
      </c>
      <c r="S1416" s="20">
        <v>0</v>
      </c>
      <c r="T1416" s="21" t="s">
        <v>38</v>
      </c>
    </row>
    <row r="1417" spans="1:20" x14ac:dyDescent="0.35">
      <c r="A1417" s="13" t="s">
        <v>4699</v>
      </c>
      <c r="B1417" s="13"/>
      <c r="C1417" s="13"/>
      <c r="D1417" s="13" t="s">
        <v>4700</v>
      </c>
      <c r="E1417" s="13">
        <v>6</v>
      </c>
      <c r="F1417" s="14">
        <v>0.7</v>
      </c>
      <c r="G1417" s="13" t="s">
        <v>31</v>
      </c>
      <c r="H1417" s="14">
        <v>17</v>
      </c>
      <c r="I1417" s="15" t="s">
        <v>32</v>
      </c>
      <c r="J1417" s="16">
        <v>37.5</v>
      </c>
      <c r="K1417" s="16">
        <v>6.25</v>
      </c>
      <c r="L1417" s="17" t="s">
        <v>399</v>
      </c>
      <c r="M1417" s="163" t="str">
        <f>IFERROR(GETPIVOTDATA("Tot. Bottles",'- Ordine Aggregato -'!$A$1,"sku anker",A1417),"")</f>
        <v/>
      </c>
      <c r="N1417" s="18" t="s">
        <v>42</v>
      </c>
      <c r="O1417" s="19" t="str">
        <f t="shared" si="21"/>
        <v>Order online</v>
      </c>
      <c r="P1417" s="97" t="s">
        <v>68</v>
      </c>
      <c r="Q1417" s="13" t="s">
        <v>4701</v>
      </c>
      <c r="R1417" t="s">
        <v>4702</v>
      </c>
      <c r="S1417" s="20">
        <v>0</v>
      </c>
      <c r="T1417" s="21" t="s">
        <v>38</v>
      </c>
    </row>
    <row r="1418" spans="1:20" x14ac:dyDescent="0.35">
      <c r="A1418" s="96" t="s">
        <v>4703</v>
      </c>
      <c r="B1418" s="96"/>
      <c r="C1418" s="96"/>
      <c r="D1418" s="13" t="s">
        <v>4704</v>
      </c>
      <c r="E1418" s="13">
        <v>6</v>
      </c>
      <c r="F1418" s="14">
        <v>0.7</v>
      </c>
      <c r="G1418" s="13" t="s">
        <v>31</v>
      </c>
      <c r="H1418" s="14">
        <v>20</v>
      </c>
      <c r="I1418" s="15" t="s">
        <v>32</v>
      </c>
      <c r="J1418" s="16">
        <v>41.7</v>
      </c>
      <c r="K1418" s="16">
        <v>6.95</v>
      </c>
      <c r="L1418" s="17" t="s">
        <v>399</v>
      </c>
      <c r="M1418" s="163" t="str">
        <f>IFERROR(GETPIVOTDATA("Tot. Bottles",'- Ordine Aggregato -'!$A$1,"sku anker",A1418),"")</f>
        <v/>
      </c>
      <c r="N1418" s="18" t="s">
        <v>42</v>
      </c>
      <c r="O1418" s="19" t="str">
        <f t="shared" si="21"/>
        <v>Order online</v>
      </c>
      <c r="P1418" s="97" t="s">
        <v>146</v>
      </c>
      <c r="Q1418" s="13" t="s">
        <v>4705</v>
      </c>
      <c r="R1418" t="s">
        <v>4706</v>
      </c>
      <c r="S1418" s="20">
        <v>0</v>
      </c>
      <c r="T1418" s="21" t="s">
        <v>38</v>
      </c>
    </row>
    <row r="1419" spans="1:20" x14ac:dyDescent="0.35">
      <c r="A1419" s="96" t="s">
        <v>4707</v>
      </c>
      <c r="D1419" s="13" t="s">
        <v>4708</v>
      </c>
      <c r="E1419" s="13">
        <v>1</v>
      </c>
      <c r="F1419" s="14">
        <v>3.8</v>
      </c>
      <c r="G1419" s="13" t="s">
        <v>46</v>
      </c>
      <c r="H1419" s="14">
        <v>44.36</v>
      </c>
      <c r="I1419" s="15" t="s">
        <v>32</v>
      </c>
      <c r="J1419" s="16">
        <v>86.5</v>
      </c>
      <c r="K1419" s="16">
        <v>86.5</v>
      </c>
      <c r="L1419" s="17" t="s">
        <v>368</v>
      </c>
      <c r="M1419" s="163" t="str">
        <f>IFERROR(GETPIVOTDATA("Tot. Bottles",'- Ordine Aggregato -'!$A$1,"sku anker",A1419),"")</f>
        <v/>
      </c>
      <c r="N1419" s="18" t="s">
        <v>42</v>
      </c>
      <c r="O1419" s="19" t="str">
        <f t="shared" si="21"/>
        <v>Order online</v>
      </c>
      <c r="P1419" s="97" t="s">
        <v>68</v>
      </c>
      <c r="Q1419" s="13" t="s">
        <v>4709</v>
      </c>
      <c r="R1419" t="s">
        <v>42</v>
      </c>
      <c r="S1419" s="20">
        <v>0</v>
      </c>
      <c r="T1419" s="21" t="s">
        <v>38</v>
      </c>
    </row>
    <row r="1420" spans="1:20" x14ac:dyDescent="0.35">
      <c r="A1420" s="96" t="s">
        <v>4710</v>
      </c>
      <c r="D1420" s="13" t="s">
        <v>4711</v>
      </c>
      <c r="E1420" s="13">
        <v>6</v>
      </c>
      <c r="F1420" s="14">
        <v>0.7</v>
      </c>
      <c r="G1420" s="13" t="s">
        <v>31</v>
      </c>
      <c r="H1420" s="14">
        <v>45</v>
      </c>
      <c r="I1420" s="15" t="s">
        <v>32</v>
      </c>
      <c r="J1420" s="16">
        <v>27.299999999999997</v>
      </c>
      <c r="K1420" s="16">
        <v>4.55</v>
      </c>
      <c r="L1420" s="17" t="s">
        <v>4712</v>
      </c>
      <c r="M1420" s="163" t="str">
        <f>IFERROR(GETPIVOTDATA("Tot. Bottles",'- Ordine Aggregato -'!$A$1,"sku anker",A1420),"")</f>
        <v/>
      </c>
      <c r="N1420" s="18" t="s">
        <v>34</v>
      </c>
      <c r="O1420" s="19" t="str">
        <f t="shared" si="21"/>
        <v>Order online</v>
      </c>
      <c r="P1420" s="97" t="s">
        <v>225</v>
      </c>
      <c r="Q1420" s="13" t="s">
        <v>4713</v>
      </c>
      <c r="R1420" t="s">
        <v>4714</v>
      </c>
      <c r="S1420" s="20">
        <v>0</v>
      </c>
      <c r="T1420" s="21" t="s">
        <v>38</v>
      </c>
    </row>
    <row r="1421" spans="1:20" x14ac:dyDescent="0.35">
      <c r="A1421" s="96" t="s">
        <v>4715</v>
      </c>
      <c r="B1421" s="96"/>
      <c r="C1421" s="96"/>
      <c r="D1421" s="13" t="s">
        <v>4716</v>
      </c>
      <c r="E1421" s="13">
        <v>6</v>
      </c>
      <c r="F1421" s="14">
        <v>1</v>
      </c>
      <c r="G1421" s="13" t="s">
        <v>46</v>
      </c>
      <c r="H1421" s="14">
        <v>37.5</v>
      </c>
      <c r="I1421" s="15" t="s">
        <v>32</v>
      </c>
      <c r="J1421" s="16">
        <v>11.7</v>
      </c>
      <c r="K1421" s="16">
        <v>1.95</v>
      </c>
      <c r="L1421" s="17" t="s">
        <v>73</v>
      </c>
      <c r="M1421" s="163" t="str">
        <f>IFERROR(GETPIVOTDATA("Tot. Bottles",'- Ordine Aggregato -'!$A$1,"sku anker",A1421),"")</f>
        <v/>
      </c>
      <c r="N1421" s="18" t="s">
        <v>42</v>
      </c>
      <c r="O1421" s="19" t="str">
        <f t="shared" ref="O1421:O1484" si="22">HYPERLINK("https://www.ankeramsterdamspirits.nl/en/products/"&amp;A1421,"Order online")</f>
        <v>Order online</v>
      </c>
      <c r="P1421" s="97" t="s">
        <v>220</v>
      </c>
      <c r="Q1421" s="13" t="s">
        <v>4717</v>
      </c>
      <c r="R1421" t="s">
        <v>4718</v>
      </c>
      <c r="S1421" s="20">
        <v>0</v>
      </c>
      <c r="T1421" s="21" t="s">
        <v>38</v>
      </c>
    </row>
    <row r="1422" spans="1:20" x14ac:dyDescent="0.35">
      <c r="A1422" s="13" t="s">
        <v>4719</v>
      </c>
      <c r="B1422" s="13"/>
      <c r="C1422" s="13"/>
      <c r="D1422" s="13" t="s">
        <v>14681</v>
      </c>
      <c r="E1422" s="13">
        <v>6</v>
      </c>
      <c r="F1422" s="14">
        <v>0.7</v>
      </c>
      <c r="G1422" s="13" t="s">
        <v>14873</v>
      </c>
      <c r="H1422" s="14">
        <v>45</v>
      </c>
      <c r="I1422" s="15" t="s">
        <v>32</v>
      </c>
      <c r="J1422" s="16">
        <v>138.60000000000002</v>
      </c>
      <c r="K1422" s="16">
        <v>23.1</v>
      </c>
      <c r="L1422" s="17" t="s">
        <v>657</v>
      </c>
      <c r="M1422" s="163" t="str">
        <f>IFERROR(GETPIVOTDATA("Tot. Bottles",'- Ordine Aggregato -'!$A$1,"sku anker",A1422),"")</f>
        <v/>
      </c>
      <c r="N1422" s="18" t="s">
        <v>42</v>
      </c>
      <c r="O1422" s="19" t="str">
        <f t="shared" si="22"/>
        <v>Order online</v>
      </c>
      <c r="P1422" s="97" t="s">
        <v>385</v>
      </c>
      <c r="Q1422" s="13" t="s">
        <v>4720</v>
      </c>
      <c r="R1422" t="s">
        <v>15289</v>
      </c>
      <c r="S1422" s="20">
        <v>0</v>
      </c>
      <c r="T1422" s="21" t="s">
        <v>38</v>
      </c>
    </row>
    <row r="1423" spans="1:20" x14ac:dyDescent="0.35">
      <c r="A1423" s="13" t="s">
        <v>14558</v>
      </c>
      <c r="B1423" s="13"/>
      <c r="C1423" s="13"/>
      <c r="D1423" s="13" t="s">
        <v>14559</v>
      </c>
      <c r="E1423" s="13">
        <v>6</v>
      </c>
      <c r="F1423" s="14">
        <v>0.75</v>
      </c>
      <c r="G1423" s="13" t="s">
        <v>46</v>
      </c>
      <c r="H1423" s="14">
        <v>45</v>
      </c>
      <c r="I1423" s="15" t="s">
        <v>32</v>
      </c>
      <c r="J1423" s="16">
        <v>129</v>
      </c>
      <c r="K1423" s="16">
        <v>21.5</v>
      </c>
      <c r="L1423" s="17" t="s">
        <v>657</v>
      </c>
      <c r="M1423" s="163" t="str">
        <f>IFERROR(GETPIVOTDATA("Tot. Bottles",'- Ordine Aggregato -'!$A$1,"sku anker",A1423),"")</f>
        <v/>
      </c>
      <c r="N1423" s="18" t="s">
        <v>42</v>
      </c>
      <c r="O1423" s="19" t="str">
        <f t="shared" si="22"/>
        <v>Order online</v>
      </c>
      <c r="P1423" s="97" t="s">
        <v>385</v>
      </c>
      <c r="Q1423" s="13" t="s">
        <v>15290</v>
      </c>
      <c r="R1423" t="s">
        <v>42</v>
      </c>
      <c r="S1423" s="20">
        <v>0</v>
      </c>
      <c r="T1423" s="21" t="s">
        <v>38</v>
      </c>
    </row>
    <row r="1424" spans="1:20" x14ac:dyDescent="0.35">
      <c r="A1424" s="13" t="s">
        <v>4721</v>
      </c>
      <c r="B1424" s="13"/>
      <c r="C1424" s="13"/>
      <c r="D1424" s="13" t="s">
        <v>4722</v>
      </c>
      <c r="E1424" s="13">
        <v>6</v>
      </c>
      <c r="F1424" s="14">
        <v>1</v>
      </c>
      <c r="G1424" s="13" t="s">
        <v>14873</v>
      </c>
      <c r="H1424" s="14">
        <v>37.5</v>
      </c>
      <c r="I1424" s="15" t="s">
        <v>32</v>
      </c>
      <c r="J1424" s="16">
        <v>11.7</v>
      </c>
      <c r="K1424" s="16">
        <v>1.95</v>
      </c>
      <c r="L1424" s="17" t="s">
        <v>368</v>
      </c>
      <c r="M1424" s="163" t="str">
        <f>IFERROR(GETPIVOTDATA("Tot. Bottles",'- Ordine Aggregato -'!$A$1,"sku anker",A1424),"")</f>
        <v/>
      </c>
      <c r="N1424" s="18" t="s">
        <v>34</v>
      </c>
      <c r="O1424" s="19" t="str">
        <f t="shared" si="22"/>
        <v>Order online</v>
      </c>
      <c r="P1424" s="97" t="s">
        <v>220</v>
      </c>
      <c r="Q1424" s="13" t="s">
        <v>4723</v>
      </c>
      <c r="R1424" t="s">
        <v>4724</v>
      </c>
      <c r="S1424" s="20">
        <v>0</v>
      </c>
      <c r="T1424" s="21" t="s">
        <v>38</v>
      </c>
    </row>
    <row r="1425" spans="1:20" x14ac:dyDescent="0.35">
      <c r="A1425" s="13" t="s">
        <v>4725</v>
      </c>
      <c r="B1425" s="13"/>
      <c r="C1425" s="13"/>
      <c r="D1425" s="13" t="s">
        <v>4726</v>
      </c>
      <c r="E1425" s="13">
        <v>6</v>
      </c>
      <c r="F1425" s="14">
        <v>0.7</v>
      </c>
      <c r="G1425" s="13" t="s">
        <v>46</v>
      </c>
      <c r="H1425" s="14">
        <v>40</v>
      </c>
      <c r="I1425" s="15" t="s">
        <v>32</v>
      </c>
      <c r="J1425" s="16">
        <v>69</v>
      </c>
      <c r="K1425" s="16">
        <v>11.5</v>
      </c>
      <c r="L1425" s="17" t="s">
        <v>368</v>
      </c>
      <c r="M1425" s="163" t="str">
        <f>IFERROR(GETPIVOTDATA("Tot. Bottles",'- Ordine Aggregato -'!$A$1,"sku anker",A1425),"")</f>
        <v/>
      </c>
      <c r="N1425" s="18" t="s">
        <v>67</v>
      </c>
      <c r="O1425" s="19" t="str">
        <f t="shared" si="22"/>
        <v>Order online</v>
      </c>
      <c r="P1425" s="97" t="s">
        <v>146</v>
      </c>
      <c r="Q1425" s="13" t="s">
        <v>4727</v>
      </c>
      <c r="R1425" t="s">
        <v>4728</v>
      </c>
      <c r="S1425" s="20">
        <v>11.5</v>
      </c>
      <c r="T1425" s="21" t="s">
        <v>38</v>
      </c>
    </row>
    <row r="1426" spans="1:20" x14ac:dyDescent="0.35">
      <c r="A1426" s="96" t="s">
        <v>4729</v>
      </c>
      <c r="D1426" s="13" t="s">
        <v>4730</v>
      </c>
      <c r="E1426" s="13">
        <v>6</v>
      </c>
      <c r="F1426" s="14">
        <v>0.7</v>
      </c>
      <c r="G1426" s="13" t="s">
        <v>14874</v>
      </c>
      <c r="H1426" s="14">
        <v>43</v>
      </c>
      <c r="I1426" s="15" t="s">
        <v>32</v>
      </c>
      <c r="J1426" s="16">
        <v>64.199999999999989</v>
      </c>
      <c r="K1426" s="16">
        <v>10.7</v>
      </c>
      <c r="L1426" s="17" t="s">
        <v>368</v>
      </c>
      <c r="M1426" s="163" t="str">
        <f>IFERROR(GETPIVOTDATA("Tot. Bottles",'- Ordine Aggregato -'!$A$1,"sku anker",A1426),"")</f>
        <v/>
      </c>
      <c r="N1426" s="18" t="s">
        <v>42</v>
      </c>
      <c r="O1426" s="19" t="str">
        <f t="shared" si="22"/>
        <v>Order online</v>
      </c>
      <c r="P1426" s="97" t="s">
        <v>146</v>
      </c>
      <c r="Q1426" s="13" t="s">
        <v>4731</v>
      </c>
      <c r="R1426" t="s">
        <v>4732</v>
      </c>
      <c r="S1426" s="20">
        <v>0</v>
      </c>
      <c r="T1426" s="21" t="s">
        <v>38</v>
      </c>
    </row>
    <row r="1427" spans="1:20" x14ac:dyDescent="0.35">
      <c r="A1427" s="13" t="s">
        <v>4733</v>
      </c>
      <c r="B1427" s="13"/>
      <c r="C1427" s="13"/>
      <c r="D1427" s="13" t="s">
        <v>4734</v>
      </c>
      <c r="E1427" s="13">
        <v>6</v>
      </c>
      <c r="F1427" s="14">
        <v>0.5</v>
      </c>
      <c r="G1427" s="13" t="s">
        <v>14874</v>
      </c>
      <c r="H1427" s="14">
        <v>20</v>
      </c>
      <c r="I1427" s="15" t="s">
        <v>32</v>
      </c>
      <c r="J1427" s="16">
        <v>46.5</v>
      </c>
      <c r="K1427" s="16">
        <v>7.75</v>
      </c>
      <c r="L1427" s="17" t="s">
        <v>399</v>
      </c>
      <c r="M1427" s="163" t="str">
        <f>IFERROR(GETPIVOTDATA("Tot. Bottles",'- Ordine Aggregato -'!$A$1,"sku anker",A1427),"")</f>
        <v/>
      </c>
      <c r="N1427" s="18" t="s">
        <v>67</v>
      </c>
      <c r="O1427" s="19" t="str">
        <f t="shared" si="22"/>
        <v>Order online</v>
      </c>
      <c r="P1427" s="97" t="s">
        <v>146</v>
      </c>
      <c r="Q1427" s="13" t="s">
        <v>4735</v>
      </c>
      <c r="R1427" t="s">
        <v>4736</v>
      </c>
      <c r="S1427" s="20">
        <v>7.75</v>
      </c>
      <c r="T1427" s="21" t="s">
        <v>38</v>
      </c>
    </row>
    <row r="1428" spans="1:20" x14ac:dyDescent="0.35">
      <c r="A1428" s="13" t="s">
        <v>4737</v>
      </c>
      <c r="B1428" s="13"/>
      <c r="C1428" s="13"/>
      <c r="D1428" s="13" t="s">
        <v>4738</v>
      </c>
      <c r="E1428" s="13">
        <v>6</v>
      </c>
      <c r="F1428" s="14">
        <v>0.5</v>
      </c>
      <c r="G1428" s="13" t="s">
        <v>46</v>
      </c>
      <c r="H1428" s="14">
        <v>20</v>
      </c>
      <c r="I1428" s="15" t="s">
        <v>32</v>
      </c>
      <c r="J1428" s="16">
        <v>63</v>
      </c>
      <c r="K1428" s="16">
        <v>10.5</v>
      </c>
      <c r="L1428" s="17" t="s">
        <v>623</v>
      </c>
      <c r="M1428" s="163" t="str">
        <f>IFERROR(GETPIVOTDATA("Tot. Bottles",'- Ordine Aggregato -'!$A$1,"sku anker",A1428),"")</f>
        <v/>
      </c>
      <c r="N1428" s="18" t="s">
        <v>42</v>
      </c>
      <c r="O1428" s="19" t="str">
        <f t="shared" si="22"/>
        <v>Order online</v>
      </c>
      <c r="P1428" s="97" t="s">
        <v>146</v>
      </c>
      <c r="Q1428" s="13" t="s">
        <v>4739</v>
      </c>
      <c r="R1428" t="s">
        <v>4740</v>
      </c>
      <c r="S1428" s="20">
        <v>0</v>
      </c>
      <c r="T1428" s="21" t="s">
        <v>38</v>
      </c>
    </row>
    <row r="1429" spans="1:20" x14ac:dyDescent="0.35">
      <c r="A1429" s="96" t="s">
        <v>4741</v>
      </c>
      <c r="D1429" s="13" t="s">
        <v>4742</v>
      </c>
      <c r="E1429" s="13">
        <v>6</v>
      </c>
      <c r="F1429" s="14">
        <v>0.5</v>
      </c>
      <c r="G1429" s="13" t="s">
        <v>14874</v>
      </c>
      <c r="H1429" s="14">
        <v>20</v>
      </c>
      <c r="I1429" s="15" t="s">
        <v>32</v>
      </c>
      <c r="J1429" s="16">
        <v>63</v>
      </c>
      <c r="K1429" s="16">
        <v>10.5</v>
      </c>
      <c r="L1429" s="17" t="s">
        <v>623</v>
      </c>
      <c r="M1429" s="163" t="str">
        <f>IFERROR(GETPIVOTDATA("Tot. Bottles",'- Ordine Aggregato -'!$A$1,"sku anker",A1429),"")</f>
        <v/>
      </c>
      <c r="N1429" s="18" t="s">
        <v>34</v>
      </c>
      <c r="O1429" s="19" t="str">
        <f t="shared" si="22"/>
        <v>Order online</v>
      </c>
      <c r="P1429" s="97" t="s">
        <v>146</v>
      </c>
      <c r="Q1429" s="13" t="s">
        <v>4743</v>
      </c>
      <c r="R1429" t="s">
        <v>4744</v>
      </c>
      <c r="S1429" s="20">
        <v>0</v>
      </c>
      <c r="T1429" s="21" t="s">
        <v>38</v>
      </c>
    </row>
    <row r="1430" spans="1:20" x14ac:dyDescent="0.35">
      <c r="A1430" s="96" t="s">
        <v>4745</v>
      </c>
      <c r="B1430" s="96"/>
      <c r="C1430" s="96"/>
      <c r="D1430" s="13" t="s">
        <v>4746</v>
      </c>
      <c r="E1430" s="13">
        <v>6</v>
      </c>
      <c r="F1430" s="14">
        <v>0.7</v>
      </c>
      <c r="G1430" s="13" t="s">
        <v>46</v>
      </c>
      <c r="H1430" s="14">
        <v>43</v>
      </c>
      <c r="I1430" s="15" t="s">
        <v>32</v>
      </c>
      <c r="J1430" s="16">
        <v>99</v>
      </c>
      <c r="K1430" s="16">
        <v>16.5</v>
      </c>
      <c r="L1430" s="17" t="s">
        <v>368</v>
      </c>
      <c r="M1430" s="163" t="str">
        <f>IFERROR(GETPIVOTDATA("Tot. Bottles",'- Ordine Aggregato -'!$A$1,"sku anker",A1430),"")</f>
        <v/>
      </c>
      <c r="N1430" s="18" t="s">
        <v>34</v>
      </c>
      <c r="O1430" s="19" t="str">
        <f t="shared" si="22"/>
        <v>Order online</v>
      </c>
      <c r="P1430" s="97" t="s">
        <v>146</v>
      </c>
      <c r="Q1430" s="13" t="s">
        <v>4747</v>
      </c>
      <c r="R1430" t="s">
        <v>4748</v>
      </c>
      <c r="S1430" s="20">
        <v>0</v>
      </c>
      <c r="T1430" s="21" t="s">
        <v>38</v>
      </c>
    </row>
    <row r="1431" spans="1:20" x14ac:dyDescent="0.35">
      <c r="A1431" s="96" t="s">
        <v>4749</v>
      </c>
      <c r="B1431" s="96"/>
      <c r="C1431" s="96"/>
      <c r="D1431" s="13" t="s">
        <v>4750</v>
      </c>
      <c r="E1431" s="13">
        <v>6</v>
      </c>
      <c r="F1431" s="14">
        <v>0.7</v>
      </c>
      <c r="G1431" s="13" t="s">
        <v>14873</v>
      </c>
      <c r="H1431" s="14">
        <v>40</v>
      </c>
      <c r="I1431" s="15" t="s">
        <v>32</v>
      </c>
      <c r="J1431" s="16">
        <v>165</v>
      </c>
      <c r="K1431" s="16">
        <v>27.5</v>
      </c>
      <c r="L1431" s="17" t="s">
        <v>145</v>
      </c>
      <c r="M1431" s="163" t="str">
        <f>IFERROR(GETPIVOTDATA("Tot. Bottles",'- Ordine Aggregato -'!$A$1,"sku anker",A1431),"")</f>
        <v/>
      </c>
      <c r="N1431" s="18" t="s">
        <v>34</v>
      </c>
      <c r="O1431" s="19" t="str">
        <f t="shared" si="22"/>
        <v>Order online</v>
      </c>
      <c r="P1431" s="97" t="s">
        <v>146</v>
      </c>
      <c r="Q1431" s="13" t="s">
        <v>4751</v>
      </c>
      <c r="R1431" t="s">
        <v>4752</v>
      </c>
      <c r="S1431" s="20">
        <v>0</v>
      </c>
      <c r="T1431" s="21" t="s">
        <v>38</v>
      </c>
    </row>
    <row r="1432" spans="1:20" x14ac:dyDescent="0.35">
      <c r="A1432" s="13" t="s">
        <v>4753</v>
      </c>
      <c r="B1432" s="13"/>
      <c r="C1432" s="13"/>
      <c r="D1432" s="13" t="s">
        <v>4754</v>
      </c>
      <c r="E1432" s="13">
        <v>6</v>
      </c>
      <c r="F1432" s="14">
        <v>0.7</v>
      </c>
      <c r="G1432" s="13" t="s">
        <v>14874</v>
      </c>
      <c r="H1432" s="14">
        <v>54.8</v>
      </c>
      <c r="I1432" s="15" t="s">
        <v>32</v>
      </c>
      <c r="J1432" s="16">
        <v>1470</v>
      </c>
      <c r="K1432" s="16">
        <v>245</v>
      </c>
      <c r="L1432" s="17" t="s">
        <v>145</v>
      </c>
      <c r="M1432" s="163" t="str">
        <f>IFERROR(GETPIVOTDATA("Tot. Bottles",'- Ordine Aggregato -'!$A$1,"sku anker",A1432),"")</f>
        <v/>
      </c>
      <c r="N1432" s="18" t="s">
        <v>34</v>
      </c>
      <c r="O1432" s="19" t="str">
        <f t="shared" si="22"/>
        <v>Order online</v>
      </c>
      <c r="P1432" s="97" t="s">
        <v>146</v>
      </c>
      <c r="Q1432" s="13" t="s">
        <v>4755</v>
      </c>
      <c r="R1432" t="s">
        <v>4756</v>
      </c>
      <c r="S1432" s="20">
        <v>0</v>
      </c>
      <c r="T1432" s="21" t="s">
        <v>38</v>
      </c>
    </row>
    <row r="1433" spans="1:20" x14ac:dyDescent="0.35">
      <c r="A1433" s="13" t="s">
        <v>4757</v>
      </c>
      <c r="B1433" s="13"/>
      <c r="C1433" s="13"/>
      <c r="D1433" s="13" t="s">
        <v>4758</v>
      </c>
      <c r="E1433" s="13">
        <v>6</v>
      </c>
      <c r="F1433" s="14">
        <v>0.7</v>
      </c>
      <c r="G1433" s="13" t="s">
        <v>46</v>
      </c>
      <c r="H1433" s="14">
        <v>17</v>
      </c>
      <c r="I1433" s="15" t="s">
        <v>32</v>
      </c>
      <c r="J1433" s="16">
        <v>81</v>
      </c>
      <c r="K1433" s="16">
        <v>13.5</v>
      </c>
      <c r="L1433" s="17" t="s">
        <v>88</v>
      </c>
      <c r="M1433" s="163" t="str">
        <f>IFERROR(GETPIVOTDATA("Tot. Bottles",'- Ordine Aggregato -'!$A$1,"sku anker",A1433),"")</f>
        <v/>
      </c>
      <c r="N1433" s="18" t="s">
        <v>34</v>
      </c>
      <c r="O1433" s="19" t="str">
        <f t="shared" si="22"/>
        <v>Order online</v>
      </c>
      <c r="P1433" s="97" t="s">
        <v>146</v>
      </c>
      <c r="Q1433" s="13" t="s">
        <v>4759</v>
      </c>
      <c r="R1433" t="s">
        <v>4760</v>
      </c>
      <c r="S1433" s="20">
        <v>0</v>
      </c>
      <c r="T1433" s="21" t="s">
        <v>38</v>
      </c>
    </row>
    <row r="1434" spans="1:20" x14ac:dyDescent="0.35">
      <c r="A1434" s="96" t="s">
        <v>4761</v>
      </c>
      <c r="D1434" s="13" t="s">
        <v>4762</v>
      </c>
      <c r="E1434" s="13">
        <v>24</v>
      </c>
      <c r="F1434" s="14">
        <v>0.33</v>
      </c>
      <c r="G1434" s="13" t="s">
        <v>46</v>
      </c>
      <c r="H1434" s="14">
        <v>5</v>
      </c>
      <c r="I1434" s="15" t="s">
        <v>32</v>
      </c>
      <c r="J1434" s="16">
        <v>14.16</v>
      </c>
      <c r="K1434" s="16">
        <v>0.59</v>
      </c>
      <c r="L1434" s="17" t="s">
        <v>1498</v>
      </c>
      <c r="M1434" s="163" t="str">
        <f>IFERROR(GETPIVOTDATA("Tot. Bottles",'- Ordine Aggregato -'!$A$1,"sku anker",A1434),"")</f>
        <v/>
      </c>
      <c r="N1434" s="18" t="s">
        <v>34</v>
      </c>
      <c r="O1434" s="19" t="str">
        <f t="shared" si="22"/>
        <v>Order online</v>
      </c>
      <c r="P1434" s="97" t="s">
        <v>1698</v>
      </c>
      <c r="Q1434" s="13" t="s">
        <v>4763</v>
      </c>
      <c r="R1434" t="s">
        <v>4764</v>
      </c>
      <c r="S1434" s="20">
        <v>0</v>
      </c>
      <c r="T1434" s="21" t="s">
        <v>38</v>
      </c>
    </row>
    <row r="1435" spans="1:20" x14ac:dyDescent="0.35">
      <c r="A1435" s="96" t="s">
        <v>4765</v>
      </c>
      <c r="D1435" s="13" t="s">
        <v>4766</v>
      </c>
      <c r="E1435" s="13">
        <v>6</v>
      </c>
      <c r="F1435" s="14">
        <v>0.7</v>
      </c>
      <c r="G1435" s="13" t="s">
        <v>14874</v>
      </c>
      <c r="H1435" s="14">
        <v>15</v>
      </c>
      <c r="I1435" s="15" t="s">
        <v>32</v>
      </c>
      <c r="J1435" s="16">
        <v>71.699999999999989</v>
      </c>
      <c r="K1435" s="16">
        <v>11.95</v>
      </c>
      <c r="L1435" s="17" t="s">
        <v>551</v>
      </c>
      <c r="M1435" s="163" t="str">
        <f>IFERROR(GETPIVOTDATA("Tot. Bottles",'- Ordine Aggregato -'!$A$1,"sku anker",A1435),"")</f>
        <v/>
      </c>
      <c r="N1435" s="18" t="s">
        <v>42</v>
      </c>
      <c r="O1435" s="19" t="str">
        <f t="shared" si="22"/>
        <v>Order online</v>
      </c>
      <c r="P1435" s="97" t="s">
        <v>146</v>
      </c>
      <c r="Q1435" s="13" t="s">
        <v>4767</v>
      </c>
      <c r="R1435" t="s">
        <v>4768</v>
      </c>
      <c r="S1435" s="20">
        <v>0</v>
      </c>
      <c r="T1435" s="21" t="s">
        <v>38</v>
      </c>
    </row>
    <row r="1436" spans="1:20" x14ac:dyDescent="0.35">
      <c r="A1436" s="13" t="s">
        <v>4769</v>
      </c>
      <c r="B1436" s="13"/>
      <c r="C1436" s="13"/>
      <c r="D1436" s="13" t="s">
        <v>4770</v>
      </c>
      <c r="E1436" s="13">
        <v>6</v>
      </c>
      <c r="F1436" s="14">
        <v>0.7</v>
      </c>
      <c r="G1436" s="13" t="s">
        <v>31</v>
      </c>
      <c r="H1436" s="14">
        <v>40</v>
      </c>
      <c r="I1436" s="15" t="s">
        <v>32</v>
      </c>
      <c r="J1436" s="16">
        <v>93</v>
      </c>
      <c r="K1436" s="16">
        <v>15.5</v>
      </c>
      <c r="L1436" s="17" t="s">
        <v>73</v>
      </c>
      <c r="M1436" s="163" t="str">
        <f>IFERROR(GETPIVOTDATA("Tot. Bottles",'- Ordine Aggregato -'!$A$1,"sku anker",A1436),"")</f>
        <v/>
      </c>
      <c r="N1436" s="18" t="s">
        <v>42</v>
      </c>
      <c r="O1436" s="19" t="str">
        <f t="shared" si="22"/>
        <v>Order online</v>
      </c>
      <c r="P1436" s="97" t="s">
        <v>442</v>
      </c>
      <c r="Q1436" s="13" t="s">
        <v>4771</v>
      </c>
      <c r="R1436" t="s">
        <v>4772</v>
      </c>
      <c r="S1436" s="20">
        <v>0</v>
      </c>
      <c r="T1436" s="21" t="s">
        <v>38</v>
      </c>
    </row>
    <row r="1437" spans="1:20" x14ac:dyDescent="0.35">
      <c r="A1437" s="96" t="s">
        <v>4773</v>
      </c>
      <c r="D1437" s="13" t="s">
        <v>4774</v>
      </c>
      <c r="E1437" s="13">
        <v>6</v>
      </c>
      <c r="F1437" s="14">
        <v>0.7</v>
      </c>
      <c r="G1437" s="13" t="s">
        <v>46</v>
      </c>
      <c r="H1437" s="14">
        <v>40</v>
      </c>
      <c r="I1437" s="15" t="s">
        <v>32</v>
      </c>
      <c r="J1437" s="16">
        <v>103.5</v>
      </c>
      <c r="K1437" s="16">
        <v>17.25</v>
      </c>
      <c r="L1437" s="17" t="s">
        <v>104</v>
      </c>
      <c r="M1437" s="163" t="str">
        <f>IFERROR(GETPIVOTDATA("Tot. Bottles",'- Ordine Aggregato -'!$A$1,"sku anker",A1437),"")</f>
        <v/>
      </c>
      <c r="N1437" s="18" t="s">
        <v>42</v>
      </c>
      <c r="O1437" s="19" t="str">
        <f t="shared" si="22"/>
        <v>Order online</v>
      </c>
      <c r="P1437" s="97" t="s">
        <v>4162</v>
      </c>
      <c r="Q1437" s="13" t="s">
        <v>4775</v>
      </c>
      <c r="R1437" t="s">
        <v>4776</v>
      </c>
      <c r="S1437" s="20">
        <v>0</v>
      </c>
      <c r="T1437" s="21" t="s">
        <v>38</v>
      </c>
    </row>
    <row r="1438" spans="1:20" x14ac:dyDescent="0.35">
      <c r="A1438" s="13" t="s">
        <v>4777</v>
      </c>
      <c r="B1438" s="13"/>
      <c r="C1438" s="13"/>
      <c r="D1438" s="13" t="s">
        <v>4778</v>
      </c>
      <c r="E1438" s="13">
        <v>6</v>
      </c>
      <c r="F1438" s="14">
        <v>0.7</v>
      </c>
      <c r="G1438" s="13" t="s">
        <v>14874</v>
      </c>
      <c r="H1438" s="14">
        <v>43</v>
      </c>
      <c r="I1438" s="15" t="s">
        <v>32</v>
      </c>
      <c r="J1438" s="16">
        <v>153</v>
      </c>
      <c r="K1438" s="16">
        <v>25.5</v>
      </c>
      <c r="L1438" s="17" t="s">
        <v>104</v>
      </c>
      <c r="M1438" s="163" t="str">
        <f>IFERROR(GETPIVOTDATA("Tot. Bottles",'- Ordine Aggregato -'!$A$1,"sku anker",A1438),"")</f>
        <v/>
      </c>
      <c r="N1438" s="18" t="s">
        <v>34</v>
      </c>
      <c r="O1438" s="19" t="str">
        <f t="shared" si="22"/>
        <v>Order online</v>
      </c>
      <c r="P1438" s="97" t="s">
        <v>4162</v>
      </c>
      <c r="Q1438" s="13" t="s">
        <v>4779</v>
      </c>
      <c r="R1438" t="s">
        <v>4780</v>
      </c>
      <c r="S1438" s="20">
        <v>0</v>
      </c>
      <c r="T1438" s="21" t="s">
        <v>38</v>
      </c>
    </row>
    <row r="1439" spans="1:20" x14ac:dyDescent="0.35">
      <c r="A1439" s="96" t="s">
        <v>4781</v>
      </c>
      <c r="B1439" s="96"/>
      <c r="C1439" s="96"/>
      <c r="D1439" s="13" t="s">
        <v>4782</v>
      </c>
      <c r="E1439" s="13">
        <v>6</v>
      </c>
      <c r="F1439" s="14">
        <v>0.7</v>
      </c>
      <c r="G1439" s="13" t="s">
        <v>46</v>
      </c>
      <c r="H1439" s="14">
        <v>40</v>
      </c>
      <c r="I1439" s="15" t="s">
        <v>32</v>
      </c>
      <c r="J1439" s="16">
        <v>47.099999999999994</v>
      </c>
      <c r="K1439" s="16">
        <v>7.85</v>
      </c>
      <c r="L1439" s="17" t="s">
        <v>104</v>
      </c>
      <c r="M1439" s="163" t="str">
        <f>IFERROR(GETPIVOTDATA("Tot. Bottles",'- Ordine Aggregato -'!$A$1,"sku anker",A1439),"")</f>
        <v/>
      </c>
      <c r="N1439" s="18" t="s">
        <v>42</v>
      </c>
      <c r="O1439" s="19" t="str">
        <f t="shared" si="22"/>
        <v>Order online</v>
      </c>
      <c r="P1439" s="97" t="s">
        <v>4162</v>
      </c>
      <c r="Q1439" s="13" t="s">
        <v>4783</v>
      </c>
      <c r="R1439" t="s">
        <v>4784</v>
      </c>
      <c r="S1439" s="20">
        <v>0</v>
      </c>
      <c r="T1439" s="21" t="s">
        <v>38</v>
      </c>
    </row>
    <row r="1440" spans="1:20" x14ac:dyDescent="0.35">
      <c r="A1440" s="13" t="s">
        <v>14272</v>
      </c>
      <c r="B1440" s="13"/>
      <c r="C1440" s="13"/>
      <c r="D1440" s="13" t="s">
        <v>14273</v>
      </c>
      <c r="E1440" s="13">
        <v>6</v>
      </c>
      <c r="F1440" s="14">
        <v>0.7</v>
      </c>
      <c r="G1440" s="13" t="s">
        <v>46</v>
      </c>
      <c r="H1440" s="14">
        <v>40</v>
      </c>
      <c r="I1440" s="15" t="s">
        <v>32</v>
      </c>
      <c r="J1440" s="16">
        <v>64.5</v>
      </c>
      <c r="K1440" s="16">
        <v>10.75</v>
      </c>
      <c r="L1440" s="17" t="s">
        <v>104</v>
      </c>
      <c r="M1440" s="163" t="str">
        <f>IFERROR(GETPIVOTDATA("Tot. Bottles",'- Ordine Aggregato -'!$A$1,"sku anker",A1440),"")</f>
        <v/>
      </c>
      <c r="N1440" s="18" t="s">
        <v>42</v>
      </c>
      <c r="O1440" s="19" t="str">
        <f t="shared" si="22"/>
        <v>Order online</v>
      </c>
      <c r="P1440" s="97" t="s">
        <v>4162</v>
      </c>
      <c r="Q1440" s="13" t="s">
        <v>15291</v>
      </c>
      <c r="R1440" t="s">
        <v>15292</v>
      </c>
      <c r="S1440" s="20">
        <v>0</v>
      </c>
      <c r="T1440" s="21" t="s">
        <v>38</v>
      </c>
    </row>
    <row r="1441" spans="1:20" x14ac:dyDescent="0.35">
      <c r="A1441" s="96" t="s">
        <v>4785</v>
      </c>
      <c r="B1441" s="96"/>
      <c r="C1441" s="96"/>
      <c r="D1441" s="13" t="s">
        <v>4786</v>
      </c>
      <c r="E1441" s="13">
        <v>6</v>
      </c>
      <c r="F1441" s="14">
        <v>0.7</v>
      </c>
      <c r="G1441" s="13" t="s">
        <v>31</v>
      </c>
      <c r="H1441" s="14">
        <v>38</v>
      </c>
      <c r="I1441" s="15" t="s">
        <v>32</v>
      </c>
      <c r="J1441" s="16">
        <v>63</v>
      </c>
      <c r="K1441" s="16">
        <v>10.5</v>
      </c>
      <c r="L1441" s="17" t="s">
        <v>41</v>
      </c>
      <c r="M1441" s="163" t="str">
        <f>IFERROR(GETPIVOTDATA("Tot. Bottles",'- Ordine Aggregato -'!$A$1,"sku anker",A1441),"")</f>
        <v/>
      </c>
      <c r="N1441" s="18" t="s">
        <v>42</v>
      </c>
      <c r="O1441" s="19" t="str">
        <f t="shared" si="22"/>
        <v>Order online</v>
      </c>
      <c r="P1441" s="97" t="s">
        <v>43</v>
      </c>
      <c r="Q1441" s="13" t="s">
        <v>4787</v>
      </c>
      <c r="R1441" t="s">
        <v>4788</v>
      </c>
      <c r="S1441" s="20">
        <v>0</v>
      </c>
      <c r="T1441" s="21" t="s">
        <v>38</v>
      </c>
    </row>
    <row r="1442" spans="1:20" x14ac:dyDescent="0.35">
      <c r="A1442" s="96" t="s">
        <v>4789</v>
      </c>
      <c r="D1442" s="13" t="s">
        <v>4790</v>
      </c>
      <c r="E1442" s="13">
        <v>6</v>
      </c>
      <c r="F1442" s="14">
        <v>0.7</v>
      </c>
      <c r="G1442" s="13" t="s">
        <v>14873</v>
      </c>
      <c r="H1442" s="14">
        <v>38</v>
      </c>
      <c r="I1442" s="15" t="s">
        <v>32</v>
      </c>
      <c r="J1442" s="16">
        <v>63</v>
      </c>
      <c r="K1442" s="16">
        <v>10.5</v>
      </c>
      <c r="L1442" s="17" t="s">
        <v>41</v>
      </c>
      <c r="M1442" s="163" t="str">
        <f>IFERROR(GETPIVOTDATA("Tot. Bottles",'- Ordine Aggregato -'!$A$1,"sku anker",A1442),"")</f>
        <v/>
      </c>
      <c r="N1442" s="18" t="s">
        <v>42</v>
      </c>
      <c r="O1442" s="19" t="str">
        <f t="shared" si="22"/>
        <v>Order online</v>
      </c>
      <c r="P1442" s="97" t="s">
        <v>43</v>
      </c>
      <c r="Q1442" s="13" t="s">
        <v>4791</v>
      </c>
      <c r="R1442" t="s">
        <v>4792</v>
      </c>
      <c r="S1442" s="20">
        <v>0</v>
      </c>
      <c r="T1442" s="21" t="s">
        <v>38</v>
      </c>
    </row>
    <row r="1443" spans="1:20" x14ac:dyDescent="0.35">
      <c r="A1443" s="96" t="s">
        <v>14682</v>
      </c>
      <c r="D1443" s="13" t="s">
        <v>14683</v>
      </c>
      <c r="E1443" s="13">
        <v>6</v>
      </c>
      <c r="F1443" s="14">
        <v>0.7</v>
      </c>
      <c r="G1443" s="13" t="s">
        <v>14874</v>
      </c>
      <c r="H1443" s="14">
        <v>41</v>
      </c>
      <c r="I1443" s="15" t="s">
        <v>32</v>
      </c>
      <c r="J1443" s="16">
        <v>97.5</v>
      </c>
      <c r="K1443" s="16">
        <v>16.25</v>
      </c>
      <c r="L1443" s="17" t="s">
        <v>104</v>
      </c>
      <c r="M1443" s="163" t="str">
        <f>IFERROR(GETPIVOTDATA("Tot. Bottles",'- Ordine Aggregato -'!$A$1,"sku anker",A1443),"")</f>
        <v/>
      </c>
      <c r="N1443" s="18" t="s">
        <v>42</v>
      </c>
      <c r="O1443" s="19" t="str">
        <f t="shared" si="22"/>
        <v>Order online</v>
      </c>
      <c r="P1443" s="97" t="s">
        <v>1387</v>
      </c>
      <c r="Q1443" s="13" t="s">
        <v>15293</v>
      </c>
      <c r="R1443" t="s">
        <v>42</v>
      </c>
      <c r="S1443" s="20">
        <v>0</v>
      </c>
      <c r="T1443" s="21" t="s">
        <v>38</v>
      </c>
    </row>
    <row r="1444" spans="1:20" x14ac:dyDescent="0.35">
      <c r="A1444" s="96" t="s">
        <v>4793</v>
      </c>
      <c r="D1444" s="13" t="s">
        <v>4794</v>
      </c>
      <c r="E1444" s="13">
        <v>6</v>
      </c>
      <c r="F1444" s="14">
        <v>0.7</v>
      </c>
      <c r="G1444" s="13" t="s">
        <v>14874</v>
      </c>
      <c r="H1444" s="14">
        <v>40</v>
      </c>
      <c r="I1444" s="15" t="s">
        <v>32</v>
      </c>
      <c r="J1444" s="16">
        <v>86.4</v>
      </c>
      <c r="K1444" s="16">
        <v>14.4</v>
      </c>
      <c r="L1444" s="17" t="s">
        <v>104</v>
      </c>
      <c r="M1444" s="163" t="str">
        <f>IFERROR(GETPIVOTDATA("Tot. Bottles",'- Ordine Aggregato -'!$A$1,"sku anker",A1444),"")</f>
        <v/>
      </c>
      <c r="N1444" s="18" t="s">
        <v>42</v>
      </c>
      <c r="O1444" s="19" t="str">
        <f t="shared" si="22"/>
        <v>Order online</v>
      </c>
      <c r="P1444" s="97" t="s">
        <v>1387</v>
      </c>
      <c r="Q1444" s="13" t="s">
        <v>4795</v>
      </c>
      <c r="R1444" t="s">
        <v>4796</v>
      </c>
      <c r="S1444" s="20">
        <v>0</v>
      </c>
      <c r="T1444" s="21" t="s">
        <v>38</v>
      </c>
    </row>
    <row r="1445" spans="1:20" x14ac:dyDescent="0.35">
      <c r="A1445" s="13" t="s">
        <v>14684</v>
      </c>
      <c r="B1445" s="13"/>
      <c r="C1445" s="13"/>
      <c r="D1445" s="13" t="s">
        <v>14685</v>
      </c>
      <c r="E1445" s="13">
        <v>6</v>
      </c>
      <c r="F1445" s="14">
        <v>0.7</v>
      </c>
      <c r="G1445" s="13" t="s">
        <v>14874</v>
      </c>
      <c r="H1445" s="14">
        <v>25</v>
      </c>
      <c r="I1445" s="15" t="s">
        <v>32</v>
      </c>
      <c r="J1445" s="16">
        <v>69</v>
      </c>
      <c r="K1445" s="16">
        <v>11.5</v>
      </c>
      <c r="L1445" s="17" t="s">
        <v>399</v>
      </c>
      <c r="M1445" s="163" t="str">
        <f>IFERROR(GETPIVOTDATA("Tot. Bottles",'- Ordine Aggregato -'!$A$1,"sku anker",A1445),"")</f>
        <v/>
      </c>
      <c r="N1445" s="18" t="s">
        <v>42</v>
      </c>
      <c r="O1445" s="19" t="str">
        <f t="shared" si="22"/>
        <v>Order online</v>
      </c>
      <c r="P1445" s="97" t="s">
        <v>1387</v>
      </c>
      <c r="Q1445" s="13" t="s">
        <v>15294</v>
      </c>
      <c r="R1445" t="s">
        <v>42</v>
      </c>
      <c r="S1445" s="20">
        <v>0</v>
      </c>
      <c r="T1445" s="21" t="s">
        <v>38</v>
      </c>
    </row>
    <row r="1446" spans="1:20" x14ac:dyDescent="0.35">
      <c r="A1446" s="13" t="s">
        <v>4797</v>
      </c>
      <c r="B1446" s="13"/>
      <c r="C1446" s="13"/>
      <c r="D1446" s="13" t="s">
        <v>4798</v>
      </c>
      <c r="E1446" s="13">
        <v>6</v>
      </c>
      <c r="F1446" s="14">
        <v>0.7</v>
      </c>
      <c r="G1446" s="13" t="s">
        <v>14874</v>
      </c>
      <c r="H1446" s="14">
        <v>42.1</v>
      </c>
      <c r="I1446" s="15" t="s">
        <v>32</v>
      </c>
      <c r="J1446" s="16">
        <v>207</v>
      </c>
      <c r="K1446" s="16">
        <v>34.5</v>
      </c>
      <c r="L1446" s="17" t="s">
        <v>104</v>
      </c>
      <c r="M1446" s="163" t="str">
        <f>IFERROR(GETPIVOTDATA("Tot. Bottles",'- Ordine Aggregato -'!$A$1,"sku anker",A1446),"")</f>
        <v/>
      </c>
      <c r="N1446" s="18" t="s">
        <v>42</v>
      </c>
      <c r="O1446" s="19" t="str">
        <f t="shared" si="22"/>
        <v>Order online</v>
      </c>
      <c r="P1446" s="97" t="s">
        <v>335</v>
      </c>
      <c r="Q1446" s="13" t="s">
        <v>4799</v>
      </c>
      <c r="R1446" t="s">
        <v>42</v>
      </c>
      <c r="S1446" s="20">
        <v>0</v>
      </c>
      <c r="T1446" s="21" t="s">
        <v>38</v>
      </c>
    </row>
    <row r="1447" spans="1:20" x14ac:dyDescent="0.35">
      <c r="A1447" s="13" t="s">
        <v>4800</v>
      </c>
      <c r="B1447" s="13"/>
      <c r="C1447" s="13"/>
      <c r="D1447" s="13" t="s">
        <v>4801</v>
      </c>
      <c r="E1447" s="13">
        <v>6</v>
      </c>
      <c r="F1447" s="14">
        <v>0.7</v>
      </c>
      <c r="G1447" s="13" t="s">
        <v>14874</v>
      </c>
      <c r="H1447" s="14">
        <v>43.4</v>
      </c>
      <c r="I1447" s="15" t="s">
        <v>32</v>
      </c>
      <c r="J1447" s="16">
        <v>171</v>
      </c>
      <c r="K1447" s="16">
        <v>28.5</v>
      </c>
      <c r="L1447" s="17" t="s">
        <v>104</v>
      </c>
      <c r="M1447" s="163" t="str">
        <f>IFERROR(GETPIVOTDATA("Tot. Bottles",'- Ordine Aggregato -'!$A$1,"sku anker",A1447),"")</f>
        <v/>
      </c>
      <c r="N1447" s="18" t="s">
        <v>42</v>
      </c>
      <c r="O1447" s="19" t="str">
        <f t="shared" si="22"/>
        <v>Order online</v>
      </c>
      <c r="P1447" s="97" t="s">
        <v>335</v>
      </c>
      <c r="Q1447" s="13" t="s">
        <v>4802</v>
      </c>
      <c r="R1447" t="s">
        <v>42</v>
      </c>
      <c r="S1447" s="20">
        <v>0</v>
      </c>
      <c r="T1447" s="21" t="s">
        <v>38</v>
      </c>
    </row>
    <row r="1448" spans="1:20" x14ac:dyDescent="0.35">
      <c r="A1448" s="96" t="s">
        <v>4803</v>
      </c>
      <c r="B1448" s="96"/>
      <c r="C1448" s="96"/>
      <c r="D1448" s="13" t="s">
        <v>4804</v>
      </c>
      <c r="E1448" s="13">
        <v>6</v>
      </c>
      <c r="F1448" s="14">
        <v>0.7</v>
      </c>
      <c r="G1448" s="13" t="s">
        <v>46</v>
      </c>
      <c r="H1448" s="14">
        <v>40</v>
      </c>
      <c r="I1448" s="15" t="s">
        <v>32</v>
      </c>
      <c r="J1448" s="16">
        <v>69</v>
      </c>
      <c r="K1448" s="16">
        <v>11.5</v>
      </c>
      <c r="L1448" s="17" t="s">
        <v>104</v>
      </c>
      <c r="M1448" s="163" t="str">
        <f>IFERROR(GETPIVOTDATA("Tot. Bottles",'- Ordine Aggregato -'!$A$1,"sku anker",A1448),"")</f>
        <v/>
      </c>
      <c r="N1448" s="18" t="s">
        <v>67</v>
      </c>
      <c r="O1448" s="19" t="str">
        <f t="shared" si="22"/>
        <v>Order online</v>
      </c>
      <c r="P1448" s="97" t="s">
        <v>43</v>
      </c>
      <c r="Q1448" s="13" t="s">
        <v>4805</v>
      </c>
      <c r="R1448" t="s">
        <v>4806</v>
      </c>
      <c r="S1448" s="20">
        <v>11.5</v>
      </c>
      <c r="T1448" s="21" t="s">
        <v>38</v>
      </c>
    </row>
    <row r="1449" spans="1:20" x14ac:dyDescent="0.35">
      <c r="A1449" s="96" t="s">
        <v>4807</v>
      </c>
      <c r="B1449" s="96"/>
      <c r="C1449" s="96"/>
      <c r="D1449" s="13" t="s">
        <v>4808</v>
      </c>
      <c r="E1449" s="13">
        <v>6</v>
      </c>
      <c r="F1449" s="14">
        <v>0.7</v>
      </c>
      <c r="G1449" s="13" t="s">
        <v>46</v>
      </c>
      <c r="H1449" s="14">
        <v>40</v>
      </c>
      <c r="I1449" s="15" t="s">
        <v>32</v>
      </c>
      <c r="J1449" s="16">
        <v>93.300000000000011</v>
      </c>
      <c r="K1449" s="16">
        <v>15.55</v>
      </c>
      <c r="L1449" s="17" t="s">
        <v>104</v>
      </c>
      <c r="M1449" s="163" t="str">
        <f>IFERROR(GETPIVOTDATA("Tot. Bottles",'- Ordine Aggregato -'!$A$1,"sku anker",A1449),"")</f>
        <v/>
      </c>
      <c r="N1449" s="18" t="s">
        <v>34</v>
      </c>
      <c r="O1449" s="19" t="str">
        <f t="shared" si="22"/>
        <v>Order online</v>
      </c>
      <c r="P1449" s="97" t="s">
        <v>43</v>
      </c>
      <c r="Q1449" s="13" t="s">
        <v>4809</v>
      </c>
      <c r="R1449" t="s">
        <v>4810</v>
      </c>
      <c r="S1449" s="20">
        <v>0</v>
      </c>
      <c r="T1449" s="21" t="s">
        <v>38</v>
      </c>
    </row>
    <row r="1450" spans="1:20" x14ac:dyDescent="0.35">
      <c r="A1450" s="96" t="s">
        <v>4811</v>
      </c>
      <c r="D1450" s="13" t="s">
        <v>4812</v>
      </c>
      <c r="E1450" s="13">
        <v>6</v>
      </c>
      <c r="F1450" s="14">
        <v>0.7</v>
      </c>
      <c r="G1450" s="13" t="s">
        <v>46</v>
      </c>
      <c r="H1450" s="14">
        <v>40</v>
      </c>
      <c r="I1450" s="15" t="s">
        <v>32</v>
      </c>
      <c r="J1450" s="16">
        <v>135</v>
      </c>
      <c r="K1450" s="16">
        <v>22.5</v>
      </c>
      <c r="L1450" s="17" t="s">
        <v>104</v>
      </c>
      <c r="M1450" s="163" t="str">
        <f>IFERROR(GETPIVOTDATA("Tot. Bottles",'- Ordine Aggregato -'!$A$1,"sku anker",A1450),"")</f>
        <v/>
      </c>
      <c r="N1450" s="18" t="s">
        <v>42</v>
      </c>
      <c r="O1450" s="19" t="str">
        <f t="shared" si="22"/>
        <v>Order online</v>
      </c>
      <c r="P1450" s="97" t="s">
        <v>43</v>
      </c>
      <c r="Q1450" s="13" t="s">
        <v>4813</v>
      </c>
      <c r="R1450" t="s">
        <v>4814</v>
      </c>
      <c r="S1450" s="20">
        <v>0</v>
      </c>
      <c r="T1450" s="21" t="s">
        <v>38</v>
      </c>
    </row>
    <row r="1451" spans="1:20" x14ac:dyDescent="0.35">
      <c r="A1451" s="13" t="s">
        <v>14542</v>
      </c>
      <c r="B1451" s="13"/>
      <c r="C1451" s="13"/>
      <c r="D1451" s="13" t="s">
        <v>4816</v>
      </c>
      <c r="E1451" s="13">
        <v>12</v>
      </c>
      <c r="F1451" s="14">
        <v>0.7</v>
      </c>
      <c r="G1451" s="13" t="s">
        <v>46</v>
      </c>
      <c r="H1451" s="14">
        <v>47</v>
      </c>
      <c r="I1451" s="15" t="s">
        <v>32</v>
      </c>
      <c r="J1451" s="16">
        <v>234</v>
      </c>
      <c r="K1451" s="16">
        <v>19.5</v>
      </c>
      <c r="L1451" s="17" t="s">
        <v>657</v>
      </c>
      <c r="M1451" s="163" t="str">
        <f>IFERROR(GETPIVOTDATA("Tot. Bottles",'- Ordine Aggregato -'!$A$1,"sku anker",A1451),"")</f>
        <v/>
      </c>
      <c r="N1451" s="18" t="s">
        <v>42</v>
      </c>
      <c r="O1451" s="19" t="str">
        <f t="shared" si="22"/>
        <v>Order online</v>
      </c>
      <c r="P1451" s="97" t="s">
        <v>385</v>
      </c>
      <c r="Q1451" s="13" t="s">
        <v>4817</v>
      </c>
      <c r="R1451" t="s">
        <v>15295</v>
      </c>
      <c r="S1451" s="20">
        <v>0</v>
      </c>
      <c r="T1451" s="21" t="s">
        <v>38</v>
      </c>
    </row>
    <row r="1452" spans="1:20" x14ac:dyDescent="0.35">
      <c r="A1452" s="13" t="s">
        <v>4815</v>
      </c>
      <c r="B1452" s="13"/>
      <c r="C1452" s="13"/>
      <c r="D1452" s="13" t="s">
        <v>4816</v>
      </c>
      <c r="E1452" s="13">
        <v>6</v>
      </c>
      <c r="F1452" s="14">
        <v>0.7</v>
      </c>
      <c r="G1452" s="13" t="s">
        <v>46</v>
      </c>
      <c r="H1452" s="14">
        <v>47</v>
      </c>
      <c r="I1452" s="15" t="s">
        <v>32</v>
      </c>
      <c r="J1452" s="16">
        <v>117</v>
      </c>
      <c r="K1452" s="16">
        <v>19.5</v>
      </c>
      <c r="L1452" s="17" t="s">
        <v>657</v>
      </c>
      <c r="M1452" s="163" t="str">
        <f>IFERROR(GETPIVOTDATA("Tot. Bottles",'- Ordine Aggregato -'!$A$1,"sku anker",A1452),"")</f>
        <v/>
      </c>
      <c r="N1452" s="18" t="s">
        <v>34</v>
      </c>
      <c r="O1452" s="19" t="str">
        <f t="shared" si="22"/>
        <v>Order online</v>
      </c>
      <c r="P1452" s="97" t="s">
        <v>385</v>
      </c>
      <c r="Q1452" s="13" t="s">
        <v>4817</v>
      </c>
      <c r="R1452" t="s">
        <v>4818</v>
      </c>
      <c r="S1452" s="20">
        <v>0</v>
      </c>
      <c r="T1452" s="21" t="s">
        <v>38</v>
      </c>
    </row>
    <row r="1453" spans="1:20" x14ac:dyDescent="0.35">
      <c r="A1453" s="13" t="s">
        <v>4819</v>
      </c>
      <c r="B1453" s="13"/>
      <c r="C1453" s="13"/>
      <c r="D1453" s="13" t="s">
        <v>4820</v>
      </c>
      <c r="E1453" s="13">
        <v>6</v>
      </c>
      <c r="F1453" s="14">
        <v>0.7</v>
      </c>
      <c r="G1453" s="13" t="s">
        <v>14874</v>
      </c>
      <c r="H1453" s="14">
        <v>60.5</v>
      </c>
      <c r="I1453" s="15" t="s">
        <v>32</v>
      </c>
      <c r="J1453" s="16">
        <v>387</v>
      </c>
      <c r="K1453" s="16">
        <v>64.5</v>
      </c>
      <c r="L1453" s="17" t="s">
        <v>657</v>
      </c>
      <c r="M1453" s="163" t="str">
        <f>IFERROR(GETPIVOTDATA("Tot. Bottles",'- Ordine Aggregato -'!$A$1,"sku anker",A1453),"")</f>
        <v/>
      </c>
      <c r="N1453" s="18" t="s">
        <v>42</v>
      </c>
      <c r="O1453" s="19" t="str">
        <f t="shared" si="22"/>
        <v>Order online</v>
      </c>
      <c r="P1453" s="97" t="s">
        <v>385</v>
      </c>
      <c r="Q1453" s="13" t="s">
        <v>4821</v>
      </c>
      <c r="R1453" t="s">
        <v>4822</v>
      </c>
      <c r="S1453" s="20">
        <v>0</v>
      </c>
      <c r="T1453" s="21" t="s">
        <v>38</v>
      </c>
    </row>
    <row r="1454" spans="1:20" x14ac:dyDescent="0.35">
      <c r="A1454" s="13" t="s">
        <v>4823</v>
      </c>
      <c r="B1454" s="13"/>
      <c r="C1454" s="13"/>
      <c r="D1454" s="13" t="s">
        <v>4820</v>
      </c>
      <c r="E1454" s="13">
        <v>3</v>
      </c>
      <c r="F1454" s="14">
        <v>0.7</v>
      </c>
      <c r="G1454" s="13" t="s">
        <v>46</v>
      </c>
      <c r="H1454" s="14">
        <v>61.1</v>
      </c>
      <c r="I1454" s="15" t="s">
        <v>32</v>
      </c>
      <c r="J1454" s="16">
        <v>193.5</v>
      </c>
      <c r="K1454" s="16">
        <v>64.5</v>
      </c>
      <c r="L1454" s="17" t="s">
        <v>657</v>
      </c>
      <c r="M1454" s="163" t="str">
        <f>IFERROR(GETPIVOTDATA("Tot. Bottles",'- Ordine Aggregato -'!$A$1,"sku anker",A1454),"")</f>
        <v/>
      </c>
      <c r="N1454" s="18" t="s">
        <v>42</v>
      </c>
      <c r="O1454" s="19" t="str">
        <f t="shared" si="22"/>
        <v>Order online</v>
      </c>
      <c r="P1454" s="97" t="s">
        <v>385</v>
      </c>
      <c r="Q1454" s="13" t="s">
        <v>4821</v>
      </c>
      <c r="R1454" t="s">
        <v>4824</v>
      </c>
      <c r="S1454" s="20">
        <v>0</v>
      </c>
      <c r="T1454" s="21" t="s">
        <v>38</v>
      </c>
    </row>
    <row r="1455" spans="1:20" x14ac:dyDescent="0.35">
      <c r="A1455" s="96" t="s">
        <v>4825</v>
      </c>
      <c r="D1455" s="13" t="s">
        <v>4820</v>
      </c>
      <c r="E1455" s="13">
        <v>6</v>
      </c>
      <c r="F1455" s="14">
        <v>0.7</v>
      </c>
      <c r="G1455" s="13" t="s">
        <v>46</v>
      </c>
      <c r="H1455" s="14">
        <v>60.1</v>
      </c>
      <c r="I1455" s="15" t="s">
        <v>32</v>
      </c>
      <c r="J1455" s="16">
        <v>387</v>
      </c>
      <c r="K1455" s="16">
        <v>64.5</v>
      </c>
      <c r="L1455" s="17" t="s">
        <v>657</v>
      </c>
      <c r="M1455" s="163" t="str">
        <f>IFERROR(GETPIVOTDATA("Tot. Bottles",'- Ordine Aggregato -'!$A$1,"sku anker",A1455),"")</f>
        <v/>
      </c>
      <c r="N1455" s="18" t="s">
        <v>34</v>
      </c>
      <c r="O1455" s="19" t="str">
        <f t="shared" si="22"/>
        <v>Order online</v>
      </c>
      <c r="P1455" s="97" t="s">
        <v>385</v>
      </c>
      <c r="Q1455" s="13" t="s">
        <v>4821</v>
      </c>
      <c r="R1455" t="s">
        <v>4822</v>
      </c>
      <c r="S1455" s="20">
        <v>0</v>
      </c>
      <c r="T1455" s="21" t="s">
        <v>38</v>
      </c>
    </row>
    <row r="1456" spans="1:20" x14ac:dyDescent="0.35">
      <c r="A1456" s="13" t="s">
        <v>4826</v>
      </c>
      <c r="B1456" s="13"/>
      <c r="C1456" s="13"/>
      <c r="D1456" s="13" t="s">
        <v>4827</v>
      </c>
      <c r="E1456" s="13">
        <v>6</v>
      </c>
      <c r="F1456" s="14">
        <v>0.7</v>
      </c>
      <c r="G1456" s="13" t="s">
        <v>14874</v>
      </c>
      <c r="H1456" s="14">
        <v>47</v>
      </c>
      <c r="I1456" s="15" t="s">
        <v>32</v>
      </c>
      <c r="J1456" s="16">
        <v>153</v>
      </c>
      <c r="K1456" s="16">
        <v>25.5</v>
      </c>
      <c r="L1456" s="17" t="s">
        <v>657</v>
      </c>
      <c r="M1456" s="163" t="str">
        <f>IFERROR(GETPIVOTDATA("Tot. Bottles",'- Ordine Aggregato -'!$A$1,"sku anker",A1456),"")</f>
        <v/>
      </c>
      <c r="N1456" s="18" t="s">
        <v>42</v>
      </c>
      <c r="O1456" s="19" t="str">
        <f t="shared" si="22"/>
        <v>Order online</v>
      </c>
      <c r="P1456" s="97" t="s">
        <v>385</v>
      </c>
      <c r="Q1456" s="13" t="s">
        <v>4828</v>
      </c>
      <c r="R1456" t="s">
        <v>4829</v>
      </c>
      <c r="S1456" s="20">
        <v>0</v>
      </c>
      <c r="T1456" s="21" t="s">
        <v>38</v>
      </c>
    </row>
    <row r="1457" spans="1:20" x14ac:dyDescent="0.35">
      <c r="A1457" s="13" t="s">
        <v>4830</v>
      </c>
      <c r="B1457" s="13"/>
      <c r="C1457" s="13"/>
      <c r="D1457" s="13" t="s">
        <v>4831</v>
      </c>
      <c r="E1457" s="13">
        <v>6</v>
      </c>
      <c r="F1457" s="14">
        <v>0.5</v>
      </c>
      <c r="G1457" s="13" t="s">
        <v>14873</v>
      </c>
      <c r="H1457" s="14">
        <v>12</v>
      </c>
      <c r="I1457" s="15" t="s">
        <v>32</v>
      </c>
      <c r="J1457" s="16">
        <v>25.5</v>
      </c>
      <c r="K1457" s="16">
        <v>4.25</v>
      </c>
      <c r="L1457" s="17" t="s">
        <v>2217</v>
      </c>
      <c r="M1457" s="163" t="str">
        <f>IFERROR(GETPIVOTDATA("Tot. Bottles",'- Ordine Aggregato -'!$A$1,"sku anker",A1457),"")</f>
        <v/>
      </c>
      <c r="N1457" s="18" t="s">
        <v>34</v>
      </c>
      <c r="O1457" s="19" t="str">
        <f t="shared" si="22"/>
        <v>Order online</v>
      </c>
      <c r="P1457" s="97" t="s">
        <v>68</v>
      </c>
      <c r="Q1457" s="13" t="s">
        <v>4832</v>
      </c>
      <c r="R1457" t="s">
        <v>4833</v>
      </c>
      <c r="S1457" s="20">
        <v>0</v>
      </c>
      <c r="T1457" s="21" t="s">
        <v>38</v>
      </c>
    </row>
    <row r="1458" spans="1:20" x14ac:dyDescent="0.35">
      <c r="A1458" s="96" t="s">
        <v>4834</v>
      </c>
      <c r="D1458" s="13" t="s">
        <v>4835</v>
      </c>
      <c r="E1458" s="13">
        <v>6</v>
      </c>
      <c r="F1458" s="14">
        <v>0.7</v>
      </c>
      <c r="G1458" s="13" t="s">
        <v>14873</v>
      </c>
      <c r="H1458" s="14">
        <v>37</v>
      </c>
      <c r="I1458" s="15" t="s">
        <v>32</v>
      </c>
      <c r="J1458" s="16">
        <v>73.5</v>
      </c>
      <c r="K1458" s="16">
        <v>12.25</v>
      </c>
      <c r="L1458" s="17" t="s">
        <v>399</v>
      </c>
      <c r="M1458" s="163" t="str">
        <f>IFERROR(GETPIVOTDATA("Tot. Bottles",'- Ordine Aggregato -'!$A$1,"sku anker",A1458),"")</f>
        <v/>
      </c>
      <c r="N1458" s="18" t="s">
        <v>34</v>
      </c>
      <c r="O1458" s="19" t="str">
        <f t="shared" si="22"/>
        <v>Order online</v>
      </c>
      <c r="P1458" s="97" t="s">
        <v>614</v>
      </c>
      <c r="Q1458" s="13" t="s">
        <v>4836</v>
      </c>
      <c r="R1458" t="s">
        <v>4837</v>
      </c>
      <c r="S1458" s="20">
        <v>0</v>
      </c>
      <c r="T1458" s="21" t="s">
        <v>38</v>
      </c>
    </row>
    <row r="1459" spans="1:20" x14ac:dyDescent="0.35">
      <c r="A1459" s="13" t="s">
        <v>4839</v>
      </c>
      <c r="B1459" s="13"/>
      <c r="C1459" s="13"/>
      <c r="D1459" s="13" t="s">
        <v>4840</v>
      </c>
      <c r="E1459" s="13">
        <v>6</v>
      </c>
      <c r="F1459" s="14">
        <v>0.7</v>
      </c>
      <c r="G1459" s="13" t="s">
        <v>46</v>
      </c>
      <c r="H1459" s="14">
        <v>41.3</v>
      </c>
      <c r="I1459" s="15" t="s">
        <v>32</v>
      </c>
      <c r="J1459" s="16">
        <v>186</v>
      </c>
      <c r="K1459" s="16">
        <v>31</v>
      </c>
      <c r="L1459" s="17" t="s">
        <v>104</v>
      </c>
      <c r="M1459" s="163" t="str">
        <f>IFERROR(GETPIVOTDATA("Tot. Bottles",'- Ordine Aggregato -'!$A$1,"sku anker",A1459),"")</f>
        <v/>
      </c>
      <c r="N1459" s="18" t="s">
        <v>34</v>
      </c>
      <c r="O1459" s="19" t="str">
        <f t="shared" si="22"/>
        <v>Order online</v>
      </c>
      <c r="P1459" s="97" t="s">
        <v>1183</v>
      </c>
      <c r="Q1459" s="13" t="s">
        <v>4841</v>
      </c>
      <c r="R1459" t="s">
        <v>4842</v>
      </c>
      <c r="S1459" s="20">
        <v>0</v>
      </c>
      <c r="T1459" s="21" t="s">
        <v>38</v>
      </c>
    </row>
    <row r="1460" spans="1:20" x14ac:dyDescent="0.35">
      <c r="A1460" s="96" t="s">
        <v>14514</v>
      </c>
      <c r="D1460" s="13" t="s">
        <v>14515</v>
      </c>
      <c r="E1460" s="13">
        <v>2</v>
      </c>
      <c r="F1460" s="14">
        <v>0.7</v>
      </c>
      <c r="G1460" s="13" t="s">
        <v>14874</v>
      </c>
      <c r="H1460" s="14">
        <v>45</v>
      </c>
      <c r="I1460" s="15" t="s">
        <v>32</v>
      </c>
      <c r="J1460" s="16">
        <v>39.299999999999997</v>
      </c>
      <c r="K1460" s="16">
        <v>19.649999999999999</v>
      </c>
      <c r="L1460" s="17" t="s">
        <v>368</v>
      </c>
      <c r="M1460" s="163" t="str">
        <f>IFERROR(GETPIVOTDATA("Tot. Bottles",'- Ordine Aggregato -'!$A$1,"sku anker",A1460),"")</f>
        <v/>
      </c>
      <c r="N1460" s="18" t="s">
        <v>42</v>
      </c>
      <c r="O1460" s="19" t="str">
        <f t="shared" si="22"/>
        <v>Order online</v>
      </c>
      <c r="P1460" s="97" t="s">
        <v>355</v>
      </c>
      <c r="Q1460" s="13" t="s">
        <v>15296</v>
      </c>
      <c r="R1460" t="s">
        <v>15297</v>
      </c>
      <c r="S1460" s="20">
        <v>0</v>
      </c>
      <c r="T1460" s="21" t="s">
        <v>38</v>
      </c>
    </row>
    <row r="1461" spans="1:20" x14ac:dyDescent="0.35">
      <c r="A1461" s="96" t="s">
        <v>4843</v>
      </c>
      <c r="D1461" s="13" t="s">
        <v>4844</v>
      </c>
      <c r="E1461" s="13">
        <v>6</v>
      </c>
      <c r="F1461" s="14">
        <v>1</v>
      </c>
      <c r="G1461" s="13" t="s">
        <v>14874</v>
      </c>
      <c r="H1461" s="14">
        <v>8.5</v>
      </c>
      <c r="I1461" s="15" t="s">
        <v>32</v>
      </c>
      <c r="J1461" s="16">
        <v>11.7</v>
      </c>
      <c r="K1461" s="16">
        <v>1.95</v>
      </c>
      <c r="L1461" s="17" t="s">
        <v>2306</v>
      </c>
      <c r="M1461" s="163" t="str">
        <f>IFERROR(GETPIVOTDATA("Tot. Bottles",'- Ordine Aggregato -'!$A$1,"sku anker",A1461),"")</f>
        <v/>
      </c>
      <c r="N1461" s="18" t="s">
        <v>42</v>
      </c>
      <c r="O1461" s="19" t="str">
        <f t="shared" si="22"/>
        <v>Order online</v>
      </c>
      <c r="P1461" s="97" t="s">
        <v>220</v>
      </c>
      <c r="Q1461" s="13" t="s">
        <v>4845</v>
      </c>
      <c r="R1461" t="s">
        <v>4846</v>
      </c>
      <c r="S1461" s="20">
        <v>0</v>
      </c>
      <c r="T1461" s="21" t="s">
        <v>38</v>
      </c>
    </row>
    <row r="1462" spans="1:20" x14ac:dyDescent="0.35">
      <c r="A1462" s="96" t="s">
        <v>4847</v>
      </c>
      <c r="B1462" s="96"/>
      <c r="C1462" s="96"/>
      <c r="D1462" s="13" t="s">
        <v>4848</v>
      </c>
      <c r="E1462" s="13">
        <v>6</v>
      </c>
      <c r="F1462" s="14">
        <v>0.7</v>
      </c>
      <c r="G1462" s="13" t="s">
        <v>14874</v>
      </c>
      <c r="H1462" s="14">
        <v>42</v>
      </c>
      <c r="I1462" s="15" t="s">
        <v>32</v>
      </c>
      <c r="J1462" s="16">
        <v>103.5</v>
      </c>
      <c r="K1462" s="16">
        <v>17.25</v>
      </c>
      <c r="L1462" s="17" t="s">
        <v>368</v>
      </c>
      <c r="M1462" s="163" t="str">
        <f>IFERROR(GETPIVOTDATA("Tot. Bottles",'- Ordine Aggregato -'!$A$1,"sku anker",A1462),"")</f>
        <v/>
      </c>
      <c r="N1462" s="18" t="s">
        <v>67</v>
      </c>
      <c r="O1462" s="19" t="str">
        <f t="shared" si="22"/>
        <v>Order online</v>
      </c>
      <c r="P1462" s="97" t="s">
        <v>355</v>
      </c>
      <c r="Q1462" s="13" t="s">
        <v>4849</v>
      </c>
      <c r="R1462" t="s">
        <v>4850</v>
      </c>
      <c r="S1462" s="20">
        <v>17.25</v>
      </c>
      <c r="T1462" s="21" t="s">
        <v>38</v>
      </c>
    </row>
    <row r="1463" spans="1:20" x14ac:dyDescent="0.35">
      <c r="A1463" s="96" t="s">
        <v>4851</v>
      </c>
      <c r="B1463" s="96"/>
      <c r="C1463" s="96"/>
      <c r="D1463" s="13" t="s">
        <v>4852</v>
      </c>
      <c r="E1463" s="13">
        <v>6</v>
      </c>
      <c r="F1463" s="14">
        <v>0.5</v>
      </c>
      <c r="G1463" s="13" t="s">
        <v>46</v>
      </c>
      <c r="H1463" s="14">
        <v>42</v>
      </c>
      <c r="I1463" s="15" t="s">
        <v>32</v>
      </c>
      <c r="J1463" s="16">
        <v>81</v>
      </c>
      <c r="K1463" s="16">
        <v>13.5</v>
      </c>
      <c r="L1463" s="17" t="s">
        <v>368</v>
      </c>
      <c r="M1463" s="163" t="str">
        <f>IFERROR(GETPIVOTDATA("Tot. Bottles",'- Ordine Aggregato -'!$A$1,"sku anker",A1463),"")</f>
        <v/>
      </c>
      <c r="N1463" s="18" t="s">
        <v>42</v>
      </c>
      <c r="O1463" s="19" t="str">
        <f t="shared" si="22"/>
        <v>Order online</v>
      </c>
      <c r="P1463" s="97" t="s">
        <v>355</v>
      </c>
      <c r="Q1463" s="13" t="s">
        <v>4853</v>
      </c>
      <c r="R1463" t="s">
        <v>4854</v>
      </c>
      <c r="S1463" s="20">
        <v>0</v>
      </c>
      <c r="T1463" s="21" t="s">
        <v>38</v>
      </c>
    </row>
    <row r="1464" spans="1:20" x14ac:dyDescent="0.35">
      <c r="A1464" s="96" t="s">
        <v>4855</v>
      </c>
      <c r="D1464" s="13" t="s">
        <v>4856</v>
      </c>
      <c r="E1464" s="13">
        <v>6</v>
      </c>
      <c r="F1464" s="14">
        <v>0.5</v>
      </c>
      <c r="G1464" s="13" t="s">
        <v>46</v>
      </c>
      <c r="H1464" s="14">
        <v>42</v>
      </c>
      <c r="I1464" s="15" t="s">
        <v>32</v>
      </c>
      <c r="J1464" s="16">
        <v>93</v>
      </c>
      <c r="K1464" s="16">
        <v>15.5</v>
      </c>
      <c r="L1464" s="17" t="s">
        <v>478</v>
      </c>
      <c r="M1464" s="163" t="str">
        <f>IFERROR(GETPIVOTDATA("Tot. Bottles",'- Ordine Aggregato -'!$A$1,"sku anker",A1464),"")</f>
        <v/>
      </c>
      <c r="N1464" s="18" t="s">
        <v>34</v>
      </c>
      <c r="O1464" s="19" t="str">
        <f t="shared" si="22"/>
        <v>Order online</v>
      </c>
      <c r="P1464" s="97" t="s">
        <v>355</v>
      </c>
      <c r="Q1464" s="13" t="s">
        <v>4857</v>
      </c>
      <c r="R1464" t="s">
        <v>15298</v>
      </c>
      <c r="S1464" s="20">
        <v>0</v>
      </c>
      <c r="T1464" s="21" t="s">
        <v>38</v>
      </c>
    </row>
    <row r="1465" spans="1:20" x14ac:dyDescent="0.35">
      <c r="A1465" s="96" t="s">
        <v>14516</v>
      </c>
      <c r="B1465" s="96"/>
      <c r="C1465" s="96"/>
      <c r="D1465" s="13" t="s">
        <v>14517</v>
      </c>
      <c r="E1465" s="13">
        <v>1</v>
      </c>
      <c r="F1465" s="14">
        <v>1</v>
      </c>
      <c r="G1465" s="13" t="s">
        <v>46</v>
      </c>
      <c r="H1465" s="14">
        <v>42</v>
      </c>
      <c r="I1465" s="15" t="s">
        <v>32</v>
      </c>
      <c r="J1465" s="16">
        <v>37.5</v>
      </c>
      <c r="K1465" s="16">
        <v>37.5</v>
      </c>
      <c r="L1465" s="17" t="s">
        <v>478</v>
      </c>
      <c r="M1465" s="163" t="str">
        <f>IFERROR(GETPIVOTDATA("Tot. Bottles",'- Ordine Aggregato -'!$A$1,"sku anker",A1465),"")</f>
        <v/>
      </c>
      <c r="N1465" s="18" t="s">
        <v>42</v>
      </c>
      <c r="O1465" s="19" t="str">
        <f t="shared" si="22"/>
        <v>Order online</v>
      </c>
      <c r="P1465" s="97" t="s">
        <v>355</v>
      </c>
      <c r="Q1465" s="13" t="s">
        <v>4853</v>
      </c>
      <c r="R1465" t="s">
        <v>15299</v>
      </c>
      <c r="S1465" s="20">
        <v>0</v>
      </c>
      <c r="T1465" s="21" t="s">
        <v>38</v>
      </c>
    </row>
    <row r="1466" spans="1:20" x14ac:dyDescent="0.35">
      <c r="A1466" s="13" t="s">
        <v>4858</v>
      </c>
      <c r="B1466" s="13"/>
      <c r="C1466" s="13"/>
      <c r="D1466" s="13" t="s">
        <v>4859</v>
      </c>
      <c r="E1466" s="13">
        <v>6</v>
      </c>
      <c r="F1466" s="14">
        <v>0.7</v>
      </c>
      <c r="G1466" s="13" t="s">
        <v>14874</v>
      </c>
      <c r="H1466" s="14">
        <v>18</v>
      </c>
      <c r="I1466" s="15" t="s">
        <v>32</v>
      </c>
      <c r="J1466" s="16">
        <v>47.099999999999994</v>
      </c>
      <c r="K1466" s="16">
        <v>7.85</v>
      </c>
      <c r="L1466" s="17" t="s">
        <v>66</v>
      </c>
      <c r="M1466" s="163" t="str">
        <f>IFERROR(GETPIVOTDATA("Tot. Bottles",'- Ordine Aggregato -'!$A$1,"sku anker",A1466),"")</f>
        <v/>
      </c>
      <c r="N1466" s="18" t="s">
        <v>42</v>
      </c>
      <c r="O1466" s="19" t="str">
        <f t="shared" si="22"/>
        <v>Order online</v>
      </c>
      <c r="P1466" s="97" t="s">
        <v>225</v>
      </c>
      <c r="Q1466" s="13" t="s">
        <v>4860</v>
      </c>
      <c r="R1466" t="s">
        <v>4861</v>
      </c>
      <c r="S1466" s="20">
        <v>0</v>
      </c>
      <c r="T1466" s="21" t="s">
        <v>38</v>
      </c>
    </row>
    <row r="1467" spans="1:20" x14ac:dyDescent="0.35">
      <c r="A1467" s="13" t="s">
        <v>4862</v>
      </c>
      <c r="B1467" s="13"/>
      <c r="C1467" s="13"/>
      <c r="D1467" s="13" t="s">
        <v>4863</v>
      </c>
      <c r="E1467" s="13">
        <v>6</v>
      </c>
      <c r="F1467" s="14">
        <v>0.7</v>
      </c>
      <c r="G1467" s="13" t="s">
        <v>46</v>
      </c>
      <c r="H1467" s="14">
        <v>18</v>
      </c>
      <c r="I1467" s="15" t="s">
        <v>32</v>
      </c>
      <c r="J1467" s="16">
        <v>35.099999999999994</v>
      </c>
      <c r="K1467" s="16">
        <v>5.85</v>
      </c>
      <c r="L1467" s="17" t="s">
        <v>66</v>
      </c>
      <c r="M1467" s="163" t="str">
        <f>IFERROR(GETPIVOTDATA("Tot. Bottles",'- Ordine Aggregato -'!$A$1,"sku anker",A1467),"")</f>
        <v/>
      </c>
      <c r="N1467" s="18" t="s">
        <v>42</v>
      </c>
      <c r="O1467" s="19" t="str">
        <f t="shared" si="22"/>
        <v>Order online</v>
      </c>
      <c r="P1467" s="97" t="s">
        <v>225</v>
      </c>
      <c r="Q1467" s="13" t="s">
        <v>4864</v>
      </c>
      <c r="R1467" t="s">
        <v>4865</v>
      </c>
      <c r="S1467" s="20">
        <v>0</v>
      </c>
      <c r="T1467" s="21" t="s">
        <v>38</v>
      </c>
    </row>
    <row r="1468" spans="1:20" x14ac:dyDescent="0.35">
      <c r="A1468" s="96" t="s">
        <v>4866</v>
      </c>
      <c r="B1468" s="96"/>
      <c r="C1468" s="96"/>
      <c r="D1468" s="13" t="s">
        <v>4863</v>
      </c>
      <c r="E1468" s="13">
        <v>6</v>
      </c>
      <c r="F1468" s="14">
        <v>1</v>
      </c>
      <c r="G1468" s="13" t="s">
        <v>46</v>
      </c>
      <c r="H1468" s="14">
        <v>18</v>
      </c>
      <c r="I1468" s="15" t="s">
        <v>32</v>
      </c>
      <c r="J1468" s="16">
        <v>47.099999999999994</v>
      </c>
      <c r="K1468" s="16">
        <v>7.85</v>
      </c>
      <c r="L1468" s="17" t="s">
        <v>66</v>
      </c>
      <c r="M1468" s="163" t="str">
        <f>IFERROR(GETPIVOTDATA("Tot. Bottles",'- Ordine Aggregato -'!$A$1,"sku anker",A1468),"")</f>
        <v/>
      </c>
      <c r="N1468" s="18" t="s">
        <v>42</v>
      </c>
      <c r="O1468" s="19" t="str">
        <f t="shared" si="22"/>
        <v>Order online</v>
      </c>
      <c r="P1468" s="97" t="s">
        <v>225</v>
      </c>
      <c r="Q1468" s="13" t="s">
        <v>4867</v>
      </c>
      <c r="R1468" t="s">
        <v>4868</v>
      </c>
      <c r="S1468" s="20">
        <v>0</v>
      </c>
      <c r="T1468" s="21" t="s">
        <v>38</v>
      </c>
    </row>
    <row r="1469" spans="1:20" x14ac:dyDescent="0.35">
      <c r="A1469" s="13" t="s">
        <v>4869</v>
      </c>
      <c r="B1469" s="13"/>
      <c r="C1469" s="13"/>
      <c r="D1469" s="13" t="s">
        <v>4870</v>
      </c>
      <c r="E1469" s="13">
        <v>24</v>
      </c>
      <c r="F1469" s="14">
        <v>0.2</v>
      </c>
      <c r="G1469" s="13" t="s">
        <v>46</v>
      </c>
      <c r="H1469" s="14">
        <v>37.5</v>
      </c>
      <c r="I1469" s="15" t="s">
        <v>32</v>
      </c>
      <c r="J1469" s="16">
        <v>34.799999999999997</v>
      </c>
      <c r="K1469" s="16">
        <v>1.45</v>
      </c>
      <c r="L1469" s="17" t="s">
        <v>73</v>
      </c>
      <c r="M1469" s="163" t="str">
        <f>IFERROR(GETPIVOTDATA("Tot. Bottles",'- Ordine Aggregato -'!$A$1,"sku anker",A1469),"")</f>
        <v/>
      </c>
      <c r="N1469" s="18" t="s">
        <v>42</v>
      </c>
      <c r="O1469" s="19" t="str">
        <f t="shared" si="22"/>
        <v>Order online</v>
      </c>
      <c r="P1469" s="97" t="s">
        <v>225</v>
      </c>
      <c r="Q1469" s="13" t="s">
        <v>4871</v>
      </c>
      <c r="R1469" t="s">
        <v>4872</v>
      </c>
      <c r="S1469" s="20">
        <v>0</v>
      </c>
      <c r="T1469" s="21" t="s">
        <v>38</v>
      </c>
    </row>
    <row r="1470" spans="1:20" x14ac:dyDescent="0.35">
      <c r="A1470" s="13" t="s">
        <v>4873</v>
      </c>
      <c r="B1470" s="13"/>
      <c r="C1470" s="13"/>
      <c r="D1470" s="13" t="s">
        <v>4870</v>
      </c>
      <c r="E1470" s="13">
        <v>6</v>
      </c>
      <c r="F1470" s="14">
        <v>0.7</v>
      </c>
      <c r="G1470" s="13" t="s">
        <v>46</v>
      </c>
      <c r="H1470" s="14">
        <v>37.5</v>
      </c>
      <c r="I1470" s="15" t="s">
        <v>32</v>
      </c>
      <c r="J1470" s="16">
        <v>23.700000000000003</v>
      </c>
      <c r="K1470" s="16">
        <v>3.95</v>
      </c>
      <c r="L1470" s="17" t="s">
        <v>73</v>
      </c>
      <c r="M1470" s="163" t="str">
        <f>IFERROR(GETPIVOTDATA("Tot. Bottles",'- Ordine Aggregato -'!$A$1,"sku anker",A1470),"")</f>
        <v/>
      </c>
      <c r="N1470" s="18" t="s">
        <v>42</v>
      </c>
      <c r="O1470" s="19" t="str">
        <f t="shared" si="22"/>
        <v>Order online</v>
      </c>
      <c r="P1470" s="97" t="s">
        <v>225</v>
      </c>
      <c r="Q1470" s="13" t="s">
        <v>4874</v>
      </c>
      <c r="R1470" t="s">
        <v>4875</v>
      </c>
      <c r="S1470" s="20">
        <v>0</v>
      </c>
      <c r="T1470" s="21" t="s">
        <v>38</v>
      </c>
    </row>
    <row r="1471" spans="1:20" x14ac:dyDescent="0.35">
      <c r="A1471" s="96" t="s">
        <v>4876</v>
      </c>
      <c r="B1471" s="96"/>
      <c r="C1471" s="96"/>
      <c r="D1471" s="13" t="s">
        <v>4870</v>
      </c>
      <c r="E1471" s="13">
        <v>6</v>
      </c>
      <c r="F1471" s="14">
        <v>1</v>
      </c>
      <c r="G1471" s="13" t="s">
        <v>46</v>
      </c>
      <c r="H1471" s="14">
        <v>37.5</v>
      </c>
      <c r="I1471" s="15" t="s">
        <v>32</v>
      </c>
      <c r="J1471" s="16">
        <v>33.900000000000006</v>
      </c>
      <c r="K1471" s="16">
        <v>5.65</v>
      </c>
      <c r="L1471" s="17" t="s">
        <v>73</v>
      </c>
      <c r="M1471" s="163" t="str">
        <f>IFERROR(GETPIVOTDATA("Tot. Bottles",'- Ordine Aggregato -'!$A$1,"sku anker",A1471),"")</f>
        <v/>
      </c>
      <c r="N1471" s="18" t="s">
        <v>42</v>
      </c>
      <c r="O1471" s="19" t="str">
        <f t="shared" si="22"/>
        <v>Order online</v>
      </c>
      <c r="P1471" s="97" t="s">
        <v>4877</v>
      </c>
      <c r="Q1471" s="13" t="s">
        <v>4878</v>
      </c>
      <c r="R1471" t="s">
        <v>4879</v>
      </c>
      <c r="S1471" s="20">
        <v>0</v>
      </c>
      <c r="T1471" s="21" t="s">
        <v>38</v>
      </c>
    </row>
    <row r="1472" spans="1:20" x14ac:dyDescent="0.35">
      <c r="A1472" s="96" t="s">
        <v>14560</v>
      </c>
      <c r="D1472" s="13" t="s">
        <v>4870</v>
      </c>
      <c r="E1472" s="13">
        <v>6</v>
      </c>
      <c r="F1472" s="14">
        <v>1.5</v>
      </c>
      <c r="G1472" s="13" t="s">
        <v>14874</v>
      </c>
      <c r="H1472" s="14">
        <v>37.5</v>
      </c>
      <c r="I1472" s="15" t="s">
        <v>32</v>
      </c>
      <c r="J1472" s="16">
        <v>69</v>
      </c>
      <c r="K1472" s="16">
        <v>11.5</v>
      </c>
      <c r="L1472" s="17" t="s">
        <v>73</v>
      </c>
      <c r="M1472" s="163" t="str">
        <f>IFERROR(GETPIVOTDATA("Tot. Bottles",'- Ordine Aggregato -'!$A$1,"sku anker",A1472),"")</f>
        <v/>
      </c>
      <c r="N1472" s="18" t="s">
        <v>42</v>
      </c>
      <c r="O1472" s="19" t="str">
        <f t="shared" si="22"/>
        <v>Order online</v>
      </c>
      <c r="P1472" s="97" t="s">
        <v>225</v>
      </c>
      <c r="Q1472" s="13" t="s">
        <v>15300</v>
      </c>
      <c r="R1472" t="s">
        <v>15301</v>
      </c>
      <c r="S1472" s="20">
        <v>0</v>
      </c>
      <c r="T1472" s="21" t="s">
        <v>38</v>
      </c>
    </row>
    <row r="1473" spans="1:20" x14ac:dyDescent="0.35">
      <c r="A1473" s="96" t="s">
        <v>4880</v>
      </c>
      <c r="B1473" s="96"/>
      <c r="C1473" s="96"/>
      <c r="D1473" s="13" t="s">
        <v>4881</v>
      </c>
      <c r="E1473" s="13">
        <v>12</v>
      </c>
      <c r="F1473" s="14">
        <v>0.2</v>
      </c>
      <c r="G1473" s="13" t="s">
        <v>14874</v>
      </c>
      <c r="H1473" s="14">
        <v>40</v>
      </c>
      <c r="I1473" s="15" t="s">
        <v>32</v>
      </c>
      <c r="J1473" s="16">
        <v>19.799999999999997</v>
      </c>
      <c r="K1473" s="16">
        <v>1.65</v>
      </c>
      <c r="L1473" s="17" t="s">
        <v>73</v>
      </c>
      <c r="M1473" s="163" t="str">
        <f>IFERROR(GETPIVOTDATA("Tot. Bottles",'- Ordine Aggregato -'!$A$1,"sku anker",A1473),"")</f>
        <v/>
      </c>
      <c r="N1473" s="18" t="s">
        <v>42</v>
      </c>
      <c r="O1473" s="19" t="str">
        <f t="shared" si="22"/>
        <v>Order online</v>
      </c>
      <c r="P1473" s="97" t="s">
        <v>68</v>
      </c>
      <c r="Q1473" s="13" t="s">
        <v>4882</v>
      </c>
      <c r="R1473" t="s">
        <v>1728</v>
      </c>
      <c r="S1473" s="20">
        <v>0</v>
      </c>
      <c r="T1473" s="21" t="s">
        <v>38</v>
      </c>
    </row>
    <row r="1474" spans="1:20" x14ac:dyDescent="0.35">
      <c r="A1474" s="96" t="s">
        <v>4883</v>
      </c>
      <c r="B1474" s="96"/>
      <c r="C1474" s="96"/>
      <c r="D1474" s="13" t="s">
        <v>4881</v>
      </c>
      <c r="E1474" s="13">
        <v>6</v>
      </c>
      <c r="F1474" s="14">
        <v>0.5</v>
      </c>
      <c r="G1474" s="13" t="s">
        <v>46</v>
      </c>
      <c r="H1474" s="14">
        <v>40</v>
      </c>
      <c r="I1474" s="15" t="s">
        <v>32</v>
      </c>
      <c r="J1474" s="16">
        <v>14.100000000000001</v>
      </c>
      <c r="K1474" s="16">
        <v>2.35</v>
      </c>
      <c r="L1474" s="17" t="s">
        <v>73</v>
      </c>
      <c r="M1474" s="163" t="str">
        <f>IFERROR(GETPIVOTDATA("Tot. Bottles",'- Ordine Aggregato -'!$A$1,"sku anker",A1474),"")</f>
        <v/>
      </c>
      <c r="N1474" s="18" t="s">
        <v>42</v>
      </c>
      <c r="O1474" s="19" t="str">
        <f t="shared" si="22"/>
        <v>Order online</v>
      </c>
      <c r="P1474" s="97" t="s">
        <v>68</v>
      </c>
      <c r="Q1474" s="13" t="s">
        <v>4884</v>
      </c>
      <c r="R1474" t="s">
        <v>4885</v>
      </c>
      <c r="S1474" s="20">
        <v>0</v>
      </c>
      <c r="T1474" s="21" t="s">
        <v>38</v>
      </c>
    </row>
    <row r="1475" spans="1:20" x14ac:dyDescent="0.35">
      <c r="A1475" s="96" t="s">
        <v>4886</v>
      </c>
      <c r="B1475" s="96"/>
      <c r="C1475" s="96"/>
      <c r="D1475" s="13" t="s">
        <v>4881</v>
      </c>
      <c r="E1475" s="13">
        <v>6</v>
      </c>
      <c r="F1475" s="14">
        <v>1</v>
      </c>
      <c r="G1475" s="13" t="s">
        <v>46</v>
      </c>
      <c r="H1475" s="14">
        <v>40</v>
      </c>
      <c r="I1475" s="15" t="s">
        <v>32</v>
      </c>
      <c r="J1475" s="16">
        <v>23.700000000000003</v>
      </c>
      <c r="K1475" s="16">
        <v>3.95</v>
      </c>
      <c r="L1475" s="17" t="s">
        <v>73</v>
      </c>
      <c r="M1475" s="163" t="str">
        <f>IFERROR(GETPIVOTDATA("Tot. Bottles",'- Ordine Aggregato -'!$A$1,"sku anker",A1475),"")</f>
        <v/>
      </c>
      <c r="N1475" s="18" t="s">
        <v>42</v>
      </c>
      <c r="O1475" s="19" t="str">
        <f t="shared" si="22"/>
        <v>Order online</v>
      </c>
      <c r="P1475" s="97" t="s">
        <v>68</v>
      </c>
      <c r="Q1475" s="13" t="s">
        <v>4887</v>
      </c>
      <c r="R1475" t="s">
        <v>4888</v>
      </c>
      <c r="S1475" s="20">
        <v>0</v>
      </c>
      <c r="T1475" s="21" t="s">
        <v>38</v>
      </c>
    </row>
    <row r="1476" spans="1:20" x14ac:dyDescent="0.35">
      <c r="A1476" s="96" t="s">
        <v>4889</v>
      </c>
      <c r="B1476" s="96"/>
      <c r="C1476" s="96"/>
      <c r="D1476" s="13" t="s">
        <v>4890</v>
      </c>
      <c r="E1476" s="13">
        <v>6</v>
      </c>
      <c r="F1476" s="14">
        <v>0.7</v>
      </c>
      <c r="G1476" s="13" t="s">
        <v>14874</v>
      </c>
      <c r="H1476" s="14">
        <v>40</v>
      </c>
      <c r="I1476" s="15" t="s">
        <v>32</v>
      </c>
      <c r="J1476" s="16">
        <v>30</v>
      </c>
      <c r="K1476" s="16">
        <v>5</v>
      </c>
      <c r="L1476" s="17" t="s">
        <v>73</v>
      </c>
      <c r="M1476" s="163" t="str">
        <f>IFERROR(GETPIVOTDATA("Tot. Bottles",'- Ordine Aggregato -'!$A$1,"sku anker",A1476),"")</f>
        <v/>
      </c>
      <c r="N1476" s="18" t="s">
        <v>42</v>
      </c>
      <c r="O1476" s="19" t="str">
        <f t="shared" si="22"/>
        <v>Order online</v>
      </c>
      <c r="P1476" s="97" t="s">
        <v>68</v>
      </c>
      <c r="Q1476" s="13" t="s">
        <v>4891</v>
      </c>
      <c r="R1476" t="s">
        <v>4892</v>
      </c>
      <c r="S1476" s="20">
        <v>0</v>
      </c>
      <c r="T1476" s="21" t="s">
        <v>38</v>
      </c>
    </row>
    <row r="1477" spans="1:20" x14ac:dyDescent="0.35">
      <c r="A1477" s="96" t="s">
        <v>4893</v>
      </c>
      <c r="B1477" s="96"/>
      <c r="C1477" s="96"/>
      <c r="D1477" s="13" t="s">
        <v>4894</v>
      </c>
      <c r="E1477" s="13">
        <v>6</v>
      </c>
      <c r="F1477" s="14">
        <v>0.75</v>
      </c>
      <c r="G1477" s="13" t="s">
        <v>46</v>
      </c>
      <c r="H1477" s="14">
        <v>14</v>
      </c>
      <c r="I1477" s="15" t="s">
        <v>32</v>
      </c>
      <c r="J1477" s="16">
        <v>55.5</v>
      </c>
      <c r="K1477" s="16">
        <v>9.25</v>
      </c>
      <c r="L1477" s="17" t="s">
        <v>704</v>
      </c>
      <c r="M1477" s="163" t="str">
        <f>IFERROR(GETPIVOTDATA("Tot. Bottles",'- Ordine Aggregato -'!$A$1,"sku anker",A1477),"")</f>
        <v/>
      </c>
      <c r="N1477" s="18" t="s">
        <v>34</v>
      </c>
      <c r="O1477" s="19" t="str">
        <f t="shared" si="22"/>
        <v>Order online</v>
      </c>
      <c r="P1477" s="97" t="s">
        <v>364</v>
      </c>
      <c r="Q1477" s="13" t="s">
        <v>4895</v>
      </c>
      <c r="R1477" t="s">
        <v>4896</v>
      </c>
      <c r="S1477" s="20">
        <v>0</v>
      </c>
      <c r="T1477" s="21" t="s">
        <v>38</v>
      </c>
    </row>
    <row r="1478" spans="1:20" x14ac:dyDescent="0.35">
      <c r="A1478" s="96" t="s">
        <v>15302</v>
      </c>
      <c r="D1478" s="13" t="s">
        <v>15303</v>
      </c>
      <c r="E1478" s="13">
        <v>6</v>
      </c>
      <c r="F1478" s="14">
        <v>0.75</v>
      </c>
      <c r="G1478" s="13" t="s">
        <v>46</v>
      </c>
      <c r="H1478" s="14">
        <v>13.5</v>
      </c>
      <c r="I1478" s="15" t="s">
        <v>32</v>
      </c>
      <c r="J1478" s="16">
        <v>55.5</v>
      </c>
      <c r="K1478" s="16">
        <v>9.25</v>
      </c>
      <c r="L1478" s="17" t="s">
        <v>704</v>
      </c>
      <c r="M1478" s="163" t="str">
        <f>IFERROR(GETPIVOTDATA("Tot. Bottles",'- Ordine Aggregato -'!$A$1,"sku anker",A1478),"")</f>
        <v/>
      </c>
      <c r="N1478" s="18" t="s">
        <v>42</v>
      </c>
      <c r="O1478" s="19" t="str">
        <f t="shared" si="22"/>
        <v>Order online</v>
      </c>
      <c r="P1478" s="97" t="s">
        <v>364</v>
      </c>
      <c r="Q1478" s="13" t="s">
        <v>4895</v>
      </c>
      <c r="R1478" t="s">
        <v>42</v>
      </c>
      <c r="S1478" s="20">
        <v>0</v>
      </c>
      <c r="T1478" s="21" t="s">
        <v>38</v>
      </c>
    </row>
    <row r="1479" spans="1:20" x14ac:dyDescent="0.35">
      <c r="A1479" s="96" t="s">
        <v>4897</v>
      </c>
      <c r="B1479" s="96"/>
      <c r="C1479" s="96"/>
      <c r="D1479" s="13" t="s">
        <v>4898</v>
      </c>
      <c r="E1479" s="13">
        <v>6</v>
      </c>
      <c r="F1479" s="14">
        <v>0.75</v>
      </c>
      <c r="G1479" s="13" t="s">
        <v>46</v>
      </c>
      <c r="H1479" s="14">
        <v>14</v>
      </c>
      <c r="I1479" s="15" t="s">
        <v>32</v>
      </c>
      <c r="J1479" s="16">
        <v>71.699999999999989</v>
      </c>
      <c r="K1479" s="16">
        <v>11.95</v>
      </c>
      <c r="L1479" s="17" t="s">
        <v>710</v>
      </c>
      <c r="M1479" s="163" t="str">
        <f>IFERROR(GETPIVOTDATA("Tot. Bottles",'- Ordine Aggregato -'!$A$1,"sku anker",A1479),"")</f>
        <v/>
      </c>
      <c r="N1479" s="18" t="s">
        <v>42</v>
      </c>
      <c r="O1479" s="19" t="str">
        <f t="shared" si="22"/>
        <v>Order online</v>
      </c>
      <c r="P1479" s="97" t="s">
        <v>364</v>
      </c>
      <c r="Q1479" s="13" t="s">
        <v>4899</v>
      </c>
      <c r="R1479" t="s">
        <v>4896</v>
      </c>
      <c r="S1479" s="20">
        <v>0</v>
      </c>
      <c r="T1479" s="21" t="s">
        <v>38</v>
      </c>
    </row>
    <row r="1480" spans="1:20" x14ac:dyDescent="0.35">
      <c r="A1480" s="96" t="s">
        <v>15304</v>
      </c>
      <c r="B1480" s="96"/>
      <c r="C1480" s="96"/>
      <c r="D1480" s="13" t="s">
        <v>15305</v>
      </c>
      <c r="E1480" s="13">
        <v>6</v>
      </c>
      <c r="F1480" s="14">
        <v>0.75</v>
      </c>
      <c r="G1480" s="13" t="s">
        <v>46</v>
      </c>
      <c r="H1480" s="14">
        <v>13.5</v>
      </c>
      <c r="I1480" s="15" t="s">
        <v>32</v>
      </c>
      <c r="J1480" s="16">
        <v>27.299999999999997</v>
      </c>
      <c r="K1480" s="16">
        <v>4.55</v>
      </c>
      <c r="L1480" s="17" t="s">
        <v>710</v>
      </c>
      <c r="M1480" s="163" t="str">
        <f>IFERROR(GETPIVOTDATA("Tot. Bottles",'- Ordine Aggregato -'!$A$1,"sku anker",A1480),"")</f>
        <v/>
      </c>
      <c r="N1480" s="18" t="s">
        <v>42</v>
      </c>
      <c r="O1480" s="19" t="str">
        <f t="shared" si="22"/>
        <v>Order online</v>
      </c>
      <c r="P1480" s="97" t="s">
        <v>364</v>
      </c>
      <c r="Q1480" s="13" t="s">
        <v>15306</v>
      </c>
      <c r="R1480" t="s">
        <v>13321</v>
      </c>
      <c r="S1480" s="20">
        <v>0</v>
      </c>
      <c r="T1480" s="21" t="s">
        <v>38</v>
      </c>
    </row>
    <row r="1481" spans="1:20" x14ac:dyDescent="0.35">
      <c r="A1481" s="96" t="s">
        <v>15307</v>
      </c>
      <c r="B1481" s="96"/>
      <c r="C1481" s="96"/>
      <c r="D1481" s="13" t="s">
        <v>15308</v>
      </c>
      <c r="E1481" s="13">
        <v>6</v>
      </c>
      <c r="F1481" s="14">
        <v>0.75</v>
      </c>
      <c r="G1481" s="13" t="s">
        <v>46</v>
      </c>
      <c r="H1481" s="14">
        <v>13</v>
      </c>
      <c r="I1481" s="15" t="s">
        <v>32</v>
      </c>
      <c r="J1481" s="16">
        <v>27.299999999999997</v>
      </c>
      <c r="K1481" s="16">
        <v>4.55</v>
      </c>
      <c r="L1481" s="17" t="s">
        <v>704</v>
      </c>
      <c r="M1481" s="163" t="str">
        <f>IFERROR(GETPIVOTDATA("Tot. Bottles",'- Ordine Aggregato -'!$A$1,"sku anker",A1481),"")</f>
        <v/>
      </c>
      <c r="N1481" s="18" t="s">
        <v>42</v>
      </c>
      <c r="O1481" s="19" t="str">
        <f t="shared" si="22"/>
        <v>Order online</v>
      </c>
      <c r="P1481" s="97" t="s">
        <v>364</v>
      </c>
      <c r="Q1481" s="13" t="s">
        <v>15309</v>
      </c>
      <c r="R1481" t="s">
        <v>15310</v>
      </c>
      <c r="S1481" s="20">
        <v>0</v>
      </c>
      <c r="T1481" s="21" t="s">
        <v>38</v>
      </c>
    </row>
    <row r="1482" spans="1:20" x14ac:dyDescent="0.35">
      <c r="A1482" s="96" t="s">
        <v>4900</v>
      </c>
      <c r="D1482" s="13" t="s">
        <v>4901</v>
      </c>
      <c r="E1482" s="13">
        <v>6</v>
      </c>
      <c r="F1482" s="14">
        <v>0.7</v>
      </c>
      <c r="G1482" s="13" t="s">
        <v>46</v>
      </c>
      <c r="H1482" s="14">
        <v>37.5</v>
      </c>
      <c r="I1482" s="15" t="s">
        <v>32</v>
      </c>
      <c r="J1482" s="16">
        <v>21</v>
      </c>
      <c r="K1482" s="16">
        <v>3.5</v>
      </c>
      <c r="L1482" s="17" t="s">
        <v>104</v>
      </c>
      <c r="M1482" s="163" t="str">
        <f>IFERROR(GETPIVOTDATA("Tot. Bottles",'- Ordine Aggregato -'!$A$1,"sku anker",A1482),"")</f>
        <v/>
      </c>
      <c r="N1482" s="18" t="s">
        <v>34</v>
      </c>
      <c r="O1482" s="19" t="str">
        <f t="shared" si="22"/>
        <v>Order online</v>
      </c>
      <c r="P1482" s="97" t="s">
        <v>68</v>
      </c>
      <c r="Q1482" s="13" t="s">
        <v>4902</v>
      </c>
      <c r="R1482" t="s">
        <v>4903</v>
      </c>
      <c r="S1482" s="20">
        <v>0</v>
      </c>
      <c r="T1482" s="21" t="s">
        <v>38</v>
      </c>
    </row>
    <row r="1483" spans="1:20" x14ac:dyDescent="0.35">
      <c r="A1483" s="13" t="s">
        <v>4904</v>
      </c>
      <c r="B1483" s="13"/>
      <c r="C1483" s="13"/>
      <c r="D1483" s="13" t="s">
        <v>4905</v>
      </c>
      <c r="E1483" s="13">
        <v>6</v>
      </c>
      <c r="F1483" s="14">
        <v>0.7</v>
      </c>
      <c r="G1483" s="13" t="s">
        <v>46</v>
      </c>
      <c r="H1483" s="14">
        <v>37.5</v>
      </c>
      <c r="I1483" s="15" t="s">
        <v>32</v>
      </c>
      <c r="J1483" s="16">
        <v>23.700000000000003</v>
      </c>
      <c r="K1483" s="16">
        <v>3.95</v>
      </c>
      <c r="L1483" s="17" t="s">
        <v>1094</v>
      </c>
      <c r="M1483" s="163" t="str">
        <f>IFERROR(GETPIVOTDATA("Tot. Bottles",'- Ordine Aggregato -'!$A$1,"sku anker",A1483),"")</f>
        <v/>
      </c>
      <c r="N1483" s="18" t="s">
        <v>42</v>
      </c>
      <c r="O1483" s="19" t="str">
        <f t="shared" si="22"/>
        <v>Order online</v>
      </c>
      <c r="P1483" s="97" t="s">
        <v>68</v>
      </c>
      <c r="Q1483" s="13" t="s">
        <v>4906</v>
      </c>
      <c r="R1483" t="s">
        <v>4907</v>
      </c>
      <c r="S1483" s="20">
        <v>0</v>
      </c>
      <c r="T1483" s="21" t="s">
        <v>38</v>
      </c>
    </row>
    <row r="1484" spans="1:20" x14ac:dyDescent="0.35">
      <c r="A1484" s="96" t="s">
        <v>4908</v>
      </c>
      <c r="B1484" s="96"/>
      <c r="C1484" s="96"/>
      <c r="D1484" s="13" t="s">
        <v>4909</v>
      </c>
      <c r="E1484" s="13">
        <v>6</v>
      </c>
      <c r="F1484" s="14">
        <v>0.7</v>
      </c>
      <c r="G1484" s="13" t="s">
        <v>14874</v>
      </c>
      <c r="H1484" s="14">
        <v>43</v>
      </c>
      <c r="I1484" s="15" t="s">
        <v>32</v>
      </c>
      <c r="J1484" s="16">
        <v>111</v>
      </c>
      <c r="K1484" s="16">
        <v>18.5</v>
      </c>
      <c r="L1484" s="17" t="s">
        <v>368</v>
      </c>
      <c r="M1484" s="163" t="str">
        <f>IFERROR(GETPIVOTDATA("Tot. Bottles",'- Ordine Aggregato -'!$A$1,"sku anker",A1484),"")</f>
        <v/>
      </c>
      <c r="N1484" s="18" t="s">
        <v>42</v>
      </c>
      <c r="O1484" s="19" t="str">
        <f t="shared" si="22"/>
        <v>Order online</v>
      </c>
      <c r="P1484" s="97" t="s">
        <v>442</v>
      </c>
      <c r="Q1484" s="13" t="s">
        <v>4910</v>
      </c>
      <c r="R1484" t="s">
        <v>42</v>
      </c>
      <c r="S1484" s="20">
        <v>0</v>
      </c>
      <c r="T1484" s="21" t="s">
        <v>38</v>
      </c>
    </row>
    <row r="1485" spans="1:20" x14ac:dyDescent="0.35">
      <c r="A1485" s="96" t="s">
        <v>4911</v>
      </c>
      <c r="B1485" s="96"/>
      <c r="C1485" s="96"/>
      <c r="D1485" s="13" t="s">
        <v>4912</v>
      </c>
      <c r="E1485" s="13">
        <v>6</v>
      </c>
      <c r="F1485" s="14">
        <v>0.7</v>
      </c>
      <c r="G1485" s="13" t="s">
        <v>14874</v>
      </c>
      <c r="H1485" s="14">
        <v>43</v>
      </c>
      <c r="I1485" s="15" t="s">
        <v>32</v>
      </c>
      <c r="J1485" s="16">
        <v>111</v>
      </c>
      <c r="K1485" s="16">
        <v>18.5</v>
      </c>
      <c r="L1485" s="17" t="s">
        <v>368</v>
      </c>
      <c r="M1485" s="163" t="str">
        <f>IFERROR(GETPIVOTDATA("Tot. Bottles",'- Ordine Aggregato -'!$A$1,"sku anker",A1485),"")</f>
        <v/>
      </c>
      <c r="N1485" s="18" t="s">
        <v>42</v>
      </c>
      <c r="O1485" s="19" t="str">
        <f t="shared" ref="O1485:O1548" si="23">HYPERLINK("https://www.ankeramsterdamspirits.nl/en/products/"&amp;A1485,"Order online")</f>
        <v>Order online</v>
      </c>
      <c r="P1485" s="97" t="s">
        <v>442</v>
      </c>
      <c r="Q1485" s="13" t="s">
        <v>4913</v>
      </c>
      <c r="R1485" t="s">
        <v>4914</v>
      </c>
      <c r="S1485" s="20">
        <v>0</v>
      </c>
      <c r="T1485" s="21" t="s">
        <v>38</v>
      </c>
    </row>
    <row r="1486" spans="1:20" x14ac:dyDescent="0.35">
      <c r="A1486" s="96" t="s">
        <v>4915</v>
      </c>
      <c r="D1486" s="13" t="s">
        <v>4916</v>
      </c>
      <c r="E1486" s="13">
        <v>6</v>
      </c>
      <c r="F1486" s="14">
        <v>0.7</v>
      </c>
      <c r="G1486" s="13" t="s">
        <v>46</v>
      </c>
      <c r="H1486" s="14">
        <v>43</v>
      </c>
      <c r="I1486" s="15" t="s">
        <v>32</v>
      </c>
      <c r="J1486" s="16">
        <v>111</v>
      </c>
      <c r="K1486" s="16">
        <v>18.5</v>
      </c>
      <c r="L1486" s="17" t="s">
        <v>368</v>
      </c>
      <c r="M1486" s="163" t="str">
        <f>IFERROR(GETPIVOTDATA("Tot. Bottles",'- Ordine Aggregato -'!$A$1,"sku anker",A1486),"")</f>
        <v/>
      </c>
      <c r="N1486" s="18" t="s">
        <v>42</v>
      </c>
      <c r="O1486" s="19" t="str">
        <f t="shared" si="23"/>
        <v>Order online</v>
      </c>
      <c r="P1486" s="97" t="s">
        <v>442</v>
      </c>
      <c r="Q1486" s="13" t="s">
        <v>4917</v>
      </c>
      <c r="R1486" t="s">
        <v>4918</v>
      </c>
      <c r="S1486" s="20">
        <v>0</v>
      </c>
      <c r="T1486" s="21" t="s">
        <v>38</v>
      </c>
    </row>
    <row r="1487" spans="1:20" x14ac:dyDescent="0.35">
      <c r="A1487" s="13" t="s">
        <v>4919</v>
      </c>
      <c r="B1487" s="13"/>
      <c r="C1487" s="13"/>
      <c r="D1487" s="13" t="s">
        <v>4920</v>
      </c>
      <c r="E1487" s="13">
        <v>6</v>
      </c>
      <c r="F1487" s="14">
        <v>0.7</v>
      </c>
      <c r="G1487" s="13" t="s">
        <v>14874</v>
      </c>
      <c r="H1487" s="14">
        <v>45</v>
      </c>
      <c r="I1487" s="15" t="s">
        <v>32</v>
      </c>
      <c r="J1487" s="16">
        <v>111</v>
      </c>
      <c r="K1487" s="16">
        <v>18.5</v>
      </c>
      <c r="L1487" s="17" t="s">
        <v>368</v>
      </c>
      <c r="M1487" s="163" t="str">
        <f>IFERROR(GETPIVOTDATA("Tot. Bottles",'- Ordine Aggregato -'!$A$1,"sku anker",A1487),"")</f>
        <v/>
      </c>
      <c r="N1487" s="18" t="s">
        <v>42</v>
      </c>
      <c r="O1487" s="19" t="str">
        <f t="shared" si="23"/>
        <v>Order online</v>
      </c>
      <c r="P1487" s="97" t="s">
        <v>442</v>
      </c>
      <c r="Q1487" s="13" t="s">
        <v>4921</v>
      </c>
      <c r="R1487" t="s">
        <v>4922</v>
      </c>
      <c r="S1487" s="20">
        <v>0</v>
      </c>
      <c r="T1487" s="21" t="s">
        <v>38</v>
      </c>
    </row>
    <row r="1488" spans="1:20" x14ac:dyDescent="0.35">
      <c r="A1488" s="96" t="s">
        <v>4923</v>
      </c>
      <c r="D1488" s="13" t="s">
        <v>4924</v>
      </c>
      <c r="E1488" s="13">
        <v>12</v>
      </c>
      <c r="F1488" s="14">
        <v>0.2</v>
      </c>
      <c r="G1488" s="13" t="s">
        <v>46</v>
      </c>
      <c r="H1488" s="14">
        <v>80</v>
      </c>
      <c r="I1488" s="15" t="s">
        <v>32</v>
      </c>
      <c r="J1488" s="16">
        <v>91.199999999999989</v>
      </c>
      <c r="K1488" s="16">
        <v>7.6</v>
      </c>
      <c r="L1488" s="17" t="s">
        <v>219</v>
      </c>
      <c r="M1488" s="163" t="str">
        <f>IFERROR(GETPIVOTDATA("Tot. Bottles",'- Ordine Aggregato -'!$A$1,"sku anker",A1488),"")</f>
        <v/>
      </c>
      <c r="N1488" s="18" t="s">
        <v>34</v>
      </c>
      <c r="O1488" s="19" t="str">
        <f t="shared" si="23"/>
        <v>Order online</v>
      </c>
      <c r="P1488" s="97" t="s">
        <v>4925</v>
      </c>
      <c r="Q1488" s="13" t="s">
        <v>4926</v>
      </c>
      <c r="R1488" t="s">
        <v>42</v>
      </c>
      <c r="S1488" s="20">
        <v>0</v>
      </c>
      <c r="T1488" s="21" t="s">
        <v>38</v>
      </c>
    </row>
    <row r="1489" spans="1:20" x14ac:dyDescent="0.35">
      <c r="A1489" s="96" t="s">
        <v>4927</v>
      </c>
      <c r="D1489" s="13" t="s">
        <v>4928</v>
      </c>
      <c r="E1489" s="13">
        <v>10</v>
      </c>
      <c r="F1489" s="14">
        <v>0.2</v>
      </c>
      <c r="G1489" s="13" t="s">
        <v>46</v>
      </c>
      <c r="H1489" s="14">
        <v>72.5</v>
      </c>
      <c r="I1489" s="15" t="s">
        <v>32</v>
      </c>
      <c r="J1489" s="16">
        <v>135</v>
      </c>
      <c r="K1489" s="16">
        <v>13.5</v>
      </c>
      <c r="L1489" s="17" t="s">
        <v>529</v>
      </c>
      <c r="M1489" s="163" t="str">
        <f>IFERROR(GETPIVOTDATA("Tot. Bottles",'- Ordine Aggregato -'!$A$1,"sku anker",A1489),"")</f>
        <v/>
      </c>
      <c r="N1489" s="18" t="s">
        <v>42</v>
      </c>
      <c r="O1489" s="19" t="str">
        <f t="shared" si="23"/>
        <v>Order online</v>
      </c>
      <c r="P1489" s="97" t="s">
        <v>4925</v>
      </c>
      <c r="Q1489" s="13" t="s">
        <v>4929</v>
      </c>
      <c r="R1489" t="s">
        <v>42</v>
      </c>
      <c r="S1489" s="20">
        <v>0</v>
      </c>
      <c r="T1489" s="21" t="s">
        <v>38</v>
      </c>
    </row>
    <row r="1490" spans="1:20" x14ac:dyDescent="0.35">
      <c r="A1490" s="96" t="s">
        <v>4930</v>
      </c>
      <c r="D1490" s="13" t="s">
        <v>4931</v>
      </c>
      <c r="E1490" s="13">
        <v>35</v>
      </c>
      <c r="F1490" s="14">
        <v>0.05</v>
      </c>
      <c r="G1490" s="13" t="s">
        <v>46</v>
      </c>
      <c r="H1490" s="14">
        <v>70</v>
      </c>
      <c r="I1490" s="15" t="s">
        <v>32</v>
      </c>
      <c r="J1490" s="16">
        <v>117.25</v>
      </c>
      <c r="K1490" s="16">
        <v>3.35</v>
      </c>
      <c r="L1490" s="17" t="s">
        <v>219</v>
      </c>
      <c r="M1490" s="163" t="str">
        <f>IFERROR(GETPIVOTDATA("Tot. Bottles",'- Ordine Aggregato -'!$A$1,"sku anker",A1490),"")</f>
        <v/>
      </c>
      <c r="N1490" s="18" t="s">
        <v>34</v>
      </c>
      <c r="O1490" s="19" t="str">
        <f t="shared" si="23"/>
        <v>Order online</v>
      </c>
      <c r="P1490" s="97" t="s">
        <v>4925</v>
      </c>
      <c r="Q1490" s="13" t="s">
        <v>4932</v>
      </c>
      <c r="R1490" t="s">
        <v>42</v>
      </c>
      <c r="S1490" s="20">
        <v>0</v>
      </c>
      <c r="T1490" s="21" t="s">
        <v>38</v>
      </c>
    </row>
    <row r="1491" spans="1:20" x14ac:dyDescent="0.35">
      <c r="A1491" s="13" t="s">
        <v>4933</v>
      </c>
      <c r="B1491" s="13"/>
      <c r="C1491" s="13"/>
      <c r="D1491" s="13" t="s">
        <v>4931</v>
      </c>
      <c r="E1491" s="13">
        <v>12</v>
      </c>
      <c r="F1491" s="14">
        <v>0.2</v>
      </c>
      <c r="G1491" s="13" t="s">
        <v>46</v>
      </c>
      <c r="H1491" s="14">
        <v>70</v>
      </c>
      <c r="I1491" s="15" t="s">
        <v>32</v>
      </c>
      <c r="J1491" s="16">
        <v>85.800000000000011</v>
      </c>
      <c r="K1491" s="16">
        <v>7.15</v>
      </c>
      <c r="L1491" s="17" t="s">
        <v>219</v>
      </c>
      <c r="M1491" s="163" t="str">
        <f>IFERROR(GETPIVOTDATA("Tot. Bottles",'- Ordine Aggregato -'!$A$1,"sku anker",A1491),"")</f>
        <v/>
      </c>
      <c r="N1491" s="18" t="s">
        <v>42</v>
      </c>
      <c r="O1491" s="19" t="str">
        <f t="shared" si="23"/>
        <v>Order online</v>
      </c>
      <c r="P1491" s="97" t="s">
        <v>4925</v>
      </c>
      <c r="Q1491" s="13" t="s">
        <v>4934</v>
      </c>
      <c r="R1491" t="s">
        <v>42</v>
      </c>
      <c r="S1491" s="20">
        <v>0</v>
      </c>
      <c r="T1491" s="21" t="s">
        <v>38</v>
      </c>
    </row>
    <row r="1492" spans="1:20" x14ac:dyDescent="0.35">
      <c r="A1492" s="13" t="s">
        <v>4936</v>
      </c>
      <c r="B1492" s="13"/>
      <c r="C1492" s="13"/>
      <c r="D1492" s="13" t="s">
        <v>4935</v>
      </c>
      <c r="E1492" s="13">
        <v>12</v>
      </c>
      <c r="F1492" s="14">
        <v>0.2</v>
      </c>
      <c r="G1492" s="13" t="s">
        <v>46</v>
      </c>
      <c r="H1492" s="14">
        <v>40</v>
      </c>
      <c r="I1492" s="15" t="s">
        <v>32</v>
      </c>
      <c r="J1492" s="16">
        <v>99</v>
      </c>
      <c r="K1492" s="16">
        <v>8.25</v>
      </c>
      <c r="L1492" s="17" t="s">
        <v>368</v>
      </c>
      <c r="M1492" s="163" t="str">
        <f>IFERROR(GETPIVOTDATA("Tot. Bottles",'- Ordine Aggregato -'!$A$1,"sku anker",A1492),"")</f>
        <v/>
      </c>
      <c r="N1492" s="18" t="s">
        <v>42</v>
      </c>
      <c r="O1492" s="19" t="str">
        <f t="shared" si="23"/>
        <v>Order online</v>
      </c>
      <c r="P1492" s="97" t="s">
        <v>4925</v>
      </c>
      <c r="Q1492" s="13" t="s">
        <v>4937</v>
      </c>
      <c r="R1492" t="s">
        <v>42</v>
      </c>
      <c r="S1492" s="20">
        <v>0</v>
      </c>
      <c r="T1492" s="21" t="s">
        <v>38</v>
      </c>
    </row>
    <row r="1493" spans="1:20" x14ac:dyDescent="0.35">
      <c r="A1493" s="96" t="s">
        <v>4938</v>
      </c>
      <c r="D1493" s="13" t="s">
        <v>4939</v>
      </c>
      <c r="E1493" s="13">
        <v>35</v>
      </c>
      <c r="F1493" s="14">
        <v>0.05</v>
      </c>
      <c r="G1493" s="13" t="s">
        <v>46</v>
      </c>
      <c r="H1493" s="14">
        <v>38</v>
      </c>
      <c r="I1493" s="15" t="s">
        <v>32</v>
      </c>
      <c r="J1493" s="16">
        <v>127.75</v>
      </c>
      <c r="K1493" s="16">
        <v>3.65</v>
      </c>
      <c r="L1493" s="17" t="s">
        <v>66</v>
      </c>
      <c r="M1493" s="163" t="str">
        <f>IFERROR(GETPIVOTDATA("Tot. Bottles",'- Ordine Aggregato -'!$A$1,"sku anker",A1493),"")</f>
        <v/>
      </c>
      <c r="N1493" s="18" t="s">
        <v>42</v>
      </c>
      <c r="O1493" s="19" t="str">
        <f t="shared" si="23"/>
        <v>Order online</v>
      </c>
      <c r="P1493" s="97" t="s">
        <v>4925</v>
      </c>
      <c r="Q1493" s="13" t="s">
        <v>4940</v>
      </c>
      <c r="R1493" t="s">
        <v>4941</v>
      </c>
      <c r="S1493" s="20">
        <v>0</v>
      </c>
      <c r="T1493" s="21" t="s">
        <v>38</v>
      </c>
    </row>
    <row r="1494" spans="1:20" x14ac:dyDescent="0.35">
      <c r="A1494" s="96" t="s">
        <v>4942</v>
      </c>
      <c r="B1494" s="96"/>
      <c r="C1494" s="96"/>
      <c r="D1494" s="13" t="s">
        <v>4939</v>
      </c>
      <c r="E1494" s="13">
        <v>12</v>
      </c>
      <c r="F1494" s="14">
        <v>0.1</v>
      </c>
      <c r="G1494" s="13" t="s">
        <v>46</v>
      </c>
      <c r="H1494" s="14">
        <v>38</v>
      </c>
      <c r="I1494" s="15" t="s">
        <v>32</v>
      </c>
      <c r="J1494" s="16">
        <v>62.400000000000006</v>
      </c>
      <c r="K1494" s="16">
        <v>5.2</v>
      </c>
      <c r="L1494" s="17" t="s">
        <v>66</v>
      </c>
      <c r="M1494" s="163" t="str">
        <f>IFERROR(GETPIVOTDATA("Tot. Bottles",'- Ordine Aggregato -'!$A$1,"sku anker",A1494),"")</f>
        <v/>
      </c>
      <c r="N1494" s="18" t="s">
        <v>42</v>
      </c>
      <c r="O1494" s="19" t="str">
        <f t="shared" si="23"/>
        <v>Order online</v>
      </c>
      <c r="P1494" s="97" t="s">
        <v>4925</v>
      </c>
      <c r="Q1494" s="13" t="s">
        <v>4943</v>
      </c>
      <c r="R1494" t="s">
        <v>42</v>
      </c>
      <c r="S1494" s="20">
        <v>0</v>
      </c>
      <c r="T1494" s="21" t="s">
        <v>38</v>
      </c>
    </row>
    <row r="1495" spans="1:20" x14ac:dyDescent="0.35">
      <c r="A1495" s="96" t="s">
        <v>4944</v>
      </c>
      <c r="D1495" s="13" t="s">
        <v>4939</v>
      </c>
      <c r="E1495" s="13">
        <v>12</v>
      </c>
      <c r="F1495" s="14">
        <v>0.2</v>
      </c>
      <c r="G1495" s="13" t="s">
        <v>14874</v>
      </c>
      <c r="H1495" s="14">
        <v>38</v>
      </c>
      <c r="I1495" s="15" t="s">
        <v>32</v>
      </c>
      <c r="J1495" s="16">
        <v>99</v>
      </c>
      <c r="K1495" s="16">
        <v>8.25</v>
      </c>
      <c r="L1495" s="17" t="s">
        <v>66</v>
      </c>
      <c r="M1495" s="163" t="str">
        <f>IFERROR(GETPIVOTDATA("Tot. Bottles",'- Ordine Aggregato -'!$A$1,"sku anker",A1495),"")</f>
        <v/>
      </c>
      <c r="N1495" s="18" t="s">
        <v>34</v>
      </c>
      <c r="O1495" s="19" t="str">
        <f t="shared" si="23"/>
        <v>Order online</v>
      </c>
      <c r="P1495" s="97" t="s">
        <v>4925</v>
      </c>
      <c r="Q1495" s="13" t="s">
        <v>4945</v>
      </c>
      <c r="R1495" t="s">
        <v>42</v>
      </c>
      <c r="S1495" s="20">
        <v>0</v>
      </c>
      <c r="T1495" s="21" t="s">
        <v>38</v>
      </c>
    </row>
    <row r="1496" spans="1:20" x14ac:dyDescent="0.35">
      <c r="A1496" s="96" t="s">
        <v>4947</v>
      </c>
      <c r="B1496" s="96"/>
      <c r="C1496" s="96"/>
      <c r="D1496" s="13" t="s">
        <v>4946</v>
      </c>
      <c r="E1496" s="13">
        <v>12</v>
      </c>
      <c r="F1496" s="14">
        <v>0.1</v>
      </c>
      <c r="G1496" s="13" t="s">
        <v>46</v>
      </c>
      <c r="H1496" s="14">
        <v>40</v>
      </c>
      <c r="I1496" s="15" t="s">
        <v>32</v>
      </c>
      <c r="J1496" s="16">
        <v>73.800000000000011</v>
      </c>
      <c r="K1496" s="16">
        <v>6.15</v>
      </c>
      <c r="L1496" s="17" t="s">
        <v>66</v>
      </c>
      <c r="M1496" s="163" t="str">
        <f>IFERROR(GETPIVOTDATA("Tot. Bottles",'- Ordine Aggregato -'!$A$1,"sku anker",A1496),"")</f>
        <v/>
      </c>
      <c r="N1496" s="18" t="s">
        <v>34</v>
      </c>
      <c r="O1496" s="19" t="str">
        <f t="shared" si="23"/>
        <v>Order online</v>
      </c>
      <c r="P1496" s="97" t="s">
        <v>4925</v>
      </c>
      <c r="Q1496" s="13" t="s">
        <v>4948</v>
      </c>
      <c r="R1496" t="s">
        <v>42</v>
      </c>
      <c r="S1496" s="20">
        <v>0</v>
      </c>
      <c r="T1496" s="21" t="s">
        <v>38</v>
      </c>
    </row>
    <row r="1497" spans="1:20" x14ac:dyDescent="0.35">
      <c r="A1497" s="13" t="s">
        <v>4949</v>
      </c>
      <c r="B1497" s="13"/>
      <c r="C1497" s="13"/>
      <c r="D1497" s="13" t="s">
        <v>4946</v>
      </c>
      <c r="E1497" s="13">
        <v>9</v>
      </c>
      <c r="F1497" s="14">
        <v>0.5</v>
      </c>
      <c r="G1497" s="13" t="s">
        <v>14874</v>
      </c>
      <c r="H1497" s="14">
        <v>40</v>
      </c>
      <c r="I1497" s="15" t="s">
        <v>32</v>
      </c>
      <c r="J1497" s="16">
        <v>130.04999999999998</v>
      </c>
      <c r="K1497" s="16">
        <v>14.45</v>
      </c>
      <c r="L1497" s="17" t="s">
        <v>73</v>
      </c>
      <c r="M1497" s="163" t="str">
        <f>IFERROR(GETPIVOTDATA("Tot. Bottles",'- Ordine Aggregato -'!$A$1,"sku anker",A1497),"")</f>
        <v/>
      </c>
      <c r="N1497" s="18" t="s">
        <v>42</v>
      </c>
      <c r="O1497" s="19" t="str">
        <f t="shared" si="23"/>
        <v>Order online</v>
      </c>
      <c r="P1497" s="97" t="s">
        <v>4925</v>
      </c>
      <c r="Q1497" s="13" t="s">
        <v>4950</v>
      </c>
      <c r="R1497" t="s">
        <v>42</v>
      </c>
      <c r="S1497" s="20">
        <v>0</v>
      </c>
      <c r="T1497" s="21" t="s">
        <v>38</v>
      </c>
    </row>
    <row r="1498" spans="1:20" x14ac:dyDescent="0.35">
      <c r="A1498" s="96" t="s">
        <v>4951</v>
      </c>
      <c r="D1498" s="13" t="s">
        <v>4952</v>
      </c>
      <c r="E1498" s="13">
        <v>12</v>
      </c>
      <c r="F1498" s="14">
        <v>0.7</v>
      </c>
      <c r="G1498" s="13" t="s">
        <v>46</v>
      </c>
      <c r="H1498" s="14">
        <v>43</v>
      </c>
      <c r="I1498" s="15" t="s">
        <v>32</v>
      </c>
      <c r="J1498" s="16">
        <v>102</v>
      </c>
      <c r="K1498" s="16">
        <v>8.5</v>
      </c>
      <c r="L1498" s="17" t="s">
        <v>657</v>
      </c>
      <c r="M1498" s="163" t="str">
        <f>IFERROR(GETPIVOTDATA("Tot. Bottles",'- Ordine Aggregato -'!$A$1,"sku anker",A1498),"")</f>
        <v/>
      </c>
      <c r="N1498" s="18" t="s">
        <v>42</v>
      </c>
      <c r="O1498" s="19" t="str">
        <f t="shared" si="23"/>
        <v>Order online</v>
      </c>
      <c r="P1498" s="97" t="s">
        <v>385</v>
      </c>
      <c r="Q1498" s="13" t="s">
        <v>4953</v>
      </c>
      <c r="R1498" t="s">
        <v>4954</v>
      </c>
      <c r="S1498" s="20">
        <v>0</v>
      </c>
      <c r="T1498" s="21" t="s">
        <v>38</v>
      </c>
    </row>
    <row r="1499" spans="1:20" x14ac:dyDescent="0.35">
      <c r="A1499" s="96" t="s">
        <v>4955</v>
      </c>
      <c r="D1499" s="13" t="s">
        <v>4952</v>
      </c>
      <c r="E1499" s="13">
        <v>6</v>
      </c>
      <c r="F1499" s="14">
        <v>0.7</v>
      </c>
      <c r="G1499" s="13" t="s">
        <v>31</v>
      </c>
      <c r="H1499" s="14">
        <v>43</v>
      </c>
      <c r="I1499" s="15" t="s">
        <v>32</v>
      </c>
      <c r="J1499" s="16">
        <v>53.099999999999994</v>
      </c>
      <c r="K1499" s="16">
        <v>8.85</v>
      </c>
      <c r="L1499" s="17" t="s">
        <v>657</v>
      </c>
      <c r="M1499" s="163" t="str">
        <f>IFERROR(GETPIVOTDATA("Tot. Bottles",'- Ordine Aggregato -'!$A$1,"sku anker",A1499),"")</f>
        <v/>
      </c>
      <c r="N1499" s="18" t="s">
        <v>42</v>
      </c>
      <c r="O1499" s="19" t="str">
        <f t="shared" si="23"/>
        <v>Order online</v>
      </c>
      <c r="P1499" s="97" t="s">
        <v>385</v>
      </c>
      <c r="Q1499" s="13" t="s">
        <v>4953</v>
      </c>
      <c r="R1499" t="s">
        <v>4956</v>
      </c>
      <c r="S1499" s="20">
        <v>0</v>
      </c>
      <c r="T1499" s="21" t="s">
        <v>38</v>
      </c>
    </row>
    <row r="1500" spans="1:20" x14ac:dyDescent="0.35">
      <c r="A1500" s="96" t="s">
        <v>4958</v>
      </c>
      <c r="D1500" s="13" t="s">
        <v>4952</v>
      </c>
      <c r="E1500" s="13">
        <v>12</v>
      </c>
      <c r="F1500" s="14">
        <v>1</v>
      </c>
      <c r="G1500" s="13" t="s">
        <v>46</v>
      </c>
      <c r="H1500" s="14">
        <v>43</v>
      </c>
      <c r="I1500" s="15" t="s">
        <v>32</v>
      </c>
      <c r="J1500" s="16">
        <v>102</v>
      </c>
      <c r="K1500" s="16">
        <v>8.5</v>
      </c>
      <c r="L1500" s="17" t="s">
        <v>657</v>
      </c>
      <c r="M1500" s="163" t="str">
        <f>IFERROR(GETPIVOTDATA("Tot. Bottles",'- Ordine Aggregato -'!$A$1,"sku anker",A1500),"")</f>
        <v/>
      </c>
      <c r="N1500" s="18" t="s">
        <v>34</v>
      </c>
      <c r="O1500" s="19" t="str">
        <f t="shared" si="23"/>
        <v>Order online</v>
      </c>
      <c r="P1500" s="97" t="s">
        <v>385</v>
      </c>
      <c r="Q1500" s="13" t="s">
        <v>4957</v>
      </c>
      <c r="R1500" t="s">
        <v>4959</v>
      </c>
      <c r="S1500" s="20">
        <v>0</v>
      </c>
      <c r="T1500" s="21" t="s">
        <v>38</v>
      </c>
    </row>
    <row r="1501" spans="1:20" x14ac:dyDescent="0.35">
      <c r="A1501" s="96" t="s">
        <v>4960</v>
      </c>
      <c r="D1501" s="13" t="s">
        <v>4961</v>
      </c>
      <c r="E1501" s="13">
        <v>6</v>
      </c>
      <c r="F1501" s="14">
        <v>0.7</v>
      </c>
      <c r="G1501" s="13" t="s">
        <v>14873</v>
      </c>
      <c r="H1501" s="14">
        <v>43.3</v>
      </c>
      <c r="I1501" s="15" t="s">
        <v>32</v>
      </c>
      <c r="J1501" s="16">
        <v>127.5</v>
      </c>
      <c r="K1501" s="16">
        <v>21.25</v>
      </c>
      <c r="L1501" s="17" t="s">
        <v>657</v>
      </c>
      <c r="M1501" s="163" t="str">
        <f>IFERROR(GETPIVOTDATA("Tot. Bottles",'- Ordine Aggregato -'!$A$1,"sku anker",A1501),"")</f>
        <v/>
      </c>
      <c r="N1501" s="18" t="s">
        <v>34</v>
      </c>
      <c r="O1501" s="19" t="str">
        <f t="shared" si="23"/>
        <v>Order online</v>
      </c>
      <c r="P1501" s="97" t="s">
        <v>385</v>
      </c>
      <c r="Q1501" s="13" t="s">
        <v>4962</v>
      </c>
      <c r="R1501" t="s">
        <v>4963</v>
      </c>
      <c r="S1501" s="20">
        <v>0</v>
      </c>
      <c r="T1501" s="21" t="s">
        <v>38</v>
      </c>
    </row>
    <row r="1502" spans="1:20" x14ac:dyDescent="0.35">
      <c r="A1502" s="96" t="s">
        <v>4964</v>
      </c>
      <c r="D1502" s="13" t="s">
        <v>4965</v>
      </c>
      <c r="E1502" s="13">
        <v>6</v>
      </c>
      <c r="F1502" s="14">
        <v>0.7</v>
      </c>
      <c r="G1502" s="13" t="s">
        <v>14874</v>
      </c>
      <c r="H1502" s="14">
        <v>49.5</v>
      </c>
      <c r="I1502" s="15" t="s">
        <v>32</v>
      </c>
      <c r="J1502" s="16">
        <v>70.5</v>
      </c>
      <c r="K1502" s="16">
        <v>11.75</v>
      </c>
      <c r="L1502" s="17" t="s">
        <v>657</v>
      </c>
      <c r="M1502" s="163" t="str">
        <f>IFERROR(GETPIVOTDATA("Tot. Bottles",'- Ordine Aggregato -'!$A$1,"sku anker",A1502),"")</f>
        <v/>
      </c>
      <c r="N1502" s="18" t="s">
        <v>42</v>
      </c>
      <c r="O1502" s="19" t="str">
        <f t="shared" si="23"/>
        <v>Order online</v>
      </c>
      <c r="P1502" s="97" t="s">
        <v>385</v>
      </c>
      <c r="Q1502" s="13" t="s">
        <v>4966</v>
      </c>
      <c r="R1502" t="s">
        <v>4967</v>
      </c>
      <c r="S1502" s="20">
        <v>0</v>
      </c>
      <c r="T1502" s="21" t="s">
        <v>38</v>
      </c>
    </row>
    <row r="1503" spans="1:20" x14ac:dyDescent="0.35">
      <c r="A1503" s="13" t="s">
        <v>4968</v>
      </c>
      <c r="B1503" s="13"/>
      <c r="C1503" s="13"/>
      <c r="D1503" s="13" t="s">
        <v>4969</v>
      </c>
      <c r="E1503" s="13">
        <v>6</v>
      </c>
      <c r="F1503" s="14">
        <v>0.7</v>
      </c>
      <c r="G1503" s="13" t="s">
        <v>31</v>
      </c>
      <c r="H1503" s="14">
        <v>40</v>
      </c>
      <c r="I1503" s="15" t="s">
        <v>32</v>
      </c>
      <c r="J1503" s="16">
        <v>57</v>
      </c>
      <c r="K1503" s="16">
        <v>9.5</v>
      </c>
      <c r="L1503" s="17" t="s">
        <v>657</v>
      </c>
      <c r="M1503" s="163" t="str">
        <f>IFERROR(GETPIVOTDATA("Tot. Bottles",'- Ordine Aggregato -'!$A$1,"sku anker",A1503),"")</f>
        <v/>
      </c>
      <c r="N1503" s="18" t="s">
        <v>42</v>
      </c>
      <c r="O1503" s="19" t="str">
        <f t="shared" si="23"/>
        <v>Order online</v>
      </c>
      <c r="P1503" s="97" t="s">
        <v>385</v>
      </c>
      <c r="Q1503" s="13" t="s">
        <v>4970</v>
      </c>
      <c r="R1503" t="s">
        <v>4971</v>
      </c>
      <c r="S1503" s="20">
        <v>0</v>
      </c>
      <c r="T1503" s="21" t="s">
        <v>38</v>
      </c>
    </row>
    <row r="1504" spans="1:20" x14ac:dyDescent="0.35">
      <c r="A1504" s="13" t="s">
        <v>4972</v>
      </c>
      <c r="B1504" s="13"/>
      <c r="C1504" s="13"/>
      <c r="D1504" s="13" t="s">
        <v>4973</v>
      </c>
      <c r="E1504" s="13">
        <v>6</v>
      </c>
      <c r="F1504" s="14">
        <v>0.7</v>
      </c>
      <c r="G1504" s="13" t="s">
        <v>46</v>
      </c>
      <c r="H1504" s="14">
        <v>45</v>
      </c>
      <c r="I1504" s="15" t="s">
        <v>32</v>
      </c>
      <c r="J1504" s="16">
        <v>60.900000000000006</v>
      </c>
      <c r="K1504" s="16">
        <v>10.15</v>
      </c>
      <c r="L1504" s="17" t="s">
        <v>657</v>
      </c>
      <c r="M1504" s="163" t="str">
        <f>IFERROR(GETPIVOTDATA("Tot. Bottles",'- Ordine Aggregato -'!$A$1,"sku anker",A1504),"")</f>
        <v/>
      </c>
      <c r="N1504" s="18" t="s">
        <v>42</v>
      </c>
      <c r="O1504" s="19" t="str">
        <f t="shared" si="23"/>
        <v>Order online</v>
      </c>
      <c r="P1504" s="97" t="s">
        <v>385</v>
      </c>
      <c r="Q1504" s="13" t="s">
        <v>4974</v>
      </c>
      <c r="R1504" t="s">
        <v>42</v>
      </c>
      <c r="S1504" s="20">
        <v>0</v>
      </c>
      <c r="T1504" s="21" t="s">
        <v>38</v>
      </c>
    </row>
    <row r="1505" spans="1:20" x14ac:dyDescent="0.35">
      <c r="A1505" s="96" t="s">
        <v>4975</v>
      </c>
      <c r="D1505" s="13" t="s">
        <v>4976</v>
      </c>
      <c r="E1505" s="13">
        <v>6</v>
      </c>
      <c r="F1505" s="14">
        <v>0.75</v>
      </c>
      <c r="G1505" s="13" t="s">
        <v>46</v>
      </c>
      <c r="H1505" s="14">
        <v>13.5</v>
      </c>
      <c r="I1505" s="15" t="s">
        <v>32</v>
      </c>
      <c r="J1505" s="16">
        <v>16.5</v>
      </c>
      <c r="K1505" s="16">
        <v>2.75</v>
      </c>
      <c r="L1505" s="17" t="s">
        <v>437</v>
      </c>
      <c r="M1505" s="163" t="str">
        <f>IFERROR(GETPIVOTDATA("Tot. Bottles",'- Ordine Aggregato -'!$A$1,"sku anker",A1505),"")</f>
        <v/>
      </c>
      <c r="N1505" s="18" t="s">
        <v>67</v>
      </c>
      <c r="O1505" s="19" t="str">
        <f t="shared" si="23"/>
        <v>Order online</v>
      </c>
      <c r="P1505" s="97" t="s">
        <v>35</v>
      </c>
      <c r="Q1505" s="13" t="s">
        <v>4977</v>
      </c>
      <c r="R1505" t="s">
        <v>42</v>
      </c>
      <c r="S1505" s="20">
        <v>2.75</v>
      </c>
      <c r="T1505" s="21" t="s">
        <v>38</v>
      </c>
    </row>
    <row r="1506" spans="1:20" x14ac:dyDescent="0.35">
      <c r="A1506" s="13" t="s">
        <v>4978</v>
      </c>
      <c r="B1506" s="13"/>
      <c r="C1506" s="13"/>
      <c r="D1506" s="13" t="s">
        <v>4979</v>
      </c>
      <c r="E1506" s="13">
        <v>6</v>
      </c>
      <c r="F1506" s="14">
        <v>0.7</v>
      </c>
      <c r="G1506" s="13" t="s">
        <v>14874</v>
      </c>
      <c r="H1506" s="14">
        <v>40.200000000000003</v>
      </c>
      <c r="I1506" s="15" t="s">
        <v>32</v>
      </c>
      <c r="J1506" s="16">
        <v>219</v>
      </c>
      <c r="K1506" s="16">
        <v>36.5</v>
      </c>
      <c r="L1506" s="17" t="s">
        <v>623</v>
      </c>
      <c r="M1506" s="163" t="str">
        <f>IFERROR(GETPIVOTDATA("Tot. Bottles",'- Ordine Aggregato -'!$A$1,"sku anker",A1506),"")</f>
        <v/>
      </c>
      <c r="N1506" s="18" t="s">
        <v>42</v>
      </c>
      <c r="O1506" s="19" t="str">
        <f t="shared" si="23"/>
        <v>Order online</v>
      </c>
      <c r="P1506" s="97" t="s">
        <v>146</v>
      </c>
      <c r="Q1506" s="13" t="s">
        <v>4980</v>
      </c>
      <c r="R1506" t="s">
        <v>4981</v>
      </c>
      <c r="S1506" s="20">
        <v>0</v>
      </c>
      <c r="T1506" s="21" t="s">
        <v>38</v>
      </c>
    </row>
    <row r="1507" spans="1:20" x14ac:dyDescent="0.35">
      <c r="A1507" s="96" t="s">
        <v>4982</v>
      </c>
      <c r="D1507" s="13" t="s">
        <v>4983</v>
      </c>
      <c r="E1507" s="13">
        <v>1</v>
      </c>
      <c r="F1507" s="14">
        <v>1.5</v>
      </c>
      <c r="G1507" s="13" t="s">
        <v>46</v>
      </c>
      <c r="H1507" s="14">
        <v>40.6</v>
      </c>
      <c r="I1507" s="15" t="s">
        <v>32</v>
      </c>
      <c r="J1507" s="16">
        <v>72.5</v>
      </c>
      <c r="K1507" s="16">
        <v>72.5</v>
      </c>
      <c r="L1507" s="17" t="s">
        <v>368</v>
      </c>
      <c r="M1507" s="163" t="str">
        <f>IFERROR(GETPIVOTDATA("Tot. Bottles",'- Ordine Aggregato -'!$A$1,"sku anker",A1507),"")</f>
        <v/>
      </c>
      <c r="N1507" s="18" t="s">
        <v>42</v>
      </c>
      <c r="O1507" s="19" t="str">
        <f t="shared" si="23"/>
        <v>Order online</v>
      </c>
      <c r="P1507" s="97" t="s">
        <v>146</v>
      </c>
      <c r="Q1507" s="13" t="s">
        <v>4984</v>
      </c>
      <c r="R1507" t="s">
        <v>42</v>
      </c>
      <c r="S1507" s="20">
        <v>0</v>
      </c>
      <c r="T1507" s="21" t="s">
        <v>38</v>
      </c>
    </row>
    <row r="1508" spans="1:20" x14ac:dyDescent="0.35">
      <c r="A1508" s="96" t="s">
        <v>4985</v>
      </c>
      <c r="B1508" s="96"/>
      <c r="C1508" s="96"/>
      <c r="D1508" s="13" t="s">
        <v>4986</v>
      </c>
      <c r="E1508" s="13">
        <v>6</v>
      </c>
      <c r="F1508" s="14">
        <v>0.7</v>
      </c>
      <c r="G1508" s="13" t="s">
        <v>14874</v>
      </c>
      <c r="H1508" s="14">
        <v>40.6</v>
      </c>
      <c r="I1508" s="15" t="s">
        <v>32</v>
      </c>
      <c r="J1508" s="16">
        <v>219</v>
      </c>
      <c r="K1508" s="16">
        <v>36.5</v>
      </c>
      <c r="L1508" s="17" t="s">
        <v>368</v>
      </c>
      <c r="M1508" s="163" t="str">
        <f>IFERROR(GETPIVOTDATA("Tot. Bottles",'- Ordine Aggregato -'!$A$1,"sku anker",A1508),"")</f>
        <v/>
      </c>
      <c r="N1508" s="18" t="s">
        <v>42</v>
      </c>
      <c r="O1508" s="19" t="str">
        <f t="shared" si="23"/>
        <v>Order online</v>
      </c>
      <c r="P1508" s="97" t="s">
        <v>146</v>
      </c>
      <c r="Q1508" s="13" t="s">
        <v>4987</v>
      </c>
      <c r="R1508" t="s">
        <v>4988</v>
      </c>
      <c r="S1508" s="20">
        <v>0</v>
      </c>
      <c r="T1508" s="21" t="s">
        <v>38</v>
      </c>
    </row>
    <row r="1509" spans="1:20" x14ac:dyDescent="0.35">
      <c r="A1509" s="13" t="s">
        <v>4989</v>
      </c>
      <c r="B1509" s="13"/>
      <c r="C1509" s="13"/>
      <c r="D1509" s="13" t="s">
        <v>4990</v>
      </c>
      <c r="E1509" s="13">
        <v>12</v>
      </c>
      <c r="F1509" s="14">
        <v>0.05</v>
      </c>
      <c r="G1509" s="13" t="s">
        <v>46</v>
      </c>
      <c r="H1509" s="14">
        <v>40.6</v>
      </c>
      <c r="I1509" s="15" t="s">
        <v>32</v>
      </c>
      <c r="J1509" s="16">
        <v>71.400000000000006</v>
      </c>
      <c r="K1509" s="16">
        <v>5.95</v>
      </c>
      <c r="L1509" s="17" t="s">
        <v>623</v>
      </c>
      <c r="M1509" s="163" t="str">
        <f>IFERROR(GETPIVOTDATA("Tot. Bottles",'- Ordine Aggregato -'!$A$1,"sku anker",A1509),"")</f>
        <v/>
      </c>
      <c r="N1509" s="18" t="s">
        <v>42</v>
      </c>
      <c r="O1509" s="19" t="str">
        <f t="shared" si="23"/>
        <v>Order online</v>
      </c>
      <c r="P1509" s="97" t="s">
        <v>146</v>
      </c>
      <c r="Q1509" s="13" t="s">
        <v>4991</v>
      </c>
      <c r="R1509" t="s">
        <v>4992</v>
      </c>
      <c r="S1509" s="20">
        <v>0</v>
      </c>
      <c r="T1509" s="21" t="s">
        <v>38</v>
      </c>
    </row>
    <row r="1510" spans="1:20" x14ac:dyDescent="0.35">
      <c r="A1510" s="96" t="s">
        <v>4993</v>
      </c>
      <c r="D1510" s="13" t="s">
        <v>4994</v>
      </c>
      <c r="E1510" s="13">
        <v>1</v>
      </c>
      <c r="F1510" s="14">
        <v>1.5</v>
      </c>
      <c r="G1510" s="13" t="s">
        <v>46</v>
      </c>
      <c r="H1510" s="14">
        <v>41.3</v>
      </c>
      <c r="I1510" s="15" t="s">
        <v>32</v>
      </c>
      <c r="J1510" s="16">
        <v>72.5</v>
      </c>
      <c r="K1510" s="16">
        <v>72.5</v>
      </c>
      <c r="L1510" s="17" t="s">
        <v>368</v>
      </c>
      <c r="M1510" s="163" t="str">
        <f>IFERROR(GETPIVOTDATA("Tot. Bottles",'- Ordine Aggregato -'!$A$1,"sku anker",A1510),"")</f>
        <v/>
      </c>
      <c r="N1510" s="18" t="s">
        <v>34</v>
      </c>
      <c r="O1510" s="19" t="str">
        <f t="shared" si="23"/>
        <v>Order online</v>
      </c>
      <c r="P1510" s="97" t="s">
        <v>146</v>
      </c>
      <c r="Q1510" s="13" t="s">
        <v>4995</v>
      </c>
      <c r="R1510" t="s">
        <v>42</v>
      </c>
      <c r="S1510" s="20">
        <v>0</v>
      </c>
      <c r="T1510" s="21" t="s">
        <v>38</v>
      </c>
    </row>
    <row r="1511" spans="1:20" x14ac:dyDescent="0.35">
      <c r="A1511" s="13" t="s">
        <v>4996</v>
      </c>
      <c r="B1511" s="13"/>
      <c r="C1511" s="13"/>
      <c r="D1511" s="13" t="s">
        <v>4997</v>
      </c>
      <c r="E1511" s="13">
        <v>6</v>
      </c>
      <c r="F1511" s="14">
        <v>0.7</v>
      </c>
      <c r="G1511" s="13" t="s">
        <v>14874</v>
      </c>
      <c r="H1511" s="14">
        <v>41.3</v>
      </c>
      <c r="I1511" s="15" t="s">
        <v>32</v>
      </c>
      <c r="J1511" s="16">
        <v>213</v>
      </c>
      <c r="K1511" s="16">
        <v>35.5</v>
      </c>
      <c r="L1511" s="17" t="s">
        <v>104</v>
      </c>
      <c r="M1511" s="163" t="str">
        <f>IFERROR(GETPIVOTDATA("Tot. Bottles",'- Ordine Aggregato -'!$A$1,"sku anker",A1511),"")</f>
        <v/>
      </c>
      <c r="N1511" s="18" t="s">
        <v>42</v>
      </c>
      <c r="O1511" s="19" t="str">
        <f t="shared" si="23"/>
        <v>Order online</v>
      </c>
      <c r="P1511" s="97" t="s">
        <v>146</v>
      </c>
      <c r="Q1511" s="13" t="s">
        <v>4998</v>
      </c>
      <c r="R1511" t="s">
        <v>4999</v>
      </c>
      <c r="S1511" s="20">
        <v>0</v>
      </c>
      <c r="T1511" s="21" t="s">
        <v>38</v>
      </c>
    </row>
    <row r="1512" spans="1:20" x14ac:dyDescent="0.35">
      <c r="A1512" s="13" t="s">
        <v>5000</v>
      </c>
      <c r="B1512" s="13"/>
      <c r="C1512" s="13"/>
      <c r="D1512" s="13" t="s">
        <v>5001</v>
      </c>
      <c r="E1512" s="13">
        <v>12</v>
      </c>
      <c r="F1512" s="14">
        <v>0.05</v>
      </c>
      <c r="G1512" s="13" t="s">
        <v>46</v>
      </c>
      <c r="H1512" s="14">
        <v>41.3</v>
      </c>
      <c r="I1512" s="15" t="s">
        <v>32</v>
      </c>
      <c r="J1512" s="16">
        <v>71.400000000000006</v>
      </c>
      <c r="K1512" s="16">
        <v>5.95</v>
      </c>
      <c r="L1512" s="17" t="s">
        <v>104</v>
      </c>
      <c r="M1512" s="163" t="str">
        <f>IFERROR(GETPIVOTDATA("Tot. Bottles",'- Ordine Aggregato -'!$A$1,"sku anker",A1512),"")</f>
        <v/>
      </c>
      <c r="N1512" s="18" t="s">
        <v>34</v>
      </c>
      <c r="O1512" s="19" t="str">
        <f t="shared" si="23"/>
        <v>Order online</v>
      </c>
      <c r="P1512" s="97" t="s">
        <v>146</v>
      </c>
      <c r="Q1512" s="13" t="s">
        <v>5002</v>
      </c>
      <c r="R1512" t="s">
        <v>5003</v>
      </c>
      <c r="S1512" s="20">
        <v>0</v>
      </c>
      <c r="T1512" s="21" t="s">
        <v>38</v>
      </c>
    </row>
    <row r="1513" spans="1:20" x14ac:dyDescent="0.35">
      <c r="A1513" s="13" t="s">
        <v>5004</v>
      </c>
      <c r="B1513" s="13"/>
      <c r="C1513" s="13"/>
      <c r="D1513" s="13" t="s">
        <v>5005</v>
      </c>
      <c r="E1513" s="13">
        <v>120</v>
      </c>
      <c r="F1513" s="14">
        <v>0.05</v>
      </c>
      <c r="G1513" s="13" t="s">
        <v>46</v>
      </c>
      <c r="H1513" s="14">
        <v>40</v>
      </c>
      <c r="I1513" s="15" t="s">
        <v>32</v>
      </c>
      <c r="J1513" s="16">
        <v>162</v>
      </c>
      <c r="K1513" s="16">
        <v>1.35</v>
      </c>
      <c r="L1513" s="17" t="s">
        <v>448</v>
      </c>
      <c r="M1513" s="163" t="str">
        <f>IFERROR(GETPIVOTDATA("Tot. Bottles",'- Ordine Aggregato -'!$A$1,"sku anker",A1513),"")</f>
        <v/>
      </c>
      <c r="N1513" s="18" t="s">
        <v>34</v>
      </c>
      <c r="O1513" s="19" t="str">
        <f t="shared" si="23"/>
        <v>Order online</v>
      </c>
      <c r="P1513" s="97" t="s">
        <v>146</v>
      </c>
      <c r="Q1513" s="13" t="s">
        <v>42</v>
      </c>
      <c r="R1513" t="s">
        <v>42</v>
      </c>
      <c r="S1513" s="20">
        <v>0</v>
      </c>
      <c r="T1513" s="21" t="s">
        <v>38</v>
      </c>
    </row>
    <row r="1514" spans="1:20" x14ac:dyDescent="0.35">
      <c r="A1514" s="13" t="s">
        <v>15311</v>
      </c>
      <c r="B1514" s="13"/>
      <c r="C1514" s="13"/>
      <c r="D1514" s="13" t="s">
        <v>5005</v>
      </c>
      <c r="E1514" s="13">
        <v>48</v>
      </c>
      <c r="F1514" s="14">
        <v>0.2</v>
      </c>
      <c r="G1514" s="13" t="s">
        <v>14874</v>
      </c>
      <c r="H1514" s="14">
        <v>40</v>
      </c>
      <c r="I1514" s="15" t="s">
        <v>32</v>
      </c>
      <c r="J1514" s="16">
        <v>84</v>
      </c>
      <c r="K1514" s="16">
        <v>1.75</v>
      </c>
      <c r="L1514" s="17" t="s">
        <v>448</v>
      </c>
      <c r="M1514" s="163" t="str">
        <f>IFERROR(GETPIVOTDATA("Tot. Bottles",'- Ordine Aggregato -'!$A$1,"sku anker",A1514),"")</f>
        <v/>
      </c>
      <c r="N1514" s="18" t="s">
        <v>42</v>
      </c>
      <c r="O1514" s="19" t="str">
        <f t="shared" si="23"/>
        <v>Order online</v>
      </c>
      <c r="P1514" s="97" t="s">
        <v>146</v>
      </c>
      <c r="Q1514" s="13" t="s">
        <v>15312</v>
      </c>
      <c r="R1514" t="s">
        <v>15313</v>
      </c>
      <c r="S1514" s="20">
        <v>0</v>
      </c>
      <c r="T1514" s="21" t="s">
        <v>38</v>
      </c>
    </row>
    <row r="1515" spans="1:20" x14ac:dyDescent="0.35">
      <c r="A1515" s="13" t="s">
        <v>15314</v>
      </c>
      <c r="B1515" s="13"/>
      <c r="C1515" s="13"/>
      <c r="D1515" s="13" t="s">
        <v>5005</v>
      </c>
      <c r="E1515" s="13">
        <v>24</v>
      </c>
      <c r="F1515" s="14">
        <v>0.35</v>
      </c>
      <c r="G1515" s="13" t="s">
        <v>46</v>
      </c>
      <c r="H1515" s="14">
        <v>40</v>
      </c>
      <c r="I1515" s="15" t="s">
        <v>32</v>
      </c>
      <c r="J1515" s="16">
        <v>76.800000000000011</v>
      </c>
      <c r="K1515" s="16">
        <v>3.2</v>
      </c>
      <c r="L1515" s="17" t="s">
        <v>448</v>
      </c>
      <c r="M1515" s="163" t="str">
        <f>IFERROR(GETPIVOTDATA("Tot. Bottles",'- Ordine Aggregato -'!$A$1,"sku anker",A1515),"")</f>
        <v/>
      </c>
      <c r="N1515" s="18" t="s">
        <v>42</v>
      </c>
      <c r="O1515" s="19" t="str">
        <f t="shared" si="23"/>
        <v>Order online</v>
      </c>
      <c r="P1515" s="97" t="s">
        <v>146</v>
      </c>
      <c r="Q1515" s="13" t="s">
        <v>15315</v>
      </c>
      <c r="R1515" t="s">
        <v>42</v>
      </c>
      <c r="S1515" s="20">
        <v>0</v>
      </c>
      <c r="T1515" s="21" t="s">
        <v>38</v>
      </c>
    </row>
    <row r="1516" spans="1:20" x14ac:dyDescent="0.35">
      <c r="A1516" s="96" t="s">
        <v>14468</v>
      </c>
      <c r="B1516" s="96"/>
      <c r="C1516" s="96"/>
      <c r="D1516" s="13" t="s">
        <v>5005</v>
      </c>
      <c r="E1516" s="13">
        <v>12</v>
      </c>
      <c r="F1516" s="14">
        <v>0.7</v>
      </c>
      <c r="G1516" s="13" t="s">
        <v>31</v>
      </c>
      <c r="H1516" s="14">
        <v>40</v>
      </c>
      <c r="I1516" s="15" t="s">
        <v>32</v>
      </c>
      <c r="J1516" s="16">
        <v>69.599999999999994</v>
      </c>
      <c r="K1516" s="16">
        <v>5.8</v>
      </c>
      <c r="L1516" s="17" t="s">
        <v>448</v>
      </c>
      <c r="M1516" s="163" t="str">
        <f>IFERROR(GETPIVOTDATA("Tot. Bottles",'- Ordine Aggregato -'!$A$1,"sku anker",A1516),"")</f>
        <v/>
      </c>
      <c r="N1516" s="18" t="s">
        <v>42</v>
      </c>
      <c r="O1516" s="19" t="str">
        <f t="shared" si="23"/>
        <v>Order online</v>
      </c>
      <c r="P1516" s="97" t="s">
        <v>146</v>
      </c>
      <c r="Q1516" s="13" t="s">
        <v>5007</v>
      </c>
      <c r="R1516" t="s">
        <v>15316</v>
      </c>
      <c r="S1516" s="20">
        <v>0</v>
      </c>
      <c r="T1516" s="21" t="s">
        <v>38</v>
      </c>
    </row>
    <row r="1517" spans="1:20" x14ac:dyDescent="0.35">
      <c r="A1517" s="96" t="s">
        <v>5006</v>
      </c>
      <c r="B1517" s="96"/>
      <c r="C1517" s="96"/>
      <c r="D1517" s="13" t="s">
        <v>5005</v>
      </c>
      <c r="E1517" s="13">
        <v>6</v>
      </c>
      <c r="F1517" s="14">
        <v>0.7</v>
      </c>
      <c r="G1517" s="13" t="s">
        <v>31</v>
      </c>
      <c r="H1517" s="14">
        <v>40</v>
      </c>
      <c r="I1517" s="15" t="s">
        <v>32</v>
      </c>
      <c r="J1517" s="16">
        <v>34.799999999999997</v>
      </c>
      <c r="K1517" s="16">
        <v>5.8</v>
      </c>
      <c r="L1517" s="17" t="s">
        <v>448</v>
      </c>
      <c r="M1517" s="163" t="str">
        <f>IFERROR(GETPIVOTDATA("Tot. Bottles",'- Ordine Aggregato -'!$A$1,"sku anker",A1517),"")</f>
        <v/>
      </c>
      <c r="N1517" s="18" t="s">
        <v>42</v>
      </c>
      <c r="O1517" s="19" t="str">
        <f t="shared" si="23"/>
        <v>Order online</v>
      </c>
      <c r="P1517" s="97" t="s">
        <v>146</v>
      </c>
      <c r="Q1517" s="13" t="s">
        <v>5007</v>
      </c>
      <c r="R1517" t="s">
        <v>5008</v>
      </c>
      <c r="S1517" s="20">
        <v>0</v>
      </c>
      <c r="T1517" s="21" t="s">
        <v>38</v>
      </c>
    </row>
    <row r="1518" spans="1:20" x14ac:dyDescent="0.35">
      <c r="A1518" s="13" t="s">
        <v>5009</v>
      </c>
      <c r="B1518" s="13"/>
      <c r="C1518" s="13"/>
      <c r="D1518" s="13" t="s">
        <v>5005</v>
      </c>
      <c r="E1518" s="13">
        <v>6</v>
      </c>
      <c r="F1518" s="14">
        <v>1</v>
      </c>
      <c r="G1518" s="13" t="s">
        <v>31</v>
      </c>
      <c r="H1518" s="14">
        <v>40</v>
      </c>
      <c r="I1518" s="15" t="s">
        <v>32</v>
      </c>
      <c r="J1518" s="16">
        <v>41.7</v>
      </c>
      <c r="K1518" s="16">
        <v>6.95</v>
      </c>
      <c r="L1518" s="17" t="s">
        <v>448</v>
      </c>
      <c r="M1518" s="163" t="str">
        <f>IFERROR(GETPIVOTDATA("Tot. Bottles",'- Ordine Aggregato -'!$A$1,"sku anker",A1518),"")</f>
        <v/>
      </c>
      <c r="N1518" s="18" t="s">
        <v>42</v>
      </c>
      <c r="O1518" s="19" t="str">
        <f t="shared" si="23"/>
        <v>Order online</v>
      </c>
      <c r="P1518" s="97" t="s">
        <v>146</v>
      </c>
      <c r="Q1518" s="13" t="s">
        <v>5010</v>
      </c>
      <c r="R1518" t="s">
        <v>5011</v>
      </c>
      <c r="S1518" s="20">
        <v>0</v>
      </c>
      <c r="T1518" s="21" t="s">
        <v>38</v>
      </c>
    </row>
    <row r="1519" spans="1:20" x14ac:dyDescent="0.35">
      <c r="A1519" s="13" t="s">
        <v>5012</v>
      </c>
      <c r="B1519" s="13"/>
      <c r="C1519" s="13"/>
      <c r="D1519" s="13" t="s">
        <v>5005</v>
      </c>
      <c r="E1519" s="13">
        <v>6</v>
      </c>
      <c r="F1519" s="14">
        <v>1.5</v>
      </c>
      <c r="G1519" s="13" t="s">
        <v>31</v>
      </c>
      <c r="H1519" s="14">
        <v>40</v>
      </c>
      <c r="I1519" s="15" t="s">
        <v>32</v>
      </c>
      <c r="J1519" s="16">
        <v>63</v>
      </c>
      <c r="K1519" s="16">
        <v>10.5</v>
      </c>
      <c r="L1519" s="17" t="s">
        <v>448</v>
      </c>
      <c r="M1519" s="163" t="str">
        <f>IFERROR(GETPIVOTDATA("Tot. Bottles",'- Ordine Aggregato -'!$A$1,"sku anker",A1519),"")</f>
        <v/>
      </c>
      <c r="N1519" s="18" t="s">
        <v>42</v>
      </c>
      <c r="O1519" s="19" t="str">
        <f t="shared" si="23"/>
        <v>Order online</v>
      </c>
      <c r="P1519" s="97" t="s">
        <v>146</v>
      </c>
      <c r="Q1519" s="13" t="s">
        <v>5013</v>
      </c>
      <c r="R1519" t="s">
        <v>5014</v>
      </c>
      <c r="S1519" s="20">
        <v>0</v>
      </c>
      <c r="T1519" s="21" t="s">
        <v>38</v>
      </c>
    </row>
    <row r="1520" spans="1:20" x14ac:dyDescent="0.35">
      <c r="A1520" s="96" t="s">
        <v>5016</v>
      </c>
      <c r="D1520" s="13" t="s">
        <v>5017</v>
      </c>
      <c r="E1520" s="13">
        <v>6</v>
      </c>
      <c r="F1520" s="14">
        <v>0.7</v>
      </c>
      <c r="G1520" s="13" t="s">
        <v>46</v>
      </c>
      <c r="H1520" s="14">
        <v>40</v>
      </c>
      <c r="I1520" s="15" t="s">
        <v>32</v>
      </c>
      <c r="J1520" s="16">
        <v>47.7</v>
      </c>
      <c r="K1520" s="16">
        <v>7.95</v>
      </c>
      <c r="L1520" s="17" t="s">
        <v>448</v>
      </c>
      <c r="M1520" s="163" t="str">
        <f>IFERROR(GETPIVOTDATA("Tot. Bottles",'- Ordine Aggregato -'!$A$1,"sku anker",A1520),"")</f>
        <v/>
      </c>
      <c r="N1520" s="18" t="s">
        <v>34</v>
      </c>
      <c r="O1520" s="19" t="str">
        <f t="shared" si="23"/>
        <v>Order online</v>
      </c>
      <c r="P1520" s="97" t="s">
        <v>146</v>
      </c>
      <c r="Q1520" s="13" t="s">
        <v>5018</v>
      </c>
      <c r="R1520" t="s">
        <v>5019</v>
      </c>
      <c r="S1520" s="20">
        <v>0</v>
      </c>
      <c r="T1520" s="21" t="s">
        <v>38</v>
      </c>
    </row>
    <row r="1521" spans="1:20" x14ac:dyDescent="0.35">
      <c r="A1521" s="13" t="s">
        <v>5020</v>
      </c>
      <c r="B1521" s="13"/>
      <c r="C1521" s="13"/>
      <c r="D1521" s="13" t="s">
        <v>5017</v>
      </c>
      <c r="E1521" s="13">
        <v>12</v>
      </c>
      <c r="F1521" s="14">
        <v>1</v>
      </c>
      <c r="G1521" s="13" t="s">
        <v>31</v>
      </c>
      <c r="H1521" s="14">
        <v>40</v>
      </c>
      <c r="I1521" s="15" t="s">
        <v>32</v>
      </c>
      <c r="J1521" s="16">
        <v>130.80000000000001</v>
      </c>
      <c r="K1521" s="16">
        <v>10.9</v>
      </c>
      <c r="L1521" s="17" t="s">
        <v>448</v>
      </c>
      <c r="M1521" s="163" t="str">
        <f>IFERROR(GETPIVOTDATA("Tot. Bottles",'- Ordine Aggregato -'!$A$1,"sku anker",A1521),"")</f>
        <v/>
      </c>
      <c r="N1521" s="18" t="s">
        <v>42</v>
      </c>
      <c r="O1521" s="19" t="str">
        <f t="shared" si="23"/>
        <v>Order online</v>
      </c>
      <c r="P1521" s="97" t="s">
        <v>146</v>
      </c>
      <c r="Q1521" s="13" t="s">
        <v>5021</v>
      </c>
      <c r="R1521" t="s">
        <v>5022</v>
      </c>
      <c r="S1521" s="20">
        <v>0</v>
      </c>
      <c r="T1521" s="21" t="s">
        <v>38</v>
      </c>
    </row>
    <row r="1522" spans="1:20" x14ac:dyDescent="0.35">
      <c r="A1522" s="96" t="s">
        <v>5023</v>
      </c>
      <c r="D1522" s="13" t="s">
        <v>5024</v>
      </c>
      <c r="E1522" s="13">
        <v>6</v>
      </c>
      <c r="F1522" s="14">
        <v>0.7</v>
      </c>
      <c r="G1522" s="13" t="s">
        <v>14874</v>
      </c>
      <c r="H1522" s="14">
        <v>40</v>
      </c>
      <c r="I1522" s="15" t="s">
        <v>32</v>
      </c>
      <c r="J1522" s="16">
        <v>46.5</v>
      </c>
      <c r="K1522" s="16">
        <v>7.75</v>
      </c>
      <c r="L1522" s="17" t="s">
        <v>448</v>
      </c>
      <c r="M1522" s="163" t="str">
        <f>IFERROR(GETPIVOTDATA("Tot. Bottles",'- Ordine Aggregato -'!$A$1,"sku anker",A1522),"")</f>
        <v/>
      </c>
      <c r="N1522" s="18" t="s">
        <v>34</v>
      </c>
      <c r="O1522" s="19" t="str">
        <f t="shared" si="23"/>
        <v>Order online</v>
      </c>
      <c r="P1522" s="97" t="s">
        <v>146</v>
      </c>
      <c r="Q1522" s="13" t="s">
        <v>5025</v>
      </c>
      <c r="R1522" t="s">
        <v>5026</v>
      </c>
      <c r="S1522" s="20">
        <v>0</v>
      </c>
      <c r="T1522" s="21" t="s">
        <v>38</v>
      </c>
    </row>
    <row r="1523" spans="1:20" x14ac:dyDescent="0.35">
      <c r="A1523" s="96" t="s">
        <v>5027</v>
      </c>
      <c r="B1523" s="96"/>
      <c r="C1523" s="96"/>
      <c r="D1523" s="13" t="s">
        <v>5024</v>
      </c>
      <c r="E1523" s="13">
        <v>12</v>
      </c>
      <c r="F1523" s="14">
        <v>1</v>
      </c>
      <c r="G1523" s="13" t="s">
        <v>14874</v>
      </c>
      <c r="H1523" s="14">
        <v>40</v>
      </c>
      <c r="I1523" s="15" t="s">
        <v>32</v>
      </c>
      <c r="J1523" s="16">
        <v>117</v>
      </c>
      <c r="K1523" s="16">
        <v>9.75</v>
      </c>
      <c r="L1523" s="17" t="s">
        <v>448</v>
      </c>
      <c r="M1523" s="163" t="str">
        <f>IFERROR(GETPIVOTDATA("Tot. Bottles",'- Ordine Aggregato -'!$A$1,"sku anker",A1523),"")</f>
        <v/>
      </c>
      <c r="N1523" s="18" t="s">
        <v>67</v>
      </c>
      <c r="O1523" s="19" t="str">
        <f t="shared" si="23"/>
        <v>Order online</v>
      </c>
      <c r="P1523" s="97" t="s">
        <v>146</v>
      </c>
      <c r="Q1523" s="13" t="s">
        <v>5028</v>
      </c>
      <c r="R1523" t="s">
        <v>5029</v>
      </c>
      <c r="S1523" s="20">
        <v>9.75</v>
      </c>
      <c r="T1523" s="21" t="s">
        <v>38</v>
      </c>
    </row>
    <row r="1524" spans="1:20" x14ac:dyDescent="0.35">
      <c r="A1524" s="13" t="s">
        <v>5030</v>
      </c>
      <c r="B1524" s="13"/>
      <c r="C1524" s="13"/>
      <c r="D1524" s="13" t="s">
        <v>5031</v>
      </c>
      <c r="E1524" s="13">
        <v>6</v>
      </c>
      <c r="F1524" s="14">
        <v>0.7</v>
      </c>
      <c r="G1524" s="13" t="s">
        <v>14874</v>
      </c>
      <c r="H1524" s="14">
        <v>40</v>
      </c>
      <c r="I1524" s="15" t="s">
        <v>32</v>
      </c>
      <c r="J1524" s="16">
        <v>50.400000000000006</v>
      </c>
      <c r="K1524" s="16">
        <v>8.4</v>
      </c>
      <c r="L1524" s="17" t="s">
        <v>448</v>
      </c>
      <c r="M1524" s="163" t="str">
        <f>IFERROR(GETPIVOTDATA("Tot. Bottles",'- Ordine Aggregato -'!$A$1,"sku anker",A1524),"")</f>
        <v/>
      </c>
      <c r="N1524" s="18" t="s">
        <v>34</v>
      </c>
      <c r="O1524" s="19" t="str">
        <f t="shared" si="23"/>
        <v>Order online</v>
      </c>
      <c r="P1524" s="97" t="s">
        <v>146</v>
      </c>
      <c r="Q1524" s="13" t="s">
        <v>5032</v>
      </c>
      <c r="R1524" t="s">
        <v>5033</v>
      </c>
      <c r="S1524" s="20">
        <v>0</v>
      </c>
      <c r="T1524" s="21" t="s">
        <v>38</v>
      </c>
    </row>
    <row r="1525" spans="1:20" x14ac:dyDescent="0.35">
      <c r="A1525" s="96" t="s">
        <v>5034</v>
      </c>
      <c r="D1525" s="13" t="s">
        <v>5031</v>
      </c>
      <c r="E1525" s="13">
        <v>12</v>
      </c>
      <c r="F1525" s="14">
        <v>1</v>
      </c>
      <c r="G1525" s="13" t="s">
        <v>31</v>
      </c>
      <c r="H1525" s="14">
        <v>40</v>
      </c>
      <c r="I1525" s="15" t="s">
        <v>32</v>
      </c>
      <c r="J1525" s="16">
        <v>107.39999999999999</v>
      </c>
      <c r="K1525" s="16">
        <v>8.9499999999999993</v>
      </c>
      <c r="L1525" s="17" t="s">
        <v>448</v>
      </c>
      <c r="M1525" s="163" t="str">
        <f>IFERROR(GETPIVOTDATA("Tot. Bottles",'- Ordine Aggregato -'!$A$1,"sku anker",A1525),"")</f>
        <v/>
      </c>
      <c r="N1525" s="18" t="s">
        <v>67</v>
      </c>
      <c r="O1525" s="19" t="str">
        <f t="shared" si="23"/>
        <v>Order online</v>
      </c>
      <c r="P1525" s="97" t="s">
        <v>146</v>
      </c>
      <c r="Q1525" s="13" t="s">
        <v>5035</v>
      </c>
      <c r="R1525" t="s">
        <v>5036</v>
      </c>
      <c r="S1525" s="20">
        <v>8.9499999999999993</v>
      </c>
      <c r="T1525" s="21" t="s">
        <v>38</v>
      </c>
    </row>
    <row r="1526" spans="1:20" x14ac:dyDescent="0.35">
      <c r="A1526" s="96" t="s">
        <v>5037</v>
      </c>
      <c r="D1526" s="13" t="s">
        <v>5038</v>
      </c>
      <c r="E1526" s="13">
        <v>12</v>
      </c>
      <c r="F1526" s="14">
        <v>275</v>
      </c>
      <c r="G1526" s="13" t="s">
        <v>767</v>
      </c>
      <c r="H1526" s="14">
        <v>0</v>
      </c>
      <c r="I1526" s="15" t="s">
        <v>32</v>
      </c>
      <c r="J1526" s="16">
        <v>14.76</v>
      </c>
      <c r="K1526" s="16">
        <v>1.23</v>
      </c>
      <c r="L1526" s="17" t="s">
        <v>33</v>
      </c>
      <c r="M1526" s="163" t="str">
        <f>IFERROR(GETPIVOTDATA("Tot. Bottles",'- Ordine Aggregato -'!$A$1,"sku anker",A1526),"")</f>
        <v/>
      </c>
      <c r="N1526" s="18" t="s">
        <v>42</v>
      </c>
      <c r="O1526" s="19" t="str">
        <f t="shared" si="23"/>
        <v>Order online</v>
      </c>
      <c r="P1526" s="97" t="s">
        <v>146</v>
      </c>
      <c r="Q1526" s="13" t="s">
        <v>5039</v>
      </c>
      <c r="R1526" t="s">
        <v>5040</v>
      </c>
      <c r="S1526" s="20">
        <v>0</v>
      </c>
      <c r="T1526" s="21" t="s">
        <v>38</v>
      </c>
    </row>
    <row r="1527" spans="1:20" x14ac:dyDescent="0.35">
      <c r="A1527" s="96" t="s">
        <v>5041</v>
      </c>
      <c r="B1527" s="96"/>
      <c r="C1527" s="96"/>
      <c r="D1527" s="13" t="s">
        <v>5042</v>
      </c>
      <c r="E1527" s="13">
        <v>12</v>
      </c>
      <c r="F1527" s="14">
        <v>275</v>
      </c>
      <c r="G1527" s="13" t="s">
        <v>1081</v>
      </c>
      <c r="H1527" s="14">
        <v>0</v>
      </c>
      <c r="I1527" s="15" t="s">
        <v>32</v>
      </c>
      <c r="J1527" s="16">
        <v>15.600000000000001</v>
      </c>
      <c r="K1527" s="16">
        <v>1.3</v>
      </c>
      <c r="L1527" s="17" t="s">
        <v>33</v>
      </c>
      <c r="M1527" s="163" t="str">
        <f>IFERROR(GETPIVOTDATA("Tot. Bottles",'- Ordine Aggregato -'!$A$1,"sku anker",A1527),"")</f>
        <v/>
      </c>
      <c r="N1527" s="18" t="s">
        <v>42</v>
      </c>
      <c r="O1527" s="19" t="str">
        <f t="shared" si="23"/>
        <v>Order online</v>
      </c>
      <c r="P1527" s="97" t="s">
        <v>146</v>
      </c>
      <c r="Q1527" s="13" t="s">
        <v>5043</v>
      </c>
      <c r="R1527" t="s">
        <v>5044</v>
      </c>
      <c r="S1527" s="20">
        <v>0</v>
      </c>
      <c r="T1527" s="21" t="s">
        <v>38</v>
      </c>
    </row>
    <row r="1528" spans="1:20" x14ac:dyDescent="0.35">
      <c r="A1528" s="96" t="s">
        <v>5045</v>
      </c>
      <c r="B1528" s="96"/>
      <c r="C1528" s="96"/>
      <c r="D1528" s="13" t="s">
        <v>5046</v>
      </c>
      <c r="E1528" s="13">
        <v>12</v>
      </c>
      <c r="F1528" s="14">
        <v>275</v>
      </c>
      <c r="G1528" s="13" t="s">
        <v>1081</v>
      </c>
      <c r="H1528" s="14">
        <v>0</v>
      </c>
      <c r="I1528" s="15" t="s">
        <v>32</v>
      </c>
      <c r="J1528" s="16">
        <v>14.399999999999999</v>
      </c>
      <c r="K1528" s="16">
        <v>1.2</v>
      </c>
      <c r="L1528" s="17" t="s">
        <v>33</v>
      </c>
      <c r="M1528" s="163" t="str">
        <f>IFERROR(GETPIVOTDATA("Tot. Bottles",'- Ordine Aggregato -'!$A$1,"sku anker",A1528),"")</f>
        <v/>
      </c>
      <c r="N1528" s="18" t="s">
        <v>67</v>
      </c>
      <c r="O1528" s="19" t="str">
        <f t="shared" si="23"/>
        <v>Order online</v>
      </c>
      <c r="P1528" s="97" t="s">
        <v>146</v>
      </c>
      <c r="Q1528" s="13" t="s">
        <v>5047</v>
      </c>
      <c r="R1528" t="s">
        <v>5048</v>
      </c>
      <c r="S1528" s="20">
        <v>1.2</v>
      </c>
      <c r="T1528" s="21" t="s">
        <v>38</v>
      </c>
    </row>
    <row r="1529" spans="1:20" x14ac:dyDescent="0.35">
      <c r="A1529" s="13" t="s">
        <v>5049</v>
      </c>
      <c r="B1529" s="13"/>
      <c r="C1529" s="13"/>
      <c r="D1529" s="13" t="s">
        <v>5050</v>
      </c>
      <c r="E1529" s="13">
        <v>24</v>
      </c>
      <c r="F1529" s="14">
        <v>0.2</v>
      </c>
      <c r="G1529" s="13" t="s">
        <v>46</v>
      </c>
      <c r="H1529" s="14">
        <v>0</v>
      </c>
      <c r="I1529" s="15" t="s">
        <v>32</v>
      </c>
      <c r="J1529" s="16">
        <v>21.6</v>
      </c>
      <c r="K1529" s="16">
        <v>0.9</v>
      </c>
      <c r="L1529" s="17" t="s">
        <v>33</v>
      </c>
      <c r="M1529" s="163" t="str">
        <f>IFERROR(GETPIVOTDATA("Tot. Bottles",'- Ordine Aggregato -'!$A$1,"sku anker",A1529),"")</f>
        <v/>
      </c>
      <c r="N1529" s="18" t="s">
        <v>42</v>
      </c>
      <c r="O1529" s="19" t="str">
        <f t="shared" si="23"/>
        <v>Order online</v>
      </c>
      <c r="P1529" s="97" t="s">
        <v>146</v>
      </c>
      <c r="Q1529" s="13" t="s">
        <v>5051</v>
      </c>
      <c r="R1529" t="s">
        <v>5052</v>
      </c>
      <c r="S1529" s="20">
        <v>0</v>
      </c>
      <c r="T1529" s="21" t="s">
        <v>38</v>
      </c>
    </row>
    <row r="1530" spans="1:20" x14ac:dyDescent="0.35">
      <c r="A1530" s="96" t="s">
        <v>5053</v>
      </c>
      <c r="B1530" s="96"/>
      <c r="C1530" s="96"/>
      <c r="D1530" s="13" t="s">
        <v>5054</v>
      </c>
      <c r="E1530" s="13">
        <v>6</v>
      </c>
      <c r="F1530" s="14">
        <v>0.7</v>
      </c>
      <c r="G1530" s="13" t="s">
        <v>14874</v>
      </c>
      <c r="H1530" s="14">
        <v>43</v>
      </c>
      <c r="I1530" s="15" t="s">
        <v>32</v>
      </c>
      <c r="J1530" s="16">
        <v>67.5</v>
      </c>
      <c r="K1530" s="16">
        <v>11.25</v>
      </c>
      <c r="L1530" s="17" t="s">
        <v>448</v>
      </c>
      <c r="M1530" s="163" t="str">
        <f>IFERROR(GETPIVOTDATA("Tot. Bottles",'- Ordine Aggregato -'!$A$1,"sku anker",A1530),"")</f>
        <v/>
      </c>
      <c r="N1530" s="18" t="s">
        <v>67</v>
      </c>
      <c r="O1530" s="19" t="str">
        <f t="shared" si="23"/>
        <v>Order online</v>
      </c>
      <c r="P1530" s="97" t="s">
        <v>146</v>
      </c>
      <c r="Q1530" s="13" t="s">
        <v>5055</v>
      </c>
      <c r="R1530" t="s">
        <v>5056</v>
      </c>
      <c r="S1530" s="20">
        <v>11.25</v>
      </c>
      <c r="T1530" s="21" t="s">
        <v>38</v>
      </c>
    </row>
    <row r="1531" spans="1:20" x14ac:dyDescent="0.35">
      <c r="A1531" s="13" t="s">
        <v>5058</v>
      </c>
      <c r="B1531" s="13"/>
      <c r="C1531" s="13"/>
      <c r="D1531" s="13" t="s">
        <v>5057</v>
      </c>
      <c r="E1531" s="13">
        <v>6</v>
      </c>
      <c r="F1531" s="14">
        <v>0.7</v>
      </c>
      <c r="G1531" s="13" t="s">
        <v>14874</v>
      </c>
      <c r="H1531" s="14">
        <v>35</v>
      </c>
      <c r="I1531" s="15" t="s">
        <v>32</v>
      </c>
      <c r="J1531" s="16">
        <v>49.5</v>
      </c>
      <c r="K1531" s="16">
        <v>8.25</v>
      </c>
      <c r="L1531" s="17" t="s">
        <v>558</v>
      </c>
      <c r="M1531" s="163" t="str">
        <f>IFERROR(GETPIVOTDATA("Tot. Bottles",'- Ordine Aggregato -'!$A$1,"sku anker",A1531),"")</f>
        <v/>
      </c>
      <c r="N1531" s="18" t="s">
        <v>42</v>
      </c>
      <c r="O1531" s="19" t="str">
        <f t="shared" si="23"/>
        <v>Order online</v>
      </c>
      <c r="P1531" s="97" t="s">
        <v>355</v>
      </c>
      <c r="Q1531" s="13" t="s">
        <v>5059</v>
      </c>
      <c r="R1531" t="s">
        <v>5060</v>
      </c>
      <c r="S1531" s="20">
        <v>0</v>
      </c>
      <c r="T1531" s="21" t="s">
        <v>38</v>
      </c>
    </row>
    <row r="1532" spans="1:20" x14ac:dyDescent="0.35">
      <c r="A1532" s="13" t="s">
        <v>5061</v>
      </c>
      <c r="B1532" s="13"/>
      <c r="C1532" s="13"/>
      <c r="D1532" s="13" t="s">
        <v>5057</v>
      </c>
      <c r="E1532" s="13">
        <v>6</v>
      </c>
      <c r="F1532" s="14">
        <v>0.7</v>
      </c>
      <c r="G1532" s="13" t="s">
        <v>46</v>
      </c>
      <c r="H1532" s="14">
        <v>39</v>
      </c>
      <c r="I1532" s="15" t="s">
        <v>32</v>
      </c>
      <c r="J1532" s="16">
        <v>49.5</v>
      </c>
      <c r="K1532" s="16">
        <v>8.25</v>
      </c>
      <c r="L1532" s="17" t="s">
        <v>558</v>
      </c>
      <c r="M1532" s="163" t="str">
        <f>IFERROR(GETPIVOTDATA("Tot. Bottles",'- Ordine Aggregato -'!$A$1,"sku anker",A1532),"")</f>
        <v/>
      </c>
      <c r="N1532" s="18" t="s">
        <v>42</v>
      </c>
      <c r="O1532" s="19" t="str">
        <f t="shared" si="23"/>
        <v>Order online</v>
      </c>
      <c r="P1532" s="97" t="s">
        <v>355</v>
      </c>
      <c r="Q1532" s="13" t="s">
        <v>5062</v>
      </c>
      <c r="R1532" t="s">
        <v>5063</v>
      </c>
      <c r="S1532" s="20">
        <v>0</v>
      </c>
      <c r="T1532" s="21" t="s">
        <v>38</v>
      </c>
    </row>
    <row r="1533" spans="1:20" x14ac:dyDescent="0.35">
      <c r="A1533" s="96" t="s">
        <v>5064</v>
      </c>
      <c r="D1533" s="13" t="s">
        <v>5057</v>
      </c>
      <c r="E1533" s="13">
        <v>6</v>
      </c>
      <c r="F1533" s="14">
        <v>1</v>
      </c>
      <c r="G1533" s="13" t="s">
        <v>14874</v>
      </c>
      <c r="H1533" s="14">
        <v>35</v>
      </c>
      <c r="I1533" s="15" t="s">
        <v>32</v>
      </c>
      <c r="J1533" s="16">
        <v>56.099999999999994</v>
      </c>
      <c r="K1533" s="16">
        <v>9.35</v>
      </c>
      <c r="L1533" s="17" t="s">
        <v>558</v>
      </c>
      <c r="M1533" s="163" t="str">
        <f>IFERROR(GETPIVOTDATA("Tot. Bottles",'- Ordine Aggregato -'!$A$1,"sku anker",A1533),"")</f>
        <v/>
      </c>
      <c r="N1533" s="18" t="s">
        <v>42</v>
      </c>
      <c r="O1533" s="19" t="str">
        <f t="shared" si="23"/>
        <v>Order online</v>
      </c>
      <c r="P1533" s="97" t="s">
        <v>355</v>
      </c>
      <c r="Q1533" s="13" t="s">
        <v>5065</v>
      </c>
      <c r="R1533" t="s">
        <v>5066</v>
      </c>
      <c r="S1533" s="20">
        <v>0</v>
      </c>
      <c r="T1533" s="21" t="s">
        <v>38</v>
      </c>
    </row>
    <row r="1534" spans="1:20" x14ac:dyDescent="0.35">
      <c r="A1534" s="13" t="s">
        <v>5067</v>
      </c>
      <c r="B1534" s="13"/>
      <c r="C1534" s="13"/>
      <c r="D1534" s="13" t="s">
        <v>5057</v>
      </c>
      <c r="E1534" s="13">
        <v>6</v>
      </c>
      <c r="F1534" s="14">
        <v>1</v>
      </c>
      <c r="G1534" s="13" t="s">
        <v>14874</v>
      </c>
      <c r="H1534" s="14">
        <v>35</v>
      </c>
      <c r="I1534" s="15" t="s">
        <v>32</v>
      </c>
      <c r="J1534" s="16">
        <v>56.099999999999994</v>
      </c>
      <c r="K1534" s="16">
        <v>9.35</v>
      </c>
      <c r="L1534" s="17" t="s">
        <v>558</v>
      </c>
      <c r="M1534" s="163" t="str">
        <f>IFERROR(GETPIVOTDATA("Tot. Bottles",'- Ordine Aggregato -'!$A$1,"sku anker",A1534),"")</f>
        <v/>
      </c>
      <c r="N1534" s="18" t="s">
        <v>34</v>
      </c>
      <c r="O1534" s="19" t="str">
        <f t="shared" si="23"/>
        <v>Order online</v>
      </c>
      <c r="P1534" s="97" t="s">
        <v>355</v>
      </c>
      <c r="Q1534" s="13" t="s">
        <v>5068</v>
      </c>
      <c r="R1534" t="s">
        <v>5069</v>
      </c>
      <c r="S1534" s="20">
        <v>0</v>
      </c>
      <c r="T1534" s="21" t="s">
        <v>38</v>
      </c>
    </row>
    <row r="1535" spans="1:20" x14ac:dyDescent="0.35">
      <c r="A1535" s="96" t="s">
        <v>5070</v>
      </c>
      <c r="B1535" s="96"/>
      <c r="C1535" s="96"/>
      <c r="D1535" s="13" t="s">
        <v>5071</v>
      </c>
      <c r="E1535" s="13">
        <v>6</v>
      </c>
      <c r="F1535" s="14">
        <v>0.7</v>
      </c>
      <c r="G1535" s="13" t="s">
        <v>14873</v>
      </c>
      <c r="H1535" s="14">
        <v>28</v>
      </c>
      <c r="I1535" s="15" t="s">
        <v>32</v>
      </c>
      <c r="J1535" s="16">
        <v>50.099999999999994</v>
      </c>
      <c r="K1535" s="16">
        <v>8.35</v>
      </c>
      <c r="L1535" s="17" t="s">
        <v>558</v>
      </c>
      <c r="M1535" s="163" t="str">
        <f>IFERROR(GETPIVOTDATA("Tot. Bottles",'- Ordine Aggregato -'!$A$1,"sku anker",A1535),"")</f>
        <v/>
      </c>
      <c r="N1535" s="18" t="s">
        <v>34</v>
      </c>
      <c r="O1535" s="19" t="str">
        <f t="shared" si="23"/>
        <v>Order online</v>
      </c>
      <c r="P1535" s="97" t="s">
        <v>355</v>
      </c>
      <c r="Q1535" s="13" t="s">
        <v>5072</v>
      </c>
      <c r="R1535" t="s">
        <v>5073</v>
      </c>
      <c r="S1535" s="20">
        <v>0</v>
      </c>
      <c r="T1535" s="21" t="s">
        <v>38</v>
      </c>
    </row>
    <row r="1536" spans="1:20" x14ac:dyDescent="0.35">
      <c r="A1536" s="96" t="s">
        <v>5074</v>
      </c>
      <c r="B1536" s="96"/>
      <c r="C1536" s="96"/>
      <c r="D1536" s="13" t="s">
        <v>5071</v>
      </c>
      <c r="E1536" s="13">
        <v>6</v>
      </c>
      <c r="F1536" s="14">
        <v>1</v>
      </c>
      <c r="G1536" s="13" t="s">
        <v>14873</v>
      </c>
      <c r="H1536" s="14">
        <v>28</v>
      </c>
      <c r="I1536" s="15" t="s">
        <v>32</v>
      </c>
      <c r="J1536" s="16">
        <v>51.900000000000006</v>
      </c>
      <c r="K1536" s="16">
        <v>8.65</v>
      </c>
      <c r="L1536" s="17" t="s">
        <v>558</v>
      </c>
      <c r="M1536" s="163" t="str">
        <f>IFERROR(GETPIVOTDATA("Tot. Bottles",'- Ordine Aggregato -'!$A$1,"sku anker",A1536),"")</f>
        <v/>
      </c>
      <c r="N1536" s="18" t="s">
        <v>67</v>
      </c>
      <c r="O1536" s="19" t="str">
        <f t="shared" si="23"/>
        <v>Order online</v>
      </c>
      <c r="P1536" s="97" t="s">
        <v>355</v>
      </c>
      <c r="Q1536" s="13" t="s">
        <v>5075</v>
      </c>
      <c r="R1536" t="s">
        <v>5076</v>
      </c>
      <c r="S1536" s="20">
        <v>8.65</v>
      </c>
      <c r="T1536" s="21" t="s">
        <v>38</v>
      </c>
    </row>
    <row r="1537" spans="1:20" x14ac:dyDescent="0.35">
      <c r="A1537" s="13" t="s">
        <v>5077</v>
      </c>
      <c r="B1537" s="13"/>
      <c r="C1537" s="13"/>
      <c r="D1537" s="13" t="s">
        <v>5078</v>
      </c>
      <c r="E1537" s="13">
        <v>6</v>
      </c>
      <c r="F1537" s="14">
        <v>0.75</v>
      </c>
      <c r="G1537" s="13" t="s">
        <v>31</v>
      </c>
      <c r="H1537" s="14">
        <v>12.5</v>
      </c>
      <c r="I1537" s="15" t="s">
        <v>32</v>
      </c>
      <c r="J1537" s="16">
        <v>77.099999999999994</v>
      </c>
      <c r="K1537" s="16">
        <v>12.85</v>
      </c>
      <c r="L1537" s="17" t="s">
        <v>960</v>
      </c>
      <c r="M1537" s="163" t="str">
        <f>IFERROR(GETPIVOTDATA("Tot. Bottles",'- Ordine Aggregato -'!$A$1,"sku anker",A1537),"")</f>
        <v/>
      </c>
      <c r="N1537" s="18" t="s">
        <v>67</v>
      </c>
      <c r="O1537" s="19" t="str">
        <f t="shared" si="23"/>
        <v>Order online</v>
      </c>
      <c r="P1537" s="97" t="s">
        <v>355</v>
      </c>
      <c r="Q1537" s="13" t="s">
        <v>5079</v>
      </c>
      <c r="R1537" t="s">
        <v>5080</v>
      </c>
      <c r="S1537" s="20">
        <v>12.85</v>
      </c>
      <c r="T1537" s="21" t="s">
        <v>38</v>
      </c>
    </row>
    <row r="1538" spans="1:20" x14ac:dyDescent="0.35">
      <c r="A1538" s="96" t="s">
        <v>5081</v>
      </c>
      <c r="D1538" s="13" t="s">
        <v>5082</v>
      </c>
      <c r="E1538" s="13">
        <v>6</v>
      </c>
      <c r="F1538" s="14">
        <v>0.75</v>
      </c>
      <c r="G1538" s="13" t="s">
        <v>14874</v>
      </c>
      <c r="H1538" s="14">
        <v>12.5</v>
      </c>
      <c r="I1538" s="15" t="s">
        <v>32</v>
      </c>
      <c r="J1538" s="16">
        <v>81</v>
      </c>
      <c r="K1538" s="16">
        <v>13.5</v>
      </c>
      <c r="L1538" s="17" t="s">
        <v>960</v>
      </c>
      <c r="M1538" s="163" t="str">
        <f>IFERROR(GETPIVOTDATA("Tot. Bottles",'- Ordine Aggregato -'!$A$1,"sku anker",A1538),"")</f>
        <v/>
      </c>
      <c r="N1538" s="18" t="s">
        <v>42</v>
      </c>
      <c r="O1538" s="19" t="str">
        <f t="shared" si="23"/>
        <v>Order online</v>
      </c>
      <c r="P1538" s="97" t="s">
        <v>355</v>
      </c>
      <c r="Q1538" s="13" t="s">
        <v>5083</v>
      </c>
      <c r="R1538" t="s">
        <v>5084</v>
      </c>
      <c r="S1538" s="20">
        <v>0</v>
      </c>
      <c r="T1538" s="21" t="s">
        <v>38</v>
      </c>
    </row>
    <row r="1539" spans="1:20" x14ac:dyDescent="0.35">
      <c r="A1539" s="13" t="s">
        <v>5085</v>
      </c>
      <c r="B1539" s="13"/>
      <c r="C1539" s="13"/>
      <c r="D1539" s="13" t="s">
        <v>5086</v>
      </c>
      <c r="E1539" s="13">
        <v>6</v>
      </c>
      <c r="F1539" s="14">
        <v>0.7</v>
      </c>
      <c r="G1539" s="13" t="s">
        <v>14874</v>
      </c>
      <c r="H1539" s="14">
        <v>40</v>
      </c>
      <c r="I1539" s="15" t="s">
        <v>32</v>
      </c>
      <c r="J1539" s="16">
        <v>156.89999999999998</v>
      </c>
      <c r="K1539" s="16">
        <v>26.15</v>
      </c>
      <c r="L1539" s="17" t="s">
        <v>145</v>
      </c>
      <c r="M1539" s="163" t="str">
        <f>IFERROR(GETPIVOTDATA("Tot. Bottles",'- Ordine Aggregato -'!$A$1,"sku anker",A1539),"")</f>
        <v/>
      </c>
      <c r="N1539" s="18" t="s">
        <v>42</v>
      </c>
      <c r="O1539" s="19" t="str">
        <f t="shared" si="23"/>
        <v>Order online</v>
      </c>
      <c r="P1539" s="97" t="s">
        <v>146</v>
      </c>
      <c r="Q1539" s="13" t="s">
        <v>5087</v>
      </c>
      <c r="R1539" t="s">
        <v>5088</v>
      </c>
      <c r="S1539" s="20">
        <v>0</v>
      </c>
      <c r="T1539" s="21" t="s">
        <v>38</v>
      </c>
    </row>
    <row r="1540" spans="1:20" x14ac:dyDescent="0.35">
      <c r="A1540" s="13" t="s">
        <v>5089</v>
      </c>
      <c r="B1540" s="13"/>
      <c r="C1540" s="13"/>
      <c r="D1540" s="13" t="s">
        <v>5090</v>
      </c>
      <c r="E1540" s="13">
        <v>6</v>
      </c>
      <c r="F1540" s="14">
        <v>0.7</v>
      </c>
      <c r="G1540" s="13" t="s">
        <v>14874</v>
      </c>
      <c r="H1540" s="14">
        <v>46.8</v>
      </c>
      <c r="I1540" s="15" t="s">
        <v>32</v>
      </c>
      <c r="J1540" s="16">
        <v>750</v>
      </c>
      <c r="K1540" s="16">
        <v>125</v>
      </c>
      <c r="L1540" s="17" t="s">
        <v>145</v>
      </c>
      <c r="M1540" s="163" t="str">
        <f>IFERROR(GETPIVOTDATA("Tot. Bottles",'- Ordine Aggregato -'!$A$1,"sku anker",A1540),"")</f>
        <v/>
      </c>
      <c r="N1540" s="18" t="s">
        <v>42</v>
      </c>
      <c r="O1540" s="19" t="str">
        <f t="shared" si="23"/>
        <v>Order online</v>
      </c>
      <c r="P1540" s="97" t="s">
        <v>146</v>
      </c>
      <c r="Q1540" s="13" t="s">
        <v>5091</v>
      </c>
      <c r="R1540" t="s">
        <v>5092</v>
      </c>
      <c r="S1540" s="20">
        <v>0</v>
      </c>
      <c r="T1540" s="21" t="s">
        <v>38</v>
      </c>
    </row>
    <row r="1541" spans="1:20" x14ac:dyDescent="0.35">
      <c r="A1541" s="13" t="s">
        <v>5093</v>
      </c>
      <c r="B1541" s="13"/>
      <c r="C1541" s="13"/>
      <c r="D1541" s="13" t="s">
        <v>5094</v>
      </c>
      <c r="E1541" s="13">
        <v>6</v>
      </c>
      <c r="F1541" s="14">
        <v>0.7</v>
      </c>
      <c r="G1541" s="13" t="s">
        <v>14874</v>
      </c>
      <c r="H1541" s="14">
        <v>47</v>
      </c>
      <c r="I1541" s="15" t="s">
        <v>32</v>
      </c>
      <c r="J1541" s="16">
        <v>990</v>
      </c>
      <c r="K1541" s="16">
        <v>165</v>
      </c>
      <c r="L1541" s="17" t="s">
        <v>145</v>
      </c>
      <c r="M1541" s="163" t="str">
        <f>IFERROR(GETPIVOTDATA("Tot. Bottles",'- Ordine Aggregato -'!$A$1,"sku anker",A1541),"")</f>
        <v/>
      </c>
      <c r="N1541" s="18" t="s">
        <v>67</v>
      </c>
      <c r="O1541" s="19" t="str">
        <f t="shared" si="23"/>
        <v>Order online</v>
      </c>
      <c r="P1541" s="97" t="s">
        <v>146</v>
      </c>
      <c r="Q1541" s="13" t="s">
        <v>5095</v>
      </c>
      <c r="R1541" t="s">
        <v>5096</v>
      </c>
      <c r="S1541" s="20">
        <v>165</v>
      </c>
      <c r="T1541" s="21" t="s">
        <v>38</v>
      </c>
    </row>
    <row r="1542" spans="1:20" x14ac:dyDescent="0.35">
      <c r="A1542" s="96" t="s">
        <v>5097</v>
      </c>
      <c r="B1542" s="96"/>
      <c r="C1542" s="96"/>
      <c r="D1542" s="13" t="s">
        <v>5098</v>
      </c>
      <c r="E1542" s="13">
        <v>6</v>
      </c>
      <c r="F1542" s="14">
        <v>0.7</v>
      </c>
      <c r="G1542" s="13" t="s">
        <v>46</v>
      </c>
      <c r="H1542" s="14">
        <v>50.6</v>
      </c>
      <c r="I1542" s="15" t="s">
        <v>32</v>
      </c>
      <c r="J1542" s="16">
        <v>225</v>
      </c>
      <c r="K1542" s="16">
        <v>37.5</v>
      </c>
      <c r="L1542" s="17" t="s">
        <v>145</v>
      </c>
      <c r="M1542" s="163" t="str">
        <f>IFERROR(GETPIVOTDATA("Tot. Bottles",'- Ordine Aggregato -'!$A$1,"sku anker",A1542),"")</f>
        <v/>
      </c>
      <c r="N1542" s="18" t="s">
        <v>67</v>
      </c>
      <c r="O1542" s="19" t="str">
        <f t="shared" si="23"/>
        <v>Order online</v>
      </c>
      <c r="P1542" s="97" t="s">
        <v>146</v>
      </c>
      <c r="Q1542" s="13" t="s">
        <v>5099</v>
      </c>
      <c r="R1542" t="s">
        <v>5100</v>
      </c>
      <c r="S1542" s="20">
        <v>37.5</v>
      </c>
      <c r="T1542" s="21" t="s">
        <v>38</v>
      </c>
    </row>
    <row r="1543" spans="1:20" x14ac:dyDescent="0.35">
      <c r="A1543" s="13" t="s">
        <v>5101</v>
      </c>
      <c r="B1543" s="13"/>
      <c r="C1543" s="13"/>
      <c r="D1543" s="13" t="s">
        <v>5102</v>
      </c>
      <c r="E1543" s="13">
        <v>6</v>
      </c>
      <c r="F1543" s="14">
        <v>0.7</v>
      </c>
      <c r="G1543" s="13" t="s">
        <v>14874</v>
      </c>
      <c r="H1543" s="14">
        <v>48.8</v>
      </c>
      <c r="I1543" s="15" t="s">
        <v>32</v>
      </c>
      <c r="J1543" s="16">
        <v>177</v>
      </c>
      <c r="K1543" s="16">
        <v>29.5</v>
      </c>
      <c r="L1543" s="17" t="s">
        <v>145</v>
      </c>
      <c r="M1543" s="163" t="str">
        <f>IFERROR(GETPIVOTDATA("Tot. Bottles",'- Ordine Aggregato -'!$A$1,"sku anker",A1543),"")</f>
        <v/>
      </c>
      <c r="N1543" s="18" t="s">
        <v>67</v>
      </c>
      <c r="O1543" s="19" t="str">
        <f t="shared" si="23"/>
        <v>Order online</v>
      </c>
      <c r="P1543" s="97" t="s">
        <v>146</v>
      </c>
      <c r="Q1543" s="13" t="s">
        <v>5103</v>
      </c>
      <c r="R1543" t="s">
        <v>5104</v>
      </c>
      <c r="S1543" s="20">
        <v>29.5</v>
      </c>
      <c r="T1543" s="21" t="s">
        <v>38</v>
      </c>
    </row>
    <row r="1544" spans="1:20" x14ac:dyDescent="0.35">
      <c r="A1544" s="96" t="s">
        <v>5105</v>
      </c>
      <c r="D1544" s="13" t="s">
        <v>5106</v>
      </c>
      <c r="E1544" s="13">
        <v>24</v>
      </c>
      <c r="F1544" s="14">
        <v>0.2</v>
      </c>
      <c r="G1544" s="13" t="s">
        <v>14874</v>
      </c>
      <c r="H1544" s="14">
        <v>0</v>
      </c>
      <c r="I1544" s="15" t="s">
        <v>32</v>
      </c>
      <c r="J1544" s="16">
        <v>26.400000000000002</v>
      </c>
      <c r="K1544" s="16">
        <v>1.1000000000000001</v>
      </c>
      <c r="L1544" s="17" t="s">
        <v>33</v>
      </c>
      <c r="M1544" s="163" t="str">
        <f>IFERROR(GETPIVOTDATA("Tot. Bottles",'- Ordine Aggregato -'!$A$1,"sku anker",A1544),"")</f>
        <v/>
      </c>
      <c r="N1544" s="18" t="s">
        <v>42</v>
      </c>
      <c r="O1544" s="19" t="str">
        <f t="shared" si="23"/>
        <v>Order online</v>
      </c>
      <c r="P1544" s="97" t="s">
        <v>146</v>
      </c>
      <c r="Q1544" s="13" t="s">
        <v>5107</v>
      </c>
      <c r="R1544" t="s">
        <v>5108</v>
      </c>
      <c r="S1544" s="20">
        <v>0</v>
      </c>
      <c r="T1544" s="21" t="s">
        <v>38</v>
      </c>
    </row>
    <row r="1545" spans="1:20" x14ac:dyDescent="0.35">
      <c r="A1545" s="96" t="s">
        <v>5109</v>
      </c>
      <c r="B1545" s="96"/>
      <c r="C1545" s="96"/>
      <c r="D1545" s="13" t="s">
        <v>5110</v>
      </c>
      <c r="E1545" s="13">
        <v>24</v>
      </c>
      <c r="F1545" s="14">
        <v>0.2</v>
      </c>
      <c r="G1545" s="13" t="s">
        <v>46</v>
      </c>
      <c r="H1545" s="14">
        <v>0</v>
      </c>
      <c r="I1545" s="15" t="s">
        <v>32</v>
      </c>
      <c r="J1545" s="16">
        <v>18</v>
      </c>
      <c r="K1545" s="16">
        <v>0.75</v>
      </c>
      <c r="L1545" s="17" t="s">
        <v>33</v>
      </c>
      <c r="M1545" s="163" t="str">
        <f>IFERROR(GETPIVOTDATA("Tot. Bottles",'- Ordine Aggregato -'!$A$1,"sku anker",A1545),"")</f>
        <v/>
      </c>
      <c r="N1545" s="18" t="s">
        <v>67</v>
      </c>
      <c r="O1545" s="19" t="str">
        <f t="shared" si="23"/>
        <v>Order online</v>
      </c>
      <c r="P1545" s="97" t="s">
        <v>146</v>
      </c>
      <c r="Q1545" s="13" t="s">
        <v>5111</v>
      </c>
      <c r="R1545" t="s">
        <v>5112</v>
      </c>
      <c r="S1545" s="20">
        <v>0.75</v>
      </c>
      <c r="T1545" s="21" t="s">
        <v>38</v>
      </c>
    </row>
    <row r="1546" spans="1:20" x14ac:dyDescent="0.35">
      <c r="A1546" s="96" t="s">
        <v>5113</v>
      </c>
      <c r="B1546" s="96"/>
      <c r="C1546" s="96"/>
      <c r="D1546" s="13" t="s">
        <v>5110</v>
      </c>
      <c r="E1546" s="13">
        <v>8</v>
      </c>
      <c r="F1546" s="14">
        <v>0.5</v>
      </c>
      <c r="G1546" s="13" t="s">
        <v>31</v>
      </c>
      <c r="H1546" s="14">
        <v>0</v>
      </c>
      <c r="I1546" s="15" t="s">
        <v>32</v>
      </c>
      <c r="J1546" s="16">
        <v>18</v>
      </c>
      <c r="K1546" s="16">
        <v>2.25</v>
      </c>
      <c r="L1546" s="17" t="s">
        <v>33</v>
      </c>
      <c r="M1546" s="163" t="str">
        <f>IFERROR(GETPIVOTDATA("Tot. Bottles",'- Ordine Aggregato -'!$A$1,"sku anker",A1546),"")</f>
        <v/>
      </c>
      <c r="N1546" s="18" t="s">
        <v>42</v>
      </c>
      <c r="O1546" s="19" t="str">
        <f t="shared" si="23"/>
        <v>Order online</v>
      </c>
      <c r="P1546" s="97" t="s">
        <v>146</v>
      </c>
      <c r="Q1546" s="13" t="s">
        <v>5114</v>
      </c>
      <c r="R1546" t="s">
        <v>5115</v>
      </c>
      <c r="S1546" s="20">
        <v>0</v>
      </c>
      <c r="T1546" s="21" t="s">
        <v>38</v>
      </c>
    </row>
    <row r="1547" spans="1:20" x14ac:dyDescent="0.35">
      <c r="A1547" s="13" t="s">
        <v>5116</v>
      </c>
      <c r="B1547" s="13"/>
      <c r="C1547" s="13"/>
      <c r="D1547" s="13" t="s">
        <v>5117</v>
      </c>
      <c r="E1547" s="13">
        <v>24</v>
      </c>
      <c r="F1547" s="14">
        <v>0.2</v>
      </c>
      <c r="G1547" s="13" t="s">
        <v>46</v>
      </c>
      <c r="H1547" s="14">
        <v>0</v>
      </c>
      <c r="I1547" s="15" t="s">
        <v>32</v>
      </c>
      <c r="J1547" s="16">
        <v>23.759999999999998</v>
      </c>
      <c r="K1547" s="16">
        <v>0.99</v>
      </c>
      <c r="L1547" s="17" t="s">
        <v>33</v>
      </c>
      <c r="M1547" s="163" t="str">
        <f>IFERROR(GETPIVOTDATA("Tot. Bottles",'- Ordine Aggregato -'!$A$1,"sku anker",A1547),"")</f>
        <v/>
      </c>
      <c r="N1547" s="18" t="s">
        <v>42</v>
      </c>
      <c r="O1547" s="19" t="str">
        <f t="shared" si="23"/>
        <v>Order online</v>
      </c>
      <c r="P1547" s="97" t="s">
        <v>146</v>
      </c>
      <c r="Q1547" s="13" t="s">
        <v>5118</v>
      </c>
      <c r="R1547" t="s">
        <v>5119</v>
      </c>
      <c r="S1547" s="20">
        <v>0</v>
      </c>
      <c r="T1547" s="21" t="s">
        <v>38</v>
      </c>
    </row>
    <row r="1548" spans="1:20" x14ac:dyDescent="0.35">
      <c r="A1548" s="96" t="s">
        <v>5120</v>
      </c>
      <c r="B1548" s="96"/>
      <c r="C1548" s="96"/>
      <c r="D1548" s="13" t="s">
        <v>5117</v>
      </c>
      <c r="E1548" s="13">
        <v>8</v>
      </c>
      <c r="F1548" s="14">
        <v>0.5</v>
      </c>
      <c r="G1548" s="13" t="s">
        <v>31</v>
      </c>
      <c r="H1548" s="14">
        <v>0</v>
      </c>
      <c r="I1548" s="15" t="s">
        <v>32</v>
      </c>
      <c r="J1548" s="16">
        <v>18</v>
      </c>
      <c r="K1548" s="16">
        <v>2.25</v>
      </c>
      <c r="L1548" s="17" t="s">
        <v>33</v>
      </c>
      <c r="M1548" s="163" t="str">
        <f>IFERROR(GETPIVOTDATA("Tot. Bottles",'- Ordine Aggregato -'!$A$1,"sku anker",A1548),"")</f>
        <v/>
      </c>
      <c r="N1548" s="18" t="s">
        <v>42</v>
      </c>
      <c r="O1548" s="19" t="str">
        <f t="shared" si="23"/>
        <v>Order online</v>
      </c>
      <c r="P1548" s="97" t="s">
        <v>146</v>
      </c>
      <c r="Q1548" s="13" t="s">
        <v>5121</v>
      </c>
      <c r="R1548" t="s">
        <v>5122</v>
      </c>
      <c r="S1548" s="20">
        <v>0</v>
      </c>
      <c r="T1548" s="21" t="s">
        <v>38</v>
      </c>
    </row>
    <row r="1549" spans="1:20" x14ac:dyDescent="0.35">
      <c r="A1549" s="96" t="s">
        <v>5123</v>
      </c>
      <c r="B1549" s="96"/>
      <c r="C1549" s="96"/>
      <c r="D1549" s="13" t="s">
        <v>5124</v>
      </c>
      <c r="E1549" s="13">
        <v>24</v>
      </c>
      <c r="F1549" s="14">
        <v>0.2</v>
      </c>
      <c r="G1549" s="13" t="s">
        <v>31</v>
      </c>
      <c r="H1549" s="14">
        <v>0</v>
      </c>
      <c r="I1549" s="15" t="s">
        <v>32</v>
      </c>
      <c r="J1549" s="16">
        <v>23.759999999999998</v>
      </c>
      <c r="K1549" s="16">
        <v>0.99</v>
      </c>
      <c r="L1549" s="17" t="s">
        <v>33</v>
      </c>
      <c r="M1549" s="163" t="str">
        <f>IFERROR(GETPIVOTDATA("Tot. Bottles",'- Ordine Aggregato -'!$A$1,"sku anker",A1549),"")</f>
        <v/>
      </c>
      <c r="N1549" s="18" t="s">
        <v>42</v>
      </c>
      <c r="O1549" s="19" t="str">
        <f t="shared" ref="O1549:O1612" si="24">HYPERLINK("https://www.ankeramsterdamspirits.nl/en/products/"&amp;A1549,"Order online")</f>
        <v>Order online</v>
      </c>
      <c r="P1549" s="97" t="s">
        <v>146</v>
      </c>
      <c r="Q1549" s="13" t="s">
        <v>5125</v>
      </c>
      <c r="R1549" t="s">
        <v>5126</v>
      </c>
      <c r="S1549" s="20">
        <v>0</v>
      </c>
      <c r="T1549" s="21" t="s">
        <v>38</v>
      </c>
    </row>
    <row r="1550" spans="1:20" x14ac:dyDescent="0.35">
      <c r="A1550" s="96" t="s">
        <v>5127</v>
      </c>
      <c r="B1550" s="96"/>
      <c r="C1550" s="96"/>
      <c r="D1550" s="13" t="s">
        <v>5124</v>
      </c>
      <c r="E1550" s="13">
        <v>24</v>
      </c>
      <c r="F1550" s="14">
        <v>0.2</v>
      </c>
      <c r="G1550" s="13" t="s">
        <v>14874</v>
      </c>
      <c r="H1550" s="14">
        <v>0</v>
      </c>
      <c r="I1550" s="15" t="s">
        <v>32</v>
      </c>
      <c r="J1550" s="16">
        <v>23.759999999999998</v>
      </c>
      <c r="K1550" s="16">
        <v>0.99</v>
      </c>
      <c r="L1550" s="17" t="s">
        <v>2503</v>
      </c>
      <c r="M1550" s="163" t="str">
        <f>IFERROR(GETPIVOTDATA("Tot. Bottles",'- Ordine Aggregato -'!$A$1,"sku anker",A1550),"")</f>
        <v/>
      </c>
      <c r="N1550" s="18" t="s">
        <v>34</v>
      </c>
      <c r="O1550" s="19" t="str">
        <f t="shared" si="24"/>
        <v>Order online</v>
      </c>
      <c r="P1550" s="97" t="s">
        <v>146</v>
      </c>
      <c r="Q1550" s="13" t="s">
        <v>5125</v>
      </c>
      <c r="R1550" t="s">
        <v>5128</v>
      </c>
      <c r="S1550" s="20">
        <v>0</v>
      </c>
      <c r="T1550" s="21" t="s">
        <v>38</v>
      </c>
    </row>
    <row r="1551" spans="1:20" x14ac:dyDescent="0.35">
      <c r="A1551" s="96" t="s">
        <v>5129</v>
      </c>
      <c r="D1551" s="13" t="s">
        <v>5124</v>
      </c>
      <c r="E1551" s="13">
        <v>8</v>
      </c>
      <c r="F1551" s="14">
        <v>0.5</v>
      </c>
      <c r="G1551" s="13" t="s">
        <v>31</v>
      </c>
      <c r="H1551" s="14">
        <v>0</v>
      </c>
      <c r="I1551" s="15" t="s">
        <v>32</v>
      </c>
      <c r="J1551" s="16">
        <v>18</v>
      </c>
      <c r="K1551" s="16">
        <v>2.25</v>
      </c>
      <c r="L1551" s="17" t="s">
        <v>33</v>
      </c>
      <c r="M1551" s="163" t="str">
        <f>IFERROR(GETPIVOTDATA("Tot. Bottles",'- Ordine Aggregato -'!$A$1,"sku anker",A1551),"")</f>
        <v/>
      </c>
      <c r="N1551" s="18" t="s">
        <v>42</v>
      </c>
      <c r="O1551" s="19" t="str">
        <f t="shared" si="24"/>
        <v>Order online</v>
      </c>
      <c r="P1551" s="97" t="s">
        <v>146</v>
      </c>
      <c r="Q1551" s="13" t="s">
        <v>5130</v>
      </c>
      <c r="R1551" t="s">
        <v>5131</v>
      </c>
      <c r="S1551" s="20">
        <v>0</v>
      </c>
      <c r="T1551" s="21" t="s">
        <v>38</v>
      </c>
    </row>
    <row r="1552" spans="1:20" x14ac:dyDescent="0.35">
      <c r="A1552" s="96" t="s">
        <v>5134</v>
      </c>
      <c r="D1552" s="13" t="s">
        <v>5132</v>
      </c>
      <c r="E1552" s="13">
        <v>8</v>
      </c>
      <c r="F1552" s="14">
        <v>0.5</v>
      </c>
      <c r="G1552" s="13" t="s">
        <v>31</v>
      </c>
      <c r="H1552" s="14">
        <v>0</v>
      </c>
      <c r="I1552" s="15" t="s">
        <v>32</v>
      </c>
      <c r="J1552" s="16">
        <v>17.600000000000001</v>
      </c>
      <c r="K1552" s="16">
        <v>2.2000000000000002</v>
      </c>
      <c r="L1552" s="17" t="s">
        <v>33</v>
      </c>
      <c r="M1552" s="163" t="str">
        <f>IFERROR(GETPIVOTDATA("Tot. Bottles",'- Ordine Aggregato -'!$A$1,"sku anker",A1552),"")</f>
        <v/>
      </c>
      <c r="N1552" s="18" t="s">
        <v>34</v>
      </c>
      <c r="O1552" s="19" t="str">
        <f t="shared" si="24"/>
        <v>Order online</v>
      </c>
      <c r="P1552" s="97" t="s">
        <v>146</v>
      </c>
      <c r="Q1552" s="13" t="s">
        <v>5135</v>
      </c>
      <c r="R1552" t="s">
        <v>5136</v>
      </c>
      <c r="S1552" s="20">
        <v>0</v>
      </c>
      <c r="T1552" s="21" t="s">
        <v>38</v>
      </c>
    </row>
    <row r="1553" spans="1:20" x14ac:dyDescent="0.35">
      <c r="A1553" s="96" t="s">
        <v>5137</v>
      </c>
      <c r="B1553" s="96"/>
      <c r="C1553" s="96"/>
      <c r="D1553" s="13" t="s">
        <v>5138</v>
      </c>
      <c r="E1553" s="13">
        <v>24</v>
      </c>
      <c r="F1553" s="14">
        <v>0.2</v>
      </c>
      <c r="G1553" s="13" t="s">
        <v>46</v>
      </c>
      <c r="H1553" s="14">
        <v>0</v>
      </c>
      <c r="I1553" s="15" t="s">
        <v>32</v>
      </c>
      <c r="J1553" s="16">
        <v>26.400000000000002</v>
      </c>
      <c r="K1553" s="16">
        <v>1.1000000000000001</v>
      </c>
      <c r="L1553" s="17" t="s">
        <v>2503</v>
      </c>
      <c r="M1553" s="163" t="str">
        <f>IFERROR(GETPIVOTDATA("Tot. Bottles",'- Ordine Aggregato -'!$A$1,"sku anker",A1553),"")</f>
        <v/>
      </c>
      <c r="N1553" s="18" t="s">
        <v>42</v>
      </c>
      <c r="O1553" s="19" t="str">
        <f t="shared" si="24"/>
        <v>Order online</v>
      </c>
      <c r="P1553" s="97" t="s">
        <v>146</v>
      </c>
      <c r="Q1553" s="13" t="s">
        <v>5139</v>
      </c>
      <c r="R1553" t="s">
        <v>5140</v>
      </c>
      <c r="S1553" s="20">
        <v>0</v>
      </c>
      <c r="T1553" s="21" t="s">
        <v>38</v>
      </c>
    </row>
    <row r="1554" spans="1:20" x14ac:dyDescent="0.35">
      <c r="A1554" s="96" t="s">
        <v>5141</v>
      </c>
      <c r="D1554" s="13" t="s">
        <v>5138</v>
      </c>
      <c r="E1554" s="13">
        <v>8</v>
      </c>
      <c r="F1554" s="14">
        <v>0.5</v>
      </c>
      <c r="G1554" s="13" t="s">
        <v>14874</v>
      </c>
      <c r="H1554" s="14">
        <v>0</v>
      </c>
      <c r="I1554" s="15" t="s">
        <v>32</v>
      </c>
      <c r="J1554" s="16">
        <v>17.600000000000001</v>
      </c>
      <c r="K1554" s="16">
        <v>2.2000000000000002</v>
      </c>
      <c r="L1554" s="17" t="s">
        <v>33</v>
      </c>
      <c r="M1554" s="163" t="str">
        <f>IFERROR(GETPIVOTDATA("Tot. Bottles",'- Ordine Aggregato -'!$A$1,"sku anker",A1554),"")</f>
        <v/>
      </c>
      <c r="N1554" s="18" t="s">
        <v>34</v>
      </c>
      <c r="O1554" s="19" t="str">
        <f t="shared" si="24"/>
        <v>Order online</v>
      </c>
      <c r="P1554" s="97" t="s">
        <v>146</v>
      </c>
      <c r="Q1554" s="13" t="s">
        <v>5142</v>
      </c>
      <c r="R1554" t="s">
        <v>5143</v>
      </c>
      <c r="S1554" s="20">
        <v>0</v>
      </c>
      <c r="T1554" s="21" t="s">
        <v>38</v>
      </c>
    </row>
    <row r="1555" spans="1:20" x14ac:dyDescent="0.35">
      <c r="A1555" s="13" t="s">
        <v>5144</v>
      </c>
      <c r="B1555" s="13"/>
      <c r="C1555" s="13"/>
      <c r="D1555" s="13" t="s">
        <v>5145</v>
      </c>
      <c r="E1555" s="13">
        <v>24</v>
      </c>
      <c r="F1555" s="14">
        <v>0.2</v>
      </c>
      <c r="G1555" s="13" t="s">
        <v>14874</v>
      </c>
      <c r="H1555" s="14">
        <v>0</v>
      </c>
      <c r="I1555" s="15" t="s">
        <v>32</v>
      </c>
      <c r="J1555" s="16">
        <v>20.399999999999999</v>
      </c>
      <c r="K1555" s="16">
        <v>0.85</v>
      </c>
      <c r="L1555" s="17" t="s">
        <v>2503</v>
      </c>
      <c r="M1555" s="163" t="str">
        <f>IFERROR(GETPIVOTDATA("Tot. Bottles",'- Ordine Aggregato -'!$A$1,"sku anker",A1555),"")</f>
        <v/>
      </c>
      <c r="N1555" s="18" t="s">
        <v>67</v>
      </c>
      <c r="O1555" s="19" t="str">
        <f t="shared" si="24"/>
        <v>Order online</v>
      </c>
      <c r="P1555" s="97" t="s">
        <v>146</v>
      </c>
      <c r="Q1555" s="13" t="s">
        <v>5133</v>
      </c>
      <c r="R1555" t="s">
        <v>5146</v>
      </c>
      <c r="S1555" s="20">
        <v>0.85</v>
      </c>
      <c r="T1555" s="21" t="s">
        <v>38</v>
      </c>
    </row>
    <row r="1556" spans="1:20" x14ac:dyDescent="0.35">
      <c r="A1556" s="96" t="s">
        <v>5147</v>
      </c>
      <c r="B1556" s="96"/>
      <c r="C1556" s="96"/>
      <c r="D1556" s="13" t="s">
        <v>5148</v>
      </c>
      <c r="E1556" s="13">
        <v>24</v>
      </c>
      <c r="F1556" s="14">
        <v>0.2</v>
      </c>
      <c r="G1556" s="13" t="s">
        <v>14874</v>
      </c>
      <c r="H1556" s="14">
        <v>0</v>
      </c>
      <c r="I1556" s="15" t="s">
        <v>32</v>
      </c>
      <c r="J1556" s="16">
        <v>26.400000000000002</v>
      </c>
      <c r="K1556" s="16">
        <v>1.1000000000000001</v>
      </c>
      <c r="L1556" s="17" t="s">
        <v>33</v>
      </c>
      <c r="M1556" s="163" t="str">
        <f>IFERROR(GETPIVOTDATA("Tot. Bottles",'- Ordine Aggregato -'!$A$1,"sku anker",A1556),"")</f>
        <v/>
      </c>
      <c r="N1556" s="18" t="s">
        <v>42</v>
      </c>
      <c r="O1556" s="19" t="str">
        <f t="shared" si="24"/>
        <v>Order online</v>
      </c>
      <c r="P1556" s="97" t="s">
        <v>146</v>
      </c>
      <c r="Q1556" s="13" t="s">
        <v>5149</v>
      </c>
      <c r="R1556" t="s">
        <v>5150</v>
      </c>
      <c r="S1556" s="20">
        <v>0</v>
      </c>
      <c r="T1556" s="21" t="s">
        <v>38</v>
      </c>
    </row>
    <row r="1557" spans="1:20" x14ac:dyDescent="0.35">
      <c r="A1557" s="96" t="s">
        <v>5151</v>
      </c>
      <c r="D1557" s="13" t="s">
        <v>5152</v>
      </c>
      <c r="E1557" s="13">
        <v>24</v>
      </c>
      <c r="F1557" s="14">
        <v>0.2</v>
      </c>
      <c r="G1557" s="13" t="s">
        <v>14874</v>
      </c>
      <c r="H1557" s="14">
        <v>0</v>
      </c>
      <c r="I1557" s="15" t="s">
        <v>32</v>
      </c>
      <c r="J1557" s="16">
        <v>23.759999999999998</v>
      </c>
      <c r="K1557" s="16">
        <v>0.99</v>
      </c>
      <c r="L1557" s="17" t="s">
        <v>33</v>
      </c>
      <c r="M1557" s="163" t="str">
        <f>IFERROR(GETPIVOTDATA("Tot. Bottles",'- Ordine Aggregato -'!$A$1,"sku anker",A1557),"")</f>
        <v/>
      </c>
      <c r="N1557" s="18" t="s">
        <v>34</v>
      </c>
      <c r="O1557" s="19" t="str">
        <f t="shared" si="24"/>
        <v>Order online</v>
      </c>
      <c r="P1557" s="97" t="s">
        <v>146</v>
      </c>
      <c r="Q1557" s="13" t="s">
        <v>5149</v>
      </c>
      <c r="R1557" t="s">
        <v>5153</v>
      </c>
      <c r="S1557" s="20">
        <v>0</v>
      </c>
      <c r="T1557" s="21" t="s">
        <v>38</v>
      </c>
    </row>
    <row r="1558" spans="1:20" x14ac:dyDescent="0.35">
      <c r="A1558" s="96" t="s">
        <v>5154</v>
      </c>
      <c r="D1558" s="13" t="s">
        <v>5155</v>
      </c>
      <c r="E1558" s="13">
        <v>8</v>
      </c>
      <c r="F1558" s="14">
        <v>0.5</v>
      </c>
      <c r="G1558" s="13" t="s">
        <v>46</v>
      </c>
      <c r="H1558" s="14">
        <v>0</v>
      </c>
      <c r="I1558" s="15" t="s">
        <v>32</v>
      </c>
      <c r="J1558" s="16">
        <v>18</v>
      </c>
      <c r="K1558" s="16">
        <v>2.25</v>
      </c>
      <c r="L1558" s="17" t="s">
        <v>33</v>
      </c>
      <c r="M1558" s="163" t="str">
        <f>IFERROR(GETPIVOTDATA("Tot. Bottles",'- Ordine Aggregato -'!$A$1,"sku anker",A1558),"")</f>
        <v/>
      </c>
      <c r="N1558" s="18" t="s">
        <v>42</v>
      </c>
      <c r="O1558" s="19" t="str">
        <f t="shared" si="24"/>
        <v>Order online</v>
      </c>
      <c r="P1558" s="97" t="s">
        <v>146</v>
      </c>
      <c r="Q1558" s="13" t="s">
        <v>5156</v>
      </c>
      <c r="R1558" t="s">
        <v>5157</v>
      </c>
      <c r="S1558" s="20">
        <v>0</v>
      </c>
      <c r="T1558" s="21" t="s">
        <v>38</v>
      </c>
    </row>
    <row r="1559" spans="1:20" x14ac:dyDescent="0.35">
      <c r="A1559" s="96" t="s">
        <v>5158</v>
      </c>
      <c r="B1559" s="96"/>
      <c r="C1559" s="96"/>
      <c r="D1559" s="13" t="s">
        <v>5159</v>
      </c>
      <c r="E1559" s="13">
        <v>24</v>
      </c>
      <c r="F1559" s="14">
        <v>0.2</v>
      </c>
      <c r="G1559" s="13" t="s">
        <v>14874</v>
      </c>
      <c r="H1559" s="14">
        <v>0</v>
      </c>
      <c r="I1559" s="15" t="s">
        <v>32</v>
      </c>
      <c r="J1559" s="16">
        <v>26.400000000000002</v>
      </c>
      <c r="K1559" s="16">
        <v>1.1000000000000001</v>
      </c>
      <c r="L1559" s="17" t="s">
        <v>33</v>
      </c>
      <c r="M1559" s="163" t="str">
        <f>IFERROR(GETPIVOTDATA("Tot. Bottles",'- Ordine Aggregato -'!$A$1,"sku anker",A1559),"")</f>
        <v/>
      </c>
      <c r="N1559" s="18" t="s">
        <v>42</v>
      </c>
      <c r="O1559" s="19" t="str">
        <f t="shared" si="24"/>
        <v>Order online</v>
      </c>
      <c r="P1559" s="97" t="s">
        <v>146</v>
      </c>
      <c r="Q1559" s="13" t="s">
        <v>5160</v>
      </c>
      <c r="R1559" t="s">
        <v>5161</v>
      </c>
      <c r="S1559" s="20">
        <v>0</v>
      </c>
      <c r="T1559" s="21" t="s">
        <v>38</v>
      </c>
    </row>
    <row r="1560" spans="1:20" x14ac:dyDescent="0.35">
      <c r="A1560" s="96" t="s">
        <v>5162</v>
      </c>
      <c r="D1560" s="13" t="s">
        <v>5159</v>
      </c>
      <c r="E1560" s="13">
        <v>8</v>
      </c>
      <c r="F1560" s="14">
        <v>0.5</v>
      </c>
      <c r="G1560" s="13" t="s">
        <v>46</v>
      </c>
      <c r="H1560" s="14">
        <v>0</v>
      </c>
      <c r="I1560" s="15" t="s">
        <v>32</v>
      </c>
      <c r="J1560" s="16">
        <v>18</v>
      </c>
      <c r="K1560" s="16">
        <v>2.25</v>
      </c>
      <c r="L1560" s="17" t="s">
        <v>33</v>
      </c>
      <c r="M1560" s="163" t="str">
        <f>IFERROR(GETPIVOTDATA("Tot. Bottles",'- Ordine Aggregato -'!$A$1,"sku anker",A1560),"")</f>
        <v/>
      </c>
      <c r="N1560" s="18" t="s">
        <v>42</v>
      </c>
      <c r="O1560" s="19" t="str">
        <f t="shared" si="24"/>
        <v>Order online</v>
      </c>
      <c r="P1560" s="97" t="s">
        <v>146</v>
      </c>
      <c r="Q1560" s="13" t="s">
        <v>5163</v>
      </c>
      <c r="R1560" t="s">
        <v>5164</v>
      </c>
      <c r="S1560" s="20">
        <v>0</v>
      </c>
      <c r="T1560" s="21" t="s">
        <v>38</v>
      </c>
    </row>
    <row r="1561" spans="1:20" x14ac:dyDescent="0.35">
      <c r="A1561" s="96" t="s">
        <v>5165</v>
      </c>
      <c r="D1561" s="13" t="s">
        <v>5166</v>
      </c>
      <c r="E1561" s="13">
        <v>24</v>
      </c>
      <c r="F1561" s="14">
        <v>0.2</v>
      </c>
      <c r="G1561" s="13" t="s">
        <v>46</v>
      </c>
      <c r="H1561" s="14">
        <v>0</v>
      </c>
      <c r="I1561" s="15" t="s">
        <v>32</v>
      </c>
      <c r="J1561" s="16">
        <v>26.400000000000002</v>
      </c>
      <c r="K1561" s="16">
        <v>1.1000000000000001</v>
      </c>
      <c r="L1561" s="17" t="s">
        <v>2503</v>
      </c>
      <c r="M1561" s="163" t="str">
        <f>IFERROR(GETPIVOTDATA("Tot. Bottles",'- Ordine Aggregato -'!$A$1,"sku anker",A1561),"")</f>
        <v/>
      </c>
      <c r="N1561" s="18" t="s">
        <v>42</v>
      </c>
      <c r="O1561" s="19" t="str">
        <f t="shared" si="24"/>
        <v>Order online</v>
      </c>
      <c r="P1561" s="97" t="s">
        <v>146</v>
      </c>
      <c r="Q1561" s="13" t="s">
        <v>5167</v>
      </c>
      <c r="R1561" t="s">
        <v>5168</v>
      </c>
      <c r="S1561" s="20">
        <v>0</v>
      </c>
      <c r="T1561" s="21" t="s">
        <v>38</v>
      </c>
    </row>
    <row r="1562" spans="1:20" x14ac:dyDescent="0.35">
      <c r="A1562" s="13" t="s">
        <v>5169</v>
      </c>
      <c r="B1562" s="13"/>
      <c r="C1562" s="13"/>
      <c r="D1562" s="13" t="s">
        <v>5170</v>
      </c>
      <c r="E1562" s="13">
        <v>24</v>
      </c>
      <c r="F1562" s="14">
        <v>0.2</v>
      </c>
      <c r="G1562" s="13" t="s">
        <v>46</v>
      </c>
      <c r="H1562" s="14">
        <v>0</v>
      </c>
      <c r="I1562" s="15" t="s">
        <v>32</v>
      </c>
      <c r="J1562" s="16">
        <v>26.400000000000002</v>
      </c>
      <c r="K1562" s="16">
        <v>1.1000000000000001</v>
      </c>
      <c r="L1562" s="17" t="s">
        <v>33</v>
      </c>
      <c r="M1562" s="163" t="str">
        <f>IFERROR(GETPIVOTDATA("Tot. Bottles",'- Ordine Aggregato -'!$A$1,"sku anker",A1562),"")</f>
        <v/>
      </c>
      <c r="N1562" s="18" t="s">
        <v>42</v>
      </c>
      <c r="O1562" s="19" t="str">
        <f t="shared" si="24"/>
        <v>Order online</v>
      </c>
      <c r="P1562" s="97" t="s">
        <v>146</v>
      </c>
      <c r="Q1562" s="13" t="s">
        <v>5171</v>
      </c>
      <c r="R1562" t="s">
        <v>5172</v>
      </c>
      <c r="S1562" s="20">
        <v>0</v>
      </c>
      <c r="T1562" s="21" t="s">
        <v>38</v>
      </c>
    </row>
    <row r="1563" spans="1:20" x14ac:dyDescent="0.35">
      <c r="A1563" s="13" t="s">
        <v>5173</v>
      </c>
      <c r="B1563" s="13"/>
      <c r="C1563" s="13"/>
      <c r="D1563" s="13" t="s">
        <v>5174</v>
      </c>
      <c r="E1563" s="13">
        <v>24</v>
      </c>
      <c r="F1563" s="14">
        <v>0.2</v>
      </c>
      <c r="G1563" s="13" t="s">
        <v>14874</v>
      </c>
      <c r="H1563" s="14">
        <v>0</v>
      </c>
      <c r="I1563" s="15" t="s">
        <v>32</v>
      </c>
      <c r="J1563" s="16">
        <v>26.400000000000002</v>
      </c>
      <c r="K1563" s="16">
        <v>1.1000000000000001</v>
      </c>
      <c r="L1563" s="17" t="s">
        <v>2503</v>
      </c>
      <c r="M1563" s="163" t="str">
        <f>IFERROR(GETPIVOTDATA("Tot. Bottles",'- Ordine Aggregato -'!$A$1,"sku anker",A1563),"")</f>
        <v/>
      </c>
      <c r="N1563" s="18" t="s">
        <v>34</v>
      </c>
      <c r="O1563" s="19" t="str">
        <f t="shared" si="24"/>
        <v>Order online</v>
      </c>
      <c r="P1563" s="97" t="s">
        <v>146</v>
      </c>
      <c r="Q1563" s="13" t="s">
        <v>5175</v>
      </c>
      <c r="R1563" t="s">
        <v>5176</v>
      </c>
      <c r="S1563" s="20">
        <v>0</v>
      </c>
      <c r="T1563" s="21" t="s">
        <v>38</v>
      </c>
    </row>
    <row r="1564" spans="1:20" x14ac:dyDescent="0.35">
      <c r="A1564" s="96" t="s">
        <v>15317</v>
      </c>
      <c r="B1564" s="96"/>
      <c r="C1564" s="96"/>
      <c r="D1564" s="13" t="s">
        <v>15318</v>
      </c>
      <c r="E1564" s="13">
        <v>24</v>
      </c>
      <c r="F1564" s="14">
        <v>0.2</v>
      </c>
      <c r="G1564" s="13" t="s">
        <v>14874</v>
      </c>
      <c r="H1564" s="14">
        <v>0</v>
      </c>
      <c r="I1564" s="15" t="s">
        <v>32</v>
      </c>
      <c r="J1564" s="16">
        <v>26.400000000000002</v>
      </c>
      <c r="K1564" s="16">
        <v>1.1000000000000001</v>
      </c>
      <c r="L1564" s="17" t="s">
        <v>33</v>
      </c>
      <c r="M1564" s="163" t="str">
        <f>IFERROR(GETPIVOTDATA("Tot. Bottles",'- Ordine Aggregato -'!$A$1,"sku anker",A1564),"")</f>
        <v/>
      </c>
      <c r="N1564" s="18" t="s">
        <v>42</v>
      </c>
      <c r="O1564" s="19" t="str">
        <f t="shared" si="24"/>
        <v>Order online</v>
      </c>
      <c r="P1564" s="97" t="s">
        <v>146</v>
      </c>
      <c r="Q1564" s="13" t="s">
        <v>15319</v>
      </c>
      <c r="R1564" t="s">
        <v>15320</v>
      </c>
      <c r="S1564" s="20">
        <v>0</v>
      </c>
      <c r="T1564" s="21" t="s">
        <v>38</v>
      </c>
    </row>
    <row r="1565" spans="1:20" x14ac:dyDescent="0.35">
      <c r="A1565" s="13" t="s">
        <v>5177</v>
      </c>
      <c r="B1565" s="13"/>
      <c r="C1565" s="13"/>
      <c r="D1565" s="13" t="s">
        <v>5178</v>
      </c>
      <c r="E1565" s="13">
        <v>6</v>
      </c>
      <c r="F1565" s="14">
        <v>0.7</v>
      </c>
      <c r="G1565" s="13" t="s">
        <v>46</v>
      </c>
      <c r="H1565" s="14">
        <v>15</v>
      </c>
      <c r="I1565" s="15" t="s">
        <v>32</v>
      </c>
      <c r="J1565" s="16">
        <v>35.400000000000006</v>
      </c>
      <c r="K1565" s="16">
        <v>5.9</v>
      </c>
      <c r="L1565" s="17" t="s">
        <v>502</v>
      </c>
      <c r="M1565" s="163" t="str">
        <f>IFERROR(GETPIVOTDATA("Tot. Bottles",'- Ordine Aggregato -'!$A$1,"sku anker",A1565),"")</f>
        <v/>
      </c>
      <c r="N1565" s="18" t="s">
        <v>42</v>
      </c>
      <c r="O1565" s="19" t="str">
        <f t="shared" si="24"/>
        <v>Order online</v>
      </c>
      <c r="P1565" s="97" t="s">
        <v>220</v>
      </c>
      <c r="Q1565" s="13" t="s">
        <v>5179</v>
      </c>
      <c r="R1565" t="s">
        <v>5180</v>
      </c>
      <c r="S1565" s="20">
        <v>0</v>
      </c>
      <c r="T1565" s="21" t="s">
        <v>38</v>
      </c>
    </row>
    <row r="1566" spans="1:20" x14ac:dyDescent="0.35">
      <c r="A1566" s="13" t="s">
        <v>5181</v>
      </c>
      <c r="B1566" s="13"/>
      <c r="C1566" s="13"/>
      <c r="D1566" s="13" t="s">
        <v>5182</v>
      </c>
      <c r="E1566" s="13">
        <v>6</v>
      </c>
      <c r="F1566" s="14">
        <v>0.5</v>
      </c>
      <c r="G1566" s="13" t="s">
        <v>46</v>
      </c>
      <c r="H1566" s="14">
        <v>46</v>
      </c>
      <c r="I1566" s="15" t="s">
        <v>32</v>
      </c>
      <c r="J1566" s="16">
        <v>71.699999999999989</v>
      </c>
      <c r="K1566" s="16">
        <v>11.95</v>
      </c>
      <c r="L1566" s="17" t="s">
        <v>368</v>
      </c>
      <c r="M1566" s="163" t="str">
        <f>IFERROR(GETPIVOTDATA("Tot. Bottles",'- Ordine Aggregato -'!$A$1,"sku anker",A1566),"")</f>
        <v/>
      </c>
      <c r="N1566" s="18" t="s">
        <v>42</v>
      </c>
      <c r="O1566" s="19" t="str">
        <f t="shared" si="24"/>
        <v>Order online</v>
      </c>
      <c r="P1566" s="97" t="s">
        <v>614</v>
      </c>
      <c r="Q1566" s="13" t="s">
        <v>5183</v>
      </c>
      <c r="R1566" t="s">
        <v>5184</v>
      </c>
      <c r="S1566" s="20">
        <v>0</v>
      </c>
      <c r="T1566" s="21" t="s">
        <v>38</v>
      </c>
    </row>
    <row r="1567" spans="1:20" x14ac:dyDescent="0.35">
      <c r="A1567" s="13" t="s">
        <v>5185</v>
      </c>
      <c r="B1567" s="13"/>
      <c r="C1567" s="13"/>
      <c r="D1567" s="13" t="s">
        <v>5186</v>
      </c>
      <c r="E1567" s="13">
        <v>6</v>
      </c>
      <c r="F1567" s="14">
        <v>0.7</v>
      </c>
      <c r="G1567" s="13" t="s">
        <v>14874</v>
      </c>
      <c r="H1567" s="14">
        <v>17</v>
      </c>
      <c r="I1567" s="15" t="s">
        <v>32</v>
      </c>
      <c r="J1567" s="16">
        <v>47.7</v>
      </c>
      <c r="K1567" s="16">
        <v>7.95</v>
      </c>
      <c r="L1567" s="17" t="s">
        <v>690</v>
      </c>
      <c r="M1567" s="163" t="str">
        <f>IFERROR(GETPIVOTDATA("Tot. Bottles",'- Ordine Aggregato -'!$A$1,"sku anker",A1567),"")</f>
        <v/>
      </c>
      <c r="N1567" s="18" t="s">
        <v>34</v>
      </c>
      <c r="O1567" s="19" t="str">
        <f t="shared" si="24"/>
        <v>Order online</v>
      </c>
      <c r="P1567" s="97" t="s">
        <v>614</v>
      </c>
      <c r="Q1567" s="13" t="s">
        <v>5187</v>
      </c>
      <c r="R1567" t="s">
        <v>5188</v>
      </c>
      <c r="S1567" s="20">
        <v>0</v>
      </c>
      <c r="T1567" s="21" t="s">
        <v>38</v>
      </c>
    </row>
    <row r="1568" spans="1:20" x14ac:dyDescent="0.35">
      <c r="A1568" s="13" t="s">
        <v>5189</v>
      </c>
      <c r="B1568" s="13"/>
      <c r="C1568" s="13"/>
      <c r="D1568" s="13" t="s">
        <v>5190</v>
      </c>
      <c r="E1568" s="13">
        <v>12</v>
      </c>
      <c r="F1568" s="14">
        <v>1</v>
      </c>
      <c r="G1568" s="13" t="s">
        <v>14874</v>
      </c>
      <c r="H1568" s="14">
        <v>0</v>
      </c>
      <c r="I1568" s="15" t="s">
        <v>32</v>
      </c>
      <c r="J1568" s="16">
        <v>80.400000000000006</v>
      </c>
      <c r="K1568" s="16">
        <v>6.7</v>
      </c>
      <c r="L1568" s="17" t="s">
        <v>5191</v>
      </c>
      <c r="M1568" s="163" t="str">
        <f>IFERROR(GETPIVOTDATA("Tot. Bottles",'- Ordine Aggregato -'!$A$1,"sku anker",A1568),"")</f>
        <v/>
      </c>
      <c r="N1568" s="18" t="s">
        <v>42</v>
      </c>
      <c r="O1568" s="19" t="str">
        <f t="shared" si="24"/>
        <v>Order online</v>
      </c>
      <c r="P1568" s="97" t="s">
        <v>385</v>
      </c>
      <c r="Q1568" s="13" t="s">
        <v>5192</v>
      </c>
      <c r="R1568" t="s">
        <v>5193</v>
      </c>
      <c r="S1568" s="20">
        <v>0</v>
      </c>
      <c r="T1568" s="21" t="s">
        <v>38</v>
      </c>
    </row>
    <row r="1569" spans="1:20" x14ac:dyDescent="0.35">
      <c r="A1569" s="13" t="s">
        <v>5194</v>
      </c>
      <c r="B1569" s="13"/>
      <c r="C1569" s="13"/>
      <c r="D1569" s="13" t="s">
        <v>5195</v>
      </c>
      <c r="E1569" s="13">
        <v>12</v>
      </c>
      <c r="F1569" s="14">
        <v>1</v>
      </c>
      <c r="G1569" s="13" t="s">
        <v>14874</v>
      </c>
      <c r="H1569" s="14">
        <v>0</v>
      </c>
      <c r="I1569" s="15" t="s">
        <v>32</v>
      </c>
      <c r="J1569" s="16">
        <v>80.400000000000006</v>
      </c>
      <c r="K1569" s="16">
        <v>6.7</v>
      </c>
      <c r="L1569" s="17" t="s">
        <v>5191</v>
      </c>
      <c r="M1569" s="163" t="str">
        <f>IFERROR(GETPIVOTDATA("Tot. Bottles",'- Ordine Aggregato -'!$A$1,"sku anker",A1569),"")</f>
        <v/>
      </c>
      <c r="N1569" s="18" t="s">
        <v>34</v>
      </c>
      <c r="O1569" s="19" t="str">
        <f t="shared" si="24"/>
        <v>Order online</v>
      </c>
      <c r="P1569" s="97" t="s">
        <v>385</v>
      </c>
      <c r="Q1569" s="13" t="s">
        <v>5196</v>
      </c>
      <c r="R1569" t="s">
        <v>5197</v>
      </c>
      <c r="S1569" s="20">
        <v>0</v>
      </c>
      <c r="T1569" s="21" t="s">
        <v>38</v>
      </c>
    </row>
    <row r="1570" spans="1:20" x14ac:dyDescent="0.35">
      <c r="A1570" s="96" t="s">
        <v>5198</v>
      </c>
      <c r="B1570" s="96"/>
      <c r="C1570" s="96"/>
      <c r="D1570" s="13" t="s">
        <v>5199</v>
      </c>
      <c r="E1570" s="13">
        <v>12</v>
      </c>
      <c r="F1570" s="14">
        <v>1</v>
      </c>
      <c r="G1570" s="13" t="s">
        <v>14874</v>
      </c>
      <c r="H1570" s="14">
        <v>0</v>
      </c>
      <c r="I1570" s="15" t="s">
        <v>32</v>
      </c>
      <c r="J1570" s="16">
        <v>80.400000000000006</v>
      </c>
      <c r="K1570" s="16">
        <v>6.7</v>
      </c>
      <c r="L1570" s="17" t="s">
        <v>5191</v>
      </c>
      <c r="M1570" s="163" t="str">
        <f>IFERROR(GETPIVOTDATA("Tot. Bottles",'- Ordine Aggregato -'!$A$1,"sku anker",A1570),"")</f>
        <v/>
      </c>
      <c r="N1570" s="18" t="s">
        <v>42</v>
      </c>
      <c r="O1570" s="19" t="str">
        <f t="shared" si="24"/>
        <v>Order online</v>
      </c>
      <c r="P1570" s="97" t="s">
        <v>385</v>
      </c>
      <c r="Q1570" s="13" t="s">
        <v>5200</v>
      </c>
      <c r="R1570" t="s">
        <v>5201</v>
      </c>
      <c r="S1570" s="20">
        <v>0</v>
      </c>
      <c r="T1570" s="21" t="s">
        <v>38</v>
      </c>
    </row>
    <row r="1571" spans="1:20" x14ac:dyDescent="0.35">
      <c r="A1571" s="96" t="s">
        <v>5202</v>
      </c>
      <c r="B1571" s="96"/>
      <c r="C1571" s="96"/>
      <c r="D1571" s="13" t="s">
        <v>5203</v>
      </c>
      <c r="E1571" s="13">
        <v>12</v>
      </c>
      <c r="F1571" s="14">
        <v>1</v>
      </c>
      <c r="G1571" s="13" t="s">
        <v>14874</v>
      </c>
      <c r="H1571" s="14">
        <v>0</v>
      </c>
      <c r="I1571" s="15" t="s">
        <v>32</v>
      </c>
      <c r="J1571" s="16">
        <v>80.400000000000006</v>
      </c>
      <c r="K1571" s="16">
        <v>6.7</v>
      </c>
      <c r="L1571" s="17" t="s">
        <v>5191</v>
      </c>
      <c r="M1571" s="163" t="str">
        <f>IFERROR(GETPIVOTDATA("Tot. Bottles",'- Ordine Aggregato -'!$A$1,"sku anker",A1571),"")</f>
        <v/>
      </c>
      <c r="N1571" s="18" t="s">
        <v>34</v>
      </c>
      <c r="O1571" s="19" t="str">
        <f t="shared" si="24"/>
        <v>Order online</v>
      </c>
      <c r="P1571" s="97" t="s">
        <v>385</v>
      </c>
      <c r="Q1571" s="13" t="s">
        <v>5204</v>
      </c>
      <c r="R1571" t="s">
        <v>5205</v>
      </c>
      <c r="S1571" s="20">
        <v>0</v>
      </c>
      <c r="T1571" s="21" t="s">
        <v>38</v>
      </c>
    </row>
    <row r="1572" spans="1:20" x14ac:dyDescent="0.35">
      <c r="A1572" s="96" t="s">
        <v>5206</v>
      </c>
      <c r="B1572" s="96"/>
      <c r="C1572" s="96"/>
      <c r="D1572" s="13" t="s">
        <v>5207</v>
      </c>
      <c r="E1572" s="13">
        <v>12</v>
      </c>
      <c r="F1572" s="14">
        <v>1</v>
      </c>
      <c r="G1572" s="13" t="s">
        <v>14874</v>
      </c>
      <c r="H1572" s="14">
        <v>0</v>
      </c>
      <c r="I1572" s="15" t="s">
        <v>32</v>
      </c>
      <c r="J1572" s="16">
        <v>80.400000000000006</v>
      </c>
      <c r="K1572" s="16">
        <v>6.7</v>
      </c>
      <c r="L1572" s="17" t="s">
        <v>5191</v>
      </c>
      <c r="M1572" s="163" t="str">
        <f>IFERROR(GETPIVOTDATA("Tot. Bottles",'- Ordine Aggregato -'!$A$1,"sku anker",A1572),"")</f>
        <v/>
      </c>
      <c r="N1572" s="18" t="s">
        <v>34</v>
      </c>
      <c r="O1572" s="19" t="str">
        <f t="shared" si="24"/>
        <v>Order online</v>
      </c>
      <c r="P1572" s="97" t="s">
        <v>385</v>
      </c>
      <c r="Q1572" s="13" t="s">
        <v>5208</v>
      </c>
      <c r="R1572" t="s">
        <v>5209</v>
      </c>
      <c r="S1572" s="20">
        <v>0</v>
      </c>
      <c r="T1572" s="21" t="s">
        <v>38</v>
      </c>
    </row>
    <row r="1573" spans="1:20" x14ac:dyDescent="0.35">
      <c r="A1573" s="96" t="s">
        <v>5210</v>
      </c>
      <c r="B1573" s="96"/>
      <c r="C1573" s="96"/>
      <c r="D1573" s="13" t="s">
        <v>5211</v>
      </c>
      <c r="E1573" s="13">
        <v>12</v>
      </c>
      <c r="F1573" s="14">
        <v>1</v>
      </c>
      <c r="G1573" s="13" t="s">
        <v>14874</v>
      </c>
      <c r="H1573" s="14">
        <v>0</v>
      </c>
      <c r="I1573" s="15" t="s">
        <v>32</v>
      </c>
      <c r="J1573" s="16">
        <v>71.400000000000006</v>
      </c>
      <c r="K1573" s="16">
        <v>5.95</v>
      </c>
      <c r="L1573" s="17" t="s">
        <v>5191</v>
      </c>
      <c r="M1573" s="163" t="str">
        <f>IFERROR(GETPIVOTDATA("Tot. Bottles",'- Ordine Aggregato -'!$A$1,"sku anker",A1573),"")</f>
        <v/>
      </c>
      <c r="N1573" s="18" t="s">
        <v>34</v>
      </c>
      <c r="O1573" s="19" t="str">
        <f t="shared" si="24"/>
        <v>Order online</v>
      </c>
      <c r="P1573" s="97" t="s">
        <v>385</v>
      </c>
      <c r="Q1573" s="13" t="s">
        <v>5212</v>
      </c>
      <c r="R1573" t="s">
        <v>5213</v>
      </c>
      <c r="S1573" s="20">
        <v>0</v>
      </c>
      <c r="T1573" s="21" t="s">
        <v>38</v>
      </c>
    </row>
    <row r="1574" spans="1:20" x14ac:dyDescent="0.35">
      <c r="A1574" s="96" t="s">
        <v>5214</v>
      </c>
      <c r="D1574" s="13" t="s">
        <v>5215</v>
      </c>
      <c r="E1574" s="13">
        <v>6</v>
      </c>
      <c r="F1574" s="14">
        <v>0.7</v>
      </c>
      <c r="G1574" s="13" t="s">
        <v>31</v>
      </c>
      <c r="H1574" s="14">
        <v>58</v>
      </c>
      <c r="I1574" s="15" t="s">
        <v>32</v>
      </c>
      <c r="J1574" s="16">
        <v>117</v>
      </c>
      <c r="K1574" s="16">
        <v>19.5</v>
      </c>
      <c r="L1574" s="17" t="s">
        <v>145</v>
      </c>
      <c r="M1574" s="163" t="str">
        <f>IFERROR(GETPIVOTDATA("Tot. Bottles",'- Ordine Aggregato -'!$A$1,"sku anker",A1574),"")</f>
        <v/>
      </c>
      <c r="N1574" s="18" t="s">
        <v>34</v>
      </c>
      <c r="O1574" s="19" t="str">
        <f t="shared" si="24"/>
        <v>Order online</v>
      </c>
      <c r="P1574" s="97" t="s">
        <v>146</v>
      </c>
      <c r="Q1574" s="13" t="s">
        <v>5216</v>
      </c>
      <c r="R1574" t="s">
        <v>5217</v>
      </c>
      <c r="S1574" s="20">
        <v>0</v>
      </c>
      <c r="T1574" s="21" t="s">
        <v>38</v>
      </c>
    </row>
    <row r="1575" spans="1:20" x14ac:dyDescent="0.35">
      <c r="A1575" s="96" t="s">
        <v>5218</v>
      </c>
      <c r="B1575" s="96"/>
      <c r="C1575" s="96"/>
      <c r="D1575" s="13" t="s">
        <v>5219</v>
      </c>
      <c r="E1575" s="13">
        <v>6</v>
      </c>
      <c r="F1575" s="14">
        <v>0.7</v>
      </c>
      <c r="G1575" s="13" t="s">
        <v>14873</v>
      </c>
      <c r="H1575" s="14">
        <v>40</v>
      </c>
      <c r="I1575" s="15" t="s">
        <v>32</v>
      </c>
      <c r="J1575" s="16">
        <v>76.5</v>
      </c>
      <c r="K1575" s="16">
        <v>12.75</v>
      </c>
      <c r="L1575" s="17" t="s">
        <v>145</v>
      </c>
      <c r="M1575" s="163" t="str">
        <f>IFERROR(GETPIVOTDATA("Tot. Bottles",'- Ordine Aggregato -'!$A$1,"sku anker",A1575),"")</f>
        <v/>
      </c>
      <c r="N1575" s="18" t="s">
        <v>42</v>
      </c>
      <c r="O1575" s="19" t="str">
        <f t="shared" si="24"/>
        <v>Order online</v>
      </c>
      <c r="P1575" s="97" t="s">
        <v>146</v>
      </c>
      <c r="Q1575" s="13" t="s">
        <v>5220</v>
      </c>
      <c r="R1575" t="s">
        <v>5221</v>
      </c>
      <c r="S1575" s="20">
        <v>0</v>
      </c>
      <c r="T1575" s="21" t="s">
        <v>38</v>
      </c>
    </row>
    <row r="1576" spans="1:20" x14ac:dyDescent="0.35">
      <c r="A1576" s="96" t="s">
        <v>5222</v>
      </c>
      <c r="B1576" s="96"/>
      <c r="C1576" s="96"/>
      <c r="D1576" s="13" t="s">
        <v>5223</v>
      </c>
      <c r="E1576" s="13">
        <v>6</v>
      </c>
      <c r="F1576" s="14">
        <v>0.7</v>
      </c>
      <c r="G1576" s="13" t="s">
        <v>14873</v>
      </c>
      <c r="H1576" s="14">
        <v>40</v>
      </c>
      <c r="I1576" s="15" t="s">
        <v>32</v>
      </c>
      <c r="J1576" s="16">
        <v>76.800000000000011</v>
      </c>
      <c r="K1576" s="16">
        <v>12.8</v>
      </c>
      <c r="L1576" s="17" t="s">
        <v>145</v>
      </c>
      <c r="M1576" s="163" t="str">
        <f>IFERROR(GETPIVOTDATA("Tot. Bottles",'- Ordine Aggregato -'!$A$1,"sku anker",A1576),"")</f>
        <v/>
      </c>
      <c r="N1576" s="18" t="s">
        <v>42</v>
      </c>
      <c r="O1576" s="19" t="str">
        <f t="shared" si="24"/>
        <v>Order online</v>
      </c>
      <c r="P1576" s="97" t="s">
        <v>146</v>
      </c>
      <c r="Q1576" s="13" t="s">
        <v>5224</v>
      </c>
      <c r="R1576" t="s">
        <v>5225</v>
      </c>
      <c r="S1576" s="20">
        <v>0</v>
      </c>
      <c r="T1576" s="21" t="s">
        <v>38</v>
      </c>
    </row>
    <row r="1577" spans="1:20" x14ac:dyDescent="0.35">
      <c r="A1577" s="13" t="s">
        <v>14807</v>
      </c>
      <c r="B1577" s="13"/>
      <c r="C1577" s="13"/>
      <c r="D1577" s="13" t="s">
        <v>14808</v>
      </c>
      <c r="E1577" s="13">
        <v>6</v>
      </c>
      <c r="F1577" s="14">
        <v>0.7</v>
      </c>
      <c r="G1577" s="13" t="s">
        <v>46</v>
      </c>
      <c r="H1577" s="14">
        <v>46</v>
      </c>
      <c r="I1577" s="15" t="s">
        <v>32</v>
      </c>
      <c r="J1577" s="16">
        <v>141</v>
      </c>
      <c r="K1577" s="16">
        <v>23.5</v>
      </c>
      <c r="L1577" s="17" t="s">
        <v>145</v>
      </c>
      <c r="M1577" s="163" t="str">
        <f>IFERROR(GETPIVOTDATA("Tot. Bottles",'- Ordine Aggregato -'!$A$1,"sku anker",A1577),"")</f>
        <v/>
      </c>
      <c r="N1577" s="18" t="s">
        <v>42</v>
      </c>
      <c r="O1577" s="19" t="str">
        <f t="shared" si="24"/>
        <v>Order online</v>
      </c>
      <c r="P1577" s="97" t="s">
        <v>146</v>
      </c>
      <c r="Q1577" s="13" t="s">
        <v>15321</v>
      </c>
      <c r="R1577" t="s">
        <v>15322</v>
      </c>
      <c r="S1577" s="20">
        <v>0</v>
      </c>
      <c r="T1577" s="21" t="s">
        <v>38</v>
      </c>
    </row>
    <row r="1578" spans="1:20" x14ac:dyDescent="0.35">
      <c r="A1578" s="13" t="s">
        <v>5226</v>
      </c>
      <c r="B1578" s="13"/>
      <c r="C1578" s="13"/>
      <c r="D1578" s="13" t="s">
        <v>5227</v>
      </c>
      <c r="E1578" s="13">
        <v>12</v>
      </c>
      <c r="F1578" s="14">
        <v>0.7</v>
      </c>
      <c r="G1578" s="13" t="s">
        <v>46</v>
      </c>
      <c r="H1578" s="14">
        <v>40</v>
      </c>
      <c r="I1578" s="15" t="s">
        <v>32</v>
      </c>
      <c r="J1578" s="16">
        <v>54</v>
      </c>
      <c r="K1578" s="16">
        <v>4.5</v>
      </c>
      <c r="L1578" s="17" t="s">
        <v>73</v>
      </c>
      <c r="M1578" s="163" t="str">
        <f>IFERROR(GETPIVOTDATA("Tot. Bottles",'- Ordine Aggregato -'!$A$1,"sku anker",A1578),"")</f>
        <v/>
      </c>
      <c r="N1578" s="18" t="s">
        <v>42</v>
      </c>
      <c r="O1578" s="19" t="str">
        <f t="shared" si="24"/>
        <v>Order online</v>
      </c>
      <c r="P1578" s="97" t="s">
        <v>2989</v>
      </c>
      <c r="Q1578" s="13" t="s">
        <v>5228</v>
      </c>
      <c r="R1578" t="s">
        <v>5229</v>
      </c>
      <c r="S1578" s="20">
        <v>0</v>
      </c>
      <c r="T1578" s="21" t="s">
        <v>38</v>
      </c>
    </row>
    <row r="1579" spans="1:20" x14ac:dyDescent="0.35">
      <c r="A1579" s="13" t="s">
        <v>5230</v>
      </c>
      <c r="B1579" s="13"/>
      <c r="C1579" s="13"/>
      <c r="D1579" s="13" t="s">
        <v>5227</v>
      </c>
      <c r="E1579" s="13">
        <v>6</v>
      </c>
      <c r="F1579" s="14">
        <v>0.7</v>
      </c>
      <c r="G1579" s="13" t="s">
        <v>46</v>
      </c>
      <c r="H1579" s="14">
        <v>40</v>
      </c>
      <c r="I1579" s="15" t="s">
        <v>32</v>
      </c>
      <c r="J1579" s="16">
        <v>27</v>
      </c>
      <c r="K1579" s="16">
        <v>4.5</v>
      </c>
      <c r="L1579" s="17" t="s">
        <v>73</v>
      </c>
      <c r="M1579" s="163" t="str">
        <f>IFERROR(GETPIVOTDATA("Tot. Bottles",'- Ordine Aggregato -'!$A$1,"sku anker",A1579),"")</f>
        <v/>
      </c>
      <c r="N1579" s="18" t="s">
        <v>42</v>
      </c>
      <c r="O1579" s="19" t="str">
        <f t="shared" si="24"/>
        <v>Order online</v>
      </c>
      <c r="P1579" s="97" t="s">
        <v>2989</v>
      </c>
      <c r="Q1579" s="13" t="s">
        <v>5228</v>
      </c>
      <c r="R1579" t="s">
        <v>5229</v>
      </c>
      <c r="S1579" s="20">
        <v>0</v>
      </c>
      <c r="T1579" s="21" t="s">
        <v>38</v>
      </c>
    </row>
    <row r="1580" spans="1:20" x14ac:dyDescent="0.35">
      <c r="A1580" s="13" t="s">
        <v>5231</v>
      </c>
      <c r="B1580" s="13"/>
      <c r="C1580" s="13"/>
      <c r="D1580" s="13" t="s">
        <v>5227</v>
      </c>
      <c r="E1580" s="13">
        <v>6</v>
      </c>
      <c r="F1580" s="14">
        <v>1</v>
      </c>
      <c r="G1580" s="13" t="s">
        <v>46</v>
      </c>
      <c r="H1580" s="14">
        <v>40</v>
      </c>
      <c r="I1580" s="15" t="s">
        <v>32</v>
      </c>
      <c r="J1580" s="16">
        <v>34.5</v>
      </c>
      <c r="K1580" s="16">
        <v>5.75</v>
      </c>
      <c r="L1580" s="17" t="s">
        <v>73</v>
      </c>
      <c r="M1580" s="163" t="str">
        <f>IFERROR(GETPIVOTDATA("Tot. Bottles",'- Ordine Aggregato -'!$A$1,"sku anker",A1580),"")</f>
        <v/>
      </c>
      <c r="N1580" s="18" t="s">
        <v>67</v>
      </c>
      <c r="O1580" s="19" t="str">
        <f t="shared" si="24"/>
        <v>Order online</v>
      </c>
      <c r="P1580" s="97" t="s">
        <v>2989</v>
      </c>
      <c r="Q1580" s="13" t="s">
        <v>5232</v>
      </c>
      <c r="R1580" t="s">
        <v>15323</v>
      </c>
      <c r="S1580" s="20">
        <v>5.75</v>
      </c>
      <c r="T1580" s="21" t="s">
        <v>38</v>
      </c>
    </row>
    <row r="1581" spans="1:20" x14ac:dyDescent="0.35">
      <c r="A1581" s="13" t="s">
        <v>5233</v>
      </c>
      <c r="B1581" s="13"/>
      <c r="C1581" s="13"/>
      <c r="D1581" s="13" t="s">
        <v>5227</v>
      </c>
      <c r="E1581" s="13">
        <v>12</v>
      </c>
      <c r="F1581" s="14">
        <v>1</v>
      </c>
      <c r="G1581" s="13" t="s">
        <v>46</v>
      </c>
      <c r="H1581" s="14">
        <v>40</v>
      </c>
      <c r="I1581" s="15" t="s">
        <v>32</v>
      </c>
      <c r="J1581" s="16">
        <v>71.400000000000006</v>
      </c>
      <c r="K1581" s="16">
        <v>5.95</v>
      </c>
      <c r="L1581" s="17" t="s">
        <v>73</v>
      </c>
      <c r="M1581" s="163" t="str">
        <f>IFERROR(GETPIVOTDATA("Tot. Bottles",'- Ordine Aggregato -'!$A$1,"sku anker",A1581),"")</f>
        <v/>
      </c>
      <c r="N1581" s="18" t="s">
        <v>34</v>
      </c>
      <c r="O1581" s="19" t="str">
        <f t="shared" si="24"/>
        <v>Order online</v>
      </c>
      <c r="P1581" s="97" t="s">
        <v>2989</v>
      </c>
      <c r="Q1581" s="13" t="s">
        <v>5232</v>
      </c>
      <c r="R1581" t="s">
        <v>5234</v>
      </c>
      <c r="S1581" s="20">
        <v>0</v>
      </c>
      <c r="T1581" s="21" t="s">
        <v>38</v>
      </c>
    </row>
    <row r="1582" spans="1:20" x14ac:dyDescent="0.35">
      <c r="A1582" s="13" t="s">
        <v>5235</v>
      </c>
      <c r="B1582" s="13"/>
      <c r="C1582" s="13"/>
      <c r="D1582" s="13" t="s">
        <v>5236</v>
      </c>
      <c r="E1582" s="13">
        <v>12</v>
      </c>
      <c r="F1582" s="14">
        <v>1</v>
      </c>
      <c r="G1582" s="13" t="s">
        <v>14874</v>
      </c>
      <c r="H1582" s="14">
        <v>37.5</v>
      </c>
      <c r="I1582" s="15" t="s">
        <v>32</v>
      </c>
      <c r="J1582" s="16">
        <v>91.199999999999989</v>
      </c>
      <c r="K1582" s="16">
        <v>7.6</v>
      </c>
      <c r="L1582" s="17" t="s">
        <v>66</v>
      </c>
      <c r="M1582" s="163" t="str">
        <f>IFERROR(GETPIVOTDATA("Tot. Bottles",'- Ordine Aggregato -'!$A$1,"sku anker",A1582),"")</f>
        <v/>
      </c>
      <c r="N1582" s="18" t="s">
        <v>42</v>
      </c>
      <c r="O1582" s="19" t="str">
        <f t="shared" si="24"/>
        <v>Order online</v>
      </c>
      <c r="P1582" s="97" t="s">
        <v>2989</v>
      </c>
      <c r="Q1582" s="13" t="s">
        <v>5237</v>
      </c>
      <c r="R1582" t="s">
        <v>5238</v>
      </c>
      <c r="S1582" s="20">
        <v>0</v>
      </c>
      <c r="T1582" s="21" t="s">
        <v>38</v>
      </c>
    </row>
    <row r="1583" spans="1:20" x14ac:dyDescent="0.35">
      <c r="A1583" s="13" t="s">
        <v>5239</v>
      </c>
      <c r="B1583" s="13"/>
      <c r="C1583" s="13"/>
      <c r="D1583" s="13" t="s">
        <v>5240</v>
      </c>
      <c r="E1583" s="13">
        <v>12</v>
      </c>
      <c r="F1583" s="14">
        <v>1</v>
      </c>
      <c r="G1583" s="13" t="s">
        <v>14874</v>
      </c>
      <c r="H1583" s="14">
        <v>30</v>
      </c>
      <c r="I1583" s="15" t="s">
        <v>32</v>
      </c>
      <c r="J1583" s="16">
        <v>81</v>
      </c>
      <c r="K1583" s="16">
        <v>6.75</v>
      </c>
      <c r="L1583" s="17" t="s">
        <v>66</v>
      </c>
      <c r="M1583" s="163" t="str">
        <f>IFERROR(GETPIVOTDATA("Tot. Bottles",'- Ordine Aggregato -'!$A$1,"sku anker",A1583),"")</f>
        <v/>
      </c>
      <c r="N1583" s="18" t="s">
        <v>34</v>
      </c>
      <c r="O1583" s="19" t="str">
        <f t="shared" si="24"/>
        <v>Order online</v>
      </c>
      <c r="P1583" s="97" t="s">
        <v>2989</v>
      </c>
      <c r="Q1583" s="13" t="s">
        <v>5241</v>
      </c>
      <c r="R1583" t="s">
        <v>5242</v>
      </c>
      <c r="S1583" s="20">
        <v>0</v>
      </c>
      <c r="T1583" s="21" t="s">
        <v>38</v>
      </c>
    </row>
    <row r="1584" spans="1:20" x14ac:dyDescent="0.35">
      <c r="A1584" s="96" t="s">
        <v>5243</v>
      </c>
      <c r="D1584" s="13" t="s">
        <v>5244</v>
      </c>
      <c r="E1584" s="13">
        <v>12</v>
      </c>
      <c r="F1584" s="14">
        <v>1</v>
      </c>
      <c r="G1584" s="13" t="s">
        <v>14874</v>
      </c>
      <c r="H1584" s="14">
        <v>30</v>
      </c>
      <c r="I1584" s="15" t="s">
        <v>32</v>
      </c>
      <c r="J1584" s="16">
        <v>81</v>
      </c>
      <c r="K1584" s="16">
        <v>6.75</v>
      </c>
      <c r="L1584" s="17" t="s">
        <v>66</v>
      </c>
      <c r="M1584" s="163" t="str">
        <f>IFERROR(GETPIVOTDATA("Tot. Bottles",'- Ordine Aggregato -'!$A$1,"sku anker",A1584),"")</f>
        <v/>
      </c>
      <c r="N1584" s="18" t="s">
        <v>34</v>
      </c>
      <c r="O1584" s="19" t="str">
        <f t="shared" si="24"/>
        <v>Order online</v>
      </c>
      <c r="P1584" s="97" t="s">
        <v>2989</v>
      </c>
      <c r="Q1584" s="13" t="s">
        <v>5245</v>
      </c>
      <c r="R1584" t="s">
        <v>42</v>
      </c>
      <c r="S1584" s="20">
        <v>0</v>
      </c>
      <c r="T1584" s="21" t="s">
        <v>38</v>
      </c>
    </row>
    <row r="1585" spans="1:20" x14ac:dyDescent="0.35">
      <c r="A1585" s="96" t="s">
        <v>5246</v>
      </c>
      <c r="B1585" s="96"/>
      <c r="C1585" s="96"/>
      <c r="D1585" s="13" t="s">
        <v>5247</v>
      </c>
      <c r="E1585" s="13">
        <v>12</v>
      </c>
      <c r="F1585" s="14">
        <v>1</v>
      </c>
      <c r="G1585" s="13" t="s">
        <v>14874</v>
      </c>
      <c r="H1585" s="14">
        <v>37.5</v>
      </c>
      <c r="I1585" s="15" t="s">
        <v>32</v>
      </c>
      <c r="J1585" s="16">
        <v>81</v>
      </c>
      <c r="K1585" s="16">
        <v>6.75</v>
      </c>
      <c r="L1585" s="17" t="s">
        <v>66</v>
      </c>
      <c r="M1585" s="163" t="str">
        <f>IFERROR(GETPIVOTDATA("Tot. Bottles",'- Ordine Aggregato -'!$A$1,"sku anker",A1585),"")</f>
        <v/>
      </c>
      <c r="N1585" s="18" t="s">
        <v>42</v>
      </c>
      <c r="O1585" s="19" t="str">
        <f t="shared" si="24"/>
        <v>Order online</v>
      </c>
      <c r="P1585" s="97" t="s">
        <v>2989</v>
      </c>
      <c r="Q1585" s="13" t="s">
        <v>5248</v>
      </c>
      <c r="R1585" t="s">
        <v>5249</v>
      </c>
      <c r="S1585" s="20">
        <v>0</v>
      </c>
      <c r="T1585" s="21" t="s">
        <v>38</v>
      </c>
    </row>
    <row r="1586" spans="1:20" x14ac:dyDescent="0.35">
      <c r="A1586" s="13" t="s">
        <v>5250</v>
      </c>
      <c r="B1586" s="13"/>
      <c r="C1586" s="13"/>
      <c r="D1586" s="13" t="s">
        <v>5251</v>
      </c>
      <c r="E1586" s="13">
        <v>12</v>
      </c>
      <c r="F1586" s="14">
        <v>1</v>
      </c>
      <c r="G1586" s="13" t="s">
        <v>14874</v>
      </c>
      <c r="H1586" s="14">
        <v>37.5</v>
      </c>
      <c r="I1586" s="15" t="s">
        <v>32</v>
      </c>
      <c r="J1586" s="16">
        <v>81</v>
      </c>
      <c r="K1586" s="16">
        <v>6.75</v>
      </c>
      <c r="L1586" s="17" t="s">
        <v>66</v>
      </c>
      <c r="M1586" s="163" t="str">
        <f>IFERROR(GETPIVOTDATA("Tot. Bottles",'- Ordine Aggregato -'!$A$1,"sku anker",A1586),"")</f>
        <v/>
      </c>
      <c r="N1586" s="18" t="s">
        <v>42</v>
      </c>
      <c r="O1586" s="19" t="str">
        <f t="shared" si="24"/>
        <v>Order online</v>
      </c>
      <c r="P1586" s="97" t="s">
        <v>2989</v>
      </c>
      <c r="Q1586" s="13" t="s">
        <v>5252</v>
      </c>
      <c r="R1586" t="s">
        <v>5253</v>
      </c>
      <c r="S1586" s="20">
        <v>0</v>
      </c>
      <c r="T1586" s="21" t="s">
        <v>38</v>
      </c>
    </row>
    <row r="1587" spans="1:20" x14ac:dyDescent="0.35">
      <c r="A1587" s="96" t="s">
        <v>5254</v>
      </c>
      <c r="B1587" s="96"/>
      <c r="C1587" s="96"/>
      <c r="D1587" s="13" t="s">
        <v>5255</v>
      </c>
      <c r="E1587" s="13">
        <v>12</v>
      </c>
      <c r="F1587" s="14">
        <v>1</v>
      </c>
      <c r="G1587" s="13" t="s">
        <v>14874</v>
      </c>
      <c r="H1587" s="14">
        <v>37.5</v>
      </c>
      <c r="I1587" s="15" t="s">
        <v>32</v>
      </c>
      <c r="J1587" s="16">
        <v>78</v>
      </c>
      <c r="K1587" s="16">
        <v>6.5</v>
      </c>
      <c r="L1587" s="17" t="s">
        <v>66</v>
      </c>
      <c r="M1587" s="163" t="str">
        <f>IFERROR(GETPIVOTDATA("Tot. Bottles",'- Ordine Aggregato -'!$A$1,"sku anker",A1587),"")</f>
        <v/>
      </c>
      <c r="N1587" s="18" t="s">
        <v>67</v>
      </c>
      <c r="O1587" s="19" t="str">
        <f t="shared" si="24"/>
        <v>Order online</v>
      </c>
      <c r="P1587" s="97" t="s">
        <v>2989</v>
      </c>
      <c r="Q1587" s="13" t="s">
        <v>5256</v>
      </c>
      <c r="R1587" t="s">
        <v>5257</v>
      </c>
      <c r="S1587" s="20">
        <v>6.5</v>
      </c>
      <c r="T1587" s="21" t="s">
        <v>38</v>
      </c>
    </row>
    <row r="1588" spans="1:20" x14ac:dyDescent="0.35">
      <c r="A1588" s="96" t="s">
        <v>5258</v>
      </c>
      <c r="D1588" s="13" t="s">
        <v>5259</v>
      </c>
      <c r="E1588" s="13">
        <v>12</v>
      </c>
      <c r="F1588" s="14">
        <v>1</v>
      </c>
      <c r="G1588" s="13" t="s">
        <v>14874</v>
      </c>
      <c r="H1588" s="14">
        <v>37.5</v>
      </c>
      <c r="I1588" s="15" t="s">
        <v>32</v>
      </c>
      <c r="J1588" s="16">
        <v>81</v>
      </c>
      <c r="K1588" s="16">
        <v>6.75</v>
      </c>
      <c r="L1588" s="17" t="s">
        <v>66</v>
      </c>
      <c r="M1588" s="163" t="str">
        <f>IFERROR(GETPIVOTDATA("Tot. Bottles",'- Ordine Aggregato -'!$A$1,"sku anker",A1588),"")</f>
        <v/>
      </c>
      <c r="N1588" s="18" t="s">
        <v>42</v>
      </c>
      <c r="O1588" s="19" t="str">
        <f t="shared" si="24"/>
        <v>Order online</v>
      </c>
      <c r="P1588" s="97" t="s">
        <v>2989</v>
      </c>
      <c r="Q1588" s="13" t="s">
        <v>5260</v>
      </c>
      <c r="R1588" t="s">
        <v>5261</v>
      </c>
      <c r="S1588" s="20">
        <v>0</v>
      </c>
      <c r="T1588" s="21" t="s">
        <v>38</v>
      </c>
    </row>
    <row r="1589" spans="1:20" x14ac:dyDescent="0.35">
      <c r="A1589" s="96" t="s">
        <v>5262</v>
      </c>
      <c r="D1589" s="13" t="s">
        <v>5263</v>
      </c>
      <c r="E1589" s="13">
        <v>12</v>
      </c>
      <c r="F1589" s="14">
        <v>1</v>
      </c>
      <c r="G1589" s="13" t="s">
        <v>14874</v>
      </c>
      <c r="H1589" s="14">
        <v>40</v>
      </c>
      <c r="I1589" s="15" t="s">
        <v>32</v>
      </c>
      <c r="J1589" s="16">
        <v>71.400000000000006</v>
      </c>
      <c r="K1589" s="16">
        <v>5.95</v>
      </c>
      <c r="L1589" s="17" t="s">
        <v>73</v>
      </c>
      <c r="M1589" s="163" t="str">
        <f>IFERROR(GETPIVOTDATA("Tot. Bottles",'- Ordine Aggregato -'!$A$1,"sku anker",A1589),"")</f>
        <v/>
      </c>
      <c r="N1589" s="18" t="s">
        <v>42</v>
      </c>
      <c r="O1589" s="19" t="str">
        <f t="shared" si="24"/>
        <v>Order online</v>
      </c>
      <c r="P1589" s="97" t="s">
        <v>2989</v>
      </c>
      <c r="Q1589" s="13" t="s">
        <v>5232</v>
      </c>
      <c r="R1589" t="s">
        <v>5234</v>
      </c>
      <c r="S1589" s="20">
        <v>0</v>
      </c>
      <c r="T1589" s="21" t="s">
        <v>38</v>
      </c>
    </row>
    <row r="1590" spans="1:20" x14ac:dyDescent="0.35">
      <c r="A1590" s="96" t="s">
        <v>5264</v>
      </c>
      <c r="B1590" s="96"/>
      <c r="C1590" s="96"/>
      <c r="D1590" s="13" t="s">
        <v>5265</v>
      </c>
      <c r="E1590" s="13">
        <v>6</v>
      </c>
      <c r="F1590" s="14">
        <v>0.5</v>
      </c>
      <c r="G1590" s="13" t="s">
        <v>46</v>
      </c>
      <c r="H1590" s="14">
        <v>18</v>
      </c>
      <c r="I1590" s="15" t="s">
        <v>32</v>
      </c>
      <c r="J1590" s="16">
        <v>330</v>
      </c>
      <c r="K1590" s="16">
        <v>55</v>
      </c>
      <c r="L1590" s="17" t="s">
        <v>1682</v>
      </c>
      <c r="M1590" s="163" t="str">
        <f>IFERROR(GETPIVOTDATA("Tot. Bottles",'- Ordine Aggregato -'!$A$1,"sku anker",A1590),"")</f>
        <v/>
      </c>
      <c r="N1590" s="18" t="s">
        <v>67</v>
      </c>
      <c r="O1590" s="19" t="str">
        <f t="shared" si="24"/>
        <v>Order online</v>
      </c>
      <c r="P1590" s="97" t="s">
        <v>35</v>
      </c>
      <c r="Q1590" s="13" t="s">
        <v>5266</v>
      </c>
      <c r="R1590" t="s">
        <v>5267</v>
      </c>
      <c r="S1590" s="20">
        <v>55</v>
      </c>
      <c r="T1590" s="21" t="s">
        <v>38</v>
      </c>
    </row>
    <row r="1591" spans="1:20" x14ac:dyDescent="0.35">
      <c r="A1591" s="96" t="s">
        <v>14600</v>
      </c>
      <c r="D1591" s="13" t="s">
        <v>5269</v>
      </c>
      <c r="E1591" s="13">
        <v>6</v>
      </c>
      <c r="F1591" s="14">
        <v>1</v>
      </c>
      <c r="G1591" s="13" t="s">
        <v>46</v>
      </c>
      <c r="H1591" s="14">
        <v>37.5</v>
      </c>
      <c r="I1591" s="15" t="s">
        <v>32</v>
      </c>
      <c r="J1591" s="16">
        <v>19.5</v>
      </c>
      <c r="K1591" s="16">
        <v>3.25</v>
      </c>
      <c r="L1591" s="17" t="s">
        <v>368</v>
      </c>
      <c r="M1591" s="163" t="str">
        <f>IFERROR(GETPIVOTDATA("Tot. Bottles",'- Ordine Aggregato -'!$A$1,"sku anker",A1591),"")</f>
        <v/>
      </c>
      <c r="N1591" s="18" t="s">
        <v>42</v>
      </c>
      <c r="O1591" s="19" t="str">
        <f t="shared" si="24"/>
        <v>Order online</v>
      </c>
      <c r="P1591" s="97" t="s">
        <v>146</v>
      </c>
      <c r="Q1591" s="13" t="s">
        <v>15324</v>
      </c>
      <c r="R1591" t="s">
        <v>15325</v>
      </c>
      <c r="S1591" s="20">
        <v>0</v>
      </c>
      <c r="T1591" s="21" t="s">
        <v>38</v>
      </c>
    </row>
    <row r="1592" spans="1:20" x14ac:dyDescent="0.35">
      <c r="A1592" s="13" t="s">
        <v>5268</v>
      </c>
      <c r="B1592" s="13"/>
      <c r="C1592" s="13"/>
      <c r="D1592" s="13" t="s">
        <v>5269</v>
      </c>
      <c r="E1592" s="13">
        <v>6</v>
      </c>
      <c r="F1592" s="14">
        <v>1</v>
      </c>
      <c r="G1592" s="13" t="s">
        <v>46</v>
      </c>
      <c r="H1592" s="14">
        <v>37.5</v>
      </c>
      <c r="I1592" s="15" t="s">
        <v>32</v>
      </c>
      <c r="J1592" s="16">
        <v>19.5</v>
      </c>
      <c r="K1592" s="16">
        <v>3.25</v>
      </c>
      <c r="L1592" s="17" t="s">
        <v>368</v>
      </c>
      <c r="M1592" s="163" t="str">
        <f>IFERROR(GETPIVOTDATA("Tot. Bottles",'- Ordine Aggregato -'!$A$1,"sku anker",A1592),"")</f>
        <v/>
      </c>
      <c r="N1592" s="18" t="s">
        <v>42</v>
      </c>
      <c r="O1592" s="19" t="str">
        <f t="shared" si="24"/>
        <v>Order online</v>
      </c>
      <c r="P1592" s="97" t="s">
        <v>146</v>
      </c>
      <c r="Q1592" s="13" t="s">
        <v>5270</v>
      </c>
      <c r="R1592" t="s">
        <v>5271</v>
      </c>
      <c r="S1592" s="20">
        <v>0</v>
      </c>
      <c r="T1592" s="21" t="s">
        <v>38</v>
      </c>
    </row>
    <row r="1593" spans="1:20" x14ac:dyDescent="0.35">
      <c r="A1593" s="96" t="s">
        <v>5272</v>
      </c>
      <c r="B1593" s="96"/>
      <c r="C1593" s="96"/>
      <c r="D1593" s="13" t="s">
        <v>5273</v>
      </c>
      <c r="E1593" s="13">
        <v>6</v>
      </c>
      <c r="F1593" s="14">
        <v>1</v>
      </c>
      <c r="G1593" s="13" t="s">
        <v>14874</v>
      </c>
      <c r="H1593" s="14">
        <v>47</v>
      </c>
      <c r="I1593" s="15" t="s">
        <v>32</v>
      </c>
      <c r="J1593" s="16">
        <v>29.700000000000003</v>
      </c>
      <c r="K1593" s="16">
        <v>4.95</v>
      </c>
      <c r="L1593" s="17" t="s">
        <v>368</v>
      </c>
      <c r="M1593" s="163" t="str">
        <f>IFERROR(GETPIVOTDATA("Tot. Bottles",'- Ordine Aggregato -'!$A$1,"sku anker",A1593),"")</f>
        <v/>
      </c>
      <c r="N1593" s="18" t="s">
        <v>42</v>
      </c>
      <c r="O1593" s="19" t="str">
        <f t="shared" si="24"/>
        <v>Order online</v>
      </c>
      <c r="P1593" s="97" t="s">
        <v>146</v>
      </c>
      <c r="Q1593" s="13" t="s">
        <v>5274</v>
      </c>
      <c r="R1593" t="s">
        <v>5275</v>
      </c>
      <c r="S1593" s="20">
        <v>0</v>
      </c>
      <c r="T1593" s="21" t="s">
        <v>38</v>
      </c>
    </row>
    <row r="1594" spans="1:20" x14ac:dyDescent="0.35">
      <c r="A1594" s="96" t="s">
        <v>5276</v>
      </c>
      <c r="B1594" s="96"/>
      <c r="C1594" s="96"/>
      <c r="D1594" s="13" t="s">
        <v>5277</v>
      </c>
      <c r="E1594" s="13">
        <v>6</v>
      </c>
      <c r="F1594" s="14">
        <v>0.7</v>
      </c>
      <c r="G1594" s="13" t="s">
        <v>46</v>
      </c>
      <c r="H1594" s="14">
        <v>37.5</v>
      </c>
      <c r="I1594" s="15" t="s">
        <v>32</v>
      </c>
      <c r="J1594" s="16">
        <v>17.100000000000001</v>
      </c>
      <c r="K1594" s="16">
        <v>2.85</v>
      </c>
      <c r="L1594" s="17" t="s">
        <v>368</v>
      </c>
      <c r="M1594" s="163" t="str">
        <f>IFERROR(GETPIVOTDATA("Tot. Bottles",'- Ordine Aggregato -'!$A$1,"sku anker",A1594),"")</f>
        <v/>
      </c>
      <c r="N1594" s="18" t="s">
        <v>42</v>
      </c>
      <c r="O1594" s="19" t="str">
        <f t="shared" si="24"/>
        <v>Order online</v>
      </c>
      <c r="P1594" s="97" t="s">
        <v>146</v>
      </c>
      <c r="Q1594" s="13" t="s">
        <v>5278</v>
      </c>
      <c r="R1594" t="s">
        <v>5279</v>
      </c>
      <c r="S1594" s="20">
        <v>0</v>
      </c>
      <c r="T1594" s="21" t="s">
        <v>38</v>
      </c>
    </row>
    <row r="1595" spans="1:20" x14ac:dyDescent="0.35">
      <c r="A1595" s="96" t="s">
        <v>5280</v>
      </c>
      <c r="B1595" s="96"/>
      <c r="C1595" s="96"/>
      <c r="D1595" s="13" t="s">
        <v>5281</v>
      </c>
      <c r="E1595" s="13">
        <v>6</v>
      </c>
      <c r="F1595" s="14">
        <v>0.5</v>
      </c>
      <c r="G1595" s="13" t="s">
        <v>31</v>
      </c>
      <c r="H1595" s="14">
        <v>31</v>
      </c>
      <c r="I1595" s="15" t="s">
        <v>32</v>
      </c>
      <c r="J1595" s="16">
        <v>47.7</v>
      </c>
      <c r="K1595" s="16">
        <v>7.95</v>
      </c>
      <c r="L1595" s="17" t="s">
        <v>589</v>
      </c>
      <c r="M1595" s="163" t="str">
        <f>IFERROR(GETPIVOTDATA("Tot. Bottles",'- Ordine Aggregato -'!$A$1,"sku anker",A1595),"")</f>
        <v/>
      </c>
      <c r="N1595" s="18" t="s">
        <v>67</v>
      </c>
      <c r="O1595" s="19" t="str">
        <f t="shared" si="24"/>
        <v>Order online</v>
      </c>
      <c r="P1595" s="97" t="s">
        <v>68</v>
      </c>
      <c r="Q1595" s="13" t="s">
        <v>5282</v>
      </c>
      <c r="R1595" t="s">
        <v>5283</v>
      </c>
      <c r="S1595" s="20">
        <v>7.95</v>
      </c>
      <c r="T1595" s="21" t="s">
        <v>38</v>
      </c>
    </row>
    <row r="1596" spans="1:20" x14ac:dyDescent="0.35">
      <c r="A1596" s="13" t="s">
        <v>5284</v>
      </c>
      <c r="B1596" s="13"/>
      <c r="C1596" s="13"/>
      <c r="D1596" s="13" t="s">
        <v>5285</v>
      </c>
      <c r="E1596" s="13">
        <v>6</v>
      </c>
      <c r="F1596" s="14">
        <v>0.7</v>
      </c>
      <c r="G1596" s="13" t="s">
        <v>14873</v>
      </c>
      <c r="H1596" s="14">
        <v>33</v>
      </c>
      <c r="I1596" s="15" t="s">
        <v>32</v>
      </c>
      <c r="J1596" s="16">
        <v>38.700000000000003</v>
      </c>
      <c r="K1596" s="16">
        <v>6.45</v>
      </c>
      <c r="L1596" s="17" t="s">
        <v>88</v>
      </c>
      <c r="M1596" s="163" t="str">
        <f>IFERROR(GETPIVOTDATA("Tot. Bottles",'- Ordine Aggregato -'!$A$1,"sku anker",A1596),"")</f>
        <v/>
      </c>
      <c r="N1596" s="18" t="s">
        <v>42</v>
      </c>
      <c r="O1596" s="19" t="str">
        <f t="shared" si="24"/>
        <v>Order online</v>
      </c>
      <c r="P1596" s="97" t="s">
        <v>1844</v>
      </c>
      <c r="Q1596" s="13" t="s">
        <v>5286</v>
      </c>
      <c r="R1596" t="s">
        <v>5287</v>
      </c>
      <c r="S1596" s="20">
        <v>0</v>
      </c>
      <c r="T1596" s="21" t="s">
        <v>38</v>
      </c>
    </row>
    <row r="1597" spans="1:20" x14ac:dyDescent="0.35">
      <c r="A1597" s="96" t="s">
        <v>5288</v>
      </c>
      <c r="D1597" s="13" t="s">
        <v>5285</v>
      </c>
      <c r="E1597" s="13">
        <v>12</v>
      </c>
      <c r="F1597" s="14">
        <v>1</v>
      </c>
      <c r="G1597" s="13" t="s">
        <v>14874</v>
      </c>
      <c r="H1597" s="14">
        <v>33</v>
      </c>
      <c r="I1597" s="15" t="s">
        <v>32</v>
      </c>
      <c r="J1597" s="16">
        <v>76.800000000000011</v>
      </c>
      <c r="K1597" s="16">
        <v>6.4</v>
      </c>
      <c r="L1597" s="17" t="s">
        <v>88</v>
      </c>
      <c r="M1597" s="163" t="str">
        <f>IFERROR(GETPIVOTDATA("Tot. Bottles",'- Ordine Aggregato -'!$A$1,"sku anker",A1597),"")</f>
        <v/>
      </c>
      <c r="N1597" s="18" t="s">
        <v>34</v>
      </c>
      <c r="O1597" s="19" t="str">
        <f t="shared" si="24"/>
        <v>Order online</v>
      </c>
      <c r="P1597" s="97" t="s">
        <v>1844</v>
      </c>
      <c r="Q1597" s="13" t="s">
        <v>5289</v>
      </c>
      <c r="R1597" t="s">
        <v>5290</v>
      </c>
      <c r="S1597" s="20">
        <v>0</v>
      </c>
      <c r="T1597" s="21" t="s">
        <v>38</v>
      </c>
    </row>
    <row r="1598" spans="1:20" x14ac:dyDescent="0.35">
      <c r="A1598" s="96" t="s">
        <v>5291</v>
      </c>
      <c r="D1598" s="13" t="s">
        <v>5292</v>
      </c>
      <c r="E1598" s="13">
        <v>12</v>
      </c>
      <c r="F1598" s="14">
        <v>0.02</v>
      </c>
      <c r="G1598" s="13" t="s">
        <v>46</v>
      </c>
      <c r="H1598" s="14">
        <v>30</v>
      </c>
      <c r="I1598" s="15" t="s">
        <v>32</v>
      </c>
      <c r="J1598" s="16">
        <v>9</v>
      </c>
      <c r="K1598" s="16">
        <v>0.75</v>
      </c>
      <c r="L1598" s="17" t="s">
        <v>558</v>
      </c>
      <c r="M1598" s="163" t="str">
        <f>IFERROR(GETPIVOTDATA("Tot. Bottles",'- Ordine Aggregato -'!$A$1,"sku anker",A1598),"")</f>
        <v/>
      </c>
      <c r="N1598" s="18" t="s">
        <v>42</v>
      </c>
      <c r="O1598" s="19" t="str">
        <f t="shared" si="24"/>
        <v>Order online</v>
      </c>
      <c r="P1598" s="97" t="s">
        <v>68</v>
      </c>
      <c r="Q1598" s="13" t="s">
        <v>5293</v>
      </c>
      <c r="R1598" t="s">
        <v>42</v>
      </c>
      <c r="S1598" s="20">
        <v>0</v>
      </c>
      <c r="T1598" s="21" t="s">
        <v>38</v>
      </c>
    </row>
    <row r="1599" spans="1:20" x14ac:dyDescent="0.35">
      <c r="A1599" s="13" t="s">
        <v>5294</v>
      </c>
      <c r="B1599" s="13"/>
      <c r="C1599" s="13"/>
      <c r="D1599" s="13" t="s">
        <v>5292</v>
      </c>
      <c r="E1599" s="13">
        <v>6</v>
      </c>
      <c r="F1599" s="14">
        <v>0.7</v>
      </c>
      <c r="G1599" s="13" t="s">
        <v>14873</v>
      </c>
      <c r="H1599" s="14">
        <v>30</v>
      </c>
      <c r="I1599" s="15" t="s">
        <v>32</v>
      </c>
      <c r="J1599" s="16">
        <v>48.900000000000006</v>
      </c>
      <c r="K1599" s="16">
        <v>8.15</v>
      </c>
      <c r="L1599" s="17" t="s">
        <v>558</v>
      </c>
      <c r="M1599" s="163" t="str">
        <f>IFERROR(GETPIVOTDATA("Tot. Bottles",'- Ordine Aggregato -'!$A$1,"sku anker",A1599),"")</f>
        <v/>
      </c>
      <c r="N1599" s="18" t="s">
        <v>34</v>
      </c>
      <c r="O1599" s="19" t="str">
        <f t="shared" si="24"/>
        <v>Order online</v>
      </c>
      <c r="P1599" s="97" t="s">
        <v>68</v>
      </c>
      <c r="Q1599" s="13" t="s">
        <v>5295</v>
      </c>
      <c r="R1599" t="s">
        <v>5296</v>
      </c>
      <c r="S1599" s="20">
        <v>0</v>
      </c>
      <c r="T1599" s="21" t="s">
        <v>38</v>
      </c>
    </row>
    <row r="1600" spans="1:20" x14ac:dyDescent="0.35">
      <c r="A1600" s="96" t="s">
        <v>5297</v>
      </c>
      <c r="B1600" s="96"/>
      <c r="C1600" s="96"/>
      <c r="D1600" s="13" t="s">
        <v>5298</v>
      </c>
      <c r="E1600" s="13">
        <v>6</v>
      </c>
      <c r="F1600" s="14">
        <v>0.7</v>
      </c>
      <c r="G1600" s="13" t="s">
        <v>46</v>
      </c>
      <c r="H1600" s="14">
        <v>40</v>
      </c>
      <c r="I1600" s="15" t="s">
        <v>32</v>
      </c>
      <c r="J1600" s="16">
        <v>49.199999999999996</v>
      </c>
      <c r="K1600" s="16">
        <v>8.1999999999999993</v>
      </c>
      <c r="L1600" s="17" t="s">
        <v>368</v>
      </c>
      <c r="M1600" s="163" t="str">
        <f>IFERROR(GETPIVOTDATA("Tot. Bottles",'- Ordine Aggregato -'!$A$1,"sku anker",A1600),"")</f>
        <v/>
      </c>
      <c r="N1600" s="18" t="s">
        <v>42</v>
      </c>
      <c r="O1600" s="19" t="str">
        <f t="shared" si="24"/>
        <v>Order online</v>
      </c>
      <c r="P1600" s="97" t="s">
        <v>956</v>
      </c>
      <c r="Q1600" s="13" t="s">
        <v>5299</v>
      </c>
      <c r="R1600" t="s">
        <v>5300</v>
      </c>
      <c r="S1600" s="20">
        <v>0</v>
      </c>
      <c r="T1600" s="21" t="s">
        <v>38</v>
      </c>
    </row>
    <row r="1601" spans="1:20" x14ac:dyDescent="0.35">
      <c r="A1601" s="96" t="s">
        <v>5301</v>
      </c>
      <c r="B1601" s="96"/>
      <c r="C1601" s="96"/>
      <c r="D1601" s="13" t="s">
        <v>5302</v>
      </c>
      <c r="E1601" s="13">
        <v>6</v>
      </c>
      <c r="F1601" s="14">
        <v>0.7</v>
      </c>
      <c r="G1601" s="13" t="s">
        <v>46</v>
      </c>
      <c r="H1601" s="14">
        <v>40</v>
      </c>
      <c r="I1601" s="15" t="s">
        <v>32</v>
      </c>
      <c r="J1601" s="16">
        <v>44.099999999999994</v>
      </c>
      <c r="K1601" s="16">
        <v>7.35</v>
      </c>
      <c r="L1601" s="17" t="s">
        <v>73</v>
      </c>
      <c r="M1601" s="163" t="str">
        <f>IFERROR(GETPIVOTDATA("Tot. Bottles",'- Ordine Aggregato -'!$A$1,"sku anker",A1601),"")</f>
        <v/>
      </c>
      <c r="N1601" s="18" t="s">
        <v>34</v>
      </c>
      <c r="O1601" s="19" t="str">
        <f t="shared" si="24"/>
        <v>Order online</v>
      </c>
      <c r="P1601" s="97" t="s">
        <v>956</v>
      </c>
      <c r="Q1601" s="13" t="s">
        <v>5303</v>
      </c>
      <c r="R1601" t="s">
        <v>5304</v>
      </c>
      <c r="S1601" s="20">
        <v>0</v>
      </c>
      <c r="T1601" s="21" t="s">
        <v>38</v>
      </c>
    </row>
    <row r="1602" spans="1:20" x14ac:dyDescent="0.35">
      <c r="A1602" s="96" t="s">
        <v>5305</v>
      </c>
      <c r="D1602" s="13" t="s">
        <v>5306</v>
      </c>
      <c r="E1602" s="13">
        <v>6</v>
      </c>
      <c r="F1602" s="14">
        <v>0.7</v>
      </c>
      <c r="G1602" s="13" t="s">
        <v>14874</v>
      </c>
      <c r="H1602" s="14">
        <v>40</v>
      </c>
      <c r="I1602" s="15" t="s">
        <v>32</v>
      </c>
      <c r="J1602" s="16">
        <v>44.7</v>
      </c>
      <c r="K1602" s="16">
        <v>7.45</v>
      </c>
      <c r="L1602" s="17" t="s">
        <v>73</v>
      </c>
      <c r="M1602" s="163" t="str">
        <f>IFERROR(GETPIVOTDATA("Tot. Bottles",'- Ordine Aggregato -'!$A$1,"sku anker",A1602),"")</f>
        <v/>
      </c>
      <c r="N1602" s="18" t="s">
        <v>42</v>
      </c>
      <c r="O1602" s="19" t="str">
        <f t="shared" si="24"/>
        <v>Order online</v>
      </c>
      <c r="P1602" s="97" t="s">
        <v>956</v>
      </c>
      <c r="Q1602" s="13" t="s">
        <v>5307</v>
      </c>
      <c r="R1602" t="s">
        <v>5308</v>
      </c>
      <c r="S1602" s="20">
        <v>0</v>
      </c>
      <c r="T1602" s="21" t="s">
        <v>38</v>
      </c>
    </row>
    <row r="1603" spans="1:20" x14ac:dyDescent="0.35">
      <c r="A1603" s="96" t="s">
        <v>5309</v>
      </c>
      <c r="B1603" s="96"/>
      <c r="C1603" s="96"/>
      <c r="D1603" s="13" t="s">
        <v>5306</v>
      </c>
      <c r="E1603" s="13">
        <v>6</v>
      </c>
      <c r="F1603" s="14">
        <v>1</v>
      </c>
      <c r="G1603" s="13" t="s">
        <v>14874</v>
      </c>
      <c r="H1603" s="14">
        <v>40</v>
      </c>
      <c r="I1603" s="15" t="s">
        <v>32</v>
      </c>
      <c r="J1603" s="16">
        <v>75</v>
      </c>
      <c r="K1603" s="16">
        <v>12.5</v>
      </c>
      <c r="L1603" s="17" t="s">
        <v>73</v>
      </c>
      <c r="M1603" s="163" t="str">
        <f>IFERROR(GETPIVOTDATA("Tot. Bottles",'- Ordine Aggregato -'!$A$1,"sku anker",A1603),"")</f>
        <v/>
      </c>
      <c r="N1603" s="18" t="s">
        <v>67</v>
      </c>
      <c r="O1603" s="19" t="str">
        <f t="shared" si="24"/>
        <v>Order online</v>
      </c>
      <c r="P1603" s="97" t="s">
        <v>956</v>
      </c>
      <c r="Q1603" s="13" t="s">
        <v>5310</v>
      </c>
      <c r="R1603" t="s">
        <v>5311</v>
      </c>
      <c r="S1603" s="20">
        <v>12.5</v>
      </c>
      <c r="T1603" s="21" t="s">
        <v>38</v>
      </c>
    </row>
    <row r="1604" spans="1:20" x14ac:dyDescent="0.35">
      <c r="A1604" s="96" t="s">
        <v>5312</v>
      </c>
      <c r="B1604" s="96"/>
      <c r="C1604" s="96"/>
      <c r="D1604" s="13" t="s">
        <v>5313</v>
      </c>
      <c r="E1604" s="13">
        <v>6</v>
      </c>
      <c r="F1604" s="14">
        <v>0.7</v>
      </c>
      <c r="G1604" s="13" t="s">
        <v>14874</v>
      </c>
      <c r="H1604" s="14">
        <v>16.399999999999999</v>
      </c>
      <c r="I1604" s="15" t="s">
        <v>32</v>
      </c>
      <c r="J1604" s="16">
        <v>65.400000000000006</v>
      </c>
      <c r="K1604" s="16">
        <v>10.9</v>
      </c>
      <c r="L1604" s="17" t="s">
        <v>399</v>
      </c>
      <c r="M1604" s="163" t="str">
        <f>IFERROR(GETPIVOTDATA("Tot. Bottles",'- Ordine Aggregato -'!$A$1,"sku anker",A1604),"")</f>
        <v/>
      </c>
      <c r="N1604" s="18" t="s">
        <v>34</v>
      </c>
      <c r="O1604" s="19" t="str">
        <f t="shared" si="24"/>
        <v>Order online</v>
      </c>
      <c r="P1604" s="97" t="s">
        <v>105</v>
      </c>
      <c r="Q1604" s="13" t="s">
        <v>5314</v>
      </c>
      <c r="R1604" t="s">
        <v>5315</v>
      </c>
      <c r="S1604" s="20">
        <v>0</v>
      </c>
      <c r="T1604" s="21" t="s">
        <v>38</v>
      </c>
    </row>
    <row r="1605" spans="1:20" x14ac:dyDescent="0.35">
      <c r="A1605" s="13" t="s">
        <v>5316</v>
      </c>
      <c r="B1605" s="13"/>
      <c r="C1605" s="13"/>
      <c r="D1605" s="13" t="s">
        <v>5317</v>
      </c>
      <c r="E1605" s="13">
        <v>6</v>
      </c>
      <c r="F1605" s="14">
        <v>1</v>
      </c>
      <c r="G1605" s="13" t="s">
        <v>14873</v>
      </c>
      <c r="H1605" s="14">
        <v>30</v>
      </c>
      <c r="I1605" s="15" t="s">
        <v>32</v>
      </c>
      <c r="J1605" s="16">
        <v>50.099999999999994</v>
      </c>
      <c r="K1605" s="16">
        <v>8.35</v>
      </c>
      <c r="L1605" s="17" t="s">
        <v>66</v>
      </c>
      <c r="M1605" s="163" t="str">
        <f>IFERROR(GETPIVOTDATA("Tot. Bottles",'- Ordine Aggregato -'!$A$1,"sku anker",A1605),"")</f>
        <v/>
      </c>
      <c r="N1605" s="18" t="s">
        <v>42</v>
      </c>
      <c r="O1605" s="19" t="str">
        <f t="shared" si="24"/>
        <v>Order online</v>
      </c>
      <c r="P1605" s="97" t="s">
        <v>105</v>
      </c>
      <c r="Q1605" s="13" t="s">
        <v>5318</v>
      </c>
      <c r="R1605" t="s">
        <v>5319</v>
      </c>
      <c r="S1605" s="20">
        <v>0</v>
      </c>
      <c r="T1605" s="21" t="s">
        <v>38</v>
      </c>
    </row>
    <row r="1606" spans="1:20" x14ac:dyDescent="0.35">
      <c r="A1606" s="96" t="s">
        <v>5320</v>
      </c>
      <c r="D1606" s="13" t="s">
        <v>5321</v>
      </c>
      <c r="E1606" s="13">
        <v>24</v>
      </c>
      <c r="F1606" s="14">
        <v>0.1</v>
      </c>
      <c r="G1606" s="13" t="s">
        <v>46</v>
      </c>
      <c r="H1606" s="14">
        <v>30</v>
      </c>
      <c r="I1606" s="15" t="s">
        <v>32</v>
      </c>
      <c r="J1606" s="16">
        <v>56.400000000000006</v>
      </c>
      <c r="K1606" s="16">
        <v>2.35</v>
      </c>
      <c r="L1606" s="17" t="s">
        <v>399</v>
      </c>
      <c r="M1606" s="163" t="str">
        <f>IFERROR(GETPIVOTDATA("Tot. Bottles",'- Ordine Aggregato -'!$A$1,"sku anker",A1606),"")</f>
        <v/>
      </c>
      <c r="N1606" s="18" t="s">
        <v>42</v>
      </c>
      <c r="O1606" s="19" t="str">
        <f t="shared" si="24"/>
        <v>Order online</v>
      </c>
      <c r="P1606" s="97" t="s">
        <v>68</v>
      </c>
      <c r="Q1606" s="13" t="s">
        <v>5322</v>
      </c>
      <c r="R1606" t="s">
        <v>5323</v>
      </c>
      <c r="S1606" s="20">
        <v>0</v>
      </c>
      <c r="T1606" s="21" t="s">
        <v>38</v>
      </c>
    </row>
    <row r="1607" spans="1:20" x14ac:dyDescent="0.35">
      <c r="A1607" s="13" t="s">
        <v>5324</v>
      </c>
      <c r="B1607" s="13"/>
      <c r="C1607" s="13"/>
      <c r="D1607" s="13" t="s">
        <v>5325</v>
      </c>
      <c r="E1607" s="13">
        <v>24</v>
      </c>
      <c r="F1607" s="14">
        <v>0.1</v>
      </c>
      <c r="G1607" s="13" t="s">
        <v>14874</v>
      </c>
      <c r="H1607" s="14">
        <v>18</v>
      </c>
      <c r="I1607" s="15" t="s">
        <v>32</v>
      </c>
      <c r="J1607" s="16">
        <v>43.2</v>
      </c>
      <c r="K1607" s="16">
        <v>1.8</v>
      </c>
      <c r="L1607" s="17" t="s">
        <v>2306</v>
      </c>
      <c r="M1607" s="163" t="str">
        <f>IFERROR(GETPIVOTDATA("Tot. Bottles",'- Ordine Aggregato -'!$A$1,"sku anker",A1607),"")</f>
        <v/>
      </c>
      <c r="N1607" s="18" t="s">
        <v>42</v>
      </c>
      <c r="O1607" s="19" t="str">
        <f t="shared" si="24"/>
        <v>Order online</v>
      </c>
      <c r="P1607" s="97" t="s">
        <v>68</v>
      </c>
      <c r="Q1607" s="13" t="s">
        <v>5326</v>
      </c>
      <c r="R1607" t="s">
        <v>5327</v>
      </c>
      <c r="S1607" s="20">
        <v>0</v>
      </c>
      <c r="T1607" s="21" t="s">
        <v>38</v>
      </c>
    </row>
    <row r="1608" spans="1:20" x14ac:dyDescent="0.35">
      <c r="A1608" s="13" t="s">
        <v>5328</v>
      </c>
      <c r="B1608" s="13"/>
      <c r="C1608" s="13"/>
      <c r="D1608" s="13" t="s">
        <v>5329</v>
      </c>
      <c r="E1608" s="13">
        <v>24</v>
      </c>
      <c r="F1608" s="14">
        <v>0.1</v>
      </c>
      <c r="G1608" s="13" t="s">
        <v>46</v>
      </c>
      <c r="H1608" s="14">
        <v>18</v>
      </c>
      <c r="I1608" s="15" t="s">
        <v>32</v>
      </c>
      <c r="J1608" s="16">
        <v>40.799999999999997</v>
      </c>
      <c r="K1608" s="16">
        <v>1.7</v>
      </c>
      <c r="L1608" s="17" t="s">
        <v>2306</v>
      </c>
      <c r="M1608" s="163" t="str">
        <f>IFERROR(GETPIVOTDATA("Tot. Bottles",'- Ordine Aggregato -'!$A$1,"sku anker",A1608),"")</f>
        <v/>
      </c>
      <c r="N1608" s="18" t="s">
        <v>34</v>
      </c>
      <c r="O1608" s="19" t="str">
        <f t="shared" si="24"/>
        <v>Order online</v>
      </c>
      <c r="P1608" s="97" t="s">
        <v>68</v>
      </c>
      <c r="Q1608" s="13" t="s">
        <v>5330</v>
      </c>
      <c r="R1608" t="s">
        <v>5331</v>
      </c>
      <c r="S1608" s="20">
        <v>0</v>
      </c>
      <c r="T1608" s="21" t="s">
        <v>38</v>
      </c>
    </row>
    <row r="1609" spans="1:20" x14ac:dyDescent="0.35">
      <c r="A1609" s="96" t="s">
        <v>5332</v>
      </c>
      <c r="B1609" s="96"/>
      <c r="C1609" s="96"/>
      <c r="D1609" s="13" t="s">
        <v>5333</v>
      </c>
      <c r="E1609" s="13">
        <v>24</v>
      </c>
      <c r="F1609" s="14">
        <v>0.1</v>
      </c>
      <c r="G1609" s="13" t="s">
        <v>46</v>
      </c>
      <c r="H1609" s="14">
        <v>45</v>
      </c>
      <c r="I1609" s="15" t="s">
        <v>32</v>
      </c>
      <c r="J1609" s="16">
        <v>55.199999999999996</v>
      </c>
      <c r="K1609" s="16">
        <v>2.2999999999999998</v>
      </c>
      <c r="L1609" s="17" t="s">
        <v>4712</v>
      </c>
      <c r="M1609" s="163" t="str">
        <f>IFERROR(GETPIVOTDATA("Tot. Bottles",'- Ordine Aggregato -'!$A$1,"sku anker",A1609),"")</f>
        <v/>
      </c>
      <c r="N1609" s="18" t="s">
        <v>42</v>
      </c>
      <c r="O1609" s="19" t="str">
        <f t="shared" si="24"/>
        <v>Order online</v>
      </c>
      <c r="P1609" s="97" t="s">
        <v>68</v>
      </c>
      <c r="Q1609" s="13" t="s">
        <v>5334</v>
      </c>
      <c r="R1609" t="s">
        <v>5335</v>
      </c>
      <c r="S1609" s="20">
        <v>0</v>
      </c>
      <c r="T1609" s="21" t="s">
        <v>38</v>
      </c>
    </row>
    <row r="1610" spans="1:20" x14ac:dyDescent="0.35">
      <c r="A1610" s="13" t="s">
        <v>5336</v>
      </c>
      <c r="B1610" s="13"/>
      <c r="C1610" s="13"/>
      <c r="D1610" s="13" t="s">
        <v>5337</v>
      </c>
      <c r="E1610" s="13">
        <v>24</v>
      </c>
      <c r="F1610" s="14">
        <v>0.1</v>
      </c>
      <c r="G1610" s="13" t="s">
        <v>14874</v>
      </c>
      <c r="H1610" s="14">
        <v>17.5</v>
      </c>
      <c r="I1610" s="15" t="s">
        <v>32</v>
      </c>
      <c r="J1610" s="16">
        <v>60</v>
      </c>
      <c r="K1610" s="16">
        <v>2.5</v>
      </c>
      <c r="L1610" s="17" t="s">
        <v>1682</v>
      </c>
      <c r="M1610" s="163" t="str">
        <f>IFERROR(GETPIVOTDATA("Tot. Bottles",'- Ordine Aggregato -'!$A$1,"sku anker",A1610),"")</f>
        <v/>
      </c>
      <c r="N1610" s="18" t="s">
        <v>42</v>
      </c>
      <c r="O1610" s="19" t="str">
        <f t="shared" si="24"/>
        <v>Order online</v>
      </c>
      <c r="P1610" s="97" t="s">
        <v>68</v>
      </c>
      <c r="Q1610" s="13" t="s">
        <v>5338</v>
      </c>
      <c r="R1610" t="s">
        <v>5339</v>
      </c>
      <c r="S1610" s="20">
        <v>0</v>
      </c>
      <c r="T1610" s="21" t="s">
        <v>38</v>
      </c>
    </row>
    <row r="1611" spans="1:20" x14ac:dyDescent="0.35">
      <c r="A1611" s="96" t="s">
        <v>14437</v>
      </c>
      <c r="B1611" s="96"/>
      <c r="C1611" s="96"/>
      <c r="D1611" s="13" t="s">
        <v>14438</v>
      </c>
      <c r="E1611" s="13">
        <v>6</v>
      </c>
      <c r="F1611" s="14">
        <v>1</v>
      </c>
      <c r="G1611" s="13" t="s">
        <v>46</v>
      </c>
      <c r="H1611" s="14">
        <v>40</v>
      </c>
      <c r="I1611" s="15" t="s">
        <v>32</v>
      </c>
      <c r="J1611" s="16">
        <v>141</v>
      </c>
      <c r="K1611" s="16">
        <v>23.5</v>
      </c>
      <c r="L1611" s="17" t="s">
        <v>104</v>
      </c>
      <c r="M1611" s="163" t="str">
        <f>IFERROR(GETPIVOTDATA("Tot. Bottles",'- Ordine Aggregato -'!$A$1,"sku anker",A1611),"")</f>
        <v/>
      </c>
      <c r="N1611" s="18" t="s">
        <v>42</v>
      </c>
      <c r="O1611" s="19" t="str">
        <f t="shared" si="24"/>
        <v>Order online</v>
      </c>
      <c r="P1611" s="97" t="s">
        <v>5342</v>
      </c>
      <c r="Q1611" s="13" t="s">
        <v>15326</v>
      </c>
      <c r="R1611" t="s">
        <v>15327</v>
      </c>
      <c r="S1611" s="20">
        <v>0</v>
      </c>
      <c r="T1611" s="21" t="s">
        <v>38</v>
      </c>
    </row>
    <row r="1612" spans="1:20" x14ac:dyDescent="0.35">
      <c r="A1612" s="96" t="s">
        <v>5340</v>
      </c>
      <c r="D1612" s="13" t="s">
        <v>5341</v>
      </c>
      <c r="E1612" s="13">
        <v>6</v>
      </c>
      <c r="F1612" s="14">
        <v>0.7</v>
      </c>
      <c r="G1612" s="13" t="s">
        <v>14874</v>
      </c>
      <c r="H1612" s="14">
        <v>17</v>
      </c>
      <c r="I1612" s="15" t="s">
        <v>32</v>
      </c>
      <c r="J1612" s="16">
        <v>40.5</v>
      </c>
      <c r="K1612" s="16">
        <v>6.75</v>
      </c>
      <c r="L1612" s="17" t="s">
        <v>1134</v>
      </c>
      <c r="M1612" s="163" t="str">
        <f>IFERROR(GETPIVOTDATA("Tot. Bottles",'- Ordine Aggregato -'!$A$1,"sku anker",A1612),"")</f>
        <v/>
      </c>
      <c r="N1612" s="18" t="s">
        <v>42</v>
      </c>
      <c r="O1612" s="19" t="str">
        <f t="shared" si="24"/>
        <v>Order online</v>
      </c>
      <c r="P1612" s="97" t="s">
        <v>5342</v>
      </c>
      <c r="Q1612" s="13" t="s">
        <v>5343</v>
      </c>
      <c r="R1612" t="s">
        <v>5344</v>
      </c>
      <c r="S1612" s="20">
        <v>0</v>
      </c>
      <c r="T1612" s="21" t="s">
        <v>38</v>
      </c>
    </row>
    <row r="1613" spans="1:20" x14ac:dyDescent="0.35">
      <c r="A1613" s="13" t="s">
        <v>5345</v>
      </c>
      <c r="B1613" s="13"/>
      <c r="C1613" s="13"/>
      <c r="D1613" s="13" t="s">
        <v>5346</v>
      </c>
      <c r="E1613" s="13">
        <v>6</v>
      </c>
      <c r="F1613" s="14">
        <v>1</v>
      </c>
      <c r="G1613" s="13" t="s">
        <v>14873</v>
      </c>
      <c r="H1613" s="14">
        <v>20</v>
      </c>
      <c r="I1613" s="15" t="s">
        <v>32</v>
      </c>
      <c r="J1613" s="16">
        <v>29.700000000000003</v>
      </c>
      <c r="K1613" s="16">
        <v>4.95</v>
      </c>
      <c r="L1613" s="17" t="s">
        <v>2217</v>
      </c>
      <c r="M1613" s="163" t="str">
        <f>IFERROR(GETPIVOTDATA("Tot. Bottles",'- Ordine Aggregato -'!$A$1,"sku anker",A1613),"")</f>
        <v/>
      </c>
      <c r="N1613" s="18" t="s">
        <v>42</v>
      </c>
      <c r="O1613" s="19" t="str">
        <f t="shared" ref="O1613:O1676" si="25">HYPERLINK("https://www.ankeramsterdamspirits.nl/en/products/"&amp;A1613,"Order online")</f>
        <v>Order online</v>
      </c>
      <c r="P1613" s="97" t="s">
        <v>68</v>
      </c>
      <c r="Q1613" s="13" t="s">
        <v>5347</v>
      </c>
      <c r="R1613" t="s">
        <v>5348</v>
      </c>
      <c r="S1613" s="20">
        <v>0</v>
      </c>
      <c r="T1613" s="21" t="s">
        <v>38</v>
      </c>
    </row>
    <row r="1614" spans="1:20" x14ac:dyDescent="0.35">
      <c r="A1614" s="96" t="s">
        <v>5349</v>
      </c>
      <c r="D1614" s="13" t="s">
        <v>5350</v>
      </c>
      <c r="E1614" s="13">
        <v>6</v>
      </c>
      <c r="F1614" s="14">
        <v>1</v>
      </c>
      <c r="G1614" s="13" t="s">
        <v>14873</v>
      </c>
      <c r="H1614" s="14">
        <v>35</v>
      </c>
      <c r="I1614" s="15" t="s">
        <v>32</v>
      </c>
      <c r="J1614" s="16">
        <v>26.700000000000003</v>
      </c>
      <c r="K1614" s="16">
        <v>4.45</v>
      </c>
      <c r="L1614" s="17" t="s">
        <v>690</v>
      </c>
      <c r="M1614" s="163" t="str">
        <f>IFERROR(GETPIVOTDATA("Tot. Bottles",'- Ordine Aggregato -'!$A$1,"sku anker",A1614),"")</f>
        <v/>
      </c>
      <c r="N1614" s="18" t="s">
        <v>42</v>
      </c>
      <c r="O1614" s="19" t="str">
        <f t="shared" si="25"/>
        <v>Order online</v>
      </c>
      <c r="P1614" s="97" t="s">
        <v>68</v>
      </c>
      <c r="Q1614" s="13" t="s">
        <v>5351</v>
      </c>
      <c r="R1614" t="s">
        <v>5352</v>
      </c>
      <c r="S1614" s="20">
        <v>0</v>
      </c>
      <c r="T1614" s="21" t="s">
        <v>38</v>
      </c>
    </row>
    <row r="1615" spans="1:20" x14ac:dyDescent="0.35">
      <c r="A1615" s="13" t="s">
        <v>5353</v>
      </c>
      <c r="B1615" s="13"/>
      <c r="C1615" s="13"/>
      <c r="D1615" s="13" t="s">
        <v>5354</v>
      </c>
      <c r="E1615" s="13">
        <v>6</v>
      </c>
      <c r="F1615" s="14">
        <v>0.7</v>
      </c>
      <c r="G1615" s="13" t="s">
        <v>46</v>
      </c>
      <c r="H1615" s="14">
        <v>0</v>
      </c>
      <c r="I1615" s="15" t="s">
        <v>32</v>
      </c>
      <c r="J1615" s="16">
        <v>81.900000000000006</v>
      </c>
      <c r="K1615" s="16">
        <v>13.65</v>
      </c>
      <c r="L1615" s="17" t="s">
        <v>33</v>
      </c>
      <c r="M1615" s="163" t="str">
        <f>IFERROR(GETPIVOTDATA("Tot. Bottles",'- Ordine Aggregato -'!$A$1,"sku anker",A1615),"")</f>
        <v/>
      </c>
      <c r="N1615" s="18" t="s">
        <v>34</v>
      </c>
      <c r="O1615" s="19" t="str">
        <f t="shared" si="25"/>
        <v>Order online</v>
      </c>
      <c r="P1615" s="97" t="s">
        <v>355</v>
      </c>
      <c r="Q1615" s="13" t="s">
        <v>5355</v>
      </c>
      <c r="R1615" t="s">
        <v>5356</v>
      </c>
      <c r="S1615" s="20">
        <v>0</v>
      </c>
      <c r="T1615" s="21" t="s">
        <v>38</v>
      </c>
    </row>
    <row r="1616" spans="1:20" x14ac:dyDescent="0.35">
      <c r="A1616" s="96" t="s">
        <v>5357</v>
      </c>
      <c r="D1616" s="13" t="s">
        <v>5358</v>
      </c>
      <c r="E1616" s="13">
        <v>40</v>
      </c>
      <c r="F1616" s="14">
        <v>0.02</v>
      </c>
      <c r="G1616" s="13" t="s">
        <v>46</v>
      </c>
      <c r="H1616" s="14">
        <v>10</v>
      </c>
      <c r="I1616" s="15" t="s">
        <v>32</v>
      </c>
      <c r="J1616" s="16">
        <v>22.400000000000002</v>
      </c>
      <c r="K1616" s="16">
        <v>0.56000000000000005</v>
      </c>
      <c r="L1616" s="17" t="s">
        <v>768</v>
      </c>
      <c r="M1616" s="163" t="str">
        <f>IFERROR(GETPIVOTDATA("Tot. Bottles",'- Ordine Aggregato -'!$A$1,"sku anker",A1616),"")</f>
        <v/>
      </c>
      <c r="N1616" s="18" t="s">
        <v>42</v>
      </c>
      <c r="O1616" s="19" t="str">
        <f t="shared" si="25"/>
        <v>Order online</v>
      </c>
      <c r="P1616" s="97" t="s">
        <v>68</v>
      </c>
      <c r="Q1616" s="13" t="s">
        <v>5359</v>
      </c>
      <c r="R1616" t="s">
        <v>5360</v>
      </c>
      <c r="S1616" s="20">
        <v>0</v>
      </c>
      <c r="T1616" s="21" t="s">
        <v>38</v>
      </c>
    </row>
    <row r="1617" spans="1:20" x14ac:dyDescent="0.35">
      <c r="A1617" s="13" t="s">
        <v>5361</v>
      </c>
      <c r="B1617" s="13"/>
      <c r="C1617" s="13"/>
      <c r="D1617" s="13" t="s">
        <v>5358</v>
      </c>
      <c r="E1617" s="13">
        <v>120</v>
      </c>
      <c r="F1617" s="14">
        <v>0.02</v>
      </c>
      <c r="G1617" s="13" t="s">
        <v>14874</v>
      </c>
      <c r="H1617" s="14">
        <v>10</v>
      </c>
      <c r="I1617" s="15" t="s">
        <v>32</v>
      </c>
      <c r="J1617" s="16">
        <v>64.800000000000011</v>
      </c>
      <c r="K1617" s="16">
        <v>0.54</v>
      </c>
      <c r="L1617" s="17" t="s">
        <v>768</v>
      </c>
      <c r="M1617" s="163" t="str">
        <f>IFERROR(GETPIVOTDATA("Tot. Bottles",'- Ordine Aggregato -'!$A$1,"sku anker",A1617),"")</f>
        <v/>
      </c>
      <c r="N1617" s="18" t="s">
        <v>42</v>
      </c>
      <c r="O1617" s="19" t="str">
        <f t="shared" si="25"/>
        <v>Order online</v>
      </c>
      <c r="P1617" s="97" t="s">
        <v>68</v>
      </c>
      <c r="Q1617" s="13" t="s">
        <v>5359</v>
      </c>
      <c r="R1617" t="s">
        <v>5362</v>
      </c>
      <c r="S1617" s="20">
        <v>0</v>
      </c>
      <c r="T1617" s="21" t="s">
        <v>38</v>
      </c>
    </row>
    <row r="1618" spans="1:20" x14ac:dyDescent="0.35">
      <c r="A1618" s="13" t="s">
        <v>5363</v>
      </c>
      <c r="B1618" s="13"/>
      <c r="C1618" s="13"/>
      <c r="D1618" s="13" t="s">
        <v>5364</v>
      </c>
      <c r="E1618" s="13">
        <v>240</v>
      </c>
      <c r="F1618" s="14">
        <v>0.02</v>
      </c>
      <c r="G1618" s="13" t="s">
        <v>14874</v>
      </c>
      <c r="H1618" s="14">
        <v>10</v>
      </c>
      <c r="I1618" s="15" t="s">
        <v>32</v>
      </c>
      <c r="J1618" s="16">
        <v>156</v>
      </c>
      <c r="K1618" s="16">
        <v>0.65</v>
      </c>
      <c r="L1618" s="17" t="s">
        <v>768</v>
      </c>
      <c r="M1618" s="163" t="str">
        <f>IFERROR(GETPIVOTDATA("Tot. Bottles",'- Ordine Aggregato -'!$A$1,"sku anker",A1618),"")</f>
        <v/>
      </c>
      <c r="N1618" s="18" t="s">
        <v>67</v>
      </c>
      <c r="O1618" s="19" t="str">
        <f t="shared" si="25"/>
        <v>Order online</v>
      </c>
      <c r="P1618" s="97" t="s">
        <v>68</v>
      </c>
      <c r="Q1618" s="13" t="s">
        <v>5365</v>
      </c>
      <c r="R1618" t="s">
        <v>42</v>
      </c>
      <c r="S1618" s="20">
        <v>0.65</v>
      </c>
      <c r="T1618" s="21" t="s">
        <v>38</v>
      </c>
    </row>
    <row r="1619" spans="1:20" x14ac:dyDescent="0.35">
      <c r="A1619" s="96" t="s">
        <v>5366</v>
      </c>
      <c r="B1619" s="96"/>
      <c r="C1619" s="96"/>
      <c r="D1619" s="13" t="s">
        <v>5367</v>
      </c>
      <c r="E1619" s="13">
        <v>6</v>
      </c>
      <c r="F1619" s="14">
        <v>0.7</v>
      </c>
      <c r="G1619" s="13" t="s">
        <v>14874</v>
      </c>
      <c r="H1619" s="14">
        <v>40</v>
      </c>
      <c r="I1619" s="15" t="s">
        <v>32</v>
      </c>
      <c r="J1619" s="16">
        <v>73.5</v>
      </c>
      <c r="K1619" s="16">
        <v>12.25</v>
      </c>
      <c r="L1619" s="17" t="s">
        <v>104</v>
      </c>
      <c r="M1619" s="163" t="str">
        <f>IFERROR(GETPIVOTDATA("Tot. Bottles",'- Ordine Aggregato -'!$A$1,"sku anker",A1619),"")</f>
        <v/>
      </c>
      <c r="N1619" s="18" t="s">
        <v>42</v>
      </c>
      <c r="O1619" s="19" t="str">
        <f t="shared" si="25"/>
        <v>Order online</v>
      </c>
      <c r="P1619" s="97" t="s">
        <v>68</v>
      </c>
      <c r="Q1619" s="13" t="s">
        <v>5368</v>
      </c>
      <c r="R1619" t="s">
        <v>5369</v>
      </c>
      <c r="S1619" s="20">
        <v>0</v>
      </c>
      <c r="T1619" s="21" t="s">
        <v>38</v>
      </c>
    </row>
    <row r="1620" spans="1:20" x14ac:dyDescent="0.35">
      <c r="A1620" s="96" t="s">
        <v>5370</v>
      </c>
      <c r="D1620" s="13" t="s">
        <v>5371</v>
      </c>
      <c r="E1620" s="13">
        <v>6</v>
      </c>
      <c r="F1620" s="14">
        <v>0.7</v>
      </c>
      <c r="G1620" s="13" t="s">
        <v>14874</v>
      </c>
      <c r="H1620" s="14">
        <v>40</v>
      </c>
      <c r="I1620" s="15" t="s">
        <v>32</v>
      </c>
      <c r="J1620" s="16">
        <v>51</v>
      </c>
      <c r="K1620" s="16">
        <v>8.5</v>
      </c>
      <c r="L1620" s="17" t="s">
        <v>104</v>
      </c>
      <c r="M1620" s="163" t="str">
        <f>IFERROR(GETPIVOTDATA("Tot. Bottles",'- Ordine Aggregato -'!$A$1,"sku anker",A1620),"")</f>
        <v/>
      </c>
      <c r="N1620" s="18" t="s">
        <v>42</v>
      </c>
      <c r="O1620" s="19" t="str">
        <f t="shared" si="25"/>
        <v>Order online</v>
      </c>
      <c r="P1620" s="97" t="s">
        <v>68</v>
      </c>
      <c r="Q1620" s="13" t="s">
        <v>5372</v>
      </c>
      <c r="R1620" t="s">
        <v>5373</v>
      </c>
      <c r="S1620" s="20">
        <v>0</v>
      </c>
      <c r="T1620" s="21" t="s">
        <v>38</v>
      </c>
    </row>
    <row r="1621" spans="1:20" x14ac:dyDescent="0.35">
      <c r="A1621" s="96" t="s">
        <v>5374</v>
      </c>
      <c r="D1621" s="13" t="s">
        <v>5375</v>
      </c>
      <c r="E1621" s="13">
        <v>6</v>
      </c>
      <c r="F1621" s="14">
        <v>0.75</v>
      </c>
      <c r="G1621" s="13" t="s">
        <v>31</v>
      </c>
      <c r="H1621" s="14">
        <v>20</v>
      </c>
      <c r="I1621" s="15" t="s">
        <v>32</v>
      </c>
      <c r="J1621" s="16">
        <v>43.8</v>
      </c>
      <c r="K1621" s="16">
        <v>7.3</v>
      </c>
      <c r="L1621" s="17" t="s">
        <v>3853</v>
      </c>
      <c r="M1621" s="163" t="str">
        <f>IFERROR(GETPIVOTDATA("Tot. Bottles",'- Ordine Aggregato -'!$A$1,"sku anker",A1621),"")</f>
        <v/>
      </c>
      <c r="N1621" s="18" t="s">
        <v>34</v>
      </c>
      <c r="O1621" s="19" t="str">
        <f t="shared" si="25"/>
        <v>Order online</v>
      </c>
      <c r="P1621" s="97" t="s">
        <v>364</v>
      </c>
      <c r="Q1621" s="13" t="s">
        <v>5376</v>
      </c>
      <c r="R1621" t="s">
        <v>5377</v>
      </c>
      <c r="S1621" s="20">
        <v>0</v>
      </c>
      <c r="T1621" s="21" t="s">
        <v>38</v>
      </c>
    </row>
    <row r="1622" spans="1:20" x14ac:dyDescent="0.35">
      <c r="A1622" s="13" t="s">
        <v>5378</v>
      </c>
      <c r="B1622" s="13"/>
      <c r="C1622" s="13"/>
      <c r="D1622" s="13" t="s">
        <v>5379</v>
      </c>
      <c r="E1622" s="13">
        <v>6</v>
      </c>
      <c r="F1622" s="14">
        <v>0.75</v>
      </c>
      <c r="G1622" s="13" t="s">
        <v>46</v>
      </c>
      <c r="H1622" s="14">
        <v>20</v>
      </c>
      <c r="I1622" s="15" t="s">
        <v>32</v>
      </c>
      <c r="J1622" s="16">
        <v>69.900000000000006</v>
      </c>
      <c r="K1622" s="16">
        <v>11.65</v>
      </c>
      <c r="L1622" s="17" t="s">
        <v>3853</v>
      </c>
      <c r="M1622" s="163" t="str">
        <f>IFERROR(GETPIVOTDATA("Tot. Bottles",'- Ordine Aggregato -'!$A$1,"sku anker",A1622),"")</f>
        <v/>
      </c>
      <c r="N1622" s="18" t="s">
        <v>34</v>
      </c>
      <c r="O1622" s="19" t="str">
        <f t="shared" si="25"/>
        <v>Order online</v>
      </c>
      <c r="P1622" s="97" t="s">
        <v>364</v>
      </c>
      <c r="Q1622" s="13" t="s">
        <v>5380</v>
      </c>
      <c r="R1622" t="s">
        <v>42</v>
      </c>
      <c r="S1622" s="20">
        <v>0</v>
      </c>
      <c r="T1622" s="21" t="s">
        <v>38</v>
      </c>
    </row>
    <row r="1623" spans="1:20" x14ac:dyDescent="0.35">
      <c r="A1623" s="96" t="s">
        <v>5381</v>
      </c>
      <c r="B1623" s="96"/>
      <c r="C1623" s="96"/>
      <c r="D1623" s="13" t="s">
        <v>5382</v>
      </c>
      <c r="E1623" s="13">
        <v>6</v>
      </c>
      <c r="F1623" s="14">
        <v>0.75</v>
      </c>
      <c r="G1623" s="13" t="s">
        <v>14874</v>
      </c>
      <c r="H1623" s="14">
        <v>20</v>
      </c>
      <c r="I1623" s="15" t="s">
        <v>32</v>
      </c>
      <c r="J1623" s="16">
        <v>63</v>
      </c>
      <c r="K1623" s="16">
        <v>10.5</v>
      </c>
      <c r="L1623" s="17" t="s">
        <v>3853</v>
      </c>
      <c r="M1623" s="163" t="str">
        <f>IFERROR(GETPIVOTDATA("Tot. Bottles",'- Ordine Aggregato -'!$A$1,"sku anker",A1623),"")</f>
        <v/>
      </c>
      <c r="N1623" s="18" t="s">
        <v>34</v>
      </c>
      <c r="O1623" s="19" t="str">
        <f t="shared" si="25"/>
        <v>Order online</v>
      </c>
      <c r="P1623" s="97" t="s">
        <v>364</v>
      </c>
      <c r="Q1623" s="13" t="s">
        <v>5380</v>
      </c>
      <c r="R1623" t="s">
        <v>42</v>
      </c>
      <c r="S1623" s="20">
        <v>0</v>
      </c>
      <c r="T1623" s="21" t="s">
        <v>38</v>
      </c>
    </row>
    <row r="1624" spans="1:20" x14ac:dyDescent="0.35">
      <c r="A1624" s="96" t="s">
        <v>5383</v>
      </c>
      <c r="D1624" s="13" t="s">
        <v>5384</v>
      </c>
      <c r="E1624" s="13">
        <v>6</v>
      </c>
      <c r="F1624" s="14">
        <v>0.75</v>
      </c>
      <c r="G1624" s="13" t="s">
        <v>31</v>
      </c>
      <c r="H1624" s="14">
        <v>20</v>
      </c>
      <c r="I1624" s="15" t="s">
        <v>32</v>
      </c>
      <c r="J1624" s="16">
        <v>40.5</v>
      </c>
      <c r="K1624" s="16">
        <v>6.75</v>
      </c>
      <c r="L1624" s="17" t="s">
        <v>3853</v>
      </c>
      <c r="M1624" s="163" t="str">
        <f>IFERROR(GETPIVOTDATA("Tot. Bottles",'- Ordine Aggregato -'!$A$1,"sku anker",A1624),"")</f>
        <v/>
      </c>
      <c r="N1624" s="18" t="s">
        <v>42</v>
      </c>
      <c r="O1624" s="19" t="str">
        <f t="shared" si="25"/>
        <v>Order online</v>
      </c>
      <c r="P1624" s="97" t="s">
        <v>364</v>
      </c>
      <c r="Q1624" s="13" t="s">
        <v>5385</v>
      </c>
      <c r="R1624" t="s">
        <v>5386</v>
      </c>
      <c r="S1624" s="20">
        <v>0</v>
      </c>
      <c r="T1624" s="21" t="s">
        <v>38</v>
      </c>
    </row>
    <row r="1625" spans="1:20" x14ac:dyDescent="0.35">
      <c r="A1625" s="96" t="s">
        <v>5387</v>
      </c>
      <c r="B1625" s="96"/>
      <c r="C1625" s="96"/>
      <c r="D1625" s="13" t="s">
        <v>5388</v>
      </c>
      <c r="E1625" s="13">
        <v>6</v>
      </c>
      <c r="F1625" s="14">
        <v>0.75</v>
      </c>
      <c r="G1625" s="13" t="s">
        <v>31</v>
      </c>
      <c r="H1625" s="14">
        <v>20</v>
      </c>
      <c r="I1625" s="15" t="s">
        <v>32</v>
      </c>
      <c r="J1625" s="16">
        <v>39.900000000000006</v>
      </c>
      <c r="K1625" s="16">
        <v>6.65</v>
      </c>
      <c r="L1625" s="17" t="s">
        <v>3853</v>
      </c>
      <c r="M1625" s="163" t="str">
        <f>IFERROR(GETPIVOTDATA("Tot. Bottles",'- Ordine Aggregato -'!$A$1,"sku anker",A1625),"")</f>
        <v/>
      </c>
      <c r="N1625" s="18" t="s">
        <v>34</v>
      </c>
      <c r="O1625" s="19" t="str">
        <f t="shared" si="25"/>
        <v>Order online</v>
      </c>
      <c r="P1625" s="97" t="s">
        <v>364</v>
      </c>
      <c r="Q1625" s="13" t="s">
        <v>5389</v>
      </c>
      <c r="R1625" t="s">
        <v>5390</v>
      </c>
      <c r="S1625" s="20">
        <v>0</v>
      </c>
      <c r="T1625" s="21" t="s">
        <v>38</v>
      </c>
    </row>
    <row r="1626" spans="1:20" x14ac:dyDescent="0.35">
      <c r="A1626" s="13" t="s">
        <v>5391</v>
      </c>
      <c r="B1626" s="13"/>
      <c r="C1626" s="13"/>
      <c r="D1626" s="13" t="s">
        <v>5392</v>
      </c>
      <c r="E1626" s="13">
        <v>6</v>
      </c>
      <c r="F1626" s="14">
        <v>0.7</v>
      </c>
      <c r="G1626" s="13" t="s">
        <v>14874</v>
      </c>
      <c r="H1626" s="14">
        <v>45</v>
      </c>
      <c r="I1626" s="15" t="s">
        <v>32</v>
      </c>
      <c r="J1626" s="16">
        <v>95.1</v>
      </c>
      <c r="K1626" s="16">
        <v>15.85</v>
      </c>
      <c r="L1626" s="17" t="s">
        <v>368</v>
      </c>
      <c r="M1626" s="163" t="str">
        <f>IFERROR(GETPIVOTDATA("Tot. Bottles",'- Ordine Aggregato -'!$A$1,"sku anker",A1626),"")</f>
        <v/>
      </c>
      <c r="N1626" s="18" t="s">
        <v>42</v>
      </c>
      <c r="O1626" s="19" t="str">
        <f t="shared" si="25"/>
        <v>Order online</v>
      </c>
      <c r="P1626" s="97" t="s">
        <v>146</v>
      </c>
      <c r="Q1626" s="13" t="s">
        <v>5393</v>
      </c>
      <c r="R1626" t="s">
        <v>5394</v>
      </c>
      <c r="S1626" s="20">
        <v>0</v>
      </c>
      <c r="T1626" s="21" t="s">
        <v>38</v>
      </c>
    </row>
    <row r="1627" spans="1:20" x14ac:dyDescent="0.35">
      <c r="A1627" s="13" t="s">
        <v>5395</v>
      </c>
      <c r="B1627" s="13"/>
      <c r="C1627" s="13"/>
      <c r="D1627" s="13" t="s">
        <v>5396</v>
      </c>
      <c r="E1627" s="13">
        <v>6</v>
      </c>
      <c r="F1627" s="14">
        <v>0.7</v>
      </c>
      <c r="G1627" s="13" t="s">
        <v>46</v>
      </c>
      <c r="H1627" s="14">
        <v>40</v>
      </c>
      <c r="I1627" s="15" t="s">
        <v>32</v>
      </c>
      <c r="J1627" s="16">
        <v>405</v>
      </c>
      <c r="K1627" s="16">
        <v>67.5</v>
      </c>
      <c r="L1627" s="17" t="s">
        <v>41</v>
      </c>
      <c r="M1627" s="163" t="str">
        <f>IFERROR(GETPIVOTDATA("Tot. Bottles",'- Ordine Aggregato -'!$A$1,"sku anker",A1627),"")</f>
        <v/>
      </c>
      <c r="N1627" s="18" t="s">
        <v>42</v>
      </c>
      <c r="O1627" s="19" t="str">
        <f t="shared" si="25"/>
        <v>Order online</v>
      </c>
      <c r="P1627" s="97" t="s">
        <v>43</v>
      </c>
      <c r="Q1627" s="13" t="s">
        <v>5397</v>
      </c>
      <c r="R1627" t="s">
        <v>5398</v>
      </c>
      <c r="S1627" s="20">
        <v>0</v>
      </c>
      <c r="T1627" s="21" t="s">
        <v>38</v>
      </c>
    </row>
    <row r="1628" spans="1:20" x14ac:dyDescent="0.35">
      <c r="A1628" s="96" t="s">
        <v>5399</v>
      </c>
      <c r="B1628" s="96"/>
      <c r="C1628" s="96"/>
      <c r="D1628" s="13" t="s">
        <v>5400</v>
      </c>
      <c r="E1628" s="13">
        <v>6</v>
      </c>
      <c r="F1628" s="14">
        <v>0.7</v>
      </c>
      <c r="G1628" s="13" t="s">
        <v>14874</v>
      </c>
      <c r="H1628" s="14">
        <v>40</v>
      </c>
      <c r="I1628" s="15" t="s">
        <v>32</v>
      </c>
      <c r="J1628" s="16">
        <v>219</v>
      </c>
      <c r="K1628" s="16">
        <v>36.5</v>
      </c>
      <c r="L1628" s="17" t="s">
        <v>41</v>
      </c>
      <c r="M1628" s="163" t="str">
        <f>IFERROR(GETPIVOTDATA("Tot. Bottles",'- Ordine Aggregato -'!$A$1,"sku anker",A1628),"")</f>
        <v/>
      </c>
      <c r="N1628" s="18" t="s">
        <v>42</v>
      </c>
      <c r="O1628" s="19" t="str">
        <f t="shared" si="25"/>
        <v>Order online</v>
      </c>
      <c r="P1628" s="97" t="s">
        <v>43</v>
      </c>
      <c r="Q1628" s="13" t="s">
        <v>5401</v>
      </c>
      <c r="R1628" t="s">
        <v>5402</v>
      </c>
      <c r="S1628" s="20">
        <v>0</v>
      </c>
      <c r="T1628" s="21" t="s">
        <v>38</v>
      </c>
    </row>
    <row r="1629" spans="1:20" x14ac:dyDescent="0.35">
      <c r="A1629" s="13" t="s">
        <v>14809</v>
      </c>
      <c r="B1629" s="13"/>
      <c r="C1629" s="13"/>
      <c r="D1629" s="13" t="s">
        <v>14810</v>
      </c>
      <c r="E1629" s="13">
        <v>6</v>
      </c>
      <c r="F1629" s="14">
        <v>0.7</v>
      </c>
      <c r="G1629" s="13" t="s">
        <v>14874</v>
      </c>
      <c r="H1629" s="14">
        <v>46</v>
      </c>
      <c r="I1629" s="15" t="s">
        <v>32</v>
      </c>
      <c r="J1629" s="16">
        <v>237</v>
      </c>
      <c r="K1629" s="16">
        <v>39.5</v>
      </c>
      <c r="L1629" s="17" t="s">
        <v>41</v>
      </c>
      <c r="M1629" s="163" t="str">
        <f>IFERROR(GETPIVOTDATA("Tot. Bottles",'- Ordine Aggregato -'!$A$1,"sku anker",A1629),"")</f>
        <v/>
      </c>
      <c r="N1629" s="18" t="s">
        <v>42</v>
      </c>
      <c r="O1629" s="19" t="str">
        <f t="shared" si="25"/>
        <v>Order online</v>
      </c>
      <c r="P1629" s="97" t="s">
        <v>43</v>
      </c>
      <c r="Q1629" s="13" t="s">
        <v>15328</v>
      </c>
      <c r="R1629" t="s">
        <v>15329</v>
      </c>
      <c r="S1629" s="20">
        <v>0</v>
      </c>
      <c r="T1629" s="21" t="s">
        <v>38</v>
      </c>
    </row>
    <row r="1630" spans="1:20" x14ac:dyDescent="0.35">
      <c r="A1630" s="96" t="s">
        <v>5403</v>
      </c>
      <c r="D1630" s="13" t="s">
        <v>5404</v>
      </c>
      <c r="E1630" s="13">
        <v>6</v>
      </c>
      <c r="F1630" s="14">
        <v>0.7</v>
      </c>
      <c r="G1630" s="13" t="s">
        <v>46</v>
      </c>
      <c r="H1630" s="14">
        <v>40</v>
      </c>
      <c r="I1630" s="15" t="s">
        <v>32</v>
      </c>
      <c r="J1630" s="16">
        <v>249</v>
      </c>
      <c r="K1630" s="16">
        <v>41.5</v>
      </c>
      <c r="L1630" s="17" t="s">
        <v>41</v>
      </c>
      <c r="M1630" s="163" t="str">
        <f>IFERROR(GETPIVOTDATA("Tot. Bottles",'- Ordine Aggregato -'!$A$1,"sku anker",A1630),"")</f>
        <v/>
      </c>
      <c r="N1630" s="18" t="s">
        <v>42</v>
      </c>
      <c r="O1630" s="19" t="str">
        <f t="shared" si="25"/>
        <v>Order online</v>
      </c>
      <c r="P1630" s="97" t="s">
        <v>43</v>
      </c>
      <c r="Q1630" s="13" t="s">
        <v>5405</v>
      </c>
      <c r="R1630" t="s">
        <v>5406</v>
      </c>
      <c r="S1630" s="20">
        <v>0</v>
      </c>
      <c r="T1630" s="21" t="s">
        <v>38</v>
      </c>
    </row>
    <row r="1631" spans="1:20" x14ac:dyDescent="0.35">
      <c r="A1631" s="96" t="s">
        <v>5407</v>
      </c>
      <c r="B1631" s="96"/>
      <c r="C1631" s="96"/>
      <c r="D1631" s="13" t="s">
        <v>5408</v>
      </c>
      <c r="E1631" s="13">
        <v>6</v>
      </c>
      <c r="F1631" s="14">
        <v>0.7</v>
      </c>
      <c r="G1631" s="13" t="s">
        <v>14874</v>
      </c>
      <c r="H1631" s="14">
        <v>37.799999999999997</v>
      </c>
      <c r="I1631" s="15" t="s">
        <v>32</v>
      </c>
      <c r="J1631" s="16">
        <v>149.39999999999998</v>
      </c>
      <c r="K1631" s="16">
        <v>24.9</v>
      </c>
      <c r="L1631" s="17" t="s">
        <v>368</v>
      </c>
      <c r="M1631" s="163" t="str">
        <f>IFERROR(GETPIVOTDATA("Tot. Bottles",'- Ordine Aggregato -'!$A$1,"sku anker",A1631),"")</f>
        <v/>
      </c>
      <c r="N1631" s="18" t="s">
        <v>42</v>
      </c>
      <c r="O1631" s="19" t="str">
        <f t="shared" si="25"/>
        <v>Order online</v>
      </c>
      <c r="P1631" s="97" t="s">
        <v>2498</v>
      </c>
      <c r="Q1631" s="13" t="s">
        <v>5409</v>
      </c>
      <c r="R1631" t="s">
        <v>5410</v>
      </c>
      <c r="S1631" s="20">
        <v>0</v>
      </c>
      <c r="T1631" s="21" t="s">
        <v>38</v>
      </c>
    </row>
    <row r="1632" spans="1:20" x14ac:dyDescent="0.35">
      <c r="A1632" s="96" t="s">
        <v>14686</v>
      </c>
      <c r="B1632" s="96"/>
      <c r="C1632" s="96"/>
      <c r="D1632" s="13" t="s">
        <v>14687</v>
      </c>
      <c r="E1632" s="13">
        <v>6</v>
      </c>
      <c r="F1632" s="14">
        <v>0.7</v>
      </c>
      <c r="G1632" s="13" t="s">
        <v>46</v>
      </c>
      <c r="H1632" s="14">
        <v>41.8</v>
      </c>
      <c r="I1632" s="15" t="s">
        <v>32</v>
      </c>
      <c r="J1632" s="16">
        <v>111</v>
      </c>
      <c r="K1632" s="16">
        <v>18.5</v>
      </c>
      <c r="L1632" s="17" t="s">
        <v>368</v>
      </c>
      <c r="M1632" s="163" t="str">
        <f>IFERROR(GETPIVOTDATA("Tot. Bottles",'- Ordine Aggregato -'!$A$1,"sku anker",A1632),"")</f>
        <v/>
      </c>
      <c r="N1632" s="18" t="s">
        <v>42</v>
      </c>
      <c r="O1632" s="19" t="str">
        <f t="shared" si="25"/>
        <v>Order online</v>
      </c>
      <c r="P1632" s="97" t="s">
        <v>2498</v>
      </c>
      <c r="Q1632" s="13" t="s">
        <v>15330</v>
      </c>
      <c r="R1632" t="s">
        <v>15331</v>
      </c>
      <c r="S1632" s="20">
        <v>0</v>
      </c>
      <c r="T1632" s="21" t="s">
        <v>38</v>
      </c>
    </row>
    <row r="1633" spans="1:20" x14ac:dyDescent="0.35">
      <c r="A1633" s="96" t="s">
        <v>5411</v>
      </c>
      <c r="D1633" s="13" t="s">
        <v>5412</v>
      </c>
      <c r="E1633" s="13">
        <v>6</v>
      </c>
      <c r="F1633" s="14">
        <v>0.7</v>
      </c>
      <c r="G1633" s="13" t="s">
        <v>46</v>
      </c>
      <c r="H1633" s="14">
        <v>41.8</v>
      </c>
      <c r="I1633" s="15" t="s">
        <v>32</v>
      </c>
      <c r="J1633" s="16">
        <v>111</v>
      </c>
      <c r="K1633" s="16">
        <v>18.5</v>
      </c>
      <c r="L1633" s="17" t="s">
        <v>368</v>
      </c>
      <c r="M1633" s="163" t="str">
        <f>IFERROR(GETPIVOTDATA("Tot. Bottles",'- Ordine Aggregato -'!$A$1,"sku anker",A1633),"")</f>
        <v/>
      </c>
      <c r="N1633" s="18" t="s">
        <v>42</v>
      </c>
      <c r="O1633" s="19" t="str">
        <f t="shared" si="25"/>
        <v>Order online</v>
      </c>
      <c r="P1633" s="97" t="s">
        <v>2498</v>
      </c>
      <c r="Q1633" s="13" t="s">
        <v>5413</v>
      </c>
      <c r="R1633" t="s">
        <v>5414</v>
      </c>
      <c r="S1633" s="20">
        <v>0</v>
      </c>
      <c r="T1633" s="21" t="s">
        <v>38</v>
      </c>
    </row>
    <row r="1634" spans="1:20" x14ac:dyDescent="0.35">
      <c r="A1634" s="13" t="s">
        <v>14688</v>
      </c>
      <c r="B1634" s="13"/>
      <c r="C1634" s="13"/>
      <c r="D1634" s="13" t="s">
        <v>14689</v>
      </c>
      <c r="E1634" s="13">
        <v>6</v>
      </c>
      <c r="F1634" s="14">
        <v>0.7</v>
      </c>
      <c r="G1634" s="13" t="s">
        <v>46</v>
      </c>
      <c r="H1634" s="14">
        <v>43.8</v>
      </c>
      <c r="I1634" s="15" t="s">
        <v>32</v>
      </c>
      <c r="J1634" s="16">
        <v>117</v>
      </c>
      <c r="K1634" s="16">
        <v>19.5</v>
      </c>
      <c r="L1634" s="17" t="s">
        <v>368</v>
      </c>
      <c r="M1634" s="163" t="str">
        <f>IFERROR(GETPIVOTDATA("Tot. Bottles",'- Ordine Aggregato -'!$A$1,"sku anker",A1634),"")</f>
        <v/>
      </c>
      <c r="N1634" s="18" t="s">
        <v>42</v>
      </c>
      <c r="O1634" s="19" t="str">
        <f t="shared" si="25"/>
        <v>Order online</v>
      </c>
      <c r="P1634" s="97" t="s">
        <v>2498</v>
      </c>
      <c r="Q1634" s="13" t="s">
        <v>15332</v>
      </c>
      <c r="R1634" t="s">
        <v>15333</v>
      </c>
      <c r="S1634" s="20">
        <v>0</v>
      </c>
      <c r="T1634" s="21" t="s">
        <v>38</v>
      </c>
    </row>
    <row r="1635" spans="1:20" x14ac:dyDescent="0.35">
      <c r="A1635" s="13" t="s">
        <v>5415</v>
      </c>
      <c r="B1635" s="13"/>
      <c r="C1635" s="13"/>
      <c r="D1635" s="13" t="s">
        <v>5416</v>
      </c>
      <c r="E1635" s="13">
        <v>6</v>
      </c>
      <c r="F1635" s="14">
        <v>0.7</v>
      </c>
      <c r="G1635" s="13" t="s">
        <v>31</v>
      </c>
      <c r="H1635" s="14">
        <v>40</v>
      </c>
      <c r="I1635" s="15" t="s">
        <v>32</v>
      </c>
      <c r="J1635" s="16">
        <v>48.900000000000006</v>
      </c>
      <c r="K1635" s="16">
        <v>8.15</v>
      </c>
      <c r="L1635" s="17" t="s">
        <v>657</v>
      </c>
      <c r="M1635" s="163" t="str">
        <f>IFERROR(GETPIVOTDATA("Tot. Bottles",'- Ordine Aggregato -'!$A$1,"sku anker",A1635),"")</f>
        <v/>
      </c>
      <c r="N1635" s="18" t="s">
        <v>42</v>
      </c>
      <c r="O1635" s="19" t="str">
        <f t="shared" si="25"/>
        <v>Order online</v>
      </c>
      <c r="P1635" s="97" t="s">
        <v>385</v>
      </c>
      <c r="Q1635" s="13" t="s">
        <v>5417</v>
      </c>
      <c r="R1635" t="s">
        <v>5418</v>
      </c>
      <c r="S1635" s="20">
        <v>0</v>
      </c>
      <c r="T1635" s="21" t="s">
        <v>38</v>
      </c>
    </row>
    <row r="1636" spans="1:20" x14ac:dyDescent="0.35">
      <c r="A1636" s="96" t="s">
        <v>5419</v>
      </c>
      <c r="B1636" s="96"/>
      <c r="C1636" s="96"/>
      <c r="D1636" s="13" t="s">
        <v>5416</v>
      </c>
      <c r="E1636" s="13">
        <v>6</v>
      </c>
      <c r="F1636" s="14">
        <v>1</v>
      </c>
      <c r="G1636" s="13" t="s">
        <v>31</v>
      </c>
      <c r="H1636" s="14">
        <v>40</v>
      </c>
      <c r="I1636" s="15" t="s">
        <v>32</v>
      </c>
      <c r="J1636" s="16">
        <v>59.099999999999994</v>
      </c>
      <c r="K1636" s="16">
        <v>9.85</v>
      </c>
      <c r="L1636" s="17" t="s">
        <v>657</v>
      </c>
      <c r="M1636" s="163" t="str">
        <f>IFERROR(GETPIVOTDATA("Tot. Bottles",'- Ordine Aggregato -'!$A$1,"sku anker",A1636),"")</f>
        <v/>
      </c>
      <c r="N1636" s="18" t="s">
        <v>67</v>
      </c>
      <c r="O1636" s="19" t="str">
        <f t="shared" si="25"/>
        <v>Order online</v>
      </c>
      <c r="P1636" s="97" t="s">
        <v>385</v>
      </c>
      <c r="Q1636" s="13" t="s">
        <v>5420</v>
      </c>
      <c r="R1636" t="s">
        <v>5421</v>
      </c>
      <c r="S1636" s="20">
        <v>9.85</v>
      </c>
      <c r="T1636" s="21" t="s">
        <v>38</v>
      </c>
    </row>
    <row r="1637" spans="1:20" x14ac:dyDescent="0.35">
      <c r="A1637" s="96" t="s">
        <v>5422</v>
      </c>
      <c r="D1637" s="13" t="s">
        <v>5423</v>
      </c>
      <c r="E1637" s="13">
        <v>6</v>
      </c>
      <c r="F1637" s="14">
        <v>0.7</v>
      </c>
      <c r="G1637" s="13" t="s">
        <v>31</v>
      </c>
      <c r="H1637" s="14">
        <v>50</v>
      </c>
      <c r="I1637" s="15" t="s">
        <v>32</v>
      </c>
      <c r="J1637" s="16">
        <v>129</v>
      </c>
      <c r="K1637" s="16">
        <v>21.5</v>
      </c>
      <c r="L1637" s="17" t="s">
        <v>657</v>
      </c>
      <c r="M1637" s="163" t="str">
        <f>IFERROR(GETPIVOTDATA("Tot. Bottles",'- Ordine Aggregato -'!$A$1,"sku anker",A1637),"")</f>
        <v/>
      </c>
      <c r="N1637" s="18" t="s">
        <v>42</v>
      </c>
      <c r="O1637" s="19" t="str">
        <f t="shared" si="25"/>
        <v>Order online</v>
      </c>
      <c r="P1637" s="97" t="s">
        <v>385</v>
      </c>
      <c r="Q1637" s="13" t="s">
        <v>5424</v>
      </c>
      <c r="R1637" t="s">
        <v>5425</v>
      </c>
      <c r="S1637" s="20">
        <v>0</v>
      </c>
      <c r="T1637" s="21" t="s">
        <v>38</v>
      </c>
    </row>
    <row r="1638" spans="1:20" x14ac:dyDescent="0.35">
      <c r="A1638" s="96" t="s">
        <v>5426</v>
      </c>
      <c r="B1638" s="96"/>
      <c r="C1638" s="96"/>
      <c r="D1638" s="13" t="s">
        <v>5427</v>
      </c>
      <c r="E1638" s="13">
        <v>6</v>
      </c>
      <c r="F1638" s="14">
        <v>0.7</v>
      </c>
      <c r="G1638" s="13" t="s">
        <v>31</v>
      </c>
      <c r="H1638" s="14">
        <v>45</v>
      </c>
      <c r="I1638" s="15" t="s">
        <v>32</v>
      </c>
      <c r="J1638" s="16">
        <v>96</v>
      </c>
      <c r="K1638" s="16">
        <v>16</v>
      </c>
      <c r="L1638" s="17" t="s">
        <v>657</v>
      </c>
      <c r="M1638" s="163" t="str">
        <f>IFERROR(GETPIVOTDATA("Tot. Bottles",'- Ordine Aggregato -'!$A$1,"sku anker",A1638),"")</f>
        <v/>
      </c>
      <c r="N1638" s="18" t="s">
        <v>42</v>
      </c>
      <c r="O1638" s="19" t="str">
        <f t="shared" si="25"/>
        <v>Order online</v>
      </c>
      <c r="P1638" s="97" t="s">
        <v>385</v>
      </c>
      <c r="Q1638" s="13" t="s">
        <v>5428</v>
      </c>
      <c r="R1638" t="s">
        <v>5429</v>
      </c>
      <c r="S1638" s="20">
        <v>0</v>
      </c>
      <c r="T1638" s="21" t="s">
        <v>38</v>
      </c>
    </row>
    <row r="1639" spans="1:20" x14ac:dyDescent="0.35">
      <c r="A1639" s="96" t="s">
        <v>14690</v>
      </c>
      <c r="D1639" s="13" t="s">
        <v>14691</v>
      </c>
      <c r="E1639" s="13">
        <v>6</v>
      </c>
      <c r="F1639" s="14">
        <v>0.7</v>
      </c>
      <c r="G1639" s="13" t="s">
        <v>14874</v>
      </c>
      <c r="H1639" s="14">
        <v>45</v>
      </c>
      <c r="I1639" s="15" t="s">
        <v>32</v>
      </c>
      <c r="J1639" s="16">
        <v>111</v>
      </c>
      <c r="K1639" s="16">
        <v>18.5</v>
      </c>
      <c r="L1639" s="17" t="s">
        <v>384</v>
      </c>
      <c r="M1639" s="163" t="str">
        <f>IFERROR(GETPIVOTDATA("Tot. Bottles",'- Ordine Aggregato -'!$A$1,"sku anker",A1639),"")</f>
        <v/>
      </c>
      <c r="N1639" s="18" t="s">
        <v>42</v>
      </c>
      <c r="O1639" s="19" t="str">
        <f t="shared" si="25"/>
        <v>Order online</v>
      </c>
      <c r="P1639" s="97" t="s">
        <v>385</v>
      </c>
      <c r="Q1639" s="13" t="s">
        <v>15334</v>
      </c>
      <c r="R1639" t="s">
        <v>42</v>
      </c>
      <c r="S1639" s="20">
        <v>0</v>
      </c>
      <c r="T1639" s="21" t="s">
        <v>38</v>
      </c>
    </row>
    <row r="1640" spans="1:20" x14ac:dyDescent="0.35">
      <c r="A1640" s="96" t="s">
        <v>14615</v>
      </c>
      <c r="B1640" s="96"/>
      <c r="C1640" s="96"/>
      <c r="D1640" s="13" t="s">
        <v>14616</v>
      </c>
      <c r="E1640" s="13">
        <v>6</v>
      </c>
      <c r="F1640" s="14">
        <v>0.7</v>
      </c>
      <c r="G1640" s="13" t="s">
        <v>46</v>
      </c>
      <c r="H1640" s="14">
        <v>54</v>
      </c>
      <c r="I1640" s="15" t="s">
        <v>32</v>
      </c>
      <c r="J1640" s="16">
        <v>930</v>
      </c>
      <c r="K1640" s="16">
        <v>155</v>
      </c>
      <c r="L1640" s="17" t="s">
        <v>657</v>
      </c>
      <c r="M1640" s="163" t="str">
        <f>IFERROR(GETPIVOTDATA("Tot. Bottles",'- Ordine Aggregato -'!$A$1,"sku anker",A1640),"")</f>
        <v/>
      </c>
      <c r="N1640" s="18" t="s">
        <v>28</v>
      </c>
      <c r="O1640" s="19" t="str">
        <f t="shared" si="25"/>
        <v>Order online</v>
      </c>
      <c r="P1640" s="97" t="s">
        <v>385</v>
      </c>
      <c r="Q1640" s="13" t="s">
        <v>15335</v>
      </c>
      <c r="R1640" t="s">
        <v>15336</v>
      </c>
      <c r="S1640" s="20">
        <v>0</v>
      </c>
      <c r="T1640" s="21" t="s">
        <v>3755</v>
      </c>
    </row>
    <row r="1641" spans="1:20" x14ac:dyDescent="0.35">
      <c r="A1641" s="96" t="s">
        <v>5430</v>
      </c>
      <c r="B1641" s="96"/>
      <c r="C1641" s="96"/>
      <c r="D1641" s="13" t="s">
        <v>5431</v>
      </c>
      <c r="E1641" s="13">
        <v>6</v>
      </c>
      <c r="F1641" s="14">
        <v>0.7</v>
      </c>
      <c r="G1641" s="13" t="s">
        <v>14874</v>
      </c>
      <c r="H1641" s="14">
        <v>37.5</v>
      </c>
      <c r="I1641" s="15" t="s">
        <v>32</v>
      </c>
      <c r="J1641" s="16">
        <v>81</v>
      </c>
      <c r="K1641" s="16">
        <v>13.5</v>
      </c>
      <c r="L1641" s="17" t="s">
        <v>104</v>
      </c>
      <c r="M1641" s="163" t="str">
        <f>IFERROR(GETPIVOTDATA("Tot. Bottles",'- Ordine Aggregato -'!$A$1,"sku anker",A1641),"")</f>
        <v/>
      </c>
      <c r="N1641" s="18" t="s">
        <v>42</v>
      </c>
      <c r="O1641" s="19" t="str">
        <f t="shared" si="25"/>
        <v>Order online</v>
      </c>
      <c r="P1641" s="97" t="s">
        <v>2565</v>
      </c>
      <c r="Q1641" s="13" t="s">
        <v>5432</v>
      </c>
      <c r="R1641" t="s">
        <v>5433</v>
      </c>
      <c r="S1641" s="20">
        <v>0</v>
      </c>
      <c r="T1641" s="21" t="s">
        <v>38</v>
      </c>
    </row>
    <row r="1642" spans="1:20" x14ac:dyDescent="0.35">
      <c r="A1642" s="13" t="s">
        <v>5434</v>
      </c>
      <c r="B1642" s="13"/>
      <c r="C1642" s="13"/>
      <c r="D1642" s="13" t="s">
        <v>5435</v>
      </c>
      <c r="E1642" s="13">
        <v>12</v>
      </c>
      <c r="F1642" s="14">
        <v>0.35</v>
      </c>
      <c r="G1642" s="13" t="s">
        <v>46</v>
      </c>
      <c r="H1642" s="14">
        <v>20</v>
      </c>
      <c r="I1642" s="15" t="s">
        <v>32</v>
      </c>
      <c r="J1642" s="16">
        <v>76.199999999999989</v>
      </c>
      <c r="K1642" s="16">
        <v>6.35</v>
      </c>
      <c r="L1642" s="17" t="s">
        <v>551</v>
      </c>
      <c r="M1642" s="163" t="str">
        <f>IFERROR(GETPIVOTDATA("Tot. Bottles",'- Ordine Aggregato -'!$A$1,"sku anker",A1642),"")</f>
        <v/>
      </c>
      <c r="N1642" s="18" t="s">
        <v>42</v>
      </c>
      <c r="O1642" s="19" t="str">
        <f t="shared" si="25"/>
        <v>Order online</v>
      </c>
      <c r="P1642" s="97" t="s">
        <v>355</v>
      </c>
      <c r="Q1642" s="13" t="s">
        <v>5436</v>
      </c>
      <c r="R1642" t="s">
        <v>5437</v>
      </c>
      <c r="S1642" s="20">
        <v>0</v>
      </c>
      <c r="T1642" s="21" t="s">
        <v>38</v>
      </c>
    </row>
    <row r="1643" spans="1:20" x14ac:dyDescent="0.35">
      <c r="A1643" s="13" t="s">
        <v>5438</v>
      </c>
      <c r="B1643" s="13"/>
      <c r="C1643" s="13"/>
      <c r="D1643" s="13" t="s">
        <v>5435</v>
      </c>
      <c r="E1643" s="13">
        <v>6</v>
      </c>
      <c r="F1643" s="14">
        <v>0.7</v>
      </c>
      <c r="G1643" s="13" t="s">
        <v>14873</v>
      </c>
      <c r="H1643" s="14">
        <v>20</v>
      </c>
      <c r="I1643" s="15" t="s">
        <v>32</v>
      </c>
      <c r="J1643" s="16">
        <v>50.099999999999994</v>
      </c>
      <c r="K1643" s="16">
        <v>8.35</v>
      </c>
      <c r="L1643" s="17" t="s">
        <v>551</v>
      </c>
      <c r="M1643" s="163" t="str">
        <f>IFERROR(GETPIVOTDATA("Tot. Bottles",'- Ordine Aggregato -'!$A$1,"sku anker",A1643),"")</f>
        <v/>
      </c>
      <c r="N1643" s="18" t="s">
        <v>42</v>
      </c>
      <c r="O1643" s="19" t="str">
        <f t="shared" si="25"/>
        <v>Order online</v>
      </c>
      <c r="P1643" s="97" t="s">
        <v>355</v>
      </c>
      <c r="Q1643" s="13" t="s">
        <v>5439</v>
      </c>
      <c r="R1643" t="s">
        <v>5440</v>
      </c>
      <c r="S1643" s="20">
        <v>0</v>
      </c>
      <c r="T1643" s="21" t="s">
        <v>38</v>
      </c>
    </row>
    <row r="1644" spans="1:20" x14ac:dyDescent="0.35">
      <c r="A1644" s="96" t="s">
        <v>5441</v>
      </c>
      <c r="D1644" s="13" t="s">
        <v>5435</v>
      </c>
      <c r="E1644" s="13">
        <v>12</v>
      </c>
      <c r="F1644" s="14">
        <v>1</v>
      </c>
      <c r="G1644" s="13" t="s">
        <v>14873</v>
      </c>
      <c r="H1644" s="14">
        <v>20</v>
      </c>
      <c r="I1644" s="15" t="s">
        <v>32</v>
      </c>
      <c r="J1644" s="16">
        <v>130.19999999999999</v>
      </c>
      <c r="K1644" s="16">
        <v>10.85</v>
      </c>
      <c r="L1644" s="17" t="s">
        <v>551</v>
      </c>
      <c r="M1644" s="163" t="str">
        <f>IFERROR(GETPIVOTDATA("Tot. Bottles",'- Ordine Aggregato -'!$A$1,"sku anker",A1644),"")</f>
        <v/>
      </c>
      <c r="N1644" s="18" t="s">
        <v>42</v>
      </c>
      <c r="O1644" s="19" t="str">
        <f t="shared" si="25"/>
        <v>Order online</v>
      </c>
      <c r="P1644" s="97" t="s">
        <v>355</v>
      </c>
      <c r="Q1644" s="13" t="s">
        <v>5442</v>
      </c>
      <c r="R1644" t="s">
        <v>5443</v>
      </c>
      <c r="S1644" s="20">
        <v>0</v>
      </c>
      <c r="T1644" s="21" t="s">
        <v>38</v>
      </c>
    </row>
    <row r="1645" spans="1:20" x14ac:dyDescent="0.35">
      <c r="A1645" s="96" t="s">
        <v>5444</v>
      </c>
      <c r="B1645" s="96"/>
      <c r="C1645" s="96"/>
      <c r="D1645" s="13" t="s">
        <v>5445</v>
      </c>
      <c r="E1645" s="13">
        <v>6</v>
      </c>
      <c r="F1645" s="14">
        <v>0.7</v>
      </c>
      <c r="G1645" s="13" t="s">
        <v>46</v>
      </c>
      <c r="H1645" s="14">
        <v>40</v>
      </c>
      <c r="I1645" s="15" t="s">
        <v>32</v>
      </c>
      <c r="J1645" s="16">
        <v>141</v>
      </c>
      <c r="K1645" s="16">
        <v>23.5</v>
      </c>
      <c r="L1645" s="17" t="s">
        <v>645</v>
      </c>
      <c r="M1645" s="163" t="str">
        <f>IFERROR(GETPIVOTDATA("Tot. Bottles",'- Ordine Aggregato -'!$A$1,"sku anker",A1645),"")</f>
        <v/>
      </c>
      <c r="N1645" s="18" t="s">
        <v>42</v>
      </c>
      <c r="O1645" s="19" t="str">
        <f t="shared" si="25"/>
        <v>Order online</v>
      </c>
      <c r="P1645" s="97" t="s">
        <v>225</v>
      </c>
      <c r="Q1645" s="13" t="s">
        <v>5446</v>
      </c>
      <c r="R1645" t="s">
        <v>5447</v>
      </c>
      <c r="S1645" s="20">
        <v>0</v>
      </c>
      <c r="T1645" s="21" t="s">
        <v>38</v>
      </c>
    </row>
    <row r="1646" spans="1:20" x14ac:dyDescent="0.35">
      <c r="A1646" s="13" t="s">
        <v>5448</v>
      </c>
      <c r="B1646" s="13"/>
      <c r="C1646" s="13"/>
      <c r="D1646" s="13" t="s">
        <v>5449</v>
      </c>
      <c r="E1646" s="13">
        <v>6</v>
      </c>
      <c r="F1646" s="14">
        <v>0.7</v>
      </c>
      <c r="G1646" s="13" t="s">
        <v>14874</v>
      </c>
      <c r="H1646" s="14">
        <v>40</v>
      </c>
      <c r="I1646" s="15" t="s">
        <v>32</v>
      </c>
      <c r="J1646" s="16">
        <v>417</v>
      </c>
      <c r="K1646" s="16">
        <v>69.5</v>
      </c>
      <c r="L1646" s="17" t="s">
        <v>645</v>
      </c>
      <c r="M1646" s="163" t="str">
        <f>IFERROR(GETPIVOTDATA("Tot. Bottles",'- Ordine Aggregato -'!$A$1,"sku anker",A1646),"")</f>
        <v/>
      </c>
      <c r="N1646" s="18" t="s">
        <v>42</v>
      </c>
      <c r="O1646" s="19" t="str">
        <f t="shared" si="25"/>
        <v>Order online</v>
      </c>
      <c r="P1646" s="97" t="s">
        <v>225</v>
      </c>
      <c r="Q1646" s="13" t="s">
        <v>5450</v>
      </c>
      <c r="R1646" t="s">
        <v>5451</v>
      </c>
      <c r="S1646" s="20">
        <v>0</v>
      </c>
      <c r="T1646" s="21" t="s">
        <v>38</v>
      </c>
    </row>
    <row r="1647" spans="1:20" x14ac:dyDescent="0.35">
      <c r="A1647" s="96" t="s">
        <v>14488</v>
      </c>
      <c r="D1647" s="13" t="s">
        <v>14489</v>
      </c>
      <c r="E1647" s="13">
        <v>3</v>
      </c>
      <c r="F1647" s="14">
        <v>0.7</v>
      </c>
      <c r="G1647" s="13" t="s">
        <v>14874</v>
      </c>
      <c r="H1647" s="14">
        <v>40</v>
      </c>
      <c r="I1647" s="15" t="s">
        <v>32</v>
      </c>
      <c r="J1647" s="16">
        <v>975</v>
      </c>
      <c r="K1647" s="16">
        <v>325</v>
      </c>
      <c r="L1647" s="17" t="s">
        <v>645</v>
      </c>
      <c r="M1647" s="163" t="str">
        <f>IFERROR(GETPIVOTDATA("Tot. Bottles",'- Ordine Aggregato -'!$A$1,"sku anker",A1647),"")</f>
        <v/>
      </c>
      <c r="N1647" s="18" t="s">
        <v>42</v>
      </c>
      <c r="O1647" s="19" t="str">
        <f t="shared" si="25"/>
        <v>Order online</v>
      </c>
      <c r="P1647" s="97" t="s">
        <v>225</v>
      </c>
      <c r="Q1647" s="13" t="s">
        <v>15337</v>
      </c>
      <c r="R1647" t="s">
        <v>15338</v>
      </c>
      <c r="S1647" s="20">
        <v>0</v>
      </c>
      <c r="T1647" s="21" t="s">
        <v>38</v>
      </c>
    </row>
    <row r="1648" spans="1:20" x14ac:dyDescent="0.35">
      <c r="A1648" s="96" t="s">
        <v>14518</v>
      </c>
      <c r="D1648" s="13" t="s">
        <v>14519</v>
      </c>
      <c r="E1648" s="13">
        <v>3</v>
      </c>
      <c r="F1648" s="14">
        <v>0.7</v>
      </c>
      <c r="G1648" s="13" t="s">
        <v>14874</v>
      </c>
      <c r="H1648" s="14">
        <v>40.799999999999997</v>
      </c>
      <c r="I1648" s="15" t="s">
        <v>32</v>
      </c>
      <c r="J1648" s="16">
        <v>405</v>
      </c>
      <c r="K1648" s="16">
        <v>135</v>
      </c>
      <c r="L1648" s="17" t="s">
        <v>645</v>
      </c>
      <c r="M1648" s="163" t="str">
        <f>IFERROR(GETPIVOTDATA("Tot. Bottles",'- Ordine Aggregato -'!$A$1,"sku anker",A1648),"")</f>
        <v/>
      </c>
      <c r="N1648" s="18" t="s">
        <v>42</v>
      </c>
      <c r="O1648" s="19" t="str">
        <f t="shared" si="25"/>
        <v>Order online</v>
      </c>
      <c r="P1648" s="97" t="s">
        <v>225</v>
      </c>
      <c r="Q1648" s="13" t="s">
        <v>15339</v>
      </c>
      <c r="R1648" t="s">
        <v>15340</v>
      </c>
      <c r="S1648" s="20">
        <v>0</v>
      </c>
      <c r="T1648" s="21" t="s">
        <v>38</v>
      </c>
    </row>
    <row r="1649" spans="1:20" x14ac:dyDescent="0.35">
      <c r="A1649" s="13" t="s">
        <v>5452</v>
      </c>
      <c r="B1649" s="13"/>
      <c r="C1649" s="13"/>
      <c r="D1649" s="13" t="s">
        <v>5453</v>
      </c>
      <c r="E1649" s="13">
        <v>6</v>
      </c>
      <c r="F1649" s="14">
        <v>0.7</v>
      </c>
      <c r="G1649" s="13" t="s">
        <v>14873</v>
      </c>
      <c r="H1649" s="14">
        <v>40</v>
      </c>
      <c r="I1649" s="15" t="s">
        <v>32</v>
      </c>
      <c r="J1649" s="16">
        <v>597</v>
      </c>
      <c r="K1649" s="16">
        <v>99.5</v>
      </c>
      <c r="L1649" s="17" t="s">
        <v>645</v>
      </c>
      <c r="M1649" s="163" t="str">
        <f>IFERROR(GETPIVOTDATA("Tot. Bottles",'- Ordine Aggregato -'!$A$1,"sku anker",A1649),"")</f>
        <v/>
      </c>
      <c r="N1649" s="18" t="s">
        <v>42</v>
      </c>
      <c r="O1649" s="19" t="str">
        <f t="shared" si="25"/>
        <v>Order online</v>
      </c>
      <c r="P1649" s="97" t="s">
        <v>225</v>
      </c>
      <c r="Q1649" s="13" t="s">
        <v>5454</v>
      </c>
      <c r="R1649" t="s">
        <v>5455</v>
      </c>
      <c r="S1649" s="20">
        <v>0</v>
      </c>
      <c r="T1649" s="21" t="s">
        <v>38</v>
      </c>
    </row>
    <row r="1650" spans="1:20" x14ac:dyDescent="0.35">
      <c r="A1650" s="96" t="s">
        <v>5456</v>
      </c>
      <c r="B1650" s="96"/>
      <c r="C1650" s="96"/>
      <c r="D1650" s="13" t="s">
        <v>5457</v>
      </c>
      <c r="E1650" s="13">
        <v>6</v>
      </c>
      <c r="F1650" s="14">
        <v>0.7</v>
      </c>
      <c r="G1650" s="13" t="s">
        <v>14874</v>
      </c>
      <c r="H1650" s="14">
        <v>40</v>
      </c>
      <c r="I1650" s="15" t="s">
        <v>32</v>
      </c>
      <c r="J1650" s="16">
        <v>190.5</v>
      </c>
      <c r="K1650" s="16">
        <v>31.75</v>
      </c>
      <c r="L1650" s="17" t="s">
        <v>645</v>
      </c>
      <c r="M1650" s="163" t="str">
        <f>IFERROR(GETPIVOTDATA("Tot. Bottles",'- Ordine Aggregato -'!$A$1,"sku anker",A1650),"")</f>
        <v/>
      </c>
      <c r="N1650" s="18" t="s">
        <v>42</v>
      </c>
      <c r="O1650" s="19" t="str">
        <f t="shared" si="25"/>
        <v>Order online</v>
      </c>
      <c r="P1650" s="97" t="s">
        <v>225</v>
      </c>
      <c r="Q1650" s="13" t="s">
        <v>5458</v>
      </c>
      <c r="R1650" t="s">
        <v>5459</v>
      </c>
      <c r="S1650" s="20">
        <v>0</v>
      </c>
      <c r="T1650" s="21" t="s">
        <v>38</v>
      </c>
    </row>
    <row r="1651" spans="1:20" x14ac:dyDescent="0.35">
      <c r="A1651" s="96" t="s">
        <v>5460</v>
      </c>
      <c r="B1651" s="96"/>
      <c r="C1651" s="96"/>
      <c r="D1651" s="13" t="s">
        <v>5461</v>
      </c>
      <c r="E1651" s="13">
        <v>1</v>
      </c>
      <c r="F1651" s="14">
        <v>1</v>
      </c>
      <c r="G1651" s="13" t="s">
        <v>234</v>
      </c>
      <c r="H1651" s="14">
        <v>0</v>
      </c>
      <c r="I1651" s="15" t="s">
        <v>32</v>
      </c>
      <c r="J1651" s="16">
        <v>1</v>
      </c>
      <c r="K1651" s="16">
        <v>1</v>
      </c>
      <c r="L1651" s="17" t="s">
        <v>235</v>
      </c>
      <c r="M1651" s="163" t="str">
        <f>IFERROR(GETPIVOTDATA("Tot. Bottles",'- Ordine Aggregato -'!$A$1,"sku anker",A1651),"")</f>
        <v/>
      </c>
      <c r="N1651" s="18" t="s">
        <v>42</v>
      </c>
      <c r="O1651" s="19" t="str">
        <f t="shared" si="25"/>
        <v>Order online</v>
      </c>
      <c r="P1651" s="97" t="s">
        <v>225</v>
      </c>
      <c r="Q1651" s="13" t="s">
        <v>705</v>
      </c>
      <c r="R1651" t="s">
        <v>42</v>
      </c>
      <c r="S1651" s="20">
        <v>0</v>
      </c>
      <c r="T1651" s="21" t="s">
        <v>38</v>
      </c>
    </row>
    <row r="1652" spans="1:20" x14ac:dyDescent="0.35">
      <c r="A1652" s="13" t="s">
        <v>15341</v>
      </c>
      <c r="B1652" s="13"/>
      <c r="C1652" s="13"/>
      <c r="D1652" s="13" t="s">
        <v>15342</v>
      </c>
      <c r="E1652" s="13">
        <v>6</v>
      </c>
      <c r="F1652" s="14">
        <v>0.75</v>
      </c>
      <c r="G1652" s="13" t="s">
        <v>14874</v>
      </c>
      <c r="H1652" s="14">
        <v>11.5</v>
      </c>
      <c r="I1652" s="15" t="s">
        <v>32</v>
      </c>
      <c r="J1652" s="16">
        <v>22.200000000000003</v>
      </c>
      <c r="K1652" s="16">
        <v>3.7</v>
      </c>
      <c r="L1652" s="17" t="s">
        <v>4478</v>
      </c>
      <c r="M1652" s="163" t="str">
        <f>IFERROR(GETPIVOTDATA("Tot. Bottles",'- Ordine Aggregato -'!$A$1,"sku anker",A1652),"")</f>
        <v/>
      </c>
      <c r="N1652" s="18" t="s">
        <v>42</v>
      </c>
      <c r="O1652" s="19" t="str">
        <f t="shared" si="25"/>
        <v>Order online</v>
      </c>
      <c r="P1652" s="97" t="s">
        <v>35</v>
      </c>
      <c r="Q1652" s="13" t="s">
        <v>15343</v>
      </c>
      <c r="R1652" t="s">
        <v>15344</v>
      </c>
      <c r="S1652" s="20">
        <v>0</v>
      </c>
      <c r="T1652" s="21" t="s">
        <v>38</v>
      </c>
    </row>
    <row r="1653" spans="1:20" x14ac:dyDescent="0.35">
      <c r="A1653" s="13" t="s">
        <v>5462</v>
      </c>
      <c r="B1653" s="13"/>
      <c r="C1653" s="13"/>
      <c r="D1653" s="13" t="s">
        <v>5463</v>
      </c>
      <c r="E1653" s="13">
        <v>6</v>
      </c>
      <c r="F1653" s="14">
        <v>0.75</v>
      </c>
      <c r="G1653" s="13" t="s">
        <v>31</v>
      </c>
      <c r="H1653" s="14">
        <v>11.5</v>
      </c>
      <c r="I1653" s="15" t="s">
        <v>32</v>
      </c>
      <c r="J1653" s="16">
        <v>21.6</v>
      </c>
      <c r="K1653" s="16">
        <v>3.6</v>
      </c>
      <c r="L1653" s="17" t="s">
        <v>4478</v>
      </c>
      <c r="M1653" s="163" t="str">
        <f>IFERROR(GETPIVOTDATA("Tot. Bottles",'- Ordine Aggregato -'!$A$1,"sku anker",A1653),"")</f>
        <v/>
      </c>
      <c r="N1653" s="18" t="s">
        <v>42</v>
      </c>
      <c r="O1653" s="19" t="str">
        <f t="shared" si="25"/>
        <v>Order online</v>
      </c>
      <c r="P1653" s="97" t="s">
        <v>35</v>
      </c>
      <c r="Q1653" s="13" t="s">
        <v>5464</v>
      </c>
      <c r="R1653" t="s">
        <v>5465</v>
      </c>
      <c r="S1653" s="20">
        <v>0</v>
      </c>
      <c r="T1653" s="21" t="s">
        <v>38</v>
      </c>
    </row>
    <row r="1654" spans="1:20" x14ac:dyDescent="0.35">
      <c r="A1654" s="96" t="s">
        <v>5466</v>
      </c>
      <c r="D1654" s="13" t="s">
        <v>5467</v>
      </c>
      <c r="E1654" s="13">
        <v>24</v>
      </c>
      <c r="F1654" s="14">
        <v>0.2</v>
      </c>
      <c r="G1654" s="13" t="s">
        <v>14874</v>
      </c>
      <c r="H1654" s="14">
        <v>11.5</v>
      </c>
      <c r="I1654" s="15" t="s">
        <v>32</v>
      </c>
      <c r="J1654" s="16">
        <v>35.76</v>
      </c>
      <c r="K1654" s="16">
        <v>1.49</v>
      </c>
      <c r="L1654" s="17" t="s">
        <v>4478</v>
      </c>
      <c r="M1654" s="163" t="str">
        <f>IFERROR(GETPIVOTDATA("Tot. Bottles",'- Ordine Aggregato -'!$A$1,"sku anker",A1654),"")</f>
        <v/>
      </c>
      <c r="N1654" s="18" t="s">
        <v>42</v>
      </c>
      <c r="O1654" s="19" t="str">
        <f t="shared" si="25"/>
        <v>Order online</v>
      </c>
      <c r="P1654" s="97" t="s">
        <v>35</v>
      </c>
      <c r="Q1654" s="13" t="s">
        <v>5468</v>
      </c>
      <c r="R1654" t="s">
        <v>42</v>
      </c>
      <c r="S1654" s="20">
        <v>0</v>
      </c>
      <c r="T1654" s="21" t="s">
        <v>38</v>
      </c>
    </row>
    <row r="1655" spans="1:20" x14ac:dyDescent="0.35">
      <c r="A1655" s="96" t="s">
        <v>5469</v>
      </c>
      <c r="B1655" s="96"/>
      <c r="C1655" s="96"/>
      <c r="D1655" s="13" t="s">
        <v>5470</v>
      </c>
      <c r="E1655" s="13">
        <v>24</v>
      </c>
      <c r="F1655" s="14">
        <v>0.2</v>
      </c>
      <c r="G1655" s="13" t="s">
        <v>46</v>
      </c>
      <c r="H1655" s="14">
        <v>11.5</v>
      </c>
      <c r="I1655" s="15" t="s">
        <v>32</v>
      </c>
      <c r="J1655" s="16">
        <v>32.400000000000006</v>
      </c>
      <c r="K1655" s="16">
        <v>1.35</v>
      </c>
      <c r="L1655" s="17" t="s">
        <v>4478</v>
      </c>
      <c r="M1655" s="163" t="str">
        <f>IFERROR(GETPIVOTDATA("Tot. Bottles",'- Ordine Aggregato -'!$A$1,"sku anker",A1655),"")</f>
        <v/>
      </c>
      <c r="N1655" s="18" t="s">
        <v>42</v>
      </c>
      <c r="O1655" s="19" t="str">
        <f t="shared" si="25"/>
        <v>Order online</v>
      </c>
      <c r="P1655" s="97" t="s">
        <v>225</v>
      </c>
      <c r="Q1655" s="13" t="s">
        <v>5471</v>
      </c>
      <c r="R1655" t="s">
        <v>5472</v>
      </c>
      <c r="S1655" s="20">
        <v>0</v>
      </c>
      <c r="T1655" s="21" t="s">
        <v>38</v>
      </c>
    </row>
    <row r="1656" spans="1:20" x14ac:dyDescent="0.35">
      <c r="A1656" s="96" t="s">
        <v>5473</v>
      </c>
      <c r="B1656" s="96"/>
      <c r="C1656" s="96"/>
      <c r="D1656" s="13" t="s">
        <v>5470</v>
      </c>
      <c r="E1656" s="13">
        <v>6</v>
      </c>
      <c r="F1656" s="14">
        <v>0.75</v>
      </c>
      <c r="G1656" s="13" t="s">
        <v>31</v>
      </c>
      <c r="H1656" s="14">
        <v>11.5</v>
      </c>
      <c r="I1656" s="15" t="s">
        <v>32</v>
      </c>
      <c r="J1656" s="16">
        <v>22.200000000000003</v>
      </c>
      <c r="K1656" s="16">
        <v>3.7</v>
      </c>
      <c r="L1656" s="17" t="s">
        <v>960</v>
      </c>
      <c r="M1656" s="163" t="str">
        <f>IFERROR(GETPIVOTDATA("Tot. Bottles",'- Ordine Aggregato -'!$A$1,"sku anker",A1656),"")</f>
        <v/>
      </c>
      <c r="N1656" s="18" t="s">
        <v>42</v>
      </c>
      <c r="O1656" s="19" t="str">
        <f t="shared" si="25"/>
        <v>Order online</v>
      </c>
      <c r="P1656" s="97" t="s">
        <v>35</v>
      </c>
      <c r="Q1656" s="13" t="s">
        <v>5474</v>
      </c>
      <c r="R1656" t="s">
        <v>5475</v>
      </c>
      <c r="S1656" s="20">
        <v>0</v>
      </c>
      <c r="T1656" s="21" t="s">
        <v>38</v>
      </c>
    </row>
    <row r="1657" spans="1:20" x14ac:dyDescent="0.35">
      <c r="A1657" s="13" t="s">
        <v>5476</v>
      </c>
      <c r="B1657" s="13"/>
      <c r="C1657" s="13"/>
      <c r="D1657" s="13" t="s">
        <v>5477</v>
      </c>
      <c r="E1657" s="13">
        <v>6</v>
      </c>
      <c r="F1657" s="14">
        <v>0.75</v>
      </c>
      <c r="G1657" s="13" t="s">
        <v>46</v>
      </c>
      <c r="H1657" s="14">
        <v>11.5</v>
      </c>
      <c r="I1657" s="15" t="s">
        <v>32</v>
      </c>
      <c r="J1657" s="16">
        <v>27</v>
      </c>
      <c r="K1657" s="16">
        <v>4.5</v>
      </c>
      <c r="L1657" s="17" t="s">
        <v>960</v>
      </c>
      <c r="M1657" s="163" t="str">
        <f>IFERROR(GETPIVOTDATA("Tot. Bottles",'- Ordine Aggregato -'!$A$1,"sku anker",A1657),"")</f>
        <v/>
      </c>
      <c r="N1657" s="18" t="s">
        <v>34</v>
      </c>
      <c r="O1657" s="19" t="str">
        <f t="shared" si="25"/>
        <v>Order online</v>
      </c>
      <c r="P1657" s="97" t="s">
        <v>35</v>
      </c>
      <c r="Q1657" s="13" t="s">
        <v>5478</v>
      </c>
      <c r="R1657" t="s">
        <v>42</v>
      </c>
      <c r="S1657" s="20">
        <v>0</v>
      </c>
      <c r="T1657" s="21" t="s">
        <v>38</v>
      </c>
    </row>
    <row r="1658" spans="1:20" x14ac:dyDescent="0.35">
      <c r="A1658" s="96" t="s">
        <v>5479</v>
      </c>
      <c r="D1658" s="13" t="s">
        <v>5480</v>
      </c>
      <c r="E1658" s="13">
        <v>6</v>
      </c>
      <c r="F1658" s="14">
        <v>0.75</v>
      </c>
      <c r="G1658" s="13" t="s">
        <v>31</v>
      </c>
      <c r="H1658" s="14">
        <v>11.5</v>
      </c>
      <c r="I1658" s="15" t="s">
        <v>32</v>
      </c>
      <c r="J1658" s="16">
        <v>27</v>
      </c>
      <c r="K1658" s="16">
        <v>4.5</v>
      </c>
      <c r="L1658" s="17" t="s">
        <v>960</v>
      </c>
      <c r="M1658" s="163" t="str">
        <f>IFERROR(GETPIVOTDATA("Tot. Bottles",'- Ordine Aggregato -'!$A$1,"sku anker",A1658),"")</f>
        <v/>
      </c>
      <c r="N1658" s="18" t="s">
        <v>34</v>
      </c>
      <c r="O1658" s="19" t="str">
        <f t="shared" si="25"/>
        <v>Order online</v>
      </c>
      <c r="P1658" s="97" t="s">
        <v>35</v>
      </c>
      <c r="Q1658" s="13" t="s">
        <v>5481</v>
      </c>
      <c r="R1658" t="s">
        <v>5482</v>
      </c>
      <c r="S1658" s="20">
        <v>0</v>
      </c>
      <c r="T1658" s="21" t="s">
        <v>38</v>
      </c>
    </row>
    <row r="1659" spans="1:20" x14ac:dyDescent="0.35">
      <c r="A1659" s="96" t="s">
        <v>5483</v>
      </c>
      <c r="B1659" s="96"/>
      <c r="C1659" s="96"/>
      <c r="D1659" s="13" t="s">
        <v>5484</v>
      </c>
      <c r="E1659" s="13">
        <v>6</v>
      </c>
      <c r="F1659" s="14">
        <v>0.75</v>
      </c>
      <c r="G1659" s="13" t="s">
        <v>46</v>
      </c>
      <c r="H1659" s="14">
        <v>11</v>
      </c>
      <c r="I1659" s="15" t="s">
        <v>32</v>
      </c>
      <c r="J1659" s="16">
        <v>40.799999999999997</v>
      </c>
      <c r="K1659" s="16">
        <v>6.8</v>
      </c>
      <c r="L1659" s="17" t="s">
        <v>960</v>
      </c>
      <c r="M1659" s="163" t="str">
        <f>IFERROR(GETPIVOTDATA("Tot. Bottles",'- Ordine Aggregato -'!$A$1,"sku anker",A1659),"")</f>
        <v/>
      </c>
      <c r="N1659" s="18" t="s">
        <v>42</v>
      </c>
      <c r="O1659" s="19" t="str">
        <f t="shared" si="25"/>
        <v>Order online</v>
      </c>
      <c r="P1659" s="97" t="s">
        <v>355</v>
      </c>
      <c r="Q1659" s="13" t="s">
        <v>5485</v>
      </c>
      <c r="R1659" t="s">
        <v>5486</v>
      </c>
      <c r="S1659" s="20">
        <v>0</v>
      </c>
      <c r="T1659" s="21" t="s">
        <v>38</v>
      </c>
    </row>
    <row r="1660" spans="1:20" x14ac:dyDescent="0.35">
      <c r="A1660" s="13" t="s">
        <v>5487</v>
      </c>
      <c r="B1660" s="13"/>
      <c r="C1660" s="13"/>
      <c r="D1660" s="13" t="s">
        <v>5488</v>
      </c>
      <c r="E1660" s="13">
        <v>6</v>
      </c>
      <c r="F1660" s="14">
        <v>0.75</v>
      </c>
      <c r="G1660" s="13" t="s">
        <v>14874</v>
      </c>
      <c r="H1660" s="14">
        <v>7.5</v>
      </c>
      <c r="I1660" s="15" t="s">
        <v>32</v>
      </c>
      <c r="J1660" s="16">
        <v>21.6</v>
      </c>
      <c r="K1660" s="16">
        <v>3.6</v>
      </c>
      <c r="L1660" s="17" t="s">
        <v>960</v>
      </c>
      <c r="M1660" s="163" t="str">
        <f>IFERROR(GETPIVOTDATA("Tot. Bottles",'- Ordine Aggregato -'!$A$1,"sku anker",A1660),"")</f>
        <v/>
      </c>
      <c r="N1660" s="18" t="s">
        <v>42</v>
      </c>
      <c r="O1660" s="19" t="str">
        <f t="shared" si="25"/>
        <v>Order online</v>
      </c>
      <c r="P1660" s="97" t="s">
        <v>35</v>
      </c>
      <c r="Q1660" s="13" t="s">
        <v>5489</v>
      </c>
      <c r="R1660" t="s">
        <v>42</v>
      </c>
      <c r="S1660" s="20">
        <v>0</v>
      </c>
      <c r="T1660" s="21" t="s">
        <v>38</v>
      </c>
    </row>
    <row r="1661" spans="1:20" x14ac:dyDescent="0.35">
      <c r="A1661" s="96" t="s">
        <v>5490</v>
      </c>
      <c r="D1661" s="13" t="s">
        <v>5491</v>
      </c>
      <c r="E1661" s="13">
        <v>6</v>
      </c>
      <c r="F1661" s="14">
        <v>0.75</v>
      </c>
      <c r="G1661" s="13" t="s">
        <v>46</v>
      </c>
      <c r="H1661" s="14">
        <v>8.5</v>
      </c>
      <c r="I1661" s="15" t="s">
        <v>32</v>
      </c>
      <c r="J1661" s="16">
        <v>20.399999999999999</v>
      </c>
      <c r="K1661" s="16">
        <v>3.4</v>
      </c>
      <c r="L1661" s="17" t="s">
        <v>960</v>
      </c>
      <c r="M1661" s="163" t="str">
        <f>IFERROR(GETPIVOTDATA("Tot. Bottles",'- Ordine Aggregato -'!$A$1,"sku anker",A1661),"")</f>
        <v/>
      </c>
      <c r="N1661" s="18" t="s">
        <v>42</v>
      </c>
      <c r="O1661" s="19" t="str">
        <f t="shared" si="25"/>
        <v>Order online</v>
      </c>
      <c r="P1661" s="97" t="s">
        <v>35</v>
      </c>
      <c r="Q1661" s="13" t="s">
        <v>5492</v>
      </c>
      <c r="R1661" t="s">
        <v>5493</v>
      </c>
      <c r="S1661" s="20">
        <v>0</v>
      </c>
      <c r="T1661" s="21" t="s">
        <v>38</v>
      </c>
    </row>
    <row r="1662" spans="1:20" x14ac:dyDescent="0.35">
      <c r="A1662" s="96" t="s">
        <v>5494</v>
      </c>
      <c r="B1662" s="96"/>
      <c r="C1662" s="96"/>
      <c r="D1662" s="13" t="s">
        <v>5495</v>
      </c>
      <c r="E1662" s="13">
        <v>6</v>
      </c>
      <c r="F1662" s="14">
        <v>0.75</v>
      </c>
      <c r="G1662" s="13" t="s">
        <v>14874</v>
      </c>
      <c r="H1662" s="14">
        <v>7.5</v>
      </c>
      <c r="I1662" s="15" t="s">
        <v>32</v>
      </c>
      <c r="J1662" s="16">
        <v>19.5</v>
      </c>
      <c r="K1662" s="16">
        <v>3.25</v>
      </c>
      <c r="L1662" s="17" t="s">
        <v>960</v>
      </c>
      <c r="M1662" s="163" t="str">
        <f>IFERROR(GETPIVOTDATA("Tot. Bottles",'- Ordine Aggregato -'!$A$1,"sku anker",A1662),"")</f>
        <v/>
      </c>
      <c r="N1662" s="18" t="s">
        <v>42</v>
      </c>
      <c r="O1662" s="19" t="str">
        <f t="shared" si="25"/>
        <v>Order online</v>
      </c>
      <c r="P1662" s="97" t="s">
        <v>35</v>
      </c>
      <c r="Q1662" s="13" t="s">
        <v>5496</v>
      </c>
      <c r="R1662" t="s">
        <v>5497</v>
      </c>
      <c r="S1662" s="20">
        <v>0</v>
      </c>
      <c r="T1662" s="21" t="s">
        <v>38</v>
      </c>
    </row>
    <row r="1663" spans="1:20" x14ac:dyDescent="0.35">
      <c r="A1663" s="13" t="s">
        <v>5498</v>
      </c>
      <c r="B1663" s="13"/>
      <c r="C1663" s="13"/>
      <c r="D1663" s="13" t="s">
        <v>5499</v>
      </c>
      <c r="E1663" s="13">
        <v>6</v>
      </c>
      <c r="F1663" s="14">
        <v>0.75</v>
      </c>
      <c r="G1663" s="13" t="s">
        <v>46</v>
      </c>
      <c r="H1663" s="14">
        <v>11</v>
      </c>
      <c r="I1663" s="15" t="s">
        <v>32</v>
      </c>
      <c r="J1663" s="16">
        <v>40.799999999999997</v>
      </c>
      <c r="K1663" s="16">
        <v>6.8</v>
      </c>
      <c r="L1663" s="17" t="s">
        <v>960</v>
      </c>
      <c r="M1663" s="163" t="str">
        <f>IFERROR(GETPIVOTDATA("Tot. Bottles",'- Ordine Aggregato -'!$A$1,"sku anker",A1663),"")</f>
        <v/>
      </c>
      <c r="N1663" s="18" t="s">
        <v>42</v>
      </c>
      <c r="O1663" s="19" t="str">
        <f t="shared" si="25"/>
        <v>Order online</v>
      </c>
      <c r="P1663" s="97" t="s">
        <v>355</v>
      </c>
      <c r="Q1663" s="13" t="s">
        <v>5500</v>
      </c>
      <c r="R1663" t="s">
        <v>5501</v>
      </c>
      <c r="S1663" s="20">
        <v>0</v>
      </c>
      <c r="T1663" s="21" t="s">
        <v>38</v>
      </c>
    </row>
    <row r="1664" spans="1:20" x14ac:dyDescent="0.35">
      <c r="A1664" s="96" t="s">
        <v>5502</v>
      </c>
      <c r="D1664" s="13" t="s">
        <v>5503</v>
      </c>
      <c r="E1664" s="13">
        <v>6</v>
      </c>
      <c r="F1664" s="14">
        <v>0.7</v>
      </c>
      <c r="G1664" s="13" t="s">
        <v>14874</v>
      </c>
      <c r="H1664" s="14">
        <v>40</v>
      </c>
      <c r="I1664" s="15" t="s">
        <v>32</v>
      </c>
      <c r="J1664" s="16">
        <v>83.1</v>
      </c>
      <c r="K1664" s="16">
        <v>13.85</v>
      </c>
      <c r="L1664" s="17" t="s">
        <v>1787</v>
      </c>
      <c r="M1664" s="163" t="str">
        <f>IFERROR(GETPIVOTDATA("Tot. Bottles",'- Ordine Aggregato -'!$A$1,"sku anker",A1664),"")</f>
        <v/>
      </c>
      <c r="N1664" s="18" t="s">
        <v>42</v>
      </c>
      <c r="O1664" s="19" t="str">
        <f t="shared" si="25"/>
        <v>Order online</v>
      </c>
      <c r="P1664" s="97" t="s">
        <v>146</v>
      </c>
      <c r="Q1664" s="13" t="s">
        <v>5504</v>
      </c>
      <c r="R1664" t="s">
        <v>42</v>
      </c>
      <c r="S1664" s="20">
        <v>0</v>
      </c>
      <c r="T1664" s="21" t="s">
        <v>38</v>
      </c>
    </row>
    <row r="1665" spans="1:20" x14ac:dyDescent="0.35">
      <c r="A1665" s="96" t="s">
        <v>5505</v>
      </c>
      <c r="D1665" s="13" t="s">
        <v>5506</v>
      </c>
      <c r="E1665" s="13">
        <v>6</v>
      </c>
      <c r="F1665" s="14">
        <v>0.7</v>
      </c>
      <c r="G1665" s="13" t="s">
        <v>46</v>
      </c>
      <c r="H1665" s="14">
        <v>40</v>
      </c>
      <c r="I1665" s="15" t="s">
        <v>32</v>
      </c>
      <c r="J1665" s="16">
        <v>80.699999999999989</v>
      </c>
      <c r="K1665" s="16">
        <v>13.45</v>
      </c>
      <c r="L1665" s="17" t="s">
        <v>368</v>
      </c>
      <c r="M1665" s="163" t="str">
        <f>IFERROR(GETPIVOTDATA("Tot. Bottles",'- Ordine Aggregato -'!$A$1,"sku anker",A1665),"")</f>
        <v/>
      </c>
      <c r="N1665" s="18" t="s">
        <v>42</v>
      </c>
      <c r="O1665" s="19" t="str">
        <f t="shared" si="25"/>
        <v>Order online</v>
      </c>
      <c r="P1665" s="97" t="s">
        <v>146</v>
      </c>
      <c r="Q1665" s="13" t="s">
        <v>5507</v>
      </c>
      <c r="R1665" t="s">
        <v>5508</v>
      </c>
      <c r="S1665" s="20">
        <v>0</v>
      </c>
      <c r="T1665" s="21" t="s">
        <v>38</v>
      </c>
    </row>
    <row r="1666" spans="1:20" x14ac:dyDescent="0.35">
      <c r="A1666" s="96" t="s">
        <v>5509</v>
      </c>
      <c r="B1666" s="96"/>
      <c r="C1666" s="96"/>
      <c r="D1666" s="13" t="s">
        <v>5510</v>
      </c>
      <c r="E1666" s="13">
        <v>6</v>
      </c>
      <c r="F1666" s="14">
        <v>0.7</v>
      </c>
      <c r="G1666" s="13" t="s">
        <v>31</v>
      </c>
      <c r="H1666" s="14">
        <v>48</v>
      </c>
      <c r="I1666" s="15" t="s">
        <v>32</v>
      </c>
      <c r="J1666" s="16">
        <v>216</v>
      </c>
      <c r="K1666" s="16">
        <v>36</v>
      </c>
      <c r="L1666" s="17" t="s">
        <v>145</v>
      </c>
      <c r="M1666" s="163" t="str">
        <f>IFERROR(GETPIVOTDATA("Tot. Bottles",'- Ordine Aggregato -'!$A$1,"sku anker",A1666),"")</f>
        <v/>
      </c>
      <c r="N1666" s="18" t="s">
        <v>42</v>
      </c>
      <c r="O1666" s="19" t="str">
        <f t="shared" si="25"/>
        <v>Order online</v>
      </c>
      <c r="P1666" s="97" t="s">
        <v>68</v>
      </c>
      <c r="Q1666" s="13" t="s">
        <v>5511</v>
      </c>
      <c r="R1666" t="s">
        <v>5512</v>
      </c>
      <c r="S1666" s="20">
        <v>0</v>
      </c>
      <c r="T1666" s="21" t="s">
        <v>38</v>
      </c>
    </row>
    <row r="1667" spans="1:20" x14ac:dyDescent="0.35">
      <c r="A1667" s="96" t="s">
        <v>5513</v>
      </c>
      <c r="D1667" s="13" t="s">
        <v>5514</v>
      </c>
      <c r="E1667" s="13">
        <v>6</v>
      </c>
      <c r="F1667" s="14">
        <v>0.7</v>
      </c>
      <c r="G1667" s="13" t="s">
        <v>31</v>
      </c>
      <c r="H1667" s="14">
        <v>40</v>
      </c>
      <c r="I1667" s="15" t="s">
        <v>32</v>
      </c>
      <c r="J1667" s="16">
        <v>153</v>
      </c>
      <c r="K1667" s="16">
        <v>25.5</v>
      </c>
      <c r="L1667" s="17" t="s">
        <v>145</v>
      </c>
      <c r="M1667" s="163" t="str">
        <f>IFERROR(GETPIVOTDATA("Tot. Bottles",'- Ordine Aggregato -'!$A$1,"sku anker",A1667),"")</f>
        <v/>
      </c>
      <c r="N1667" s="18" t="s">
        <v>42</v>
      </c>
      <c r="O1667" s="19" t="str">
        <f t="shared" si="25"/>
        <v>Order online</v>
      </c>
      <c r="P1667" s="97" t="s">
        <v>68</v>
      </c>
      <c r="Q1667" s="13" t="s">
        <v>5515</v>
      </c>
      <c r="R1667" t="s">
        <v>5516</v>
      </c>
      <c r="S1667" s="20">
        <v>0</v>
      </c>
      <c r="T1667" s="21" t="s">
        <v>38</v>
      </c>
    </row>
    <row r="1668" spans="1:20" x14ac:dyDescent="0.35">
      <c r="A1668" s="13" t="s">
        <v>14543</v>
      </c>
      <c r="B1668" s="13"/>
      <c r="C1668" s="13"/>
      <c r="D1668" s="13" t="s">
        <v>14544</v>
      </c>
      <c r="E1668" s="13">
        <v>12</v>
      </c>
      <c r="F1668" s="14">
        <v>1</v>
      </c>
      <c r="G1668" s="13" t="s">
        <v>46</v>
      </c>
      <c r="H1668" s="14">
        <v>36</v>
      </c>
      <c r="I1668" s="15" t="s">
        <v>32</v>
      </c>
      <c r="J1668" s="16">
        <v>79.800000000000011</v>
      </c>
      <c r="K1668" s="16">
        <v>6.65</v>
      </c>
      <c r="L1668" s="17" t="s">
        <v>61</v>
      </c>
      <c r="M1668" s="163" t="str">
        <f>IFERROR(GETPIVOTDATA("Tot. Bottles",'- Ordine Aggregato -'!$A$1,"sku anker",A1668),"")</f>
        <v/>
      </c>
      <c r="N1668" s="18" t="s">
        <v>42</v>
      </c>
      <c r="O1668" s="19" t="str">
        <f t="shared" si="25"/>
        <v>Order online</v>
      </c>
      <c r="P1668" s="97" t="s">
        <v>35</v>
      </c>
      <c r="Q1668" s="13" t="s">
        <v>15345</v>
      </c>
      <c r="R1668" t="s">
        <v>5520</v>
      </c>
      <c r="S1668" s="20">
        <v>0</v>
      </c>
      <c r="T1668" s="21" t="s">
        <v>38</v>
      </c>
    </row>
    <row r="1669" spans="1:20" x14ac:dyDescent="0.35">
      <c r="A1669" s="96" t="s">
        <v>5517</v>
      </c>
      <c r="B1669" s="96"/>
      <c r="C1669" s="96"/>
      <c r="D1669" s="13" t="s">
        <v>5518</v>
      </c>
      <c r="E1669" s="13">
        <v>12</v>
      </c>
      <c r="F1669" s="14">
        <v>1</v>
      </c>
      <c r="G1669" s="13" t="s">
        <v>14874</v>
      </c>
      <c r="H1669" s="14">
        <v>36</v>
      </c>
      <c r="I1669" s="15" t="s">
        <v>32</v>
      </c>
      <c r="J1669" s="16">
        <v>79.800000000000011</v>
      </c>
      <c r="K1669" s="16">
        <v>6.65</v>
      </c>
      <c r="L1669" s="17" t="s">
        <v>61</v>
      </c>
      <c r="M1669" s="163" t="str">
        <f>IFERROR(GETPIVOTDATA("Tot. Bottles",'- Ordine Aggregato -'!$A$1,"sku anker",A1669),"")</f>
        <v/>
      </c>
      <c r="N1669" s="18" t="s">
        <v>34</v>
      </c>
      <c r="O1669" s="19" t="str">
        <f t="shared" si="25"/>
        <v>Order online</v>
      </c>
      <c r="P1669" s="97" t="s">
        <v>35</v>
      </c>
      <c r="Q1669" s="13" t="s">
        <v>5519</v>
      </c>
      <c r="R1669" t="s">
        <v>5520</v>
      </c>
      <c r="S1669" s="20">
        <v>0</v>
      </c>
      <c r="T1669" s="21" t="s">
        <v>38</v>
      </c>
    </row>
    <row r="1670" spans="1:20" x14ac:dyDescent="0.35">
      <c r="A1670" s="96" t="s">
        <v>5521</v>
      </c>
      <c r="D1670" s="13" t="s">
        <v>5522</v>
      </c>
      <c r="E1670" s="13">
        <v>6</v>
      </c>
      <c r="F1670" s="14">
        <v>0.75</v>
      </c>
      <c r="G1670" s="13" t="s">
        <v>31</v>
      </c>
      <c r="H1670" s="14">
        <v>12.5</v>
      </c>
      <c r="I1670" s="15" t="s">
        <v>32</v>
      </c>
      <c r="J1670" s="16">
        <v>28.799999999999997</v>
      </c>
      <c r="K1670" s="16">
        <v>4.8</v>
      </c>
      <c r="L1670" s="17" t="s">
        <v>960</v>
      </c>
      <c r="M1670" s="163" t="str">
        <f>IFERROR(GETPIVOTDATA("Tot. Bottles",'- Ordine Aggregato -'!$A$1,"sku anker",A1670),"")</f>
        <v/>
      </c>
      <c r="N1670" s="18" t="s">
        <v>34</v>
      </c>
      <c r="O1670" s="19" t="str">
        <f t="shared" si="25"/>
        <v>Order online</v>
      </c>
      <c r="P1670" s="97" t="s">
        <v>220</v>
      </c>
      <c r="Q1670" s="13" t="s">
        <v>5523</v>
      </c>
      <c r="R1670" t="s">
        <v>42</v>
      </c>
      <c r="S1670" s="20">
        <v>0</v>
      </c>
      <c r="T1670" s="21" t="s">
        <v>38</v>
      </c>
    </row>
    <row r="1671" spans="1:20" x14ac:dyDescent="0.35">
      <c r="A1671" s="96" t="s">
        <v>5524</v>
      </c>
      <c r="B1671" s="96"/>
      <c r="C1671" s="96"/>
      <c r="D1671" s="13" t="s">
        <v>5525</v>
      </c>
      <c r="E1671" s="13">
        <v>6</v>
      </c>
      <c r="F1671" s="14">
        <v>0.5</v>
      </c>
      <c r="G1671" s="13" t="s">
        <v>46</v>
      </c>
      <c r="H1671" s="14">
        <v>42.3</v>
      </c>
      <c r="I1671" s="15" t="s">
        <v>32</v>
      </c>
      <c r="J1671" s="16">
        <v>45.599999999999994</v>
      </c>
      <c r="K1671" s="16">
        <v>7.6</v>
      </c>
      <c r="L1671" s="17" t="s">
        <v>399</v>
      </c>
      <c r="M1671" s="163" t="str">
        <f>IFERROR(GETPIVOTDATA("Tot. Bottles",'- Ordine Aggregato -'!$A$1,"sku anker",A1671),"")</f>
        <v/>
      </c>
      <c r="N1671" s="18" t="s">
        <v>34</v>
      </c>
      <c r="O1671" s="19" t="str">
        <f t="shared" si="25"/>
        <v>Order online</v>
      </c>
      <c r="P1671" s="97" t="s">
        <v>355</v>
      </c>
      <c r="Q1671" s="13" t="s">
        <v>5526</v>
      </c>
      <c r="R1671" t="s">
        <v>5527</v>
      </c>
      <c r="S1671" s="20">
        <v>0</v>
      </c>
      <c r="T1671" s="21" t="s">
        <v>38</v>
      </c>
    </row>
    <row r="1672" spans="1:20" x14ac:dyDescent="0.35">
      <c r="A1672" s="96" t="s">
        <v>5528</v>
      </c>
      <c r="D1672" s="13" t="s">
        <v>5525</v>
      </c>
      <c r="E1672" s="13">
        <v>6</v>
      </c>
      <c r="F1672" s="14">
        <v>0.7</v>
      </c>
      <c r="G1672" s="13" t="s">
        <v>14873</v>
      </c>
      <c r="H1672" s="14">
        <v>42.3</v>
      </c>
      <c r="I1672" s="15" t="s">
        <v>32</v>
      </c>
      <c r="J1672" s="16">
        <v>45</v>
      </c>
      <c r="K1672" s="16">
        <v>7.5</v>
      </c>
      <c r="L1672" s="17" t="s">
        <v>399</v>
      </c>
      <c r="M1672" s="163" t="str">
        <f>IFERROR(GETPIVOTDATA("Tot. Bottles",'- Ordine Aggregato -'!$A$1,"sku anker",A1672),"")</f>
        <v/>
      </c>
      <c r="N1672" s="18" t="s">
        <v>42</v>
      </c>
      <c r="O1672" s="19" t="str">
        <f t="shared" si="25"/>
        <v>Order online</v>
      </c>
      <c r="P1672" s="97" t="s">
        <v>355</v>
      </c>
      <c r="Q1672" s="13" t="s">
        <v>5529</v>
      </c>
      <c r="R1672" t="s">
        <v>5530</v>
      </c>
      <c r="S1672" s="20">
        <v>0</v>
      </c>
      <c r="T1672" s="21" t="s">
        <v>38</v>
      </c>
    </row>
    <row r="1673" spans="1:20" x14ac:dyDescent="0.35">
      <c r="A1673" s="13" t="s">
        <v>5531</v>
      </c>
      <c r="B1673" s="13"/>
      <c r="C1673" s="13"/>
      <c r="D1673" s="13" t="s">
        <v>5532</v>
      </c>
      <c r="E1673" s="13">
        <v>6</v>
      </c>
      <c r="F1673" s="14">
        <v>0.5</v>
      </c>
      <c r="G1673" s="13" t="s">
        <v>14873</v>
      </c>
      <c r="H1673" s="14">
        <v>30</v>
      </c>
      <c r="I1673" s="15" t="s">
        <v>32</v>
      </c>
      <c r="J1673" s="16">
        <v>39</v>
      </c>
      <c r="K1673" s="16">
        <v>6.5</v>
      </c>
      <c r="L1673" s="17" t="s">
        <v>399</v>
      </c>
      <c r="M1673" s="163" t="str">
        <f>IFERROR(GETPIVOTDATA("Tot. Bottles",'- Ordine Aggregato -'!$A$1,"sku anker",A1673),"")</f>
        <v/>
      </c>
      <c r="N1673" s="18" t="s">
        <v>42</v>
      </c>
      <c r="O1673" s="19" t="str">
        <f t="shared" si="25"/>
        <v>Order online</v>
      </c>
      <c r="P1673" s="97" t="s">
        <v>355</v>
      </c>
      <c r="Q1673" s="13" t="s">
        <v>5533</v>
      </c>
      <c r="R1673" t="s">
        <v>5534</v>
      </c>
      <c r="S1673" s="20">
        <v>0</v>
      </c>
      <c r="T1673" s="21" t="s">
        <v>38</v>
      </c>
    </row>
    <row r="1674" spans="1:20" x14ac:dyDescent="0.35">
      <c r="A1674" s="13" t="s">
        <v>5535</v>
      </c>
      <c r="B1674" s="13"/>
      <c r="C1674" s="13"/>
      <c r="D1674" s="13" t="s">
        <v>5532</v>
      </c>
      <c r="E1674" s="13">
        <v>6</v>
      </c>
      <c r="F1674" s="14">
        <v>0.7</v>
      </c>
      <c r="G1674" s="13" t="s">
        <v>14873</v>
      </c>
      <c r="H1674" s="14">
        <v>30</v>
      </c>
      <c r="I1674" s="15" t="s">
        <v>32</v>
      </c>
      <c r="J1674" s="16">
        <v>40.5</v>
      </c>
      <c r="K1674" s="16">
        <v>6.75</v>
      </c>
      <c r="L1674" s="17" t="s">
        <v>399</v>
      </c>
      <c r="M1674" s="163" t="str">
        <f>IFERROR(GETPIVOTDATA("Tot. Bottles",'- Ordine Aggregato -'!$A$1,"sku anker",A1674),"")</f>
        <v/>
      </c>
      <c r="N1674" s="18" t="s">
        <v>42</v>
      </c>
      <c r="O1674" s="19" t="str">
        <f t="shared" si="25"/>
        <v>Order online</v>
      </c>
      <c r="P1674" s="97" t="s">
        <v>355</v>
      </c>
      <c r="Q1674" s="13" t="s">
        <v>5536</v>
      </c>
      <c r="R1674" t="s">
        <v>5537</v>
      </c>
      <c r="S1674" s="20">
        <v>0</v>
      </c>
      <c r="T1674" s="21" t="s">
        <v>38</v>
      </c>
    </row>
    <row r="1675" spans="1:20" x14ac:dyDescent="0.35">
      <c r="A1675" s="13" t="s">
        <v>5538</v>
      </c>
      <c r="B1675" s="13"/>
      <c r="C1675" s="13"/>
      <c r="D1675" s="13" t="s">
        <v>5539</v>
      </c>
      <c r="E1675" s="13">
        <v>6</v>
      </c>
      <c r="F1675" s="14">
        <v>0.7</v>
      </c>
      <c r="G1675" s="13" t="s">
        <v>14873</v>
      </c>
      <c r="H1675" s="14">
        <v>38</v>
      </c>
      <c r="I1675" s="15" t="s">
        <v>32</v>
      </c>
      <c r="J1675" s="16">
        <v>45</v>
      </c>
      <c r="K1675" s="16">
        <v>7.5</v>
      </c>
      <c r="L1675" s="17" t="s">
        <v>558</v>
      </c>
      <c r="M1675" s="163" t="str">
        <f>IFERROR(GETPIVOTDATA("Tot. Bottles",'- Ordine Aggregato -'!$A$1,"sku anker",A1675),"")</f>
        <v/>
      </c>
      <c r="N1675" s="18" t="s">
        <v>42</v>
      </c>
      <c r="O1675" s="19" t="str">
        <f t="shared" si="25"/>
        <v>Order online</v>
      </c>
      <c r="P1675" s="97" t="s">
        <v>105</v>
      </c>
      <c r="Q1675" s="13" t="s">
        <v>5540</v>
      </c>
      <c r="R1675" t="s">
        <v>5541</v>
      </c>
      <c r="S1675" s="20">
        <v>0</v>
      </c>
      <c r="T1675" s="21" t="s">
        <v>38</v>
      </c>
    </row>
    <row r="1676" spans="1:20" x14ac:dyDescent="0.35">
      <c r="A1676" s="13" t="s">
        <v>5542</v>
      </c>
      <c r="B1676" s="13"/>
      <c r="C1676" s="13"/>
      <c r="D1676" s="13" t="s">
        <v>5543</v>
      </c>
      <c r="E1676" s="13">
        <v>6</v>
      </c>
      <c r="F1676" s="14">
        <v>0.75</v>
      </c>
      <c r="G1676" s="13" t="s">
        <v>31</v>
      </c>
      <c r="H1676" s="14">
        <v>11.5</v>
      </c>
      <c r="I1676" s="15" t="s">
        <v>32</v>
      </c>
      <c r="J1676" s="16">
        <v>33</v>
      </c>
      <c r="K1676" s="16">
        <v>5.5</v>
      </c>
      <c r="L1676" s="17" t="s">
        <v>965</v>
      </c>
      <c r="M1676" s="163" t="str">
        <f>IFERROR(GETPIVOTDATA("Tot. Bottles",'- Ordine Aggregato -'!$A$1,"sku anker",A1676),"")</f>
        <v/>
      </c>
      <c r="N1676" s="18" t="s">
        <v>42</v>
      </c>
      <c r="O1676" s="19" t="str">
        <f t="shared" si="25"/>
        <v>Order online</v>
      </c>
      <c r="P1676" s="97" t="s">
        <v>355</v>
      </c>
      <c r="Q1676" s="13" t="s">
        <v>5544</v>
      </c>
      <c r="R1676" t="s">
        <v>5545</v>
      </c>
      <c r="S1676" s="20">
        <v>0</v>
      </c>
      <c r="T1676" s="21" t="s">
        <v>38</v>
      </c>
    </row>
    <row r="1677" spans="1:20" x14ac:dyDescent="0.35">
      <c r="A1677" s="13" t="s">
        <v>5546</v>
      </c>
      <c r="B1677" s="13"/>
      <c r="C1677" s="13"/>
      <c r="D1677" s="13" t="s">
        <v>5547</v>
      </c>
      <c r="E1677" s="13">
        <v>6</v>
      </c>
      <c r="F1677" s="14">
        <v>0.7</v>
      </c>
      <c r="G1677" s="13" t="s">
        <v>14874</v>
      </c>
      <c r="H1677" s="14">
        <v>45</v>
      </c>
      <c r="I1677" s="15" t="s">
        <v>32</v>
      </c>
      <c r="J1677" s="16">
        <v>117</v>
      </c>
      <c r="K1677" s="16">
        <v>19.5</v>
      </c>
      <c r="L1677" s="17" t="s">
        <v>368</v>
      </c>
      <c r="M1677" s="163" t="str">
        <f>IFERROR(GETPIVOTDATA("Tot. Bottles",'- Ordine Aggregato -'!$A$1,"sku anker",A1677),"")</f>
        <v/>
      </c>
      <c r="N1677" s="18" t="s">
        <v>42</v>
      </c>
      <c r="O1677" s="19" t="str">
        <f t="shared" ref="O1677:O1740" si="26">HYPERLINK("https://www.ankeramsterdamspirits.nl/en/products/"&amp;A1677,"Order online")</f>
        <v>Order online</v>
      </c>
      <c r="P1677" s="97" t="s">
        <v>146</v>
      </c>
      <c r="Q1677" s="13" t="s">
        <v>5548</v>
      </c>
      <c r="R1677" t="s">
        <v>5549</v>
      </c>
      <c r="S1677" s="20">
        <v>0</v>
      </c>
      <c r="T1677" s="21" t="s">
        <v>38</v>
      </c>
    </row>
    <row r="1678" spans="1:20" x14ac:dyDescent="0.35">
      <c r="A1678" s="13" t="s">
        <v>5550</v>
      </c>
      <c r="B1678" s="13"/>
      <c r="C1678" s="13"/>
      <c r="D1678" s="13" t="s">
        <v>5551</v>
      </c>
      <c r="E1678" s="13">
        <v>6</v>
      </c>
      <c r="F1678" s="14">
        <v>0.7</v>
      </c>
      <c r="G1678" s="13" t="s">
        <v>31</v>
      </c>
      <c r="H1678" s="14">
        <v>27</v>
      </c>
      <c r="I1678" s="15" t="s">
        <v>32</v>
      </c>
      <c r="J1678" s="16">
        <v>48.900000000000006</v>
      </c>
      <c r="K1678" s="16">
        <v>8.15</v>
      </c>
      <c r="L1678" s="17" t="s">
        <v>66</v>
      </c>
      <c r="M1678" s="163" t="str">
        <f>IFERROR(GETPIVOTDATA("Tot. Bottles",'- Ordine Aggregato -'!$A$1,"sku anker",A1678),"")</f>
        <v/>
      </c>
      <c r="N1678" s="18" t="s">
        <v>42</v>
      </c>
      <c r="O1678" s="19" t="str">
        <f t="shared" si="26"/>
        <v>Order online</v>
      </c>
      <c r="P1678" s="97" t="s">
        <v>35</v>
      </c>
      <c r="Q1678" s="13" t="s">
        <v>5552</v>
      </c>
      <c r="R1678" t="s">
        <v>5553</v>
      </c>
      <c r="S1678" s="20">
        <v>0</v>
      </c>
      <c r="T1678" s="21" t="s">
        <v>38</v>
      </c>
    </row>
    <row r="1679" spans="1:20" x14ac:dyDescent="0.35">
      <c r="A1679" s="13" t="s">
        <v>5554</v>
      </c>
      <c r="B1679" s="13"/>
      <c r="C1679" s="13"/>
      <c r="D1679" s="13" t="s">
        <v>5555</v>
      </c>
      <c r="E1679" s="13">
        <v>6</v>
      </c>
      <c r="F1679" s="14">
        <v>0.7</v>
      </c>
      <c r="G1679" s="13" t="s">
        <v>14874</v>
      </c>
      <c r="H1679" s="14">
        <v>40</v>
      </c>
      <c r="I1679" s="15" t="s">
        <v>32</v>
      </c>
      <c r="J1679" s="16">
        <v>87</v>
      </c>
      <c r="K1679" s="16">
        <v>14.5</v>
      </c>
      <c r="L1679" s="17" t="s">
        <v>368</v>
      </c>
      <c r="M1679" s="163" t="str">
        <f>IFERROR(GETPIVOTDATA("Tot. Bottles",'- Ordine Aggregato -'!$A$1,"sku anker",A1679),"")</f>
        <v/>
      </c>
      <c r="N1679" s="18" t="s">
        <v>42</v>
      </c>
      <c r="O1679" s="19" t="str">
        <f t="shared" si="26"/>
        <v>Order online</v>
      </c>
      <c r="P1679" s="97" t="s">
        <v>225</v>
      </c>
      <c r="Q1679" s="13" t="s">
        <v>5556</v>
      </c>
      <c r="R1679" t="s">
        <v>5557</v>
      </c>
      <c r="S1679" s="20">
        <v>0</v>
      </c>
      <c r="T1679" s="21" t="s">
        <v>38</v>
      </c>
    </row>
    <row r="1680" spans="1:20" x14ac:dyDescent="0.35">
      <c r="A1680" s="13" t="s">
        <v>5558</v>
      </c>
      <c r="B1680" s="13"/>
      <c r="C1680" s="13"/>
      <c r="D1680" s="13" t="s">
        <v>5559</v>
      </c>
      <c r="E1680" s="13">
        <v>6</v>
      </c>
      <c r="F1680" s="14">
        <v>0.7</v>
      </c>
      <c r="G1680" s="13" t="s">
        <v>46</v>
      </c>
      <c r="H1680" s="14">
        <v>44</v>
      </c>
      <c r="I1680" s="15" t="s">
        <v>32</v>
      </c>
      <c r="J1680" s="16">
        <v>91.5</v>
      </c>
      <c r="K1680" s="16">
        <v>15.25</v>
      </c>
      <c r="L1680" s="17" t="s">
        <v>368</v>
      </c>
      <c r="M1680" s="163" t="str">
        <f>IFERROR(GETPIVOTDATA("Tot. Bottles",'- Ordine Aggregato -'!$A$1,"sku anker",A1680),"")</f>
        <v/>
      </c>
      <c r="N1680" s="18" t="s">
        <v>42</v>
      </c>
      <c r="O1680" s="19" t="str">
        <f t="shared" si="26"/>
        <v>Order online</v>
      </c>
      <c r="P1680" s="97" t="s">
        <v>225</v>
      </c>
      <c r="Q1680" s="13" t="s">
        <v>5560</v>
      </c>
      <c r="R1680" t="s">
        <v>5561</v>
      </c>
      <c r="S1680" s="20">
        <v>0</v>
      </c>
      <c r="T1680" s="21" t="s">
        <v>38</v>
      </c>
    </row>
    <row r="1681" spans="1:20" x14ac:dyDescent="0.35">
      <c r="A1681" s="13" t="s">
        <v>5562</v>
      </c>
      <c r="B1681" s="13"/>
      <c r="C1681" s="13"/>
      <c r="D1681" s="13" t="s">
        <v>5563</v>
      </c>
      <c r="E1681" s="13">
        <v>6</v>
      </c>
      <c r="F1681" s="14">
        <v>0.7</v>
      </c>
      <c r="G1681" s="13" t="s">
        <v>14874</v>
      </c>
      <c r="H1681" s="14">
        <v>44</v>
      </c>
      <c r="I1681" s="15" t="s">
        <v>32</v>
      </c>
      <c r="J1681" s="16">
        <v>95.4</v>
      </c>
      <c r="K1681" s="16">
        <v>15.9</v>
      </c>
      <c r="L1681" s="17" t="s">
        <v>368</v>
      </c>
      <c r="M1681" s="163" t="str">
        <f>IFERROR(GETPIVOTDATA("Tot. Bottles",'- Ordine Aggregato -'!$A$1,"sku anker",A1681),"")</f>
        <v/>
      </c>
      <c r="N1681" s="18" t="s">
        <v>42</v>
      </c>
      <c r="O1681" s="19" t="str">
        <f t="shared" si="26"/>
        <v>Order online</v>
      </c>
      <c r="P1681" s="97" t="s">
        <v>225</v>
      </c>
      <c r="Q1681" s="13" t="s">
        <v>5564</v>
      </c>
      <c r="R1681" t="s">
        <v>5565</v>
      </c>
      <c r="S1681" s="20">
        <v>0</v>
      </c>
      <c r="T1681" s="21" t="s">
        <v>38</v>
      </c>
    </row>
    <row r="1682" spans="1:20" x14ac:dyDescent="0.35">
      <c r="A1682" s="13" t="s">
        <v>5566</v>
      </c>
      <c r="B1682" s="13"/>
      <c r="C1682" s="13"/>
      <c r="D1682" s="13" t="s">
        <v>5567</v>
      </c>
      <c r="E1682" s="13">
        <v>6</v>
      </c>
      <c r="F1682" s="14">
        <v>0.7</v>
      </c>
      <c r="G1682" s="13" t="s">
        <v>14874</v>
      </c>
      <c r="H1682" s="14">
        <v>44</v>
      </c>
      <c r="I1682" s="15" t="s">
        <v>32</v>
      </c>
      <c r="J1682" s="16">
        <v>107.39999999999999</v>
      </c>
      <c r="K1682" s="16">
        <v>17.899999999999999</v>
      </c>
      <c r="L1682" s="17" t="s">
        <v>368</v>
      </c>
      <c r="M1682" s="163" t="str">
        <f>IFERROR(GETPIVOTDATA("Tot. Bottles",'- Ordine Aggregato -'!$A$1,"sku anker",A1682),"")</f>
        <v/>
      </c>
      <c r="N1682" s="18" t="s">
        <v>42</v>
      </c>
      <c r="O1682" s="19" t="str">
        <f t="shared" si="26"/>
        <v>Order online</v>
      </c>
      <c r="P1682" s="97" t="s">
        <v>225</v>
      </c>
      <c r="Q1682" s="13" t="s">
        <v>5568</v>
      </c>
      <c r="R1682" t="s">
        <v>5569</v>
      </c>
      <c r="S1682" s="20">
        <v>0</v>
      </c>
      <c r="T1682" s="21" t="s">
        <v>38</v>
      </c>
    </row>
    <row r="1683" spans="1:20" x14ac:dyDescent="0.35">
      <c r="A1683" s="96" t="s">
        <v>5570</v>
      </c>
      <c r="D1683" s="13" t="s">
        <v>5571</v>
      </c>
      <c r="E1683" s="13">
        <v>6</v>
      </c>
      <c r="F1683" s="14">
        <v>0.7</v>
      </c>
      <c r="G1683" s="13" t="s">
        <v>46</v>
      </c>
      <c r="H1683" s="14">
        <v>44</v>
      </c>
      <c r="I1683" s="15" t="s">
        <v>32</v>
      </c>
      <c r="J1683" s="16">
        <v>76.800000000000011</v>
      </c>
      <c r="K1683" s="16">
        <v>12.8</v>
      </c>
      <c r="L1683" s="17" t="s">
        <v>368</v>
      </c>
      <c r="M1683" s="163" t="str">
        <f>IFERROR(GETPIVOTDATA("Tot. Bottles",'- Ordine Aggregato -'!$A$1,"sku anker",A1683),"")</f>
        <v/>
      </c>
      <c r="N1683" s="18" t="s">
        <v>34</v>
      </c>
      <c r="O1683" s="19" t="str">
        <f t="shared" si="26"/>
        <v>Order online</v>
      </c>
      <c r="P1683" s="97" t="s">
        <v>146</v>
      </c>
      <c r="Q1683" s="13" t="s">
        <v>5572</v>
      </c>
      <c r="R1683" t="s">
        <v>5573</v>
      </c>
      <c r="S1683" s="20">
        <v>0</v>
      </c>
      <c r="T1683" s="21" t="s">
        <v>38</v>
      </c>
    </row>
    <row r="1684" spans="1:20" x14ac:dyDescent="0.35">
      <c r="A1684" s="96" t="s">
        <v>5574</v>
      </c>
      <c r="D1684" s="13" t="s">
        <v>5575</v>
      </c>
      <c r="E1684" s="13">
        <v>6</v>
      </c>
      <c r="F1684" s="14">
        <v>0.7</v>
      </c>
      <c r="G1684" s="13" t="s">
        <v>14874</v>
      </c>
      <c r="H1684" s="14">
        <v>17.899999999999999</v>
      </c>
      <c r="I1684" s="15" t="s">
        <v>32</v>
      </c>
      <c r="J1684" s="16">
        <v>48.900000000000006</v>
      </c>
      <c r="K1684" s="16">
        <v>8.15</v>
      </c>
      <c r="L1684" s="17" t="s">
        <v>399</v>
      </c>
      <c r="M1684" s="163" t="str">
        <f>IFERROR(GETPIVOTDATA("Tot. Bottles",'- Ordine Aggregato -'!$A$1,"sku anker",A1684),"")</f>
        <v/>
      </c>
      <c r="N1684" s="18" t="s">
        <v>42</v>
      </c>
      <c r="O1684" s="19" t="str">
        <f t="shared" si="26"/>
        <v>Order online</v>
      </c>
      <c r="P1684" s="97" t="s">
        <v>225</v>
      </c>
      <c r="Q1684" s="13" t="s">
        <v>5576</v>
      </c>
      <c r="R1684" t="s">
        <v>5577</v>
      </c>
      <c r="S1684" s="20">
        <v>0</v>
      </c>
      <c r="T1684" s="21" t="s">
        <v>38</v>
      </c>
    </row>
    <row r="1685" spans="1:20" x14ac:dyDescent="0.35">
      <c r="A1685" s="96" t="s">
        <v>5578</v>
      </c>
      <c r="D1685" s="13" t="s">
        <v>5575</v>
      </c>
      <c r="E1685" s="13">
        <v>6</v>
      </c>
      <c r="F1685" s="14">
        <v>1</v>
      </c>
      <c r="G1685" s="13" t="s">
        <v>14874</v>
      </c>
      <c r="H1685" s="14">
        <v>17.899999999999999</v>
      </c>
      <c r="I1685" s="15" t="s">
        <v>32</v>
      </c>
      <c r="J1685" s="16">
        <v>54.599999999999994</v>
      </c>
      <c r="K1685" s="16">
        <v>9.1</v>
      </c>
      <c r="L1685" s="17" t="s">
        <v>399</v>
      </c>
      <c r="M1685" s="163" t="str">
        <f>IFERROR(GETPIVOTDATA("Tot. Bottles",'- Ordine Aggregato -'!$A$1,"sku anker",A1685),"")</f>
        <v/>
      </c>
      <c r="N1685" s="18" t="s">
        <v>34</v>
      </c>
      <c r="O1685" s="19" t="str">
        <f t="shared" si="26"/>
        <v>Order online</v>
      </c>
      <c r="P1685" s="97" t="s">
        <v>225</v>
      </c>
      <c r="Q1685" s="13" t="s">
        <v>5579</v>
      </c>
      <c r="R1685" t="s">
        <v>5580</v>
      </c>
      <c r="S1685" s="20">
        <v>0</v>
      </c>
      <c r="T1685" s="21" t="s">
        <v>38</v>
      </c>
    </row>
    <row r="1686" spans="1:20" x14ac:dyDescent="0.35">
      <c r="A1686" s="13" t="s">
        <v>5581</v>
      </c>
      <c r="B1686" s="13"/>
      <c r="C1686" s="13"/>
      <c r="D1686" s="13" t="s">
        <v>5582</v>
      </c>
      <c r="E1686" s="13">
        <v>6</v>
      </c>
      <c r="F1686" s="14">
        <v>0.7</v>
      </c>
      <c r="G1686" s="13" t="s">
        <v>46</v>
      </c>
      <c r="H1686" s="14">
        <v>23</v>
      </c>
      <c r="I1686" s="15" t="s">
        <v>32</v>
      </c>
      <c r="J1686" s="16">
        <v>19.5</v>
      </c>
      <c r="K1686" s="16">
        <v>3.25</v>
      </c>
      <c r="L1686" s="17" t="s">
        <v>399</v>
      </c>
      <c r="M1686" s="163" t="str">
        <f>IFERROR(GETPIVOTDATA("Tot. Bottles",'- Ordine Aggregato -'!$A$1,"sku anker",A1686),"")</f>
        <v/>
      </c>
      <c r="N1686" s="18" t="s">
        <v>67</v>
      </c>
      <c r="O1686" s="19" t="str">
        <f t="shared" si="26"/>
        <v>Order online</v>
      </c>
      <c r="P1686" s="97" t="s">
        <v>355</v>
      </c>
      <c r="Q1686" s="13" t="s">
        <v>5583</v>
      </c>
      <c r="R1686" t="s">
        <v>5584</v>
      </c>
      <c r="S1686" s="20">
        <v>3.25</v>
      </c>
      <c r="T1686" s="21" t="s">
        <v>38</v>
      </c>
    </row>
    <row r="1687" spans="1:20" x14ac:dyDescent="0.35">
      <c r="A1687" s="13" t="s">
        <v>5585</v>
      </c>
      <c r="B1687" s="13"/>
      <c r="C1687" s="13"/>
      <c r="D1687" s="13" t="s">
        <v>5586</v>
      </c>
      <c r="E1687" s="13">
        <v>6</v>
      </c>
      <c r="F1687" s="14">
        <v>0.7</v>
      </c>
      <c r="G1687" s="13" t="s">
        <v>31</v>
      </c>
      <c r="H1687" s="14">
        <v>37.5</v>
      </c>
      <c r="I1687" s="15" t="s">
        <v>32</v>
      </c>
      <c r="J1687" s="16">
        <v>26.700000000000003</v>
      </c>
      <c r="K1687" s="16">
        <v>4.45</v>
      </c>
      <c r="L1687" s="17" t="s">
        <v>368</v>
      </c>
      <c r="M1687" s="163" t="str">
        <f>IFERROR(GETPIVOTDATA("Tot. Bottles",'- Ordine Aggregato -'!$A$1,"sku anker",A1687),"")</f>
        <v/>
      </c>
      <c r="N1687" s="18" t="s">
        <v>67</v>
      </c>
      <c r="O1687" s="19" t="str">
        <f t="shared" si="26"/>
        <v>Order online</v>
      </c>
      <c r="P1687" s="97" t="s">
        <v>146</v>
      </c>
      <c r="Q1687" s="13" t="s">
        <v>5587</v>
      </c>
      <c r="R1687" t="s">
        <v>5588</v>
      </c>
      <c r="S1687" s="20">
        <v>4.45</v>
      </c>
      <c r="T1687" s="21" t="s">
        <v>38</v>
      </c>
    </row>
    <row r="1688" spans="1:20" x14ac:dyDescent="0.35">
      <c r="A1688" s="96" t="s">
        <v>5589</v>
      </c>
      <c r="B1688" s="96"/>
      <c r="C1688" s="96"/>
      <c r="D1688" s="13" t="s">
        <v>5590</v>
      </c>
      <c r="E1688" s="13">
        <v>6</v>
      </c>
      <c r="F1688" s="14">
        <v>0.7</v>
      </c>
      <c r="G1688" s="13" t="s">
        <v>46</v>
      </c>
      <c r="H1688" s="14">
        <v>42</v>
      </c>
      <c r="I1688" s="15" t="s">
        <v>32</v>
      </c>
      <c r="J1688" s="16">
        <v>81.900000000000006</v>
      </c>
      <c r="K1688" s="16">
        <v>13.65</v>
      </c>
      <c r="L1688" s="17" t="s">
        <v>368</v>
      </c>
      <c r="M1688" s="163" t="str">
        <f>IFERROR(GETPIVOTDATA("Tot. Bottles",'- Ordine Aggregato -'!$A$1,"sku anker",A1688),"")</f>
        <v/>
      </c>
      <c r="N1688" s="18" t="s">
        <v>67</v>
      </c>
      <c r="O1688" s="19" t="str">
        <f t="shared" si="26"/>
        <v>Order online</v>
      </c>
      <c r="P1688" s="97" t="s">
        <v>68</v>
      </c>
      <c r="Q1688" s="13" t="s">
        <v>5591</v>
      </c>
      <c r="R1688" t="s">
        <v>5592</v>
      </c>
      <c r="S1688" s="20">
        <v>13.65</v>
      </c>
      <c r="T1688" s="21" t="s">
        <v>38</v>
      </c>
    </row>
    <row r="1689" spans="1:20" x14ac:dyDescent="0.35">
      <c r="A1689" s="96" t="s">
        <v>5593</v>
      </c>
      <c r="D1689" s="13" t="s">
        <v>5594</v>
      </c>
      <c r="E1689" s="13">
        <v>6</v>
      </c>
      <c r="F1689" s="14">
        <v>0.7</v>
      </c>
      <c r="G1689" s="13" t="s">
        <v>46</v>
      </c>
      <c r="H1689" s="14">
        <v>38.5</v>
      </c>
      <c r="I1689" s="15" t="s">
        <v>32</v>
      </c>
      <c r="J1689" s="16">
        <v>83.699999999999989</v>
      </c>
      <c r="K1689" s="16">
        <v>13.95</v>
      </c>
      <c r="L1689" s="17" t="s">
        <v>368</v>
      </c>
      <c r="M1689" s="163" t="str">
        <f>IFERROR(GETPIVOTDATA("Tot. Bottles",'- Ordine Aggregato -'!$A$1,"sku anker",A1689),"")</f>
        <v/>
      </c>
      <c r="N1689" s="18" t="s">
        <v>67</v>
      </c>
      <c r="O1689" s="19" t="str">
        <f t="shared" si="26"/>
        <v>Order online</v>
      </c>
      <c r="P1689" s="97" t="s">
        <v>68</v>
      </c>
      <c r="Q1689" s="13" t="s">
        <v>5595</v>
      </c>
      <c r="R1689" t="s">
        <v>5596</v>
      </c>
      <c r="S1689" s="20">
        <v>13.95</v>
      </c>
      <c r="T1689" s="21" t="s">
        <v>38</v>
      </c>
    </row>
    <row r="1690" spans="1:20" x14ac:dyDescent="0.35">
      <c r="A1690" s="13" t="s">
        <v>5597</v>
      </c>
      <c r="B1690" s="13"/>
      <c r="C1690" s="13"/>
      <c r="D1690" s="13" t="s">
        <v>5598</v>
      </c>
      <c r="E1690" s="13">
        <v>6</v>
      </c>
      <c r="F1690" s="14">
        <v>0.7</v>
      </c>
      <c r="G1690" s="13" t="s">
        <v>46</v>
      </c>
      <c r="H1690" s="14">
        <v>40</v>
      </c>
      <c r="I1690" s="15" t="s">
        <v>32</v>
      </c>
      <c r="J1690" s="16">
        <v>37.5</v>
      </c>
      <c r="K1690" s="16">
        <v>6.25</v>
      </c>
      <c r="L1690" s="17" t="s">
        <v>368</v>
      </c>
      <c r="M1690" s="163" t="str">
        <f>IFERROR(GETPIVOTDATA("Tot. Bottles",'- Ordine Aggregato -'!$A$1,"sku anker",A1690),"")</f>
        <v/>
      </c>
      <c r="N1690" s="18" t="s">
        <v>67</v>
      </c>
      <c r="O1690" s="19" t="str">
        <f t="shared" si="26"/>
        <v>Order online</v>
      </c>
      <c r="P1690" s="97" t="s">
        <v>146</v>
      </c>
      <c r="Q1690" s="13" t="s">
        <v>5599</v>
      </c>
      <c r="R1690" t="s">
        <v>5600</v>
      </c>
      <c r="S1690" s="20">
        <v>6.25</v>
      </c>
      <c r="T1690" s="21" t="s">
        <v>38</v>
      </c>
    </row>
    <row r="1691" spans="1:20" x14ac:dyDescent="0.35">
      <c r="A1691" s="13" t="s">
        <v>5601</v>
      </c>
      <c r="B1691" s="13"/>
      <c r="C1691" s="13"/>
      <c r="D1691" s="13" t="s">
        <v>5602</v>
      </c>
      <c r="E1691" s="13">
        <v>6</v>
      </c>
      <c r="F1691" s="14">
        <v>0.7</v>
      </c>
      <c r="G1691" s="13" t="s">
        <v>46</v>
      </c>
      <c r="H1691" s="14">
        <v>40</v>
      </c>
      <c r="I1691" s="15" t="s">
        <v>32</v>
      </c>
      <c r="J1691" s="16">
        <v>39.900000000000006</v>
      </c>
      <c r="K1691" s="16">
        <v>6.65</v>
      </c>
      <c r="L1691" s="17" t="s">
        <v>368</v>
      </c>
      <c r="M1691" s="163" t="str">
        <f>IFERROR(GETPIVOTDATA("Tot. Bottles",'- Ordine Aggregato -'!$A$1,"sku anker",A1691),"")</f>
        <v/>
      </c>
      <c r="N1691" s="18" t="s">
        <v>67</v>
      </c>
      <c r="O1691" s="19" t="str">
        <f t="shared" si="26"/>
        <v>Order online</v>
      </c>
      <c r="P1691" s="97" t="s">
        <v>146</v>
      </c>
      <c r="Q1691" s="13" t="s">
        <v>5603</v>
      </c>
      <c r="R1691" t="s">
        <v>5604</v>
      </c>
      <c r="S1691" s="20">
        <v>6.65</v>
      </c>
      <c r="T1691" s="21" t="s">
        <v>38</v>
      </c>
    </row>
    <row r="1692" spans="1:20" x14ac:dyDescent="0.35">
      <c r="A1692" s="13" t="s">
        <v>5605</v>
      </c>
      <c r="B1692" s="13"/>
      <c r="C1692" s="13"/>
      <c r="D1692" s="13" t="s">
        <v>5606</v>
      </c>
      <c r="E1692" s="13">
        <v>6</v>
      </c>
      <c r="F1692" s="14">
        <v>0.7</v>
      </c>
      <c r="G1692" s="13" t="s">
        <v>46</v>
      </c>
      <c r="H1692" s="14">
        <v>40</v>
      </c>
      <c r="I1692" s="15" t="s">
        <v>32</v>
      </c>
      <c r="J1692" s="16">
        <v>34.5</v>
      </c>
      <c r="K1692" s="16">
        <v>5.75</v>
      </c>
      <c r="L1692" s="17" t="s">
        <v>368</v>
      </c>
      <c r="M1692" s="163" t="str">
        <f>IFERROR(GETPIVOTDATA("Tot. Bottles",'- Ordine Aggregato -'!$A$1,"sku anker",A1692),"")</f>
        <v/>
      </c>
      <c r="N1692" s="18" t="s">
        <v>67</v>
      </c>
      <c r="O1692" s="19" t="str">
        <f t="shared" si="26"/>
        <v>Order online</v>
      </c>
      <c r="P1692" s="97" t="s">
        <v>146</v>
      </c>
      <c r="Q1692" s="13" t="s">
        <v>5607</v>
      </c>
      <c r="R1692" t="s">
        <v>5608</v>
      </c>
      <c r="S1692" s="20">
        <v>5.75</v>
      </c>
      <c r="T1692" s="21" t="s">
        <v>38</v>
      </c>
    </row>
    <row r="1693" spans="1:20" x14ac:dyDescent="0.35">
      <c r="A1693" s="96" t="s">
        <v>5609</v>
      </c>
      <c r="D1693" s="13" t="s">
        <v>5610</v>
      </c>
      <c r="E1693" s="13">
        <v>6</v>
      </c>
      <c r="F1693" s="14">
        <v>0.7</v>
      </c>
      <c r="G1693" s="13" t="s">
        <v>46</v>
      </c>
      <c r="H1693" s="14">
        <v>47</v>
      </c>
      <c r="I1693" s="15" t="s">
        <v>32</v>
      </c>
      <c r="J1693" s="16">
        <v>41.7</v>
      </c>
      <c r="K1693" s="16">
        <v>6.95</v>
      </c>
      <c r="L1693" s="17" t="s">
        <v>368</v>
      </c>
      <c r="M1693" s="163" t="str">
        <f>IFERROR(GETPIVOTDATA("Tot. Bottles",'- Ordine Aggregato -'!$A$1,"sku anker",A1693),"")</f>
        <v/>
      </c>
      <c r="N1693" s="18" t="s">
        <v>67</v>
      </c>
      <c r="O1693" s="19" t="str">
        <f t="shared" si="26"/>
        <v>Order online</v>
      </c>
      <c r="P1693" s="97" t="s">
        <v>146</v>
      </c>
      <c r="Q1693" s="13" t="s">
        <v>5611</v>
      </c>
      <c r="R1693" t="s">
        <v>5612</v>
      </c>
      <c r="S1693" s="20">
        <v>6.95</v>
      </c>
      <c r="T1693" s="21" t="s">
        <v>38</v>
      </c>
    </row>
    <row r="1694" spans="1:20" x14ac:dyDescent="0.35">
      <c r="A1694" s="96" t="s">
        <v>5613</v>
      </c>
      <c r="B1694" s="96"/>
      <c r="C1694" s="96"/>
      <c r="D1694" s="13" t="s">
        <v>5614</v>
      </c>
      <c r="E1694" s="13">
        <v>6</v>
      </c>
      <c r="F1694" s="14">
        <v>0.7</v>
      </c>
      <c r="G1694" s="13" t="s">
        <v>46</v>
      </c>
      <c r="H1694" s="14">
        <v>40</v>
      </c>
      <c r="I1694" s="15" t="s">
        <v>32</v>
      </c>
      <c r="J1694" s="16">
        <v>39</v>
      </c>
      <c r="K1694" s="16">
        <v>6.5</v>
      </c>
      <c r="L1694" s="17" t="s">
        <v>368</v>
      </c>
      <c r="M1694" s="163" t="str">
        <f>IFERROR(GETPIVOTDATA("Tot. Bottles",'- Ordine Aggregato -'!$A$1,"sku anker",A1694),"")</f>
        <v/>
      </c>
      <c r="N1694" s="18" t="s">
        <v>34</v>
      </c>
      <c r="O1694" s="19" t="str">
        <f t="shared" si="26"/>
        <v>Order online</v>
      </c>
      <c r="P1694" s="97" t="s">
        <v>146</v>
      </c>
      <c r="Q1694" s="13" t="s">
        <v>5615</v>
      </c>
      <c r="R1694" t="s">
        <v>5616</v>
      </c>
      <c r="S1694" s="20">
        <v>0</v>
      </c>
      <c r="T1694" s="21" t="s">
        <v>38</v>
      </c>
    </row>
    <row r="1695" spans="1:20" x14ac:dyDescent="0.35">
      <c r="A1695" s="96" t="s">
        <v>5617</v>
      </c>
      <c r="D1695" s="13" t="s">
        <v>5618</v>
      </c>
      <c r="E1695" s="13">
        <v>6</v>
      </c>
      <c r="F1695" s="14">
        <v>0.7</v>
      </c>
      <c r="G1695" s="13" t="s">
        <v>14874</v>
      </c>
      <c r="H1695" s="14">
        <v>40</v>
      </c>
      <c r="I1695" s="15" t="s">
        <v>32</v>
      </c>
      <c r="J1695" s="16">
        <v>39</v>
      </c>
      <c r="K1695" s="16">
        <v>6.5</v>
      </c>
      <c r="L1695" s="17" t="s">
        <v>368</v>
      </c>
      <c r="M1695" s="163" t="str">
        <f>IFERROR(GETPIVOTDATA("Tot. Bottles",'- Ordine Aggregato -'!$A$1,"sku anker",A1695),"")</f>
        <v/>
      </c>
      <c r="N1695" s="18" t="s">
        <v>67</v>
      </c>
      <c r="O1695" s="19" t="str">
        <f t="shared" si="26"/>
        <v>Order online</v>
      </c>
      <c r="P1695" s="97" t="s">
        <v>146</v>
      </c>
      <c r="Q1695" s="13" t="s">
        <v>5619</v>
      </c>
      <c r="R1695" t="s">
        <v>5620</v>
      </c>
      <c r="S1695" s="20">
        <v>6.5</v>
      </c>
      <c r="T1695" s="21" t="s">
        <v>38</v>
      </c>
    </row>
    <row r="1696" spans="1:20" x14ac:dyDescent="0.35">
      <c r="A1696" s="96" t="s">
        <v>5621</v>
      </c>
      <c r="D1696" s="13" t="s">
        <v>5622</v>
      </c>
      <c r="E1696" s="13">
        <v>6</v>
      </c>
      <c r="F1696" s="14">
        <v>0.7</v>
      </c>
      <c r="G1696" s="13" t="s">
        <v>46</v>
      </c>
      <c r="H1696" s="14">
        <v>40</v>
      </c>
      <c r="I1696" s="15" t="s">
        <v>32</v>
      </c>
      <c r="J1696" s="16">
        <v>41.400000000000006</v>
      </c>
      <c r="K1696" s="16">
        <v>6.9</v>
      </c>
      <c r="L1696" s="17" t="s">
        <v>368</v>
      </c>
      <c r="M1696" s="163" t="str">
        <f>IFERROR(GETPIVOTDATA("Tot. Bottles",'- Ordine Aggregato -'!$A$1,"sku anker",A1696),"")</f>
        <v/>
      </c>
      <c r="N1696" s="18" t="s">
        <v>34</v>
      </c>
      <c r="O1696" s="19" t="str">
        <f t="shared" si="26"/>
        <v>Order online</v>
      </c>
      <c r="P1696" s="97" t="s">
        <v>146</v>
      </c>
      <c r="Q1696" s="13" t="s">
        <v>5623</v>
      </c>
      <c r="R1696" t="s">
        <v>5624</v>
      </c>
      <c r="S1696" s="20">
        <v>0</v>
      </c>
      <c r="T1696" s="21" t="s">
        <v>38</v>
      </c>
    </row>
    <row r="1697" spans="1:20" x14ac:dyDescent="0.35">
      <c r="A1697" s="13" t="s">
        <v>5625</v>
      </c>
      <c r="B1697" s="13"/>
      <c r="C1697" s="13"/>
      <c r="D1697" s="13" t="s">
        <v>5626</v>
      </c>
      <c r="E1697" s="13">
        <v>6</v>
      </c>
      <c r="F1697" s="14">
        <v>0.7</v>
      </c>
      <c r="G1697" s="13" t="s">
        <v>46</v>
      </c>
      <c r="H1697" s="14">
        <v>28</v>
      </c>
      <c r="I1697" s="15" t="s">
        <v>32</v>
      </c>
      <c r="J1697" s="16">
        <v>48.599999999999994</v>
      </c>
      <c r="K1697" s="16">
        <v>8.1</v>
      </c>
      <c r="L1697" s="17" t="s">
        <v>623</v>
      </c>
      <c r="M1697" s="163" t="str">
        <f>IFERROR(GETPIVOTDATA("Tot. Bottles",'- Ordine Aggregato -'!$A$1,"sku anker",A1697),"")</f>
        <v/>
      </c>
      <c r="N1697" s="18" t="s">
        <v>34</v>
      </c>
      <c r="O1697" s="19" t="str">
        <f t="shared" si="26"/>
        <v>Order online</v>
      </c>
      <c r="P1697" s="97" t="s">
        <v>146</v>
      </c>
      <c r="Q1697" s="13" t="s">
        <v>5627</v>
      </c>
      <c r="R1697" t="s">
        <v>5628</v>
      </c>
      <c r="S1697" s="20">
        <v>0</v>
      </c>
      <c r="T1697" s="21" t="s">
        <v>38</v>
      </c>
    </row>
    <row r="1698" spans="1:20" x14ac:dyDescent="0.35">
      <c r="A1698" s="96" t="s">
        <v>5629</v>
      </c>
      <c r="B1698" s="96"/>
      <c r="C1698" s="96"/>
      <c r="D1698" s="13" t="s">
        <v>5630</v>
      </c>
      <c r="E1698" s="13">
        <v>6</v>
      </c>
      <c r="F1698" s="14">
        <v>0.7</v>
      </c>
      <c r="G1698" s="13" t="s">
        <v>46</v>
      </c>
      <c r="H1698" s="14">
        <v>40</v>
      </c>
      <c r="I1698" s="15" t="s">
        <v>32</v>
      </c>
      <c r="J1698" s="16">
        <v>39</v>
      </c>
      <c r="K1698" s="16">
        <v>6.5</v>
      </c>
      <c r="L1698" s="17" t="s">
        <v>368</v>
      </c>
      <c r="M1698" s="163" t="str">
        <f>IFERROR(GETPIVOTDATA("Tot. Bottles",'- Ordine Aggregato -'!$A$1,"sku anker",A1698),"")</f>
        <v/>
      </c>
      <c r="N1698" s="18" t="s">
        <v>34</v>
      </c>
      <c r="O1698" s="19" t="str">
        <f t="shared" si="26"/>
        <v>Order online</v>
      </c>
      <c r="P1698" s="97" t="s">
        <v>146</v>
      </c>
      <c r="Q1698" s="13" t="s">
        <v>5631</v>
      </c>
      <c r="R1698" t="s">
        <v>5632</v>
      </c>
      <c r="S1698" s="20">
        <v>0</v>
      </c>
      <c r="T1698" s="21" t="s">
        <v>38</v>
      </c>
    </row>
    <row r="1699" spans="1:20" x14ac:dyDescent="0.35">
      <c r="A1699" s="13" t="s">
        <v>5633</v>
      </c>
      <c r="B1699" s="13"/>
      <c r="C1699" s="13"/>
      <c r="D1699" s="13" t="s">
        <v>5634</v>
      </c>
      <c r="E1699" s="13">
        <v>6</v>
      </c>
      <c r="F1699" s="14">
        <v>0.7</v>
      </c>
      <c r="G1699" s="13" t="s">
        <v>46</v>
      </c>
      <c r="H1699" s="14">
        <v>40</v>
      </c>
      <c r="I1699" s="15" t="s">
        <v>32</v>
      </c>
      <c r="J1699" s="16">
        <v>37.5</v>
      </c>
      <c r="K1699" s="16">
        <v>6.25</v>
      </c>
      <c r="L1699" s="17" t="s">
        <v>623</v>
      </c>
      <c r="M1699" s="163" t="str">
        <f>IFERROR(GETPIVOTDATA("Tot. Bottles",'- Ordine Aggregato -'!$A$1,"sku anker",A1699),"")</f>
        <v/>
      </c>
      <c r="N1699" s="18" t="s">
        <v>67</v>
      </c>
      <c r="O1699" s="19" t="str">
        <f t="shared" si="26"/>
        <v>Order online</v>
      </c>
      <c r="P1699" s="97" t="s">
        <v>385</v>
      </c>
      <c r="Q1699" s="13" t="s">
        <v>5635</v>
      </c>
      <c r="R1699" t="s">
        <v>5636</v>
      </c>
      <c r="S1699" s="20">
        <v>6.25</v>
      </c>
      <c r="T1699" s="21" t="s">
        <v>38</v>
      </c>
    </row>
    <row r="1700" spans="1:20" x14ac:dyDescent="0.35">
      <c r="A1700" s="96" t="s">
        <v>5637</v>
      </c>
      <c r="B1700" s="96"/>
      <c r="C1700" s="96"/>
      <c r="D1700" s="13" t="s">
        <v>5638</v>
      </c>
      <c r="E1700" s="13">
        <v>6</v>
      </c>
      <c r="F1700" s="14">
        <v>0.7</v>
      </c>
      <c r="G1700" s="13" t="s">
        <v>46</v>
      </c>
      <c r="H1700" s="14">
        <v>40</v>
      </c>
      <c r="I1700" s="15" t="s">
        <v>32</v>
      </c>
      <c r="J1700" s="16">
        <v>39.299999999999997</v>
      </c>
      <c r="K1700" s="16">
        <v>6.55</v>
      </c>
      <c r="L1700" s="17" t="s">
        <v>368</v>
      </c>
      <c r="M1700" s="163" t="str">
        <f>IFERROR(GETPIVOTDATA("Tot. Bottles",'- Ordine Aggregato -'!$A$1,"sku anker",A1700),"")</f>
        <v/>
      </c>
      <c r="N1700" s="18" t="s">
        <v>42</v>
      </c>
      <c r="O1700" s="19" t="str">
        <f t="shared" si="26"/>
        <v>Order online</v>
      </c>
      <c r="P1700" s="97" t="s">
        <v>146</v>
      </c>
      <c r="Q1700" s="13" t="s">
        <v>5639</v>
      </c>
      <c r="R1700" t="s">
        <v>5640</v>
      </c>
      <c r="S1700" s="20">
        <v>0</v>
      </c>
      <c r="T1700" s="21" t="s">
        <v>38</v>
      </c>
    </row>
    <row r="1701" spans="1:20" x14ac:dyDescent="0.35">
      <c r="A1701" s="13" t="s">
        <v>5641</v>
      </c>
      <c r="B1701" s="13"/>
      <c r="C1701" s="13"/>
      <c r="D1701" s="13" t="s">
        <v>5642</v>
      </c>
      <c r="E1701" s="13">
        <v>24</v>
      </c>
      <c r="F1701" s="14">
        <v>0.1</v>
      </c>
      <c r="G1701" s="13" t="s">
        <v>46</v>
      </c>
      <c r="H1701" s="14">
        <v>42.7</v>
      </c>
      <c r="I1701" s="15" t="s">
        <v>32</v>
      </c>
      <c r="J1701" s="16">
        <v>116.39999999999999</v>
      </c>
      <c r="K1701" s="16">
        <v>4.8499999999999996</v>
      </c>
      <c r="L1701" s="17" t="s">
        <v>368</v>
      </c>
      <c r="M1701" s="163" t="str">
        <f>IFERROR(GETPIVOTDATA("Tot. Bottles",'- Ordine Aggregato -'!$A$1,"sku anker",A1701),"")</f>
        <v/>
      </c>
      <c r="N1701" s="18" t="s">
        <v>34</v>
      </c>
      <c r="O1701" s="19" t="str">
        <f t="shared" si="26"/>
        <v>Order online</v>
      </c>
      <c r="P1701" s="97" t="s">
        <v>35</v>
      </c>
      <c r="Q1701" s="13" t="s">
        <v>5643</v>
      </c>
      <c r="R1701" t="s">
        <v>5644</v>
      </c>
      <c r="S1701" s="20">
        <v>0</v>
      </c>
      <c r="T1701" s="21" t="s">
        <v>38</v>
      </c>
    </row>
    <row r="1702" spans="1:20" x14ac:dyDescent="0.35">
      <c r="A1702" s="96" t="s">
        <v>5645</v>
      </c>
      <c r="B1702" s="96"/>
      <c r="C1702" s="96"/>
      <c r="D1702" s="13" t="s">
        <v>5642</v>
      </c>
      <c r="E1702" s="13">
        <v>6</v>
      </c>
      <c r="F1702" s="14">
        <v>0.7</v>
      </c>
      <c r="G1702" s="13" t="s">
        <v>14873</v>
      </c>
      <c r="H1702" s="14">
        <v>42.7</v>
      </c>
      <c r="I1702" s="15" t="s">
        <v>32</v>
      </c>
      <c r="J1702" s="16">
        <v>114</v>
      </c>
      <c r="K1702" s="16">
        <v>19</v>
      </c>
      <c r="L1702" s="17" t="s">
        <v>368</v>
      </c>
      <c r="M1702" s="163" t="str">
        <f>IFERROR(GETPIVOTDATA("Tot. Bottles",'- Ordine Aggregato -'!$A$1,"sku anker",A1702),"")</f>
        <v/>
      </c>
      <c r="N1702" s="18" t="s">
        <v>67</v>
      </c>
      <c r="O1702" s="19" t="str">
        <f t="shared" si="26"/>
        <v>Order online</v>
      </c>
      <c r="P1702" s="97" t="s">
        <v>35</v>
      </c>
      <c r="Q1702" s="13" t="s">
        <v>5646</v>
      </c>
      <c r="R1702" t="s">
        <v>5647</v>
      </c>
      <c r="S1702" s="20">
        <v>19</v>
      </c>
      <c r="T1702" s="21" t="s">
        <v>38</v>
      </c>
    </row>
    <row r="1703" spans="1:20" x14ac:dyDescent="0.35">
      <c r="A1703" s="96" t="s">
        <v>5648</v>
      </c>
      <c r="D1703" s="13" t="s">
        <v>5642</v>
      </c>
      <c r="E1703" s="13">
        <v>6</v>
      </c>
      <c r="F1703" s="14">
        <v>1</v>
      </c>
      <c r="G1703" s="13" t="s">
        <v>14874</v>
      </c>
      <c r="H1703" s="14">
        <v>42.7</v>
      </c>
      <c r="I1703" s="15" t="s">
        <v>32</v>
      </c>
      <c r="J1703" s="16">
        <v>141</v>
      </c>
      <c r="K1703" s="16">
        <v>23.5</v>
      </c>
      <c r="L1703" s="17" t="s">
        <v>368</v>
      </c>
      <c r="M1703" s="163" t="str">
        <f>IFERROR(GETPIVOTDATA("Tot. Bottles",'- Ordine Aggregato -'!$A$1,"sku anker",A1703),"")</f>
        <v/>
      </c>
      <c r="N1703" s="18" t="s">
        <v>42</v>
      </c>
      <c r="O1703" s="19" t="str">
        <f t="shared" si="26"/>
        <v>Order online</v>
      </c>
      <c r="P1703" s="97" t="s">
        <v>35</v>
      </c>
      <c r="Q1703" s="13" t="s">
        <v>5649</v>
      </c>
      <c r="R1703" t="s">
        <v>5650</v>
      </c>
      <c r="S1703" s="20">
        <v>0</v>
      </c>
      <c r="T1703" s="21" t="s">
        <v>38</v>
      </c>
    </row>
    <row r="1704" spans="1:20" x14ac:dyDescent="0.35">
      <c r="A1704" s="13" t="s">
        <v>5651</v>
      </c>
      <c r="B1704" s="13"/>
      <c r="C1704" s="13"/>
      <c r="D1704" s="13" t="s">
        <v>5652</v>
      </c>
      <c r="E1704" s="13">
        <v>3</v>
      </c>
      <c r="F1704" s="14">
        <v>1.75</v>
      </c>
      <c r="G1704" s="13" t="s">
        <v>46</v>
      </c>
      <c r="H1704" s="14">
        <v>42.7</v>
      </c>
      <c r="I1704" s="15" t="s">
        <v>32</v>
      </c>
      <c r="J1704" s="16">
        <v>141</v>
      </c>
      <c r="K1704" s="16">
        <v>47</v>
      </c>
      <c r="L1704" s="17" t="s">
        <v>368</v>
      </c>
      <c r="M1704" s="163" t="str">
        <f>IFERROR(GETPIVOTDATA("Tot. Bottles",'- Ordine Aggregato -'!$A$1,"sku anker",A1704),"")</f>
        <v/>
      </c>
      <c r="N1704" s="18" t="s">
        <v>42</v>
      </c>
      <c r="O1704" s="19" t="str">
        <f t="shared" si="26"/>
        <v>Order online</v>
      </c>
      <c r="P1704" s="97" t="s">
        <v>35</v>
      </c>
      <c r="Q1704" s="13" t="s">
        <v>5653</v>
      </c>
      <c r="R1704" t="s">
        <v>5654</v>
      </c>
      <c r="S1704" s="20">
        <v>0</v>
      </c>
      <c r="T1704" s="21" t="s">
        <v>38</v>
      </c>
    </row>
    <row r="1705" spans="1:20" x14ac:dyDescent="0.35">
      <c r="A1705" s="13" t="s">
        <v>5655</v>
      </c>
      <c r="B1705" s="13"/>
      <c r="C1705" s="13"/>
      <c r="D1705" s="13" t="s">
        <v>5656</v>
      </c>
      <c r="E1705" s="13">
        <v>6</v>
      </c>
      <c r="F1705" s="14">
        <v>0.7</v>
      </c>
      <c r="G1705" s="13" t="s">
        <v>46</v>
      </c>
      <c r="H1705" s="14">
        <v>42.7</v>
      </c>
      <c r="I1705" s="15" t="s">
        <v>32</v>
      </c>
      <c r="J1705" s="16">
        <v>179.39999999999998</v>
      </c>
      <c r="K1705" s="16">
        <v>29.9</v>
      </c>
      <c r="L1705" s="17" t="s">
        <v>368</v>
      </c>
      <c r="M1705" s="163" t="str">
        <f>IFERROR(GETPIVOTDATA("Tot. Bottles",'- Ordine Aggregato -'!$A$1,"sku anker",A1705),"")</f>
        <v/>
      </c>
      <c r="N1705" s="18" t="s">
        <v>34</v>
      </c>
      <c r="O1705" s="19" t="str">
        <f t="shared" si="26"/>
        <v>Order online</v>
      </c>
      <c r="P1705" s="97" t="s">
        <v>35</v>
      </c>
      <c r="Q1705" s="13" t="s">
        <v>5657</v>
      </c>
      <c r="R1705" t="s">
        <v>5658</v>
      </c>
      <c r="S1705" s="20">
        <v>0</v>
      </c>
      <c r="T1705" s="21" t="s">
        <v>38</v>
      </c>
    </row>
    <row r="1706" spans="1:20" x14ac:dyDescent="0.35">
      <c r="A1706" s="96" t="s">
        <v>5659</v>
      </c>
      <c r="B1706" s="96"/>
      <c r="C1706" s="96"/>
      <c r="D1706" s="13" t="s">
        <v>5656</v>
      </c>
      <c r="E1706" s="13">
        <v>6</v>
      </c>
      <c r="F1706" s="14">
        <v>1</v>
      </c>
      <c r="G1706" s="13" t="s">
        <v>46</v>
      </c>
      <c r="H1706" s="14">
        <v>42.7</v>
      </c>
      <c r="I1706" s="15" t="s">
        <v>32</v>
      </c>
      <c r="J1706" s="16">
        <v>177</v>
      </c>
      <c r="K1706" s="16">
        <v>29.5</v>
      </c>
      <c r="L1706" s="17" t="s">
        <v>368</v>
      </c>
      <c r="M1706" s="163" t="str">
        <f>IFERROR(GETPIVOTDATA("Tot. Bottles",'- Ordine Aggregato -'!$A$1,"sku anker",A1706),"")</f>
        <v/>
      </c>
      <c r="N1706" s="18" t="s">
        <v>42</v>
      </c>
      <c r="O1706" s="19" t="str">
        <f t="shared" si="26"/>
        <v>Order online</v>
      </c>
      <c r="P1706" s="97" t="s">
        <v>35</v>
      </c>
      <c r="Q1706" s="13" t="s">
        <v>5660</v>
      </c>
      <c r="R1706" t="s">
        <v>5661</v>
      </c>
      <c r="S1706" s="20">
        <v>0</v>
      </c>
      <c r="T1706" s="21" t="s">
        <v>38</v>
      </c>
    </row>
    <row r="1707" spans="1:20" x14ac:dyDescent="0.35">
      <c r="A1707" s="96" t="s">
        <v>14579</v>
      </c>
      <c r="D1707" s="13" t="s">
        <v>14580</v>
      </c>
      <c r="E1707" s="13">
        <v>6</v>
      </c>
      <c r="F1707" s="14">
        <v>0.5</v>
      </c>
      <c r="G1707" s="13" t="s">
        <v>46</v>
      </c>
      <c r="H1707" s="14">
        <v>43</v>
      </c>
      <c r="I1707" s="15" t="s">
        <v>32</v>
      </c>
      <c r="J1707" s="16">
        <v>115.5</v>
      </c>
      <c r="K1707" s="16">
        <v>19.25</v>
      </c>
      <c r="L1707" s="17" t="s">
        <v>368</v>
      </c>
      <c r="M1707" s="163" t="str">
        <f>IFERROR(GETPIVOTDATA("Tot. Bottles",'- Ordine Aggregato -'!$A$1,"sku anker",A1707),"")</f>
        <v/>
      </c>
      <c r="N1707" s="18" t="s">
        <v>42</v>
      </c>
      <c r="O1707" s="19" t="str">
        <f t="shared" si="26"/>
        <v>Order online</v>
      </c>
      <c r="P1707" s="97" t="s">
        <v>220</v>
      </c>
      <c r="Q1707" s="13" t="s">
        <v>15346</v>
      </c>
      <c r="R1707" t="s">
        <v>15347</v>
      </c>
      <c r="S1707" s="20">
        <v>0</v>
      </c>
      <c r="T1707" s="21" t="s">
        <v>38</v>
      </c>
    </row>
    <row r="1708" spans="1:20" x14ac:dyDescent="0.35">
      <c r="A1708" s="13" t="s">
        <v>14692</v>
      </c>
      <c r="B1708" s="13"/>
      <c r="C1708" s="13"/>
      <c r="D1708" s="13" t="s">
        <v>14693</v>
      </c>
      <c r="E1708" s="13">
        <v>6</v>
      </c>
      <c r="F1708" s="14">
        <v>0.7</v>
      </c>
      <c r="G1708" s="13" t="s">
        <v>46</v>
      </c>
      <c r="H1708" s="14">
        <v>43.5</v>
      </c>
      <c r="I1708" s="15" t="s">
        <v>32</v>
      </c>
      <c r="J1708" s="16">
        <v>88.5</v>
      </c>
      <c r="K1708" s="16">
        <v>14.75</v>
      </c>
      <c r="L1708" s="17" t="s">
        <v>368</v>
      </c>
      <c r="M1708" s="163" t="str">
        <f>IFERROR(GETPIVOTDATA("Tot. Bottles",'- Ordine Aggregato -'!$A$1,"sku anker",A1708),"")</f>
        <v/>
      </c>
      <c r="N1708" s="18" t="s">
        <v>42</v>
      </c>
      <c r="O1708" s="19" t="str">
        <f t="shared" si="26"/>
        <v>Order online</v>
      </c>
      <c r="P1708" s="97" t="s">
        <v>355</v>
      </c>
      <c r="Q1708" s="13" t="s">
        <v>15348</v>
      </c>
      <c r="R1708" t="s">
        <v>5668</v>
      </c>
      <c r="S1708" s="20">
        <v>0</v>
      </c>
      <c r="T1708" s="21" t="s">
        <v>38</v>
      </c>
    </row>
    <row r="1709" spans="1:20" x14ac:dyDescent="0.35">
      <c r="A1709" s="96" t="s">
        <v>5666</v>
      </c>
      <c r="B1709" s="96"/>
      <c r="C1709" s="96"/>
      <c r="D1709" s="13" t="s">
        <v>5663</v>
      </c>
      <c r="E1709" s="13">
        <v>6</v>
      </c>
      <c r="F1709" s="14">
        <v>0.7</v>
      </c>
      <c r="G1709" s="13" t="s">
        <v>14874</v>
      </c>
      <c r="H1709" s="14">
        <v>43.5</v>
      </c>
      <c r="I1709" s="15" t="s">
        <v>32</v>
      </c>
      <c r="J1709" s="16">
        <v>99</v>
      </c>
      <c r="K1709" s="16">
        <v>16.5</v>
      </c>
      <c r="L1709" s="17" t="s">
        <v>368</v>
      </c>
      <c r="M1709" s="163" t="str">
        <f>IFERROR(GETPIVOTDATA("Tot. Bottles",'- Ordine Aggregato -'!$A$1,"sku anker",A1709),"")</f>
        <v/>
      </c>
      <c r="N1709" s="18" t="s">
        <v>42</v>
      </c>
      <c r="O1709" s="19" t="str">
        <f t="shared" si="26"/>
        <v>Order online</v>
      </c>
      <c r="P1709" s="97" t="s">
        <v>355</v>
      </c>
      <c r="Q1709" s="13" t="s">
        <v>5667</v>
      </c>
      <c r="R1709" t="s">
        <v>5668</v>
      </c>
      <c r="S1709" s="20">
        <v>0</v>
      </c>
      <c r="T1709" s="21" t="s">
        <v>38</v>
      </c>
    </row>
    <row r="1710" spans="1:20" x14ac:dyDescent="0.35">
      <c r="A1710" s="13" t="s">
        <v>5662</v>
      </c>
      <c r="B1710" s="13"/>
      <c r="C1710" s="13"/>
      <c r="D1710" s="13" t="s">
        <v>5663</v>
      </c>
      <c r="E1710" s="13">
        <v>6</v>
      </c>
      <c r="F1710" s="14">
        <v>0.7</v>
      </c>
      <c r="G1710" s="13" t="s">
        <v>46</v>
      </c>
      <c r="H1710" s="14">
        <v>43.5</v>
      </c>
      <c r="I1710" s="15" t="s">
        <v>32</v>
      </c>
      <c r="J1710" s="16">
        <v>89.1</v>
      </c>
      <c r="K1710" s="16">
        <v>14.85</v>
      </c>
      <c r="L1710" s="17" t="s">
        <v>368</v>
      </c>
      <c r="M1710" s="163" t="str">
        <f>IFERROR(GETPIVOTDATA("Tot. Bottles",'- Ordine Aggregato -'!$A$1,"sku anker",A1710),"")</f>
        <v/>
      </c>
      <c r="N1710" s="18" t="s">
        <v>34</v>
      </c>
      <c r="O1710" s="19" t="str">
        <f t="shared" si="26"/>
        <v>Order online</v>
      </c>
      <c r="P1710" s="97" t="s">
        <v>355</v>
      </c>
      <c r="Q1710" s="13" t="s">
        <v>5664</v>
      </c>
      <c r="R1710" t="s">
        <v>5665</v>
      </c>
      <c r="S1710" s="20">
        <v>0</v>
      </c>
      <c r="T1710" s="21" t="s">
        <v>38</v>
      </c>
    </row>
    <row r="1711" spans="1:20" x14ac:dyDescent="0.35">
      <c r="A1711" s="13" t="s">
        <v>5669</v>
      </c>
      <c r="B1711" s="13"/>
      <c r="C1711" s="13"/>
      <c r="D1711" s="13" t="s">
        <v>5670</v>
      </c>
      <c r="E1711" s="13">
        <v>120</v>
      </c>
      <c r="F1711" s="14">
        <v>0.05</v>
      </c>
      <c r="G1711" s="13" t="s">
        <v>14874</v>
      </c>
      <c r="H1711" s="14">
        <v>43</v>
      </c>
      <c r="I1711" s="15" t="s">
        <v>32</v>
      </c>
      <c r="J1711" s="16">
        <v>198</v>
      </c>
      <c r="K1711" s="16">
        <v>1.65</v>
      </c>
      <c r="L1711" s="17" t="s">
        <v>368</v>
      </c>
      <c r="M1711" s="163" t="str">
        <f>IFERROR(GETPIVOTDATA("Tot. Bottles",'- Ordine Aggregato -'!$A$1,"sku anker",A1711),"")</f>
        <v/>
      </c>
      <c r="N1711" s="18" t="s">
        <v>42</v>
      </c>
      <c r="O1711" s="19" t="str">
        <f t="shared" si="26"/>
        <v>Order online</v>
      </c>
      <c r="P1711" s="97" t="s">
        <v>355</v>
      </c>
      <c r="Q1711" s="13" t="s">
        <v>5671</v>
      </c>
      <c r="R1711" t="s">
        <v>5672</v>
      </c>
      <c r="S1711" s="20">
        <v>0</v>
      </c>
      <c r="T1711" s="21" t="s">
        <v>38</v>
      </c>
    </row>
    <row r="1712" spans="1:20" x14ac:dyDescent="0.35">
      <c r="A1712" s="96" t="s">
        <v>5673</v>
      </c>
      <c r="D1712" s="13" t="s">
        <v>5670</v>
      </c>
      <c r="E1712" s="13">
        <v>6</v>
      </c>
      <c r="F1712" s="14">
        <v>0.7</v>
      </c>
      <c r="G1712" s="13" t="s">
        <v>14874</v>
      </c>
      <c r="H1712" s="14">
        <v>43</v>
      </c>
      <c r="I1712" s="15" t="s">
        <v>32</v>
      </c>
      <c r="J1712" s="16">
        <v>68.400000000000006</v>
      </c>
      <c r="K1712" s="16">
        <v>11.4</v>
      </c>
      <c r="L1712" s="17" t="s">
        <v>368</v>
      </c>
      <c r="M1712" s="163" t="str">
        <f>IFERROR(GETPIVOTDATA("Tot. Bottles",'- Ordine Aggregato -'!$A$1,"sku anker",A1712),"")</f>
        <v/>
      </c>
      <c r="N1712" s="18" t="s">
        <v>42</v>
      </c>
      <c r="O1712" s="19" t="str">
        <f t="shared" si="26"/>
        <v>Order online</v>
      </c>
      <c r="P1712" s="97" t="s">
        <v>355</v>
      </c>
      <c r="Q1712" s="13" t="s">
        <v>5674</v>
      </c>
      <c r="R1712" t="s">
        <v>5675</v>
      </c>
      <c r="S1712" s="20">
        <v>0</v>
      </c>
      <c r="T1712" s="21" t="s">
        <v>38</v>
      </c>
    </row>
    <row r="1713" spans="1:20" x14ac:dyDescent="0.35">
      <c r="A1713" s="96" t="s">
        <v>5676</v>
      </c>
      <c r="D1713" s="13" t="s">
        <v>5677</v>
      </c>
      <c r="E1713" s="13">
        <v>120</v>
      </c>
      <c r="F1713" s="14">
        <v>0.05</v>
      </c>
      <c r="G1713" s="13" t="s">
        <v>14874</v>
      </c>
      <c r="H1713" s="14">
        <v>43</v>
      </c>
      <c r="I1713" s="15" t="s">
        <v>32</v>
      </c>
      <c r="J1713" s="16">
        <v>198</v>
      </c>
      <c r="K1713" s="16">
        <v>1.65</v>
      </c>
      <c r="L1713" s="17" t="s">
        <v>368</v>
      </c>
      <c r="M1713" s="163" t="str">
        <f>IFERROR(GETPIVOTDATA("Tot. Bottles",'- Ordine Aggregato -'!$A$1,"sku anker",A1713),"")</f>
        <v/>
      </c>
      <c r="N1713" s="18" t="s">
        <v>42</v>
      </c>
      <c r="O1713" s="19" t="str">
        <f t="shared" si="26"/>
        <v>Order online</v>
      </c>
      <c r="P1713" s="97" t="s">
        <v>355</v>
      </c>
      <c r="Q1713" s="13" t="s">
        <v>5678</v>
      </c>
      <c r="R1713" t="s">
        <v>5679</v>
      </c>
      <c r="S1713" s="20">
        <v>0</v>
      </c>
      <c r="T1713" s="21" t="s">
        <v>38</v>
      </c>
    </row>
    <row r="1714" spans="1:20" x14ac:dyDescent="0.35">
      <c r="A1714" s="13" t="s">
        <v>5680</v>
      </c>
      <c r="B1714" s="13"/>
      <c r="C1714" s="13"/>
      <c r="D1714" s="13" t="s">
        <v>5681</v>
      </c>
      <c r="E1714" s="13">
        <v>6</v>
      </c>
      <c r="F1714" s="14">
        <v>0.7</v>
      </c>
      <c r="G1714" s="13" t="s">
        <v>14874</v>
      </c>
      <c r="H1714" s="14">
        <v>43</v>
      </c>
      <c r="I1714" s="15" t="s">
        <v>32</v>
      </c>
      <c r="J1714" s="16">
        <v>68.400000000000006</v>
      </c>
      <c r="K1714" s="16">
        <v>11.4</v>
      </c>
      <c r="L1714" s="17" t="s">
        <v>368</v>
      </c>
      <c r="M1714" s="163" t="str">
        <f>IFERROR(GETPIVOTDATA("Tot. Bottles",'- Ordine Aggregato -'!$A$1,"sku anker",A1714),"")</f>
        <v/>
      </c>
      <c r="N1714" s="18" t="s">
        <v>42</v>
      </c>
      <c r="O1714" s="19" t="str">
        <f t="shared" si="26"/>
        <v>Order online</v>
      </c>
      <c r="P1714" s="97" t="s">
        <v>355</v>
      </c>
      <c r="Q1714" s="13" t="s">
        <v>5682</v>
      </c>
      <c r="R1714" t="s">
        <v>5683</v>
      </c>
      <c r="S1714" s="20">
        <v>0</v>
      </c>
      <c r="T1714" s="21" t="s">
        <v>38</v>
      </c>
    </row>
    <row r="1715" spans="1:20" x14ac:dyDescent="0.35">
      <c r="A1715" s="96" t="s">
        <v>5684</v>
      </c>
      <c r="B1715" s="96"/>
      <c r="C1715" s="96"/>
      <c r="D1715" s="13" t="s">
        <v>5685</v>
      </c>
      <c r="E1715" s="13">
        <v>6</v>
      </c>
      <c r="F1715" s="14">
        <v>0.7</v>
      </c>
      <c r="G1715" s="13" t="s">
        <v>14874</v>
      </c>
      <c r="H1715" s="14">
        <v>43</v>
      </c>
      <c r="I1715" s="15" t="s">
        <v>32</v>
      </c>
      <c r="J1715" s="16">
        <v>68.400000000000006</v>
      </c>
      <c r="K1715" s="16">
        <v>11.4</v>
      </c>
      <c r="L1715" s="17" t="s">
        <v>368</v>
      </c>
      <c r="M1715" s="163" t="str">
        <f>IFERROR(GETPIVOTDATA("Tot. Bottles",'- Ordine Aggregato -'!$A$1,"sku anker",A1715),"")</f>
        <v/>
      </c>
      <c r="N1715" s="18" t="s">
        <v>42</v>
      </c>
      <c r="O1715" s="19" t="str">
        <f t="shared" si="26"/>
        <v>Order online</v>
      </c>
      <c r="P1715" s="97" t="s">
        <v>355</v>
      </c>
      <c r="Q1715" s="13" t="s">
        <v>5686</v>
      </c>
      <c r="R1715" t="s">
        <v>5687</v>
      </c>
      <c r="S1715" s="20">
        <v>0</v>
      </c>
      <c r="T1715" s="21" t="s">
        <v>38</v>
      </c>
    </row>
    <row r="1716" spans="1:20" x14ac:dyDescent="0.35">
      <c r="A1716" s="13" t="s">
        <v>5688</v>
      </c>
      <c r="B1716" s="13"/>
      <c r="C1716" s="13"/>
      <c r="D1716" s="13" t="s">
        <v>5689</v>
      </c>
      <c r="E1716" s="13">
        <v>120</v>
      </c>
      <c r="F1716" s="14">
        <v>0.05</v>
      </c>
      <c r="G1716" s="13" t="s">
        <v>14874</v>
      </c>
      <c r="H1716" s="14">
        <v>43</v>
      </c>
      <c r="I1716" s="15" t="s">
        <v>32</v>
      </c>
      <c r="J1716" s="16">
        <v>198</v>
      </c>
      <c r="K1716" s="16">
        <v>1.65</v>
      </c>
      <c r="L1716" s="17" t="s">
        <v>368</v>
      </c>
      <c r="M1716" s="163" t="str">
        <f>IFERROR(GETPIVOTDATA("Tot. Bottles",'- Ordine Aggregato -'!$A$1,"sku anker",A1716),"")</f>
        <v/>
      </c>
      <c r="N1716" s="18" t="s">
        <v>42</v>
      </c>
      <c r="O1716" s="19" t="str">
        <f t="shared" si="26"/>
        <v>Order online</v>
      </c>
      <c r="P1716" s="97" t="s">
        <v>355</v>
      </c>
      <c r="Q1716" s="13" t="s">
        <v>5690</v>
      </c>
      <c r="R1716" t="s">
        <v>5691</v>
      </c>
      <c r="S1716" s="20">
        <v>0</v>
      </c>
      <c r="T1716" s="21" t="s">
        <v>38</v>
      </c>
    </row>
    <row r="1717" spans="1:20" x14ac:dyDescent="0.35">
      <c r="A1717" s="96" t="s">
        <v>5692</v>
      </c>
      <c r="B1717" s="96"/>
      <c r="C1717" s="96"/>
      <c r="D1717" s="13" t="s">
        <v>5693</v>
      </c>
      <c r="E1717" s="13">
        <v>120</v>
      </c>
      <c r="F1717" s="14">
        <v>0.05</v>
      </c>
      <c r="G1717" s="13" t="s">
        <v>14874</v>
      </c>
      <c r="H1717" s="14">
        <v>43</v>
      </c>
      <c r="I1717" s="15" t="s">
        <v>32</v>
      </c>
      <c r="J1717" s="16">
        <v>198</v>
      </c>
      <c r="K1717" s="16">
        <v>1.65</v>
      </c>
      <c r="L1717" s="17" t="s">
        <v>368</v>
      </c>
      <c r="M1717" s="163" t="str">
        <f>IFERROR(GETPIVOTDATA("Tot. Bottles",'- Ordine Aggregato -'!$A$1,"sku anker",A1717),"")</f>
        <v/>
      </c>
      <c r="N1717" s="18" t="s">
        <v>42</v>
      </c>
      <c r="O1717" s="19" t="str">
        <f t="shared" si="26"/>
        <v>Order online</v>
      </c>
      <c r="P1717" s="97" t="s">
        <v>355</v>
      </c>
      <c r="Q1717" s="13" t="s">
        <v>5694</v>
      </c>
      <c r="R1717" t="s">
        <v>5695</v>
      </c>
      <c r="S1717" s="20">
        <v>0</v>
      </c>
      <c r="T1717" s="21" t="s">
        <v>38</v>
      </c>
    </row>
    <row r="1718" spans="1:20" x14ac:dyDescent="0.35">
      <c r="A1718" s="96" t="s">
        <v>5696</v>
      </c>
      <c r="D1718" s="13" t="s">
        <v>5693</v>
      </c>
      <c r="E1718" s="13">
        <v>6</v>
      </c>
      <c r="F1718" s="14">
        <v>0.7</v>
      </c>
      <c r="G1718" s="13" t="s">
        <v>14874</v>
      </c>
      <c r="H1718" s="14">
        <v>43</v>
      </c>
      <c r="I1718" s="15" t="s">
        <v>32</v>
      </c>
      <c r="J1718" s="16">
        <v>68.400000000000006</v>
      </c>
      <c r="K1718" s="16">
        <v>11.4</v>
      </c>
      <c r="L1718" s="17" t="s">
        <v>368</v>
      </c>
      <c r="M1718" s="163" t="str">
        <f>IFERROR(GETPIVOTDATA("Tot. Bottles",'- Ordine Aggregato -'!$A$1,"sku anker",A1718),"")</f>
        <v/>
      </c>
      <c r="N1718" s="18" t="s">
        <v>42</v>
      </c>
      <c r="O1718" s="19" t="str">
        <f t="shared" si="26"/>
        <v>Order online</v>
      </c>
      <c r="P1718" s="97" t="s">
        <v>355</v>
      </c>
      <c r="Q1718" s="13" t="s">
        <v>5697</v>
      </c>
      <c r="R1718" t="s">
        <v>5698</v>
      </c>
      <c r="S1718" s="20">
        <v>0</v>
      </c>
      <c r="T1718" s="21" t="s">
        <v>38</v>
      </c>
    </row>
    <row r="1719" spans="1:20" x14ac:dyDescent="0.35">
      <c r="A1719" s="13" t="s">
        <v>5699</v>
      </c>
      <c r="B1719" s="13"/>
      <c r="C1719" s="13"/>
      <c r="D1719" s="13" t="s">
        <v>5700</v>
      </c>
      <c r="E1719" s="13">
        <v>6</v>
      </c>
      <c r="F1719" s="14">
        <v>0.7</v>
      </c>
      <c r="G1719" s="13" t="s">
        <v>14873</v>
      </c>
      <c r="H1719" s="14">
        <v>30</v>
      </c>
      <c r="I1719" s="15" t="s">
        <v>32</v>
      </c>
      <c r="J1719" s="16">
        <v>28.200000000000003</v>
      </c>
      <c r="K1719" s="16">
        <v>4.7</v>
      </c>
      <c r="L1719" s="17" t="s">
        <v>589</v>
      </c>
      <c r="M1719" s="163" t="str">
        <f>IFERROR(GETPIVOTDATA("Tot. Bottles",'- Ordine Aggregato -'!$A$1,"sku anker",A1719),"")</f>
        <v/>
      </c>
      <c r="N1719" s="18" t="s">
        <v>42</v>
      </c>
      <c r="O1719" s="19" t="str">
        <f t="shared" si="26"/>
        <v>Order online</v>
      </c>
      <c r="P1719" s="97" t="s">
        <v>355</v>
      </c>
      <c r="Q1719" s="13" t="s">
        <v>5701</v>
      </c>
      <c r="R1719" t="s">
        <v>5702</v>
      </c>
      <c r="S1719" s="20">
        <v>0</v>
      </c>
      <c r="T1719" s="21" t="s">
        <v>38</v>
      </c>
    </row>
    <row r="1720" spans="1:20" x14ac:dyDescent="0.35">
      <c r="A1720" s="96" t="s">
        <v>5703</v>
      </c>
      <c r="B1720" s="96"/>
      <c r="C1720" s="96"/>
      <c r="D1720" s="13" t="s">
        <v>5704</v>
      </c>
      <c r="E1720" s="13">
        <v>6</v>
      </c>
      <c r="F1720" s="14">
        <v>0.75</v>
      </c>
      <c r="G1720" s="13" t="s">
        <v>46</v>
      </c>
      <c r="H1720" s="14">
        <v>11.5</v>
      </c>
      <c r="I1720" s="15" t="s">
        <v>32</v>
      </c>
      <c r="J1720" s="16">
        <v>29.700000000000003</v>
      </c>
      <c r="K1720" s="16">
        <v>4.95</v>
      </c>
      <c r="L1720" s="17" t="s">
        <v>4478</v>
      </c>
      <c r="M1720" s="163" t="str">
        <f>IFERROR(GETPIVOTDATA("Tot. Bottles",'- Ordine Aggregato -'!$A$1,"sku anker",A1720),"")</f>
        <v/>
      </c>
      <c r="N1720" s="18" t="s">
        <v>42</v>
      </c>
      <c r="O1720" s="19" t="str">
        <f t="shared" si="26"/>
        <v>Order online</v>
      </c>
      <c r="P1720" s="97" t="s">
        <v>35</v>
      </c>
      <c r="Q1720" s="13" t="s">
        <v>5705</v>
      </c>
      <c r="R1720" t="s">
        <v>5706</v>
      </c>
      <c r="S1720" s="20">
        <v>0</v>
      </c>
      <c r="T1720" s="21" t="s">
        <v>38</v>
      </c>
    </row>
    <row r="1721" spans="1:20" x14ac:dyDescent="0.35">
      <c r="A1721" s="96" t="s">
        <v>5707</v>
      </c>
      <c r="D1721" s="13" t="s">
        <v>5708</v>
      </c>
      <c r="E1721" s="13">
        <v>6</v>
      </c>
      <c r="F1721" s="14">
        <v>0.75</v>
      </c>
      <c r="G1721" s="13" t="s">
        <v>46</v>
      </c>
      <c r="H1721" s="14">
        <v>11.5</v>
      </c>
      <c r="I1721" s="15" t="s">
        <v>32</v>
      </c>
      <c r="J1721" s="16">
        <v>33.900000000000006</v>
      </c>
      <c r="K1721" s="16">
        <v>5.65</v>
      </c>
      <c r="L1721" s="17" t="s">
        <v>4478</v>
      </c>
      <c r="M1721" s="163" t="str">
        <f>IFERROR(GETPIVOTDATA("Tot. Bottles",'- Ordine Aggregato -'!$A$1,"sku anker",A1721),"")</f>
        <v/>
      </c>
      <c r="N1721" s="18" t="s">
        <v>42</v>
      </c>
      <c r="O1721" s="19" t="str">
        <f t="shared" si="26"/>
        <v>Order online</v>
      </c>
      <c r="P1721" s="97" t="s">
        <v>35</v>
      </c>
      <c r="Q1721" s="13" t="s">
        <v>5709</v>
      </c>
      <c r="R1721" t="s">
        <v>5710</v>
      </c>
      <c r="S1721" s="20">
        <v>0</v>
      </c>
      <c r="T1721" s="21" t="s">
        <v>38</v>
      </c>
    </row>
    <row r="1722" spans="1:20" x14ac:dyDescent="0.35">
      <c r="A1722" s="96" t="s">
        <v>5711</v>
      </c>
      <c r="D1722" s="13" t="s">
        <v>5712</v>
      </c>
      <c r="E1722" s="13">
        <v>6</v>
      </c>
      <c r="F1722" s="14">
        <v>0.7</v>
      </c>
      <c r="G1722" s="13" t="s">
        <v>14874</v>
      </c>
      <c r="H1722" s="14">
        <v>17</v>
      </c>
      <c r="I1722" s="15" t="s">
        <v>32</v>
      </c>
      <c r="J1722" s="16">
        <v>63.900000000000006</v>
      </c>
      <c r="K1722" s="16">
        <v>10.65</v>
      </c>
      <c r="L1722" s="17" t="s">
        <v>551</v>
      </c>
      <c r="M1722" s="163" t="str">
        <f>IFERROR(GETPIVOTDATA("Tot. Bottles",'- Ordine Aggregato -'!$A$1,"sku anker",A1722),"")</f>
        <v/>
      </c>
      <c r="N1722" s="18" t="s">
        <v>67</v>
      </c>
      <c r="O1722" s="19" t="str">
        <f t="shared" si="26"/>
        <v>Order online</v>
      </c>
      <c r="P1722" s="97" t="s">
        <v>35</v>
      </c>
      <c r="Q1722" s="13" t="s">
        <v>5713</v>
      </c>
      <c r="R1722" t="s">
        <v>5714</v>
      </c>
      <c r="S1722" s="20">
        <v>10.65</v>
      </c>
      <c r="T1722" s="21" t="s">
        <v>38</v>
      </c>
    </row>
    <row r="1723" spans="1:20" x14ac:dyDescent="0.35">
      <c r="A1723" s="13" t="s">
        <v>5715</v>
      </c>
      <c r="B1723" s="13"/>
      <c r="C1723" s="13"/>
      <c r="D1723" s="13" t="s">
        <v>5716</v>
      </c>
      <c r="E1723" s="13">
        <v>6</v>
      </c>
      <c r="F1723" s="14">
        <v>0.7</v>
      </c>
      <c r="G1723" s="13" t="s">
        <v>31</v>
      </c>
      <c r="H1723" s="14">
        <v>35</v>
      </c>
      <c r="I1723" s="15" t="s">
        <v>32</v>
      </c>
      <c r="J1723" s="16">
        <v>81</v>
      </c>
      <c r="K1723" s="16">
        <v>13.5</v>
      </c>
      <c r="L1723" s="17" t="s">
        <v>88</v>
      </c>
      <c r="M1723" s="163" t="str">
        <f>IFERROR(GETPIVOTDATA("Tot. Bottles",'- Ordine Aggregato -'!$A$1,"sku anker",A1723),"")</f>
        <v/>
      </c>
      <c r="N1723" s="18" t="s">
        <v>42</v>
      </c>
      <c r="O1723" s="19" t="str">
        <f t="shared" si="26"/>
        <v>Order online</v>
      </c>
      <c r="P1723" s="97" t="s">
        <v>146</v>
      </c>
      <c r="Q1723" s="13" t="s">
        <v>5717</v>
      </c>
      <c r="R1723" t="s">
        <v>5718</v>
      </c>
      <c r="S1723" s="20">
        <v>0</v>
      </c>
      <c r="T1723" s="21" t="s">
        <v>38</v>
      </c>
    </row>
    <row r="1724" spans="1:20" x14ac:dyDescent="0.35">
      <c r="A1724" s="96" t="s">
        <v>15349</v>
      </c>
      <c r="D1724" s="13" t="s">
        <v>15350</v>
      </c>
      <c r="E1724" s="13">
        <v>6</v>
      </c>
      <c r="F1724" s="14">
        <v>0.7</v>
      </c>
      <c r="G1724" s="13" t="s">
        <v>31</v>
      </c>
      <c r="H1724" s="14">
        <v>43</v>
      </c>
      <c r="I1724" s="15" t="s">
        <v>32</v>
      </c>
      <c r="J1724" s="16">
        <v>141</v>
      </c>
      <c r="K1724" s="16">
        <v>23.5</v>
      </c>
      <c r="L1724" s="17" t="s">
        <v>145</v>
      </c>
      <c r="M1724" s="163" t="str">
        <f>IFERROR(GETPIVOTDATA("Tot. Bottles",'- Ordine Aggregato -'!$A$1,"sku anker",A1724),"")</f>
        <v/>
      </c>
      <c r="N1724" s="18" t="s">
        <v>34</v>
      </c>
      <c r="O1724" s="19" t="str">
        <f t="shared" si="26"/>
        <v>Order online</v>
      </c>
      <c r="P1724" s="97" t="s">
        <v>1844</v>
      </c>
      <c r="Q1724" s="13" t="s">
        <v>15351</v>
      </c>
      <c r="R1724" t="s">
        <v>15352</v>
      </c>
      <c r="S1724" s="20">
        <v>0</v>
      </c>
      <c r="T1724" s="21" t="s">
        <v>38</v>
      </c>
    </row>
    <row r="1725" spans="1:20" x14ac:dyDescent="0.35">
      <c r="A1725" s="13" t="s">
        <v>5719</v>
      </c>
      <c r="B1725" s="13"/>
      <c r="C1725" s="13"/>
      <c r="D1725" s="13" t="s">
        <v>5720</v>
      </c>
      <c r="E1725" s="13">
        <v>6</v>
      </c>
      <c r="F1725" s="14">
        <v>0.7</v>
      </c>
      <c r="G1725" s="13" t="s">
        <v>46</v>
      </c>
      <c r="H1725" s="14">
        <v>40</v>
      </c>
      <c r="I1725" s="15" t="s">
        <v>32</v>
      </c>
      <c r="J1725" s="16">
        <v>141</v>
      </c>
      <c r="K1725" s="16">
        <v>23.5</v>
      </c>
      <c r="L1725" s="17" t="s">
        <v>145</v>
      </c>
      <c r="M1725" s="163" t="str">
        <f>IFERROR(GETPIVOTDATA("Tot. Bottles",'- Ordine Aggregato -'!$A$1,"sku anker",A1725),"")</f>
        <v/>
      </c>
      <c r="N1725" s="18" t="s">
        <v>67</v>
      </c>
      <c r="O1725" s="19" t="str">
        <f t="shared" si="26"/>
        <v>Order online</v>
      </c>
      <c r="P1725" s="97" t="s">
        <v>1844</v>
      </c>
      <c r="Q1725" s="13" t="s">
        <v>5721</v>
      </c>
      <c r="R1725" t="s">
        <v>5722</v>
      </c>
      <c r="S1725" s="20">
        <v>23.5</v>
      </c>
      <c r="T1725" s="21" t="s">
        <v>38</v>
      </c>
    </row>
    <row r="1726" spans="1:20" x14ac:dyDescent="0.35">
      <c r="A1726" s="96" t="s">
        <v>5723</v>
      </c>
      <c r="B1726" s="96"/>
      <c r="C1726" s="96"/>
      <c r="D1726" s="13" t="s">
        <v>5724</v>
      </c>
      <c r="E1726" s="13">
        <v>6</v>
      </c>
      <c r="F1726" s="14">
        <v>1</v>
      </c>
      <c r="G1726" s="13" t="s">
        <v>14873</v>
      </c>
      <c r="H1726" s="14">
        <v>40</v>
      </c>
      <c r="I1726" s="15" t="s">
        <v>32</v>
      </c>
      <c r="J1726" s="16">
        <v>207</v>
      </c>
      <c r="K1726" s="16">
        <v>34.5</v>
      </c>
      <c r="L1726" s="17" t="s">
        <v>145</v>
      </c>
      <c r="M1726" s="163" t="str">
        <f>IFERROR(GETPIVOTDATA("Tot. Bottles",'- Ordine Aggregato -'!$A$1,"sku anker",A1726),"")</f>
        <v/>
      </c>
      <c r="N1726" s="18" t="s">
        <v>34</v>
      </c>
      <c r="O1726" s="19" t="str">
        <f t="shared" si="26"/>
        <v>Order online</v>
      </c>
      <c r="P1726" s="97" t="s">
        <v>146</v>
      </c>
      <c r="Q1726" s="13" t="s">
        <v>5725</v>
      </c>
      <c r="R1726" t="s">
        <v>5726</v>
      </c>
      <c r="S1726" s="20">
        <v>0</v>
      </c>
      <c r="T1726" s="21" t="s">
        <v>38</v>
      </c>
    </row>
    <row r="1727" spans="1:20" x14ac:dyDescent="0.35">
      <c r="A1727" s="96" t="s">
        <v>5728</v>
      </c>
      <c r="B1727" s="96"/>
      <c r="C1727" s="96"/>
      <c r="D1727" s="13" t="s">
        <v>5729</v>
      </c>
      <c r="E1727" s="13">
        <v>2</v>
      </c>
      <c r="F1727" s="14">
        <v>0.7</v>
      </c>
      <c r="G1727" s="13" t="s">
        <v>14874</v>
      </c>
      <c r="H1727" s="14">
        <v>43</v>
      </c>
      <c r="I1727" s="15" t="s">
        <v>32</v>
      </c>
      <c r="J1727" s="16">
        <v>7590</v>
      </c>
      <c r="K1727" s="16">
        <v>3795</v>
      </c>
      <c r="L1727" s="17" t="s">
        <v>145</v>
      </c>
      <c r="M1727" s="163" t="str">
        <f>IFERROR(GETPIVOTDATA("Tot. Bottles",'- Ordine Aggregato -'!$A$1,"sku anker",A1727),"")</f>
        <v/>
      </c>
      <c r="N1727" s="18" t="s">
        <v>67</v>
      </c>
      <c r="O1727" s="19" t="str">
        <f t="shared" si="26"/>
        <v>Order online</v>
      </c>
      <c r="P1727" s="97" t="s">
        <v>146</v>
      </c>
      <c r="Q1727" s="13" t="s">
        <v>5730</v>
      </c>
      <c r="R1727" t="s">
        <v>5731</v>
      </c>
      <c r="S1727" s="20">
        <v>3795</v>
      </c>
      <c r="T1727" s="21" t="s">
        <v>38</v>
      </c>
    </row>
    <row r="1728" spans="1:20" x14ac:dyDescent="0.35">
      <c r="A1728" s="96" t="s">
        <v>5732</v>
      </c>
      <c r="B1728" s="96"/>
      <c r="C1728" s="96"/>
      <c r="D1728" s="13" t="s">
        <v>5733</v>
      </c>
      <c r="E1728" s="13">
        <v>6</v>
      </c>
      <c r="F1728" s="14">
        <v>0.7</v>
      </c>
      <c r="G1728" s="13" t="s">
        <v>14873</v>
      </c>
      <c r="H1728" s="14">
        <v>43</v>
      </c>
      <c r="I1728" s="15" t="s">
        <v>32</v>
      </c>
      <c r="J1728" s="16">
        <v>147</v>
      </c>
      <c r="K1728" s="16">
        <v>24.5</v>
      </c>
      <c r="L1728" s="17" t="s">
        <v>145</v>
      </c>
      <c r="M1728" s="163" t="str">
        <f>IFERROR(GETPIVOTDATA("Tot. Bottles",'- Ordine Aggregato -'!$A$1,"sku anker",A1728),"")</f>
        <v/>
      </c>
      <c r="N1728" s="18" t="s">
        <v>42</v>
      </c>
      <c r="O1728" s="19" t="str">
        <f t="shared" si="26"/>
        <v>Order online</v>
      </c>
      <c r="P1728" s="97" t="s">
        <v>146</v>
      </c>
      <c r="Q1728" s="13" t="s">
        <v>5734</v>
      </c>
      <c r="R1728" t="s">
        <v>5735</v>
      </c>
      <c r="S1728" s="20">
        <v>0</v>
      </c>
      <c r="T1728" s="21" t="s">
        <v>38</v>
      </c>
    </row>
    <row r="1729" spans="1:20" x14ac:dyDescent="0.35">
      <c r="A1729" s="96" t="s">
        <v>5736</v>
      </c>
      <c r="D1729" s="13" t="s">
        <v>5737</v>
      </c>
      <c r="E1729" s="13">
        <v>6</v>
      </c>
      <c r="F1729" s="14">
        <v>0.7</v>
      </c>
      <c r="G1729" s="13" t="s">
        <v>14873</v>
      </c>
      <c r="H1729" s="14">
        <v>48</v>
      </c>
      <c r="I1729" s="15" t="s">
        <v>32</v>
      </c>
      <c r="J1729" s="16">
        <v>165</v>
      </c>
      <c r="K1729" s="16">
        <v>27.5</v>
      </c>
      <c r="L1729" s="17" t="s">
        <v>145</v>
      </c>
      <c r="M1729" s="163" t="str">
        <f>IFERROR(GETPIVOTDATA("Tot. Bottles",'- Ordine Aggregato -'!$A$1,"sku anker",A1729),"")</f>
        <v/>
      </c>
      <c r="N1729" s="18" t="s">
        <v>42</v>
      </c>
      <c r="O1729" s="19" t="str">
        <f t="shared" si="26"/>
        <v>Order online</v>
      </c>
      <c r="P1729" s="97" t="s">
        <v>146</v>
      </c>
      <c r="Q1729" s="13" t="s">
        <v>5738</v>
      </c>
      <c r="R1729" t="s">
        <v>5739</v>
      </c>
      <c r="S1729" s="20">
        <v>0</v>
      </c>
      <c r="T1729" s="21" t="s">
        <v>38</v>
      </c>
    </row>
    <row r="1730" spans="1:20" x14ac:dyDescent="0.35">
      <c r="A1730" s="13" t="s">
        <v>5740</v>
      </c>
      <c r="B1730" s="13"/>
      <c r="C1730" s="13"/>
      <c r="D1730" s="13" t="s">
        <v>5741</v>
      </c>
      <c r="E1730" s="13">
        <v>6</v>
      </c>
      <c r="F1730" s="14">
        <v>0.7</v>
      </c>
      <c r="G1730" s="13" t="s">
        <v>31</v>
      </c>
      <c r="H1730" s="14">
        <v>48</v>
      </c>
      <c r="I1730" s="15" t="s">
        <v>32</v>
      </c>
      <c r="J1730" s="16">
        <v>117</v>
      </c>
      <c r="K1730" s="16">
        <v>19.5</v>
      </c>
      <c r="L1730" s="17" t="s">
        <v>145</v>
      </c>
      <c r="M1730" s="163" t="str">
        <f>IFERROR(GETPIVOTDATA("Tot. Bottles",'- Ordine Aggregato -'!$A$1,"sku anker",A1730),"")</f>
        <v/>
      </c>
      <c r="N1730" s="18" t="s">
        <v>42</v>
      </c>
      <c r="O1730" s="19" t="str">
        <f t="shared" si="26"/>
        <v>Order online</v>
      </c>
      <c r="P1730" s="97" t="s">
        <v>146</v>
      </c>
      <c r="Q1730" s="13" t="s">
        <v>5742</v>
      </c>
      <c r="R1730" t="s">
        <v>5743</v>
      </c>
      <c r="S1730" s="20">
        <v>0</v>
      </c>
      <c r="T1730" s="21" t="s">
        <v>38</v>
      </c>
    </row>
    <row r="1731" spans="1:20" x14ac:dyDescent="0.35">
      <c r="A1731" s="96" t="s">
        <v>5744</v>
      </c>
      <c r="D1731" s="13" t="s">
        <v>5745</v>
      </c>
      <c r="E1731" s="13">
        <v>6</v>
      </c>
      <c r="F1731" s="14">
        <v>0.7</v>
      </c>
      <c r="G1731" s="13" t="s">
        <v>14873</v>
      </c>
      <c r="H1731" s="14">
        <v>43</v>
      </c>
      <c r="I1731" s="15" t="s">
        <v>32</v>
      </c>
      <c r="J1731" s="16">
        <v>103.5</v>
      </c>
      <c r="K1731" s="16">
        <v>17.25</v>
      </c>
      <c r="L1731" s="17" t="s">
        <v>145</v>
      </c>
      <c r="M1731" s="163" t="str">
        <f>IFERROR(GETPIVOTDATA("Tot. Bottles",'- Ordine Aggregato -'!$A$1,"sku anker",A1731),"")</f>
        <v/>
      </c>
      <c r="N1731" s="18" t="s">
        <v>42</v>
      </c>
      <c r="O1731" s="19" t="str">
        <f t="shared" si="26"/>
        <v>Order online</v>
      </c>
      <c r="P1731" s="97" t="s">
        <v>146</v>
      </c>
      <c r="Q1731" s="13" t="s">
        <v>5746</v>
      </c>
      <c r="R1731" t="s">
        <v>5747</v>
      </c>
      <c r="S1731" s="20">
        <v>0</v>
      </c>
      <c r="T1731" s="21" t="s">
        <v>38</v>
      </c>
    </row>
    <row r="1732" spans="1:20" x14ac:dyDescent="0.35">
      <c r="A1732" s="96" t="s">
        <v>5748</v>
      </c>
      <c r="B1732" s="96"/>
      <c r="C1732" s="96"/>
      <c r="D1732" s="13" t="s">
        <v>5749</v>
      </c>
      <c r="E1732" s="13">
        <v>6</v>
      </c>
      <c r="F1732" s="14">
        <v>0.7</v>
      </c>
      <c r="G1732" s="13" t="s">
        <v>31</v>
      </c>
      <c r="H1732" s="14">
        <v>43</v>
      </c>
      <c r="I1732" s="15" t="s">
        <v>32</v>
      </c>
      <c r="J1732" s="16">
        <v>429</v>
      </c>
      <c r="K1732" s="16">
        <v>71.5</v>
      </c>
      <c r="L1732" s="17" t="s">
        <v>145</v>
      </c>
      <c r="M1732" s="163" t="str">
        <f>IFERROR(GETPIVOTDATA("Tot. Bottles",'- Ordine Aggregato -'!$A$1,"sku anker",A1732),"")</f>
        <v/>
      </c>
      <c r="N1732" s="18" t="s">
        <v>42</v>
      </c>
      <c r="O1732" s="19" t="str">
        <f t="shared" si="26"/>
        <v>Order online</v>
      </c>
      <c r="P1732" s="97" t="s">
        <v>146</v>
      </c>
      <c r="Q1732" s="13" t="s">
        <v>5750</v>
      </c>
      <c r="R1732" t="s">
        <v>5751</v>
      </c>
      <c r="S1732" s="20">
        <v>0</v>
      </c>
      <c r="T1732" s="21" t="s">
        <v>38</v>
      </c>
    </row>
    <row r="1733" spans="1:20" x14ac:dyDescent="0.35">
      <c r="A1733" s="96" t="s">
        <v>5752</v>
      </c>
      <c r="B1733" s="96"/>
      <c r="C1733" s="96"/>
      <c r="D1733" s="13" t="s">
        <v>5753</v>
      </c>
      <c r="E1733" s="13">
        <v>6</v>
      </c>
      <c r="F1733" s="14">
        <v>0.7</v>
      </c>
      <c r="G1733" s="13" t="s">
        <v>14873</v>
      </c>
      <c r="H1733" s="14">
        <v>40</v>
      </c>
      <c r="I1733" s="15" t="s">
        <v>32</v>
      </c>
      <c r="J1733" s="16">
        <v>54.900000000000006</v>
      </c>
      <c r="K1733" s="16">
        <v>9.15</v>
      </c>
      <c r="L1733" s="17" t="s">
        <v>145</v>
      </c>
      <c r="M1733" s="163" t="str">
        <f>IFERROR(GETPIVOTDATA("Tot. Bottles",'- Ordine Aggregato -'!$A$1,"sku anker",A1733),"")</f>
        <v/>
      </c>
      <c r="N1733" s="18" t="s">
        <v>34</v>
      </c>
      <c r="O1733" s="19" t="str">
        <f t="shared" si="26"/>
        <v>Order online</v>
      </c>
      <c r="P1733" s="97" t="s">
        <v>146</v>
      </c>
      <c r="Q1733" s="13" t="s">
        <v>5754</v>
      </c>
      <c r="R1733" t="s">
        <v>5755</v>
      </c>
      <c r="S1733" s="20">
        <v>0</v>
      </c>
      <c r="T1733" s="21" t="s">
        <v>38</v>
      </c>
    </row>
    <row r="1734" spans="1:20" x14ac:dyDescent="0.35">
      <c r="A1734" s="13" t="s">
        <v>5756</v>
      </c>
      <c r="B1734" s="13"/>
      <c r="C1734" s="13"/>
      <c r="D1734" s="13" t="s">
        <v>5757</v>
      </c>
      <c r="E1734" s="13">
        <v>12</v>
      </c>
      <c r="F1734" s="14">
        <v>0.2</v>
      </c>
      <c r="G1734" s="13" t="s">
        <v>31</v>
      </c>
      <c r="H1734" s="14">
        <v>40</v>
      </c>
      <c r="I1734" s="15" t="s">
        <v>32</v>
      </c>
      <c r="J1734" s="16">
        <v>27</v>
      </c>
      <c r="K1734" s="16">
        <v>2.25</v>
      </c>
      <c r="L1734" s="17" t="s">
        <v>448</v>
      </c>
      <c r="M1734" s="163" t="str">
        <f>IFERROR(GETPIVOTDATA("Tot. Bottles",'- Ordine Aggregato -'!$A$1,"sku anker",A1734),"")</f>
        <v/>
      </c>
      <c r="N1734" s="18" t="s">
        <v>67</v>
      </c>
      <c r="O1734" s="19" t="str">
        <f t="shared" si="26"/>
        <v>Order online</v>
      </c>
      <c r="P1734" s="97" t="s">
        <v>146</v>
      </c>
      <c r="Q1734" s="13" t="s">
        <v>5758</v>
      </c>
      <c r="R1734" t="s">
        <v>5759</v>
      </c>
      <c r="S1734" s="20">
        <v>2.25</v>
      </c>
      <c r="T1734" s="21" t="s">
        <v>38</v>
      </c>
    </row>
    <row r="1735" spans="1:20" x14ac:dyDescent="0.35">
      <c r="A1735" s="13" t="s">
        <v>5760</v>
      </c>
      <c r="B1735" s="13"/>
      <c r="C1735" s="13"/>
      <c r="D1735" s="13" t="s">
        <v>5757</v>
      </c>
      <c r="E1735" s="13">
        <v>6</v>
      </c>
      <c r="F1735" s="14">
        <v>0.7</v>
      </c>
      <c r="G1735" s="13" t="s">
        <v>46</v>
      </c>
      <c r="H1735" s="14">
        <v>40</v>
      </c>
      <c r="I1735" s="15" t="s">
        <v>32</v>
      </c>
      <c r="J1735" s="16">
        <v>24.900000000000002</v>
      </c>
      <c r="K1735" s="16">
        <v>4.1500000000000004</v>
      </c>
      <c r="L1735" s="17" t="s">
        <v>448</v>
      </c>
      <c r="M1735" s="163" t="str">
        <f>IFERROR(GETPIVOTDATA("Tot. Bottles",'- Ordine Aggregato -'!$A$1,"sku anker",A1735),"")</f>
        <v/>
      </c>
      <c r="N1735" s="18" t="s">
        <v>67</v>
      </c>
      <c r="O1735" s="19" t="str">
        <f t="shared" si="26"/>
        <v>Order online</v>
      </c>
      <c r="P1735" s="97" t="s">
        <v>146</v>
      </c>
      <c r="Q1735" s="13" t="s">
        <v>5761</v>
      </c>
      <c r="R1735" t="s">
        <v>5762</v>
      </c>
      <c r="S1735" s="20">
        <v>4.1500000000000004</v>
      </c>
      <c r="T1735" s="21" t="s">
        <v>38</v>
      </c>
    </row>
    <row r="1736" spans="1:20" x14ac:dyDescent="0.35">
      <c r="A1736" s="13" t="s">
        <v>5763</v>
      </c>
      <c r="B1736" s="13"/>
      <c r="C1736" s="13"/>
      <c r="D1736" s="13" t="s">
        <v>5757</v>
      </c>
      <c r="E1736" s="13">
        <v>6</v>
      </c>
      <c r="F1736" s="14">
        <v>1</v>
      </c>
      <c r="G1736" s="13" t="s">
        <v>14873</v>
      </c>
      <c r="H1736" s="14">
        <v>40</v>
      </c>
      <c r="I1736" s="15" t="s">
        <v>32</v>
      </c>
      <c r="J1736" s="16">
        <v>32.400000000000006</v>
      </c>
      <c r="K1736" s="16">
        <v>5.4</v>
      </c>
      <c r="L1736" s="17" t="s">
        <v>448</v>
      </c>
      <c r="M1736" s="163" t="str">
        <f>IFERROR(GETPIVOTDATA("Tot. Bottles",'- Ordine Aggregato -'!$A$1,"sku anker",A1736),"")</f>
        <v/>
      </c>
      <c r="N1736" s="18" t="s">
        <v>67</v>
      </c>
      <c r="O1736" s="19" t="str">
        <f t="shared" si="26"/>
        <v>Order online</v>
      </c>
      <c r="P1736" s="97" t="s">
        <v>146</v>
      </c>
      <c r="Q1736" s="13" t="s">
        <v>5764</v>
      </c>
      <c r="R1736" t="s">
        <v>5765</v>
      </c>
      <c r="S1736" s="20">
        <v>5.4</v>
      </c>
      <c r="T1736" s="21" t="s">
        <v>38</v>
      </c>
    </row>
    <row r="1737" spans="1:20" x14ac:dyDescent="0.35">
      <c r="A1737" s="96" t="s">
        <v>5766</v>
      </c>
      <c r="B1737" s="96"/>
      <c r="C1737" s="96"/>
      <c r="D1737" s="13" t="s">
        <v>5767</v>
      </c>
      <c r="E1737" s="13">
        <v>6</v>
      </c>
      <c r="F1737" s="14">
        <v>0.7</v>
      </c>
      <c r="G1737" s="13" t="s">
        <v>14873</v>
      </c>
      <c r="H1737" s="14">
        <v>40</v>
      </c>
      <c r="I1737" s="15" t="s">
        <v>32</v>
      </c>
      <c r="J1737" s="16">
        <v>89.4</v>
      </c>
      <c r="K1737" s="16">
        <v>14.9</v>
      </c>
      <c r="L1737" s="17" t="s">
        <v>145</v>
      </c>
      <c r="M1737" s="163" t="str">
        <f>IFERROR(GETPIVOTDATA("Tot. Bottles",'- Ordine Aggregato -'!$A$1,"sku anker",A1737),"")</f>
        <v/>
      </c>
      <c r="N1737" s="18" t="s">
        <v>42</v>
      </c>
      <c r="O1737" s="19" t="str">
        <f t="shared" si="26"/>
        <v>Order online</v>
      </c>
      <c r="P1737" s="97" t="s">
        <v>146</v>
      </c>
      <c r="Q1737" s="13" t="s">
        <v>5768</v>
      </c>
      <c r="R1737" t="s">
        <v>5769</v>
      </c>
      <c r="S1737" s="20">
        <v>0</v>
      </c>
      <c r="T1737" s="21" t="s">
        <v>38</v>
      </c>
    </row>
    <row r="1738" spans="1:20" x14ac:dyDescent="0.35">
      <c r="A1738" s="96" t="s">
        <v>5770</v>
      </c>
      <c r="D1738" s="13" t="s">
        <v>5771</v>
      </c>
      <c r="E1738" s="13">
        <v>6</v>
      </c>
      <c r="F1738" s="14">
        <v>0.7</v>
      </c>
      <c r="G1738" s="13" t="s">
        <v>14873</v>
      </c>
      <c r="H1738" s="14">
        <v>40</v>
      </c>
      <c r="I1738" s="15" t="s">
        <v>32</v>
      </c>
      <c r="J1738" s="16">
        <v>137.69999999999999</v>
      </c>
      <c r="K1738" s="16">
        <v>22.95</v>
      </c>
      <c r="L1738" s="17" t="s">
        <v>145</v>
      </c>
      <c r="M1738" s="163" t="str">
        <f>IFERROR(GETPIVOTDATA("Tot. Bottles",'- Ordine Aggregato -'!$A$1,"sku anker",A1738),"")</f>
        <v/>
      </c>
      <c r="N1738" s="18" t="s">
        <v>42</v>
      </c>
      <c r="O1738" s="19" t="str">
        <f t="shared" si="26"/>
        <v>Order online</v>
      </c>
      <c r="P1738" s="97" t="s">
        <v>146</v>
      </c>
      <c r="Q1738" s="13" t="s">
        <v>5772</v>
      </c>
      <c r="R1738" t="s">
        <v>5773</v>
      </c>
      <c r="S1738" s="20">
        <v>0</v>
      </c>
      <c r="T1738" s="21" t="s">
        <v>38</v>
      </c>
    </row>
    <row r="1739" spans="1:20" x14ac:dyDescent="0.35">
      <c r="A1739" s="96" t="s">
        <v>5774</v>
      </c>
      <c r="D1739" s="13" t="s">
        <v>5775</v>
      </c>
      <c r="E1739" s="13">
        <v>6</v>
      </c>
      <c r="F1739" s="14">
        <v>0.7</v>
      </c>
      <c r="G1739" s="13" t="s">
        <v>14873</v>
      </c>
      <c r="H1739" s="14">
        <v>47.2</v>
      </c>
      <c r="I1739" s="15" t="s">
        <v>32</v>
      </c>
      <c r="J1739" s="16">
        <v>249</v>
      </c>
      <c r="K1739" s="16">
        <v>41.5</v>
      </c>
      <c r="L1739" s="17" t="s">
        <v>145</v>
      </c>
      <c r="M1739" s="163" t="str">
        <f>IFERROR(GETPIVOTDATA("Tot. Bottles",'- Ordine Aggregato -'!$A$1,"sku anker",A1739),"")</f>
        <v/>
      </c>
      <c r="N1739" s="18" t="s">
        <v>67</v>
      </c>
      <c r="O1739" s="19" t="str">
        <f t="shared" si="26"/>
        <v>Order online</v>
      </c>
      <c r="P1739" s="97" t="s">
        <v>146</v>
      </c>
      <c r="Q1739" s="13" t="s">
        <v>5776</v>
      </c>
      <c r="R1739" t="s">
        <v>5777</v>
      </c>
      <c r="S1739" s="20">
        <v>41.5</v>
      </c>
      <c r="T1739" s="21" t="s">
        <v>38</v>
      </c>
    </row>
    <row r="1740" spans="1:20" x14ac:dyDescent="0.35">
      <c r="A1740" s="96" t="s">
        <v>5778</v>
      </c>
      <c r="B1740" s="96"/>
      <c r="C1740" s="96"/>
      <c r="D1740" s="13" t="s">
        <v>5779</v>
      </c>
      <c r="E1740" s="13">
        <v>6</v>
      </c>
      <c r="F1740" s="14">
        <v>0.7</v>
      </c>
      <c r="G1740" s="13" t="s">
        <v>46</v>
      </c>
      <c r="H1740" s="14">
        <v>40</v>
      </c>
      <c r="I1740" s="15" t="s">
        <v>32</v>
      </c>
      <c r="J1740" s="16">
        <v>63</v>
      </c>
      <c r="K1740" s="16">
        <v>10.5</v>
      </c>
      <c r="L1740" s="17" t="s">
        <v>145</v>
      </c>
      <c r="M1740" s="163" t="str">
        <f>IFERROR(GETPIVOTDATA("Tot. Bottles",'- Ordine Aggregato -'!$A$1,"sku anker",A1740),"")</f>
        <v/>
      </c>
      <c r="N1740" s="18" t="s">
        <v>42</v>
      </c>
      <c r="O1740" s="19" t="str">
        <f t="shared" si="26"/>
        <v>Order online</v>
      </c>
      <c r="P1740" s="97" t="s">
        <v>146</v>
      </c>
      <c r="Q1740" s="13" t="s">
        <v>5780</v>
      </c>
      <c r="R1740" t="s">
        <v>5781</v>
      </c>
      <c r="S1740" s="20">
        <v>0</v>
      </c>
      <c r="T1740" s="21" t="s">
        <v>38</v>
      </c>
    </row>
    <row r="1741" spans="1:20" x14ac:dyDescent="0.35">
      <c r="A1741" s="96" t="s">
        <v>5782</v>
      </c>
      <c r="D1741" s="13" t="s">
        <v>5783</v>
      </c>
      <c r="E1741" s="13">
        <v>6</v>
      </c>
      <c r="F1741" s="14">
        <v>0.7</v>
      </c>
      <c r="G1741" s="13" t="s">
        <v>46</v>
      </c>
      <c r="H1741" s="14">
        <v>40</v>
      </c>
      <c r="I1741" s="15" t="s">
        <v>32</v>
      </c>
      <c r="J1741" s="16">
        <v>67.5</v>
      </c>
      <c r="K1741" s="16">
        <v>11.25</v>
      </c>
      <c r="L1741" s="17" t="s">
        <v>145</v>
      </c>
      <c r="M1741" s="163" t="str">
        <f>IFERROR(GETPIVOTDATA("Tot. Bottles",'- Ordine Aggregato -'!$A$1,"sku anker",A1741),"")</f>
        <v/>
      </c>
      <c r="N1741" s="18" t="s">
        <v>42</v>
      </c>
      <c r="O1741" s="19" t="str">
        <f t="shared" ref="O1741:O1804" si="27">HYPERLINK("https://www.ankeramsterdamspirits.nl/en/products/"&amp;A1741,"Order online")</f>
        <v>Order online</v>
      </c>
      <c r="P1741" s="97" t="s">
        <v>146</v>
      </c>
      <c r="Q1741" s="13" t="s">
        <v>5784</v>
      </c>
      <c r="R1741" t="s">
        <v>5785</v>
      </c>
      <c r="S1741" s="20">
        <v>0</v>
      </c>
      <c r="T1741" s="21" t="s">
        <v>38</v>
      </c>
    </row>
    <row r="1742" spans="1:20" x14ac:dyDescent="0.35">
      <c r="A1742" s="96" t="s">
        <v>5786</v>
      </c>
      <c r="B1742" s="96"/>
      <c r="C1742" s="96"/>
      <c r="D1742" s="13" t="s">
        <v>5787</v>
      </c>
      <c r="E1742" s="13">
        <v>6</v>
      </c>
      <c r="F1742" s="14">
        <v>0.7</v>
      </c>
      <c r="G1742" s="13" t="s">
        <v>14873</v>
      </c>
      <c r="H1742" s="14">
        <v>40</v>
      </c>
      <c r="I1742" s="15" t="s">
        <v>32</v>
      </c>
      <c r="J1742" s="16">
        <v>52.5</v>
      </c>
      <c r="K1742" s="16">
        <v>8.75</v>
      </c>
      <c r="L1742" s="17" t="s">
        <v>145</v>
      </c>
      <c r="M1742" s="163" t="str">
        <f>IFERROR(GETPIVOTDATA("Tot. Bottles",'- Ordine Aggregato -'!$A$1,"sku anker",A1742),"")</f>
        <v/>
      </c>
      <c r="N1742" s="18" t="s">
        <v>42</v>
      </c>
      <c r="O1742" s="19" t="str">
        <f t="shared" si="27"/>
        <v>Order online</v>
      </c>
      <c r="P1742" s="97" t="s">
        <v>146</v>
      </c>
      <c r="Q1742" s="13" t="s">
        <v>5788</v>
      </c>
      <c r="R1742" t="s">
        <v>5789</v>
      </c>
      <c r="S1742" s="20">
        <v>0</v>
      </c>
      <c r="T1742" s="21" t="s">
        <v>38</v>
      </c>
    </row>
    <row r="1743" spans="1:20" x14ac:dyDescent="0.35">
      <c r="A1743" s="96" t="s">
        <v>5790</v>
      </c>
      <c r="D1743" s="13" t="s">
        <v>5791</v>
      </c>
      <c r="E1743" s="13">
        <v>6</v>
      </c>
      <c r="F1743" s="14">
        <v>0.7</v>
      </c>
      <c r="G1743" s="13" t="s">
        <v>14873</v>
      </c>
      <c r="H1743" s="14">
        <v>40</v>
      </c>
      <c r="I1743" s="15" t="s">
        <v>32</v>
      </c>
      <c r="J1743" s="16">
        <v>61.5</v>
      </c>
      <c r="K1743" s="16">
        <v>10.25</v>
      </c>
      <c r="L1743" s="17" t="s">
        <v>145</v>
      </c>
      <c r="M1743" s="163" t="str">
        <f>IFERROR(GETPIVOTDATA("Tot. Bottles",'- Ordine Aggregato -'!$A$1,"sku anker",A1743),"")</f>
        <v/>
      </c>
      <c r="N1743" s="18" t="s">
        <v>42</v>
      </c>
      <c r="O1743" s="19" t="str">
        <f t="shared" si="27"/>
        <v>Order online</v>
      </c>
      <c r="P1743" s="97" t="s">
        <v>146</v>
      </c>
      <c r="Q1743" s="13" t="s">
        <v>5792</v>
      </c>
      <c r="R1743" t="s">
        <v>5793</v>
      </c>
      <c r="S1743" s="20">
        <v>0</v>
      </c>
      <c r="T1743" s="21" t="s">
        <v>38</v>
      </c>
    </row>
    <row r="1744" spans="1:20" x14ac:dyDescent="0.35">
      <c r="A1744" s="96" t="s">
        <v>5794</v>
      </c>
      <c r="B1744" s="96"/>
      <c r="C1744" s="96"/>
      <c r="D1744" s="13" t="s">
        <v>5795</v>
      </c>
      <c r="E1744" s="13">
        <v>6</v>
      </c>
      <c r="F1744" s="14">
        <v>0.7</v>
      </c>
      <c r="G1744" s="13" t="s">
        <v>14873</v>
      </c>
      <c r="H1744" s="14">
        <v>40</v>
      </c>
      <c r="I1744" s="15" t="s">
        <v>32</v>
      </c>
      <c r="J1744" s="16">
        <v>62.400000000000006</v>
      </c>
      <c r="K1744" s="16">
        <v>10.4</v>
      </c>
      <c r="L1744" s="17" t="s">
        <v>145</v>
      </c>
      <c r="M1744" s="163" t="str">
        <f>IFERROR(GETPIVOTDATA("Tot. Bottles",'- Ordine Aggregato -'!$A$1,"sku anker",A1744),"")</f>
        <v/>
      </c>
      <c r="N1744" s="18" t="s">
        <v>34</v>
      </c>
      <c r="O1744" s="19" t="str">
        <f t="shared" si="27"/>
        <v>Order online</v>
      </c>
      <c r="P1744" s="97" t="s">
        <v>146</v>
      </c>
      <c r="Q1744" s="13" t="s">
        <v>5796</v>
      </c>
      <c r="R1744" t="s">
        <v>15353</v>
      </c>
      <c r="S1744" s="20">
        <v>0</v>
      </c>
      <c r="T1744" s="21" t="s">
        <v>38</v>
      </c>
    </row>
    <row r="1745" spans="1:20" x14ac:dyDescent="0.35">
      <c r="A1745" s="13" t="s">
        <v>5797</v>
      </c>
      <c r="B1745" s="13"/>
      <c r="C1745" s="13"/>
      <c r="D1745" s="13" t="s">
        <v>5798</v>
      </c>
      <c r="E1745" s="13">
        <v>6</v>
      </c>
      <c r="F1745" s="14">
        <v>0.7</v>
      </c>
      <c r="G1745" s="13" t="s">
        <v>14874</v>
      </c>
      <c r="H1745" s="14">
        <v>40</v>
      </c>
      <c r="I1745" s="15" t="s">
        <v>32</v>
      </c>
      <c r="J1745" s="16">
        <v>62.400000000000006</v>
      </c>
      <c r="K1745" s="16">
        <v>10.4</v>
      </c>
      <c r="L1745" s="17" t="s">
        <v>145</v>
      </c>
      <c r="M1745" s="163" t="str">
        <f>IFERROR(GETPIVOTDATA("Tot. Bottles",'- Ordine Aggregato -'!$A$1,"sku anker",A1745),"")</f>
        <v/>
      </c>
      <c r="N1745" s="18" t="s">
        <v>42</v>
      </c>
      <c r="O1745" s="19" t="str">
        <f t="shared" si="27"/>
        <v>Order online</v>
      </c>
      <c r="P1745" s="97" t="s">
        <v>146</v>
      </c>
      <c r="Q1745" s="13" t="s">
        <v>5799</v>
      </c>
      <c r="R1745" t="s">
        <v>5800</v>
      </c>
      <c r="S1745" s="20">
        <v>0</v>
      </c>
      <c r="T1745" s="21" t="s">
        <v>38</v>
      </c>
    </row>
    <row r="1746" spans="1:20" x14ac:dyDescent="0.35">
      <c r="A1746" s="96" t="s">
        <v>5801</v>
      </c>
      <c r="D1746" s="13" t="s">
        <v>5802</v>
      </c>
      <c r="E1746" s="13">
        <v>36</v>
      </c>
      <c r="F1746" s="14">
        <v>0.2</v>
      </c>
      <c r="G1746" s="13" t="s">
        <v>14873</v>
      </c>
      <c r="H1746" s="14">
        <v>40</v>
      </c>
      <c r="I1746" s="15" t="s">
        <v>32</v>
      </c>
      <c r="J1746" s="16">
        <v>52.199999999999996</v>
      </c>
      <c r="K1746" s="16">
        <v>1.45</v>
      </c>
      <c r="L1746" s="17" t="s">
        <v>448</v>
      </c>
      <c r="M1746" s="163" t="str">
        <f>IFERROR(GETPIVOTDATA("Tot. Bottles",'- Ordine Aggregato -'!$A$1,"sku anker",A1746),"")</f>
        <v/>
      </c>
      <c r="N1746" s="18" t="s">
        <v>42</v>
      </c>
      <c r="O1746" s="19" t="str">
        <f t="shared" si="27"/>
        <v>Order online</v>
      </c>
      <c r="P1746" s="97" t="s">
        <v>146</v>
      </c>
      <c r="Q1746" s="13" t="s">
        <v>5803</v>
      </c>
      <c r="R1746" t="s">
        <v>5804</v>
      </c>
      <c r="S1746" s="20">
        <v>0</v>
      </c>
      <c r="T1746" s="21" t="s">
        <v>38</v>
      </c>
    </row>
    <row r="1747" spans="1:20" x14ac:dyDescent="0.35">
      <c r="A1747" s="96" t="s">
        <v>5805</v>
      </c>
      <c r="B1747" s="96"/>
      <c r="C1747" s="96"/>
      <c r="D1747" s="13" t="s">
        <v>5802</v>
      </c>
      <c r="E1747" s="13">
        <v>12</v>
      </c>
      <c r="F1747" s="14">
        <v>0.35</v>
      </c>
      <c r="G1747" s="13" t="s">
        <v>14873</v>
      </c>
      <c r="H1747" s="14">
        <v>40</v>
      </c>
      <c r="I1747" s="15" t="s">
        <v>32</v>
      </c>
      <c r="J1747" s="16">
        <v>27</v>
      </c>
      <c r="K1747" s="16">
        <v>2.25</v>
      </c>
      <c r="L1747" s="17" t="s">
        <v>448</v>
      </c>
      <c r="M1747" s="163" t="str">
        <f>IFERROR(GETPIVOTDATA("Tot. Bottles",'- Ordine Aggregato -'!$A$1,"sku anker",A1747),"")</f>
        <v/>
      </c>
      <c r="N1747" s="18" t="s">
        <v>42</v>
      </c>
      <c r="O1747" s="19" t="str">
        <f t="shared" si="27"/>
        <v>Order online</v>
      </c>
      <c r="P1747" s="97" t="s">
        <v>146</v>
      </c>
      <c r="Q1747" s="13" t="s">
        <v>5806</v>
      </c>
      <c r="R1747" t="s">
        <v>5807</v>
      </c>
      <c r="S1747" s="20">
        <v>0</v>
      </c>
      <c r="T1747" s="21" t="s">
        <v>38</v>
      </c>
    </row>
    <row r="1748" spans="1:20" x14ac:dyDescent="0.35">
      <c r="A1748" s="96" t="s">
        <v>5808</v>
      </c>
      <c r="B1748" s="96"/>
      <c r="C1748" s="96"/>
      <c r="D1748" s="13" t="s">
        <v>5802</v>
      </c>
      <c r="E1748" s="13">
        <v>12</v>
      </c>
      <c r="F1748" s="14">
        <v>0.7</v>
      </c>
      <c r="G1748" s="13" t="s">
        <v>14873</v>
      </c>
      <c r="H1748" s="14">
        <v>40</v>
      </c>
      <c r="I1748" s="15" t="s">
        <v>32</v>
      </c>
      <c r="J1748" s="16">
        <v>37.200000000000003</v>
      </c>
      <c r="K1748" s="16">
        <v>3.1</v>
      </c>
      <c r="L1748" s="17" t="s">
        <v>448</v>
      </c>
      <c r="M1748" s="163" t="str">
        <f>IFERROR(GETPIVOTDATA("Tot. Bottles",'- Ordine Aggregato -'!$A$1,"sku anker",A1748),"")</f>
        <v/>
      </c>
      <c r="N1748" s="18" t="s">
        <v>42</v>
      </c>
      <c r="O1748" s="19" t="str">
        <f t="shared" si="27"/>
        <v>Order online</v>
      </c>
      <c r="P1748" s="97" t="s">
        <v>146</v>
      </c>
      <c r="Q1748" s="13" t="s">
        <v>5809</v>
      </c>
      <c r="R1748" t="s">
        <v>5810</v>
      </c>
      <c r="S1748" s="20">
        <v>0</v>
      </c>
      <c r="T1748" s="21" t="s">
        <v>38</v>
      </c>
    </row>
    <row r="1749" spans="1:20" x14ac:dyDescent="0.35">
      <c r="A1749" s="96" t="s">
        <v>5811</v>
      </c>
      <c r="D1749" s="13" t="s">
        <v>5802</v>
      </c>
      <c r="E1749" s="13">
        <v>12</v>
      </c>
      <c r="F1749" s="14">
        <v>1</v>
      </c>
      <c r="G1749" s="13" t="s">
        <v>14873</v>
      </c>
      <c r="H1749" s="14">
        <v>40</v>
      </c>
      <c r="I1749" s="15" t="s">
        <v>32</v>
      </c>
      <c r="J1749" s="16">
        <v>45</v>
      </c>
      <c r="K1749" s="16">
        <v>3.75</v>
      </c>
      <c r="L1749" s="17" t="s">
        <v>448</v>
      </c>
      <c r="M1749" s="163" t="str">
        <f>IFERROR(GETPIVOTDATA("Tot. Bottles",'- Ordine Aggregato -'!$A$1,"sku anker",A1749),"")</f>
        <v/>
      </c>
      <c r="N1749" s="18" t="s">
        <v>42</v>
      </c>
      <c r="O1749" s="19" t="str">
        <f t="shared" si="27"/>
        <v>Order online</v>
      </c>
      <c r="P1749" s="97" t="s">
        <v>146</v>
      </c>
      <c r="Q1749" s="13" t="s">
        <v>5812</v>
      </c>
      <c r="R1749" t="s">
        <v>5813</v>
      </c>
      <c r="S1749" s="20">
        <v>0</v>
      </c>
      <c r="T1749" s="21" t="s">
        <v>38</v>
      </c>
    </row>
    <row r="1750" spans="1:20" x14ac:dyDescent="0.35">
      <c r="A1750" s="13" t="s">
        <v>5814</v>
      </c>
      <c r="B1750" s="13"/>
      <c r="C1750" s="13"/>
      <c r="D1750" s="13" t="s">
        <v>5802</v>
      </c>
      <c r="E1750" s="13">
        <v>6</v>
      </c>
      <c r="F1750" s="14">
        <v>1.5</v>
      </c>
      <c r="G1750" s="13" t="s">
        <v>14873</v>
      </c>
      <c r="H1750" s="14">
        <v>40</v>
      </c>
      <c r="I1750" s="15" t="s">
        <v>32</v>
      </c>
      <c r="J1750" s="16">
        <v>34.799999999999997</v>
      </c>
      <c r="K1750" s="16">
        <v>5.8</v>
      </c>
      <c r="L1750" s="17" t="s">
        <v>448</v>
      </c>
      <c r="M1750" s="163" t="str">
        <f>IFERROR(GETPIVOTDATA("Tot. Bottles",'- Ordine Aggregato -'!$A$1,"sku anker",A1750),"")</f>
        <v/>
      </c>
      <c r="N1750" s="18" t="s">
        <v>34</v>
      </c>
      <c r="O1750" s="19" t="str">
        <f t="shared" si="27"/>
        <v>Order online</v>
      </c>
      <c r="P1750" s="97" t="s">
        <v>146</v>
      </c>
      <c r="Q1750" s="13" t="s">
        <v>5815</v>
      </c>
      <c r="R1750" t="s">
        <v>5816</v>
      </c>
      <c r="S1750" s="20">
        <v>0</v>
      </c>
      <c r="T1750" s="21" t="s">
        <v>38</v>
      </c>
    </row>
    <row r="1751" spans="1:20" x14ac:dyDescent="0.35">
      <c r="A1751" s="96" t="s">
        <v>5817</v>
      </c>
      <c r="B1751" s="96"/>
      <c r="C1751" s="96"/>
      <c r="D1751" s="13" t="s">
        <v>5802</v>
      </c>
      <c r="E1751" s="13">
        <v>2</v>
      </c>
      <c r="F1751" s="14">
        <v>4.5</v>
      </c>
      <c r="G1751" s="13" t="s">
        <v>14873</v>
      </c>
      <c r="H1751" s="14">
        <v>40</v>
      </c>
      <c r="I1751" s="15" t="s">
        <v>32</v>
      </c>
      <c r="J1751" s="16">
        <v>59.5</v>
      </c>
      <c r="K1751" s="16">
        <v>29.75</v>
      </c>
      <c r="L1751" s="17" t="s">
        <v>448</v>
      </c>
      <c r="M1751" s="163" t="str">
        <f>IFERROR(GETPIVOTDATA("Tot. Bottles",'- Ordine Aggregato -'!$A$1,"sku anker",A1751),"")</f>
        <v/>
      </c>
      <c r="N1751" s="18" t="s">
        <v>34</v>
      </c>
      <c r="O1751" s="19" t="str">
        <f t="shared" si="27"/>
        <v>Order online</v>
      </c>
      <c r="P1751" s="97" t="s">
        <v>146</v>
      </c>
      <c r="Q1751" s="13" t="s">
        <v>5818</v>
      </c>
      <c r="R1751" t="s">
        <v>5819</v>
      </c>
      <c r="S1751" s="20">
        <v>0</v>
      </c>
      <c r="T1751" s="21" t="s">
        <v>38</v>
      </c>
    </row>
    <row r="1752" spans="1:20" x14ac:dyDescent="0.35">
      <c r="A1752" s="96" t="s">
        <v>5820</v>
      </c>
      <c r="D1752" s="13" t="s">
        <v>5821</v>
      </c>
      <c r="E1752" s="13">
        <v>12</v>
      </c>
      <c r="F1752" s="14">
        <v>0.7</v>
      </c>
      <c r="G1752" s="13" t="s">
        <v>31</v>
      </c>
      <c r="H1752" s="14">
        <v>40</v>
      </c>
      <c r="I1752" s="15" t="s">
        <v>32</v>
      </c>
      <c r="J1752" s="16">
        <v>46.8</v>
      </c>
      <c r="K1752" s="16">
        <v>3.9</v>
      </c>
      <c r="L1752" s="17" t="s">
        <v>448</v>
      </c>
      <c r="M1752" s="163" t="str">
        <f>IFERROR(GETPIVOTDATA("Tot. Bottles",'- Ordine Aggregato -'!$A$1,"sku anker",A1752),"")</f>
        <v/>
      </c>
      <c r="N1752" s="18" t="s">
        <v>42</v>
      </c>
      <c r="O1752" s="19" t="str">
        <f t="shared" si="27"/>
        <v>Order online</v>
      </c>
      <c r="P1752" s="97" t="s">
        <v>146</v>
      </c>
      <c r="Q1752" s="13" t="s">
        <v>5822</v>
      </c>
      <c r="R1752" t="s">
        <v>5823</v>
      </c>
      <c r="S1752" s="20">
        <v>0</v>
      </c>
      <c r="T1752" s="21" t="s">
        <v>38</v>
      </c>
    </row>
    <row r="1753" spans="1:20" x14ac:dyDescent="0.35">
      <c r="A1753" s="13" t="s">
        <v>5824</v>
      </c>
      <c r="B1753" s="13"/>
      <c r="C1753" s="13"/>
      <c r="D1753" s="13" t="s">
        <v>5825</v>
      </c>
      <c r="E1753" s="13">
        <v>6</v>
      </c>
      <c r="F1753" s="14">
        <v>0.7</v>
      </c>
      <c r="G1753" s="13" t="s">
        <v>46</v>
      </c>
      <c r="H1753" s="14">
        <v>40</v>
      </c>
      <c r="I1753" s="15" t="s">
        <v>32</v>
      </c>
      <c r="J1753" s="16">
        <v>153</v>
      </c>
      <c r="K1753" s="16">
        <v>25.5</v>
      </c>
      <c r="L1753" s="17" t="s">
        <v>145</v>
      </c>
      <c r="M1753" s="163" t="str">
        <f>IFERROR(GETPIVOTDATA("Tot. Bottles",'- Ordine Aggregato -'!$A$1,"sku anker",A1753),"")</f>
        <v/>
      </c>
      <c r="N1753" s="18" t="s">
        <v>42</v>
      </c>
      <c r="O1753" s="19" t="str">
        <f t="shared" si="27"/>
        <v>Order online</v>
      </c>
      <c r="P1753" s="97" t="s">
        <v>146</v>
      </c>
      <c r="Q1753" s="13" t="s">
        <v>5826</v>
      </c>
      <c r="R1753" t="s">
        <v>42</v>
      </c>
      <c r="S1753" s="20">
        <v>0</v>
      </c>
      <c r="T1753" s="21" t="s">
        <v>38</v>
      </c>
    </row>
    <row r="1754" spans="1:20" x14ac:dyDescent="0.35">
      <c r="A1754" s="13" t="s">
        <v>14601</v>
      </c>
      <c r="B1754" s="13"/>
      <c r="C1754" s="13"/>
      <c r="D1754" s="13" t="s">
        <v>14602</v>
      </c>
      <c r="E1754" s="13">
        <v>6</v>
      </c>
      <c r="F1754" s="14">
        <v>1</v>
      </c>
      <c r="G1754" s="13" t="s">
        <v>14874</v>
      </c>
      <c r="H1754" s="14">
        <v>46</v>
      </c>
      <c r="I1754" s="15" t="s">
        <v>32</v>
      </c>
      <c r="J1754" s="16">
        <v>159</v>
      </c>
      <c r="K1754" s="16">
        <v>26.5</v>
      </c>
      <c r="L1754" s="17" t="s">
        <v>145</v>
      </c>
      <c r="M1754" s="163" t="str">
        <f>IFERROR(GETPIVOTDATA("Tot. Bottles",'- Ordine Aggregato -'!$A$1,"sku anker",A1754),"")</f>
        <v/>
      </c>
      <c r="N1754" s="18" t="s">
        <v>42</v>
      </c>
      <c r="O1754" s="19" t="str">
        <f t="shared" si="27"/>
        <v>Order online</v>
      </c>
      <c r="P1754" s="97" t="s">
        <v>146</v>
      </c>
      <c r="Q1754" s="13" t="s">
        <v>15354</v>
      </c>
      <c r="R1754" t="s">
        <v>15355</v>
      </c>
      <c r="S1754" s="20">
        <v>0</v>
      </c>
      <c r="T1754" s="21" t="s">
        <v>38</v>
      </c>
    </row>
    <row r="1755" spans="1:20" x14ac:dyDescent="0.35">
      <c r="A1755" s="96" t="s">
        <v>5827</v>
      </c>
      <c r="B1755" s="96"/>
      <c r="C1755" s="96"/>
      <c r="D1755" s="13" t="s">
        <v>5828</v>
      </c>
      <c r="E1755" s="13">
        <v>6</v>
      </c>
      <c r="F1755" s="14">
        <v>0.7</v>
      </c>
      <c r="G1755" s="13" t="s">
        <v>46</v>
      </c>
      <c r="H1755" s="14">
        <v>40</v>
      </c>
      <c r="I1755" s="15" t="s">
        <v>32</v>
      </c>
      <c r="J1755" s="16">
        <v>93</v>
      </c>
      <c r="K1755" s="16">
        <v>15.5</v>
      </c>
      <c r="L1755" s="17" t="s">
        <v>145</v>
      </c>
      <c r="M1755" s="163" t="str">
        <f>IFERROR(GETPIVOTDATA("Tot. Bottles",'- Ordine Aggregato -'!$A$1,"sku anker",A1755),"")</f>
        <v/>
      </c>
      <c r="N1755" s="18" t="s">
        <v>67</v>
      </c>
      <c r="O1755" s="19" t="str">
        <f t="shared" si="27"/>
        <v>Order online</v>
      </c>
      <c r="P1755" s="97" t="s">
        <v>146</v>
      </c>
      <c r="Q1755" s="13" t="s">
        <v>5829</v>
      </c>
      <c r="R1755" t="s">
        <v>5830</v>
      </c>
      <c r="S1755" s="20">
        <v>15.5</v>
      </c>
      <c r="T1755" s="21" t="s">
        <v>38</v>
      </c>
    </row>
    <row r="1756" spans="1:20" x14ac:dyDescent="0.35">
      <c r="A1756" s="96" t="s">
        <v>5831</v>
      </c>
      <c r="B1756" s="96"/>
      <c r="C1756" s="96"/>
      <c r="D1756" s="13" t="s">
        <v>5828</v>
      </c>
      <c r="E1756" s="13">
        <v>6</v>
      </c>
      <c r="F1756" s="14">
        <v>0.7</v>
      </c>
      <c r="G1756" s="13" t="s">
        <v>14874</v>
      </c>
      <c r="H1756" s="14">
        <v>40</v>
      </c>
      <c r="I1756" s="15" t="s">
        <v>32</v>
      </c>
      <c r="J1756" s="16">
        <v>87</v>
      </c>
      <c r="K1756" s="16">
        <v>14.5</v>
      </c>
      <c r="L1756" s="17" t="s">
        <v>145</v>
      </c>
      <c r="M1756" s="163" t="str">
        <f>IFERROR(GETPIVOTDATA("Tot. Bottles",'- Ordine Aggregato -'!$A$1,"sku anker",A1756),"")</f>
        <v/>
      </c>
      <c r="N1756" s="18" t="s">
        <v>42</v>
      </c>
      <c r="O1756" s="19" t="str">
        <f t="shared" si="27"/>
        <v>Order online</v>
      </c>
      <c r="P1756" s="97" t="s">
        <v>146</v>
      </c>
      <c r="Q1756" s="13" t="s">
        <v>42</v>
      </c>
      <c r="R1756" t="s">
        <v>42</v>
      </c>
      <c r="S1756" s="20">
        <v>0</v>
      </c>
      <c r="T1756" s="21" t="s">
        <v>38</v>
      </c>
    </row>
    <row r="1757" spans="1:20" x14ac:dyDescent="0.35">
      <c r="A1757" s="96" t="s">
        <v>5832</v>
      </c>
      <c r="B1757" s="96"/>
      <c r="C1757" s="96"/>
      <c r="D1757" s="13" t="s">
        <v>5833</v>
      </c>
      <c r="E1757" s="13">
        <v>6</v>
      </c>
      <c r="F1757" s="14">
        <v>0.7</v>
      </c>
      <c r="G1757" s="13" t="s">
        <v>46</v>
      </c>
      <c r="H1757" s="14">
        <v>46</v>
      </c>
      <c r="I1757" s="15" t="s">
        <v>32</v>
      </c>
      <c r="J1757" s="16">
        <v>143.39999999999998</v>
      </c>
      <c r="K1757" s="16">
        <v>23.9</v>
      </c>
      <c r="L1757" s="17" t="s">
        <v>145</v>
      </c>
      <c r="M1757" s="163" t="str">
        <f>IFERROR(GETPIVOTDATA("Tot. Bottles",'- Ordine Aggregato -'!$A$1,"sku anker",A1757),"")</f>
        <v/>
      </c>
      <c r="N1757" s="18" t="s">
        <v>34</v>
      </c>
      <c r="O1757" s="19" t="str">
        <f t="shared" si="27"/>
        <v>Order online</v>
      </c>
      <c r="P1757" s="97" t="s">
        <v>146</v>
      </c>
      <c r="Q1757" s="13" t="s">
        <v>5834</v>
      </c>
      <c r="R1757" t="s">
        <v>5835</v>
      </c>
      <c r="S1757" s="20">
        <v>0</v>
      </c>
      <c r="T1757" s="21" t="s">
        <v>38</v>
      </c>
    </row>
    <row r="1758" spans="1:20" x14ac:dyDescent="0.35">
      <c r="A1758" s="13" t="s">
        <v>5836</v>
      </c>
      <c r="B1758" s="13"/>
      <c r="C1758" s="13"/>
      <c r="D1758" s="13" t="s">
        <v>5837</v>
      </c>
      <c r="E1758" s="13">
        <v>6</v>
      </c>
      <c r="F1758" s="14">
        <v>0.7</v>
      </c>
      <c r="G1758" s="13" t="s">
        <v>14874</v>
      </c>
      <c r="H1758" s="14">
        <v>43</v>
      </c>
      <c r="I1758" s="15" t="s">
        <v>32</v>
      </c>
      <c r="J1758" s="16">
        <v>225</v>
      </c>
      <c r="K1758" s="16">
        <v>37.5</v>
      </c>
      <c r="L1758" s="17" t="s">
        <v>145</v>
      </c>
      <c r="M1758" s="163" t="str">
        <f>IFERROR(GETPIVOTDATA("Tot. Bottles",'- Ordine Aggregato -'!$A$1,"sku anker",A1758),"")</f>
        <v/>
      </c>
      <c r="N1758" s="18" t="s">
        <v>34</v>
      </c>
      <c r="O1758" s="19" t="str">
        <f t="shared" si="27"/>
        <v>Order online</v>
      </c>
      <c r="P1758" s="97" t="s">
        <v>146</v>
      </c>
      <c r="Q1758" s="13" t="s">
        <v>5838</v>
      </c>
      <c r="R1758" t="s">
        <v>5839</v>
      </c>
      <c r="S1758" s="20">
        <v>0</v>
      </c>
      <c r="T1758" s="21" t="s">
        <v>38</v>
      </c>
    </row>
    <row r="1759" spans="1:20" x14ac:dyDescent="0.35">
      <c r="A1759" s="13" t="s">
        <v>5840</v>
      </c>
      <c r="B1759" s="13"/>
      <c r="C1759" s="13"/>
      <c r="D1759" s="13" t="s">
        <v>5841</v>
      </c>
      <c r="E1759" s="13">
        <v>12</v>
      </c>
      <c r="F1759" s="14">
        <v>0.2</v>
      </c>
      <c r="G1759" s="13" t="s">
        <v>14874</v>
      </c>
      <c r="H1759" s="14">
        <v>40</v>
      </c>
      <c r="I1759" s="15" t="s">
        <v>32</v>
      </c>
      <c r="J1759" s="16">
        <v>23.4</v>
      </c>
      <c r="K1759" s="16">
        <v>1.95</v>
      </c>
      <c r="L1759" s="17" t="s">
        <v>448</v>
      </c>
      <c r="M1759" s="163" t="str">
        <f>IFERROR(GETPIVOTDATA("Tot. Bottles",'- Ordine Aggregato -'!$A$1,"sku anker",A1759),"")</f>
        <v/>
      </c>
      <c r="N1759" s="18" t="s">
        <v>42</v>
      </c>
      <c r="O1759" s="19" t="str">
        <f t="shared" si="27"/>
        <v>Order online</v>
      </c>
      <c r="P1759" s="97" t="s">
        <v>146</v>
      </c>
      <c r="Q1759" s="13" t="s">
        <v>5842</v>
      </c>
      <c r="R1759" t="s">
        <v>5843</v>
      </c>
      <c r="S1759" s="20">
        <v>0</v>
      </c>
      <c r="T1759" s="21" t="s">
        <v>38</v>
      </c>
    </row>
    <row r="1760" spans="1:20" x14ac:dyDescent="0.35">
      <c r="A1760" s="96" t="s">
        <v>5844</v>
      </c>
      <c r="B1760" s="96"/>
      <c r="C1760" s="96"/>
      <c r="D1760" s="13" t="s">
        <v>5841</v>
      </c>
      <c r="E1760" s="13">
        <v>12</v>
      </c>
      <c r="F1760" s="14">
        <v>0.35</v>
      </c>
      <c r="G1760" s="13" t="s">
        <v>14873</v>
      </c>
      <c r="H1760" s="14">
        <v>40</v>
      </c>
      <c r="I1760" s="15" t="s">
        <v>32</v>
      </c>
      <c r="J1760" s="16">
        <v>40.200000000000003</v>
      </c>
      <c r="K1760" s="16">
        <v>3.35</v>
      </c>
      <c r="L1760" s="17" t="s">
        <v>448</v>
      </c>
      <c r="M1760" s="163" t="str">
        <f>IFERROR(GETPIVOTDATA("Tot. Bottles",'- Ordine Aggregato -'!$A$1,"sku anker",A1760),"")</f>
        <v/>
      </c>
      <c r="N1760" s="18" t="s">
        <v>42</v>
      </c>
      <c r="O1760" s="19" t="str">
        <f t="shared" si="27"/>
        <v>Order online</v>
      </c>
      <c r="P1760" s="97" t="s">
        <v>146</v>
      </c>
      <c r="Q1760" s="13" t="s">
        <v>5845</v>
      </c>
      <c r="R1760" t="s">
        <v>5846</v>
      </c>
      <c r="S1760" s="20">
        <v>0</v>
      </c>
      <c r="T1760" s="21" t="s">
        <v>38</v>
      </c>
    </row>
    <row r="1761" spans="1:20" x14ac:dyDescent="0.35">
      <c r="A1761" s="96" t="s">
        <v>5847</v>
      </c>
      <c r="B1761" s="96"/>
      <c r="C1761" s="96"/>
      <c r="D1761" s="13" t="s">
        <v>5841</v>
      </c>
      <c r="E1761" s="13">
        <v>6</v>
      </c>
      <c r="F1761" s="14">
        <v>0.7</v>
      </c>
      <c r="G1761" s="13" t="s">
        <v>14873</v>
      </c>
      <c r="H1761" s="14">
        <v>40</v>
      </c>
      <c r="I1761" s="15" t="s">
        <v>32</v>
      </c>
      <c r="J1761" s="16">
        <v>23.700000000000003</v>
      </c>
      <c r="K1761" s="16">
        <v>3.95</v>
      </c>
      <c r="L1761" s="17" t="s">
        <v>448</v>
      </c>
      <c r="M1761" s="163" t="str">
        <f>IFERROR(GETPIVOTDATA("Tot. Bottles",'- Ordine Aggregato -'!$A$1,"sku anker",A1761),"")</f>
        <v/>
      </c>
      <c r="N1761" s="18" t="s">
        <v>42</v>
      </c>
      <c r="O1761" s="19" t="str">
        <f t="shared" si="27"/>
        <v>Order online</v>
      </c>
      <c r="P1761" s="97" t="s">
        <v>146</v>
      </c>
      <c r="Q1761" s="13" t="s">
        <v>5848</v>
      </c>
      <c r="R1761" t="s">
        <v>5849</v>
      </c>
      <c r="S1761" s="20">
        <v>0</v>
      </c>
      <c r="T1761" s="21" t="s">
        <v>38</v>
      </c>
    </row>
    <row r="1762" spans="1:20" x14ac:dyDescent="0.35">
      <c r="A1762" s="96" t="s">
        <v>5850</v>
      </c>
      <c r="D1762" s="13" t="s">
        <v>5841</v>
      </c>
      <c r="E1762" s="13">
        <v>6</v>
      </c>
      <c r="F1762" s="14">
        <v>1</v>
      </c>
      <c r="G1762" s="13" t="s">
        <v>14873</v>
      </c>
      <c r="H1762" s="14">
        <v>40</v>
      </c>
      <c r="I1762" s="15" t="s">
        <v>32</v>
      </c>
      <c r="J1762" s="16">
        <v>32.099999999999994</v>
      </c>
      <c r="K1762" s="16">
        <v>5.35</v>
      </c>
      <c r="L1762" s="17" t="s">
        <v>448</v>
      </c>
      <c r="M1762" s="163" t="str">
        <f>IFERROR(GETPIVOTDATA("Tot. Bottles",'- Ordine Aggregato -'!$A$1,"sku anker",A1762),"")</f>
        <v/>
      </c>
      <c r="N1762" s="18" t="s">
        <v>42</v>
      </c>
      <c r="O1762" s="19" t="str">
        <f t="shared" si="27"/>
        <v>Order online</v>
      </c>
      <c r="P1762" s="97" t="s">
        <v>146</v>
      </c>
      <c r="Q1762" s="13" t="s">
        <v>5851</v>
      </c>
      <c r="R1762" t="s">
        <v>5852</v>
      </c>
      <c r="S1762" s="20">
        <v>0</v>
      </c>
      <c r="T1762" s="21" t="s">
        <v>38</v>
      </c>
    </row>
    <row r="1763" spans="1:20" x14ac:dyDescent="0.35">
      <c r="A1763" s="96" t="s">
        <v>5853</v>
      </c>
      <c r="B1763" s="96"/>
      <c r="C1763" s="96"/>
      <c r="D1763" s="13" t="s">
        <v>5841</v>
      </c>
      <c r="E1763" s="13">
        <v>6</v>
      </c>
      <c r="F1763" s="14">
        <v>1.5</v>
      </c>
      <c r="G1763" s="13" t="s">
        <v>14873</v>
      </c>
      <c r="H1763" s="14">
        <v>40</v>
      </c>
      <c r="I1763" s="15" t="s">
        <v>32</v>
      </c>
      <c r="J1763" s="16">
        <v>48.900000000000006</v>
      </c>
      <c r="K1763" s="16">
        <v>8.15</v>
      </c>
      <c r="L1763" s="17" t="s">
        <v>448</v>
      </c>
      <c r="M1763" s="163" t="str">
        <f>IFERROR(GETPIVOTDATA("Tot. Bottles",'- Ordine Aggregato -'!$A$1,"sku anker",A1763),"")</f>
        <v/>
      </c>
      <c r="N1763" s="18" t="s">
        <v>42</v>
      </c>
      <c r="O1763" s="19" t="str">
        <f t="shared" si="27"/>
        <v>Order online</v>
      </c>
      <c r="P1763" s="97" t="s">
        <v>146</v>
      </c>
      <c r="Q1763" s="13" t="s">
        <v>5854</v>
      </c>
      <c r="R1763" t="s">
        <v>5855</v>
      </c>
      <c r="S1763" s="20">
        <v>0</v>
      </c>
      <c r="T1763" s="21" t="s">
        <v>38</v>
      </c>
    </row>
    <row r="1764" spans="1:20" x14ac:dyDescent="0.35">
      <c r="A1764" s="13" t="s">
        <v>5856</v>
      </c>
      <c r="B1764" s="13"/>
      <c r="C1764" s="13"/>
      <c r="D1764" s="13" t="s">
        <v>5857</v>
      </c>
      <c r="E1764" s="13">
        <v>6</v>
      </c>
      <c r="F1764" s="14">
        <v>0.7</v>
      </c>
      <c r="G1764" s="13" t="s">
        <v>14873</v>
      </c>
      <c r="H1764" s="14">
        <v>40</v>
      </c>
      <c r="I1764" s="15" t="s">
        <v>32</v>
      </c>
      <c r="J1764" s="16">
        <v>65.699999999999989</v>
      </c>
      <c r="K1764" s="16">
        <v>10.95</v>
      </c>
      <c r="L1764" s="17" t="s">
        <v>448</v>
      </c>
      <c r="M1764" s="163" t="str">
        <f>IFERROR(GETPIVOTDATA("Tot. Bottles",'- Ordine Aggregato -'!$A$1,"sku anker",A1764),"")</f>
        <v/>
      </c>
      <c r="N1764" s="18" t="s">
        <v>42</v>
      </c>
      <c r="O1764" s="19" t="str">
        <f t="shared" si="27"/>
        <v>Order online</v>
      </c>
      <c r="P1764" s="97" t="s">
        <v>146</v>
      </c>
      <c r="Q1764" s="13" t="s">
        <v>5858</v>
      </c>
      <c r="R1764" t="s">
        <v>5859</v>
      </c>
      <c r="S1764" s="20">
        <v>0</v>
      </c>
      <c r="T1764" s="21" t="s">
        <v>38</v>
      </c>
    </row>
    <row r="1765" spans="1:20" x14ac:dyDescent="0.35">
      <c r="A1765" s="96" t="s">
        <v>5860</v>
      </c>
      <c r="B1765" s="96"/>
      <c r="C1765" s="96"/>
      <c r="D1765" s="13" t="s">
        <v>5861</v>
      </c>
      <c r="E1765" s="13">
        <v>6</v>
      </c>
      <c r="F1765" s="14">
        <v>0.7</v>
      </c>
      <c r="G1765" s="13" t="s">
        <v>46</v>
      </c>
      <c r="H1765" s="14">
        <v>40</v>
      </c>
      <c r="I1765" s="15" t="s">
        <v>32</v>
      </c>
      <c r="J1765" s="16">
        <v>57</v>
      </c>
      <c r="K1765" s="16">
        <v>9.5</v>
      </c>
      <c r="L1765" s="17" t="s">
        <v>448</v>
      </c>
      <c r="M1765" s="163" t="str">
        <f>IFERROR(GETPIVOTDATA("Tot. Bottles",'- Ordine Aggregato -'!$A$1,"sku anker",A1765),"")</f>
        <v/>
      </c>
      <c r="N1765" s="18" t="s">
        <v>42</v>
      </c>
      <c r="O1765" s="19" t="str">
        <f t="shared" si="27"/>
        <v>Order online</v>
      </c>
      <c r="P1765" s="97" t="s">
        <v>146</v>
      </c>
      <c r="Q1765" s="13" t="s">
        <v>5862</v>
      </c>
      <c r="R1765" t="s">
        <v>5863</v>
      </c>
      <c r="S1765" s="20">
        <v>0</v>
      </c>
      <c r="T1765" s="21" t="s">
        <v>38</v>
      </c>
    </row>
    <row r="1766" spans="1:20" x14ac:dyDescent="0.35">
      <c r="A1766" s="96" t="s">
        <v>5864</v>
      </c>
      <c r="B1766" s="96"/>
      <c r="C1766" s="96"/>
      <c r="D1766" s="13" t="s">
        <v>5865</v>
      </c>
      <c r="E1766" s="13">
        <v>6</v>
      </c>
      <c r="F1766" s="14">
        <v>0.7</v>
      </c>
      <c r="G1766" s="13" t="s">
        <v>14874</v>
      </c>
      <c r="H1766" s="14">
        <v>48</v>
      </c>
      <c r="I1766" s="15" t="s">
        <v>32</v>
      </c>
      <c r="J1766" s="16">
        <v>120</v>
      </c>
      <c r="K1766" s="16">
        <v>20</v>
      </c>
      <c r="L1766" s="17" t="s">
        <v>145</v>
      </c>
      <c r="M1766" s="163" t="str">
        <f>IFERROR(GETPIVOTDATA("Tot. Bottles",'- Ordine Aggregato -'!$A$1,"sku anker",A1766),"")</f>
        <v/>
      </c>
      <c r="N1766" s="18" t="s">
        <v>42</v>
      </c>
      <c r="O1766" s="19" t="str">
        <f t="shared" si="27"/>
        <v>Order online</v>
      </c>
      <c r="P1766" s="97" t="s">
        <v>146</v>
      </c>
      <c r="Q1766" s="13" t="s">
        <v>5866</v>
      </c>
      <c r="R1766" t="s">
        <v>5867</v>
      </c>
      <c r="S1766" s="20">
        <v>0</v>
      </c>
      <c r="T1766" s="21" t="s">
        <v>38</v>
      </c>
    </row>
    <row r="1767" spans="1:20" x14ac:dyDescent="0.35">
      <c r="A1767" s="96" t="s">
        <v>5868</v>
      </c>
      <c r="D1767" s="13" t="s">
        <v>5869</v>
      </c>
      <c r="E1767" s="13">
        <v>6</v>
      </c>
      <c r="F1767" s="14">
        <v>0.7</v>
      </c>
      <c r="G1767" s="13" t="s">
        <v>14874</v>
      </c>
      <c r="H1767" s="14">
        <v>58.1</v>
      </c>
      <c r="I1767" s="15" t="s">
        <v>32</v>
      </c>
      <c r="J1767" s="16">
        <v>321</v>
      </c>
      <c r="K1767" s="16">
        <v>53.5</v>
      </c>
      <c r="L1767" s="17" t="s">
        <v>145</v>
      </c>
      <c r="M1767" s="163" t="str">
        <f>IFERROR(GETPIVOTDATA("Tot. Bottles",'- Ordine Aggregato -'!$A$1,"sku anker",A1767),"")</f>
        <v/>
      </c>
      <c r="N1767" s="18" t="s">
        <v>42</v>
      </c>
      <c r="O1767" s="19" t="str">
        <f t="shared" si="27"/>
        <v>Order online</v>
      </c>
      <c r="P1767" s="97" t="s">
        <v>146</v>
      </c>
      <c r="Q1767" s="13" t="s">
        <v>5870</v>
      </c>
      <c r="R1767" t="s">
        <v>5871</v>
      </c>
      <c r="S1767" s="20">
        <v>0</v>
      </c>
      <c r="T1767" s="21" t="s">
        <v>38</v>
      </c>
    </row>
    <row r="1768" spans="1:20" x14ac:dyDescent="0.35">
      <c r="A1768" s="96" t="s">
        <v>5872</v>
      </c>
      <c r="B1768" s="96"/>
      <c r="C1768" s="96"/>
      <c r="D1768" s="13" t="s">
        <v>5873</v>
      </c>
      <c r="E1768" s="13">
        <v>6</v>
      </c>
      <c r="F1768" s="14">
        <v>0.7</v>
      </c>
      <c r="G1768" s="13" t="s">
        <v>14874</v>
      </c>
      <c r="H1768" s="14">
        <v>57.2</v>
      </c>
      <c r="I1768" s="15" t="s">
        <v>32</v>
      </c>
      <c r="J1768" s="16">
        <v>315</v>
      </c>
      <c r="K1768" s="16">
        <v>52.5</v>
      </c>
      <c r="L1768" s="17" t="s">
        <v>145</v>
      </c>
      <c r="M1768" s="163" t="str">
        <f>IFERROR(GETPIVOTDATA("Tot. Bottles",'- Ordine Aggregato -'!$A$1,"sku anker",A1768),"")</f>
        <v/>
      </c>
      <c r="N1768" s="18" t="s">
        <v>42</v>
      </c>
      <c r="O1768" s="19" t="str">
        <f t="shared" si="27"/>
        <v>Order online</v>
      </c>
      <c r="P1768" s="97" t="s">
        <v>146</v>
      </c>
      <c r="Q1768" s="13" t="s">
        <v>5874</v>
      </c>
      <c r="R1768" t="s">
        <v>5875</v>
      </c>
      <c r="S1768" s="20">
        <v>0</v>
      </c>
      <c r="T1768" s="21" t="s">
        <v>38</v>
      </c>
    </row>
    <row r="1769" spans="1:20" x14ac:dyDescent="0.35">
      <c r="A1769" s="96" t="s">
        <v>5876</v>
      </c>
      <c r="B1769" s="96"/>
      <c r="C1769" s="96"/>
      <c r="D1769" s="13" t="s">
        <v>5877</v>
      </c>
      <c r="E1769" s="13">
        <v>6</v>
      </c>
      <c r="F1769" s="14">
        <v>0.7</v>
      </c>
      <c r="G1769" s="13" t="s">
        <v>46</v>
      </c>
      <c r="H1769" s="14">
        <v>48</v>
      </c>
      <c r="I1769" s="15" t="s">
        <v>32</v>
      </c>
      <c r="J1769" s="16">
        <v>267</v>
      </c>
      <c r="K1769" s="16">
        <v>44.5</v>
      </c>
      <c r="L1769" s="17" t="s">
        <v>145</v>
      </c>
      <c r="M1769" s="163" t="str">
        <f>IFERROR(GETPIVOTDATA("Tot. Bottles",'- Ordine Aggregato -'!$A$1,"sku anker",A1769),"")</f>
        <v/>
      </c>
      <c r="N1769" s="18" t="s">
        <v>67</v>
      </c>
      <c r="O1769" s="19" t="str">
        <f t="shared" si="27"/>
        <v>Order online</v>
      </c>
      <c r="P1769" s="97" t="s">
        <v>146</v>
      </c>
      <c r="Q1769" s="13" t="s">
        <v>5878</v>
      </c>
      <c r="R1769" t="s">
        <v>5879</v>
      </c>
      <c r="S1769" s="20">
        <v>44.5</v>
      </c>
      <c r="T1769" s="21" t="s">
        <v>38</v>
      </c>
    </row>
    <row r="1770" spans="1:20" x14ac:dyDescent="0.35">
      <c r="A1770" s="96" t="s">
        <v>5880</v>
      </c>
      <c r="D1770" s="13" t="s">
        <v>5881</v>
      </c>
      <c r="E1770" s="13">
        <v>6</v>
      </c>
      <c r="F1770" s="14">
        <v>0.7</v>
      </c>
      <c r="G1770" s="13" t="s">
        <v>14874</v>
      </c>
      <c r="H1770" s="14">
        <v>46</v>
      </c>
      <c r="I1770" s="15" t="s">
        <v>32</v>
      </c>
      <c r="J1770" s="16">
        <v>225</v>
      </c>
      <c r="K1770" s="16">
        <v>37.5</v>
      </c>
      <c r="L1770" s="17" t="s">
        <v>145</v>
      </c>
      <c r="M1770" s="163" t="str">
        <f>IFERROR(GETPIVOTDATA("Tot. Bottles",'- Ordine Aggregato -'!$A$1,"sku anker",A1770),"")</f>
        <v/>
      </c>
      <c r="N1770" s="18" t="s">
        <v>42</v>
      </c>
      <c r="O1770" s="19" t="str">
        <f t="shared" si="27"/>
        <v>Order online</v>
      </c>
      <c r="P1770" s="97" t="s">
        <v>146</v>
      </c>
      <c r="Q1770" s="13" t="s">
        <v>5882</v>
      </c>
      <c r="R1770" t="s">
        <v>42</v>
      </c>
      <c r="S1770" s="20">
        <v>0</v>
      </c>
      <c r="T1770" s="21" t="s">
        <v>38</v>
      </c>
    </row>
    <row r="1771" spans="1:20" x14ac:dyDescent="0.35">
      <c r="A1771" s="96" t="s">
        <v>5883</v>
      </c>
      <c r="D1771" s="13" t="s">
        <v>5884</v>
      </c>
      <c r="E1771" s="13">
        <v>6</v>
      </c>
      <c r="F1771" s="14">
        <v>0.7</v>
      </c>
      <c r="G1771" s="13" t="s">
        <v>14873</v>
      </c>
      <c r="H1771" s="14">
        <v>46</v>
      </c>
      <c r="I1771" s="15" t="s">
        <v>32</v>
      </c>
      <c r="J1771" s="16">
        <v>165</v>
      </c>
      <c r="K1771" s="16">
        <v>27.5</v>
      </c>
      <c r="L1771" s="17" t="s">
        <v>145</v>
      </c>
      <c r="M1771" s="163" t="str">
        <f>IFERROR(GETPIVOTDATA("Tot. Bottles",'- Ordine Aggregato -'!$A$1,"sku anker",A1771),"")</f>
        <v/>
      </c>
      <c r="N1771" s="18" t="s">
        <v>67</v>
      </c>
      <c r="O1771" s="19" t="str">
        <f t="shared" si="27"/>
        <v>Order online</v>
      </c>
      <c r="P1771" s="97" t="s">
        <v>146</v>
      </c>
      <c r="Q1771" s="13" t="s">
        <v>5882</v>
      </c>
      <c r="R1771" t="s">
        <v>5885</v>
      </c>
      <c r="S1771" s="20">
        <v>27.5</v>
      </c>
      <c r="T1771" s="21" t="s">
        <v>38</v>
      </c>
    </row>
    <row r="1772" spans="1:20" x14ac:dyDescent="0.35">
      <c r="A1772" s="13" t="s">
        <v>5887</v>
      </c>
      <c r="B1772" s="13"/>
      <c r="C1772" s="13"/>
      <c r="D1772" s="13" t="s">
        <v>5888</v>
      </c>
      <c r="E1772" s="13">
        <v>6</v>
      </c>
      <c r="F1772" s="14">
        <v>0.7</v>
      </c>
      <c r="G1772" s="13" t="s">
        <v>46</v>
      </c>
      <c r="H1772" s="14">
        <v>46</v>
      </c>
      <c r="I1772" s="15" t="s">
        <v>32</v>
      </c>
      <c r="J1772" s="16">
        <v>346.79999999999995</v>
      </c>
      <c r="K1772" s="16">
        <v>57.8</v>
      </c>
      <c r="L1772" s="17" t="s">
        <v>145</v>
      </c>
      <c r="M1772" s="163" t="str">
        <f>IFERROR(GETPIVOTDATA("Tot. Bottles",'- Ordine Aggregato -'!$A$1,"sku anker",A1772),"")</f>
        <v/>
      </c>
      <c r="N1772" s="18" t="s">
        <v>42</v>
      </c>
      <c r="O1772" s="19" t="str">
        <f t="shared" si="27"/>
        <v>Order online</v>
      </c>
      <c r="P1772" s="97" t="s">
        <v>146</v>
      </c>
      <c r="Q1772" s="13" t="s">
        <v>5886</v>
      </c>
      <c r="R1772" t="s">
        <v>5889</v>
      </c>
      <c r="S1772" s="20">
        <v>0</v>
      </c>
      <c r="T1772" s="21" t="s">
        <v>38</v>
      </c>
    </row>
    <row r="1773" spans="1:20" x14ac:dyDescent="0.35">
      <c r="A1773" s="96" t="s">
        <v>5890</v>
      </c>
      <c r="B1773" s="96"/>
      <c r="C1773" s="96"/>
      <c r="D1773" s="13" t="s">
        <v>5891</v>
      </c>
      <c r="E1773" s="13">
        <v>6</v>
      </c>
      <c r="F1773" s="14">
        <v>0.7</v>
      </c>
      <c r="G1773" s="13" t="s">
        <v>14874</v>
      </c>
      <c r="H1773" s="14">
        <v>48</v>
      </c>
      <c r="I1773" s="15" t="s">
        <v>32</v>
      </c>
      <c r="J1773" s="16">
        <v>225</v>
      </c>
      <c r="K1773" s="16">
        <v>37.5</v>
      </c>
      <c r="L1773" s="17" t="s">
        <v>145</v>
      </c>
      <c r="M1773" s="163" t="str">
        <f>IFERROR(GETPIVOTDATA("Tot. Bottles",'- Ordine Aggregato -'!$A$1,"sku anker",A1773),"")</f>
        <v/>
      </c>
      <c r="N1773" s="18" t="s">
        <v>67</v>
      </c>
      <c r="O1773" s="19" t="str">
        <f t="shared" si="27"/>
        <v>Order online</v>
      </c>
      <c r="P1773" s="97" t="s">
        <v>146</v>
      </c>
      <c r="Q1773" s="13" t="s">
        <v>5892</v>
      </c>
      <c r="R1773" t="s">
        <v>5893</v>
      </c>
      <c r="S1773" s="20">
        <v>37.5</v>
      </c>
      <c r="T1773" s="21" t="s">
        <v>38</v>
      </c>
    </row>
    <row r="1774" spans="1:20" x14ac:dyDescent="0.35">
      <c r="A1774" s="13" t="s">
        <v>5894</v>
      </c>
      <c r="B1774" s="13"/>
      <c r="C1774" s="13"/>
      <c r="D1774" s="13" t="s">
        <v>5895</v>
      </c>
      <c r="E1774" s="13">
        <v>6</v>
      </c>
      <c r="F1774" s="14">
        <v>0.7</v>
      </c>
      <c r="G1774" s="13" t="s">
        <v>14874</v>
      </c>
      <c r="H1774" s="14">
        <v>46</v>
      </c>
      <c r="I1774" s="15" t="s">
        <v>32</v>
      </c>
      <c r="J1774" s="16">
        <v>186</v>
      </c>
      <c r="K1774" s="16">
        <v>31</v>
      </c>
      <c r="L1774" s="17" t="s">
        <v>145</v>
      </c>
      <c r="M1774" s="163" t="str">
        <f>IFERROR(GETPIVOTDATA("Tot. Bottles",'- Ordine Aggregato -'!$A$1,"sku anker",A1774),"")</f>
        <v/>
      </c>
      <c r="N1774" s="18" t="s">
        <v>67</v>
      </c>
      <c r="O1774" s="19" t="str">
        <f t="shared" si="27"/>
        <v>Order online</v>
      </c>
      <c r="P1774" s="97" t="s">
        <v>146</v>
      </c>
      <c r="Q1774" s="13" t="s">
        <v>5896</v>
      </c>
      <c r="R1774" t="s">
        <v>5897</v>
      </c>
      <c r="S1774" s="20">
        <v>31</v>
      </c>
      <c r="T1774" s="21" t="s">
        <v>38</v>
      </c>
    </row>
    <row r="1775" spans="1:20" x14ac:dyDescent="0.35">
      <c r="A1775" s="96" t="s">
        <v>5898</v>
      </c>
      <c r="D1775" s="13" t="s">
        <v>5899</v>
      </c>
      <c r="E1775" s="13">
        <v>6</v>
      </c>
      <c r="F1775" s="14">
        <v>0.7</v>
      </c>
      <c r="G1775" s="13" t="s">
        <v>14874</v>
      </c>
      <c r="H1775" s="14">
        <v>48</v>
      </c>
      <c r="I1775" s="15" t="s">
        <v>32</v>
      </c>
      <c r="J1775" s="16">
        <v>261</v>
      </c>
      <c r="K1775" s="16">
        <v>43.5</v>
      </c>
      <c r="L1775" s="17" t="s">
        <v>145</v>
      </c>
      <c r="M1775" s="163" t="str">
        <f>IFERROR(GETPIVOTDATA("Tot. Bottles",'- Ordine Aggregato -'!$A$1,"sku anker",A1775),"")</f>
        <v/>
      </c>
      <c r="N1775" s="18" t="s">
        <v>42</v>
      </c>
      <c r="O1775" s="19" t="str">
        <f t="shared" si="27"/>
        <v>Order online</v>
      </c>
      <c r="P1775" s="97" t="s">
        <v>146</v>
      </c>
      <c r="Q1775" s="13" t="s">
        <v>5900</v>
      </c>
      <c r="R1775" t="s">
        <v>5901</v>
      </c>
      <c r="S1775" s="20">
        <v>0</v>
      </c>
      <c r="T1775" s="21" t="s">
        <v>38</v>
      </c>
    </row>
    <row r="1776" spans="1:20" x14ac:dyDescent="0.35">
      <c r="A1776" s="96" t="s">
        <v>5902</v>
      </c>
      <c r="B1776" s="96"/>
      <c r="C1776" s="96"/>
      <c r="D1776" s="13" t="s">
        <v>14627</v>
      </c>
      <c r="E1776" s="13">
        <v>6</v>
      </c>
      <c r="F1776" s="14">
        <v>0.7</v>
      </c>
      <c r="G1776" s="13" t="s">
        <v>14874</v>
      </c>
      <c r="H1776" s="14">
        <v>48</v>
      </c>
      <c r="I1776" s="15" t="s">
        <v>32</v>
      </c>
      <c r="J1776" s="16">
        <v>210</v>
      </c>
      <c r="K1776" s="16">
        <v>35</v>
      </c>
      <c r="L1776" s="17" t="s">
        <v>145</v>
      </c>
      <c r="M1776" s="163" t="str">
        <f>IFERROR(GETPIVOTDATA("Tot. Bottles",'- Ordine Aggregato -'!$A$1,"sku anker",A1776),"")</f>
        <v/>
      </c>
      <c r="N1776" s="18" t="s">
        <v>67</v>
      </c>
      <c r="O1776" s="19" t="str">
        <f t="shared" si="27"/>
        <v>Order online</v>
      </c>
      <c r="P1776" s="97" t="s">
        <v>146</v>
      </c>
      <c r="Q1776" s="13" t="s">
        <v>5903</v>
      </c>
      <c r="R1776" t="s">
        <v>5904</v>
      </c>
      <c r="S1776" s="20">
        <v>35</v>
      </c>
      <c r="T1776" s="21" t="s">
        <v>38</v>
      </c>
    </row>
    <row r="1777" spans="1:20" x14ac:dyDescent="0.35">
      <c r="A1777" s="96" t="s">
        <v>5905</v>
      </c>
      <c r="D1777" s="13" t="s">
        <v>5906</v>
      </c>
      <c r="E1777" s="13">
        <v>6</v>
      </c>
      <c r="F1777" s="14">
        <v>0.7</v>
      </c>
      <c r="G1777" s="13" t="s">
        <v>31</v>
      </c>
      <c r="H1777" s="14">
        <v>46</v>
      </c>
      <c r="I1777" s="15" t="s">
        <v>32</v>
      </c>
      <c r="J1777" s="16">
        <v>135</v>
      </c>
      <c r="K1777" s="16">
        <v>22.5</v>
      </c>
      <c r="L1777" s="17" t="s">
        <v>145</v>
      </c>
      <c r="M1777" s="163" t="str">
        <f>IFERROR(GETPIVOTDATA("Tot. Bottles",'- Ordine Aggregato -'!$A$1,"sku anker",A1777),"")</f>
        <v/>
      </c>
      <c r="N1777" s="18" t="s">
        <v>34</v>
      </c>
      <c r="O1777" s="19" t="str">
        <f t="shared" si="27"/>
        <v>Order online</v>
      </c>
      <c r="P1777" s="97" t="s">
        <v>146</v>
      </c>
      <c r="Q1777" s="13" t="s">
        <v>5907</v>
      </c>
      <c r="R1777" t="s">
        <v>5908</v>
      </c>
      <c r="S1777" s="20">
        <v>0</v>
      </c>
      <c r="T1777" s="21" t="s">
        <v>38</v>
      </c>
    </row>
    <row r="1778" spans="1:20" x14ac:dyDescent="0.35">
      <c r="A1778" s="96" t="s">
        <v>5909</v>
      </c>
      <c r="D1778" s="13" t="s">
        <v>5910</v>
      </c>
      <c r="E1778" s="13">
        <v>6</v>
      </c>
      <c r="F1778" s="14">
        <v>0.7</v>
      </c>
      <c r="G1778" s="13" t="s">
        <v>46</v>
      </c>
      <c r="H1778" s="14">
        <v>46</v>
      </c>
      <c r="I1778" s="15" t="s">
        <v>32</v>
      </c>
      <c r="J1778" s="16">
        <v>198</v>
      </c>
      <c r="K1778" s="16">
        <v>33</v>
      </c>
      <c r="L1778" s="17" t="s">
        <v>145</v>
      </c>
      <c r="M1778" s="163" t="str">
        <f>IFERROR(GETPIVOTDATA("Tot. Bottles",'- Ordine Aggregato -'!$A$1,"sku anker",A1778),"")</f>
        <v/>
      </c>
      <c r="N1778" s="18" t="s">
        <v>42</v>
      </c>
      <c r="O1778" s="19" t="str">
        <f t="shared" si="27"/>
        <v>Order online</v>
      </c>
      <c r="P1778" s="97" t="s">
        <v>146</v>
      </c>
      <c r="Q1778" s="13" t="s">
        <v>5911</v>
      </c>
      <c r="R1778" t="s">
        <v>5912</v>
      </c>
      <c r="S1778" s="20">
        <v>0</v>
      </c>
      <c r="T1778" s="21" t="s">
        <v>38</v>
      </c>
    </row>
    <row r="1779" spans="1:20" x14ac:dyDescent="0.35">
      <c r="A1779" s="96" t="s">
        <v>5913</v>
      </c>
      <c r="D1779" s="13" t="s">
        <v>5914</v>
      </c>
      <c r="E1779" s="13">
        <v>6</v>
      </c>
      <c r="F1779" s="14">
        <v>0.7</v>
      </c>
      <c r="G1779" s="13" t="s">
        <v>31</v>
      </c>
      <c r="H1779" s="14">
        <v>46</v>
      </c>
      <c r="I1779" s="15" t="s">
        <v>32</v>
      </c>
      <c r="J1779" s="16">
        <v>255</v>
      </c>
      <c r="K1779" s="16">
        <v>42.5</v>
      </c>
      <c r="L1779" s="17" t="s">
        <v>145</v>
      </c>
      <c r="M1779" s="163" t="str">
        <f>IFERROR(GETPIVOTDATA("Tot. Bottles",'- Ordine Aggregato -'!$A$1,"sku anker",A1779),"")</f>
        <v/>
      </c>
      <c r="N1779" s="18" t="s">
        <v>42</v>
      </c>
      <c r="O1779" s="19" t="str">
        <f t="shared" si="27"/>
        <v>Order online</v>
      </c>
      <c r="P1779" s="97" t="s">
        <v>146</v>
      </c>
      <c r="Q1779" s="13" t="s">
        <v>5915</v>
      </c>
      <c r="R1779" t="s">
        <v>5916</v>
      </c>
      <c r="S1779" s="20">
        <v>0</v>
      </c>
      <c r="T1779" s="21" t="s">
        <v>38</v>
      </c>
    </row>
    <row r="1780" spans="1:20" x14ac:dyDescent="0.35">
      <c r="A1780" s="13" t="s">
        <v>5917</v>
      </c>
      <c r="B1780" s="13"/>
      <c r="C1780" s="13"/>
      <c r="D1780" s="13" t="s">
        <v>5918</v>
      </c>
      <c r="E1780" s="13">
        <v>6</v>
      </c>
      <c r="F1780" s="14">
        <v>0.7</v>
      </c>
      <c r="G1780" s="13" t="s">
        <v>46</v>
      </c>
      <c r="H1780" s="14">
        <v>46</v>
      </c>
      <c r="I1780" s="15" t="s">
        <v>32</v>
      </c>
      <c r="J1780" s="16">
        <v>123</v>
      </c>
      <c r="K1780" s="16">
        <v>20.5</v>
      </c>
      <c r="L1780" s="17" t="s">
        <v>145</v>
      </c>
      <c r="M1780" s="163" t="str">
        <f>IFERROR(GETPIVOTDATA("Tot. Bottles",'- Ordine Aggregato -'!$A$1,"sku anker",A1780),"")</f>
        <v/>
      </c>
      <c r="N1780" s="18" t="s">
        <v>67</v>
      </c>
      <c r="O1780" s="19" t="str">
        <f t="shared" si="27"/>
        <v>Order online</v>
      </c>
      <c r="P1780" s="97" t="s">
        <v>146</v>
      </c>
      <c r="Q1780" s="13" t="s">
        <v>5919</v>
      </c>
      <c r="R1780" t="s">
        <v>5920</v>
      </c>
      <c r="S1780" s="20">
        <v>20.5</v>
      </c>
      <c r="T1780" s="21" t="s">
        <v>38</v>
      </c>
    </row>
    <row r="1781" spans="1:20" x14ac:dyDescent="0.35">
      <c r="A1781" s="96" t="s">
        <v>5921</v>
      </c>
      <c r="B1781" s="96"/>
      <c r="C1781" s="96"/>
      <c r="D1781" s="13" t="s">
        <v>5922</v>
      </c>
      <c r="E1781" s="13">
        <v>6</v>
      </c>
      <c r="F1781" s="14">
        <v>0.7</v>
      </c>
      <c r="G1781" s="13" t="s">
        <v>14873</v>
      </c>
      <c r="H1781" s="14">
        <v>40</v>
      </c>
      <c r="I1781" s="15" t="s">
        <v>32</v>
      </c>
      <c r="J1781" s="16">
        <v>114</v>
      </c>
      <c r="K1781" s="16">
        <v>19</v>
      </c>
      <c r="L1781" s="17" t="s">
        <v>145</v>
      </c>
      <c r="M1781" s="163" t="str">
        <f>IFERROR(GETPIVOTDATA("Tot. Bottles",'- Ordine Aggregato -'!$A$1,"sku anker",A1781),"")</f>
        <v/>
      </c>
      <c r="N1781" s="18" t="s">
        <v>42</v>
      </c>
      <c r="O1781" s="19" t="str">
        <f t="shared" si="27"/>
        <v>Order online</v>
      </c>
      <c r="P1781" s="97" t="s">
        <v>146</v>
      </c>
      <c r="Q1781" s="13" t="s">
        <v>5923</v>
      </c>
      <c r="R1781" t="s">
        <v>5924</v>
      </c>
      <c r="S1781" s="20">
        <v>0</v>
      </c>
      <c r="T1781" s="21" t="s">
        <v>38</v>
      </c>
    </row>
    <row r="1782" spans="1:20" x14ac:dyDescent="0.35">
      <c r="A1782" s="96" t="s">
        <v>5925</v>
      </c>
      <c r="D1782" s="13" t="s">
        <v>5926</v>
      </c>
      <c r="E1782" s="13">
        <v>6</v>
      </c>
      <c r="F1782" s="14">
        <v>0.7</v>
      </c>
      <c r="G1782" s="13" t="s">
        <v>46</v>
      </c>
      <c r="H1782" s="14">
        <v>60</v>
      </c>
      <c r="I1782" s="15" t="s">
        <v>32</v>
      </c>
      <c r="J1782" s="16">
        <v>189</v>
      </c>
      <c r="K1782" s="16">
        <v>31.5</v>
      </c>
      <c r="L1782" s="17" t="s">
        <v>145</v>
      </c>
      <c r="M1782" s="163" t="str">
        <f>IFERROR(GETPIVOTDATA("Tot. Bottles",'- Ordine Aggregato -'!$A$1,"sku anker",A1782),"")</f>
        <v/>
      </c>
      <c r="N1782" s="18" t="s">
        <v>67</v>
      </c>
      <c r="O1782" s="19" t="str">
        <f t="shared" si="27"/>
        <v>Order online</v>
      </c>
      <c r="P1782" s="97" t="s">
        <v>146</v>
      </c>
      <c r="Q1782" s="13" t="s">
        <v>5927</v>
      </c>
      <c r="R1782" t="s">
        <v>5928</v>
      </c>
      <c r="S1782" s="20">
        <v>31.5</v>
      </c>
      <c r="T1782" s="21" t="s">
        <v>38</v>
      </c>
    </row>
    <row r="1783" spans="1:20" x14ac:dyDescent="0.35">
      <c r="A1783" s="96" t="s">
        <v>5929</v>
      </c>
      <c r="D1783" s="13" t="s">
        <v>5930</v>
      </c>
      <c r="E1783" s="13">
        <v>6</v>
      </c>
      <c r="F1783" s="14">
        <v>0.7</v>
      </c>
      <c r="G1783" s="13" t="s">
        <v>46</v>
      </c>
      <c r="H1783" s="14">
        <v>43</v>
      </c>
      <c r="I1783" s="15" t="s">
        <v>32</v>
      </c>
      <c r="J1783" s="16">
        <v>163.5</v>
      </c>
      <c r="K1783" s="16">
        <v>27.25</v>
      </c>
      <c r="L1783" s="17" t="s">
        <v>145</v>
      </c>
      <c r="M1783" s="163" t="str">
        <f>IFERROR(GETPIVOTDATA("Tot. Bottles",'- Ordine Aggregato -'!$A$1,"sku anker",A1783),"")</f>
        <v/>
      </c>
      <c r="N1783" s="18" t="s">
        <v>42</v>
      </c>
      <c r="O1783" s="19" t="str">
        <f t="shared" si="27"/>
        <v>Order online</v>
      </c>
      <c r="P1783" s="97" t="s">
        <v>146</v>
      </c>
      <c r="Q1783" s="13" t="s">
        <v>5931</v>
      </c>
      <c r="R1783" t="s">
        <v>5932</v>
      </c>
      <c r="S1783" s="20">
        <v>0</v>
      </c>
      <c r="T1783" s="21" t="s">
        <v>38</v>
      </c>
    </row>
    <row r="1784" spans="1:20" x14ac:dyDescent="0.35">
      <c r="A1784" s="96" t="s">
        <v>5933</v>
      </c>
      <c r="B1784" s="96"/>
      <c r="C1784" s="96"/>
      <c r="D1784" s="13" t="s">
        <v>5930</v>
      </c>
      <c r="E1784" s="13">
        <v>12</v>
      </c>
      <c r="F1784" s="14">
        <v>1</v>
      </c>
      <c r="G1784" s="13" t="s">
        <v>14873</v>
      </c>
      <c r="H1784" s="14">
        <v>43</v>
      </c>
      <c r="I1784" s="15" t="s">
        <v>32</v>
      </c>
      <c r="J1784" s="16">
        <v>300</v>
      </c>
      <c r="K1784" s="16">
        <v>25</v>
      </c>
      <c r="L1784" s="17" t="s">
        <v>145</v>
      </c>
      <c r="M1784" s="163" t="str">
        <f>IFERROR(GETPIVOTDATA("Tot. Bottles",'- Ordine Aggregato -'!$A$1,"sku anker",A1784),"")</f>
        <v/>
      </c>
      <c r="N1784" s="18" t="s">
        <v>42</v>
      </c>
      <c r="O1784" s="19" t="str">
        <f t="shared" si="27"/>
        <v>Order online</v>
      </c>
      <c r="P1784" s="97" t="s">
        <v>146</v>
      </c>
      <c r="Q1784" s="13" t="s">
        <v>5934</v>
      </c>
      <c r="R1784" t="s">
        <v>5935</v>
      </c>
      <c r="S1784" s="20">
        <v>0</v>
      </c>
      <c r="T1784" s="21" t="s">
        <v>38</v>
      </c>
    </row>
    <row r="1785" spans="1:20" x14ac:dyDescent="0.35">
      <c r="A1785" s="96" t="s">
        <v>5936</v>
      </c>
      <c r="D1785" s="13" t="s">
        <v>5937</v>
      </c>
      <c r="E1785" s="13">
        <v>6</v>
      </c>
      <c r="F1785" s="14">
        <v>0.7</v>
      </c>
      <c r="G1785" s="13" t="s">
        <v>14873</v>
      </c>
      <c r="H1785" s="14">
        <v>46</v>
      </c>
      <c r="I1785" s="15" t="s">
        <v>32</v>
      </c>
      <c r="J1785" s="16">
        <v>267</v>
      </c>
      <c r="K1785" s="16">
        <v>44.5</v>
      </c>
      <c r="L1785" s="17" t="s">
        <v>145</v>
      </c>
      <c r="M1785" s="163" t="str">
        <f>IFERROR(GETPIVOTDATA("Tot. Bottles",'- Ordine Aggregato -'!$A$1,"sku anker",A1785),"")</f>
        <v/>
      </c>
      <c r="N1785" s="18" t="s">
        <v>42</v>
      </c>
      <c r="O1785" s="19" t="str">
        <f t="shared" si="27"/>
        <v>Order online</v>
      </c>
      <c r="P1785" s="97" t="s">
        <v>146</v>
      </c>
      <c r="Q1785" s="13" t="s">
        <v>5938</v>
      </c>
      <c r="R1785" t="s">
        <v>5939</v>
      </c>
      <c r="S1785" s="20">
        <v>0</v>
      </c>
      <c r="T1785" s="21" t="s">
        <v>38</v>
      </c>
    </row>
    <row r="1786" spans="1:20" x14ac:dyDescent="0.35">
      <c r="A1786" s="96" t="s">
        <v>5940</v>
      </c>
      <c r="B1786" s="96"/>
      <c r="C1786" s="96"/>
      <c r="D1786" s="13" t="s">
        <v>5941</v>
      </c>
      <c r="E1786" s="13">
        <v>6</v>
      </c>
      <c r="F1786" s="14">
        <v>0.7</v>
      </c>
      <c r="G1786" s="13" t="s">
        <v>14873</v>
      </c>
      <c r="H1786" s="14">
        <v>43</v>
      </c>
      <c r="I1786" s="15" t="s">
        <v>32</v>
      </c>
      <c r="J1786" s="16">
        <v>894</v>
      </c>
      <c r="K1786" s="16">
        <v>149</v>
      </c>
      <c r="L1786" s="17" t="s">
        <v>145</v>
      </c>
      <c r="M1786" s="163" t="str">
        <f>IFERROR(GETPIVOTDATA("Tot. Bottles",'- Ordine Aggregato -'!$A$1,"sku anker",A1786),"")</f>
        <v/>
      </c>
      <c r="N1786" s="18" t="s">
        <v>42</v>
      </c>
      <c r="O1786" s="19" t="str">
        <f t="shared" si="27"/>
        <v>Order online</v>
      </c>
      <c r="P1786" s="97" t="s">
        <v>146</v>
      </c>
      <c r="Q1786" s="13" t="s">
        <v>5942</v>
      </c>
      <c r="R1786" t="s">
        <v>5943</v>
      </c>
      <c r="S1786" s="20">
        <v>0</v>
      </c>
      <c r="T1786" s="21" t="s">
        <v>38</v>
      </c>
    </row>
    <row r="1787" spans="1:20" x14ac:dyDescent="0.35">
      <c r="A1787" s="13" t="s">
        <v>5944</v>
      </c>
      <c r="B1787" s="13"/>
      <c r="C1787" s="13"/>
      <c r="D1787" s="13" t="s">
        <v>5945</v>
      </c>
      <c r="E1787" s="13">
        <v>18</v>
      </c>
      <c r="F1787" s="14">
        <v>0.05</v>
      </c>
      <c r="G1787" s="13" t="s">
        <v>46</v>
      </c>
      <c r="H1787" s="14">
        <v>43</v>
      </c>
      <c r="I1787" s="15" t="s">
        <v>32</v>
      </c>
      <c r="J1787" s="16">
        <v>1413</v>
      </c>
      <c r="K1787" s="16">
        <v>78.5</v>
      </c>
      <c r="L1787" s="17" t="s">
        <v>145</v>
      </c>
      <c r="M1787" s="163" t="str">
        <f>IFERROR(GETPIVOTDATA("Tot. Bottles",'- Ordine Aggregato -'!$A$1,"sku anker",A1787),"")</f>
        <v/>
      </c>
      <c r="N1787" s="18" t="s">
        <v>42</v>
      </c>
      <c r="O1787" s="19" t="str">
        <f t="shared" si="27"/>
        <v>Order online</v>
      </c>
      <c r="P1787" s="97" t="s">
        <v>146</v>
      </c>
      <c r="Q1787" s="13" t="s">
        <v>5946</v>
      </c>
      <c r="R1787" t="s">
        <v>5947</v>
      </c>
      <c r="S1787" s="20">
        <v>0</v>
      </c>
      <c r="T1787" s="21" t="s">
        <v>38</v>
      </c>
    </row>
    <row r="1788" spans="1:20" x14ac:dyDescent="0.35">
      <c r="A1788" s="13" t="s">
        <v>5948</v>
      </c>
      <c r="B1788" s="13"/>
      <c r="C1788" s="13"/>
      <c r="D1788" s="13" t="s">
        <v>5949</v>
      </c>
      <c r="E1788" s="13">
        <v>6</v>
      </c>
      <c r="F1788" s="14">
        <v>0.7</v>
      </c>
      <c r="G1788" s="13" t="s">
        <v>14873</v>
      </c>
      <c r="H1788" s="14">
        <v>40</v>
      </c>
      <c r="I1788" s="15" t="s">
        <v>32</v>
      </c>
      <c r="J1788" s="16">
        <v>97.5</v>
      </c>
      <c r="K1788" s="16">
        <v>16.25</v>
      </c>
      <c r="L1788" s="17" t="s">
        <v>145</v>
      </c>
      <c r="M1788" s="163" t="str">
        <f>IFERROR(GETPIVOTDATA("Tot. Bottles",'- Ordine Aggregato -'!$A$1,"sku anker",A1788),"")</f>
        <v/>
      </c>
      <c r="N1788" s="18" t="s">
        <v>42</v>
      </c>
      <c r="O1788" s="19" t="str">
        <f t="shared" si="27"/>
        <v>Order online</v>
      </c>
      <c r="P1788" s="97" t="s">
        <v>146</v>
      </c>
      <c r="Q1788" s="13" t="s">
        <v>5950</v>
      </c>
      <c r="R1788" t="s">
        <v>5951</v>
      </c>
      <c r="S1788" s="20">
        <v>0</v>
      </c>
      <c r="T1788" s="21" t="s">
        <v>38</v>
      </c>
    </row>
    <row r="1789" spans="1:20" x14ac:dyDescent="0.35">
      <c r="A1789" s="96" t="s">
        <v>5953</v>
      </c>
      <c r="D1789" s="13" t="s">
        <v>5952</v>
      </c>
      <c r="E1789" s="13">
        <v>6</v>
      </c>
      <c r="F1789" s="14">
        <v>0.7</v>
      </c>
      <c r="G1789" s="13" t="s">
        <v>14873</v>
      </c>
      <c r="H1789" s="14">
        <v>40</v>
      </c>
      <c r="I1789" s="15" t="s">
        <v>32</v>
      </c>
      <c r="J1789" s="16">
        <v>143.69999999999999</v>
      </c>
      <c r="K1789" s="16">
        <v>23.95</v>
      </c>
      <c r="L1789" s="17" t="s">
        <v>145</v>
      </c>
      <c r="M1789" s="163" t="str">
        <f>IFERROR(GETPIVOTDATA("Tot. Bottles",'- Ordine Aggregato -'!$A$1,"sku anker",A1789),"")</f>
        <v/>
      </c>
      <c r="N1789" s="18" t="s">
        <v>42</v>
      </c>
      <c r="O1789" s="19" t="str">
        <f t="shared" si="27"/>
        <v>Order online</v>
      </c>
      <c r="P1789" s="97" t="s">
        <v>146</v>
      </c>
      <c r="Q1789" s="13" t="s">
        <v>5954</v>
      </c>
      <c r="R1789" t="s">
        <v>5955</v>
      </c>
      <c r="S1789" s="20">
        <v>0</v>
      </c>
      <c r="T1789" s="21" t="s">
        <v>38</v>
      </c>
    </row>
    <row r="1790" spans="1:20" x14ac:dyDescent="0.35">
      <c r="A1790" s="13" t="s">
        <v>5956</v>
      </c>
      <c r="B1790" s="13"/>
      <c r="C1790" s="13"/>
      <c r="D1790" s="13" t="s">
        <v>5952</v>
      </c>
      <c r="E1790" s="13">
        <v>6</v>
      </c>
      <c r="F1790" s="14">
        <v>1</v>
      </c>
      <c r="G1790" s="13" t="s">
        <v>14873</v>
      </c>
      <c r="H1790" s="14">
        <v>40</v>
      </c>
      <c r="I1790" s="15" t="s">
        <v>32</v>
      </c>
      <c r="J1790" s="16">
        <v>186</v>
      </c>
      <c r="K1790" s="16">
        <v>31</v>
      </c>
      <c r="L1790" s="17" t="s">
        <v>145</v>
      </c>
      <c r="M1790" s="163" t="str">
        <f>IFERROR(GETPIVOTDATA("Tot. Bottles",'- Ordine Aggregato -'!$A$1,"sku anker",A1790),"")</f>
        <v/>
      </c>
      <c r="N1790" s="18" t="s">
        <v>34</v>
      </c>
      <c r="O1790" s="19" t="str">
        <f t="shared" si="27"/>
        <v>Order online</v>
      </c>
      <c r="P1790" s="97" t="s">
        <v>146</v>
      </c>
      <c r="Q1790" s="13" t="s">
        <v>5957</v>
      </c>
      <c r="R1790" t="s">
        <v>5958</v>
      </c>
      <c r="S1790" s="20">
        <v>0</v>
      </c>
      <c r="T1790" s="21" t="s">
        <v>38</v>
      </c>
    </row>
    <row r="1791" spans="1:20" x14ac:dyDescent="0.35">
      <c r="A1791" s="96" t="s">
        <v>5959</v>
      </c>
      <c r="B1791" s="96"/>
      <c r="C1791" s="96"/>
      <c r="D1791" s="13" t="s">
        <v>5960</v>
      </c>
      <c r="E1791" s="13">
        <v>6</v>
      </c>
      <c r="F1791" s="14">
        <v>0.7</v>
      </c>
      <c r="G1791" s="13" t="s">
        <v>46</v>
      </c>
      <c r="H1791" s="14">
        <v>40</v>
      </c>
      <c r="I1791" s="15" t="s">
        <v>32</v>
      </c>
      <c r="J1791" s="16">
        <v>180</v>
      </c>
      <c r="K1791" s="16">
        <v>30</v>
      </c>
      <c r="L1791" s="17" t="s">
        <v>145</v>
      </c>
      <c r="M1791" s="163" t="str">
        <f>IFERROR(GETPIVOTDATA("Tot. Bottles",'- Ordine Aggregato -'!$A$1,"sku anker",A1791),"")</f>
        <v/>
      </c>
      <c r="N1791" s="18" t="s">
        <v>42</v>
      </c>
      <c r="O1791" s="19" t="str">
        <f t="shared" si="27"/>
        <v>Order online</v>
      </c>
      <c r="P1791" s="97" t="s">
        <v>146</v>
      </c>
      <c r="Q1791" s="13" t="s">
        <v>5961</v>
      </c>
      <c r="R1791" t="s">
        <v>5962</v>
      </c>
      <c r="S1791" s="20">
        <v>0</v>
      </c>
      <c r="T1791" s="21" t="s">
        <v>38</v>
      </c>
    </row>
    <row r="1792" spans="1:20" x14ac:dyDescent="0.35">
      <c r="A1792" s="96" t="s">
        <v>14858</v>
      </c>
      <c r="D1792" s="13" t="s">
        <v>14859</v>
      </c>
      <c r="E1792" s="13">
        <v>6</v>
      </c>
      <c r="F1792" s="14">
        <v>0.7</v>
      </c>
      <c r="G1792" s="13" t="s">
        <v>46</v>
      </c>
      <c r="H1792" s="14">
        <v>43</v>
      </c>
      <c r="I1792" s="15" t="s">
        <v>32</v>
      </c>
      <c r="J1792" s="16">
        <v>171</v>
      </c>
      <c r="K1792" s="16">
        <v>28.5</v>
      </c>
      <c r="L1792" s="17" t="s">
        <v>145</v>
      </c>
      <c r="M1792" s="163" t="str">
        <f>IFERROR(GETPIVOTDATA("Tot. Bottles",'- Ordine Aggregato -'!$A$1,"sku anker",A1792),"")</f>
        <v/>
      </c>
      <c r="N1792" s="18" t="s">
        <v>42</v>
      </c>
      <c r="O1792" s="19" t="str">
        <f t="shared" si="27"/>
        <v>Order online</v>
      </c>
      <c r="P1792" s="97" t="s">
        <v>146</v>
      </c>
      <c r="Q1792" s="13" t="s">
        <v>15356</v>
      </c>
      <c r="R1792" t="s">
        <v>15357</v>
      </c>
      <c r="S1792" s="20">
        <v>0</v>
      </c>
      <c r="T1792" s="21" t="s">
        <v>38</v>
      </c>
    </row>
    <row r="1793" spans="1:20" x14ac:dyDescent="0.35">
      <c r="A1793" s="13" t="s">
        <v>5963</v>
      </c>
      <c r="B1793" s="13"/>
      <c r="C1793" s="13"/>
      <c r="D1793" s="13" t="s">
        <v>5964</v>
      </c>
      <c r="E1793" s="13">
        <v>6</v>
      </c>
      <c r="F1793" s="14">
        <v>0.7</v>
      </c>
      <c r="G1793" s="13" t="s">
        <v>14874</v>
      </c>
      <c r="H1793" s="14">
        <v>40</v>
      </c>
      <c r="I1793" s="15" t="s">
        <v>32</v>
      </c>
      <c r="J1793" s="16">
        <v>291</v>
      </c>
      <c r="K1793" s="16">
        <v>48.5</v>
      </c>
      <c r="L1793" s="17" t="s">
        <v>145</v>
      </c>
      <c r="M1793" s="163" t="str">
        <f>IFERROR(GETPIVOTDATA("Tot. Bottles",'- Ordine Aggregato -'!$A$1,"sku anker",A1793),"")</f>
        <v/>
      </c>
      <c r="N1793" s="18" t="s">
        <v>42</v>
      </c>
      <c r="O1793" s="19" t="str">
        <f t="shared" si="27"/>
        <v>Order online</v>
      </c>
      <c r="P1793" s="97" t="s">
        <v>146</v>
      </c>
      <c r="Q1793" s="13" t="s">
        <v>5965</v>
      </c>
      <c r="R1793" t="s">
        <v>5966</v>
      </c>
      <c r="S1793" s="20">
        <v>0</v>
      </c>
      <c r="T1793" s="21" t="s">
        <v>38</v>
      </c>
    </row>
    <row r="1794" spans="1:20" x14ac:dyDescent="0.35">
      <c r="A1794" s="96" t="s">
        <v>14490</v>
      </c>
      <c r="B1794" s="96"/>
      <c r="C1794" s="96"/>
      <c r="D1794" s="13" t="s">
        <v>14491</v>
      </c>
      <c r="E1794" s="13">
        <v>3</v>
      </c>
      <c r="F1794" s="14">
        <v>0.7</v>
      </c>
      <c r="G1794" s="13" t="s">
        <v>14874</v>
      </c>
      <c r="H1794" s="14">
        <v>40</v>
      </c>
      <c r="I1794" s="15" t="s">
        <v>32</v>
      </c>
      <c r="J1794" s="16">
        <v>115.5</v>
      </c>
      <c r="K1794" s="16">
        <v>38.5</v>
      </c>
      <c r="L1794" s="17" t="s">
        <v>384</v>
      </c>
      <c r="M1794" s="163" t="str">
        <f>IFERROR(GETPIVOTDATA("Tot. Bottles",'- Ordine Aggregato -'!$A$1,"sku anker",A1794),"")</f>
        <v/>
      </c>
      <c r="N1794" s="18" t="s">
        <v>42</v>
      </c>
      <c r="O1794" s="19" t="str">
        <f t="shared" si="27"/>
        <v>Order online</v>
      </c>
      <c r="P1794" s="97" t="s">
        <v>146</v>
      </c>
      <c r="Q1794" s="13" t="s">
        <v>15358</v>
      </c>
      <c r="R1794" t="s">
        <v>15359</v>
      </c>
      <c r="S1794" s="20">
        <v>0</v>
      </c>
      <c r="T1794" s="21" t="s">
        <v>38</v>
      </c>
    </row>
    <row r="1795" spans="1:20" x14ac:dyDescent="0.35">
      <c r="A1795" s="96" t="s">
        <v>5967</v>
      </c>
      <c r="D1795" s="13" t="s">
        <v>5968</v>
      </c>
      <c r="E1795" s="13">
        <v>6</v>
      </c>
      <c r="F1795" s="14">
        <v>0.7</v>
      </c>
      <c r="G1795" s="13" t="s">
        <v>14873</v>
      </c>
      <c r="H1795" s="14">
        <v>40</v>
      </c>
      <c r="I1795" s="15" t="s">
        <v>32</v>
      </c>
      <c r="J1795" s="16">
        <v>231</v>
      </c>
      <c r="K1795" s="16">
        <v>38.5</v>
      </c>
      <c r="L1795" s="17" t="s">
        <v>145</v>
      </c>
      <c r="M1795" s="163" t="str">
        <f>IFERROR(GETPIVOTDATA("Tot. Bottles",'- Ordine Aggregato -'!$A$1,"sku anker",A1795),"")</f>
        <v/>
      </c>
      <c r="N1795" s="18" t="s">
        <v>42</v>
      </c>
      <c r="O1795" s="19" t="str">
        <f t="shared" si="27"/>
        <v>Order online</v>
      </c>
      <c r="P1795" s="97" t="s">
        <v>146</v>
      </c>
      <c r="Q1795" s="13" t="s">
        <v>5965</v>
      </c>
      <c r="R1795" t="s">
        <v>5969</v>
      </c>
      <c r="S1795" s="20">
        <v>0</v>
      </c>
      <c r="T1795" s="21" t="s">
        <v>38</v>
      </c>
    </row>
    <row r="1796" spans="1:20" x14ac:dyDescent="0.35">
      <c r="A1796" s="13" t="s">
        <v>14304</v>
      </c>
      <c r="B1796" s="13"/>
      <c r="C1796" s="13"/>
      <c r="D1796" s="13" t="s">
        <v>14305</v>
      </c>
      <c r="E1796" s="13">
        <v>6</v>
      </c>
      <c r="F1796" s="14">
        <v>0.7</v>
      </c>
      <c r="G1796" s="13" t="s">
        <v>46</v>
      </c>
      <c r="H1796" s="14">
        <v>40</v>
      </c>
      <c r="I1796" s="15" t="s">
        <v>32</v>
      </c>
      <c r="J1796" s="16">
        <v>507</v>
      </c>
      <c r="K1796" s="16">
        <v>84.5</v>
      </c>
      <c r="L1796" s="17" t="s">
        <v>145</v>
      </c>
      <c r="M1796" s="163" t="str">
        <f>IFERROR(GETPIVOTDATA("Tot. Bottles",'- Ordine Aggregato -'!$A$1,"sku anker",A1796),"")</f>
        <v/>
      </c>
      <c r="N1796" s="18" t="s">
        <v>42</v>
      </c>
      <c r="O1796" s="19" t="str">
        <f t="shared" si="27"/>
        <v>Order online</v>
      </c>
      <c r="P1796" s="97" t="s">
        <v>146</v>
      </c>
      <c r="Q1796" s="13" t="s">
        <v>15360</v>
      </c>
      <c r="R1796" t="s">
        <v>15361</v>
      </c>
      <c r="S1796" s="20">
        <v>0</v>
      </c>
      <c r="T1796" s="21" t="s">
        <v>38</v>
      </c>
    </row>
    <row r="1797" spans="1:20" x14ac:dyDescent="0.35">
      <c r="A1797" s="96" t="s">
        <v>5970</v>
      </c>
      <c r="D1797" s="13" t="s">
        <v>5971</v>
      </c>
      <c r="E1797" s="13">
        <v>3</v>
      </c>
      <c r="F1797" s="14">
        <v>0.7</v>
      </c>
      <c r="G1797" s="13" t="s">
        <v>46</v>
      </c>
      <c r="H1797" s="14">
        <v>40</v>
      </c>
      <c r="I1797" s="15" t="s">
        <v>32</v>
      </c>
      <c r="J1797" s="16">
        <v>205.5</v>
      </c>
      <c r="K1797" s="16">
        <v>68.5</v>
      </c>
      <c r="L1797" s="17" t="s">
        <v>145</v>
      </c>
      <c r="M1797" s="163" t="str">
        <f>IFERROR(GETPIVOTDATA("Tot. Bottles",'- Ordine Aggregato -'!$A$1,"sku anker",A1797),"")</f>
        <v/>
      </c>
      <c r="N1797" s="18" t="s">
        <v>42</v>
      </c>
      <c r="O1797" s="19" t="str">
        <f t="shared" si="27"/>
        <v>Order online</v>
      </c>
      <c r="P1797" s="97" t="s">
        <v>146</v>
      </c>
      <c r="Q1797" s="13" t="s">
        <v>5972</v>
      </c>
      <c r="R1797" t="s">
        <v>5973</v>
      </c>
      <c r="S1797" s="20">
        <v>0</v>
      </c>
      <c r="T1797" s="21" t="s">
        <v>38</v>
      </c>
    </row>
    <row r="1798" spans="1:20" x14ac:dyDescent="0.35">
      <c r="A1798" s="13" t="s">
        <v>5977</v>
      </c>
      <c r="B1798" s="13"/>
      <c r="C1798" s="13"/>
      <c r="D1798" s="13" t="s">
        <v>5974</v>
      </c>
      <c r="E1798" s="13">
        <v>3</v>
      </c>
      <c r="F1798" s="14">
        <v>0.7</v>
      </c>
      <c r="G1798" s="13" t="s">
        <v>46</v>
      </c>
      <c r="H1798" s="14">
        <v>40</v>
      </c>
      <c r="I1798" s="15" t="s">
        <v>32</v>
      </c>
      <c r="J1798" s="16">
        <v>507</v>
      </c>
      <c r="K1798" s="16">
        <v>169</v>
      </c>
      <c r="L1798" s="17" t="s">
        <v>145</v>
      </c>
      <c r="M1798" s="163" t="str">
        <f>IFERROR(GETPIVOTDATA("Tot. Bottles",'- Ordine Aggregato -'!$A$1,"sku anker",A1798),"")</f>
        <v/>
      </c>
      <c r="N1798" s="18" t="s">
        <v>42</v>
      </c>
      <c r="O1798" s="19" t="str">
        <f t="shared" si="27"/>
        <v>Order online</v>
      </c>
      <c r="P1798" s="97" t="s">
        <v>146</v>
      </c>
      <c r="Q1798" s="13" t="s">
        <v>5975</v>
      </c>
      <c r="R1798" t="s">
        <v>5976</v>
      </c>
      <c r="S1798" s="20">
        <v>0</v>
      </c>
      <c r="T1798" s="21" t="s">
        <v>38</v>
      </c>
    </row>
    <row r="1799" spans="1:20" x14ac:dyDescent="0.35">
      <c r="A1799" s="96" t="s">
        <v>5981</v>
      </c>
      <c r="B1799" s="96"/>
      <c r="C1799" s="96"/>
      <c r="D1799" s="13" t="s">
        <v>5978</v>
      </c>
      <c r="E1799" s="13">
        <v>3</v>
      </c>
      <c r="F1799" s="14">
        <v>0.7</v>
      </c>
      <c r="G1799" s="13" t="s">
        <v>46</v>
      </c>
      <c r="H1799" s="14">
        <v>40</v>
      </c>
      <c r="I1799" s="15" t="s">
        <v>32</v>
      </c>
      <c r="J1799" s="16">
        <v>720</v>
      </c>
      <c r="K1799" s="16">
        <v>240</v>
      </c>
      <c r="L1799" s="17" t="s">
        <v>145</v>
      </c>
      <c r="M1799" s="163" t="str">
        <f>IFERROR(GETPIVOTDATA("Tot. Bottles",'- Ordine Aggregato -'!$A$1,"sku anker",A1799),"")</f>
        <v/>
      </c>
      <c r="N1799" s="18" t="s">
        <v>42</v>
      </c>
      <c r="O1799" s="19" t="str">
        <f t="shared" si="27"/>
        <v>Order online</v>
      </c>
      <c r="P1799" s="97" t="s">
        <v>146</v>
      </c>
      <c r="Q1799" s="13" t="s">
        <v>5979</v>
      </c>
      <c r="R1799" t="s">
        <v>5980</v>
      </c>
      <c r="S1799" s="20">
        <v>0</v>
      </c>
      <c r="T1799" s="21" t="s">
        <v>38</v>
      </c>
    </row>
    <row r="1800" spans="1:20" x14ac:dyDescent="0.35">
      <c r="A1800" s="13" t="s">
        <v>5982</v>
      </c>
      <c r="B1800" s="13"/>
      <c r="C1800" s="13"/>
      <c r="D1800" s="13" t="s">
        <v>5983</v>
      </c>
      <c r="E1800" s="13">
        <v>3</v>
      </c>
      <c r="F1800" s="14">
        <v>0.7</v>
      </c>
      <c r="G1800" s="13" t="s">
        <v>14874</v>
      </c>
      <c r="H1800" s="14">
        <v>43</v>
      </c>
      <c r="I1800" s="15" t="s">
        <v>32</v>
      </c>
      <c r="J1800" s="16">
        <v>2325</v>
      </c>
      <c r="K1800" s="16">
        <v>775</v>
      </c>
      <c r="L1800" s="17" t="s">
        <v>145</v>
      </c>
      <c r="M1800" s="163" t="str">
        <f>IFERROR(GETPIVOTDATA("Tot. Bottles",'- Ordine Aggregato -'!$A$1,"sku anker",A1800),"")</f>
        <v/>
      </c>
      <c r="N1800" s="18" t="s">
        <v>67</v>
      </c>
      <c r="O1800" s="19" t="str">
        <f t="shared" si="27"/>
        <v>Order online</v>
      </c>
      <c r="P1800" s="97" t="s">
        <v>146</v>
      </c>
      <c r="Q1800" s="13" t="s">
        <v>5984</v>
      </c>
      <c r="R1800" t="s">
        <v>5985</v>
      </c>
      <c r="S1800" s="20">
        <v>775</v>
      </c>
      <c r="T1800" s="21" t="s">
        <v>38</v>
      </c>
    </row>
    <row r="1801" spans="1:20" x14ac:dyDescent="0.35">
      <c r="A1801" s="96" t="s">
        <v>5986</v>
      </c>
      <c r="B1801" s="96"/>
      <c r="C1801" s="96"/>
      <c r="D1801" s="13" t="s">
        <v>5987</v>
      </c>
      <c r="E1801" s="13">
        <v>6</v>
      </c>
      <c r="F1801" s="14">
        <v>0.7</v>
      </c>
      <c r="G1801" s="13" t="s">
        <v>14873</v>
      </c>
      <c r="H1801" s="14">
        <v>43</v>
      </c>
      <c r="I1801" s="15" t="s">
        <v>32</v>
      </c>
      <c r="J1801" s="16">
        <v>147</v>
      </c>
      <c r="K1801" s="16">
        <v>24.5</v>
      </c>
      <c r="L1801" s="17" t="s">
        <v>145</v>
      </c>
      <c r="M1801" s="163" t="str">
        <f>IFERROR(GETPIVOTDATA("Tot. Bottles",'- Ordine Aggregato -'!$A$1,"sku anker",A1801),"")</f>
        <v/>
      </c>
      <c r="N1801" s="18" t="s">
        <v>42</v>
      </c>
      <c r="O1801" s="19" t="str">
        <f t="shared" si="27"/>
        <v>Order online</v>
      </c>
      <c r="P1801" s="97" t="s">
        <v>146</v>
      </c>
      <c r="Q1801" s="13" t="s">
        <v>5988</v>
      </c>
      <c r="R1801" t="s">
        <v>5989</v>
      </c>
      <c r="S1801" s="20">
        <v>0</v>
      </c>
      <c r="T1801" s="21" t="s">
        <v>38</v>
      </c>
    </row>
    <row r="1802" spans="1:20" x14ac:dyDescent="0.35">
      <c r="A1802" s="96" t="s">
        <v>5990</v>
      </c>
      <c r="D1802" s="13" t="s">
        <v>5991</v>
      </c>
      <c r="E1802" s="13">
        <v>6</v>
      </c>
      <c r="F1802" s="14">
        <v>0.7</v>
      </c>
      <c r="G1802" s="13" t="s">
        <v>14873</v>
      </c>
      <c r="H1802" s="14">
        <v>43</v>
      </c>
      <c r="I1802" s="15" t="s">
        <v>32</v>
      </c>
      <c r="J1802" s="16">
        <v>141</v>
      </c>
      <c r="K1802" s="16">
        <v>23.5</v>
      </c>
      <c r="L1802" s="17" t="s">
        <v>145</v>
      </c>
      <c r="M1802" s="163" t="str">
        <f>IFERROR(GETPIVOTDATA("Tot. Bottles",'- Ordine Aggregato -'!$A$1,"sku anker",A1802),"")</f>
        <v/>
      </c>
      <c r="N1802" s="18" t="s">
        <v>42</v>
      </c>
      <c r="O1802" s="19" t="str">
        <f t="shared" si="27"/>
        <v>Order online</v>
      </c>
      <c r="P1802" s="97" t="s">
        <v>146</v>
      </c>
      <c r="Q1802" s="13" t="s">
        <v>5992</v>
      </c>
      <c r="R1802" t="s">
        <v>5993</v>
      </c>
      <c r="S1802" s="20">
        <v>0</v>
      </c>
      <c r="T1802" s="21" t="s">
        <v>38</v>
      </c>
    </row>
    <row r="1803" spans="1:20" x14ac:dyDescent="0.35">
      <c r="A1803" s="96" t="s">
        <v>5994</v>
      </c>
      <c r="B1803" s="96"/>
      <c r="C1803" s="96"/>
      <c r="D1803" s="13" t="s">
        <v>5995</v>
      </c>
      <c r="E1803" s="13">
        <v>6</v>
      </c>
      <c r="F1803" s="14">
        <v>0.7</v>
      </c>
      <c r="G1803" s="13" t="s">
        <v>14874</v>
      </c>
      <c r="H1803" s="14">
        <v>43</v>
      </c>
      <c r="I1803" s="15" t="s">
        <v>32</v>
      </c>
      <c r="J1803" s="16">
        <v>312</v>
      </c>
      <c r="K1803" s="16">
        <v>52</v>
      </c>
      <c r="L1803" s="17" t="s">
        <v>145</v>
      </c>
      <c r="M1803" s="163" t="str">
        <f>IFERROR(GETPIVOTDATA("Tot. Bottles",'- Ordine Aggregato -'!$A$1,"sku anker",A1803),"")</f>
        <v/>
      </c>
      <c r="N1803" s="18" t="s">
        <v>42</v>
      </c>
      <c r="O1803" s="19" t="str">
        <f t="shared" si="27"/>
        <v>Order online</v>
      </c>
      <c r="P1803" s="97" t="s">
        <v>146</v>
      </c>
      <c r="Q1803" s="13" t="s">
        <v>5996</v>
      </c>
      <c r="R1803" t="s">
        <v>5997</v>
      </c>
      <c r="S1803" s="20">
        <v>0</v>
      </c>
      <c r="T1803" s="21" t="s">
        <v>38</v>
      </c>
    </row>
    <row r="1804" spans="1:20" x14ac:dyDescent="0.35">
      <c r="A1804" s="96" t="s">
        <v>6000</v>
      </c>
      <c r="D1804" s="13" t="s">
        <v>6001</v>
      </c>
      <c r="E1804" s="13">
        <v>12</v>
      </c>
      <c r="F1804" s="14">
        <v>0.7</v>
      </c>
      <c r="G1804" s="13" t="s">
        <v>46</v>
      </c>
      <c r="H1804" s="14">
        <v>50.2</v>
      </c>
      <c r="I1804" s="15" t="s">
        <v>32</v>
      </c>
      <c r="J1804" s="16">
        <v>1050</v>
      </c>
      <c r="K1804" s="16">
        <v>87.5</v>
      </c>
      <c r="L1804" s="17" t="s">
        <v>145</v>
      </c>
      <c r="M1804" s="163" t="str">
        <f>IFERROR(GETPIVOTDATA("Tot. Bottles",'- Ordine Aggregato -'!$A$1,"sku anker",A1804),"")</f>
        <v/>
      </c>
      <c r="N1804" s="18" t="s">
        <v>42</v>
      </c>
      <c r="O1804" s="19" t="str">
        <f t="shared" si="27"/>
        <v>Order online</v>
      </c>
      <c r="P1804" s="97" t="s">
        <v>146</v>
      </c>
      <c r="Q1804" s="13" t="s">
        <v>5998</v>
      </c>
      <c r="R1804" t="s">
        <v>5999</v>
      </c>
      <c r="S1804" s="20">
        <v>0</v>
      </c>
      <c r="T1804" s="21" t="s">
        <v>38</v>
      </c>
    </row>
    <row r="1805" spans="1:20" x14ac:dyDescent="0.35">
      <c r="A1805" s="96" t="s">
        <v>6002</v>
      </c>
      <c r="B1805" s="96"/>
      <c r="C1805" s="96"/>
      <c r="D1805" s="13" t="s">
        <v>6003</v>
      </c>
      <c r="E1805" s="13">
        <v>12</v>
      </c>
      <c r="F1805" s="14">
        <v>1</v>
      </c>
      <c r="G1805" s="13" t="s">
        <v>14874</v>
      </c>
      <c r="H1805" s="14">
        <v>40</v>
      </c>
      <c r="I1805" s="15" t="s">
        <v>32</v>
      </c>
      <c r="J1805" s="16">
        <v>390</v>
      </c>
      <c r="K1805" s="16">
        <v>32.5</v>
      </c>
      <c r="L1805" s="17" t="s">
        <v>145</v>
      </c>
      <c r="M1805" s="163" t="str">
        <f>IFERROR(GETPIVOTDATA("Tot. Bottles",'- Ordine Aggregato -'!$A$1,"sku anker",A1805),"")</f>
        <v/>
      </c>
      <c r="N1805" s="18" t="s">
        <v>67</v>
      </c>
      <c r="O1805" s="19" t="str">
        <f t="shared" ref="O1805:O1868" si="28">HYPERLINK("https://www.ankeramsterdamspirits.nl/en/products/"&amp;A1805,"Order online")</f>
        <v>Order online</v>
      </c>
      <c r="P1805" s="97" t="s">
        <v>146</v>
      </c>
      <c r="Q1805" s="13" t="s">
        <v>6004</v>
      </c>
      <c r="R1805" t="s">
        <v>6005</v>
      </c>
      <c r="S1805" s="20">
        <v>32.5</v>
      </c>
      <c r="T1805" s="21" t="s">
        <v>38</v>
      </c>
    </row>
    <row r="1806" spans="1:20" x14ac:dyDescent="0.35">
      <c r="A1806" s="96" t="s">
        <v>14545</v>
      </c>
      <c r="B1806" s="96"/>
      <c r="C1806" s="96"/>
      <c r="D1806" s="13" t="s">
        <v>14546</v>
      </c>
      <c r="E1806" s="13">
        <v>12</v>
      </c>
      <c r="F1806" s="14">
        <v>1</v>
      </c>
      <c r="G1806" s="13" t="s">
        <v>14874</v>
      </c>
      <c r="H1806" s="14">
        <v>43</v>
      </c>
      <c r="I1806" s="15" t="s">
        <v>32</v>
      </c>
      <c r="J1806" s="16">
        <v>450</v>
      </c>
      <c r="K1806" s="16">
        <v>37.5</v>
      </c>
      <c r="L1806" s="17" t="s">
        <v>145</v>
      </c>
      <c r="M1806" s="163" t="str">
        <f>IFERROR(GETPIVOTDATA("Tot. Bottles",'- Ordine Aggregato -'!$A$1,"sku anker",A1806),"")</f>
        <v/>
      </c>
      <c r="N1806" s="18" t="s">
        <v>67</v>
      </c>
      <c r="O1806" s="19" t="str">
        <f t="shared" si="28"/>
        <v>Order online</v>
      </c>
      <c r="P1806" s="97" t="s">
        <v>146</v>
      </c>
      <c r="Q1806" s="13" t="s">
        <v>15362</v>
      </c>
      <c r="R1806" t="s">
        <v>15363</v>
      </c>
      <c r="S1806" s="20">
        <v>37.5</v>
      </c>
      <c r="T1806" s="21" t="s">
        <v>38</v>
      </c>
    </row>
    <row r="1807" spans="1:20" x14ac:dyDescent="0.35">
      <c r="A1807" s="96" t="s">
        <v>6006</v>
      </c>
      <c r="D1807" s="13" t="s">
        <v>6007</v>
      </c>
      <c r="E1807" s="13">
        <v>6</v>
      </c>
      <c r="F1807" s="14">
        <v>0.7</v>
      </c>
      <c r="G1807" s="13" t="s">
        <v>14873</v>
      </c>
      <c r="H1807" s="14">
        <v>47</v>
      </c>
      <c r="I1807" s="15" t="s">
        <v>32</v>
      </c>
      <c r="J1807" s="16">
        <v>191.7</v>
      </c>
      <c r="K1807" s="16">
        <v>31.95</v>
      </c>
      <c r="L1807" s="17" t="s">
        <v>145</v>
      </c>
      <c r="M1807" s="163" t="str">
        <f>IFERROR(GETPIVOTDATA("Tot. Bottles",'- Ordine Aggregato -'!$A$1,"sku anker",A1807),"")</f>
        <v/>
      </c>
      <c r="N1807" s="18" t="s">
        <v>67</v>
      </c>
      <c r="O1807" s="19" t="str">
        <f t="shared" si="28"/>
        <v>Order online</v>
      </c>
      <c r="P1807" s="97" t="s">
        <v>146</v>
      </c>
      <c r="Q1807" s="13" t="s">
        <v>6008</v>
      </c>
      <c r="R1807" t="s">
        <v>6009</v>
      </c>
      <c r="S1807" s="20">
        <v>31.95</v>
      </c>
      <c r="T1807" s="21" t="s">
        <v>38</v>
      </c>
    </row>
    <row r="1808" spans="1:20" x14ac:dyDescent="0.35">
      <c r="A1808" s="13" t="s">
        <v>6010</v>
      </c>
      <c r="B1808" s="13"/>
      <c r="C1808" s="13"/>
      <c r="D1808" s="13" t="s">
        <v>14694</v>
      </c>
      <c r="E1808" s="13">
        <v>6</v>
      </c>
      <c r="F1808" s="14">
        <v>0.7</v>
      </c>
      <c r="G1808" s="13" t="s">
        <v>14874</v>
      </c>
      <c r="H1808" s="14">
        <v>45</v>
      </c>
      <c r="I1808" s="15" t="s">
        <v>32</v>
      </c>
      <c r="J1808" s="16">
        <v>147</v>
      </c>
      <c r="K1808" s="16">
        <v>24.5</v>
      </c>
      <c r="L1808" s="17" t="s">
        <v>145</v>
      </c>
      <c r="M1808" s="163" t="str">
        <f>IFERROR(GETPIVOTDATA("Tot. Bottles",'- Ordine Aggregato -'!$A$1,"sku anker",A1808),"")</f>
        <v/>
      </c>
      <c r="N1808" s="18" t="s">
        <v>42</v>
      </c>
      <c r="O1808" s="19" t="str">
        <f t="shared" si="28"/>
        <v>Order online</v>
      </c>
      <c r="P1808" s="97" t="s">
        <v>146</v>
      </c>
      <c r="Q1808" s="13" t="s">
        <v>6011</v>
      </c>
      <c r="R1808" t="s">
        <v>6012</v>
      </c>
      <c r="S1808" s="20">
        <v>0</v>
      </c>
      <c r="T1808" s="21" t="s">
        <v>38</v>
      </c>
    </row>
    <row r="1809" spans="1:20" x14ac:dyDescent="0.35">
      <c r="A1809" s="96" t="s">
        <v>6013</v>
      </c>
      <c r="B1809" s="96"/>
      <c r="C1809" s="96"/>
      <c r="D1809" s="13" t="s">
        <v>6014</v>
      </c>
      <c r="E1809" s="13">
        <v>6</v>
      </c>
      <c r="F1809" s="14">
        <v>0.7</v>
      </c>
      <c r="G1809" s="13" t="s">
        <v>14873</v>
      </c>
      <c r="H1809" s="14">
        <v>50</v>
      </c>
      <c r="I1809" s="15" t="s">
        <v>32</v>
      </c>
      <c r="J1809" s="16">
        <v>129</v>
      </c>
      <c r="K1809" s="16">
        <v>21.5</v>
      </c>
      <c r="L1809" s="17" t="s">
        <v>145</v>
      </c>
      <c r="M1809" s="163" t="str">
        <f>IFERROR(GETPIVOTDATA("Tot. Bottles",'- Ordine Aggregato -'!$A$1,"sku anker",A1809),"")</f>
        <v/>
      </c>
      <c r="N1809" s="18" t="s">
        <v>67</v>
      </c>
      <c r="O1809" s="19" t="str">
        <f t="shared" si="28"/>
        <v>Order online</v>
      </c>
      <c r="P1809" s="97" t="s">
        <v>146</v>
      </c>
      <c r="Q1809" s="13" t="s">
        <v>6015</v>
      </c>
      <c r="R1809" t="s">
        <v>6016</v>
      </c>
      <c r="S1809" s="20">
        <v>21.5</v>
      </c>
      <c r="T1809" s="21" t="s">
        <v>38</v>
      </c>
    </row>
    <row r="1810" spans="1:20" x14ac:dyDescent="0.35">
      <c r="A1810" s="13" t="s">
        <v>14695</v>
      </c>
      <c r="B1810" s="13"/>
      <c r="C1810" s="13"/>
      <c r="D1810" s="13" t="s">
        <v>14696</v>
      </c>
      <c r="E1810" s="13">
        <v>6</v>
      </c>
      <c r="F1810" s="14">
        <v>0.7</v>
      </c>
      <c r="G1810" s="13" t="s">
        <v>14874</v>
      </c>
      <c r="H1810" s="14">
        <v>49.1</v>
      </c>
      <c r="I1810" s="15" t="s">
        <v>32</v>
      </c>
      <c r="J1810" s="16">
        <v>171</v>
      </c>
      <c r="K1810" s="16">
        <v>28.5</v>
      </c>
      <c r="L1810" s="17" t="s">
        <v>145</v>
      </c>
      <c r="M1810" s="163" t="str">
        <f>IFERROR(GETPIVOTDATA("Tot. Bottles",'- Ordine Aggregato -'!$A$1,"sku anker",A1810),"")</f>
        <v/>
      </c>
      <c r="N1810" s="18" t="s">
        <v>42</v>
      </c>
      <c r="O1810" s="19" t="str">
        <f t="shared" si="28"/>
        <v>Order online</v>
      </c>
      <c r="P1810" s="97" t="s">
        <v>146</v>
      </c>
      <c r="Q1810" s="13" t="s">
        <v>15364</v>
      </c>
      <c r="R1810" t="s">
        <v>15365</v>
      </c>
      <c r="S1810" s="20">
        <v>0</v>
      </c>
      <c r="T1810" s="21" t="s">
        <v>38</v>
      </c>
    </row>
    <row r="1811" spans="1:20" x14ac:dyDescent="0.35">
      <c r="A1811" s="13" t="s">
        <v>6017</v>
      </c>
      <c r="B1811" s="13"/>
      <c r="C1811" s="13"/>
      <c r="D1811" s="13" t="s">
        <v>6018</v>
      </c>
      <c r="E1811" s="13">
        <v>6</v>
      </c>
      <c r="F1811" s="14">
        <v>0.7</v>
      </c>
      <c r="G1811" s="13" t="s">
        <v>14873</v>
      </c>
      <c r="H1811" s="14">
        <v>46</v>
      </c>
      <c r="I1811" s="15" t="s">
        <v>32</v>
      </c>
      <c r="J1811" s="16">
        <v>129</v>
      </c>
      <c r="K1811" s="16">
        <v>21.5</v>
      </c>
      <c r="L1811" s="17" t="s">
        <v>145</v>
      </c>
      <c r="M1811" s="163" t="str">
        <f>IFERROR(GETPIVOTDATA("Tot. Bottles",'- Ordine Aggregato -'!$A$1,"sku anker",A1811),"")</f>
        <v/>
      </c>
      <c r="N1811" s="18" t="s">
        <v>42</v>
      </c>
      <c r="O1811" s="19" t="str">
        <f t="shared" si="28"/>
        <v>Order online</v>
      </c>
      <c r="P1811" s="97" t="s">
        <v>146</v>
      </c>
      <c r="Q1811" s="13" t="s">
        <v>6019</v>
      </c>
      <c r="R1811" t="s">
        <v>6020</v>
      </c>
      <c r="S1811" s="20">
        <v>0</v>
      </c>
      <c r="T1811" s="21" t="s">
        <v>38</v>
      </c>
    </row>
    <row r="1812" spans="1:20" x14ac:dyDescent="0.35">
      <c r="A1812" s="13" t="s">
        <v>6021</v>
      </c>
      <c r="B1812" s="13"/>
      <c r="C1812" s="13"/>
      <c r="D1812" s="13" t="s">
        <v>14697</v>
      </c>
      <c r="E1812" s="13">
        <v>6</v>
      </c>
      <c r="F1812" s="14">
        <v>0.7</v>
      </c>
      <c r="G1812" s="13" t="s">
        <v>14874</v>
      </c>
      <c r="H1812" s="14">
        <v>50.5</v>
      </c>
      <c r="I1812" s="15" t="s">
        <v>32</v>
      </c>
      <c r="J1812" s="16">
        <v>157.5</v>
      </c>
      <c r="K1812" s="16">
        <v>26.25</v>
      </c>
      <c r="L1812" s="17" t="s">
        <v>145</v>
      </c>
      <c r="M1812" s="163" t="str">
        <f>IFERROR(GETPIVOTDATA("Tot. Bottles",'- Ordine Aggregato -'!$A$1,"sku anker",A1812),"")</f>
        <v/>
      </c>
      <c r="N1812" s="18" t="s">
        <v>42</v>
      </c>
      <c r="O1812" s="19" t="str">
        <f t="shared" si="28"/>
        <v>Order online</v>
      </c>
      <c r="P1812" s="97" t="s">
        <v>146</v>
      </c>
      <c r="Q1812" s="13" t="s">
        <v>6022</v>
      </c>
      <c r="R1812" t="s">
        <v>6023</v>
      </c>
      <c r="S1812" s="20">
        <v>0</v>
      </c>
      <c r="T1812" s="21" t="s">
        <v>38</v>
      </c>
    </row>
    <row r="1813" spans="1:20" x14ac:dyDescent="0.35">
      <c r="A1813" s="96" t="s">
        <v>6024</v>
      </c>
      <c r="B1813" s="96"/>
      <c r="C1813" s="96"/>
      <c r="D1813" s="13" t="s">
        <v>6025</v>
      </c>
      <c r="E1813" s="13">
        <v>6</v>
      </c>
      <c r="F1813" s="14">
        <v>0.7</v>
      </c>
      <c r="G1813" s="13" t="s">
        <v>14874</v>
      </c>
      <c r="H1813" s="14">
        <v>50</v>
      </c>
      <c r="I1813" s="15" t="s">
        <v>32</v>
      </c>
      <c r="J1813" s="16">
        <v>111</v>
      </c>
      <c r="K1813" s="16">
        <v>18.5</v>
      </c>
      <c r="L1813" s="17" t="s">
        <v>145</v>
      </c>
      <c r="M1813" s="163" t="str">
        <f>IFERROR(GETPIVOTDATA("Tot. Bottles",'- Ordine Aggregato -'!$A$1,"sku anker",A1813),"")</f>
        <v/>
      </c>
      <c r="N1813" s="18" t="s">
        <v>67</v>
      </c>
      <c r="O1813" s="19" t="str">
        <f t="shared" si="28"/>
        <v>Order online</v>
      </c>
      <c r="P1813" s="97" t="s">
        <v>146</v>
      </c>
      <c r="Q1813" s="13" t="s">
        <v>6026</v>
      </c>
      <c r="R1813" t="s">
        <v>6027</v>
      </c>
      <c r="S1813" s="20">
        <v>18.5</v>
      </c>
      <c r="T1813" s="21" t="s">
        <v>38</v>
      </c>
    </row>
    <row r="1814" spans="1:20" x14ac:dyDescent="0.35">
      <c r="A1814" s="13" t="s">
        <v>6028</v>
      </c>
      <c r="B1814" s="13"/>
      <c r="C1814" s="13"/>
      <c r="D1814" s="13" t="s">
        <v>6029</v>
      </c>
      <c r="E1814" s="13">
        <v>6</v>
      </c>
      <c r="F1814" s="14">
        <v>0.7</v>
      </c>
      <c r="G1814" s="13" t="s">
        <v>14873</v>
      </c>
      <c r="H1814" s="14">
        <v>40</v>
      </c>
      <c r="I1814" s="15" t="s">
        <v>32</v>
      </c>
      <c r="J1814" s="16">
        <v>135</v>
      </c>
      <c r="K1814" s="16">
        <v>22.5</v>
      </c>
      <c r="L1814" s="17" t="s">
        <v>145</v>
      </c>
      <c r="M1814" s="163" t="str">
        <f>IFERROR(GETPIVOTDATA("Tot. Bottles",'- Ordine Aggregato -'!$A$1,"sku anker",A1814),"")</f>
        <v/>
      </c>
      <c r="N1814" s="18" t="s">
        <v>67</v>
      </c>
      <c r="O1814" s="19" t="str">
        <f t="shared" si="28"/>
        <v>Order online</v>
      </c>
      <c r="P1814" s="97" t="s">
        <v>146</v>
      </c>
      <c r="Q1814" s="13" t="s">
        <v>6030</v>
      </c>
      <c r="R1814" t="s">
        <v>6031</v>
      </c>
      <c r="S1814" s="20">
        <v>22.5</v>
      </c>
      <c r="T1814" s="21" t="s">
        <v>38</v>
      </c>
    </row>
    <row r="1815" spans="1:20" x14ac:dyDescent="0.35">
      <c r="A1815" s="96" t="s">
        <v>6032</v>
      </c>
      <c r="D1815" s="13" t="s">
        <v>6033</v>
      </c>
      <c r="E1815" s="13">
        <v>6</v>
      </c>
      <c r="F1815" s="14">
        <v>0.7</v>
      </c>
      <c r="G1815" s="13" t="s">
        <v>14873</v>
      </c>
      <c r="H1815" s="14">
        <v>43</v>
      </c>
      <c r="I1815" s="15" t="s">
        <v>32</v>
      </c>
      <c r="J1815" s="16">
        <v>160.5</v>
      </c>
      <c r="K1815" s="16">
        <v>26.75</v>
      </c>
      <c r="L1815" s="17" t="s">
        <v>145</v>
      </c>
      <c r="M1815" s="163" t="str">
        <f>IFERROR(GETPIVOTDATA("Tot. Bottles",'- Ordine Aggregato -'!$A$1,"sku anker",A1815),"")</f>
        <v/>
      </c>
      <c r="N1815" s="18" t="s">
        <v>67</v>
      </c>
      <c r="O1815" s="19" t="str">
        <f t="shared" si="28"/>
        <v>Order online</v>
      </c>
      <c r="P1815" s="97" t="s">
        <v>146</v>
      </c>
      <c r="Q1815" s="13" t="s">
        <v>6034</v>
      </c>
      <c r="R1815" t="s">
        <v>6035</v>
      </c>
      <c r="S1815" s="20">
        <v>26.75</v>
      </c>
      <c r="T1815" s="21" t="s">
        <v>38</v>
      </c>
    </row>
    <row r="1816" spans="1:20" x14ac:dyDescent="0.35">
      <c r="A1816" s="13" t="s">
        <v>6036</v>
      </c>
      <c r="B1816" s="13"/>
      <c r="C1816" s="13"/>
      <c r="D1816" s="13" t="s">
        <v>6037</v>
      </c>
      <c r="E1816" s="13">
        <v>6</v>
      </c>
      <c r="F1816" s="14">
        <v>0.7</v>
      </c>
      <c r="G1816" s="13" t="s">
        <v>14873</v>
      </c>
      <c r="H1816" s="14">
        <v>43</v>
      </c>
      <c r="I1816" s="15" t="s">
        <v>32</v>
      </c>
      <c r="J1816" s="16">
        <v>297</v>
      </c>
      <c r="K1816" s="16">
        <v>49.5</v>
      </c>
      <c r="L1816" s="17" t="s">
        <v>145</v>
      </c>
      <c r="M1816" s="163" t="str">
        <f>IFERROR(GETPIVOTDATA("Tot. Bottles",'- Ordine Aggregato -'!$A$1,"sku anker",A1816),"")</f>
        <v/>
      </c>
      <c r="N1816" s="18" t="s">
        <v>67</v>
      </c>
      <c r="O1816" s="19" t="str">
        <f t="shared" si="28"/>
        <v>Order online</v>
      </c>
      <c r="P1816" s="97" t="s">
        <v>146</v>
      </c>
      <c r="Q1816" s="13" t="s">
        <v>6038</v>
      </c>
      <c r="R1816" t="s">
        <v>6039</v>
      </c>
      <c r="S1816" s="20">
        <v>49.5</v>
      </c>
      <c r="T1816" s="21" t="s">
        <v>38</v>
      </c>
    </row>
    <row r="1817" spans="1:20" x14ac:dyDescent="0.35">
      <c r="A1817" s="96" t="s">
        <v>6040</v>
      </c>
      <c r="D1817" s="13" t="s">
        <v>6041</v>
      </c>
      <c r="E1817" s="13">
        <v>6</v>
      </c>
      <c r="F1817" s="14">
        <v>0.7</v>
      </c>
      <c r="G1817" s="13" t="s">
        <v>14874</v>
      </c>
      <c r="H1817" s="14">
        <v>43</v>
      </c>
      <c r="I1817" s="15" t="s">
        <v>32</v>
      </c>
      <c r="J1817" s="16">
        <v>597</v>
      </c>
      <c r="K1817" s="16">
        <v>99.5</v>
      </c>
      <c r="L1817" s="17" t="s">
        <v>145</v>
      </c>
      <c r="M1817" s="163" t="str">
        <f>IFERROR(GETPIVOTDATA("Tot. Bottles",'- Ordine Aggregato -'!$A$1,"sku anker",A1817),"")</f>
        <v/>
      </c>
      <c r="N1817" s="18" t="s">
        <v>42</v>
      </c>
      <c r="O1817" s="19" t="str">
        <f t="shared" si="28"/>
        <v>Order online</v>
      </c>
      <c r="P1817" s="97" t="s">
        <v>146</v>
      </c>
      <c r="Q1817" s="13" t="s">
        <v>6042</v>
      </c>
      <c r="R1817" t="s">
        <v>6043</v>
      </c>
      <c r="S1817" s="20">
        <v>0</v>
      </c>
      <c r="T1817" s="21" t="s">
        <v>38</v>
      </c>
    </row>
    <row r="1818" spans="1:20" x14ac:dyDescent="0.35">
      <c r="A1818" s="96" t="s">
        <v>6044</v>
      </c>
      <c r="B1818" s="96"/>
      <c r="C1818" s="96"/>
      <c r="D1818" s="13" t="s">
        <v>6045</v>
      </c>
      <c r="E1818" s="13">
        <v>6</v>
      </c>
      <c r="F1818" s="14">
        <v>0.7</v>
      </c>
      <c r="G1818" s="13" t="s">
        <v>14873</v>
      </c>
      <c r="H1818" s="14">
        <v>43</v>
      </c>
      <c r="I1818" s="15" t="s">
        <v>32</v>
      </c>
      <c r="J1818" s="16">
        <v>960</v>
      </c>
      <c r="K1818" s="16">
        <v>160</v>
      </c>
      <c r="L1818" s="17" t="s">
        <v>145</v>
      </c>
      <c r="M1818" s="163" t="str">
        <f>IFERROR(GETPIVOTDATA("Tot. Bottles",'- Ordine Aggregato -'!$A$1,"sku anker",A1818),"")</f>
        <v/>
      </c>
      <c r="N1818" s="18" t="s">
        <v>42</v>
      </c>
      <c r="O1818" s="19" t="str">
        <f t="shared" si="28"/>
        <v>Order online</v>
      </c>
      <c r="P1818" s="97" t="s">
        <v>146</v>
      </c>
      <c r="Q1818" s="13" t="s">
        <v>6046</v>
      </c>
      <c r="R1818" t="s">
        <v>6047</v>
      </c>
      <c r="S1818" s="20">
        <v>0</v>
      </c>
      <c r="T1818" s="21" t="s">
        <v>38</v>
      </c>
    </row>
    <row r="1819" spans="1:20" x14ac:dyDescent="0.35">
      <c r="A1819" s="96" t="s">
        <v>6048</v>
      </c>
      <c r="D1819" s="13" t="s">
        <v>6049</v>
      </c>
      <c r="E1819" s="13">
        <v>1</v>
      </c>
      <c r="F1819" s="14">
        <v>0.7</v>
      </c>
      <c r="G1819" s="13" t="s">
        <v>46</v>
      </c>
      <c r="H1819" s="14">
        <v>46.8</v>
      </c>
      <c r="I1819" s="15" t="s">
        <v>32</v>
      </c>
      <c r="J1819" s="16">
        <v>695</v>
      </c>
      <c r="K1819" s="16">
        <v>695</v>
      </c>
      <c r="L1819" s="17" t="s">
        <v>145</v>
      </c>
      <c r="M1819" s="163" t="str">
        <f>IFERROR(GETPIVOTDATA("Tot. Bottles",'- Ordine Aggregato -'!$A$1,"sku anker",A1819),"")</f>
        <v/>
      </c>
      <c r="N1819" s="18" t="s">
        <v>34</v>
      </c>
      <c r="O1819" s="19" t="str">
        <f t="shared" si="28"/>
        <v>Order online</v>
      </c>
      <c r="P1819" s="97" t="s">
        <v>146</v>
      </c>
      <c r="Q1819" s="13" t="s">
        <v>6050</v>
      </c>
      <c r="R1819" t="s">
        <v>6051</v>
      </c>
      <c r="S1819" s="20">
        <v>0</v>
      </c>
      <c r="T1819" s="21" t="s">
        <v>38</v>
      </c>
    </row>
    <row r="1820" spans="1:20" x14ac:dyDescent="0.35">
      <c r="A1820" s="96" t="s">
        <v>6052</v>
      </c>
      <c r="B1820" s="96"/>
      <c r="C1820" s="96"/>
      <c r="D1820" s="13" t="s">
        <v>6053</v>
      </c>
      <c r="E1820" s="13">
        <v>1</v>
      </c>
      <c r="F1820" s="14">
        <v>0.7</v>
      </c>
      <c r="G1820" s="13" t="s">
        <v>46</v>
      </c>
      <c r="H1820" s="14">
        <v>46.8</v>
      </c>
      <c r="I1820" s="15" t="s">
        <v>32</v>
      </c>
      <c r="J1820" s="16">
        <v>825</v>
      </c>
      <c r="K1820" s="16">
        <v>825</v>
      </c>
      <c r="L1820" s="17" t="s">
        <v>145</v>
      </c>
      <c r="M1820" s="163" t="str">
        <f>IFERROR(GETPIVOTDATA("Tot. Bottles",'- Ordine Aggregato -'!$A$1,"sku anker",A1820),"")</f>
        <v/>
      </c>
      <c r="N1820" s="18" t="s">
        <v>42</v>
      </c>
      <c r="O1820" s="19" t="str">
        <f t="shared" si="28"/>
        <v>Order online</v>
      </c>
      <c r="P1820" s="97" t="s">
        <v>146</v>
      </c>
      <c r="Q1820" s="13" t="s">
        <v>6050</v>
      </c>
      <c r="R1820" t="s">
        <v>6051</v>
      </c>
      <c r="S1820" s="20">
        <v>0</v>
      </c>
      <c r="T1820" s="21" t="s">
        <v>38</v>
      </c>
    </row>
    <row r="1821" spans="1:20" x14ac:dyDescent="0.35">
      <c r="A1821" s="96" t="s">
        <v>6054</v>
      </c>
      <c r="D1821" s="13" t="s">
        <v>6055</v>
      </c>
      <c r="E1821" s="13">
        <v>6</v>
      </c>
      <c r="F1821" s="14">
        <v>0.7</v>
      </c>
      <c r="G1821" s="13" t="s">
        <v>14874</v>
      </c>
      <c r="H1821" s="14">
        <v>59.6</v>
      </c>
      <c r="I1821" s="15" t="s">
        <v>32</v>
      </c>
      <c r="J1821" s="16">
        <v>252</v>
      </c>
      <c r="K1821" s="16">
        <v>42</v>
      </c>
      <c r="L1821" s="17" t="s">
        <v>145</v>
      </c>
      <c r="M1821" s="163" t="str">
        <f>IFERROR(GETPIVOTDATA("Tot. Bottles",'- Ordine Aggregato -'!$A$1,"sku anker",A1821),"")</f>
        <v/>
      </c>
      <c r="N1821" s="18" t="s">
        <v>34</v>
      </c>
      <c r="O1821" s="19" t="str">
        <f t="shared" si="28"/>
        <v>Order online</v>
      </c>
      <c r="P1821" s="97" t="s">
        <v>146</v>
      </c>
      <c r="Q1821" s="13" t="s">
        <v>6056</v>
      </c>
      <c r="R1821" t="s">
        <v>6057</v>
      </c>
      <c r="S1821" s="20">
        <v>0</v>
      </c>
      <c r="T1821" s="21" t="s">
        <v>38</v>
      </c>
    </row>
    <row r="1822" spans="1:20" x14ac:dyDescent="0.35">
      <c r="A1822" s="13" t="s">
        <v>6058</v>
      </c>
      <c r="B1822" s="13"/>
      <c r="C1822" s="13"/>
      <c r="D1822" s="13" t="s">
        <v>6059</v>
      </c>
      <c r="E1822" s="13">
        <v>6</v>
      </c>
      <c r="F1822" s="14">
        <v>0.7</v>
      </c>
      <c r="G1822" s="13" t="s">
        <v>14874</v>
      </c>
      <c r="H1822" s="14">
        <v>48</v>
      </c>
      <c r="I1822" s="15" t="s">
        <v>32</v>
      </c>
      <c r="J1822" s="16">
        <v>258</v>
      </c>
      <c r="K1822" s="16">
        <v>43</v>
      </c>
      <c r="L1822" s="17" t="s">
        <v>145</v>
      </c>
      <c r="M1822" s="163" t="str">
        <f>IFERROR(GETPIVOTDATA("Tot. Bottles",'- Ordine Aggregato -'!$A$1,"sku anker",A1822),"")</f>
        <v/>
      </c>
      <c r="N1822" s="18" t="s">
        <v>42</v>
      </c>
      <c r="O1822" s="19" t="str">
        <f t="shared" si="28"/>
        <v>Order online</v>
      </c>
      <c r="P1822" s="97" t="s">
        <v>146</v>
      </c>
      <c r="Q1822" s="13" t="s">
        <v>6060</v>
      </c>
      <c r="R1822" t="s">
        <v>6061</v>
      </c>
      <c r="S1822" s="20">
        <v>0</v>
      </c>
      <c r="T1822" s="21" t="s">
        <v>38</v>
      </c>
    </row>
    <row r="1823" spans="1:20" x14ac:dyDescent="0.35">
      <c r="A1823" s="13" t="s">
        <v>6062</v>
      </c>
      <c r="B1823" s="13"/>
      <c r="C1823" s="13"/>
      <c r="D1823" s="13" t="s">
        <v>6063</v>
      </c>
      <c r="E1823" s="13">
        <v>6</v>
      </c>
      <c r="F1823" s="14">
        <v>0.7</v>
      </c>
      <c r="G1823" s="13" t="s">
        <v>14873</v>
      </c>
      <c r="H1823" s="14">
        <v>43</v>
      </c>
      <c r="I1823" s="15" t="s">
        <v>32</v>
      </c>
      <c r="J1823" s="16">
        <v>141</v>
      </c>
      <c r="K1823" s="16">
        <v>23.5</v>
      </c>
      <c r="L1823" s="17" t="s">
        <v>145</v>
      </c>
      <c r="M1823" s="163" t="str">
        <f>IFERROR(GETPIVOTDATA("Tot. Bottles",'- Ordine Aggregato -'!$A$1,"sku anker",A1823),"")</f>
        <v/>
      </c>
      <c r="N1823" s="18" t="s">
        <v>67</v>
      </c>
      <c r="O1823" s="19" t="str">
        <f t="shared" si="28"/>
        <v>Order online</v>
      </c>
      <c r="P1823" s="97" t="s">
        <v>146</v>
      </c>
      <c r="Q1823" s="13" t="s">
        <v>6064</v>
      </c>
      <c r="R1823" t="s">
        <v>6065</v>
      </c>
      <c r="S1823" s="20">
        <v>23.5</v>
      </c>
      <c r="T1823" s="21" t="s">
        <v>38</v>
      </c>
    </row>
    <row r="1824" spans="1:20" x14ac:dyDescent="0.35">
      <c r="A1824" s="96" t="s">
        <v>14698</v>
      </c>
      <c r="B1824" s="96"/>
      <c r="C1824" s="96"/>
      <c r="D1824" s="13" t="s">
        <v>14699</v>
      </c>
      <c r="E1824" s="13">
        <v>6</v>
      </c>
      <c r="F1824" s="14">
        <v>0.7</v>
      </c>
      <c r="G1824" s="13" t="s">
        <v>14874</v>
      </c>
      <c r="H1824" s="14">
        <v>58.3</v>
      </c>
      <c r="I1824" s="15" t="s">
        <v>32</v>
      </c>
      <c r="J1824" s="16">
        <v>1590</v>
      </c>
      <c r="K1824" s="16">
        <v>265</v>
      </c>
      <c r="L1824" s="17" t="s">
        <v>145</v>
      </c>
      <c r="M1824" s="163" t="str">
        <f>IFERROR(GETPIVOTDATA("Tot. Bottles",'- Ordine Aggregato -'!$A$1,"sku anker",A1824),"")</f>
        <v/>
      </c>
      <c r="N1824" s="18" t="s">
        <v>42</v>
      </c>
      <c r="O1824" s="19" t="str">
        <f t="shared" si="28"/>
        <v>Order online</v>
      </c>
      <c r="P1824" s="97" t="s">
        <v>146</v>
      </c>
      <c r="Q1824" s="13" t="s">
        <v>15366</v>
      </c>
      <c r="R1824" t="s">
        <v>15367</v>
      </c>
      <c r="S1824" s="20">
        <v>0</v>
      </c>
      <c r="T1824" s="21" t="s">
        <v>38</v>
      </c>
    </row>
    <row r="1825" spans="1:20" x14ac:dyDescent="0.35">
      <c r="A1825" s="96" t="s">
        <v>6066</v>
      </c>
      <c r="D1825" s="13" t="s">
        <v>6067</v>
      </c>
      <c r="E1825" s="13">
        <v>6</v>
      </c>
      <c r="F1825" s="14">
        <v>0.7</v>
      </c>
      <c r="G1825" s="13" t="s">
        <v>46</v>
      </c>
      <c r="H1825" s="14">
        <v>43</v>
      </c>
      <c r="I1825" s="15" t="s">
        <v>32</v>
      </c>
      <c r="J1825" s="16">
        <v>223.5</v>
      </c>
      <c r="K1825" s="16">
        <v>37.25</v>
      </c>
      <c r="L1825" s="17" t="s">
        <v>145</v>
      </c>
      <c r="M1825" s="163" t="str">
        <f>IFERROR(GETPIVOTDATA("Tot. Bottles",'- Ordine Aggregato -'!$A$1,"sku anker",A1825),"")</f>
        <v/>
      </c>
      <c r="N1825" s="18" t="s">
        <v>42</v>
      </c>
      <c r="O1825" s="19" t="str">
        <f t="shared" si="28"/>
        <v>Order online</v>
      </c>
      <c r="P1825" s="97" t="s">
        <v>146</v>
      </c>
      <c r="Q1825" s="13" t="s">
        <v>6068</v>
      </c>
      <c r="R1825" t="s">
        <v>6069</v>
      </c>
      <c r="S1825" s="20">
        <v>0</v>
      </c>
      <c r="T1825" s="21" t="s">
        <v>38</v>
      </c>
    </row>
    <row r="1826" spans="1:20" x14ac:dyDescent="0.35">
      <c r="A1826" s="96" t="s">
        <v>6070</v>
      </c>
      <c r="D1826" s="13" t="s">
        <v>6071</v>
      </c>
      <c r="E1826" s="13">
        <v>6</v>
      </c>
      <c r="F1826" s="14">
        <v>0.7</v>
      </c>
      <c r="G1826" s="13" t="s">
        <v>14874</v>
      </c>
      <c r="H1826" s="14">
        <v>43</v>
      </c>
      <c r="I1826" s="15" t="s">
        <v>32</v>
      </c>
      <c r="J1826" s="16">
        <v>193.5</v>
      </c>
      <c r="K1826" s="16">
        <v>32.25</v>
      </c>
      <c r="L1826" s="17" t="s">
        <v>145</v>
      </c>
      <c r="M1826" s="163" t="str">
        <f>IFERROR(GETPIVOTDATA("Tot. Bottles",'- Ordine Aggregato -'!$A$1,"sku anker",A1826),"")</f>
        <v/>
      </c>
      <c r="N1826" s="18" t="s">
        <v>67</v>
      </c>
      <c r="O1826" s="19" t="str">
        <f t="shared" si="28"/>
        <v>Order online</v>
      </c>
      <c r="P1826" s="97" t="s">
        <v>146</v>
      </c>
      <c r="Q1826" s="13" t="s">
        <v>6072</v>
      </c>
      <c r="R1826" t="s">
        <v>6073</v>
      </c>
      <c r="S1826" s="20">
        <v>32.25</v>
      </c>
      <c r="T1826" s="21" t="s">
        <v>38</v>
      </c>
    </row>
    <row r="1827" spans="1:20" x14ac:dyDescent="0.35">
      <c r="A1827" s="96" t="s">
        <v>6074</v>
      </c>
      <c r="D1827" s="13" t="s">
        <v>6075</v>
      </c>
      <c r="E1827" s="13">
        <v>6</v>
      </c>
      <c r="F1827" s="14">
        <v>0.7</v>
      </c>
      <c r="G1827" s="13" t="s">
        <v>46</v>
      </c>
      <c r="H1827" s="14">
        <v>43</v>
      </c>
      <c r="I1827" s="15" t="s">
        <v>32</v>
      </c>
      <c r="J1827" s="16">
        <v>117</v>
      </c>
      <c r="K1827" s="16">
        <v>19.5</v>
      </c>
      <c r="L1827" s="17" t="s">
        <v>145</v>
      </c>
      <c r="M1827" s="163" t="str">
        <f>IFERROR(GETPIVOTDATA("Tot. Bottles",'- Ordine Aggregato -'!$A$1,"sku anker",A1827),"")</f>
        <v/>
      </c>
      <c r="N1827" s="18" t="s">
        <v>67</v>
      </c>
      <c r="O1827" s="19" t="str">
        <f t="shared" si="28"/>
        <v>Order online</v>
      </c>
      <c r="P1827" s="97" t="s">
        <v>146</v>
      </c>
      <c r="Q1827" s="13" t="s">
        <v>6076</v>
      </c>
      <c r="R1827" t="s">
        <v>6077</v>
      </c>
      <c r="S1827" s="20">
        <v>19.5</v>
      </c>
      <c r="T1827" s="21" t="s">
        <v>38</v>
      </c>
    </row>
    <row r="1828" spans="1:20" x14ac:dyDescent="0.35">
      <c r="A1828" s="13" t="s">
        <v>6078</v>
      </c>
      <c r="B1828" s="13"/>
      <c r="C1828" s="13"/>
      <c r="D1828" s="13" t="s">
        <v>6079</v>
      </c>
      <c r="E1828" s="13">
        <v>6</v>
      </c>
      <c r="F1828" s="14">
        <v>1</v>
      </c>
      <c r="G1828" s="13" t="s">
        <v>14874</v>
      </c>
      <c r="H1828" s="14">
        <v>40</v>
      </c>
      <c r="I1828" s="15" t="s">
        <v>32</v>
      </c>
      <c r="J1828" s="16">
        <v>189</v>
      </c>
      <c r="K1828" s="16">
        <v>31.5</v>
      </c>
      <c r="L1828" s="17" t="s">
        <v>145</v>
      </c>
      <c r="M1828" s="163" t="str">
        <f>IFERROR(GETPIVOTDATA("Tot. Bottles",'- Ordine Aggregato -'!$A$1,"sku anker",A1828),"")</f>
        <v/>
      </c>
      <c r="N1828" s="18" t="s">
        <v>42</v>
      </c>
      <c r="O1828" s="19" t="str">
        <f t="shared" si="28"/>
        <v>Order online</v>
      </c>
      <c r="P1828" s="97" t="s">
        <v>146</v>
      </c>
      <c r="Q1828" s="13" t="s">
        <v>6080</v>
      </c>
      <c r="R1828" t="s">
        <v>6081</v>
      </c>
      <c r="S1828" s="20">
        <v>0</v>
      </c>
      <c r="T1828" s="21" t="s">
        <v>38</v>
      </c>
    </row>
    <row r="1829" spans="1:20" x14ac:dyDescent="0.35">
      <c r="A1829" s="13" t="s">
        <v>6082</v>
      </c>
      <c r="B1829" s="13"/>
      <c r="C1829" s="13"/>
      <c r="D1829" s="13" t="s">
        <v>6083</v>
      </c>
      <c r="E1829" s="13">
        <v>6</v>
      </c>
      <c r="F1829" s="14">
        <v>0.7</v>
      </c>
      <c r="G1829" s="13" t="s">
        <v>14873</v>
      </c>
      <c r="H1829" s="14">
        <v>40</v>
      </c>
      <c r="I1829" s="15" t="s">
        <v>32</v>
      </c>
      <c r="J1829" s="16">
        <v>124.5</v>
      </c>
      <c r="K1829" s="16">
        <v>20.75</v>
      </c>
      <c r="L1829" s="17" t="s">
        <v>145</v>
      </c>
      <c r="M1829" s="163" t="str">
        <f>IFERROR(GETPIVOTDATA("Tot. Bottles",'- Ordine Aggregato -'!$A$1,"sku anker",A1829),"")</f>
        <v/>
      </c>
      <c r="N1829" s="18" t="s">
        <v>67</v>
      </c>
      <c r="O1829" s="19" t="str">
        <f t="shared" si="28"/>
        <v>Order online</v>
      </c>
      <c r="P1829" s="97" t="s">
        <v>146</v>
      </c>
      <c r="Q1829" s="13" t="s">
        <v>6084</v>
      </c>
      <c r="R1829" t="s">
        <v>6085</v>
      </c>
      <c r="S1829" s="20">
        <v>20.75</v>
      </c>
      <c r="T1829" s="21" t="s">
        <v>38</v>
      </c>
    </row>
    <row r="1830" spans="1:20" x14ac:dyDescent="0.35">
      <c r="A1830" s="96" t="s">
        <v>6086</v>
      </c>
      <c r="D1830" s="13" t="s">
        <v>6087</v>
      </c>
      <c r="E1830" s="13">
        <v>6</v>
      </c>
      <c r="F1830" s="14">
        <v>0.7</v>
      </c>
      <c r="G1830" s="13" t="s">
        <v>14874</v>
      </c>
      <c r="H1830" s="14">
        <v>46</v>
      </c>
      <c r="I1830" s="15" t="s">
        <v>32</v>
      </c>
      <c r="J1830" s="16">
        <v>279</v>
      </c>
      <c r="K1830" s="16">
        <v>46.5</v>
      </c>
      <c r="L1830" s="17" t="s">
        <v>145</v>
      </c>
      <c r="M1830" s="163" t="str">
        <f>IFERROR(GETPIVOTDATA("Tot. Bottles",'- Ordine Aggregato -'!$A$1,"sku anker",A1830),"")</f>
        <v/>
      </c>
      <c r="N1830" s="18" t="s">
        <v>67</v>
      </c>
      <c r="O1830" s="19" t="str">
        <f t="shared" si="28"/>
        <v>Order online</v>
      </c>
      <c r="P1830" s="97" t="s">
        <v>146</v>
      </c>
      <c r="Q1830" s="13" t="s">
        <v>6088</v>
      </c>
      <c r="R1830" t="s">
        <v>6089</v>
      </c>
      <c r="S1830" s="20">
        <v>46.5</v>
      </c>
      <c r="T1830" s="21" t="s">
        <v>38</v>
      </c>
    </row>
    <row r="1831" spans="1:20" x14ac:dyDescent="0.35">
      <c r="A1831" s="96" t="s">
        <v>6090</v>
      </c>
      <c r="B1831" s="96"/>
      <c r="C1831" s="96"/>
      <c r="D1831" s="13" t="s">
        <v>6091</v>
      </c>
      <c r="E1831" s="13">
        <v>6</v>
      </c>
      <c r="F1831" s="14">
        <v>1</v>
      </c>
      <c r="G1831" s="13" t="s">
        <v>46</v>
      </c>
      <c r="H1831" s="14">
        <v>43</v>
      </c>
      <c r="I1831" s="15" t="s">
        <v>32</v>
      </c>
      <c r="J1831" s="16">
        <v>210</v>
      </c>
      <c r="K1831" s="16">
        <v>35</v>
      </c>
      <c r="L1831" s="17" t="s">
        <v>145</v>
      </c>
      <c r="M1831" s="163" t="str">
        <f>IFERROR(GETPIVOTDATA("Tot. Bottles",'- Ordine Aggregato -'!$A$1,"sku anker",A1831),"")</f>
        <v/>
      </c>
      <c r="N1831" s="18" t="s">
        <v>67</v>
      </c>
      <c r="O1831" s="19" t="str">
        <f t="shared" si="28"/>
        <v>Order online</v>
      </c>
      <c r="P1831" s="97" t="s">
        <v>146</v>
      </c>
      <c r="Q1831" s="13" t="s">
        <v>6092</v>
      </c>
      <c r="R1831" t="s">
        <v>6093</v>
      </c>
      <c r="S1831" s="20">
        <v>35</v>
      </c>
      <c r="T1831" s="21" t="s">
        <v>38</v>
      </c>
    </row>
    <row r="1832" spans="1:20" x14ac:dyDescent="0.35">
      <c r="A1832" s="96" t="s">
        <v>6094</v>
      </c>
      <c r="B1832" s="96"/>
      <c r="C1832" s="96"/>
      <c r="D1832" s="13" t="s">
        <v>6095</v>
      </c>
      <c r="E1832" s="13">
        <v>6</v>
      </c>
      <c r="F1832" s="14">
        <v>0.7</v>
      </c>
      <c r="G1832" s="13" t="s">
        <v>14874</v>
      </c>
      <c r="H1832" s="14">
        <v>43</v>
      </c>
      <c r="I1832" s="15" t="s">
        <v>32</v>
      </c>
      <c r="J1832" s="16">
        <v>189</v>
      </c>
      <c r="K1832" s="16">
        <v>31.5</v>
      </c>
      <c r="L1832" s="17" t="s">
        <v>145</v>
      </c>
      <c r="M1832" s="163" t="str">
        <f>IFERROR(GETPIVOTDATA("Tot. Bottles",'- Ordine Aggregato -'!$A$1,"sku anker",A1832),"")</f>
        <v/>
      </c>
      <c r="N1832" s="18" t="s">
        <v>42</v>
      </c>
      <c r="O1832" s="19" t="str">
        <f t="shared" si="28"/>
        <v>Order online</v>
      </c>
      <c r="P1832" s="97" t="s">
        <v>146</v>
      </c>
      <c r="Q1832" s="13" t="s">
        <v>6096</v>
      </c>
      <c r="R1832" t="s">
        <v>6097</v>
      </c>
      <c r="S1832" s="20">
        <v>0</v>
      </c>
      <c r="T1832" s="21" t="s">
        <v>38</v>
      </c>
    </row>
    <row r="1833" spans="1:20" x14ac:dyDescent="0.35">
      <c r="A1833" s="13" t="s">
        <v>6098</v>
      </c>
      <c r="B1833" s="13"/>
      <c r="C1833" s="13"/>
      <c r="D1833" s="13" t="s">
        <v>6099</v>
      </c>
      <c r="E1833" s="13">
        <v>6</v>
      </c>
      <c r="F1833" s="14">
        <v>1</v>
      </c>
      <c r="G1833" s="13" t="s">
        <v>14874</v>
      </c>
      <c r="H1833" s="14">
        <v>43</v>
      </c>
      <c r="I1833" s="15" t="s">
        <v>32</v>
      </c>
      <c r="J1833" s="16">
        <v>231</v>
      </c>
      <c r="K1833" s="16">
        <v>38.5</v>
      </c>
      <c r="L1833" s="17" t="s">
        <v>145</v>
      </c>
      <c r="M1833" s="163" t="str">
        <f>IFERROR(GETPIVOTDATA("Tot. Bottles",'- Ordine Aggregato -'!$A$1,"sku anker",A1833),"")</f>
        <v/>
      </c>
      <c r="N1833" s="18" t="s">
        <v>42</v>
      </c>
      <c r="O1833" s="19" t="str">
        <f t="shared" si="28"/>
        <v>Order online</v>
      </c>
      <c r="P1833" s="97" t="s">
        <v>146</v>
      </c>
      <c r="Q1833" s="13" t="s">
        <v>6100</v>
      </c>
      <c r="R1833" t="s">
        <v>6101</v>
      </c>
      <c r="S1833" s="20">
        <v>0</v>
      </c>
      <c r="T1833" s="21" t="s">
        <v>38</v>
      </c>
    </row>
    <row r="1834" spans="1:20" x14ac:dyDescent="0.35">
      <c r="A1834" s="13" t="s">
        <v>6102</v>
      </c>
      <c r="B1834" s="13"/>
      <c r="C1834" s="13"/>
      <c r="D1834" s="13" t="s">
        <v>6103</v>
      </c>
      <c r="E1834" s="13">
        <v>6</v>
      </c>
      <c r="F1834" s="14">
        <v>0.7</v>
      </c>
      <c r="G1834" s="13" t="s">
        <v>14873</v>
      </c>
      <c r="H1834" s="14">
        <v>46</v>
      </c>
      <c r="I1834" s="15" t="s">
        <v>32</v>
      </c>
      <c r="J1834" s="16">
        <v>208.5</v>
      </c>
      <c r="K1834" s="16">
        <v>34.75</v>
      </c>
      <c r="L1834" s="17" t="s">
        <v>145</v>
      </c>
      <c r="M1834" s="163" t="str">
        <f>IFERROR(GETPIVOTDATA("Tot. Bottles",'- Ordine Aggregato -'!$A$1,"sku anker",A1834),"")</f>
        <v/>
      </c>
      <c r="N1834" s="18" t="s">
        <v>42</v>
      </c>
      <c r="O1834" s="19" t="str">
        <f t="shared" si="28"/>
        <v>Order online</v>
      </c>
      <c r="P1834" s="97" t="s">
        <v>146</v>
      </c>
      <c r="Q1834" s="13" t="s">
        <v>6104</v>
      </c>
      <c r="R1834" t="s">
        <v>6105</v>
      </c>
      <c r="S1834" s="20">
        <v>0</v>
      </c>
      <c r="T1834" s="21" t="s">
        <v>38</v>
      </c>
    </row>
    <row r="1835" spans="1:20" x14ac:dyDescent="0.35">
      <c r="A1835" s="96" t="s">
        <v>6106</v>
      </c>
      <c r="B1835" s="96"/>
      <c r="C1835" s="96"/>
      <c r="D1835" s="13" t="s">
        <v>6107</v>
      </c>
      <c r="E1835" s="13">
        <v>6</v>
      </c>
      <c r="F1835" s="14">
        <v>0.7</v>
      </c>
      <c r="G1835" s="13" t="s">
        <v>14874</v>
      </c>
      <c r="H1835" s="14">
        <v>43</v>
      </c>
      <c r="I1835" s="15" t="s">
        <v>32</v>
      </c>
      <c r="J1835" s="16">
        <v>309</v>
      </c>
      <c r="K1835" s="16">
        <v>51.5</v>
      </c>
      <c r="L1835" s="17" t="s">
        <v>145</v>
      </c>
      <c r="M1835" s="163" t="str">
        <f>IFERROR(GETPIVOTDATA("Tot. Bottles",'- Ordine Aggregato -'!$A$1,"sku anker",A1835),"")</f>
        <v/>
      </c>
      <c r="N1835" s="18" t="s">
        <v>42</v>
      </c>
      <c r="O1835" s="19" t="str">
        <f t="shared" si="28"/>
        <v>Order online</v>
      </c>
      <c r="P1835" s="97" t="s">
        <v>146</v>
      </c>
      <c r="Q1835" s="13" t="s">
        <v>6108</v>
      </c>
      <c r="R1835" t="s">
        <v>6109</v>
      </c>
      <c r="S1835" s="20">
        <v>0</v>
      </c>
      <c r="T1835" s="21" t="s">
        <v>38</v>
      </c>
    </row>
    <row r="1836" spans="1:20" x14ac:dyDescent="0.35">
      <c r="A1836" s="13" t="s">
        <v>6110</v>
      </c>
      <c r="B1836" s="13"/>
      <c r="C1836" s="13"/>
      <c r="D1836" s="13" t="s">
        <v>6111</v>
      </c>
      <c r="E1836" s="13">
        <v>6</v>
      </c>
      <c r="F1836" s="14">
        <v>1</v>
      </c>
      <c r="G1836" s="13" t="s">
        <v>46</v>
      </c>
      <c r="H1836" s="14">
        <v>43</v>
      </c>
      <c r="I1836" s="15" t="s">
        <v>32</v>
      </c>
      <c r="J1836" s="16">
        <v>299.70000000000005</v>
      </c>
      <c r="K1836" s="16">
        <v>49.95</v>
      </c>
      <c r="L1836" s="17" t="s">
        <v>145</v>
      </c>
      <c r="M1836" s="163" t="str">
        <f>IFERROR(GETPIVOTDATA("Tot. Bottles",'- Ordine Aggregato -'!$A$1,"sku anker",A1836),"")</f>
        <v/>
      </c>
      <c r="N1836" s="18" t="s">
        <v>67</v>
      </c>
      <c r="O1836" s="19" t="str">
        <f t="shared" si="28"/>
        <v>Order online</v>
      </c>
      <c r="P1836" s="97" t="s">
        <v>146</v>
      </c>
      <c r="Q1836" s="13" t="s">
        <v>6112</v>
      </c>
      <c r="R1836" t="s">
        <v>6113</v>
      </c>
      <c r="S1836" s="20">
        <v>49.95</v>
      </c>
      <c r="T1836" s="21" t="s">
        <v>38</v>
      </c>
    </row>
    <row r="1837" spans="1:20" x14ac:dyDescent="0.35">
      <c r="A1837" s="13" t="s">
        <v>6114</v>
      </c>
      <c r="B1837" s="13"/>
      <c r="C1837" s="13"/>
      <c r="D1837" s="13" t="s">
        <v>6115</v>
      </c>
      <c r="E1837" s="13">
        <v>6</v>
      </c>
      <c r="F1837" s="14">
        <v>0.7</v>
      </c>
      <c r="G1837" s="13" t="s">
        <v>14873</v>
      </c>
      <c r="H1837" s="14">
        <v>43</v>
      </c>
      <c r="I1837" s="15" t="s">
        <v>32</v>
      </c>
      <c r="J1837" s="16">
        <v>417</v>
      </c>
      <c r="K1837" s="16">
        <v>69.5</v>
      </c>
      <c r="L1837" s="17" t="s">
        <v>145</v>
      </c>
      <c r="M1837" s="163" t="str">
        <f>IFERROR(GETPIVOTDATA("Tot. Bottles",'- Ordine Aggregato -'!$A$1,"sku anker",A1837),"")</f>
        <v/>
      </c>
      <c r="N1837" s="18" t="s">
        <v>34</v>
      </c>
      <c r="O1837" s="19" t="str">
        <f t="shared" si="28"/>
        <v>Order online</v>
      </c>
      <c r="P1837" s="97" t="s">
        <v>146</v>
      </c>
      <c r="Q1837" s="13" t="s">
        <v>6116</v>
      </c>
      <c r="R1837" t="s">
        <v>6117</v>
      </c>
      <c r="S1837" s="20">
        <v>0</v>
      </c>
      <c r="T1837" s="21" t="s">
        <v>38</v>
      </c>
    </row>
    <row r="1838" spans="1:20" x14ac:dyDescent="0.35">
      <c r="A1838" s="96" t="s">
        <v>14811</v>
      </c>
      <c r="B1838" s="96"/>
      <c r="C1838" s="96"/>
      <c r="D1838" s="13" t="s">
        <v>14812</v>
      </c>
      <c r="E1838" s="13">
        <v>6</v>
      </c>
      <c r="F1838" s="14">
        <v>0.7</v>
      </c>
      <c r="G1838" s="13" t="s">
        <v>14874</v>
      </c>
      <c r="H1838" s="14">
        <v>46</v>
      </c>
      <c r="I1838" s="15" t="s">
        <v>32</v>
      </c>
      <c r="J1838" s="16">
        <v>324</v>
      </c>
      <c r="K1838" s="16">
        <v>54</v>
      </c>
      <c r="L1838" s="17" t="s">
        <v>145</v>
      </c>
      <c r="M1838" s="163" t="str">
        <f>IFERROR(GETPIVOTDATA("Tot. Bottles",'- Ordine Aggregato -'!$A$1,"sku anker",A1838),"")</f>
        <v/>
      </c>
      <c r="N1838" s="18" t="s">
        <v>42</v>
      </c>
      <c r="O1838" s="19" t="str">
        <f t="shared" si="28"/>
        <v>Order online</v>
      </c>
      <c r="P1838" s="97" t="s">
        <v>146</v>
      </c>
      <c r="Q1838" s="13" t="s">
        <v>15368</v>
      </c>
      <c r="R1838" t="s">
        <v>15369</v>
      </c>
      <c r="S1838" s="20">
        <v>0</v>
      </c>
      <c r="T1838" s="21" t="s">
        <v>38</v>
      </c>
    </row>
    <row r="1839" spans="1:20" x14ac:dyDescent="0.35">
      <c r="A1839" s="13" t="s">
        <v>6118</v>
      </c>
      <c r="B1839" s="13"/>
      <c r="C1839" s="13"/>
      <c r="D1839" s="13" t="s">
        <v>6119</v>
      </c>
      <c r="E1839" s="13">
        <v>6</v>
      </c>
      <c r="F1839" s="14">
        <v>0.7</v>
      </c>
      <c r="G1839" s="13" t="s">
        <v>14873</v>
      </c>
      <c r="H1839" s="14">
        <v>46</v>
      </c>
      <c r="I1839" s="15" t="s">
        <v>32</v>
      </c>
      <c r="J1839" s="16">
        <v>203.10000000000002</v>
      </c>
      <c r="K1839" s="16">
        <v>33.85</v>
      </c>
      <c r="L1839" s="17" t="s">
        <v>145</v>
      </c>
      <c r="M1839" s="163" t="str">
        <f>IFERROR(GETPIVOTDATA("Tot. Bottles",'- Ordine Aggregato -'!$A$1,"sku anker",A1839),"")</f>
        <v/>
      </c>
      <c r="N1839" s="18" t="s">
        <v>67</v>
      </c>
      <c r="O1839" s="19" t="str">
        <f t="shared" si="28"/>
        <v>Order online</v>
      </c>
      <c r="P1839" s="97" t="s">
        <v>146</v>
      </c>
      <c r="Q1839" s="13" t="s">
        <v>6120</v>
      </c>
      <c r="R1839" t="s">
        <v>6121</v>
      </c>
      <c r="S1839" s="20">
        <v>33.85</v>
      </c>
      <c r="T1839" s="21" t="s">
        <v>38</v>
      </c>
    </row>
    <row r="1840" spans="1:20" x14ac:dyDescent="0.35">
      <c r="A1840" s="96" t="s">
        <v>6122</v>
      </c>
      <c r="D1840" s="13" t="s">
        <v>6123</v>
      </c>
      <c r="E1840" s="13">
        <v>4</v>
      </c>
      <c r="F1840" s="14">
        <v>0.7</v>
      </c>
      <c r="G1840" s="13" t="s">
        <v>14873</v>
      </c>
      <c r="H1840" s="14">
        <v>46</v>
      </c>
      <c r="I1840" s="15" t="s">
        <v>32</v>
      </c>
      <c r="J1840" s="16">
        <v>540</v>
      </c>
      <c r="K1840" s="16">
        <v>135</v>
      </c>
      <c r="L1840" s="17" t="s">
        <v>145</v>
      </c>
      <c r="M1840" s="163" t="str">
        <f>IFERROR(GETPIVOTDATA("Tot. Bottles",'- Ordine Aggregato -'!$A$1,"sku anker",A1840),"")</f>
        <v/>
      </c>
      <c r="N1840" s="18" t="s">
        <v>42</v>
      </c>
      <c r="O1840" s="19" t="str">
        <f t="shared" si="28"/>
        <v>Order online</v>
      </c>
      <c r="P1840" s="97" t="s">
        <v>146</v>
      </c>
      <c r="Q1840" s="13" t="s">
        <v>6124</v>
      </c>
      <c r="R1840" t="s">
        <v>6125</v>
      </c>
      <c r="S1840" s="20">
        <v>0</v>
      </c>
      <c r="T1840" s="21" t="s">
        <v>38</v>
      </c>
    </row>
    <row r="1841" spans="1:20" x14ac:dyDescent="0.35">
      <c r="A1841" s="13" t="s">
        <v>6126</v>
      </c>
      <c r="B1841" s="13"/>
      <c r="C1841" s="13"/>
      <c r="D1841" s="13" t="s">
        <v>6127</v>
      </c>
      <c r="E1841" s="13">
        <v>6</v>
      </c>
      <c r="F1841" s="14">
        <v>1</v>
      </c>
      <c r="G1841" s="13" t="s">
        <v>14874</v>
      </c>
      <c r="H1841" s="14">
        <v>47</v>
      </c>
      <c r="I1841" s="15" t="s">
        <v>32</v>
      </c>
      <c r="J1841" s="16">
        <v>47.7</v>
      </c>
      <c r="K1841" s="16">
        <v>7.95</v>
      </c>
      <c r="L1841" s="17" t="s">
        <v>368</v>
      </c>
      <c r="M1841" s="163" t="str">
        <f>IFERROR(GETPIVOTDATA("Tot. Bottles",'- Ordine Aggregato -'!$A$1,"sku anker",A1841),"")</f>
        <v/>
      </c>
      <c r="N1841" s="18" t="s">
        <v>67</v>
      </c>
      <c r="O1841" s="19" t="str">
        <f t="shared" si="28"/>
        <v>Order online</v>
      </c>
      <c r="P1841" s="97" t="s">
        <v>146</v>
      </c>
      <c r="Q1841" s="13" t="s">
        <v>6128</v>
      </c>
      <c r="R1841" t="s">
        <v>42</v>
      </c>
      <c r="S1841" s="20">
        <v>7.95</v>
      </c>
      <c r="T1841" s="21" t="s">
        <v>38</v>
      </c>
    </row>
    <row r="1842" spans="1:20" x14ac:dyDescent="0.35">
      <c r="A1842" s="96" t="s">
        <v>6129</v>
      </c>
      <c r="B1842" s="96"/>
      <c r="C1842" s="96"/>
      <c r="D1842" s="13" t="s">
        <v>6130</v>
      </c>
      <c r="E1842" s="13">
        <v>6</v>
      </c>
      <c r="F1842" s="14">
        <v>1</v>
      </c>
      <c r="G1842" s="13" t="s">
        <v>14873</v>
      </c>
      <c r="H1842" s="14">
        <v>35</v>
      </c>
      <c r="I1842" s="15" t="s">
        <v>32</v>
      </c>
      <c r="J1842" s="16">
        <v>22.5</v>
      </c>
      <c r="K1842" s="16">
        <v>3.75</v>
      </c>
      <c r="L1842" s="17" t="s">
        <v>690</v>
      </c>
      <c r="M1842" s="163" t="str">
        <f>IFERROR(GETPIVOTDATA("Tot. Bottles",'- Ordine Aggregato -'!$A$1,"sku anker",A1842),"")</f>
        <v/>
      </c>
      <c r="N1842" s="18" t="s">
        <v>42</v>
      </c>
      <c r="O1842" s="19" t="str">
        <f t="shared" si="28"/>
        <v>Order online</v>
      </c>
      <c r="P1842" s="97" t="s">
        <v>68</v>
      </c>
      <c r="Q1842" s="13" t="s">
        <v>6131</v>
      </c>
      <c r="R1842" t="s">
        <v>6132</v>
      </c>
      <c r="S1842" s="20">
        <v>0</v>
      </c>
      <c r="T1842" s="21" t="s">
        <v>38</v>
      </c>
    </row>
    <row r="1843" spans="1:20" x14ac:dyDescent="0.35">
      <c r="A1843" s="13" t="s">
        <v>6133</v>
      </c>
      <c r="B1843" s="13"/>
      <c r="C1843" s="13"/>
      <c r="D1843" s="13" t="s">
        <v>6134</v>
      </c>
      <c r="E1843" s="13">
        <v>6</v>
      </c>
      <c r="F1843" s="14">
        <v>0.7</v>
      </c>
      <c r="G1843" s="13" t="s">
        <v>14874</v>
      </c>
      <c r="H1843" s="14">
        <v>40</v>
      </c>
      <c r="I1843" s="15" t="s">
        <v>32</v>
      </c>
      <c r="J1843" s="16">
        <v>102</v>
      </c>
      <c r="K1843" s="16">
        <v>17</v>
      </c>
      <c r="L1843" s="17" t="s">
        <v>368</v>
      </c>
      <c r="M1843" s="163" t="str">
        <f>IFERROR(GETPIVOTDATA("Tot. Bottles",'- Ordine Aggregato -'!$A$1,"sku anker",A1843),"")</f>
        <v/>
      </c>
      <c r="N1843" s="18" t="s">
        <v>42</v>
      </c>
      <c r="O1843" s="19" t="str">
        <f t="shared" si="28"/>
        <v>Order online</v>
      </c>
      <c r="P1843" s="97" t="s">
        <v>68</v>
      </c>
      <c r="Q1843" s="13" t="s">
        <v>6135</v>
      </c>
      <c r="R1843" t="s">
        <v>6136</v>
      </c>
      <c r="S1843" s="20">
        <v>0</v>
      </c>
      <c r="T1843" s="21" t="s">
        <v>38</v>
      </c>
    </row>
    <row r="1844" spans="1:20" x14ac:dyDescent="0.35">
      <c r="A1844" s="96" t="s">
        <v>6137</v>
      </c>
      <c r="D1844" s="13" t="s">
        <v>6138</v>
      </c>
      <c r="E1844" s="13">
        <v>6</v>
      </c>
      <c r="F1844" s="14">
        <v>0.7</v>
      </c>
      <c r="G1844" s="13" t="s">
        <v>46</v>
      </c>
      <c r="H1844" s="14">
        <v>40</v>
      </c>
      <c r="I1844" s="15" t="s">
        <v>32</v>
      </c>
      <c r="J1844" s="16">
        <v>97.5</v>
      </c>
      <c r="K1844" s="16">
        <v>16.25</v>
      </c>
      <c r="L1844" s="17" t="s">
        <v>368</v>
      </c>
      <c r="M1844" s="163" t="str">
        <f>IFERROR(GETPIVOTDATA("Tot. Bottles",'- Ordine Aggregato -'!$A$1,"sku anker",A1844),"")</f>
        <v/>
      </c>
      <c r="N1844" s="18" t="s">
        <v>42</v>
      </c>
      <c r="O1844" s="19" t="str">
        <f t="shared" si="28"/>
        <v>Order online</v>
      </c>
      <c r="P1844" s="97" t="s">
        <v>35</v>
      </c>
      <c r="Q1844" s="13" t="s">
        <v>6139</v>
      </c>
      <c r="R1844" t="s">
        <v>6140</v>
      </c>
      <c r="S1844" s="20">
        <v>0</v>
      </c>
      <c r="T1844" s="21" t="s">
        <v>38</v>
      </c>
    </row>
    <row r="1845" spans="1:20" x14ac:dyDescent="0.35">
      <c r="A1845" s="13" t="s">
        <v>6141</v>
      </c>
      <c r="B1845" s="13"/>
      <c r="C1845" s="13"/>
      <c r="D1845" s="13" t="s">
        <v>6142</v>
      </c>
      <c r="E1845" s="13">
        <v>48</v>
      </c>
      <c r="F1845" s="14">
        <v>0.05</v>
      </c>
      <c r="G1845" s="13" t="s">
        <v>14874</v>
      </c>
      <c r="H1845" s="14">
        <v>40</v>
      </c>
      <c r="I1845" s="15" t="s">
        <v>32</v>
      </c>
      <c r="J1845" s="16">
        <v>333.6</v>
      </c>
      <c r="K1845" s="16">
        <v>6.95</v>
      </c>
      <c r="L1845" s="17" t="s">
        <v>448</v>
      </c>
      <c r="M1845" s="163" t="str">
        <f>IFERROR(GETPIVOTDATA("Tot. Bottles",'- Ordine Aggregato -'!$A$1,"sku anker",A1845),"")</f>
        <v/>
      </c>
      <c r="N1845" s="18" t="s">
        <v>34</v>
      </c>
      <c r="O1845" s="19" t="str">
        <f t="shared" si="28"/>
        <v>Order online</v>
      </c>
      <c r="P1845" s="97" t="s">
        <v>385</v>
      </c>
      <c r="Q1845" s="13" t="s">
        <v>6143</v>
      </c>
      <c r="R1845" t="s">
        <v>6144</v>
      </c>
      <c r="S1845" s="20">
        <v>0</v>
      </c>
      <c r="T1845" s="21" t="s">
        <v>38</v>
      </c>
    </row>
    <row r="1846" spans="1:20" x14ac:dyDescent="0.35">
      <c r="A1846" s="96" t="s">
        <v>6145</v>
      </c>
      <c r="D1846" s="13" t="s">
        <v>6142</v>
      </c>
      <c r="E1846" s="13">
        <v>6</v>
      </c>
      <c r="F1846" s="14">
        <v>0.7</v>
      </c>
      <c r="G1846" s="13" t="s">
        <v>14874</v>
      </c>
      <c r="H1846" s="14">
        <v>40</v>
      </c>
      <c r="I1846" s="15" t="s">
        <v>32</v>
      </c>
      <c r="J1846" s="16">
        <v>198</v>
      </c>
      <c r="K1846" s="16">
        <v>33</v>
      </c>
      <c r="L1846" s="17" t="s">
        <v>448</v>
      </c>
      <c r="M1846" s="163" t="str">
        <f>IFERROR(GETPIVOTDATA("Tot. Bottles",'- Ordine Aggregato -'!$A$1,"sku anker",A1846),"")</f>
        <v/>
      </c>
      <c r="N1846" s="18" t="s">
        <v>42</v>
      </c>
      <c r="O1846" s="19" t="str">
        <f t="shared" si="28"/>
        <v>Order online</v>
      </c>
      <c r="P1846" s="97" t="s">
        <v>385</v>
      </c>
      <c r="Q1846" s="13" t="s">
        <v>6146</v>
      </c>
      <c r="R1846" t="s">
        <v>6147</v>
      </c>
      <c r="S1846" s="20">
        <v>0</v>
      </c>
      <c r="T1846" s="21" t="s">
        <v>38</v>
      </c>
    </row>
    <row r="1847" spans="1:20" x14ac:dyDescent="0.35">
      <c r="A1847" s="96" t="s">
        <v>6148</v>
      </c>
      <c r="D1847" s="13" t="s">
        <v>6149</v>
      </c>
      <c r="E1847" s="13">
        <v>6</v>
      </c>
      <c r="F1847" s="14">
        <v>0.7</v>
      </c>
      <c r="G1847" s="13" t="s">
        <v>46</v>
      </c>
      <c r="H1847" s="14">
        <v>40</v>
      </c>
      <c r="I1847" s="15" t="s">
        <v>32</v>
      </c>
      <c r="J1847" s="16">
        <v>121.5</v>
      </c>
      <c r="K1847" s="16">
        <v>20.25</v>
      </c>
      <c r="L1847" s="17" t="s">
        <v>368</v>
      </c>
      <c r="M1847" s="163" t="str">
        <f>IFERROR(GETPIVOTDATA("Tot. Bottles",'- Ordine Aggregato -'!$A$1,"sku anker",A1847),"")</f>
        <v/>
      </c>
      <c r="N1847" s="18" t="s">
        <v>42</v>
      </c>
      <c r="O1847" s="19" t="str">
        <f t="shared" si="28"/>
        <v>Order online</v>
      </c>
      <c r="P1847" s="97" t="s">
        <v>68</v>
      </c>
      <c r="Q1847" s="13" t="s">
        <v>6139</v>
      </c>
      <c r="R1847" t="s">
        <v>6140</v>
      </c>
      <c r="S1847" s="20">
        <v>0</v>
      </c>
      <c r="T1847" s="21" t="s">
        <v>38</v>
      </c>
    </row>
    <row r="1848" spans="1:20" x14ac:dyDescent="0.35">
      <c r="A1848" s="13" t="s">
        <v>6150</v>
      </c>
      <c r="B1848" s="13"/>
      <c r="C1848" s="13"/>
      <c r="D1848" s="13" t="s">
        <v>6151</v>
      </c>
      <c r="E1848" s="13">
        <v>6</v>
      </c>
      <c r="F1848" s="14">
        <v>0.7</v>
      </c>
      <c r="G1848" s="13" t="s">
        <v>46</v>
      </c>
      <c r="H1848" s="14">
        <v>40</v>
      </c>
      <c r="I1848" s="15" t="s">
        <v>32</v>
      </c>
      <c r="J1848" s="16">
        <v>121.5</v>
      </c>
      <c r="K1848" s="16">
        <v>20.25</v>
      </c>
      <c r="L1848" s="17" t="s">
        <v>73</v>
      </c>
      <c r="M1848" s="163" t="str">
        <f>IFERROR(GETPIVOTDATA("Tot. Bottles",'- Ordine Aggregato -'!$A$1,"sku anker",A1848),"")</f>
        <v/>
      </c>
      <c r="N1848" s="18" t="s">
        <v>42</v>
      </c>
      <c r="O1848" s="19" t="str">
        <f t="shared" si="28"/>
        <v>Order online</v>
      </c>
      <c r="P1848" s="97" t="s">
        <v>68</v>
      </c>
      <c r="Q1848" s="13" t="s">
        <v>6152</v>
      </c>
      <c r="R1848" t="s">
        <v>6153</v>
      </c>
      <c r="S1848" s="20">
        <v>0</v>
      </c>
      <c r="T1848" s="21" t="s">
        <v>38</v>
      </c>
    </row>
    <row r="1849" spans="1:20" x14ac:dyDescent="0.35">
      <c r="A1849" s="96" t="s">
        <v>6154</v>
      </c>
      <c r="B1849" s="96"/>
      <c r="C1849" s="96"/>
      <c r="D1849" s="13" t="s">
        <v>6155</v>
      </c>
      <c r="E1849" s="13">
        <v>1</v>
      </c>
      <c r="F1849" s="14">
        <v>3</v>
      </c>
      <c r="G1849" s="13" t="s">
        <v>14874</v>
      </c>
      <c r="H1849" s="14">
        <v>40</v>
      </c>
      <c r="I1849" s="15" t="s">
        <v>32</v>
      </c>
      <c r="J1849" s="16">
        <v>153</v>
      </c>
      <c r="K1849" s="16">
        <v>153</v>
      </c>
      <c r="L1849" s="17" t="s">
        <v>73</v>
      </c>
      <c r="M1849" s="163" t="str">
        <f>IFERROR(GETPIVOTDATA("Tot. Bottles",'- Ordine Aggregato -'!$A$1,"sku anker",A1849),"")</f>
        <v/>
      </c>
      <c r="N1849" s="18" t="s">
        <v>42</v>
      </c>
      <c r="O1849" s="19" t="str">
        <f t="shared" si="28"/>
        <v>Order online</v>
      </c>
      <c r="P1849" s="97" t="s">
        <v>68</v>
      </c>
      <c r="Q1849" s="13" t="s">
        <v>6156</v>
      </c>
      <c r="R1849" t="s">
        <v>42</v>
      </c>
      <c r="S1849" s="20">
        <v>0</v>
      </c>
      <c r="T1849" s="21" t="s">
        <v>38</v>
      </c>
    </row>
    <row r="1850" spans="1:20" x14ac:dyDescent="0.35">
      <c r="A1850" s="13" t="s">
        <v>6157</v>
      </c>
      <c r="B1850" s="13"/>
      <c r="C1850" s="13"/>
      <c r="D1850" s="13" t="s">
        <v>6158</v>
      </c>
      <c r="E1850" s="13">
        <v>6</v>
      </c>
      <c r="F1850" s="14">
        <v>0.7</v>
      </c>
      <c r="G1850" s="13" t="s">
        <v>14873</v>
      </c>
      <c r="H1850" s="14">
        <v>30</v>
      </c>
      <c r="I1850" s="15" t="s">
        <v>32</v>
      </c>
      <c r="J1850" s="16">
        <v>20.399999999999999</v>
      </c>
      <c r="K1850" s="16">
        <v>3.4</v>
      </c>
      <c r="L1850" s="17" t="s">
        <v>589</v>
      </c>
      <c r="M1850" s="163" t="str">
        <f>IFERROR(GETPIVOTDATA("Tot. Bottles",'- Ordine Aggregato -'!$A$1,"sku anker",A1850),"")</f>
        <v/>
      </c>
      <c r="N1850" s="18" t="s">
        <v>42</v>
      </c>
      <c r="O1850" s="19" t="str">
        <f t="shared" si="28"/>
        <v>Order online</v>
      </c>
      <c r="P1850" s="97" t="s">
        <v>355</v>
      </c>
      <c r="Q1850" s="13" t="s">
        <v>6159</v>
      </c>
      <c r="R1850" t="s">
        <v>6160</v>
      </c>
      <c r="S1850" s="20">
        <v>0</v>
      </c>
      <c r="T1850" s="21" t="s">
        <v>38</v>
      </c>
    </row>
    <row r="1851" spans="1:20" x14ac:dyDescent="0.35">
      <c r="A1851" s="96" t="s">
        <v>6161</v>
      </c>
      <c r="B1851" s="96"/>
      <c r="C1851" s="96"/>
      <c r="D1851" s="13" t="s">
        <v>6162</v>
      </c>
      <c r="E1851" s="13">
        <v>6</v>
      </c>
      <c r="F1851" s="14">
        <v>0.75</v>
      </c>
      <c r="G1851" s="13" t="s">
        <v>31</v>
      </c>
      <c r="H1851" s="14">
        <v>15</v>
      </c>
      <c r="I1851" s="15" t="s">
        <v>32</v>
      </c>
      <c r="J1851" s="16">
        <v>43.2</v>
      </c>
      <c r="K1851" s="16">
        <v>7.2</v>
      </c>
      <c r="L1851" s="17" t="s">
        <v>1682</v>
      </c>
      <c r="M1851" s="163" t="str">
        <f>IFERROR(GETPIVOTDATA("Tot. Bottles",'- Ordine Aggregato -'!$A$1,"sku anker",A1851),"")</f>
        <v/>
      </c>
      <c r="N1851" s="18" t="s">
        <v>34</v>
      </c>
      <c r="O1851" s="19" t="str">
        <f t="shared" si="28"/>
        <v>Order online</v>
      </c>
      <c r="P1851" s="97" t="s">
        <v>35</v>
      </c>
      <c r="Q1851" s="13" t="s">
        <v>6163</v>
      </c>
      <c r="R1851" t="s">
        <v>6164</v>
      </c>
      <c r="S1851" s="20">
        <v>0</v>
      </c>
      <c r="T1851" s="21" t="s">
        <v>38</v>
      </c>
    </row>
    <row r="1852" spans="1:20" x14ac:dyDescent="0.35">
      <c r="A1852" s="13" t="s">
        <v>6165</v>
      </c>
      <c r="B1852" s="13"/>
      <c r="C1852" s="13"/>
      <c r="D1852" s="13" t="s">
        <v>6166</v>
      </c>
      <c r="E1852" s="13">
        <v>6</v>
      </c>
      <c r="F1852" s="14">
        <v>0.7</v>
      </c>
      <c r="G1852" s="13" t="s">
        <v>14874</v>
      </c>
      <c r="H1852" s="14">
        <v>37.5</v>
      </c>
      <c r="I1852" s="15" t="s">
        <v>32</v>
      </c>
      <c r="J1852" s="16">
        <v>14.700000000000001</v>
      </c>
      <c r="K1852" s="16">
        <v>2.4500000000000002</v>
      </c>
      <c r="L1852" s="17" t="s">
        <v>73</v>
      </c>
      <c r="M1852" s="163" t="str">
        <f>IFERROR(GETPIVOTDATA("Tot. Bottles",'- Ordine Aggregato -'!$A$1,"sku anker",A1852),"")</f>
        <v/>
      </c>
      <c r="N1852" s="18" t="s">
        <v>42</v>
      </c>
      <c r="O1852" s="19" t="str">
        <f t="shared" si="28"/>
        <v>Order online</v>
      </c>
      <c r="P1852" s="97" t="s">
        <v>220</v>
      </c>
      <c r="Q1852" s="13" t="s">
        <v>6167</v>
      </c>
      <c r="R1852" t="s">
        <v>6168</v>
      </c>
      <c r="S1852" s="20">
        <v>0</v>
      </c>
      <c r="T1852" s="21" t="s">
        <v>38</v>
      </c>
    </row>
    <row r="1853" spans="1:20" x14ac:dyDescent="0.35">
      <c r="A1853" s="13" t="s">
        <v>6169</v>
      </c>
      <c r="B1853" s="13"/>
      <c r="C1853" s="13"/>
      <c r="D1853" s="13" t="s">
        <v>6166</v>
      </c>
      <c r="E1853" s="13">
        <v>6</v>
      </c>
      <c r="F1853" s="14">
        <v>1</v>
      </c>
      <c r="G1853" s="13" t="s">
        <v>14874</v>
      </c>
      <c r="H1853" s="14">
        <v>37.5</v>
      </c>
      <c r="I1853" s="15" t="s">
        <v>32</v>
      </c>
      <c r="J1853" s="16">
        <v>25.5</v>
      </c>
      <c r="K1853" s="16">
        <v>4.25</v>
      </c>
      <c r="L1853" s="17" t="s">
        <v>73</v>
      </c>
      <c r="M1853" s="163" t="str">
        <f>IFERROR(GETPIVOTDATA("Tot. Bottles",'- Ordine Aggregato -'!$A$1,"sku anker",A1853),"")</f>
        <v/>
      </c>
      <c r="N1853" s="18" t="s">
        <v>42</v>
      </c>
      <c r="O1853" s="19" t="str">
        <f t="shared" si="28"/>
        <v>Order online</v>
      </c>
      <c r="P1853" s="97" t="s">
        <v>220</v>
      </c>
      <c r="Q1853" s="13" t="s">
        <v>6170</v>
      </c>
      <c r="R1853" t="s">
        <v>6171</v>
      </c>
      <c r="S1853" s="20">
        <v>0</v>
      </c>
      <c r="T1853" s="21" t="s">
        <v>38</v>
      </c>
    </row>
    <row r="1854" spans="1:20" x14ac:dyDescent="0.35">
      <c r="A1854" s="96" t="s">
        <v>6172</v>
      </c>
      <c r="B1854" s="96"/>
      <c r="C1854" s="96"/>
      <c r="D1854" s="13" t="s">
        <v>6173</v>
      </c>
      <c r="E1854" s="13">
        <v>6</v>
      </c>
      <c r="F1854" s="14">
        <v>0.7</v>
      </c>
      <c r="G1854" s="13" t="s">
        <v>46</v>
      </c>
      <c r="H1854" s="14">
        <v>0</v>
      </c>
      <c r="I1854" s="15" t="s">
        <v>32</v>
      </c>
      <c r="J1854" s="16">
        <v>57</v>
      </c>
      <c r="K1854" s="16">
        <v>9.5</v>
      </c>
      <c r="L1854" s="17" t="s">
        <v>2503</v>
      </c>
      <c r="M1854" s="163" t="str">
        <f>IFERROR(GETPIVOTDATA("Tot. Bottles",'- Ordine Aggregato -'!$A$1,"sku anker",A1854),"")</f>
        <v/>
      </c>
      <c r="N1854" s="18" t="s">
        <v>67</v>
      </c>
      <c r="O1854" s="19" t="str">
        <f t="shared" si="28"/>
        <v>Order online</v>
      </c>
      <c r="P1854" s="97" t="s">
        <v>146</v>
      </c>
      <c r="Q1854" s="13" t="s">
        <v>6174</v>
      </c>
      <c r="R1854" t="s">
        <v>6175</v>
      </c>
      <c r="S1854" s="20">
        <v>9.5</v>
      </c>
      <c r="T1854" s="21" t="s">
        <v>38</v>
      </c>
    </row>
    <row r="1855" spans="1:20" x14ac:dyDescent="0.35">
      <c r="A1855" s="13" t="s">
        <v>15370</v>
      </c>
      <c r="B1855" s="13"/>
      <c r="C1855" s="13"/>
      <c r="D1855" s="13" t="s">
        <v>6177</v>
      </c>
      <c r="E1855" s="13">
        <v>12</v>
      </c>
      <c r="F1855" s="14">
        <v>0.2</v>
      </c>
      <c r="G1855" s="13" t="s">
        <v>46</v>
      </c>
      <c r="H1855" s="14">
        <v>37.5</v>
      </c>
      <c r="I1855" s="15" t="s">
        <v>32</v>
      </c>
      <c r="J1855" s="16">
        <v>25.200000000000003</v>
      </c>
      <c r="K1855" s="16">
        <v>2.1</v>
      </c>
      <c r="L1855" s="17" t="s">
        <v>368</v>
      </c>
      <c r="M1855" s="163" t="str">
        <f>IFERROR(GETPIVOTDATA("Tot. Bottles",'- Ordine Aggregato -'!$A$1,"sku anker",A1855),"")</f>
        <v/>
      </c>
      <c r="N1855" s="18" t="s">
        <v>42</v>
      </c>
      <c r="O1855" s="19" t="str">
        <f t="shared" si="28"/>
        <v>Order online</v>
      </c>
      <c r="P1855" s="97" t="s">
        <v>146</v>
      </c>
      <c r="Q1855" s="13" t="s">
        <v>6178</v>
      </c>
      <c r="R1855" t="s">
        <v>15371</v>
      </c>
      <c r="S1855" s="20">
        <v>0</v>
      </c>
      <c r="T1855" s="21" t="s">
        <v>38</v>
      </c>
    </row>
    <row r="1856" spans="1:20" x14ac:dyDescent="0.35">
      <c r="A1856" s="96" t="s">
        <v>15372</v>
      </c>
      <c r="D1856" s="13" t="s">
        <v>6177</v>
      </c>
      <c r="E1856" s="13">
        <v>48</v>
      </c>
      <c r="F1856" s="14">
        <v>0.2</v>
      </c>
      <c r="G1856" s="13" t="s">
        <v>46</v>
      </c>
      <c r="H1856" s="14">
        <v>43</v>
      </c>
      <c r="I1856" s="15" t="s">
        <v>32</v>
      </c>
      <c r="J1856" s="16">
        <v>88.800000000000011</v>
      </c>
      <c r="K1856" s="16">
        <v>1.85</v>
      </c>
      <c r="L1856" s="17" t="s">
        <v>368</v>
      </c>
      <c r="M1856" s="163" t="str">
        <f>IFERROR(GETPIVOTDATA("Tot. Bottles",'- Ordine Aggregato -'!$A$1,"sku anker",A1856),"")</f>
        <v/>
      </c>
      <c r="N1856" s="18" t="s">
        <v>42</v>
      </c>
      <c r="O1856" s="19" t="str">
        <f t="shared" si="28"/>
        <v>Order online</v>
      </c>
      <c r="P1856" s="97" t="s">
        <v>146</v>
      </c>
      <c r="Q1856" s="13" t="s">
        <v>15373</v>
      </c>
      <c r="R1856" t="s">
        <v>15374</v>
      </c>
      <c r="S1856" s="20">
        <v>0</v>
      </c>
      <c r="T1856" s="21" t="s">
        <v>38</v>
      </c>
    </row>
    <row r="1857" spans="1:20" x14ac:dyDescent="0.35">
      <c r="A1857" s="96" t="s">
        <v>6176</v>
      </c>
      <c r="B1857" s="96"/>
      <c r="C1857" s="96"/>
      <c r="D1857" s="13" t="s">
        <v>6177</v>
      </c>
      <c r="E1857" s="13">
        <v>48</v>
      </c>
      <c r="F1857" s="14">
        <v>0.2</v>
      </c>
      <c r="G1857" s="13" t="s">
        <v>14874</v>
      </c>
      <c r="H1857" s="14">
        <v>37.5</v>
      </c>
      <c r="I1857" s="15" t="s">
        <v>32</v>
      </c>
      <c r="J1857" s="16">
        <v>95.52</v>
      </c>
      <c r="K1857" s="16">
        <v>1.99</v>
      </c>
      <c r="L1857" s="17" t="s">
        <v>368</v>
      </c>
      <c r="M1857" s="163" t="str">
        <f>IFERROR(GETPIVOTDATA("Tot. Bottles",'- Ordine Aggregato -'!$A$1,"sku anker",A1857),"")</f>
        <v/>
      </c>
      <c r="N1857" s="18" t="s">
        <v>42</v>
      </c>
      <c r="O1857" s="19" t="str">
        <f t="shared" si="28"/>
        <v>Order online</v>
      </c>
      <c r="P1857" s="97" t="s">
        <v>146</v>
      </c>
      <c r="Q1857" s="13" t="s">
        <v>6178</v>
      </c>
      <c r="R1857" t="s">
        <v>6179</v>
      </c>
      <c r="S1857" s="20">
        <v>0</v>
      </c>
      <c r="T1857" s="21" t="s">
        <v>38</v>
      </c>
    </row>
    <row r="1858" spans="1:20" x14ac:dyDescent="0.35">
      <c r="A1858" s="96" t="s">
        <v>6180</v>
      </c>
      <c r="D1858" s="13" t="s">
        <v>6177</v>
      </c>
      <c r="E1858" s="13">
        <v>24</v>
      </c>
      <c r="F1858" s="14">
        <v>0.35</v>
      </c>
      <c r="G1858" s="13" t="s">
        <v>46</v>
      </c>
      <c r="H1858" s="14">
        <v>37.5</v>
      </c>
      <c r="I1858" s="15" t="s">
        <v>32</v>
      </c>
      <c r="J1858" s="16">
        <v>73.199999999999989</v>
      </c>
      <c r="K1858" s="16">
        <v>3.05</v>
      </c>
      <c r="L1858" s="17" t="s">
        <v>368</v>
      </c>
      <c r="M1858" s="163" t="str">
        <f>IFERROR(GETPIVOTDATA("Tot. Bottles",'- Ordine Aggregato -'!$A$1,"sku anker",A1858),"")</f>
        <v/>
      </c>
      <c r="N1858" s="18" t="s">
        <v>42</v>
      </c>
      <c r="O1858" s="19" t="str">
        <f t="shared" si="28"/>
        <v>Order online</v>
      </c>
      <c r="P1858" s="97" t="s">
        <v>146</v>
      </c>
      <c r="Q1858" s="13" t="s">
        <v>6181</v>
      </c>
      <c r="R1858" t="s">
        <v>6182</v>
      </c>
      <c r="S1858" s="20">
        <v>0</v>
      </c>
      <c r="T1858" s="21" t="s">
        <v>38</v>
      </c>
    </row>
    <row r="1859" spans="1:20" x14ac:dyDescent="0.35">
      <c r="A1859" s="13" t="s">
        <v>6183</v>
      </c>
      <c r="B1859" s="13"/>
      <c r="C1859" s="13"/>
      <c r="D1859" s="13" t="s">
        <v>6177</v>
      </c>
      <c r="E1859" s="13">
        <v>6</v>
      </c>
      <c r="F1859" s="14">
        <v>0.7</v>
      </c>
      <c r="G1859" s="13" t="s">
        <v>14874</v>
      </c>
      <c r="H1859" s="14">
        <v>37.5</v>
      </c>
      <c r="I1859" s="15" t="s">
        <v>32</v>
      </c>
      <c r="J1859" s="16">
        <v>27</v>
      </c>
      <c r="K1859" s="16">
        <v>4.5</v>
      </c>
      <c r="L1859" s="17" t="s">
        <v>368</v>
      </c>
      <c r="M1859" s="163" t="str">
        <f>IFERROR(GETPIVOTDATA("Tot. Bottles",'- Ordine Aggregato -'!$A$1,"sku anker",A1859),"")</f>
        <v/>
      </c>
      <c r="N1859" s="18" t="s">
        <v>67</v>
      </c>
      <c r="O1859" s="19" t="str">
        <f t="shared" si="28"/>
        <v>Order online</v>
      </c>
      <c r="P1859" s="97" t="s">
        <v>146</v>
      </c>
      <c r="Q1859" s="13" t="s">
        <v>6184</v>
      </c>
      <c r="R1859" t="s">
        <v>6185</v>
      </c>
      <c r="S1859" s="20">
        <v>4.5</v>
      </c>
      <c r="T1859" s="21" t="s">
        <v>38</v>
      </c>
    </row>
    <row r="1860" spans="1:20" x14ac:dyDescent="0.35">
      <c r="A1860" s="96" t="s">
        <v>6186</v>
      </c>
      <c r="D1860" s="13" t="s">
        <v>6177</v>
      </c>
      <c r="E1860" s="13">
        <v>6</v>
      </c>
      <c r="F1860" s="14">
        <v>0.7</v>
      </c>
      <c r="G1860" s="13" t="s">
        <v>46</v>
      </c>
      <c r="H1860" s="14">
        <v>37.5</v>
      </c>
      <c r="I1860" s="15" t="s">
        <v>32</v>
      </c>
      <c r="J1860" s="16">
        <v>27.900000000000002</v>
      </c>
      <c r="K1860" s="16">
        <v>4.6500000000000004</v>
      </c>
      <c r="L1860" s="17" t="s">
        <v>368</v>
      </c>
      <c r="M1860" s="163" t="str">
        <f>IFERROR(GETPIVOTDATA("Tot. Bottles",'- Ordine Aggregato -'!$A$1,"sku anker",A1860),"")</f>
        <v/>
      </c>
      <c r="N1860" s="18" t="s">
        <v>67</v>
      </c>
      <c r="O1860" s="19" t="str">
        <f t="shared" si="28"/>
        <v>Order online</v>
      </c>
      <c r="P1860" s="97" t="s">
        <v>146</v>
      </c>
      <c r="Q1860" s="13" t="s">
        <v>6187</v>
      </c>
      <c r="R1860" t="s">
        <v>6188</v>
      </c>
      <c r="S1860" s="20">
        <v>4.6500000000000004</v>
      </c>
      <c r="T1860" s="21" t="s">
        <v>38</v>
      </c>
    </row>
    <row r="1861" spans="1:20" x14ac:dyDescent="0.35">
      <c r="A1861" s="96" t="s">
        <v>6189</v>
      </c>
      <c r="D1861" s="13" t="s">
        <v>6177</v>
      </c>
      <c r="E1861" s="13">
        <v>6</v>
      </c>
      <c r="F1861" s="14">
        <v>1</v>
      </c>
      <c r="G1861" s="13" t="s">
        <v>46</v>
      </c>
      <c r="H1861" s="14">
        <v>37.5</v>
      </c>
      <c r="I1861" s="15" t="s">
        <v>32</v>
      </c>
      <c r="J1861" s="16">
        <v>35.700000000000003</v>
      </c>
      <c r="K1861" s="16">
        <v>5.95</v>
      </c>
      <c r="L1861" s="17" t="s">
        <v>368</v>
      </c>
      <c r="M1861" s="163" t="str">
        <f>IFERROR(GETPIVOTDATA("Tot. Bottles",'- Ordine Aggregato -'!$A$1,"sku anker",A1861),"")</f>
        <v/>
      </c>
      <c r="N1861" s="18" t="s">
        <v>67</v>
      </c>
      <c r="O1861" s="19" t="str">
        <f t="shared" si="28"/>
        <v>Order online</v>
      </c>
      <c r="P1861" s="97" t="s">
        <v>146</v>
      </c>
      <c r="Q1861" s="13" t="s">
        <v>6190</v>
      </c>
      <c r="R1861" t="s">
        <v>6191</v>
      </c>
      <c r="S1861" s="20">
        <v>5.95</v>
      </c>
      <c r="T1861" s="21" t="s">
        <v>38</v>
      </c>
    </row>
    <row r="1862" spans="1:20" x14ac:dyDescent="0.35">
      <c r="A1862" s="13" t="s">
        <v>6194</v>
      </c>
      <c r="B1862" s="13"/>
      <c r="C1862" s="13"/>
      <c r="D1862" s="13" t="s">
        <v>6195</v>
      </c>
      <c r="E1862" s="13">
        <v>192</v>
      </c>
      <c r="F1862" s="14">
        <v>0.05</v>
      </c>
      <c r="G1862" s="13" t="s">
        <v>46</v>
      </c>
      <c r="H1862" s="14">
        <v>37.5</v>
      </c>
      <c r="I1862" s="15" t="s">
        <v>32</v>
      </c>
      <c r="J1862" s="16">
        <v>124.80000000000001</v>
      </c>
      <c r="K1862" s="16">
        <v>0.65</v>
      </c>
      <c r="L1862" s="17" t="s">
        <v>368</v>
      </c>
      <c r="M1862" s="163" t="str">
        <f>IFERROR(GETPIVOTDATA("Tot. Bottles",'- Ordine Aggregato -'!$A$1,"sku anker",A1862),"")</f>
        <v/>
      </c>
      <c r="N1862" s="18" t="s">
        <v>42</v>
      </c>
      <c r="O1862" s="19" t="str">
        <f t="shared" si="28"/>
        <v>Order online</v>
      </c>
      <c r="P1862" s="97" t="s">
        <v>146</v>
      </c>
      <c r="Q1862" s="13" t="s">
        <v>6196</v>
      </c>
      <c r="R1862" t="s">
        <v>6193</v>
      </c>
      <c r="S1862" s="20">
        <v>0</v>
      </c>
      <c r="T1862" s="21" t="s">
        <v>38</v>
      </c>
    </row>
    <row r="1863" spans="1:20" x14ac:dyDescent="0.35">
      <c r="A1863" s="96" t="s">
        <v>6197</v>
      </c>
      <c r="B1863" s="96"/>
      <c r="C1863" s="96"/>
      <c r="D1863" s="13" t="s">
        <v>6198</v>
      </c>
      <c r="E1863" s="13">
        <v>6</v>
      </c>
      <c r="F1863" s="14">
        <v>0.7</v>
      </c>
      <c r="G1863" s="13" t="s">
        <v>46</v>
      </c>
      <c r="H1863" s="14">
        <v>37.5</v>
      </c>
      <c r="I1863" s="15" t="s">
        <v>32</v>
      </c>
      <c r="J1863" s="16">
        <v>32.099999999999994</v>
      </c>
      <c r="K1863" s="16">
        <v>5.35</v>
      </c>
      <c r="L1863" s="17" t="s">
        <v>368</v>
      </c>
      <c r="M1863" s="163" t="str">
        <f>IFERROR(GETPIVOTDATA("Tot. Bottles",'- Ordine Aggregato -'!$A$1,"sku anker",A1863),"")</f>
        <v/>
      </c>
      <c r="N1863" s="18" t="s">
        <v>42</v>
      </c>
      <c r="O1863" s="19" t="str">
        <f t="shared" si="28"/>
        <v>Order online</v>
      </c>
      <c r="P1863" s="97" t="s">
        <v>146</v>
      </c>
      <c r="Q1863" s="13" t="s">
        <v>6199</v>
      </c>
      <c r="R1863" t="s">
        <v>6200</v>
      </c>
      <c r="S1863" s="20">
        <v>0</v>
      </c>
      <c r="T1863" s="21" t="s">
        <v>38</v>
      </c>
    </row>
    <row r="1864" spans="1:20" x14ac:dyDescent="0.35">
      <c r="A1864" s="96" t="s">
        <v>6201</v>
      </c>
      <c r="B1864" s="96"/>
      <c r="C1864" s="96"/>
      <c r="D1864" s="13" t="s">
        <v>6198</v>
      </c>
      <c r="E1864" s="13">
        <v>6</v>
      </c>
      <c r="F1864" s="14">
        <v>1</v>
      </c>
      <c r="G1864" s="13" t="s">
        <v>46</v>
      </c>
      <c r="H1864" s="14">
        <v>37.5</v>
      </c>
      <c r="I1864" s="15" t="s">
        <v>32</v>
      </c>
      <c r="J1864" s="16">
        <v>49.5</v>
      </c>
      <c r="K1864" s="16">
        <v>8.25</v>
      </c>
      <c r="L1864" s="17" t="s">
        <v>368</v>
      </c>
      <c r="M1864" s="163" t="str">
        <f>IFERROR(GETPIVOTDATA("Tot. Bottles",'- Ordine Aggregato -'!$A$1,"sku anker",A1864),"")</f>
        <v/>
      </c>
      <c r="N1864" s="18" t="s">
        <v>42</v>
      </c>
      <c r="O1864" s="19" t="str">
        <f t="shared" si="28"/>
        <v>Order online</v>
      </c>
      <c r="P1864" s="97" t="s">
        <v>146</v>
      </c>
      <c r="Q1864" s="13" t="s">
        <v>6202</v>
      </c>
      <c r="R1864" t="s">
        <v>6203</v>
      </c>
      <c r="S1864" s="20">
        <v>0</v>
      </c>
      <c r="T1864" s="21" t="s">
        <v>38</v>
      </c>
    </row>
    <row r="1865" spans="1:20" x14ac:dyDescent="0.35">
      <c r="A1865" s="13" t="s">
        <v>6205</v>
      </c>
      <c r="B1865" s="13"/>
      <c r="C1865" s="13"/>
      <c r="D1865" s="13" t="s">
        <v>6204</v>
      </c>
      <c r="E1865" s="13">
        <v>6</v>
      </c>
      <c r="F1865" s="14">
        <v>0.7</v>
      </c>
      <c r="G1865" s="13" t="s">
        <v>14874</v>
      </c>
      <c r="H1865" s="14">
        <v>37.5</v>
      </c>
      <c r="I1865" s="15" t="s">
        <v>32</v>
      </c>
      <c r="J1865" s="16">
        <v>27.900000000000002</v>
      </c>
      <c r="K1865" s="16">
        <v>4.6500000000000004</v>
      </c>
      <c r="L1865" s="17" t="s">
        <v>368</v>
      </c>
      <c r="M1865" s="163" t="str">
        <f>IFERROR(GETPIVOTDATA("Tot. Bottles",'- Ordine Aggregato -'!$A$1,"sku anker",A1865),"")</f>
        <v/>
      </c>
      <c r="N1865" s="18" t="s">
        <v>67</v>
      </c>
      <c r="O1865" s="19" t="str">
        <f t="shared" si="28"/>
        <v>Order online</v>
      </c>
      <c r="P1865" s="97" t="s">
        <v>146</v>
      </c>
      <c r="Q1865" s="13" t="s">
        <v>6206</v>
      </c>
      <c r="R1865" t="s">
        <v>6207</v>
      </c>
      <c r="S1865" s="20">
        <v>4.6500000000000004</v>
      </c>
      <c r="T1865" s="21" t="s">
        <v>38</v>
      </c>
    </row>
    <row r="1866" spans="1:20" x14ac:dyDescent="0.35">
      <c r="A1866" s="13" t="s">
        <v>6208</v>
      </c>
      <c r="B1866" s="13"/>
      <c r="C1866" s="13"/>
      <c r="D1866" s="13" t="s">
        <v>6209</v>
      </c>
      <c r="E1866" s="13">
        <v>6</v>
      </c>
      <c r="F1866" s="14">
        <v>0.7</v>
      </c>
      <c r="G1866" s="13" t="s">
        <v>14874</v>
      </c>
      <c r="H1866" s="14">
        <v>37.5</v>
      </c>
      <c r="I1866" s="15" t="s">
        <v>32</v>
      </c>
      <c r="J1866" s="16">
        <v>29.700000000000003</v>
      </c>
      <c r="K1866" s="16">
        <v>4.95</v>
      </c>
      <c r="L1866" s="17" t="s">
        <v>368</v>
      </c>
      <c r="M1866" s="163" t="str">
        <f>IFERROR(GETPIVOTDATA("Tot. Bottles",'- Ordine Aggregato -'!$A$1,"sku anker",A1866),"")</f>
        <v/>
      </c>
      <c r="N1866" s="18" t="s">
        <v>67</v>
      </c>
      <c r="O1866" s="19" t="str">
        <f t="shared" si="28"/>
        <v>Order online</v>
      </c>
      <c r="P1866" s="97" t="s">
        <v>146</v>
      </c>
      <c r="Q1866" s="13" t="s">
        <v>6210</v>
      </c>
      <c r="R1866" t="s">
        <v>6211</v>
      </c>
      <c r="S1866" s="20">
        <v>4.95</v>
      </c>
      <c r="T1866" s="21" t="s">
        <v>38</v>
      </c>
    </row>
    <row r="1867" spans="1:20" x14ac:dyDescent="0.35">
      <c r="A1867" s="96" t="s">
        <v>6212</v>
      </c>
      <c r="D1867" s="13" t="s">
        <v>6213</v>
      </c>
      <c r="E1867" s="13">
        <v>6</v>
      </c>
      <c r="F1867" s="14">
        <v>1</v>
      </c>
      <c r="G1867" s="13" t="s">
        <v>46</v>
      </c>
      <c r="H1867" s="14">
        <v>30</v>
      </c>
      <c r="I1867" s="15" t="s">
        <v>32</v>
      </c>
      <c r="J1867" s="16">
        <v>22.5</v>
      </c>
      <c r="K1867" s="16">
        <v>3.75</v>
      </c>
      <c r="L1867" s="17" t="s">
        <v>2204</v>
      </c>
      <c r="M1867" s="163" t="str">
        <f>IFERROR(GETPIVOTDATA("Tot. Bottles",'- Ordine Aggregato -'!$A$1,"sku anker",A1867),"")</f>
        <v/>
      </c>
      <c r="N1867" s="18" t="s">
        <v>42</v>
      </c>
      <c r="O1867" s="19" t="str">
        <f t="shared" si="28"/>
        <v>Order online</v>
      </c>
      <c r="P1867" s="97" t="s">
        <v>68</v>
      </c>
      <c r="Q1867" s="13" t="s">
        <v>6214</v>
      </c>
      <c r="R1867" t="s">
        <v>6215</v>
      </c>
      <c r="S1867" s="20">
        <v>0</v>
      </c>
      <c r="T1867" s="21" t="s">
        <v>38</v>
      </c>
    </row>
    <row r="1868" spans="1:20" x14ac:dyDescent="0.35">
      <c r="A1868" s="13" t="s">
        <v>6216</v>
      </c>
      <c r="B1868" s="13"/>
      <c r="C1868" s="13"/>
      <c r="D1868" s="13" t="s">
        <v>6217</v>
      </c>
      <c r="E1868" s="13">
        <v>6</v>
      </c>
      <c r="F1868" s="14">
        <v>1</v>
      </c>
      <c r="G1868" s="13" t="s">
        <v>46</v>
      </c>
      <c r="H1868" s="14">
        <v>35</v>
      </c>
      <c r="I1868" s="15" t="s">
        <v>32</v>
      </c>
      <c r="J1868" s="16">
        <v>20.100000000000001</v>
      </c>
      <c r="K1868" s="16">
        <v>3.35</v>
      </c>
      <c r="L1868" s="17" t="s">
        <v>690</v>
      </c>
      <c r="M1868" s="163" t="str">
        <f>IFERROR(GETPIVOTDATA("Tot. Bottles",'- Ordine Aggregato -'!$A$1,"sku anker",A1868),"")</f>
        <v/>
      </c>
      <c r="N1868" s="18" t="s">
        <v>42</v>
      </c>
      <c r="O1868" s="19" t="str">
        <f t="shared" si="28"/>
        <v>Order online</v>
      </c>
      <c r="P1868" s="97" t="s">
        <v>68</v>
      </c>
      <c r="Q1868" s="13" t="s">
        <v>6218</v>
      </c>
      <c r="R1868" t="s">
        <v>6219</v>
      </c>
      <c r="S1868" s="20">
        <v>0</v>
      </c>
      <c r="T1868" s="21" t="s">
        <v>38</v>
      </c>
    </row>
    <row r="1869" spans="1:20" x14ac:dyDescent="0.35">
      <c r="A1869" s="96" t="s">
        <v>6220</v>
      </c>
      <c r="B1869" s="96"/>
      <c r="C1869" s="96"/>
      <c r="D1869" s="13" t="s">
        <v>6221</v>
      </c>
      <c r="E1869" s="13">
        <v>6</v>
      </c>
      <c r="F1869" s="14">
        <v>0.7</v>
      </c>
      <c r="G1869" s="13" t="s">
        <v>46</v>
      </c>
      <c r="H1869" s="14">
        <v>75.5</v>
      </c>
      <c r="I1869" s="15" t="s">
        <v>32</v>
      </c>
      <c r="J1869" s="16">
        <v>82.5</v>
      </c>
      <c r="K1869" s="16">
        <v>13.75</v>
      </c>
      <c r="L1869" s="17" t="s">
        <v>104</v>
      </c>
      <c r="M1869" s="163" t="str">
        <f>IFERROR(GETPIVOTDATA("Tot. Bottles",'- Ordine Aggregato -'!$A$1,"sku anker",A1869),"")</f>
        <v/>
      </c>
      <c r="N1869" s="18" t="s">
        <v>34</v>
      </c>
      <c r="O1869" s="19" t="str">
        <f t="shared" ref="O1869:O1932" si="29">HYPERLINK("https://www.ankeramsterdamspirits.nl/en/products/"&amp;A1869,"Order online")</f>
        <v>Order online</v>
      </c>
      <c r="P1869" s="97" t="s">
        <v>6222</v>
      </c>
      <c r="Q1869" s="13" t="s">
        <v>6223</v>
      </c>
      <c r="R1869" t="s">
        <v>6224</v>
      </c>
      <c r="S1869" s="20">
        <v>0</v>
      </c>
      <c r="T1869" s="21" t="s">
        <v>38</v>
      </c>
    </row>
    <row r="1870" spans="1:20" x14ac:dyDescent="0.35">
      <c r="A1870" s="13" t="s">
        <v>6225</v>
      </c>
      <c r="B1870" s="13"/>
      <c r="C1870" s="13"/>
      <c r="D1870" s="13" t="s">
        <v>6226</v>
      </c>
      <c r="E1870" s="13">
        <v>6</v>
      </c>
      <c r="F1870" s="14">
        <v>0.7</v>
      </c>
      <c r="G1870" s="13" t="s">
        <v>46</v>
      </c>
      <c r="H1870" s="14">
        <v>40</v>
      </c>
      <c r="I1870" s="15" t="s">
        <v>32</v>
      </c>
      <c r="J1870" s="16">
        <v>63.900000000000006</v>
      </c>
      <c r="K1870" s="16">
        <v>10.65</v>
      </c>
      <c r="L1870" s="17" t="s">
        <v>104</v>
      </c>
      <c r="M1870" s="163" t="str">
        <f>IFERROR(GETPIVOTDATA("Tot. Bottles",'- Ordine Aggregato -'!$A$1,"sku anker",A1870),"")</f>
        <v/>
      </c>
      <c r="N1870" s="18" t="s">
        <v>67</v>
      </c>
      <c r="O1870" s="19" t="str">
        <f t="shared" si="29"/>
        <v>Order online</v>
      </c>
      <c r="P1870" s="97" t="s">
        <v>6222</v>
      </c>
      <c r="Q1870" s="13" t="s">
        <v>6227</v>
      </c>
      <c r="R1870" t="s">
        <v>6228</v>
      </c>
      <c r="S1870" s="20">
        <v>10.65</v>
      </c>
      <c r="T1870" s="21" t="s">
        <v>38</v>
      </c>
    </row>
    <row r="1871" spans="1:20" x14ac:dyDescent="0.35">
      <c r="A1871" s="13" t="s">
        <v>6229</v>
      </c>
      <c r="B1871" s="13"/>
      <c r="C1871" s="13"/>
      <c r="D1871" s="13" t="s">
        <v>6230</v>
      </c>
      <c r="E1871" s="13">
        <v>6</v>
      </c>
      <c r="F1871" s="14">
        <v>0.7</v>
      </c>
      <c r="G1871" s="13" t="s">
        <v>46</v>
      </c>
      <c r="H1871" s="14">
        <v>40</v>
      </c>
      <c r="I1871" s="15" t="s">
        <v>32</v>
      </c>
      <c r="J1871" s="16">
        <v>213</v>
      </c>
      <c r="K1871" s="16">
        <v>35.5</v>
      </c>
      <c r="L1871" s="17" t="s">
        <v>104</v>
      </c>
      <c r="M1871" s="163" t="str">
        <f>IFERROR(GETPIVOTDATA("Tot. Bottles",'- Ordine Aggregato -'!$A$1,"sku anker",A1871),"")</f>
        <v/>
      </c>
      <c r="N1871" s="18" t="s">
        <v>34</v>
      </c>
      <c r="O1871" s="19" t="str">
        <f t="shared" si="29"/>
        <v>Order online</v>
      </c>
      <c r="P1871" s="97" t="s">
        <v>6222</v>
      </c>
      <c r="Q1871" s="13" t="s">
        <v>6231</v>
      </c>
      <c r="R1871" t="s">
        <v>6232</v>
      </c>
      <c r="S1871" s="20">
        <v>0</v>
      </c>
      <c r="T1871" s="21" t="s">
        <v>38</v>
      </c>
    </row>
    <row r="1872" spans="1:20" x14ac:dyDescent="0.35">
      <c r="A1872" s="96" t="s">
        <v>6233</v>
      </c>
      <c r="D1872" s="13" t="s">
        <v>6234</v>
      </c>
      <c r="E1872" s="13">
        <v>12</v>
      </c>
      <c r="F1872" s="14">
        <v>0.7</v>
      </c>
      <c r="G1872" s="13" t="s">
        <v>46</v>
      </c>
      <c r="H1872" s="14">
        <v>40</v>
      </c>
      <c r="I1872" s="15" t="s">
        <v>32</v>
      </c>
      <c r="J1872" s="16">
        <v>109.19999999999999</v>
      </c>
      <c r="K1872" s="16">
        <v>9.1</v>
      </c>
      <c r="L1872" s="17" t="s">
        <v>104</v>
      </c>
      <c r="M1872" s="163" t="str">
        <f>IFERROR(GETPIVOTDATA("Tot. Bottles",'- Ordine Aggregato -'!$A$1,"sku anker",A1872),"")</f>
        <v/>
      </c>
      <c r="N1872" s="18" t="s">
        <v>42</v>
      </c>
      <c r="O1872" s="19" t="str">
        <f t="shared" si="29"/>
        <v>Order online</v>
      </c>
      <c r="P1872" s="97" t="s">
        <v>6222</v>
      </c>
      <c r="Q1872" s="13" t="s">
        <v>6235</v>
      </c>
      <c r="R1872" t="s">
        <v>6236</v>
      </c>
      <c r="S1872" s="20">
        <v>0</v>
      </c>
      <c r="T1872" s="21" t="s">
        <v>38</v>
      </c>
    </row>
    <row r="1873" spans="1:20" x14ac:dyDescent="0.35">
      <c r="A1873" s="13" t="s">
        <v>6237</v>
      </c>
      <c r="B1873" s="13"/>
      <c r="C1873" s="13"/>
      <c r="D1873" s="13" t="s">
        <v>6238</v>
      </c>
      <c r="E1873" s="13">
        <v>6</v>
      </c>
      <c r="F1873" s="14">
        <v>0.75</v>
      </c>
      <c r="G1873" s="13" t="s">
        <v>14873</v>
      </c>
      <c r="H1873" s="14">
        <v>12</v>
      </c>
      <c r="I1873" s="15" t="s">
        <v>32</v>
      </c>
      <c r="J1873" s="16">
        <v>201</v>
      </c>
      <c r="K1873" s="16">
        <v>33.5</v>
      </c>
      <c r="L1873" s="17" t="s">
        <v>863</v>
      </c>
      <c r="M1873" s="163" t="str">
        <f>IFERROR(GETPIVOTDATA("Tot. Bottles",'- Ordine Aggregato -'!$A$1,"sku anker",A1873),"")</f>
        <v/>
      </c>
      <c r="N1873" s="18" t="s">
        <v>34</v>
      </c>
      <c r="O1873" s="19" t="str">
        <f t="shared" si="29"/>
        <v>Order online</v>
      </c>
      <c r="P1873" s="97" t="s">
        <v>225</v>
      </c>
      <c r="Q1873" s="13" t="s">
        <v>6239</v>
      </c>
      <c r="R1873" t="s">
        <v>42</v>
      </c>
      <c r="S1873" s="20">
        <v>0</v>
      </c>
      <c r="T1873" s="21" t="s">
        <v>38</v>
      </c>
    </row>
    <row r="1874" spans="1:20" x14ac:dyDescent="0.35">
      <c r="A1874" s="96" t="s">
        <v>15375</v>
      </c>
      <c r="D1874" s="13" t="s">
        <v>15376</v>
      </c>
      <c r="E1874" s="13">
        <v>6</v>
      </c>
      <c r="F1874" s="14">
        <v>0.75</v>
      </c>
      <c r="G1874" s="13" t="s">
        <v>14874</v>
      </c>
      <c r="H1874" s="14">
        <v>12</v>
      </c>
      <c r="I1874" s="15" t="s">
        <v>32</v>
      </c>
      <c r="J1874" s="16">
        <v>201</v>
      </c>
      <c r="K1874" s="16">
        <v>33.5</v>
      </c>
      <c r="L1874" s="17" t="s">
        <v>863</v>
      </c>
      <c r="M1874" s="163" t="str">
        <f>IFERROR(GETPIVOTDATA("Tot. Bottles",'- Ordine Aggregato -'!$A$1,"sku anker",A1874),"")</f>
        <v/>
      </c>
      <c r="N1874" s="18" t="s">
        <v>42</v>
      </c>
      <c r="O1874" s="19" t="str">
        <f t="shared" si="29"/>
        <v>Order online</v>
      </c>
      <c r="P1874" s="97" t="s">
        <v>225</v>
      </c>
      <c r="Q1874" s="13" t="s">
        <v>15377</v>
      </c>
      <c r="R1874" t="s">
        <v>15378</v>
      </c>
      <c r="S1874" s="20">
        <v>0</v>
      </c>
      <c r="T1874" s="21" t="s">
        <v>38</v>
      </c>
    </row>
    <row r="1875" spans="1:20" x14ac:dyDescent="0.35">
      <c r="A1875" s="96" t="s">
        <v>14561</v>
      </c>
      <c r="B1875" s="96"/>
      <c r="C1875" s="96"/>
      <c r="D1875" s="13" t="s">
        <v>14562</v>
      </c>
      <c r="E1875" s="13">
        <v>6</v>
      </c>
      <c r="F1875" s="14">
        <v>0.5</v>
      </c>
      <c r="G1875" s="13" t="s">
        <v>46</v>
      </c>
      <c r="H1875" s="14">
        <v>46</v>
      </c>
      <c r="I1875" s="15" t="s">
        <v>32</v>
      </c>
      <c r="J1875" s="16">
        <v>117</v>
      </c>
      <c r="K1875" s="16">
        <v>19.5</v>
      </c>
      <c r="L1875" s="17" t="s">
        <v>145</v>
      </c>
      <c r="M1875" s="163" t="str">
        <f>IFERROR(GETPIVOTDATA("Tot. Bottles",'- Ordine Aggregato -'!$A$1,"sku anker",A1875),"")</f>
        <v/>
      </c>
      <c r="N1875" s="18" t="s">
        <v>28</v>
      </c>
      <c r="O1875" s="19" t="str">
        <f t="shared" si="29"/>
        <v>Order online</v>
      </c>
      <c r="P1875" s="97" t="s">
        <v>614</v>
      </c>
      <c r="Q1875" s="13" t="s">
        <v>15379</v>
      </c>
      <c r="R1875" t="s">
        <v>15380</v>
      </c>
      <c r="S1875" s="20">
        <v>0</v>
      </c>
      <c r="T1875" s="21" t="s">
        <v>3755</v>
      </c>
    </row>
    <row r="1876" spans="1:20" x14ac:dyDescent="0.35">
      <c r="A1876" s="13" t="s">
        <v>14563</v>
      </c>
      <c r="B1876" s="13"/>
      <c r="C1876" s="13"/>
      <c r="D1876" s="13" t="s">
        <v>14564</v>
      </c>
      <c r="E1876" s="13">
        <v>6</v>
      </c>
      <c r="F1876" s="14">
        <v>0.5</v>
      </c>
      <c r="G1876" s="13" t="s">
        <v>46</v>
      </c>
      <c r="H1876" s="14">
        <v>46</v>
      </c>
      <c r="I1876" s="15" t="s">
        <v>32</v>
      </c>
      <c r="J1876" s="16">
        <v>117</v>
      </c>
      <c r="K1876" s="16">
        <v>19.5</v>
      </c>
      <c r="L1876" s="17" t="s">
        <v>145</v>
      </c>
      <c r="M1876" s="163" t="str">
        <f>IFERROR(GETPIVOTDATA("Tot. Bottles",'- Ordine Aggregato -'!$A$1,"sku anker",A1876),"")</f>
        <v/>
      </c>
      <c r="N1876" s="18" t="s">
        <v>28</v>
      </c>
      <c r="O1876" s="19" t="str">
        <f t="shared" si="29"/>
        <v>Order online</v>
      </c>
      <c r="P1876" s="97" t="s">
        <v>614</v>
      </c>
      <c r="Q1876" s="13" t="s">
        <v>15381</v>
      </c>
      <c r="R1876" t="s">
        <v>15382</v>
      </c>
      <c r="S1876" s="20">
        <v>0</v>
      </c>
      <c r="T1876" s="21" t="s">
        <v>3755</v>
      </c>
    </row>
    <row r="1877" spans="1:20" x14ac:dyDescent="0.35">
      <c r="A1877" s="96" t="s">
        <v>14565</v>
      </c>
      <c r="D1877" s="13" t="s">
        <v>14566</v>
      </c>
      <c r="E1877" s="13">
        <v>6</v>
      </c>
      <c r="F1877" s="14">
        <v>0.5</v>
      </c>
      <c r="G1877" s="13" t="s">
        <v>46</v>
      </c>
      <c r="H1877" s="14">
        <v>46</v>
      </c>
      <c r="I1877" s="15" t="s">
        <v>32</v>
      </c>
      <c r="J1877" s="16">
        <v>117</v>
      </c>
      <c r="K1877" s="16">
        <v>19.5</v>
      </c>
      <c r="L1877" s="17" t="s">
        <v>145</v>
      </c>
      <c r="M1877" s="163" t="str">
        <f>IFERROR(GETPIVOTDATA("Tot. Bottles",'- Ordine Aggregato -'!$A$1,"sku anker",A1877),"")</f>
        <v/>
      </c>
      <c r="N1877" s="18" t="s">
        <v>28</v>
      </c>
      <c r="O1877" s="19" t="str">
        <f t="shared" si="29"/>
        <v>Order online</v>
      </c>
      <c r="P1877" s="97" t="s">
        <v>614</v>
      </c>
      <c r="Q1877" s="13" t="s">
        <v>15383</v>
      </c>
      <c r="R1877" t="s">
        <v>15384</v>
      </c>
      <c r="S1877" s="20">
        <v>0</v>
      </c>
      <c r="T1877" s="21" t="s">
        <v>3755</v>
      </c>
    </row>
    <row r="1878" spans="1:20" x14ac:dyDescent="0.35">
      <c r="A1878" s="13" t="s">
        <v>6240</v>
      </c>
      <c r="B1878" s="13"/>
      <c r="C1878" s="13"/>
      <c r="D1878" s="13" t="s">
        <v>6241</v>
      </c>
      <c r="E1878" s="13">
        <v>6</v>
      </c>
      <c r="F1878" s="14">
        <v>0.7</v>
      </c>
      <c r="G1878" s="13" t="s">
        <v>31</v>
      </c>
      <c r="H1878" s="14">
        <v>46</v>
      </c>
      <c r="I1878" s="15" t="s">
        <v>32</v>
      </c>
      <c r="J1878" s="16">
        <v>151.5</v>
      </c>
      <c r="K1878" s="16">
        <v>25.25</v>
      </c>
      <c r="L1878" s="17" t="s">
        <v>145</v>
      </c>
      <c r="M1878" s="163" t="str">
        <f>IFERROR(GETPIVOTDATA("Tot. Bottles",'- Ordine Aggregato -'!$A$1,"sku anker",A1878),"")</f>
        <v/>
      </c>
      <c r="N1878" s="18" t="s">
        <v>42</v>
      </c>
      <c r="O1878" s="19" t="str">
        <f t="shared" si="29"/>
        <v>Order online</v>
      </c>
      <c r="P1878" s="97" t="s">
        <v>614</v>
      </c>
      <c r="Q1878" s="13" t="s">
        <v>6242</v>
      </c>
      <c r="R1878" t="s">
        <v>6243</v>
      </c>
      <c r="S1878" s="20">
        <v>0</v>
      </c>
      <c r="T1878" s="21" t="s">
        <v>38</v>
      </c>
    </row>
    <row r="1879" spans="1:20" x14ac:dyDescent="0.35">
      <c r="A1879" s="13" t="s">
        <v>6244</v>
      </c>
      <c r="B1879" s="13"/>
      <c r="C1879" s="13"/>
      <c r="D1879" s="13" t="s">
        <v>6245</v>
      </c>
      <c r="E1879" s="13">
        <v>6</v>
      </c>
      <c r="F1879" s="14">
        <v>0.7</v>
      </c>
      <c r="G1879" s="13" t="s">
        <v>14873</v>
      </c>
      <c r="H1879" s="14">
        <v>24</v>
      </c>
      <c r="I1879" s="15" t="s">
        <v>32</v>
      </c>
      <c r="J1879" s="16">
        <v>55.5</v>
      </c>
      <c r="K1879" s="16">
        <v>9.25</v>
      </c>
      <c r="L1879" s="17" t="s">
        <v>399</v>
      </c>
      <c r="M1879" s="163" t="str">
        <f>IFERROR(GETPIVOTDATA("Tot. Bottles",'- Ordine Aggregato -'!$A$1,"sku anker",A1879),"")</f>
        <v/>
      </c>
      <c r="N1879" s="18" t="s">
        <v>67</v>
      </c>
      <c r="O1879" s="19" t="str">
        <f t="shared" si="29"/>
        <v>Order online</v>
      </c>
      <c r="P1879" s="97" t="s">
        <v>355</v>
      </c>
      <c r="Q1879" s="13" t="s">
        <v>6246</v>
      </c>
      <c r="R1879" t="s">
        <v>6247</v>
      </c>
      <c r="S1879" s="20">
        <v>9.25</v>
      </c>
      <c r="T1879" s="21" t="s">
        <v>38</v>
      </c>
    </row>
    <row r="1880" spans="1:20" x14ac:dyDescent="0.35">
      <c r="A1880" s="96" t="s">
        <v>14700</v>
      </c>
      <c r="D1880" s="13" t="s">
        <v>14701</v>
      </c>
      <c r="E1880" s="13">
        <v>6</v>
      </c>
      <c r="F1880" s="14">
        <v>0.7</v>
      </c>
      <c r="G1880" s="13" t="s">
        <v>14874</v>
      </c>
      <c r="H1880" s="14">
        <v>24</v>
      </c>
      <c r="I1880" s="15" t="s">
        <v>32</v>
      </c>
      <c r="J1880" s="16">
        <v>61.5</v>
      </c>
      <c r="K1880" s="16">
        <v>10.25</v>
      </c>
      <c r="L1880" s="17" t="s">
        <v>546</v>
      </c>
      <c r="M1880" s="163" t="str">
        <f>IFERROR(GETPIVOTDATA("Tot. Bottles",'- Ordine Aggregato -'!$A$1,"sku anker",A1880),"")</f>
        <v/>
      </c>
      <c r="N1880" s="18" t="s">
        <v>42</v>
      </c>
      <c r="O1880" s="19" t="str">
        <f t="shared" si="29"/>
        <v>Order online</v>
      </c>
      <c r="P1880" s="97" t="s">
        <v>355</v>
      </c>
      <c r="Q1880" s="13" t="s">
        <v>15385</v>
      </c>
      <c r="R1880" t="s">
        <v>15386</v>
      </c>
      <c r="S1880" s="20">
        <v>0</v>
      </c>
      <c r="T1880" s="21" t="s">
        <v>38</v>
      </c>
    </row>
    <row r="1881" spans="1:20" x14ac:dyDescent="0.35">
      <c r="A1881" s="96" t="s">
        <v>6248</v>
      </c>
      <c r="D1881" s="13" t="s">
        <v>6249</v>
      </c>
      <c r="E1881" s="13">
        <v>6</v>
      </c>
      <c r="F1881" s="14">
        <v>0.7</v>
      </c>
      <c r="G1881" s="13" t="s">
        <v>31</v>
      </c>
      <c r="H1881" s="14">
        <v>14</v>
      </c>
      <c r="I1881" s="15" t="s">
        <v>32</v>
      </c>
      <c r="J1881" s="16">
        <v>16.5</v>
      </c>
      <c r="K1881" s="16">
        <v>2.75</v>
      </c>
      <c r="L1881" s="17" t="s">
        <v>551</v>
      </c>
      <c r="M1881" s="163" t="str">
        <f>IFERROR(GETPIVOTDATA("Tot. Bottles",'- Ordine Aggregato -'!$A$1,"sku anker",A1881),"")</f>
        <v/>
      </c>
      <c r="N1881" s="18" t="s">
        <v>42</v>
      </c>
      <c r="O1881" s="19" t="str">
        <f t="shared" si="29"/>
        <v>Order online</v>
      </c>
      <c r="P1881" s="97" t="s">
        <v>220</v>
      </c>
      <c r="Q1881" s="13" t="s">
        <v>6250</v>
      </c>
      <c r="R1881" t="s">
        <v>6251</v>
      </c>
      <c r="S1881" s="20">
        <v>0</v>
      </c>
      <c r="T1881" s="21" t="s">
        <v>38</v>
      </c>
    </row>
    <row r="1882" spans="1:20" x14ac:dyDescent="0.35">
      <c r="A1882" s="96" t="s">
        <v>6252</v>
      </c>
      <c r="B1882" s="96"/>
      <c r="C1882" s="96"/>
      <c r="D1882" s="13" t="s">
        <v>6253</v>
      </c>
      <c r="E1882" s="13">
        <v>6</v>
      </c>
      <c r="F1882" s="14">
        <v>0.75</v>
      </c>
      <c r="G1882" s="13" t="s">
        <v>46</v>
      </c>
      <c r="H1882" s="14">
        <v>20</v>
      </c>
      <c r="I1882" s="15" t="s">
        <v>32</v>
      </c>
      <c r="J1882" s="16">
        <v>83.699999999999989</v>
      </c>
      <c r="K1882" s="16">
        <v>13.95</v>
      </c>
      <c r="L1882" s="17" t="s">
        <v>3853</v>
      </c>
      <c r="M1882" s="163" t="str">
        <f>IFERROR(GETPIVOTDATA("Tot. Bottles",'- Ordine Aggregato -'!$A$1,"sku anker",A1882),"")</f>
        <v/>
      </c>
      <c r="N1882" s="18" t="s">
        <v>42</v>
      </c>
      <c r="O1882" s="19" t="str">
        <f t="shared" si="29"/>
        <v>Order online</v>
      </c>
      <c r="P1882" s="97" t="s">
        <v>364</v>
      </c>
      <c r="Q1882" s="13" t="s">
        <v>6254</v>
      </c>
      <c r="R1882" t="s">
        <v>6255</v>
      </c>
      <c r="S1882" s="20">
        <v>0</v>
      </c>
      <c r="T1882" s="21" t="s">
        <v>38</v>
      </c>
    </row>
    <row r="1883" spans="1:20" x14ac:dyDescent="0.35">
      <c r="A1883" s="96" t="s">
        <v>15387</v>
      </c>
      <c r="D1883" s="13" t="s">
        <v>15388</v>
      </c>
      <c r="E1883" s="13">
        <v>6</v>
      </c>
      <c r="F1883" s="14">
        <v>0.75</v>
      </c>
      <c r="G1883" s="13" t="s">
        <v>14874</v>
      </c>
      <c r="H1883" s="14">
        <v>20</v>
      </c>
      <c r="I1883" s="15" t="s">
        <v>32</v>
      </c>
      <c r="J1883" s="16">
        <v>135</v>
      </c>
      <c r="K1883" s="16">
        <v>22.5</v>
      </c>
      <c r="L1883" s="17" t="s">
        <v>3853</v>
      </c>
      <c r="M1883" s="163" t="str">
        <f>IFERROR(GETPIVOTDATA("Tot. Bottles",'- Ordine Aggregato -'!$A$1,"sku anker",A1883),"")</f>
        <v/>
      </c>
      <c r="N1883" s="18" t="s">
        <v>34</v>
      </c>
      <c r="O1883" s="19" t="str">
        <f t="shared" si="29"/>
        <v>Order online</v>
      </c>
      <c r="P1883" s="97" t="s">
        <v>364</v>
      </c>
      <c r="Q1883" s="13" t="s">
        <v>15389</v>
      </c>
      <c r="R1883" t="s">
        <v>42</v>
      </c>
      <c r="S1883" s="20">
        <v>0</v>
      </c>
      <c r="T1883" s="21" t="s">
        <v>38</v>
      </c>
    </row>
    <row r="1884" spans="1:20" x14ac:dyDescent="0.35">
      <c r="A1884" s="96" t="s">
        <v>6256</v>
      </c>
      <c r="B1884" s="96"/>
      <c r="C1884" s="96"/>
      <c r="D1884" s="13" t="s">
        <v>6257</v>
      </c>
      <c r="E1884" s="13">
        <v>6</v>
      </c>
      <c r="F1884" s="14">
        <v>0.75</v>
      </c>
      <c r="G1884" s="13" t="s">
        <v>14874</v>
      </c>
      <c r="H1884" s="14">
        <v>20</v>
      </c>
      <c r="I1884" s="15" t="s">
        <v>32</v>
      </c>
      <c r="J1884" s="16">
        <v>339</v>
      </c>
      <c r="K1884" s="16">
        <v>56.5</v>
      </c>
      <c r="L1884" s="17" t="s">
        <v>3853</v>
      </c>
      <c r="M1884" s="163" t="str">
        <f>IFERROR(GETPIVOTDATA("Tot. Bottles",'- Ordine Aggregato -'!$A$1,"sku anker",A1884),"")</f>
        <v/>
      </c>
      <c r="N1884" s="18" t="s">
        <v>42</v>
      </c>
      <c r="O1884" s="19" t="str">
        <f t="shared" si="29"/>
        <v>Order online</v>
      </c>
      <c r="P1884" s="97" t="s">
        <v>364</v>
      </c>
      <c r="Q1884" s="13" t="s">
        <v>6258</v>
      </c>
      <c r="R1884" t="s">
        <v>6259</v>
      </c>
      <c r="S1884" s="20">
        <v>0</v>
      </c>
      <c r="T1884" s="21" t="s">
        <v>38</v>
      </c>
    </row>
    <row r="1885" spans="1:20" x14ac:dyDescent="0.35">
      <c r="A1885" s="96" t="s">
        <v>6260</v>
      </c>
      <c r="B1885" s="96"/>
      <c r="C1885" s="96"/>
      <c r="D1885" s="13" t="s">
        <v>6261</v>
      </c>
      <c r="E1885" s="13">
        <v>6</v>
      </c>
      <c r="F1885" s="14">
        <v>0.75</v>
      </c>
      <c r="G1885" s="13" t="s">
        <v>46</v>
      </c>
      <c r="H1885" s="14">
        <v>19</v>
      </c>
      <c r="I1885" s="15" t="s">
        <v>32</v>
      </c>
      <c r="J1885" s="16">
        <v>35.700000000000003</v>
      </c>
      <c r="K1885" s="16">
        <v>5.95</v>
      </c>
      <c r="L1885" s="17" t="s">
        <v>3853</v>
      </c>
      <c r="M1885" s="163" t="str">
        <f>IFERROR(GETPIVOTDATA("Tot. Bottles",'- Ordine Aggregato -'!$A$1,"sku anker",A1885),"")</f>
        <v/>
      </c>
      <c r="N1885" s="18" t="s">
        <v>42</v>
      </c>
      <c r="O1885" s="19" t="str">
        <f t="shared" si="29"/>
        <v>Order online</v>
      </c>
      <c r="P1885" s="97" t="s">
        <v>364</v>
      </c>
      <c r="Q1885" s="13" t="s">
        <v>6262</v>
      </c>
      <c r="R1885" t="s">
        <v>6263</v>
      </c>
      <c r="S1885" s="20">
        <v>0</v>
      </c>
      <c r="T1885" s="21" t="s">
        <v>38</v>
      </c>
    </row>
    <row r="1886" spans="1:20" x14ac:dyDescent="0.35">
      <c r="A1886" s="13" t="s">
        <v>6264</v>
      </c>
      <c r="B1886" s="13"/>
      <c r="C1886" s="13"/>
      <c r="D1886" s="13" t="s">
        <v>6265</v>
      </c>
      <c r="E1886" s="13">
        <v>6</v>
      </c>
      <c r="F1886" s="14">
        <v>0.75</v>
      </c>
      <c r="G1886" s="13" t="s">
        <v>46</v>
      </c>
      <c r="H1886" s="14">
        <v>19</v>
      </c>
      <c r="I1886" s="15" t="s">
        <v>32</v>
      </c>
      <c r="J1886" s="16">
        <v>35.700000000000003</v>
      </c>
      <c r="K1886" s="16">
        <v>5.95</v>
      </c>
      <c r="L1886" s="17" t="s">
        <v>3853</v>
      </c>
      <c r="M1886" s="163" t="str">
        <f>IFERROR(GETPIVOTDATA("Tot. Bottles",'- Ordine Aggregato -'!$A$1,"sku anker",A1886),"")</f>
        <v/>
      </c>
      <c r="N1886" s="18" t="s">
        <v>34</v>
      </c>
      <c r="O1886" s="19" t="str">
        <f t="shared" si="29"/>
        <v>Order online</v>
      </c>
      <c r="P1886" s="97" t="s">
        <v>364</v>
      </c>
      <c r="Q1886" s="13" t="s">
        <v>6266</v>
      </c>
      <c r="R1886" t="s">
        <v>6267</v>
      </c>
      <c r="S1886" s="20">
        <v>0</v>
      </c>
      <c r="T1886" s="21" t="s">
        <v>38</v>
      </c>
    </row>
    <row r="1887" spans="1:20" x14ac:dyDescent="0.35">
      <c r="A1887" s="13" t="s">
        <v>6268</v>
      </c>
      <c r="B1887" s="13"/>
      <c r="C1887" s="13"/>
      <c r="D1887" s="13" t="s">
        <v>6269</v>
      </c>
      <c r="E1887" s="13">
        <v>6</v>
      </c>
      <c r="F1887" s="14">
        <v>0.75</v>
      </c>
      <c r="G1887" s="13" t="s">
        <v>46</v>
      </c>
      <c r="H1887" s="14">
        <v>19</v>
      </c>
      <c r="I1887" s="15" t="s">
        <v>32</v>
      </c>
      <c r="J1887" s="16">
        <v>31.5</v>
      </c>
      <c r="K1887" s="16">
        <v>5.25</v>
      </c>
      <c r="L1887" s="17" t="s">
        <v>3853</v>
      </c>
      <c r="M1887" s="163" t="str">
        <f>IFERROR(GETPIVOTDATA("Tot. Bottles",'- Ordine Aggregato -'!$A$1,"sku anker",A1887),"")</f>
        <v/>
      </c>
      <c r="N1887" s="18" t="s">
        <v>67</v>
      </c>
      <c r="O1887" s="19" t="str">
        <f t="shared" si="29"/>
        <v>Order online</v>
      </c>
      <c r="P1887" s="97" t="s">
        <v>364</v>
      </c>
      <c r="Q1887" s="13" t="s">
        <v>6270</v>
      </c>
      <c r="R1887" t="s">
        <v>6271</v>
      </c>
      <c r="S1887" s="20">
        <v>5.25</v>
      </c>
      <c r="T1887" s="21" t="s">
        <v>38</v>
      </c>
    </row>
    <row r="1888" spans="1:20" x14ac:dyDescent="0.35">
      <c r="A1888" s="13" t="s">
        <v>15390</v>
      </c>
      <c r="B1888" s="13"/>
      <c r="C1888" s="13"/>
      <c r="D1888" s="13" t="s">
        <v>15391</v>
      </c>
      <c r="E1888" s="13">
        <v>6</v>
      </c>
      <c r="F1888" s="14">
        <v>0.75</v>
      </c>
      <c r="G1888" s="13" t="s">
        <v>46</v>
      </c>
      <c r="H1888" s="14">
        <v>20</v>
      </c>
      <c r="I1888" s="15" t="s">
        <v>32</v>
      </c>
      <c r="J1888" s="16">
        <v>60</v>
      </c>
      <c r="K1888" s="16">
        <v>10</v>
      </c>
      <c r="L1888" s="17" t="s">
        <v>3853</v>
      </c>
      <c r="M1888" s="163" t="str">
        <f>IFERROR(GETPIVOTDATA("Tot. Bottles",'- Ordine Aggregato -'!$A$1,"sku anker",A1888),"")</f>
        <v/>
      </c>
      <c r="N1888" s="18" t="s">
        <v>42</v>
      </c>
      <c r="O1888" s="19" t="str">
        <f t="shared" si="29"/>
        <v>Order online</v>
      </c>
      <c r="P1888" s="97" t="s">
        <v>364</v>
      </c>
      <c r="Q1888" s="13" t="s">
        <v>15392</v>
      </c>
      <c r="R1888" t="s">
        <v>15393</v>
      </c>
      <c r="S1888" s="20">
        <v>0</v>
      </c>
      <c r="T1888" s="21" t="s">
        <v>38</v>
      </c>
    </row>
    <row r="1889" spans="1:20" x14ac:dyDescent="0.35">
      <c r="A1889" s="96" t="s">
        <v>14358</v>
      </c>
      <c r="D1889" s="13" t="s">
        <v>6273</v>
      </c>
      <c r="E1889" s="13">
        <v>6</v>
      </c>
      <c r="F1889" s="14">
        <v>0.7</v>
      </c>
      <c r="G1889" s="13" t="s">
        <v>14873</v>
      </c>
      <c r="H1889" s="14">
        <v>40</v>
      </c>
      <c r="I1889" s="15" t="s">
        <v>32</v>
      </c>
      <c r="J1889" s="16">
        <v>108</v>
      </c>
      <c r="K1889" s="16">
        <v>18</v>
      </c>
      <c r="L1889" s="17" t="s">
        <v>61</v>
      </c>
      <c r="M1889" s="163" t="str">
        <f>IFERROR(GETPIVOTDATA("Tot. Bottles",'- Ordine Aggregato -'!$A$1,"sku anker",A1889),"")</f>
        <v/>
      </c>
      <c r="N1889" s="18" t="s">
        <v>42</v>
      </c>
      <c r="O1889" s="19" t="str">
        <f t="shared" si="29"/>
        <v>Order online</v>
      </c>
      <c r="P1889" s="97" t="s">
        <v>43</v>
      </c>
      <c r="Q1889" s="13" t="s">
        <v>6274</v>
      </c>
      <c r="R1889" t="s">
        <v>6275</v>
      </c>
      <c r="S1889" s="20">
        <v>0</v>
      </c>
      <c r="T1889" s="21" t="s">
        <v>38</v>
      </c>
    </row>
    <row r="1890" spans="1:20" x14ac:dyDescent="0.35">
      <c r="A1890" s="96" t="s">
        <v>6272</v>
      </c>
      <c r="B1890" s="96"/>
      <c r="C1890" s="96"/>
      <c r="D1890" s="13" t="s">
        <v>6273</v>
      </c>
      <c r="E1890" s="13">
        <v>3</v>
      </c>
      <c r="F1890" s="14">
        <v>0.7</v>
      </c>
      <c r="G1890" s="13" t="s">
        <v>14873</v>
      </c>
      <c r="H1890" s="14">
        <v>40</v>
      </c>
      <c r="I1890" s="15" t="s">
        <v>32</v>
      </c>
      <c r="J1890" s="16">
        <v>55.5</v>
      </c>
      <c r="K1890" s="16">
        <v>18.5</v>
      </c>
      <c r="L1890" s="17" t="s">
        <v>61</v>
      </c>
      <c r="M1890" s="163" t="str">
        <f>IFERROR(GETPIVOTDATA("Tot. Bottles",'- Ordine Aggregato -'!$A$1,"sku anker",A1890),"")</f>
        <v/>
      </c>
      <c r="N1890" s="18" t="s">
        <v>34</v>
      </c>
      <c r="O1890" s="19" t="str">
        <f t="shared" si="29"/>
        <v>Order online</v>
      </c>
      <c r="P1890" s="97" t="s">
        <v>35</v>
      </c>
      <c r="Q1890" s="13" t="s">
        <v>6274</v>
      </c>
      <c r="R1890" t="s">
        <v>6275</v>
      </c>
      <c r="S1890" s="20">
        <v>0</v>
      </c>
      <c r="T1890" s="21" t="s">
        <v>38</v>
      </c>
    </row>
    <row r="1891" spans="1:20" x14ac:dyDescent="0.35">
      <c r="A1891" s="13" t="s">
        <v>6276</v>
      </c>
      <c r="B1891" s="13"/>
      <c r="C1891" s="13"/>
      <c r="D1891" s="13" t="s">
        <v>6277</v>
      </c>
      <c r="E1891" s="13">
        <v>3</v>
      </c>
      <c r="F1891" s="14">
        <v>0.7</v>
      </c>
      <c r="G1891" s="13" t="s">
        <v>46</v>
      </c>
      <c r="H1891" s="14">
        <v>40</v>
      </c>
      <c r="I1891" s="15" t="s">
        <v>32</v>
      </c>
      <c r="J1891" s="16">
        <v>85.5</v>
      </c>
      <c r="K1891" s="16">
        <v>28.5</v>
      </c>
      <c r="L1891" s="17" t="s">
        <v>61</v>
      </c>
      <c r="M1891" s="163" t="str">
        <f>IFERROR(GETPIVOTDATA("Tot. Bottles",'- Ordine Aggregato -'!$A$1,"sku anker",A1891),"")</f>
        <v/>
      </c>
      <c r="N1891" s="18" t="s">
        <v>42</v>
      </c>
      <c r="O1891" s="19" t="str">
        <f t="shared" si="29"/>
        <v>Order online</v>
      </c>
      <c r="P1891" s="97" t="s">
        <v>35</v>
      </c>
      <c r="Q1891" s="13" t="s">
        <v>6278</v>
      </c>
      <c r="R1891" t="s">
        <v>6279</v>
      </c>
      <c r="S1891" s="20">
        <v>0</v>
      </c>
      <c r="T1891" s="21" t="s">
        <v>38</v>
      </c>
    </row>
    <row r="1892" spans="1:20" x14ac:dyDescent="0.35">
      <c r="A1892" s="13" t="s">
        <v>6280</v>
      </c>
      <c r="B1892" s="13"/>
      <c r="C1892" s="13"/>
      <c r="D1892" s="13" t="s">
        <v>6281</v>
      </c>
      <c r="E1892" s="13">
        <v>6</v>
      </c>
      <c r="F1892" s="14">
        <v>0.7</v>
      </c>
      <c r="G1892" s="13" t="s">
        <v>46</v>
      </c>
      <c r="H1892" s="14">
        <v>40</v>
      </c>
      <c r="I1892" s="15" t="s">
        <v>32</v>
      </c>
      <c r="J1892" s="16">
        <v>60</v>
      </c>
      <c r="K1892" s="16">
        <v>10</v>
      </c>
      <c r="L1892" s="17" t="s">
        <v>104</v>
      </c>
      <c r="M1892" s="163" t="str">
        <f>IFERROR(GETPIVOTDATA("Tot. Bottles",'- Ordine Aggregato -'!$A$1,"sku anker",A1892),"")</f>
        <v/>
      </c>
      <c r="N1892" s="18" t="s">
        <v>42</v>
      </c>
      <c r="O1892" s="19" t="str">
        <f t="shared" si="29"/>
        <v>Order online</v>
      </c>
      <c r="P1892" s="97" t="s">
        <v>2565</v>
      </c>
      <c r="Q1892" s="13" t="s">
        <v>6282</v>
      </c>
      <c r="R1892" t="s">
        <v>6283</v>
      </c>
      <c r="S1892" s="20">
        <v>0</v>
      </c>
      <c r="T1892" s="21" t="s">
        <v>38</v>
      </c>
    </row>
    <row r="1893" spans="1:20" x14ac:dyDescent="0.35">
      <c r="A1893" s="96" t="s">
        <v>6284</v>
      </c>
      <c r="D1893" s="13" t="s">
        <v>6285</v>
      </c>
      <c r="E1893" s="13">
        <v>6</v>
      </c>
      <c r="F1893" s="14">
        <v>0.7</v>
      </c>
      <c r="G1893" s="13" t="s">
        <v>46</v>
      </c>
      <c r="H1893" s="14">
        <v>40</v>
      </c>
      <c r="I1893" s="15" t="s">
        <v>32</v>
      </c>
      <c r="J1893" s="16">
        <v>73.199999999999989</v>
      </c>
      <c r="K1893" s="16">
        <v>12.2</v>
      </c>
      <c r="L1893" s="17" t="s">
        <v>104</v>
      </c>
      <c r="M1893" s="163" t="str">
        <f>IFERROR(GETPIVOTDATA("Tot. Bottles",'- Ordine Aggregato -'!$A$1,"sku anker",A1893),"")</f>
        <v/>
      </c>
      <c r="N1893" s="18" t="s">
        <v>34</v>
      </c>
      <c r="O1893" s="19" t="str">
        <f t="shared" si="29"/>
        <v>Order online</v>
      </c>
      <c r="P1893" s="97" t="s">
        <v>2565</v>
      </c>
      <c r="Q1893" s="13" t="s">
        <v>6286</v>
      </c>
      <c r="R1893" t="s">
        <v>6287</v>
      </c>
      <c r="S1893" s="20">
        <v>0</v>
      </c>
      <c r="T1893" s="21" t="s">
        <v>38</v>
      </c>
    </row>
    <row r="1894" spans="1:20" x14ac:dyDescent="0.35">
      <c r="A1894" s="96" t="s">
        <v>6288</v>
      </c>
      <c r="D1894" s="13" t="s">
        <v>6289</v>
      </c>
      <c r="E1894" s="13">
        <v>6</v>
      </c>
      <c r="F1894" s="14">
        <v>0.7</v>
      </c>
      <c r="G1894" s="13" t="s">
        <v>46</v>
      </c>
      <c r="H1894" s="14">
        <v>38</v>
      </c>
      <c r="I1894" s="15" t="s">
        <v>32</v>
      </c>
      <c r="J1894" s="16">
        <v>60.599999999999994</v>
      </c>
      <c r="K1894" s="16">
        <v>10.1</v>
      </c>
      <c r="L1894" s="17" t="s">
        <v>1134</v>
      </c>
      <c r="M1894" s="163" t="str">
        <f>IFERROR(GETPIVOTDATA("Tot. Bottles",'- Ordine Aggregato -'!$A$1,"sku anker",A1894),"")</f>
        <v/>
      </c>
      <c r="N1894" s="18" t="s">
        <v>42</v>
      </c>
      <c r="O1894" s="19" t="str">
        <f t="shared" si="29"/>
        <v>Order online</v>
      </c>
      <c r="P1894" s="97" t="s">
        <v>2565</v>
      </c>
      <c r="Q1894" s="13" t="s">
        <v>6290</v>
      </c>
      <c r="R1894" t="s">
        <v>6291</v>
      </c>
      <c r="S1894" s="20">
        <v>0</v>
      </c>
      <c r="T1894" s="21" t="s">
        <v>38</v>
      </c>
    </row>
    <row r="1895" spans="1:20" x14ac:dyDescent="0.35">
      <c r="A1895" s="13" t="s">
        <v>6292</v>
      </c>
      <c r="B1895" s="13"/>
      <c r="C1895" s="13"/>
      <c r="D1895" s="13" t="s">
        <v>6293</v>
      </c>
      <c r="E1895" s="13">
        <v>6</v>
      </c>
      <c r="F1895" s="14">
        <v>0.7</v>
      </c>
      <c r="G1895" s="13" t="s">
        <v>46</v>
      </c>
      <c r="H1895" s="14">
        <v>38</v>
      </c>
      <c r="I1895" s="15" t="s">
        <v>32</v>
      </c>
      <c r="J1895" s="16">
        <v>60.599999999999994</v>
      </c>
      <c r="K1895" s="16">
        <v>10.1</v>
      </c>
      <c r="L1895" s="17" t="s">
        <v>1134</v>
      </c>
      <c r="M1895" s="163" t="str">
        <f>IFERROR(GETPIVOTDATA("Tot. Bottles",'- Ordine Aggregato -'!$A$1,"sku anker",A1895),"")</f>
        <v/>
      </c>
      <c r="N1895" s="18" t="s">
        <v>42</v>
      </c>
      <c r="O1895" s="19" t="str">
        <f t="shared" si="29"/>
        <v>Order online</v>
      </c>
      <c r="P1895" s="97" t="s">
        <v>2565</v>
      </c>
      <c r="Q1895" s="13" t="s">
        <v>6294</v>
      </c>
      <c r="R1895" t="s">
        <v>6295</v>
      </c>
      <c r="S1895" s="20">
        <v>0</v>
      </c>
      <c r="T1895" s="21" t="s">
        <v>38</v>
      </c>
    </row>
    <row r="1896" spans="1:20" x14ac:dyDescent="0.35">
      <c r="A1896" s="13" t="s">
        <v>6296</v>
      </c>
      <c r="B1896" s="13"/>
      <c r="C1896" s="13"/>
      <c r="D1896" s="13" t="s">
        <v>6297</v>
      </c>
      <c r="E1896" s="13">
        <v>6</v>
      </c>
      <c r="F1896" s="14">
        <v>0.7</v>
      </c>
      <c r="G1896" s="13" t="s">
        <v>46</v>
      </c>
      <c r="H1896" s="14">
        <v>38</v>
      </c>
      <c r="I1896" s="15" t="s">
        <v>32</v>
      </c>
      <c r="J1896" s="16">
        <v>60.599999999999994</v>
      </c>
      <c r="K1896" s="16">
        <v>10.1</v>
      </c>
      <c r="L1896" s="17" t="s">
        <v>1134</v>
      </c>
      <c r="M1896" s="163" t="str">
        <f>IFERROR(GETPIVOTDATA("Tot. Bottles",'- Ordine Aggregato -'!$A$1,"sku anker",A1896),"")</f>
        <v/>
      </c>
      <c r="N1896" s="18" t="s">
        <v>42</v>
      </c>
      <c r="O1896" s="19" t="str">
        <f t="shared" si="29"/>
        <v>Order online</v>
      </c>
      <c r="P1896" s="97" t="s">
        <v>2565</v>
      </c>
      <c r="Q1896" s="13" t="s">
        <v>6298</v>
      </c>
      <c r="R1896" t="s">
        <v>6299</v>
      </c>
      <c r="S1896" s="20">
        <v>0</v>
      </c>
      <c r="T1896" s="21" t="s">
        <v>38</v>
      </c>
    </row>
    <row r="1897" spans="1:20" x14ac:dyDescent="0.35">
      <c r="A1897" s="96" t="s">
        <v>6300</v>
      </c>
      <c r="B1897" s="96"/>
      <c r="C1897" s="96"/>
      <c r="D1897" s="13" t="s">
        <v>6301</v>
      </c>
      <c r="E1897" s="13">
        <v>6</v>
      </c>
      <c r="F1897" s="14">
        <v>0.7</v>
      </c>
      <c r="G1897" s="13" t="s">
        <v>46</v>
      </c>
      <c r="H1897" s="14">
        <v>38</v>
      </c>
      <c r="I1897" s="15" t="s">
        <v>32</v>
      </c>
      <c r="J1897" s="16">
        <v>60.599999999999994</v>
      </c>
      <c r="K1897" s="16">
        <v>10.1</v>
      </c>
      <c r="L1897" s="17" t="s">
        <v>104</v>
      </c>
      <c r="M1897" s="163" t="str">
        <f>IFERROR(GETPIVOTDATA("Tot. Bottles",'- Ordine Aggregato -'!$A$1,"sku anker",A1897),"")</f>
        <v/>
      </c>
      <c r="N1897" s="18" t="s">
        <v>42</v>
      </c>
      <c r="O1897" s="19" t="str">
        <f t="shared" si="29"/>
        <v>Order online</v>
      </c>
      <c r="P1897" s="97" t="s">
        <v>2565</v>
      </c>
      <c r="Q1897" s="13" t="s">
        <v>6302</v>
      </c>
      <c r="R1897" t="s">
        <v>6303</v>
      </c>
      <c r="S1897" s="20">
        <v>0</v>
      </c>
      <c r="T1897" s="21" t="s">
        <v>38</v>
      </c>
    </row>
    <row r="1898" spans="1:20" x14ac:dyDescent="0.35">
      <c r="A1898" s="13" t="s">
        <v>6304</v>
      </c>
      <c r="B1898" s="13"/>
      <c r="C1898" s="13"/>
      <c r="D1898" s="13" t="s">
        <v>6305</v>
      </c>
      <c r="E1898" s="13">
        <v>6</v>
      </c>
      <c r="F1898" s="14">
        <v>0.7</v>
      </c>
      <c r="G1898" s="13" t="s">
        <v>14874</v>
      </c>
      <c r="H1898" s="14">
        <v>40</v>
      </c>
      <c r="I1898" s="15" t="s">
        <v>32</v>
      </c>
      <c r="J1898" s="16">
        <v>327</v>
      </c>
      <c r="K1898" s="16">
        <v>54.5</v>
      </c>
      <c r="L1898" s="17" t="s">
        <v>399</v>
      </c>
      <c r="M1898" s="163" t="str">
        <f>IFERROR(GETPIVOTDATA("Tot. Bottles",'- Ordine Aggregato -'!$A$1,"sku anker",A1898),"")</f>
        <v/>
      </c>
      <c r="N1898" s="18" t="s">
        <v>34</v>
      </c>
      <c r="O1898" s="19" t="str">
        <f t="shared" si="29"/>
        <v>Order online</v>
      </c>
      <c r="P1898" s="97" t="s">
        <v>225</v>
      </c>
      <c r="Q1898" s="13" t="s">
        <v>15394</v>
      </c>
      <c r="R1898" t="s">
        <v>6306</v>
      </c>
      <c r="S1898" s="20">
        <v>0</v>
      </c>
      <c r="T1898" s="21" t="s">
        <v>38</v>
      </c>
    </row>
    <row r="1899" spans="1:20" x14ac:dyDescent="0.35">
      <c r="A1899" s="13" t="s">
        <v>6307</v>
      </c>
      <c r="B1899" s="13"/>
      <c r="C1899" s="13"/>
      <c r="D1899" s="13" t="s">
        <v>6308</v>
      </c>
      <c r="E1899" s="13">
        <v>6</v>
      </c>
      <c r="F1899" s="14">
        <v>0.7</v>
      </c>
      <c r="G1899" s="13" t="s">
        <v>14873</v>
      </c>
      <c r="H1899" s="14">
        <v>40</v>
      </c>
      <c r="I1899" s="15" t="s">
        <v>32</v>
      </c>
      <c r="J1899" s="16">
        <v>177</v>
      </c>
      <c r="K1899" s="16">
        <v>29.5</v>
      </c>
      <c r="L1899" s="17" t="s">
        <v>399</v>
      </c>
      <c r="M1899" s="163" t="str">
        <f>IFERROR(GETPIVOTDATA("Tot. Bottles",'- Ordine Aggregato -'!$A$1,"sku anker",A1899),"")</f>
        <v/>
      </c>
      <c r="N1899" s="18" t="s">
        <v>42</v>
      </c>
      <c r="O1899" s="19" t="str">
        <f t="shared" si="29"/>
        <v>Order online</v>
      </c>
      <c r="P1899" s="97" t="s">
        <v>225</v>
      </c>
      <c r="Q1899" s="13" t="s">
        <v>6309</v>
      </c>
      <c r="R1899" t="s">
        <v>6310</v>
      </c>
      <c r="S1899" s="20">
        <v>0</v>
      </c>
      <c r="T1899" s="21" t="s">
        <v>38</v>
      </c>
    </row>
    <row r="1900" spans="1:20" x14ac:dyDescent="0.35">
      <c r="A1900" s="13" t="s">
        <v>6311</v>
      </c>
      <c r="B1900" s="13"/>
      <c r="C1900" s="13"/>
      <c r="D1900" s="13" t="s">
        <v>6312</v>
      </c>
      <c r="E1900" s="13">
        <v>2</v>
      </c>
      <c r="F1900" s="14">
        <v>0.7</v>
      </c>
      <c r="G1900" s="13" t="s">
        <v>46</v>
      </c>
      <c r="H1900" s="14">
        <v>40</v>
      </c>
      <c r="I1900" s="15" t="s">
        <v>32</v>
      </c>
      <c r="J1900" s="16">
        <v>1230</v>
      </c>
      <c r="K1900" s="16">
        <v>615</v>
      </c>
      <c r="L1900" s="17" t="s">
        <v>502</v>
      </c>
      <c r="M1900" s="163" t="str">
        <f>IFERROR(GETPIVOTDATA("Tot. Bottles",'- Ordine Aggregato -'!$A$1,"sku anker",A1900),"")</f>
        <v/>
      </c>
      <c r="N1900" s="18" t="s">
        <v>42</v>
      </c>
      <c r="O1900" s="19" t="str">
        <f t="shared" si="29"/>
        <v>Order online</v>
      </c>
      <c r="P1900" s="97" t="s">
        <v>225</v>
      </c>
      <c r="Q1900" s="13" t="s">
        <v>6313</v>
      </c>
      <c r="R1900" t="s">
        <v>6314</v>
      </c>
      <c r="S1900" s="20">
        <v>0</v>
      </c>
      <c r="T1900" s="21" t="s">
        <v>38</v>
      </c>
    </row>
    <row r="1901" spans="1:20" x14ac:dyDescent="0.35">
      <c r="A1901" s="13" t="s">
        <v>6315</v>
      </c>
      <c r="B1901" s="13"/>
      <c r="C1901" s="13"/>
      <c r="D1901" s="13" t="s">
        <v>6316</v>
      </c>
      <c r="E1901" s="13">
        <v>12</v>
      </c>
      <c r="F1901" s="14">
        <v>0.35</v>
      </c>
      <c r="G1901" s="13" t="s">
        <v>14873</v>
      </c>
      <c r="H1901" s="14">
        <v>40</v>
      </c>
      <c r="I1901" s="15" t="s">
        <v>32</v>
      </c>
      <c r="J1901" s="16">
        <v>86.4</v>
      </c>
      <c r="K1901" s="16">
        <v>7.2</v>
      </c>
      <c r="L1901" s="17" t="s">
        <v>399</v>
      </c>
      <c r="M1901" s="163" t="str">
        <f>IFERROR(GETPIVOTDATA("Tot. Bottles",'- Ordine Aggregato -'!$A$1,"sku anker",A1901),"")</f>
        <v/>
      </c>
      <c r="N1901" s="18" t="s">
        <v>34</v>
      </c>
      <c r="O1901" s="19" t="str">
        <f t="shared" si="29"/>
        <v>Order online</v>
      </c>
      <c r="P1901" s="97" t="s">
        <v>225</v>
      </c>
      <c r="Q1901" s="13" t="s">
        <v>6317</v>
      </c>
      <c r="R1901" t="s">
        <v>6318</v>
      </c>
      <c r="S1901" s="20">
        <v>0</v>
      </c>
      <c r="T1901" s="21" t="s">
        <v>38</v>
      </c>
    </row>
    <row r="1902" spans="1:20" x14ac:dyDescent="0.35">
      <c r="A1902" s="96" t="s">
        <v>6319</v>
      </c>
      <c r="D1902" s="13" t="s">
        <v>6316</v>
      </c>
      <c r="E1902" s="13">
        <v>6</v>
      </c>
      <c r="F1902" s="14">
        <v>0.7</v>
      </c>
      <c r="G1902" s="13" t="s">
        <v>14873</v>
      </c>
      <c r="H1902" s="14">
        <v>40</v>
      </c>
      <c r="I1902" s="15" t="s">
        <v>32</v>
      </c>
      <c r="J1902" s="16">
        <v>66</v>
      </c>
      <c r="K1902" s="16">
        <v>11</v>
      </c>
      <c r="L1902" s="17" t="s">
        <v>399</v>
      </c>
      <c r="M1902" s="163" t="str">
        <f>IFERROR(GETPIVOTDATA("Tot. Bottles",'- Ordine Aggregato -'!$A$1,"sku anker",A1902),"")</f>
        <v/>
      </c>
      <c r="N1902" s="18" t="s">
        <v>34</v>
      </c>
      <c r="O1902" s="19" t="str">
        <f t="shared" si="29"/>
        <v>Order online</v>
      </c>
      <c r="P1902" s="97" t="s">
        <v>225</v>
      </c>
      <c r="Q1902" s="13" t="s">
        <v>6320</v>
      </c>
      <c r="R1902" t="s">
        <v>6321</v>
      </c>
      <c r="S1902" s="20">
        <v>0</v>
      </c>
      <c r="T1902" s="21" t="s">
        <v>38</v>
      </c>
    </row>
    <row r="1903" spans="1:20" x14ac:dyDescent="0.35">
      <c r="A1903" s="96" t="s">
        <v>6322</v>
      </c>
      <c r="D1903" s="13" t="s">
        <v>6323</v>
      </c>
      <c r="E1903" s="13">
        <v>12</v>
      </c>
      <c r="F1903" s="14">
        <v>1</v>
      </c>
      <c r="G1903" s="13" t="s">
        <v>14873</v>
      </c>
      <c r="H1903" s="14">
        <v>40</v>
      </c>
      <c r="I1903" s="15" t="s">
        <v>32</v>
      </c>
      <c r="J1903" s="16">
        <v>270</v>
      </c>
      <c r="K1903" s="16">
        <v>22.5</v>
      </c>
      <c r="L1903" s="17" t="s">
        <v>145</v>
      </c>
      <c r="M1903" s="163" t="str">
        <f>IFERROR(GETPIVOTDATA("Tot. Bottles",'- Ordine Aggregato -'!$A$1,"sku anker",A1903),"")</f>
        <v/>
      </c>
      <c r="N1903" s="18" t="s">
        <v>42</v>
      </c>
      <c r="O1903" s="19" t="str">
        <f t="shared" si="29"/>
        <v>Order online</v>
      </c>
      <c r="P1903" s="97" t="s">
        <v>146</v>
      </c>
      <c r="Q1903" s="13" t="s">
        <v>6324</v>
      </c>
      <c r="R1903" t="s">
        <v>6325</v>
      </c>
      <c r="S1903" s="20">
        <v>0</v>
      </c>
      <c r="T1903" s="21" t="s">
        <v>38</v>
      </c>
    </row>
    <row r="1904" spans="1:20" x14ac:dyDescent="0.35">
      <c r="A1904" s="13" t="s">
        <v>6326</v>
      </c>
      <c r="B1904" s="13"/>
      <c r="C1904" s="13"/>
      <c r="D1904" s="13" t="s">
        <v>6327</v>
      </c>
      <c r="E1904" s="13">
        <v>6</v>
      </c>
      <c r="F1904" s="14">
        <v>1</v>
      </c>
      <c r="G1904" s="13" t="s">
        <v>14874</v>
      </c>
      <c r="H1904" s="14">
        <v>45</v>
      </c>
      <c r="I1904" s="15" t="s">
        <v>32</v>
      </c>
      <c r="J1904" s="16">
        <v>210</v>
      </c>
      <c r="K1904" s="16">
        <v>35</v>
      </c>
      <c r="L1904" s="17" t="s">
        <v>657</v>
      </c>
      <c r="M1904" s="163" t="str">
        <f>IFERROR(GETPIVOTDATA("Tot. Bottles",'- Ordine Aggregato -'!$A$1,"sku anker",A1904),"")</f>
        <v/>
      </c>
      <c r="N1904" s="18" t="s">
        <v>42</v>
      </c>
      <c r="O1904" s="19" t="str">
        <f t="shared" si="29"/>
        <v>Order online</v>
      </c>
      <c r="P1904" s="97" t="s">
        <v>385</v>
      </c>
      <c r="Q1904" s="13" t="s">
        <v>6328</v>
      </c>
      <c r="R1904" t="s">
        <v>6329</v>
      </c>
      <c r="S1904" s="20">
        <v>0</v>
      </c>
      <c r="T1904" s="21" t="s">
        <v>38</v>
      </c>
    </row>
    <row r="1905" spans="1:20" x14ac:dyDescent="0.35">
      <c r="A1905" s="96" t="s">
        <v>6330</v>
      </c>
      <c r="D1905" s="13" t="s">
        <v>6331</v>
      </c>
      <c r="E1905" s="13">
        <v>6</v>
      </c>
      <c r="F1905" s="14">
        <v>0.7</v>
      </c>
      <c r="G1905" s="13" t="s">
        <v>14874</v>
      </c>
      <c r="H1905" s="14">
        <v>36</v>
      </c>
      <c r="I1905" s="15" t="s">
        <v>32</v>
      </c>
      <c r="J1905" s="16">
        <v>23.4</v>
      </c>
      <c r="K1905" s="16">
        <v>3.9</v>
      </c>
      <c r="L1905" s="17" t="s">
        <v>61</v>
      </c>
      <c r="M1905" s="163" t="str">
        <f>IFERROR(GETPIVOTDATA("Tot. Bottles",'- Ordine Aggregato -'!$A$1,"sku anker",A1905),"")</f>
        <v/>
      </c>
      <c r="N1905" s="18" t="s">
        <v>42</v>
      </c>
      <c r="O1905" s="19" t="str">
        <f t="shared" si="29"/>
        <v>Order online</v>
      </c>
      <c r="P1905" s="97" t="s">
        <v>225</v>
      </c>
      <c r="Q1905" s="13" t="s">
        <v>6332</v>
      </c>
      <c r="R1905" t="s">
        <v>6333</v>
      </c>
      <c r="S1905" s="20">
        <v>0</v>
      </c>
      <c r="T1905" s="21" t="s">
        <v>38</v>
      </c>
    </row>
    <row r="1906" spans="1:20" x14ac:dyDescent="0.35">
      <c r="A1906" s="96" t="s">
        <v>6335</v>
      </c>
      <c r="B1906" s="96"/>
      <c r="C1906" s="96"/>
      <c r="D1906" s="13" t="s">
        <v>6334</v>
      </c>
      <c r="E1906" s="13">
        <v>12</v>
      </c>
      <c r="F1906" s="14">
        <v>0.35</v>
      </c>
      <c r="G1906" s="13" t="s">
        <v>31</v>
      </c>
      <c r="H1906" s="14">
        <v>40</v>
      </c>
      <c r="I1906" s="15" t="s">
        <v>32</v>
      </c>
      <c r="J1906" s="16">
        <v>35.400000000000006</v>
      </c>
      <c r="K1906" s="16">
        <v>2.95</v>
      </c>
      <c r="L1906" s="17" t="s">
        <v>448</v>
      </c>
      <c r="M1906" s="163" t="str">
        <f>IFERROR(GETPIVOTDATA("Tot. Bottles",'- Ordine Aggregato -'!$A$1,"sku anker",A1906),"")</f>
        <v/>
      </c>
      <c r="N1906" s="18" t="s">
        <v>42</v>
      </c>
      <c r="O1906" s="19" t="str">
        <f t="shared" si="29"/>
        <v>Order online</v>
      </c>
      <c r="P1906" s="97" t="s">
        <v>146</v>
      </c>
      <c r="Q1906" s="13" t="s">
        <v>6336</v>
      </c>
      <c r="R1906" t="s">
        <v>6337</v>
      </c>
      <c r="S1906" s="20">
        <v>0</v>
      </c>
      <c r="T1906" s="21" t="s">
        <v>38</v>
      </c>
    </row>
    <row r="1907" spans="1:20" x14ac:dyDescent="0.35">
      <c r="A1907" s="96" t="s">
        <v>6338</v>
      </c>
      <c r="D1907" s="13" t="s">
        <v>6334</v>
      </c>
      <c r="E1907" s="13">
        <v>12</v>
      </c>
      <c r="F1907" s="14">
        <v>0.7</v>
      </c>
      <c r="G1907" s="13" t="s">
        <v>46</v>
      </c>
      <c r="H1907" s="14">
        <v>40</v>
      </c>
      <c r="I1907" s="15" t="s">
        <v>32</v>
      </c>
      <c r="J1907" s="16">
        <v>58.199999999999996</v>
      </c>
      <c r="K1907" s="16">
        <v>4.8499999999999996</v>
      </c>
      <c r="L1907" s="17" t="s">
        <v>448</v>
      </c>
      <c r="M1907" s="163" t="str">
        <f>IFERROR(GETPIVOTDATA("Tot. Bottles",'- Ordine Aggregato -'!$A$1,"sku anker",A1907),"")</f>
        <v/>
      </c>
      <c r="N1907" s="18" t="s">
        <v>42</v>
      </c>
      <c r="O1907" s="19" t="str">
        <f t="shared" si="29"/>
        <v>Order online</v>
      </c>
      <c r="P1907" s="97" t="s">
        <v>146</v>
      </c>
      <c r="Q1907" s="13" t="s">
        <v>6339</v>
      </c>
      <c r="R1907" t="s">
        <v>6340</v>
      </c>
      <c r="S1907" s="20">
        <v>0</v>
      </c>
      <c r="T1907" s="21" t="s">
        <v>38</v>
      </c>
    </row>
    <row r="1908" spans="1:20" x14ac:dyDescent="0.35">
      <c r="A1908" s="96" t="s">
        <v>6341</v>
      </c>
      <c r="D1908" s="13" t="s">
        <v>6334</v>
      </c>
      <c r="E1908" s="13">
        <v>6</v>
      </c>
      <c r="F1908" s="14">
        <v>0.7</v>
      </c>
      <c r="G1908" s="13" t="s">
        <v>31</v>
      </c>
      <c r="H1908" s="14">
        <v>40</v>
      </c>
      <c r="I1908" s="15" t="s">
        <v>32</v>
      </c>
      <c r="J1908" s="16">
        <v>27.900000000000002</v>
      </c>
      <c r="K1908" s="16">
        <v>4.6500000000000004</v>
      </c>
      <c r="L1908" s="17" t="s">
        <v>448</v>
      </c>
      <c r="M1908" s="163" t="str">
        <f>IFERROR(GETPIVOTDATA("Tot. Bottles",'- Ordine Aggregato -'!$A$1,"sku anker",A1908),"")</f>
        <v/>
      </c>
      <c r="N1908" s="18" t="s">
        <v>67</v>
      </c>
      <c r="O1908" s="19" t="str">
        <f t="shared" si="29"/>
        <v>Order online</v>
      </c>
      <c r="P1908" s="97" t="s">
        <v>146</v>
      </c>
      <c r="Q1908" s="13" t="s">
        <v>6339</v>
      </c>
      <c r="R1908" t="s">
        <v>6342</v>
      </c>
      <c r="S1908" s="20">
        <v>4.6500000000000004</v>
      </c>
      <c r="T1908" s="21" t="s">
        <v>38</v>
      </c>
    </row>
    <row r="1909" spans="1:20" x14ac:dyDescent="0.35">
      <c r="A1909" s="96" t="s">
        <v>6343</v>
      </c>
      <c r="D1909" s="13" t="s">
        <v>6334</v>
      </c>
      <c r="E1909" s="13">
        <v>6</v>
      </c>
      <c r="F1909" s="14">
        <v>1</v>
      </c>
      <c r="G1909" s="13" t="s">
        <v>31</v>
      </c>
      <c r="H1909" s="14">
        <v>40</v>
      </c>
      <c r="I1909" s="15" t="s">
        <v>32</v>
      </c>
      <c r="J1909" s="16">
        <v>34.5</v>
      </c>
      <c r="K1909" s="16">
        <v>5.75</v>
      </c>
      <c r="L1909" s="17" t="s">
        <v>448</v>
      </c>
      <c r="M1909" s="163" t="str">
        <f>IFERROR(GETPIVOTDATA("Tot. Bottles",'- Ordine Aggregato -'!$A$1,"sku anker",A1909),"")</f>
        <v/>
      </c>
      <c r="N1909" s="18" t="s">
        <v>67</v>
      </c>
      <c r="O1909" s="19" t="str">
        <f t="shared" si="29"/>
        <v>Order online</v>
      </c>
      <c r="P1909" s="97" t="s">
        <v>146</v>
      </c>
      <c r="Q1909" s="13" t="s">
        <v>6344</v>
      </c>
      <c r="R1909" t="s">
        <v>6345</v>
      </c>
      <c r="S1909" s="20">
        <v>5.75</v>
      </c>
      <c r="T1909" s="21" t="s">
        <v>38</v>
      </c>
    </row>
    <row r="1910" spans="1:20" x14ac:dyDescent="0.35">
      <c r="A1910" s="13" t="s">
        <v>15395</v>
      </c>
      <c r="B1910" s="13"/>
      <c r="C1910" s="13"/>
      <c r="D1910" s="13" t="s">
        <v>15396</v>
      </c>
      <c r="E1910" s="13">
        <v>12</v>
      </c>
      <c r="F1910" s="14">
        <v>0.7</v>
      </c>
      <c r="G1910" s="13" t="s">
        <v>14874</v>
      </c>
      <c r="H1910" s="14">
        <v>40</v>
      </c>
      <c r="I1910" s="15" t="s">
        <v>32</v>
      </c>
      <c r="J1910" s="16">
        <v>58.199999999999996</v>
      </c>
      <c r="K1910" s="16">
        <v>4.8499999999999996</v>
      </c>
      <c r="L1910" s="17" t="s">
        <v>448</v>
      </c>
      <c r="M1910" s="163" t="str">
        <f>IFERROR(GETPIVOTDATA("Tot. Bottles",'- Ordine Aggregato -'!$A$1,"sku anker",A1910),"")</f>
        <v/>
      </c>
      <c r="N1910" s="18" t="s">
        <v>34</v>
      </c>
      <c r="O1910" s="19" t="str">
        <f t="shared" si="29"/>
        <v>Order online</v>
      </c>
      <c r="P1910" s="97" t="s">
        <v>146</v>
      </c>
      <c r="Q1910" s="13" t="s">
        <v>6339</v>
      </c>
      <c r="R1910" t="s">
        <v>15397</v>
      </c>
      <c r="S1910" s="20">
        <v>0</v>
      </c>
      <c r="T1910" s="21" t="s">
        <v>38</v>
      </c>
    </row>
    <row r="1911" spans="1:20" x14ac:dyDescent="0.35">
      <c r="A1911" s="13" t="s">
        <v>6346</v>
      </c>
      <c r="B1911" s="13"/>
      <c r="C1911" s="13"/>
      <c r="D1911" s="13" t="s">
        <v>6347</v>
      </c>
      <c r="E1911" s="13">
        <v>6</v>
      </c>
      <c r="F1911" s="14">
        <v>0.7</v>
      </c>
      <c r="G1911" s="13" t="s">
        <v>14874</v>
      </c>
      <c r="H1911" s="14">
        <v>40</v>
      </c>
      <c r="I1911" s="15" t="s">
        <v>32</v>
      </c>
      <c r="J1911" s="16">
        <v>22.5</v>
      </c>
      <c r="K1911" s="16">
        <v>3.75</v>
      </c>
      <c r="L1911" s="17" t="s">
        <v>3088</v>
      </c>
      <c r="M1911" s="163" t="str">
        <f>IFERROR(GETPIVOTDATA("Tot. Bottles",'- Ordine Aggregato -'!$A$1,"sku anker",A1911),"")</f>
        <v/>
      </c>
      <c r="N1911" s="18" t="s">
        <v>42</v>
      </c>
      <c r="O1911" s="19" t="str">
        <f t="shared" si="29"/>
        <v>Order online</v>
      </c>
      <c r="P1911" s="97" t="s">
        <v>355</v>
      </c>
      <c r="Q1911" s="13" t="s">
        <v>6348</v>
      </c>
      <c r="R1911" t="s">
        <v>6349</v>
      </c>
      <c r="S1911" s="20">
        <v>0</v>
      </c>
      <c r="T1911" s="21" t="s">
        <v>38</v>
      </c>
    </row>
    <row r="1912" spans="1:20" x14ac:dyDescent="0.35">
      <c r="A1912" s="96" t="s">
        <v>6350</v>
      </c>
      <c r="D1912" s="13" t="s">
        <v>6351</v>
      </c>
      <c r="E1912" s="13">
        <v>6</v>
      </c>
      <c r="F1912" s="14">
        <v>0.7</v>
      </c>
      <c r="G1912" s="13" t="s">
        <v>14873</v>
      </c>
      <c r="H1912" s="14">
        <v>40</v>
      </c>
      <c r="I1912" s="15" t="s">
        <v>32</v>
      </c>
      <c r="J1912" s="16">
        <v>55.800000000000004</v>
      </c>
      <c r="K1912" s="16">
        <v>9.3000000000000007</v>
      </c>
      <c r="L1912" s="17" t="s">
        <v>3088</v>
      </c>
      <c r="M1912" s="163" t="str">
        <f>IFERROR(GETPIVOTDATA("Tot. Bottles",'- Ordine Aggregato -'!$A$1,"sku anker",A1912),"")</f>
        <v/>
      </c>
      <c r="N1912" s="18" t="s">
        <v>42</v>
      </c>
      <c r="O1912" s="19" t="str">
        <f t="shared" si="29"/>
        <v>Order online</v>
      </c>
      <c r="P1912" s="97" t="s">
        <v>355</v>
      </c>
      <c r="Q1912" s="13" t="s">
        <v>6352</v>
      </c>
      <c r="R1912" t="s">
        <v>6353</v>
      </c>
      <c r="S1912" s="20">
        <v>0</v>
      </c>
      <c r="T1912" s="21" t="s">
        <v>38</v>
      </c>
    </row>
    <row r="1913" spans="1:20" x14ac:dyDescent="0.35">
      <c r="A1913" s="13" t="s">
        <v>6354</v>
      </c>
      <c r="B1913" s="13"/>
      <c r="C1913" s="13"/>
      <c r="D1913" s="13" t="s">
        <v>6355</v>
      </c>
      <c r="E1913" s="13">
        <v>6</v>
      </c>
      <c r="F1913" s="14">
        <v>0.7</v>
      </c>
      <c r="G1913" s="13" t="s">
        <v>14874</v>
      </c>
      <c r="H1913" s="14">
        <v>40</v>
      </c>
      <c r="I1913" s="15" t="s">
        <v>32</v>
      </c>
      <c r="J1913" s="16">
        <v>37.5</v>
      </c>
      <c r="K1913" s="16">
        <v>6.25</v>
      </c>
      <c r="L1913" s="17" t="s">
        <v>3088</v>
      </c>
      <c r="M1913" s="163" t="str">
        <f>IFERROR(GETPIVOTDATA("Tot. Bottles",'- Ordine Aggregato -'!$A$1,"sku anker",A1913),"")</f>
        <v/>
      </c>
      <c r="N1913" s="18" t="s">
        <v>42</v>
      </c>
      <c r="O1913" s="19" t="str">
        <f t="shared" si="29"/>
        <v>Order online</v>
      </c>
      <c r="P1913" s="97" t="s">
        <v>355</v>
      </c>
      <c r="Q1913" s="13" t="s">
        <v>6356</v>
      </c>
      <c r="R1913" t="s">
        <v>6357</v>
      </c>
      <c r="S1913" s="20">
        <v>0</v>
      </c>
      <c r="T1913" s="21" t="s">
        <v>38</v>
      </c>
    </row>
    <row r="1914" spans="1:20" x14ac:dyDescent="0.35">
      <c r="A1914" s="96" t="s">
        <v>6358</v>
      </c>
      <c r="D1914" s="13" t="s">
        <v>6359</v>
      </c>
      <c r="E1914" s="13">
        <v>6</v>
      </c>
      <c r="F1914" s="14">
        <v>0.7</v>
      </c>
      <c r="G1914" s="13" t="s">
        <v>14874</v>
      </c>
      <c r="H1914" s="14">
        <v>40</v>
      </c>
      <c r="I1914" s="15" t="s">
        <v>32</v>
      </c>
      <c r="J1914" s="16">
        <v>37.5</v>
      </c>
      <c r="K1914" s="16">
        <v>6.25</v>
      </c>
      <c r="L1914" s="17" t="s">
        <v>3088</v>
      </c>
      <c r="M1914" s="163" t="str">
        <f>IFERROR(GETPIVOTDATA("Tot. Bottles",'- Ordine Aggregato -'!$A$1,"sku anker",A1914),"")</f>
        <v/>
      </c>
      <c r="N1914" s="18" t="s">
        <v>42</v>
      </c>
      <c r="O1914" s="19" t="str">
        <f t="shared" si="29"/>
        <v>Order online</v>
      </c>
      <c r="P1914" s="97" t="s">
        <v>355</v>
      </c>
      <c r="Q1914" s="13" t="s">
        <v>6360</v>
      </c>
      <c r="R1914" t="s">
        <v>6361</v>
      </c>
      <c r="S1914" s="20">
        <v>0</v>
      </c>
      <c r="T1914" s="21" t="s">
        <v>38</v>
      </c>
    </row>
    <row r="1915" spans="1:20" x14ac:dyDescent="0.35">
      <c r="A1915" s="96" t="s">
        <v>6362</v>
      </c>
      <c r="B1915" s="96"/>
      <c r="C1915" s="96"/>
      <c r="D1915" s="13" t="s">
        <v>6363</v>
      </c>
      <c r="E1915" s="13">
        <v>6</v>
      </c>
      <c r="F1915" s="14">
        <v>0.7</v>
      </c>
      <c r="G1915" s="13" t="s">
        <v>14874</v>
      </c>
      <c r="H1915" s="14">
        <v>40</v>
      </c>
      <c r="I1915" s="15" t="s">
        <v>32</v>
      </c>
      <c r="J1915" s="16">
        <v>41.400000000000006</v>
      </c>
      <c r="K1915" s="16">
        <v>6.9</v>
      </c>
      <c r="L1915" s="17" t="s">
        <v>3088</v>
      </c>
      <c r="M1915" s="163" t="str">
        <f>IFERROR(GETPIVOTDATA("Tot. Bottles",'- Ordine Aggregato -'!$A$1,"sku anker",A1915),"")</f>
        <v/>
      </c>
      <c r="N1915" s="18" t="s">
        <v>42</v>
      </c>
      <c r="O1915" s="19" t="str">
        <f t="shared" si="29"/>
        <v>Order online</v>
      </c>
      <c r="P1915" s="97" t="s">
        <v>355</v>
      </c>
      <c r="Q1915" s="13" t="s">
        <v>6364</v>
      </c>
      <c r="R1915" t="s">
        <v>6365</v>
      </c>
      <c r="S1915" s="20">
        <v>0</v>
      </c>
      <c r="T1915" s="21" t="s">
        <v>38</v>
      </c>
    </row>
    <row r="1916" spans="1:20" x14ac:dyDescent="0.35">
      <c r="A1916" s="96" t="s">
        <v>6366</v>
      </c>
      <c r="D1916" s="13" t="s">
        <v>6367</v>
      </c>
      <c r="E1916" s="13">
        <v>6</v>
      </c>
      <c r="F1916" s="14">
        <v>0.7</v>
      </c>
      <c r="G1916" s="13" t="s">
        <v>14874</v>
      </c>
      <c r="H1916" s="14">
        <v>40</v>
      </c>
      <c r="I1916" s="15" t="s">
        <v>32</v>
      </c>
      <c r="J1916" s="16">
        <v>37.5</v>
      </c>
      <c r="K1916" s="16">
        <v>6.25</v>
      </c>
      <c r="L1916" s="17" t="s">
        <v>3088</v>
      </c>
      <c r="M1916" s="163" t="str">
        <f>IFERROR(GETPIVOTDATA("Tot. Bottles",'- Ordine Aggregato -'!$A$1,"sku anker",A1916),"")</f>
        <v/>
      </c>
      <c r="N1916" s="18" t="s">
        <v>34</v>
      </c>
      <c r="O1916" s="19" t="str">
        <f t="shared" si="29"/>
        <v>Order online</v>
      </c>
      <c r="P1916" s="97" t="s">
        <v>355</v>
      </c>
      <c r="Q1916" s="13" t="s">
        <v>6368</v>
      </c>
      <c r="R1916" t="s">
        <v>6369</v>
      </c>
      <c r="S1916" s="20">
        <v>0</v>
      </c>
      <c r="T1916" s="21" t="s">
        <v>38</v>
      </c>
    </row>
    <row r="1917" spans="1:20" x14ac:dyDescent="0.35">
      <c r="A1917" s="13" t="s">
        <v>6370</v>
      </c>
      <c r="B1917" s="13"/>
      <c r="C1917" s="13"/>
      <c r="D1917" s="13" t="s">
        <v>6371</v>
      </c>
      <c r="E1917" s="13">
        <v>6</v>
      </c>
      <c r="F1917" s="14">
        <v>0.7</v>
      </c>
      <c r="G1917" s="13" t="s">
        <v>14874</v>
      </c>
      <c r="H1917" s="14">
        <v>40</v>
      </c>
      <c r="I1917" s="15" t="s">
        <v>32</v>
      </c>
      <c r="J1917" s="16">
        <v>39</v>
      </c>
      <c r="K1917" s="16">
        <v>6.5</v>
      </c>
      <c r="L1917" s="17" t="s">
        <v>3088</v>
      </c>
      <c r="M1917" s="163" t="str">
        <f>IFERROR(GETPIVOTDATA("Tot. Bottles",'- Ordine Aggregato -'!$A$1,"sku anker",A1917),"")</f>
        <v/>
      </c>
      <c r="N1917" s="18" t="s">
        <v>42</v>
      </c>
      <c r="O1917" s="19" t="str">
        <f t="shared" si="29"/>
        <v>Order online</v>
      </c>
      <c r="P1917" s="97" t="s">
        <v>355</v>
      </c>
      <c r="Q1917" s="13" t="s">
        <v>6372</v>
      </c>
      <c r="R1917" t="s">
        <v>6373</v>
      </c>
      <c r="S1917" s="20">
        <v>0</v>
      </c>
      <c r="T1917" s="21" t="s">
        <v>38</v>
      </c>
    </row>
    <row r="1918" spans="1:20" x14ac:dyDescent="0.35">
      <c r="A1918" s="96" t="s">
        <v>6374</v>
      </c>
      <c r="B1918" s="96"/>
      <c r="C1918" s="96"/>
      <c r="D1918" s="13" t="s">
        <v>6375</v>
      </c>
      <c r="E1918" s="13">
        <v>6</v>
      </c>
      <c r="F1918" s="14">
        <v>0.7</v>
      </c>
      <c r="G1918" s="13" t="s">
        <v>46</v>
      </c>
      <c r="H1918" s="14">
        <v>38</v>
      </c>
      <c r="I1918" s="15" t="s">
        <v>32</v>
      </c>
      <c r="J1918" s="16">
        <v>29.700000000000003</v>
      </c>
      <c r="K1918" s="16">
        <v>4.95</v>
      </c>
      <c r="L1918" s="17" t="s">
        <v>73</v>
      </c>
      <c r="M1918" s="163" t="str">
        <f>IFERROR(GETPIVOTDATA("Tot. Bottles",'- Ordine Aggregato -'!$A$1,"sku anker",A1918),"")</f>
        <v/>
      </c>
      <c r="N1918" s="18" t="s">
        <v>34</v>
      </c>
      <c r="O1918" s="19" t="str">
        <f t="shared" si="29"/>
        <v>Order online</v>
      </c>
      <c r="P1918" s="97" t="s">
        <v>880</v>
      </c>
      <c r="Q1918" s="13" t="s">
        <v>6376</v>
      </c>
      <c r="R1918" t="s">
        <v>6377</v>
      </c>
      <c r="S1918" s="20">
        <v>0</v>
      </c>
      <c r="T1918" s="21" t="s">
        <v>38</v>
      </c>
    </row>
    <row r="1919" spans="1:20" x14ac:dyDescent="0.35">
      <c r="A1919" s="96" t="s">
        <v>6378</v>
      </c>
      <c r="B1919" s="96"/>
      <c r="C1919" s="96"/>
      <c r="D1919" s="13" t="s">
        <v>6375</v>
      </c>
      <c r="E1919" s="13">
        <v>6</v>
      </c>
      <c r="F1919" s="14">
        <v>1</v>
      </c>
      <c r="G1919" s="13" t="s">
        <v>14874</v>
      </c>
      <c r="H1919" s="14">
        <v>38</v>
      </c>
      <c r="I1919" s="15" t="s">
        <v>32</v>
      </c>
      <c r="J1919" s="16">
        <v>35.700000000000003</v>
      </c>
      <c r="K1919" s="16">
        <v>5.95</v>
      </c>
      <c r="L1919" s="17" t="s">
        <v>73</v>
      </c>
      <c r="M1919" s="163" t="str">
        <f>IFERROR(GETPIVOTDATA("Tot. Bottles",'- Ordine Aggregato -'!$A$1,"sku anker",A1919),"")</f>
        <v/>
      </c>
      <c r="N1919" s="18" t="s">
        <v>67</v>
      </c>
      <c r="O1919" s="19" t="str">
        <f t="shared" si="29"/>
        <v>Order online</v>
      </c>
      <c r="P1919" s="97" t="s">
        <v>880</v>
      </c>
      <c r="Q1919" s="13" t="s">
        <v>6379</v>
      </c>
      <c r="R1919" t="s">
        <v>6380</v>
      </c>
      <c r="S1919" s="20">
        <v>5.95</v>
      </c>
      <c r="T1919" s="21" t="s">
        <v>38</v>
      </c>
    </row>
    <row r="1920" spans="1:20" x14ac:dyDescent="0.35">
      <c r="A1920" s="13" t="s">
        <v>6381</v>
      </c>
      <c r="B1920" s="13"/>
      <c r="C1920" s="13"/>
      <c r="D1920" s="13" t="s">
        <v>6382</v>
      </c>
      <c r="E1920" s="13">
        <v>6</v>
      </c>
      <c r="F1920" s="14">
        <v>0.7</v>
      </c>
      <c r="G1920" s="13" t="s">
        <v>14874</v>
      </c>
      <c r="H1920" s="14">
        <v>38</v>
      </c>
      <c r="I1920" s="15" t="s">
        <v>32</v>
      </c>
      <c r="J1920" s="16">
        <v>30.900000000000002</v>
      </c>
      <c r="K1920" s="16">
        <v>5.15</v>
      </c>
      <c r="L1920" s="17" t="s">
        <v>6383</v>
      </c>
      <c r="M1920" s="163" t="str">
        <f>IFERROR(GETPIVOTDATA("Tot. Bottles",'- Ordine Aggregato -'!$A$1,"sku anker",A1920),"")</f>
        <v/>
      </c>
      <c r="N1920" s="18" t="s">
        <v>42</v>
      </c>
      <c r="O1920" s="19" t="str">
        <f t="shared" si="29"/>
        <v>Order online</v>
      </c>
      <c r="P1920" s="97" t="s">
        <v>880</v>
      </c>
      <c r="Q1920" s="13" t="s">
        <v>6376</v>
      </c>
      <c r="R1920" t="s">
        <v>6384</v>
      </c>
      <c r="S1920" s="20">
        <v>0</v>
      </c>
      <c r="T1920" s="21" t="s">
        <v>38</v>
      </c>
    </row>
    <row r="1921" spans="1:20" x14ac:dyDescent="0.35">
      <c r="A1921" s="96" t="s">
        <v>6385</v>
      </c>
      <c r="B1921" s="96"/>
      <c r="C1921" s="96"/>
      <c r="D1921" s="13" t="s">
        <v>6386</v>
      </c>
      <c r="E1921" s="13">
        <v>6</v>
      </c>
      <c r="F1921" s="14">
        <v>0.7</v>
      </c>
      <c r="G1921" s="13" t="s">
        <v>31</v>
      </c>
      <c r="H1921" s="14">
        <v>40</v>
      </c>
      <c r="I1921" s="15" t="s">
        <v>32</v>
      </c>
      <c r="J1921" s="16">
        <v>151.80000000000001</v>
      </c>
      <c r="K1921" s="16">
        <v>25.3</v>
      </c>
      <c r="L1921" s="17" t="s">
        <v>4671</v>
      </c>
      <c r="M1921" s="163" t="str">
        <f>IFERROR(GETPIVOTDATA("Tot. Bottles",'- Ordine Aggregato -'!$A$1,"sku anker",A1921),"")</f>
        <v/>
      </c>
      <c r="N1921" s="18" t="s">
        <v>42</v>
      </c>
      <c r="O1921" s="19" t="str">
        <f t="shared" si="29"/>
        <v>Order online</v>
      </c>
      <c r="P1921" s="97" t="s">
        <v>1232</v>
      </c>
      <c r="Q1921" s="13" t="s">
        <v>6387</v>
      </c>
      <c r="R1921" t="s">
        <v>6388</v>
      </c>
      <c r="S1921" s="20">
        <v>0</v>
      </c>
      <c r="T1921" s="21" t="s">
        <v>38</v>
      </c>
    </row>
    <row r="1922" spans="1:20" x14ac:dyDescent="0.35">
      <c r="A1922" s="13" t="s">
        <v>6389</v>
      </c>
      <c r="B1922" s="13"/>
      <c r="C1922" s="13"/>
      <c r="D1922" s="13" t="s">
        <v>6390</v>
      </c>
      <c r="E1922" s="13">
        <v>3</v>
      </c>
      <c r="F1922" s="14">
        <v>0.7</v>
      </c>
      <c r="G1922" s="13" t="s">
        <v>14873</v>
      </c>
      <c r="H1922" s="14">
        <v>46</v>
      </c>
      <c r="I1922" s="15" t="s">
        <v>32</v>
      </c>
      <c r="J1922" s="16">
        <v>104.25</v>
      </c>
      <c r="K1922" s="16">
        <v>34.75</v>
      </c>
      <c r="L1922" s="17" t="s">
        <v>4671</v>
      </c>
      <c r="M1922" s="163" t="str">
        <f>IFERROR(GETPIVOTDATA("Tot. Bottles",'- Ordine Aggregato -'!$A$1,"sku anker",A1922),"")</f>
        <v/>
      </c>
      <c r="N1922" s="18" t="s">
        <v>42</v>
      </c>
      <c r="O1922" s="19" t="str">
        <f t="shared" si="29"/>
        <v>Order online</v>
      </c>
      <c r="P1922" s="97" t="s">
        <v>1232</v>
      </c>
      <c r="Q1922" s="13" t="s">
        <v>6391</v>
      </c>
      <c r="R1922" t="s">
        <v>6392</v>
      </c>
      <c r="S1922" s="20">
        <v>0</v>
      </c>
      <c r="T1922" s="21" t="s">
        <v>38</v>
      </c>
    </row>
    <row r="1923" spans="1:20" x14ac:dyDescent="0.35">
      <c r="A1923" s="96" t="s">
        <v>6393</v>
      </c>
      <c r="D1923" s="13" t="s">
        <v>6394</v>
      </c>
      <c r="E1923" s="13">
        <v>3</v>
      </c>
      <c r="F1923" s="14">
        <v>0.7</v>
      </c>
      <c r="G1923" s="13" t="s">
        <v>46</v>
      </c>
      <c r="H1923" s="14">
        <v>46</v>
      </c>
      <c r="I1923" s="15" t="s">
        <v>32</v>
      </c>
      <c r="J1923" s="16">
        <v>94.5</v>
      </c>
      <c r="K1923" s="16">
        <v>31.5</v>
      </c>
      <c r="L1923" s="17" t="s">
        <v>4671</v>
      </c>
      <c r="M1923" s="163" t="str">
        <f>IFERROR(GETPIVOTDATA("Tot. Bottles",'- Ordine Aggregato -'!$A$1,"sku anker",A1923),"")</f>
        <v/>
      </c>
      <c r="N1923" s="18" t="s">
        <v>67</v>
      </c>
      <c r="O1923" s="19" t="str">
        <f t="shared" si="29"/>
        <v>Order online</v>
      </c>
      <c r="P1923" s="97" t="s">
        <v>1232</v>
      </c>
      <c r="Q1923" s="13" t="s">
        <v>6395</v>
      </c>
      <c r="R1923" t="s">
        <v>6396</v>
      </c>
      <c r="S1923" s="20">
        <v>31.5</v>
      </c>
      <c r="T1923" s="21" t="s">
        <v>38</v>
      </c>
    </row>
    <row r="1924" spans="1:20" x14ac:dyDescent="0.35">
      <c r="A1924" s="96" t="s">
        <v>6397</v>
      </c>
      <c r="B1924" s="96"/>
      <c r="C1924" s="96"/>
      <c r="D1924" s="13" t="s">
        <v>6398</v>
      </c>
      <c r="E1924" s="13">
        <v>8</v>
      </c>
      <c r="F1924" s="14">
        <v>0.5</v>
      </c>
      <c r="G1924" s="13" t="s">
        <v>46</v>
      </c>
      <c r="H1924" s="14">
        <v>70</v>
      </c>
      <c r="I1924" s="15" t="s">
        <v>32</v>
      </c>
      <c r="J1924" s="16">
        <v>20.399999999999999</v>
      </c>
      <c r="K1924" s="16">
        <v>2.5499999999999998</v>
      </c>
      <c r="L1924" s="17" t="s">
        <v>219</v>
      </c>
      <c r="M1924" s="163" t="str">
        <f>IFERROR(GETPIVOTDATA("Tot. Bottles",'- Ordine Aggregato -'!$A$1,"sku anker",A1924),"")</f>
        <v/>
      </c>
      <c r="N1924" s="18" t="s">
        <v>42</v>
      </c>
      <c r="O1924" s="19" t="str">
        <f t="shared" si="29"/>
        <v>Order online</v>
      </c>
      <c r="P1924" s="97" t="s">
        <v>4925</v>
      </c>
      <c r="Q1924" s="13" t="s">
        <v>6399</v>
      </c>
      <c r="R1924" t="s">
        <v>6400</v>
      </c>
      <c r="S1924" s="20">
        <v>0</v>
      </c>
      <c r="T1924" s="21" t="s">
        <v>38</v>
      </c>
    </row>
    <row r="1925" spans="1:20" x14ac:dyDescent="0.35">
      <c r="A1925" s="96" t="s">
        <v>6401</v>
      </c>
      <c r="B1925" s="96"/>
      <c r="C1925" s="96"/>
      <c r="D1925" s="13" t="s">
        <v>6398</v>
      </c>
      <c r="E1925" s="13">
        <v>6</v>
      </c>
      <c r="F1925" s="14">
        <v>0.7</v>
      </c>
      <c r="G1925" s="13" t="s">
        <v>31</v>
      </c>
      <c r="H1925" s="14">
        <v>70</v>
      </c>
      <c r="I1925" s="15" t="s">
        <v>32</v>
      </c>
      <c r="J1925" s="16">
        <v>21</v>
      </c>
      <c r="K1925" s="16">
        <v>3.5</v>
      </c>
      <c r="L1925" s="17" t="s">
        <v>219</v>
      </c>
      <c r="M1925" s="163" t="str">
        <f>IFERROR(GETPIVOTDATA("Tot. Bottles",'- Ordine Aggregato -'!$A$1,"sku anker",A1925),"")</f>
        <v/>
      </c>
      <c r="N1925" s="18" t="s">
        <v>67</v>
      </c>
      <c r="O1925" s="19" t="str">
        <f t="shared" si="29"/>
        <v>Order online</v>
      </c>
      <c r="P1925" s="97" t="s">
        <v>4925</v>
      </c>
      <c r="Q1925" s="13" t="s">
        <v>6402</v>
      </c>
      <c r="R1925" t="s">
        <v>6403</v>
      </c>
      <c r="S1925" s="20">
        <v>3.5</v>
      </c>
      <c r="T1925" s="21" t="s">
        <v>38</v>
      </c>
    </row>
    <row r="1926" spans="1:20" x14ac:dyDescent="0.35">
      <c r="A1926" s="96" t="s">
        <v>6404</v>
      </c>
      <c r="D1926" s="13" t="s">
        <v>6405</v>
      </c>
      <c r="E1926" s="13">
        <v>6</v>
      </c>
      <c r="F1926" s="14">
        <v>0.7</v>
      </c>
      <c r="G1926" s="13" t="s">
        <v>46</v>
      </c>
      <c r="H1926" s="14">
        <v>70</v>
      </c>
      <c r="I1926" s="15" t="s">
        <v>32</v>
      </c>
      <c r="J1926" s="16">
        <v>20.399999999999999</v>
      </c>
      <c r="K1926" s="16">
        <v>3.4</v>
      </c>
      <c r="L1926" s="17" t="s">
        <v>219</v>
      </c>
      <c r="M1926" s="163" t="str">
        <f>IFERROR(GETPIVOTDATA("Tot. Bottles",'- Ordine Aggregato -'!$A$1,"sku anker",A1926),"")</f>
        <v/>
      </c>
      <c r="N1926" s="18" t="s">
        <v>42</v>
      </c>
      <c r="O1926" s="19" t="str">
        <f t="shared" si="29"/>
        <v>Order online</v>
      </c>
      <c r="P1926" s="97" t="s">
        <v>4925</v>
      </c>
      <c r="Q1926" s="13" t="s">
        <v>6406</v>
      </c>
      <c r="R1926" t="s">
        <v>6407</v>
      </c>
      <c r="S1926" s="20">
        <v>0</v>
      </c>
      <c r="T1926" s="21" t="s">
        <v>38</v>
      </c>
    </row>
    <row r="1927" spans="1:20" x14ac:dyDescent="0.35">
      <c r="A1927" s="96" t="s">
        <v>14702</v>
      </c>
      <c r="D1927" s="13" t="s">
        <v>14703</v>
      </c>
      <c r="E1927" s="13">
        <v>6</v>
      </c>
      <c r="F1927" s="14">
        <v>0.7</v>
      </c>
      <c r="G1927" s="13" t="s">
        <v>46</v>
      </c>
      <c r="H1927" s="14">
        <v>37.5</v>
      </c>
      <c r="I1927" s="15" t="s">
        <v>32</v>
      </c>
      <c r="J1927" s="16">
        <v>41.7</v>
      </c>
      <c r="K1927" s="16">
        <v>6.95</v>
      </c>
      <c r="L1927" s="17" t="s">
        <v>368</v>
      </c>
      <c r="M1927" s="163" t="str">
        <f>IFERROR(GETPIVOTDATA("Tot. Bottles",'- Ordine Aggregato -'!$A$1,"sku anker",A1927),"")</f>
        <v/>
      </c>
      <c r="N1927" s="18" t="s">
        <v>42</v>
      </c>
      <c r="O1927" s="19" t="str">
        <f t="shared" si="29"/>
        <v>Order online</v>
      </c>
      <c r="P1927" s="97" t="s">
        <v>146</v>
      </c>
      <c r="Q1927" s="13" t="s">
        <v>15398</v>
      </c>
      <c r="R1927" t="s">
        <v>15399</v>
      </c>
      <c r="S1927" s="20">
        <v>0</v>
      </c>
      <c r="T1927" s="21" t="s">
        <v>38</v>
      </c>
    </row>
    <row r="1928" spans="1:20" x14ac:dyDescent="0.35">
      <c r="A1928" s="96" t="s">
        <v>6408</v>
      </c>
      <c r="B1928" s="96"/>
      <c r="C1928" s="96"/>
      <c r="D1928" s="13" t="s">
        <v>6409</v>
      </c>
      <c r="E1928" s="13">
        <v>6</v>
      </c>
      <c r="F1928" s="14">
        <v>0.7</v>
      </c>
      <c r="G1928" s="13" t="s">
        <v>31</v>
      </c>
      <c r="H1928" s="14">
        <v>40</v>
      </c>
      <c r="I1928" s="15" t="s">
        <v>32</v>
      </c>
      <c r="J1928" s="16">
        <v>105.89999999999999</v>
      </c>
      <c r="K1928" s="16">
        <v>17.649999999999999</v>
      </c>
      <c r="L1928" s="17" t="s">
        <v>145</v>
      </c>
      <c r="M1928" s="163" t="str">
        <f>IFERROR(GETPIVOTDATA("Tot. Bottles",'- Ordine Aggregato -'!$A$1,"sku anker",A1928),"")</f>
        <v/>
      </c>
      <c r="N1928" s="18" t="s">
        <v>42</v>
      </c>
      <c r="O1928" s="19" t="str">
        <f t="shared" si="29"/>
        <v>Order online</v>
      </c>
      <c r="P1928" s="97" t="s">
        <v>146</v>
      </c>
      <c r="Q1928" s="13" t="s">
        <v>6410</v>
      </c>
      <c r="R1928" t="s">
        <v>6411</v>
      </c>
      <c r="S1928" s="20">
        <v>0</v>
      </c>
      <c r="T1928" s="21" t="s">
        <v>38</v>
      </c>
    </row>
    <row r="1929" spans="1:20" x14ac:dyDescent="0.35">
      <c r="A1929" s="13" t="s">
        <v>6412</v>
      </c>
      <c r="B1929" s="13"/>
      <c r="C1929" s="13"/>
      <c r="D1929" s="13" t="s">
        <v>6413</v>
      </c>
      <c r="E1929" s="13">
        <v>96</v>
      </c>
      <c r="F1929" s="14">
        <v>0.05</v>
      </c>
      <c r="G1929" s="13" t="s">
        <v>46</v>
      </c>
      <c r="H1929" s="14">
        <v>40</v>
      </c>
      <c r="I1929" s="15" t="s">
        <v>32</v>
      </c>
      <c r="J1929" s="16">
        <v>230.39999999999998</v>
      </c>
      <c r="K1929" s="16">
        <v>2.4</v>
      </c>
      <c r="L1929" s="17" t="s">
        <v>73</v>
      </c>
      <c r="M1929" s="163" t="str">
        <f>IFERROR(GETPIVOTDATA("Tot. Bottles",'- Ordine Aggregato -'!$A$1,"sku anker",A1929),"")</f>
        <v/>
      </c>
      <c r="N1929" s="18" t="s">
        <v>34</v>
      </c>
      <c r="O1929" s="19" t="str">
        <f t="shared" si="29"/>
        <v>Order online</v>
      </c>
      <c r="P1929" s="97" t="s">
        <v>225</v>
      </c>
      <c r="Q1929" s="13" t="s">
        <v>6414</v>
      </c>
      <c r="R1929" t="s">
        <v>6415</v>
      </c>
      <c r="S1929" s="20">
        <v>0</v>
      </c>
      <c r="T1929" s="21" t="s">
        <v>38</v>
      </c>
    </row>
    <row r="1930" spans="1:20" x14ac:dyDescent="0.35">
      <c r="A1930" s="13" t="s">
        <v>6416</v>
      </c>
      <c r="B1930" s="13"/>
      <c r="C1930" s="13"/>
      <c r="D1930" s="13" t="s">
        <v>6413</v>
      </c>
      <c r="E1930" s="13">
        <v>12</v>
      </c>
      <c r="F1930" s="14">
        <v>0.35</v>
      </c>
      <c r="G1930" s="13" t="s">
        <v>14874</v>
      </c>
      <c r="H1930" s="14">
        <v>40</v>
      </c>
      <c r="I1930" s="15" t="s">
        <v>32</v>
      </c>
      <c r="J1930" s="16">
        <v>167.39999999999998</v>
      </c>
      <c r="K1930" s="16">
        <v>13.95</v>
      </c>
      <c r="L1930" s="17" t="s">
        <v>73</v>
      </c>
      <c r="M1930" s="163" t="str">
        <f>IFERROR(GETPIVOTDATA("Tot. Bottles",'- Ordine Aggregato -'!$A$1,"sku anker",A1930),"")</f>
        <v/>
      </c>
      <c r="N1930" s="18" t="s">
        <v>67</v>
      </c>
      <c r="O1930" s="19" t="str">
        <f t="shared" si="29"/>
        <v>Order online</v>
      </c>
      <c r="P1930" s="97" t="s">
        <v>225</v>
      </c>
      <c r="Q1930" s="13" t="s">
        <v>6417</v>
      </c>
      <c r="R1930" t="s">
        <v>6418</v>
      </c>
      <c r="S1930" s="20">
        <v>13.95</v>
      </c>
      <c r="T1930" s="21" t="s">
        <v>38</v>
      </c>
    </row>
    <row r="1931" spans="1:20" x14ac:dyDescent="0.35">
      <c r="A1931" s="13" t="s">
        <v>6419</v>
      </c>
      <c r="B1931" s="13"/>
      <c r="C1931" s="13"/>
      <c r="D1931" s="13" t="s">
        <v>6413</v>
      </c>
      <c r="E1931" s="13">
        <v>6</v>
      </c>
      <c r="F1931" s="14">
        <v>0.7</v>
      </c>
      <c r="G1931" s="13" t="s">
        <v>46</v>
      </c>
      <c r="H1931" s="14">
        <v>40</v>
      </c>
      <c r="I1931" s="15" t="s">
        <v>32</v>
      </c>
      <c r="J1931" s="16">
        <v>123.89999999999999</v>
      </c>
      <c r="K1931" s="16">
        <v>20.65</v>
      </c>
      <c r="L1931" s="17" t="s">
        <v>73</v>
      </c>
      <c r="M1931" s="163" t="str">
        <f>IFERROR(GETPIVOTDATA("Tot. Bottles",'- Ordine Aggregato -'!$A$1,"sku anker",A1931),"")</f>
        <v/>
      </c>
      <c r="N1931" s="18" t="s">
        <v>67</v>
      </c>
      <c r="O1931" s="19" t="str">
        <f t="shared" si="29"/>
        <v>Order online</v>
      </c>
      <c r="P1931" s="97" t="s">
        <v>225</v>
      </c>
      <c r="Q1931" s="13" t="s">
        <v>6420</v>
      </c>
      <c r="R1931" t="s">
        <v>6421</v>
      </c>
      <c r="S1931" s="20">
        <v>20.65</v>
      </c>
      <c r="T1931" s="21" t="s">
        <v>38</v>
      </c>
    </row>
    <row r="1932" spans="1:20" x14ac:dyDescent="0.35">
      <c r="A1932" s="96" t="s">
        <v>6422</v>
      </c>
      <c r="B1932" s="96"/>
      <c r="C1932" s="96"/>
      <c r="D1932" s="13" t="s">
        <v>6413</v>
      </c>
      <c r="E1932" s="13">
        <v>6</v>
      </c>
      <c r="F1932" s="14">
        <v>1</v>
      </c>
      <c r="G1932" s="13" t="s">
        <v>46</v>
      </c>
      <c r="H1932" s="14">
        <v>40</v>
      </c>
      <c r="I1932" s="15" t="s">
        <v>32</v>
      </c>
      <c r="J1932" s="16">
        <v>148.5</v>
      </c>
      <c r="K1932" s="16">
        <v>24.75</v>
      </c>
      <c r="L1932" s="17" t="s">
        <v>73</v>
      </c>
      <c r="M1932" s="163" t="str">
        <f>IFERROR(GETPIVOTDATA("Tot. Bottles",'- Ordine Aggregato -'!$A$1,"sku anker",A1932),"")</f>
        <v/>
      </c>
      <c r="N1932" s="18" t="s">
        <v>34</v>
      </c>
      <c r="O1932" s="19" t="str">
        <f t="shared" si="29"/>
        <v>Order online</v>
      </c>
      <c r="P1932" s="97" t="s">
        <v>225</v>
      </c>
      <c r="Q1932" s="13" t="s">
        <v>6423</v>
      </c>
      <c r="R1932" t="s">
        <v>6424</v>
      </c>
      <c r="S1932" s="20">
        <v>0</v>
      </c>
      <c r="T1932" s="21" t="s">
        <v>38</v>
      </c>
    </row>
    <row r="1933" spans="1:20" x14ac:dyDescent="0.35">
      <c r="A1933" s="13" t="s">
        <v>6425</v>
      </c>
      <c r="B1933" s="13"/>
      <c r="C1933" s="13"/>
      <c r="D1933" s="13" t="s">
        <v>6413</v>
      </c>
      <c r="E1933" s="13">
        <v>6</v>
      </c>
      <c r="F1933" s="14">
        <v>1.5</v>
      </c>
      <c r="G1933" s="13" t="s">
        <v>46</v>
      </c>
      <c r="H1933" s="14">
        <v>40</v>
      </c>
      <c r="I1933" s="15" t="s">
        <v>32</v>
      </c>
      <c r="J1933" s="16">
        <v>294</v>
      </c>
      <c r="K1933" s="16">
        <v>49</v>
      </c>
      <c r="L1933" s="17" t="s">
        <v>73</v>
      </c>
      <c r="M1933" s="163" t="str">
        <f>IFERROR(GETPIVOTDATA("Tot. Bottles",'- Ordine Aggregato -'!$A$1,"sku anker",A1933),"")</f>
        <v/>
      </c>
      <c r="N1933" s="18" t="s">
        <v>42</v>
      </c>
      <c r="O1933" s="19" t="str">
        <f t="shared" ref="O1933:O1996" si="30">HYPERLINK("https://www.ankeramsterdamspirits.nl/en/products/"&amp;A1933,"Order online")</f>
        <v>Order online</v>
      </c>
      <c r="P1933" s="97" t="s">
        <v>225</v>
      </c>
      <c r="Q1933" s="13" t="s">
        <v>6426</v>
      </c>
      <c r="R1933" t="s">
        <v>6427</v>
      </c>
      <c r="S1933" s="20">
        <v>0</v>
      </c>
      <c r="T1933" s="21" t="s">
        <v>38</v>
      </c>
    </row>
    <row r="1934" spans="1:20" x14ac:dyDescent="0.35">
      <c r="A1934" s="96" t="s">
        <v>6428</v>
      </c>
      <c r="D1934" s="13" t="s">
        <v>6413</v>
      </c>
      <c r="E1934" s="13">
        <v>2</v>
      </c>
      <c r="F1934" s="14">
        <v>3</v>
      </c>
      <c r="G1934" s="13" t="s">
        <v>14874</v>
      </c>
      <c r="H1934" s="14">
        <v>40</v>
      </c>
      <c r="I1934" s="15" t="s">
        <v>32</v>
      </c>
      <c r="J1934" s="16">
        <v>236</v>
      </c>
      <c r="K1934" s="16">
        <v>118</v>
      </c>
      <c r="L1934" s="17" t="s">
        <v>73</v>
      </c>
      <c r="M1934" s="163" t="str">
        <f>IFERROR(GETPIVOTDATA("Tot. Bottles",'- Ordine Aggregato -'!$A$1,"sku anker",A1934),"")</f>
        <v/>
      </c>
      <c r="N1934" s="18" t="s">
        <v>67</v>
      </c>
      <c r="O1934" s="19" t="str">
        <f t="shared" si="30"/>
        <v>Order online</v>
      </c>
      <c r="P1934" s="97" t="s">
        <v>225</v>
      </c>
      <c r="Q1934" s="13" t="s">
        <v>6429</v>
      </c>
      <c r="R1934" t="s">
        <v>6430</v>
      </c>
      <c r="S1934" s="20">
        <v>118</v>
      </c>
      <c r="T1934" s="21" t="s">
        <v>38</v>
      </c>
    </row>
    <row r="1935" spans="1:20" x14ac:dyDescent="0.35">
      <c r="A1935" s="13" t="s">
        <v>6431</v>
      </c>
      <c r="B1935" s="13"/>
      <c r="C1935" s="13"/>
      <c r="D1935" s="13" t="s">
        <v>6413</v>
      </c>
      <c r="E1935" s="13">
        <v>1</v>
      </c>
      <c r="F1935" s="14">
        <v>4.5</v>
      </c>
      <c r="G1935" s="13" t="s">
        <v>46</v>
      </c>
      <c r="H1935" s="14">
        <v>40</v>
      </c>
      <c r="I1935" s="15" t="s">
        <v>32</v>
      </c>
      <c r="J1935" s="16">
        <v>210</v>
      </c>
      <c r="K1935" s="16">
        <v>210</v>
      </c>
      <c r="L1935" s="17" t="s">
        <v>73</v>
      </c>
      <c r="M1935" s="163" t="str">
        <f>IFERROR(GETPIVOTDATA("Tot. Bottles",'- Ordine Aggregato -'!$A$1,"sku anker",A1935),"")</f>
        <v/>
      </c>
      <c r="N1935" s="18" t="s">
        <v>42</v>
      </c>
      <c r="O1935" s="19" t="str">
        <f t="shared" si="30"/>
        <v>Order online</v>
      </c>
      <c r="P1935" s="97" t="s">
        <v>225</v>
      </c>
      <c r="Q1935" s="13" t="s">
        <v>6432</v>
      </c>
      <c r="R1935" t="s">
        <v>6433</v>
      </c>
      <c r="S1935" s="20">
        <v>0</v>
      </c>
      <c r="T1935" s="21" t="s">
        <v>38</v>
      </c>
    </row>
    <row r="1936" spans="1:20" x14ac:dyDescent="0.35">
      <c r="A1936" s="13" t="s">
        <v>6434</v>
      </c>
      <c r="B1936" s="13"/>
      <c r="C1936" s="13"/>
      <c r="D1936" s="13" t="s">
        <v>6413</v>
      </c>
      <c r="E1936" s="13">
        <v>1</v>
      </c>
      <c r="F1936" s="14">
        <v>6</v>
      </c>
      <c r="G1936" s="13" t="s">
        <v>46</v>
      </c>
      <c r="H1936" s="14">
        <v>40</v>
      </c>
      <c r="I1936" s="15" t="s">
        <v>32</v>
      </c>
      <c r="J1936" s="16">
        <v>295</v>
      </c>
      <c r="K1936" s="16">
        <v>295</v>
      </c>
      <c r="L1936" s="17" t="s">
        <v>73</v>
      </c>
      <c r="M1936" s="163" t="str">
        <f>IFERROR(GETPIVOTDATA("Tot. Bottles",'- Ordine Aggregato -'!$A$1,"sku anker",A1936),"")</f>
        <v/>
      </c>
      <c r="N1936" s="18" t="s">
        <v>34</v>
      </c>
      <c r="O1936" s="19" t="str">
        <f t="shared" si="30"/>
        <v>Order online</v>
      </c>
      <c r="P1936" s="97" t="s">
        <v>225</v>
      </c>
      <c r="Q1936" s="13" t="s">
        <v>6435</v>
      </c>
      <c r="R1936" t="s">
        <v>6436</v>
      </c>
      <c r="S1936" s="20">
        <v>0</v>
      </c>
      <c r="T1936" s="21" t="s">
        <v>38</v>
      </c>
    </row>
    <row r="1937" spans="1:20" x14ac:dyDescent="0.35">
      <c r="A1937" s="96" t="s">
        <v>6437</v>
      </c>
      <c r="B1937" s="96"/>
      <c r="C1937" s="96"/>
      <c r="D1937" s="13" t="s">
        <v>6438</v>
      </c>
      <c r="E1937" s="13">
        <v>6</v>
      </c>
      <c r="F1937" s="14">
        <v>0.7</v>
      </c>
      <c r="G1937" s="13" t="s">
        <v>46</v>
      </c>
      <c r="H1937" s="14">
        <v>40</v>
      </c>
      <c r="I1937" s="15" t="s">
        <v>32</v>
      </c>
      <c r="J1937" s="16">
        <v>123</v>
      </c>
      <c r="K1937" s="16">
        <v>20.5</v>
      </c>
      <c r="L1937" s="17" t="s">
        <v>66</v>
      </c>
      <c r="M1937" s="163" t="str">
        <f>IFERROR(GETPIVOTDATA("Tot. Bottles",'- Ordine Aggregato -'!$A$1,"sku anker",A1937),"")</f>
        <v/>
      </c>
      <c r="N1937" s="18" t="s">
        <v>67</v>
      </c>
      <c r="O1937" s="19" t="str">
        <f t="shared" si="30"/>
        <v>Order online</v>
      </c>
      <c r="P1937" s="97" t="s">
        <v>225</v>
      </c>
      <c r="Q1937" s="13" t="s">
        <v>6439</v>
      </c>
      <c r="R1937" t="s">
        <v>6440</v>
      </c>
      <c r="S1937" s="20">
        <v>20.5</v>
      </c>
      <c r="T1937" s="21" t="s">
        <v>38</v>
      </c>
    </row>
    <row r="1938" spans="1:20" x14ac:dyDescent="0.35">
      <c r="A1938" s="96" t="s">
        <v>6441</v>
      </c>
      <c r="B1938" s="96"/>
      <c r="C1938" s="96"/>
      <c r="D1938" s="13" t="s">
        <v>6442</v>
      </c>
      <c r="E1938" s="13">
        <v>6</v>
      </c>
      <c r="F1938" s="14">
        <v>1</v>
      </c>
      <c r="G1938" s="13" t="s">
        <v>46</v>
      </c>
      <c r="H1938" s="14">
        <v>30</v>
      </c>
      <c r="I1938" s="15" t="s">
        <v>32</v>
      </c>
      <c r="J1938" s="16">
        <v>171</v>
      </c>
      <c r="K1938" s="16">
        <v>28.5</v>
      </c>
      <c r="L1938" s="17" t="s">
        <v>66</v>
      </c>
      <c r="M1938" s="163" t="str">
        <f>IFERROR(GETPIVOTDATA("Tot. Bottles",'- Ordine Aggregato -'!$A$1,"sku anker",A1938),"")</f>
        <v/>
      </c>
      <c r="N1938" s="18" t="s">
        <v>42</v>
      </c>
      <c r="O1938" s="19" t="str">
        <f t="shared" si="30"/>
        <v>Order online</v>
      </c>
      <c r="P1938" s="97" t="s">
        <v>225</v>
      </c>
      <c r="Q1938" s="13" t="s">
        <v>6443</v>
      </c>
      <c r="R1938" t="s">
        <v>6444</v>
      </c>
      <c r="S1938" s="20">
        <v>0</v>
      </c>
      <c r="T1938" s="21" t="s">
        <v>38</v>
      </c>
    </row>
    <row r="1939" spans="1:20" x14ac:dyDescent="0.35">
      <c r="A1939" s="96" t="s">
        <v>6445</v>
      </c>
      <c r="D1939" s="13" t="s">
        <v>6446</v>
      </c>
      <c r="E1939" s="13">
        <v>6</v>
      </c>
      <c r="F1939" s="14">
        <v>1</v>
      </c>
      <c r="G1939" s="13" t="s">
        <v>46</v>
      </c>
      <c r="H1939" s="14">
        <v>30</v>
      </c>
      <c r="I1939" s="15" t="s">
        <v>32</v>
      </c>
      <c r="J1939" s="16">
        <v>171</v>
      </c>
      <c r="K1939" s="16">
        <v>28.5</v>
      </c>
      <c r="L1939" s="17" t="s">
        <v>66</v>
      </c>
      <c r="M1939" s="163" t="str">
        <f>IFERROR(GETPIVOTDATA("Tot. Bottles",'- Ordine Aggregato -'!$A$1,"sku anker",A1939),"")</f>
        <v/>
      </c>
      <c r="N1939" s="18" t="s">
        <v>42</v>
      </c>
      <c r="O1939" s="19" t="str">
        <f t="shared" si="30"/>
        <v>Order online</v>
      </c>
      <c r="P1939" s="97" t="s">
        <v>225</v>
      </c>
      <c r="Q1939" s="13" t="s">
        <v>6447</v>
      </c>
      <c r="R1939" t="s">
        <v>6448</v>
      </c>
      <c r="S1939" s="20">
        <v>0</v>
      </c>
      <c r="T1939" s="21" t="s">
        <v>38</v>
      </c>
    </row>
    <row r="1940" spans="1:20" x14ac:dyDescent="0.35">
      <c r="A1940" s="13" t="s">
        <v>6449</v>
      </c>
      <c r="B1940" s="13"/>
      <c r="C1940" s="13"/>
      <c r="D1940" s="13" t="s">
        <v>6450</v>
      </c>
      <c r="E1940" s="13">
        <v>6</v>
      </c>
      <c r="F1940" s="14">
        <v>1</v>
      </c>
      <c r="G1940" s="13" t="s">
        <v>46</v>
      </c>
      <c r="H1940" s="14">
        <v>30</v>
      </c>
      <c r="I1940" s="15" t="s">
        <v>32</v>
      </c>
      <c r="J1940" s="16">
        <v>171</v>
      </c>
      <c r="K1940" s="16">
        <v>28.5</v>
      </c>
      <c r="L1940" s="17" t="s">
        <v>66</v>
      </c>
      <c r="M1940" s="163" t="str">
        <f>IFERROR(GETPIVOTDATA("Tot. Bottles",'- Ordine Aggregato -'!$A$1,"sku anker",A1940),"")</f>
        <v/>
      </c>
      <c r="N1940" s="18" t="s">
        <v>42</v>
      </c>
      <c r="O1940" s="19" t="str">
        <f t="shared" si="30"/>
        <v>Order online</v>
      </c>
      <c r="P1940" s="97" t="s">
        <v>225</v>
      </c>
      <c r="Q1940" s="13" t="s">
        <v>6451</v>
      </c>
      <c r="R1940" t="s">
        <v>6452</v>
      </c>
      <c r="S1940" s="20">
        <v>0</v>
      </c>
      <c r="T1940" s="21" t="s">
        <v>38</v>
      </c>
    </row>
    <row r="1941" spans="1:20" x14ac:dyDescent="0.35">
      <c r="A1941" s="96" t="s">
        <v>6453</v>
      </c>
      <c r="B1941" s="96"/>
      <c r="C1941" s="96"/>
      <c r="D1941" s="13" t="s">
        <v>6454</v>
      </c>
      <c r="E1941" s="13">
        <v>6</v>
      </c>
      <c r="F1941" s="14">
        <v>0.7</v>
      </c>
      <c r="G1941" s="13" t="s">
        <v>46</v>
      </c>
      <c r="H1941" s="14">
        <v>40</v>
      </c>
      <c r="I1941" s="15" t="s">
        <v>32</v>
      </c>
      <c r="J1941" s="16">
        <v>127.5</v>
      </c>
      <c r="K1941" s="16">
        <v>21.25</v>
      </c>
      <c r="L1941" s="17" t="s">
        <v>66</v>
      </c>
      <c r="M1941" s="163" t="str">
        <f>IFERROR(GETPIVOTDATA("Tot. Bottles",'- Ordine Aggregato -'!$A$1,"sku anker",A1941),"")</f>
        <v/>
      </c>
      <c r="N1941" s="18" t="s">
        <v>67</v>
      </c>
      <c r="O1941" s="19" t="str">
        <f t="shared" si="30"/>
        <v>Order online</v>
      </c>
      <c r="P1941" s="97" t="s">
        <v>225</v>
      </c>
      <c r="Q1941" s="13" t="s">
        <v>6455</v>
      </c>
      <c r="R1941" t="s">
        <v>6456</v>
      </c>
      <c r="S1941" s="20">
        <v>21.25</v>
      </c>
      <c r="T1941" s="21" t="s">
        <v>38</v>
      </c>
    </row>
    <row r="1942" spans="1:20" x14ac:dyDescent="0.35">
      <c r="A1942" s="96" t="s">
        <v>14492</v>
      </c>
      <c r="D1942" s="13" t="s">
        <v>14493</v>
      </c>
      <c r="E1942" s="13">
        <v>96</v>
      </c>
      <c r="F1942" s="14">
        <v>0.05</v>
      </c>
      <c r="G1942" s="13" t="s">
        <v>46</v>
      </c>
      <c r="H1942" s="14">
        <v>40</v>
      </c>
      <c r="I1942" s="15" t="s">
        <v>32</v>
      </c>
      <c r="J1942" s="16">
        <v>230.39999999999998</v>
      </c>
      <c r="K1942" s="16">
        <v>2.4</v>
      </c>
      <c r="L1942" s="17" t="s">
        <v>73</v>
      </c>
      <c r="M1942" s="163" t="str">
        <f>IFERROR(GETPIVOTDATA("Tot. Bottles",'- Ordine Aggregato -'!$A$1,"sku anker",A1942),"")</f>
        <v/>
      </c>
      <c r="N1942" s="18" t="s">
        <v>42</v>
      </c>
      <c r="O1942" s="19" t="str">
        <f t="shared" si="30"/>
        <v>Order online</v>
      </c>
      <c r="P1942" s="97" t="s">
        <v>225</v>
      </c>
      <c r="Q1942" s="13" t="s">
        <v>15400</v>
      </c>
      <c r="R1942" t="s">
        <v>42</v>
      </c>
      <c r="S1942" s="20">
        <v>0</v>
      </c>
      <c r="T1942" s="21" t="s">
        <v>38</v>
      </c>
    </row>
    <row r="1943" spans="1:20" x14ac:dyDescent="0.35">
      <c r="A1943" s="13" t="s">
        <v>6457</v>
      </c>
      <c r="B1943" s="13"/>
      <c r="C1943" s="13"/>
      <c r="D1943" s="13" t="s">
        <v>6458</v>
      </c>
      <c r="E1943" s="13">
        <v>6</v>
      </c>
      <c r="F1943" s="14">
        <v>0.7</v>
      </c>
      <c r="G1943" s="13" t="s">
        <v>14874</v>
      </c>
      <c r="H1943" s="14">
        <v>40</v>
      </c>
      <c r="I1943" s="15" t="s">
        <v>32</v>
      </c>
      <c r="J1943" s="16">
        <v>125.69999999999999</v>
      </c>
      <c r="K1943" s="16">
        <v>20.95</v>
      </c>
      <c r="L1943" s="17" t="s">
        <v>66</v>
      </c>
      <c r="M1943" s="163" t="str">
        <f>IFERROR(GETPIVOTDATA("Tot. Bottles",'- Ordine Aggregato -'!$A$1,"sku anker",A1943),"")</f>
        <v/>
      </c>
      <c r="N1943" s="18" t="s">
        <v>67</v>
      </c>
      <c r="O1943" s="19" t="str">
        <f t="shared" si="30"/>
        <v>Order online</v>
      </c>
      <c r="P1943" s="97" t="s">
        <v>225</v>
      </c>
      <c r="Q1943" s="13" t="s">
        <v>6459</v>
      </c>
      <c r="R1943" t="s">
        <v>6460</v>
      </c>
      <c r="S1943" s="20">
        <v>20.95</v>
      </c>
      <c r="T1943" s="21" t="s">
        <v>38</v>
      </c>
    </row>
    <row r="1944" spans="1:20" x14ac:dyDescent="0.35">
      <c r="A1944" s="96" t="s">
        <v>6461</v>
      </c>
      <c r="B1944" s="96"/>
      <c r="C1944" s="96"/>
      <c r="D1944" s="13" t="s">
        <v>6462</v>
      </c>
      <c r="E1944" s="13">
        <v>6</v>
      </c>
      <c r="F1944" s="14">
        <v>0.7</v>
      </c>
      <c r="G1944" s="13" t="s">
        <v>14873</v>
      </c>
      <c r="H1944" s="14">
        <v>38</v>
      </c>
      <c r="I1944" s="15" t="s">
        <v>32</v>
      </c>
      <c r="J1944" s="16">
        <v>89.699999999999989</v>
      </c>
      <c r="K1944" s="16">
        <v>14.95</v>
      </c>
      <c r="L1944" s="17" t="s">
        <v>3019</v>
      </c>
      <c r="M1944" s="163" t="str">
        <f>IFERROR(GETPIVOTDATA("Tot. Bottles",'- Ordine Aggregato -'!$A$1,"sku anker",A1944),"")</f>
        <v/>
      </c>
      <c r="N1944" s="18" t="s">
        <v>34</v>
      </c>
      <c r="O1944" s="19" t="str">
        <f t="shared" si="30"/>
        <v>Order online</v>
      </c>
      <c r="P1944" s="97" t="s">
        <v>43</v>
      </c>
      <c r="Q1944" s="13" t="s">
        <v>6463</v>
      </c>
      <c r="R1944" t="s">
        <v>6464</v>
      </c>
      <c r="S1944" s="20">
        <v>0</v>
      </c>
      <c r="T1944" s="21" t="s">
        <v>38</v>
      </c>
    </row>
    <row r="1945" spans="1:20" x14ac:dyDescent="0.35">
      <c r="A1945" s="96" t="s">
        <v>6465</v>
      </c>
      <c r="D1945" s="13" t="s">
        <v>6466</v>
      </c>
      <c r="E1945" s="13">
        <v>6</v>
      </c>
      <c r="F1945" s="14">
        <v>0.7</v>
      </c>
      <c r="G1945" s="13" t="s">
        <v>46</v>
      </c>
      <c r="H1945" s="14">
        <v>40</v>
      </c>
      <c r="I1945" s="15" t="s">
        <v>32</v>
      </c>
      <c r="J1945" s="16">
        <v>97.5</v>
      </c>
      <c r="K1945" s="16">
        <v>16.25</v>
      </c>
      <c r="L1945" s="17" t="s">
        <v>368</v>
      </c>
      <c r="M1945" s="163" t="str">
        <f>IFERROR(GETPIVOTDATA("Tot. Bottles",'- Ordine Aggregato -'!$A$1,"sku anker",A1945),"")</f>
        <v/>
      </c>
      <c r="N1945" s="18" t="s">
        <v>42</v>
      </c>
      <c r="O1945" s="19" t="str">
        <f t="shared" si="30"/>
        <v>Order online</v>
      </c>
      <c r="P1945" s="97" t="s">
        <v>225</v>
      </c>
      <c r="Q1945" s="13" t="s">
        <v>6467</v>
      </c>
      <c r="R1945" t="s">
        <v>6468</v>
      </c>
      <c r="S1945" s="20">
        <v>0</v>
      </c>
      <c r="T1945" s="21" t="s">
        <v>38</v>
      </c>
    </row>
    <row r="1946" spans="1:20" x14ac:dyDescent="0.35">
      <c r="A1946" s="13" t="s">
        <v>6469</v>
      </c>
      <c r="B1946" s="13"/>
      <c r="C1946" s="13"/>
      <c r="D1946" s="13" t="s">
        <v>6466</v>
      </c>
      <c r="E1946" s="13">
        <v>6</v>
      </c>
      <c r="F1946" s="14">
        <v>1</v>
      </c>
      <c r="G1946" s="13" t="s">
        <v>14874</v>
      </c>
      <c r="H1946" s="14">
        <v>40</v>
      </c>
      <c r="I1946" s="15" t="s">
        <v>32</v>
      </c>
      <c r="J1946" s="16">
        <v>88.5</v>
      </c>
      <c r="K1946" s="16">
        <v>14.75</v>
      </c>
      <c r="L1946" s="17" t="s">
        <v>368</v>
      </c>
      <c r="M1946" s="163" t="str">
        <f>IFERROR(GETPIVOTDATA("Tot. Bottles",'- Ordine Aggregato -'!$A$1,"sku anker",A1946),"")</f>
        <v/>
      </c>
      <c r="N1946" s="18" t="s">
        <v>67</v>
      </c>
      <c r="O1946" s="19" t="str">
        <f t="shared" si="30"/>
        <v>Order online</v>
      </c>
      <c r="P1946" s="97" t="s">
        <v>225</v>
      </c>
      <c r="Q1946" s="13" t="s">
        <v>6470</v>
      </c>
      <c r="R1946" t="s">
        <v>6471</v>
      </c>
      <c r="S1946" s="20">
        <v>14.75</v>
      </c>
      <c r="T1946" s="21" t="s">
        <v>38</v>
      </c>
    </row>
    <row r="1947" spans="1:20" x14ac:dyDescent="0.35">
      <c r="A1947" s="13" t="s">
        <v>6472</v>
      </c>
      <c r="B1947" s="13"/>
      <c r="C1947" s="13"/>
      <c r="D1947" s="13" t="s">
        <v>6473</v>
      </c>
      <c r="E1947" s="13">
        <v>6</v>
      </c>
      <c r="F1947" s="14">
        <v>0.7</v>
      </c>
      <c r="G1947" s="13" t="s">
        <v>14874</v>
      </c>
      <c r="H1947" s="14">
        <v>45</v>
      </c>
      <c r="I1947" s="15" t="s">
        <v>32</v>
      </c>
      <c r="J1947" s="16">
        <v>114</v>
      </c>
      <c r="K1947" s="16">
        <v>19</v>
      </c>
      <c r="L1947" s="17" t="s">
        <v>368</v>
      </c>
      <c r="M1947" s="163" t="str">
        <f>IFERROR(GETPIVOTDATA("Tot. Bottles",'- Ordine Aggregato -'!$A$1,"sku anker",A1947),"")</f>
        <v/>
      </c>
      <c r="N1947" s="18" t="s">
        <v>42</v>
      </c>
      <c r="O1947" s="19" t="str">
        <f t="shared" si="30"/>
        <v>Order online</v>
      </c>
      <c r="P1947" s="97" t="s">
        <v>225</v>
      </c>
      <c r="Q1947" s="13" t="s">
        <v>6474</v>
      </c>
      <c r="R1947" t="s">
        <v>6475</v>
      </c>
      <c r="S1947" s="20">
        <v>0</v>
      </c>
      <c r="T1947" s="21" t="s">
        <v>38</v>
      </c>
    </row>
    <row r="1948" spans="1:20" x14ac:dyDescent="0.35">
      <c r="A1948" s="96" t="s">
        <v>6476</v>
      </c>
      <c r="B1948" s="96"/>
      <c r="C1948" s="96"/>
      <c r="D1948" s="13" t="s">
        <v>6477</v>
      </c>
      <c r="E1948" s="13">
        <v>6</v>
      </c>
      <c r="F1948" s="14">
        <v>0.7</v>
      </c>
      <c r="G1948" s="13" t="s">
        <v>14874</v>
      </c>
      <c r="H1948" s="14">
        <v>40</v>
      </c>
      <c r="I1948" s="15" t="s">
        <v>32</v>
      </c>
      <c r="J1948" s="16">
        <v>83.699999999999989</v>
      </c>
      <c r="K1948" s="16">
        <v>13.95</v>
      </c>
      <c r="L1948" s="17" t="s">
        <v>463</v>
      </c>
      <c r="M1948" s="163" t="str">
        <f>IFERROR(GETPIVOTDATA("Tot. Bottles",'- Ordine Aggregato -'!$A$1,"sku anker",A1948),"")</f>
        <v/>
      </c>
      <c r="N1948" s="18" t="s">
        <v>42</v>
      </c>
      <c r="O1948" s="19" t="str">
        <f t="shared" si="30"/>
        <v>Order online</v>
      </c>
      <c r="P1948" s="97" t="s">
        <v>146</v>
      </c>
      <c r="Q1948" s="13" t="s">
        <v>6478</v>
      </c>
      <c r="R1948" t="s">
        <v>6479</v>
      </c>
      <c r="S1948" s="20">
        <v>0</v>
      </c>
      <c r="T1948" s="21" t="s">
        <v>38</v>
      </c>
    </row>
    <row r="1949" spans="1:20" x14ac:dyDescent="0.35">
      <c r="A1949" s="96" t="s">
        <v>6480</v>
      </c>
      <c r="D1949" s="13" t="s">
        <v>6481</v>
      </c>
      <c r="E1949" s="13">
        <v>6</v>
      </c>
      <c r="F1949" s="14">
        <v>0.7</v>
      </c>
      <c r="G1949" s="13" t="s">
        <v>31</v>
      </c>
      <c r="H1949" s="14">
        <v>43</v>
      </c>
      <c r="I1949" s="15" t="s">
        <v>32</v>
      </c>
      <c r="J1949" s="16">
        <v>369</v>
      </c>
      <c r="K1949" s="16">
        <v>61.5</v>
      </c>
      <c r="L1949" s="17" t="s">
        <v>145</v>
      </c>
      <c r="M1949" s="163" t="str">
        <f>IFERROR(GETPIVOTDATA("Tot. Bottles",'- Ordine Aggregato -'!$A$1,"sku anker",A1949),"")</f>
        <v/>
      </c>
      <c r="N1949" s="18" t="s">
        <v>42</v>
      </c>
      <c r="O1949" s="19" t="str">
        <f t="shared" si="30"/>
        <v>Order online</v>
      </c>
      <c r="P1949" s="97" t="s">
        <v>442</v>
      </c>
      <c r="Q1949" s="13" t="s">
        <v>6482</v>
      </c>
      <c r="R1949" t="s">
        <v>6483</v>
      </c>
      <c r="S1949" s="20">
        <v>0</v>
      </c>
      <c r="T1949" s="21" t="s">
        <v>38</v>
      </c>
    </row>
    <row r="1950" spans="1:20" x14ac:dyDescent="0.35">
      <c r="A1950" s="96" t="s">
        <v>6484</v>
      </c>
      <c r="B1950" s="96"/>
      <c r="C1950" s="96"/>
      <c r="D1950" s="13" t="s">
        <v>6485</v>
      </c>
      <c r="E1950" s="13">
        <v>6</v>
      </c>
      <c r="F1950" s="14">
        <v>0.7</v>
      </c>
      <c r="G1950" s="13" t="s">
        <v>46</v>
      </c>
      <c r="H1950" s="14">
        <v>44</v>
      </c>
      <c r="I1950" s="15" t="s">
        <v>32</v>
      </c>
      <c r="J1950" s="16">
        <v>88.5</v>
      </c>
      <c r="K1950" s="16">
        <v>14.75</v>
      </c>
      <c r="L1950" s="17" t="s">
        <v>368</v>
      </c>
      <c r="M1950" s="163" t="str">
        <f>IFERROR(GETPIVOTDATA("Tot. Bottles",'- Ordine Aggregato -'!$A$1,"sku anker",A1950),"")</f>
        <v/>
      </c>
      <c r="N1950" s="18" t="s">
        <v>42</v>
      </c>
      <c r="O1950" s="19" t="str">
        <f t="shared" si="30"/>
        <v>Order online</v>
      </c>
      <c r="P1950" s="97" t="s">
        <v>146</v>
      </c>
      <c r="Q1950" s="13" t="s">
        <v>6486</v>
      </c>
      <c r="R1950" t="s">
        <v>6487</v>
      </c>
      <c r="S1950" s="20">
        <v>0</v>
      </c>
      <c r="T1950" s="21" t="s">
        <v>38</v>
      </c>
    </row>
    <row r="1951" spans="1:20" x14ac:dyDescent="0.35">
      <c r="A1951" s="96" t="s">
        <v>6488</v>
      </c>
      <c r="B1951" s="96"/>
      <c r="C1951" s="96"/>
      <c r="D1951" s="13" t="s">
        <v>6489</v>
      </c>
      <c r="E1951" s="13">
        <v>6</v>
      </c>
      <c r="F1951" s="14">
        <v>0.7</v>
      </c>
      <c r="G1951" s="13" t="s">
        <v>14874</v>
      </c>
      <c r="H1951" s="14">
        <v>43</v>
      </c>
      <c r="I1951" s="15" t="s">
        <v>32</v>
      </c>
      <c r="J1951" s="16">
        <v>55.5</v>
      </c>
      <c r="K1951" s="16">
        <v>9.25</v>
      </c>
      <c r="L1951" s="17" t="s">
        <v>368</v>
      </c>
      <c r="M1951" s="163" t="str">
        <f>IFERROR(GETPIVOTDATA("Tot. Bottles",'- Ordine Aggregato -'!$A$1,"sku anker",A1951),"")</f>
        <v/>
      </c>
      <c r="N1951" s="18" t="s">
        <v>67</v>
      </c>
      <c r="O1951" s="19" t="str">
        <f t="shared" si="30"/>
        <v>Order online</v>
      </c>
      <c r="P1951" s="97" t="s">
        <v>68</v>
      </c>
      <c r="Q1951" s="13" t="s">
        <v>6490</v>
      </c>
      <c r="R1951" t="s">
        <v>6491</v>
      </c>
      <c r="S1951" s="20">
        <v>9.25</v>
      </c>
      <c r="T1951" s="21" t="s">
        <v>38</v>
      </c>
    </row>
    <row r="1952" spans="1:20" x14ac:dyDescent="0.35">
      <c r="A1952" s="96" t="s">
        <v>6492</v>
      </c>
      <c r="B1952" s="96"/>
      <c r="C1952" s="96"/>
      <c r="D1952" s="13" t="s">
        <v>6493</v>
      </c>
      <c r="E1952" s="13">
        <v>6</v>
      </c>
      <c r="F1952" s="14">
        <v>0.7</v>
      </c>
      <c r="G1952" s="13" t="s">
        <v>14873</v>
      </c>
      <c r="H1952" s="14">
        <v>38</v>
      </c>
      <c r="I1952" s="15" t="s">
        <v>32</v>
      </c>
      <c r="J1952" s="16">
        <v>61.5</v>
      </c>
      <c r="K1952" s="16">
        <v>10.25</v>
      </c>
      <c r="L1952" s="17" t="s">
        <v>1224</v>
      </c>
      <c r="M1952" s="163" t="str">
        <f>IFERROR(GETPIVOTDATA("Tot. Bottles",'- Ordine Aggregato -'!$A$1,"sku anker",A1952),"")</f>
        <v/>
      </c>
      <c r="N1952" s="18" t="s">
        <v>42</v>
      </c>
      <c r="O1952" s="19" t="str">
        <f t="shared" si="30"/>
        <v>Order online</v>
      </c>
      <c r="P1952" s="97" t="s">
        <v>2239</v>
      </c>
      <c r="Q1952" s="13" t="s">
        <v>6494</v>
      </c>
      <c r="R1952" t="s">
        <v>6495</v>
      </c>
      <c r="S1952" s="20">
        <v>0</v>
      </c>
      <c r="T1952" s="21" t="s">
        <v>38</v>
      </c>
    </row>
    <row r="1953" spans="1:20" x14ac:dyDescent="0.35">
      <c r="A1953" s="96" t="s">
        <v>6496</v>
      </c>
      <c r="B1953" s="96"/>
      <c r="C1953" s="96"/>
      <c r="D1953" s="13" t="s">
        <v>6497</v>
      </c>
      <c r="E1953" s="13">
        <v>12</v>
      </c>
      <c r="F1953" s="14">
        <v>0.7</v>
      </c>
      <c r="G1953" s="13" t="s">
        <v>14873</v>
      </c>
      <c r="H1953" s="14">
        <v>40</v>
      </c>
      <c r="I1953" s="15" t="s">
        <v>32</v>
      </c>
      <c r="J1953" s="16">
        <v>37.799999999999997</v>
      </c>
      <c r="K1953" s="16">
        <v>3.15</v>
      </c>
      <c r="L1953" s="17" t="s">
        <v>448</v>
      </c>
      <c r="M1953" s="163" t="str">
        <f>IFERROR(GETPIVOTDATA("Tot. Bottles",'- Ordine Aggregato -'!$A$1,"sku anker",A1953),"")</f>
        <v/>
      </c>
      <c r="N1953" s="18" t="s">
        <v>42</v>
      </c>
      <c r="O1953" s="19" t="str">
        <f t="shared" si="30"/>
        <v>Order online</v>
      </c>
      <c r="P1953" s="97" t="s">
        <v>146</v>
      </c>
      <c r="Q1953" s="13" t="s">
        <v>6498</v>
      </c>
      <c r="R1953" t="s">
        <v>6499</v>
      </c>
      <c r="S1953" s="20">
        <v>0</v>
      </c>
      <c r="T1953" s="21" t="s">
        <v>38</v>
      </c>
    </row>
    <row r="1954" spans="1:20" x14ac:dyDescent="0.35">
      <c r="A1954" s="96" t="s">
        <v>6500</v>
      </c>
      <c r="B1954" s="96"/>
      <c r="C1954" s="96"/>
      <c r="D1954" s="13" t="s">
        <v>6497</v>
      </c>
      <c r="E1954" s="13">
        <v>12</v>
      </c>
      <c r="F1954" s="14">
        <v>1</v>
      </c>
      <c r="G1954" s="13" t="s">
        <v>31</v>
      </c>
      <c r="H1954" s="14">
        <v>40</v>
      </c>
      <c r="I1954" s="15" t="s">
        <v>32</v>
      </c>
      <c r="J1954" s="16">
        <v>49.800000000000004</v>
      </c>
      <c r="K1954" s="16">
        <v>4.1500000000000004</v>
      </c>
      <c r="L1954" s="17" t="s">
        <v>448</v>
      </c>
      <c r="M1954" s="163" t="str">
        <f>IFERROR(GETPIVOTDATA("Tot. Bottles",'- Ordine Aggregato -'!$A$1,"sku anker",A1954),"")</f>
        <v/>
      </c>
      <c r="N1954" s="18" t="s">
        <v>42</v>
      </c>
      <c r="O1954" s="19" t="str">
        <f t="shared" si="30"/>
        <v>Order online</v>
      </c>
      <c r="P1954" s="97" t="s">
        <v>146</v>
      </c>
      <c r="Q1954" s="13" t="s">
        <v>6501</v>
      </c>
      <c r="R1954" t="s">
        <v>6502</v>
      </c>
      <c r="S1954" s="20">
        <v>0</v>
      </c>
      <c r="T1954" s="21" t="s">
        <v>38</v>
      </c>
    </row>
    <row r="1955" spans="1:20" x14ac:dyDescent="0.35">
      <c r="A1955" s="13" t="s">
        <v>15401</v>
      </c>
      <c r="B1955" s="13"/>
      <c r="C1955" s="13"/>
      <c r="D1955" s="13" t="s">
        <v>15402</v>
      </c>
      <c r="E1955" s="13">
        <v>12</v>
      </c>
      <c r="F1955" s="14">
        <v>1</v>
      </c>
      <c r="G1955" s="13" t="s">
        <v>46</v>
      </c>
      <c r="H1955" s="14">
        <v>40</v>
      </c>
      <c r="I1955" s="15" t="s">
        <v>32</v>
      </c>
      <c r="J1955" s="16">
        <v>47.400000000000006</v>
      </c>
      <c r="K1955" s="16">
        <v>3.95</v>
      </c>
      <c r="L1955" s="17" t="s">
        <v>448</v>
      </c>
      <c r="M1955" s="163" t="str">
        <f>IFERROR(GETPIVOTDATA("Tot. Bottles",'- Ordine Aggregato -'!$A$1,"sku anker",A1955),"")</f>
        <v/>
      </c>
      <c r="N1955" s="18" t="s">
        <v>34</v>
      </c>
      <c r="O1955" s="19" t="str">
        <f t="shared" si="30"/>
        <v>Order online</v>
      </c>
      <c r="P1955" s="97" t="s">
        <v>146</v>
      </c>
      <c r="Q1955" s="13" t="s">
        <v>6501</v>
      </c>
      <c r="R1955" t="s">
        <v>15403</v>
      </c>
      <c r="S1955" s="20">
        <v>0</v>
      </c>
      <c r="T1955" s="21" t="s">
        <v>38</v>
      </c>
    </row>
    <row r="1956" spans="1:20" x14ac:dyDescent="0.35">
      <c r="A1956" s="96" t="s">
        <v>6503</v>
      </c>
      <c r="B1956" s="96"/>
      <c r="C1956" s="96"/>
      <c r="D1956" s="13" t="s">
        <v>6504</v>
      </c>
      <c r="E1956" s="13">
        <v>6</v>
      </c>
      <c r="F1956" s="14">
        <v>0.5</v>
      </c>
      <c r="G1956" s="13" t="s">
        <v>14874</v>
      </c>
      <c r="H1956" s="14">
        <v>46</v>
      </c>
      <c r="I1956" s="15" t="s">
        <v>32</v>
      </c>
      <c r="J1956" s="16">
        <v>66.599999999999994</v>
      </c>
      <c r="K1956" s="16">
        <v>11.1</v>
      </c>
      <c r="L1956" s="17" t="s">
        <v>368</v>
      </c>
      <c r="M1956" s="163" t="str">
        <f>IFERROR(GETPIVOTDATA("Tot. Bottles",'- Ordine Aggregato -'!$A$1,"sku anker",A1956),"")</f>
        <v/>
      </c>
      <c r="N1956" s="18" t="s">
        <v>42</v>
      </c>
      <c r="O1956" s="19" t="str">
        <f t="shared" si="30"/>
        <v>Order online</v>
      </c>
      <c r="P1956" s="97" t="s">
        <v>6505</v>
      </c>
      <c r="Q1956" s="13" t="s">
        <v>6506</v>
      </c>
      <c r="R1956" t="s">
        <v>6507</v>
      </c>
      <c r="S1956" s="20">
        <v>0</v>
      </c>
      <c r="T1956" s="21" t="s">
        <v>38</v>
      </c>
    </row>
    <row r="1957" spans="1:20" x14ac:dyDescent="0.35">
      <c r="A1957" s="96" t="s">
        <v>6508</v>
      </c>
      <c r="B1957" s="96"/>
      <c r="C1957" s="96"/>
      <c r="D1957" s="13" t="s">
        <v>6509</v>
      </c>
      <c r="E1957" s="13">
        <v>6</v>
      </c>
      <c r="F1957" s="14">
        <v>0.7</v>
      </c>
      <c r="G1957" s="13" t="s">
        <v>14874</v>
      </c>
      <c r="H1957" s="14">
        <v>40</v>
      </c>
      <c r="I1957" s="15" t="s">
        <v>32</v>
      </c>
      <c r="J1957" s="16">
        <v>153</v>
      </c>
      <c r="K1957" s="16">
        <v>25.5</v>
      </c>
      <c r="L1957" s="17" t="s">
        <v>645</v>
      </c>
      <c r="M1957" s="163" t="str">
        <f>IFERROR(GETPIVOTDATA("Tot. Bottles",'- Ordine Aggregato -'!$A$1,"sku anker",A1957),"")</f>
        <v/>
      </c>
      <c r="N1957" s="18" t="s">
        <v>34</v>
      </c>
      <c r="O1957" s="19" t="str">
        <f t="shared" si="30"/>
        <v>Order online</v>
      </c>
      <c r="P1957" s="97" t="s">
        <v>225</v>
      </c>
      <c r="Q1957" s="13" t="s">
        <v>6510</v>
      </c>
      <c r="R1957" t="s">
        <v>6511</v>
      </c>
      <c r="S1957" s="20">
        <v>0</v>
      </c>
      <c r="T1957" s="21" t="s">
        <v>38</v>
      </c>
    </row>
    <row r="1958" spans="1:20" x14ac:dyDescent="0.35">
      <c r="A1958" s="96" t="s">
        <v>14359</v>
      </c>
      <c r="B1958" s="96"/>
      <c r="C1958" s="96"/>
      <c r="D1958" s="13" t="s">
        <v>14360</v>
      </c>
      <c r="E1958" s="13">
        <v>6</v>
      </c>
      <c r="F1958" s="14">
        <v>0.7</v>
      </c>
      <c r="G1958" s="13" t="s">
        <v>14874</v>
      </c>
      <c r="H1958" s="14">
        <v>40</v>
      </c>
      <c r="I1958" s="15" t="s">
        <v>32</v>
      </c>
      <c r="J1958" s="16">
        <v>99</v>
      </c>
      <c r="K1958" s="16">
        <v>16.5</v>
      </c>
      <c r="L1958" s="17" t="s">
        <v>645</v>
      </c>
      <c r="M1958" s="163" t="str">
        <f>IFERROR(GETPIVOTDATA("Tot. Bottles",'- Ordine Aggregato -'!$A$1,"sku anker",A1958),"")</f>
        <v/>
      </c>
      <c r="N1958" s="18" t="s">
        <v>42</v>
      </c>
      <c r="O1958" s="19" t="str">
        <f t="shared" si="30"/>
        <v>Order online</v>
      </c>
      <c r="P1958" s="97" t="s">
        <v>225</v>
      </c>
      <c r="Q1958" s="13" t="s">
        <v>15404</v>
      </c>
      <c r="R1958" t="s">
        <v>15405</v>
      </c>
      <c r="S1958" s="20">
        <v>0</v>
      </c>
      <c r="T1958" s="21" t="s">
        <v>38</v>
      </c>
    </row>
    <row r="1959" spans="1:20" x14ac:dyDescent="0.35">
      <c r="A1959" s="96" t="s">
        <v>14361</v>
      </c>
      <c r="B1959" s="96"/>
      <c r="C1959" s="96"/>
      <c r="D1959" s="13" t="s">
        <v>14362</v>
      </c>
      <c r="E1959" s="13">
        <v>6</v>
      </c>
      <c r="F1959" s="14">
        <v>0.7</v>
      </c>
      <c r="G1959" s="13" t="s">
        <v>14874</v>
      </c>
      <c r="H1959" s="14">
        <v>40</v>
      </c>
      <c r="I1959" s="15" t="s">
        <v>32</v>
      </c>
      <c r="J1959" s="16">
        <v>126.60000000000001</v>
      </c>
      <c r="K1959" s="16">
        <v>21.1</v>
      </c>
      <c r="L1959" s="17" t="s">
        <v>645</v>
      </c>
      <c r="M1959" s="163" t="str">
        <f>IFERROR(GETPIVOTDATA("Tot. Bottles",'- Ordine Aggregato -'!$A$1,"sku anker",A1959),"")</f>
        <v/>
      </c>
      <c r="N1959" s="18" t="s">
        <v>42</v>
      </c>
      <c r="O1959" s="19" t="str">
        <f t="shared" si="30"/>
        <v>Order online</v>
      </c>
      <c r="P1959" s="97" t="s">
        <v>225</v>
      </c>
      <c r="Q1959" s="13" t="s">
        <v>15406</v>
      </c>
      <c r="R1959" t="s">
        <v>15407</v>
      </c>
      <c r="S1959" s="20">
        <v>0</v>
      </c>
      <c r="T1959" s="21" t="s">
        <v>38</v>
      </c>
    </row>
    <row r="1960" spans="1:20" x14ac:dyDescent="0.35">
      <c r="A1960" s="96" t="s">
        <v>6512</v>
      </c>
      <c r="D1960" s="13" t="s">
        <v>6513</v>
      </c>
      <c r="E1960" s="13">
        <v>6</v>
      </c>
      <c r="F1960" s="14">
        <v>0.7</v>
      </c>
      <c r="G1960" s="13" t="s">
        <v>46</v>
      </c>
      <c r="H1960" s="14">
        <v>40</v>
      </c>
      <c r="I1960" s="15" t="s">
        <v>32</v>
      </c>
      <c r="J1960" s="16">
        <v>294</v>
      </c>
      <c r="K1960" s="16">
        <v>49</v>
      </c>
      <c r="L1960" s="17" t="s">
        <v>645</v>
      </c>
      <c r="M1960" s="163" t="str">
        <f>IFERROR(GETPIVOTDATA("Tot. Bottles",'- Ordine Aggregato -'!$A$1,"sku anker",A1960),"")</f>
        <v/>
      </c>
      <c r="N1960" s="18" t="s">
        <v>42</v>
      </c>
      <c r="O1960" s="19" t="str">
        <f t="shared" si="30"/>
        <v>Order online</v>
      </c>
      <c r="P1960" s="97" t="s">
        <v>225</v>
      </c>
      <c r="Q1960" s="13" t="s">
        <v>6514</v>
      </c>
      <c r="R1960" t="s">
        <v>6515</v>
      </c>
      <c r="S1960" s="20">
        <v>0</v>
      </c>
      <c r="T1960" s="21" t="s">
        <v>38</v>
      </c>
    </row>
    <row r="1961" spans="1:20" x14ac:dyDescent="0.35">
      <c r="A1961" s="13" t="s">
        <v>6516</v>
      </c>
      <c r="B1961" s="13"/>
      <c r="C1961" s="13"/>
      <c r="D1961" s="13" t="s">
        <v>6517</v>
      </c>
      <c r="E1961" s="13">
        <v>6</v>
      </c>
      <c r="F1961" s="14">
        <v>0.7</v>
      </c>
      <c r="G1961" s="13" t="s">
        <v>14874</v>
      </c>
      <c r="H1961" s="14">
        <v>40</v>
      </c>
      <c r="I1961" s="15" t="s">
        <v>32</v>
      </c>
      <c r="J1961" s="16">
        <v>294</v>
      </c>
      <c r="K1961" s="16">
        <v>49</v>
      </c>
      <c r="L1961" s="17" t="s">
        <v>645</v>
      </c>
      <c r="M1961" s="163" t="str">
        <f>IFERROR(GETPIVOTDATA("Tot. Bottles",'- Ordine Aggregato -'!$A$1,"sku anker",A1961),"")</f>
        <v/>
      </c>
      <c r="N1961" s="18" t="s">
        <v>42</v>
      </c>
      <c r="O1961" s="19" t="str">
        <f t="shared" si="30"/>
        <v>Order online</v>
      </c>
      <c r="P1961" s="97" t="s">
        <v>225</v>
      </c>
      <c r="Q1961" s="13" t="s">
        <v>6518</v>
      </c>
      <c r="R1961" t="s">
        <v>6519</v>
      </c>
      <c r="S1961" s="20">
        <v>0</v>
      </c>
      <c r="T1961" s="21" t="s">
        <v>38</v>
      </c>
    </row>
    <row r="1962" spans="1:20" x14ac:dyDescent="0.35">
      <c r="A1962" s="13" t="s">
        <v>6520</v>
      </c>
      <c r="B1962" s="13"/>
      <c r="C1962" s="13"/>
      <c r="D1962" s="13" t="s">
        <v>6521</v>
      </c>
      <c r="E1962" s="13">
        <v>6</v>
      </c>
      <c r="F1962" s="14">
        <v>1</v>
      </c>
      <c r="G1962" s="13" t="s">
        <v>14873</v>
      </c>
      <c r="H1962" s="14">
        <v>20</v>
      </c>
      <c r="I1962" s="15" t="s">
        <v>32</v>
      </c>
      <c r="J1962" s="16">
        <v>29.700000000000003</v>
      </c>
      <c r="K1962" s="16">
        <v>4.95</v>
      </c>
      <c r="L1962" s="17" t="s">
        <v>2217</v>
      </c>
      <c r="M1962" s="163" t="str">
        <f>IFERROR(GETPIVOTDATA("Tot. Bottles",'- Ordine Aggregato -'!$A$1,"sku anker",A1962),"")</f>
        <v/>
      </c>
      <c r="N1962" s="18" t="s">
        <v>34</v>
      </c>
      <c r="O1962" s="19" t="str">
        <f t="shared" si="30"/>
        <v>Order online</v>
      </c>
      <c r="P1962" s="97" t="s">
        <v>68</v>
      </c>
      <c r="Q1962" s="13" t="s">
        <v>6522</v>
      </c>
      <c r="R1962" t="s">
        <v>6523</v>
      </c>
      <c r="S1962" s="20">
        <v>0</v>
      </c>
      <c r="T1962" s="21" t="s">
        <v>38</v>
      </c>
    </row>
    <row r="1963" spans="1:20" x14ac:dyDescent="0.35">
      <c r="A1963" s="96" t="s">
        <v>6524</v>
      </c>
      <c r="D1963" s="13" t="s">
        <v>6525</v>
      </c>
      <c r="E1963" s="13">
        <v>6</v>
      </c>
      <c r="F1963" s="14">
        <v>1</v>
      </c>
      <c r="G1963" s="13" t="s">
        <v>14874</v>
      </c>
      <c r="H1963" s="14">
        <v>30</v>
      </c>
      <c r="I1963" s="15" t="s">
        <v>32</v>
      </c>
      <c r="J1963" s="16">
        <v>29.700000000000003</v>
      </c>
      <c r="K1963" s="16">
        <v>4.95</v>
      </c>
      <c r="L1963" s="17" t="s">
        <v>690</v>
      </c>
      <c r="M1963" s="163" t="str">
        <f>IFERROR(GETPIVOTDATA("Tot. Bottles",'- Ordine Aggregato -'!$A$1,"sku anker",A1963),"")</f>
        <v/>
      </c>
      <c r="N1963" s="18" t="s">
        <v>34</v>
      </c>
      <c r="O1963" s="19" t="str">
        <f t="shared" si="30"/>
        <v>Order online</v>
      </c>
      <c r="P1963" s="97" t="s">
        <v>68</v>
      </c>
      <c r="Q1963" s="13" t="s">
        <v>6526</v>
      </c>
      <c r="R1963" t="s">
        <v>6527</v>
      </c>
      <c r="S1963" s="20">
        <v>0</v>
      </c>
      <c r="T1963" s="21" t="s">
        <v>38</v>
      </c>
    </row>
    <row r="1964" spans="1:20" x14ac:dyDescent="0.35">
      <c r="A1964" s="96" t="s">
        <v>6528</v>
      </c>
      <c r="D1964" s="13" t="s">
        <v>6529</v>
      </c>
      <c r="E1964" s="13">
        <v>12</v>
      </c>
      <c r="F1964" s="14">
        <v>0.5</v>
      </c>
      <c r="G1964" s="13" t="s">
        <v>14874</v>
      </c>
      <c r="H1964" s="14">
        <v>35</v>
      </c>
      <c r="I1964" s="15" t="s">
        <v>32</v>
      </c>
      <c r="J1964" s="16">
        <v>30</v>
      </c>
      <c r="K1964" s="16">
        <v>2.5</v>
      </c>
      <c r="L1964" s="17" t="s">
        <v>690</v>
      </c>
      <c r="M1964" s="163" t="str">
        <f>IFERROR(GETPIVOTDATA("Tot. Bottles",'- Ordine Aggregato -'!$A$1,"sku anker",A1964),"")</f>
        <v/>
      </c>
      <c r="N1964" s="18" t="s">
        <v>42</v>
      </c>
      <c r="O1964" s="19" t="str">
        <f t="shared" si="30"/>
        <v>Order online</v>
      </c>
      <c r="P1964" s="97" t="s">
        <v>68</v>
      </c>
      <c r="Q1964" s="13" t="s">
        <v>6530</v>
      </c>
      <c r="R1964" t="s">
        <v>6531</v>
      </c>
      <c r="S1964" s="20">
        <v>0</v>
      </c>
      <c r="T1964" s="21" t="s">
        <v>38</v>
      </c>
    </row>
    <row r="1965" spans="1:20" x14ac:dyDescent="0.35">
      <c r="A1965" s="96" t="s">
        <v>6532</v>
      </c>
      <c r="B1965" s="96"/>
      <c r="C1965" s="96"/>
      <c r="D1965" s="13" t="s">
        <v>6529</v>
      </c>
      <c r="E1965" s="13">
        <v>6</v>
      </c>
      <c r="F1965" s="14">
        <v>1</v>
      </c>
      <c r="G1965" s="13" t="s">
        <v>14873</v>
      </c>
      <c r="H1965" s="14">
        <v>35</v>
      </c>
      <c r="I1965" s="15" t="s">
        <v>32</v>
      </c>
      <c r="J1965" s="16">
        <v>17.700000000000003</v>
      </c>
      <c r="K1965" s="16">
        <v>2.95</v>
      </c>
      <c r="L1965" s="17" t="s">
        <v>690</v>
      </c>
      <c r="M1965" s="163" t="str">
        <f>IFERROR(GETPIVOTDATA("Tot. Bottles",'- Ordine Aggregato -'!$A$1,"sku anker",A1965),"")</f>
        <v/>
      </c>
      <c r="N1965" s="18" t="s">
        <v>42</v>
      </c>
      <c r="O1965" s="19" t="str">
        <f t="shared" si="30"/>
        <v>Order online</v>
      </c>
      <c r="P1965" s="97" t="s">
        <v>68</v>
      </c>
      <c r="Q1965" s="13" t="s">
        <v>6533</v>
      </c>
      <c r="R1965" t="s">
        <v>6534</v>
      </c>
      <c r="S1965" s="20">
        <v>0</v>
      </c>
      <c r="T1965" s="21" t="s">
        <v>38</v>
      </c>
    </row>
    <row r="1966" spans="1:20" x14ac:dyDescent="0.35">
      <c r="A1966" s="13" t="s">
        <v>6535</v>
      </c>
      <c r="B1966" s="13"/>
      <c r="C1966" s="13"/>
      <c r="D1966" s="13" t="s">
        <v>6536</v>
      </c>
      <c r="E1966" s="13">
        <v>12</v>
      </c>
      <c r="F1966" s="14">
        <v>0.75</v>
      </c>
      <c r="G1966" s="13" t="s">
        <v>14873</v>
      </c>
      <c r="H1966" s="14">
        <v>17.5</v>
      </c>
      <c r="I1966" s="15" t="s">
        <v>32</v>
      </c>
      <c r="J1966" s="16">
        <v>67.800000000000011</v>
      </c>
      <c r="K1966" s="16">
        <v>5.65</v>
      </c>
      <c r="L1966" s="17" t="s">
        <v>2306</v>
      </c>
      <c r="M1966" s="163" t="str">
        <f>IFERROR(GETPIVOTDATA("Tot. Bottles",'- Ordine Aggregato -'!$A$1,"sku anker",A1966),"")</f>
        <v/>
      </c>
      <c r="N1966" s="18" t="s">
        <v>34</v>
      </c>
      <c r="O1966" s="19" t="str">
        <f t="shared" si="30"/>
        <v>Order online</v>
      </c>
      <c r="P1966" s="97" t="s">
        <v>35</v>
      </c>
      <c r="Q1966" s="13" t="s">
        <v>6537</v>
      </c>
      <c r="R1966" t="s">
        <v>6538</v>
      </c>
      <c r="S1966" s="20">
        <v>0</v>
      </c>
      <c r="T1966" s="21" t="s">
        <v>38</v>
      </c>
    </row>
    <row r="1967" spans="1:20" x14ac:dyDescent="0.35">
      <c r="A1967" s="96" t="s">
        <v>6539</v>
      </c>
      <c r="D1967" s="13" t="s">
        <v>6536</v>
      </c>
      <c r="E1967" s="13">
        <v>12</v>
      </c>
      <c r="F1967" s="14">
        <v>1</v>
      </c>
      <c r="G1967" s="13" t="s">
        <v>31</v>
      </c>
      <c r="H1967" s="14">
        <v>17.5</v>
      </c>
      <c r="I1967" s="15" t="s">
        <v>32</v>
      </c>
      <c r="J1967" s="16">
        <v>85.199999999999989</v>
      </c>
      <c r="K1967" s="16">
        <v>7.1</v>
      </c>
      <c r="L1967" s="17" t="s">
        <v>2306</v>
      </c>
      <c r="M1967" s="163" t="str">
        <f>IFERROR(GETPIVOTDATA("Tot. Bottles",'- Ordine Aggregato -'!$A$1,"sku anker",A1967),"")</f>
        <v/>
      </c>
      <c r="N1967" s="18" t="s">
        <v>34</v>
      </c>
      <c r="O1967" s="19" t="str">
        <f t="shared" si="30"/>
        <v>Order online</v>
      </c>
      <c r="P1967" s="97" t="s">
        <v>35</v>
      </c>
      <c r="Q1967" s="13" t="s">
        <v>6540</v>
      </c>
      <c r="R1967" t="s">
        <v>6541</v>
      </c>
      <c r="S1967" s="20">
        <v>0</v>
      </c>
      <c r="T1967" s="21" t="s">
        <v>38</v>
      </c>
    </row>
    <row r="1968" spans="1:20" x14ac:dyDescent="0.35">
      <c r="A1968" s="96" t="s">
        <v>6542</v>
      </c>
      <c r="B1968" s="96"/>
      <c r="C1968" s="96"/>
      <c r="D1968" s="13" t="s">
        <v>6543</v>
      </c>
      <c r="E1968" s="13">
        <v>6</v>
      </c>
      <c r="F1968" s="14">
        <v>0.7</v>
      </c>
      <c r="G1968" s="13" t="s">
        <v>31</v>
      </c>
      <c r="H1968" s="14">
        <v>18</v>
      </c>
      <c r="I1968" s="15" t="s">
        <v>32</v>
      </c>
      <c r="J1968" s="16">
        <v>37.5</v>
      </c>
      <c r="K1968" s="16">
        <v>6.25</v>
      </c>
      <c r="L1968" s="17" t="s">
        <v>399</v>
      </c>
      <c r="M1968" s="163" t="str">
        <f>IFERROR(GETPIVOTDATA("Tot. Bottles",'- Ordine Aggregato -'!$A$1,"sku anker",A1968),"")</f>
        <v/>
      </c>
      <c r="N1968" s="18" t="s">
        <v>42</v>
      </c>
      <c r="O1968" s="19" t="str">
        <f t="shared" si="30"/>
        <v>Order online</v>
      </c>
      <c r="P1968" s="97" t="s">
        <v>614</v>
      </c>
      <c r="Q1968" s="13" t="s">
        <v>6544</v>
      </c>
      <c r="R1968" t="s">
        <v>6545</v>
      </c>
      <c r="S1968" s="20">
        <v>0</v>
      </c>
      <c r="T1968" s="21" t="s">
        <v>38</v>
      </c>
    </row>
    <row r="1969" spans="1:20" x14ac:dyDescent="0.35">
      <c r="A1969" s="96" t="s">
        <v>6546</v>
      </c>
      <c r="B1969" s="96"/>
      <c r="C1969" s="96"/>
      <c r="D1969" s="13" t="s">
        <v>6547</v>
      </c>
      <c r="E1969" s="13">
        <v>6</v>
      </c>
      <c r="F1969" s="14">
        <v>0.7</v>
      </c>
      <c r="G1969" s="13" t="s">
        <v>14874</v>
      </c>
      <c r="H1969" s="14">
        <v>47</v>
      </c>
      <c r="I1969" s="15" t="s">
        <v>32</v>
      </c>
      <c r="J1969" s="16">
        <v>61.199999999999996</v>
      </c>
      <c r="K1969" s="16">
        <v>10.199999999999999</v>
      </c>
      <c r="L1969" s="17" t="s">
        <v>368</v>
      </c>
      <c r="M1969" s="163" t="str">
        <f>IFERROR(GETPIVOTDATA("Tot. Bottles",'- Ordine Aggregato -'!$A$1,"sku anker",A1969),"")</f>
        <v/>
      </c>
      <c r="N1969" s="18" t="s">
        <v>42</v>
      </c>
      <c r="O1969" s="19" t="str">
        <f t="shared" si="30"/>
        <v>Order online</v>
      </c>
      <c r="P1969" s="97" t="s">
        <v>146</v>
      </c>
      <c r="Q1969" s="13" t="s">
        <v>6548</v>
      </c>
      <c r="R1969" t="s">
        <v>6549</v>
      </c>
      <c r="S1969" s="20">
        <v>0</v>
      </c>
      <c r="T1969" s="21" t="s">
        <v>38</v>
      </c>
    </row>
    <row r="1970" spans="1:20" x14ac:dyDescent="0.35">
      <c r="A1970" s="13" t="s">
        <v>6550</v>
      </c>
      <c r="B1970" s="13"/>
      <c r="C1970" s="13"/>
      <c r="D1970" s="13" t="s">
        <v>6551</v>
      </c>
      <c r="E1970" s="13">
        <v>6</v>
      </c>
      <c r="F1970" s="14">
        <v>0.7</v>
      </c>
      <c r="G1970" s="13" t="s">
        <v>46</v>
      </c>
      <c r="H1970" s="14">
        <v>40</v>
      </c>
      <c r="I1970" s="15" t="s">
        <v>32</v>
      </c>
      <c r="J1970" s="16">
        <v>99</v>
      </c>
      <c r="K1970" s="16">
        <v>16.5</v>
      </c>
      <c r="L1970" s="17" t="s">
        <v>1787</v>
      </c>
      <c r="M1970" s="163" t="str">
        <f>IFERROR(GETPIVOTDATA("Tot. Bottles",'- Ordine Aggregato -'!$A$1,"sku anker",A1970),"")</f>
        <v/>
      </c>
      <c r="N1970" s="18" t="s">
        <v>34</v>
      </c>
      <c r="O1970" s="19" t="str">
        <f t="shared" si="30"/>
        <v>Order online</v>
      </c>
      <c r="P1970" s="97" t="s">
        <v>442</v>
      </c>
      <c r="Q1970" s="13" t="s">
        <v>6552</v>
      </c>
      <c r="R1970" t="s">
        <v>6553</v>
      </c>
      <c r="S1970" s="20">
        <v>0</v>
      </c>
      <c r="T1970" s="21" t="s">
        <v>38</v>
      </c>
    </row>
    <row r="1971" spans="1:20" x14ac:dyDescent="0.35">
      <c r="A1971" s="13" t="s">
        <v>14494</v>
      </c>
      <c r="B1971" s="13"/>
      <c r="C1971" s="13"/>
      <c r="D1971" s="13" t="s">
        <v>6555</v>
      </c>
      <c r="E1971" s="13">
        <v>120</v>
      </c>
      <c r="F1971" s="14">
        <v>0.05</v>
      </c>
      <c r="G1971" s="13" t="s">
        <v>46</v>
      </c>
      <c r="H1971" s="14">
        <v>40</v>
      </c>
      <c r="I1971" s="15" t="s">
        <v>32</v>
      </c>
      <c r="J1971" s="16">
        <v>126</v>
      </c>
      <c r="K1971" s="16">
        <v>1.05</v>
      </c>
      <c r="L1971" s="17" t="s">
        <v>1094</v>
      </c>
      <c r="M1971" s="163" t="str">
        <f>IFERROR(GETPIVOTDATA("Tot. Bottles",'- Ordine Aggregato -'!$A$1,"sku anker",A1971),"")</f>
        <v/>
      </c>
      <c r="N1971" s="18" t="s">
        <v>42</v>
      </c>
      <c r="O1971" s="19" t="str">
        <f t="shared" si="30"/>
        <v>Order online</v>
      </c>
      <c r="P1971" s="97" t="s">
        <v>1183</v>
      </c>
      <c r="Q1971" s="13" t="s">
        <v>15408</v>
      </c>
      <c r="R1971" t="s">
        <v>15409</v>
      </c>
      <c r="S1971" s="20">
        <v>0</v>
      </c>
      <c r="T1971" s="21" t="s">
        <v>38</v>
      </c>
    </row>
    <row r="1972" spans="1:20" x14ac:dyDescent="0.35">
      <c r="A1972" s="13" t="s">
        <v>6554</v>
      </c>
      <c r="B1972" s="13"/>
      <c r="C1972" s="13"/>
      <c r="D1972" s="13" t="s">
        <v>6555</v>
      </c>
      <c r="E1972" s="13">
        <v>6</v>
      </c>
      <c r="F1972" s="14">
        <v>0.7</v>
      </c>
      <c r="G1972" s="13" t="s">
        <v>46</v>
      </c>
      <c r="H1972" s="14">
        <v>40</v>
      </c>
      <c r="I1972" s="15" t="s">
        <v>32</v>
      </c>
      <c r="J1972" s="16">
        <v>37.200000000000003</v>
      </c>
      <c r="K1972" s="16">
        <v>6.2</v>
      </c>
      <c r="L1972" s="17" t="s">
        <v>1094</v>
      </c>
      <c r="M1972" s="163" t="str">
        <f>IFERROR(GETPIVOTDATA("Tot. Bottles",'- Ordine Aggregato -'!$A$1,"sku anker",A1972),"")</f>
        <v/>
      </c>
      <c r="N1972" s="18" t="s">
        <v>42</v>
      </c>
      <c r="O1972" s="19" t="str">
        <f t="shared" si="30"/>
        <v>Order online</v>
      </c>
      <c r="P1972" s="97" t="s">
        <v>1183</v>
      </c>
      <c r="Q1972" s="13" t="s">
        <v>6556</v>
      </c>
      <c r="R1972" t="s">
        <v>6557</v>
      </c>
      <c r="S1972" s="20">
        <v>0</v>
      </c>
      <c r="T1972" s="21" t="s">
        <v>38</v>
      </c>
    </row>
    <row r="1973" spans="1:20" x14ac:dyDescent="0.35">
      <c r="A1973" s="96" t="s">
        <v>14603</v>
      </c>
      <c r="D1973" s="13" t="s">
        <v>6555</v>
      </c>
      <c r="E1973" s="13">
        <v>6</v>
      </c>
      <c r="F1973" s="14">
        <v>1</v>
      </c>
      <c r="G1973" s="13" t="s">
        <v>46</v>
      </c>
      <c r="H1973" s="14">
        <v>37.5</v>
      </c>
      <c r="I1973" s="15" t="s">
        <v>32</v>
      </c>
      <c r="J1973" s="16">
        <v>54.599999999999994</v>
      </c>
      <c r="K1973" s="16">
        <v>9.1</v>
      </c>
      <c r="L1973" s="17" t="s">
        <v>1094</v>
      </c>
      <c r="M1973" s="163" t="str">
        <f>IFERROR(GETPIVOTDATA("Tot. Bottles",'- Ordine Aggregato -'!$A$1,"sku anker",A1973),"")</f>
        <v/>
      </c>
      <c r="N1973" s="18" t="s">
        <v>42</v>
      </c>
      <c r="O1973" s="19" t="str">
        <f t="shared" si="30"/>
        <v>Order online</v>
      </c>
      <c r="P1973" s="97" t="s">
        <v>1183</v>
      </c>
      <c r="Q1973" s="13" t="s">
        <v>15410</v>
      </c>
      <c r="R1973" t="s">
        <v>15411</v>
      </c>
      <c r="S1973" s="20">
        <v>0</v>
      </c>
      <c r="T1973" s="21" t="s">
        <v>38</v>
      </c>
    </row>
    <row r="1974" spans="1:20" x14ac:dyDescent="0.35">
      <c r="A1974" s="96" t="s">
        <v>6558</v>
      </c>
      <c r="D1974" s="13" t="s">
        <v>6555</v>
      </c>
      <c r="E1974" s="13">
        <v>6</v>
      </c>
      <c r="F1974" s="14">
        <v>1</v>
      </c>
      <c r="G1974" s="13" t="s">
        <v>14874</v>
      </c>
      <c r="H1974" s="14">
        <v>40</v>
      </c>
      <c r="I1974" s="15" t="s">
        <v>32</v>
      </c>
      <c r="J1974" s="16">
        <v>54.599999999999994</v>
      </c>
      <c r="K1974" s="16">
        <v>9.1</v>
      </c>
      <c r="L1974" s="17" t="s">
        <v>1094</v>
      </c>
      <c r="M1974" s="163" t="str">
        <f>IFERROR(GETPIVOTDATA("Tot. Bottles",'- Ordine Aggregato -'!$A$1,"sku anker",A1974),"")</f>
        <v/>
      </c>
      <c r="N1974" s="18" t="s">
        <v>42</v>
      </c>
      <c r="O1974" s="19" t="str">
        <f t="shared" si="30"/>
        <v>Order online</v>
      </c>
      <c r="P1974" s="97" t="s">
        <v>1183</v>
      </c>
      <c r="Q1974" s="13" t="s">
        <v>6559</v>
      </c>
      <c r="R1974" t="s">
        <v>6560</v>
      </c>
      <c r="S1974" s="20">
        <v>0</v>
      </c>
      <c r="T1974" s="21" t="s">
        <v>38</v>
      </c>
    </row>
    <row r="1975" spans="1:20" x14ac:dyDescent="0.35">
      <c r="A1975" s="13" t="s">
        <v>6561</v>
      </c>
      <c r="B1975" s="13"/>
      <c r="C1975" s="13"/>
      <c r="D1975" s="13" t="s">
        <v>6562</v>
      </c>
      <c r="E1975" s="13">
        <v>6</v>
      </c>
      <c r="F1975" s="14">
        <v>0.7</v>
      </c>
      <c r="G1975" s="13" t="s">
        <v>14874</v>
      </c>
      <c r="H1975" s="14">
        <v>40</v>
      </c>
      <c r="I1975" s="15" t="s">
        <v>32</v>
      </c>
      <c r="J1975" s="16">
        <v>36.299999999999997</v>
      </c>
      <c r="K1975" s="16">
        <v>6.05</v>
      </c>
      <c r="L1975" s="17" t="s">
        <v>1094</v>
      </c>
      <c r="M1975" s="163" t="str">
        <f>IFERROR(GETPIVOTDATA("Tot. Bottles",'- Ordine Aggregato -'!$A$1,"sku anker",A1975),"")</f>
        <v/>
      </c>
      <c r="N1975" s="18" t="s">
        <v>67</v>
      </c>
      <c r="O1975" s="19" t="str">
        <f t="shared" si="30"/>
        <v>Order online</v>
      </c>
      <c r="P1975" s="97" t="s">
        <v>1183</v>
      </c>
      <c r="Q1975" s="13" t="s">
        <v>6556</v>
      </c>
      <c r="R1975" t="s">
        <v>6557</v>
      </c>
      <c r="S1975" s="20">
        <v>6.05</v>
      </c>
      <c r="T1975" s="21" t="s">
        <v>38</v>
      </c>
    </row>
    <row r="1976" spans="1:20" x14ac:dyDescent="0.35">
      <c r="A1976" s="96" t="s">
        <v>6563</v>
      </c>
      <c r="B1976" s="96"/>
      <c r="C1976" s="96"/>
      <c r="D1976" s="13" t="s">
        <v>6564</v>
      </c>
      <c r="E1976" s="13">
        <v>6</v>
      </c>
      <c r="F1976" s="14">
        <v>0.7</v>
      </c>
      <c r="G1976" s="13" t="s">
        <v>46</v>
      </c>
      <c r="H1976" s="14">
        <v>40</v>
      </c>
      <c r="I1976" s="15" t="s">
        <v>32</v>
      </c>
      <c r="J1976" s="16">
        <v>83.699999999999989</v>
      </c>
      <c r="K1976" s="16">
        <v>13.95</v>
      </c>
      <c r="L1976" s="17" t="s">
        <v>104</v>
      </c>
      <c r="M1976" s="163" t="str">
        <f>IFERROR(GETPIVOTDATA("Tot. Bottles",'- Ordine Aggregato -'!$A$1,"sku anker",A1976),"")</f>
        <v/>
      </c>
      <c r="N1976" s="18" t="s">
        <v>67</v>
      </c>
      <c r="O1976" s="19" t="str">
        <f t="shared" si="30"/>
        <v>Order online</v>
      </c>
      <c r="P1976" s="97" t="s">
        <v>1183</v>
      </c>
      <c r="Q1976" s="13" t="s">
        <v>6565</v>
      </c>
      <c r="R1976" t="s">
        <v>6566</v>
      </c>
      <c r="S1976" s="20">
        <v>13.95</v>
      </c>
      <c r="T1976" s="21" t="s">
        <v>38</v>
      </c>
    </row>
    <row r="1977" spans="1:20" x14ac:dyDescent="0.35">
      <c r="A1977" s="96" t="s">
        <v>6567</v>
      </c>
      <c r="B1977" s="96"/>
      <c r="C1977" s="96"/>
      <c r="D1977" s="13" t="s">
        <v>6564</v>
      </c>
      <c r="E1977" s="13">
        <v>6</v>
      </c>
      <c r="F1977" s="14">
        <v>1</v>
      </c>
      <c r="G1977" s="13" t="s">
        <v>46</v>
      </c>
      <c r="H1977" s="14">
        <v>40</v>
      </c>
      <c r="I1977" s="15" t="s">
        <v>32</v>
      </c>
      <c r="J1977" s="16">
        <v>97.5</v>
      </c>
      <c r="K1977" s="16">
        <v>16.25</v>
      </c>
      <c r="L1977" s="17" t="s">
        <v>104</v>
      </c>
      <c r="M1977" s="163" t="str">
        <f>IFERROR(GETPIVOTDATA("Tot. Bottles",'- Ordine Aggregato -'!$A$1,"sku anker",A1977),"")</f>
        <v/>
      </c>
      <c r="N1977" s="18" t="s">
        <v>42</v>
      </c>
      <c r="O1977" s="19" t="str">
        <f t="shared" si="30"/>
        <v>Order online</v>
      </c>
      <c r="P1977" s="97" t="s">
        <v>1183</v>
      </c>
      <c r="Q1977" s="13" t="s">
        <v>6568</v>
      </c>
      <c r="R1977" t="s">
        <v>6569</v>
      </c>
      <c r="S1977" s="20">
        <v>0</v>
      </c>
      <c r="T1977" s="21" t="s">
        <v>38</v>
      </c>
    </row>
    <row r="1978" spans="1:20" x14ac:dyDescent="0.35">
      <c r="A1978" s="96" t="s">
        <v>6570</v>
      </c>
      <c r="D1978" s="13" t="s">
        <v>6571</v>
      </c>
      <c r="E1978" s="13">
        <v>6</v>
      </c>
      <c r="F1978" s="14">
        <v>0.7</v>
      </c>
      <c r="G1978" s="13" t="s">
        <v>46</v>
      </c>
      <c r="H1978" s="14">
        <v>40</v>
      </c>
      <c r="I1978" s="15" t="s">
        <v>32</v>
      </c>
      <c r="J1978" s="16">
        <v>41.7</v>
      </c>
      <c r="K1978" s="16">
        <v>6.95</v>
      </c>
      <c r="L1978" s="17" t="s">
        <v>104</v>
      </c>
      <c r="M1978" s="163" t="str">
        <f>IFERROR(GETPIVOTDATA("Tot. Bottles",'- Ordine Aggregato -'!$A$1,"sku anker",A1978),"")</f>
        <v/>
      </c>
      <c r="N1978" s="18" t="s">
        <v>67</v>
      </c>
      <c r="O1978" s="19" t="str">
        <f t="shared" si="30"/>
        <v>Order online</v>
      </c>
      <c r="P1978" s="97" t="s">
        <v>1183</v>
      </c>
      <c r="Q1978" s="13" t="s">
        <v>6572</v>
      </c>
      <c r="R1978" t="s">
        <v>6573</v>
      </c>
      <c r="S1978" s="20">
        <v>6.95</v>
      </c>
      <c r="T1978" s="21" t="s">
        <v>38</v>
      </c>
    </row>
    <row r="1979" spans="1:20" x14ac:dyDescent="0.35">
      <c r="A1979" s="96" t="s">
        <v>6574</v>
      </c>
      <c r="D1979" s="13" t="s">
        <v>6571</v>
      </c>
      <c r="E1979" s="13">
        <v>6</v>
      </c>
      <c r="F1979" s="14">
        <v>1</v>
      </c>
      <c r="G1979" s="13" t="s">
        <v>46</v>
      </c>
      <c r="H1979" s="14">
        <v>40</v>
      </c>
      <c r="I1979" s="15" t="s">
        <v>32</v>
      </c>
      <c r="J1979" s="16">
        <v>48</v>
      </c>
      <c r="K1979" s="16">
        <v>8</v>
      </c>
      <c r="L1979" s="17" t="s">
        <v>104</v>
      </c>
      <c r="M1979" s="163" t="str">
        <f>IFERROR(GETPIVOTDATA("Tot. Bottles",'- Ordine Aggregato -'!$A$1,"sku anker",A1979),"")</f>
        <v/>
      </c>
      <c r="N1979" s="18" t="s">
        <v>67</v>
      </c>
      <c r="O1979" s="19" t="str">
        <f t="shared" si="30"/>
        <v>Order online</v>
      </c>
      <c r="P1979" s="97" t="s">
        <v>1183</v>
      </c>
      <c r="Q1979" s="13" t="s">
        <v>6575</v>
      </c>
      <c r="R1979" t="s">
        <v>6576</v>
      </c>
      <c r="S1979" s="20">
        <v>8</v>
      </c>
      <c r="T1979" s="21" t="s">
        <v>38</v>
      </c>
    </row>
    <row r="1980" spans="1:20" x14ac:dyDescent="0.35">
      <c r="A1980" s="96" t="s">
        <v>6577</v>
      </c>
      <c r="D1980" s="13" t="s">
        <v>6578</v>
      </c>
      <c r="E1980" s="13">
        <v>6</v>
      </c>
      <c r="F1980" s="14">
        <v>0.7</v>
      </c>
      <c r="G1980" s="13" t="s">
        <v>14874</v>
      </c>
      <c r="H1980" s="14">
        <v>35</v>
      </c>
      <c r="I1980" s="15" t="s">
        <v>32</v>
      </c>
      <c r="J1980" s="16">
        <v>72</v>
      </c>
      <c r="K1980" s="16">
        <v>12</v>
      </c>
      <c r="L1980" s="17" t="s">
        <v>104</v>
      </c>
      <c r="M1980" s="163" t="str">
        <f>IFERROR(GETPIVOTDATA("Tot. Bottles",'- Ordine Aggregato -'!$A$1,"sku anker",A1980),"")</f>
        <v/>
      </c>
      <c r="N1980" s="18" t="s">
        <v>42</v>
      </c>
      <c r="O1980" s="19" t="str">
        <f t="shared" si="30"/>
        <v>Order online</v>
      </c>
      <c r="P1980" s="97" t="s">
        <v>1183</v>
      </c>
      <c r="Q1980" s="13" t="s">
        <v>6579</v>
      </c>
      <c r="R1980" t="s">
        <v>6580</v>
      </c>
      <c r="S1980" s="20">
        <v>0</v>
      </c>
      <c r="T1980" s="21" t="s">
        <v>38</v>
      </c>
    </row>
    <row r="1981" spans="1:20" x14ac:dyDescent="0.35">
      <c r="A1981" s="13" t="s">
        <v>6581</v>
      </c>
      <c r="B1981" s="13"/>
      <c r="C1981" s="13"/>
      <c r="D1981" s="13" t="s">
        <v>6582</v>
      </c>
      <c r="E1981" s="13">
        <v>6</v>
      </c>
      <c r="F1981" s="14">
        <v>0.7</v>
      </c>
      <c r="G1981" s="13" t="s">
        <v>46</v>
      </c>
      <c r="H1981" s="14">
        <v>45</v>
      </c>
      <c r="I1981" s="15" t="s">
        <v>32</v>
      </c>
      <c r="J1981" s="16">
        <v>153</v>
      </c>
      <c r="K1981" s="16">
        <v>25.5</v>
      </c>
      <c r="L1981" s="17" t="s">
        <v>104</v>
      </c>
      <c r="M1981" s="163" t="str">
        <f>IFERROR(GETPIVOTDATA("Tot. Bottles",'- Ordine Aggregato -'!$A$1,"sku anker",A1981),"")</f>
        <v/>
      </c>
      <c r="N1981" s="18" t="s">
        <v>42</v>
      </c>
      <c r="O1981" s="19" t="str">
        <f t="shared" si="30"/>
        <v>Order online</v>
      </c>
      <c r="P1981" s="97" t="s">
        <v>1183</v>
      </c>
      <c r="Q1981" s="13" t="s">
        <v>6583</v>
      </c>
      <c r="R1981" t="s">
        <v>6584</v>
      </c>
      <c r="S1981" s="20">
        <v>0</v>
      </c>
      <c r="T1981" s="21" t="s">
        <v>38</v>
      </c>
    </row>
    <row r="1982" spans="1:20" x14ac:dyDescent="0.35">
      <c r="A1982" s="13" t="s">
        <v>14363</v>
      </c>
      <c r="B1982" s="13"/>
      <c r="C1982" s="13"/>
      <c r="D1982" s="13" t="s">
        <v>14364</v>
      </c>
      <c r="E1982" s="13">
        <v>6</v>
      </c>
      <c r="F1982" s="14">
        <v>0.7</v>
      </c>
      <c r="G1982" s="13" t="s">
        <v>46</v>
      </c>
      <c r="H1982" s="14">
        <v>40</v>
      </c>
      <c r="I1982" s="15" t="s">
        <v>32</v>
      </c>
      <c r="J1982" s="16">
        <v>105</v>
      </c>
      <c r="K1982" s="16">
        <v>17.5</v>
      </c>
      <c r="L1982" s="17" t="s">
        <v>368</v>
      </c>
      <c r="M1982" s="163" t="str">
        <f>IFERROR(GETPIVOTDATA("Tot. Bottles",'- Ordine Aggregato -'!$A$1,"sku anker",A1982),"")</f>
        <v/>
      </c>
      <c r="N1982" s="18" t="s">
        <v>42</v>
      </c>
      <c r="O1982" s="19" t="str">
        <f t="shared" si="30"/>
        <v>Order online</v>
      </c>
      <c r="P1982" s="97" t="s">
        <v>614</v>
      </c>
      <c r="Q1982" s="13" t="s">
        <v>15412</v>
      </c>
      <c r="R1982" t="s">
        <v>42</v>
      </c>
      <c r="S1982" s="20">
        <v>0</v>
      </c>
      <c r="T1982" s="21" t="s">
        <v>38</v>
      </c>
    </row>
    <row r="1983" spans="1:20" x14ac:dyDescent="0.35">
      <c r="A1983" s="13" t="s">
        <v>6585</v>
      </c>
      <c r="B1983" s="13"/>
      <c r="C1983" s="13"/>
      <c r="D1983" s="13" t="s">
        <v>6586</v>
      </c>
      <c r="E1983" s="13">
        <v>6</v>
      </c>
      <c r="F1983" s="14">
        <v>0.7</v>
      </c>
      <c r="G1983" s="13" t="s">
        <v>46</v>
      </c>
      <c r="H1983" s="14">
        <v>41.3</v>
      </c>
      <c r="I1983" s="15" t="s">
        <v>32</v>
      </c>
      <c r="J1983" s="16">
        <v>51</v>
      </c>
      <c r="K1983" s="16">
        <v>8.5</v>
      </c>
      <c r="L1983" s="17" t="s">
        <v>368</v>
      </c>
      <c r="M1983" s="163" t="str">
        <f>IFERROR(GETPIVOTDATA("Tot. Bottles",'- Ordine Aggregato -'!$A$1,"sku anker",A1983),"")</f>
        <v/>
      </c>
      <c r="N1983" s="18" t="s">
        <v>67</v>
      </c>
      <c r="O1983" s="19" t="str">
        <f t="shared" si="30"/>
        <v>Order online</v>
      </c>
      <c r="P1983" s="97" t="s">
        <v>146</v>
      </c>
      <c r="Q1983" s="13" t="s">
        <v>6587</v>
      </c>
      <c r="R1983" t="s">
        <v>6588</v>
      </c>
      <c r="S1983" s="20">
        <v>8.5</v>
      </c>
      <c r="T1983" s="21" t="s">
        <v>38</v>
      </c>
    </row>
    <row r="1984" spans="1:20" x14ac:dyDescent="0.35">
      <c r="A1984" s="13" t="s">
        <v>6589</v>
      </c>
      <c r="B1984" s="13"/>
      <c r="C1984" s="13"/>
      <c r="D1984" s="13" t="s">
        <v>6590</v>
      </c>
      <c r="E1984" s="13">
        <v>6</v>
      </c>
      <c r="F1984" s="14">
        <v>0.7</v>
      </c>
      <c r="G1984" s="13" t="s">
        <v>46</v>
      </c>
      <c r="H1984" s="14">
        <v>40</v>
      </c>
      <c r="I1984" s="15" t="s">
        <v>32</v>
      </c>
      <c r="J1984" s="16">
        <v>60</v>
      </c>
      <c r="K1984" s="16">
        <v>10</v>
      </c>
      <c r="L1984" s="17" t="s">
        <v>623</v>
      </c>
      <c r="M1984" s="163" t="str">
        <f>IFERROR(GETPIVOTDATA("Tot. Bottles",'- Ordine Aggregato -'!$A$1,"sku anker",A1984),"")</f>
        <v/>
      </c>
      <c r="N1984" s="18" t="s">
        <v>67</v>
      </c>
      <c r="O1984" s="19" t="str">
        <f t="shared" si="30"/>
        <v>Order online</v>
      </c>
      <c r="P1984" s="97" t="s">
        <v>146</v>
      </c>
      <c r="Q1984" s="13" t="s">
        <v>6591</v>
      </c>
      <c r="R1984" t="s">
        <v>6592</v>
      </c>
      <c r="S1984" s="20">
        <v>10</v>
      </c>
      <c r="T1984" s="21" t="s">
        <v>38</v>
      </c>
    </row>
    <row r="1985" spans="1:20" x14ac:dyDescent="0.35">
      <c r="A1985" s="96" t="s">
        <v>6593</v>
      </c>
      <c r="D1985" s="13" t="s">
        <v>6594</v>
      </c>
      <c r="E1985" s="13">
        <v>6</v>
      </c>
      <c r="F1985" s="14">
        <v>0.7</v>
      </c>
      <c r="G1985" s="13" t="s">
        <v>14874</v>
      </c>
      <c r="H1985" s="14">
        <v>41.2</v>
      </c>
      <c r="I1985" s="15" t="s">
        <v>32</v>
      </c>
      <c r="J1985" s="16">
        <v>61.5</v>
      </c>
      <c r="K1985" s="16">
        <v>10.25</v>
      </c>
      <c r="L1985" s="17" t="s">
        <v>368</v>
      </c>
      <c r="M1985" s="163" t="str">
        <f>IFERROR(GETPIVOTDATA("Tot. Bottles",'- Ordine Aggregato -'!$A$1,"sku anker",A1985),"")</f>
        <v/>
      </c>
      <c r="N1985" s="18" t="s">
        <v>34</v>
      </c>
      <c r="O1985" s="19" t="str">
        <f t="shared" si="30"/>
        <v>Order online</v>
      </c>
      <c r="P1985" s="97" t="s">
        <v>146</v>
      </c>
      <c r="Q1985" s="13" t="s">
        <v>6595</v>
      </c>
      <c r="R1985" t="s">
        <v>6596</v>
      </c>
      <c r="S1985" s="20">
        <v>0</v>
      </c>
      <c r="T1985" s="21" t="s">
        <v>38</v>
      </c>
    </row>
    <row r="1986" spans="1:20" x14ac:dyDescent="0.35">
      <c r="A1986" s="96" t="s">
        <v>6597</v>
      </c>
      <c r="D1986" s="13" t="s">
        <v>6598</v>
      </c>
      <c r="E1986" s="13">
        <v>6</v>
      </c>
      <c r="F1986" s="14">
        <v>0.7</v>
      </c>
      <c r="G1986" s="13" t="s">
        <v>14874</v>
      </c>
      <c r="H1986" s="14">
        <v>41.4</v>
      </c>
      <c r="I1986" s="15" t="s">
        <v>32</v>
      </c>
      <c r="J1986" s="16">
        <v>63</v>
      </c>
      <c r="K1986" s="16">
        <v>10.5</v>
      </c>
      <c r="L1986" s="17" t="s">
        <v>368</v>
      </c>
      <c r="M1986" s="163" t="str">
        <f>IFERROR(GETPIVOTDATA("Tot. Bottles",'- Ordine Aggregato -'!$A$1,"sku anker",A1986),"")</f>
        <v/>
      </c>
      <c r="N1986" s="18" t="s">
        <v>34</v>
      </c>
      <c r="O1986" s="19" t="str">
        <f t="shared" si="30"/>
        <v>Order online</v>
      </c>
      <c r="P1986" s="97" t="s">
        <v>146</v>
      </c>
      <c r="Q1986" s="13" t="s">
        <v>6599</v>
      </c>
      <c r="R1986" t="s">
        <v>6600</v>
      </c>
      <c r="S1986" s="20">
        <v>0</v>
      </c>
      <c r="T1986" s="21" t="s">
        <v>38</v>
      </c>
    </row>
    <row r="1987" spans="1:20" x14ac:dyDescent="0.35">
      <c r="A1987" s="96" t="s">
        <v>6601</v>
      </c>
      <c r="B1987" s="96"/>
      <c r="C1987" s="96"/>
      <c r="D1987" s="13" t="s">
        <v>6602</v>
      </c>
      <c r="E1987" s="13">
        <v>6</v>
      </c>
      <c r="F1987" s="14">
        <v>0.7</v>
      </c>
      <c r="G1987" s="13" t="s">
        <v>14874</v>
      </c>
      <c r="H1987" s="14">
        <v>26</v>
      </c>
      <c r="I1987" s="15" t="s">
        <v>32</v>
      </c>
      <c r="J1987" s="16">
        <v>75</v>
      </c>
      <c r="K1987" s="16">
        <v>12.5</v>
      </c>
      <c r="L1987" s="17" t="s">
        <v>623</v>
      </c>
      <c r="M1987" s="163" t="str">
        <f>IFERROR(GETPIVOTDATA("Tot. Bottles",'- Ordine Aggregato -'!$A$1,"sku anker",A1987),"")</f>
        <v/>
      </c>
      <c r="N1987" s="18" t="s">
        <v>34</v>
      </c>
      <c r="O1987" s="19" t="str">
        <f t="shared" si="30"/>
        <v>Order online</v>
      </c>
      <c r="P1987" s="97" t="s">
        <v>146</v>
      </c>
      <c r="Q1987" s="13" t="s">
        <v>6603</v>
      </c>
      <c r="R1987" t="s">
        <v>6604</v>
      </c>
      <c r="S1987" s="20">
        <v>0</v>
      </c>
      <c r="T1987" s="21" t="s">
        <v>38</v>
      </c>
    </row>
    <row r="1988" spans="1:20" x14ac:dyDescent="0.35">
      <c r="A1988" s="96" t="s">
        <v>6605</v>
      </c>
      <c r="D1988" s="13" t="s">
        <v>6606</v>
      </c>
      <c r="E1988" s="13">
        <v>12</v>
      </c>
      <c r="F1988" s="14">
        <v>1</v>
      </c>
      <c r="G1988" s="13" t="s">
        <v>31</v>
      </c>
      <c r="H1988" s="14">
        <v>40</v>
      </c>
      <c r="I1988" s="15" t="s">
        <v>32</v>
      </c>
      <c r="J1988" s="16">
        <v>76.199999999999989</v>
      </c>
      <c r="K1988" s="16">
        <v>6.35</v>
      </c>
      <c r="L1988" s="17" t="s">
        <v>657</v>
      </c>
      <c r="M1988" s="163" t="str">
        <f>IFERROR(GETPIVOTDATA("Tot. Bottles",'- Ordine Aggregato -'!$A$1,"sku anker",A1988),"")</f>
        <v/>
      </c>
      <c r="N1988" s="18" t="s">
        <v>42</v>
      </c>
      <c r="O1988" s="19" t="str">
        <f t="shared" si="30"/>
        <v>Order online</v>
      </c>
      <c r="P1988" s="97" t="s">
        <v>385</v>
      </c>
      <c r="Q1988" s="13" t="s">
        <v>6607</v>
      </c>
      <c r="R1988" t="s">
        <v>6608</v>
      </c>
      <c r="S1988" s="20">
        <v>0</v>
      </c>
      <c r="T1988" s="21" t="s">
        <v>38</v>
      </c>
    </row>
    <row r="1989" spans="1:20" x14ac:dyDescent="0.35">
      <c r="A1989" s="13" t="s">
        <v>6609</v>
      </c>
      <c r="B1989" s="13"/>
      <c r="C1989" s="13"/>
      <c r="D1989" s="13" t="s">
        <v>6610</v>
      </c>
      <c r="E1989" s="13">
        <v>8</v>
      </c>
      <c r="F1989" s="14">
        <v>0.15</v>
      </c>
      <c r="G1989" s="13" t="s">
        <v>14874</v>
      </c>
      <c r="H1989" s="14">
        <v>45.33</v>
      </c>
      <c r="I1989" s="15" t="s">
        <v>32</v>
      </c>
      <c r="J1989" s="16">
        <v>50</v>
      </c>
      <c r="K1989" s="16">
        <v>6.25</v>
      </c>
      <c r="L1989" s="17" t="s">
        <v>384</v>
      </c>
      <c r="M1989" s="163" t="str">
        <f>IFERROR(GETPIVOTDATA("Tot. Bottles",'- Ordine Aggregato -'!$A$1,"sku anker",A1989),"")</f>
        <v/>
      </c>
      <c r="N1989" s="18" t="s">
        <v>42</v>
      </c>
      <c r="O1989" s="19" t="str">
        <f t="shared" si="30"/>
        <v>Order online</v>
      </c>
      <c r="P1989" s="97" t="s">
        <v>385</v>
      </c>
      <c r="Q1989" s="13" t="s">
        <v>6611</v>
      </c>
      <c r="R1989" t="s">
        <v>6612</v>
      </c>
      <c r="S1989" s="20">
        <v>0</v>
      </c>
      <c r="T1989" s="21" t="s">
        <v>38</v>
      </c>
    </row>
    <row r="1990" spans="1:20" x14ac:dyDescent="0.35">
      <c r="A1990" s="96" t="s">
        <v>6613</v>
      </c>
      <c r="D1990" s="13" t="s">
        <v>6614</v>
      </c>
      <c r="E1990" s="13">
        <v>6</v>
      </c>
      <c r="F1990" s="14">
        <v>0.7</v>
      </c>
      <c r="G1990" s="13" t="s">
        <v>46</v>
      </c>
      <c r="H1990" s="14">
        <v>50</v>
      </c>
      <c r="I1990" s="15" t="s">
        <v>32</v>
      </c>
      <c r="J1990" s="16">
        <v>294</v>
      </c>
      <c r="K1990" s="16">
        <v>49</v>
      </c>
      <c r="L1990" s="17" t="s">
        <v>657</v>
      </c>
      <c r="M1990" s="163" t="str">
        <f>IFERROR(GETPIVOTDATA("Tot. Bottles",'- Ordine Aggregato -'!$A$1,"sku anker",A1990),"")</f>
        <v/>
      </c>
      <c r="N1990" s="18" t="s">
        <v>42</v>
      </c>
      <c r="O1990" s="19" t="str">
        <f t="shared" si="30"/>
        <v>Order online</v>
      </c>
      <c r="P1990" s="97" t="s">
        <v>385</v>
      </c>
      <c r="Q1990" s="13" t="s">
        <v>6615</v>
      </c>
      <c r="R1990" t="s">
        <v>6616</v>
      </c>
      <c r="S1990" s="20">
        <v>0</v>
      </c>
      <c r="T1990" s="21" t="s">
        <v>38</v>
      </c>
    </row>
    <row r="1991" spans="1:20" x14ac:dyDescent="0.35">
      <c r="A1991" s="96" t="s">
        <v>6617</v>
      </c>
      <c r="B1991" s="96"/>
      <c r="C1991" s="96"/>
      <c r="D1991" s="13" t="s">
        <v>6618</v>
      </c>
      <c r="E1991" s="13">
        <v>6</v>
      </c>
      <c r="F1991" s="14">
        <v>0.7</v>
      </c>
      <c r="G1991" s="13" t="s">
        <v>46</v>
      </c>
      <c r="H1991" s="14">
        <v>42</v>
      </c>
      <c r="I1991" s="15" t="s">
        <v>32</v>
      </c>
      <c r="J1991" s="16">
        <v>220.79999999999998</v>
      </c>
      <c r="K1991" s="16">
        <v>36.799999999999997</v>
      </c>
      <c r="L1991" s="17" t="s">
        <v>657</v>
      </c>
      <c r="M1991" s="163" t="str">
        <f>IFERROR(GETPIVOTDATA("Tot. Bottles",'- Ordine Aggregato -'!$A$1,"sku anker",A1991),"")</f>
        <v/>
      </c>
      <c r="N1991" s="18" t="s">
        <v>34</v>
      </c>
      <c r="O1991" s="19" t="str">
        <f t="shared" si="30"/>
        <v>Order online</v>
      </c>
      <c r="P1991" s="97" t="s">
        <v>385</v>
      </c>
      <c r="Q1991" s="13" t="s">
        <v>6619</v>
      </c>
      <c r="R1991" t="s">
        <v>6620</v>
      </c>
      <c r="S1991" s="20">
        <v>0</v>
      </c>
      <c r="T1991" s="21" t="s">
        <v>38</v>
      </c>
    </row>
    <row r="1992" spans="1:20" x14ac:dyDescent="0.35">
      <c r="A1992" s="96" t="s">
        <v>6621</v>
      </c>
      <c r="B1992" s="96"/>
      <c r="C1992" s="96"/>
      <c r="D1992" s="13" t="s">
        <v>6622</v>
      </c>
      <c r="E1992" s="13">
        <v>6</v>
      </c>
      <c r="F1992" s="14">
        <v>0.7</v>
      </c>
      <c r="G1992" s="13" t="s">
        <v>14874</v>
      </c>
      <c r="H1992" s="14">
        <v>43</v>
      </c>
      <c r="I1992" s="15" t="s">
        <v>32</v>
      </c>
      <c r="J1992" s="16">
        <v>243</v>
      </c>
      <c r="K1992" s="16">
        <v>40.5</v>
      </c>
      <c r="L1992" s="17" t="s">
        <v>657</v>
      </c>
      <c r="M1992" s="163" t="str">
        <f>IFERROR(GETPIVOTDATA("Tot. Bottles",'- Ordine Aggregato -'!$A$1,"sku anker",A1992),"")</f>
        <v/>
      </c>
      <c r="N1992" s="18" t="s">
        <v>42</v>
      </c>
      <c r="O1992" s="19" t="str">
        <f t="shared" si="30"/>
        <v>Order online</v>
      </c>
      <c r="P1992" s="97" t="s">
        <v>385</v>
      </c>
      <c r="Q1992" s="13" t="s">
        <v>6623</v>
      </c>
      <c r="R1992" t="s">
        <v>6624</v>
      </c>
      <c r="S1992" s="20">
        <v>0</v>
      </c>
      <c r="T1992" s="21" t="s">
        <v>38</v>
      </c>
    </row>
    <row r="1993" spans="1:20" x14ac:dyDescent="0.35">
      <c r="A1993" s="13" t="s">
        <v>6625</v>
      </c>
      <c r="B1993" s="13"/>
      <c r="C1993" s="13"/>
      <c r="D1993" s="13" t="s">
        <v>6626</v>
      </c>
      <c r="E1993" s="13">
        <v>6</v>
      </c>
      <c r="F1993" s="14">
        <v>0.75</v>
      </c>
      <c r="G1993" s="13" t="s">
        <v>46</v>
      </c>
      <c r="H1993" s="14">
        <v>13</v>
      </c>
      <c r="I1993" s="15" t="s">
        <v>32</v>
      </c>
      <c r="J1993" s="16">
        <v>12</v>
      </c>
      <c r="K1993" s="16">
        <v>2</v>
      </c>
      <c r="L1993" s="17" t="s">
        <v>710</v>
      </c>
      <c r="M1993" s="163" t="str">
        <f>IFERROR(GETPIVOTDATA("Tot. Bottles",'- Ordine Aggregato -'!$A$1,"sku anker",A1993),"")</f>
        <v/>
      </c>
      <c r="N1993" s="18" t="s">
        <v>67</v>
      </c>
      <c r="O1993" s="19" t="str">
        <f t="shared" si="30"/>
        <v>Order online</v>
      </c>
      <c r="P1993" s="97" t="s">
        <v>565</v>
      </c>
      <c r="Q1993" s="13" t="s">
        <v>6627</v>
      </c>
      <c r="R1993" t="s">
        <v>6628</v>
      </c>
      <c r="S1993" s="20">
        <v>2</v>
      </c>
      <c r="T1993" s="21" t="s">
        <v>38</v>
      </c>
    </row>
    <row r="1994" spans="1:20" x14ac:dyDescent="0.35">
      <c r="A1994" s="13" t="s">
        <v>6629</v>
      </c>
      <c r="B1994" s="13"/>
      <c r="C1994" s="13"/>
      <c r="D1994" s="13" t="s">
        <v>6630</v>
      </c>
      <c r="E1994" s="13">
        <v>6</v>
      </c>
      <c r="F1994" s="14">
        <v>0.75</v>
      </c>
      <c r="G1994" s="13" t="s">
        <v>46</v>
      </c>
      <c r="H1994" s="14">
        <v>13</v>
      </c>
      <c r="I1994" s="15" t="s">
        <v>32</v>
      </c>
      <c r="J1994" s="16">
        <v>12</v>
      </c>
      <c r="K1994" s="16">
        <v>2</v>
      </c>
      <c r="L1994" s="17" t="s">
        <v>704</v>
      </c>
      <c r="M1994" s="163" t="str">
        <f>IFERROR(GETPIVOTDATA("Tot. Bottles",'- Ordine Aggregato -'!$A$1,"sku anker",A1994),"")</f>
        <v/>
      </c>
      <c r="N1994" s="18" t="s">
        <v>67</v>
      </c>
      <c r="O1994" s="19" t="str">
        <f t="shared" si="30"/>
        <v>Order online</v>
      </c>
      <c r="P1994" s="97" t="s">
        <v>565</v>
      </c>
      <c r="Q1994" s="13" t="s">
        <v>6631</v>
      </c>
      <c r="R1994" t="s">
        <v>6632</v>
      </c>
      <c r="S1994" s="20">
        <v>2</v>
      </c>
      <c r="T1994" s="21" t="s">
        <v>38</v>
      </c>
    </row>
    <row r="1995" spans="1:20" x14ac:dyDescent="0.35">
      <c r="A1995" s="96" t="s">
        <v>6633</v>
      </c>
      <c r="B1995" s="96"/>
      <c r="C1995" s="96"/>
      <c r="D1995" s="13" t="s">
        <v>6634</v>
      </c>
      <c r="E1995" s="13">
        <v>6</v>
      </c>
      <c r="F1995" s="14">
        <v>0.7</v>
      </c>
      <c r="G1995" s="13" t="s">
        <v>14873</v>
      </c>
      <c r="H1995" s="14">
        <v>24</v>
      </c>
      <c r="I1995" s="15" t="s">
        <v>32</v>
      </c>
      <c r="J1995" s="16">
        <v>52.5</v>
      </c>
      <c r="K1995" s="16">
        <v>8.75</v>
      </c>
      <c r="L1995" s="17" t="s">
        <v>502</v>
      </c>
      <c r="M1995" s="163" t="str">
        <f>IFERROR(GETPIVOTDATA("Tot. Bottles",'- Ordine Aggregato -'!$A$1,"sku anker",A1995),"")</f>
        <v/>
      </c>
      <c r="N1995" s="18" t="s">
        <v>42</v>
      </c>
      <c r="O1995" s="19" t="str">
        <f t="shared" si="30"/>
        <v>Order online</v>
      </c>
      <c r="P1995" s="97" t="s">
        <v>105</v>
      </c>
      <c r="Q1995" s="13" t="s">
        <v>6635</v>
      </c>
      <c r="R1995" t="s">
        <v>6636</v>
      </c>
      <c r="S1995" s="20">
        <v>0</v>
      </c>
      <c r="T1995" s="21" t="s">
        <v>38</v>
      </c>
    </row>
    <row r="1996" spans="1:20" x14ac:dyDescent="0.35">
      <c r="A1996" s="96" t="s">
        <v>6637</v>
      </c>
      <c r="D1996" s="13" t="s">
        <v>6638</v>
      </c>
      <c r="E1996" s="13">
        <v>6</v>
      </c>
      <c r="F1996" s="14">
        <v>0.75</v>
      </c>
      <c r="G1996" s="13" t="s">
        <v>14874</v>
      </c>
      <c r="H1996" s="14">
        <v>12.5</v>
      </c>
      <c r="I1996" s="15" t="s">
        <v>32</v>
      </c>
      <c r="J1996" s="16">
        <v>127.5</v>
      </c>
      <c r="K1996" s="16">
        <v>21.25</v>
      </c>
      <c r="L1996" s="17" t="s">
        <v>863</v>
      </c>
      <c r="M1996" s="163" t="str">
        <f>IFERROR(GETPIVOTDATA("Tot. Bottles",'- Ordine Aggregato -'!$A$1,"sku anker",A1996),"")</f>
        <v/>
      </c>
      <c r="N1996" s="18" t="s">
        <v>42</v>
      </c>
      <c r="O1996" s="19" t="str">
        <f t="shared" si="30"/>
        <v>Order online</v>
      </c>
      <c r="P1996" s="97" t="s">
        <v>225</v>
      </c>
      <c r="Q1996" s="13" t="s">
        <v>6639</v>
      </c>
      <c r="R1996" t="s">
        <v>6640</v>
      </c>
      <c r="S1996" s="20">
        <v>0</v>
      </c>
      <c r="T1996" s="21" t="s">
        <v>38</v>
      </c>
    </row>
    <row r="1997" spans="1:20" x14ac:dyDescent="0.35">
      <c r="A1997" s="96" t="s">
        <v>6641</v>
      </c>
      <c r="B1997" s="96"/>
      <c r="C1997" s="96"/>
      <c r="D1997" s="13" t="s">
        <v>6642</v>
      </c>
      <c r="E1997" s="13">
        <v>6</v>
      </c>
      <c r="F1997" s="14">
        <v>0.7</v>
      </c>
      <c r="G1997" s="13" t="s">
        <v>14873</v>
      </c>
      <c r="H1997" s="14">
        <v>35</v>
      </c>
      <c r="I1997" s="15" t="s">
        <v>32</v>
      </c>
      <c r="J1997" s="16">
        <v>22.5</v>
      </c>
      <c r="K1997" s="16">
        <v>3.75</v>
      </c>
      <c r="L1997" s="17" t="s">
        <v>399</v>
      </c>
      <c r="M1997" s="163" t="str">
        <f>IFERROR(GETPIVOTDATA("Tot. Bottles",'- Ordine Aggregato -'!$A$1,"sku anker",A1997),"")</f>
        <v/>
      </c>
      <c r="N1997" s="18" t="s">
        <v>42</v>
      </c>
      <c r="O1997" s="19" t="str">
        <f t="shared" ref="O1997:O2060" si="31">HYPERLINK("https://www.ankeramsterdamspirits.nl/en/products/"&amp;A1997,"Order online")</f>
        <v>Order online</v>
      </c>
      <c r="P1997" s="97" t="s">
        <v>220</v>
      </c>
      <c r="Q1997" s="13" t="s">
        <v>6643</v>
      </c>
      <c r="R1997" t="s">
        <v>42</v>
      </c>
      <c r="S1997" s="20">
        <v>0</v>
      </c>
      <c r="T1997" s="21" t="s">
        <v>38</v>
      </c>
    </row>
    <row r="1998" spans="1:20" x14ac:dyDescent="0.35">
      <c r="A1998" s="13" t="s">
        <v>6644</v>
      </c>
      <c r="B1998" s="13"/>
      <c r="C1998" s="13"/>
      <c r="D1998" s="13" t="s">
        <v>6645</v>
      </c>
      <c r="E1998" s="13">
        <v>12</v>
      </c>
      <c r="F1998" s="14">
        <v>1</v>
      </c>
      <c r="G1998" s="13" t="s">
        <v>14874</v>
      </c>
      <c r="H1998" s="14">
        <v>43.4</v>
      </c>
      <c r="I1998" s="15" t="s">
        <v>32</v>
      </c>
      <c r="J1998" s="16">
        <v>325.20000000000005</v>
      </c>
      <c r="K1998" s="16">
        <v>27.1</v>
      </c>
      <c r="L1998" s="17" t="s">
        <v>368</v>
      </c>
      <c r="M1998" s="163" t="str">
        <f>IFERROR(GETPIVOTDATA("Tot. Bottles",'- Ordine Aggregato -'!$A$1,"sku anker",A1998),"")</f>
        <v/>
      </c>
      <c r="N1998" s="18" t="s">
        <v>42</v>
      </c>
      <c r="O1998" s="19" t="str">
        <f t="shared" si="31"/>
        <v>Order online</v>
      </c>
      <c r="P1998" s="97" t="s">
        <v>146</v>
      </c>
      <c r="Q1998" s="13" t="s">
        <v>6646</v>
      </c>
      <c r="R1998" t="s">
        <v>6647</v>
      </c>
      <c r="S1998" s="20">
        <v>0</v>
      </c>
      <c r="T1998" s="21" t="s">
        <v>38</v>
      </c>
    </row>
    <row r="1999" spans="1:20" x14ac:dyDescent="0.35">
      <c r="A1999" s="96" t="s">
        <v>6648</v>
      </c>
      <c r="D1999" s="13" t="s">
        <v>6649</v>
      </c>
      <c r="E1999" s="13">
        <v>6</v>
      </c>
      <c r="F1999" s="14">
        <v>0.7</v>
      </c>
      <c r="G1999" s="13" t="s">
        <v>46</v>
      </c>
      <c r="H1999" s="14">
        <v>43.4</v>
      </c>
      <c r="I1999" s="15" t="s">
        <v>32</v>
      </c>
      <c r="J1999" s="16">
        <v>114</v>
      </c>
      <c r="K1999" s="16">
        <v>19</v>
      </c>
      <c r="L1999" s="17" t="s">
        <v>368</v>
      </c>
      <c r="M1999" s="163" t="str">
        <f>IFERROR(GETPIVOTDATA("Tot. Bottles",'- Ordine Aggregato -'!$A$1,"sku anker",A1999),"")</f>
        <v/>
      </c>
      <c r="N1999" s="18" t="s">
        <v>67</v>
      </c>
      <c r="O1999" s="19" t="str">
        <f t="shared" si="31"/>
        <v>Order online</v>
      </c>
      <c r="P1999" s="97" t="s">
        <v>146</v>
      </c>
      <c r="Q1999" s="13" t="s">
        <v>6650</v>
      </c>
      <c r="R1999" t="s">
        <v>6651</v>
      </c>
      <c r="S1999" s="20">
        <v>19</v>
      </c>
      <c r="T1999" s="21" t="s">
        <v>38</v>
      </c>
    </row>
    <row r="2000" spans="1:20" x14ac:dyDescent="0.35">
      <c r="A2000" s="96" t="s">
        <v>6652</v>
      </c>
      <c r="D2000" s="13" t="s">
        <v>6653</v>
      </c>
      <c r="E2000" s="13">
        <v>96</v>
      </c>
      <c r="F2000" s="14">
        <v>0.05</v>
      </c>
      <c r="G2000" s="13" t="s">
        <v>14874</v>
      </c>
      <c r="H2000" s="14">
        <v>41.4</v>
      </c>
      <c r="I2000" s="15" t="s">
        <v>32</v>
      </c>
      <c r="J2000" s="16">
        <v>235.20000000000002</v>
      </c>
      <c r="K2000" s="16">
        <v>2.4500000000000002</v>
      </c>
      <c r="L2000" s="17" t="s">
        <v>368</v>
      </c>
      <c r="M2000" s="163" t="str">
        <f>IFERROR(GETPIVOTDATA("Tot. Bottles",'- Ordine Aggregato -'!$A$1,"sku anker",A2000),"")</f>
        <v/>
      </c>
      <c r="N2000" s="18" t="s">
        <v>42</v>
      </c>
      <c r="O2000" s="19" t="str">
        <f t="shared" si="31"/>
        <v>Order online</v>
      </c>
      <c r="P2000" s="97" t="s">
        <v>146</v>
      </c>
      <c r="Q2000" s="13" t="s">
        <v>6654</v>
      </c>
      <c r="R2000" t="s">
        <v>6655</v>
      </c>
      <c r="S2000" s="20">
        <v>0</v>
      </c>
      <c r="T2000" s="21" t="s">
        <v>38</v>
      </c>
    </row>
    <row r="2001" spans="1:20" x14ac:dyDescent="0.35">
      <c r="A2001" s="96" t="s">
        <v>6656</v>
      </c>
      <c r="D2001" s="13" t="s">
        <v>6653</v>
      </c>
      <c r="E2001" s="13">
        <v>12</v>
      </c>
      <c r="F2001" s="14">
        <v>0.35</v>
      </c>
      <c r="G2001" s="13" t="s">
        <v>14874</v>
      </c>
      <c r="H2001" s="14">
        <v>41.4</v>
      </c>
      <c r="I2001" s="15" t="s">
        <v>32</v>
      </c>
      <c r="J2001" s="16">
        <v>141</v>
      </c>
      <c r="K2001" s="16">
        <v>11.75</v>
      </c>
      <c r="L2001" s="17" t="s">
        <v>368</v>
      </c>
      <c r="M2001" s="163" t="str">
        <f>IFERROR(GETPIVOTDATA("Tot. Bottles",'- Ordine Aggregato -'!$A$1,"sku anker",A2001),"")</f>
        <v/>
      </c>
      <c r="N2001" s="18" t="s">
        <v>42</v>
      </c>
      <c r="O2001" s="19" t="str">
        <f t="shared" si="31"/>
        <v>Order online</v>
      </c>
      <c r="P2001" s="97" t="s">
        <v>146</v>
      </c>
      <c r="Q2001" s="13" t="s">
        <v>6657</v>
      </c>
      <c r="R2001" t="s">
        <v>6658</v>
      </c>
      <c r="S2001" s="20">
        <v>0</v>
      </c>
      <c r="T2001" s="21" t="s">
        <v>38</v>
      </c>
    </row>
    <row r="2002" spans="1:20" x14ac:dyDescent="0.35">
      <c r="A2002" s="13" t="s">
        <v>14704</v>
      </c>
      <c r="B2002" s="13"/>
      <c r="C2002" s="13"/>
      <c r="D2002" s="13" t="s">
        <v>6653</v>
      </c>
      <c r="E2002" s="13">
        <v>6</v>
      </c>
      <c r="F2002" s="14">
        <v>0.7</v>
      </c>
      <c r="G2002" s="13" t="s">
        <v>46</v>
      </c>
      <c r="H2002" s="14">
        <v>44</v>
      </c>
      <c r="I2002" s="15" t="s">
        <v>32</v>
      </c>
      <c r="J2002" s="16">
        <v>123</v>
      </c>
      <c r="K2002" s="16">
        <v>20.5</v>
      </c>
      <c r="L2002" s="17" t="s">
        <v>368</v>
      </c>
      <c r="M2002" s="163" t="str">
        <f>IFERROR(GETPIVOTDATA("Tot. Bottles",'- Ordine Aggregato -'!$A$1,"sku anker",A2002),"")</f>
        <v/>
      </c>
      <c r="N2002" s="18" t="s">
        <v>42</v>
      </c>
      <c r="O2002" s="19" t="str">
        <f t="shared" si="31"/>
        <v>Order online</v>
      </c>
      <c r="P2002" s="97" t="s">
        <v>146</v>
      </c>
      <c r="Q2002" s="13" t="s">
        <v>6660</v>
      </c>
      <c r="R2002" t="s">
        <v>15413</v>
      </c>
      <c r="S2002" s="20">
        <v>0</v>
      </c>
      <c r="T2002" s="21" t="s">
        <v>38</v>
      </c>
    </row>
    <row r="2003" spans="1:20" x14ac:dyDescent="0.35">
      <c r="A2003" s="13" t="s">
        <v>6659</v>
      </c>
      <c r="B2003" s="13"/>
      <c r="C2003" s="13"/>
      <c r="D2003" s="13" t="s">
        <v>6653</v>
      </c>
      <c r="E2003" s="13">
        <v>6</v>
      </c>
      <c r="F2003" s="14">
        <v>0.7</v>
      </c>
      <c r="G2003" s="13" t="s">
        <v>46</v>
      </c>
      <c r="H2003" s="14">
        <v>41.4</v>
      </c>
      <c r="I2003" s="15" t="s">
        <v>32</v>
      </c>
      <c r="J2003" s="16">
        <v>113.69999999999999</v>
      </c>
      <c r="K2003" s="16">
        <v>18.95</v>
      </c>
      <c r="L2003" s="17" t="s">
        <v>368</v>
      </c>
      <c r="M2003" s="163" t="str">
        <f>IFERROR(GETPIVOTDATA("Tot. Bottles",'- Ordine Aggregato -'!$A$1,"sku anker",A2003),"")</f>
        <v/>
      </c>
      <c r="N2003" s="18" t="s">
        <v>42</v>
      </c>
      <c r="O2003" s="19" t="str">
        <f t="shared" si="31"/>
        <v>Order online</v>
      </c>
      <c r="P2003" s="97" t="s">
        <v>146</v>
      </c>
      <c r="Q2003" s="13" t="s">
        <v>6660</v>
      </c>
      <c r="R2003" t="s">
        <v>6661</v>
      </c>
      <c r="S2003" s="20">
        <v>0</v>
      </c>
      <c r="T2003" s="21" t="s">
        <v>38</v>
      </c>
    </row>
    <row r="2004" spans="1:20" x14ac:dyDescent="0.35">
      <c r="A2004" s="13" t="s">
        <v>6662</v>
      </c>
      <c r="B2004" s="13"/>
      <c r="C2004" s="13"/>
      <c r="D2004" s="13" t="s">
        <v>6653</v>
      </c>
      <c r="E2004" s="13">
        <v>12</v>
      </c>
      <c r="F2004" s="14">
        <v>1</v>
      </c>
      <c r="G2004" s="13" t="s">
        <v>46</v>
      </c>
      <c r="H2004" s="14">
        <v>44</v>
      </c>
      <c r="I2004" s="15" t="s">
        <v>32</v>
      </c>
      <c r="J2004" s="16">
        <v>294</v>
      </c>
      <c r="K2004" s="16">
        <v>24.5</v>
      </c>
      <c r="L2004" s="17" t="s">
        <v>368</v>
      </c>
      <c r="M2004" s="163" t="str">
        <f>IFERROR(GETPIVOTDATA("Tot. Bottles",'- Ordine Aggregato -'!$A$1,"sku anker",A2004),"")</f>
        <v/>
      </c>
      <c r="N2004" s="18" t="s">
        <v>42</v>
      </c>
      <c r="O2004" s="19" t="str">
        <f t="shared" si="31"/>
        <v>Order online</v>
      </c>
      <c r="P2004" s="97" t="s">
        <v>146</v>
      </c>
      <c r="Q2004" s="13" t="s">
        <v>6663</v>
      </c>
      <c r="R2004" t="s">
        <v>6664</v>
      </c>
      <c r="S2004" s="20">
        <v>0</v>
      </c>
      <c r="T2004" s="21" t="s">
        <v>38</v>
      </c>
    </row>
    <row r="2005" spans="1:20" x14ac:dyDescent="0.35">
      <c r="A2005" s="13" t="s">
        <v>15414</v>
      </c>
      <c r="B2005" s="13"/>
      <c r="C2005" s="13"/>
      <c r="D2005" s="13" t="s">
        <v>6653</v>
      </c>
      <c r="E2005" s="13">
        <v>6</v>
      </c>
      <c r="F2005" s="14">
        <v>1.75</v>
      </c>
      <c r="G2005" s="13" t="s">
        <v>46</v>
      </c>
      <c r="H2005" s="14">
        <v>44</v>
      </c>
      <c r="I2005" s="15" t="s">
        <v>32</v>
      </c>
      <c r="J2005" s="16">
        <v>267</v>
      </c>
      <c r="K2005" s="16">
        <v>44.5</v>
      </c>
      <c r="L2005" s="17" t="s">
        <v>368</v>
      </c>
      <c r="M2005" s="163" t="str">
        <f>IFERROR(GETPIVOTDATA("Tot. Bottles",'- Ordine Aggregato -'!$A$1,"sku anker",A2005),"")</f>
        <v/>
      </c>
      <c r="N2005" s="18" t="s">
        <v>34</v>
      </c>
      <c r="O2005" s="19" t="str">
        <f t="shared" si="31"/>
        <v>Order online</v>
      </c>
      <c r="P2005" s="97" t="s">
        <v>146</v>
      </c>
      <c r="Q2005" s="13" t="s">
        <v>6666</v>
      </c>
      <c r="R2005" t="s">
        <v>6667</v>
      </c>
      <c r="S2005" s="20">
        <v>0</v>
      </c>
      <c r="T2005" s="21" t="s">
        <v>38</v>
      </c>
    </row>
    <row r="2006" spans="1:20" x14ac:dyDescent="0.35">
      <c r="A2006" s="13" t="s">
        <v>6665</v>
      </c>
      <c r="B2006" s="13"/>
      <c r="C2006" s="13"/>
      <c r="D2006" s="13" t="s">
        <v>6653</v>
      </c>
      <c r="E2006" s="13">
        <v>6</v>
      </c>
      <c r="F2006" s="14">
        <v>1.75</v>
      </c>
      <c r="G2006" s="13" t="s">
        <v>14874</v>
      </c>
      <c r="H2006" s="14">
        <v>41.4</v>
      </c>
      <c r="I2006" s="15" t="s">
        <v>32</v>
      </c>
      <c r="J2006" s="16">
        <v>267</v>
      </c>
      <c r="K2006" s="16">
        <v>44.5</v>
      </c>
      <c r="L2006" s="17" t="s">
        <v>368</v>
      </c>
      <c r="M2006" s="163" t="str">
        <f>IFERROR(GETPIVOTDATA("Tot. Bottles",'- Ordine Aggregato -'!$A$1,"sku anker",A2006),"")</f>
        <v/>
      </c>
      <c r="N2006" s="18" t="s">
        <v>34</v>
      </c>
      <c r="O2006" s="19" t="str">
        <f t="shared" si="31"/>
        <v>Order online</v>
      </c>
      <c r="P2006" s="97" t="s">
        <v>146</v>
      </c>
      <c r="Q2006" s="13" t="s">
        <v>6666</v>
      </c>
      <c r="R2006" t="s">
        <v>6667</v>
      </c>
      <c r="S2006" s="20">
        <v>0</v>
      </c>
      <c r="T2006" s="21" t="s">
        <v>38</v>
      </c>
    </row>
    <row r="2007" spans="1:20" x14ac:dyDescent="0.35">
      <c r="A2007" s="96" t="s">
        <v>6669</v>
      </c>
      <c r="D2007" s="13" t="s">
        <v>6670</v>
      </c>
      <c r="E2007" s="13">
        <v>6</v>
      </c>
      <c r="F2007" s="14">
        <v>0.7</v>
      </c>
      <c r="G2007" s="13" t="s">
        <v>14874</v>
      </c>
      <c r="H2007" s="14">
        <v>43.4</v>
      </c>
      <c r="I2007" s="15" t="s">
        <v>32</v>
      </c>
      <c r="J2007" s="16">
        <v>147</v>
      </c>
      <c r="K2007" s="16">
        <v>24.5</v>
      </c>
      <c r="L2007" s="17" t="s">
        <v>368</v>
      </c>
      <c r="M2007" s="163" t="str">
        <f>IFERROR(GETPIVOTDATA("Tot. Bottles",'- Ordine Aggregato -'!$A$1,"sku anker",A2007),"")</f>
        <v/>
      </c>
      <c r="N2007" s="18" t="s">
        <v>42</v>
      </c>
      <c r="O2007" s="19" t="str">
        <f t="shared" si="31"/>
        <v>Order online</v>
      </c>
      <c r="P2007" s="97" t="s">
        <v>146</v>
      </c>
      <c r="Q2007" s="13" t="s">
        <v>6671</v>
      </c>
      <c r="R2007" t="s">
        <v>6672</v>
      </c>
      <c r="S2007" s="20">
        <v>0</v>
      </c>
      <c r="T2007" s="21" t="s">
        <v>38</v>
      </c>
    </row>
    <row r="2008" spans="1:20" x14ac:dyDescent="0.35">
      <c r="A2008" s="96" t="s">
        <v>6673</v>
      </c>
      <c r="D2008" s="13" t="s">
        <v>6674</v>
      </c>
      <c r="E2008" s="13">
        <v>6</v>
      </c>
      <c r="F2008" s="14">
        <v>0.7</v>
      </c>
      <c r="G2008" s="13" t="s">
        <v>14874</v>
      </c>
      <c r="H2008" s="14">
        <v>43.4</v>
      </c>
      <c r="I2008" s="15" t="s">
        <v>32</v>
      </c>
      <c r="J2008" s="16">
        <v>125.69999999999999</v>
      </c>
      <c r="K2008" s="16">
        <v>20.95</v>
      </c>
      <c r="L2008" s="17" t="s">
        <v>368</v>
      </c>
      <c r="M2008" s="163" t="str">
        <f>IFERROR(GETPIVOTDATA("Tot. Bottles",'- Ordine Aggregato -'!$A$1,"sku anker",A2008),"")</f>
        <v/>
      </c>
      <c r="N2008" s="18" t="s">
        <v>42</v>
      </c>
      <c r="O2008" s="19" t="str">
        <f t="shared" si="31"/>
        <v>Order online</v>
      </c>
      <c r="P2008" s="97" t="s">
        <v>146</v>
      </c>
      <c r="Q2008" s="13" t="s">
        <v>6675</v>
      </c>
      <c r="R2008" t="s">
        <v>6676</v>
      </c>
      <c r="S2008" s="20">
        <v>0</v>
      </c>
      <c r="T2008" s="21" t="s">
        <v>38</v>
      </c>
    </row>
    <row r="2009" spans="1:20" x14ac:dyDescent="0.35">
      <c r="A2009" s="96" t="s">
        <v>6677</v>
      </c>
      <c r="D2009" s="13" t="s">
        <v>6678</v>
      </c>
      <c r="E2009" s="13">
        <v>6</v>
      </c>
      <c r="F2009" s="14">
        <v>0.7</v>
      </c>
      <c r="G2009" s="13" t="s">
        <v>46</v>
      </c>
      <c r="H2009" s="14">
        <v>43.4</v>
      </c>
      <c r="I2009" s="15" t="s">
        <v>32</v>
      </c>
      <c r="J2009" s="16">
        <v>120</v>
      </c>
      <c r="K2009" s="16">
        <v>20</v>
      </c>
      <c r="L2009" s="17" t="s">
        <v>368</v>
      </c>
      <c r="M2009" s="163" t="str">
        <f>IFERROR(GETPIVOTDATA("Tot. Bottles",'- Ordine Aggregato -'!$A$1,"sku anker",A2009),"")</f>
        <v/>
      </c>
      <c r="N2009" s="18" t="s">
        <v>67</v>
      </c>
      <c r="O2009" s="19" t="str">
        <f t="shared" si="31"/>
        <v>Order online</v>
      </c>
      <c r="P2009" s="97" t="s">
        <v>146</v>
      </c>
      <c r="Q2009" s="13" t="s">
        <v>6679</v>
      </c>
      <c r="R2009" t="s">
        <v>6680</v>
      </c>
      <c r="S2009" s="20">
        <v>20</v>
      </c>
      <c r="T2009" s="21" t="s">
        <v>38</v>
      </c>
    </row>
    <row r="2010" spans="1:20" x14ac:dyDescent="0.35">
      <c r="A2010" s="13" t="s">
        <v>6681</v>
      </c>
      <c r="B2010" s="13"/>
      <c r="C2010" s="13"/>
      <c r="D2010" s="13" t="s">
        <v>6682</v>
      </c>
      <c r="E2010" s="13">
        <v>6</v>
      </c>
      <c r="F2010" s="14">
        <v>0.75</v>
      </c>
      <c r="G2010" s="13" t="s">
        <v>14874</v>
      </c>
      <c r="H2010" s="14">
        <v>12</v>
      </c>
      <c r="I2010" s="15" t="s">
        <v>32</v>
      </c>
      <c r="J2010" s="16">
        <v>23.700000000000003</v>
      </c>
      <c r="K2010" s="16">
        <v>3.95</v>
      </c>
      <c r="L2010" s="17" t="s">
        <v>960</v>
      </c>
      <c r="M2010" s="163" t="str">
        <f>IFERROR(GETPIVOTDATA("Tot. Bottles",'- Ordine Aggregato -'!$A$1,"sku anker",A2010),"")</f>
        <v/>
      </c>
      <c r="N2010" s="18" t="s">
        <v>34</v>
      </c>
      <c r="O2010" s="19" t="str">
        <f t="shared" si="31"/>
        <v>Order online</v>
      </c>
      <c r="P2010" s="97" t="s">
        <v>220</v>
      </c>
      <c r="Q2010" s="13" t="s">
        <v>6683</v>
      </c>
      <c r="R2010" t="s">
        <v>6684</v>
      </c>
      <c r="S2010" s="20">
        <v>0</v>
      </c>
      <c r="T2010" s="21" t="s">
        <v>38</v>
      </c>
    </row>
    <row r="2011" spans="1:20" x14ac:dyDescent="0.35">
      <c r="A2011" s="96" t="s">
        <v>6685</v>
      </c>
      <c r="B2011" s="96"/>
      <c r="C2011" s="96"/>
      <c r="D2011" s="13" t="s">
        <v>6686</v>
      </c>
      <c r="E2011" s="13">
        <v>6</v>
      </c>
      <c r="F2011" s="14">
        <v>0.75</v>
      </c>
      <c r="G2011" s="13" t="s">
        <v>31</v>
      </c>
      <c r="H2011" s="14">
        <v>11.5</v>
      </c>
      <c r="I2011" s="15" t="s">
        <v>32</v>
      </c>
      <c r="J2011" s="16">
        <v>19.200000000000003</v>
      </c>
      <c r="K2011" s="16">
        <v>3.2</v>
      </c>
      <c r="L2011" s="17" t="s">
        <v>960</v>
      </c>
      <c r="M2011" s="163" t="str">
        <f>IFERROR(GETPIVOTDATA("Tot. Bottles",'- Ordine Aggregato -'!$A$1,"sku anker",A2011),"")</f>
        <v/>
      </c>
      <c r="N2011" s="18" t="s">
        <v>34</v>
      </c>
      <c r="O2011" s="19" t="str">
        <f t="shared" si="31"/>
        <v>Order online</v>
      </c>
      <c r="P2011" s="97" t="s">
        <v>220</v>
      </c>
      <c r="Q2011" s="13" t="s">
        <v>6687</v>
      </c>
      <c r="R2011" t="s">
        <v>6688</v>
      </c>
      <c r="S2011" s="20">
        <v>0</v>
      </c>
      <c r="T2011" s="21" t="s">
        <v>38</v>
      </c>
    </row>
    <row r="2012" spans="1:20" x14ac:dyDescent="0.35">
      <c r="A2012" s="96" t="s">
        <v>6689</v>
      </c>
      <c r="B2012" s="96"/>
      <c r="C2012" s="96"/>
      <c r="D2012" s="13" t="s">
        <v>6690</v>
      </c>
      <c r="E2012" s="13">
        <v>12</v>
      </c>
      <c r="F2012" s="14">
        <v>0.2</v>
      </c>
      <c r="G2012" s="13" t="s">
        <v>31</v>
      </c>
      <c r="H2012" s="14">
        <v>11.5</v>
      </c>
      <c r="I2012" s="15" t="s">
        <v>32</v>
      </c>
      <c r="J2012" s="16">
        <v>15.24</v>
      </c>
      <c r="K2012" s="16">
        <v>1.27</v>
      </c>
      <c r="L2012" s="17" t="s">
        <v>960</v>
      </c>
      <c r="M2012" s="163" t="str">
        <f>IFERROR(GETPIVOTDATA("Tot. Bottles",'- Ordine Aggregato -'!$A$1,"sku anker",A2012),"")</f>
        <v/>
      </c>
      <c r="N2012" s="18" t="s">
        <v>42</v>
      </c>
      <c r="O2012" s="19" t="str">
        <f t="shared" si="31"/>
        <v>Order online</v>
      </c>
      <c r="P2012" s="97" t="s">
        <v>220</v>
      </c>
      <c r="Q2012" s="13" t="s">
        <v>6691</v>
      </c>
      <c r="R2012" t="s">
        <v>6692</v>
      </c>
      <c r="S2012" s="20">
        <v>0</v>
      </c>
      <c r="T2012" s="21" t="s">
        <v>38</v>
      </c>
    </row>
    <row r="2013" spans="1:20" x14ac:dyDescent="0.35">
      <c r="A2013" s="96" t="s">
        <v>6693</v>
      </c>
      <c r="B2013" s="96"/>
      <c r="C2013" s="96"/>
      <c r="D2013" s="13" t="s">
        <v>6694</v>
      </c>
      <c r="E2013" s="13">
        <v>6</v>
      </c>
      <c r="F2013" s="14">
        <v>1</v>
      </c>
      <c r="G2013" s="13" t="s">
        <v>14873</v>
      </c>
      <c r="H2013" s="14">
        <v>35</v>
      </c>
      <c r="I2013" s="15" t="s">
        <v>32</v>
      </c>
      <c r="J2013" s="16">
        <v>23.700000000000003</v>
      </c>
      <c r="K2013" s="16">
        <v>3.95</v>
      </c>
      <c r="L2013" s="17" t="s">
        <v>690</v>
      </c>
      <c r="M2013" s="163" t="str">
        <f>IFERROR(GETPIVOTDATA("Tot. Bottles",'- Ordine Aggregato -'!$A$1,"sku anker",A2013),"")</f>
        <v/>
      </c>
      <c r="N2013" s="18" t="s">
        <v>42</v>
      </c>
      <c r="O2013" s="19" t="str">
        <f t="shared" si="31"/>
        <v>Order online</v>
      </c>
      <c r="P2013" s="97" t="s">
        <v>68</v>
      </c>
      <c r="Q2013" s="13" t="s">
        <v>6695</v>
      </c>
      <c r="R2013" t="s">
        <v>6696</v>
      </c>
      <c r="S2013" s="20">
        <v>0</v>
      </c>
      <c r="T2013" s="21" t="s">
        <v>38</v>
      </c>
    </row>
    <row r="2014" spans="1:20" x14ac:dyDescent="0.35">
      <c r="A2014" s="13" t="s">
        <v>6697</v>
      </c>
      <c r="B2014" s="13"/>
      <c r="C2014" s="13"/>
      <c r="D2014" s="13" t="s">
        <v>6698</v>
      </c>
      <c r="E2014" s="13">
        <v>6</v>
      </c>
      <c r="F2014" s="14">
        <v>1</v>
      </c>
      <c r="G2014" s="13" t="s">
        <v>14873</v>
      </c>
      <c r="H2014" s="14">
        <v>35</v>
      </c>
      <c r="I2014" s="15" t="s">
        <v>32</v>
      </c>
      <c r="J2014" s="16">
        <v>21.9</v>
      </c>
      <c r="K2014" s="16">
        <v>3.65</v>
      </c>
      <c r="L2014" s="17" t="s">
        <v>695</v>
      </c>
      <c r="M2014" s="163" t="str">
        <f>IFERROR(GETPIVOTDATA("Tot. Bottles",'- Ordine Aggregato -'!$A$1,"sku anker",A2014),"")</f>
        <v/>
      </c>
      <c r="N2014" s="18" t="s">
        <v>42</v>
      </c>
      <c r="O2014" s="19" t="str">
        <f t="shared" si="31"/>
        <v>Order online</v>
      </c>
      <c r="P2014" s="97" t="s">
        <v>68</v>
      </c>
      <c r="Q2014" s="13" t="s">
        <v>6699</v>
      </c>
      <c r="R2014" t="s">
        <v>6700</v>
      </c>
      <c r="S2014" s="20">
        <v>0</v>
      </c>
      <c r="T2014" s="21" t="s">
        <v>38</v>
      </c>
    </row>
    <row r="2015" spans="1:20" x14ac:dyDescent="0.35">
      <c r="A2015" s="96" t="s">
        <v>6701</v>
      </c>
      <c r="D2015" s="13" t="s">
        <v>6702</v>
      </c>
      <c r="E2015" s="13">
        <v>120</v>
      </c>
      <c r="F2015" s="14">
        <v>0.05</v>
      </c>
      <c r="G2015" s="13" t="s">
        <v>46</v>
      </c>
      <c r="H2015" s="14">
        <v>40</v>
      </c>
      <c r="I2015" s="15" t="s">
        <v>32</v>
      </c>
      <c r="J2015" s="16">
        <v>252</v>
      </c>
      <c r="K2015" s="16">
        <v>2.1</v>
      </c>
      <c r="L2015" s="17" t="s">
        <v>645</v>
      </c>
      <c r="M2015" s="163" t="str">
        <f>IFERROR(GETPIVOTDATA("Tot. Bottles",'- Ordine Aggregato -'!$A$1,"sku anker",A2015),"")</f>
        <v/>
      </c>
      <c r="N2015" s="18" t="s">
        <v>34</v>
      </c>
      <c r="O2015" s="19" t="str">
        <f t="shared" si="31"/>
        <v>Order online</v>
      </c>
      <c r="P2015" s="97" t="s">
        <v>225</v>
      </c>
      <c r="Q2015" s="13" t="s">
        <v>6703</v>
      </c>
      <c r="R2015" t="s">
        <v>6704</v>
      </c>
      <c r="S2015" s="20">
        <v>0</v>
      </c>
      <c r="T2015" s="21" t="s">
        <v>38</v>
      </c>
    </row>
    <row r="2016" spans="1:20" x14ac:dyDescent="0.35">
      <c r="A2016" s="96" t="s">
        <v>6705</v>
      </c>
      <c r="B2016" s="96"/>
      <c r="C2016" s="96"/>
      <c r="D2016" s="13" t="s">
        <v>6702</v>
      </c>
      <c r="E2016" s="13">
        <v>24</v>
      </c>
      <c r="F2016" s="14">
        <v>0.2</v>
      </c>
      <c r="G2016" s="13" t="s">
        <v>14873</v>
      </c>
      <c r="H2016" s="14">
        <v>40</v>
      </c>
      <c r="I2016" s="15" t="s">
        <v>32</v>
      </c>
      <c r="J2016" s="16">
        <v>176.39999999999998</v>
      </c>
      <c r="K2016" s="16">
        <v>7.35</v>
      </c>
      <c r="L2016" s="17" t="s">
        <v>645</v>
      </c>
      <c r="M2016" s="163" t="str">
        <f>IFERROR(GETPIVOTDATA("Tot. Bottles",'- Ordine Aggregato -'!$A$1,"sku anker",A2016),"")</f>
        <v/>
      </c>
      <c r="N2016" s="18" t="s">
        <v>42</v>
      </c>
      <c r="O2016" s="19" t="str">
        <f t="shared" si="31"/>
        <v>Order online</v>
      </c>
      <c r="P2016" s="97" t="s">
        <v>225</v>
      </c>
      <c r="Q2016" s="13" t="s">
        <v>6706</v>
      </c>
      <c r="R2016" t="s">
        <v>6707</v>
      </c>
      <c r="S2016" s="20">
        <v>0</v>
      </c>
      <c r="T2016" s="21" t="s">
        <v>38</v>
      </c>
    </row>
    <row r="2017" spans="1:20" x14ac:dyDescent="0.35">
      <c r="A2017" s="13" t="s">
        <v>6708</v>
      </c>
      <c r="B2017" s="13"/>
      <c r="C2017" s="13"/>
      <c r="D2017" s="13" t="s">
        <v>6702</v>
      </c>
      <c r="E2017" s="13">
        <v>12</v>
      </c>
      <c r="F2017" s="14">
        <v>0.35</v>
      </c>
      <c r="G2017" s="13" t="s">
        <v>14873</v>
      </c>
      <c r="H2017" s="14">
        <v>40</v>
      </c>
      <c r="I2017" s="15" t="s">
        <v>32</v>
      </c>
      <c r="J2017" s="16">
        <v>195</v>
      </c>
      <c r="K2017" s="16">
        <v>16.25</v>
      </c>
      <c r="L2017" s="17" t="s">
        <v>645</v>
      </c>
      <c r="M2017" s="163" t="str">
        <f>IFERROR(GETPIVOTDATA("Tot. Bottles",'- Ordine Aggregato -'!$A$1,"sku anker",A2017),"")</f>
        <v/>
      </c>
      <c r="N2017" s="18" t="s">
        <v>42</v>
      </c>
      <c r="O2017" s="19" t="str">
        <f t="shared" si="31"/>
        <v>Order online</v>
      </c>
      <c r="P2017" s="97" t="s">
        <v>225</v>
      </c>
      <c r="Q2017" s="13" t="s">
        <v>6709</v>
      </c>
      <c r="R2017" t="s">
        <v>15415</v>
      </c>
      <c r="S2017" s="20">
        <v>0</v>
      </c>
      <c r="T2017" s="21" t="s">
        <v>38</v>
      </c>
    </row>
    <row r="2018" spans="1:20" x14ac:dyDescent="0.35">
      <c r="A2018" s="13" t="s">
        <v>6710</v>
      </c>
      <c r="B2018" s="13"/>
      <c r="C2018" s="13"/>
      <c r="D2018" s="13" t="s">
        <v>6702</v>
      </c>
      <c r="E2018" s="13">
        <v>12</v>
      </c>
      <c r="F2018" s="14">
        <v>0.7</v>
      </c>
      <c r="G2018" s="13" t="s">
        <v>14873</v>
      </c>
      <c r="H2018" s="14">
        <v>40</v>
      </c>
      <c r="I2018" s="15" t="s">
        <v>32</v>
      </c>
      <c r="J2018" s="16">
        <v>274.79999999999995</v>
      </c>
      <c r="K2018" s="16">
        <v>22.9</v>
      </c>
      <c r="L2018" s="17" t="s">
        <v>645</v>
      </c>
      <c r="M2018" s="163" t="str">
        <f>IFERROR(GETPIVOTDATA("Tot. Bottles",'- Ordine Aggregato -'!$A$1,"sku anker",A2018),"")</f>
        <v/>
      </c>
      <c r="N2018" s="18" t="s">
        <v>34</v>
      </c>
      <c r="O2018" s="19" t="str">
        <f t="shared" si="31"/>
        <v>Order online</v>
      </c>
      <c r="P2018" s="97" t="s">
        <v>225</v>
      </c>
      <c r="Q2018" s="13" t="s">
        <v>6711</v>
      </c>
      <c r="R2018" t="s">
        <v>6712</v>
      </c>
      <c r="S2018" s="20">
        <v>0</v>
      </c>
      <c r="T2018" s="21" t="s">
        <v>38</v>
      </c>
    </row>
    <row r="2019" spans="1:20" x14ac:dyDescent="0.35">
      <c r="A2019" s="96" t="s">
        <v>6713</v>
      </c>
      <c r="B2019" s="96"/>
      <c r="C2019" s="96"/>
      <c r="D2019" s="13" t="s">
        <v>6702</v>
      </c>
      <c r="E2019" s="13">
        <v>6</v>
      </c>
      <c r="F2019" s="14">
        <v>0.7</v>
      </c>
      <c r="G2019" s="13" t="s">
        <v>14873</v>
      </c>
      <c r="H2019" s="14">
        <v>40</v>
      </c>
      <c r="I2019" s="15" t="s">
        <v>32</v>
      </c>
      <c r="J2019" s="16">
        <v>137.39999999999998</v>
      </c>
      <c r="K2019" s="16">
        <v>22.9</v>
      </c>
      <c r="L2019" s="17" t="s">
        <v>645</v>
      </c>
      <c r="M2019" s="163" t="str">
        <f>IFERROR(GETPIVOTDATA("Tot. Bottles",'- Ordine Aggregato -'!$A$1,"sku anker",A2019),"")</f>
        <v/>
      </c>
      <c r="N2019" s="18" t="s">
        <v>42</v>
      </c>
      <c r="O2019" s="19" t="str">
        <f t="shared" si="31"/>
        <v>Order online</v>
      </c>
      <c r="P2019" s="97" t="s">
        <v>225</v>
      </c>
      <c r="Q2019" s="13" t="s">
        <v>6711</v>
      </c>
      <c r="R2019" t="s">
        <v>6714</v>
      </c>
      <c r="S2019" s="20">
        <v>0</v>
      </c>
      <c r="T2019" s="21" t="s">
        <v>38</v>
      </c>
    </row>
    <row r="2020" spans="1:20" x14ac:dyDescent="0.35">
      <c r="A2020" s="96" t="s">
        <v>6715</v>
      </c>
      <c r="D2020" s="13" t="s">
        <v>6702</v>
      </c>
      <c r="E2020" s="13">
        <v>12</v>
      </c>
      <c r="F2020" s="14">
        <v>1</v>
      </c>
      <c r="G2020" s="13" t="s">
        <v>14873</v>
      </c>
      <c r="H2020" s="14">
        <v>40</v>
      </c>
      <c r="I2020" s="15" t="s">
        <v>32</v>
      </c>
      <c r="J2020" s="16">
        <v>480</v>
      </c>
      <c r="K2020" s="16">
        <v>40</v>
      </c>
      <c r="L2020" s="17" t="s">
        <v>645</v>
      </c>
      <c r="M2020" s="163" t="str">
        <f>IFERROR(GETPIVOTDATA("Tot. Bottles",'- Ordine Aggregato -'!$A$1,"sku anker",A2020),"")</f>
        <v/>
      </c>
      <c r="N2020" s="18" t="s">
        <v>42</v>
      </c>
      <c r="O2020" s="19" t="str">
        <f t="shared" si="31"/>
        <v>Order online</v>
      </c>
      <c r="P2020" s="97" t="s">
        <v>225</v>
      </c>
      <c r="Q2020" s="13" t="s">
        <v>6716</v>
      </c>
      <c r="R2020" t="s">
        <v>6717</v>
      </c>
      <c r="S2020" s="20">
        <v>0</v>
      </c>
      <c r="T2020" s="21" t="s">
        <v>38</v>
      </c>
    </row>
    <row r="2021" spans="1:20" x14ac:dyDescent="0.35">
      <c r="A2021" s="13" t="s">
        <v>6718</v>
      </c>
      <c r="B2021" s="13"/>
      <c r="C2021" s="13"/>
      <c r="D2021" s="13" t="s">
        <v>6702</v>
      </c>
      <c r="E2021" s="13">
        <v>6</v>
      </c>
      <c r="F2021" s="14">
        <v>1.5</v>
      </c>
      <c r="G2021" s="13" t="s">
        <v>14873</v>
      </c>
      <c r="H2021" s="14">
        <v>40</v>
      </c>
      <c r="I2021" s="15" t="s">
        <v>32</v>
      </c>
      <c r="J2021" s="16">
        <v>351</v>
      </c>
      <c r="K2021" s="16">
        <v>58.5</v>
      </c>
      <c r="L2021" s="17" t="s">
        <v>645</v>
      </c>
      <c r="M2021" s="163" t="str">
        <f>IFERROR(GETPIVOTDATA("Tot. Bottles",'- Ordine Aggregato -'!$A$1,"sku anker",A2021),"")</f>
        <v/>
      </c>
      <c r="N2021" s="18" t="s">
        <v>42</v>
      </c>
      <c r="O2021" s="19" t="str">
        <f t="shared" si="31"/>
        <v>Order online</v>
      </c>
      <c r="P2021" s="97" t="s">
        <v>225</v>
      </c>
      <c r="Q2021" s="13" t="s">
        <v>6719</v>
      </c>
      <c r="R2021" t="s">
        <v>6720</v>
      </c>
      <c r="S2021" s="20">
        <v>0</v>
      </c>
      <c r="T2021" s="21" t="s">
        <v>38</v>
      </c>
    </row>
    <row r="2022" spans="1:20" x14ac:dyDescent="0.35">
      <c r="A2022" s="96" t="s">
        <v>14469</v>
      </c>
      <c r="B2022" s="96"/>
      <c r="C2022" s="96"/>
      <c r="D2022" s="13" t="s">
        <v>6721</v>
      </c>
      <c r="E2022" s="13">
        <v>12</v>
      </c>
      <c r="F2022" s="14">
        <v>0.7</v>
      </c>
      <c r="G2022" s="13" t="s">
        <v>14873</v>
      </c>
      <c r="H2022" s="14">
        <v>40</v>
      </c>
      <c r="I2022" s="15" t="s">
        <v>32</v>
      </c>
      <c r="J2022" s="16">
        <v>276</v>
      </c>
      <c r="K2022" s="16">
        <v>23</v>
      </c>
      <c r="L2022" s="17" t="s">
        <v>645</v>
      </c>
      <c r="M2022" s="163" t="str">
        <f>IFERROR(GETPIVOTDATA("Tot. Bottles",'- Ordine Aggregato -'!$A$1,"sku anker",A2022),"")</f>
        <v/>
      </c>
      <c r="N2022" s="18" t="s">
        <v>42</v>
      </c>
      <c r="O2022" s="19" t="str">
        <f t="shared" si="31"/>
        <v>Order online</v>
      </c>
      <c r="P2022" s="97" t="s">
        <v>225</v>
      </c>
      <c r="Q2022" s="13" t="s">
        <v>15416</v>
      </c>
      <c r="R2022" t="s">
        <v>15417</v>
      </c>
      <c r="S2022" s="20">
        <v>0</v>
      </c>
      <c r="T2022" s="21" t="s">
        <v>38</v>
      </c>
    </row>
    <row r="2023" spans="1:20" x14ac:dyDescent="0.35">
      <c r="A2023" s="96" t="s">
        <v>6722</v>
      </c>
      <c r="D2023" s="13" t="s">
        <v>6721</v>
      </c>
      <c r="E2023" s="13">
        <v>12</v>
      </c>
      <c r="F2023" s="14">
        <v>1</v>
      </c>
      <c r="G2023" s="13" t="s">
        <v>14874</v>
      </c>
      <c r="H2023" s="14">
        <v>40</v>
      </c>
      <c r="I2023" s="15" t="s">
        <v>32</v>
      </c>
      <c r="J2023" s="16">
        <v>492</v>
      </c>
      <c r="K2023" s="16">
        <v>41</v>
      </c>
      <c r="L2023" s="17" t="s">
        <v>645</v>
      </c>
      <c r="M2023" s="163" t="str">
        <f>IFERROR(GETPIVOTDATA("Tot. Bottles",'- Ordine Aggregato -'!$A$1,"sku anker",A2023),"")</f>
        <v/>
      </c>
      <c r="N2023" s="18" t="s">
        <v>42</v>
      </c>
      <c r="O2023" s="19" t="str">
        <f t="shared" si="31"/>
        <v>Order online</v>
      </c>
      <c r="P2023" s="97" t="s">
        <v>225</v>
      </c>
      <c r="Q2023" s="13" t="s">
        <v>6723</v>
      </c>
      <c r="R2023" t="s">
        <v>6724</v>
      </c>
      <c r="S2023" s="20">
        <v>0</v>
      </c>
      <c r="T2023" s="21" t="s">
        <v>38</v>
      </c>
    </row>
    <row r="2024" spans="1:20" x14ac:dyDescent="0.35">
      <c r="A2024" s="96" t="s">
        <v>15418</v>
      </c>
      <c r="D2024" s="13" t="s">
        <v>15419</v>
      </c>
      <c r="E2024" s="13">
        <v>6</v>
      </c>
      <c r="F2024" s="14">
        <v>0.7</v>
      </c>
      <c r="G2024" s="13" t="s">
        <v>14874</v>
      </c>
      <c r="H2024" s="14">
        <v>40</v>
      </c>
      <c r="I2024" s="15" t="s">
        <v>32</v>
      </c>
      <c r="J2024" s="16">
        <v>141</v>
      </c>
      <c r="K2024" s="16">
        <v>23.5</v>
      </c>
      <c r="L2024" s="17" t="s">
        <v>4515</v>
      </c>
      <c r="M2024" s="163" t="str">
        <f>IFERROR(GETPIVOTDATA("Tot. Bottles",'- Ordine Aggregato -'!$A$1,"sku anker",A2024),"")</f>
        <v/>
      </c>
      <c r="N2024" s="18" t="s">
        <v>28</v>
      </c>
      <c r="O2024" s="19" t="str">
        <f t="shared" si="31"/>
        <v>Order online</v>
      </c>
      <c r="P2024" s="97" t="s">
        <v>225</v>
      </c>
      <c r="Q2024" s="13" t="s">
        <v>15420</v>
      </c>
      <c r="R2024" t="s">
        <v>15421</v>
      </c>
      <c r="S2024" s="20">
        <v>0</v>
      </c>
      <c r="T2024" s="21" t="s">
        <v>3755</v>
      </c>
    </row>
    <row r="2025" spans="1:20" x14ac:dyDescent="0.35">
      <c r="A2025" s="96" t="s">
        <v>6725</v>
      </c>
      <c r="D2025" s="13" t="s">
        <v>6726</v>
      </c>
      <c r="E2025" s="13">
        <v>6</v>
      </c>
      <c r="F2025" s="14">
        <v>0.7</v>
      </c>
      <c r="G2025" s="13" t="s">
        <v>14874</v>
      </c>
      <c r="H2025" s="14">
        <v>40</v>
      </c>
      <c r="I2025" s="15" t="s">
        <v>32</v>
      </c>
      <c r="J2025" s="16">
        <v>163.5</v>
      </c>
      <c r="K2025" s="16">
        <v>27.25</v>
      </c>
      <c r="L2025" s="17" t="s">
        <v>645</v>
      </c>
      <c r="M2025" s="163" t="str">
        <f>IFERROR(GETPIVOTDATA("Tot. Bottles",'- Ordine Aggregato -'!$A$1,"sku anker",A2025),"")</f>
        <v/>
      </c>
      <c r="N2025" s="18" t="s">
        <v>42</v>
      </c>
      <c r="O2025" s="19" t="str">
        <f t="shared" si="31"/>
        <v>Order online</v>
      </c>
      <c r="P2025" s="97" t="s">
        <v>225</v>
      </c>
      <c r="Q2025" s="13" t="s">
        <v>6727</v>
      </c>
      <c r="R2025" t="s">
        <v>6728</v>
      </c>
      <c r="S2025" s="20">
        <v>0</v>
      </c>
      <c r="T2025" s="21" t="s">
        <v>38</v>
      </c>
    </row>
    <row r="2026" spans="1:20" x14ac:dyDescent="0.35">
      <c r="A2026" s="13" t="s">
        <v>14365</v>
      </c>
      <c r="B2026" s="13"/>
      <c r="C2026" s="13"/>
      <c r="D2026" s="13" t="s">
        <v>14366</v>
      </c>
      <c r="E2026" s="13">
        <v>6</v>
      </c>
      <c r="F2026" s="14">
        <v>0.7</v>
      </c>
      <c r="G2026" s="13" t="s">
        <v>46</v>
      </c>
      <c r="H2026" s="14">
        <v>40</v>
      </c>
      <c r="I2026" s="15" t="s">
        <v>32</v>
      </c>
      <c r="J2026" s="16">
        <v>246</v>
      </c>
      <c r="K2026" s="16">
        <v>41</v>
      </c>
      <c r="L2026" s="17" t="s">
        <v>645</v>
      </c>
      <c r="M2026" s="163" t="str">
        <f>IFERROR(GETPIVOTDATA("Tot. Bottles",'- Ordine Aggregato -'!$A$1,"sku anker",A2026),"")</f>
        <v/>
      </c>
      <c r="N2026" s="18" t="s">
        <v>42</v>
      </c>
      <c r="O2026" s="19" t="str">
        <f t="shared" si="31"/>
        <v>Order online</v>
      </c>
      <c r="P2026" s="97" t="s">
        <v>225</v>
      </c>
      <c r="Q2026" s="13" t="s">
        <v>15422</v>
      </c>
      <c r="R2026" t="s">
        <v>15423</v>
      </c>
      <c r="S2026" s="20">
        <v>0</v>
      </c>
      <c r="T2026" s="21" t="s">
        <v>38</v>
      </c>
    </row>
    <row r="2027" spans="1:20" x14ac:dyDescent="0.35">
      <c r="A2027" s="96" t="s">
        <v>14470</v>
      </c>
      <c r="B2027" s="96"/>
      <c r="C2027" s="96"/>
      <c r="D2027" s="13" t="s">
        <v>14471</v>
      </c>
      <c r="E2027" s="13">
        <v>12</v>
      </c>
      <c r="F2027" s="14">
        <v>1</v>
      </c>
      <c r="G2027" s="13" t="s">
        <v>14874</v>
      </c>
      <c r="H2027" s="14">
        <v>40</v>
      </c>
      <c r="I2027" s="15" t="s">
        <v>32</v>
      </c>
      <c r="J2027" s="16">
        <v>630</v>
      </c>
      <c r="K2027" s="16">
        <v>52.5</v>
      </c>
      <c r="L2027" s="17" t="s">
        <v>645</v>
      </c>
      <c r="M2027" s="163" t="str">
        <f>IFERROR(GETPIVOTDATA("Tot. Bottles",'- Ordine Aggregato -'!$A$1,"sku anker",A2027),"")</f>
        <v/>
      </c>
      <c r="N2027" s="18" t="s">
        <v>42</v>
      </c>
      <c r="O2027" s="19" t="str">
        <f t="shared" si="31"/>
        <v>Order online</v>
      </c>
      <c r="P2027" s="97" t="s">
        <v>225</v>
      </c>
      <c r="Q2027" s="13" t="s">
        <v>15424</v>
      </c>
      <c r="R2027" t="s">
        <v>15425</v>
      </c>
      <c r="S2027" s="20">
        <v>0</v>
      </c>
      <c r="T2027" s="21" t="s">
        <v>38</v>
      </c>
    </row>
    <row r="2028" spans="1:20" x14ac:dyDescent="0.35">
      <c r="A2028" s="96" t="s">
        <v>6729</v>
      </c>
      <c r="D2028" s="13" t="s">
        <v>6730</v>
      </c>
      <c r="E2028" s="13">
        <v>12</v>
      </c>
      <c r="F2028" s="14">
        <v>0.7</v>
      </c>
      <c r="G2028" s="13" t="s">
        <v>14873</v>
      </c>
      <c r="H2028" s="14">
        <v>40</v>
      </c>
      <c r="I2028" s="15" t="s">
        <v>32</v>
      </c>
      <c r="J2028" s="16">
        <v>1680</v>
      </c>
      <c r="K2028" s="16">
        <v>140</v>
      </c>
      <c r="L2028" s="17" t="s">
        <v>645</v>
      </c>
      <c r="M2028" s="163" t="str">
        <f>IFERROR(GETPIVOTDATA("Tot. Bottles",'- Ordine Aggregato -'!$A$1,"sku anker",A2028),"")</f>
        <v/>
      </c>
      <c r="N2028" s="18" t="s">
        <v>42</v>
      </c>
      <c r="O2028" s="19" t="str">
        <f t="shared" si="31"/>
        <v>Order online</v>
      </c>
      <c r="P2028" s="97" t="s">
        <v>225</v>
      </c>
      <c r="Q2028" s="13" t="s">
        <v>6731</v>
      </c>
      <c r="R2028" t="s">
        <v>6732</v>
      </c>
      <c r="S2028" s="20">
        <v>0</v>
      </c>
      <c r="T2028" s="21" t="s">
        <v>38</v>
      </c>
    </row>
    <row r="2029" spans="1:20" x14ac:dyDescent="0.35">
      <c r="A2029" s="96" t="s">
        <v>6733</v>
      </c>
      <c r="B2029" s="96"/>
      <c r="C2029" s="96"/>
      <c r="D2029" s="13" t="s">
        <v>6730</v>
      </c>
      <c r="E2029" s="13">
        <v>6</v>
      </c>
      <c r="F2029" s="14">
        <v>0.7</v>
      </c>
      <c r="G2029" s="13" t="s">
        <v>14873</v>
      </c>
      <c r="H2029" s="14">
        <v>40</v>
      </c>
      <c r="I2029" s="15" t="s">
        <v>32</v>
      </c>
      <c r="J2029" s="16">
        <v>840</v>
      </c>
      <c r="K2029" s="16">
        <v>140</v>
      </c>
      <c r="L2029" s="17" t="s">
        <v>645</v>
      </c>
      <c r="M2029" s="163" t="str">
        <f>IFERROR(GETPIVOTDATA("Tot. Bottles",'- Ordine Aggregato -'!$A$1,"sku anker",A2029),"")</f>
        <v/>
      </c>
      <c r="N2029" s="18" t="s">
        <v>42</v>
      </c>
      <c r="O2029" s="19" t="str">
        <f t="shared" si="31"/>
        <v>Order online</v>
      </c>
      <c r="P2029" s="97" t="s">
        <v>225</v>
      </c>
      <c r="Q2029" s="13" t="s">
        <v>6731</v>
      </c>
      <c r="R2029" t="s">
        <v>6732</v>
      </c>
      <c r="S2029" s="20">
        <v>0</v>
      </c>
      <c r="T2029" s="21" t="s">
        <v>38</v>
      </c>
    </row>
    <row r="2030" spans="1:20" x14ac:dyDescent="0.35">
      <c r="A2030" s="13" t="s">
        <v>6734</v>
      </c>
      <c r="B2030" s="13"/>
      <c r="C2030" s="13"/>
      <c r="D2030" s="13" t="s">
        <v>6730</v>
      </c>
      <c r="E2030" s="13">
        <v>6</v>
      </c>
      <c r="F2030" s="14">
        <v>1</v>
      </c>
      <c r="G2030" s="13" t="s">
        <v>14874</v>
      </c>
      <c r="H2030" s="14">
        <v>40</v>
      </c>
      <c r="I2030" s="15" t="s">
        <v>32</v>
      </c>
      <c r="J2030" s="16">
        <v>1170</v>
      </c>
      <c r="K2030" s="16">
        <v>195</v>
      </c>
      <c r="L2030" s="17" t="s">
        <v>645</v>
      </c>
      <c r="M2030" s="163" t="str">
        <f>IFERROR(GETPIVOTDATA("Tot. Bottles",'- Ordine Aggregato -'!$A$1,"sku anker",A2030),"")</f>
        <v/>
      </c>
      <c r="N2030" s="18" t="s">
        <v>42</v>
      </c>
      <c r="O2030" s="19" t="str">
        <f t="shared" si="31"/>
        <v>Order online</v>
      </c>
      <c r="P2030" s="97" t="s">
        <v>225</v>
      </c>
      <c r="Q2030" s="13" t="s">
        <v>6735</v>
      </c>
      <c r="R2030" t="s">
        <v>6736</v>
      </c>
      <c r="S2030" s="20">
        <v>0</v>
      </c>
      <c r="T2030" s="21" t="s">
        <v>38</v>
      </c>
    </row>
    <row r="2031" spans="1:20" x14ac:dyDescent="0.35">
      <c r="A2031" s="13" t="s">
        <v>6737</v>
      </c>
      <c r="B2031" s="13"/>
      <c r="C2031" s="13"/>
      <c r="D2031" s="13" t="s">
        <v>6738</v>
      </c>
      <c r="E2031" s="13">
        <v>6</v>
      </c>
      <c r="F2031" s="14">
        <v>0.7</v>
      </c>
      <c r="G2031" s="13" t="s">
        <v>46</v>
      </c>
      <c r="H2031" s="14">
        <v>40</v>
      </c>
      <c r="I2031" s="15" t="s">
        <v>32</v>
      </c>
      <c r="J2031" s="16">
        <v>1050</v>
      </c>
      <c r="K2031" s="16">
        <v>175</v>
      </c>
      <c r="L2031" s="17" t="s">
        <v>645</v>
      </c>
      <c r="M2031" s="163" t="str">
        <f>IFERROR(GETPIVOTDATA("Tot. Bottles",'- Ordine Aggregato -'!$A$1,"sku anker",A2031),"")</f>
        <v/>
      </c>
      <c r="N2031" s="18" t="s">
        <v>42</v>
      </c>
      <c r="O2031" s="19" t="str">
        <f t="shared" si="31"/>
        <v>Order online</v>
      </c>
      <c r="P2031" s="97" t="s">
        <v>225</v>
      </c>
      <c r="Q2031" s="13" t="s">
        <v>6739</v>
      </c>
      <c r="R2031" t="s">
        <v>6740</v>
      </c>
      <c r="S2031" s="20">
        <v>0</v>
      </c>
      <c r="T2031" s="21" t="s">
        <v>38</v>
      </c>
    </row>
    <row r="2032" spans="1:20" x14ac:dyDescent="0.35">
      <c r="A2032" s="96" t="s">
        <v>6741</v>
      </c>
      <c r="D2032" s="13" t="s">
        <v>6742</v>
      </c>
      <c r="E2032" s="13">
        <v>6</v>
      </c>
      <c r="F2032" s="14">
        <v>0.7</v>
      </c>
      <c r="G2032" s="13" t="s">
        <v>14873</v>
      </c>
      <c r="H2032" s="14">
        <v>45</v>
      </c>
      <c r="I2032" s="15" t="s">
        <v>32</v>
      </c>
      <c r="J2032" s="16">
        <v>63</v>
      </c>
      <c r="K2032" s="16">
        <v>10.5</v>
      </c>
      <c r="L2032" s="17" t="s">
        <v>4712</v>
      </c>
      <c r="M2032" s="163" t="str">
        <f>IFERROR(GETPIVOTDATA("Tot. Bottles",'- Ordine Aggregato -'!$A$1,"sku anker",A2032),"")</f>
        <v/>
      </c>
      <c r="N2032" s="18" t="s">
        <v>34</v>
      </c>
      <c r="O2032" s="19" t="str">
        <f t="shared" si="31"/>
        <v>Order online</v>
      </c>
      <c r="P2032" s="97" t="s">
        <v>146</v>
      </c>
      <c r="Q2032" s="13" t="s">
        <v>6743</v>
      </c>
      <c r="R2032" t="s">
        <v>6744</v>
      </c>
      <c r="S2032" s="20">
        <v>0</v>
      </c>
      <c r="T2032" s="21" t="s">
        <v>38</v>
      </c>
    </row>
    <row r="2033" spans="1:20" x14ac:dyDescent="0.35">
      <c r="A2033" s="13" t="s">
        <v>6745</v>
      </c>
      <c r="B2033" s="13"/>
      <c r="C2033" s="13"/>
      <c r="D2033" s="13" t="s">
        <v>6746</v>
      </c>
      <c r="E2033" s="13">
        <v>6</v>
      </c>
      <c r="F2033" s="14">
        <v>0.7</v>
      </c>
      <c r="G2033" s="13" t="s">
        <v>46</v>
      </c>
      <c r="H2033" s="14">
        <v>40</v>
      </c>
      <c r="I2033" s="15" t="s">
        <v>32</v>
      </c>
      <c r="J2033" s="16">
        <v>75</v>
      </c>
      <c r="K2033" s="16">
        <v>12.5</v>
      </c>
      <c r="L2033" s="17" t="s">
        <v>368</v>
      </c>
      <c r="M2033" s="163" t="str">
        <f>IFERROR(GETPIVOTDATA("Tot. Bottles",'- Ordine Aggregato -'!$A$1,"sku anker",A2033),"")</f>
        <v/>
      </c>
      <c r="N2033" s="18" t="s">
        <v>67</v>
      </c>
      <c r="O2033" s="19" t="str">
        <f t="shared" si="31"/>
        <v>Order online</v>
      </c>
      <c r="P2033" s="97" t="s">
        <v>6747</v>
      </c>
      <c r="Q2033" s="13" t="s">
        <v>6748</v>
      </c>
      <c r="R2033" t="s">
        <v>6749</v>
      </c>
      <c r="S2033" s="20">
        <v>12.5</v>
      </c>
      <c r="T2033" s="21" t="s">
        <v>38</v>
      </c>
    </row>
    <row r="2034" spans="1:20" x14ac:dyDescent="0.35">
      <c r="A2034" s="13" t="s">
        <v>6750</v>
      </c>
      <c r="B2034" s="13"/>
      <c r="C2034" s="13"/>
      <c r="D2034" s="13" t="s">
        <v>6751</v>
      </c>
      <c r="E2034" s="13">
        <v>6</v>
      </c>
      <c r="F2034" s="14">
        <v>0.5</v>
      </c>
      <c r="G2034" s="13" t="s">
        <v>46</v>
      </c>
      <c r="H2034" s="14">
        <v>43</v>
      </c>
      <c r="I2034" s="15" t="s">
        <v>32</v>
      </c>
      <c r="J2034" s="16">
        <v>143.39999999999998</v>
      </c>
      <c r="K2034" s="16">
        <v>23.9</v>
      </c>
      <c r="L2034" s="17" t="s">
        <v>368</v>
      </c>
      <c r="M2034" s="163" t="str">
        <f>IFERROR(GETPIVOTDATA("Tot. Bottles",'- Ordine Aggregato -'!$A$1,"sku anker",A2034),"")</f>
        <v/>
      </c>
      <c r="N2034" s="18" t="s">
        <v>42</v>
      </c>
      <c r="O2034" s="19" t="str">
        <f t="shared" si="31"/>
        <v>Order online</v>
      </c>
      <c r="P2034" s="97" t="s">
        <v>68</v>
      </c>
      <c r="Q2034" s="13" t="s">
        <v>6752</v>
      </c>
      <c r="R2034" t="s">
        <v>6753</v>
      </c>
      <c r="S2034" s="20">
        <v>0</v>
      </c>
      <c r="T2034" s="21" t="s">
        <v>38</v>
      </c>
    </row>
    <row r="2035" spans="1:20" x14ac:dyDescent="0.35">
      <c r="A2035" s="96" t="s">
        <v>6754</v>
      </c>
      <c r="B2035" s="96"/>
      <c r="C2035" s="96"/>
      <c r="D2035" s="13" t="s">
        <v>6755</v>
      </c>
      <c r="E2035" s="13">
        <v>6</v>
      </c>
      <c r="F2035" s="14">
        <v>0.7</v>
      </c>
      <c r="G2035" s="13" t="s">
        <v>14874</v>
      </c>
      <c r="H2035" s="14">
        <v>40</v>
      </c>
      <c r="I2035" s="15" t="s">
        <v>32</v>
      </c>
      <c r="J2035" s="16">
        <v>147</v>
      </c>
      <c r="K2035" s="16">
        <v>24.5</v>
      </c>
      <c r="L2035" s="17" t="s">
        <v>41</v>
      </c>
      <c r="M2035" s="163" t="str">
        <f>IFERROR(GETPIVOTDATA("Tot. Bottles",'- Ordine Aggregato -'!$A$1,"sku anker",A2035),"")</f>
        <v/>
      </c>
      <c r="N2035" s="18" t="s">
        <v>67</v>
      </c>
      <c r="O2035" s="19" t="str">
        <f t="shared" si="31"/>
        <v>Order online</v>
      </c>
      <c r="P2035" s="97" t="s">
        <v>43</v>
      </c>
      <c r="Q2035" s="13" t="s">
        <v>6756</v>
      </c>
      <c r="R2035" t="s">
        <v>6757</v>
      </c>
      <c r="S2035" s="20">
        <v>24.5</v>
      </c>
      <c r="T2035" s="21" t="s">
        <v>38</v>
      </c>
    </row>
    <row r="2036" spans="1:20" x14ac:dyDescent="0.35">
      <c r="A2036" s="96" t="s">
        <v>6758</v>
      </c>
      <c r="B2036" s="96"/>
      <c r="C2036" s="96"/>
      <c r="D2036" s="13" t="s">
        <v>6759</v>
      </c>
      <c r="E2036" s="13">
        <v>6</v>
      </c>
      <c r="F2036" s="14">
        <v>0.7</v>
      </c>
      <c r="G2036" s="13" t="s">
        <v>46</v>
      </c>
      <c r="H2036" s="14">
        <v>40</v>
      </c>
      <c r="I2036" s="15" t="s">
        <v>32</v>
      </c>
      <c r="J2036" s="16">
        <v>171</v>
      </c>
      <c r="K2036" s="16">
        <v>28.5</v>
      </c>
      <c r="L2036" s="17" t="s">
        <v>41</v>
      </c>
      <c r="M2036" s="163" t="str">
        <f>IFERROR(GETPIVOTDATA("Tot. Bottles",'- Ordine Aggregato -'!$A$1,"sku anker",A2036),"")</f>
        <v/>
      </c>
      <c r="N2036" s="18" t="s">
        <v>42</v>
      </c>
      <c r="O2036" s="19" t="str">
        <f t="shared" si="31"/>
        <v>Order online</v>
      </c>
      <c r="P2036" s="97" t="s">
        <v>43</v>
      </c>
      <c r="Q2036" s="13" t="s">
        <v>6760</v>
      </c>
      <c r="R2036" t="s">
        <v>6761</v>
      </c>
      <c r="S2036" s="20">
        <v>0</v>
      </c>
      <c r="T2036" s="21" t="s">
        <v>38</v>
      </c>
    </row>
    <row r="2037" spans="1:20" x14ac:dyDescent="0.35">
      <c r="A2037" s="96" t="s">
        <v>6763</v>
      </c>
      <c r="B2037" s="96"/>
      <c r="C2037" s="96"/>
      <c r="D2037" s="13" t="s">
        <v>6764</v>
      </c>
      <c r="E2037" s="13">
        <v>6</v>
      </c>
      <c r="F2037" s="14">
        <v>0.7</v>
      </c>
      <c r="G2037" s="13" t="s">
        <v>14873</v>
      </c>
      <c r="H2037" s="14">
        <v>40</v>
      </c>
      <c r="I2037" s="15" t="s">
        <v>32</v>
      </c>
      <c r="J2037" s="16">
        <v>127.5</v>
      </c>
      <c r="K2037" s="16">
        <v>21.25</v>
      </c>
      <c r="L2037" s="17" t="s">
        <v>41</v>
      </c>
      <c r="M2037" s="163" t="str">
        <f>IFERROR(GETPIVOTDATA("Tot. Bottles",'- Ordine Aggregato -'!$A$1,"sku anker",A2037),"")</f>
        <v/>
      </c>
      <c r="N2037" s="18" t="s">
        <v>67</v>
      </c>
      <c r="O2037" s="19" t="str">
        <f t="shared" si="31"/>
        <v>Order online</v>
      </c>
      <c r="P2037" s="97" t="s">
        <v>43</v>
      </c>
      <c r="Q2037" s="13" t="s">
        <v>6762</v>
      </c>
      <c r="R2037" t="s">
        <v>6765</v>
      </c>
      <c r="S2037" s="20">
        <v>21.25</v>
      </c>
      <c r="T2037" s="21" t="s">
        <v>38</v>
      </c>
    </row>
    <row r="2038" spans="1:20" x14ac:dyDescent="0.35">
      <c r="A2038" s="96" t="s">
        <v>6767</v>
      </c>
      <c r="D2038" s="13" t="s">
        <v>6768</v>
      </c>
      <c r="E2038" s="13">
        <v>6</v>
      </c>
      <c r="F2038" s="14">
        <v>0.7</v>
      </c>
      <c r="G2038" s="13" t="s">
        <v>31</v>
      </c>
      <c r="H2038" s="14">
        <v>43</v>
      </c>
      <c r="I2038" s="15" t="s">
        <v>32</v>
      </c>
      <c r="J2038" s="16">
        <v>471</v>
      </c>
      <c r="K2038" s="16">
        <v>78.5</v>
      </c>
      <c r="L2038" s="17" t="s">
        <v>448</v>
      </c>
      <c r="M2038" s="163" t="str">
        <f>IFERROR(GETPIVOTDATA("Tot. Bottles",'- Ordine Aggregato -'!$A$1,"sku anker",A2038),"")</f>
        <v/>
      </c>
      <c r="N2038" s="18" t="s">
        <v>67</v>
      </c>
      <c r="O2038" s="19" t="str">
        <f t="shared" si="31"/>
        <v>Order online</v>
      </c>
      <c r="P2038" s="97" t="s">
        <v>442</v>
      </c>
      <c r="Q2038" s="13" t="s">
        <v>6766</v>
      </c>
      <c r="R2038" t="s">
        <v>6769</v>
      </c>
      <c r="S2038" s="20">
        <v>78.5</v>
      </c>
      <c r="T2038" s="21" t="s">
        <v>38</v>
      </c>
    </row>
    <row r="2039" spans="1:20" x14ac:dyDescent="0.35">
      <c r="A2039" s="13" t="s">
        <v>6770</v>
      </c>
      <c r="B2039" s="13"/>
      <c r="C2039" s="13"/>
      <c r="D2039" s="13" t="s">
        <v>6771</v>
      </c>
      <c r="E2039" s="13">
        <v>12</v>
      </c>
      <c r="F2039" s="14">
        <v>0.7</v>
      </c>
      <c r="G2039" s="13" t="s">
        <v>46</v>
      </c>
      <c r="H2039" s="14">
        <v>43</v>
      </c>
      <c r="I2039" s="15" t="s">
        <v>32</v>
      </c>
      <c r="J2039" s="16">
        <v>990</v>
      </c>
      <c r="K2039" s="16">
        <v>82.5</v>
      </c>
      <c r="L2039" s="17" t="s">
        <v>448</v>
      </c>
      <c r="M2039" s="163" t="str">
        <f>IFERROR(GETPIVOTDATA("Tot. Bottles",'- Ordine Aggregato -'!$A$1,"sku anker",A2039),"")</f>
        <v/>
      </c>
      <c r="N2039" s="18" t="s">
        <v>67</v>
      </c>
      <c r="O2039" s="19" t="str">
        <f t="shared" si="31"/>
        <v>Order online</v>
      </c>
      <c r="P2039" s="97" t="s">
        <v>442</v>
      </c>
      <c r="Q2039" s="13" t="s">
        <v>6772</v>
      </c>
      <c r="R2039" t="s">
        <v>6773</v>
      </c>
      <c r="S2039" s="20">
        <v>82.5</v>
      </c>
      <c r="T2039" s="21" t="s">
        <v>38</v>
      </c>
    </row>
    <row r="2040" spans="1:20" x14ac:dyDescent="0.35">
      <c r="A2040" s="13" t="s">
        <v>6774</v>
      </c>
      <c r="B2040" s="13"/>
      <c r="C2040" s="13"/>
      <c r="D2040" s="13" t="s">
        <v>6775</v>
      </c>
      <c r="E2040" s="13">
        <v>9</v>
      </c>
      <c r="F2040" s="14">
        <v>0.7</v>
      </c>
      <c r="G2040" s="13" t="s">
        <v>46</v>
      </c>
      <c r="H2040" s="14">
        <v>26</v>
      </c>
      <c r="I2040" s="15" t="s">
        <v>32</v>
      </c>
      <c r="J2040" s="16">
        <v>85.5</v>
      </c>
      <c r="K2040" s="16">
        <v>9.5</v>
      </c>
      <c r="L2040" s="17" t="s">
        <v>399</v>
      </c>
      <c r="M2040" s="163" t="str">
        <f>IFERROR(GETPIVOTDATA("Tot. Bottles",'- Ordine Aggregato -'!$A$1,"sku anker",A2040),"")</f>
        <v/>
      </c>
      <c r="N2040" s="18" t="s">
        <v>42</v>
      </c>
      <c r="O2040" s="19" t="str">
        <f t="shared" si="31"/>
        <v>Order online</v>
      </c>
      <c r="P2040" s="97" t="s">
        <v>35</v>
      </c>
      <c r="Q2040" s="13" t="s">
        <v>6776</v>
      </c>
      <c r="R2040" t="s">
        <v>6777</v>
      </c>
      <c r="S2040" s="20">
        <v>0</v>
      </c>
      <c r="T2040" s="21" t="s">
        <v>38</v>
      </c>
    </row>
    <row r="2041" spans="1:20" x14ac:dyDescent="0.35">
      <c r="A2041" s="96" t="s">
        <v>6778</v>
      </c>
      <c r="D2041" s="13" t="s">
        <v>6779</v>
      </c>
      <c r="E2041" s="13">
        <v>6</v>
      </c>
      <c r="F2041" s="14">
        <v>0.7</v>
      </c>
      <c r="G2041" s="13" t="s">
        <v>46</v>
      </c>
      <c r="H2041" s="14">
        <v>46</v>
      </c>
      <c r="I2041" s="15" t="s">
        <v>32</v>
      </c>
      <c r="J2041" s="16">
        <v>155.39999999999998</v>
      </c>
      <c r="K2041" s="16">
        <v>25.9</v>
      </c>
      <c r="L2041" s="17" t="s">
        <v>657</v>
      </c>
      <c r="M2041" s="163" t="str">
        <f>IFERROR(GETPIVOTDATA("Tot. Bottles",'- Ordine Aggregato -'!$A$1,"sku anker",A2041),"")</f>
        <v/>
      </c>
      <c r="N2041" s="18" t="s">
        <v>42</v>
      </c>
      <c r="O2041" s="19" t="str">
        <f t="shared" si="31"/>
        <v>Order online</v>
      </c>
      <c r="P2041" s="97" t="s">
        <v>385</v>
      </c>
      <c r="Q2041" s="13" t="s">
        <v>6780</v>
      </c>
      <c r="R2041" t="s">
        <v>42</v>
      </c>
      <c r="S2041" s="20">
        <v>0</v>
      </c>
      <c r="T2041" s="21" t="s">
        <v>38</v>
      </c>
    </row>
    <row r="2042" spans="1:20" x14ac:dyDescent="0.35">
      <c r="A2042" s="13" t="s">
        <v>6781</v>
      </c>
      <c r="B2042" s="13"/>
      <c r="C2042" s="13"/>
      <c r="D2042" s="13" t="s">
        <v>6782</v>
      </c>
      <c r="E2042" s="13">
        <v>6</v>
      </c>
      <c r="F2042" s="14">
        <v>0.7</v>
      </c>
      <c r="G2042" s="13" t="s">
        <v>14874</v>
      </c>
      <c r="H2042" s="14">
        <v>40</v>
      </c>
      <c r="I2042" s="15" t="s">
        <v>32</v>
      </c>
      <c r="J2042" s="16">
        <v>114</v>
      </c>
      <c r="K2042" s="16">
        <v>19</v>
      </c>
      <c r="L2042" s="17" t="s">
        <v>104</v>
      </c>
      <c r="M2042" s="163" t="str">
        <f>IFERROR(GETPIVOTDATA("Tot. Bottles",'- Ordine Aggregato -'!$A$1,"sku anker",A2042),"")</f>
        <v/>
      </c>
      <c r="N2042" s="18" t="s">
        <v>34</v>
      </c>
      <c r="O2042" s="19" t="str">
        <f t="shared" si="31"/>
        <v>Order online</v>
      </c>
      <c r="P2042" s="97" t="s">
        <v>773</v>
      </c>
      <c r="Q2042" s="13" t="s">
        <v>6783</v>
      </c>
      <c r="R2042" t="s">
        <v>6784</v>
      </c>
      <c r="S2042" s="20">
        <v>0</v>
      </c>
      <c r="T2042" s="21" t="s">
        <v>38</v>
      </c>
    </row>
    <row r="2043" spans="1:20" x14ac:dyDescent="0.35">
      <c r="A2043" s="96" t="s">
        <v>6785</v>
      </c>
      <c r="B2043" s="96"/>
      <c r="C2043" s="96"/>
      <c r="D2043" s="13" t="s">
        <v>6786</v>
      </c>
      <c r="E2043" s="13">
        <v>6</v>
      </c>
      <c r="F2043" s="14">
        <v>0.7</v>
      </c>
      <c r="G2043" s="13" t="s">
        <v>14874</v>
      </c>
      <c r="H2043" s="14">
        <v>40</v>
      </c>
      <c r="I2043" s="15" t="s">
        <v>32</v>
      </c>
      <c r="J2043" s="16">
        <v>150</v>
      </c>
      <c r="K2043" s="16">
        <v>25</v>
      </c>
      <c r="L2043" s="17" t="s">
        <v>104</v>
      </c>
      <c r="M2043" s="163" t="str">
        <f>IFERROR(GETPIVOTDATA("Tot. Bottles",'- Ordine Aggregato -'!$A$1,"sku anker",A2043),"")</f>
        <v/>
      </c>
      <c r="N2043" s="18" t="s">
        <v>34</v>
      </c>
      <c r="O2043" s="19" t="str">
        <f t="shared" si="31"/>
        <v>Order online</v>
      </c>
      <c r="P2043" s="97" t="s">
        <v>773</v>
      </c>
      <c r="Q2043" s="13" t="s">
        <v>6787</v>
      </c>
      <c r="R2043" t="s">
        <v>6788</v>
      </c>
      <c r="S2043" s="20">
        <v>0</v>
      </c>
      <c r="T2043" s="21" t="s">
        <v>38</v>
      </c>
    </row>
    <row r="2044" spans="1:20" x14ac:dyDescent="0.35">
      <c r="A2044" s="96" t="s">
        <v>6789</v>
      </c>
      <c r="D2044" s="13" t="s">
        <v>6790</v>
      </c>
      <c r="E2044" s="13">
        <v>6</v>
      </c>
      <c r="F2044" s="14">
        <v>0.7</v>
      </c>
      <c r="G2044" s="13" t="s">
        <v>46</v>
      </c>
      <c r="H2044" s="14">
        <v>40</v>
      </c>
      <c r="I2044" s="15" t="s">
        <v>32</v>
      </c>
      <c r="J2044" s="16">
        <v>237</v>
      </c>
      <c r="K2044" s="16">
        <v>39.5</v>
      </c>
      <c r="L2044" s="17" t="s">
        <v>104</v>
      </c>
      <c r="M2044" s="163" t="str">
        <f>IFERROR(GETPIVOTDATA("Tot. Bottles",'- Ordine Aggregato -'!$A$1,"sku anker",A2044),"")</f>
        <v/>
      </c>
      <c r="N2044" s="18" t="s">
        <v>42</v>
      </c>
      <c r="O2044" s="19" t="str">
        <f t="shared" si="31"/>
        <v>Order online</v>
      </c>
      <c r="P2044" s="97" t="s">
        <v>773</v>
      </c>
      <c r="Q2044" s="13" t="s">
        <v>6791</v>
      </c>
      <c r="R2044" t="s">
        <v>6792</v>
      </c>
      <c r="S2044" s="20">
        <v>0</v>
      </c>
      <c r="T2044" s="21" t="s">
        <v>38</v>
      </c>
    </row>
    <row r="2045" spans="1:20" x14ac:dyDescent="0.35">
      <c r="A2045" s="96" t="s">
        <v>6793</v>
      </c>
      <c r="B2045" s="96"/>
      <c r="C2045" s="96"/>
      <c r="D2045" s="13" t="s">
        <v>6794</v>
      </c>
      <c r="E2045" s="13">
        <v>12</v>
      </c>
      <c r="F2045" s="14">
        <v>0.35</v>
      </c>
      <c r="G2045" s="13" t="s">
        <v>14873</v>
      </c>
      <c r="H2045" s="14">
        <v>40</v>
      </c>
      <c r="I2045" s="15" t="s">
        <v>32</v>
      </c>
      <c r="J2045" s="16">
        <v>182.39999999999998</v>
      </c>
      <c r="K2045" s="16">
        <v>15.2</v>
      </c>
      <c r="L2045" s="17" t="s">
        <v>145</v>
      </c>
      <c r="M2045" s="163" t="str">
        <f>IFERROR(GETPIVOTDATA("Tot. Bottles",'- Ordine Aggregato -'!$A$1,"sku anker",A2045),"")</f>
        <v/>
      </c>
      <c r="N2045" s="18" t="s">
        <v>34</v>
      </c>
      <c r="O2045" s="19" t="str">
        <f t="shared" si="31"/>
        <v>Order online</v>
      </c>
      <c r="P2045" s="97" t="s">
        <v>146</v>
      </c>
      <c r="Q2045" s="13" t="s">
        <v>6795</v>
      </c>
      <c r="R2045" t="s">
        <v>6796</v>
      </c>
      <c r="S2045" s="20">
        <v>0</v>
      </c>
      <c r="T2045" s="21" t="s">
        <v>38</v>
      </c>
    </row>
    <row r="2046" spans="1:20" x14ac:dyDescent="0.35">
      <c r="A2046" s="13" t="s">
        <v>15426</v>
      </c>
      <c r="B2046" s="13"/>
      <c r="C2046" s="13"/>
      <c r="D2046" s="13" t="s">
        <v>15427</v>
      </c>
      <c r="E2046" s="13">
        <v>6</v>
      </c>
      <c r="F2046" s="14">
        <v>0.7</v>
      </c>
      <c r="G2046" s="13" t="s">
        <v>46</v>
      </c>
      <c r="H2046" s="14">
        <v>40</v>
      </c>
      <c r="I2046" s="15" t="s">
        <v>32</v>
      </c>
      <c r="J2046" s="16">
        <v>135</v>
      </c>
      <c r="K2046" s="16">
        <v>22.5</v>
      </c>
      <c r="L2046" s="17" t="s">
        <v>145</v>
      </c>
      <c r="M2046" s="163" t="str">
        <f>IFERROR(GETPIVOTDATA("Tot. Bottles",'- Ordine Aggregato -'!$A$1,"sku anker",A2046),"")</f>
        <v/>
      </c>
      <c r="N2046" s="18" t="s">
        <v>34</v>
      </c>
      <c r="O2046" s="19" t="str">
        <f t="shared" si="31"/>
        <v>Order online</v>
      </c>
      <c r="P2046" s="97" t="s">
        <v>146</v>
      </c>
      <c r="Q2046" s="13" t="s">
        <v>15428</v>
      </c>
      <c r="R2046" t="s">
        <v>15429</v>
      </c>
      <c r="S2046" s="20">
        <v>0</v>
      </c>
      <c r="T2046" s="21" t="s">
        <v>38</v>
      </c>
    </row>
    <row r="2047" spans="1:20" x14ac:dyDescent="0.35">
      <c r="A2047" s="13" t="s">
        <v>6797</v>
      </c>
      <c r="B2047" s="13"/>
      <c r="C2047" s="13"/>
      <c r="D2047" s="13" t="s">
        <v>6798</v>
      </c>
      <c r="E2047" s="13">
        <v>6</v>
      </c>
      <c r="F2047" s="14">
        <v>0.7</v>
      </c>
      <c r="G2047" s="13" t="s">
        <v>14873</v>
      </c>
      <c r="H2047" s="14">
        <v>40</v>
      </c>
      <c r="I2047" s="15" t="s">
        <v>32</v>
      </c>
      <c r="J2047" s="16">
        <v>125.69999999999999</v>
      </c>
      <c r="K2047" s="16">
        <v>20.95</v>
      </c>
      <c r="L2047" s="17" t="s">
        <v>145</v>
      </c>
      <c r="M2047" s="163" t="str">
        <f>IFERROR(GETPIVOTDATA("Tot. Bottles",'- Ordine Aggregato -'!$A$1,"sku anker",A2047),"")</f>
        <v/>
      </c>
      <c r="N2047" s="18" t="s">
        <v>42</v>
      </c>
      <c r="O2047" s="19" t="str">
        <f t="shared" si="31"/>
        <v>Order online</v>
      </c>
      <c r="P2047" s="97" t="s">
        <v>146</v>
      </c>
      <c r="Q2047" s="13" t="s">
        <v>6799</v>
      </c>
      <c r="R2047" t="s">
        <v>6800</v>
      </c>
      <c r="S2047" s="20">
        <v>0</v>
      </c>
      <c r="T2047" s="21" t="s">
        <v>38</v>
      </c>
    </row>
    <row r="2048" spans="1:20" x14ac:dyDescent="0.35">
      <c r="A2048" s="13" t="s">
        <v>6801</v>
      </c>
      <c r="B2048" s="13"/>
      <c r="C2048" s="13"/>
      <c r="D2048" s="13" t="s">
        <v>6802</v>
      </c>
      <c r="E2048" s="13">
        <v>6</v>
      </c>
      <c r="F2048" s="14">
        <v>0.7</v>
      </c>
      <c r="G2048" s="13" t="s">
        <v>46</v>
      </c>
      <c r="H2048" s="14">
        <v>40</v>
      </c>
      <c r="I2048" s="15" t="s">
        <v>32</v>
      </c>
      <c r="J2048" s="16">
        <v>131.69999999999999</v>
      </c>
      <c r="K2048" s="16">
        <v>21.95</v>
      </c>
      <c r="L2048" s="17" t="s">
        <v>145</v>
      </c>
      <c r="M2048" s="163" t="str">
        <f>IFERROR(GETPIVOTDATA("Tot. Bottles",'- Ordine Aggregato -'!$A$1,"sku anker",A2048),"")</f>
        <v/>
      </c>
      <c r="N2048" s="18" t="s">
        <v>67</v>
      </c>
      <c r="O2048" s="19" t="str">
        <f t="shared" si="31"/>
        <v>Order online</v>
      </c>
      <c r="P2048" s="97" t="s">
        <v>146</v>
      </c>
      <c r="Q2048" s="13" t="s">
        <v>6803</v>
      </c>
      <c r="R2048" t="s">
        <v>6804</v>
      </c>
      <c r="S2048" s="20">
        <v>21.95</v>
      </c>
      <c r="T2048" s="21" t="s">
        <v>38</v>
      </c>
    </row>
    <row r="2049" spans="1:20" x14ac:dyDescent="0.35">
      <c r="A2049" s="96" t="s">
        <v>6805</v>
      </c>
      <c r="B2049" s="96"/>
      <c r="C2049" s="96"/>
      <c r="D2049" s="13" t="s">
        <v>6806</v>
      </c>
      <c r="E2049" s="13">
        <v>12</v>
      </c>
      <c r="F2049" s="14">
        <v>1</v>
      </c>
      <c r="G2049" s="13" t="s">
        <v>14874</v>
      </c>
      <c r="H2049" s="14">
        <v>42.3</v>
      </c>
      <c r="I2049" s="15" t="s">
        <v>32</v>
      </c>
      <c r="J2049" s="16">
        <v>450</v>
      </c>
      <c r="K2049" s="16">
        <v>37.5</v>
      </c>
      <c r="L2049" s="17" t="s">
        <v>145</v>
      </c>
      <c r="M2049" s="163" t="str">
        <f>IFERROR(GETPIVOTDATA("Tot. Bottles",'- Ordine Aggregato -'!$A$1,"sku anker",A2049),"")</f>
        <v/>
      </c>
      <c r="N2049" s="18" t="s">
        <v>42</v>
      </c>
      <c r="O2049" s="19" t="str">
        <f t="shared" si="31"/>
        <v>Order online</v>
      </c>
      <c r="P2049" s="97" t="s">
        <v>146</v>
      </c>
      <c r="Q2049" s="13" t="s">
        <v>6807</v>
      </c>
      <c r="R2049" t="s">
        <v>6808</v>
      </c>
      <c r="S2049" s="20">
        <v>0</v>
      </c>
      <c r="T2049" s="21" t="s">
        <v>38</v>
      </c>
    </row>
    <row r="2050" spans="1:20" x14ac:dyDescent="0.35">
      <c r="A2050" s="96" t="s">
        <v>6809</v>
      </c>
      <c r="B2050" s="96"/>
      <c r="C2050" s="96"/>
      <c r="D2050" s="13" t="s">
        <v>6810</v>
      </c>
      <c r="E2050" s="13">
        <v>6</v>
      </c>
      <c r="F2050" s="14">
        <v>0.7</v>
      </c>
      <c r="G2050" s="13" t="s">
        <v>46</v>
      </c>
      <c r="H2050" s="14">
        <v>44</v>
      </c>
      <c r="I2050" s="15" t="s">
        <v>32</v>
      </c>
      <c r="J2050" s="16">
        <v>390</v>
      </c>
      <c r="K2050" s="16">
        <v>65</v>
      </c>
      <c r="L2050" s="17" t="s">
        <v>145</v>
      </c>
      <c r="M2050" s="163" t="str">
        <f>IFERROR(GETPIVOTDATA("Tot. Bottles",'- Ordine Aggregato -'!$A$1,"sku anker",A2050),"")</f>
        <v/>
      </c>
      <c r="N2050" s="18" t="s">
        <v>42</v>
      </c>
      <c r="O2050" s="19" t="str">
        <f t="shared" si="31"/>
        <v>Order online</v>
      </c>
      <c r="P2050" s="97" t="s">
        <v>146</v>
      </c>
      <c r="Q2050" s="13" t="s">
        <v>6811</v>
      </c>
      <c r="R2050" t="s">
        <v>6812</v>
      </c>
      <c r="S2050" s="20">
        <v>0</v>
      </c>
      <c r="T2050" s="21" t="s">
        <v>38</v>
      </c>
    </row>
    <row r="2051" spans="1:20" x14ac:dyDescent="0.35">
      <c r="A2051" s="96" t="s">
        <v>14813</v>
      </c>
      <c r="D2051" s="13" t="s">
        <v>14814</v>
      </c>
      <c r="E2051" s="13">
        <v>6</v>
      </c>
      <c r="F2051" s="14">
        <v>0.7</v>
      </c>
      <c r="G2051" s="13" t="s">
        <v>46</v>
      </c>
      <c r="H2051" s="14">
        <v>46</v>
      </c>
      <c r="I2051" s="15" t="s">
        <v>32</v>
      </c>
      <c r="J2051" s="16">
        <v>534</v>
      </c>
      <c r="K2051" s="16">
        <v>89</v>
      </c>
      <c r="L2051" s="17" t="s">
        <v>145</v>
      </c>
      <c r="M2051" s="163" t="str">
        <f>IFERROR(GETPIVOTDATA("Tot. Bottles",'- Ordine Aggregato -'!$A$1,"sku anker",A2051),"")</f>
        <v/>
      </c>
      <c r="N2051" s="18" t="s">
        <v>42</v>
      </c>
      <c r="O2051" s="19" t="str">
        <f t="shared" si="31"/>
        <v>Order online</v>
      </c>
      <c r="P2051" s="97" t="s">
        <v>146</v>
      </c>
      <c r="Q2051" s="13" t="s">
        <v>15430</v>
      </c>
      <c r="R2051" t="s">
        <v>6817</v>
      </c>
      <c r="S2051" s="20">
        <v>0</v>
      </c>
      <c r="T2051" s="21" t="s">
        <v>38</v>
      </c>
    </row>
    <row r="2052" spans="1:20" x14ac:dyDescent="0.35">
      <c r="A2052" s="96" t="s">
        <v>6813</v>
      </c>
      <c r="B2052" s="96"/>
      <c r="C2052" s="96"/>
      <c r="D2052" s="13" t="s">
        <v>6814</v>
      </c>
      <c r="E2052" s="13">
        <v>6</v>
      </c>
      <c r="F2052" s="14">
        <v>0.7</v>
      </c>
      <c r="G2052" s="13" t="s">
        <v>46</v>
      </c>
      <c r="H2052" s="14">
        <v>43</v>
      </c>
      <c r="I2052" s="15" t="s">
        <v>32</v>
      </c>
      <c r="J2052" s="16">
        <v>539.70000000000005</v>
      </c>
      <c r="K2052" s="16">
        <v>89.95</v>
      </c>
      <c r="L2052" s="17" t="s">
        <v>145</v>
      </c>
      <c r="M2052" s="163" t="str">
        <f>IFERROR(GETPIVOTDATA("Tot. Bottles",'- Ordine Aggregato -'!$A$1,"sku anker",A2052),"")</f>
        <v/>
      </c>
      <c r="N2052" s="18" t="s">
        <v>67</v>
      </c>
      <c r="O2052" s="19" t="str">
        <f t="shared" si="31"/>
        <v>Order online</v>
      </c>
      <c r="P2052" s="97" t="s">
        <v>146</v>
      </c>
      <c r="Q2052" s="13" t="s">
        <v>6815</v>
      </c>
      <c r="R2052" t="s">
        <v>6816</v>
      </c>
      <c r="S2052" s="20">
        <v>89.95</v>
      </c>
      <c r="T2052" s="21" t="s">
        <v>38</v>
      </c>
    </row>
    <row r="2053" spans="1:20" x14ac:dyDescent="0.35">
      <c r="A2053" s="13" t="s">
        <v>6818</v>
      </c>
      <c r="B2053" s="13"/>
      <c r="C2053" s="13"/>
      <c r="D2053" s="13" t="s">
        <v>6819</v>
      </c>
      <c r="E2053" s="13">
        <v>3</v>
      </c>
      <c r="F2053" s="14">
        <v>0.7</v>
      </c>
      <c r="G2053" s="13" t="s">
        <v>46</v>
      </c>
      <c r="H2053" s="14">
        <v>46</v>
      </c>
      <c r="I2053" s="15" t="s">
        <v>32</v>
      </c>
      <c r="J2053" s="16">
        <v>525</v>
      </c>
      <c r="K2053" s="16">
        <v>175</v>
      </c>
      <c r="L2053" s="17" t="s">
        <v>145</v>
      </c>
      <c r="M2053" s="163" t="str">
        <f>IFERROR(GETPIVOTDATA("Tot. Bottles",'- Ordine Aggregato -'!$A$1,"sku anker",A2053),"")</f>
        <v/>
      </c>
      <c r="N2053" s="18" t="s">
        <v>67</v>
      </c>
      <c r="O2053" s="19" t="str">
        <f t="shared" si="31"/>
        <v>Order online</v>
      </c>
      <c r="P2053" s="97" t="s">
        <v>146</v>
      </c>
      <c r="Q2053" s="13" t="s">
        <v>6820</v>
      </c>
      <c r="R2053" t="s">
        <v>6821</v>
      </c>
      <c r="S2053" s="20">
        <v>175</v>
      </c>
      <c r="T2053" s="21" t="s">
        <v>38</v>
      </c>
    </row>
    <row r="2054" spans="1:20" x14ac:dyDescent="0.35">
      <c r="A2054" s="96" t="s">
        <v>6822</v>
      </c>
      <c r="B2054" s="96"/>
      <c r="C2054" s="96"/>
      <c r="D2054" s="13" t="s">
        <v>6823</v>
      </c>
      <c r="E2054" s="13">
        <v>6</v>
      </c>
      <c r="F2054" s="14">
        <v>0.7</v>
      </c>
      <c r="G2054" s="13" t="s">
        <v>46</v>
      </c>
      <c r="H2054" s="14">
        <v>63.3</v>
      </c>
      <c r="I2054" s="15" t="s">
        <v>32</v>
      </c>
      <c r="J2054" s="16">
        <v>327</v>
      </c>
      <c r="K2054" s="16">
        <v>54.5</v>
      </c>
      <c r="L2054" s="17" t="s">
        <v>145</v>
      </c>
      <c r="M2054" s="163" t="str">
        <f>IFERROR(GETPIVOTDATA("Tot. Bottles",'- Ordine Aggregato -'!$A$1,"sku anker",A2054),"")</f>
        <v/>
      </c>
      <c r="N2054" s="18" t="s">
        <v>34</v>
      </c>
      <c r="O2054" s="19" t="str">
        <f t="shared" si="31"/>
        <v>Order online</v>
      </c>
      <c r="P2054" s="97" t="s">
        <v>146</v>
      </c>
      <c r="Q2054" s="13" t="s">
        <v>6824</v>
      </c>
      <c r="R2054" t="s">
        <v>6825</v>
      </c>
      <c r="S2054" s="20">
        <v>0</v>
      </c>
      <c r="T2054" s="21" t="s">
        <v>38</v>
      </c>
    </row>
    <row r="2055" spans="1:20" x14ac:dyDescent="0.35">
      <c r="A2055" s="96" t="s">
        <v>6826</v>
      </c>
      <c r="B2055" s="96"/>
      <c r="C2055" s="96"/>
      <c r="D2055" s="13" t="s">
        <v>6827</v>
      </c>
      <c r="E2055" s="13">
        <v>6</v>
      </c>
      <c r="F2055" s="14">
        <v>0.7</v>
      </c>
      <c r="G2055" s="13" t="s">
        <v>46</v>
      </c>
      <c r="H2055" s="14">
        <v>64.099999999999994</v>
      </c>
      <c r="I2055" s="15" t="s">
        <v>32</v>
      </c>
      <c r="J2055" s="16">
        <v>321</v>
      </c>
      <c r="K2055" s="16">
        <v>53.5</v>
      </c>
      <c r="L2055" s="17" t="s">
        <v>145</v>
      </c>
      <c r="M2055" s="163" t="str">
        <f>IFERROR(GETPIVOTDATA("Tot. Bottles",'- Ordine Aggregato -'!$A$1,"sku anker",A2055),"")</f>
        <v/>
      </c>
      <c r="N2055" s="18" t="s">
        <v>42</v>
      </c>
      <c r="O2055" s="19" t="str">
        <f t="shared" si="31"/>
        <v>Order online</v>
      </c>
      <c r="P2055" s="97" t="s">
        <v>146</v>
      </c>
      <c r="Q2055" s="13" t="s">
        <v>6828</v>
      </c>
      <c r="R2055" t="s">
        <v>6829</v>
      </c>
      <c r="S2055" s="20">
        <v>0</v>
      </c>
      <c r="T2055" s="21" t="s">
        <v>38</v>
      </c>
    </row>
    <row r="2056" spans="1:20" x14ac:dyDescent="0.35">
      <c r="A2056" s="96" t="s">
        <v>6830</v>
      </c>
      <c r="B2056" s="96"/>
      <c r="C2056" s="96"/>
      <c r="D2056" s="13" t="s">
        <v>6831</v>
      </c>
      <c r="E2056" s="13">
        <v>6</v>
      </c>
      <c r="F2056" s="14">
        <v>0.7</v>
      </c>
      <c r="G2056" s="13" t="s">
        <v>46</v>
      </c>
      <c r="H2056" s="14">
        <v>43.1</v>
      </c>
      <c r="I2056" s="15" t="s">
        <v>32</v>
      </c>
      <c r="J2056" s="16">
        <v>167.7</v>
      </c>
      <c r="K2056" s="16">
        <v>27.95</v>
      </c>
      <c r="L2056" s="17" t="s">
        <v>145</v>
      </c>
      <c r="M2056" s="163" t="str">
        <f>IFERROR(GETPIVOTDATA("Tot. Bottles",'- Ordine Aggregato -'!$A$1,"sku anker",A2056),"")</f>
        <v/>
      </c>
      <c r="N2056" s="18" t="s">
        <v>42</v>
      </c>
      <c r="O2056" s="19" t="str">
        <f t="shared" si="31"/>
        <v>Order online</v>
      </c>
      <c r="P2056" s="97" t="s">
        <v>146</v>
      </c>
      <c r="Q2056" s="13" t="s">
        <v>6832</v>
      </c>
      <c r="R2056" t="s">
        <v>6833</v>
      </c>
      <c r="S2056" s="20">
        <v>0</v>
      </c>
      <c r="T2056" s="21" t="s">
        <v>38</v>
      </c>
    </row>
    <row r="2057" spans="1:20" x14ac:dyDescent="0.35">
      <c r="A2057" s="13" t="s">
        <v>6834</v>
      </c>
      <c r="B2057" s="13"/>
      <c r="C2057" s="13"/>
      <c r="D2057" s="13" t="s">
        <v>15431</v>
      </c>
      <c r="E2057" s="13">
        <v>12</v>
      </c>
      <c r="F2057" s="14">
        <v>0.2</v>
      </c>
      <c r="G2057" s="13" t="s">
        <v>14873</v>
      </c>
      <c r="H2057" s="14">
        <v>40</v>
      </c>
      <c r="I2057" s="15" t="s">
        <v>32</v>
      </c>
      <c r="J2057" s="16">
        <v>306</v>
      </c>
      <c r="K2057" s="16">
        <v>25.5</v>
      </c>
      <c r="L2057" s="17" t="s">
        <v>529</v>
      </c>
      <c r="M2057" s="163" t="str">
        <f>IFERROR(GETPIVOTDATA("Tot. Bottles",'- Ordine Aggregato -'!$A$1,"sku anker",A2057),"")</f>
        <v/>
      </c>
      <c r="N2057" s="18" t="s">
        <v>42</v>
      </c>
      <c r="O2057" s="19" t="str">
        <f t="shared" si="31"/>
        <v>Order online</v>
      </c>
      <c r="P2057" s="97" t="s">
        <v>43</v>
      </c>
      <c r="Q2057" s="13" t="s">
        <v>6835</v>
      </c>
      <c r="R2057" t="s">
        <v>6836</v>
      </c>
      <c r="S2057" s="20">
        <v>0</v>
      </c>
      <c r="T2057" s="21" t="s">
        <v>38</v>
      </c>
    </row>
    <row r="2058" spans="1:20" x14ac:dyDescent="0.35">
      <c r="A2058" s="13" t="s">
        <v>6837</v>
      </c>
      <c r="B2058" s="13"/>
      <c r="C2058" s="13"/>
      <c r="D2058" s="13" t="s">
        <v>15432</v>
      </c>
      <c r="E2058" s="13">
        <v>12</v>
      </c>
      <c r="F2058" s="14">
        <v>0.2</v>
      </c>
      <c r="G2058" s="13" t="s">
        <v>14873</v>
      </c>
      <c r="H2058" s="14">
        <v>40</v>
      </c>
      <c r="I2058" s="15" t="s">
        <v>32</v>
      </c>
      <c r="J2058" s="16">
        <v>306</v>
      </c>
      <c r="K2058" s="16">
        <v>25.5</v>
      </c>
      <c r="L2058" s="17" t="s">
        <v>529</v>
      </c>
      <c r="M2058" s="163" t="str">
        <f>IFERROR(GETPIVOTDATA("Tot. Bottles",'- Ordine Aggregato -'!$A$1,"sku anker",A2058),"")</f>
        <v/>
      </c>
      <c r="N2058" s="18" t="s">
        <v>42</v>
      </c>
      <c r="O2058" s="19" t="str">
        <f t="shared" si="31"/>
        <v>Order online</v>
      </c>
      <c r="P2058" s="97" t="s">
        <v>43</v>
      </c>
      <c r="Q2058" s="13" t="s">
        <v>6838</v>
      </c>
      <c r="R2058" t="s">
        <v>42</v>
      </c>
      <c r="S2058" s="20">
        <v>0</v>
      </c>
      <c r="T2058" s="21" t="s">
        <v>38</v>
      </c>
    </row>
    <row r="2059" spans="1:20" x14ac:dyDescent="0.35">
      <c r="A2059" s="96" t="s">
        <v>14455</v>
      </c>
      <c r="D2059" s="13" t="s">
        <v>14456</v>
      </c>
      <c r="E2059" s="13">
        <v>6</v>
      </c>
      <c r="F2059" s="14">
        <v>0.5</v>
      </c>
      <c r="G2059" s="13" t="s">
        <v>14874</v>
      </c>
      <c r="H2059" s="14">
        <v>40</v>
      </c>
      <c r="I2059" s="15" t="s">
        <v>32</v>
      </c>
      <c r="J2059" s="16">
        <v>46.2</v>
      </c>
      <c r="K2059" s="16">
        <v>7.7</v>
      </c>
      <c r="L2059" s="17" t="s">
        <v>368</v>
      </c>
      <c r="M2059" s="163" t="str">
        <f>IFERROR(GETPIVOTDATA("Tot. Bottles",'- Ordine Aggregato -'!$A$1,"sku anker",A2059),"")</f>
        <v/>
      </c>
      <c r="N2059" s="18" t="s">
        <v>42</v>
      </c>
      <c r="O2059" s="19" t="str">
        <f t="shared" si="31"/>
        <v>Order online</v>
      </c>
      <c r="P2059" s="97" t="s">
        <v>15433</v>
      </c>
      <c r="Q2059" s="13" t="s">
        <v>15434</v>
      </c>
      <c r="R2059" t="s">
        <v>15435</v>
      </c>
      <c r="S2059" s="20">
        <v>0</v>
      </c>
      <c r="T2059" s="21" t="s">
        <v>38</v>
      </c>
    </row>
    <row r="2060" spans="1:20" x14ac:dyDescent="0.35">
      <c r="A2060" s="13" t="s">
        <v>14457</v>
      </c>
      <c r="B2060" s="13"/>
      <c r="C2060" s="13"/>
      <c r="D2060" s="13" t="s">
        <v>14458</v>
      </c>
      <c r="E2060" s="13">
        <v>6</v>
      </c>
      <c r="F2060" s="14">
        <v>0.5</v>
      </c>
      <c r="G2060" s="13" t="s">
        <v>46</v>
      </c>
      <c r="H2060" s="14">
        <v>40</v>
      </c>
      <c r="I2060" s="15" t="s">
        <v>32</v>
      </c>
      <c r="J2060" s="16">
        <v>75</v>
      </c>
      <c r="K2060" s="16">
        <v>12.5</v>
      </c>
      <c r="L2060" s="17" t="s">
        <v>368</v>
      </c>
      <c r="M2060" s="163" t="str">
        <f>IFERROR(GETPIVOTDATA("Tot. Bottles",'- Ordine Aggregato -'!$A$1,"sku anker",A2060),"")</f>
        <v/>
      </c>
      <c r="N2060" s="18" t="s">
        <v>42</v>
      </c>
      <c r="O2060" s="19" t="str">
        <f t="shared" si="31"/>
        <v>Order online</v>
      </c>
      <c r="P2060" s="97" t="s">
        <v>15433</v>
      </c>
      <c r="Q2060" s="13" t="s">
        <v>15436</v>
      </c>
      <c r="R2060" t="s">
        <v>15437</v>
      </c>
      <c r="S2060" s="20">
        <v>0</v>
      </c>
      <c r="T2060" s="21" t="s">
        <v>38</v>
      </c>
    </row>
    <row r="2061" spans="1:20" x14ac:dyDescent="0.35">
      <c r="A2061" s="96" t="s">
        <v>6839</v>
      </c>
      <c r="B2061" s="96"/>
      <c r="C2061" s="96"/>
      <c r="D2061" s="13" t="s">
        <v>6840</v>
      </c>
      <c r="E2061" s="13">
        <v>6</v>
      </c>
      <c r="F2061" s="14">
        <v>0.7</v>
      </c>
      <c r="G2061" s="13" t="s">
        <v>14874</v>
      </c>
      <c r="H2061" s="14">
        <v>40</v>
      </c>
      <c r="I2061" s="15" t="s">
        <v>32</v>
      </c>
      <c r="J2061" s="16">
        <v>327</v>
      </c>
      <c r="K2061" s="16">
        <v>54.5</v>
      </c>
      <c r="L2061" s="17" t="s">
        <v>645</v>
      </c>
      <c r="M2061" s="163" t="str">
        <f>IFERROR(GETPIVOTDATA("Tot. Bottles",'- Ordine Aggregato -'!$A$1,"sku anker",A2061),"")</f>
        <v/>
      </c>
      <c r="N2061" s="18" t="s">
        <v>42</v>
      </c>
      <c r="O2061" s="19" t="str">
        <f t="shared" ref="O2061:O2124" si="32">HYPERLINK("https://www.ankeramsterdamspirits.nl/en/products/"&amp;A2061,"Order online")</f>
        <v>Order online</v>
      </c>
      <c r="P2061" s="97" t="s">
        <v>225</v>
      </c>
      <c r="Q2061" s="13" t="s">
        <v>6841</v>
      </c>
      <c r="R2061" t="s">
        <v>6842</v>
      </c>
      <c r="S2061" s="20">
        <v>0</v>
      </c>
      <c r="T2061" s="21" t="s">
        <v>38</v>
      </c>
    </row>
    <row r="2062" spans="1:20" x14ac:dyDescent="0.35">
      <c r="A2062" s="96" t="s">
        <v>6843</v>
      </c>
      <c r="D2062" s="13" t="s">
        <v>6844</v>
      </c>
      <c r="E2062" s="13">
        <v>6</v>
      </c>
      <c r="F2062" s="14">
        <v>1</v>
      </c>
      <c r="G2062" s="13" t="s">
        <v>14874</v>
      </c>
      <c r="H2062" s="14">
        <v>40</v>
      </c>
      <c r="I2062" s="15" t="s">
        <v>32</v>
      </c>
      <c r="J2062" s="16">
        <v>135</v>
      </c>
      <c r="K2062" s="16">
        <v>22.5</v>
      </c>
      <c r="L2062" s="17" t="s">
        <v>645</v>
      </c>
      <c r="M2062" s="163" t="str">
        <f>IFERROR(GETPIVOTDATA("Tot. Bottles",'- Ordine Aggregato -'!$A$1,"sku anker",A2062),"")</f>
        <v/>
      </c>
      <c r="N2062" s="18" t="s">
        <v>42</v>
      </c>
      <c r="O2062" s="19" t="str">
        <f t="shared" si="32"/>
        <v>Order online</v>
      </c>
      <c r="P2062" s="97" t="s">
        <v>225</v>
      </c>
      <c r="Q2062" s="13" t="s">
        <v>6845</v>
      </c>
      <c r="R2062" t="s">
        <v>6846</v>
      </c>
      <c r="S2062" s="20">
        <v>0</v>
      </c>
      <c r="T2062" s="21" t="s">
        <v>38</v>
      </c>
    </row>
    <row r="2063" spans="1:20" x14ac:dyDescent="0.35">
      <c r="A2063" s="96" t="s">
        <v>6847</v>
      </c>
      <c r="D2063" s="13" t="s">
        <v>6848</v>
      </c>
      <c r="E2063" s="13">
        <v>6</v>
      </c>
      <c r="F2063" s="14">
        <v>0.7</v>
      </c>
      <c r="G2063" s="13" t="s">
        <v>46</v>
      </c>
      <c r="H2063" s="14">
        <v>40</v>
      </c>
      <c r="I2063" s="15" t="s">
        <v>32</v>
      </c>
      <c r="J2063" s="16">
        <v>96.899999999999991</v>
      </c>
      <c r="K2063" s="16">
        <v>16.149999999999999</v>
      </c>
      <c r="L2063" s="17" t="s">
        <v>690</v>
      </c>
      <c r="M2063" s="163" t="str">
        <f>IFERROR(GETPIVOTDATA("Tot. Bottles",'- Ordine Aggregato -'!$A$1,"sku anker",A2063),"")</f>
        <v/>
      </c>
      <c r="N2063" s="18" t="s">
        <v>42</v>
      </c>
      <c r="O2063" s="19" t="str">
        <f t="shared" si="32"/>
        <v>Order online</v>
      </c>
      <c r="P2063" s="97" t="s">
        <v>68</v>
      </c>
      <c r="Q2063" s="13" t="s">
        <v>6849</v>
      </c>
      <c r="R2063" t="s">
        <v>6850</v>
      </c>
      <c r="S2063" s="20">
        <v>0</v>
      </c>
      <c r="T2063" s="21" t="s">
        <v>38</v>
      </c>
    </row>
    <row r="2064" spans="1:20" x14ac:dyDescent="0.35">
      <c r="A2064" s="96" t="s">
        <v>6851</v>
      </c>
      <c r="D2064" s="13" t="s">
        <v>6852</v>
      </c>
      <c r="E2064" s="13">
        <v>6</v>
      </c>
      <c r="F2064" s="14">
        <v>1</v>
      </c>
      <c r="G2064" s="13" t="s">
        <v>14874</v>
      </c>
      <c r="H2064" s="14">
        <v>30</v>
      </c>
      <c r="I2064" s="15" t="s">
        <v>32</v>
      </c>
      <c r="J2064" s="16">
        <v>29.400000000000002</v>
      </c>
      <c r="K2064" s="16">
        <v>4.9000000000000004</v>
      </c>
      <c r="L2064" s="17" t="s">
        <v>2204</v>
      </c>
      <c r="M2064" s="163" t="str">
        <f>IFERROR(GETPIVOTDATA("Tot. Bottles",'- Ordine Aggregato -'!$A$1,"sku anker",A2064),"")</f>
        <v/>
      </c>
      <c r="N2064" s="18" t="s">
        <v>42</v>
      </c>
      <c r="O2064" s="19" t="str">
        <f t="shared" si="32"/>
        <v>Order online</v>
      </c>
      <c r="P2064" s="97" t="s">
        <v>68</v>
      </c>
      <c r="Q2064" s="13" t="s">
        <v>6853</v>
      </c>
      <c r="R2064" t="s">
        <v>6854</v>
      </c>
      <c r="S2064" s="20">
        <v>0</v>
      </c>
      <c r="T2064" s="21" t="s">
        <v>38</v>
      </c>
    </row>
    <row r="2065" spans="1:20" x14ac:dyDescent="0.35">
      <c r="A2065" s="13" t="s">
        <v>6855</v>
      </c>
      <c r="B2065" s="13"/>
      <c r="C2065" s="13"/>
      <c r="D2065" s="13" t="s">
        <v>6856</v>
      </c>
      <c r="E2065" s="13">
        <v>6</v>
      </c>
      <c r="F2065" s="14">
        <v>1</v>
      </c>
      <c r="G2065" s="13" t="s">
        <v>14874</v>
      </c>
      <c r="H2065" s="14">
        <v>20</v>
      </c>
      <c r="I2065" s="15" t="s">
        <v>32</v>
      </c>
      <c r="J2065" s="16">
        <v>31.5</v>
      </c>
      <c r="K2065" s="16">
        <v>5.25</v>
      </c>
      <c r="L2065" s="17" t="s">
        <v>690</v>
      </c>
      <c r="M2065" s="163" t="str">
        <f>IFERROR(GETPIVOTDATA("Tot. Bottles",'- Ordine Aggregato -'!$A$1,"sku anker",A2065),"")</f>
        <v/>
      </c>
      <c r="N2065" s="18" t="s">
        <v>42</v>
      </c>
      <c r="O2065" s="19" t="str">
        <f t="shared" si="32"/>
        <v>Order online</v>
      </c>
      <c r="P2065" s="97" t="s">
        <v>68</v>
      </c>
      <c r="Q2065" s="13" t="s">
        <v>6857</v>
      </c>
      <c r="R2065" t="s">
        <v>6858</v>
      </c>
      <c r="S2065" s="20">
        <v>0</v>
      </c>
      <c r="T2065" s="21" t="s">
        <v>38</v>
      </c>
    </row>
    <row r="2066" spans="1:20" x14ac:dyDescent="0.35">
      <c r="A2066" s="96" t="s">
        <v>6859</v>
      </c>
      <c r="D2066" s="13" t="s">
        <v>6860</v>
      </c>
      <c r="E2066" s="13">
        <v>6</v>
      </c>
      <c r="F2066" s="14">
        <v>1</v>
      </c>
      <c r="G2066" s="13" t="s">
        <v>14874</v>
      </c>
      <c r="H2066" s="14">
        <v>20</v>
      </c>
      <c r="I2066" s="15" t="s">
        <v>32</v>
      </c>
      <c r="J2066" s="16">
        <v>28.5</v>
      </c>
      <c r="K2066" s="16">
        <v>4.75</v>
      </c>
      <c r="L2066" s="17" t="s">
        <v>2217</v>
      </c>
      <c r="M2066" s="163" t="str">
        <f>IFERROR(GETPIVOTDATA("Tot. Bottles",'- Ordine Aggregato -'!$A$1,"sku anker",A2066),"")</f>
        <v/>
      </c>
      <c r="N2066" s="18" t="s">
        <v>42</v>
      </c>
      <c r="O2066" s="19" t="str">
        <f t="shared" si="32"/>
        <v>Order online</v>
      </c>
      <c r="P2066" s="97" t="s">
        <v>68</v>
      </c>
      <c r="Q2066" s="13" t="s">
        <v>6861</v>
      </c>
      <c r="R2066" t="s">
        <v>6862</v>
      </c>
      <c r="S2066" s="20">
        <v>0</v>
      </c>
      <c r="T2066" s="21" t="s">
        <v>38</v>
      </c>
    </row>
    <row r="2067" spans="1:20" x14ac:dyDescent="0.35">
      <c r="A2067" s="96" t="s">
        <v>6863</v>
      </c>
      <c r="D2067" s="13" t="s">
        <v>6864</v>
      </c>
      <c r="E2067" s="13">
        <v>6</v>
      </c>
      <c r="F2067" s="14">
        <v>0.7</v>
      </c>
      <c r="G2067" s="13" t="s">
        <v>14874</v>
      </c>
      <c r="H2067" s="14">
        <v>0</v>
      </c>
      <c r="I2067" s="15" t="s">
        <v>32</v>
      </c>
      <c r="J2067" s="16">
        <v>15</v>
      </c>
      <c r="K2067" s="16">
        <v>2.5</v>
      </c>
      <c r="L2067" s="17" t="s">
        <v>5191</v>
      </c>
      <c r="M2067" s="163" t="str">
        <f>IFERROR(GETPIVOTDATA("Tot. Bottles",'- Ordine Aggregato -'!$A$1,"sku anker",A2067),"")</f>
        <v/>
      </c>
      <c r="N2067" s="18" t="s">
        <v>42</v>
      </c>
      <c r="O2067" s="19" t="str">
        <f t="shared" si="32"/>
        <v>Order online</v>
      </c>
      <c r="P2067" s="97" t="s">
        <v>68</v>
      </c>
      <c r="Q2067" s="13" t="s">
        <v>6865</v>
      </c>
      <c r="R2067" t="s">
        <v>6866</v>
      </c>
      <c r="S2067" s="20">
        <v>0</v>
      </c>
      <c r="T2067" s="21" t="s">
        <v>38</v>
      </c>
    </row>
    <row r="2068" spans="1:20" x14ac:dyDescent="0.35">
      <c r="A2068" s="96" t="s">
        <v>6867</v>
      </c>
      <c r="D2068" s="13" t="s">
        <v>6868</v>
      </c>
      <c r="E2068" s="13">
        <v>12</v>
      </c>
      <c r="F2068" s="14">
        <v>0.2</v>
      </c>
      <c r="G2068" s="13" t="s">
        <v>14874</v>
      </c>
      <c r="H2068" s="14">
        <v>35</v>
      </c>
      <c r="I2068" s="15" t="s">
        <v>32</v>
      </c>
      <c r="J2068" s="16">
        <v>21</v>
      </c>
      <c r="K2068" s="16">
        <v>1.75</v>
      </c>
      <c r="L2068" s="17" t="s">
        <v>690</v>
      </c>
      <c r="M2068" s="163" t="str">
        <f>IFERROR(GETPIVOTDATA("Tot. Bottles",'- Ordine Aggregato -'!$A$1,"sku anker",A2068),"")</f>
        <v/>
      </c>
      <c r="N2068" s="18" t="s">
        <v>42</v>
      </c>
      <c r="O2068" s="19" t="str">
        <f t="shared" si="32"/>
        <v>Order online</v>
      </c>
      <c r="P2068" s="97" t="s">
        <v>68</v>
      </c>
      <c r="Q2068" s="13" t="s">
        <v>6869</v>
      </c>
      <c r="R2068" t="s">
        <v>6870</v>
      </c>
      <c r="S2068" s="20">
        <v>0</v>
      </c>
      <c r="T2068" s="21" t="s">
        <v>38</v>
      </c>
    </row>
    <row r="2069" spans="1:20" x14ac:dyDescent="0.35">
      <c r="A2069" s="96" t="s">
        <v>6871</v>
      </c>
      <c r="B2069" s="96"/>
      <c r="C2069" s="96"/>
      <c r="D2069" s="13" t="s">
        <v>6868</v>
      </c>
      <c r="E2069" s="13">
        <v>6</v>
      </c>
      <c r="F2069" s="14">
        <v>0.5</v>
      </c>
      <c r="G2069" s="13" t="s">
        <v>14874</v>
      </c>
      <c r="H2069" s="14">
        <v>35</v>
      </c>
      <c r="I2069" s="15" t="s">
        <v>32</v>
      </c>
      <c r="J2069" s="16">
        <v>21</v>
      </c>
      <c r="K2069" s="16">
        <v>3.5</v>
      </c>
      <c r="L2069" s="17" t="s">
        <v>690</v>
      </c>
      <c r="M2069" s="163" t="str">
        <f>IFERROR(GETPIVOTDATA("Tot. Bottles",'- Ordine Aggregato -'!$A$1,"sku anker",A2069),"")</f>
        <v/>
      </c>
      <c r="N2069" s="18" t="s">
        <v>42</v>
      </c>
      <c r="O2069" s="19" t="str">
        <f t="shared" si="32"/>
        <v>Order online</v>
      </c>
      <c r="P2069" s="97" t="s">
        <v>68</v>
      </c>
      <c r="Q2069" s="13" t="s">
        <v>6872</v>
      </c>
      <c r="R2069" t="s">
        <v>6873</v>
      </c>
      <c r="S2069" s="20">
        <v>0</v>
      </c>
      <c r="T2069" s="21" t="s">
        <v>38</v>
      </c>
    </row>
    <row r="2070" spans="1:20" x14ac:dyDescent="0.35">
      <c r="A2070" s="96" t="s">
        <v>6874</v>
      </c>
      <c r="B2070" s="96"/>
      <c r="C2070" s="96"/>
      <c r="D2070" s="13" t="s">
        <v>6868</v>
      </c>
      <c r="E2070" s="13">
        <v>6</v>
      </c>
      <c r="F2070" s="14">
        <v>1</v>
      </c>
      <c r="G2070" s="13" t="s">
        <v>14873</v>
      </c>
      <c r="H2070" s="14">
        <v>35</v>
      </c>
      <c r="I2070" s="15" t="s">
        <v>32</v>
      </c>
      <c r="J2070" s="16">
        <v>27</v>
      </c>
      <c r="K2070" s="16">
        <v>4.5</v>
      </c>
      <c r="L2070" s="17" t="s">
        <v>690</v>
      </c>
      <c r="M2070" s="163" t="str">
        <f>IFERROR(GETPIVOTDATA("Tot. Bottles",'- Ordine Aggregato -'!$A$1,"sku anker",A2070),"")</f>
        <v/>
      </c>
      <c r="N2070" s="18" t="s">
        <v>42</v>
      </c>
      <c r="O2070" s="19" t="str">
        <f t="shared" si="32"/>
        <v>Order online</v>
      </c>
      <c r="P2070" s="97" t="s">
        <v>68</v>
      </c>
      <c r="Q2070" s="13" t="s">
        <v>6875</v>
      </c>
      <c r="R2070" t="s">
        <v>6876</v>
      </c>
      <c r="S2070" s="20">
        <v>0</v>
      </c>
      <c r="T2070" s="21" t="s">
        <v>38</v>
      </c>
    </row>
    <row r="2071" spans="1:20" x14ac:dyDescent="0.35">
      <c r="A2071" s="96" t="s">
        <v>6877</v>
      </c>
      <c r="B2071" s="96"/>
      <c r="C2071" s="96"/>
      <c r="D2071" s="13" t="s">
        <v>6878</v>
      </c>
      <c r="E2071" s="13">
        <v>6</v>
      </c>
      <c r="F2071" s="14">
        <v>1</v>
      </c>
      <c r="G2071" s="13" t="s">
        <v>14873</v>
      </c>
      <c r="H2071" s="14">
        <v>30</v>
      </c>
      <c r="I2071" s="15" t="s">
        <v>32</v>
      </c>
      <c r="J2071" s="16">
        <v>28.799999999999997</v>
      </c>
      <c r="K2071" s="16">
        <v>4.8</v>
      </c>
      <c r="L2071" s="17" t="s">
        <v>2204</v>
      </c>
      <c r="M2071" s="163" t="str">
        <f>IFERROR(GETPIVOTDATA("Tot. Bottles",'- Ordine Aggregato -'!$A$1,"sku anker",A2071),"")</f>
        <v/>
      </c>
      <c r="N2071" s="18" t="s">
        <v>42</v>
      </c>
      <c r="O2071" s="19" t="str">
        <f t="shared" si="32"/>
        <v>Order online</v>
      </c>
      <c r="P2071" s="97" t="s">
        <v>68</v>
      </c>
      <c r="Q2071" s="13" t="s">
        <v>6879</v>
      </c>
      <c r="R2071" t="s">
        <v>6880</v>
      </c>
      <c r="S2071" s="20">
        <v>0</v>
      </c>
      <c r="T2071" s="21" t="s">
        <v>38</v>
      </c>
    </row>
    <row r="2072" spans="1:20" x14ac:dyDescent="0.35">
      <c r="A2072" s="96" t="s">
        <v>6881</v>
      </c>
      <c r="B2072" s="96"/>
      <c r="C2072" s="96"/>
      <c r="D2072" s="13" t="s">
        <v>6882</v>
      </c>
      <c r="E2072" s="13">
        <v>6</v>
      </c>
      <c r="F2072" s="14">
        <v>0.7</v>
      </c>
      <c r="G2072" s="13" t="s">
        <v>14874</v>
      </c>
      <c r="H2072" s="14">
        <v>38</v>
      </c>
      <c r="I2072" s="15" t="s">
        <v>32</v>
      </c>
      <c r="J2072" s="16">
        <v>49.5</v>
      </c>
      <c r="K2072" s="16">
        <v>8.25</v>
      </c>
      <c r="L2072" s="17" t="s">
        <v>690</v>
      </c>
      <c r="M2072" s="163" t="str">
        <f>IFERROR(GETPIVOTDATA("Tot. Bottles",'- Ordine Aggregato -'!$A$1,"sku anker",A2072),"")</f>
        <v/>
      </c>
      <c r="N2072" s="18" t="s">
        <v>42</v>
      </c>
      <c r="O2072" s="19" t="str">
        <f t="shared" si="32"/>
        <v>Order online</v>
      </c>
      <c r="P2072" s="97" t="s">
        <v>68</v>
      </c>
      <c r="Q2072" s="13" t="s">
        <v>6883</v>
      </c>
      <c r="R2072" t="s">
        <v>6884</v>
      </c>
      <c r="S2072" s="20">
        <v>0</v>
      </c>
      <c r="T2072" s="21" t="s">
        <v>38</v>
      </c>
    </row>
    <row r="2073" spans="1:20" x14ac:dyDescent="0.35">
      <c r="A2073" s="13" t="s">
        <v>6885</v>
      </c>
      <c r="B2073" s="13"/>
      <c r="C2073" s="13"/>
      <c r="D2073" s="13" t="s">
        <v>6886</v>
      </c>
      <c r="E2073" s="13">
        <v>6</v>
      </c>
      <c r="F2073" s="14">
        <v>0.7</v>
      </c>
      <c r="G2073" s="13" t="s">
        <v>14874</v>
      </c>
      <c r="H2073" s="14">
        <v>38</v>
      </c>
      <c r="I2073" s="15" t="s">
        <v>32</v>
      </c>
      <c r="J2073" s="16">
        <v>46.5</v>
      </c>
      <c r="K2073" s="16">
        <v>7.75</v>
      </c>
      <c r="L2073" s="17" t="s">
        <v>690</v>
      </c>
      <c r="M2073" s="163" t="str">
        <f>IFERROR(GETPIVOTDATA("Tot. Bottles",'- Ordine Aggregato -'!$A$1,"sku anker",A2073),"")</f>
        <v/>
      </c>
      <c r="N2073" s="18" t="s">
        <v>42</v>
      </c>
      <c r="O2073" s="19" t="str">
        <f t="shared" si="32"/>
        <v>Order online</v>
      </c>
      <c r="P2073" s="97" t="s">
        <v>68</v>
      </c>
      <c r="Q2073" s="13" t="s">
        <v>6887</v>
      </c>
      <c r="R2073" t="s">
        <v>6888</v>
      </c>
      <c r="S2073" s="20">
        <v>0</v>
      </c>
      <c r="T2073" s="21" t="s">
        <v>38</v>
      </c>
    </row>
    <row r="2074" spans="1:20" x14ac:dyDescent="0.35">
      <c r="A2074" s="96" t="s">
        <v>6889</v>
      </c>
      <c r="B2074" s="96"/>
      <c r="C2074" s="96"/>
      <c r="D2074" s="13" t="s">
        <v>6890</v>
      </c>
      <c r="E2074" s="13">
        <v>6</v>
      </c>
      <c r="F2074" s="14">
        <v>0.7</v>
      </c>
      <c r="G2074" s="13" t="s">
        <v>14874</v>
      </c>
      <c r="H2074" s="14">
        <v>35</v>
      </c>
      <c r="I2074" s="15" t="s">
        <v>32</v>
      </c>
      <c r="J2074" s="16">
        <v>39.599999999999994</v>
      </c>
      <c r="K2074" s="16">
        <v>6.6</v>
      </c>
      <c r="L2074" s="17" t="s">
        <v>690</v>
      </c>
      <c r="M2074" s="163" t="str">
        <f>IFERROR(GETPIVOTDATA("Tot. Bottles",'- Ordine Aggregato -'!$A$1,"sku anker",A2074),"")</f>
        <v/>
      </c>
      <c r="N2074" s="18" t="s">
        <v>42</v>
      </c>
      <c r="O2074" s="19" t="str">
        <f t="shared" si="32"/>
        <v>Order online</v>
      </c>
      <c r="P2074" s="97" t="s">
        <v>68</v>
      </c>
      <c r="Q2074" s="13" t="s">
        <v>6891</v>
      </c>
      <c r="R2074" t="s">
        <v>6892</v>
      </c>
      <c r="S2074" s="20">
        <v>0</v>
      </c>
      <c r="T2074" s="21" t="s">
        <v>38</v>
      </c>
    </row>
    <row r="2075" spans="1:20" x14ac:dyDescent="0.35">
      <c r="A2075" s="13" t="s">
        <v>6893</v>
      </c>
      <c r="B2075" s="13"/>
      <c r="C2075" s="13"/>
      <c r="D2075" s="13" t="s">
        <v>6894</v>
      </c>
      <c r="E2075" s="13">
        <v>6</v>
      </c>
      <c r="F2075" s="14">
        <v>0.7</v>
      </c>
      <c r="G2075" s="13" t="s">
        <v>14873</v>
      </c>
      <c r="H2075" s="14">
        <v>30</v>
      </c>
      <c r="I2075" s="15" t="s">
        <v>32</v>
      </c>
      <c r="J2075" s="16">
        <v>47.099999999999994</v>
      </c>
      <c r="K2075" s="16">
        <v>7.85</v>
      </c>
      <c r="L2075" s="17" t="s">
        <v>690</v>
      </c>
      <c r="M2075" s="163" t="str">
        <f>IFERROR(GETPIVOTDATA("Tot. Bottles",'- Ordine Aggregato -'!$A$1,"sku anker",A2075),"")</f>
        <v/>
      </c>
      <c r="N2075" s="18" t="s">
        <v>42</v>
      </c>
      <c r="O2075" s="19" t="str">
        <f t="shared" si="32"/>
        <v>Order online</v>
      </c>
      <c r="P2075" s="97" t="s">
        <v>68</v>
      </c>
      <c r="Q2075" s="13" t="s">
        <v>6895</v>
      </c>
      <c r="R2075" t="s">
        <v>6896</v>
      </c>
      <c r="S2075" s="20">
        <v>0</v>
      </c>
      <c r="T2075" s="21" t="s">
        <v>38</v>
      </c>
    </row>
    <row r="2076" spans="1:20" x14ac:dyDescent="0.35">
      <c r="A2076" s="96" t="s">
        <v>6897</v>
      </c>
      <c r="D2076" s="13" t="s">
        <v>6898</v>
      </c>
      <c r="E2076" s="13">
        <v>6</v>
      </c>
      <c r="F2076" s="14">
        <v>1</v>
      </c>
      <c r="G2076" s="13" t="s">
        <v>14873</v>
      </c>
      <c r="H2076" s="14">
        <v>35</v>
      </c>
      <c r="I2076" s="15" t="s">
        <v>32</v>
      </c>
      <c r="J2076" s="16">
        <v>26.700000000000003</v>
      </c>
      <c r="K2076" s="16">
        <v>4.45</v>
      </c>
      <c r="L2076" s="17" t="s">
        <v>695</v>
      </c>
      <c r="M2076" s="163" t="str">
        <f>IFERROR(GETPIVOTDATA("Tot. Bottles",'- Ordine Aggregato -'!$A$1,"sku anker",A2076),"")</f>
        <v/>
      </c>
      <c r="N2076" s="18" t="s">
        <v>42</v>
      </c>
      <c r="O2076" s="19" t="str">
        <f t="shared" si="32"/>
        <v>Order online</v>
      </c>
      <c r="P2076" s="97" t="s">
        <v>68</v>
      </c>
      <c r="Q2076" s="13" t="s">
        <v>6899</v>
      </c>
      <c r="R2076" t="s">
        <v>6900</v>
      </c>
      <c r="S2076" s="20">
        <v>0</v>
      </c>
      <c r="T2076" s="21" t="s">
        <v>38</v>
      </c>
    </row>
    <row r="2077" spans="1:20" x14ac:dyDescent="0.35">
      <c r="A2077" s="13" t="s">
        <v>6901</v>
      </c>
      <c r="B2077" s="13"/>
      <c r="C2077" s="13"/>
      <c r="D2077" s="13" t="s">
        <v>6902</v>
      </c>
      <c r="E2077" s="13">
        <v>12</v>
      </c>
      <c r="F2077" s="14">
        <v>0.2</v>
      </c>
      <c r="G2077" s="13" t="s">
        <v>14874</v>
      </c>
      <c r="H2077" s="14">
        <v>35</v>
      </c>
      <c r="I2077" s="15" t="s">
        <v>32</v>
      </c>
      <c r="J2077" s="16">
        <v>21</v>
      </c>
      <c r="K2077" s="16">
        <v>1.75</v>
      </c>
      <c r="L2077" s="17" t="s">
        <v>695</v>
      </c>
      <c r="M2077" s="163" t="str">
        <f>IFERROR(GETPIVOTDATA("Tot. Bottles",'- Ordine Aggregato -'!$A$1,"sku anker",A2077),"")</f>
        <v/>
      </c>
      <c r="N2077" s="18" t="s">
        <v>42</v>
      </c>
      <c r="O2077" s="19" t="str">
        <f t="shared" si="32"/>
        <v>Order online</v>
      </c>
      <c r="P2077" s="97" t="s">
        <v>68</v>
      </c>
      <c r="Q2077" s="13" t="s">
        <v>6903</v>
      </c>
      <c r="R2077" t="s">
        <v>6904</v>
      </c>
      <c r="S2077" s="20">
        <v>0</v>
      </c>
      <c r="T2077" s="21" t="s">
        <v>38</v>
      </c>
    </row>
    <row r="2078" spans="1:20" x14ac:dyDescent="0.35">
      <c r="A2078" s="96" t="s">
        <v>6905</v>
      </c>
      <c r="B2078" s="96"/>
      <c r="C2078" s="96"/>
      <c r="D2078" s="13" t="s">
        <v>6906</v>
      </c>
      <c r="E2078" s="13">
        <v>6</v>
      </c>
      <c r="F2078" s="14">
        <v>1</v>
      </c>
      <c r="G2078" s="13" t="s">
        <v>14874</v>
      </c>
      <c r="H2078" s="14">
        <v>22</v>
      </c>
      <c r="I2078" s="15" t="s">
        <v>32</v>
      </c>
      <c r="J2078" s="16">
        <v>44.400000000000006</v>
      </c>
      <c r="K2078" s="16">
        <v>7.4</v>
      </c>
      <c r="L2078" s="17" t="s">
        <v>558</v>
      </c>
      <c r="M2078" s="163" t="str">
        <f>IFERROR(GETPIVOTDATA("Tot. Bottles",'- Ordine Aggregato -'!$A$1,"sku anker",A2078),"")</f>
        <v/>
      </c>
      <c r="N2078" s="18" t="s">
        <v>42</v>
      </c>
      <c r="O2078" s="19" t="str">
        <f t="shared" si="32"/>
        <v>Order online</v>
      </c>
      <c r="P2078" s="97" t="s">
        <v>68</v>
      </c>
      <c r="Q2078" s="13" t="s">
        <v>6907</v>
      </c>
      <c r="R2078" t="s">
        <v>6908</v>
      </c>
      <c r="S2078" s="20">
        <v>0</v>
      </c>
      <c r="T2078" s="21" t="s">
        <v>38</v>
      </c>
    </row>
    <row r="2079" spans="1:20" x14ac:dyDescent="0.35">
      <c r="A2079" s="96" t="s">
        <v>6909</v>
      </c>
      <c r="D2079" s="13" t="s">
        <v>6910</v>
      </c>
      <c r="E2079" s="13">
        <v>6</v>
      </c>
      <c r="F2079" s="14">
        <v>1</v>
      </c>
      <c r="G2079" s="13" t="s">
        <v>14873</v>
      </c>
      <c r="H2079" s="14">
        <v>35</v>
      </c>
      <c r="I2079" s="15" t="s">
        <v>32</v>
      </c>
      <c r="J2079" s="16">
        <v>24</v>
      </c>
      <c r="K2079" s="16">
        <v>4</v>
      </c>
      <c r="L2079" s="17" t="s">
        <v>690</v>
      </c>
      <c r="M2079" s="163" t="str">
        <f>IFERROR(GETPIVOTDATA("Tot. Bottles",'- Ordine Aggregato -'!$A$1,"sku anker",A2079),"")</f>
        <v/>
      </c>
      <c r="N2079" s="18" t="s">
        <v>42</v>
      </c>
      <c r="O2079" s="19" t="str">
        <f t="shared" si="32"/>
        <v>Order online</v>
      </c>
      <c r="P2079" s="97" t="s">
        <v>68</v>
      </c>
      <c r="Q2079" s="13" t="s">
        <v>6911</v>
      </c>
      <c r="R2079" t="s">
        <v>6912</v>
      </c>
      <c r="S2079" s="20">
        <v>0</v>
      </c>
      <c r="T2079" s="21" t="s">
        <v>38</v>
      </c>
    </row>
    <row r="2080" spans="1:20" x14ac:dyDescent="0.35">
      <c r="A2080" s="13" t="s">
        <v>6913</v>
      </c>
      <c r="B2080" s="13"/>
      <c r="C2080" s="13"/>
      <c r="D2080" s="13" t="s">
        <v>6914</v>
      </c>
      <c r="E2080" s="13">
        <v>12</v>
      </c>
      <c r="F2080" s="14">
        <v>0.2</v>
      </c>
      <c r="G2080" s="13" t="s">
        <v>14874</v>
      </c>
      <c r="H2080" s="14">
        <v>35</v>
      </c>
      <c r="I2080" s="15" t="s">
        <v>32</v>
      </c>
      <c r="J2080" s="16">
        <v>18</v>
      </c>
      <c r="K2080" s="16">
        <v>1.5</v>
      </c>
      <c r="L2080" s="17" t="s">
        <v>690</v>
      </c>
      <c r="M2080" s="163" t="str">
        <f>IFERROR(GETPIVOTDATA("Tot. Bottles",'- Ordine Aggregato -'!$A$1,"sku anker",A2080),"")</f>
        <v/>
      </c>
      <c r="N2080" s="18" t="s">
        <v>42</v>
      </c>
      <c r="O2080" s="19" t="str">
        <f t="shared" si="32"/>
        <v>Order online</v>
      </c>
      <c r="P2080" s="97" t="s">
        <v>68</v>
      </c>
      <c r="Q2080" s="13" t="s">
        <v>6915</v>
      </c>
      <c r="R2080" t="s">
        <v>6916</v>
      </c>
      <c r="S2080" s="20">
        <v>0</v>
      </c>
      <c r="T2080" s="21" t="s">
        <v>38</v>
      </c>
    </row>
    <row r="2081" spans="1:20" x14ac:dyDescent="0.35">
      <c r="A2081" s="96" t="s">
        <v>6917</v>
      </c>
      <c r="B2081" s="96"/>
      <c r="C2081" s="96"/>
      <c r="D2081" s="13" t="s">
        <v>6918</v>
      </c>
      <c r="E2081" s="13">
        <v>6</v>
      </c>
      <c r="F2081" s="14">
        <v>1</v>
      </c>
      <c r="G2081" s="13" t="s">
        <v>14873</v>
      </c>
      <c r="H2081" s="14">
        <v>35</v>
      </c>
      <c r="I2081" s="15" t="s">
        <v>32</v>
      </c>
      <c r="J2081" s="16">
        <v>23.700000000000003</v>
      </c>
      <c r="K2081" s="16">
        <v>3.95</v>
      </c>
      <c r="L2081" s="17" t="s">
        <v>695</v>
      </c>
      <c r="M2081" s="163" t="str">
        <f>IFERROR(GETPIVOTDATA("Tot. Bottles",'- Ordine Aggregato -'!$A$1,"sku anker",A2081),"")</f>
        <v/>
      </c>
      <c r="N2081" s="18" t="s">
        <v>42</v>
      </c>
      <c r="O2081" s="19" t="str">
        <f t="shared" si="32"/>
        <v>Order online</v>
      </c>
      <c r="P2081" s="97" t="s">
        <v>68</v>
      </c>
      <c r="Q2081" s="13" t="s">
        <v>6919</v>
      </c>
      <c r="R2081" t="s">
        <v>6920</v>
      </c>
      <c r="S2081" s="20">
        <v>0</v>
      </c>
      <c r="T2081" s="21" t="s">
        <v>38</v>
      </c>
    </row>
    <row r="2082" spans="1:20" x14ac:dyDescent="0.35">
      <c r="A2082" s="96" t="s">
        <v>6921</v>
      </c>
      <c r="B2082" s="96"/>
      <c r="C2082" s="96"/>
      <c r="D2082" s="13" t="s">
        <v>6922</v>
      </c>
      <c r="E2082" s="13">
        <v>12</v>
      </c>
      <c r="F2082" s="14">
        <v>0.2</v>
      </c>
      <c r="G2082" s="13" t="s">
        <v>14873</v>
      </c>
      <c r="H2082" s="14">
        <v>35</v>
      </c>
      <c r="I2082" s="15" t="s">
        <v>32</v>
      </c>
      <c r="J2082" s="16">
        <v>18</v>
      </c>
      <c r="K2082" s="16">
        <v>1.5</v>
      </c>
      <c r="L2082" s="17" t="s">
        <v>695</v>
      </c>
      <c r="M2082" s="163" t="str">
        <f>IFERROR(GETPIVOTDATA("Tot. Bottles",'- Ordine Aggregato -'!$A$1,"sku anker",A2082),"")</f>
        <v/>
      </c>
      <c r="N2082" s="18" t="s">
        <v>42</v>
      </c>
      <c r="O2082" s="19" t="str">
        <f t="shared" si="32"/>
        <v>Order online</v>
      </c>
      <c r="P2082" s="97" t="s">
        <v>68</v>
      </c>
      <c r="Q2082" s="13" t="s">
        <v>6923</v>
      </c>
      <c r="R2082" t="s">
        <v>6924</v>
      </c>
      <c r="S2082" s="20">
        <v>0</v>
      </c>
      <c r="T2082" s="21" t="s">
        <v>38</v>
      </c>
    </row>
    <row r="2083" spans="1:20" x14ac:dyDescent="0.35">
      <c r="A2083" s="96" t="s">
        <v>6925</v>
      </c>
      <c r="B2083" s="96"/>
      <c r="C2083" s="96"/>
      <c r="D2083" s="13" t="s">
        <v>6926</v>
      </c>
      <c r="E2083" s="13">
        <v>6</v>
      </c>
      <c r="F2083" s="14">
        <v>0.5</v>
      </c>
      <c r="G2083" s="13" t="s">
        <v>46</v>
      </c>
      <c r="H2083" s="14">
        <v>45</v>
      </c>
      <c r="I2083" s="15" t="s">
        <v>32</v>
      </c>
      <c r="J2083" s="16">
        <v>159</v>
      </c>
      <c r="K2083" s="16">
        <v>26.5</v>
      </c>
      <c r="L2083" s="17" t="s">
        <v>657</v>
      </c>
      <c r="M2083" s="163" t="str">
        <f>IFERROR(GETPIVOTDATA("Tot. Bottles",'- Ordine Aggregato -'!$A$1,"sku anker",A2083),"")</f>
        <v/>
      </c>
      <c r="N2083" s="18" t="s">
        <v>42</v>
      </c>
      <c r="O2083" s="19" t="str">
        <f t="shared" si="32"/>
        <v>Order online</v>
      </c>
      <c r="P2083" s="97" t="s">
        <v>220</v>
      </c>
      <c r="Q2083" s="13" t="s">
        <v>6927</v>
      </c>
      <c r="R2083" t="s">
        <v>6928</v>
      </c>
      <c r="S2083" s="20">
        <v>0</v>
      </c>
      <c r="T2083" s="21" t="s">
        <v>38</v>
      </c>
    </row>
    <row r="2084" spans="1:20" x14ac:dyDescent="0.35">
      <c r="A2084" s="96" t="s">
        <v>6929</v>
      </c>
      <c r="D2084" s="13" t="s">
        <v>6930</v>
      </c>
      <c r="E2084" s="13">
        <v>6</v>
      </c>
      <c r="F2084" s="14">
        <v>0.7</v>
      </c>
      <c r="G2084" s="13" t="s">
        <v>14874</v>
      </c>
      <c r="H2084" s="14">
        <v>32</v>
      </c>
      <c r="I2084" s="15" t="s">
        <v>32</v>
      </c>
      <c r="J2084" s="16">
        <v>43.2</v>
      </c>
      <c r="K2084" s="16">
        <v>7.2</v>
      </c>
      <c r="L2084" s="17" t="s">
        <v>66</v>
      </c>
      <c r="M2084" s="163" t="str">
        <f>IFERROR(GETPIVOTDATA("Tot. Bottles",'- Ordine Aggregato -'!$A$1,"sku anker",A2084),"")</f>
        <v/>
      </c>
      <c r="N2084" s="18" t="s">
        <v>42</v>
      </c>
      <c r="O2084" s="19" t="str">
        <f t="shared" si="32"/>
        <v>Order online</v>
      </c>
      <c r="P2084" s="97" t="s">
        <v>105</v>
      </c>
      <c r="Q2084" s="13" t="s">
        <v>6931</v>
      </c>
      <c r="R2084" t="s">
        <v>6932</v>
      </c>
      <c r="S2084" s="20">
        <v>0</v>
      </c>
      <c r="T2084" s="21" t="s">
        <v>38</v>
      </c>
    </row>
    <row r="2085" spans="1:20" x14ac:dyDescent="0.35">
      <c r="A2085" s="13" t="s">
        <v>6933</v>
      </c>
      <c r="B2085" s="13"/>
      <c r="C2085" s="13"/>
      <c r="D2085" s="13" t="s">
        <v>6934</v>
      </c>
      <c r="E2085" s="13">
        <v>6</v>
      </c>
      <c r="F2085" s="14">
        <v>0.7</v>
      </c>
      <c r="G2085" s="13" t="s">
        <v>14873</v>
      </c>
      <c r="H2085" s="14">
        <v>17</v>
      </c>
      <c r="I2085" s="15" t="s">
        <v>32</v>
      </c>
      <c r="J2085" s="16">
        <v>73.5</v>
      </c>
      <c r="K2085" s="16">
        <v>12.25</v>
      </c>
      <c r="L2085" s="17" t="s">
        <v>66</v>
      </c>
      <c r="M2085" s="163" t="str">
        <f>IFERROR(GETPIVOTDATA("Tot. Bottles",'- Ordine Aggregato -'!$A$1,"sku anker",A2085),"")</f>
        <v/>
      </c>
      <c r="N2085" s="18" t="s">
        <v>42</v>
      </c>
      <c r="O2085" s="19" t="str">
        <f t="shared" si="32"/>
        <v>Order online</v>
      </c>
      <c r="P2085" s="97" t="s">
        <v>225</v>
      </c>
      <c r="Q2085" s="13" t="s">
        <v>6935</v>
      </c>
      <c r="R2085" t="s">
        <v>6936</v>
      </c>
      <c r="S2085" s="20">
        <v>0</v>
      </c>
      <c r="T2085" s="21" t="s">
        <v>38</v>
      </c>
    </row>
    <row r="2086" spans="1:20" x14ac:dyDescent="0.35">
      <c r="A2086" s="13" t="s">
        <v>6937</v>
      </c>
      <c r="B2086" s="13"/>
      <c r="C2086" s="13"/>
      <c r="D2086" s="13" t="s">
        <v>6938</v>
      </c>
      <c r="E2086" s="13">
        <v>6</v>
      </c>
      <c r="F2086" s="14">
        <v>0.5</v>
      </c>
      <c r="G2086" s="13" t="s">
        <v>46</v>
      </c>
      <c r="H2086" s="14">
        <v>44</v>
      </c>
      <c r="I2086" s="15" t="s">
        <v>32</v>
      </c>
      <c r="J2086" s="16">
        <v>117</v>
      </c>
      <c r="K2086" s="16">
        <v>19.5</v>
      </c>
      <c r="L2086" s="17" t="s">
        <v>368</v>
      </c>
      <c r="M2086" s="163" t="str">
        <f>IFERROR(GETPIVOTDATA("Tot. Bottles",'- Ordine Aggregato -'!$A$1,"sku anker",A2086),"")</f>
        <v/>
      </c>
      <c r="N2086" s="18" t="s">
        <v>42</v>
      </c>
      <c r="O2086" s="19" t="str">
        <f t="shared" si="32"/>
        <v>Order online</v>
      </c>
      <c r="P2086" s="97" t="s">
        <v>220</v>
      </c>
      <c r="Q2086" s="13" t="s">
        <v>6939</v>
      </c>
      <c r="R2086" t="s">
        <v>6940</v>
      </c>
      <c r="S2086" s="20">
        <v>0</v>
      </c>
      <c r="T2086" s="21" t="s">
        <v>38</v>
      </c>
    </row>
    <row r="2087" spans="1:20" x14ac:dyDescent="0.35">
      <c r="A2087" s="96" t="s">
        <v>6941</v>
      </c>
      <c r="B2087" s="96"/>
      <c r="C2087" s="96"/>
      <c r="D2087" s="13" t="s">
        <v>6942</v>
      </c>
      <c r="E2087" s="13">
        <v>6</v>
      </c>
      <c r="F2087" s="14">
        <v>0.75</v>
      </c>
      <c r="G2087" s="13" t="s">
        <v>46</v>
      </c>
      <c r="H2087" s="14">
        <v>15</v>
      </c>
      <c r="I2087" s="15" t="s">
        <v>32</v>
      </c>
      <c r="J2087" s="16">
        <v>77.699999999999989</v>
      </c>
      <c r="K2087" s="16">
        <v>12.95</v>
      </c>
      <c r="L2087" s="17" t="s">
        <v>710</v>
      </c>
      <c r="M2087" s="163" t="str">
        <f>IFERROR(GETPIVOTDATA("Tot. Bottles",'- Ordine Aggregato -'!$A$1,"sku anker",A2087),"")</f>
        <v/>
      </c>
      <c r="N2087" s="18" t="s">
        <v>67</v>
      </c>
      <c r="O2087" s="19" t="str">
        <f t="shared" si="32"/>
        <v>Order online</v>
      </c>
      <c r="P2087" s="97" t="s">
        <v>35</v>
      </c>
      <c r="Q2087" s="13" t="s">
        <v>6943</v>
      </c>
      <c r="R2087" t="s">
        <v>42</v>
      </c>
      <c r="S2087" s="20">
        <v>12.95</v>
      </c>
      <c r="T2087" s="21" t="s">
        <v>38</v>
      </c>
    </row>
    <row r="2088" spans="1:20" x14ac:dyDescent="0.35">
      <c r="A2088" s="13" t="s">
        <v>6944</v>
      </c>
      <c r="B2088" s="13"/>
      <c r="C2088" s="13"/>
      <c r="D2088" s="13" t="s">
        <v>6945</v>
      </c>
      <c r="E2088" s="13">
        <v>6</v>
      </c>
      <c r="F2088" s="14">
        <v>0.7</v>
      </c>
      <c r="G2088" s="13" t="s">
        <v>46</v>
      </c>
      <c r="H2088" s="14">
        <v>46</v>
      </c>
      <c r="I2088" s="15" t="s">
        <v>32</v>
      </c>
      <c r="J2088" s="16">
        <v>108</v>
      </c>
      <c r="K2088" s="16">
        <v>18</v>
      </c>
      <c r="L2088" s="17" t="s">
        <v>1787</v>
      </c>
      <c r="M2088" s="163" t="str">
        <f>IFERROR(GETPIVOTDATA("Tot. Bottles",'- Ordine Aggregato -'!$A$1,"sku anker",A2088),"")</f>
        <v/>
      </c>
      <c r="N2088" s="18" t="s">
        <v>67</v>
      </c>
      <c r="O2088" s="19" t="str">
        <f t="shared" si="32"/>
        <v>Order online</v>
      </c>
      <c r="P2088" s="97" t="s">
        <v>146</v>
      </c>
      <c r="Q2088" s="13" t="s">
        <v>6946</v>
      </c>
      <c r="R2088" t="s">
        <v>42</v>
      </c>
      <c r="S2088" s="20">
        <v>18</v>
      </c>
      <c r="T2088" s="21" t="s">
        <v>38</v>
      </c>
    </row>
    <row r="2089" spans="1:20" x14ac:dyDescent="0.35">
      <c r="A2089" s="13" t="s">
        <v>6947</v>
      </c>
      <c r="B2089" s="13"/>
      <c r="C2089" s="13"/>
      <c r="D2089" s="13" t="s">
        <v>6948</v>
      </c>
      <c r="E2089" s="13">
        <v>6</v>
      </c>
      <c r="F2089" s="14">
        <v>0.7</v>
      </c>
      <c r="G2089" s="13" t="s">
        <v>14874</v>
      </c>
      <c r="H2089" s="14">
        <v>46</v>
      </c>
      <c r="I2089" s="15" t="s">
        <v>32</v>
      </c>
      <c r="J2089" s="16">
        <v>119.69999999999999</v>
      </c>
      <c r="K2089" s="16">
        <v>19.95</v>
      </c>
      <c r="L2089" s="17" t="s">
        <v>1787</v>
      </c>
      <c r="M2089" s="163" t="str">
        <f>IFERROR(GETPIVOTDATA("Tot. Bottles",'- Ordine Aggregato -'!$A$1,"sku anker",A2089),"")</f>
        <v/>
      </c>
      <c r="N2089" s="18" t="s">
        <v>67</v>
      </c>
      <c r="O2089" s="19" t="str">
        <f t="shared" si="32"/>
        <v>Order online</v>
      </c>
      <c r="P2089" s="97" t="s">
        <v>146</v>
      </c>
      <c r="Q2089" s="13" t="s">
        <v>6946</v>
      </c>
      <c r="R2089" t="s">
        <v>42</v>
      </c>
      <c r="S2089" s="20">
        <v>19.95</v>
      </c>
      <c r="T2089" s="21" t="s">
        <v>38</v>
      </c>
    </row>
    <row r="2090" spans="1:20" x14ac:dyDescent="0.35">
      <c r="A2090" s="13" t="s">
        <v>6949</v>
      </c>
      <c r="B2090" s="13"/>
      <c r="C2090" s="13"/>
      <c r="D2090" s="13" t="s">
        <v>6950</v>
      </c>
      <c r="E2090" s="13">
        <v>6</v>
      </c>
      <c r="F2090" s="14">
        <v>0.7</v>
      </c>
      <c r="G2090" s="13" t="s">
        <v>14874</v>
      </c>
      <c r="H2090" s="14">
        <v>46</v>
      </c>
      <c r="I2090" s="15" t="s">
        <v>32</v>
      </c>
      <c r="J2090" s="16">
        <v>129</v>
      </c>
      <c r="K2090" s="16">
        <v>21.5</v>
      </c>
      <c r="L2090" s="17" t="s">
        <v>1787</v>
      </c>
      <c r="M2090" s="163" t="str">
        <f>IFERROR(GETPIVOTDATA("Tot. Bottles",'- Ordine Aggregato -'!$A$1,"sku anker",A2090),"")</f>
        <v/>
      </c>
      <c r="N2090" s="18" t="s">
        <v>42</v>
      </c>
      <c r="O2090" s="19" t="str">
        <f t="shared" si="32"/>
        <v>Order online</v>
      </c>
      <c r="P2090" s="97" t="s">
        <v>146</v>
      </c>
      <c r="Q2090" s="13" t="s">
        <v>6951</v>
      </c>
      <c r="R2090" t="s">
        <v>42</v>
      </c>
      <c r="S2090" s="20">
        <v>0</v>
      </c>
      <c r="T2090" s="21" t="s">
        <v>38</v>
      </c>
    </row>
    <row r="2091" spans="1:20" x14ac:dyDescent="0.35">
      <c r="A2091" s="13" t="s">
        <v>6952</v>
      </c>
      <c r="B2091" s="13"/>
      <c r="C2091" s="13"/>
      <c r="D2091" s="13" t="s">
        <v>6953</v>
      </c>
      <c r="E2091" s="13">
        <v>12</v>
      </c>
      <c r="F2091" s="14">
        <v>0.7</v>
      </c>
      <c r="G2091" s="13" t="s">
        <v>46</v>
      </c>
      <c r="H2091" s="14">
        <v>15</v>
      </c>
      <c r="I2091" s="15" t="s">
        <v>32</v>
      </c>
      <c r="J2091" s="16">
        <v>95.4</v>
      </c>
      <c r="K2091" s="16">
        <v>7.95</v>
      </c>
      <c r="L2091" s="17" t="s">
        <v>2306</v>
      </c>
      <c r="M2091" s="163" t="str">
        <f>IFERROR(GETPIVOTDATA("Tot. Bottles",'- Ordine Aggregato -'!$A$1,"sku anker",A2091),"")</f>
        <v/>
      </c>
      <c r="N2091" s="18" t="s">
        <v>34</v>
      </c>
      <c r="O2091" s="19" t="str">
        <f t="shared" si="32"/>
        <v>Order online</v>
      </c>
      <c r="P2091" s="97" t="s">
        <v>220</v>
      </c>
      <c r="Q2091" s="13" t="s">
        <v>6954</v>
      </c>
      <c r="R2091" t="s">
        <v>15438</v>
      </c>
      <c r="S2091" s="20">
        <v>0</v>
      </c>
      <c r="T2091" s="21" t="s">
        <v>38</v>
      </c>
    </row>
    <row r="2092" spans="1:20" x14ac:dyDescent="0.35">
      <c r="A2092" s="96" t="s">
        <v>15439</v>
      </c>
      <c r="B2092" s="96"/>
      <c r="C2092" s="96"/>
      <c r="D2092" s="13" t="s">
        <v>15440</v>
      </c>
      <c r="E2092" s="13">
        <v>1</v>
      </c>
      <c r="F2092" s="14">
        <v>1</v>
      </c>
      <c r="G2092" s="13" t="s">
        <v>14883</v>
      </c>
      <c r="H2092" s="14">
        <v>0</v>
      </c>
      <c r="I2092" s="15" t="s">
        <v>32</v>
      </c>
      <c r="J2092" s="16">
        <v>4.5</v>
      </c>
      <c r="K2092" s="16">
        <v>4.5</v>
      </c>
      <c r="L2092" s="17" t="s">
        <v>235</v>
      </c>
      <c r="M2092" s="163" t="str">
        <f>IFERROR(GETPIVOTDATA("Tot. Bottles",'- Ordine Aggregato -'!$A$1,"sku anker",A2092),"")</f>
        <v/>
      </c>
      <c r="N2092" s="18" t="s">
        <v>42</v>
      </c>
      <c r="O2092" s="19" t="str">
        <f t="shared" si="32"/>
        <v>Order online</v>
      </c>
      <c r="P2092" s="97" t="s">
        <v>68</v>
      </c>
      <c r="Q2092" s="13" t="s">
        <v>705</v>
      </c>
      <c r="R2092" t="s">
        <v>42</v>
      </c>
      <c r="S2092" s="20">
        <v>0</v>
      </c>
      <c r="T2092" s="21" t="s">
        <v>38</v>
      </c>
    </row>
    <row r="2093" spans="1:20" x14ac:dyDescent="0.35">
      <c r="A2093" s="96" t="s">
        <v>6955</v>
      </c>
      <c r="D2093" s="13" t="s">
        <v>6956</v>
      </c>
      <c r="E2093" s="13">
        <v>12</v>
      </c>
      <c r="F2093" s="14">
        <v>1</v>
      </c>
      <c r="G2093" s="13" t="s">
        <v>14883</v>
      </c>
      <c r="H2093" s="14">
        <v>0</v>
      </c>
      <c r="I2093" s="15" t="s">
        <v>32</v>
      </c>
      <c r="J2093" s="16">
        <v>126</v>
      </c>
      <c r="K2093" s="16">
        <v>10.5</v>
      </c>
      <c r="L2093" s="17" t="s">
        <v>235</v>
      </c>
      <c r="M2093" s="163" t="str">
        <f>IFERROR(GETPIVOTDATA("Tot. Bottles",'- Ordine Aggregato -'!$A$1,"sku anker",A2093),"")</f>
        <v/>
      </c>
      <c r="N2093" s="18" t="s">
        <v>42</v>
      </c>
      <c r="O2093" s="19" t="str">
        <f t="shared" si="32"/>
        <v>Order online</v>
      </c>
      <c r="P2093" s="97" t="s">
        <v>68</v>
      </c>
      <c r="Q2093" s="13" t="s">
        <v>705</v>
      </c>
      <c r="R2093" t="s">
        <v>42</v>
      </c>
      <c r="S2093" s="20">
        <v>0</v>
      </c>
      <c r="T2093" s="21" t="s">
        <v>38</v>
      </c>
    </row>
    <row r="2094" spans="1:20" x14ac:dyDescent="0.35">
      <c r="A2094" s="13" t="s">
        <v>6957</v>
      </c>
      <c r="B2094" s="13"/>
      <c r="C2094" s="13"/>
      <c r="D2094" s="13" t="s">
        <v>6958</v>
      </c>
      <c r="E2094" s="13">
        <v>12</v>
      </c>
      <c r="F2094" s="14">
        <v>0.2</v>
      </c>
      <c r="G2094" s="13" t="s">
        <v>31</v>
      </c>
      <c r="H2094" s="14">
        <v>37.5</v>
      </c>
      <c r="I2094" s="15" t="s">
        <v>32</v>
      </c>
      <c r="J2094" s="16">
        <v>19.200000000000003</v>
      </c>
      <c r="K2094" s="16">
        <v>1.6</v>
      </c>
      <c r="L2094" s="17" t="s">
        <v>73</v>
      </c>
      <c r="M2094" s="163" t="str">
        <f>IFERROR(GETPIVOTDATA("Tot. Bottles",'- Ordine Aggregato -'!$A$1,"sku anker",A2094),"")</f>
        <v/>
      </c>
      <c r="N2094" s="18" t="s">
        <v>42</v>
      </c>
      <c r="O2094" s="19" t="str">
        <f t="shared" si="32"/>
        <v>Order online</v>
      </c>
      <c r="P2094" s="97" t="s">
        <v>35</v>
      </c>
      <c r="Q2094" s="13" t="s">
        <v>6959</v>
      </c>
      <c r="R2094" t="s">
        <v>6960</v>
      </c>
      <c r="S2094" s="20">
        <v>0</v>
      </c>
      <c r="T2094" s="21" t="s">
        <v>38</v>
      </c>
    </row>
    <row r="2095" spans="1:20" x14ac:dyDescent="0.35">
      <c r="A2095" s="13" t="s">
        <v>6961</v>
      </c>
      <c r="B2095" s="13"/>
      <c r="C2095" s="13"/>
      <c r="D2095" s="13" t="s">
        <v>6958</v>
      </c>
      <c r="E2095" s="13">
        <v>12</v>
      </c>
      <c r="F2095" s="14">
        <v>0.35</v>
      </c>
      <c r="G2095" s="13" t="s">
        <v>31</v>
      </c>
      <c r="H2095" s="14">
        <v>37.5</v>
      </c>
      <c r="I2095" s="15" t="s">
        <v>32</v>
      </c>
      <c r="J2095" s="16">
        <v>21.6</v>
      </c>
      <c r="K2095" s="16">
        <v>1.8</v>
      </c>
      <c r="L2095" s="17" t="s">
        <v>73</v>
      </c>
      <c r="M2095" s="163" t="str">
        <f>IFERROR(GETPIVOTDATA("Tot. Bottles",'- Ordine Aggregato -'!$A$1,"sku anker",A2095),"")</f>
        <v/>
      </c>
      <c r="N2095" s="18" t="s">
        <v>42</v>
      </c>
      <c r="O2095" s="19" t="str">
        <f t="shared" si="32"/>
        <v>Order online</v>
      </c>
      <c r="P2095" s="97" t="s">
        <v>35</v>
      </c>
      <c r="Q2095" s="13" t="s">
        <v>6962</v>
      </c>
      <c r="R2095" t="s">
        <v>6963</v>
      </c>
      <c r="S2095" s="20">
        <v>0</v>
      </c>
      <c r="T2095" s="21" t="s">
        <v>38</v>
      </c>
    </row>
    <row r="2096" spans="1:20" x14ac:dyDescent="0.35">
      <c r="A2096" s="96" t="s">
        <v>6964</v>
      </c>
      <c r="D2096" s="13" t="s">
        <v>6958</v>
      </c>
      <c r="E2096" s="13">
        <v>12</v>
      </c>
      <c r="F2096" s="14">
        <v>0.7</v>
      </c>
      <c r="G2096" s="13" t="s">
        <v>31</v>
      </c>
      <c r="H2096" s="14">
        <v>37.5</v>
      </c>
      <c r="I2096" s="15" t="s">
        <v>32</v>
      </c>
      <c r="J2096" s="16">
        <v>24.599999999999998</v>
      </c>
      <c r="K2096" s="16">
        <v>2.0499999999999998</v>
      </c>
      <c r="L2096" s="17" t="s">
        <v>73</v>
      </c>
      <c r="M2096" s="163" t="str">
        <f>IFERROR(GETPIVOTDATA("Tot. Bottles",'- Ordine Aggregato -'!$A$1,"sku anker",A2096),"")</f>
        <v/>
      </c>
      <c r="N2096" s="18" t="s">
        <v>42</v>
      </c>
      <c r="O2096" s="19" t="str">
        <f t="shared" si="32"/>
        <v>Order online</v>
      </c>
      <c r="P2096" s="97" t="s">
        <v>35</v>
      </c>
      <c r="Q2096" s="13" t="s">
        <v>6965</v>
      </c>
      <c r="R2096" t="s">
        <v>6966</v>
      </c>
      <c r="S2096" s="20">
        <v>0</v>
      </c>
      <c r="T2096" s="21" t="s">
        <v>38</v>
      </c>
    </row>
    <row r="2097" spans="1:20" x14ac:dyDescent="0.35">
      <c r="A2097" s="13" t="s">
        <v>6967</v>
      </c>
      <c r="B2097" s="13"/>
      <c r="C2097" s="13"/>
      <c r="D2097" s="13" t="s">
        <v>6958</v>
      </c>
      <c r="E2097" s="13">
        <v>6</v>
      </c>
      <c r="F2097" s="14">
        <v>1</v>
      </c>
      <c r="G2097" s="13" t="s">
        <v>31</v>
      </c>
      <c r="H2097" s="14">
        <v>37.5</v>
      </c>
      <c r="I2097" s="15" t="s">
        <v>32</v>
      </c>
      <c r="J2097" s="16">
        <v>13.200000000000001</v>
      </c>
      <c r="K2097" s="16">
        <v>2.2000000000000002</v>
      </c>
      <c r="L2097" s="17" t="s">
        <v>73</v>
      </c>
      <c r="M2097" s="163" t="str">
        <f>IFERROR(GETPIVOTDATA("Tot. Bottles",'- Ordine Aggregato -'!$A$1,"sku anker",A2097),"")</f>
        <v/>
      </c>
      <c r="N2097" s="18" t="s">
        <v>42</v>
      </c>
      <c r="O2097" s="19" t="str">
        <f t="shared" si="32"/>
        <v>Order online</v>
      </c>
      <c r="P2097" s="97" t="s">
        <v>35</v>
      </c>
      <c r="Q2097" s="13" t="s">
        <v>6968</v>
      </c>
      <c r="R2097" t="s">
        <v>6969</v>
      </c>
      <c r="S2097" s="20">
        <v>0</v>
      </c>
      <c r="T2097" s="21" t="s">
        <v>38</v>
      </c>
    </row>
    <row r="2098" spans="1:20" x14ac:dyDescent="0.35">
      <c r="A2098" s="96" t="s">
        <v>6970</v>
      </c>
      <c r="B2098" s="96"/>
      <c r="C2098" s="96"/>
      <c r="D2098" s="13" t="s">
        <v>6971</v>
      </c>
      <c r="E2098" s="13">
        <v>6</v>
      </c>
      <c r="F2098" s="14">
        <v>1</v>
      </c>
      <c r="G2098" s="13" t="s">
        <v>31</v>
      </c>
      <c r="H2098" s="14">
        <v>37.5</v>
      </c>
      <c r="I2098" s="15" t="s">
        <v>32</v>
      </c>
      <c r="J2098" s="16">
        <v>21</v>
      </c>
      <c r="K2098" s="16">
        <v>3.5</v>
      </c>
      <c r="L2098" s="17" t="s">
        <v>66</v>
      </c>
      <c r="M2098" s="163" t="str">
        <f>IFERROR(GETPIVOTDATA("Tot. Bottles",'- Ordine Aggregato -'!$A$1,"sku anker",A2098),"")</f>
        <v/>
      </c>
      <c r="N2098" s="18" t="s">
        <v>42</v>
      </c>
      <c r="O2098" s="19" t="str">
        <f t="shared" si="32"/>
        <v>Order online</v>
      </c>
      <c r="P2098" s="97" t="s">
        <v>35</v>
      </c>
      <c r="Q2098" s="13" t="s">
        <v>6972</v>
      </c>
      <c r="R2098" t="s">
        <v>6973</v>
      </c>
      <c r="S2098" s="20">
        <v>0</v>
      </c>
      <c r="T2098" s="21" t="s">
        <v>38</v>
      </c>
    </row>
    <row r="2099" spans="1:20" x14ac:dyDescent="0.35">
      <c r="A2099" s="96" t="s">
        <v>6974</v>
      </c>
      <c r="B2099" s="96"/>
      <c r="C2099" s="96"/>
      <c r="D2099" s="13" t="s">
        <v>6975</v>
      </c>
      <c r="E2099" s="13">
        <v>6</v>
      </c>
      <c r="F2099" s="14">
        <v>1</v>
      </c>
      <c r="G2099" s="13" t="s">
        <v>31</v>
      </c>
      <c r="H2099" s="14">
        <v>40</v>
      </c>
      <c r="I2099" s="15" t="s">
        <v>32</v>
      </c>
      <c r="J2099" s="16">
        <v>15.600000000000001</v>
      </c>
      <c r="K2099" s="16">
        <v>2.6</v>
      </c>
      <c r="L2099" s="17" t="s">
        <v>66</v>
      </c>
      <c r="M2099" s="163" t="str">
        <f>IFERROR(GETPIVOTDATA("Tot. Bottles",'- Ordine Aggregato -'!$A$1,"sku anker",A2099),"")</f>
        <v/>
      </c>
      <c r="N2099" s="18" t="s">
        <v>42</v>
      </c>
      <c r="O2099" s="19" t="str">
        <f t="shared" si="32"/>
        <v>Order online</v>
      </c>
      <c r="P2099" s="97" t="s">
        <v>35</v>
      </c>
      <c r="Q2099" s="13" t="s">
        <v>6976</v>
      </c>
      <c r="R2099" t="s">
        <v>6977</v>
      </c>
      <c r="S2099" s="20">
        <v>0</v>
      </c>
      <c r="T2099" s="21" t="s">
        <v>38</v>
      </c>
    </row>
    <row r="2100" spans="1:20" x14ac:dyDescent="0.35">
      <c r="A2100" s="96" t="s">
        <v>6978</v>
      </c>
      <c r="D2100" s="13" t="s">
        <v>6979</v>
      </c>
      <c r="E2100" s="13">
        <v>6</v>
      </c>
      <c r="F2100" s="14">
        <v>0.75</v>
      </c>
      <c r="G2100" s="13" t="s">
        <v>14873</v>
      </c>
      <c r="H2100" s="14">
        <v>6.9</v>
      </c>
      <c r="I2100" s="15" t="s">
        <v>32</v>
      </c>
      <c r="J2100" s="16">
        <v>34.799999999999997</v>
      </c>
      <c r="K2100" s="16">
        <v>5.8</v>
      </c>
      <c r="L2100" s="17" t="s">
        <v>960</v>
      </c>
      <c r="M2100" s="163" t="str">
        <f>IFERROR(GETPIVOTDATA("Tot. Bottles",'- Ordine Aggregato -'!$A$1,"sku anker",A2100),"")</f>
        <v/>
      </c>
      <c r="N2100" s="18" t="s">
        <v>42</v>
      </c>
      <c r="O2100" s="19" t="str">
        <f t="shared" si="32"/>
        <v>Order online</v>
      </c>
      <c r="P2100" s="97" t="s">
        <v>355</v>
      </c>
      <c r="Q2100" s="13" t="s">
        <v>6980</v>
      </c>
      <c r="R2100" t="s">
        <v>6981</v>
      </c>
      <c r="S2100" s="20">
        <v>0</v>
      </c>
      <c r="T2100" s="21" t="s">
        <v>38</v>
      </c>
    </row>
    <row r="2101" spans="1:20" x14ac:dyDescent="0.35">
      <c r="A2101" s="96" t="s">
        <v>6982</v>
      </c>
      <c r="B2101" s="96"/>
      <c r="C2101" s="96"/>
      <c r="D2101" s="13" t="s">
        <v>6983</v>
      </c>
      <c r="E2101" s="13">
        <v>6</v>
      </c>
      <c r="F2101" s="14">
        <v>0.75</v>
      </c>
      <c r="G2101" s="13" t="s">
        <v>14873</v>
      </c>
      <c r="H2101" s="14">
        <v>6.9</v>
      </c>
      <c r="I2101" s="15" t="s">
        <v>32</v>
      </c>
      <c r="J2101" s="16">
        <v>35.700000000000003</v>
      </c>
      <c r="K2101" s="16">
        <v>5.95</v>
      </c>
      <c r="L2101" s="17" t="s">
        <v>965</v>
      </c>
      <c r="M2101" s="163" t="str">
        <f>IFERROR(GETPIVOTDATA("Tot. Bottles",'- Ordine Aggregato -'!$A$1,"sku anker",A2101),"")</f>
        <v/>
      </c>
      <c r="N2101" s="18" t="s">
        <v>42</v>
      </c>
      <c r="O2101" s="19" t="str">
        <f t="shared" si="32"/>
        <v>Order online</v>
      </c>
      <c r="P2101" s="97" t="s">
        <v>355</v>
      </c>
      <c r="Q2101" s="13" t="s">
        <v>6984</v>
      </c>
      <c r="R2101" t="s">
        <v>6985</v>
      </c>
      <c r="S2101" s="20">
        <v>0</v>
      </c>
      <c r="T2101" s="21" t="s">
        <v>38</v>
      </c>
    </row>
    <row r="2102" spans="1:20" x14ac:dyDescent="0.35">
      <c r="A2102" s="13" t="s">
        <v>6986</v>
      </c>
      <c r="B2102" s="13"/>
      <c r="C2102" s="13"/>
      <c r="D2102" s="13" t="s">
        <v>6987</v>
      </c>
      <c r="E2102" s="13">
        <v>6</v>
      </c>
      <c r="F2102" s="14">
        <v>0.75</v>
      </c>
      <c r="G2102" s="13" t="s">
        <v>31</v>
      </c>
      <c r="H2102" s="14">
        <v>6.9</v>
      </c>
      <c r="I2102" s="15" t="s">
        <v>32</v>
      </c>
      <c r="J2102" s="16">
        <v>35.700000000000003</v>
      </c>
      <c r="K2102" s="16">
        <v>5.95</v>
      </c>
      <c r="L2102" s="17" t="s">
        <v>965</v>
      </c>
      <c r="M2102" s="163" t="str">
        <f>IFERROR(GETPIVOTDATA("Tot. Bottles",'- Ordine Aggregato -'!$A$1,"sku anker",A2102),"")</f>
        <v/>
      </c>
      <c r="N2102" s="18" t="s">
        <v>42</v>
      </c>
      <c r="O2102" s="19" t="str">
        <f t="shared" si="32"/>
        <v>Order online</v>
      </c>
      <c r="P2102" s="97" t="s">
        <v>355</v>
      </c>
      <c r="Q2102" s="13" t="s">
        <v>6988</v>
      </c>
      <c r="R2102" t="s">
        <v>6989</v>
      </c>
      <c r="S2102" s="20">
        <v>0</v>
      </c>
      <c r="T2102" s="21" t="s">
        <v>38</v>
      </c>
    </row>
    <row r="2103" spans="1:20" x14ac:dyDescent="0.35">
      <c r="A2103" s="96" t="s">
        <v>6990</v>
      </c>
      <c r="D2103" s="13" t="s">
        <v>6991</v>
      </c>
      <c r="E2103" s="13">
        <v>6</v>
      </c>
      <c r="F2103" s="14">
        <v>0.7</v>
      </c>
      <c r="G2103" s="13" t="s">
        <v>46</v>
      </c>
      <c r="H2103" s="14">
        <v>40</v>
      </c>
      <c r="I2103" s="15" t="s">
        <v>32</v>
      </c>
      <c r="J2103" s="16">
        <v>81</v>
      </c>
      <c r="K2103" s="16">
        <v>13.5</v>
      </c>
      <c r="L2103" s="17" t="s">
        <v>145</v>
      </c>
      <c r="M2103" s="163" t="str">
        <f>IFERROR(GETPIVOTDATA("Tot. Bottles",'- Ordine Aggregato -'!$A$1,"sku anker",A2103),"")</f>
        <v/>
      </c>
      <c r="N2103" s="18" t="s">
        <v>42</v>
      </c>
      <c r="O2103" s="19" t="str">
        <f t="shared" si="32"/>
        <v>Order online</v>
      </c>
      <c r="P2103" s="97" t="s">
        <v>146</v>
      </c>
      <c r="Q2103" s="13" t="s">
        <v>6992</v>
      </c>
      <c r="R2103" t="s">
        <v>6993</v>
      </c>
      <c r="S2103" s="20">
        <v>0</v>
      </c>
      <c r="T2103" s="21" t="s">
        <v>38</v>
      </c>
    </row>
    <row r="2104" spans="1:20" x14ac:dyDescent="0.35">
      <c r="A2104" s="96" t="s">
        <v>6994</v>
      </c>
      <c r="B2104" s="96"/>
      <c r="C2104" s="96"/>
      <c r="D2104" s="13" t="s">
        <v>6995</v>
      </c>
      <c r="E2104" s="13">
        <v>6</v>
      </c>
      <c r="F2104" s="14">
        <v>0.7</v>
      </c>
      <c r="G2104" s="13" t="s">
        <v>46</v>
      </c>
      <c r="H2104" s="14">
        <v>58</v>
      </c>
      <c r="I2104" s="15" t="s">
        <v>32</v>
      </c>
      <c r="J2104" s="16">
        <v>111</v>
      </c>
      <c r="K2104" s="16">
        <v>18.5</v>
      </c>
      <c r="L2104" s="17" t="s">
        <v>145</v>
      </c>
      <c r="M2104" s="163" t="str">
        <f>IFERROR(GETPIVOTDATA("Tot. Bottles",'- Ordine Aggregato -'!$A$1,"sku anker",A2104),"")</f>
        <v/>
      </c>
      <c r="N2104" s="18" t="s">
        <v>67</v>
      </c>
      <c r="O2104" s="19" t="str">
        <f t="shared" si="32"/>
        <v>Order online</v>
      </c>
      <c r="P2104" s="97" t="s">
        <v>146</v>
      </c>
      <c r="Q2104" s="13" t="s">
        <v>6996</v>
      </c>
      <c r="R2104" t="s">
        <v>6997</v>
      </c>
      <c r="S2104" s="20">
        <v>18.5</v>
      </c>
      <c r="T2104" s="21" t="s">
        <v>38</v>
      </c>
    </row>
    <row r="2105" spans="1:20" x14ac:dyDescent="0.35">
      <c r="A2105" s="13" t="s">
        <v>6998</v>
      </c>
      <c r="B2105" s="13"/>
      <c r="C2105" s="13"/>
      <c r="D2105" s="13" t="s">
        <v>6999</v>
      </c>
      <c r="E2105" s="13">
        <v>6</v>
      </c>
      <c r="F2105" s="14">
        <v>0.7</v>
      </c>
      <c r="G2105" s="13" t="s">
        <v>14873</v>
      </c>
      <c r="H2105" s="14">
        <v>40</v>
      </c>
      <c r="I2105" s="15" t="s">
        <v>32</v>
      </c>
      <c r="J2105" s="16">
        <v>156</v>
      </c>
      <c r="K2105" s="16">
        <v>26</v>
      </c>
      <c r="L2105" s="17" t="s">
        <v>3019</v>
      </c>
      <c r="M2105" s="163" t="str">
        <f>IFERROR(GETPIVOTDATA("Tot. Bottles",'- Ordine Aggregato -'!$A$1,"sku anker",A2105),"")</f>
        <v/>
      </c>
      <c r="N2105" s="18" t="s">
        <v>42</v>
      </c>
      <c r="O2105" s="19" t="str">
        <f t="shared" si="32"/>
        <v>Order online</v>
      </c>
      <c r="P2105" s="97" t="s">
        <v>43</v>
      </c>
      <c r="Q2105" s="13" t="s">
        <v>7000</v>
      </c>
      <c r="R2105" t="s">
        <v>7001</v>
      </c>
      <c r="S2105" s="20">
        <v>0</v>
      </c>
      <c r="T2105" s="21" t="s">
        <v>38</v>
      </c>
    </row>
    <row r="2106" spans="1:20" x14ac:dyDescent="0.35">
      <c r="A2106" s="96" t="s">
        <v>7002</v>
      </c>
      <c r="D2106" s="13" t="s">
        <v>7003</v>
      </c>
      <c r="E2106" s="13">
        <v>6</v>
      </c>
      <c r="F2106" s="14">
        <v>0.7</v>
      </c>
      <c r="G2106" s="13" t="s">
        <v>46</v>
      </c>
      <c r="H2106" s="14">
        <v>48.1</v>
      </c>
      <c r="I2106" s="15" t="s">
        <v>32</v>
      </c>
      <c r="J2106" s="16">
        <v>105</v>
      </c>
      <c r="K2106" s="16">
        <v>17.5</v>
      </c>
      <c r="L2106" s="17" t="s">
        <v>368</v>
      </c>
      <c r="M2106" s="163" t="str">
        <f>IFERROR(GETPIVOTDATA("Tot. Bottles",'- Ordine Aggregato -'!$A$1,"sku anker",A2106),"")</f>
        <v/>
      </c>
      <c r="N2106" s="18" t="s">
        <v>67</v>
      </c>
      <c r="O2106" s="19" t="str">
        <f t="shared" si="32"/>
        <v>Order online</v>
      </c>
      <c r="P2106" s="97" t="s">
        <v>146</v>
      </c>
      <c r="Q2106" s="13" t="s">
        <v>7004</v>
      </c>
      <c r="R2106" t="s">
        <v>7005</v>
      </c>
      <c r="S2106" s="20">
        <v>17.5</v>
      </c>
      <c r="T2106" s="21" t="s">
        <v>38</v>
      </c>
    </row>
    <row r="2107" spans="1:20" x14ac:dyDescent="0.35">
      <c r="A2107" s="96" t="s">
        <v>7006</v>
      </c>
      <c r="B2107" s="96"/>
      <c r="C2107" s="96"/>
      <c r="D2107" s="13" t="s">
        <v>7007</v>
      </c>
      <c r="E2107" s="13">
        <v>6</v>
      </c>
      <c r="F2107" s="14">
        <v>0.7</v>
      </c>
      <c r="G2107" s="13" t="s">
        <v>46</v>
      </c>
      <c r="H2107" s="14">
        <v>50.2</v>
      </c>
      <c r="I2107" s="15" t="s">
        <v>32</v>
      </c>
      <c r="J2107" s="16">
        <v>105</v>
      </c>
      <c r="K2107" s="16">
        <v>17.5</v>
      </c>
      <c r="L2107" s="17" t="s">
        <v>368</v>
      </c>
      <c r="M2107" s="163" t="str">
        <f>IFERROR(GETPIVOTDATA("Tot. Bottles",'- Ordine Aggregato -'!$A$1,"sku anker",A2107),"")</f>
        <v/>
      </c>
      <c r="N2107" s="18" t="s">
        <v>67</v>
      </c>
      <c r="O2107" s="19" t="str">
        <f t="shared" si="32"/>
        <v>Order online</v>
      </c>
      <c r="P2107" s="97" t="s">
        <v>146</v>
      </c>
      <c r="Q2107" s="13" t="s">
        <v>7008</v>
      </c>
      <c r="R2107" t="s">
        <v>7009</v>
      </c>
      <c r="S2107" s="20">
        <v>17.5</v>
      </c>
      <c r="T2107" s="21" t="s">
        <v>38</v>
      </c>
    </row>
    <row r="2108" spans="1:20" x14ac:dyDescent="0.35">
      <c r="A2108" s="96" t="s">
        <v>7010</v>
      </c>
      <c r="D2108" s="13" t="s">
        <v>7011</v>
      </c>
      <c r="E2108" s="13">
        <v>6</v>
      </c>
      <c r="F2108" s="14">
        <v>0.7</v>
      </c>
      <c r="G2108" s="13" t="s">
        <v>14873</v>
      </c>
      <c r="H2108" s="14">
        <v>35</v>
      </c>
      <c r="I2108" s="15" t="s">
        <v>32</v>
      </c>
      <c r="J2108" s="16">
        <v>54.900000000000006</v>
      </c>
      <c r="K2108" s="16">
        <v>9.15</v>
      </c>
      <c r="L2108" s="17" t="s">
        <v>88</v>
      </c>
      <c r="M2108" s="163" t="str">
        <f>IFERROR(GETPIVOTDATA("Tot. Bottles",'- Ordine Aggregato -'!$A$1,"sku anker",A2108),"")</f>
        <v/>
      </c>
      <c r="N2108" s="18" t="s">
        <v>42</v>
      </c>
      <c r="O2108" s="19" t="str">
        <f t="shared" si="32"/>
        <v>Order online</v>
      </c>
      <c r="P2108" s="97" t="s">
        <v>1232</v>
      </c>
      <c r="Q2108" s="13" t="s">
        <v>7012</v>
      </c>
      <c r="R2108" t="s">
        <v>7013</v>
      </c>
      <c r="S2108" s="20">
        <v>0</v>
      </c>
      <c r="T2108" s="21" t="s">
        <v>38</v>
      </c>
    </row>
    <row r="2109" spans="1:20" x14ac:dyDescent="0.35">
      <c r="A2109" s="96" t="s">
        <v>7014</v>
      </c>
      <c r="D2109" s="13" t="s">
        <v>7011</v>
      </c>
      <c r="E2109" s="13">
        <v>6</v>
      </c>
      <c r="F2109" s="14">
        <v>1</v>
      </c>
      <c r="G2109" s="13" t="s">
        <v>14873</v>
      </c>
      <c r="H2109" s="14">
        <v>35</v>
      </c>
      <c r="I2109" s="15" t="s">
        <v>32</v>
      </c>
      <c r="J2109" s="16">
        <v>66.900000000000006</v>
      </c>
      <c r="K2109" s="16">
        <v>11.15</v>
      </c>
      <c r="L2109" s="17" t="s">
        <v>88</v>
      </c>
      <c r="M2109" s="163" t="str">
        <f>IFERROR(GETPIVOTDATA("Tot. Bottles",'- Ordine Aggregato -'!$A$1,"sku anker",A2109),"")</f>
        <v/>
      </c>
      <c r="N2109" s="18" t="s">
        <v>42</v>
      </c>
      <c r="O2109" s="19" t="str">
        <f t="shared" si="32"/>
        <v>Order online</v>
      </c>
      <c r="P2109" s="97" t="s">
        <v>1232</v>
      </c>
      <c r="Q2109" s="13" t="s">
        <v>7015</v>
      </c>
      <c r="R2109" t="s">
        <v>7016</v>
      </c>
      <c r="S2109" s="20">
        <v>0</v>
      </c>
      <c r="T2109" s="21" t="s">
        <v>38</v>
      </c>
    </row>
    <row r="2110" spans="1:20" x14ac:dyDescent="0.35">
      <c r="A2110" s="13" t="s">
        <v>7017</v>
      </c>
      <c r="B2110" s="13"/>
      <c r="C2110" s="13"/>
      <c r="D2110" s="13" t="s">
        <v>7018</v>
      </c>
      <c r="E2110" s="13">
        <v>6</v>
      </c>
      <c r="F2110" s="14">
        <v>0.5</v>
      </c>
      <c r="G2110" s="13" t="s">
        <v>46</v>
      </c>
      <c r="H2110" s="14">
        <v>20</v>
      </c>
      <c r="I2110" s="15" t="s">
        <v>32</v>
      </c>
      <c r="J2110" s="16">
        <v>47.099999999999994</v>
      </c>
      <c r="K2110" s="16">
        <v>7.85</v>
      </c>
      <c r="L2110" s="17" t="s">
        <v>551</v>
      </c>
      <c r="M2110" s="163" t="str">
        <f>IFERROR(GETPIVOTDATA("Tot. Bottles",'- Ordine Aggregato -'!$A$1,"sku anker",A2110),"")</f>
        <v/>
      </c>
      <c r="N2110" s="18" t="s">
        <v>34</v>
      </c>
      <c r="O2110" s="19" t="str">
        <f t="shared" si="32"/>
        <v>Order online</v>
      </c>
      <c r="P2110" s="97" t="s">
        <v>68</v>
      </c>
      <c r="Q2110" s="13" t="s">
        <v>7019</v>
      </c>
      <c r="R2110" t="s">
        <v>7020</v>
      </c>
      <c r="S2110" s="20">
        <v>0</v>
      </c>
      <c r="T2110" s="21" t="s">
        <v>38</v>
      </c>
    </row>
    <row r="2111" spans="1:20" x14ac:dyDescent="0.35">
      <c r="A2111" s="13" t="s">
        <v>14705</v>
      </c>
      <c r="B2111" s="13"/>
      <c r="C2111" s="13"/>
      <c r="D2111" s="13" t="s">
        <v>14706</v>
      </c>
      <c r="E2111" s="13">
        <v>6</v>
      </c>
      <c r="F2111" s="14">
        <v>0.7</v>
      </c>
      <c r="G2111" s="13" t="s">
        <v>46</v>
      </c>
      <c r="H2111" s="14">
        <v>44</v>
      </c>
      <c r="I2111" s="15" t="s">
        <v>32</v>
      </c>
      <c r="J2111" s="16">
        <v>81</v>
      </c>
      <c r="K2111" s="16">
        <v>13.5</v>
      </c>
      <c r="L2111" s="17" t="s">
        <v>104</v>
      </c>
      <c r="M2111" s="163" t="str">
        <f>IFERROR(GETPIVOTDATA("Tot. Bottles",'- Ordine Aggregato -'!$A$1,"sku anker",A2111),"")</f>
        <v/>
      </c>
      <c r="N2111" s="18" t="s">
        <v>42</v>
      </c>
      <c r="O2111" s="19" t="str">
        <f t="shared" si="32"/>
        <v>Order online</v>
      </c>
      <c r="P2111" s="97" t="s">
        <v>15441</v>
      </c>
      <c r="Q2111" s="13" t="s">
        <v>15442</v>
      </c>
      <c r="R2111" t="s">
        <v>42</v>
      </c>
      <c r="S2111" s="20">
        <v>0</v>
      </c>
      <c r="T2111" s="21" t="s">
        <v>38</v>
      </c>
    </row>
    <row r="2112" spans="1:20" x14ac:dyDescent="0.35">
      <c r="A2112" s="96" t="s">
        <v>7021</v>
      </c>
      <c r="D2112" s="13" t="s">
        <v>7022</v>
      </c>
      <c r="E2112" s="13">
        <v>6</v>
      </c>
      <c r="F2112" s="14">
        <v>1</v>
      </c>
      <c r="G2112" s="13" t="s">
        <v>14874</v>
      </c>
      <c r="H2112" s="14">
        <v>40</v>
      </c>
      <c r="I2112" s="15" t="s">
        <v>32</v>
      </c>
      <c r="J2112" s="16">
        <v>63</v>
      </c>
      <c r="K2112" s="16">
        <v>10.5</v>
      </c>
      <c r="L2112" s="17" t="s">
        <v>145</v>
      </c>
      <c r="M2112" s="163" t="str">
        <f>IFERROR(GETPIVOTDATA("Tot. Bottles",'- Ordine Aggregato -'!$A$1,"sku anker",A2112),"")</f>
        <v/>
      </c>
      <c r="N2112" s="18" t="s">
        <v>34</v>
      </c>
      <c r="O2112" s="19" t="str">
        <f t="shared" si="32"/>
        <v>Order online</v>
      </c>
      <c r="P2112" s="97" t="s">
        <v>146</v>
      </c>
      <c r="Q2112" s="13" t="s">
        <v>7023</v>
      </c>
      <c r="R2112" t="s">
        <v>7024</v>
      </c>
      <c r="S2112" s="20">
        <v>0</v>
      </c>
      <c r="T2112" s="21" t="s">
        <v>38</v>
      </c>
    </row>
    <row r="2113" spans="1:20" x14ac:dyDescent="0.35">
      <c r="A2113" s="96" t="s">
        <v>7025</v>
      </c>
      <c r="D2113" s="13" t="s">
        <v>7026</v>
      </c>
      <c r="E2113" s="13">
        <v>6</v>
      </c>
      <c r="F2113" s="14">
        <v>0.7</v>
      </c>
      <c r="G2113" s="13" t="s">
        <v>31</v>
      </c>
      <c r="H2113" s="14">
        <v>45</v>
      </c>
      <c r="I2113" s="15" t="s">
        <v>32</v>
      </c>
      <c r="J2113" s="16">
        <v>197.39999999999998</v>
      </c>
      <c r="K2113" s="16">
        <v>32.9</v>
      </c>
      <c r="L2113" s="17" t="s">
        <v>368</v>
      </c>
      <c r="M2113" s="163" t="str">
        <f>IFERROR(GETPIVOTDATA("Tot. Bottles",'- Ordine Aggregato -'!$A$1,"sku anker",A2113),"")</f>
        <v/>
      </c>
      <c r="N2113" s="18" t="s">
        <v>34</v>
      </c>
      <c r="O2113" s="19" t="str">
        <f t="shared" si="32"/>
        <v>Order online</v>
      </c>
      <c r="P2113" s="97" t="s">
        <v>146</v>
      </c>
      <c r="Q2113" s="13" t="s">
        <v>7027</v>
      </c>
      <c r="R2113" t="s">
        <v>7028</v>
      </c>
      <c r="S2113" s="20">
        <v>0</v>
      </c>
      <c r="T2113" s="21" t="s">
        <v>38</v>
      </c>
    </row>
    <row r="2114" spans="1:20" x14ac:dyDescent="0.35">
      <c r="A2114" s="96" t="s">
        <v>7029</v>
      </c>
      <c r="D2114" s="13" t="s">
        <v>7030</v>
      </c>
      <c r="E2114" s="13">
        <v>6</v>
      </c>
      <c r="F2114" s="14">
        <v>0.7</v>
      </c>
      <c r="G2114" s="13" t="s">
        <v>46</v>
      </c>
      <c r="H2114" s="14">
        <v>46.4</v>
      </c>
      <c r="I2114" s="15" t="s">
        <v>32</v>
      </c>
      <c r="J2114" s="16">
        <v>231</v>
      </c>
      <c r="K2114" s="16">
        <v>38.5</v>
      </c>
      <c r="L2114" s="17" t="s">
        <v>145</v>
      </c>
      <c r="M2114" s="163" t="str">
        <f>IFERROR(GETPIVOTDATA("Tot. Bottles",'- Ordine Aggregato -'!$A$1,"sku anker",A2114),"")</f>
        <v/>
      </c>
      <c r="N2114" s="18" t="s">
        <v>42</v>
      </c>
      <c r="O2114" s="19" t="str">
        <f t="shared" si="32"/>
        <v>Order online</v>
      </c>
      <c r="P2114" s="97" t="s">
        <v>146</v>
      </c>
      <c r="Q2114" s="13" t="s">
        <v>7031</v>
      </c>
      <c r="R2114" t="s">
        <v>7032</v>
      </c>
      <c r="S2114" s="20">
        <v>0</v>
      </c>
      <c r="T2114" s="21" t="s">
        <v>38</v>
      </c>
    </row>
    <row r="2115" spans="1:20" x14ac:dyDescent="0.35">
      <c r="A2115" s="13" t="s">
        <v>7033</v>
      </c>
      <c r="B2115" s="13"/>
      <c r="C2115" s="13"/>
      <c r="D2115" s="13" t="s">
        <v>7034</v>
      </c>
      <c r="E2115" s="13">
        <v>6</v>
      </c>
      <c r="F2115" s="14">
        <v>0.7</v>
      </c>
      <c r="G2115" s="13" t="s">
        <v>14874</v>
      </c>
      <c r="H2115" s="14">
        <v>30</v>
      </c>
      <c r="I2115" s="15" t="s">
        <v>32</v>
      </c>
      <c r="J2115" s="16">
        <v>45.3</v>
      </c>
      <c r="K2115" s="16">
        <v>7.55</v>
      </c>
      <c r="L2115" s="17" t="s">
        <v>589</v>
      </c>
      <c r="M2115" s="163" t="str">
        <f>IFERROR(GETPIVOTDATA("Tot. Bottles",'- Ordine Aggregato -'!$A$1,"sku anker",A2115),"")</f>
        <v/>
      </c>
      <c r="N2115" s="18" t="s">
        <v>42</v>
      </c>
      <c r="O2115" s="19" t="str">
        <f t="shared" si="32"/>
        <v>Order online</v>
      </c>
      <c r="P2115" s="97" t="s">
        <v>355</v>
      </c>
      <c r="Q2115" s="13" t="s">
        <v>7035</v>
      </c>
      <c r="R2115" t="s">
        <v>7036</v>
      </c>
      <c r="S2115" s="20">
        <v>0</v>
      </c>
      <c r="T2115" s="21" t="s">
        <v>38</v>
      </c>
    </row>
    <row r="2116" spans="1:20" x14ac:dyDescent="0.35">
      <c r="A2116" s="96" t="s">
        <v>7037</v>
      </c>
      <c r="B2116" s="96"/>
      <c r="C2116" s="96"/>
      <c r="D2116" s="13" t="s">
        <v>7038</v>
      </c>
      <c r="E2116" s="13">
        <v>6</v>
      </c>
      <c r="F2116" s="14">
        <v>0.7</v>
      </c>
      <c r="G2116" s="13" t="s">
        <v>14874</v>
      </c>
      <c r="H2116" s="14">
        <v>30</v>
      </c>
      <c r="I2116" s="15" t="s">
        <v>32</v>
      </c>
      <c r="J2116" s="16">
        <v>52.199999999999996</v>
      </c>
      <c r="K2116" s="16">
        <v>8.6999999999999993</v>
      </c>
      <c r="L2116" s="17" t="s">
        <v>546</v>
      </c>
      <c r="M2116" s="163" t="str">
        <f>IFERROR(GETPIVOTDATA("Tot. Bottles",'- Ordine Aggregato -'!$A$1,"sku anker",A2116),"")</f>
        <v/>
      </c>
      <c r="N2116" s="18" t="s">
        <v>34</v>
      </c>
      <c r="O2116" s="19" t="str">
        <f t="shared" si="32"/>
        <v>Order online</v>
      </c>
      <c r="P2116" s="97" t="s">
        <v>355</v>
      </c>
      <c r="Q2116" s="13" t="s">
        <v>7039</v>
      </c>
      <c r="R2116" t="s">
        <v>7040</v>
      </c>
      <c r="S2116" s="20">
        <v>0</v>
      </c>
      <c r="T2116" s="21" t="s">
        <v>38</v>
      </c>
    </row>
    <row r="2117" spans="1:20" x14ac:dyDescent="0.35">
      <c r="A2117" s="96" t="s">
        <v>7041</v>
      </c>
      <c r="D2117" s="13" t="s">
        <v>7042</v>
      </c>
      <c r="E2117" s="13">
        <v>12</v>
      </c>
      <c r="F2117" s="14">
        <v>0.35</v>
      </c>
      <c r="G2117" s="13" t="s">
        <v>14874</v>
      </c>
      <c r="H2117" s="14">
        <v>40</v>
      </c>
      <c r="I2117" s="15" t="s">
        <v>32</v>
      </c>
      <c r="J2117" s="16">
        <v>66</v>
      </c>
      <c r="K2117" s="16">
        <v>5.5</v>
      </c>
      <c r="L2117" s="17" t="s">
        <v>718</v>
      </c>
      <c r="M2117" s="163" t="str">
        <f>IFERROR(GETPIVOTDATA("Tot. Bottles",'- Ordine Aggregato -'!$A$1,"sku anker",A2117),"")</f>
        <v/>
      </c>
      <c r="N2117" s="18" t="s">
        <v>42</v>
      </c>
      <c r="O2117" s="19" t="str">
        <f t="shared" si="32"/>
        <v>Order online</v>
      </c>
      <c r="P2117" s="97" t="s">
        <v>355</v>
      </c>
      <c r="Q2117" s="13" t="s">
        <v>7043</v>
      </c>
      <c r="R2117" t="s">
        <v>7044</v>
      </c>
      <c r="S2117" s="20">
        <v>0</v>
      </c>
      <c r="T2117" s="21" t="s">
        <v>38</v>
      </c>
    </row>
    <row r="2118" spans="1:20" x14ac:dyDescent="0.35">
      <c r="A2118" s="96" t="s">
        <v>7045</v>
      </c>
      <c r="B2118" s="96"/>
      <c r="C2118" s="96"/>
      <c r="D2118" s="13" t="s">
        <v>7042</v>
      </c>
      <c r="E2118" s="13">
        <v>6</v>
      </c>
      <c r="F2118" s="14">
        <v>0.7</v>
      </c>
      <c r="G2118" s="13" t="s">
        <v>14873</v>
      </c>
      <c r="H2118" s="14">
        <v>40</v>
      </c>
      <c r="I2118" s="15" t="s">
        <v>32</v>
      </c>
      <c r="J2118" s="16">
        <v>41.7</v>
      </c>
      <c r="K2118" s="16">
        <v>6.95</v>
      </c>
      <c r="L2118" s="17" t="s">
        <v>718</v>
      </c>
      <c r="M2118" s="163" t="str">
        <f>IFERROR(GETPIVOTDATA("Tot. Bottles",'- Ordine Aggregato -'!$A$1,"sku anker",A2118),"")</f>
        <v/>
      </c>
      <c r="N2118" s="18" t="s">
        <v>34</v>
      </c>
      <c r="O2118" s="19" t="str">
        <f t="shared" si="32"/>
        <v>Order online</v>
      </c>
      <c r="P2118" s="97" t="s">
        <v>355</v>
      </c>
      <c r="Q2118" s="13" t="s">
        <v>7046</v>
      </c>
      <c r="R2118" t="s">
        <v>7047</v>
      </c>
      <c r="S2118" s="20">
        <v>0</v>
      </c>
      <c r="T2118" s="21" t="s">
        <v>38</v>
      </c>
    </row>
    <row r="2119" spans="1:20" x14ac:dyDescent="0.35">
      <c r="A2119" s="96" t="s">
        <v>7048</v>
      </c>
      <c r="D2119" s="13" t="s">
        <v>7042</v>
      </c>
      <c r="E2119" s="13">
        <v>6</v>
      </c>
      <c r="F2119" s="14">
        <v>1</v>
      </c>
      <c r="G2119" s="13" t="s">
        <v>14874</v>
      </c>
      <c r="H2119" s="14">
        <v>40</v>
      </c>
      <c r="I2119" s="15" t="s">
        <v>32</v>
      </c>
      <c r="J2119" s="16">
        <v>55.800000000000004</v>
      </c>
      <c r="K2119" s="16">
        <v>9.3000000000000007</v>
      </c>
      <c r="L2119" s="17" t="s">
        <v>718</v>
      </c>
      <c r="M2119" s="163" t="str">
        <f>IFERROR(GETPIVOTDATA("Tot. Bottles",'- Ordine Aggregato -'!$A$1,"sku anker",A2119),"")</f>
        <v/>
      </c>
      <c r="N2119" s="18" t="s">
        <v>34</v>
      </c>
      <c r="O2119" s="19" t="str">
        <f t="shared" si="32"/>
        <v>Order online</v>
      </c>
      <c r="P2119" s="97" t="s">
        <v>355</v>
      </c>
      <c r="Q2119" s="13" t="s">
        <v>7049</v>
      </c>
      <c r="R2119" t="s">
        <v>7050</v>
      </c>
      <c r="S2119" s="20">
        <v>0</v>
      </c>
      <c r="T2119" s="21" t="s">
        <v>38</v>
      </c>
    </row>
    <row r="2120" spans="1:20" x14ac:dyDescent="0.35">
      <c r="A2120" s="13" t="s">
        <v>7051</v>
      </c>
      <c r="B2120" s="13"/>
      <c r="C2120" s="13"/>
      <c r="D2120" s="13" t="s">
        <v>7052</v>
      </c>
      <c r="E2120" s="13">
        <v>6</v>
      </c>
      <c r="F2120" s="14">
        <v>0.7</v>
      </c>
      <c r="G2120" s="13" t="s">
        <v>14873</v>
      </c>
      <c r="H2120" s="14">
        <v>20</v>
      </c>
      <c r="I2120" s="15" t="s">
        <v>32</v>
      </c>
      <c r="J2120" s="16">
        <v>125.10000000000001</v>
      </c>
      <c r="K2120" s="16">
        <v>20.85</v>
      </c>
      <c r="L2120" s="17" t="s">
        <v>502</v>
      </c>
      <c r="M2120" s="163" t="str">
        <f>IFERROR(GETPIVOTDATA("Tot. Bottles",'- Ordine Aggregato -'!$A$1,"sku anker",A2120),"")</f>
        <v/>
      </c>
      <c r="N2120" s="18" t="s">
        <v>42</v>
      </c>
      <c r="O2120" s="19" t="str">
        <f t="shared" si="32"/>
        <v>Order online</v>
      </c>
      <c r="P2120" s="97" t="s">
        <v>355</v>
      </c>
      <c r="Q2120" s="13" t="s">
        <v>7053</v>
      </c>
      <c r="R2120" t="s">
        <v>7054</v>
      </c>
      <c r="S2120" s="20">
        <v>0</v>
      </c>
      <c r="T2120" s="21" t="s">
        <v>38</v>
      </c>
    </row>
    <row r="2121" spans="1:20" x14ac:dyDescent="0.35">
      <c r="A2121" s="13" t="s">
        <v>7055</v>
      </c>
      <c r="B2121" s="13"/>
      <c r="C2121" s="13"/>
      <c r="D2121" s="13" t="s">
        <v>7056</v>
      </c>
      <c r="E2121" s="13">
        <v>6</v>
      </c>
      <c r="F2121" s="14">
        <v>0.7</v>
      </c>
      <c r="G2121" s="13" t="s">
        <v>46</v>
      </c>
      <c r="H2121" s="14">
        <v>40</v>
      </c>
      <c r="I2121" s="15" t="s">
        <v>32</v>
      </c>
      <c r="J2121" s="16">
        <v>75</v>
      </c>
      <c r="K2121" s="16">
        <v>12.5</v>
      </c>
      <c r="L2121" s="17" t="s">
        <v>399</v>
      </c>
      <c r="M2121" s="163" t="str">
        <f>IFERROR(GETPIVOTDATA("Tot. Bottles",'- Ordine Aggregato -'!$A$1,"sku anker",A2121),"")</f>
        <v/>
      </c>
      <c r="N2121" s="18" t="s">
        <v>34</v>
      </c>
      <c r="O2121" s="19" t="str">
        <f t="shared" si="32"/>
        <v>Order online</v>
      </c>
      <c r="P2121" s="97" t="s">
        <v>146</v>
      </c>
      <c r="Q2121" s="13" t="s">
        <v>7057</v>
      </c>
      <c r="R2121" t="s">
        <v>7058</v>
      </c>
      <c r="S2121" s="20">
        <v>0</v>
      </c>
      <c r="T2121" s="21" t="s">
        <v>38</v>
      </c>
    </row>
    <row r="2122" spans="1:20" x14ac:dyDescent="0.35">
      <c r="A2122" s="96" t="s">
        <v>7059</v>
      </c>
      <c r="B2122" s="96"/>
      <c r="C2122" s="96"/>
      <c r="D2122" s="13" t="s">
        <v>7060</v>
      </c>
      <c r="E2122" s="13">
        <v>6</v>
      </c>
      <c r="F2122" s="14">
        <v>0.7</v>
      </c>
      <c r="G2122" s="13" t="s">
        <v>31</v>
      </c>
      <c r="H2122" s="14">
        <v>30</v>
      </c>
      <c r="I2122" s="15" t="s">
        <v>32</v>
      </c>
      <c r="J2122" s="16">
        <v>33.599999999999994</v>
      </c>
      <c r="K2122" s="16">
        <v>5.6</v>
      </c>
      <c r="L2122" s="17" t="s">
        <v>558</v>
      </c>
      <c r="M2122" s="163" t="str">
        <f>IFERROR(GETPIVOTDATA("Tot. Bottles",'- Ordine Aggregato -'!$A$1,"sku anker",A2122),"")</f>
        <v/>
      </c>
      <c r="N2122" s="18" t="s">
        <v>42</v>
      </c>
      <c r="O2122" s="19" t="str">
        <f t="shared" si="32"/>
        <v>Order online</v>
      </c>
      <c r="P2122" s="97" t="s">
        <v>68</v>
      </c>
      <c r="Q2122" s="13" t="s">
        <v>7061</v>
      </c>
      <c r="R2122" t="s">
        <v>7062</v>
      </c>
      <c r="S2122" s="20">
        <v>0</v>
      </c>
      <c r="T2122" s="21" t="s">
        <v>38</v>
      </c>
    </row>
    <row r="2123" spans="1:20" x14ac:dyDescent="0.35">
      <c r="A2123" s="96" t="s">
        <v>7063</v>
      </c>
      <c r="B2123" s="96"/>
      <c r="C2123" s="96"/>
      <c r="D2123" s="13" t="s">
        <v>7060</v>
      </c>
      <c r="E2123" s="13">
        <v>6</v>
      </c>
      <c r="F2123" s="14">
        <v>1</v>
      </c>
      <c r="G2123" s="13" t="s">
        <v>31</v>
      </c>
      <c r="H2123" s="14">
        <v>30</v>
      </c>
      <c r="I2123" s="15" t="s">
        <v>32</v>
      </c>
      <c r="J2123" s="16">
        <v>41.7</v>
      </c>
      <c r="K2123" s="16">
        <v>6.95</v>
      </c>
      <c r="L2123" s="17" t="s">
        <v>558</v>
      </c>
      <c r="M2123" s="163" t="str">
        <f>IFERROR(GETPIVOTDATA("Tot. Bottles",'- Ordine Aggregato -'!$A$1,"sku anker",A2123),"")</f>
        <v/>
      </c>
      <c r="N2123" s="18" t="s">
        <v>42</v>
      </c>
      <c r="O2123" s="19" t="str">
        <f t="shared" si="32"/>
        <v>Order online</v>
      </c>
      <c r="P2123" s="97" t="s">
        <v>68</v>
      </c>
      <c r="Q2123" s="13" t="s">
        <v>7064</v>
      </c>
      <c r="R2123" t="s">
        <v>7065</v>
      </c>
      <c r="S2123" s="20">
        <v>0</v>
      </c>
      <c r="T2123" s="21" t="s">
        <v>38</v>
      </c>
    </row>
    <row r="2124" spans="1:20" x14ac:dyDescent="0.35">
      <c r="A2124" s="96" t="s">
        <v>7066</v>
      </c>
      <c r="B2124" s="96"/>
      <c r="C2124" s="96"/>
      <c r="D2124" s="13" t="s">
        <v>7067</v>
      </c>
      <c r="E2124" s="13">
        <v>6</v>
      </c>
      <c r="F2124" s="14">
        <v>0.7</v>
      </c>
      <c r="G2124" s="13" t="s">
        <v>46</v>
      </c>
      <c r="H2124" s="14">
        <v>40</v>
      </c>
      <c r="I2124" s="15" t="s">
        <v>32</v>
      </c>
      <c r="J2124" s="16">
        <v>111</v>
      </c>
      <c r="K2124" s="16">
        <v>18.5</v>
      </c>
      <c r="L2124" s="17" t="s">
        <v>4838</v>
      </c>
      <c r="M2124" s="163" t="str">
        <f>IFERROR(GETPIVOTDATA("Tot. Bottles",'- Ordine Aggregato -'!$A$1,"sku anker",A2124),"")</f>
        <v/>
      </c>
      <c r="N2124" s="18" t="s">
        <v>42</v>
      </c>
      <c r="O2124" s="19" t="str">
        <f t="shared" si="32"/>
        <v>Order online</v>
      </c>
      <c r="P2124" s="97" t="s">
        <v>385</v>
      </c>
      <c r="Q2124" s="13" t="s">
        <v>7068</v>
      </c>
      <c r="R2124" t="s">
        <v>7069</v>
      </c>
      <c r="S2124" s="20">
        <v>0</v>
      </c>
      <c r="T2124" s="21" t="s">
        <v>38</v>
      </c>
    </row>
    <row r="2125" spans="1:20" x14ac:dyDescent="0.35">
      <c r="A2125" s="13" t="s">
        <v>7070</v>
      </c>
      <c r="B2125" s="13"/>
      <c r="C2125" s="13"/>
      <c r="D2125" s="13" t="s">
        <v>7071</v>
      </c>
      <c r="E2125" s="13">
        <v>6</v>
      </c>
      <c r="F2125" s="14">
        <v>0.7</v>
      </c>
      <c r="G2125" s="13" t="s">
        <v>46</v>
      </c>
      <c r="H2125" s="14">
        <v>40</v>
      </c>
      <c r="I2125" s="15" t="s">
        <v>32</v>
      </c>
      <c r="J2125" s="16">
        <v>117</v>
      </c>
      <c r="K2125" s="16">
        <v>19.5</v>
      </c>
      <c r="L2125" s="17" t="s">
        <v>4838</v>
      </c>
      <c r="M2125" s="163" t="str">
        <f>IFERROR(GETPIVOTDATA("Tot. Bottles",'- Ordine Aggregato -'!$A$1,"sku anker",A2125),"")</f>
        <v/>
      </c>
      <c r="N2125" s="18" t="s">
        <v>42</v>
      </c>
      <c r="O2125" s="19" t="str">
        <f t="shared" ref="O2125:O2188" si="33">HYPERLINK("https://www.ankeramsterdamspirits.nl/en/products/"&amp;A2125,"Order online")</f>
        <v>Order online</v>
      </c>
      <c r="P2125" s="97" t="s">
        <v>385</v>
      </c>
      <c r="Q2125" s="13" t="s">
        <v>7068</v>
      </c>
      <c r="R2125" t="s">
        <v>7072</v>
      </c>
      <c r="S2125" s="20">
        <v>0</v>
      </c>
      <c r="T2125" s="21" t="s">
        <v>38</v>
      </c>
    </row>
    <row r="2126" spans="1:20" x14ac:dyDescent="0.35">
      <c r="A2126" s="96" t="s">
        <v>7077</v>
      </c>
      <c r="D2126" s="13" t="s">
        <v>7075</v>
      </c>
      <c r="E2126" s="13">
        <v>120</v>
      </c>
      <c r="F2126" s="14">
        <v>0.05</v>
      </c>
      <c r="G2126" s="13" t="s">
        <v>46</v>
      </c>
      <c r="H2126" s="14">
        <v>40</v>
      </c>
      <c r="I2126" s="15" t="s">
        <v>32</v>
      </c>
      <c r="J2126" s="16">
        <v>174</v>
      </c>
      <c r="K2126" s="16">
        <v>1.45</v>
      </c>
      <c r="L2126" s="17" t="s">
        <v>4838</v>
      </c>
      <c r="M2126" s="163" t="str">
        <f>IFERROR(GETPIVOTDATA("Tot. Bottles",'- Ordine Aggregato -'!$A$1,"sku anker",A2126),"")</f>
        <v/>
      </c>
      <c r="N2126" s="18" t="s">
        <v>34</v>
      </c>
      <c r="O2126" s="19" t="str">
        <f t="shared" si="33"/>
        <v>Order online</v>
      </c>
      <c r="P2126" s="97" t="s">
        <v>385</v>
      </c>
      <c r="Q2126" s="13" t="s">
        <v>7076</v>
      </c>
      <c r="R2126" t="s">
        <v>7078</v>
      </c>
      <c r="S2126" s="20">
        <v>0</v>
      </c>
      <c r="T2126" s="21" t="s">
        <v>38</v>
      </c>
    </row>
    <row r="2127" spans="1:20" x14ac:dyDescent="0.35">
      <c r="A2127" s="13" t="s">
        <v>7079</v>
      </c>
      <c r="B2127" s="13"/>
      <c r="C2127" s="13"/>
      <c r="D2127" s="13" t="s">
        <v>7075</v>
      </c>
      <c r="E2127" s="13">
        <v>24</v>
      </c>
      <c r="F2127" s="14">
        <v>0.2</v>
      </c>
      <c r="G2127" s="13" t="s">
        <v>46</v>
      </c>
      <c r="H2127" s="14">
        <v>40</v>
      </c>
      <c r="I2127" s="15" t="s">
        <v>32</v>
      </c>
      <c r="J2127" s="16">
        <v>129.60000000000002</v>
      </c>
      <c r="K2127" s="16">
        <v>5.4</v>
      </c>
      <c r="L2127" s="17" t="s">
        <v>4838</v>
      </c>
      <c r="M2127" s="163" t="str">
        <f>IFERROR(GETPIVOTDATA("Tot. Bottles",'- Ordine Aggregato -'!$A$1,"sku anker",A2127),"")</f>
        <v/>
      </c>
      <c r="N2127" s="18" t="s">
        <v>34</v>
      </c>
      <c r="O2127" s="19" t="str">
        <f t="shared" si="33"/>
        <v>Order online</v>
      </c>
      <c r="P2127" s="97" t="s">
        <v>385</v>
      </c>
      <c r="Q2127" s="13" t="s">
        <v>7080</v>
      </c>
      <c r="R2127" t="s">
        <v>7081</v>
      </c>
      <c r="S2127" s="20">
        <v>0</v>
      </c>
      <c r="T2127" s="21" t="s">
        <v>38</v>
      </c>
    </row>
    <row r="2128" spans="1:20" x14ac:dyDescent="0.35">
      <c r="A2128" s="13" t="s">
        <v>7082</v>
      </c>
      <c r="B2128" s="13"/>
      <c r="C2128" s="13"/>
      <c r="D2128" s="13" t="s">
        <v>7075</v>
      </c>
      <c r="E2128" s="13">
        <v>12</v>
      </c>
      <c r="F2128" s="14">
        <v>0.35</v>
      </c>
      <c r="G2128" s="13" t="s">
        <v>46</v>
      </c>
      <c r="H2128" s="14">
        <v>40</v>
      </c>
      <c r="I2128" s="15" t="s">
        <v>32</v>
      </c>
      <c r="J2128" s="16">
        <v>94.800000000000011</v>
      </c>
      <c r="K2128" s="16">
        <v>7.9</v>
      </c>
      <c r="L2128" s="17" t="s">
        <v>4838</v>
      </c>
      <c r="M2128" s="163" t="str">
        <f>IFERROR(GETPIVOTDATA("Tot. Bottles",'- Ordine Aggregato -'!$A$1,"sku anker",A2128),"")</f>
        <v/>
      </c>
      <c r="N2128" s="18" t="s">
        <v>42</v>
      </c>
      <c r="O2128" s="19" t="str">
        <f t="shared" si="33"/>
        <v>Order online</v>
      </c>
      <c r="P2128" s="97" t="s">
        <v>385</v>
      </c>
      <c r="Q2128" s="13" t="s">
        <v>7083</v>
      </c>
      <c r="R2128" t="s">
        <v>7084</v>
      </c>
      <c r="S2128" s="20">
        <v>0</v>
      </c>
      <c r="T2128" s="21" t="s">
        <v>38</v>
      </c>
    </row>
    <row r="2129" spans="1:20" x14ac:dyDescent="0.35">
      <c r="A2129" s="96" t="s">
        <v>7085</v>
      </c>
      <c r="B2129" s="96"/>
      <c r="C2129" s="96"/>
      <c r="D2129" s="13" t="s">
        <v>7075</v>
      </c>
      <c r="E2129" s="13">
        <v>12</v>
      </c>
      <c r="F2129" s="14">
        <v>0.7</v>
      </c>
      <c r="G2129" s="13" t="s">
        <v>46</v>
      </c>
      <c r="H2129" s="14">
        <v>40</v>
      </c>
      <c r="I2129" s="15" t="s">
        <v>32</v>
      </c>
      <c r="J2129" s="16">
        <v>129</v>
      </c>
      <c r="K2129" s="16">
        <v>10.75</v>
      </c>
      <c r="L2129" s="17" t="s">
        <v>4838</v>
      </c>
      <c r="M2129" s="163" t="str">
        <f>IFERROR(GETPIVOTDATA("Tot. Bottles",'- Ordine Aggregato -'!$A$1,"sku anker",A2129),"")</f>
        <v/>
      </c>
      <c r="N2129" s="18" t="s">
        <v>67</v>
      </c>
      <c r="O2129" s="19" t="str">
        <f t="shared" si="33"/>
        <v>Order online</v>
      </c>
      <c r="P2129" s="97" t="s">
        <v>385</v>
      </c>
      <c r="Q2129" s="13" t="s">
        <v>7086</v>
      </c>
      <c r="R2129" t="s">
        <v>7087</v>
      </c>
      <c r="S2129" s="20">
        <v>10.75</v>
      </c>
      <c r="T2129" s="21" t="s">
        <v>38</v>
      </c>
    </row>
    <row r="2130" spans="1:20" x14ac:dyDescent="0.35">
      <c r="A2130" s="96" t="s">
        <v>7088</v>
      </c>
      <c r="D2130" s="13" t="s">
        <v>7075</v>
      </c>
      <c r="E2130" s="13">
        <v>6</v>
      </c>
      <c r="F2130" s="14">
        <v>0.7</v>
      </c>
      <c r="G2130" s="13" t="s">
        <v>46</v>
      </c>
      <c r="H2130" s="14">
        <v>40</v>
      </c>
      <c r="I2130" s="15" t="s">
        <v>32</v>
      </c>
      <c r="J2130" s="16">
        <v>65.699999999999989</v>
      </c>
      <c r="K2130" s="16">
        <v>10.95</v>
      </c>
      <c r="L2130" s="17" t="s">
        <v>4838</v>
      </c>
      <c r="M2130" s="163" t="str">
        <f>IFERROR(GETPIVOTDATA("Tot. Bottles",'- Ordine Aggregato -'!$A$1,"sku anker",A2130),"")</f>
        <v/>
      </c>
      <c r="N2130" s="18" t="s">
        <v>42</v>
      </c>
      <c r="O2130" s="19" t="str">
        <f t="shared" si="33"/>
        <v>Order online</v>
      </c>
      <c r="P2130" s="97" t="s">
        <v>385</v>
      </c>
      <c r="Q2130" s="13" t="s">
        <v>7089</v>
      </c>
      <c r="R2130" t="s">
        <v>7090</v>
      </c>
      <c r="S2130" s="20">
        <v>0</v>
      </c>
      <c r="T2130" s="21" t="s">
        <v>38</v>
      </c>
    </row>
    <row r="2131" spans="1:20" x14ac:dyDescent="0.35">
      <c r="A2131" s="13" t="s">
        <v>7091</v>
      </c>
      <c r="B2131" s="13"/>
      <c r="C2131" s="13"/>
      <c r="D2131" s="13" t="s">
        <v>7075</v>
      </c>
      <c r="E2131" s="13">
        <v>6</v>
      </c>
      <c r="F2131" s="14">
        <v>0.7</v>
      </c>
      <c r="G2131" s="13" t="s">
        <v>14874</v>
      </c>
      <c r="H2131" s="14">
        <v>40</v>
      </c>
      <c r="I2131" s="15" t="s">
        <v>32</v>
      </c>
      <c r="J2131" s="16">
        <v>64.5</v>
      </c>
      <c r="K2131" s="16">
        <v>10.75</v>
      </c>
      <c r="L2131" s="17" t="s">
        <v>4838</v>
      </c>
      <c r="M2131" s="163" t="str">
        <f>IFERROR(GETPIVOTDATA("Tot. Bottles",'- Ordine Aggregato -'!$A$1,"sku anker",A2131),"")</f>
        <v/>
      </c>
      <c r="N2131" s="18" t="s">
        <v>67</v>
      </c>
      <c r="O2131" s="19" t="str">
        <f t="shared" si="33"/>
        <v>Order online</v>
      </c>
      <c r="P2131" s="97" t="s">
        <v>385</v>
      </c>
      <c r="Q2131" s="13" t="s">
        <v>7092</v>
      </c>
      <c r="R2131" t="s">
        <v>7093</v>
      </c>
      <c r="S2131" s="20">
        <v>10.75</v>
      </c>
      <c r="T2131" s="21" t="s">
        <v>38</v>
      </c>
    </row>
    <row r="2132" spans="1:20" x14ac:dyDescent="0.35">
      <c r="A2132" s="13" t="s">
        <v>7094</v>
      </c>
      <c r="B2132" s="13"/>
      <c r="C2132" s="13"/>
      <c r="D2132" s="13" t="s">
        <v>7075</v>
      </c>
      <c r="E2132" s="13">
        <v>6</v>
      </c>
      <c r="F2132" s="14">
        <v>0.7</v>
      </c>
      <c r="G2132" s="13" t="s">
        <v>14873</v>
      </c>
      <c r="H2132" s="14">
        <v>40</v>
      </c>
      <c r="I2132" s="15" t="s">
        <v>32</v>
      </c>
      <c r="J2132" s="16">
        <v>64.5</v>
      </c>
      <c r="K2132" s="16">
        <v>10.75</v>
      </c>
      <c r="L2132" s="17" t="s">
        <v>4838</v>
      </c>
      <c r="M2132" s="163" t="str">
        <f>IFERROR(GETPIVOTDATA("Tot. Bottles",'- Ordine Aggregato -'!$A$1,"sku anker",A2132),"")</f>
        <v/>
      </c>
      <c r="N2132" s="18" t="s">
        <v>67</v>
      </c>
      <c r="O2132" s="19" t="str">
        <f t="shared" si="33"/>
        <v>Order online</v>
      </c>
      <c r="P2132" s="97" t="s">
        <v>385</v>
      </c>
      <c r="Q2132" s="13" t="s">
        <v>7086</v>
      </c>
      <c r="R2132" t="s">
        <v>7095</v>
      </c>
      <c r="S2132" s="20">
        <v>10.75</v>
      </c>
      <c r="T2132" s="21" t="s">
        <v>38</v>
      </c>
    </row>
    <row r="2133" spans="1:20" x14ac:dyDescent="0.35">
      <c r="A2133" s="13" t="s">
        <v>7096</v>
      </c>
      <c r="B2133" s="13"/>
      <c r="C2133" s="13"/>
      <c r="D2133" s="13" t="s">
        <v>7075</v>
      </c>
      <c r="E2133" s="13">
        <v>12</v>
      </c>
      <c r="F2133" s="14">
        <v>1</v>
      </c>
      <c r="G2133" s="13" t="s">
        <v>46</v>
      </c>
      <c r="H2133" s="14">
        <v>40</v>
      </c>
      <c r="I2133" s="15" t="s">
        <v>32</v>
      </c>
      <c r="J2133" s="16">
        <v>167.39999999999998</v>
      </c>
      <c r="K2133" s="16">
        <v>13.95</v>
      </c>
      <c r="L2133" s="17" t="s">
        <v>4838</v>
      </c>
      <c r="M2133" s="163" t="str">
        <f>IFERROR(GETPIVOTDATA("Tot. Bottles",'- Ordine Aggregato -'!$A$1,"sku anker",A2133),"")</f>
        <v/>
      </c>
      <c r="N2133" s="18" t="s">
        <v>42</v>
      </c>
      <c r="O2133" s="19" t="str">
        <f t="shared" si="33"/>
        <v>Order online</v>
      </c>
      <c r="P2133" s="97" t="s">
        <v>385</v>
      </c>
      <c r="Q2133" s="13" t="s">
        <v>7097</v>
      </c>
      <c r="R2133" t="s">
        <v>7098</v>
      </c>
      <c r="S2133" s="20">
        <v>0</v>
      </c>
      <c r="T2133" s="21" t="s">
        <v>38</v>
      </c>
    </row>
    <row r="2134" spans="1:20" x14ac:dyDescent="0.35">
      <c r="A2134" s="96" t="s">
        <v>7099</v>
      </c>
      <c r="B2134" s="96"/>
      <c r="C2134" s="96"/>
      <c r="D2134" s="13" t="s">
        <v>7075</v>
      </c>
      <c r="E2134" s="13">
        <v>6</v>
      </c>
      <c r="F2134" s="14">
        <v>1</v>
      </c>
      <c r="G2134" s="13" t="s">
        <v>14874</v>
      </c>
      <c r="H2134" s="14">
        <v>40</v>
      </c>
      <c r="I2134" s="15" t="s">
        <v>32</v>
      </c>
      <c r="J2134" s="16">
        <v>82.5</v>
      </c>
      <c r="K2134" s="16">
        <v>13.75</v>
      </c>
      <c r="L2134" s="17" t="s">
        <v>4838</v>
      </c>
      <c r="M2134" s="163" t="str">
        <f>IFERROR(GETPIVOTDATA("Tot. Bottles",'- Ordine Aggregato -'!$A$1,"sku anker",A2134),"")</f>
        <v/>
      </c>
      <c r="N2134" s="18" t="s">
        <v>67</v>
      </c>
      <c r="O2134" s="19" t="str">
        <f t="shared" si="33"/>
        <v>Order online</v>
      </c>
      <c r="P2134" s="97" t="s">
        <v>385</v>
      </c>
      <c r="Q2134" s="13" t="s">
        <v>7100</v>
      </c>
      <c r="R2134" t="s">
        <v>7101</v>
      </c>
      <c r="S2134" s="20">
        <v>13.75</v>
      </c>
      <c r="T2134" s="21" t="s">
        <v>38</v>
      </c>
    </row>
    <row r="2135" spans="1:20" x14ac:dyDescent="0.35">
      <c r="A2135" s="96" t="s">
        <v>7102</v>
      </c>
      <c r="D2135" s="13" t="s">
        <v>7075</v>
      </c>
      <c r="E2135" s="13">
        <v>6</v>
      </c>
      <c r="F2135" s="14">
        <v>1</v>
      </c>
      <c r="G2135" s="13" t="s">
        <v>14874</v>
      </c>
      <c r="H2135" s="14">
        <v>40</v>
      </c>
      <c r="I2135" s="15" t="s">
        <v>32</v>
      </c>
      <c r="J2135" s="16">
        <v>83.699999999999989</v>
      </c>
      <c r="K2135" s="16">
        <v>13.95</v>
      </c>
      <c r="L2135" s="17" t="s">
        <v>4838</v>
      </c>
      <c r="M2135" s="163" t="str">
        <f>IFERROR(GETPIVOTDATA("Tot. Bottles",'- Ordine Aggregato -'!$A$1,"sku anker",A2135),"")</f>
        <v/>
      </c>
      <c r="N2135" s="18" t="s">
        <v>42</v>
      </c>
      <c r="O2135" s="19" t="str">
        <f t="shared" si="33"/>
        <v>Order online</v>
      </c>
      <c r="P2135" s="97" t="s">
        <v>385</v>
      </c>
      <c r="Q2135" s="13" t="s">
        <v>7103</v>
      </c>
      <c r="R2135" t="s">
        <v>7098</v>
      </c>
      <c r="S2135" s="20">
        <v>0</v>
      </c>
      <c r="T2135" s="21" t="s">
        <v>38</v>
      </c>
    </row>
    <row r="2136" spans="1:20" x14ac:dyDescent="0.35">
      <c r="A2136" s="96" t="s">
        <v>7104</v>
      </c>
      <c r="D2136" s="13" t="s">
        <v>7075</v>
      </c>
      <c r="E2136" s="13">
        <v>6</v>
      </c>
      <c r="F2136" s="14">
        <v>1</v>
      </c>
      <c r="G2136" s="13" t="s">
        <v>14873</v>
      </c>
      <c r="H2136" s="14">
        <v>40</v>
      </c>
      <c r="I2136" s="15" t="s">
        <v>32</v>
      </c>
      <c r="J2136" s="16">
        <v>83.699999999999989</v>
      </c>
      <c r="K2136" s="16">
        <v>13.95</v>
      </c>
      <c r="L2136" s="17" t="s">
        <v>4838</v>
      </c>
      <c r="M2136" s="163" t="str">
        <f>IFERROR(GETPIVOTDATA("Tot. Bottles",'- Ordine Aggregato -'!$A$1,"sku anker",A2136),"")</f>
        <v/>
      </c>
      <c r="N2136" s="18" t="s">
        <v>42</v>
      </c>
      <c r="O2136" s="19" t="str">
        <f t="shared" si="33"/>
        <v>Order online</v>
      </c>
      <c r="P2136" s="97" t="s">
        <v>385</v>
      </c>
      <c r="Q2136" s="13" t="s">
        <v>7097</v>
      </c>
      <c r="R2136" t="s">
        <v>7098</v>
      </c>
      <c r="S2136" s="20">
        <v>0</v>
      </c>
      <c r="T2136" s="21" t="s">
        <v>38</v>
      </c>
    </row>
    <row r="2137" spans="1:20" x14ac:dyDescent="0.35">
      <c r="A2137" s="96" t="s">
        <v>7105</v>
      </c>
      <c r="D2137" s="13" t="s">
        <v>7075</v>
      </c>
      <c r="E2137" s="13">
        <v>6</v>
      </c>
      <c r="F2137" s="14">
        <v>1.5</v>
      </c>
      <c r="G2137" s="13" t="s">
        <v>46</v>
      </c>
      <c r="H2137" s="14">
        <v>40</v>
      </c>
      <c r="I2137" s="15" t="s">
        <v>32</v>
      </c>
      <c r="J2137" s="16">
        <v>160.19999999999999</v>
      </c>
      <c r="K2137" s="16">
        <v>26.7</v>
      </c>
      <c r="L2137" s="17" t="s">
        <v>4838</v>
      </c>
      <c r="M2137" s="163" t="str">
        <f>IFERROR(GETPIVOTDATA("Tot. Bottles",'- Ordine Aggregato -'!$A$1,"sku anker",A2137),"")</f>
        <v/>
      </c>
      <c r="N2137" s="18" t="s">
        <v>42</v>
      </c>
      <c r="O2137" s="19" t="str">
        <f t="shared" si="33"/>
        <v>Order online</v>
      </c>
      <c r="P2137" s="97" t="s">
        <v>385</v>
      </c>
      <c r="Q2137" s="13" t="s">
        <v>7106</v>
      </c>
      <c r="R2137" t="s">
        <v>7107</v>
      </c>
      <c r="S2137" s="20">
        <v>0</v>
      </c>
      <c r="T2137" s="21" t="s">
        <v>38</v>
      </c>
    </row>
    <row r="2138" spans="1:20" x14ac:dyDescent="0.35">
      <c r="A2138" s="96" t="s">
        <v>14495</v>
      </c>
      <c r="D2138" s="13" t="s">
        <v>7075</v>
      </c>
      <c r="E2138" s="13">
        <v>1</v>
      </c>
      <c r="F2138" s="14">
        <v>3</v>
      </c>
      <c r="G2138" s="13" t="s">
        <v>14874</v>
      </c>
      <c r="H2138" s="14">
        <v>40</v>
      </c>
      <c r="I2138" s="15" t="s">
        <v>32</v>
      </c>
      <c r="J2138" s="16">
        <v>51.4</v>
      </c>
      <c r="K2138" s="16">
        <v>51.4</v>
      </c>
      <c r="L2138" s="17" t="s">
        <v>657</v>
      </c>
      <c r="M2138" s="163" t="str">
        <f>IFERROR(GETPIVOTDATA("Tot. Bottles",'- Ordine Aggregato -'!$A$1,"sku anker",A2138),"")</f>
        <v/>
      </c>
      <c r="N2138" s="18" t="s">
        <v>42</v>
      </c>
      <c r="O2138" s="19" t="str">
        <f t="shared" si="33"/>
        <v>Order online</v>
      </c>
      <c r="P2138" s="97" t="s">
        <v>385</v>
      </c>
      <c r="Q2138" s="13" t="s">
        <v>15443</v>
      </c>
      <c r="R2138" t="s">
        <v>7110</v>
      </c>
      <c r="S2138" s="20">
        <v>0</v>
      </c>
      <c r="T2138" s="21" t="s">
        <v>38</v>
      </c>
    </row>
    <row r="2139" spans="1:20" x14ac:dyDescent="0.35">
      <c r="A2139" s="96" t="s">
        <v>7108</v>
      </c>
      <c r="D2139" s="13" t="s">
        <v>7075</v>
      </c>
      <c r="E2139" s="13">
        <v>1</v>
      </c>
      <c r="F2139" s="14">
        <v>3</v>
      </c>
      <c r="G2139" s="13" t="s">
        <v>46</v>
      </c>
      <c r="H2139" s="14">
        <v>40</v>
      </c>
      <c r="I2139" s="15" t="s">
        <v>32</v>
      </c>
      <c r="J2139" s="16">
        <v>47.75</v>
      </c>
      <c r="K2139" s="16">
        <v>47.75</v>
      </c>
      <c r="L2139" s="17" t="s">
        <v>4838</v>
      </c>
      <c r="M2139" s="163" t="str">
        <f>IFERROR(GETPIVOTDATA("Tot. Bottles",'- Ordine Aggregato -'!$A$1,"sku anker",A2139),"")</f>
        <v/>
      </c>
      <c r="N2139" s="18" t="s">
        <v>34</v>
      </c>
      <c r="O2139" s="19" t="str">
        <f t="shared" si="33"/>
        <v>Order online</v>
      </c>
      <c r="P2139" s="97" t="s">
        <v>385</v>
      </c>
      <c r="Q2139" s="13" t="s">
        <v>7109</v>
      </c>
      <c r="R2139" t="s">
        <v>7110</v>
      </c>
      <c r="S2139" s="20">
        <v>0</v>
      </c>
      <c r="T2139" s="21" t="s">
        <v>38</v>
      </c>
    </row>
    <row r="2140" spans="1:20" x14ac:dyDescent="0.35">
      <c r="A2140" s="96" t="s">
        <v>14367</v>
      </c>
      <c r="B2140" s="96"/>
      <c r="C2140" s="96"/>
      <c r="D2140" s="13" t="s">
        <v>14368</v>
      </c>
      <c r="E2140" s="13">
        <v>6</v>
      </c>
      <c r="F2140" s="14">
        <v>0.7</v>
      </c>
      <c r="G2140" s="13" t="s">
        <v>46</v>
      </c>
      <c r="H2140" s="14">
        <v>40</v>
      </c>
      <c r="I2140" s="15" t="s">
        <v>32</v>
      </c>
      <c r="J2140" s="16">
        <v>89.699999999999989</v>
      </c>
      <c r="K2140" s="16">
        <v>14.95</v>
      </c>
      <c r="L2140" s="17" t="s">
        <v>384</v>
      </c>
      <c r="M2140" s="163" t="str">
        <f>IFERROR(GETPIVOTDATA("Tot. Bottles",'- Ordine Aggregato -'!$A$1,"sku anker",A2140),"")</f>
        <v/>
      </c>
      <c r="N2140" s="18" t="s">
        <v>42</v>
      </c>
      <c r="O2140" s="19" t="str">
        <f t="shared" si="33"/>
        <v>Order online</v>
      </c>
      <c r="P2140" s="97" t="s">
        <v>385</v>
      </c>
      <c r="Q2140" s="13" t="s">
        <v>7089</v>
      </c>
      <c r="R2140" t="s">
        <v>15444</v>
      </c>
      <c r="S2140" s="20">
        <v>0</v>
      </c>
      <c r="T2140" s="21" t="s">
        <v>38</v>
      </c>
    </row>
    <row r="2141" spans="1:20" x14ac:dyDescent="0.35">
      <c r="A2141" s="96" t="s">
        <v>7111</v>
      </c>
      <c r="B2141" s="96"/>
      <c r="C2141" s="96"/>
      <c r="D2141" s="13" t="s">
        <v>7112</v>
      </c>
      <c r="E2141" s="13">
        <v>6</v>
      </c>
      <c r="F2141" s="14">
        <v>0.7</v>
      </c>
      <c r="G2141" s="13" t="s">
        <v>14874</v>
      </c>
      <c r="H2141" s="14">
        <v>40</v>
      </c>
      <c r="I2141" s="15" t="s">
        <v>32</v>
      </c>
      <c r="J2141" s="16">
        <v>207</v>
      </c>
      <c r="K2141" s="16">
        <v>34.5</v>
      </c>
      <c r="L2141" s="17" t="s">
        <v>4838</v>
      </c>
      <c r="M2141" s="163" t="str">
        <f>IFERROR(GETPIVOTDATA("Tot. Bottles",'- Ordine Aggregato -'!$A$1,"sku anker",A2141),"")</f>
        <v/>
      </c>
      <c r="N2141" s="18" t="s">
        <v>67</v>
      </c>
      <c r="O2141" s="19" t="str">
        <f t="shared" si="33"/>
        <v>Order online</v>
      </c>
      <c r="P2141" s="97" t="s">
        <v>385</v>
      </c>
      <c r="Q2141" s="13" t="s">
        <v>7113</v>
      </c>
      <c r="R2141" t="s">
        <v>7114</v>
      </c>
      <c r="S2141" s="20">
        <v>34.5</v>
      </c>
      <c r="T2141" s="21" t="s">
        <v>38</v>
      </c>
    </row>
    <row r="2142" spans="1:20" x14ac:dyDescent="0.35">
      <c r="A2142" s="96" t="s">
        <v>7115</v>
      </c>
      <c r="B2142" s="96"/>
      <c r="C2142" s="96"/>
      <c r="D2142" s="13" t="s">
        <v>7116</v>
      </c>
      <c r="E2142" s="13">
        <v>6</v>
      </c>
      <c r="F2142" s="14">
        <v>0.7</v>
      </c>
      <c r="G2142" s="13" t="s">
        <v>14874</v>
      </c>
      <c r="H2142" s="14">
        <v>40</v>
      </c>
      <c r="I2142" s="15" t="s">
        <v>32</v>
      </c>
      <c r="J2142" s="16">
        <v>82.5</v>
      </c>
      <c r="K2142" s="16">
        <v>13.75</v>
      </c>
      <c r="L2142" s="17" t="s">
        <v>4838</v>
      </c>
      <c r="M2142" s="163" t="str">
        <f>IFERROR(GETPIVOTDATA("Tot. Bottles",'- Ordine Aggregato -'!$A$1,"sku anker",A2142),"")</f>
        <v/>
      </c>
      <c r="N2142" s="18" t="s">
        <v>67</v>
      </c>
      <c r="O2142" s="19" t="str">
        <f t="shared" si="33"/>
        <v>Order online</v>
      </c>
      <c r="P2142" s="97" t="s">
        <v>385</v>
      </c>
      <c r="Q2142" s="13" t="s">
        <v>7117</v>
      </c>
      <c r="R2142" t="s">
        <v>7118</v>
      </c>
      <c r="S2142" s="20">
        <v>13.75</v>
      </c>
      <c r="T2142" s="21" t="s">
        <v>38</v>
      </c>
    </row>
    <row r="2143" spans="1:20" x14ac:dyDescent="0.35">
      <c r="A2143" s="96" t="s">
        <v>7119</v>
      </c>
      <c r="B2143" s="96"/>
      <c r="C2143" s="96"/>
      <c r="D2143" s="13" t="s">
        <v>7120</v>
      </c>
      <c r="E2143" s="13">
        <v>6</v>
      </c>
      <c r="F2143" s="14">
        <v>0.7</v>
      </c>
      <c r="G2143" s="13" t="s">
        <v>14874</v>
      </c>
      <c r="H2143" s="14">
        <v>35</v>
      </c>
      <c r="I2143" s="15" t="s">
        <v>32</v>
      </c>
      <c r="J2143" s="16">
        <v>70.5</v>
      </c>
      <c r="K2143" s="16">
        <v>11.75</v>
      </c>
      <c r="L2143" s="17" t="s">
        <v>88</v>
      </c>
      <c r="M2143" s="163" t="str">
        <f>IFERROR(GETPIVOTDATA("Tot. Bottles",'- Ordine Aggregato -'!$A$1,"sku anker",A2143),"")</f>
        <v/>
      </c>
      <c r="N2143" s="18" t="s">
        <v>42</v>
      </c>
      <c r="O2143" s="19" t="str">
        <f t="shared" si="33"/>
        <v>Order online</v>
      </c>
      <c r="P2143" s="97" t="s">
        <v>385</v>
      </c>
      <c r="Q2143" s="13" t="s">
        <v>7121</v>
      </c>
      <c r="R2143" t="s">
        <v>7122</v>
      </c>
      <c r="S2143" s="20">
        <v>0</v>
      </c>
      <c r="T2143" s="21" t="s">
        <v>38</v>
      </c>
    </row>
    <row r="2144" spans="1:20" x14ac:dyDescent="0.35">
      <c r="A2144" s="96" t="s">
        <v>7123</v>
      </c>
      <c r="B2144" s="96"/>
      <c r="C2144" s="96"/>
      <c r="D2144" s="13" t="s">
        <v>7120</v>
      </c>
      <c r="E2144" s="13">
        <v>6</v>
      </c>
      <c r="F2144" s="14">
        <v>1</v>
      </c>
      <c r="G2144" s="13" t="s">
        <v>14874</v>
      </c>
      <c r="H2144" s="14">
        <v>35</v>
      </c>
      <c r="I2144" s="15" t="s">
        <v>32</v>
      </c>
      <c r="J2144" s="16">
        <v>87</v>
      </c>
      <c r="K2144" s="16">
        <v>14.5</v>
      </c>
      <c r="L2144" s="17" t="s">
        <v>88</v>
      </c>
      <c r="M2144" s="163" t="str">
        <f>IFERROR(GETPIVOTDATA("Tot. Bottles",'- Ordine Aggregato -'!$A$1,"sku anker",A2144),"")</f>
        <v/>
      </c>
      <c r="N2144" s="18" t="s">
        <v>67</v>
      </c>
      <c r="O2144" s="19" t="str">
        <f t="shared" si="33"/>
        <v>Order online</v>
      </c>
      <c r="P2144" s="97" t="s">
        <v>385</v>
      </c>
      <c r="Q2144" s="13" t="s">
        <v>7124</v>
      </c>
      <c r="R2144" t="s">
        <v>7125</v>
      </c>
      <c r="S2144" s="20">
        <v>14.5</v>
      </c>
      <c r="T2144" s="21" t="s">
        <v>38</v>
      </c>
    </row>
    <row r="2145" spans="1:20" x14ac:dyDescent="0.35">
      <c r="A2145" s="96" t="s">
        <v>14628</v>
      </c>
      <c r="B2145" s="96"/>
      <c r="C2145" s="96"/>
      <c r="D2145" s="13" t="s">
        <v>14629</v>
      </c>
      <c r="E2145" s="13">
        <v>6</v>
      </c>
      <c r="F2145" s="14">
        <v>0.7</v>
      </c>
      <c r="G2145" s="13" t="s">
        <v>46</v>
      </c>
      <c r="H2145" s="14">
        <v>35</v>
      </c>
      <c r="I2145" s="15" t="s">
        <v>32</v>
      </c>
      <c r="J2145" s="16">
        <v>72.900000000000006</v>
      </c>
      <c r="K2145" s="16">
        <v>12.15</v>
      </c>
      <c r="L2145" s="17" t="s">
        <v>88</v>
      </c>
      <c r="M2145" s="163" t="str">
        <f>IFERROR(GETPIVOTDATA("Tot. Bottles",'- Ordine Aggregato -'!$A$1,"sku anker",A2145),"")</f>
        <v/>
      </c>
      <c r="N2145" s="18" t="s">
        <v>67</v>
      </c>
      <c r="O2145" s="19" t="str">
        <f t="shared" si="33"/>
        <v>Order online</v>
      </c>
      <c r="P2145" s="97" t="s">
        <v>385</v>
      </c>
      <c r="Q2145" s="13" t="s">
        <v>15445</v>
      </c>
      <c r="R2145" t="s">
        <v>15446</v>
      </c>
      <c r="S2145" s="20">
        <v>12.15</v>
      </c>
      <c r="T2145" s="21" t="s">
        <v>38</v>
      </c>
    </row>
    <row r="2146" spans="1:20" x14ac:dyDescent="0.35">
      <c r="A2146" s="96" t="s">
        <v>7126</v>
      </c>
      <c r="D2146" s="13" t="s">
        <v>7127</v>
      </c>
      <c r="E2146" s="13">
        <v>6</v>
      </c>
      <c r="F2146" s="14">
        <v>0.7</v>
      </c>
      <c r="G2146" s="13" t="s">
        <v>14874</v>
      </c>
      <c r="H2146" s="14">
        <v>50</v>
      </c>
      <c r="I2146" s="15" t="s">
        <v>32</v>
      </c>
      <c r="J2146" s="16">
        <v>111</v>
      </c>
      <c r="K2146" s="16">
        <v>18.5</v>
      </c>
      <c r="L2146" s="17" t="s">
        <v>657</v>
      </c>
      <c r="M2146" s="163" t="str">
        <f>IFERROR(GETPIVOTDATA("Tot. Bottles",'- Ordine Aggregato -'!$A$1,"sku anker",A2146),"")</f>
        <v/>
      </c>
      <c r="N2146" s="18" t="s">
        <v>42</v>
      </c>
      <c r="O2146" s="19" t="str">
        <f t="shared" si="33"/>
        <v>Order online</v>
      </c>
      <c r="P2146" s="97" t="s">
        <v>385</v>
      </c>
      <c r="Q2146" s="13" t="s">
        <v>7128</v>
      </c>
      <c r="R2146" t="s">
        <v>7129</v>
      </c>
      <c r="S2146" s="20">
        <v>0</v>
      </c>
      <c r="T2146" s="21" t="s">
        <v>38</v>
      </c>
    </row>
    <row r="2147" spans="1:20" x14ac:dyDescent="0.35">
      <c r="A2147" s="96" t="s">
        <v>7130</v>
      </c>
      <c r="B2147" s="96"/>
      <c r="C2147" s="96"/>
      <c r="D2147" s="13" t="s">
        <v>7131</v>
      </c>
      <c r="E2147" s="13">
        <v>12</v>
      </c>
      <c r="F2147" s="14">
        <v>1</v>
      </c>
      <c r="G2147" s="13" t="s">
        <v>46</v>
      </c>
      <c r="H2147" s="14">
        <v>50</v>
      </c>
      <c r="I2147" s="15" t="s">
        <v>32</v>
      </c>
      <c r="J2147" s="16">
        <v>222</v>
      </c>
      <c r="K2147" s="16">
        <v>18.5</v>
      </c>
      <c r="L2147" s="17" t="s">
        <v>657</v>
      </c>
      <c r="M2147" s="163" t="str">
        <f>IFERROR(GETPIVOTDATA("Tot. Bottles",'- Ordine Aggregato -'!$A$1,"sku anker",A2147),"")</f>
        <v/>
      </c>
      <c r="N2147" s="18" t="s">
        <v>42</v>
      </c>
      <c r="O2147" s="19" t="str">
        <f t="shared" si="33"/>
        <v>Order online</v>
      </c>
      <c r="P2147" s="97" t="s">
        <v>385</v>
      </c>
      <c r="Q2147" s="13" t="s">
        <v>7132</v>
      </c>
      <c r="R2147" t="s">
        <v>7133</v>
      </c>
      <c r="S2147" s="20">
        <v>0</v>
      </c>
      <c r="T2147" s="21" t="s">
        <v>38</v>
      </c>
    </row>
    <row r="2148" spans="1:20" x14ac:dyDescent="0.35">
      <c r="A2148" s="96" t="s">
        <v>7134</v>
      </c>
      <c r="D2148" s="13" t="s">
        <v>7135</v>
      </c>
      <c r="E2148" s="13">
        <v>12</v>
      </c>
      <c r="F2148" s="14">
        <v>0.25</v>
      </c>
      <c r="G2148" s="13" t="s">
        <v>46</v>
      </c>
      <c r="H2148" s="14">
        <v>39</v>
      </c>
      <c r="I2148" s="15" t="s">
        <v>32</v>
      </c>
      <c r="J2148" s="16">
        <v>178.8</v>
      </c>
      <c r="K2148" s="16">
        <v>14.9</v>
      </c>
      <c r="L2148" s="17" t="s">
        <v>384</v>
      </c>
      <c r="M2148" s="163" t="str">
        <f>IFERROR(GETPIVOTDATA("Tot. Bottles",'- Ordine Aggregato -'!$A$1,"sku anker",A2148),"")</f>
        <v/>
      </c>
      <c r="N2148" s="18" t="s">
        <v>34</v>
      </c>
      <c r="O2148" s="19" t="str">
        <f t="shared" si="33"/>
        <v>Order online</v>
      </c>
      <c r="P2148" s="97" t="s">
        <v>385</v>
      </c>
      <c r="Q2148" s="13" t="s">
        <v>7136</v>
      </c>
      <c r="R2148" t="s">
        <v>7137</v>
      </c>
      <c r="S2148" s="20">
        <v>0</v>
      </c>
      <c r="T2148" s="21" t="s">
        <v>38</v>
      </c>
    </row>
    <row r="2149" spans="1:20" x14ac:dyDescent="0.35">
      <c r="A2149" s="13" t="s">
        <v>7138</v>
      </c>
      <c r="B2149" s="13"/>
      <c r="C2149" s="13"/>
      <c r="D2149" s="13" t="s">
        <v>7139</v>
      </c>
      <c r="E2149" s="13">
        <v>6</v>
      </c>
      <c r="F2149" s="14">
        <v>0.7</v>
      </c>
      <c r="G2149" s="13" t="s">
        <v>14874</v>
      </c>
      <c r="H2149" s="14">
        <v>35</v>
      </c>
      <c r="I2149" s="15" t="s">
        <v>32</v>
      </c>
      <c r="J2149" s="16">
        <v>66</v>
      </c>
      <c r="K2149" s="16">
        <v>11</v>
      </c>
      <c r="L2149" s="17" t="s">
        <v>4838</v>
      </c>
      <c r="M2149" s="163" t="str">
        <f>IFERROR(GETPIVOTDATA("Tot. Bottles",'- Ordine Aggregato -'!$A$1,"sku anker",A2149),"")</f>
        <v/>
      </c>
      <c r="N2149" s="18" t="s">
        <v>67</v>
      </c>
      <c r="O2149" s="19" t="str">
        <f t="shared" si="33"/>
        <v>Order online</v>
      </c>
      <c r="P2149" s="97" t="s">
        <v>385</v>
      </c>
      <c r="Q2149" s="13" t="s">
        <v>7140</v>
      </c>
      <c r="R2149" t="s">
        <v>7141</v>
      </c>
      <c r="S2149" s="20">
        <v>11</v>
      </c>
      <c r="T2149" s="21" t="s">
        <v>38</v>
      </c>
    </row>
    <row r="2150" spans="1:20" x14ac:dyDescent="0.35">
      <c r="A2150" s="96" t="s">
        <v>7142</v>
      </c>
      <c r="B2150" s="96"/>
      <c r="C2150" s="96"/>
      <c r="D2150" s="13" t="s">
        <v>7139</v>
      </c>
      <c r="E2150" s="13">
        <v>6</v>
      </c>
      <c r="F2150" s="14">
        <v>1</v>
      </c>
      <c r="G2150" s="13" t="s">
        <v>14873</v>
      </c>
      <c r="H2150" s="14">
        <v>35</v>
      </c>
      <c r="I2150" s="15" t="s">
        <v>32</v>
      </c>
      <c r="J2150" s="16">
        <v>89.699999999999989</v>
      </c>
      <c r="K2150" s="16">
        <v>14.95</v>
      </c>
      <c r="L2150" s="17" t="s">
        <v>4838</v>
      </c>
      <c r="M2150" s="163" t="str">
        <f>IFERROR(GETPIVOTDATA("Tot. Bottles",'- Ordine Aggregato -'!$A$1,"sku anker",A2150),"")</f>
        <v/>
      </c>
      <c r="N2150" s="18" t="s">
        <v>67</v>
      </c>
      <c r="O2150" s="19" t="str">
        <f t="shared" si="33"/>
        <v>Order online</v>
      </c>
      <c r="P2150" s="97" t="s">
        <v>385</v>
      </c>
      <c r="Q2150" s="13" t="s">
        <v>7143</v>
      </c>
      <c r="R2150" t="s">
        <v>7144</v>
      </c>
      <c r="S2150" s="20">
        <v>14.95</v>
      </c>
      <c r="T2150" s="21" t="s">
        <v>38</v>
      </c>
    </row>
    <row r="2151" spans="1:20" x14ac:dyDescent="0.35">
      <c r="A2151" s="13" t="s">
        <v>7145</v>
      </c>
      <c r="B2151" s="13"/>
      <c r="C2151" s="13"/>
      <c r="D2151" s="13" t="s">
        <v>7146</v>
      </c>
      <c r="E2151" s="13">
        <v>6</v>
      </c>
      <c r="F2151" s="14">
        <v>0.7</v>
      </c>
      <c r="G2151" s="13" t="s">
        <v>14873</v>
      </c>
      <c r="H2151" s="14">
        <v>40</v>
      </c>
      <c r="I2151" s="15" t="s">
        <v>32</v>
      </c>
      <c r="J2151" s="16">
        <v>90.9</v>
      </c>
      <c r="K2151" s="16">
        <v>15.15</v>
      </c>
      <c r="L2151" s="17" t="s">
        <v>4838</v>
      </c>
      <c r="M2151" s="163" t="str">
        <f>IFERROR(GETPIVOTDATA("Tot. Bottles",'- Ordine Aggregato -'!$A$1,"sku anker",A2151),"")</f>
        <v/>
      </c>
      <c r="N2151" s="18" t="s">
        <v>42</v>
      </c>
      <c r="O2151" s="19" t="str">
        <f t="shared" si="33"/>
        <v>Order online</v>
      </c>
      <c r="P2151" s="97" t="s">
        <v>385</v>
      </c>
      <c r="Q2151" s="13" t="s">
        <v>7147</v>
      </c>
      <c r="R2151" t="s">
        <v>7148</v>
      </c>
      <c r="S2151" s="20">
        <v>0</v>
      </c>
      <c r="T2151" s="21" t="s">
        <v>38</v>
      </c>
    </row>
    <row r="2152" spans="1:20" x14ac:dyDescent="0.35">
      <c r="A2152" s="96" t="s">
        <v>7149</v>
      </c>
      <c r="D2152" s="13" t="s">
        <v>7150</v>
      </c>
      <c r="E2152" s="13">
        <v>6</v>
      </c>
      <c r="F2152" s="14">
        <v>0.7</v>
      </c>
      <c r="G2152" s="13" t="s">
        <v>14874</v>
      </c>
      <c r="H2152" s="14">
        <v>40</v>
      </c>
      <c r="I2152" s="15" t="s">
        <v>32</v>
      </c>
      <c r="J2152" s="16">
        <v>195</v>
      </c>
      <c r="K2152" s="16">
        <v>32.5</v>
      </c>
      <c r="L2152" s="17" t="s">
        <v>384</v>
      </c>
      <c r="M2152" s="163" t="str">
        <f>IFERROR(GETPIVOTDATA("Tot. Bottles",'- Ordine Aggregato -'!$A$1,"sku anker",A2152),"")</f>
        <v/>
      </c>
      <c r="N2152" s="18" t="s">
        <v>42</v>
      </c>
      <c r="O2152" s="19" t="str">
        <f t="shared" si="33"/>
        <v>Order online</v>
      </c>
      <c r="P2152" s="97" t="s">
        <v>68</v>
      </c>
      <c r="Q2152" s="13" t="s">
        <v>7151</v>
      </c>
      <c r="R2152" t="s">
        <v>7152</v>
      </c>
      <c r="S2152" s="20">
        <v>0</v>
      </c>
      <c r="T2152" s="21" t="s">
        <v>38</v>
      </c>
    </row>
    <row r="2153" spans="1:20" x14ac:dyDescent="0.35">
      <c r="A2153" s="96" t="s">
        <v>7153</v>
      </c>
      <c r="D2153" s="13" t="s">
        <v>7154</v>
      </c>
      <c r="E2153" s="13">
        <v>6</v>
      </c>
      <c r="F2153" s="14">
        <v>0.7</v>
      </c>
      <c r="G2153" s="13" t="s">
        <v>31</v>
      </c>
      <c r="H2153" s="14">
        <v>35</v>
      </c>
      <c r="I2153" s="15" t="s">
        <v>32</v>
      </c>
      <c r="J2153" s="16">
        <v>66.900000000000006</v>
      </c>
      <c r="K2153" s="16">
        <v>11.15</v>
      </c>
      <c r="L2153" s="17" t="s">
        <v>88</v>
      </c>
      <c r="M2153" s="163" t="str">
        <f>IFERROR(GETPIVOTDATA("Tot. Bottles",'- Ordine Aggregato -'!$A$1,"sku anker",A2153),"")</f>
        <v/>
      </c>
      <c r="N2153" s="18" t="s">
        <v>67</v>
      </c>
      <c r="O2153" s="19" t="str">
        <f t="shared" si="33"/>
        <v>Order online</v>
      </c>
      <c r="P2153" s="97" t="s">
        <v>385</v>
      </c>
      <c r="Q2153" s="13" t="s">
        <v>7155</v>
      </c>
      <c r="R2153" t="s">
        <v>7156</v>
      </c>
      <c r="S2153" s="20">
        <v>11.15</v>
      </c>
      <c r="T2153" s="21" t="s">
        <v>38</v>
      </c>
    </row>
    <row r="2154" spans="1:20" x14ac:dyDescent="0.35">
      <c r="A2154" s="13" t="s">
        <v>7157</v>
      </c>
      <c r="B2154" s="13"/>
      <c r="C2154" s="13"/>
      <c r="D2154" s="13" t="s">
        <v>7154</v>
      </c>
      <c r="E2154" s="13">
        <v>12</v>
      </c>
      <c r="F2154" s="14">
        <v>1</v>
      </c>
      <c r="G2154" s="13" t="s">
        <v>14873</v>
      </c>
      <c r="H2154" s="14">
        <v>35</v>
      </c>
      <c r="I2154" s="15" t="s">
        <v>32</v>
      </c>
      <c r="J2154" s="16">
        <v>178.2</v>
      </c>
      <c r="K2154" s="16">
        <v>14.85</v>
      </c>
      <c r="L2154" s="17" t="s">
        <v>88</v>
      </c>
      <c r="M2154" s="163" t="str">
        <f>IFERROR(GETPIVOTDATA("Tot. Bottles",'- Ordine Aggregato -'!$A$1,"sku anker",A2154),"")</f>
        <v/>
      </c>
      <c r="N2154" s="18" t="s">
        <v>42</v>
      </c>
      <c r="O2154" s="19" t="str">
        <f t="shared" si="33"/>
        <v>Order online</v>
      </c>
      <c r="P2154" s="97" t="s">
        <v>385</v>
      </c>
      <c r="Q2154" s="13" t="s">
        <v>7158</v>
      </c>
      <c r="R2154" t="s">
        <v>7159</v>
      </c>
      <c r="S2154" s="20">
        <v>0</v>
      </c>
      <c r="T2154" s="21" t="s">
        <v>38</v>
      </c>
    </row>
    <row r="2155" spans="1:20" x14ac:dyDescent="0.35">
      <c r="A2155" s="96" t="s">
        <v>14707</v>
      </c>
      <c r="D2155" s="13" t="s">
        <v>14708</v>
      </c>
      <c r="E2155" s="13">
        <v>6</v>
      </c>
      <c r="F2155" s="14">
        <v>0.7</v>
      </c>
      <c r="G2155" s="13" t="s">
        <v>14874</v>
      </c>
      <c r="H2155" s="14">
        <v>35</v>
      </c>
      <c r="I2155" s="15" t="s">
        <v>32</v>
      </c>
      <c r="J2155" s="16">
        <v>147</v>
      </c>
      <c r="K2155" s="16">
        <v>24.5</v>
      </c>
      <c r="L2155" s="17" t="s">
        <v>384</v>
      </c>
      <c r="M2155" s="163" t="str">
        <f>IFERROR(GETPIVOTDATA("Tot. Bottles",'- Ordine Aggregato -'!$A$1,"sku anker",A2155),"")</f>
        <v/>
      </c>
      <c r="N2155" s="18" t="s">
        <v>42</v>
      </c>
      <c r="O2155" s="19" t="str">
        <f t="shared" si="33"/>
        <v>Order online</v>
      </c>
      <c r="P2155" s="97" t="s">
        <v>385</v>
      </c>
      <c r="Q2155" s="13" t="s">
        <v>15447</v>
      </c>
      <c r="R2155" t="s">
        <v>15448</v>
      </c>
      <c r="S2155" s="20">
        <v>0</v>
      </c>
      <c r="T2155" s="21" t="s">
        <v>38</v>
      </c>
    </row>
    <row r="2156" spans="1:20" x14ac:dyDescent="0.35">
      <c r="A2156" s="13" t="s">
        <v>7160</v>
      </c>
      <c r="B2156" s="13"/>
      <c r="C2156" s="13"/>
      <c r="D2156" s="13" t="s">
        <v>7161</v>
      </c>
      <c r="E2156" s="13">
        <v>120</v>
      </c>
      <c r="F2156" s="14">
        <v>0.05</v>
      </c>
      <c r="G2156" s="13" t="s">
        <v>46</v>
      </c>
      <c r="H2156" s="14">
        <v>35</v>
      </c>
      <c r="I2156" s="15" t="s">
        <v>32</v>
      </c>
      <c r="J2156" s="16">
        <v>222</v>
      </c>
      <c r="K2156" s="16">
        <v>1.85</v>
      </c>
      <c r="L2156" s="17" t="s">
        <v>4838</v>
      </c>
      <c r="M2156" s="163" t="str">
        <f>IFERROR(GETPIVOTDATA("Tot. Bottles",'- Ordine Aggregato -'!$A$1,"sku anker",A2156),"")</f>
        <v/>
      </c>
      <c r="N2156" s="18" t="s">
        <v>42</v>
      </c>
      <c r="O2156" s="19" t="str">
        <f t="shared" si="33"/>
        <v>Order online</v>
      </c>
      <c r="P2156" s="97" t="s">
        <v>385</v>
      </c>
      <c r="Q2156" s="13" t="s">
        <v>7162</v>
      </c>
      <c r="R2156" t="s">
        <v>7163</v>
      </c>
      <c r="S2156" s="20">
        <v>0</v>
      </c>
      <c r="T2156" s="21" t="s">
        <v>38</v>
      </c>
    </row>
    <row r="2157" spans="1:20" x14ac:dyDescent="0.35">
      <c r="A2157" s="13" t="s">
        <v>7164</v>
      </c>
      <c r="B2157" s="13"/>
      <c r="C2157" s="13"/>
      <c r="D2157" s="13" t="s">
        <v>7165</v>
      </c>
      <c r="E2157" s="13">
        <v>6</v>
      </c>
      <c r="F2157" s="14">
        <v>0.7</v>
      </c>
      <c r="G2157" s="13" t="s">
        <v>46</v>
      </c>
      <c r="H2157" s="14">
        <v>43</v>
      </c>
      <c r="I2157" s="15" t="s">
        <v>32</v>
      </c>
      <c r="J2157" s="16">
        <v>79.5</v>
      </c>
      <c r="K2157" s="16">
        <v>13.25</v>
      </c>
      <c r="L2157" s="17" t="s">
        <v>4838</v>
      </c>
      <c r="M2157" s="163" t="str">
        <f>IFERROR(GETPIVOTDATA("Tot. Bottles",'- Ordine Aggregato -'!$A$1,"sku anker",A2157),"")</f>
        <v/>
      </c>
      <c r="N2157" s="18" t="s">
        <v>67</v>
      </c>
      <c r="O2157" s="19" t="str">
        <f t="shared" si="33"/>
        <v>Order online</v>
      </c>
      <c r="P2157" s="97" t="s">
        <v>385</v>
      </c>
      <c r="Q2157" s="13" t="s">
        <v>7166</v>
      </c>
      <c r="R2157" t="s">
        <v>7167</v>
      </c>
      <c r="S2157" s="20">
        <v>13.25</v>
      </c>
      <c r="T2157" s="21" t="s">
        <v>38</v>
      </c>
    </row>
    <row r="2158" spans="1:20" x14ac:dyDescent="0.35">
      <c r="A2158" s="96" t="s">
        <v>7168</v>
      </c>
      <c r="D2158" s="13" t="s">
        <v>7169</v>
      </c>
      <c r="E2158" s="13">
        <v>6</v>
      </c>
      <c r="F2158" s="14">
        <v>0.7</v>
      </c>
      <c r="G2158" s="13" t="s">
        <v>46</v>
      </c>
      <c r="H2158" s="14">
        <v>43</v>
      </c>
      <c r="I2158" s="15" t="s">
        <v>32</v>
      </c>
      <c r="J2158" s="16">
        <v>93</v>
      </c>
      <c r="K2158" s="16">
        <v>15.5</v>
      </c>
      <c r="L2158" s="17" t="s">
        <v>4838</v>
      </c>
      <c r="M2158" s="163" t="str">
        <f>IFERROR(GETPIVOTDATA("Tot. Bottles",'- Ordine Aggregato -'!$A$1,"sku anker",A2158),"")</f>
        <v/>
      </c>
      <c r="N2158" s="18" t="s">
        <v>42</v>
      </c>
      <c r="O2158" s="19" t="str">
        <f t="shared" si="33"/>
        <v>Order online</v>
      </c>
      <c r="P2158" s="97" t="s">
        <v>385</v>
      </c>
      <c r="Q2158" s="13" t="s">
        <v>7170</v>
      </c>
      <c r="R2158" t="s">
        <v>7171</v>
      </c>
      <c r="S2158" s="20">
        <v>0</v>
      </c>
      <c r="T2158" s="21" t="s">
        <v>38</v>
      </c>
    </row>
    <row r="2159" spans="1:20" x14ac:dyDescent="0.35">
      <c r="A2159" s="96" t="s">
        <v>7172</v>
      </c>
      <c r="D2159" s="13" t="s">
        <v>7173</v>
      </c>
      <c r="E2159" s="13">
        <v>12</v>
      </c>
      <c r="F2159" s="14">
        <v>1</v>
      </c>
      <c r="G2159" s="13" t="s">
        <v>14874</v>
      </c>
      <c r="H2159" s="14">
        <v>43</v>
      </c>
      <c r="I2159" s="15" t="s">
        <v>32</v>
      </c>
      <c r="J2159" s="16">
        <v>190.8</v>
      </c>
      <c r="K2159" s="16">
        <v>15.9</v>
      </c>
      <c r="L2159" s="17" t="s">
        <v>4838</v>
      </c>
      <c r="M2159" s="163" t="str">
        <f>IFERROR(GETPIVOTDATA("Tot. Bottles",'- Ordine Aggregato -'!$A$1,"sku anker",A2159),"")</f>
        <v/>
      </c>
      <c r="N2159" s="18" t="s">
        <v>42</v>
      </c>
      <c r="O2159" s="19" t="str">
        <f t="shared" si="33"/>
        <v>Order online</v>
      </c>
      <c r="P2159" s="97" t="s">
        <v>385</v>
      </c>
      <c r="Q2159" s="13" t="s">
        <v>7174</v>
      </c>
      <c r="R2159" t="s">
        <v>7175</v>
      </c>
      <c r="S2159" s="20">
        <v>0</v>
      </c>
      <c r="T2159" s="21" t="s">
        <v>38</v>
      </c>
    </row>
    <row r="2160" spans="1:20" x14ac:dyDescent="0.35">
      <c r="A2160" s="96" t="s">
        <v>15449</v>
      </c>
      <c r="D2160" s="13" t="s">
        <v>15450</v>
      </c>
      <c r="E2160" s="13">
        <v>6</v>
      </c>
      <c r="F2160" s="14">
        <v>0.7</v>
      </c>
      <c r="G2160" s="13" t="s">
        <v>46</v>
      </c>
      <c r="H2160" s="14">
        <v>43</v>
      </c>
      <c r="I2160" s="15" t="s">
        <v>32</v>
      </c>
      <c r="J2160" s="16">
        <v>91.5</v>
      </c>
      <c r="K2160" s="16">
        <v>15.25</v>
      </c>
      <c r="L2160" s="17" t="s">
        <v>4838</v>
      </c>
      <c r="M2160" s="163" t="str">
        <f>IFERROR(GETPIVOTDATA("Tot. Bottles",'- Ordine Aggregato -'!$A$1,"sku anker",A2160),"")</f>
        <v/>
      </c>
      <c r="N2160" s="18" t="s">
        <v>67</v>
      </c>
      <c r="O2160" s="19" t="str">
        <f t="shared" si="33"/>
        <v>Order online</v>
      </c>
      <c r="P2160" s="97" t="s">
        <v>146</v>
      </c>
      <c r="Q2160" s="13" t="s">
        <v>15451</v>
      </c>
      <c r="R2160" t="s">
        <v>15452</v>
      </c>
      <c r="S2160" s="20">
        <v>15.25</v>
      </c>
      <c r="T2160" s="21" t="s">
        <v>38</v>
      </c>
    </row>
    <row r="2161" spans="1:20" x14ac:dyDescent="0.35">
      <c r="A2161" s="13" t="s">
        <v>15453</v>
      </c>
      <c r="B2161" s="13"/>
      <c r="C2161" s="13"/>
      <c r="D2161" s="13" t="s">
        <v>15454</v>
      </c>
      <c r="E2161" s="13">
        <v>12</v>
      </c>
      <c r="F2161" s="14">
        <v>1</v>
      </c>
      <c r="G2161" s="13" t="s">
        <v>46</v>
      </c>
      <c r="H2161" s="14">
        <v>40</v>
      </c>
      <c r="I2161" s="15" t="s">
        <v>32</v>
      </c>
      <c r="J2161" s="16">
        <v>294</v>
      </c>
      <c r="K2161" s="16">
        <v>24.5</v>
      </c>
      <c r="L2161" s="17" t="s">
        <v>4838</v>
      </c>
      <c r="M2161" s="163" t="str">
        <f>IFERROR(GETPIVOTDATA("Tot. Bottles",'- Ordine Aggregato -'!$A$1,"sku anker",A2161),"")</f>
        <v/>
      </c>
      <c r="N2161" s="18" t="s">
        <v>42</v>
      </c>
      <c r="O2161" s="19" t="str">
        <f t="shared" si="33"/>
        <v>Order online</v>
      </c>
      <c r="P2161" s="97" t="s">
        <v>385</v>
      </c>
      <c r="Q2161" s="13" t="s">
        <v>15455</v>
      </c>
      <c r="R2161" t="s">
        <v>15456</v>
      </c>
      <c r="S2161" s="20">
        <v>0</v>
      </c>
      <c r="T2161" s="21" t="s">
        <v>38</v>
      </c>
    </row>
    <row r="2162" spans="1:20" x14ac:dyDescent="0.35">
      <c r="A2162" s="96" t="s">
        <v>7176</v>
      </c>
      <c r="D2162" s="13" t="s">
        <v>7177</v>
      </c>
      <c r="E2162" s="13">
        <v>6</v>
      </c>
      <c r="F2162" s="14">
        <v>0.7</v>
      </c>
      <c r="G2162" s="13" t="s">
        <v>14874</v>
      </c>
      <c r="H2162" s="14">
        <v>43</v>
      </c>
      <c r="I2162" s="15" t="s">
        <v>32</v>
      </c>
      <c r="J2162" s="16">
        <v>100.80000000000001</v>
      </c>
      <c r="K2162" s="16">
        <v>16.8</v>
      </c>
      <c r="L2162" s="17" t="s">
        <v>657</v>
      </c>
      <c r="M2162" s="163" t="str">
        <f>IFERROR(GETPIVOTDATA("Tot. Bottles",'- Ordine Aggregato -'!$A$1,"sku anker",A2162),"")</f>
        <v/>
      </c>
      <c r="N2162" s="18" t="s">
        <v>42</v>
      </c>
      <c r="O2162" s="19" t="str">
        <f t="shared" si="33"/>
        <v>Order online</v>
      </c>
      <c r="P2162" s="97" t="s">
        <v>385</v>
      </c>
      <c r="Q2162" s="13" t="s">
        <v>7178</v>
      </c>
      <c r="R2162" t="s">
        <v>7179</v>
      </c>
      <c r="S2162" s="20">
        <v>0</v>
      </c>
      <c r="T2162" s="21" t="s">
        <v>38</v>
      </c>
    </row>
    <row r="2163" spans="1:20" x14ac:dyDescent="0.35">
      <c r="A2163" s="13" t="s">
        <v>7180</v>
      </c>
      <c r="B2163" s="13"/>
      <c r="C2163" s="13"/>
      <c r="D2163" s="13" t="s">
        <v>7181</v>
      </c>
      <c r="E2163" s="13">
        <v>6</v>
      </c>
      <c r="F2163" s="14">
        <v>1</v>
      </c>
      <c r="G2163" s="13" t="s">
        <v>14873</v>
      </c>
      <c r="H2163" s="14">
        <v>45</v>
      </c>
      <c r="I2163" s="15" t="s">
        <v>32</v>
      </c>
      <c r="J2163" s="16">
        <v>505.5</v>
      </c>
      <c r="K2163" s="16">
        <v>84.25</v>
      </c>
      <c r="L2163" s="17" t="s">
        <v>4838</v>
      </c>
      <c r="M2163" s="163" t="str">
        <f>IFERROR(GETPIVOTDATA("Tot. Bottles",'- Ordine Aggregato -'!$A$1,"sku anker",A2163),"")</f>
        <v/>
      </c>
      <c r="N2163" s="18" t="s">
        <v>42</v>
      </c>
      <c r="O2163" s="19" t="str">
        <f t="shared" si="33"/>
        <v>Order online</v>
      </c>
      <c r="P2163" s="97" t="s">
        <v>385</v>
      </c>
      <c r="Q2163" s="13" t="s">
        <v>7182</v>
      </c>
      <c r="R2163" t="s">
        <v>7183</v>
      </c>
      <c r="S2163" s="20">
        <v>0</v>
      </c>
      <c r="T2163" s="21" t="s">
        <v>38</v>
      </c>
    </row>
    <row r="2164" spans="1:20" x14ac:dyDescent="0.35">
      <c r="A2164" s="96" t="s">
        <v>7184</v>
      </c>
      <c r="B2164" s="96"/>
      <c r="C2164" s="96"/>
      <c r="D2164" s="13" t="s">
        <v>7185</v>
      </c>
      <c r="E2164" s="13">
        <v>6</v>
      </c>
      <c r="F2164" s="14">
        <v>0.7</v>
      </c>
      <c r="G2164" s="13" t="s">
        <v>14874</v>
      </c>
      <c r="H2164" s="14">
        <v>62.5</v>
      </c>
      <c r="I2164" s="15" t="s">
        <v>32</v>
      </c>
      <c r="J2164" s="16">
        <v>255</v>
      </c>
      <c r="K2164" s="16">
        <v>42.5</v>
      </c>
      <c r="L2164" s="17" t="s">
        <v>4838</v>
      </c>
      <c r="M2164" s="163" t="str">
        <f>IFERROR(GETPIVOTDATA("Tot. Bottles",'- Ordine Aggregato -'!$A$1,"sku anker",A2164),"")</f>
        <v/>
      </c>
      <c r="N2164" s="18" t="s">
        <v>42</v>
      </c>
      <c r="O2164" s="19" t="str">
        <f t="shared" si="33"/>
        <v>Order online</v>
      </c>
      <c r="P2164" s="97" t="s">
        <v>385</v>
      </c>
      <c r="Q2164" s="13" t="s">
        <v>7073</v>
      </c>
      <c r="R2164" t="s">
        <v>7186</v>
      </c>
      <c r="S2164" s="20">
        <v>0</v>
      </c>
      <c r="T2164" s="21" t="s">
        <v>38</v>
      </c>
    </row>
    <row r="2165" spans="1:20" x14ac:dyDescent="0.35">
      <c r="A2165" s="13" t="s">
        <v>7187</v>
      </c>
      <c r="B2165" s="13"/>
      <c r="C2165" s="13"/>
      <c r="D2165" s="13" t="s">
        <v>7188</v>
      </c>
      <c r="E2165" s="13">
        <v>6</v>
      </c>
      <c r="F2165" s="14">
        <v>0.7</v>
      </c>
      <c r="G2165" s="13" t="s">
        <v>14873</v>
      </c>
      <c r="H2165" s="14">
        <v>64.5</v>
      </c>
      <c r="I2165" s="15" t="s">
        <v>32</v>
      </c>
      <c r="J2165" s="16">
        <v>255</v>
      </c>
      <c r="K2165" s="16">
        <v>42.5</v>
      </c>
      <c r="L2165" s="17" t="s">
        <v>4838</v>
      </c>
      <c r="M2165" s="163" t="str">
        <f>IFERROR(GETPIVOTDATA("Tot. Bottles",'- Ordine Aggregato -'!$A$1,"sku anker",A2165),"")</f>
        <v/>
      </c>
      <c r="N2165" s="18" t="s">
        <v>42</v>
      </c>
      <c r="O2165" s="19" t="str">
        <f t="shared" si="33"/>
        <v>Order online</v>
      </c>
      <c r="P2165" s="97" t="s">
        <v>385</v>
      </c>
      <c r="Q2165" s="13" t="s">
        <v>7073</v>
      </c>
      <c r="R2165" t="s">
        <v>7074</v>
      </c>
      <c r="S2165" s="20">
        <v>0</v>
      </c>
      <c r="T2165" s="21" t="s">
        <v>38</v>
      </c>
    </row>
    <row r="2166" spans="1:20" x14ac:dyDescent="0.35">
      <c r="A2166" s="96" t="s">
        <v>7189</v>
      </c>
      <c r="D2166" s="13" t="s">
        <v>7190</v>
      </c>
      <c r="E2166" s="13">
        <v>6</v>
      </c>
      <c r="F2166" s="14">
        <v>0.7</v>
      </c>
      <c r="G2166" s="13" t="s">
        <v>14874</v>
      </c>
      <c r="H2166" s="14">
        <v>47</v>
      </c>
      <c r="I2166" s="15" t="s">
        <v>32</v>
      </c>
      <c r="J2166" s="16">
        <v>159</v>
      </c>
      <c r="K2166" s="16">
        <v>26.5</v>
      </c>
      <c r="L2166" s="17" t="s">
        <v>657</v>
      </c>
      <c r="M2166" s="163" t="str">
        <f>IFERROR(GETPIVOTDATA("Tot. Bottles",'- Ordine Aggregato -'!$A$1,"sku anker",A2166),"")</f>
        <v/>
      </c>
      <c r="N2166" s="18" t="s">
        <v>34</v>
      </c>
      <c r="O2166" s="19" t="str">
        <f t="shared" si="33"/>
        <v>Order online</v>
      </c>
      <c r="P2166" s="97" t="s">
        <v>385</v>
      </c>
      <c r="Q2166" s="13" t="s">
        <v>7191</v>
      </c>
      <c r="R2166" t="s">
        <v>7192</v>
      </c>
      <c r="S2166" s="20">
        <v>0</v>
      </c>
      <c r="T2166" s="21" t="s">
        <v>38</v>
      </c>
    </row>
    <row r="2167" spans="1:20" x14ac:dyDescent="0.35">
      <c r="A2167" s="13" t="s">
        <v>7193</v>
      </c>
      <c r="B2167" s="13"/>
      <c r="C2167" s="13"/>
      <c r="D2167" s="13" t="s">
        <v>7194</v>
      </c>
      <c r="E2167" s="13">
        <v>6</v>
      </c>
      <c r="F2167" s="14">
        <v>0.7</v>
      </c>
      <c r="G2167" s="13" t="s">
        <v>14873</v>
      </c>
      <c r="H2167" s="14">
        <v>50</v>
      </c>
      <c r="I2167" s="15" t="s">
        <v>32</v>
      </c>
      <c r="J2167" s="16">
        <v>169.2</v>
      </c>
      <c r="K2167" s="16">
        <v>28.2</v>
      </c>
      <c r="L2167" s="17" t="s">
        <v>4838</v>
      </c>
      <c r="M2167" s="163" t="str">
        <f>IFERROR(GETPIVOTDATA("Tot. Bottles",'- Ordine Aggregato -'!$A$1,"sku anker",A2167),"")</f>
        <v/>
      </c>
      <c r="N2167" s="18" t="s">
        <v>42</v>
      </c>
      <c r="O2167" s="19" t="str">
        <f t="shared" si="33"/>
        <v>Order online</v>
      </c>
      <c r="P2167" s="97" t="s">
        <v>385</v>
      </c>
      <c r="Q2167" s="13" t="s">
        <v>7195</v>
      </c>
      <c r="R2167" t="s">
        <v>7196</v>
      </c>
      <c r="S2167" s="20">
        <v>0</v>
      </c>
      <c r="T2167" s="21" t="s">
        <v>38</v>
      </c>
    </row>
    <row r="2168" spans="1:20" x14ac:dyDescent="0.35">
      <c r="A2168" s="96" t="s">
        <v>7197</v>
      </c>
      <c r="D2168" s="13" t="s">
        <v>7198</v>
      </c>
      <c r="E2168" s="13">
        <v>6</v>
      </c>
      <c r="F2168" s="14">
        <v>0.7</v>
      </c>
      <c r="G2168" s="13" t="s">
        <v>14873</v>
      </c>
      <c r="H2168" s="14">
        <v>45</v>
      </c>
      <c r="I2168" s="15" t="s">
        <v>32</v>
      </c>
      <c r="J2168" s="16">
        <v>167.7</v>
      </c>
      <c r="K2168" s="16">
        <v>27.95</v>
      </c>
      <c r="L2168" s="17" t="s">
        <v>4838</v>
      </c>
      <c r="M2168" s="163" t="str">
        <f>IFERROR(GETPIVOTDATA("Tot. Bottles",'- Ordine Aggregato -'!$A$1,"sku anker",A2168),"")</f>
        <v/>
      </c>
      <c r="N2168" s="18" t="s">
        <v>42</v>
      </c>
      <c r="O2168" s="19" t="str">
        <f t="shared" si="33"/>
        <v>Order online</v>
      </c>
      <c r="P2168" s="97" t="s">
        <v>385</v>
      </c>
      <c r="Q2168" s="13" t="s">
        <v>7199</v>
      </c>
      <c r="R2168" t="s">
        <v>7200</v>
      </c>
      <c r="S2168" s="20">
        <v>0</v>
      </c>
      <c r="T2168" s="21" t="s">
        <v>38</v>
      </c>
    </row>
    <row r="2169" spans="1:20" x14ac:dyDescent="0.35">
      <c r="A2169" s="96" t="s">
        <v>7201</v>
      </c>
      <c r="B2169" s="96"/>
      <c r="C2169" s="96"/>
      <c r="D2169" s="13" t="s">
        <v>7202</v>
      </c>
      <c r="E2169" s="13">
        <v>60</v>
      </c>
      <c r="F2169" s="14">
        <v>0.05</v>
      </c>
      <c r="G2169" s="13" t="s">
        <v>46</v>
      </c>
      <c r="H2169" s="14">
        <v>45</v>
      </c>
      <c r="I2169" s="15" t="s">
        <v>32</v>
      </c>
      <c r="J2169" s="16">
        <v>171</v>
      </c>
      <c r="K2169" s="16">
        <v>2.85</v>
      </c>
      <c r="L2169" s="17" t="s">
        <v>4838</v>
      </c>
      <c r="M2169" s="163" t="str">
        <f>IFERROR(GETPIVOTDATA("Tot. Bottles",'- Ordine Aggregato -'!$A$1,"sku anker",A2169),"")</f>
        <v/>
      </c>
      <c r="N2169" s="18" t="s">
        <v>42</v>
      </c>
      <c r="O2169" s="19" t="str">
        <f t="shared" si="33"/>
        <v>Order online</v>
      </c>
      <c r="P2169" s="97" t="s">
        <v>385</v>
      </c>
      <c r="Q2169" s="13" t="s">
        <v>7203</v>
      </c>
      <c r="R2169" t="s">
        <v>7204</v>
      </c>
      <c r="S2169" s="20">
        <v>0</v>
      </c>
      <c r="T2169" s="21" t="s">
        <v>38</v>
      </c>
    </row>
    <row r="2170" spans="1:20" x14ac:dyDescent="0.35">
      <c r="A2170" s="96" t="s">
        <v>7205</v>
      </c>
      <c r="D2170" s="13" t="s">
        <v>7202</v>
      </c>
      <c r="E2170" s="13">
        <v>6</v>
      </c>
      <c r="F2170" s="14">
        <v>0.7</v>
      </c>
      <c r="G2170" s="13" t="s">
        <v>14874</v>
      </c>
      <c r="H2170" s="14">
        <v>45</v>
      </c>
      <c r="I2170" s="15" t="s">
        <v>32</v>
      </c>
      <c r="J2170" s="16">
        <v>132.89999999999998</v>
      </c>
      <c r="K2170" s="16">
        <v>22.15</v>
      </c>
      <c r="L2170" s="17" t="s">
        <v>4838</v>
      </c>
      <c r="M2170" s="163" t="str">
        <f>IFERROR(GETPIVOTDATA("Tot. Bottles",'- Ordine Aggregato -'!$A$1,"sku anker",A2170),"")</f>
        <v/>
      </c>
      <c r="N2170" s="18" t="s">
        <v>67</v>
      </c>
      <c r="O2170" s="19" t="str">
        <f t="shared" si="33"/>
        <v>Order online</v>
      </c>
      <c r="P2170" s="97" t="s">
        <v>385</v>
      </c>
      <c r="Q2170" s="13" t="s">
        <v>7206</v>
      </c>
      <c r="R2170" t="s">
        <v>7207</v>
      </c>
      <c r="S2170" s="20">
        <v>22.15</v>
      </c>
      <c r="T2170" s="21" t="s">
        <v>38</v>
      </c>
    </row>
    <row r="2171" spans="1:20" x14ac:dyDescent="0.35">
      <c r="A2171" s="13" t="s">
        <v>7208</v>
      </c>
      <c r="B2171" s="13"/>
      <c r="C2171" s="13"/>
      <c r="D2171" s="13" t="s">
        <v>7209</v>
      </c>
      <c r="E2171" s="13">
        <v>6</v>
      </c>
      <c r="F2171" s="14">
        <v>0.7</v>
      </c>
      <c r="G2171" s="13" t="s">
        <v>14874</v>
      </c>
      <c r="H2171" s="14">
        <v>47</v>
      </c>
      <c r="I2171" s="15" t="s">
        <v>32</v>
      </c>
      <c r="J2171" s="16">
        <v>145.5</v>
      </c>
      <c r="K2171" s="16">
        <v>24.25</v>
      </c>
      <c r="L2171" s="17" t="s">
        <v>4838</v>
      </c>
      <c r="M2171" s="163" t="str">
        <f>IFERROR(GETPIVOTDATA("Tot. Bottles",'- Ordine Aggregato -'!$A$1,"sku anker",A2171),"")</f>
        <v/>
      </c>
      <c r="N2171" s="18" t="s">
        <v>67</v>
      </c>
      <c r="O2171" s="19" t="str">
        <f t="shared" si="33"/>
        <v>Order online</v>
      </c>
      <c r="P2171" s="97" t="s">
        <v>146</v>
      </c>
      <c r="Q2171" s="13" t="s">
        <v>7210</v>
      </c>
      <c r="R2171" t="s">
        <v>7211</v>
      </c>
      <c r="S2171" s="20">
        <v>24.25</v>
      </c>
      <c r="T2171" s="21" t="s">
        <v>38</v>
      </c>
    </row>
    <row r="2172" spans="1:20" x14ac:dyDescent="0.35">
      <c r="A2172" s="96" t="s">
        <v>7212</v>
      </c>
      <c r="B2172" s="96"/>
      <c r="C2172" s="96"/>
      <c r="D2172" s="13" t="s">
        <v>7213</v>
      </c>
      <c r="E2172" s="13">
        <v>6</v>
      </c>
      <c r="F2172" s="14">
        <v>0.7</v>
      </c>
      <c r="G2172" s="13" t="s">
        <v>14873</v>
      </c>
      <c r="H2172" s="14">
        <v>45</v>
      </c>
      <c r="I2172" s="15" t="s">
        <v>32</v>
      </c>
      <c r="J2172" s="16">
        <v>80.099999999999994</v>
      </c>
      <c r="K2172" s="16">
        <v>13.35</v>
      </c>
      <c r="L2172" s="17" t="s">
        <v>4838</v>
      </c>
      <c r="M2172" s="163" t="str">
        <f>IFERROR(GETPIVOTDATA("Tot. Bottles",'- Ordine Aggregato -'!$A$1,"sku anker",A2172),"")</f>
        <v/>
      </c>
      <c r="N2172" s="18" t="s">
        <v>42</v>
      </c>
      <c r="O2172" s="19" t="str">
        <f t="shared" si="33"/>
        <v>Order online</v>
      </c>
      <c r="P2172" s="97" t="s">
        <v>385</v>
      </c>
      <c r="Q2172" s="13" t="s">
        <v>7214</v>
      </c>
      <c r="R2172" t="s">
        <v>7215</v>
      </c>
      <c r="S2172" s="20">
        <v>0</v>
      </c>
      <c r="T2172" s="21" t="s">
        <v>38</v>
      </c>
    </row>
    <row r="2173" spans="1:20" x14ac:dyDescent="0.35">
      <c r="A2173" s="13" t="s">
        <v>7216</v>
      </c>
      <c r="B2173" s="13"/>
      <c r="C2173" s="13"/>
      <c r="D2173" s="13" t="s">
        <v>7217</v>
      </c>
      <c r="E2173" s="13">
        <v>12</v>
      </c>
      <c r="F2173" s="14">
        <v>0.5</v>
      </c>
      <c r="G2173" s="13" t="s">
        <v>46</v>
      </c>
      <c r="H2173" s="14">
        <v>53.5</v>
      </c>
      <c r="I2173" s="15" t="s">
        <v>32</v>
      </c>
      <c r="J2173" s="16">
        <v>269.39999999999998</v>
      </c>
      <c r="K2173" s="16">
        <v>22.45</v>
      </c>
      <c r="L2173" s="17" t="s">
        <v>4838</v>
      </c>
      <c r="M2173" s="163" t="str">
        <f>IFERROR(GETPIVOTDATA("Tot. Bottles",'- Ordine Aggregato -'!$A$1,"sku anker",A2173),"")</f>
        <v/>
      </c>
      <c r="N2173" s="18" t="s">
        <v>42</v>
      </c>
      <c r="O2173" s="19" t="str">
        <f t="shared" si="33"/>
        <v>Order online</v>
      </c>
      <c r="P2173" s="97" t="s">
        <v>385</v>
      </c>
      <c r="Q2173" s="13" t="s">
        <v>7218</v>
      </c>
      <c r="R2173" t="s">
        <v>7219</v>
      </c>
      <c r="S2173" s="20">
        <v>0</v>
      </c>
      <c r="T2173" s="21" t="s">
        <v>38</v>
      </c>
    </row>
    <row r="2174" spans="1:20" x14ac:dyDescent="0.35">
      <c r="A2174" s="96" t="s">
        <v>7220</v>
      </c>
      <c r="B2174" s="96"/>
      <c r="C2174" s="96"/>
      <c r="D2174" s="13" t="s">
        <v>7221</v>
      </c>
      <c r="E2174" s="13">
        <v>12</v>
      </c>
      <c r="F2174" s="14">
        <v>0.5</v>
      </c>
      <c r="G2174" s="13" t="s">
        <v>46</v>
      </c>
      <c r="H2174" s="14">
        <v>53.5</v>
      </c>
      <c r="I2174" s="15" t="s">
        <v>32</v>
      </c>
      <c r="J2174" s="16">
        <v>186</v>
      </c>
      <c r="K2174" s="16">
        <v>15.5</v>
      </c>
      <c r="L2174" s="17" t="s">
        <v>4838</v>
      </c>
      <c r="M2174" s="163" t="str">
        <f>IFERROR(GETPIVOTDATA("Tot. Bottles",'- Ordine Aggregato -'!$A$1,"sku anker",A2174),"")</f>
        <v/>
      </c>
      <c r="N2174" s="18" t="s">
        <v>67</v>
      </c>
      <c r="O2174" s="19" t="str">
        <f t="shared" si="33"/>
        <v>Order online</v>
      </c>
      <c r="P2174" s="97" t="s">
        <v>385</v>
      </c>
      <c r="Q2174" s="13" t="s">
        <v>7222</v>
      </c>
      <c r="R2174" t="s">
        <v>7223</v>
      </c>
      <c r="S2174" s="20">
        <v>15.5</v>
      </c>
      <c r="T2174" s="21" t="s">
        <v>38</v>
      </c>
    </row>
    <row r="2175" spans="1:20" x14ac:dyDescent="0.35">
      <c r="A2175" s="13" t="s">
        <v>7224</v>
      </c>
      <c r="B2175" s="13"/>
      <c r="C2175" s="13"/>
      <c r="D2175" s="13" t="s">
        <v>7225</v>
      </c>
      <c r="E2175" s="13">
        <v>6</v>
      </c>
      <c r="F2175" s="14">
        <v>0.7</v>
      </c>
      <c r="G2175" s="13" t="s">
        <v>46</v>
      </c>
      <c r="H2175" s="14">
        <v>50</v>
      </c>
      <c r="I2175" s="15" t="s">
        <v>32</v>
      </c>
      <c r="J2175" s="16">
        <v>124.5</v>
      </c>
      <c r="K2175" s="16">
        <v>20.75</v>
      </c>
      <c r="L2175" s="17" t="s">
        <v>4838</v>
      </c>
      <c r="M2175" s="163" t="str">
        <f>IFERROR(GETPIVOTDATA("Tot. Bottles",'- Ordine Aggregato -'!$A$1,"sku anker",A2175),"")</f>
        <v/>
      </c>
      <c r="N2175" s="18" t="s">
        <v>42</v>
      </c>
      <c r="O2175" s="19" t="str">
        <f t="shared" si="33"/>
        <v>Order online</v>
      </c>
      <c r="P2175" s="97" t="s">
        <v>385</v>
      </c>
      <c r="Q2175" s="13" t="s">
        <v>7226</v>
      </c>
      <c r="R2175" t="s">
        <v>42</v>
      </c>
      <c r="S2175" s="20">
        <v>0</v>
      </c>
      <c r="T2175" s="21" t="s">
        <v>38</v>
      </c>
    </row>
    <row r="2176" spans="1:20" x14ac:dyDescent="0.35">
      <c r="A2176" s="13" t="s">
        <v>15457</v>
      </c>
      <c r="B2176" s="13"/>
      <c r="C2176" s="13"/>
      <c r="D2176" s="13" t="s">
        <v>15458</v>
      </c>
      <c r="E2176" s="13">
        <v>6</v>
      </c>
      <c r="F2176" s="14">
        <v>2</v>
      </c>
      <c r="G2176" s="13" t="s">
        <v>46</v>
      </c>
      <c r="H2176" s="14">
        <v>40</v>
      </c>
      <c r="I2176" s="15" t="s">
        <v>32</v>
      </c>
      <c r="J2176" s="16">
        <v>162</v>
      </c>
      <c r="K2176" s="16">
        <v>27</v>
      </c>
      <c r="L2176" s="17" t="s">
        <v>4838</v>
      </c>
      <c r="M2176" s="163" t="str">
        <f>IFERROR(GETPIVOTDATA("Tot. Bottles",'- Ordine Aggregato -'!$A$1,"sku anker",A2176),"")</f>
        <v/>
      </c>
      <c r="N2176" s="18" t="s">
        <v>67</v>
      </c>
      <c r="O2176" s="19" t="str">
        <f t="shared" si="33"/>
        <v>Order online</v>
      </c>
      <c r="P2176" s="97" t="s">
        <v>385</v>
      </c>
      <c r="Q2176" s="13" t="s">
        <v>15459</v>
      </c>
      <c r="R2176" t="s">
        <v>15460</v>
      </c>
      <c r="S2176" s="20">
        <v>27</v>
      </c>
      <c r="T2176" s="21" t="s">
        <v>38</v>
      </c>
    </row>
    <row r="2177" spans="1:20" x14ac:dyDescent="0.35">
      <c r="A2177" s="13" t="s">
        <v>15461</v>
      </c>
      <c r="B2177" s="13"/>
      <c r="C2177" s="13"/>
      <c r="D2177" s="13" t="s">
        <v>7228</v>
      </c>
      <c r="E2177" s="13">
        <v>96</v>
      </c>
      <c r="F2177" s="14">
        <v>0.02</v>
      </c>
      <c r="G2177" s="13" t="s">
        <v>14874</v>
      </c>
      <c r="H2177" s="14">
        <v>35</v>
      </c>
      <c r="I2177" s="15" t="s">
        <v>32</v>
      </c>
      <c r="J2177" s="16">
        <v>47.04</v>
      </c>
      <c r="K2177" s="16">
        <v>0.49</v>
      </c>
      <c r="L2177" s="17" t="s">
        <v>558</v>
      </c>
      <c r="M2177" s="163" t="str">
        <f>IFERROR(GETPIVOTDATA("Tot. Bottles",'- Ordine Aggregato -'!$A$1,"sku anker",A2177),"")</f>
        <v/>
      </c>
      <c r="N2177" s="18" t="s">
        <v>42</v>
      </c>
      <c r="O2177" s="19" t="str">
        <f t="shared" si="33"/>
        <v>Order online</v>
      </c>
      <c r="P2177" s="97" t="s">
        <v>220</v>
      </c>
      <c r="Q2177" s="13" t="s">
        <v>15462</v>
      </c>
      <c r="R2177" t="s">
        <v>15463</v>
      </c>
      <c r="S2177" s="20">
        <v>0</v>
      </c>
      <c r="T2177" s="21" t="s">
        <v>38</v>
      </c>
    </row>
    <row r="2178" spans="1:20" x14ac:dyDescent="0.35">
      <c r="A2178" s="96" t="s">
        <v>7227</v>
      </c>
      <c r="B2178" s="96"/>
      <c r="C2178" s="96"/>
      <c r="D2178" s="13" t="s">
        <v>7228</v>
      </c>
      <c r="E2178" s="13">
        <v>120</v>
      </c>
      <c r="F2178" s="14">
        <v>0.02</v>
      </c>
      <c r="G2178" s="13" t="s">
        <v>14874</v>
      </c>
      <c r="H2178" s="14">
        <v>35</v>
      </c>
      <c r="I2178" s="15" t="s">
        <v>32</v>
      </c>
      <c r="J2178" s="16">
        <v>58.8</v>
      </c>
      <c r="K2178" s="16">
        <v>0.49</v>
      </c>
      <c r="L2178" s="17" t="s">
        <v>558</v>
      </c>
      <c r="M2178" s="163" t="str">
        <f>IFERROR(GETPIVOTDATA("Tot. Bottles",'- Ordine Aggregato -'!$A$1,"sku anker",A2178),"")</f>
        <v/>
      </c>
      <c r="N2178" s="18" t="s">
        <v>42</v>
      </c>
      <c r="O2178" s="19" t="str">
        <f t="shared" si="33"/>
        <v>Order online</v>
      </c>
      <c r="P2178" s="97" t="s">
        <v>220</v>
      </c>
      <c r="Q2178" s="13" t="s">
        <v>7229</v>
      </c>
      <c r="R2178" t="s">
        <v>7230</v>
      </c>
      <c r="S2178" s="20">
        <v>0</v>
      </c>
      <c r="T2178" s="21" t="s">
        <v>38</v>
      </c>
    </row>
    <row r="2179" spans="1:20" x14ac:dyDescent="0.35">
      <c r="A2179" s="13" t="s">
        <v>7231</v>
      </c>
      <c r="B2179" s="13"/>
      <c r="C2179" s="13"/>
      <c r="D2179" s="13" t="s">
        <v>7228</v>
      </c>
      <c r="E2179" s="13">
        <v>96</v>
      </c>
      <c r="F2179" s="14">
        <v>0.02</v>
      </c>
      <c r="G2179" s="13" t="s">
        <v>46</v>
      </c>
      <c r="H2179" s="14">
        <v>35</v>
      </c>
      <c r="I2179" s="15" t="s">
        <v>32</v>
      </c>
      <c r="J2179" s="16">
        <v>47.04</v>
      </c>
      <c r="K2179" s="16">
        <v>0.49</v>
      </c>
      <c r="L2179" s="17" t="s">
        <v>558</v>
      </c>
      <c r="M2179" s="163" t="str">
        <f>IFERROR(GETPIVOTDATA("Tot. Bottles",'- Ordine Aggregato -'!$A$1,"sku anker",A2179),"")</f>
        <v/>
      </c>
      <c r="N2179" s="18" t="s">
        <v>34</v>
      </c>
      <c r="O2179" s="19" t="str">
        <f t="shared" si="33"/>
        <v>Order online</v>
      </c>
      <c r="P2179" s="97" t="s">
        <v>220</v>
      </c>
      <c r="Q2179" s="13" t="s">
        <v>7232</v>
      </c>
      <c r="R2179" t="s">
        <v>7233</v>
      </c>
      <c r="S2179" s="20">
        <v>0</v>
      </c>
      <c r="T2179" s="21" t="s">
        <v>38</v>
      </c>
    </row>
    <row r="2180" spans="1:20" x14ac:dyDescent="0.35">
      <c r="A2180" s="96" t="s">
        <v>15464</v>
      </c>
      <c r="D2180" s="13" t="s">
        <v>7228</v>
      </c>
      <c r="E2180" s="13">
        <v>96</v>
      </c>
      <c r="F2180" s="14">
        <v>0.04</v>
      </c>
      <c r="G2180" s="13" t="s">
        <v>46</v>
      </c>
      <c r="H2180" s="14">
        <v>35</v>
      </c>
      <c r="I2180" s="15" t="s">
        <v>32</v>
      </c>
      <c r="J2180" s="16">
        <v>67.199999999999989</v>
      </c>
      <c r="K2180" s="16">
        <v>0.7</v>
      </c>
      <c r="L2180" s="17" t="s">
        <v>558</v>
      </c>
      <c r="M2180" s="163" t="str">
        <f>IFERROR(GETPIVOTDATA("Tot. Bottles",'- Ordine Aggregato -'!$A$1,"sku anker",A2180),"")</f>
        <v/>
      </c>
      <c r="N2180" s="18" t="s">
        <v>42</v>
      </c>
      <c r="O2180" s="19" t="str">
        <f t="shared" si="33"/>
        <v>Order online</v>
      </c>
      <c r="P2180" s="97" t="s">
        <v>220</v>
      </c>
      <c r="Q2180" s="13" t="s">
        <v>7235</v>
      </c>
      <c r="R2180" t="s">
        <v>7236</v>
      </c>
      <c r="S2180" s="20">
        <v>0</v>
      </c>
      <c r="T2180" s="21" t="s">
        <v>38</v>
      </c>
    </row>
    <row r="2181" spans="1:20" x14ac:dyDescent="0.35">
      <c r="A2181" s="96" t="s">
        <v>7234</v>
      </c>
      <c r="B2181" s="96"/>
      <c r="C2181" s="96"/>
      <c r="D2181" s="13" t="s">
        <v>7228</v>
      </c>
      <c r="E2181" s="13">
        <v>24</v>
      </c>
      <c r="F2181" s="14">
        <v>0.04</v>
      </c>
      <c r="G2181" s="13" t="s">
        <v>46</v>
      </c>
      <c r="H2181" s="14">
        <v>35</v>
      </c>
      <c r="I2181" s="15" t="s">
        <v>32</v>
      </c>
      <c r="J2181" s="16">
        <v>16.799999999999997</v>
      </c>
      <c r="K2181" s="16">
        <v>0.7</v>
      </c>
      <c r="L2181" s="17" t="s">
        <v>558</v>
      </c>
      <c r="M2181" s="163" t="str">
        <f>IFERROR(GETPIVOTDATA("Tot. Bottles",'- Ordine Aggregato -'!$A$1,"sku anker",A2181),"")</f>
        <v/>
      </c>
      <c r="N2181" s="18" t="s">
        <v>34</v>
      </c>
      <c r="O2181" s="19" t="str">
        <f t="shared" si="33"/>
        <v>Order online</v>
      </c>
      <c r="P2181" s="97" t="s">
        <v>220</v>
      </c>
      <c r="Q2181" s="13" t="s">
        <v>7235</v>
      </c>
      <c r="R2181" t="s">
        <v>7236</v>
      </c>
      <c r="S2181" s="20">
        <v>0</v>
      </c>
      <c r="T2181" s="21" t="s">
        <v>38</v>
      </c>
    </row>
    <row r="2182" spans="1:20" x14ac:dyDescent="0.35">
      <c r="A2182" s="96" t="s">
        <v>7238</v>
      </c>
      <c r="D2182" s="13" t="s">
        <v>7228</v>
      </c>
      <c r="E2182" s="13">
        <v>12</v>
      </c>
      <c r="F2182" s="14">
        <v>0.1</v>
      </c>
      <c r="G2182" s="13" t="s">
        <v>14873</v>
      </c>
      <c r="H2182" s="14">
        <v>35</v>
      </c>
      <c r="I2182" s="15" t="s">
        <v>32</v>
      </c>
      <c r="J2182" s="16">
        <v>19.200000000000003</v>
      </c>
      <c r="K2182" s="16">
        <v>1.6</v>
      </c>
      <c r="L2182" s="17" t="s">
        <v>558</v>
      </c>
      <c r="M2182" s="163" t="str">
        <f>IFERROR(GETPIVOTDATA("Tot. Bottles",'- Ordine Aggregato -'!$A$1,"sku anker",A2182),"")</f>
        <v/>
      </c>
      <c r="N2182" s="18" t="s">
        <v>42</v>
      </c>
      <c r="O2182" s="19" t="str">
        <f t="shared" si="33"/>
        <v>Order online</v>
      </c>
      <c r="P2182" s="97" t="s">
        <v>220</v>
      </c>
      <c r="Q2182" s="13" t="s">
        <v>7239</v>
      </c>
      <c r="R2182" t="s">
        <v>7237</v>
      </c>
      <c r="S2182" s="20">
        <v>0</v>
      </c>
      <c r="T2182" s="21" t="s">
        <v>38</v>
      </c>
    </row>
    <row r="2183" spans="1:20" x14ac:dyDescent="0.35">
      <c r="A2183" s="96" t="s">
        <v>7240</v>
      </c>
      <c r="B2183" s="96"/>
      <c r="C2183" s="96"/>
      <c r="D2183" s="13" t="s">
        <v>7228</v>
      </c>
      <c r="E2183" s="13">
        <v>48</v>
      </c>
      <c r="F2183" s="14">
        <v>0.2</v>
      </c>
      <c r="G2183" s="13" t="s">
        <v>14874</v>
      </c>
      <c r="H2183" s="14">
        <v>35</v>
      </c>
      <c r="I2183" s="15" t="s">
        <v>32</v>
      </c>
      <c r="J2183" s="16">
        <v>117.60000000000001</v>
      </c>
      <c r="K2183" s="16">
        <v>2.4500000000000002</v>
      </c>
      <c r="L2183" s="17" t="s">
        <v>558</v>
      </c>
      <c r="M2183" s="163" t="str">
        <f>IFERROR(GETPIVOTDATA("Tot. Bottles",'- Ordine Aggregato -'!$A$1,"sku anker",A2183),"")</f>
        <v/>
      </c>
      <c r="N2183" s="18" t="s">
        <v>67</v>
      </c>
      <c r="O2183" s="19" t="str">
        <f t="shared" si="33"/>
        <v>Order online</v>
      </c>
      <c r="P2183" s="97" t="s">
        <v>220</v>
      </c>
      <c r="Q2183" s="13" t="s">
        <v>7241</v>
      </c>
      <c r="R2183" t="s">
        <v>7242</v>
      </c>
      <c r="S2183" s="20">
        <v>2.4500000000000002</v>
      </c>
      <c r="T2183" s="21" t="s">
        <v>38</v>
      </c>
    </row>
    <row r="2184" spans="1:20" x14ac:dyDescent="0.35">
      <c r="A2184" s="96" t="s">
        <v>7243</v>
      </c>
      <c r="B2184" s="96"/>
      <c r="C2184" s="96"/>
      <c r="D2184" s="13" t="s">
        <v>7228</v>
      </c>
      <c r="E2184" s="13">
        <v>48</v>
      </c>
      <c r="F2184" s="14">
        <v>0.2</v>
      </c>
      <c r="G2184" s="13" t="s">
        <v>14874</v>
      </c>
      <c r="H2184" s="14">
        <v>35</v>
      </c>
      <c r="I2184" s="15" t="s">
        <v>32</v>
      </c>
      <c r="J2184" s="16">
        <v>120</v>
      </c>
      <c r="K2184" s="16">
        <v>2.5</v>
      </c>
      <c r="L2184" s="17" t="s">
        <v>558</v>
      </c>
      <c r="M2184" s="163" t="str">
        <f>IFERROR(GETPIVOTDATA("Tot. Bottles",'- Ordine Aggregato -'!$A$1,"sku anker",A2184),"")</f>
        <v/>
      </c>
      <c r="N2184" s="18" t="s">
        <v>42</v>
      </c>
      <c r="O2184" s="19" t="str">
        <f t="shared" si="33"/>
        <v>Order online</v>
      </c>
      <c r="P2184" s="97" t="s">
        <v>220</v>
      </c>
      <c r="Q2184" s="13" t="s">
        <v>42</v>
      </c>
      <c r="R2184" t="s">
        <v>42</v>
      </c>
      <c r="S2184" s="20">
        <v>0</v>
      </c>
      <c r="T2184" s="21" t="s">
        <v>38</v>
      </c>
    </row>
    <row r="2185" spans="1:20" x14ac:dyDescent="0.35">
      <c r="A2185" s="96" t="s">
        <v>7244</v>
      </c>
      <c r="B2185" s="96"/>
      <c r="C2185" s="96"/>
      <c r="D2185" s="13" t="s">
        <v>7228</v>
      </c>
      <c r="E2185" s="13">
        <v>6</v>
      </c>
      <c r="F2185" s="14">
        <v>0.35</v>
      </c>
      <c r="G2185" s="13" t="s">
        <v>31</v>
      </c>
      <c r="H2185" s="14">
        <v>35</v>
      </c>
      <c r="I2185" s="15" t="s">
        <v>32</v>
      </c>
      <c r="J2185" s="16">
        <v>24.599999999999998</v>
      </c>
      <c r="K2185" s="16">
        <v>4.0999999999999996</v>
      </c>
      <c r="L2185" s="17" t="s">
        <v>558</v>
      </c>
      <c r="M2185" s="163" t="str">
        <f>IFERROR(GETPIVOTDATA("Tot. Bottles",'- Ordine Aggregato -'!$A$1,"sku anker",A2185),"")</f>
        <v/>
      </c>
      <c r="N2185" s="18" t="s">
        <v>42</v>
      </c>
      <c r="O2185" s="19" t="str">
        <f t="shared" si="33"/>
        <v>Order online</v>
      </c>
      <c r="P2185" s="97" t="s">
        <v>220</v>
      </c>
      <c r="Q2185" s="13" t="s">
        <v>7245</v>
      </c>
      <c r="R2185" t="s">
        <v>7246</v>
      </c>
      <c r="S2185" s="20">
        <v>0</v>
      </c>
      <c r="T2185" s="21" t="s">
        <v>38</v>
      </c>
    </row>
    <row r="2186" spans="1:20" x14ac:dyDescent="0.35">
      <c r="A2186" s="96" t="s">
        <v>7247</v>
      </c>
      <c r="D2186" s="13" t="s">
        <v>7228</v>
      </c>
      <c r="E2186" s="13">
        <v>6</v>
      </c>
      <c r="F2186" s="14">
        <v>0.35</v>
      </c>
      <c r="G2186" s="13" t="s">
        <v>46</v>
      </c>
      <c r="H2186" s="14">
        <v>35</v>
      </c>
      <c r="I2186" s="15" t="s">
        <v>32</v>
      </c>
      <c r="J2186" s="16">
        <v>24.599999999999998</v>
      </c>
      <c r="K2186" s="16">
        <v>4.0999999999999996</v>
      </c>
      <c r="L2186" s="17" t="s">
        <v>558</v>
      </c>
      <c r="M2186" s="163" t="str">
        <f>IFERROR(GETPIVOTDATA("Tot. Bottles",'- Ordine Aggregato -'!$A$1,"sku anker",A2186),"")</f>
        <v/>
      </c>
      <c r="N2186" s="18" t="s">
        <v>34</v>
      </c>
      <c r="O2186" s="19" t="str">
        <f t="shared" si="33"/>
        <v>Order online</v>
      </c>
      <c r="P2186" s="97" t="s">
        <v>220</v>
      </c>
      <c r="Q2186" s="13" t="s">
        <v>7248</v>
      </c>
      <c r="R2186" t="s">
        <v>7249</v>
      </c>
      <c r="S2186" s="20">
        <v>0</v>
      </c>
      <c r="T2186" s="21" t="s">
        <v>38</v>
      </c>
    </row>
    <row r="2187" spans="1:20" x14ac:dyDescent="0.35">
      <c r="A2187" s="13" t="s">
        <v>7250</v>
      </c>
      <c r="B2187" s="13"/>
      <c r="C2187" s="13"/>
      <c r="D2187" s="13" t="s">
        <v>7228</v>
      </c>
      <c r="E2187" s="13">
        <v>6</v>
      </c>
      <c r="F2187" s="14">
        <v>0.5</v>
      </c>
      <c r="G2187" s="13" t="s">
        <v>46</v>
      </c>
      <c r="H2187" s="14">
        <v>35</v>
      </c>
      <c r="I2187" s="15" t="s">
        <v>32</v>
      </c>
      <c r="J2187" s="16">
        <v>29.700000000000003</v>
      </c>
      <c r="K2187" s="16">
        <v>4.95</v>
      </c>
      <c r="L2187" s="17" t="s">
        <v>558</v>
      </c>
      <c r="M2187" s="163" t="str">
        <f>IFERROR(GETPIVOTDATA("Tot. Bottles",'- Ordine Aggregato -'!$A$1,"sku anker",A2187),"")</f>
        <v/>
      </c>
      <c r="N2187" s="18" t="s">
        <v>67</v>
      </c>
      <c r="O2187" s="19" t="str">
        <f t="shared" si="33"/>
        <v>Order online</v>
      </c>
      <c r="P2187" s="97" t="s">
        <v>220</v>
      </c>
      <c r="Q2187" s="13" t="s">
        <v>7251</v>
      </c>
      <c r="R2187" t="s">
        <v>7252</v>
      </c>
      <c r="S2187" s="20">
        <v>4.95</v>
      </c>
      <c r="T2187" s="21" t="s">
        <v>38</v>
      </c>
    </row>
    <row r="2188" spans="1:20" x14ac:dyDescent="0.35">
      <c r="A2188" s="96" t="s">
        <v>7253</v>
      </c>
      <c r="B2188" s="96"/>
      <c r="C2188" s="96"/>
      <c r="D2188" s="13" t="s">
        <v>7228</v>
      </c>
      <c r="E2188" s="13">
        <v>6</v>
      </c>
      <c r="F2188" s="14">
        <v>0.5</v>
      </c>
      <c r="G2188" s="13" t="s">
        <v>14874</v>
      </c>
      <c r="H2188" s="14">
        <v>35</v>
      </c>
      <c r="I2188" s="15" t="s">
        <v>32</v>
      </c>
      <c r="J2188" s="16">
        <v>33</v>
      </c>
      <c r="K2188" s="16">
        <v>5.5</v>
      </c>
      <c r="L2188" s="17" t="s">
        <v>558</v>
      </c>
      <c r="M2188" s="163" t="str">
        <f>IFERROR(GETPIVOTDATA("Tot. Bottles",'- Ordine Aggregato -'!$A$1,"sku anker",A2188),"")</f>
        <v/>
      </c>
      <c r="N2188" s="18" t="s">
        <v>42</v>
      </c>
      <c r="O2188" s="19" t="str">
        <f t="shared" si="33"/>
        <v>Order online</v>
      </c>
      <c r="P2188" s="97" t="s">
        <v>220</v>
      </c>
      <c r="Q2188" s="13" t="s">
        <v>7254</v>
      </c>
      <c r="R2188" t="s">
        <v>7255</v>
      </c>
      <c r="S2188" s="20">
        <v>0</v>
      </c>
      <c r="T2188" s="21" t="s">
        <v>38</v>
      </c>
    </row>
    <row r="2189" spans="1:20" x14ac:dyDescent="0.35">
      <c r="A2189" s="13" t="s">
        <v>15465</v>
      </c>
      <c r="B2189" s="13"/>
      <c r="C2189" s="13"/>
      <c r="D2189" s="13" t="s">
        <v>7228</v>
      </c>
      <c r="E2189" s="13">
        <v>6</v>
      </c>
      <c r="F2189" s="14">
        <v>0.7</v>
      </c>
      <c r="G2189" s="13" t="s">
        <v>46</v>
      </c>
      <c r="H2189" s="14">
        <v>35</v>
      </c>
      <c r="I2189" s="15" t="s">
        <v>32</v>
      </c>
      <c r="J2189" s="16">
        <v>36.599999999999994</v>
      </c>
      <c r="K2189" s="16">
        <v>6.1</v>
      </c>
      <c r="L2189" s="17" t="s">
        <v>558</v>
      </c>
      <c r="M2189" s="163" t="str">
        <f>IFERROR(GETPIVOTDATA("Tot. Bottles",'- Ordine Aggregato -'!$A$1,"sku anker",A2189),"")</f>
        <v/>
      </c>
      <c r="N2189" s="18" t="s">
        <v>34</v>
      </c>
      <c r="O2189" s="19" t="str">
        <f t="shared" ref="O2189:O2252" si="34">HYPERLINK("https://www.ankeramsterdamspirits.nl/en/products/"&amp;A2189,"Order online")</f>
        <v>Order online</v>
      </c>
      <c r="P2189" s="97" t="s">
        <v>220</v>
      </c>
      <c r="Q2189" s="13" t="s">
        <v>15466</v>
      </c>
      <c r="R2189" t="s">
        <v>7256</v>
      </c>
      <c r="S2189" s="20">
        <v>0</v>
      </c>
      <c r="T2189" s="21" t="s">
        <v>38</v>
      </c>
    </row>
    <row r="2190" spans="1:20" x14ac:dyDescent="0.35">
      <c r="A2190" s="13" t="s">
        <v>7257</v>
      </c>
      <c r="B2190" s="13"/>
      <c r="C2190" s="13"/>
      <c r="D2190" s="13" t="s">
        <v>7228</v>
      </c>
      <c r="E2190" s="13">
        <v>6</v>
      </c>
      <c r="F2190" s="14">
        <v>0.7</v>
      </c>
      <c r="G2190" s="13" t="s">
        <v>14874</v>
      </c>
      <c r="H2190" s="14">
        <v>35</v>
      </c>
      <c r="I2190" s="15" t="s">
        <v>32</v>
      </c>
      <c r="J2190" s="16">
        <v>36.599999999999994</v>
      </c>
      <c r="K2190" s="16">
        <v>6.1</v>
      </c>
      <c r="L2190" s="17" t="s">
        <v>558</v>
      </c>
      <c r="M2190" s="163" t="str">
        <f>IFERROR(GETPIVOTDATA("Tot. Bottles",'- Ordine Aggregato -'!$A$1,"sku anker",A2190),"")</f>
        <v/>
      </c>
      <c r="N2190" s="18" t="s">
        <v>34</v>
      </c>
      <c r="O2190" s="19" t="str">
        <f t="shared" si="34"/>
        <v>Order online</v>
      </c>
      <c r="P2190" s="97" t="s">
        <v>220</v>
      </c>
      <c r="Q2190" s="13" t="s">
        <v>7258</v>
      </c>
      <c r="R2190" t="s">
        <v>7259</v>
      </c>
      <c r="S2190" s="20">
        <v>0</v>
      </c>
      <c r="T2190" s="21" t="s">
        <v>38</v>
      </c>
    </row>
    <row r="2191" spans="1:20" x14ac:dyDescent="0.35">
      <c r="A2191" s="13" t="s">
        <v>7260</v>
      </c>
      <c r="B2191" s="13"/>
      <c r="C2191" s="13"/>
      <c r="D2191" s="13" t="s">
        <v>7228</v>
      </c>
      <c r="E2191" s="13">
        <v>6</v>
      </c>
      <c r="F2191" s="14">
        <v>0.7</v>
      </c>
      <c r="G2191" s="13" t="s">
        <v>46</v>
      </c>
      <c r="H2191" s="14">
        <v>35</v>
      </c>
      <c r="I2191" s="15" t="s">
        <v>32</v>
      </c>
      <c r="J2191" s="16">
        <v>36.599999999999994</v>
      </c>
      <c r="K2191" s="16">
        <v>6.1</v>
      </c>
      <c r="L2191" s="17" t="s">
        <v>558</v>
      </c>
      <c r="M2191" s="163" t="str">
        <f>IFERROR(GETPIVOTDATA("Tot. Bottles",'- Ordine Aggregato -'!$A$1,"sku anker",A2191),"")</f>
        <v/>
      </c>
      <c r="N2191" s="18" t="s">
        <v>42</v>
      </c>
      <c r="O2191" s="19" t="str">
        <f t="shared" si="34"/>
        <v>Order online</v>
      </c>
      <c r="P2191" s="97" t="s">
        <v>220</v>
      </c>
      <c r="Q2191" s="13" t="s">
        <v>7261</v>
      </c>
      <c r="R2191" t="s">
        <v>7262</v>
      </c>
      <c r="S2191" s="20">
        <v>0</v>
      </c>
      <c r="T2191" s="21" t="s">
        <v>38</v>
      </c>
    </row>
    <row r="2192" spans="1:20" x14ac:dyDescent="0.35">
      <c r="A2192" s="96" t="s">
        <v>7263</v>
      </c>
      <c r="B2192" s="96"/>
      <c r="C2192" s="96"/>
      <c r="D2192" s="13" t="s">
        <v>7228</v>
      </c>
      <c r="E2192" s="13">
        <v>6</v>
      </c>
      <c r="F2192" s="14">
        <v>0.7</v>
      </c>
      <c r="G2192" s="13" t="s">
        <v>14873</v>
      </c>
      <c r="H2192" s="14">
        <v>35</v>
      </c>
      <c r="I2192" s="15" t="s">
        <v>32</v>
      </c>
      <c r="J2192" s="16">
        <v>36.599999999999994</v>
      </c>
      <c r="K2192" s="16">
        <v>6.1</v>
      </c>
      <c r="L2192" s="17" t="s">
        <v>558</v>
      </c>
      <c r="M2192" s="163" t="str">
        <f>IFERROR(GETPIVOTDATA("Tot. Bottles",'- Ordine Aggregato -'!$A$1,"sku anker",A2192),"")</f>
        <v/>
      </c>
      <c r="N2192" s="18" t="s">
        <v>42</v>
      </c>
      <c r="O2192" s="19" t="str">
        <f t="shared" si="34"/>
        <v>Order online</v>
      </c>
      <c r="P2192" s="97" t="s">
        <v>220</v>
      </c>
      <c r="Q2192" s="13" t="s">
        <v>7264</v>
      </c>
      <c r="R2192" t="s">
        <v>7262</v>
      </c>
      <c r="S2192" s="20">
        <v>0</v>
      </c>
      <c r="T2192" s="21" t="s">
        <v>38</v>
      </c>
    </row>
    <row r="2193" spans="1:20" x14ac:dyDescent="0.35">
      <c r="A2193" s="96" t="s">
        <v>7265</v>
      </c>
      <c r="D2193" s="13" t="s">
        <v>7228</v>
      </c>
      <c r="E2193" s="13">
        <v>6</v>
      </c>
      <c r="F2193" s="14">
        <v>1</v>
      </c>
      <c r="G2193" s="13" t="s">
        <v>14874</v>
      </c>
      <c r="H2193" s="14">
        <v>35</v>
      </c>
      <c r="I2193" s="15" t="s">
        <v>32</v>
      </c>
      <c r="J2193" s="16">
        <v>48.599999999999994</v>
      </c>
      <c r="K2193" s="16">
        <v>8.1</v>
      </c>
      <c r="L2193" s="17" t="s">
        <v>558</v>
      </c>
      <c r="M2193" s="163" t="str">
        <f>IFERROR(GETPIVOTDATA("Tot. Bottles",'- Ordine Aggregato -'!$A$1,"sku anker",A2193),"")</f>
        <v/>
      </c>
      <c r="N2193" s="18" t="s">
        <v>34</v>
      </c>
      <c r="O2193" s="19" t="str">
        <f t="shared" si="34"/>
        <v>Order online</v>
      </c>
      <c r="P2193" s="97" t="s">
        <v>220</v>
      </c>
      <c r="Q2193" s="13" t="s">
        <v>7266</v>
      </c>
      <c r="R2193" t="s">
        <v>7267</v>
      </c>
      <c r="S2193" s="20">
        <v>0</v>
      </c>
      <c r="T2193" s="21" t="s">
        <v>38</v>
      </c>
    </row>
    <row r="2194" spans="1:20" x14ac:dyDescent="0.35">
      <c r="A2194" s="13" t="s">
        <v>7268</v>
      </c>
      <c r="B2194" s="13"/>
      <c r="C2194" s="13"/>
      <c r="D2194" s="13" t="s">
        <v>7228</v>
      </c>
      <c r="E2194" s="13">
        <v>6</v>
      </c>
      <c r="F2194" s="14">
        <v>1</v>
      </c>
      <c r="G2194" s="13" t="s">
        <v>14874</v>
      </c>
      <c r="H2194" s="14">
        <v>35</v>
      </c>
      <c r="I2194" s="15" t="s">
        <v>32</v>
      </c>
      <c r="J2194" s="16">
        <v>48.599999999999994</v>
      </c>
      <c r="K2194" s="16">
        <v>8.1</v>
      </c>
      <c r="L2194" s="17" t="s">
        <v>558</v>
      </c>
      <c r="M2194" s="163" t="str">
        <f>IFERROR(GETPIVOTDATA("Tot. Bottles",'- Ordine Aggregato -'!$A$1,"sku anker",A2194),"")</f>
        <v/>
      </c>
      <c r="N2194" s="18" t="s">
        <v>42</v>
      </c>
      <c r="O2194" s="19" t="str">
        <f t="shared" si="34"/>
        <v>Order online</v>
      </c>
      <c r="P2194" s="97" t="s">
        <v>220</v>
      </c>
      <c r="Q2194" s="13" t="s">
        <v>7269</v>
      </c>
      <c r="R2194" t="s">
        <v>7267</v>
      </c>
      <c r="S2194" s="20">
        <v>0</v>
      </c>
      <c r="T2194" s="21" t="s">
        <v>38</v>
      </c>
    </row>
    <row r="2195" spans="1:20" x14ac:dyDescent="0.35">
      <c r="A2195" s="96" t="s">
        <v>15467</v>
      </c>
      <c r="D2195" s="13" t="s">
        <v>7228</v>
      </c>
      <c r="E2195" s="13">
        <v>6</v>
      </c>
      <c r="F2195" s="14">
        <v>1.75</v>
      </c>
      <c r="G2195" s="13" t="s">
        <v>14874</v>
      </c>
      <c r="H2195" s="14">
        <v>35</v>
      </c>
      <c r="I2195" s="15" t="s">
        <v>32</v>
      </c>
      <c r="J2195" s="16">
        <v>105</v>
      </c>
      <c r="K2195" s="16">
        <v>17.5</v>
      </c>
      <c r="L2195" s="17" t="s">
        <v>558</v>
      </c>
      <c r="M2195" s="163" t="str">
        <f>IFERROR(GETPIVOTDATA("Tot. Bottles",'- Ordine Aggregato -'!$A$1,"sku anker",A2195),"")</f>
        <v/>
      </c>
      <c r="N2195" s="18" t="s">
        <v>42</v>
      </c>
      <c r="O2195" s="19" t="str">
        <f t="shared" si="34"/>
        <v>Order online</v>
      </c>
      <c r="P2195" s="97" t="s">
        <v>220</v>
      </c>
      <c r="Q2195" s="13" t="s">
        <v>15468</v>
      </c>
      <c r="R2195" t="s">
        <v>15469</v>
      </c>
      <c r="S2195" s="20">
        <v>0</v>
      </c>
      <c r="T2195" s="21" t="s">
        <v>38</v>
      </c>
    </row>
    <row r="2196" spans="1:20" x14ac:dyDescent="0.35">
      <c r="A2196" s="96" t="s">
        <v>7270</v>
      </c>
      <c r="D2196" s="13" t="s">
        <v>7228</v>
      </c>
      <c r="E2196" s="13">
        <v>6</v>
      </c>
      <c r="F2196" s="14">
        <v>1.75</v>
      </c>
      <c r="G2196" s="13" t="s">
        <v>14873</v>
      </c>
      <c r="H2196" s="14">
        <v>35</v>
      </c>
      <c r="I2196" s="15" t="s">
        <v>32</v>
      </c>
      <c r="J2196" s="16">
        <v>105</v>
      </c>
      <c r="K2196" s="16">
        <v>17.5</v>
      </c>
      <c r="L2196" s="17" t="s">
        <v>558</v>
      </c>
      <c r="M2196" s="163" t="str">
        <f>IFERROR(GETPIVOTDATA("Tot. Bottles",'- Ordine Aggregato -'!$A$1,"sku anker",A2196),"")</f>
        <v/>
      </c>
      <c r="N2196" s="18" t="s">
        <v>42</v>
      </c>
      <c r="O2196" s="19" t="str">
        <f t="shared" si="34"/>
        <v>Order online</v>
      </c>
      <c r="P2196" s="97" t="s">
        <v>220</v>
      </c>
      <c r="Q2196" s="13" t="s">
        <v>7271</v>
      </c>
      <c r="R2196" t="s">
        <v>7272</v>
      </c>
      <c r="S2196" s="20">
        <v>0</v>
      </c>
      <c r="T2196" s="21" t="s">
        <v>38</v>
      </c>
    </row>
    <row r="2197" spans="1:20" x14ac:dyDescent="0.35">
      <c r="A2197" s="96" t="s">
        <v>7273</v>
      </c>
      <c r="D2197" s="13" t="s">
        <v>7228</v>
      </c>
      <c r="E2197" s="13">
        <v>3</v>
      </c>
      <c r="F2197" s="14">
        <v>3</v>
      </c>
      <c r="G2197" s="13" t="s">
        <v>46</v>
      </c>
      <c r="H2197" s="14">
        <v>35</v>
      </c>
      <c r="I2197" s="15" t="s">
        <v>32</v>
      </c>
      <c r="J2197" s="16">
        <v>122.85000000000001</v>
      </c>
      <c r="K2197" s="16">
        <v>40.950000000000003</v>
      </c>
      <c r="L2197" s="17" t="s">
        <v>558</v>
      </c>
      <c r="M2197" s="163" t="str">
        <f>IFERROR(GETPIVOTDATA("Tot. Bottles",'- Ordine Aggregato -'!$A$1,"sku anker",A2197),"")</f>
        <v/>
      </c>
      <c r="N2197" s="18" t="s">
        <v>34</v>
      </c>
      <c r="O2197" s="19" t="str">
        <f t="shared" si="34"/>
        <v>Order online</v>
      </c>
      <c r="P2197" s="97" t="s">
        <v>220</v>
      </c>
      <c r="Q2197" s="13" t="s">
        <v>7274</v>
      </c>
      <c r="R2197" t="s">
        <v>7275</v>
      </c>
      <c r="S2197" s="20">
        <v>0</v>
      </c>
      <c r="T2197" s="21" t="s">
        <v>38</v>
      </c>
    </row>
    <row r="2198" spans="1:20" x14ac:dyDescent="0.35">
      <c r="A2198" s="13" t="s">
        <v>7276</v>
      </c>
      <c r="B2198" s="13"/>
      <c r="C2198" s="13"/>
      <c r="D2198" s="13" t="s">
        <v>7277</v>
      </c>
      <c r="E2198" s="13">
        <v>6</v>
      </c>
      <c r="F2198" s="14">
        <v>1</v>
      </c>
      <c r="G2198" s="13" t="s">
        <v>46</v>
      </c>
      <c r="H2198" s="14">
        <v>35</v>
      </c>
      <c r="I2198" s="15" t="s">
        <v>32</v>
      </c>
      <c r="J2198" s="16">
        <v>60.599999999999994</v>
      </c>
      <c r="K2198" s="16">
        <v>10.1</v>
      </c>
      <c r="L2198" s="17" t="s">
        <v>558</v>
      </c>
      <c r="M2198" s="163" t="str">
        <f>IFERROR(GETPIVOTDATA("Tot. Bottles",'- Ordine Aggregato -'!$A$1,"sku anker",A2198),"")</f>
        <v/>
      </c>
      <c r="N2198" s="18" t="s">
        <v>42</v>
      </c>
      <c r="O2198" s="19" t="str">
        <f t="shared" si="34"/>
        <v>Order online</v>
      </c>
      <c r="P2198" s="97" t="s">
        <v>220</v>
      </c>
      <c r="Q2198" s="13" t="s">
        <v>7278</v>
      </c>
      <c r="R2198" t="s">
        <v>7279</v>
      </c>
      <c r="S2198" s="20">
        <v>0</v>
      </c>
      <c r="T2198" s="21" t="s">
        <v>38</v>
      </c>
    </row>
    <row r="2199" spans="1:20" x14ac:dyDescent="0.35">
      <c r="A2199" s="13" t="s">
        <v>15470</v>
      </c>
      <c r="B2199" s="13"/>
      <c r="C2199" s="13"/>
      <c r="D2199" s="13" t="s">
        <v>15471</v>
      </c>
      <c r="E2199" s="13">
        <v>6</v>
      </c>
      <c r="F2199" s="14">
        <v>1</v>
      </c>
      <c r="G2199" s="13" t="s">
        <v>14874</v>
      </c>
      <c r="H2199" s="14">
        <v>35</v>
      </c>
      <c r="I2199" s="15" t="s">
        <v>32</v>
      </c>
      <c r="J2199" s="16">
        <v>47.400000000000006</v>
      </c>
      <c r="K2199" s="16">
        <v>7.9</v>
      </c>
      <c r="L2199" s="17" t="s">
        <v>558</v>
      </c>
      <c r="M2199" s="163" t="str">
        <f>IFERROR(GETPIVOTDATA("Tot. Bottles",'- Ordine Aggregato -'!$A$1,"sku anker",A2199),"")</f>
        <v/>
      </c>
      <c r="N2199" s="18" t="s">
        <v>34</v>
      </c>
      <c r="O2199" s="19" t="str">
        <f t="shared" si="34"/>
        <v>Order online</v>
      </c>
      <c r="P2199" s="97" t="s">
        <v>220</v>
      </c>
      <c r="Q2199" s="13" t="s">
        <v>15472</v>
      </c>
      <c r="R2199" t="s">
        <v>7267</v>
      </c>
      <c r="S2199" s="20">
        <v>0</v>
      </c>
      <c r="T2199" s="21" t="s">
        <v>38</v>
      </c>
    </row>
    <row r="2200" spans="1:20" x14ac:dyDescent="0.35">
      <c r="A2200" s="96" t="s">
        <v>7280</v>
      </c>
      <c r="D2200" s="13" t="s">
        <v>7281</v>
      </c>
      <c r="E2200" s="13">
        <v>6</v>
      </c>
      <c r="F2200" s="14">
        <v>0.7</v>
      </c>
      <c r="G2200" s="13" t="s">
        <v>14874</v>
      </c>
      <c r="H2200" s="14">
        <v>35</v>
      </c>
      <c r="I2200" s="15" t="s">
        <v>32</v>
      </c>
      <c r="J2200" s="16">
        <v>43.5</v>
      </c>
      <c r="K2200" s="16">
        <v>7.25</v>
      </c>
      <c r="L2200" s="17" t="s">
        <v>546</v>
      </c>
      <c r="M2200" s="163" t="str">
        <f>IFERROR(GETPIVOTDATA("Tot. Bottles",'- Ordine Aggregato -'!$A$1,"sku anker",A2200),"")</f>
        <v/>
      </c>
      <c r="N2200" s="18" t="s">
        <v>42</v>
      </c>
      <c r="O2200" s="19" t="str">
        <f t="shared" si="34"/>
        <v>Order online</v>
      </c>
      <c r="P2200" s="97" t="s">
        <v>220</v>
      </c>
      <c r="Q2200" s="13" t="s">
        <v>7282</v>
      </c>
      <c r="R2200" t="s">
        <v>7283</v>
      </c>
      <c r="S2200" s="20">
        <v>0</v>
      </c>
      <c r="T2200" s="21" t="s">
        <v>38</v>
      </c>
    </row>
    <row r="2201" spans="1:20" x14ac:dyDescent="0.35">
      <c r="A2201" s="96" t="s">
        <v>7284</v>
      </c>
      <c r="D2201" s="13" t="s">
        <v>7285</v>
      </c>
      <c r="E2201" s="13">
        <v>6</v>
      </c>
      <c r="F2201" s="14">
        <v>1</v>
      </c>
      <c r="G2201" s="13" t="s">
        <v>14874</v>
      </c>
      <c r="H2201" s="14">
        <v>35</v>
      </c>
      <c r="I2201" s="15" t="s">
        <v>32</v>
      </c>
      <c r="J2201" s="16">
        <v>57</v>
      </c>
      <c r="K2201" s="16">
        <v>9.5</v>
      </c>
      <c r="L2201" s="17" t="s">
        <v>529</v>
      </c>
      <c r="M2201" s="163" t="str">
        <f>IFERROR(GETPIVOTDATA("Tot. Bottles",'- Ordine Aggregato -'!$A$1,"sku anker",A2201),"")</f>
        <v/>
      </c>
      <c r="N2201" s="18" t="s">
        <v>42</v>
      </c>
      <c r="O2201" s="19" t="str">
        <f t="shared" si="34"/>
        <v>Order online</v>
      </c>
      <c r="P2201" s="97" t="s">
        <v>220</v>
      </c>
      <c r="Q2201" s="13" t="s">
        <v>7278</v>
      </c>
      <c r="R2201" t="s">
        <v>7279</v>
      </c>
      <c r="S2201" s="20">
        <v>0</v>
      </c>
      <c r="T2201" s="21" t="s">
        <v>38</v>
      </c>
    </row>
    <row r="2202" spans="1:20" x14ac:dyDescent="0.35">
      <c r="A2202" s="13" t="s">
        <v>15473</v>
      </c>
      <c r="B2202" s="13"/>
      <c r="C2202" s="13"/>
      <c r="D2202" s="13" t="s">
        <v>15474</v>
      </c>
      <c r="E2202" s="13">
        <v>1</v>
      </c>
      <c r="F2202" s="14">
        <v>1</v>
      </c>
      <c r="G2202" s="13" t="s">
        <v>234</v>
      </c>
      <c r="H2202" s="14">
        <v>0</v>
      </c>
      <c r="I2202" s="15" t="s">
        <v>32</v>
      </c>
      <c r="J2202" s="16">
        <v>2.5</v>
      </c>
      <c r="K2202" s="16">
        <v>2.5</v>
      </c>
      <c r="L2202" s="17" t="s">
        <v>235</v>
      </c>
      <c r="M2202" s="163" t="str">
        <f>IFERROR(GETPIVOTDATA("Tot. Bottles",'- Ordine Aggregato -'!$A$1,"sku anker",A2202),"")</f>
        <v/>
      </c>
      <c r="N2202" s="18" t="s">
        <v>42</v>
      </c>
      <c r="O2202" s="19" t="str">
        <f t="shared" si="34"/>
        <v>Order online</v>
      </c>
      <c r="P2202" s="97" t="s">
        <v>220</v>
      </c>
      <c r="Q2202" s="13" t="s">
        <v>15475</v>
      </c>
      <c r="R2202" t="s">
        <v>42</v>
      </c>
      <c r="S2202" s="20">
        <v>0</v>
      </c>
      <c r="T2202" s="21" t="s">
        <v>38</v>
      </c>
    </row>
    <row r="2203" spans="1:20" x14ac:dyDescent="0.35">
      <c r="A2203" s="13" t="s">
        <v>7286</v>
      </c>
      <c r="B2203" s="13"/>
      <c r="C2203" s="13"/>
      <c r="D2203" s="13" t="s">
        <v>7287</v>
      </c>
      <c r="E2203" s="13">
        <v>6</v>
      </c>
      <c r="F2203" s="14">
        <v>1.75</v>
      </c>
      <c r="G2203" s="13" t="s">
        <v>14874</v>
      </c>
      <c r="H2203" s="14">
        <v>35</v>
      </c>
      <c r="I2203" s="15" t="s">
        <v>32</v>
      </c>
      <c r="J2203" s="16">
        <v>99</v>
      </c>
      <c r="K2203" s="16">
        <v>16.5</v>
      </c>
      <c r="L2203" s="17" t="s">
        <v>529</v>
      </c>
      <c r="M2203" s="163" t="str">
        <f>IFERROR(GETPIVOTDATA("Tot. Bottles",'- Ordine Aggregato -'!$A$1,"sku anker",A2203),"")</f>
        <v/>
      </c>
      <c r="N2203" s="18" t="s">
        <v>34</v>
      </c>
      <c r="O2203" s="19" t="str">
        <f t="shared" si="34"/>
        <v>Order online</v>
      </c>
      <c r="P2203" s="97" t="s">
        <v>220</v>
      </c>
      <c r="Q2203" s="13" t="s">
        <v>7288</v>
      </c>
      <c r="R2203" t="s">
        <v>7289</v>
      </c>
      <c r="S2203" s="20">
        <v>0</v>
      </c>
      <c r="T2203" s="21" t="s">
        <v>38</v>
      </c>
    </row>
    <row r="2204" spans="1:20" x14ac:dyDescent="0.35">
      <c r="A2204" s="13" t="s">
        <v>14709</v>
      </c>
      <c r="B2204" s="13"/>
      <c r="C2204" s="13"/>
      <c r="D2204" s="13" t="s">
        <v>14710</v>
      </c>
      <c r="E2204" s="13">
        <v>6</v>
      </c>
      <c r="F2204" s="14">
        <v>0.7</v>
      </c>
      <c r="G2204" s="13" t="s">
        <v>46</v>
      </c>
      <c r="H2204" s="14">
        <v>35</v>
      </c>
      <c r="I2204" s="15" t="s">
        <v>32</v>
      </c>
      <c r="J2204" s="16">
        <v>52.5</v>
      </c>
      <c r="K2204" s="16">
        <v>8.75</v>
      </c>
      <c r="L2204" s="17" t="s">
        <v>558</v>
      </c>
      <c r="M2204" s="163" t="str">
        <f>IFERROR(GETPIVOTDATA("Tot. Bottles",'- Ordine Aggregato -'!$A$1,"sku anker",A2204),"")</f>
        <v/>
      </c>
      <c r="N2204" s="18" t="s">
        <v>42</v>
      </c>
      <c r="O2204" s="19" t="str">
        <f t="shared" si="34"/>
        <v>Order online</v>
      </c>
      <c r="P2204" s="97" t="s">
        <v>220</v>
      </c>
      <c r="Q2204" s="13" t="s">
        <v>15476</v>
      </c>
      <c r="R2204" t="s">
        <v>15477</v>
      </c>
      <c r="S2204" s="20">
        <v>0</v>
      </c>
      <c r="T2204" s="21" t="s">
        <v>38</v>
      </c>
    </row>
    <row r="2205" spans="1:20" x14ac:dyDescent="0.35">
      <c r="A2205" s="96" t="s">
        <v>7290</v>
      </c>
      <c r="B2205" s="96"/>
      <c r="C2205" s="96"/>
      <c r="D2205" s="13" t="s">
        <v>7291</v>
      </c>
      <c r="E2205" s="13">
        <v>6</v>
      </c>
      <c r="F2205" s="14">
        <v>0.5</v>
      </c>
      <c r="G2205" s="13" t="s">
        <v>14874</v>
      </c>
      <c r="H2205" s="14">
        <v>38</v>
      </c>
      <c r="I2205" s="15" t="s">
        <v>32</v>
      </c>
      <c r="J2205" s="16">
        <v>87</v>
      </c>
      <c r="K2205" s="16">
        <v>14.5</v>
      </c>
      <c r="L2205" s="17" t="s">
        <v>558</v>
      </c>
      <c r="M2205" s="163" t="str">
        <f>IFERROR(GETPIVOTDATA("Tot. Bottles",'- Ordine Aggregato -'!$A$1,"sku anker",A2205),"")</f>
        <v/>
      </c>
      <c r="N2205" s="18" t="s">
        <v>42</v>
      </c>
      <c r="O2205" s="19" t="str">
        <f t="shared" si="34"/>
        <v>Order online</v>
      </c>
      <c r="P2205" s="97" t="s">
        <v>220</v>
      </c>
      <c r="Q2205" s="13" t="s">
        <v>7292</v>
      </c>
      <c r="R2205" t="s">
        <v>42</v>
      </c>
      <c r="S2205" s="20">
        <v>0</v>
      </c>
      <c r="T2205" s="21" t="s">
        <v>38</v>
      </c>
    </row>
    <row r="2206" spans="1:20" x14ac:dyDescent="0.35">
      <c r="A2206" s="96" t="s">
        <v>7293</v>
      </c>
      <c r="B2206" s="96"/>
      <c r="C2206" s="96"/>
      <c r="D2206" s="13" t="s">
        <v>7294</v>
      </c>
      <c r="E2206" s="13">
        <v>6</v>
      </c>
      <c r="F2206" s="14">
        <v>1</v>
      </c>
      <c r="G2206" s="13" t="s">
        <v>14873</v>
      </c>
      <c r="H2206" s="14">
        <v>38</v>
      </c>
      <c r="I2206" s="15" t="s">
        <v>32</v>
      </c>
      <c r="J2206" s="16">
        <v>117</v>
      </c>
      <c r="K2206" s="16">
        <v>19.5</v>
      </c>
      <c r="L2206" s="17" t="s">
        <v>558</v>
      </c>
      <c r="M2206" s="163" t="str">
        <f>IFERROR(GETPIVOTDATA("Tot. Bottles",'- Ordine Aggregato -'!$A$1,"sku anker",A2206),"")</f>
        <v/>
      </c>
      <c r="N2206" s="18" t="s">
        <v>42</v>
      </c>
      <c r="O2206" s="19" t="str">
        <f t="shared" si="34"/>
        <v>Order online</v>
      </c>
      <c r="P2206" s="97" t="s">
        <v>220</v>
      </c>
      <c r="Q2206" s="13" t="s">
        <v>7295</v>
      </c>
      <c r="R2206" t="s">
        <v>7296</v>
      </c>
      <c r="S2206" s="20">
        <v>0</v>
      </c>
      <c r="T2206" s="21" t="s">
        <v>38</v>
      </c>
    </row>
    <row r="2207" spans="1:20" x14ac:dyDescent="0.35">
      <c r="A2207" s="96" t="s">
        <v>15478</v>
      </c>
      <c r="B2207" s="96"/>
      <c r="C2207" s="96"/>
      <c r="D2207" s="13" t="s">
        <v>15479</v>
      </c>
      <c r="E2207" s="13">
        <v>96</v>
      </c>
      <c r="F2207" s="14">
        <v>0.04</v>
      </c>
      <c r="G2207" s="13" t="s">
        <v>46</v>
      </c>
      <c r="H2207" s="14">
        <v>35</v>
      </c>
      <c r="I2207" s="15" t="s">
        <v>32</v>
      </c>
      <c r="J2207" s="16">
        <v>67.199999999999989</v>
      </c>
      <c r="K2207" s="16">
        <v>0.7</v>
      </c>
      <c r="L2207" s="17" t="s">
        <v>558</v>
      </c>
      <c r="M2207" s="163" t="str">
        <f>IFERROR(GETPIVOTDATA("Tot. Bottles",'- Ordine Aggregato -'!$A$1,"sku anker",A2207),"")</f>
        <v/>
      </c>
      <c r="N2207" s="18" t="s">
        <v>34</v>
      </c>
      <c r="O2207" s="19" t="str">
        <f t="shared" si="34"/>
        <v>Order online</v>
      </c>
      <c r="P2207" s="97" t="s">
        <v>220</v>
      </c>
      <c r="Q2207" s="13" t="s">
        <v>7236</v>
      </c>
      <c r="R2207" t="s">
        <v>15480</v>
      </c>
      <c r="S2207" s="20">
        <v>0</v>
      </c>
      <c r="T2207" s="21" t="s">
        <v>38</v>
      </c>
    </row>
    <row r="2208" spans="1:20" x14ac:dyDescent="0.35">
      <c r="A2208" s="13" t="s">
        <v>7297</v>
      </c>
      <c r="B2208" s="13"/>
      <c r="C2208" s="13"/>
      <c r="D2208" s="13" t="s">
        <v>7298</v>
      </c>
      <c r="E2208" s="13">
        <v>6</v>
      </c>
      <c r="F2208" s="14">
        <v>1</v>
      </c>
      <c r="G2208" s="13" t="s">
        <v>14874</v>
      </c>
      <c r="H2208" s="14">
        <v>35</v>
      </c>
      <c r="I2208" s="15" t="s">
        <v>32</v>
      </c>
      <c r="J2208" s="16">
        <v>48.599999999999994</v>
      </c>
      <c r="K2208" s="16">
        <v>8.1</v>
      </c>
      <c r="L2208" s="17" t="s">
        <v>558</v>
      </c>
      <c r="M2208" s="163" t="str">
        <f>IFERROR(GETPIVOTDATA("Tot. Bottles",'- Ordine Aggregato -'!$A$1,"sku anker",A2208),"")</f>
        <v/>
      </c>
      <c r="N2208" s="18" t="s">
        <v>42</v>
      </c>
      <c r="O2208" s="19" t="str">
        <f t="shared" si="34"/>
        <v>Order online</v>
      </c>
      <c r="P2208" s="97" t="s">
        <v>220</v>
      </c>
      <c r="Q2208" s="13" t="s">
        <v>7299</v>
      </c>
      <c r="R2208" t="s">
        <v>7300</v>
      </c>
      <c r="S2208" s="20">
        <v>0</v>
      </c>
      <c r="T2208" s="21" t="s">
        <v>38</v>
      </c>
    </row>
    <row r="2209" spans="1:20" x14ac:dyDescent="0.35">
      <c r="A2209" s="96" t="s">
        <v>15481</v>
      </c>
      <c r="B2209" s="96"/>
      <c r="C2209" s="96"/>
      <c r="D2209" s="13" t="s">
        <v>15482</v>
      </c>
      <c r="E2209" s="13">
        <v>6</v>
      </c>
      <c r="F2209" s="14">
        <v>0.7</v>
      </c>
      <c r="G2209" s="13" t="s">
        <v>14874</v>
      </c>
      <c r="H2209" s="14">
        <v>25</v>
      </c>
      <c r="I2209" s="15" t="s">
        <v>32</v>
      </c>
      <c r="J2209" s="16">
        <v>42</v>
      </c>
      <c r="K2209" s="16">
        <v>7</v>
      </c>
      <c r="L2209" s="17" t="s">
        <v>558</v>
      </c>
      <c r="M2209" s="163" t="str">
        <f>IFERROR(GETPIVOTDATA("Tot. Bottles",'- Ordine Aggregato -'!$A$1,"sku anker",A2209),"")</f>
        <v/>
      </c>
      <c r="N2209" s="18" t="s">
        <v>34</v>
      </c>
      <c r="O2209" s="19" t="str">
        <f t="shared" si="34"/>
        <v>Order online</v>
      </c>
      <c r="P2209" s="97" t="s">
        <v>220</v>
      </c>
      <c r="Q2209" s="13" t="s">
        <v>15483</v>
      </c>
      <c r="R2209" t="s">
        <v>15484</v>
      </c>
      <c r="S2209" s="20">
        <v>0</v>
      </c>
      <c r="T2209" s="21" t="s">
        <v>38</v>
      </c>
    </row>
    <row r="2210" spans="1:20" x14ac:dyDescent="0.35">
      <c r="A2210" s="96" t="s">
        <v>7301</v>
      </c>
      <c r="D2210" s="13" t="s">
        <v>7302</v>
      </c>
      <c r="E2210" s="13">
        <v>6</v>
      </c>
      <c r="F2210" s="14">
        <v>1</v>
      </c>
      <c r="G2210" s="13" t="s">
        <v>46</v>
      </c>
      <c r="H2210" s="14">
        <v>35</v>
      </c>
      <c r="I2210" s="15" t="s">
        <v>32</v>
      </c>
      <c r="J2210" s="16">
        <v>60.599999999999994</v>
      </c>
      <c r="K2210" s="16">
        <v>10.1</v>
      </c>
      <c r="L2210" s="17" t="s">
        <v>529</v>
      </c>
      <c r="M2210" s="163" t="str">
        <f>IFERROR(GETPIVOTDATA("Tot. Bottles",'- Ordine Aggregato -'!$A$1,"sku anker",A2210),"")</f>
        <v/>
      </c>
      <c r="N2210" s="18" t="s">
        <v>34</v>
      </c>
      <c r="O2210" s="19" t="str">
        <f t="shared" si="34"/>
        <v>Order online</v>
      </c>
      <c r="P2210" s="97" t="s">
        <v>220</v>
      </c>
      <c r="Q2210" s="13" t="s">
        <v>7303</v>
      </c>
      <c r="R2210" t="s">
        <v>7304</v>
      </c>
      <c r="S2210" s="20">
        <v>0</v>
      </c>
      <c r="T2210" s="21" t="s">
        <v>38</v>
      </c>
    </row>
    <row r="2211" spans="1:20" x14ac:dyDescent="0.35">
      <c r="A2211" s="13" t="s">
        <v>7305</v>
      </c>
      <c r="B2211" s="13"/>
      <c r="C2211" s="13"/>
      <c r="D2211" s="13" t="s">
        <v>7306</v>
      </c>
      <c r="E2211" s="13">
        <v>6</v>
      </c>
      <c r="F2211" s="14">
        <v>0.7</v>
      </c>
      <c r="G2211" s="13" t="s">
        <v>14874</v>
      </c>
      <c r="H2211" s="14">
        <v>40</v>
      </c>
      <c r="I2211" s="15" t="s">
        <v>32</v>
      </c>
      <c r="J2211" s="16">
        <v>42.900000000000006</v>
      </c>
      <c r="K2211" s="16">
        <v>7.15</v>
      </c>
      <c r="L2211" s="17" t="s">
        <v>104</v>
      </c>
      <c r="M2211" s="163" t="str">
        <f>IFERROR(GETPIVOTDATA("Tot. Bottles",'- Ordine Aggregato -'!$A$1,"sku anker",A2211),"")</f>
        <v/>
      </c>
      <c r="N2211" s="18" t="s">
        <v>67</v>
      </c>
      <c r="O2211" s="19" t="str">
        <f t="shared" si="34"/>
        <v>Order online</v>
      </c>
      <c r="P2211" s="97" t="s">
        <v>773</v>
      </c>
      <c r="Q2211" s="13" t="s">
        <v>7307</v>
      </c>
      <c r="R2211" t="s">
        <v>7308</v>
      </c>
      <c r="S2211" s="20">
        <v>7.15</v>
      </c>
      <c r="T2211" s="21" t="s">
        <v>38</v>
      </c>
    </row>
    <row r="2212" spans="1:20" x14ac:dyDescent="0.35">
      <c r="A2212" s="13" t="s">
        <v>7309</v>
      </c>
      <c r="B2212" s="13"/>
      <c r="C2212" s="13"/>
      <c r="D2212" s="13" t="s">
        <v>7310</v>
      </c>
      <c r="E2212" s="13">
        <v>6</v>
      </c>
      <c r="F2212" s="14">
        <v>0.7</v>
      </c>
      <c r="G2212" s="13" t="s">
        <v>46</v>
      </c>
      <c r="H2212" s="14">
        <v>40</v>
      </c>
      <c r="I2212" s="15" t="s">
        <v>32</v>
      </c>
      <c r="J2212" s="16">
        <v>39</v>
      </c>
      <c r="K2212" s="16">
        <v>6.5</v>
      </c>
      <c r="L2212" s="17" t="s">
        <v>104</v>
      </c>
      <c r="M2212" s="163" t="str">
        <f>IFERROR(GETPIVOTDATA("Tot. Bottles",'- Ordine Aggregato -'!$A$1,"sku anker",A2212),"")</f>
        <v/>
      </c>
      <c r="N2212" s="18" t="s">
        <v>67</v>
      </c>
      <c r="O2212" s="19" t="str">
        <f t="shared" si="34"/>
        <v>Order online</v>
      </c>
      <c r="P2212" s="97" t="s">
        <v>773</v>
      </c>
      <c r="Q2212" s="13" t="s">
        <v>7311</v>
      </c>
      <c r="R2212" t="s">
        <v>7312</v>
      </c>
      <c r="S2212" s="20">
        <v>6.5</v>
      </c>
      <c r="T2212" s="21" t="s">
        <v>38</v>
      </c>
    </row>
    <row r="2213" spans="1:20" x14ac:dyDescent="0.35">
      <c r="A2213" s="96" t="s">
        <v>7313</v>
      </c>
      <c r="D2213" s="13" t="s">
        <v>7314</v>
      </c>
      <c r="E2213" s="13">
        <v>120</v>
      </c>
      <c r="F2213" s="14">
        <v>0.05</v>
      </c>
      <c r="G2213" s="13" t="s">
        <v>46</v>
      </c>
      <c r="H2213" s="14">
        <v>40</v>
      </c>
      <c r="I2213" s="15" t="s">
        <v>32</v>
      </c>
      <c r="J2213" s="16">
        <v>192</v>
      </c>
      <c r="K2213" s="16">
        <v>1.6</v>
      </c>
      <c r="L2213" s="17" t="s">
        <v>448</v>
      </c>
      <c r="M2213" s="163" t="str">
        <f>IFERROR(GETPIVOTDATA("Tot. Bottles",'- Ordine Aggregato -'!$A$1,"sku anker",A2213),"")</f>
        <v/>
      </c>
      <c r="N2213" s="18" t="s">
        <v>42</v>
      </c>
      <c r="O2213" s="19" t="str">
        <f t="shared" si="34"/>
        <v>Order online</v>
      </c>
      <c r="P2213" s="97" t="s">
        <v>1232</v>
      </c>
      <c r="Q2213" s="13" t="s">
        <v>7315</v>
      </c>
      <c r="R2213" t="s">
        <v>7316</v>
      </c>
      <c r="S2213" s="20">
        <v>0</v>
      </c>
      <c r="T2213" s="21" t="s">
        <v>38</v>
      </c>
    </row>
    <row r="2214" spans="1:20" x14ac:dyDescent="0.35">
      <c r="A2214" s="13" t="s">
        <v>7317</v>
      </c>
      <c r="B2214" s="13"/>
      <c r="C2214" s="13"/>
      <c r="D2214" s="13" t="s">
        <v>7314</v>
      </c>
      <c r="E2214" s="13">
        <v>12</v>
      </c>
      <c r="F2214" s="14">
        <v>0.35</v>
      </c>
      <c r="G2214" s="13" t="s">
        <v>46</v>
      </c>
      <c r="H2214" s="14">
        <v>40</v>
      </c>
      <c r="I2214" s="15" t="s">
        <v>32</v>
      </c>
      <c r="J2214" s="16">
        <v>87</v>
      </c>
      <c r="K2214" s="16">
        <v>7.25</v>
      </c>
      <c r="L2214" s="17" t="s">
        <v>448</v>
      </c>
      <c r="M2214" s="163" t="str">
        <f>IFERROR(GETPIVOTDATA("Tot. Bottles",'- Ordine Aggregato -'!$A$1,"sku anker",A2214),"")</f>
        <v/>
      </c>
      <c r="N2214" s="18" t="s">
        <v>42</v>
      </c>
      <c r="O2214" s="19" t="str">
        <f t="shared" si="34"/>
        <v>Order online</v>
      </c>
      <c r="P2214" s="97" t="s">
        <v>1232</v>
      </c>
      <c r="Q2214" s="13" t="s">
        <v>7318</v>
      </c>
      <c r="R2214" t="s">
        <v>7319</v>
      </c>
      <c r="S2214" s="20">
        <v>0</v>
      </c>
      <c r="T2214" s="21" t="s">
        <v>38</v>
      </c>
    </row>
    <row r="2215" spans="1:20" x14ac:dyDescent="0.35">
      <c r="A2215" s="13" t="s">
        <v>7320</v>
      </c>
      <c r="B2215" s="13"/>
      <c r="C2215" s="13"/>
      <c r="D2215" s="13" t="s">
        <v>7314</v>
      </c>
      <c r="E2215" s="13">
        <v>6</v>
      </c>
      <c r="F2215" s="14">
        <v>0.7</v>
      </c>
      <c r="G2215" s="13" t="s">
        <v>31</v>
      </c>
      <c r="H2215" s="14">
        <v>40</v>
      </c>
      <c r="I2215" s="15" t="s">
        <v>32</v>
      </c>
      <c r="J2215" s="16">
        <v>63</v>
      </c>
      <c r="K2215" s="16">
        <v>10.5</v>
      </c>
      <c r="L2215" s="17" t="s">
        <v>448</v>
      </c>
      <c r="M2215" s="163" t="str">
        <f>IFERROR(GETPIVOTDATA("Tot. Bottles",'- Ordine Aggregato -'!$A$1,"sku anker",A2215),"")</f>
        <v/>
      </c>
      <c r="N2215" s="18" t="s">
        <v>42</v>
      </c>
      <c r="O2215" s="19" t="str">
        <f t="shared" si="34"/>
        <v>Order online</v>
      </c>
      <c r="P2215" s="97" t="s">
        <v>1232</v>
      </c>
      <c r="Q2215" s="13" t="s">
        <v>7321</v>
      </c>
      <c r="R2215" t="s">
        <v>7322</v>
      </c>
      <c r="S2215" s="20">
        <v>0</v>
      </c>
      <c r="T2215" s="21" t="s">
        <v>38</v>
      </c>
    </row>
    <row r="2216" spans="1:20" x14ac:dyDescent="0.35">
      <c r="A2216" s="13" t="s">
        <v>7323</v>
      </c>
      <c r="B2216" s="13"/>
      <c r="C2216" s="13"/>
      <c r="D2216" s="13" t="s">
        <v>7314</v>
      </c>
      <c r="E2216" s="13">
        <v>6</v>
      </c>
      <c r="F2216" s="14">
        <v>1</v>
      </c>
      <c r="G2216" s="13" t="s">
        <v>31</v>
      </c>
      <c r="H2216" s="14">
        <v>40</v>
      </c>
      <c r="I2216" s="15" t="s">
        <v>32</v>
      </c>
      <c r="J2216" s="16">
        <v>72</v>
      </c>
      <c r="K2216" s="16">
        <v>12</v>
      </c>
      <c r="L2216" s="17" t="s">
        <v>448</v>
      </c>
      <c r="M2216" s="163" t="str">
        <f>IFERROR(GETPIVOTDATA("Tot. Bottles",'- Ordine Aggregato -'!$A$1,"sku anker",A2216),"")</f>
        <v/>
      </c>
      <c r="N2216" s="18" t="s">
        <v>42</v>
      </c>
      <c r="O2216" s="19" t="str">
        <f t="shared" si="34"/>
        <v>Order online</v>
      </c>
      <c r="P2216" s="97" t="s">
        <v>1232</v>
      </c>
      <c r="Q2216" s="13" t="s">
        <v>7324</v>
      </c>
      <c r="R2216" t="s">
        <v>7325</v>
      </c>
      <c r="S2216" s="20">
        <v>0</v>
      </c>
      <c r="T2216" s="21" t="s">
        <v>38</v>
      </c>
    </row>
    <row r="2217" spans="1:20" x14ac:dyDescent="0.35">
      <c r="A2217" s="13" t="s">
        <v>7326</v>
      </c>
      <c r="B2217" s="13"/>
      <c r="C2217" s="13"/>
      <c r="D2217" s="13" t="s">
        <v>7327</v>
      </c>
      <c r="E2217" s="13">
        <v>1</v>
      </c>
      <c r="F2217" s="14">
        <v>4.5</v>
      </c>
      <c r="G2217" s="13" t="s">
        <v>14874</v>
      </c>
      <c r="H2217" s="14">
        <v>40</v>
      </c>
      <c r="I2217" s="15" t="s">
        <v>32</v>
      </c>
      <c r="J2217" s="16">
        <v>74.5</v>
      </c>
      <c r="K2217" s="16">
        <v>74.5</v>
      </c>
      <c r="L2217" s="17" t="s">
        <v>448</v>
      </c>
      <c r="M2217" s="163" t="str">
        <f>IFERROR(GETPIVOTDATA("Tot. Bottles",'- Ordine Aggregato -'!$A$1,"sku anker",A2217),"")</f>
        <v/>
      </c>
      <c r="N2217" s="18" t="s">
        <v>34</v>
      </c>
      <c r="O2217" s="19" t="str">
        <f t="shared" si="34"/>
        <v>Order online</v>
      </c>
      <c r="P2217" s="97" t="s">
        <v>1232</v>
      </c>
      <c r="Q2217" s="13" t="s">
        <v>7328</v>
      </c>
      <c r="R2217" t="s">
        <v>7329</v>
      </c>
      <c r="S2217" s="20">
        <v>0</v>
      </c>
      <c r="T2217" s="21" t="s">
        <v>38</v>
      </c>
    </row>
    <row r="2218" spans="1:20" x14ac:dyDescent="0.35">
      <c r="A2218" s="96" t="s">
        <v>7330</v>
      </c>
      <c r="D2218" s="13" t="s">
        <v>7331</v>
      </c>
      <c r="E2218" s="13">
        <v>3</v>
      </c>
      <c r="F2218" s="14">
        <v>0.7</v>
      </c>
      <c r="G2218" s="13" t="s">
        <v>14874</v>
      </c>
      <c r="H2218" s="14">
        <v>46</v>
      </c>
      <c r="I2218" s="15" t="s">
        <v>32</v>
      </c>
      <c r="J2218" s="16">
        <v>225</v>
      </c>
      <c r="K2218" s="16">
        <v>75</v>
      </c>
      <c r="L2218" s="17" t="s">
        <v>448</v>
      </c>
      <c r="M2218" s="163" t="str">
        <f>IFERROR(GETPIVOTDATA("Tot. Bottles",'- Ordine Aggregato -'!$A$1,"sku anker",A2218),"")</f>
        <v/>
      </c>
      <c r="N2218" s="18" t="s">
        <v>42</v>
      </c>
      <c r="O2218" s="19" t="str">
        <f t="shared" si="34"/>
        <v>Order online</v>
      </c>
      <c r="P2218" s="97" t="s">
        <v>146</v>
      </c>
      <c r="Q2218" s="13" t="s">
        <v>7332</v>
      </c>
      <c r="R2218" t="s">
        <v>7333</v>
      </c>
      <c r="S2218" s="20">
        <v>0</v>
      </c>
      <c r="T2218" s="21" t="s">
        <v>38</v>
      </c>
    </row>
    <row r="2219" spans="1:20" x14ac:dyDescent="0.35">
      <c r="A2219" s="96" t="s">
        <v>7334</v>
      </c>
      <c r="D2219" s="13" t="s">
        <v>7335</v>
      </c>
      <c r="E2219" s="13">
        <v>6</v>
      </c>
      <c r="F2219" s="14">
        <v>0.7</v>
      </c>
      <c r="G2219" s="13" t="s">
        <v>31</v>
      </c>
      <c r="H2219" s="14">
        <v>40</v>
      </c>
      <c r="I2219" s="15" t="s">
        <v>32</v>
      </c>
      <c r="J2219" s="16">
        <v>119.69999999999999</v>
      </c>
      <c r="K2219" s="16">
        <v>19.95</v>
      </c>
      <c r="L2219" s="17" t="s">
        <v>448</v>
      </c>
      <c r="M2219" s="163" t="str">
        <f>IFERROR(GETPIVOTDATA("Tot. Bottles",'- Ordine Aggregato -'!$A$1,"sku anker",A2219),"")</f>
        <v/>
      </c>
      <c r="N2219" s="18" t="s">
        <v>42</v>
      </c>
      <c r="O2219" s="19" t="str">
        <f t="shared" si="34"/>
        <v>Order online</v>
      </c>
      <c r="P2219" s="97" t="s">
        <v>1232</v>
      </c>
      <c r="Q2219" s="13" t="s">
        <v>7336</v>
      </c>
      <c r="R2219" t="s">
        <v>7337</v>
      </c>
      <c r="S2219" s="20">
        <v>0</v>
      </c>
      <c r="T2219" s="21" t="s">
        <v>38</v>
      </c>
    </row>
    <row r="2220" spans="1:20" x14ac:dyDescent="0.35">
      <c r="A2220" s="13" t="s">
        <v>7338</v>
      </c>
      <c r="B2220" s="13"/>
      <c r="C2220" s="13"/>
      <c r="D2220" s="13" t="s">
        <v>7335</v>
      </c>
      <c r="E2220" s="13">
        <v>6</v>
      </c>
      <c r="F2220" s="14">
        <v>1</v>
      </c>
      <c r="G2220" s="13" t="s">
        <v>31</v>
      </c>
      <c r="H2220" s="14">
        <v>40</v>
      </c>
      <c r="I2220" s="15" t="s">
        <v>32</v>
      </c>
      <c r="J2220" s="16">
        <v>141</v>
      </c>
      <c r="K2220" s="16">
        <v>23.5</v>
      </c>
      <c r="L2220" s="17" t="s">
        <v>448</v>
      </c>
      <c r="M2220" s="163" t="str">
        <f>IFERROR(GETPIVOTDATA("Tot. Bottles",'- Ordine Aggregato -'!$A$1,"sku anker",A2220),"")</f>
        <v/>
      </c>
      <c r="N2220" s="18" t="s">
        <v>42</v>
      </c>
      <c r="O2220" s="19" t="str">
        <f t="shared" si="34"/>
        <v>Order online</v>
      </c>
      <c r="P2220" s="97" t="s">
        <v>1232</v>
      </c>
      <c r="Q2220" s="13" t="s">
        <v>7339</v>
      </c>
      <c r="R2220" t="s">
        <v>7340</v>
      </c>
      <c r="S2220" s="20">
        <v>0</v>
      </c>
      <c r="T2220" s="21" t="s">
        <v>38</v>
      </c>
    </row>
    <row r="2221" spans="1:20" x14ac:dyDescent="0.35">
      <c r="A2221" s="96" t="s">
        <v>7343</v>
      </c>
      <c r="D2221" s="13" t="s">
        <v>7341</v>
      </c>
      <c r="E2221" s="13">
        <v>6</v>
      </c>
      <c r="F2221" s="14">
        <v>1</v>
      </c>
      <c r="G2221" s="13" t="s">
        <v>31</v>
      </c>
      <c r="H2221" s="14">
        <v>40</v>
      </c>
      <c r="I2221" s="15" t="s">
        <v>32</v>
      </c>
      <c r="J2221" s="16">
        <v>100.19999999999999</v>
      </c>
      <c r="K2221" s="16">
        <v>16.7</v>
      </c>
      <c r="L2221" s="17" t="s">
        <v>448</v>
      </c>
      <c r="M2221" s="163" t="str">
        <f>IFERROR(GETPIVOTDATA("Tot. Bottles",'- Ordine Aggregato -'!$A$1,"sku anker",A2221),"")</f>
        <v/>
      </c>
      <c r="N2221" s="18" t="s">
        <v>42</v>
      </c>
      <c r="O2221" s="19" t="str">
        <f t="shared" si="34"/>
        <v>Order online</v>
      </c>
      <c r="P2221" s="97" t="s">
        <v>1232</v>
      </c>
      <c r="Q2221" s="13" t="s">
        <v>7344</v>
      </c>
      <c r="R2221" t="s">
        <v>7345</v>
      </c>
      <c r="S2221" s="20">
        <v>0</v>
      </c>
      <c r="T2221" s="21" t="s">
        <v>38</v>
      </c>
    </row>
    <row r="2222" spans="1:20" x14ac:dyDescent="0.35">
      <c r="A2222" s="13" t="s">
        <v>14369</v>
      </c>
      <c r="B2222" s="13"/>
      <c r="C2222" s="13"/>
      <c r="D2222" s="13" t="s">
        <v>14370</v>
      </c>
      <c r="E2222" s="13">
        <v>6</v>
      </c>
      <c r="F2222" s="14">
        <v>0.7</v>
      </c>
      <c r="G2222" s="13" t="s">
        <v>46</v>
      </c>
      <c r="H2222" s="14">
        <v>40</v>
      </c>
      <c r="I2222" s="15" t="s">
        <v>32</v>
      </c>
      <c r="J2222" s="16">
        <v>93</v>
      </c>
      <c r="K2222" s="16">
        <v>15.5</v>
      </c>
      <c r="L2222" s="17" t="s">
        <v>448</v>
      </c>
      <c r="M2222" s="163" t="str">
        <f>IFERROR(GETPIVOTDATA("Tot. Bottles",'- Ordine Aggregato -'!$A$1,"sku anker",A2222),"")</f>
        <v/>
      </c>
      <c r="N2222" s="18" t="s">
        <v>42</v>
      </c>
      <c r="O2222" s="19" t="str">
        <f t="shared" si="34"/>
        <v>Order online</v>
      </c>
      <c r="P2222" s="97" t="s">
        <v>1232</v>
      </c>
      <c r="Q2222" s="13" t="s">
        <v>7342</v>
      </c>
      <c r="R2222" t="s">
        <v>15485</v>
      </c>
      <c r="S2222" s="20">
        <v>0</v>
      </c>
      <c r="T2222" s="21" t="s">
        <v>38</v>
      </c>
    </row>
    <row r="2223" spans="1:20" x14ac:dyDescent="0.35">
      <c r="A2223" s="96" t="s">
        <v>7346</v>
      </c>
      <c r="D2223" s="13" t="s">
        <v>7347</v>
      </c>
      <c r="E2223" s="13">
        <v>6</v>
      </c>
      <c r="F2223" s="14">
        <v>0.7</v>
      </c>
      <c r="G2223" s="13" t="s">
        <v>31</v>
      </c>
      <c r="H2223" s="14">
        <v>40</v>
      </c>
      <c r="I2223" s="15" t="s">
        <v>32</v>
      </c>
      <c r="J2223" s="16">
        <v>93</v>
      </c>
      <c r="K2223" s="16">
        <v>15.5</v>
      </c>
      <c r="L2223" s="17" t="s">
        <v>448</v>
      </c>
      <c r="M2223" s="163" t="str">
        <f>IFERROR(GETPIVOTDATA("Tot. Bottles",'- Ordine Aggregato -'!$A$1,"sku anker",A2223),"")</f>
        <v/>
      </c>
      <c r="N2223" s="18" t="s">
        <v>42</v>
      </c>
      <c r="O2223" s="19" t="str">
        <f t="shared" si="34"/>
        <v>Order online</v>
      </c>
      <c r="P2223" s="97" t="s">
        <v>1232</v>
      </c>
      <c r="Q2223" s="13" t="s">
        <v>7348</v>
      </c>
      <c r="R2223" t="s">
        <v>7349</v>
      </c>
      <c r="S2223" s="20">
        <v>0</v>
      </c>
      <c r="T2223" s="21" t="s">
        <v>38</v>
      </c>
    </row>
    <row r="2224" spans="1:20" x14ac:dyDescent="0.35">
      <c r="A2224" s="96" t="s">
        <v>7350</v>
      </c>
      <c r="B2224" s="96"/>
      <c r="C2224" s="96"/>
      <c r="D2224" s="13" t="s">
        <v>7347</v>
      </c>
      <c r="E2224" s="13">
        <v>6</v>
      </c>
      <c r="F2224" s="14">
        <v>1</v>
      </c>
      <c r="G2224" s="13" t="s">
        <v>31</v>
      </c>
      <c r="H2224" s="14">
        <v>40</v>
      </c>
      <c r="I2224" s="15" t="s">
        <v>32</v>
      </c>
      <c r="J2224" s="16">
        <v>108</v>
      </c>
      <c r="K2224" s="16">
        <v>18</v>
      </c>
      <c r="L2224" s="17" t="s">
        <v>448</v>
      </c>
      <c r="M2224" s="163" t="str">
        <f>IFERROR(GETPIVOTDATA("Tot. Bottles",'- Ordine Aggregato -'!$A$1,"sku anker",A2224),"")</f>
        <v/>
      </c>
      <c r="N2224" s="18" t="s">
        <v>42</v>
      </c>
      <c r="O2224" s="19" t="str">
        <f t="shared" si="34"/>
        <v>Order online</v>
      </c>
      <c r="P2224" s="97" t="s">
        <v>1232</v>
      </c>
      <c r="Q2224" s="13" t="s">
        <v>7351</v>
      </c>
      <c r="R2224" t="s">
        <v>42</v>
      </c>
      <c r="S2224" s="20">
        <v>0</v>
      </c>
      <c r="T2224" s="21" t="s">
        <v>38</v>
      </c>
    </row>
    <row r="2225" spans="1:20" x14ac:dyDescent="0.35">
      <c r="A2225" s="13" t="s">
        <v>7352</v>
      </c>
      <c r="B2225" s="13"/>
      <c r="C2225" s="13"/>
      <c r="D2225" s="13" t="s">
        <v>7353</v>
      </c>
      <c r="E2225" s="13">
        <v>6</v>
      </c>
      <c r="F2225" s="14">
        <v>0.7</v>
      </c>
      <c r="G2225" s="13" t="s">
        <v>46</v>
      </c>
      <c r="H2225" s="14">
        <v>30</v>
      </c>
      <c r="I2225" s="15" t="s">
        <v>32</v>
      </c>
      <c r="J2225" s="16">
        <v>107.39999999999999</v>
      </c>
      <c r="K2225" s="16">
        <v>17.899999999999999</v>
      </c>
      <c r="L2225" s="17" t="s">
        <v>88</v>
      </c>
      <c r="M2225" s="163" t="str">
        <f>IFERROR(GETPIVOTDATA("Tot. Bottles",'- Ordine Aggregato -'!$A$1,"sku anker",A2225),"")</f>
        <v/>
      </c>
      <c r="N2225" s="18" t="s">
        <v>34</v>
      </c>
      <c r="O2225" s="19" t="str">
        <f t="shared" si="34"/>
        <v>Order online</v>
      </c>
      <c r="P2225" s="97" t="s">
        <v>1232</v>
      </c>
      <c r="Q2225" s="13" t="s">
        <v>7354</v>
      </c>
      <c r="R2225" t="s">
        <v>7355</v>
      </c>
      <c r="S2225" s="20">
        <v>0</v>
      </c>
      <c r="T2225" s="21" t="s">
        <v>38</v>
      </c>
    </row>
    <row r="2226" spans="1:20" x14ac:dyDescent="0.35">
      <c r="A2226" s="96" t="s">
        <v>14371</v>
      </c>
      <c r="B2226" s="96"/>
      <c r="C2226" s="96"/>
      <c r="D2226" s="13" t="s">
        <v>14372</v>
      </c>
      <c r="E2226" s="13">
        <v>6</v>
      </c>
      <c r="F2226" s="14">
        <v>0.7</v>
      </c>
      <c r="G2226" s="13" t="s">
        <v>31</v>
      </c>
      <c r="H2226" s="14">
        <v>40</v>
      </c>
      <c r="I2226" s="15" t="s">
        <v>32</v>
      </c>
      <c r="J2226" s="16">
        <v>101.69999999999999</v>
      </c>
      <c r="K2226" s="16">
        <v>16.95</v>
      </c>
      <c r="L2226" s="17" t="s">
        <v>448</v>
      </c>
      <c r="M2226" s="163" t="str">
        <f>IFERROR(GETPIVOTDATA("Tot. Bottles",'- Ordine Aggregato -'!$A$1,"sku anker",A2226),"")</f>
        <v/>
      </c>
      <c r="N2226" s="18" t="s">
        <v>42</v>
      </c>
      <c r="O2226" s="19" t="str">
        <f t="shared" si="34"/>
        <v>Order online</v>
      </c>
      <c r="P2226" s="97" t="s">
        <v>1232</v>
      </c>
      <c r="Q2226" s="13" t="s">
        <v>7356</v>
      </c>
      <c r="R2226" t="s">
        <v>15486</v>
      </c>
      <c r="S2226" s="20">
        <v>0</v>
      </c>
      <c r="T2226" s="21" t="s">
        <v>38</v>
      </c>
    </row>
    <row r="2227" spans="1:20" x14ac:dyDescent="0.35">
      <c r="A2227" s="96" t="s">
        <v>7357</v>
      </c>
      <c r="D2227" s="13" t="s">
        <v>7358</v>
      </c>
      <c r="E2227" s="13">
        <v>6</v>
      </c>
      <c r="F2227" s="14">
        <v>0.7</v>
      </c>
      <c r="G2227" s="13" t="s">
        <v>14874</v>
      </c>
      <c r="H2227" s="14">
        <v>30</v>
      </c>
      <c r="I2227" s="15" t="s">
        <v>32</v>
      </c>
      <c r="J2227" s="16">
        <v>83.4</v>
      </c>
      <c r="K2227" s="16">
        <v>13.9</v>
      </c>
      <c r="L2227" s="17" t="s">
        <v>88</v>
      </c>
      <c r="M2227" s="163" t="str">
        <f>IFERROR(GETPIVOTDATA("Tot. Bottles",'- Ordine Aggregato -'!$A$1,"sku anker",A2227),"")</f>
        <v/>
      </c>
      <c r="N2227" s="18" t="s">
        <v>42</v>
      </c>
      <c r="O2227" s="19" t="str">
        <f t="shared" si="34"/>
        <v>Order online</v>
      </c>
      <c r="P2227" s="97" t="s">
        <v>146</v>
      </c>
      <c r="Q2227" s="13" t="s">
        <v>7359</v>
      </c>
      <c r="R2227" t="s">
        <v>7360</v>
      </c>
      <c r="S2227" s="20">
        <v>0</v>
      </c>
      <c r="T2227" s="21" t="s">
        <v>38</v>
      </c>
    </row>
    <row r="2228" spans="1:20" x14ac:dyDescent="0.35">
      <c r="A2228" s="13" t="s">
        <v>15487</v>
      </c>
      <c r="B2228" s="13"/>
      <c r="C2228" s="13"/>
      <c r="D2228" s="13" t="s">
        <v>15488</v>
      </c>
      <c r="E2228" s="13">
        <v>6</v>
      </c>
      <c r="F2228" s="14">
        <v>0.6</v>
      </c>
      <c r="G2228" s="13" t="s">
        <v>46</v>
      </c>
      <c r="H2228" s="14">
        <v>40</v>
      </c>
      <c r="I2228" s="15" t="s">
        <v>32</v>
      </c>
      <c r="J2228" s="16">
        <v>95.699999999999989</v>
      </c>
      <c r="K2228" s="16">
        <v>15.95</v>
      </c>
      <c r="L2228" s="17" t="s">
        <v>384</v>
      </c>
      <c r="M2228" s="163" t="str">
        <f>IFERROR(GETPIVOTDATA("Tot. Bottles",'- Ordine Aggregato -'!$A$1,"sku anker",A2228),"")</f>
        <v/>
      </c>
      <c r="N2228" s="18" t="s">
        <v>42</v>
      </c>
      <c r="O2228" s="19" t="str">
        <f t="shared" si="34"/>
        <v>Order online</v>
      </c>
      <c r="P2228" s="97" t="s">
        <v>1232</v>
      </c>
      <c r="Q2228" s="13" t="s">
        <v>15489</v>
      </c>
      <c r="R2228" t="s">
        <v>15490</v>
      </c>
      <c r="S2228" s="20">
        <v>0</v>
      </c>
      <c r="T2228" s="21" t="s">
        <v>38</v>
      </c>
    </row>
    <row r="2229" spans="1:20" x14ac:dyDescent="0.35">
      <c r="A2229" s="96" t="s">
        <v>14439</v>
      </c>
      <c r="B2229" s="96"/>
      <c r="C2229" s="96"/>
      <c r="D2229" s="13" t="s">
        <v>14440</v>
      </c>
      <c r="E2229" s="13">
        <v>6</v>
      </c>
      <c r="F2229" s="14">
        <v>1</v>
      </c>
      <c r="G2229" s="13" t="s">
        <v>31</v>
      </c>
      <c r="H2229" s="14">
        <v>40</v>
      </c>
      <c r="I2229" s="15" t="s">
        <v>32</v>
      </c>
      <c r="J2229" s="16">
        <v>87</v>
      </c>
      <c r="K2229" s="16">
        <v>14.5</v>
      </c>
      <c r="L2229" s="17" t="s">
        <v>448</v>
      </c>
      <c r="M2229" s="163" t="str">
        <f>IFERROR(GETPIVOTDATA("Tot. Bottles",'- Ordine Aggregato -'!$A$1,"sku anker",A2229),"")</f>
        <v/>
      </c>
      <c r="N2229" s="18" t="s">
        <v>42</v>
      </c>
      <c r="O2229" s="19" t="str">
        <f t="shared" si="34"/>
        <v>Order online</v>
      </c>
      <c r="P2229" s="97" t="s">
        <v>1232</v>
      </c>
      <c r="Q2229" s="13" t="s">
        <v>15491</v>
      </c>
      <c r="R2229" t="s">
        <v>15492</v>
      </c>
      <c r="S2229" s="20">
        <v>0</v>
      </c>
      <c r="T2229" s="21" t="s">
        <v>38</v>
      </c>
    </row>
    <row r="2230" spans="1:20" x14ac:dyDescent="0.35">
      <c r="A2230" s="13" t="s">
        <v>7361</v>
      </c>
      <c r="B2230" s="13"/>
      <c r="C2230" s="13"/>
      <c r="D2230" s="13" t="s">
        <v>7362</v>
      </c>
      <c r="E2230" s="13">
        <v>6</v>
      </c>
      <c r="F2230" s="14">
        <v>0.7</v>
      </c>
      <c r="G2230" s="13" t="s">
        <v>14873</v>
      </c>
      <c r="H2230" s="14">
        <v>40</v>
      </c>
      <c r="I2230" s="15" t="s">
        <v>32</v>
      </c>
      <c r="J2230" s="16">
        <v>93</v>
      </c>
      <c r="K2230" s="16">
        <v>15.5</v>
      </c>
      <c r="L2230" s="17" t="s">
        <v>2333</v>
      </c>
      <c r="M2230" s="163" t="str">
        <f>IFERROR(GETPIVOTDATA("Tot. Bottles",'- Ordine Aggregato -'!$A$1,"sku anker",A2230),"")</f>
        <v/>
      </c>
      <c r="N2230" s="18" t="s">
        <v>42</v>
      </c>
      <c r="O2230" s="19" t="str">
        <f t="shared" si="34"/>
        <v>Order online</v>
      </c>
      <c r="P2230" s="97" t="s">
        <v>225</v>
      </c>
      <c r="Q2230" s="13" t="s">
        <v>7363</v>
      </c>
      <c r="R2230" t="s">
        <v>7364</v>
      </c>
      <c r="S2230" s="20">
        <v>0</v>
      </c>
      <c r="T2230" s="21" t="s">
        <v>38</v>
      </c>
    </row>
    <row r="2231" spans="1:20" x14ac:dyDescent="0.35">
      <c r="A2231" s="96" t="s">
        <v>7365</v>
      </c>
      <c r="D2231" s="13" t="s">
        <v>7366</v>
      </c>
      <c r="E2231" s="13">
        <v>6</v>
      </c>
      <c r="F2231" s="14">
        <v>0.7</v>
      </c>
      <c r="G2231" s="13" t="s">
        <v>31</v>
      </c>
      <c r="H2231" s="14">
        <v>40</v>
      </c>
      <c r="I2231" s="15" t="s">
        <v>32</v>
      </c>
      <c r="J2231" s="16">
        <v>155.69999999999999</v>
      </c>
      <c r="K2231" s="16">
        <v>25.95</v>
      </c>
      <c r="L2231" s="17" t="s">
        <v>2333</v>
      </c>
      <c r="M2231" s="163" t="str">
        <f>IFERROR(GETPIVOTDATA("Tot. Bottles",'- Ordine Aggregato -'!$A$1,"sku anker",A2231),"")</f>
        <v/>
      </c>
      <c r="N2231" s="18" t="s">
        <v>34</v>
      </c>
      <c r="O2231" s="19" t="str">
        <f t="shared" si="34"/>
        <v>Order online</v>
      </c>
      <c r="P2231" s="97" t="s">
        <v>225</v>
      </c>
      <c r="Q2231" s="13" t="s">
        <v>7367</v>
      </c>
      <c r="R2231" t="s">
        <v>7368</v>
      </c>
      <c r="S2231" s="20">
        <v>0</v>
      </c>
      <c r="T2231" s="21" t="s">
        <v>38</v>
      </c>
    </row>
    <row r="2232" spans="1:20" x14ac:dyDescent="0.35">
      <c r="A2232" s="96" t="s">
        <v>7369</v>
      </c>
      <c r="D2232" s="13" t="s">
        <v>7370</v>
      </c>
      <c r="E2232" s="13">
        <v>6</v>
      </c>
      <c r="F2232" s="14">
        <v>0.7</v>
      </c>
      <c r="G2232" s="13" t="s">
        <v>46</v>
      </c>
      <c r="H2232" s="14">
        <v>35</v>
      </c>
      <c r="I2232" s="15" t="s">
        <v>32</v>
      </c>
      <c r="J2232" s="16">
        <v>39</v>
      </c>
      <c r="K2232" s="16">
        <v>6.5</v>
      </c>
      <c r="L2232" s="17" t="s">
        <v>41</v>
      </c>
      <c r="M2232" s="163" t="str">
        <f>IFERROR(GETPIVOTDATA("Tot. Bottles",'- Ordine Aggregato -'!$A$1,"sku anker",A2232),"")</f>
        <v/>
      </c>
      <c r="N2232" s="18" t="s">
        <v>67</v>
      </c>
      <c r="O2232" s="19" t="str">
        <f t="shared" si="34"/>
        <v>Order online</v>
      </c>
      <c r="P2232" s="97" t="s">
        <v>43</v>
      </c>
      <c r="Q2232" s="13" t="s">
        <v>7371</v>
      </c>
      <c r="R2232" t="s">
        <v>42</v>
      </c>
      <c r="S2232" s="20">
        <v>6.5</v>
      </c>
      <c r="T2232" s="21" t="s">
        <v>38</v>
      </c>
    </row>
    <row r="2233" spans="1:20" x14ac:dyDescent="0.35">
      <c r="A2233" s="96" t="s">
        <v>7372</v>
      </c>
      <c r="B2233" s="96"/>
      <c r="C2233" s="96"/>
      <c r="D2233" s="13" t="s">
        <v>7373</v>
      </c>
      <c r="E2233" s="13">
        <v>6</v>
      </c>
      <c r="F2233" s="14">
        <v>0.7</v>
      </c>
      <c r="G2233" s="13" t="s">
        <v>14874</v>
      </c>
      <c r="H2233" s="14">
        <v>35</v>
      </c>
      <c r="I2233" s="15" t="s">
        <v>32</v>
      </c>
      <c r="J2233" s="16">
        <v>42.599999999999994</v>
      </c>
      <c r="K2233" s="16">
        <v>7.1</v>
      </c>
      <c r="L2233" s="17" t="s">
        <v>41</v>
      </c>
      <c r="M2233" s="163" t="str">
        <f>IFERROR(GETPIVOTDATA("Tot. Bottles",'- Ordine Aggregato -'!$A$1,"sku anker",A2233),"")</f>
        <v/>
      </c>
      <c r="N2233" s="18" t="s">
        <v>42</v>
      </c>
      <c r="O2233" s="19" t="str">
        <f t="shared" si="34"/>
        <v>Order online</v>
      </c>
      <c r="P2233" s="97" t="s">
        <v>43</v>
      </c>
      <c r="Q2233" s="13" t="s">
        <v>7374</v>
      </c>
      <c r="R2233" t="s">
        <v>7375</v>
      </c>
      <c r="S2233" s="20">
        <v>0</v>
      </c>
      <c r="T2233" s="21" t="s">
        <v>38</v>
      </c>
    </row>
    <row r="2234" spans="1:20" x14ac:dyDescent="0.35">
      <c r="A2234" s="13" t="s">
        <v>7376</v>
      </c>
      <c r="B2234" s="13"/>
      <c r="C2234" s="13"/>
      <c r="D2234" s="13" t="s">
        <v>7377</v>
      </c>
      <c r="E2234" s="13">
        <v>6</v>
      </c>
      <c r="F2234" s="14">
        <v>0.7</v>
      </c>
      <c r="G2234" s="13" t="s">
        <v>46</v>
      </c>
      <c r="H2234" s="14">
        <v>20</v>
      </c>
      <c r="I2234" s="15" t="s">
        <v>32</v>
      </c>
      <c r="J2234" s="16">
        <v>79.5</v>
      </c>
      <c r="K2234" s="16">
        <v>13.25</v>
      </c>
      <c r="L2234" s="17" t="s">
        <v>623</v>
      </c>
      <c r="M2234" s="163" t="str">
        <f>IFERROR(GETPIVOTDATA("Tot. Bottles",'- Ordine Aggregato -'!$A$1,"sku anker",A2234),"")</f>
        <v/>
      </c>
      <c r="N2234" s="18" t="s">
        <v>34</v>
      </c>
      <c r="O2234" s="19" t="str">
        <f t="shared" si="34"/>
        <v>Order online</v>
      </c>
      <c r="P2234" s="97" t="s">
        <v>1232</v>
      </c>
      <c r="Q2234" s="13" t="s">
        <v>7378</v>
      </c>
      <c r="R2234" t="s">
        <v>7379</v>
      </c>
      <c r="S2234" s="20">
        <v>0</v>
      </c>
      <c r="T2234" s="21" t="s">
        <v>38</v>
      </c>
    </row>
    <row r="2235" spans="1:20" x14ac:dyDescent="0.35">
      <c r="A2235" s="13" t="s">
        <v>7380</v>
      </c>
      <c r="B2235" s="13"/>
      <c r="C2235" s="13"/>
      <c r="D2235" s="13" t="s">
        <v>7381</v>
      </c>
      <c r="E2235" s="13">
        <v>6</v>
      </c>
      <c r="F2235" s="14">
        <v>0.7</v>
      </c>
      <c r="G2235" s="13" t="s">
        <v>46</v>
      </c>
      <c r="H2235" s="14">
        <v>20</v>
      </c>
      <c r="I2235" s="15" t="s">
        <v>32</v>
      </c>
      <c r="J2235" s="16">
        <v>73.5</v>
      </c>
      <c r="K2235" s="16">
        <v>12.25</v>
      </c>
      <c r="L2235" s="17" t="s">
        <v>623</v>
      </c>
      <c r="M2235" s="163" t="str">
        <f>IFERROR(GETPIVOTDATA("Tot. Bottles",'- Ordine Aggregato -'!$A$1,"sku anker",A2235),"")</f>
        <v/>
      </c>
      <c r="N2235" s="18" t="s">
        <v>67</v>
      </c>
      <c r="O2235" s="19" t="str">
        <f t="shared" si="34"/>
        <v>Order online</v>
      </c>
      <c r="P2235" s="97" t="s">
        <v>1232</v>
      </c>
      <c r="Q2235" s="13" t="s">
        <v>7382</v>
      </c>
      <c r="R2235" t="s">
        <v>7383</v>
      </c>
      <c r="S2235" s="20">
        <v>12.25</v>
      </c>
      <c r="T2235" s="21" t="s">
        <v>38</v>
      </c>
    </row>
    <row r="2236" spans="1:20" x14ac:dyDescent="0.35">
      <c r="A2236" s="13" t="s">
        <v>7384</v>
      </c>
      <c r="B2236" s="13"/>
      <c r="C2236" s="13"/>
      <c r="D2236" s="13" t="s">
        <v>7385</v>
      </c>
      <c r="E2236" s="13">
        <v>6</v>
      </c>
      <c r="F2236" s="14">
        <v>0.7</v>
      </c>
      <c r="G2236" s="13" t="s">
        <v>46</v>
      </c>
      <c r="H2236" s="14">
        <v>47</v>
      </c>
      <c r="I2236" s="15" t="s">
        <v>32</v>
      </c>
      <c r="J2236" s="16">
        <v>93</v>
      </c>
      <c r="K2236" s="16">
        <v>15.5</v>
      </c>
      <c r="L2236" s="17" t="s">
        <v>368</v>
      </c>
      <c r="M2236" s="163" t="str">
        <f>IFERROR(GETPIVOTDATA("Tot. Bottles",'- Ordine Aggregato -'!$A$1,"sku anker",A2236),"")</f>
        <v/>
      </c>
      <c r="N2236" s="18" t="s">
        <v>42</v>
      </c>
      <c r="O2236" s="19" t="str">
        <f t="shared" si="34"/>
        <v>Order online</v>
      </c>
      <c r="P2236" s="97" t="s">
        <v>1232</v>
      </c>
      <c r="Q2236" s="13" t="s">
        <v>7386</v>
      </c>
      <c r="R2236" t="s">
        <v>7387</v>
      </c>
      <c r="S2236" s="20">
        <v>0</v>
      </c>
      <c r="T2236" s="21" t="s">
        <v>38</v>
      </c>
    </row>
    <row r="2237" spans="1:20" x14ac:dyDescent="0.35">
      <c r="A2237" s="13" t="s">
        <v>7388</v>
      </c>
      <c r="B2237" s="13"/>
      <c r="C2237" s="13"/>
      <c r="D2237" s="13" t="s">
        <v>7389</v>
      </c>
      <c r="E2237" s="13">
        <v>6</v>
      </c>
      <c r="F2237" s="14">
        <v>0.7</v>
      </c>
      <c r="G2237" s="13" t="s">
        <v>46</v>
      </c>
      <c r="H2237" s="14">
        <v>43</v>
      </c>
      <c r="I2237" s="15" t="s">
        <v>32</v>
      </c>
      <c r="J2237" s="16">
        <v>93</v>
      </c>
      <c r="K2237" s="16">
        <v>15.5</v>
      </c>
      <c r="L2237" s="17" t="s">
        <v>368</v>
      </c>
      <c r="M2237" s="163" t="str">
        <f>IFERROR(GETPIVOTDATA("Tot. Bottles",'- Ordine Aggregato -'!$A$1,"sku anker",A2237),"")</f>
        <v/>
      </c>
      <c r="N2237" s="18" t="s">
        <v>42</v>
      </c>
      <c r="O2237" s="19" t="str">
        <f t="shared" si="34"/>
        <v>Order online</v>
      </c>
      <c r="P2237" s="97" t="s">
        <v>1232</v>
      </c>
      <c r="Q2237" s="13" t="s">
        <v>7390</v>
      </c>
      <c r="R2237" t="s">
        <v>7391</v>
      </c>
      <c r="S2237" s="20">
        <v>0</v>
      </c>
      <c r="T2237" s="21" t="s">
        <v>38</v>
      </c>
    </row>
    <row r="2238" spans="1:20" x14ac:dyDescent="0.35">
      <c r="A2238" s="96" t="s">
        <v>7392</v>
      </c>
      <c r="D2238" s="13" t="s">
        <v>7393</v>
      </c>
      <c r="E2238" s="13">
        <v>6</v>
      </c>
      <c r="F2238" s="14">
        <v>0.75</v>
      </c>
      <c r="G2238" s="13" t="s">
        <v>46</v>
      </c>
      <c r="H2238" s="14">
        <v>12</v>
      </c>
      <c r="I2238" s="15" t="s">
        <v>32</v>
      </c>
      <c r="J2238" s="16">
        <v>354</v>
      </c>
      <c r="K2238" s="16">
        <v>59</v>
      </c>
      <c r="L2238" s="17" t="s">
        <v>863</v>
      </c>
      <c r="M2238" s="163" t="str">
        <f>IFERROR(GETPIVOTDATA("Tot. Bottles",'- Ordine Aggregato -'!$A$1,"sku anker",A2238),"")</f>
        <v/>
      </c>
      <c r="N2238" s="18" t="s">
        <v>67</v>
      </c>
      <c r="O2238" s="19" t="str">
        <f t="shared" si="34"/>
        <v>Order online</v>
      </c>
      <c r="P2238" s="97" t="s">
        <v>225</v>
      </c>
      <c r="Q2238" s="13" t="s">
        <v>7394</v>
      </c>
      <c r="R2238" t="s">
        <v>7395</v>
      </c>
      <c r="S2238" s="20">
        <v>59</v>
      </c>
      <c r="T2238" s="21" t="s">
        <v>38</v>
      </c>
    </row>
    <row r="2239" spans="1:20" x14ac:dyDescent="0.35">
      <c r="A2239" s="96" t="s">
        <v>7396</v>
      </c>
      <c r="D2239" s="13" t="s">
        <v>7397</v>
      </c>
      <c r="E2239" s="13">
        <v>6</v>
      </c>
      <c r="F2239" s="14">
        <v>0.7</v>
      </c>
      <c r="G2239" s="13" t="s">
        <v>14874</v>
      </c>
      <c r="H2239" s="14">
        <v>40</v>
      </c>
      <c r="I2239" s="15" t="s">
        <v>32</v>
      </c>
      <c r="J2239" s="16">
        <v>54.599999999999994</v>
      </c>
      <c r="K2239" s="16">
        <v>9.1</v>
      </c>
      <c r="L2239" s="17" t="s">
        <v>61</v>
      </c>
      <c r="M2239" s="163" t="str">
        <f>IFERROR(GETPIVOTDATA("Tot. Bottles",'- Ordine Aggregato -'!$A$1,"sku anker",A2239),"")</f>
        <v/>
      </c>
      <c r="N2239" s="18" t="s">
        <v>34</v>
      </c>
      <c r="O2239" s="19" t="str">
        <f t="shared" si="34"/>
        <v>Order online</v>
      </c>
      <c r="P2239" s="97" t="s">
        <v>225</v>
      </c>
      <c r="Q2239" s="13" t="s">
        <v>7398</v>
      </c>
      <c r="R2239" t="s">
        <v>42</v>
      </c>
      <c r="S2239" s="20">
        <v>0</v>
      </c>
      <c r="T2239" s="21" t="s">
        <v>38</v>
      </c>
    </row>
    <row r="2240" spans="1:20" x14ac:dyDescent="0.35">
      <c r="A2240" s="13" t="s">
        <v>7399</v>
      </c>
      <c r="B2240" s="13"/>
      <c r="C2240" s="13"/>
      <c r="D2240" s="13" t="s">
        <v>7400</v>
      </c>
      <c r="E2240" s="13">
        <v>6</v>
      </c>
      <c r="F2240" s="14">
        <v>0.7</v>
      </c>
      <c r="G2240" s="13" t="s">
        <v>14874</v>
      </c>
      <c r="H2240" s="14">
        <v>40</v>
      </c>
      <c r="I2240" s="15" t="s">
        <v>32</v>
      </c>
      <c r="J2240" s="16">
        <v>40.200000000000003</v>
      </c>
      <c r="K2240" s="16">
        <v>6.7</v>
      </c>
      <c r="L2240" s="17" t="s">
        <v>657</v>
      </c>
      <c r="M2240" s="163" t="str">
        <f>IFERROR(GETPIVOTDATA("Tot. Bottles",'- Ordine Aggregato -'!$A$1,"sku anker",A2240),"")</f>
        <v/>
      </c>
      <c r="N2240" s="18" t="s">
        <v>42</v>
      </c>
      <c r="O2240" s="19" t="str">
        <f t="shared" si="34"/>
        <v>Order online</v>
      </c>
      <c r="P2240" s="97" t="s">
        <v>385</v>
      </c>
      <c r="Q2240" s="13" t="s">
        <v>7401</v>
      </c>
      <c r="R2240" t="s">
        <v>7402</v>
      </c>
      <c r="S2240" s="20">
        <v>0</v>
      </c>
      <c r="T2240" s="21" t="s">
        <v>38</v>
      </c>
    </row>
    <row r="2241" spans="1:20" x14ac:dyDescent="0.35">
      <c r="A2241" s="96" t="s">
        <v>14472</v>
      </c>
      <c r="B2241" s="96"/>
      <c r="C2241" s="96"/>
      <c r="D2241" s="13" t="s">
        <v>7400</v>
      </c>
      <c r="E2241" s="13">
        <v>12</v>
      </c>
      <c r="F2241" s="14">
        <v>1</v>
      </c>
      <c r="G2241" s="13" t="s">
        <v>46</v>
      </c>
      <c r="H2241" s="14">
        <v>40</v>
      </c>
      <c r="I2241" s="15" t="s">
        <v>32</v>
      </c>
      <c r="J2241" s="16">
        <v>102</v>
      </c>
      <c r="K2241" s="16">
        <v>8.5</v>
      </c>
      <c r="L2241" s="17" t="s">
        <v>657</v>
      </c>
      <c r="M2241" s="163" t="str">
        <f>IFERROR(GETPIVOTDATA("Tot. Bottles",'- Ordine Aggregato -'!$A$1,"sku anker",A2241),"")</f>
        <v/>
      </c>
      <c r="N2241" s="18" t="s">
        <v>28</v>
      </c>
      <c r="O2241" s="19" t="str">
        <f t="shared" si="34"/>
        <v>Order online</v>
      </c>
      <c r="P2241" s="97" t="s">
        <v>385</v>
      </c>
      <c r="Q2241" s="13" t="s">
        <v>15493</v>
      </c>
      <c r="R2241" t="s">
        <v>15494</v>
      </c>
      <c r="S2241" s="20">
        <v>0</v>
      </c>
      <c r="T2241" s="21" t="s">
        <v>3755</v>
      </c>
    </row>
    <row r="2242" spans="1:20" x14ac:dyDescent="0.35">
      <c r="A2242" s="96" t="s">
        <v>14441</v>
      </c>
      <c r="D2242" s="13" t="s">
        <v>7400</v>
      </c>
      <c r="E2242" s="13">
        <v>6</v>
      </c>
      <c r="F2242" s="14">
        <v>1</v>
      </c>
      <c r="G2242" s="13" t="s">
        <v>14874</v>
      </c>
      <c r="H2242" s="14">
        <v>40</v>
      </c>
      <c r="I2242" s="15" t="s">
        <v>32</v>
      </c>
      <c r="J2242" s="16">
        <v>51</v>
      </c>
      <c r="K2242" s="16">
        <v>8.5</v>
      </c>
      <c r="L2242" s="17" t="s">
        <v>657</v>
      </c>
      <c r="M2242" s="163" t="str">
        <f>IFERROR(GETPIVOTDATA("Tot. Bottles",'- Ordine Aggregato -'!$A$1,"sku anker",A2242),"")</f>
        <v/>
      </c>
      <c r="N2242" s="18" t="s">
        <v>42</v>
      </c>
      <c r="O2242" s="19" t="str">
        <f t="shared" si="34"/>
        <v>Order online</v>
      </c>
      <c r="P2242" s="97" t="s">
        <v>385</v>
      </c>
      <c r="Q2242" s="13" t="s">
        <v>15495</v>
      </c>
      <c r="R2242" t="s">
        <v>15496</v>
      </c>
      <c r="S2242" s="20">
        <v>0</v>
      </c>
      <c r="T2242" s="21" t="s">
        <v>38</v>
      </c>
    </row>
    <row r="2243" spans="1:20" x14ac:dyDescent="0.35">
      <c r="A2243" s="13" t="s">
        <v>14473</v>
      </c>
      <c r="B2243" s="13"/>
      <c r="C2243" s="13"/>
      <c r="D2243" s="13" t="s">
        <v>7400</v>
      </c>
      <c r="E2243" s="13">
        <v>12</v>
      </c>
      <c r="F2243" s="14">
        <v>1</v>
      </c>
      <c r="G2243" s="13" t="s">
        <v>14874</v>
      </c>
      <c r="H2243" s="14">
        <v>40</v>
      </c>
      <c r="I2243" s="15" t="s">
        <v>32</v>
      </c>
      <c r="J2243" s="16">
        <v>102</v>
      </c>
      <c r="K2243" s="16">
        <v>8.5</v>
      </c>
      <c r="L2243" s="17" t="s">
        <v>657</v>
      </c>
      <c r="M2243" s="163" t="str">
        <f>IFERROR(GETPIVOTDATA("Tot. Bottles",'- Ordine Aggregato -'!$A$1,"sku anker",A2243),"")</f>
        <v/>
      </c>
      <c r="N2243" s="18" t="s">
        <v>42</v>
      </c>
      <c r="O2243" s="19" t="str">
        <f t="shared" si="34"/>
        <v>Order online</v>
      </c>
      <c r="P2243" s="97" t="s">
        <v>385</v>
      </c>
      <c r="Q2243" s="13" t="s">
        <v>15495</v>
      </c>
      <c r="R2243" t="s">
        <v>15497</v>
      </c>
      <c r="S2243" s="20">
        <v>0</v>
      </c>
      <c r="T2243" s="21" t="s">
        <v>38</v>
      </c>
    </row>
    <row r="2244" spans="1:20" x14ac:dyDescent="0.35">
      <c r="A2244" s="13" t="s">
        <v>15498</v>
      </c>
      <c r="B2244" s="13"/>
      <c r="C2244" s="13"/>
      <c r="D2244" s="13" t="s">
        <v>7400</v>
      </c>
      <c r="E2244" s="13">
        <v>12</v>
      </c>
      <c r="F2244" s="14">
        <v>1</v>
      </c>
      <c r="G2244" s="13" t="s">
        <v>46</v>
      </c>
      <c r="H2244" s="14">
        <v>40</v>
      </c>
      <c r="I2244" s="15" t="s">
        <v>32</v>
      </c>
      <c r="J2244" s="16">
        <v>102</v>
      </c>
      <c r="K2244" s="16">
        <v>8.5</v>
      </c>
      <c r="L2244" s="17" t="s">
        <v>657</v>
      </c>
      <c r="M2244" s="163" t="str">
        <f>IFERROR(GETPIVOTDATA("Tot. Bottles",'- Ordine Aggregato -'!$A$1,"sku anker",A2244),"")</f>
        <v/>
      </c>
      <c r="N2244" s="18" t="s">
        <v>34</v>
      </c>
      <c r="O2244" s="19" t="str">
        <f t="shared" si="34"/>
        <v>Order online</v>
      </c>
      <c r="P2244" s="97" t="s">
        <v>385</v>
      </c>
      <c r="Q2244" s="13" t="s">
        <v>7404</v>
      </c>
      <c r="R2244" t="s">
        <v>15499</v>
      </c>
      <c r="S2244" s="20">
        <v>0</v>
      </c>
      <c r="T2244" s="21" t="s">
        <v>38</v>
      </c>
    </row>
    <row r="2245" spans="1:20" x14ac:dyDescent="0.35">
      <c r="A2245" s="96" t="s">
        <v>7403</v>
      </c>
      <c r="D2245" s="13" t="s">
        <v>7400</v>
      </c>
      <c r="E2245" s="13">
        <v>6</v>
      </c>
      <c r="F2245" s="14">
        <v>1</v>
      </c>
      <c r="G2245" s="13" t="s">
        <v>14873</v>
      </c>
      <c r="H2245" s="14">
        <v>40</v>
      </c>
      <c r="I2245" s="15" t="s">
        <v>32</v>
      </c>
      <c r="J2245" s="16">
        <v>51</v>
      </c>
      <c r="K2245" s="16">
        <v>8.5</v>
      </c>
      <c r="L2245" s="17" t="s">
        <v>657</v>
      </c>
      <c r="M2245" s="163" t="str">
        <f>IFERROR(GETPIVOTDATA("Tot. Bottles",'- Ordine Aggregato -'!$A$1,"sku anker",A2245),"")</f>
        <v/>
      </c>
      <c r="N2245" s="18" t="s">
        <v>42</v>
      </c>
      <c r="O2245" s="19" t="str">
        <f t="shared" si="34"/>
        <v>Order online</v>
      </c>
      <c r="P2245" s="97" t="s">
        <v>385</v>
      </c>
      <c r="Q2245" s="13" t="s">
        <v>7404</v>
      </c>
      <c r="R2245" t="s">
        <v>7405</v>
      </c>
      <c r="S2245" s="20">
        <v>0</v>
      </c>
      <c r="T2245" s="21" t="s">
        <v>38</v>
      </c>
    </row>
    <row r="2246" spans="1:20" x14ac:dyDescent="0.35">
      <c r="A2246" s="96" t="s">
        <v>7406</v>
      </c>
      <c r="D2246" s="13" t="s">
        <v>7407</v>
      </c>
      <c r="E2246" s="13">
        <v>6</v>
      </c>
      <c r="F2246" s="14">
        <v>0.7</v>
      </c>
      <c r="G2246" s="13" t="s">
        <v>46</v>
      </c>
      <c r="H2246" s="14">
        <v>32.5</v>
      </c>
      <c r="I2246" s="15" t="s">
        <v>32</v>
      </c>
      <c r="J2246" s="16">
        <v>43.5</v>
      </c>
      <c r="K2246" s="16">
        <v>7.25</v>
      </c>
      <c r="L2246" s="17" t="s">
        <v>88</v>
      </c>
      <c r="M2246" s="163" t="str">
        <f>IFERROR(GETPIVOTDATA("Tot. Bottles",'- Ordine Aggregato -'!$A$1,"sku anker",A2246),"")</f>
        <v/>
      </c>
      <c r="N2246" s="18" t="s">
        <v>67</v>
      </c>
      <c r="O2246" s="19" t="str">
        <f t="shared" si="34"/>
        <v>Order online</v>
      </c>
      <c r="P2246" s="97" t="s">
        <v>385</v>
      </c>
      <c r="Q2246" s="13" t="s">
        <v>7408</v>
      </c>
      <c r="R2246" t="s">
        <v>7409</v>
      </c>
      <c r="S2246" s="20">
        <v>7.25</v>
      </c>
      <c r="T2246" s="21" t="s">
        <v>38</v>
      </c>
    </row>
    <row r="2247" spans="1:20" x14ac:dyDescent="0.35">
      <c r="A2247" s="96" t="s">
        <v>7410</v>
      </c>
      <c r="D2247" s="13" t="s">
        <v>7407</v>
      </c>
      <c r="E2247" s="13">
        <v>12</v>
      </c>
      <c r="F2247" s="14">
        <v>1</v>
      </c>
      <c r="G2247" s="13" t="s">
        <v>14874</v>
      </c>
      <c r="H2247" s="14">
        <v>32.5</v>
      </c>
      <c r="I2247" s="15" t="s">
        <v>32</v>
      </c>
      <c r="J2247" s="16">
        <v>109.80000000000001</v>
      </c>
      <c r="K2247" s="16">
        <v>9.15</v>
      </c>
      <c r="L2247" s="17" t="s">
        <v>88</v>
      </c>
      <c r="M2247" s="163" t="str">
        <f>IFERROR(GETPIVOTDATA("Tot. Bottles",'- Ordine Aggregato -'!$A$1,"sku anker",A2247),"")</f>
        <v/>
      </c>
      <c r="N2247" s="18" t="s">
        <v>42</v>
      </c>
      <c r="O2247" s="19" t="str">
        <f t="shared" si="34"/>
        <v>Order online</v>
      </c>
      <c r="P2247" s="97" t="s">
        <v>385</v>
      </c>
      <c r="Q2247" s="13" t="s">
        <v>7411</v>
      </c>
      <c r="R2247" t="s">
        <v>7412</v>
      </c>
      <c r="S2247" s="20">
        <v>0</v>
      </c>
      <c r="T2247" s="21" t="s">
        <v>38</v>
      </c>
    </row>
    <row r="2248" spans="1:20" x14ac:dyDescent="0.35">
      <c r="A2248" s="96" t="s">
        <v>7413</v>
      </c>
      <c r="D2248" s="13" t="s">
        <v>7414</v>
      </c>
      <c r="E2248" s="13">
        <v>6</v>
      </c>
      <c r="F2248" s="14">
        <v>0.7</v>
      </c>
      <c r="G2248" s="13" t="s">
        <v>46</v>
      </c>
      <c r="H2248" s="14">
        <v>43</v>
      </c>
      <c r="I2248" s="15" t="s">
        <v>32</v>
      </c>
      <c r="J2248" s="16">
        <v>53.699999999999996</v>
      </c>
      <c r="K2248" s="16">
        <v>8.9499999999999993</v>
      </c>
      <c r="L2248" s="17" t="s">
        <v>657</v>
      </c>
      <c r="M2248" s="163" t="str">
        <f>IFERROR(GETPIVOTDATA("Tot. Bottles",'- Ordine Aggregato -'!$A$1,"sku anker",A2248),"")</f>
        <v/>
      </c>
      <c r="N2248" s="18" t="s">
        <v>42</v>
      </c>
      <c r="O2248" s="19" t="str">
        <f t="shared" si="34"/>
        <v>Order online</v>
      </c>
      <c r="P2248" s="97" t="s">
        <v>385</v>
      </c>
      <c r="Q2248" s="13" t="s">
        <v>7415</v>
      </c>
      <c r="R2248" t="s">
        <v>7416</v>
      </c>
      <c r="S2248" s="20">
        <v>0</v>
      </c>
      <c r="T2248" s="21" t="s">
        <v>38</v>
      </c>
    </row>
    <row r="2249" spans="1:20" x14ac:dyDescent="0.35">
      <c r="A2249" s="13" t="s">
        <v>7417</v>
      </c>
      <c r="B2249" s="13"/>
      <c r="C2249" s="13"/>
      <c r="D2249" s="13" t="s">
        <v>7418</v>
      </c>
      <c r="E2249" s="13">
        <v>6</v>
      </c>
      <c r="F2249" s="14">
        <v>0.7</v>
      </c>
      <c r="G2249" s="13" t="s">
        <v>14874</v>
      </c>
      <c r="H2249" s="14">
        <v>32.5</v>
      </c>
      <c r="I2249" s="15" t="s">
        <v>32</v>
      </c>
      <c r="J2249" s="16">
        <v>41.7</v>
      </c>
      <c r="K2249" s="16">
        <v>6.95</v>
      </c>
      <c r="L2249" s="17" t="s">
        <v>657</v>
      </c>
      <c r="M2249" s="163" t="str">
        <f>IFERROR(GETPIVOTDATA("Tot. Bottles",'- Ordine Aggregato -'!$A$1,"sku anker",A2249),"")</f>
        <v/>
      </c>
      <c r="N2249" s="18" t="s">
        <v>42</v>
      </c>
      <c r="O2249" s="19" t="str">
        <f t="shared" si="34"/>
        <v>Order online</v>
      </c>
      <c r="P2249" s="97" t="s">
        <v>385</v>
      </c>
      <c r="Q2249" s="13" t="s">
        <v>7419</v>
      </c>
      <c r="R2249" t="s">
        <v>7420</v>
      </c>
      <c r="S2249" s="20">
        <v>0</v>
      </c>
      <c r="T2249" s="21" t="s">
        <v>38</v>
      </c>
    </row>
    <row r="2250" spans="1:20" x14ac:dyDescent="0.35">
      <c r="A2250" s="96" t="s">
        <v>7421</v>
      </c>
      <c r="D2250" s="13" t="s">
        <v>7422</v>
      </c>
      <c r="E2250" s="13">
        <v>6</v>
      </c>
      <c r="F2250" s="14">
        <v>0.7</v>
      </c>
      <c r="G2250" s="13" t="s">
        <v>31</v>
      </c>
      <c r="H2250" s="14">
        <v>45</v>
      </c>
      <c r="I2250" s="15" t="s">
        <v>32</v>
      </c>
      <c r="J2250" s="16">
        <v>57.599999999999994</v>
      </c>
      <c r="K2250" s="16">
        <v>9.6</v>
      </c>
      <c r="L2250" s="17" t="s">
        <v>657</v>
      </c>
      <c r="M2250" s="163" t="str">
        <f>IFERROR(GETPIVOTDATA("Tot. Bottles",'- Ordine Aggregato -'!$A$1,"sku anker",A2250),"")</f>
        <v/>
      </c>
      <c r="N2250" s="18" t="s">
        <v>34</v>
      </c>
      <c r="O2250" s="19" t="str">
        <f t="shared" si="34"/>
        <v>Order online</v>
      </c>
      <c r="P2250" s="97" t="s">
        <v>385</v>
      </c>
      <c r="Q2250" s="13" t="s">
        <v>7423</v>
      </c>
      <c r="R2250" t="s">
        <v>7424</v>
      </c>
      <c r="S2250" s="20">
        <v>0</v>
      </c>
      <c r="T2250" s="21" t="s">
        <v>38</v>
      </c>
    </row>
    <row r="2251" spans="1:20" x14ac:dyDescent="0.35">
      <c r="A2251" s="13" t="s">
        <v>7425</v>
      </c>
      <c r="B2251" s="13"/>
      <c r="C2251" s="13"/>
      <c r="D2251" s="13" t="s">
        <v>7426</v>
      </c>
      <c r="E2251" s="13">
        <v>6</v>
      </c>
      <c r="F2251" s="14">
        <v>0.7</v>
      </c>
      <c r="G2251" s="13" t="s">
        <v>31</v>
      </c>
      <c r="H2251" s="14">
        <v>43</v>
      </c>
      <c r="I2251" s="15" t="s">
        <v>32</v>
      </c>
      <c r="J2251" s="16">
        <v>75.900000000000006</v>
      </c>
      <c r="K2251" s="16">
        <v>12.65</v>
      </c>
      <c r="L2251" s="17" t="s">
        <v>657</v>
      </c>
      <c r="M2251" s="163" t="str">
        <f>IFERROR(GETPIVOTDATA("Tot. Bottles",'- Ordine Aggregato -'!$A$1,"sku anker",A2251),"")</f>
        <v/>
      </c>
      <c r="N2251" s="18" t="s">
        <v>42</v>
      </c>
      <c r="O2251" s="19" t="str">
        <f t="shared" si="34"/>
        <v>Order online</v>
      </c>
      <c r="P2251" s="97" t="s">
        <v>385</v>
      </c>
      <c r="Q2251" s="13" t="s">
        <v>7427</v>
      </c>
      <c r="R2251" t="s">
        <v>7428</v>
      </c>
      <c r="S2251" s="20">
        <v>0</v>
      </c>
      <c r="T2251" s="21" t="s">
        <v>38</v>
      </c>
    </row>
    <row r="2252" spans="1:20" x14ac:dyDescent="0.35">
      <c r="A2252" s="13" t="s">
        <v>7429</v>
      </c>
      <c r="B2252" s="13"/>
      <c r="C2252" s="13"/>
      <c r="D2252" s="13" t="s">
        <v>7430</v>
      </c>
      <c r="E2252" s="13">
        <v>6</v>
      </c>
      <c r="F2252" s="14">
        <v>0.7</v>
      </c>
      <c r="G2252" s="13" t="s">
        <v>46</v>
      </c>
      <c r="H2252" s="14">
        <v>32.5</v>
      </c>
      <c r="I2252" s="15" t="s">
        <v>32</v>
      </c>
      <c r="J2252" s="16">
        <v>45</v>
      </c>
      <c r="K2252" s="16">
        <v>7.5</v>
      </c>
      <c r="L2252" s="17" t="s">
        <v>88</v>
      </c>
      <c r="M2252" s="163" t="str">
        <f>IFERROR(GETPIVOTDATA("Tot. Bottles",'- Ordine Aggregato -'!$A$1,"sku anker",A2252),"")</f>
        <v/>
      </c>
      <c r="N2252" s="18" t="s">
        <v>42</v>
      </c>
      <c r="O2252" s="19" t="str">
        <f t="shared" si="34"/>
        <v>Order online</v>
      </c>
      <c r="P2252" s="97" t="s">
        <v>385</v>
      </c>
      <c r="Q2252" s="13" t="s">
        <v>7431</v>
      </c>
      <c r="R2252" t="s">
        <v>7432</v>
      </c>
      <c r="S2252" s="20">
        <v>0</v>
      </c>
      <c r="T2252" s="21" t="s">
        <v>38</v>
      </c>
    </row>
    <row r="2253" spans="1:20" x14ac:dyDescent="0.35">
      <c r="A2253" s="13" t="s">
        <v>7433</v>
      </c>
      <c r="B2253" s="13"/>
      <c r="C2253" s="13"/>
      <c r="D2253" s="13" t="s">
        <v>7430</v>
      </c>
      <c r="E2253" s="13">
        <v>12</v>
      </c>
      <c r="F2253" s="14">
        <v>1</v>
      </c>
      <c r="G2253" s="13" t="s">
        <v>46</v>
      </c>
      <c r="H2253" s="14">
        <v>32.5</v>
      </c>
      <c r="I2253" s="15" t="s">
        <v>32</v>
      </c>
      <c r="J2253" s="16">
        <v>109.80000000000001</v>
      </c>
      <c r="K2253" s="16">
        <v>9.15</v>
      </c>
      <c r="L2253" s="17" t="s">
        <v>88</v>
      </c>
      <c r="M2253" s="163" t="str">
        <f>IFERROR(GETPIVOTDATA("Tot. Bottles",'- Ordine Aggregato -'!$A$1,"sku anker",A2253),"")</f>
        <v/>
      </c>
      <c r="N2253" s="18" t="s">
        <v>42</v>
      </c>
      <c r="O2253" s="19" t="str">
        <f t="shared" ref="O2253:O2316" si="35">HYPERLINK("https://www.ankeramsterdamspirits.nl/en/products/"&amp;A2253,"Order online")</f>
        <v>Order online</v>
      </c>
      <c r="P2253" s="97" t="s">
        <v>385</v>
      </c>
      <c r="Q2253" s="13" t="s">
        <v>7434</v>
      </c>
      <c r="R2253" t="s">
        <v>7435</v>
      </c>
      <c r="S2253" s="20">
        <v>0</v>
      </c>
      <c r="T2253" s="21" t="s">
        <v>38</v>
      </c>
    </row>
    <row r="2254" spans="1:20" x14ac:dyDescent="0.35">
      <c r="A2254" s="13" t="s">
        <v>15500</v>
      </c>
      <c r="B2254" s="13"/>
      <c r="C2254" s="13"/>
      <c r="D2254" s="13" t="s">
        <v>15501</v>
      </c>
      <c r="E2254" s="13">
        <v>6</v>
      </c>
      <c r="F2254" s="14">
        <v>1</v>
      </c>
      <c r="G2254" s="13" t="s">
        <v>14874</v>
      </c>
      <c r="H2254" s="14">
        <v>40</v>
      </c>
      <c r="I2254" s="15" t="s">
        <v>32</v>
      </c>
      <c r="J2254" s="16">
        <v>51</v>
      </c>
      <c r="K2254" s="16">
        <v>8.5</v>
      </c>
      <c r="L2254" s="17" t="s">
        <v>657</v>
      </c>
      <c r="M2254" s="163" t="str">
        <f>IFERROR(GETPIVOTDATA("Tot. Bottles",'- Ordine Aggregato -'!$A$1,"sku anker",A2254),"")</f>
        <v/>
      </c>
      <c r="N2254" s="18" t="s">
        <v>34</v>
      </c>
      <c r="O2254" s="19" t="str">
        <f t="shared" si="35"/>
        <v>Order online</v>
      </c>
      <c r="P2254" s="97" t="s">
        <v>385</v>
      </c>
      <c r="Q2254" s="13" t="s">
        <v>7404</v>
      </c>
      <c r="R2254" t="s">
        <v>7405</v>
      </c>
      <c r="S2254" s="20">
        <v>0</v>
      </c>
      <c r="T2254" s="21" t="s">
        <v>38</v>
      </c>
    </row>
    <row r="2255" spans="1:20" x14ac:dyDescent="0.35">
      <c r="A2255" s="13" t="s">
        <v>7436</v>
      </c>
      <c r="B2255" s="13"/>
      <c r="C2255" s="13"/>
      <c r="D2255" s="13" t="s">
        <v>7437</v>
      </c>
      <c r="E2255" s="13">
        <v>6</v>
      </c>
      <c r="F2255" s="14">
        <v>0.7</v>
      </c>
      <c r="G2255" s="13" t="s">
        <v>14874</v>
      </c>
      <c r="H2255" s="14">
        <v>32.5</v>
      </c>
      <c r="I2255" s="15" t="s">
        <v>32</v>
      </c>
      <c r="J2255" s="16">
        <v>43.2</v>
      </c>
      <c r="K2255" s="16">
        <v>7.2</v>
      </c>
      <c r="L2255" s="17" t="s">
        <v>88</v>
      </c>
      <c r="M2255" s="163" t="str">
        <f>IFERROR(GETPIVOTDATA("Tot. Bottles",'- Ordine Aggregato -'!$A$1,"sku anker",A2255),"")</f>
        <v/>
      </c>
      <c r="N2255" s="18" t="s">
        <v>67</v>
      </c>
      <c r="O2255" s="19" t="str">
        <f t="shared" si="35"/>
        <v>Order online</v>
      </c>
      <c r="P2255" s="97" t="s">
        <v>385</v>
      </c>
      <c r="Q2255" s="13" t="s">
        <v>7438</v>
      </c>
      <c r="R2255" t="s">
        <v>42</v>
      </c>
      <c r="S2255" s="20">
        <v>7.2</v>
      </c>
      <c r="T2255" s="21" t="s">
        <v>38</v>
      </c>
    </row>
    <row r="2256" spans="1:20" x14ac:dyDescent="0.35">
      <c r="A2256" s="96" t="s">
        <v>7439</v>
      </c>
      <c r="D2256" s="13" t="s">
        <v>7440</v>
      </c>
      <c r="E2256" s="13">
        <v>6</v>
      </c>
      <c r="F2256" s="14">
        <v>0.7</v>
      </c>
      <c r="G2256" s="13" t="s">
        <v>14873</v>
      </c>
      <c r="H2256" s="14">
        <v>40</v>
      </c>
      <c r="I2256" s="15" t="s">
        <v>32</v>
      </c>
      <c r="J2256" s="16">
        <v>73.5</v>
      </c>
      <c r="K2256" s="16">
        <v>12.25</v>
      </c>
      <c r="L2256" s="17" t="s">
        <v>657</v>
      </c>
      <c r="M2256" s="163" t="str">
        <f>IFERROR(GETPIVOTDATA("Tot. Bottles",'- Ordine Aggregato -'!$A$1,"sku anker",A2256),"")</f>
        <v/>
      </c>
      <c r="N2256" s="18" t="s">
        <v>42</v>
      </c>
      <c r="O2256" s="19" t="str">
        <f t="shared" si="35"/>
        <v>Order online</v>
      </c>
      <c r="P2256" s="97" t="s">
        <v>385</v>
      </c>
      <c r="Q2256" s="13" t="s">
        <v>7441</v>
      </c>
      <c r="R2256" t="s">
        <v>7442</v>
      </c>
      <c r="S2256" s="20">
        <v>0</v>
      </c>
      <c r="T2256" s="21" t="s">
        <v>38</v>
      </c>
    </row>
    <row r="2257" spans="1:20" x14ac:dyDescent="0.35">
      <c r="A2257" s="96" t="s">
        <v>7443</v>
      </c>
      <c r="B2257" s="96"/>
      <c r="C2257" s="96"/>
      <c r="D2257" s="13" t="s">
        <v>7444</v>
      </c>
      <c r="E2257" s="13">
        <v>6</v>
      </c>
      <c r="F2257" s="14">
        <v>0.7</v>
      </c>
      <c r="G2257" s="13" t="s">
        <v>46</v>
      </c>
      <c r="H2257" s="14">
        <v>40</v>
      </c>
      <c r="I2257" s="15" t="s">
        <v>32</v>
      </c>
      <c r="J2257" s="16">
        <v>39</v>
      </c>
      <c r="K2257" s="16">
        <v>6.5</v>
      </c>
      <c r="L2257" s="17" t="s">
        <v>657</v>
      </c>
      <c r="M2257" s="163" t="str">
        <f>IFERROR(GETPIVOTDATA("Tot. Bottles",'- Ordine Aggregato -'!$A$1,"sku anker",A2257),"")</f>
        <v/>
      </c>
      <c r="N2257" s="18" t="s">
        <v>67</v>
      </c>
      <c r="O2257" s="19" t="str">
        <f t="shared" si="35"/>
        <v>Order online</v>
      </c>
      <c r="P2257" s="97" t="s">
        <v>385</v>
      </c>
      <c r="Q2257" s="13" t="s">
        <v>7445</v>
      </c>
      <c r="R2257" t="s">
        <v>7446</v>
      </c>
      <c r="S2257" s="20">
        <v>6.5</v>
      </c>
      <c r="T2257" s="21" t="s">
        <v>38</v>
      </c>
    </row>
    <row r="2258" spans="1:20" x14ac:dyDescent="0.35">
      <c r="A2258" s="96" t="s">
        <v>7447</v>
      </c>
      <c r="B2258" s="96"/>
      <c r="C2258" s="96"/>
      <c r="D2258" s="13" t="s">
        <v>7448</v>
      </c>
      <c r="E2258" s="13">
        <v>6</v>
      </c>
      <c r="F2258" s="14">
        <v>0.7</v>
      </c>
      <c r="G2258" s="13" t="s">
        <v>46</v>
      </c>
      <c r="H2258" s="14">
        <v>43</v>
      </c>
      <c r="I2258" s="15" t="s">
        <v>32</v>
      </c>
      <c r="J2258" s="16">
        <v>81</v>
      </c>
      <c r="K2258" s="16">
        <v>13.5</v>
      </c>
      <c r="L2258" s="17" t="s">
        <v>368</v>
      </c>
      <c r="M2258" s="163" t="str">
        <f>IFERROR(GETPIVOTDATA("Tot. Bottles",'- Ordine Aggregato -'!$A$1,"sku anker",A2258),"")</f>
        <v/>
      </c>
      <c r="N2258" s="18" t="s">
        <v>42</v>
      </c>
      <c r="O2258" s="19" t="str">
        <f t="shared" si="35"/>
        <v>Order online</v>
      </c>
      <c r="P2258" s="97" t="s">
        <v>593</v>
      </c>
      <c r="Q2258" s="13" t="s">
        <v>7449</v>
      </c>
      <c r="R2258" t="s">
        <v>7450</v>
      </c>
      <c r="S2258" s="20">
        <v>0</v>
      </c>
      <c r="T2258" s="21" t="s">
        <v>38</v>
      </c>
    </row>
    <row r="2259" spans="1:20" x14ac:dyDescent="0.35">
      <c r="A2259" s="96" t="s">
        <v>7451</v>
      </c>
      <c r="D2259" s="13" t="s">
        <v>7452</v>
      </c>
      <c r="E2259" s="13">
        <v>6</v>
      </c>
      <c r="F2259" s="14">
        <v>0.7</v>
      </c>
      <c r="G2259" s="13" t="s">
        <v>46</v>
      </c>
      <c r="H2259" s="14">
        <v>57</v>
      </c>
      <c r="I2259" s="15" t="s">
        <v>32</v>
      </c>
      <c r="J2259" s="16">
        <v>87</v>
      </c>
      <c r="K2259" s="16">
        <v>14.5</v>
      </c>
      <c r="L2259" s="17" t="s">
        <v>368</v>
      </c>
      <c r="M2259" s="163" t="str">
        <f>IFERROR(GETPIVOTDATA("Tot. Bottles",'- Ordine Aggregato -'!$A$1,"sku anker",A2259),"")</f>
        <v/>
      </c>
      <c r="N2259" s="18" t="s">
        <v>42</v>
      </c>
      <c r="O2259" s="19" t="str">
        <f t="shared" si="35"/>
        <v>Order online</v>
      </c>
      <c r="P2259" s="97" t="s">
        <v>593</v>
      </c>
      <c r="Q2259" s="13" t="s">
        <v>7453</v>
      </c>
      <c r="R2259" t="s">
        <v>7454</v>
      </c>
      <c r="S2259" s="20">
        <v>0</v>
      </c>
      <c r="T2259" s="21" t="s">
        <v>38</v>
      </c>
    </row>
    <row r="2260" spans="1:20" x14ac:dyDescent="0.35">
      <c r="A2260" s="13" t="s">
        <v>7459</v>
      </c>
      <c r="B2260" s="13"/>
      <c r="C2260" s="13"/>
      <c r="D2260" s="13" t="s">
        <v>7460</v>
      </c>
      <c r="E2260" s="13">
        <v>20</v>
      </c>
      <c r="F2260" s="14">
        <v>0.35</v>
      </c>
      <c r="G2260" s="13" t="s">
        <v>14874</v>
      </c>
      <c r="H2260" s="14">
        <v>16.5</v>
      </c>
      <c r="I2260" s="15" t="s">
        <v>32</v>
      </c>
      <c r="J2260" s="16">
        <v>50</v>
      </c>
      <c r="K2260" s="16">
        <v>2.5</v>
      </c>
      <c r="L2260" s="17" t="s">
        <v>363</v>
      </c>
      <c r="M2260" s="163" t="str">
        <f>IFERROR(GETPIVOTDATA("Tot. Bottles",'- Ordine Aggregato -'!$A$1,"sku anker",A2260),"")</f>
        <v/>
      </c>
      <c r="N2260" s="18" t="s">
        <v>42</v>
      </c>
      <c r="O2260" s="19" t="str">
        <f t="shared" si="35"/>
        <v>Order online</v>
      </c>
      <c r="P2260" s="97" t="s">
        <v>7456</v>
      </c>
      <c r="Q2260" s="13" t="s">
        <v>7461</v>
      </c>
      <c r="R2260" t="s">
        <v>7462</v>
      </c>
      <c r="S2260" s="20">
        <v>0</v>
      </c>
      <c r="T2260" s="21" t="s">
        <v>38</v>
      </c>
    </row>
    <row r="2261" spans="1:20" x14ac:dyDescent="0.35">
      <c r="A2261" s="13" t="s">
        <v>7455</v>
      </c>
      <c r="B2261" s="13"/>
      <c r="C2261" s="13"/>
      <c r="D2261" s="13" t="s">
        <v>15502</v>
      </c>
      <c r="E2261" s="13">
        <v>20</v>
      </c>
      <c r="F2261" s="14">
        <v>0.35</v>
      </c>
      <c r="G2261" s="13" t="s">
        <v>14874</v>
      </c>
      <c r="H2261" s="14">
        <v>20.100000000000001</v>
      </c>
      <c r="I2261" s="15" t="s">
        <v>32</v>
      </c>
      <c r="J2261" s="16">
        <v>67</v>
      </c>
      <c r="K2261" s="16">
        <v>3.35</v>
      </c>
      <c r="L2261" s="17" t="s">
        <v>363</v>
      </c>
      <c r="M2261" s="163" t="str">
        <f>IFERROR(GETPIVOTDATA("Tot. Bottles",'- Ordine Aggregato -'!$A$1,"sku anker",A2261),"")</f>
        <v/>
      </c>
      <c r="N2261" s="18" t="s">
        <v>42</v>
      </c>
      <c r="O2261" s="19" t="str">
        <f t="shared" si="35"/>
        <v>Order online</v>
      </c>
      <c r="P2261" s="97" t="s">
        <v>7456</v>
      </c>
      <c r="Q2261" s="13" t="s">
        <v>7457</v>
      </c>
      <c r="R2261" t="s">
        <v>7458</v>
      </c>
      <c r="S2261" s="20">
        <v>0</v>
      </c>
      <c r="T2261" s="21" t="s">
        <v>38</v>
      </c>
    </row>
    <row r="2262" spans="1:20" x14ac:dyDescent="0.35">
      <c r="A2262" s="96" t="s">
        <v>15503</v>
      </c>
      <c r="D2262" s="13" t="s">
        <v>7465</v>
      </c>
      <c r="E2262" s="13">
        <v>20</v>
      </c>
      <c r="F2262" s="14">
        <v>0.35</v>
      </c>
      <c r="G2262" s="13" t="s">
        <v>14874</v>
      </c>
      <c r="H2262" s="14">
        <v>13</v>
      </c>
      <c r="I2262" s="15" t="s">
        <v>32</v>
      </c>
      <c r="J2262" s="16">
        <v>50</v>
      </c>
      <c r="K2262" s="16">
        <v>2.5</v>
      </c>
      <c r="L2262" s="17" t="s">
        <v>363</v>
      </c>
      <c r="M2262" s="163" t="str">
        <f>IFERROR(GETPIVOTDATA("Tot. Bottles",'- Ordine Aggregato -'!$A$1,"sku anker",A2262),"")</f>
        <v/>
      </c>
      <c r="N2262" s="18" t="s">
        <v>34</v>
      </c>
      <c r="O2262" s="19" t="str">
        <f t="shared" si="35"/>
        <v>Order online</v>
      </c>
      <c r="P2262" s="97" t="s">
        <v>7456</v>
      </c>
      <c r="Q2262" s="13" t="s">
        <v>7466</v>
      </c>
      <c r="R2262" t="s">
        <v>7467</v>
      </c>
      <c r="S2262" s="20">
        <v>0</v>
      </c>
      <c r="T2262" s="21" t="s">
        <v>38</v>
      </c>
    </row>
    <row r="2263" spans="1:20" x14ac:dyDescent="0.35">
      <c r="A2263" s="96" t="s">
        <v>7464</v>
      </c>
      <c r="D2263" s="13" t="s">
        <v>7465</v>
      </c>
      <c r="E2263" s="13">
        <v>20</v>
      </c>
      <c r="F2263" s="14">
        <v>0.36</v>
      </c>
      <c r="G2263" s="13" t="s">
        <v>46</v>
      </c>
      <c r="H2263" s="14">
        <v>13</v>
      </c>
      <c r="I2263" s="15" t="s">
        <v>32</v>
      </c>
      <c r="J2263" s="16">
        <v>54</v>
      </c>
      <c r="K2263" s="16">
        <v>2.7</v>
      </c>
      <c r="L2263" s="17" t="s">
        <v>363</v>
      </c>
      <c r="M2263" s="163" t="str">
        <f>IFERROR(GETPIVOTDATA("Tot. Bottles",'- Ordine Aggregato -'!$A$1,"sku anker",A2263),"")</f>
        <v/>
      </c>
      <c r="N2263" s="18" t="s">
        <v>42</v>
      </c>
      <c r="O2263" s="19" t="str">
        <f t="shared" si="35"/>
        <v>Order online</v>
      </c>
      <c r="P2263" s="97" t="s">
        <v>7456</v>
      </c>
      <c r="Q2263" s="13" t="s">
        <v>7466</v>
      </c>
      <c r="R2263" t="s">
        <v>7467</v>
      </c>
      <c r="S2263" s="20">
        <v>0</v>
      </c>
      <c r="T2263" s="21" t="s">
        <v>38</v>
      </c>
    </row>
    <row r="2264" spans="1:20" x14ac:dyDescent="0.35">
      <c r="A2264" s="96" t="s">
        <v>15504</v>
      </c>
      <c r="B2264" s="96"/>
      <c r="C2264" s="96"/>
      <c r="D2264" s="13" t="s">
        <v>15505</v>
      </c>
      <c r="E2264" s="13">
        <v>20</v>
      </c>
      <c r="F2264" s="14">
        <v>0.35</v>
      </c>
      <c r="G2264" s="13" t="s">
        <v>46</v>
      </c>
      <c r="H2264" s="14">
        <v>13</v>
      </c>
      <c r="I2264" s="15" t="s">
        <v>32</v>
      </c>
      <c r="J2264" s="16">
        <v>50</v>
      </c>
      <c r="K2264" s="16">
        <v>2.5</v>
      </c>
      <c r="L2264" s="17" t="s">
        <v>363</v>
      </c>
      <c r="M2264" s="163" t="str">
        <f>IFERROR(GETPIVOTDATA("Tot. Bottles",'- Ordine Aggregato -'!$A$1,"sku anker",A2264),"")</f>
        <v/>
      </c>
      <c r="N2264" s="18" t="s">
        <v>42</v>
      </c>
      <c r="O2264" s="19" t="str">
        <f t="shared" si="35"/>
        <v>Order online</v>
      </c>
      <c r="P2264" s="97" t="s">
        <v>7456</v>
      </c>
      <c r="Q2264" s="13" t="s">
        <v>15506</v>
      </c>
      <c r="R2264" t="s">
        <v>15507</v>
      </c>
      <c r="S2264" s="20">
        <v>0</v>
      </c>
      <c r="T2264" s="21" t="s">
        <v>38</v>
      </c>
    </row>
    <row r="2265" spans="1:20" x14ac:dyDescent="0.35">
      <c r="A2265" s="96" t="s">
        <v>15508</v>
      </c>
      <c r="B2265" s="96"/>
      <c r="C2265" s="96"/>
      <c r="D2265" s="13" t="s">
        <v>7468</v>
      </c>
      <c r="E2265" s="13">
        <v>20</v>
      </c>
      <c r="F2265" s="14">
        <v>0.35</v>
      </c>
      <c r="G2265" s="13" t="s">
        <v>46</v>
      </c>
      <c r="H2265" s="14">
        <v>13</v>
      </c>
      <c r="I2265" s="15" t="s">
        <v>32</v>
      </c>
      <c r="J2265" s="16">
        <v>50</v>
      </c>
      <c r="K2265" s="16">
        <v>2.5</v>
      </c>
      <c r="L2265" s="17" t="s">
        <v>363</v>
      </c>
      <c r="M2265" s="163" t="str">
        <f>IFERROR(GETPIVOTDATA("Tot. Bottles",'- Ordine Aggregato -'!$A$1,"sku anker",A2265),"")</f>
        <v/>
      </c>
      <c r="N2265" s="18" t="s">
        <v>42</v>
      </c>
      <c r="O2265" s="19" t="str">
        <f t="shared" si="35"/>
        <v>Order online</v>
      </c>
      <c r="P2265" s="97" t="s">
        <v>7456</v>
      </c>
      <c r="Q2265" s="13" t="s">
        <v>15509</v>
      </c>
      <c r="R2265" t="s">
        <v>15510</v>
      </c>
      <c r="S2265" s="20">
        <v>0</v>
      </c>
      <c r="T2265" s="21" t="s">
        <v>38</v>
      </c>
    </row>
    <row r="2266" spans="1:20" x14ac:dyDescent="0.35">
      <c r="A2266" s="13" t="s">
        <v>15511</v>
      </c>
      <c r="B2266" s="13"/>
      <c r="C2266" s="13"/>
      <c r="D2266" s="13" t="s">
        <v>7470</v>
      </c>
      <c r="E2266" s="13">
        <v>20</v>
      </c>
      <c r="F2266" s="14">
        <v>0.35</v>
      </c>
      <c r="G2266" s="13" t="s">
        <v>14874</v>
      </c>
      <c r="H2266" s="14">
        <v>13</v>
      </c>
      <c r="I2266" s="15" t="s">
        <v>32</v>
      </c>
      <c r="J2266" s="16">
        <v>50</v>
      </c>
      <c r="K2266" s="16">
        <v>2.5</v>
      </c>
      <c r="L2266" s="17" t="s">
        <v>363</v>
      </c>
      <c r="M2266" s="163" t="str">
        <f>IFERROR(GETPIVOTDATA("Tot. Bottles",'- Ordine Aggregato -'!$A$1,"sku anker",A2266),"")</f>
        <v/>
      </c>
      <c r="N2266" s="18" t="s">
        <v>34</v>
      </c>
      <c r="O2266" s="19" t="str">
        <f t="shared" si="35"/>
        <v>Order online</v>
      </c>
      <c r="P2266" s="97" t="s">
        <v>7456</v>
      </c>
      <c r="Q2266" s="13" t="s">
        <v>15512</v>
      </c>
      <c r="R2266" t="s">
        <v>15513</v>
      </c>
      <c r="S2266" s="20">
        <v>0</v>
      </c>
      <c r="T2266" s="21" t="s">
        <v>38</v>
      </c>
    </row>
    <row r="2267" spans="1:20" x14ac:dyDescent="0.35">
      <c r="A2267" s="13" t="s">
        <v>7469</v>
      </c>
      <c r="B2267" s="13"/>
      <c r="C2267" s="13"/>
      <c r="D2267" s="13" t="s">
        <v>7470</v>
      </c>
      <c r="E2267" s="13">
        <v>20</v>
      </c>
      <c r="F2267" s="14">
        <v>0.36</v>
      </c>
      <c r="G2267" s="13" t="s">
        <v>14874</v>
      </c>
      <c r="H2267" s="14">
        <v>13</v>
      </c>
      <c r="I2267" s="15" t="s">
        <v>32</v>
      </c>
      <c r="J2267" s="16">
        <v>54</v>
      </c>
      <c r="K2267" s="16">
        <v>2.7</v>
      </c>
      <c r="L2267" s="17" t="s">
        <v>363</v>
      </c>
      <c r="M2267" s="163" t="str">
        <f>IFERROR(GETPIVOTDATA("Tot. Bottles",'- Ordine Aggregato -'!$A$1,"sku anker",A2267),"")</f>
        <v/>
      </c>
      <c r="N2267" s="18" t="s">
        <v>34</v>
      </c>
      <c r="O2267" s="19" t="str">
        <f t="shared" si="35"/>
        <v>Order online</v>
      </c>
      <c r="P2267" s="97" t="s">
        <v>7456</v>
      </c>
      <c r="Q2267" s="13" t="s">
        <v>7471</v>
      </c>
      <c r="R2267" t="s">
        <v>7463</v>
      </c>
      <c r="S2267" s="20">
        <v>0</v>
      </c>
      <c r="T2267" s="21" t="s">
        <v>38</v>
      </c>
    </row>
    <row r="2268" spans="1:20" x14ac:dyDescent="0.35">
      <c r="A2268" s="96" t="s">
        <v>7472</v>
      </c>
      <c r="B2268" s="96"/>
      <c r="C2268" s="96"/>
      <c r="D2268" s="13" t="s">
        <v>7473</v>
      </c>
      <c r="E2268" s="13">
        <v>6</v>
      </c>
      <c r="F2268" s="14">
        <v>0.7</v>
      </c>
      <c r="G2268" s="13" t="s">
        <v>46</v>
      </c>
      <c r="H2268" s="14">
        <v>41.3</v>
      </c>
      <c r="I2268" s="15" t="s">
        <v>32</v>
      </c>
      <c r="J2268" s="16">
        <v>129</v>
      </c>
      <c r="K2268" s="16">
        <v>21.5</v>
      </c>
      <c r="L2268" s="17" t="s">
        <v>368</v>
      </c>
      <c r="M2268" s="163" t="str">
        <f>IFERROR(GETPIVOTDATA("Tot. Bottles",'- Ordine Aggregato -'!$A$1,"sku anker",A2268),"")</f>
        <v/>
      </c>
      <c r="N2268" s="18" t="s">
        <v>42</v>
      </c>
      <c r="O2268" s="19" t="str">
        <f t="shared" si="35"/>
        <v>Order online</v>
      </c>
      <c r="P2268" s="97" t="s">
        <v>146</v>
      </c>
      <c r="Q2268" s="13" t="s">
        <v>7474</v>
      </c>
      <c r="R2268" t="s">
        <v>7475</v>
      </c>
      <c r="S2268" s="20">
        <v>0</v>
      </c>
      <c r="T2268" s="21" t="s">
        <v>38</v>
      </c>
    </row>
    <row r="2269" spans="1:20" x14ac:dyDescent="0.35">
      <c r="A2269" s="96" t="s">
        <v>7476</v>
      </c>
      <c r="B2269" s="96"/>
      <c r="C2269" s="96"/>
      <c r="D2269" s="13" t="s">
        <v>7477</v>
      </c>
      <c r="E2269" s="13">
        <v>6</v>
      </c>
      <c r="F2269" s="14">
        <v>1</v>
      </c>
      <c r="G2269" s="13" t="s">
        <v>14874</v>
      </c>
      <c r="H2269" s="14">
        <v>43</v>
      </c>
      <c r="I2269" s="15" t="s">
        <v>32</v>
      </c>
      <c r="J2269" s="16">
        <v>82.5</v>
      </c>
      <c r="K2269" s="16">
        <v>13.75</v>
      </c>
      <c r="L2269" s="17" t="s">
        <v>368</v>
      </c>
      <c r="M2269" s="163" t="str">
        <f>IFERROR(GETPIVOTDATA("Tot. Bottles",'- Ordine Aggregato -'!$A$1,"sku anker",A2269),"")</f>
        <v/>
      </c>
      <c r="N2269" s="18" t="s">
        <v>42</v>
      </c>
      <c r="O2269" s="19" t="str">
        <f t="shared" si="35"/>
        <v>Order online</v>
      </c>
      <c r="P2269" s="97" t="s">
        <v>146</v>
      </c>
      <c r="Q2269" s="13" t="s">
        <v>7478</v>
      </c>
      <c r="R2269" t="s">
        <v>42</v>
      </c>
      <c r="S2269" s="20">
        <v>0</v>
      </c>
      <c r="T2269" s="21" t="s">
        <v>38</v>
      </c>
    </row>
    <row r="2270" spans="1:20" x14ac:dyDescent="0.35">
      <c r="A2270" s="13" t="s">
        <v>7479</v>
      </c>
      <c r="B2270" s="13"/>
      <c r="C2270" s="13"/>
      <c r="D2270" s="13" t="s">
        <v>7480</v>
      </c>
      <c r="E2270" s="13">
        <v>50</v>
      </c>
      <c r="F2270" s="14">
        <v>0.05</v>
      </c>
      <c r="G2270" s="13" t="s">
        <v>14874</v>
      </c>
      <c r="H2270" s="14">
        <v>43</v>
      </c>
      <c r="I2270" s="15" t="s">
        <v>32</v>
      </c>
      <c r="J2270" s="16">
        <v>97.5</v>
      </c>
      <c r="K2270" s="16">
        <v>1.95</v>
      </c>
      <c r="L2270" s="17" t="s">
        <v>368</v>
      </c>
      <c r="M2270" s="163" t="str">
        <f>IFERROR(GETPIVOTDATA("Tot. Bottles",'- Ordine Aggregato -'!$A$1,"sku anker",A2270),"")</f>
        <v/>
      </c>
      <c r="N2270" s="18" t="s">
        <v>42</v>
      </c>
      <c r="O2270" s="19" t="str">
        <f t="shared" si="35"/>
        <v>Order online</v>
      </c>
      <c r="P2270" s="97" t="s">
        <v>146</v>
      </c>
      <c r="Q2270" s="13" t="s">
        <v>7481</v>
      </c>
      <c r="R2270" t="s">
        <v>7482</v>
      </c>
      <c r="S2270" s="20">
        <v>0</v>
      </c>
      <c r="T2270" s="21" t="s">
        <v>38</v>
      </c>
    </row>
    <row r="2271" spans="1:20" x14ac:dyDescent="0.35">
      <c r="A2271" s="96" t="s">
        <v>15514</v>
      </c>
      <c r="B2271" s="96"/>
      <c r="C2271" s="96"/>
      <c r="D2271" s="13" t="s">
        <v>7483</v>
      </c>
      <c r="E2271" s="13">
        <v>4</v>
      </c>
      <c r="F2271" s="14">
        <v>0.7</v>
      </c>
      <c r="G2271" s="13" t="s">
        <v>46</v>
      </c>
      <c r="H2271" s="14">
        <v>43</v>
      </c>
      <c r="I2271" s="15" t="s">
        <v>32</v>
      </c>
      <c r="J2271" s="16">
        <v>52.8</v>
      </c>
      <c r="K2271" s="16">
        <v>13.2</v>
      </c>
      <c r="L2271" s="17" t="s">
        <v>4515</v>
      </c>
      <c r="M2271" s="163" t="str">
        <f>IFERROR(GETPIVOTDATA("Tot. Bottles",'- Ordine Aggregato -'!$A$1,"sku anker",A2271),"")</f>
        <v/>
      </c>
      <c r="N2271" s="18" t="s">
        <v>34</v>
      </c>
      <c r="O2271" s="19" t="str">
        <f t="shared" si="35"/>
        <v>Order online</v>
      </c>
      <c r="P2271" s="97" t="s">
        <v>35</v>
      </c>
      <c r="Q2271" s="13" t="s">
        <v>15515</v>
      </c>
      <c r="R2271" t="s">
        <v>7484</v>
      </c>
      <c r="S2271" s="20">
        <v>0</v>
      </c>
      <c r="T2271" s="21" t="s">
        <v>3755</v>
      </c>
    </row>
    <row r="2272" spans="1:20" x14ac:dyDescent="0.35">
      <c r="A2272" s="13" t="s">
        <v>7485</v>
      </c>
      <c r="B2272" s="13"/>
      <c r="C2272" s="13"/>
      <c r="D2272" s="13" t="s">
        <v>7486</v>
      </c>
      <c r="E2272" s="13">
        <v>4</v>
      </c>
      <c r="F2272" s="14">
        <v>0.7</v>
      </c>
      <c r="G2272" s="13" t="s">
        <v>14874</v>
      </c>
      <c r="H2272" s="14">
        <v>43</v>
      </c>
      <c r="I2272" s="15" t="s">
        <v>32</v>
      </c>
      <c r="J2272" s="16">
        <v>39.799999999999997</v>
      </c>
      <c r="K2272" s="16">
        <v>9.9499999999999993</v>
      </c>
      <c r="L2272" s="17" t="s">
        <v>368</v>
      </c>
      <c r="M2272" s="163" t="str">
        <f>IFERROR(GETPIVOTDATA("Tot. Bottles",'- Ordine Aggregato -'!$A$1,"sku anker",A2272),"")</f>
        <v/>
      </c>
      <c r="N2272" s="18" t="s">
        <v>67</v>
      </c>
      <c r="O2272" s="19" t="str">
        <f t="shared" si="35"/>
        <v>Order online</v>
      </c>
      <c r="P2272" s="97" t="s">
        <v>35</v>
      </c>
      <c r="Q2272" s="13" t="s">
        <v>7487</v>
      </c>
      <c r="R2272" t="s">
        <v>7488</v>
      </c>
      <c r="S2272" s="20">
        <v>9.9499999999999993</v>
      </c>
      <c r="T2272" s="21" t="s">
        <v>38</v>
      </c>
    </row>
    <row r="2273" spans="1:20" x14ac:dyDescent="0.35">
      <c r="A2273" s="96" t="s">
        <v>7489</v>
      </c>
      <c r="D2273" s="13" t="s">
        <v>7490</v>
      </c>
      <c r="E2273" s="13">
        <v>4</v>
      </c>
      <c r="F2273" s="14">
        <v>0.5</v>
      </c>
      <c r="G2273" s="13" t="s">
        <v>14874</v>
      </c>
      <c r="H2273" s="14">
        <v>43</v>
      </c>
      <c r="I2273" s="15" t="s">
        <v>32</v>
      </c>
      <c r="J2273" s="16">
        <v>69</v>
      </c>
      <c r="K2273" s="16">
        <v>17.25</v>
      </c>
      <c r="L2273" s="17" t="s">
        <v>368</v>
      </c>
      <c r="M2273" s="163" t="str">
        <f>IFERROR(GETPIVOTDATA("Tot. Bottles",'- Ordine Aggregato -'!$A$1,"sku anker",A2273),"")</f>
        <v/>
      </c>
      <c r="N2273" s="18" t="s">
        <v>67</v>
      </c>
      <c r="O2273" s="19" t="str">
        <f t="shared" si="35"/>
        <v>Order online</v>
      </c>
      <c r="P2273" s="97" t="s">
        <v>35</v>
      </c>
      <c r="Q2273" s="13" t="s">
        <v>7491</v>
      </c>
      <c r="R2273" t="s">
        <v>7492</v>
      </c>
      <c r="S2273" s="20">
        <v>17.25</v>
      </c>
      <c r="T2273" s="21" t="s">
        <v>38</v>
      </c>
    </row>
    <row r="2274" spans="1:20" x14ac:dyDescent="0.35">
      <c r="A2274" s="96" t="s">
        <v>7493</v>
      </c>
      <c r="B2274" s="96"/>
      <c r="C2274" s="96"/>
      <c r="D2274" s="13" t="s">
        <v>7494</v>
      </c>
      <c r="E2274" s="13">
        <v>4</v>
      </c>
      <c r="F2274" s="14">
        <v>0.7</v>
      </c>
      <c r="G2274" s="13" t="s">
        <v>14874</v>
      </c>
      <c r="H2274" s="14">
        <v>43</v>
      </c>
      <c r="I2274" s="15" t="s">
        <v>32</v>
      </c>
      <c r="J2274" s="16">
        <v>43.2</v>
      </c>
      <c r="K2274" s="16">
        <v>10.8</v>
      </c>
      <c r="L2274" s="17" t="s">
        <v>368</v>
      </c>
      <c r="M2274" s="163" t="str">
        <f>IFERROR(GETPIVOTDATA("Tot. Bottles",'- Ordine Aggregato -'!$A$1,"sku anker",A2274),"")</f>
        <v/>
      </c>
      <c r="N2274" s="18" t="s">
        <v>34</v>
      </c>
      <c r="O2274" s="19" t="str">
        <f t="shared" si="35"/>
        <v>Order online</v>
      </c>
      <c r="P2274" s="97" t="s">
        <v>35</v>
      </c>
      <c r="Q2274" s="13" t="s">
        <v>7495</v>
      </c>
      <c r="R2274" t="s">
        <v>7496</v>
      </c>
      <c r="S2274" s="20">
        <v>0</v>
      </c>
      <c r="T2274" s="21" t="s">
        <v>38</v>
      </c>
    </row>
    <row r="2275" spans="1:20" x14ac:dyDescent="0.35">
      <c r="A2275" s="13" t="s">
        <v>7497</v>
      </c>
      <c r="B2275" s="13"/>
      <c r="C2275" s="13"/>
      <c r="D2275" s="13" t="s">
        <v>7498</v>
      </c>
      <c r="E2275" s="13">
        <v>3</v>
      </c>
      <c r="F2275" s="14">
        <v>0.7</v>
      </c>
      <c r="G2275" s="13" t="s">
        <v>31</v>
      </c>
      <c r="H2275" s="14">
        <v>46</v>
      </c>
      <c r="I2275" s="15" t="s">
        <v>32</v>
      </c>
      <c r="J2275" s="16">
        <v>118.5</v>
      </c>
      <c r="K2275" s="16">
        <v>39.5</v>
      </c>
      <c r="L2275" s="17" t="s">
        <v>145</v>
      </c>
      <c r="M2275" s="163" t="str">
        <f>IFERROR(GETPIVOTDATA("Tot. Bottles",'- Ordine Aggregato -'!$A$1,"sku anker",A2275),"")</f>
        <v/>
      </c>
      <c r="N2275" s="18" t="s">
        <v>42</v>
      </c>
      <c r="O2275" s="19" t="str">
        <f t="shared" si="35"/>
        <v>Order online</v>
      </c>
      <c r="P2275" s="97" t="s">
        <v>1232</v>
      </c>
      <c r="Q2275" s="13" t="s">
        <v>7499</v>
      </c>
      <c r="R2275" t="s">
        <v>7500</v>
      </c>
      <c r="S2275" s="20">
        <v>0</v>
      </c>
      <c r="T2275" s="21" t="s">
        <v>38</v>
      </c>
    </row>
    <row r="2276" spans="1:20" x14ac:dyDescent="0.35">
      <c r="A2276" s="96" t="s">
        <v>7501</v>
      </c>
      <c r="D2276" s="13" t="s">
        <v>14373</v>
      </c>
      <c r="E2276" s="13">
        <v>6</v>
      </c>
      <c r="F2276" s="14">
        <v>0.7</v>
      </c>
      <c r="G2276" s="13" t="s">
        <v>14874</v>
      </c>
      <c r="H2276" s="14">
        <v>40</v>
      </c>
      <c r="I2276" s="15" t="s">
        <v>32</v>
      </c>
      <c r="J2276" s="16">
        <v>67.199999999999989</v>
      </c>
      <c r="K2276" s="16">
        <v>11.2</v>
      </c>
      <c r="L2276" s="17" t="s">
        <v>4671</v>
      </c>
      <c r="M2276" s="163" t="str">
        <f>IFERROR(GETPIVOTDATA("Tot. Bottles",'- Ordine Aggregato -'!$A$1,"sku anker",A2276),"")</f>
        <v/>
      </c>
      <c r="N2276" s="18" t="s">
        <v>42</v>
      </c>
      <c r="O2276" s="19" t="str">
        <f t="shared" si="35"/>
        <v>Order online</v>
      </c>
      <c r="P2276" s="97" t="s">
        <v>1232</v>
      </c>
      <c r="Q2276" s="13" t="s">
        <v>7502</v>
      </c>
      <c r="R2276" t="s">
        <v>7503</v>
      </c>
      <c r="S2276" s="20">
        <v>0</v>
      </c>
      <c r="T2276" s="21" t="s">
        <v>38</v>
      </c>
    </row>
    <row r="2277" spans="1:20" x14ac:dyDescent="0.35">
      <c r="A2277" s="96" t="s">
        <v>7504</v>
      </c>
      <c r="D2277" s="13" t="s">
        <v>7505</v>
      </c>
      <c r="E2277" s="13">
        <v>6</v>
      </c>
      <c r="F2277" s="14">
        <v>0.7</v>
      </c>
      <c r="G2277" s="13" t="s">
        <v>14873</v>
      </c>
      <c r="H2277" s="14">
        <v>43</v>
      </c>
      <c r="I2277" s="15" t="s">
        <v>32</v>
      </c>
      <c r="J2277" s="16">
        <v>162</v>
      </c>
      <c r="K2277" s="16">
        <v>27</v>
      </c>
      <c r="L2277" s="17" t="s">
        <v>448</v>
      </c>
      <c r="M2277" s="163" t="str">
        <f>IFERROR(GETPIVOTDATA("Tot. Bottles",'- Ordine Aggregato -'!$A$1,"sku anker",A2277),"")</f>
        <v/>
      </c>
      <c r="N2277" s="18" t="s">
        <v>34</v>
      </c>
      <c r="O2277" s="19" t="str">
        <f t="shared" si="35"/>
        <v>Order online</v>
      </c>
      <c r="P2277" s="97" t="s">
        <v>146</v>
      </c>
      <c r="Q2277" s="13" t="s">
        <v>7506</v>
      </c>
      <c r="R2277" t="s">
        <v>7507</v>
      </c>
      <c r="S2277" s="20">
        <v>0</v>
      </c>
      <c r="T2277" s="21" t="s">
        <v>38</v>
      </c>
    </row>
    <row r="2278" spans="1:20" x14ac:dyDescent="0.35">
      <c r="A2278" s="96" t="s">
        <v>7508</v>
      </c>
      <c r="B2278" s="96"/>
      <c r="C2278" s="96"/>
      <c r="D2278" s="13" t="s">
        <v>7509</v>
      </c>
      <c r="E2278" s="13">
        <v>6</v>
      </c>
      <c r="F2278" s="14">
        <v>0.7</v>
      </c>
      <c r="G2278" s="13" t="s">
        <v>14873</v>
      </c>
      <c r="H2278" s="14">
        <v>40</v>
      </c>
      <c r="I2278" s="15" t="s">
        <v>32</v>
      </c>
      <c r="J2278" s="16">
        <v>286.5</v>
      </c>
      <c r="K2278" s="16">
        <v>47.75</v>
      </c>
      <c r="L2278" s="17" t="s">
        <v>448</v>
      </c>
      <c r="M2278" s="163" t="str">
        <f>IFERROR(GETPIVOTDATA("Tot. Bottles",'- Ordine Aggregato -'!$A$1,"sku anker",A2278),"")</f>
        <v/>
      </c>
      <c r="N2278" s="18" t="s">
        <v>67</v>
      </c>
      <c r="O2278" s="19" t="str">
        <f t="shared" si="35"/>
        <v>Order online</v>
      </c>
      <c r="P2278" s="97" t="s">
        <v>146</v>
      </c>
      <c r="Q2278" s="13" t="s">
        <v>7510</v>
      </c>
      <c r="R2278" t="s">
        <v>7511</v>
      </c>
      <c r="S2278" s="20">
        <v>47.75</v>
      </c>
      <c r="T2278" s="21" t="s">
        <v>38</v>
      </c>
    </row>
    <row r="2279" spans="1:20" x14ac:dyDescent="0.35">
      <c r="A2279" s="13" t="s">
        <v>14442</v>
      </c>
      <c r="B2279" s="13"/>
      <c r="C2279" s="13"/>
      <c r="D2279" s="13" t="s">
        <v>7509</v>
      </c>
      <c r="E2279" s="13">
        <v>6</v>
      </c>
      <c r="F2279" s="14">
        <v>1</v>
      </c>
      <c r="G2279" s="13" t="s">
        <v>14874</v>
      </c>
      <c r="H2279" s="14">
        <v>40</v>
      </c>
      <c r="I2279" s="15" t="s">
        <v>32</v>
      </c>
      <c r="J2279" s="16">
        <v>369</v>
      </c>
      <c r="K2279" s="16">
        <v>61.5</v>
      </c>
      <c r="L2279" s="17" t="s">
        <v>448</v>
      </c>
      <c r="M2279" s="163" t="str">
        <f>IFERROR(GETPIVOTDATA("Tot. Bottles",'- Ordine Aggregato -'!$A$1,"sku anker",A2279),"")</f>
        <v/>
      </c>
      <c r="N2279" s="18" t="s">
        <v>42</v>
      </c>
      <c r="O2279" s="19" t="str">
        <f t="shared" si="35"/>
        <v>Order online</v>
      </c>
      <c r="P2279" s="97" t="s">
        <v>146</v>
      </c>
      <c r="Q2279" s="13" t="s">
        <v>7510</v>
      </c>
      <c r="R2279" t="s">
        <v>42</v>
      </c>
      <c r="S2279" s="20">
        <v>0</v>
      </c>
      <c r="T2279" s="21" t="s">
        <v>38</v>
      </c>
    </row>
    <row r="2280" spans="1:20" x14ac:dyDescent="0.35">
      <c r="A2280" s="96" t="s">
        <v>7512</v>
      </c>
      <c r="D2280" s="13" t="s">
        <v>7513</v>
      </c>
      <c r="E2280" s="13">
        <v>24</v>
      </c>
      <c r="F2280" s="14">
        <v>0.2</v>
      </c>
      <c r="G2280" s="13" t="s">
        <v>14873</v>
      </c>
      <c r="H2280" s="14">
        <v>40</v>
      </c>
      <c r="I2280" s="15" t="s">
        <v>32</v>
      </c>
      <c r="J2280" s="16">
        <v>206.39999999999998</v>
      </c>
      <c r="K2280" s="16">
        <v>8.6</v>
      </c>
      <c r="L2280" s="17" t="s">
        <v>448</v>
      </c>
      <c r="M2280" s="163" t="str">
        <f>IFERROR(GETPIVOTDATA("Tot. Bottles",'- Ordine Aggregato -'!$A$1,"sku anker",A2280),"")</f>
        <v/>
      </c>
      <c r="N2280" s="18" t="s">
        <v>42</v>
      </c>
      <c r="O2280" s="19" t="str">
        <f t="shared" si="35"/>
        <v>Order online</v>
      </c>
      <c r="P2280" s="97" t="s">
        <v>146</v>
      </c>
      <c r="Q2280" s="13" t="s">
        <v>7514</v>
      </c>
      <c r="R2280" t="s">
        <v>7515</v>
      </c>
      <c r="S2280" s="20">
        <v>0</v>
      </c>
      <c r="T2280" s="21" t="s">
        <v>38</v>
      </c>
    </row>
    <row r="2281" spans="1:20" x14ac:dyDescent="0.35">
      <c r="A2281" s="96" t="s">
        <v>7516</v>
      </c>
      <c r="B2281" s="96"/>
      <c r="C2281" s="96"/>
      <c r="D2281" s="13" t="s">
        <v>7513</v>
      </c>
      <c r="E2281" s="13">
        <v>24</v>
      </c>
      <c r="F2281" s="14">
        <v>0.35</v>
      </c>
      <c r="G2281" s="13" t="s">
        <v>14873</v>
      </c>
      <c r="H2281" s="14">
        <v>40</v>
      </c>
      <c r="I2281" s="15" t="s">
        <v>32</v>
      </c>
      <c r="J2281" s="16">
        <v>243.60000000000002</v>
      </c>
      <c r="K2281" s="16">
        <v>10.15</v>
      </c>
      <c r="L2281" s="17" t="s">
        <v>448</v>
      </c>
      <c r="M2281" s="163" t="str">
        <f>IFERROR(GETPIVOTDATA("Tot. Bottles",'- Ordine Aggregato -'!$A$1,"sku anker",A2281),"")</f>
        <v/>
      </c>
      <c r="N2281" s="18" t="s">
        <v>42</v>
      </c>
      <c r="O2281" s="19" t="str">
        <f t="shared" si="35"/>
        <v>Order online</v>
      </c>
      <c r="P2281" s="97" t="s">
        <v>146</v>
      </c>
      <c r="Q2281" s="13" t="s">
        <v>7517</v>
      </c>
      <c r="R2281" t="s">
        <v>7518</v>
      </c>
      <c r="S2281" s="20">
        <v>0</v>
      </c>
      <c r="T2281" s="21" t="s">
        <v>38</v>
      </c>
    </row>
    <row r="2282" spans="1:20" x14ac:dyDescent="0.35">
      <c r="A2282" s="96" t="s">
        <v>7519</v>
      </c>
      <c r="D2282" s="13" t="s">
        <v>7513</v>
      </c>
      <c r="E2282" s="13">
        <v>6</v>
      </c>
      <c r="F2282" s="14">
        <v>0.7</v>
      </c>
      <c r="G2282" s="13" t="s">
        <v>14873</v>
      </c>
      <c r="H2282" s="14">
        <v>40</v>
      </c>
      <c r="I2282" s="15" t="s">
        <v>32</v>
      </c>
      <c r="J2282" s="16">
        <v>80.699999999999989</v>
      </c>
      <c r="K2282" s="16">
        <v>13.45</v>
      </c>
      <c r="L2282" s="17" t="s">
        <v>448</v>
      </c>
      <c r="M2282" s="163" t="str">
        <f>IFERROR(GETPIVOTDATA("Tot. Bottles",'- Ordine Aggregato -'!$A$1,"sku anker",A2282),"")</f>
        <v/>
      </c>
      <c r="N2282" s="18" t="s">
        <v>34</v>
      </c>
      <c r="O2282" s="19" t="str">
        <f t="shared" si="35"/>
        <v>Order online</v>
      </c>
      <c r="P2282" s="97" t="s">
        <v>146</v>
      </c>
      <c r="Q2282" s="13" t="s">
        <v>7520</v>
      </c>
      <c r="R2282" t="s">
        <v>7521</v>
      </c>
      <c r="S2282" s="20">
        <v>0</v>
      </c>
      <c r="T2282" s="21" t="s">
        <v>38</v>
      </c>
    </row>
    <row r="2283" spans="1:20" x14ac:dyDescent="0.35">
      <c r="A2283" s="96" t="s">
        <v>7522</v>
      </c>
      <c r="B2283" s="96"/>
      <c r="C2283" s="96"/>
      <c r="D2283" s="13" t="s">
        <v>7513</v>
      </c>
      <c r="E2283" s="13">
        <v>6</v>
      </c>
      <c r="F2283" s="14">
        <v>0.7</v>
      </c>
      <c r="G2283" s="13" t="s">
        <v>46</v>
      </c>
      <c r="H2283" s="14">
        <v>40</v>
      </c>
      <c r="I2283" s="15" t="s">
        <v>32</v>
      </c>
      <c r="J2283" s="16">
        <v>78.599999999999994</v>
      </c>
      <c r="K2283" s="16">
        <v>13.1</v>
      </c>
      <c r="L2283" s="17" t="s">
        <v>448</v>
      </c>
      <c r="M2283" s="163" t="str">
        <f>IFERROR(GETPIVOTDATA("Tot. Bottles",'- Ordine Aggregato -'!$A$1,"sku anker",A2283),"")</f>
        <v/>
      </c>
      <c r="N2283" s="18" t="s">
        <v>67</v>
      </c>
      <c r="O2283" s="19" t="str">
        <f t="shared" si="35"/>
        <v>Order online</v>
      </c>
      <c r="P2283" s="97" t="s">
        <v>146</v>
      </c>
      <c r="Q2283" s="13" t="s">
        <v>7523</v>
      </c>
      <c r="R2283" t="s">
        <v>7524</v>
      </c>
      <c r="S2283" s="20">
        <v>13.1</v>
      </c>
      <c r="T2283" s="21" t="s">
        <v>38</v>
      </c>
    </row>
    <row r="2284" spans="1:20" x14ac:dyDescent="0.35">
      <c r="A2284" s="96" t="s">
        <v>7525</v>
      </c>
      <c r="B2284" s="96"/>
      <c r="C2284" s="96"/>
      <c r="D2284" s="13" t="s">
        <v>7513</v>
      </c>
      <c r="E2284" s="13">
        <v>6</v>
      </c>
      <c r="F2284" s="14">
        <v>1</v>
      </c>
      <c r="G2284" s="13" t="s">
        <v>46</v>
      </c>
      <c r="H2284" s="14">
        <v>40</v>
      </c>
      <c r="I2284" s="15" t="s">
        <v>32</v>
      </c>
      <c r="J2284" s="16">
        <v>111</v>
      </c>
      <c r="K2284" s="16">
        <v>18.5</v>
      </c>
      <c r="L2284" s="17" t="s">
        <v>448</v>
      </c>
      <c r="M2284" s="163" t="str">
        <f>IFERROR(GETPIVOTDATA("Tot. Bottles",'- Ordine Aggregato -'!$A$1,"sku anker",A2284),"")</f>
        <v/>
      </c>
      <c r="N2284" s="18" t="s">
        <v>42</v>
      </c>
      <c r="O2284" s="19" t="str">
        <f t="shared" si="35"/>
        <v>Order online</v>
      </c>
      <c r="P2284" s="97" t="s">
        <v>146</v>
      </c>
      <c r="Q2284" s="13" t="s">
        <v>7526</v>
      </c>
      <c r="R2284" t="s">
        <v>7527</v>
      </c>
      <c r="S2284" s="20">
        <v>0</v>
      </c>
      <c r="T2284" s="21" t="s">
        <v>38</v>
      </c>
    </row>
    <row r="2285" spans="1:20" x14ac:dyDescent="0.35">
      <c r="A2285" s="96" t="s">
        <v>7528</v>
      </c>
      <c r="B2285" s="96"/>
      <c r="C2285" s="96"/>
      <c r="D2285" s="13" t="s">
        <v>7513</v>
      </c>
      <c r="E2285" s="13">
        <v>12</v>
      </c>
      <c r="F2285" s="14">
        <v>1</v>
      </c>
      <c r="G2285" s="13" t="s">
        <v>14874</v>
      </c>
      <c r="H2285" s="14">
        <v>40</v>
      </c>
      <c r="I2285" s="15" t="s">
        <v>32</v>
      </c>
      <c r="J2285" s="16">
        <v>222</v>
      </c>
      <c r="K2285" s="16">
        <v>18.5</v>
      </c>
      <c r="L2285" s="17" t="s">
        <v>448</v>
      </c>
      <c r="M2285" s="163" t="str">
        <f>IFERROR(GETPIVOTDATA("Tot. Bottles",'- Ordine Aggregato -'!$A$1,"sku anker",A2285),"")</f>
        <v/>
      </c>
      <c r="N2285" s="18" t="s">
        <v>42</v>
      </c>
      <c r="O2285" s="19" t="str">
        <f t="shared" si="35"/>
        <v>Order online</v>
      </c>
      <c r="P2285" s="97" t="s">
        <v>146</v>
      </c>
      <c r="Q2285" s="13" t="s">
        <v>7526</v>
      </c>
      <c r="R2285" t="s">
        <v>7529</v>
      </c>
      <c r="S2285" s="20">
        <v>0</v>
      </c>
      <c r="T2285" s="21" t="s">
        <v>38</v>
      </c>
    </row>
    <row r="2286" spans="1:20" x14ac:dyDescent="0.35">
      <c r="A2286" s="13" t="s">
        <v>7530</v>
      </c>
      <c r="B2286" s="13"/>
      <c r="C2286" s="13"/>
      <c r="D2286" s="13" t="s">
        <v>7513</v>
      </c>
      <c r="E2286" s="13">
        <v>6</v>
      </c>
      <c r="F2286" s="14">
        <v>1.5</v>
      </c>
      <c r="G2286" s="13" t="s">
        <v>31</v>
      </c>
      <c r="H2286" s="14">
        <v>40</v>
      </c>
      <c r="I2286" s="15" t="s">
        <v>32</v>
      </c>
      <c r="J2286" s="16">
        <v>228</v>
      </c>
      <c r="K2286" s="16">
        <v>38</v>
      </c>
      <c r="L2286" s="17" t="s">
        <v>448</v>
      </c>
      <c r="M2286" s="163" t="str">
        <f>IFERROR(GETPIVOTDATA("Tot. Bottles",'- Ordine Aggregato -'!$A$1,"sku anker",A2286),"")</f>
        <v/>
      </c>
      <c r="N2286" s="18" t="s">
        <v>42</v>
      </c>
      <c r="O2286" s="19" t="str">
        <f t="shared" si="35"/>
        <v>Order online</v>
      </c>
      <c r="P2286" s="97" t="s">
        <v>146</v>
      </c>
      <c r="Q2286" s="13" t="s">
        <v>7531</v>
      </c>
      <c r="R2286" t="s">
        <v>7532</v>
      </c>
      <c r="S2286" s="20">
        <v>0</v>
      </c>
      <c r="T2286" s="21" t="s">
        <v>38</v>
      </c>
    </row>
    <row r="2287" spans="1:20" x14ac:dyDescent="0.35">
      <c r="A2287" s="96" t="s">
        <v>7533</v>
      </c>
      <c r="B2287" s="96"/>
      <c r="C2287" s="96"/>
      <c r="D2287" s="13" t="s">
        <v>7513</v>
      </c>
      <c r="E2287" s="13">
        <v>4</v>
      </c>
      <c r="F2287" s="14">
        <v>3</v>
      </c>
      <c r="G2287" s="13" t="s">
        <v>14873</v>
      </c>
      <c r="H2287" s="14">
        <v>40</v>
      </c>
      <c r="I2287" s="15" t="s">
        <v>32</v>
      </c>
      <c r="J2287" s="16">
        <v>298</v>
      </c>
      <c r="K2287" s="16">
        <v>74.5</v>
      </c>
      <c r="L2287" s="17" t="s">
        <v>448</v>
      </c>
      <c r="M2287" s="163" t="str">
        <f>IFERROR(GETPIVOTDATA("Tot. Bottles",'- Ordine Aggregato -'!$A$1,"sku anker",A2287),"")</f>
        <v/>
      </c>
      <c r="N2287" s="18" t="s">
        <v>34</v>
      </c>
      <c r="O2287" s="19" t="str">
        <f t="shared" si="35"/>
        <v>Order online</v>
      </c>
      <c r="P2287" s="97" t="s">
        <v>146</v>
      </c>
      <c r="Q2287" s="13" t="s">
        <v>7534</v>
      </c>
      <c r="R2287" t="s">
        <v>7535</v>
      </c>
      <c r="S2287" s="20">
        <v>0</v>
      </c>
      <c r="T2287" s="21" t="s">
        <v>38</v>
      </c>
    </row>
    <row r="2288" spans="1:20" x14ac:dyDescent="0.35">
      <c r="A2288" s="96" t="s">
        <v>14474</v>
      </c>
      <c r="D2288" s="13" t="s">
        <v>7536</v>
      </c>
      <c r="E2288" s="13">
        <v>12</v>
      </c>
      <c r="F2288" s="14">
        <v>1</v>
      </c>
      <c r="G2288" s="13" t="s">
        <v>14873</v>
      </c>
      <c r="H2288" s="14">
        <v>40</v>
      </c>
      <c r="I2288" s="15" t="s">
        <v>32</v>
      </c>
      <c r="J2288" s="16">
        <v>217.79999999999998</v>
      </c>
      <c r="K2288" s="16">
        <v>18.149999999999999</v>
      </c>
      <c r="L2288" s="17" t="s">
        <v>448</v>
      </c>
      <c r="M2288" s="163" t="str">
        <f>IFERROR(GETPIVOTDATA("Tot. Bottles",'- Ordine Aggregato -'!$A$1,"sku anker",A2288),"")</f>
        <v/>
      </c>
      <c r="N2288" s="18" t="s">
        <v>67</v>
      </c>
      <c r="O2288" s="19" t="str">
        <f t="shared" si="35"/>
        <v>Order online</v>
      </c>
      <c r="P2288" s="97" t="s">
        <v>146</v>
      </c>
      <c r="Q2288" s="13" t="s">
        <v>7537</v>
      </c>
      <c r="R2288" t="s">
        <v>7529</v>
      </c>
      <c r="S2288" s="20">
        <v>18.149999999999999</v>
      </c>
      <c r="T2288" s="21" t="s">
        <v>38</v>
      </c>
    </row>
    <row r="2289" spans="1:20" x14ac:dyDescent="0.35">
      <c r="A2289" s="13" t="s">
        <v>15516</v>
      </c>
      <c r="B2289" s="13"/>
      <c r="C2289" s="13"/>
      <c r="D2289" s="13" t="s">
        <v>15517</v>
      </c>
      <c r="E2289" s="13">
        <v>6</v>
      </c>
      <c r="F2289" s="14">
        <v>0.7</v>
      </c>
      <c r="G2289" s="13" t="s">
        <v>14874</v>
      </c>
      <c r="H2289" s="14">
        <v>40</v>
      </c>
      <c r="I2289" s="15" t="s">
        <v>32</v>
      </c>
      <c r="J2289" s="16">
        <v>87</v>
      </c>
      <c r="K2289" s="16">
        <v>14.5</v>
      </c>
      <c r="L2289" s="17" t="s">
        <v>384</v>
      </c>
      <c r="M2289" s="163" t="str">
        <f>IFERROR(GETPIVOTDATA("Tot. Bottles",'- Ordine Aggregato -'!$A$1,"sku anker",A2289),"")</f>
        <v/>
      </c>
      <c r="N2289" s="18" t="s">
        <v>34</v>
      </c>
      <c r="O2289" s="19" t="str">
        <f t="shared" si="35"/>
        <v>Order online</v>
      </c>
      <c r="P2289" s="97" t="s">
        <v>146</v>
      </c>
      <c r="Q2289" s="13" t="s">
        <v>15518</v>
      </c>
      <c r="R2289" t="s">
        <v>15519</v>
      </c>
      <c r="S2289" s="20">
        <v>0</v>
      </c>
      <c r="T2289" s="21" t="s">
        <v>38</v>
      </c>
    </row>
    <row r="2290" spans="1:20" x14ac:dyDescent="0.35">
      <c r="A2290" s="96" t="s">
        <v>7538</v>
      </c>
      <c r="D2290" s="13" t="s">
        <v>7539</v>
      </c>
      <c r="E2290" s="13">
        <v>192</v>
      </c>
      <c r="F2290" s="14">
        <v>0.05</v>
      </c>
      <c r="G2290" s="13" t="s">
        <v>14874</v>
      </c>
      <c r="H2290" s="14">
        <v>40</v>
      </c>
      <c r="I2290" s="15" t="s">
        <v>32</v>
      </c>
      <c r="J2290" s="16">
        <v>278.39999999999998</v>
      </c>
      <c r="K2290" s="16">
        <v>1.45</v>
      </c>
      <c r="L2290" s="17" t="s">
        <v>448</v>
      </c>
      <c r="M2290" s="163" t="str">
        <f>IFERROR(GETPIVOTDATA("Tot. Bottles",'- Ordine Aggregato -'!$A$1,"sku anker",A2290),"")</f>
        <v/>
      </c>
      <c r="N2290" s="18" t="s">
        <v>42</v>
      </c>
      <c r="O2290" s="19" t="str">
        <f t="shared" si="35"/>
        <v>Order online</v>
      </c>
      <c r="P2290" s="97" t="s">
        <v>146</v>
      </c>
      <c r="Q2290" s="13" t="s">
        <v>7540</v>
      </c>
      <c r="R2290" t="s">
        <v>7541</v>
      </c>
      <c r="S2290" s="20">
        <v>0</v>
      </c>
      <c r="T2290" s="21" t="s">
        <v>38</v>
      </c>
    </row>
    <row r="2291" spans="1:20" x14ac:dyDescent="0.35">
      <c r="A2291" s="96" t="s">
        <v>7542</v>
      </c>
      <c r="B2291" s="96"/>
      <c r="C2291" s="96"/>
      <c r="D2291" s="13" t="s">
        <v>14374</v>
      </c>
      <c r="E2291" s="13">
        <v>6</v>
      </c>
      <c r="F2291" s="14">
        <v>0.7</v>
      </c>
      <c r="G2291" s="13" t="s">
        <v>14874</v>
      </c>
      <c r="H2291" s="14">
        <v>40</v>
      </c>
      <c r="I2291" s="15" t="s">
        <v>32</v>
      </c>
      <c r="J2291" s="16">
        <v>117</v>
      </c>
      <c r="K2291" s="16">
        <v>19.5</v>
      </c>
      <c r="L2291" s="17" t="s">
        <v>448</v>
      </c>
      <c r="M2291" s="163" t="str">
        <f>IFERROR(GETPIVOTDATA("Tot. Bottles",'- Ordine Aggregato -'!$A$1,"sku anker",A2291),"")</f>
        <v/>
      </c>
      <c r="N2291" s="18" t="s">
        <v>42</v>
      </c>
      <c r="O2291" s="19" t="str">
        <f t="shared" si="35"/>
        <v>Order online</v>
      </c>
      <c r="P2291" s="97" t="s">
        <v>146</v>
      </c>
      <c r="Q2291" s="13" t="s">
        <v>7543</v>
      </c>
      <c r="R2291" t="s">
        <v>7544</v>
      </c>
      <c r="S2291" s="20">
        <v>0</v>
      </c>
      <c r="T2291" s="21" t="s">
        <v>38</v>
      </c>
    </row>
    <row r="2292" spans="1:20" x14ac:dyDescent="0.35">
      <c r="A2292" s="96" t="s">
        <v>14496</v>
      </c>
      <c r="B2292" s="96"/>
      <c r="C2292" s="96"/>
      <c r="D2292" s="13" t="s">
        <v>14497</v>
      </c>
      <c r="E2292" s="13">
        <v>4</v>
      </c>
      <c r="F2292" s="14">
        <v>0.7</v>
      </c>
      <c r="G2292" s="13" t="s">
        <v>14874</v>
      </c>
      <c r="H2292" s="14">
        <v>40</v>
      </c>
      <c r="I2292" s="15" t="s">
        <v>32</v>
      </c>
      <c r="J2292" s="16">
        <v>660</v>
      </c>
      <c r="K2292" s="16">
        <v>165</v>
      </c>
      <c r="L2292" s="17" t="s">
        <v>448</v>
      </c>
      <c r="M2292" s="163" t="str">
        <f>IFERROR(GETPIVOTDATA("Tot. Bottles",'- Ordine Aggregato -'!$A$1,"sku anker",A2292),"")</f>
        <v/>
      </c>
      <c r="N2292" s="18" t="s">
        <v>42</v>
      </c>
      <c r="O2292" s="19" t="str">
        <f t="shared" si="35"/>
        <v>Order online</v>
      </c>
      <c r="P2292" s="97" t="s">
        <v>146</v>
      </c>
      <c r="Q2292" s="13" t="s">
        <v>15520</v>
      </c>
      <c r="R2292" t="s">
        <v>15521</v>
      </c>
      <c r="S2292" s="20">
        <v>0</v>
      </c>
      <c r="T2292" s="21" t="s">
        <v>38</v>
      </c>
    </row>
    <row r="2293" spans="1:20" x14ac:dyDescent="0.35">
      <c r="A2293" s="13" t="s">
        <v>7545</v>
      </c>
      <c r="B2293" s="13"/>
      <c r="C2293" s="13"/>
      <c r="D2293" s="13" t="s">
        <v>7546</v>
      </c>
      <c r="E2293" s="13">
        <v>4</v>
      </c>
      <c r="F2293" s="14">
        <v>0.7</v>
      </c>
      <c r="G2293" s="13" t="s">
        <v>14874</v>
      </c>
      <c r="H2293" s="14">
        <v>40</v>
      </c>
      <c r="I2293" s="15" t="s">
        <v>32</v>
      </c>
      <c r="J2293" s="16">
        <v>636</v>
      </c>
      <c r="K2293" s="16">
        <v>159</v>
      </c>
      <c r="L2293" s="17" t="s">
        <v>448</v>
      </c>
      <c r="M2293" s="163" t="str">
        <f>IFERROR(GETPIVOTDATA("Tot. Bottles",'- Ordine Aggregato -'!$A$1,"sku anker",A2293),"")</f>
        <v/>
      </c>
      <c r="N2293" s="18" t="s">
        <v>42</v>
      </c>
      <c r="O2293" s="19" t="str">
        <f t="shared" si="35"/>
        <v>Order online</v>
      </c>
      <c r="P2293" s="97" t="s">
        <v>146</v>
      </c>
      <c r="Q2293" s="13" t="s">
        <v>7547</v>
      </c>
      <c r="R2293" t="s">
        <v>7548</v>
      </c>
      <c r="S2293" s="20">
        <v>0</v>
      </c>
      <c r="T2293" s="21" t="s">
        <v>38</v>
      </c>
    </row>
    <row r="2294" spans="1:20" x14ac:dyDescent="0.35">
      <c r="A2294" s="96" t="s">
        <v>7549</v>
      </c>
      <c r="B2294" s="96"/>
      <c r="C2294" s="96"/>
      <c r="D2294" s="13" t="s">
        <v>7550</v>
      </c>
      <c r="E2294" s="13">
        <v>6</v>
      </c>
      <c r="F2294" s="14">
        <v>0.7</v>
      </c>
      <c r="G2294" s="13" t="s">
        <v>14873</v>
      </c>
      <c r="H2294" s="14">
        <v>40</v>
      </c>
      <c r="I2294" s="15" t="s">
        <v>32</v>
      </c>
      <c r="J2294" s="16">
        <v>738</v>
      </c>
      <c r="K2294" s="16">
        <v>123</v>
      </c>
      <c r="L2294" s="17" t="s">
        <v>448</v>
      </c>
      <c r="M2294" s="163" t="str">
        <f>IFERROR(GETPIVOTDATA("Tot. Bottles",'- Ordine Aggregato -'!$A$1,"sku anker",A2294),"")</f>
        <v/>
      </c>
      <c r="N2294" s="18" t="s">
        <v>42</v>
      </c>
      <c r="O2294" s="19" t="str">
        <f t="shared" si="35"/>
        <v>Order online</v>
      </c>
      <c r="P2294" s="97" t="s">
        <v>146</v>
      </c>
      <c r="Q2294" s="13" t="s">
        <v>7551</v>
      </c>
      <c r="R2294" t="s">
        <v>7552</v>
      </c>
      <c r="S2294" s="20">
        <v>0</v>
      </c>
      <c r="T2294" s="21" t="s">
        <v>38</v>
      </c>
    </row>
    <row r="2295" spans="1:20" x14ac:dyDescent="0.35">
      <c r="A2295" s="13" t="s">
        <v>7553</v>
      </c>
      <c r="B2295" s="13"/>
      <c r="C2295" s="13"/>
      <c r="D2295" s="13" t="s">
        <v>7550</v>
      </c>
      <c r="E2295" s="13">
        <v>6</v>
      </c>
      <c r="F2295" s="14">
        <v>1</v>
      </c>
      <c r="G2295" s="13" t="s">
        <v>14873</v>
      </c>
      <c r="H2295" s="14">
        <v>40</v>
      </c>
      <c r="I2295" s="15" t="s">
        <v>32</v>
      </c>
      <c r="J2295" s="16">
        <v>930</v>
      </c>
      <c r="K2295" s="16">
        <v>155</v>
      </c>
      <c r="L2295" s="17" t="s">
        <v>448</v>
      </c>
      <c r="M2295" s="163" t="str">
        <f>IFERROR(GETPIVOTDATA("Tot. Bottles",'- Ordine Aggregato -'!$A$1,"sku anker",A2295),"")</f>
        <v/>
      </c>
      <c r="N2295" s="18" t="s">
        <v>42</v>
      </c>
      <c r="O2295" s="19" t="str">
        <f t="shared" si="35"/>
        <v>Order online</v>
      </c>
      <c r="P2295" s="97" t="s">
        <v>146</v>
      </c>
      <c r="Q2295" s="13" t="s">
        <v>7554</v>
      </c>
      <c r="R2295" t="s">
        <v>7555</v>
      </c>
      <c r="S2295" s="20">
        <v>0</v>
      </c>
      <c r="T2295" s="21" t="s">
        <v>38</v>
      </c>
    </row>
    <row r="2296" spans="1:20" x14ac:dyDescent="0.35">
      <c r="A2296" s="96" t="s">
        <v>7556</v>
      </c>
      <c r="D2296" s="13" t="s">
        <v>7557</v>
      </c>
      <c r="E2296" s="13">
        <v>4</v>
      </c>
      <c r="F2296" s="14">
        <v>0.7</v>
      </c>
      <c r="G2296" s="13" t="s">
        <v>14874</v>
      </c>
      <c r="H2296" s="14">
        <v>40</v>
      </c>
      <c r="I2296" s="15" t="s">
        <v>32</v>
      </c>
      <c r="J2296" s="16">
        <v>756</v>
      </c>
      <c r="K2296" s="16">
        <v>189</v>
      </c>
      <c r="L2296" s="17" t="s">
        <v>448</v>
      </c>
      <c r="M2296" s="163" t="str">
        <f>IFERROR(GETPIVOTDATA("Tot. Bottles",'- Ordine Aggregato -'!$A$1,"sku anker",A2296),"")</f>
        <v/>
      </c>
      <c r="N2296" s="18" t="s">
        <v>42</v>
      </c>
      <c r="O2296" s="19" t="str">
        <f t="shared" si="35"/>
        <v>Order online</v>
      </c>
      <c r="P2296" s="97" t="s">
        <v>146</v>
      </c>
      <c r="Q2296" s="13" t="s">
        <v>7558</v>
      </c>
      <c r="R2296" t="s">
        <v>7559</v>
      </c>
      <c r="S2296" s="20">
        <v>0</v>
      </c>
      <c r="T2296" s="21" t="s">
        <v>38</v>
      </c>
    </row>
    <row r="2297" spans="1:20" x14ac:dyDescent="0.35">
      <c r="A2297" s="96" t="s">
        <v>7560</v>
      </c>
      <c r="D2297" s="13" t="s">
        <v>7561</v>
      </c>
      <c r="E2297" s="13">
        <v>4</v>
      </c>
      <c r="F2297" s="14">
        <v>0.7</v>
      </c>
      <c r="G2297" s="13" t="s">
        <v>14874</v>
      </c>
      <c r="H2297" s="14">
        <v>40</v>
      </c>
      <c r="I2297" s="15" t="s">
        <v>32</v>
      </c>
      <c r="J2297" s="16">
        <v>780</v>
      </c>
      <c r="K2297" s="16">
        <v>195</v>
      </c>
      <c r="L2297" s="17" t="s">
        <v>448</v>
      </c>
      <c r="M2297" s="163" t="str">
        <f>IFERROR(GETPIVOTDATA("Tot. Bottles",'- Ordine Aggregato -'!$A$1,"sku anker",A2297),"")</f>
        <v/>
      </c>
      <c r="N2297" s="18" t="s">
        <v>42</v>
      </c>
      <c r="O2297" s="19" t="str">
        <f t="shared" si="35"/>
        <v>Order online</v>
      </c>
      <c r="P2297" s="97" t="s">
        <v>146</v>
      </c>
      <c r="Q2297" s="13" t="s">
        <v>7562</v>
      </c>
      <c r="R2297" t="s">
        <v>7563</v>
      </c>
      <c r="S2297" s="20">
        <v>0</v>
      </c>
      <c r="T2297" s="21" t="s">
        <v>38</v>
      </c>
    </row>
    <row r="2298" spans="1:20" x14ac:dyDescent="0.35">
      <c r="A2298" s="13" t="s">
        <v>7564</v>
      </c>
      <c r="B2298" s="13"/>
      <c r="C2298" s="13"/>
      <c r="D2298" s="13" t="s">
        <v>7565</v>
      </c>
      <c r="E2298" s="13">
        <v>4</v>
      </c>
      <c r="F2298" s="14">
        <v>0.7</v>
      </c>
      <c r="G2298" s="13" t="s">
        <v>14874</v>
      </c>
      <c r="H2298" s="14">
        <v>40</v>
      </c>
      <c r="I2298" s="15" t="s">
        <v>32</v>
      </c>
      <c r="J2298" s="16">
        <v>780</v>
      </c>
      <c r="K2298" s="16">
        <v>195</v>
      </c>
      <c r="L2298" s="17" t="s">
        <v>448</v>
      </c>
      <c r="M2298" s="163" t="str">
        <f>IFERROR(GETPIVOTDATA("Tot. Bottles",'- Ordine Aggregato -'!$A$1,"sku anker",A2298),"")</f>
        <v/>
      </c>
      <c r="N2298" s="18" t="s">
        <v>42</v>
      </c>
      <c r="O2298" s="19" t="str">
        <f t="shared" si="35"/>
        <v>Order online</v>
      </c>
      <c r="P2298" s="97" t="s">
        <v>146</v>
      </c>
      <c r="Q2298" s="13" t="s">
        <v>7566</v>
      </c>
      <c r="R2298" t="s">
        <v>7567</v>
      </c>
      <c r="S2298" s="20">
        <v>0</v>
      </c>
      <c r="T2298" s="21" t="s">
        <v>38</v>
      </c>
    </row>
    <row r="2299" spans="1:20" x14ac:dyDescent="0.35">
      <c r="A2299" s="13" t="s">
        <v>15522</v>
      </c>
      <c r="B2299" s="13"/>
      <c r="C2299" s="13"/>
      <c r="D2299" s="13" t="s">
        <v>15523</v>
      </c>
      <c r="E2299" s="13">
        <v>4</v>
      </c>
      <c r="F2299" s="14">
        <v>0.7</v>
      </c>
      <c r="G2299" s="13" t="s">
        <v>46</v>
      </c>
      <c r="H2299" s="14">
        <v>40</v>
      </c>
      <c r="I2299" s="15" t="s">
        <v>32</v>
      </c>
      <c r="J2299" s="16">
        <v>700</v>
      </c>
      <c r="K2299" s="16">
        <v>175</v>
      </c>
      <c r="L2299" s="17" t="s">
        <v>448</v>
      </c>
      <c r="M2299" s="163" t="str">
        <f>IFERROR(GETPIVOTDATA("Tot. Bottles",'- Ordine Aggregato -'!$A$1,"sku anker",A2299),"")</f>
        <v/>
      </c>
      <c r="N2299" s="18" t="s">
        <v>34</v>
      </c>
      <c r="O2299" s="19" t="str">
        <f t="shared" si="35"/>
        <v>Order online</v>
      </c>
      <c r="P2299" s="97" t="s">
        <v>146</v>
      </c>
      <c r="Q2299" s="13" t="s">
        <v>15524</v>
      </c>
      <c r="R2299" t="s">
        <v>15525</v>
      </c>
      <c r="S2299" s="20">
        <v>0</v>
      </c>
      <c r="T2299" s="21" t="s">
        <v>38</v>
      </c>
    </row>
    <row r="2300" spans="1:20" x14ac:dyDescent="0.35">
      <c r="A2300" s="96" t="s">
        <v>14520</v>
      </c>
      <c r="D2300" s="13" t="s">
        <v>14521</v>
      </c>
      <c r="E2300" s="13">
        <v>3</v>
      </c>
      <c r="F2300" s="14">
        <v>0.7</v>
      </c>
      <c r="G2300" s="13" t="s">
        <v>46</v>
      </c>
      <c r="H2300" s="14">
        <v>43</v>
      </c>
      <c r="I2300" s="15" t="s">
        <v>32</v>
      </c>
      <c r="J2300" s="16">
        <v>675</v>
      </c>
      <c r="K2300" s="16">
        <v>225</v>
      </c>
      <c r="L2300" s="17" t="s">
        <v>448</v>
      </c>
      <c r="M2300" s="163" t="str">
        <f>IFERROR(GETPIVOTDATA("Tot. Bottles",'- Ordine Aggregato -'!$A$1,"sku anker",A2300),"")</f>
        <v/>
      </c>
      <c r="N2300" s="18" t="s">
        <v>42</v>
      </c>
      <c r="O2300" s="19" t="str">
        <f t="shared" si="35"/>
        <v>Order online</v>
      </c>
      <c r="P2300" s="97" t="s">
        <v>146</v>
      </c>
      <c r="Q2300" s="13" t="s">
        <v>15526</v>
      </c>
      <c r="R2300" t="s">
        <v>15527</v>
      </c>
      <c r="S2300" s="20">
        <v>0</v>
      </c>
      <c r="T2300" s="21" t="s">
        <v>38</v>
      </c>
    </row>
    <row r="2301" spans="1:20" x14ac:dyDescent="0.35">
      <c r="A2301" s="96" t="s">
        <v>7568</v>
      </c>
      <c r="D2301" s="13" t="s">
        <v>7569</v>
      </c>
      <c r="E2301" s="13">
        <v>3</v>
      </c>
      <c r="F2301" s="14">
        <v>0.7</v>
      </c>
      <c r="G2301" s="13" t="s">
        <v>14874</v>
      </c>
      <c r="H2301" s="14">
        <v>43.8</v>
      </c>
      <c r="I2301" s="15" t="s">
        <v>32</v>
      </c>
      <c r="J2301" s="16">
        <v>675</v>
      </c>
      <c r="K2301" s="16">
        <v>225</v>
      </c>
      <c r="L2301" s="17" t="s">
        <v>448</v>
      </c>
      <c r="M2301" s="163" t="str">
        <f>IFERROR(GETPIVOTDATA("Tot. Bottles",'- Ordine Aggregato -'!$A$1,"sku anker",A2301),"")</f>
        <v/>
      </c>
      <c r="N2301" s="18" t="s">
        <v>42</v>
      </c>
      <c r="O2301" s="19" t="str">
        <f t="shared" si="35"/>
        <v>Order online</v>
      </c>
      <c r="P2301" s="97" t="s">
        <v>146</v>
      </c>
      <c r="Q2301" s="13" t="s">
        <v>7570</v>
      </c>
      <c r="R2301" t="s">
        <v>7571</v>
      </c>
      <c r="S2301" s="20">
        <v>0</v>
      </c>
      <c r="T2301" s="21" t="s">
        <v>38</v>
      </c>
    </row>
    <row r="2302" spans="1:20" x14ac:dyDescent="0.35">
      <c r="A2302" s="96" t="s">
        <v>7572</v>
      </c>
      <c r="B2302" s="96"/>
      <c r="C2302" s="96"/>
      <c r="D2302" s="13" t="s">
        <v>7573</v>
      </c>
      <c r="E2302" s="13">
        <v>4</v>
      </c>
      <c r="F2302" s="14">
        <v>0.7</v>
      </c>
      <c r="G2302" s="13" t="s">
        <v>14873</v>
      </c>
      <c r="H2302" s="14">
        <v>43</v>
      </c>
      <c r="I2302" s="15" t="s">
        <v>32</v>
      </c>
      <c r="J2302" s="16">
        <v>1220</v>
      </c>
      <c r="K2302" s="16">
        <v>305</v>
      </c>
      <c r="L2302" s="17" t="s">
        <v>448</v>
      </c>
      <c r="M2302" s="163" t="str">
        <f>IFERROR(GETPIVOTDATA("Tot. Bottles",'- Ordine Aggregato -'!$A$1,"sku anker",A2302),"")</f>
        <v/>
      </c>
      <c r="N2302" s="18" t="s">
        <v>42</v>
      </c>
      <c r="O2302" s="19" t="str">
        <f t="shared" si="35"/>
        <v>Order online</v>
      </c>
      <c r="P2302" s="97" t="s">
        <v>146</v>
      </c>
      <c r="Q2302" s="13" t="s">
        <v>7574</v>
      </c>
      <c r="R2302" t="s">
        <v>7575</v>
      </c>
      <c r="S2302" s="20">
        <v>0</v>
      </c>
      <c r="T2302" s="21" t="s">
        <v>38</v>
      </c>
    </row>
    <row r="2303" spans="1:20" x14ac:dyDescent="0.35">
      <c r="A2303" s="13" t="s">
        <v>7576</v>
      </c>
      <c r="B2303" s="13"/>
      <c r="C2303" s="13"/>
      <c r="D2303" s="13" t="s">
        <v>7577</v>
      </c>
      <c r="E2303" s="13">
        <v>6</v>
      </c>
      <c r="F2303" s="14">
        <v>0.7</v>
      </c>
      <c r="G2303" s="13" t="s">
        <v>14874</v>
      </c>
      <c r="H2303" s="14">
        <v>40</v>
      </c>
      <c r="I2303" s="15" t="s">
        <v>32</v>
      </c>
      <c r="J2303" s="16">
        <v>107.69999999999999</v>
      </c>
      <c r="K2303" s="16">
        <v>17.95</v>
      </c>
      <c r="L2303" s="17" t="s">
        <v>448</v>
      </c>
      <c r="M2303" s="163" t="str">
        <f>IFERROR(GETPIVOTDATA("Tot. Bottles",'- Ordine Aggregato -'!$A$1,"sku anker",A2303),"")</f>
        <v/>
      </c>
      <c r="N2303" s="18" t="s">
        <v>42</v>
      </c>
      <c r="O2303" s="19" t="str">
        <f t="shared" si="35"/>
        <v>Order online</v>
      </c>
      <c r="P2303" s="97" t="s">
        <v>146</v>
      </c>
      <c r="Q2303" s="13" t="s">
        <v>7578</v>
      </c>
      <c r="R2303" t="s">
        <v>7579</v>
      </c>
      <c r="S2303" s="20">
        <v>0</v>
      </c>
      <c r="T2303" s="21" t="s">
        <v>38</v>
      </c>
    </row>
    <row r="2304" spans="1:20" x14ac:dyDescent="0.35">
      <c r="A2304" s="96" t="s">
        <v>7580</v>
      </c>
      <c r="D2304" s="13" t="s">
        <v>7581</v>
      </c>
      <c r="E2304" s="13">
        <v>6</v>
      </c>
      <c r="F2304" s="14">
        <v>0.7</v>
      </c>
      <c r="G2304" s="13" t="s">
        <v>14873</v>
      </c>
      <c r="H2304" s="14">
        <v>40</v>
      </c>
      <c r="I2304" s="15" t="s">
        <v>32</v>
      </c>
      <c r="J2304" s="16">
        <v>159</v>
      </c>
      <c r="K2304" s="16">
        <v>26.5</v>
      </c>
      <c r="L2304" s="17" t="s">
        <v>448</v>
      </c>
      <c r="M2304" s="163" t="str">
        <f>IFERROR(GETPIVOTDATA("Tot. Bottles",'- Ordine Aggregato -'!$A$1,"sku anker",A2304),"")</f>
        <v/>
      </c>
      <c r="N2304" s="18" t="s">
        <v>42</v>
      </c>
      <c r="O2304" s="19" t="str">
        <f t="shared" si="35"/>
        <v>Order online</v>
      </c>
      <c r="P2304" s="97" t="s">
        <v>146</v>
      </c>
      <c r="Q2304" s="13" t="s">
        <v>7582</v>
      </c>
      <c r="R2304" t="s">
        <v>7583</v>
      </c>
      <c r="S2304" s="20">
        <v>0</v>
      </c>
      <c r="T2304" s="21" t="s">
        <v>38</v>
      </c>
    </row>
    <row r="2305" spans="1:20" x14ac:dyDescent="0.35">
      <c r="A2305" s="96" t="s">
        <v>7584</v>
      </c>
      <c r="B2305" s="96"/>
      <c r="C2305" s="96"/>
      <c r="D2305" s="13" t="s">
        <v>7581</v>
      </c>
      <c r="E2305" s="13">
        <v>6</v>
      </c>
      <c r="F2305" s="14">
        <v>1</v>
      </c>
      <c r="G2305" s="13" t="s">
        <v>14874</v>
      </c>
      <c r="H2305" s="14">
        <v>40</v>
      </c>
      <c r="I2305" s="15" t="s">
        <v>32</v>
      </c>
      <c r="J2305" s="16">
        <v>207</v>
      </c>
      <c r="K2305" s="16">
        <v>34.5</v>
      </c>
      <c r="L2305" s="17" t="s">
        <v>448</v>
      </c>
      <c r="M2305" s="163" t="str">
        <f>IFERROR(GETPIVOTDATA("Tot. Bottles",'- Ordine Aggregato -'!$A$1,"sku anker",A2305),"")</f>
        <v/>
      </c>
      <c r="N2305" s="18" t="s">
        <v>42</v>
      </c>
      <c r="O2305" s="19" t="str">
        <f t="shared" si="35"/>
        <v>Order online</v>
      </c>
      <c r="P2305" s="97" t="s">
        <v>146</v>
      </c>
      <c r="Q2305" s="13" t="s">
        <v>7585</v>
      </c>
      <c r="R2305" t="s">
        <v>7586</v>
      </c>
      <c r="S2305" s="20">
        <v>0</v>
      </c>
      <c r="T2305" s="21" t="s">
        <v>38</v>
      </c>
    </row>
    <row r="2306" spans="1:20" x14ac:dyDescent="0.35">
      <c r="A2306" s="96" t="s">
        <v>7587</v>
      </c>
      <c r="D2306" s="13" t="s">
        <v>7588</v>
      </c>
      <c r="E2306" s="13">
        <v>6</v>
      </c>
      <c r="F2306" s="14">
        <v>1</v>
      </c>
      <c r="G2306" s="13" t="s">
        <v>14873</v>
      </c>
      <c r="H2306" s="14">
        <v>43</v>
      </c>
      <c r="I2306" s="15" t="s">
        <v>32</v>
      </c>
      <c r="J2306" s="16">
        <v>219</v>
      </c>
      <c r="K2306" s="16">
        <v>36.5</v>
      </c>
      <c r="L2306" s="17" t="s">
        <v>448</v>
      </c>
      <c r="M2306" s="163" t="str">
        <f>IFERROR(GETPIVOTDATA("Tot. Bottles",'- Ordine Aggregato -'!$A$1,"sku anker",A2306),"")</f>
        <v/>
      </c>
      <c r="N2306" s="18" t="s">
        <v>42</v>
      </c>
      <c r="O2306" s="19" t="str">
        <f t="shared" si="35"/>
        <v>Order online</v>
      </c>
      <c r="P2306" s="97" t="s">
        <v>146</v>
      </c>
      <c r="Q2306" s="13" t="s">
        <v>7589</v>
      </c>
      <c r="R2306" t="s">
        <v>7590</v>
      </c>
      <c r="S2306" s="20">
        <v>0</v>
      </c>
      <c r="T2306" s="21" t="s">
        <v>38</v>
      </c>
    </row>
    <row r="2307" spans="1:20" x14ac:dyDescent="0.35">
      <c r="A2307" s="13" t="s">
        <v>7591</v>
      </c>
      <c r="B2307" s="13"/>
      <c r="C2307" s="13"/>
      <c r="D2307" s="13" t="s">
        <v>7592</v>
      </c>
      <c r="E2307" s="13">
        <v>4</v>
      </c>
      <c r="F2307" s="14">
        <v>0.7</v>
      </c>
      <c r="G2307" s="13" t="s">
        <v>14874</v>
      </c>
      <c r="H2307" s="14">
        <v>43</v>
      </c>
      <c r="I2307" s="15" t="s">
        <v>32</v>
      </c>
      <c r="J2307" s="16">
        <v>1480</v>
      </c>
      <c r="K2307" s="16">
        <v>370</v>
      </c>
      <c r="L2307" s="17" t="s">
        <v>1787</v>
      </c>
      <c r="M2307" s="163" t="str">
        <f>IFERROR(GETPIVOTDATA("Tot. Bottles",'- Ordine Aggregato -'!$A$1,"sku anker",A2307),"")</f>
        <v/>
      </c>
      <c r="N2307" s="18" t="s">
        <v>42</v>
      </c>
      <c r="O2307" s="19" t="str">
        <f t="shared" si="35"/>
        <v>Order online</v>
      </c>
      <c r="P2307" s="97" t="s">
        <v>146</v>
      </c>
      <c r="Q2307" s="13" t="s">
        <v>7593</v>
      </c>
      <c r="R2307" t="s">
        <v>7594</v>
      </c>
      <c r="S2307" s="20">
        <v>0</v>
      </c>
      <c r="T2307" s="21" t="s">
        <v>38</v>
      </c>
    </row>
    <row r="2308" spans="1:20" x14ac:dyDescent="0.35">
      <c r="A2308" s="13" t="s">
        <v>7595</v>
      </c>
      <c r="B2308" s="13"/>
      <c r="C2308" s="13"/>
      <c r="D2308" s="13" t="s">
        <v>7596</v>
      </c>
      <c r="E2308" s="13">
        <v>12</v>
      </c>
      <c r="F2308" s="14">
        <v>0.2</v>
      </c>
      <c r="G2308" s="13" t="s">
        <v>14874</v>
      </c>
      <c r="H2308" s="14">
        <v>40</v>
      </c>
      <c r="I2308" s="15" t="s">
        <v>32</v>
      </c>
      <c r="J2308" s="16">
        <v>31.200000000000003</v>
      </c>
      <c r="K2308" s="16">
        <v>2.6</v>
      </c>
      <c r="L2308" s="17" t="s">
        <v>448</v>
      </c>
      <c r="M2308" s="163" t="str">
        <f>IFERROR(GETPIVOTDATA("Tot. Bottles",'- Ordine Aggregato -'!$A$1,"sku anker",A2308),"")</f>
        <v/>
      </c>
      <c r="N2308" s="18" t="s">
        <v>67</v>
      </c>
      <c r="O2308" s="19" t="str">
        <f t="shared" si="35"/>
        <v>Order online</v>
      </c>
      <c r="P2308" s="97" t="s">
        <v>146</v>
      </c>
      <c r="Q2308" s="13" t="s">
        <v>7597</v>
      </c>
      <c r="R2308" t="s">
        <v>7598</v>
      </c>
      <c r="S2308" s="20">
        <v>2.6</v>
      </c>
      <c r="T2308" s="21" t="s">
        <v>38</v>
      </c>
    </row>
    <row r="2309" spans="1:20" x14ac:dyDescent="0.35">
      <c r="A2309" s="96" t="s">
        <v>7599</v>
      </c>
      <c r="D2309" s="13" t="s">
        <v>7596</v>
      </c>
      <c r="E2309" s="13">
        <v>24</v>
      </c>
      <c r="F2309" s="14">
        <v>0.2</v>
      </c>
      <c r="G2309" s="13" t="s">
        <v>14873</v>
      </c>
      <c r="H2309" s="14">
        <v>40</v>
      </c>
      <c r="I2309" s="15" t="s">
        <v>32</v>
      </c>
      <c r="J2309" s="16">
        <v>63.599999999999994</v>
      </c>
      <c r="K2309" s="16">
        <v>2.65</v>
      </c>
      <c r="L2309" s="17" t="s">
        <v>448</v>
      </c>
      <c r="M2309" s="163" t="str">
        <f>IFERROR(GETPIVOTDATA("Tot. Bottles",'- Ordine Aggregato -'!$A$1,"sku anker",A2309),"")</f>
        <v/>
      </c>
      <c r="N2309" s="18" t="s">
        <v>67</v>
      </c>
      <c r="O2309" s="19" t="str">
        <f t="shared" si="35"/>
        <v>Order online</v>
      </c>
      <c r="P2309" s="97" t="s">
        <v>146</v>
      </c>
      <c r="Q2309" s="13" t="s">
        <v>7597</v>
      </c>
      <c r="R2309" t="s">
        <v>7600</v>
      </c>
      <c r="S2309" s="20">
        <v>2.65</v>
      </c>
      <c r="T2309" s="21" t="s">
        <v>38</v>
      </c>
    </row>
    <row r="2310" spans="1:20" x14ac:dyDescent="0.35">
      <c r="A2310" s="13" t="s">
        <v>7601</v>
      </c>
      <c r="B2310" s="13"/>
      <c r="C2310" s="13"/>
      <c r="D2310" s="13" t="s">
        <v>7596</v>
      </c>
      <c r="E2310" s="13">
        <v>12</v>
      </c>
      <c r="F2310" s="14">
        <v>0.35</v>
      </c>
      <c r="G2310" s="13" t="s">
        <v>14873</v>
      </c>
      <c r="H2310" s="14">
        <v>40</v>
      </c>
      <c r="I2310" s="15" t="s">
        <v>32</v>
      </c>
      <c r="J2310" s="16">
        <v>43.8</v>
      </c>
      <c r="K2310" s="16">
        <v>3.65</v>
      </c>
      <c r="L2310" s="17" t="s">
        <v>448</v>
      </c>
      <c r="M2310" s="163" t="str">
        <f>IFERROR(GETPIVOTDATA("Tot. Bottles",'- Ordine Aggregato -'!$A$1,"sku anker",A2310),"")</f>
        <v/>
      </c>
      <c r="N2310" s="18" t="s">
        <v>67</v>
      </c>
      <c r="O2310" s="19" t="str">
        <f t="shared" si="35"/>
        <v>Order online</v>
      </c>
      <c r="P2310" s="97" t="s">
        <v>146</v>
      </c>
      <c r="Q2310" s="13" t="s">
        <v>7602</v>
      </c>
      <c r="R2310" t="s">
        <v>7603</v>
      </c>
      <c r="S2310" s="20">
        <v>3.65</v>
      </c>
      <c r="T2310" s="21" t="s">
        <v>38</v>
      </c>
    </row>
    <row r="2311" spans="1:20" x14ac:dyDescent="0.35">
      <c r="A2311" s="96" t="s">
        <v>7604</v>
      </c>
      <c r="D2311" s="13" t="s">
        <v>7596</v>
      </c>
      <c r="E2311" s="13">
        <v>6</v>
      </c>
      <c r="F2311" s="14">
        <v>0.7</v>
      </c>
      <c r="G2311" s="13" t="s">
        <v>14873</v>
      </c>
      <c r="H2311" s="14">
        <v>40</v>
      </c>
      <c r="I2311" s="15" t="s">
        <v>32</v>
      </c>
      <c r="J2311" s="16">
        <v>35.099999999999994</v>
      </c>
      <c r="K2311" s="16">
        <v>5.85</v>
      </c>
      <c r="L2311" s="17" t="s">
        <v>448</v>
      </c>
      <c r="M2311" s="163" t="str">
        <f>IFERROR(GETPIVOTDATA("Tot. Bottles",'- Ordine Aggregato -'!$A$1,"sku anker",A2311),"")</f>
        <v/>
      </c>
      <c r="N2311" s="18" t="s">
        <v>42</v>
      </c>
      <c r="O2311" s="19" t="str">
        <f t="shared" si="35"/>
        <v>Order online</v>
      </c>
      <c r="P2311" s="97" t="s">
        <v>146</v>
      </c>
      <c r="Q2311" s="13" t="s">
        <v>7605</v>
      </c>
      <c r="R2311" t="s">
        <v>7606</v>
      </c>
      <c r="S2311" s="20">
        <v>0</v>
      </c>
      <c r="T2311" s="21" t="s">
        <v>38</v>
      </c>
    </row>
    <row r="2312" spans="1:20" x14ac:dyDescent="0.35">
      <c r="A2312" s="13" t="s">
        <v>7607</v>
      </c>
      <c r="B2312" s="13"/>
      <c r="C2312" s="13"/>
      <c r="D2312" s="13" t="s">
        <v>7596</v>
      </c>
      <c r="E2312" s="13">
        <v>6</v>
      </c>
      <c r="F2312" s="14">
        <v>1</v>
      </c>
      <c r="G2312" s="13" t="s">
        <v>14873</v>
      </c>
      <c r="H2312" s="14">
        <v>40</v>
      </c>
      <c r="I2312" s="15" t="s">
        <v>32</v>
      </c>
      <c r="J2312" s="16">
        <v>44.099999999999994</v>
      </c>
      <c r="K2312" s="16">
        <v>7.35</v>
      </c>
      <c r="L2312" s="17" t="s">
        <v>448</v>
      </c>
      <c r="M2312" s="163" t="str">
        <f>IFERROR(GETPIVOTDATA("Tot. Bottles",'- Ordine Aggregato -'!$A$1,"sku anker",A2312),"")</f>
        <v/>
      </c>
      <c r="N2312" s="18" t="s">
        <v>42</v>
      </c>
      <c r="O2312" s="19" t="str">
        <f t="shared" si="35"/>
        <v>Order online</v>
      </c>
      <c r="P2312" s="97" t="s">
        <v>146</v>
      </c>
      <c r="Q2312" s="13" t="s">
        <v>7608</v>
      </c>
      <c r="R2312" t="s">
        <v>7609</v>
      </c>
      <c r="S2312" s="20">
        <v>0</v>
      </c>
      <c r="T2312" s="21" t="s">
        <v>38</v>
      </c>
    </row>
    <row r="2313" spans="1:20" x14ac:dyDescent="0.35">
      <c r="A2313" s="13" t="s">
        <v>7610</v>
      </c>
      <c r="B2313" s="13"/>
      <c r="C2313" s="13"/>
      <c r="D2313" s="13" t="s">
        <v>7596</v>
      </c>
      <c r="E2313" s="13">
        <v>6</v>
      </c>
      <c r="F2313" s="14">
        <v>1.5</v>
      </c>
      <c r="G2313" s="13" t="s">
        <v>46</v>
      </c>
      <c r="H2313" s="14">
        <v>40</v>
      </c>
      <c r="I2313" s="15" t="s">
        <v>32</v>
      </c>
      <c r="J2313" s="16">
        <v>87</v>
      </c>
      <c r="K2313" s="16">
        <v>14.5</v>
      </c>
      <c r="L2313" s="17" t="s">
        <v>448</v>
      </c>
      <c r="M2313" s="163" t="str">
        <f>IFERROR(GETPIVOTDATA("Tot. Bottles",'- Ordine Aggregato -'!$A$1,"sku anker",A2313),"")</f>
        <v/>
      </c>
      <c r="N2313" s="18" t="s">
        <v>42</v>
      </c>
      <c r="O2313" s="19" t="str">
        <f t="shared" si="35"/>
        <v>Order online</v>
      </c>
      <c r="P2313" s="97" t="s">
        <v>146</v>
      </c>
      <c r="Q2313" s="13" t="s">
        <v>7611</v>
      </c>
      <c r="R2313" t="s">
        <v>7612</v>
      </c>
      <c r="S2313" s="20">
        <v>0</v>
      </c>
      <c r="T2313" s="21" t="s">
        <v>38</v>
      </c>
    </row>
    <row r="2314" spans="1:20" x14ac:dyDescent="0.35">
      <c r="A2314" s="96" t="s">
        <v>7613</v>
      </c>
      <c r="D2314" s="13" t="s">
        <v>7596</v>
      </c>
      <c r="E2314" s="13">
        <v>4</v>
      </c>
      <c r="F2314" s="14">
        <v>3</v>
      </c>
      <c r="G2314" s="13" t="s">
        <v>14873</v>
      </c>
      <c r="H2314" s="14">
        <v>40</v>
      </c>
      <c r="I2314" s="15" t="s">
        <v>32</v>
      </c>
      <c r="J2314" s="16">
        <v>134</v>
      </c>
      <c r="K2314" s="16">
        <v>33.5</v>
      </c>
      <c r="L2314" s="17" t="s">
        <v>448</v>
      </c>
      <c r="M2314" s="163" t="str">
        <f>IFERROR(GETPIVOTDATA("Tot. Bottles",'- Ordine Aggregato -'!$A$1,"sku anker",A2314),"")</f>
        <v/>
      </c>
      <c r="N2314" s="18" t="s">
        <v>42</v>
      </c>
      <c r="O2314" s="19" t="str">
        <f t="shared" si="35"/>
        <v>Order online</v>
      </c>
      <c r="P2314" s="97" t="s">
        <v>146</v>
      </c>
      <c r="Q2314" s="13" t="s">
        <v>7614</v>
      </c>
      <c r="R2314" t="s">
        <v>7615</v>
      </c>
      <c r="S2314" s="20">
        <v>0</v>
      </c>
      <c r="T2314" s="21" t="s">
        <v>38</v>
      </c>
    </row>
    <row r="2315" spans="1:20" x14ac:dyDescent="0.35">
      <c r="A2315" s="96" t="s">
        <v>7616</v>
      </c>
      <c r="D2315" s="13" t="s">
        <v>7617</v>
      </c>
      <c r="E2315" s="13">
        <v>192</v>
      </c>
      <c r="F2315" s="14">
        <v>0.05</v>
      </c>
      <c r="G2315" s="13" t="s">
        <v>46</v>
      </c>
      <c r="H2315" s="14">
        <v>40</v>
      </c>
      <c r="I2315" s="15" t="s">
        <v>32</v>
      </c>
      <c r="J2315" s="16">
        <v>168.96</v>
      </c>
      <c r="K2315" s="16">
        <v>0.88</v>
      </c>
      <c r="L2315" s="17" t="s">
        <v>448</v>
      </c>
      <c r="M2315" s="163" t="str">
        <f>IFERROR(GETPIVOTDATA("Tot. Bottles",'- Ordine Aggregato -'!$A$1,"sku anker",A2315),"")</f>
        <v/>
      </c>
      <c r="N2315" s="18" t="s">
        <v>42</v>
      </c>
      <c r="O2315" s="19" t="str">
        <f t="shared" si="35"/>
        <v>Order online</v>
      </c>
      <c r="P2315" s="97" t="s">
        <v>146</v>
      </c>
      <c r="Q2315" s="13" t="s">
        <v>7618</v>
      </c>
      <c r="R2315" t="s">
        <v>7619</v>
      </c>
      <c r="S2315" s="20">
        <v>0</v>
      </c>
      <c r="T2315" s="21" t="s">
        <v>38</v>
      </c>
    </row>
    <row r="2316" spans="1:20" x14ac:dyDescent="0.35">
      <c r="A2316" s="96" t="s">
        <v>7620</v>
      </c>
      <c r="D2316" s="13" t="s">
        <v>7621</v>
      </c>
      <c r="E2316" s="13">
        <v>6</v>
      </c>
      <c r="F2316" s="14">
        <v>0.7</v>
      </c>
      <c r="G2316" s="13" t="s">
        <v>14873</v>
      </c>
      <c r="H2316" s="14">
        <v>40</v>
      </c>
      <c r="I2316" s="15" t="s">
        <v>32</v>
      </c>
      <c r="J2316" s="16">
        <v>165</v>
      </c>
      <c r="K2316" s="16">
        <v>27.5</v>
      </c>
      <c r="L2316" s="17" t="s">
        <v>448</v>
      </c>
      <c r="M2316" s="163" t="str">
        <f>IFERROR(GETPIVOTDATA("Tot. Bottles",'- Ordine Aggregato -'!$A$1,"sku anker",A2316),"")</f>
        <v/>
      </c>
      <c r="N2316" s="18" t="s">
        <v>42</v>
      </c>
      <c r="O2316" s="19" t="str">
        <f t="shared" si="35"/>
        <v>Order online</v>
      </c>
      <c r="P2316" s="97" t="s">
        <v>146</v>
      </c>
      <c r="Q2316" s="13" t="s">
        <v>7622</v>
      </c>
      <c r="R2316" t="s">
        <v>7623</v>
      </c>
      <c r="S2316" s="20">
        <v>0</v>
      </c>
      <c r="T2316" s="21" t="s">
        <v>38</v>
      </c>
    </row>
    <row r="2317" spans="1:20" x14ac:dyDescent="0.35">
      <c r="A2317" s="13" t="s">
        <v>7624</v>
      </c>
      <c r="B2317" s="13"/>
      <c r="C2317" s="13"/>
      <c r="D2317" s="13" t="s">
        <v>7625</v>
      </c>
      <c r="E2317" s="13">
        <v>6</v>
      </c>
      <c r="F2317" s="14">
        <v>0.7</v>
      </c>
      <c r="G2317" s="13" t="s">
        <v>14874</v>
      </c>
      <c r="H2317" s="14">
        <v>38</v>
      </c>
      <c r="I2317" s="15" t="s">
        <v>32</v>
      </c>
      <c r="J2317" s="16">
        <v>49.5</v>
      </c>
      <c r="K2317" s="16">
        <v>8.25</v>
      </c>
      <c r="L2317" s="17" t="s">
        <v>41</v>
      </c>
      <c r="M2317" s="163" t="str">
        <f>IFERROR(GETPIVOTDATA("Tot. Bottles",'- Ordine Aggregato -'!$A$1,"sku anker",A2317),"")</f>
        <v/>
      </c>
      <c r="N2317" s="18" t="s">
        <v>67</v>
      </c>
      <c r="O2317" s="19" t="str">
        <f t="shared" ref="O2317:O2380" si="36">HYPERLINK("https://www.ankeramsterdamspirits.nl/en/products/"&amp;A2317,"Order online")</f>
        <v>Order online</v>
      </c>
      <c r="P2317" s="97" t="s">
        <v>43</v>
      </c>
      <c r="Q2317" s="13" t="s">
        <v>7626</v>
      </c>
      <c r="R2317" t="s">
        <v>7627</v>
      </c>
      <c r="S2317" s="20">
        <v>8.25</v>
      </c>
      <c r="T2317" s="21" t="s">
        <v>38</v>
      </c>
    </row>
    <row r="2318" spans="1:20" x14ac:dyDescent="0.35">
      <c r="A2318" s="13" t="s">
        <v>7628</v>
      </c>
      <c r="B2318" s="13"/>
      <c r="C2318" s="13"/>
      <c r="D2318" s="13" t="s">
        <v>7625</v>
      </c>
      <c r="E2318" s="13">
        <v>6</v>
      </c>
      <c r="F2318" s="14">
        <v>1</v>
      </c>
      <c r="G2318" s="13" t="s">
        <v>31</v>
      </c>
      <c r="H2318" s="14">
        <v>38</v>
      </c>
      <c r="I2318" s="15" t="s">
        <v>32</v>
      </c>
      <c r="J2318" s="16">
        <v>58.5</v>
      </c>
      <c r="K2318" s="16">
        <v>9.75</v>
      </c>
      <c r="L2318" s="17" t="s">
        <v>41</v>
      </c>
      <c r="M2318" s="163" t="str">
        <f>IFERROR(GETPIVOTDATA("Tot. Bottles",'- Ordine Aggregato -'!$A$1,"sku anker",A2318),"")</f>
        <v/>
      </c>
      <c r="N2318" s="18" t="s">
        <v>67</v>
      </c>
      <c r="O2318" s="19" t="str">
        <f t="shared" si="36"/>
        <v>Order online</v>
      </c>
      <c r="P2318" s="97" t="s">
        <v>43</v>
      </c>
      <c r="Q2318" s="13" t="s">
        <v>7629</v>
      </c>
      <c r="R2318" t="s">
        <v>7630</v>
      </c>
      <c r="S2318" s="20">
        <v>9.75</v>
      </c>
      <c r="T2318" s="21" t="s">
        <v>38</v>
      </c>
    </row>
    <row r="2319" spans="1:20" x14ac:dyDescent="0.35">
      <c r="A2319" s="96" t="s">
        <v>7631</v>
      </c>
      <c r="D2319" s="13" t="s">
        <v>7625</v>
      </c>
      <c r="E2319" s="13">
        <v>12</v>
      </c>
      <c r="F2319" s="14">
        <v>1</v>
      </c>
      <c r="G2319" s="13" t="s">
        <v>14873</v>
      </c>
      <c r="H2319" s="14">
        <v>38</v>
      </c>
      <c r="I2319" s="15" t="s">
        <v>32</v>
      </c>
      <c r="J2319" s="16">
        <v>117</v>
      </c>
      <c r="K2319" s="16">
        <v>9.75</v>
      </c>
      <c r="L2319" s="17" t="s">
        <v>41</v>
      </c>
      <c r="M2319" s="163" t="str">
        <f>IFERROR(GETPIVOTDATA("Tot. Bottles",'- Ordine Aggregato -'!$A$1,"sku anker",A2319),"")</f>
        <v/>
      </c>
      <c r="N2319" s="18" t="s">
        <v>67</v>
      </c>
      <c r="O2319" s="19" t="str">
        <f t="shared" si="36"/>
        <v>Order online</v>
      </c>
      <c r="P2319" s="97" t="s">
        <v>43</v>
      </c>
      <c r="Q2319" s="13" t="s">
        <v>7629</v>
      </c>
      <c r="R2319" t="s">
        <v>7632</v>
      </c>
      <c r="S2319" s="20">
        <v>9.75</v>
      </c>
      <c r="T2319" s="21" t="s">
        <v>38</v>
      </c>
    </row>
    <row r="2320" spans="1:20" x14ac:dyDescent="0.35">
      <c r="A2320" s="96" t="s">
        <v>7633</v>
      </c>
      <c r="D2320" s="13" t="s">
        <v>7634</v>
      </c>
      <c r="E2320" s="13">
        <v>12</v>
      </c>
      <c r="F2320" s="14">
        <v>1</v>
      </c>
      <c r="G2320" s="13" t="s">
        <v>14874</v>
      </c>
      <c r="H2320" s="14">
        <v>38</v>
      </c>
      <c r="I2320" s="15" t="s">
        <v>32</v>
      </c>
      <c r="J2320" s="16">
        <v>110.39999999999999</v>
      </c>
      <c r="K2320" s="16">
        <v>9.1999999999999993</v>
      </c>
      <c r="L2320" s="17" t="s">
        <v>41</v>
      </c>
      <c r="M2320" s="163" t="str">
        <f>IFERROR(GETPIVOTDATA("Tot. Bottles",'- Ordine Aggregato -'!$A$1,"sku anker",A2320),"")</f>
        <v/>
      </c>
      <c r="N2320" s="18" t="s">
        <v>67</v>
      </c>
      <c r="O2320" s="19" t="str">
        <f t="shared" si="36"/>
        <v>Order online</v>
      </c>
      <c r="P2320" s="97" t="s">
        <v>43</v>
      </c>
      <c r="Q2320" s="13" t="s">
        <v>7629</v>
      </c>
      <c r="R2320" t="s">
        <v>7635</v>
      </c>
      <c r="S2320" s="20">
        <v>9.1999999999999993</v>
      </c>
      <c r="T2320" s="21" t="s">
        <v>38</v>
      </c>
    </row>
    <row r="2321" spans="1:20" x14ac:dyDescent="0.35">
      <c r="A2321" s="96" t="s">
        <v>7636</v>
      </c>
      <c r="B2321" s="96"/>
      <c r="C2321" s="96"/>
      <c r="D2321" s="13" t="s">
        <v>7637</v>
      </c>
      <c r="E2321" s="13">
        <v>6</v>
      </c>
      <c r="F2321" s="14">
        <v>0.7</v>
      </c>
      <c r="G2321" s="13" t="s">
        <v>14874</v>
      </c>
      <c r="H2321" s="14">
        <v>38</v>
      </c>
      <c r="I2321" s="15" t="s">
        <v>32</v>
      </c>
      <c r="J2321" s="16">
        <v>52.5</v>
      </c>
      <c r="K2321" s="16">
        <v>8.75</v>
      </c>
      <c r="L2321" s="17" t="s">
        <v>41</v>
      </c>
      <c r="M2321" s="163" t="str">
        <f>IFERROR(GETPIVOTDATA("Tot. Bottles",'- Ordine Aggregato -'!$A$1,"sku anker",A2321),"")</f>
        <v/>
      </c>
      <c r="N2321" s="18" t="s">
        <v>42</v>
      </c>
      <c r="O2321" s="19" t="str">
        <f t="shared" si="36"/>
        <v>Order online</v>
      </c>
      <c r="P2321" s="97" t="s">
        <v>43</v>
      </c>
      <c r="Q2321" s="13" t="s">
        <v>7638</v>
      </c>
      <c r="R2321" t="s">
        <v>7639</v>
      </c>
      <c r="S2321" s="20">
        <v>0</v>
      </c>
      <c r="T2321" s="21" t="s">
        <v>38</v>
      </c>
    </row>
    <row r="2322" spans="1:20" x14ac:dyDescent="0.35">
      <c r="A2322" s="96" t="s">
        <v>7640</v>
      </c>
      <c r="D2322" s="13" t="s">
        <v>7637</v>
      </c>
      <c r="E2322" s="13">
        <v>12</v>
      </c>
      <c r="F2322" s="14">
        <v>1</v>
      </c>
      <c r="G2322" s="13" t="s">
        <v>14874</v>
      </c>
      <c r="H2322" s="14">
        <v>38</v>
      </c>
      <c r="I2322" s="15" t="s">
        <v>32</v>
      </c>
      <c r="J2322" s="16">
        <v>118.19999999999999</v>
      </c>
      <c r="K2322" s="16">
        <v>9.85</v>
      </c>
      <c r="L2322" s="17" t="s">
        <v>41</v>
      </c>
      <c r="M2322" s="163" t="str">
        <f>IFERROR(GETPIVOTDATA("Tot. Bottles",'- Ordine Aggregato -'!$A$1,"sku anker",A2322),"")</f>
        <v/>
      </c>
      <c r="N2322" s="18" t="s">
        <v>67</v>
      </c>
      <c r="O2322" s="19" t="str">
        <f t="shared" si="36"/>
        <v>Order online</v>
      </c>
      <c r="P2322" s="97" t="s">
        <v>43</v>
      </c>
      <c r="Q2322" s="13" t="s">
        <v>7641</v>
      </c>
      <c r="R2322" t="s">
        <v>7642</v>
      </c>
      <c r="S2322" s="20">
        <v>9.85</v>
      </c>
      <c r="T2322" s="21" t="s">
        <v>38</v>
      </c>
    </row>
    <row r="2323" spans="1:20" x14ac:dyDescent="0.35">
      <c r="A2323" s="96" t="s">
        <v>7643</v>
      </c>
      <c r="D2323" s="13" t="s">
        <v>7637</v>
      </c>
      <c r="E2323" s="13">
        <v>6</v>
      </c>
      <c r="F2323" s="14">
        <v>1</v>
      </c>
      <c r="G2323" s="13" t="s">
        <v>14874</v>
      </c>
      <c r="H2323" s="14">
        <v>38</v>
      </c>
      <c r="I2323" s="15" t="s">
        <v>32</v>
      </c>
      <c r="J2323" s="16">
        <v>58.5</v>
      </c>
      <c r="K2323" s="16">
        <v>9.75</v>
      </c>
      <c r="L2323" s="17" t="s">
        <v>41</v>
      </c>
      <c r="M2323" s="163" t="str">
        <f>IFERROR(GETPIVOTDATA("Tot. Bottles",'- Ordine Aggregato -'!$A$1,"sku anker",A2323),"")</f>
        <v/>
      </c>
      <c r="N2323" s="18" t="s">
        <v>67</v>
      </c>
      <c r="O2323" s="19" t="str">
        <f t="shared" si="36"/>
        <v>Order online</v>
      </c>
      <c r="P2323" s="97" t="s">
        <v>43</v>
      </c>
      <c r="Q2323" s="13" t="s">
        <v>7641</v>
      </c>
      <c r="R2323" t="s">
        <v>7644</v>
      </c>
      <c r="S2323" s="20">
        <v>9.75</v>
      </c>
      <c r="T2323" s="21" t="s">
        <v>38</v>
      </c>
    </row>
    <row r="2324" spans="1:20" x14ac:dyDescent="0.35">
      <c r="A2324" s="13" t="s">
        <v>7645</v>
      </c>
      <c r="B2324" s="13"/>
      <c r="C2324" s="13"/>
      <c r="D2324" s="13" t="s">
        <v>7646</v>
      </c>
      <c r="E2324" s="13">
        <v>6</v>
      </c>
      <c r="F2324" s="14">
        <v>0.7</v>
      </c>
      <c r="G2324" s="13" t="s">
        <v>14874</v>
      </c>
      <c r="H2324" s="14">
        <v>38</v>
      </c>
      <c r="I2324" s="15" t="s">
        <v>32</v>
      </c>
      <c r="J2324" s="16">
        <v>43.5</v>
      </c>
      <c r="K2324" s="16">
        <v>7.25</v>
      </c>
      <c r="L2324" s="17" t="s">
        <v>41</v>
      </c>
      <c r="M2324" s="163" t="str">
        <f>IFERROR(GETPIVOTDATA("Tot. Bottles",'- Ordine Aggregato -'!$A$1,"sku anker",A2324),"")</f>
        <v/>
      </c>
      <c r="N2324" s="18" t="s">
        <v>67</v>
      </c>
      <c r="O2324" s="19" t="str">
        <f t="shared" si="36"/>
        <v>Order online</v>
      </c>
      <c r="P2324" s="97" t="s">
        <v>43</v>
      </c>
      <c r="Q2324" s="13" t="s">
        <v>7638</v>
      </c>
      <c r="R2324" t="s">
        <v>7647</v>
      </c>
      <c r="S2324" s="20">
        <v>7.25</v>
      </c>
      <c r="T2324" s="21" t="s">
        <v>38</v>
      </c>
    </row>
    <row r="2325" spans="1:20" x14ac:dyDescent="0.35">
      <c r="A2325" s="96" t="s">
        <v>7648</v>
      </c>
      <c r="B2325" s="96"/>
      <c r="C2325" s="96"/>
      <c r="D2325" s="13" t="s">
        <v>7649</v>
      </c>
      <c r="E2325" s="13">
        <v>3</v>
      </c>
      <c r="F2325" s="14">
        <v>0.7</v>
      </c>
      <c r="G2325" s="13" t="s">
        <v>14873</v>
      </c>
      <c r="H2325" s="14">
        <v>38</v>
      </c>
      <c r="I2325" s="15" t="s">
        <v>32</v>
      </c>
      <c r="J2325" s="16">
        <v>264</v>
      </c>
      <c r="K2325" s="16">
        <v>88</v>
      </c>
      <c r="L2325" s="17" t="s">
        <v>41</v>
      </c>
      <c r="M2325" s="163" t="str">
        <f>IFERROR(GETPIVOTDATA("Tot. Bottles",'- Ordine Aggregato -'!$A$1,"sku anker",A2325),"")</f>
        <v/>
      </c>
      <c r="N2325" s="18" t="s">
        <v>42</v>
      </c>
      <c r="O2325" s="19" t="str">
        <f t="shared" si="36"/>
        <v>Order online</v>
      </c>
      <c r="P2325" s="97" t="s">
        <v>43</v>
      </c>
      <c r="Q2325" s="13" t="s">
        <v>7650</v>
      </c>
      <c r="R2325" t="s">
        <v>7651</v>
      </c>
      <c r="S2325" s="20">
        <v>0</v>
      </c>
      <c r="T2325" s="21" t="s">
        <v>38</v>
      </c>
    </row>
    <row r="2326" spans="1:20" x14ac:dyDescent="0.35">
      <c r="A2326" s="96" t="s">
        <v>7652</v>
      </c>
      <c r="D2326" s="13" t="s">
        <v>7653</v>
      </c>
      <c r="E2326" s="13">
        <v>6</v>
      </c>
      <c r="F2326" s="14">
        <v>0.7</v>
      </c>
      <c r="G2326" s="13" t="s">
        <v>14874</v>
      </c>
      <c r="H2326" s="14">
        <v>38</v>
      </c>
      <c r="I2326" s="15" t="s">
        <v>32</v>
      </c>
      <c r="J2326" s="16">
        <v>81</v>
      </c>
      <c r="K2326" s="16">
        <v>13.5</v>
      </c>
      <c r="L2326" s="17" t="s">
        <v>41</v>
      </c>
      <c r="M2326" s="163" t="str">
        <f>IFERROR(GETPIVOTDATA("Tot. Bottles",'- Ordine Aggregato -'!$A$1,"sku anker",A2326),"")</f>
        <v/>
      </c>
      <c r="N2326" s="18" t="s">
        <v>42</v>
      </c>
      <c r="O2326" s="19" t="str">
        <f t="shared" si="36"/>
        <v>Order online</v>
      </c>
      <c r="P2326" s="97" t="s">
        <v>43</v>
      </c>
      <c r="Q2326" s="13" t="s">
        <v>7654</v>
      </c>
      <c r="R2326" t="s">
        <v>7655</v>
      </c>
      <c r="S2326" s="20">
        <v>0</v>
      </c>
      <c r="T2326" s="21" t="s">
        <v>38</v>
      </c>
    </row>
    <row r="2327" spans="1:20" x14ac:dyDescent="0.35">
      <c r="A2327" s="96" t="s">
        <v>7656</v>
      </c>
      <c r="B2327" s="96"/>
      <c r="C2327" s="96"/>
      <c r="D2327" s="13" t="s">
        <v>7657</v>
      </c>
      <c r="E2327" s="13">
        <v>12</v>
      </c>
      <c r="F2327" s="14">
        <v>0.2</v>
      </c>
      <c r="G2327" s="13" t="s">
        <v>14874</v>
      </c>
      <c r="H2327" s="14">
        <v>40</v>
      </c>
      <c r="I2327" s="15" t="s">
        <v>32</v>
      </c>
      <c r="J2327" s="16">
        <v>63.599999999999994</v>
      </c>
      <c r="K2327" s="16">
        <v>5.3</v>
      </c>
      <c r="L2327" s="17" t="s">
        <v>645</v>
      </c>
      <c r="M2327" s="163" t="str">
        <f>IFERROR(GETPIVOTDATA("Tot. Bottles",'- Ordine Aggregato -'!$A$1,"sku anker",A2327),"")</f>
        <v/>
      </c>
      <c r="N2327" s="18" t="s">
        <v>42</v>
      </c>
      <c r="O2327" s="19" t="str">
        <f t="shared" si="36"/>
        <v>Order online</v>
      </c>
      <c r="P2327" s="97" t="s">
        <v>225</v>
      </c>
      <c r="Q2327" s="13" t="s">
        <v>7658</v>
      </c>
      <c r="R2327" t="s">
        <v>7659</v>
      </c>
      <c r="S2327" s="20">
        <v>0</v>
      </c>
      <c r="T2327" s="21" t="s">
        <v>38</v>
      </c>
    </row>
    <row r="2328" spans="1:20" x14ac:dyDescent="0.35">
      <c r="A2328" s="96" t="s">
        <v>7660</v>
      </c>
      <c r="B2328" s="96"/>
      <c r="C2328" s="96"/>
      <c r="D2328" s="13" t="s">
        <v>7657</v>
      </c>
      <c r="E2328" s="13">
        <v>6</v>
      </c>
      <c r="F2328" s="14">
        <v>0.35</v>
      </c>
      <c r="G2328" s="13" t="s">
        <v>14874</v>
      </c>
      <c r="H2328" s="14">
        <v>40</v>
      </c>
      <c r="I2328" s="15" t="s">
        <v>32</v>
      </c>
      <c r="J2328" s="16">
        <v>47.400000000000006</v>
      </c>
      <c r="K2328" s="16">
        <v>7.9</v>
      </c>
      <c r="L2328" s="17" t="s">
        <v>645</v>
      </c>
      <c r="M2328" s="163" t="str">
        <f>IFERROR(GETPIVOTDATA("Tot. Bottles",'- Ordine Aggregato -'!$A$1,"sku anker",A2328),"")</f>
        <v/>
      </c>
      <c r="N2328" s="18" t="s">
        <v>42</v>
      </c>
      <c r="O2328" s="19" t="str">
        <f t="shared" si="36"/>
        <v>Order online</v>
      </c>
      <c r="P2328" s="97" t="s">
        <v>225</v>
      </c>
      <c r="Q2328" s="13" t="s">
        <v>7661</v>
      </c>
      <c r="R2328" t="s">
        <v>7662</v>
      </c>
      <c r="S2328" s="20">
        <v>0</v>
      </c>
      <c r="T2328" s="21" t="s">
        <v>38</v>
      </c>
    </row>
    <row r="2329" spans="1:20" x14ac:dyDescent="0.35">
      <c r="A2329" s="13" t="s">
        <v>7663</v>
      </c>
      <c r="B2329" s="13"/>
      <c r="C2329" s="13"/>
      <c r="D2329" s="13" t="s">
        <v>7657</v>
      </c>
      <c r="E2329" s="13">
        <v>6</v>
      </c>
      <c r="F2329" s="14">
        <v>0.7</v>
      </c>
      <c r="G2329" s="13" t="s">
        <v>46</v>
      </c>
      <c r="H2329" s="14">
        <v>40</v>
      </c>
      <c r="I2329" s="15" t="s">
        <v>32</v>
      </c>
      <c r="J2329" s="16">
        <v>89.1</v>
      </c>
      <c r="K2329" s="16">
        <v>14.85</v>
      </c>
      <c r="L2329" s="17" t="s">
        <v>645</v>
      </c>
      <c r="M2329" s="163" t="str">
        <f>IFERROR(GETPIVOTDATA("Tot. Bottles",'- Ordine Aggregato -'!$A$1,"sku anker",A2329),"")</f>
        <v/>
      </c>
      <c r="N2329" s="18" t="s">
        <v>42</v>
      </c>
      <c r="O2329" s="19" t="str">
        <f t="shared" si="36"/>
        <v>Order online</v>
      </c>
      <c r="P2329" s="97" t="s">
        <v>225</v>
      </c>
      <c r="Q2329" s="13" t="s">
        <v>7664</v>
      </c>
      <c r="R2329" t="s">
        <v>7665</v>
      </c>
      <c r="S2329" s="20">
        <v>0</v>
      </c>
      <c r="T2329" s="21" t="s">
        <v>38</v>
      </c>
    </row>
    <row r="2330" spans="1:20" x14ac:dyDescent="0.35">
      <c r="A2330" s="96" t="s">
        <v>7666</v>
      </c>
      <c r="B2330" s="96"/>
      <c r="C2330" s="96"/>
      <c r="D2330" s="13" t="s">
        <v>7657</v>
      </c>
      <c r="E2330" s="13">
        <v>6</v>
      </c>
      <c r="F2330" s="14">
        <v>1</v>
      </c>
      <c r="G2330" s="13" t="s">
        <v>14874</v>
      </c>
      <c r="H2330" s="14">
        <v>40</v>
      </c>
      <c r="I2330" s="15" t="s">
        <v>32</v>
      </c>
      <c r="J2330" s="16">
        <v>113.39999999999999</v>
      </c>
      <c r="K2330" s="16">
        <v>18.899999999999999</v>
      </c>
      <c r="L2330" s="17" t="s">
        <v>645</v>
      </c>
      <c r="M2330" s="163" t="str">
        <f>IFERROR(GETPIVOTDATA("Tot. Bottles",'- Ordine Aggregato -'!$A$1,"sku anker",A2330),"")</f>
        <v/>
      </c>
      <c r="N2330" s="18" t="s">
        <v>42</v>
      </c>
      <c r="O2330" s="19" t="str">
        <f t="shared" si="36"/>
        <v>Order online</v>
      </c>
      <c r="P2330" s="97" t="s">
        <v>225</v>
      </c>
      <c r="Q2330" s="13" t="s">
        <v>7667</v>
      </c>
      <c r="R2330" t="s">
        <v>7668</v>
      </c>
      <c r="S2330" s="20">
        <v>0</v>
      </c>
      <c r="T2330" s="21" t="s">
        <v>38</v>
      </c>
    </row>
    <row r="2331" spans="1:20" x14ac:dyDescent="0.35">
      <c r="A2331" s="13" t="s">
        <v>7669</v>
      </c>
      <c r="B2331" s="13"/>
      <c r="C2331" s="13"/>
      <c r="D2331" s="13" t="s">
        <v>7670</v>
      </c>
      <c r="E2331" s="13">
        <v>6</v>
      </c>
      <c r="F2331" s="14">
        <v>0.7</v>
      </c>
      <c r="G2331" s="13" t="s">
        <v>46</v>
      </c>
      <c r="H2331" s="14">
        <v>40</v>
      </c>
      <c r="I2331" s="15" t="s">
        <v>32</v>
      </c>
      <c r="J2331" s="16">
        <v>127.5</v>
      </c>
      <c r="K2331" s="16">
        <v>21.25</v>
      </c>
      <c r="L2331" s="17" t="s">
        <v>645</v>
      </c>
      <c r="M2331" s="163" t="str">
        <f>IFERROR(GETPIVOTDATA("Tot. Bottles",'- Ordine Aggregato -'!$A$1,"sku anker",A2331),"")</f>
        <v/>
      </c>
      <c r="N2331" s="18" t="s">
        <v>67</v>
      </c>
      <c r="O2331" s="19" t="str">
        <f t="shared" si="36"/>
        <v>Order online</v>
      </c>
      <c r="P2331" s="97" t="s">
        <v>225</v>
      </c>
      <c r="Q2331" s="13" t="s">
        <v>7671</v>
      </c>
      <c r="R2331" t="s">
        <v>7672</v>
      </c>
      <c r="S2331" s="20">
        <v>21.25</v>
      </c>
      <c r="T2331" s="21" t="s">
        <v>38</v>
      </c>
    </row>
    <row r="2332" spans="1:20" x14ac:dyDescent="0.35">
      <c r="A2332" s="96" t="s">
        <v>7673</v>
      </c>
      <c r="B2332" s="96"/>
      <c r="C2332" s="96"/>
      <c r="D2332" s="13" t="s">
        <v>7674</v>
      </c>
      <c r="E2332" s="13">
        <v>6</v>
      </c>
      <c r="F2332" s="14">
        <v>0.7</v>
      </c>
      <c r="G2332" s="13" t="s">
        <v>46</v>
      </c>
      <c r="H2332" s="14">
        <v>40</v>
      </c>
      <c r="I2332" s="15" t="s">
        <v>32</v>
      </c>
      <c r="J2332" s="16">
        <v>30.900000000000002</v>
      </c>
      <c r="K2332" s="16">
        <v>5.15</v>
      </c>
      <c r="L2332" s="17" t="s">
        <v>3088</v>
      </c>
      <c r="M2332" s="163" t="str">
        <f>IFERROR(GETPIVOTDATA("Tot. Bottles",'- Ordine Aggregato -'!$A$1,"sku anker",A2332),"")</f>
        <v/>
      </c>
      <c r="N2332" s="18" t="s">
        <v>42</v>
      </c>
      <c r="O2332" s="19" t="str">
        <f t="shared" si="36"/>
        <v>Order online</v>
      </c>
      <c r="P2332" s="97" t="s">
        <v>355</v>
      </c>
      <c r="Q2332" s="13" t="s">
        <v>7675</v>
      </c>
      <c r="R2332" t="s">
        <v>7676</v>
      </c>
      <c r="S2332" s="20">
        <v>0</v>
      </c>
      <c r="T2332" s="21" t="s">
        <v>38</v>
      </c>
    </row>
    <row r="2333" spans="1:20" x14ac:dyDescent="0.35">
      <c r="A2333" s="96" t="s">
        <v>7677</v>
      </c>
      <c r="D2333" s="13" t="s">
        <v>7678</v>
      </c>
      <c r="E2333" s="13">
        <v>6</v>
      </c>
      <c r="F2333" s="14">
        <v>0.7</v>
      </c>
      <c r="G2333" s="13" t="s">
        <v>14874</v>
      </c>
      <c r="H2333" s="14">
        <v>38</v>
      </c>
      <c r="I2333" s="15" t="s">
        <v>32</v>
      </c>
      <c r="J2333" s="16">
        <v>29.099999999999998</v>
      </c>
      <c r="K2333" s="16">
        <v>4.8499999999999996</v>
      </c>
      <c r="L2333" s="17" t="s">
        <v>3088</v>
      </c>
      <c r="M2333" s="163" t="str">
        <f>IFERROR(GETPIVOTDATA("Tot. Bottles",'- Ordine Aggregato -'!$A$1,"sku anker",A2333),"")</f>
        <v/>
      </c>
      <c r="N2333" s="18" t="s">
        <v>42</v>
      </c>
      <c r="O2333" s="19" t="str">
        <f t="shared" si="36"/>
        <v>Order online</v>
      </c>
      <c r="P2333" s="97" t="s">
        <v>355</v>
      </c>
      <c r="Q2333" s="13" t="s">
        <v>7679</v>
      </c>
      <c r="R2333" t="s">
        <v>7680</v>
      </c>
      <c r="S2333" s="20">
        <v>0</v>
      </c>
      <c r="T2333" s="21" t="s">
        <v>38</v>
      </c>
    </row>
    <row r="2334" spans="1:20" x14ac:dyDescent="0.35">
      <c r="A2334" s="96" t="s">
        <v>7681</v>
      </c>
      <c r="D2334" s="13" t="s">
        <v>7682</v>
      </c>
      <c r="E2334" s="13">
        <v>6</v>
      </c>
      <c r="F2334" s="14">
        <v>0.7</v>
      </c>
      <c r="G2334" s="13" t="s">
        <v>14874</v>
      </c>
      <c r="H2334" s="14">
        <v>37.5</v>
      </c>
      <c r="I2334" s="15" t="s">
        <v>32</v>
      </c>
      <c r="J2334" s="16">
        <v>84</v>
      </c>
      <c r="K2334" s="16">
        <v>14</v>
      </c>
      <c r="L2334" s="17" t="s">
        <v>368</v>
      </c>
      <c r="M2334" s="163" t="str">
        <f>IFERROR(GETPIVOTDATA("Tot. Bottles",'- Ordine Aggregato -'!$A$1,"sku anker",A2334),"")</f>
        <v/>
      </c>
      <c r="N2334" s="18" t="s">
        <v>42</v>
      </c>
      <c r="O2334" s="19" t="str">
        <f t="shared" si="36"/>
        <v>Order online</v>
      </c>
      <c r="P2334" s="97" t="s">
        <v>225</v>
      </c>
      <c r="Q2334" s="13" t="s">
        <v>7683</v>
      </c>
      <c r="R2334" t="s">
        <v>7684</v>
      </c>
      <c r="S2334" s="20">
        <v>0</v>
      </c>
      <c r="T2334" s="21" t="s">
        <v>38</v>
      </c>
    </row>
    <row r="2335" spans="1:20" x14ac:dyDescent="0.35">
      <c r="A2335" s="13" t="s">
        <v>7685</v>
      </c>
      <c r="B2335" s="13"/>
      <c r="C2335" s="13"/>
      <c r="D2335" s="13" t="s">
        <v>7686</v>
      </c>
      <c r="E2335" s="13">
        <v>6</v>
      </c>
      <c r="F2335" s="14">
        <v>0.7</v>
      </c>
      <c r="G2335" s="13" t="s">
        <v>46</v>
      </c>
      <c r="H2335" s="14">
        <v>37.5</v>
      </c>
      <c r="I2335" s="15" t="s">
        <v>32</v>
      </c>
      <c r="J2335" s="16">
        <v>84</v>
      </c>
      <c r="K2335" s="16">
        <v>14</v>
      </c>
      <c r="L2335" s="17" t="s">
        <v>368</v>
      </c>
      <c r="M2335" s="163" t="str">
        <f>IFERROR(GETPIVOTDATA("Tot. Bottles",'- Ordine Aggregato -'!$A$1,"sku anker",A2335),"")</f>
        <v/>
      </c>
      <c r="N2335" s="18" t="s">
        <v>42</v>
      </c>
      <c r="O2335" s="19" t="str">
        <f t="shared" si="36"/>
        <v>Order online</v>
      </c>
      <c r="P2335" s="97" t="s">
        <v>225</v>
      </c>
      <c r="Q2335" s="13" t="s">
        <v>7687</v>
      </c>
      <c r="R2335" t="s">
        <v>7688</v>
      </c>
      <c r="S2335" s="20">
        <v>0</v>
      </c>
      <c r="T2335" s="21" t="s">
        <v>38</v>
      </c>
    </row>
    <row r="2336" spans="1:20" x14ac:dyDescent="0.35">
      <c r="A2336" s="96" t="s">
        <v>7689</v>
      </c>
      <c r="D2336" s="13" t="s">
        <v>7690</v>
      </c>
      <c r="E2336" s="13">
        <v>6</v>
      </c>
      <c r="F2336" s="14">
        <v>0.7</v>
      </c>
      <c r="G2336" s="13" t="s">
        <v>46</v>
      </c>
      <c r="H2336" s="14">
        <v>42</v>
      </c>
      <c r="I2336" s="15" t="s">
        <v>32</v>
      </c>
      <c r="J2336" s="16">
        <v>117</v>
      </c>
      <c r="K2336" s="16">
        <v>19.5</v>
      </c>
      <c r="L2336" s="17" t="s">
        <v>368</v>
      </c>
      <c r="M2336" s="163" t="str">
        <f>IFERROR(GETPIVOTDATA("Tot. Bottles",'- Ordine Aggregato -'!$A$1,"sku anker",A2336),"")</f>
        <v/>
      </c>
      <c r="N2336" s="18" t="s">
        <v>42</v>
      </c>
      <c r="O2336" s="19" t="str">
        <f t="shared" si="36"/>
        <v>Order online</v>
      </c>
      <c r="P2336" s="97" t="s">
        <v>68</v>
      </c>
      <c r="Q2336" s="13" t="s">
        <v>7691</v>
      </c>
      <c r="R2336" t="s">
        <v>7692</v>
      </c>
      <c r="S2336" s="20">
        <v>0</v>
      </c>
      <c r="T2336" s="21" t="s">
        <v>38</v>
      </c>
    </row>
    <row r="2337" spans="1:20" x14ac:dyDescent="0.35">
      <c r="A2337" s="13" t="s">
        <v>14306</v>
      </c>
      <c r="B2337" s="13"/>
      <c r="C2337" s="13"/>
      <c r="D2337" s="13" t="s">
        <v>7693</v>
      </c>
      <c r="E2337" s="13">
        <v>6</v>
      </c>
      <c r="F2337" s="14">
        <v>0.7</v>
      </c>
      <c r="G2337" s="13" t="s">
        <v>14874</v>
      </c>
      <c r="H2337" s="14">
        <v>40</v>
      </c>
      <c r="I2337" s="15" t="s">
        <v>32</v>
      </c>
      <c r="J2337" s="16">
        <v>117</v>
      </c>
      <c r="K2337" s="16">
        <v>19.5</v>
      </c>
      <c r="L2337" s="17" t="s">
        <v>145</v>
      </c>
      <c r="M2337" s="163" t="str">
        <f>IFERROR(GETPIVOTDATA("Tot. Bottles",'- Ordine Aggregato -'!$A$1,"sku anker",A2337),"")</f>
        <v/>
      </c>
      <c r="N2337" s="18" t="s">
        <v>42</v>
      </c>
      <c r="O2337" s="19" t="str">
        <f t="shared" si="36"/>
        <v>Order online</v>
      </c>
      <c r="P2337" s="97" t="s">
        <v>146</v>
      </c>
      <c r="Q2337" s="13" t="s">
        <v>7694</v>
      </c>
      <c r="R2337" t="s">
        <v>7695</v>
      </c>
      <c r="S2337" s="20">
        <v>0</v>
      </c>
      <c r="T2337" s="21" t="s">
        <v>38</v>
      </c>
    </row>
    <row r="2338" spans="1:20" x14ac:dyDescent="0.35">
      <c r="A2338" s="96" t="s">
        <v>7696</v>
      </c>
      <c r="B2338" s="96"/>
      <c r="C2338" s="96"/>
      <c r="D2338" s="13" t="s">
        <v>7697</v>
      </c>
      <c r="E2338" s="13">
        <v>6</v>
      </c>
      <c r="F2338" s="14">
        <v>0.7</v>
      </c>
      <c r="G2338" s="13" t="s">
        <v>46</v>
      </c>
      <c r="H2338" s="14">
        <v>40</v>
      </c>
      <c r="I2338" s="15" t="s">
        <v>32</v>
      </c>
      <c r="J2338" s="16">
        <v>106.5</v>
      </c>
      <c r="K2338" s="16">
        <v>17.75</v>
      </c>
      <c r="L2338" s="17" t="s">
        <v>145</v>
      </c>
      <c r="M2338" s="163" t="str">
        <f>IFERROR(GETPIVOTDATA("Tot. Bottles",'- Ordine Aggregato -'!$A$1,"sku anker",A2338),"")</f>
        <v/>
      </c>
      <c r="N2338" s="18" t="s">
        <v>42</v>
      </c>
      <c r="O2338" s="19" t="str">
        <f t="shared" si="36"/>
        <v>Order online</v>
      </c>
      <c r="P2338" s="97" t="s">
        <v>146</v>
      </c>
      <c r="Q2338" s="13" t="s">
        <v>7698</v>
      </c>
      <c r="R2338" t="s">
        <v>7699</v>
      </c>
      <c r="S2338" s="20">
        <v>0</v>
      </c>
      <c r="T2338" s="21" t="s">
        <v>38</v>
      </c>
    </row>
    <row r="2339" spans="1:20" x14ac:dyDescent="0.35">
      <c r="A2339" s="13" t="s">
        <v>14416</v>
      </c>
      <c r="B2339" s="13"/>
      <c r="C2339" s="13"/>
      <c r="D2339" s="13" t="s">
        <v>14417</v>
      </c>
      <c r="E2339" s="13">
        <v>6</v>
      </c>
      <c r="F2339" s="14">
        <v>0.7</v>
      </c>
      <c r="G2339" s="13" t="s">
        <v>14874</v>
      </c>
      <c r="H2339" s="14">
        <v>40</v>
      </c>
      <c r="I2339" s="15" t="s">
        <v>32</v>
      </c>
      <c r="J2339" s="16">
        <v>147</v>
      </c>
      <c r="K2339" s="16">
        <v>24.5</v>
      </c>
      <c r="L2339" s="17" t="s">
        <v>384</v>
      </c>
      <c r="M2339" s="163" t="str">
        <f>IFERROR(GETPIVOTDATA("Tot. Bottles",'- Ordine Aggregato -'!$A$1,"sku anker",A2339),"")</f>
        <v/>
      </c>
      <c r="N2339" s="18" t="s">
        <v>67</v>
      </c>
      <c r="O2339" s="19" t="str">
        <f t="shared" si="36"/>
        <v>Order online</v>
      </c>
      <c r="P2339" s="97" t="s">
        <v>146</v>
      </c>
      <c r="Q2339" s="13" t="s">
        <v>15528</v>
      </c>
      <c r="R2339" t="s">
        <v>15529</v>
      </c>
      <c r="S2339" s="20">
        <v>24.5</v>
      </c>
      <c r="T2339" s="21" t="s">
        <v>38</v>
      </c>
    </row>
    <row r="2340" spans="1:20" x14ac:dyDescent="0.35">
      <c r="A2340" s="13" t="s">
        <v>7700</v>
      </c>
      <c r="B2340" s="13"/>
      <c r="C2340" s="13"/>
      <c r="D2340" s="13" t="s">
        <v>7701</v>
      </c>
      <c r="E2340" s="13">
        <v>6</v>
      </c>
      <c r="F2340" s="14">
        <v>0.7</v>
      </c>
      <c r="G2340" s="13" t="s">
        <v>46</v>
      </c>
      <c r="H2340" s="14">
        <v>40</v>
      </c>
      <c r="I2340" s="15" t="s">
        <v>32</v>
      </c>
      <c r="J2340" s="16">
        <v>151.5</v>
      </c>
      <c r="K2340" s="16">
        <v>25.25</v>
      </c>
      <c r="L2340" s="17" t="s">
        <v>145</v>
      </c>
      <c r="M2340" s="163" t="str">
        <f>IFERROR(GETPIVOTDATA("Tot. Bottles",'- Ordine Aggregato -'!$A$1,"sku anker",A2340),"")</f>
        <v/>
      </c>
      <c r="N2340" s="18" t="s">
        <v>42</v>
      </c>
      <c r="O2340" s="19" t="str">
        <f t="shared" si="36"/>
        <v>Order online</v>
      </c>
      <c r="P2340" s="97" t="s">
        <v>146</v>
      </c>
      <c r="Q2340" s="13" t="s">
        <v>7702</v>
      </c>
      <c r="R2340" t="s">
        <v>7703</v>
      </c>
      <c r="S2340" s="20">
        <v>0</v>
      </c>
      <c r="T2340" s="21" t="s">
        <v>38</v>
      </c>
    </row>
    <row r="2341" spans="1:20" x14ac:dyDescent="0.35">
      <c r="A2341" s="96" t="s">
        <v>7704</v>
      </c>
      <c r="D2341" s="13" t="s">
        <v>14307</v>
      </c>
      <c r="E2341" s="13">
        <v>6</v>
      </c>
      <c r="F2341" s="14">
        <v>0.7</v>
      </c>
      <c r="G2341" s="13" t="s">
        <v>14874</v>
      </c>
      <c r="H2341" s="14">
        <v>40</v>
      </c>
      <c r="I2341" s="15" t="s">
        <v>32</v>
      </c>
      <c r="J2341" s="16">
        <v>177.89999999999998</v>
      </c>
      <c r="K2341" s="16">
        <v>29.65</v>
      </c>
      <c r="L2341" s="17" t="s">
        <v>145</v>
      </c>
      <c r="M2341" s="163" t="str">
        <f>IFERROR(GETPIVOTDATA("Tot. Bottles",'- Ordine Aggregato -'!$A$1,"sku anker",A2341),"")</f>
        <v/>
      </c>
      <c r="N2341" s="18" t="s">
        <v>42</v>
      </c>
      <c r="O2341" s="19" t="str">
        <f t="shared" si="36"/>
        <v>Order online</v>
      </c>
      <c r="P2341" s="97" t="s">
        <v>146</v>
      </c>
      <c r="Q2341" s="13" t="s">
        <v>7705</v>
      </c>
      <c r="R2341" t="s">
        <v>7706</v>
      </c>
      <c r="S2341" s="20">
        <v>0</v>
      </c>
      <c r="T2341" s="21" t="s">
        <v>38</v>
      </c>
    </row>
    <row r="2342" spans="1:20" x14ac:dyDescent="0.35">
      <c r="A2342" s="96" t="s">
        <v>14711</v>
      </c>
      <c r="D2342" s="13" t="s">
        <v>14712</v>
      </c>
      <c r="E2342" s="13">
        <v>6</v>
      </c>
      <c r="F2342" s="14">
        <v>0.7</v>
      </c>
      <c r="G2342" s="13" t="s">
        <v>46</v>
      </c>
      <c r="H2342" s="14">
        <v>44</v>
      </c>
      <c r="I2342" s="15" t="s">
        <v>32</v>
      </c>
      <c r="J2342" s="16">
        <v>306</v>
      </c>
      <c r="K2342" s="16">
        <v>51</v>
      </c>
      <c r="L2342" s="17" t="s">
        <v>145</v>
      </c>
      <c r="M2342" s="163" t="str">
        <f>IFERROR(GETPIVOTDATA("Tot. Bottles",'- Ordine Aggregato -'!$A$1,"sku anker",A2342),"")</f>
        <v/>
      </c>
      <c r="N2342" s="18" t="s">
        <v>42</v>
      </c>
      <c r="O2342" s="19" t="str">
        <f t="shared" si="36"/>
        <v>Order online</v>
      </c>
      <c r="P2342" s="97" t="s">
        <v>146</v>
      </c>
      <c r="Q2342" s="13" t="s">
        <v>7709</v>
      </c>
      <c r="R2342" t="s">
        <v>7710</v>
      </c>
      <c r="S2342" s="20">
        <v>0</v>
      </c>
      <c r="T2342" s="21" t="s">
        <v>38</v>
      </c>
    </row>
    <row r="2343" spans="1:20" x14ac:dyDescent="0.35">
      <c r="A2343" s="13" t="s">
        <v>7707</v>
      </c>
      <c r="B2343" s="13"/>
      <c r="C2343" s="13"/>
      <c r="D2343" s="13" t="s">
        <v>7708</v>
      </c>
      <c r="E2343" s="13">
        <v>6</v>
      </c>
      <c r="F2343" s="14">
        <v>0.7</v>
      </c>
      <c r="G2343" s="13" t="s">
        <v>14874</v>
      </c>
      <c r="H2343" s="14">
        <v>44</v>
      </c>
      <c r="I2343" s="15" t="s">
        <v>32</v>
      </c>
      <c r="J2343" s="16">
        <v>264</v>
      </c>
      <c r="K2343" s="16">
        <v>44</v>
      </c>
      <c r="L2343" s="17" t="s">
        <v>145</v>
      </c>
      <c r="M2343" s="163" t="str">
        <f>IFERROR(GETPIVOTDATA("Tot. Bottles",'- Ordine Aggregato -'!$A$1,"sku anker",A2343),"")</f>
        <v/>
      </c>
      <c r="N2343" s="18" t="s">
        <v>67</v>
      </c>
      <c r="O2343" s="19" t="str">
        <f t="shared" si="36"/>
        <v>Order online</v>
      </c>
      <c r="P2343" s="97" t="s">
        <v>146</v>
      </c>
      <c r="Q2343" s="13" t="s">
        <v>7709</v>
      </c>
      <c r="R2343" t="s">
        <v>7710</v>
      </c>
      <c r="S2343" s="20">
        <v>44</v>
      </c>
      <c r="T2343" s="21" t="s">
        <v>38</v>
      </c>
    </row>
    <row r="2344" spans="1:20" x14ac:dyDescent="0.35">
      <c r="A2344" s="13" t="s">
        <v>7711</v>
      </c>
      <c r="B2344" s="13"/>
      <c r="C2344" s="13"/>
      <c r="D2344" s="13" t="s">
        <v>7712</v>
      </c>
      <c r="E2344" s="13">
        <v>6</v>
      </c>
      <c r="F2344" s="14">
        <v>0.7</v>
      </c>
      <c r="G2344" s="13" t="s">
        <v>46</v>
      </c>
      <c r="H2344" s="14">
        <v>46.7</v>
      </c>
      <c r="I2344" s="15" t="s">
        <v>32</v>
      </c>
      <c r="J2344" s="16">
        <v>720</v>
      </c>
      <c r="K2344" s="16">
        <v>120</v>
      </c>
      <c r="L2344" s="17" t="s">
        <v>145</v>
      </c>
      <c r="M2344" s="163" t="str">
        <f>IFERROR(GETPIVOTDATA("Tot. Bottles",'- Ordine Aggregato -'!$A$1,"sku anker",A2344),"")</f>
        <v/>
      </c>
      <c r="N2344" s="18" t="s">
        <v>42</v>
      </c>
      <c r="O2344" s="19" t="str">
        <f t="shared" si="36"/>
        <v>Order online</v>
      </c>
      <c r="P2344" s="97" t="s">
        <v>146</v>
      </c>
      <c r="Q2344" s="13" t="s">
        <v>7713</v>
      </c>
      <c r="R2344" t="s">
        <v>7714</v>
      </c>
      <c r="S2344" s="20">
        <v>0</v>
      </c>
      <c r="T2344" s="21" t="s">
        <v>38</v>
      </c>
    </row>
    <row r="2345" spans="1:20" x14ac:dyDescent="0.35">
      <c r="A2345" s="96" t="s">
        <v>7715</v>
      </c>
      <c r="D2345" s="13" t="s">
        <v>7716</v>
      </c>
      <c r="E2345" s="13">
        <v>6</v>
      </c>
      <c r="F2345" s="14">
        <v>0.7</v>
      </c>
      <c r="G2345" s="13" t="s">
        <v>14874</v>
      </c>
      <c r="H2345" s="14">
        <v>40</v>
      </c>
      <c r="I2345" s="15" t="s">
        <v>32</v>
      </c>
      <c r="J2345" s="16">
        <v>88.5</v>
      </c>
      <c r="K2345" s="16">
        <v>14.75</v>
      </c>
      <c r="L2345" s="17" t="s">
        <v>145</v>
      </c>
      <c r="M2345" s="163" t="str">
        <f>IFERROR(GETPIVOTDATA("Tot. Bottles",'- Ordine Aggregato -'!$A$1,"sku anker",A2345),"")</f>
        <v/>
      </c>
      <c r="N2345" s="18" t="s">
        <v>42</v>
      </c>
      <c r="O2345" s="19" t="str">
        <f t="shared" si="36"/>
        <v>Order online</v>
      </c>
      <c r="P2345" s="97" t="s">
        <v>146</v>
      </c>
      <c r="Q2345" s="13" t="s">
        <v>7717</v>
      </c>
      <c r="R2345" t="s">
        <v>7718</v>
      </c>
      <c r="S2345" s="20">
        <v>0</v>
      </c>
      <c r="T2345" s="21" t="s">
        <v>38</v>
      </c>
    </row>
    <row r="2346" spans="1:20" x14ac:dyDescent="0.35">
      <c r="A2346" s="96" t="s">
        <v>7719</v>
      </c>
      <c r="D2346" s="13" t="s">
        <v>7720</v>
      </c>
      <c r="E2346" s="13">
        <v>6</v>
      </c>
      <c r="F2346" s="14">
        <v>0.7</v>
      </c>
      <c r="G2346" s="13" t="s">
        <v>14874</v>
      </c>
      <c r="H2346" s="14">
        <v>40</v>
      </c>
      <c r="I2346" s="15" t="s">
        <v>32</v>
      </c>
      <c r="J2346" s="16">
        <v>126</v>
      </c>
      <c r="K2346" s="16">
        <v>21</v>
      </c>
      <c r="L2346" s="17" t="s">
        <v>145</v>
      </c>
      <c r="M2346" s="163" t="str">
        <f>IFERROR(GETPIVOTDATA("Tot. Bottles",'- Ordine Aggregato -'!$A$1,"sku anker",A2346),"")</f>
        <v/>
      </c>
      <c r="N2346" s="18" t="s">
        <v>42</v>
      </c>
      <c r="O2346" s="19" t="str">
        <f t="shared" si="36"/>
        <v>Order online</v>
      </c>
      <c r="P2346" s="97" t="s">
        <v>146</v>
      </c>
      <c r="Q2346" s="13" t="s">
        <v>7721</v>
      </c>
      <c r="R2346" t="s">
        <v>7722</v>
      </c>
      <c r="S2346" s="20">
        <v>0</v>
      </c>
      <c r="T2346" s="21" t="s">
        <v>38</v>
      </c>
    </row>
    <row r="2347" spans="1:20" x14ac:dyDescent="0.35">
      <c r="A2347" s="96" t="s">
        <v>7723</v>
      </c>
      <c r="D2347" s="13" t="s">
        <v>7724</v>
      </c>
      <c r="E2347" s="13">
        <v>6</v>
      </c>
      <c r="F2347" s="14">
        <v>0.7</v>
      </c>
      <c r="G2347" s="13" t="s">
        <v>14874</v>
      </c>
      <c r="H2347" s="14">
        <v>40</v>
      </c>
      <c r="I2347" s="15" t="s">
        <v>32</v>
      </c>
      <c r="J2347" s="16">
        <v>99</v>
      </c>
      <c r="K2347" s="16">
        <v>16.5</v>
      </c>
      <c r="L2347" s="17" t="s">
        <v>145</v>
      </c>
      <c r="M2347" s="163" t="str">
        <f>IFERROR(GETPIVOTDATA("Tot. Bottles",'- Ordine Aggregato -'!$A$1,"sku anker",A2347),"")</f>
        <v/>
      </c>
      <c r="N2347" s="18" t="s">
        <v>42</v>
      </c>
      <c r="O2347" s="19" t="str">
        <f t="shared" si="36"/>
        <v>Order online</v>
      </c>
      <c r="P2347" s="97" t="s">
        <v>146</v>
      </c>
      <c r="Q2347" s="13" t="s">
        <v>7725</v>
      </c>
      <c r="R2347" t="s">
        <v>7726</v>
      </c>
      <c r="S2347" s="20">
        <v>0</v>
      </c>
      <c r="T2347" s="21" t="s">
        <v>38</v>
      </c>
    </row>
    <row r="2348" spans="1:20" x14ac:dyDescent="0.35">
      <c r="A2348" s="96" t="s">
        <v>7727</v>
      </c>
      <c r="D2348" s="13" t="s">
        <v>7728</v>
      </c>
      <c r="E2348" s="13">
        <v>6</v>
      </c>
      <c r="F2348" s="14">
        <v>0.7</v>
      </c>
      <c r="G2348" s="13" t="s">
        <v>46</v>
      </c>
      <c r="H2348" s="14">
        <v>42</v>
      </c>
      <c r="I2348" s="15" t="s">
        <v>32</v>
      </c>
      <c r="J2348" s="16">
        <v>165</v>
      </c>
      <c r="K2348" s="16">
        <v>27.5</v>
      </c>
      <c r="L2348" s="17" t="s">
        <v>145</v>
      </c>
      <c r="M2348" s="163" t="str">
        <f>IFERROR(GETPIVOTDATA("Tot. Bottles",'- Ordine Aggregato -'!$A$1,"sku anker",A2348),"")</f>
        <v/>
      </c>
      <c r="N2348" s="18" t="s">
        <v>42</v>
      </c>
      <c r="O2348" s="19" t="str">
        <f t="shared" si="36"/>
        <v>Order online</v>
      </c>
      <c r="P2348" s="97" t="s">
        <v>146</v>
      </c>
      <c r="Q2348" s="13" t="s">
        <v>7729</v>
      </c>
      <c r="R2348" t="s">
        <v>7730</v>
      </c>
      <c r="S2348" s="20">
        <v>0</v>
      </c>
      <c r="T2348" s="21" t="s">
        <v>38</v>
      </c>
    </row>
    <row r="2349" spans="1:20" x14ac:dyDescent="0.35">
      <c r="A2349" s="96" t="s">
        <v>7731</v>
      </c>
      <c r="D2349" s="13" t="s">
        <v>7732</v>
      </c>
      <c r="E2349" s="13">
        <v>6</v>
      </c>
      <c r="F2349" s="14">
        <v>1</v>
      </c>
      <c r="G2349" s="13" t="s">
        <v>46</v>
      </c>
      <c r="H2349" s="14">
        <v>43.6</v>
      </c>
      <c r="I2349" s="15" t="s">
        <v>32</v>
      </c>
      <c r="J2349" s="16">
        <v>147</v>
      </c>
      <c r="K2349" s="16">
        <v>24.5</v>
      </c>
      <c r="L2349" s="17" t="s">
        <v>145</v>
      </c>
      <c r="M2349" s="163" t="str">
        <f>IFERROR(GETPIVOTDATA("Tot. Bottles",'- Ordine Aggregato -'!$A$1,"sku anker",A2349),"")</f>
        <v/>
      </c>
      <c r="N2349" s="18" t="s">
        <v>42</v>
      </c>
      <c r="O2349" s="19" t="str">
        <f t="shared" si="36"/>
        <v>Order online</v>
      </c>
      <c r="P2349" s="97" t="s">
        <v>146</v>
      </c>
      <c r="Q2349" s="13" t="s">
        <v>7733</v>
      </c>
      <c r="R2349" t="s">
        <v>7734</v>
      </c>
      <c r="S2349" s="20">
        <v>0</v>
      </c>
      <c r="T2349" s="21" t="s">
        <v>38</v>
      </c>
    </row>
    <row r="2350" spans="1:20" x14ac:dyDescent="0.35">
      <c r="A2350" s="96" t="s">
        <v>7735</v>
      </c>
      <c r="D2350" s="13" t="s">
        <v>7736</v>
      </c>
      <c r="E2350" s="13">
        <v>6</v>
      </c>
      <c r="F2350" s="14">
        <v>1</v>
      </c>
      <c r="G2350" s="13" t="s">
        <v>46</v>
      </c>
      <c r="H2350" s="14">
        <v>42.5</v>
      </c>
      <c r="I2350" s="15" t="s">
        <v>32</v>
      </c>
      <c r="J2350" s="16">
        <v>119.69999999999999</v>
      </c>
      <c r="K2350" s="16">
        <v>19.95</v>
      </c>
      <c r="L2350" s="17" t="s">
        <v>145</v>
      </c>
      <c r="M2350" s="163" t="str">
        <f>IFERROR(GETPIVOTDATA("Tot. Bottles",'- Ordine Aggregato -'!$A$1,"sku anker",A2350),"")</f>
        <v/>
      </c>
      <c r="N2350" s="18" t="s">
        <v>42</v>
      </c>
      <c r="O2350" s="19" t="str">
        <f t="shared" si="36"/>
        <v>Order online</v>
      </c>
      <c r="P2350" s="97" t="s">
        <v>146</v>
      </c>
      <c r="Q2350" s="13" t="s">
        <v>7737</v>
      </c>
      <c r="R2350" t="s">
        <v>7738</v>
      </c>
      <c r="S2350" s="20">
        <v>0</v>
      </c>
      <c r="T2350" s="21" t="s">
        <v>38</v>
      </c>
    </row>
    <row r="2351" spans="1:20" x14ac:dyDescent="0.35">
      <c r="A2351" s="13" t="s">
        <v>7739</v>
      </c>
      <c r="B2351" s="13"/>
      <c r="C2351" s="13"/>
      <c r="D2351" s="13" t="s">
        <v>7740</v>
      </c>
      <c r="E2351" s="13">
        <v>6</v>
      </c>
      <c r="F2351" s="14">
        <v>0.7</v>
      </c>
      <c r="G2351" s="13" t="s">
        <v>46</v>
      </c>
      <c r="H2351" s="14">
        <v>40</v>
      </c>
      <c r="I2351" s="15" t="s">
        <v>32</v>
      </c>
      <c r="J2351" s="16">
        <v>118.80000000000001</v>
      </c>
      <c r="K2351" s="16">
        <v>19.8</v>
      </c>
      <c r="L2351" s="17" t="s">
        <v>145</v>
      </c>
      <c r="M2351" s="163" t="str">
        <f>IFERROR(GETPIVOTDATA("Tot. Bottles",'- Ordine Aggregato -'!$A$1,"sku anker",A2351),"")</f>
        <v/>
      </c>
      <c r="N2351" s="18" t="s">
        <v>42</v>
      </c>
      <c r="O2351" s="19" t="str">
        <f t="shared" si="36"/>
        <v>Order online</v>
      </c>
      <c r="P2351" s="97" t="s">
        <v>146</v>
      </c>
      <c r="Q2351" s="13" t="s">
        <v>7741</v>
      </c>
      <c r="R2351" t="s">
        <v>7742</v>
      </c>
      <c r="S2351" s="20">
        <v>0</v>
      </c>
      <c r="T2351" s="21" t="s">
        <v>38</v>
      </c>
    </row>
    <row r="2352" spans="1:20" x14ac:dyDescent="0.35">
      <c r="A2352" s="13" t="s">
        <v>7743</v>
      </c>
      <c r="B2352" s="13"/>
      <c r="C2352" s="13"/>
      <c r="D2352" s="13" t="s">
        <v>7744</v>
      </c>
      <c r="E2352" s="13">
        <v>48</v>
      </c>
      <c r="F2352" s="14">
        <v>0.2</v>
      </c>
      <c r="G2352" s="13" t="s">
        <v>14874</v>
      </c>
      <c r="H2352" s="14">
        <v>40</v>
      </c>
      <c r="I2352" s="15" t="s">
        <v>32</v>
      </c>
      <c r="J2352" s="16">
        <v>120</v>
      </c>
      <c r="K2352" s="16">
        <v>2.5</v>
      </c>
      <c r="L2352" s="17" t="s">
        <v>448</v>
      </c>
      <c r="M2352" s="163" t="str">
        <f>IFERROR(GETPIVOTDATA("Tot. Bottles",'- Ordine Aggregato -'!$A$1,"sku anker",A2352),"")</f>
        <v/>
      </c>
      <c r="N2352" s="18" t="s">
        <v>67</v>
      </c>
      <c r="O2352" s="19" t="str">
        <f t="shared" si="36"/>
        <v>Order online</v>
      </c>
      <c r="P2352" s="97" t="s">
        <v>146</v>
      </c>
      <c r="Q2352" s="13" t="s">
        <v>7745</v>
      </c>
      <c r="R2352" t="s">
        <v>7746</v>
      </c>
      <c r="S2352" s="20">
        <v>2.5</v>
      </c>
      <c r="T2352" s="21" t="s">
        <v>38</v>
      </c>
    </row>
    <row r="2353" spans="1:20" x14ac:dyDescent="0.35">
      <c r="A2353" s="96" t="s">
        <v>7747</v>
      </c>
      <c r="D2353" s="13" t="s">
        <v>7744</v>
      </c>
      <c r="E2353" s="13">
        <v>12</v>
      </c>
      <c r="F2353" s="14">
        <v>0.35</v>
      </c>
      <c r="G2353" s="13" t="s">
        <v>14874</v>
      </c>
      <c r="H2353" s="14">
        <v>40</v>
      </c>
      <c r="I2353" s="15" t="s">
        <v>32</v>
      </c>
      <c r="J2353" s="16">
        <v>48</v>
      </c>
      <c r="K2353" s="16">
        <v>4</v>
      </c>
      <c r="L2353" s="17" t="s">
        <v>448</v>
      </c>
      <c r="M2353" s="163" t="str">
        <f>IFERROR(GETPIVOTDATA("Tot. Bottles",'- Ordine Aggregato -'!$A$1,"sku anker",A2353),"")</f>
        <v/>
      </c>
      <c r="N2353" s="18" t="s">
        <v>67</v>
      </c>
      <c r="O2353" s="19" t="str">
        <f t="shared" si="36"/>
        <v>Order online</v>
      </c>
      <c r="P2353" s="97" t="s">
        <v>146</v>
      </c>
      <c r="Q2353" s="13" t="s">
        <v>7748</v>
      </c>
      <c r="R2353" t="s">
        <v>7749</v>
      </c>
      <c r="S2353" s="20">
        <v>4</v>
      </c>
      <c r="T2353" s="21" t="s">
        <v>38</v>
      </c>
    </row>
    <row r="2354" spans="1:20" x14ac:dyDescent="0.35">
      <c r="A2354" s="96" t="s">
        <v>7750</v>
      </c>
      <c r="B2354" s="96"/>
      <c r="C2354" s="96"/>
      <c r="D2354" s="13" t="s">
        <v>7744</v>
      </c>
      <c r="E2354" s="13">
        <v>24</v>
      </c>
      <c r="F2354" s="14">
        <v>0.35</v>
      </c>
      <c r="G2354" s="13" t="s">
        <v>31</v>
      </c>
      <c r="H2354" s="14">
        <v>40</v>
      </c>
      <c r="I2354" s="15" t="s">
        <v>32</v>
      </c>
      <c r="J2354" s="16">
        <v>118.80000000000001</v>
      </c>
      <c r="K2354" s="16">
        <v>4.95</v>
      </c>
      <c r="L2354" s="17" t="s">
        <v>448</v>
      </c>
      <c r="M2354" s="163" t="str">
        <f>IFERROR(GETPIVOTDATA("Tot. Bottles",'- Ordine Aggregato -'!$A$1,"sku anker",A2354),"")</f>
        <v/>
      </c>
      <c r="N2354" s="18" t="s">
        <v>42</v>
      </c>
      <c r="O2354" s="19" t="str">
        <f t="shared" si="36"/>
        <v>Order online</v>
      </c>
      <c r="P2354" s="97" t="s">
        <v>146</v>
      </c>
      <c r="Q2354" s="13" t="s">
        <v>7748</v>
      </c>
      <c r="R2354" t="s">
        <v>7751</v>
      </c>
      <c r="S2354" s="20">
        <v>0</v>
      </c>
      <c r="T2354" s="21" t="s">
        <v>38</v>
      </c>
    </row>
    <row r="2355" spans="1:20" x14ac:dyDescent="0.35">
      <c r="A2355" s="96" t="s">
        <v>14475</v>
      </c>
      <c r="B2355" s="96"/>
      <c r="C2355" s="96"/>
      <c r="D2355" s="13" t="s">
        <v>7744</v>
      </c>
      <c r="E2355" s="13">
        <v>12</v>
      </c>
      <c r="F2355" s="14">
        <v>0.7</v>
      </c>
      <c r="G2355" s="13" t="s">
        <v>46</v>
      </c>
      <c r="H2355" s="14">
        <v>40</v>
      </c>
      <c r="I2355" s="15" t="s">
        <v>32</v>
      </c>
      <c r="J2355" s="16">
        <v>68.400000000000006</v>
      </c>
      <c r="K2355" s="16">
        <v>5.7</v>
      </c>
      <c r="L2355" s="17" t="s">
        <v>448</v>
      </c>
      <c r="M2355" s="163" t="str">
        <f>IFERROR(GETPIVOTDATA("Tot. Bottles",'- Ordine Aggregato -'!$A$1,"sku anker",A2355),"")</f>
        <v/>
      </c>
      <c r="N2355" s="18" t="s">
        <v>28</v>
      </c>
      <c r="O2355" s="19" t="str">
        <f t="shared" si="36"/>
        <v>Order online</v>
      </c>
      <c r="P2355" s="97" t="s">
        <v>146</v>
      </c>
      <c r="Q2355" s="13" t="s">
        <v>7753</v>
      </c>
      <c r="R2355" t="s">
        <v>15530</v>
      </c>
      <c r="S2355" s="20">
        <v>0</v>
      </c>
      <c r="T2355" s="21" t="s">
        <v>3755</v>
      </c>
    </row>
    <row r="2356" spans="1:20" x14ac:dyDescent="0.35">
      <c r="A2356" s="13" t="s">
        <v>7752</v>
      </c>
      <c r="B2356" s="13"/>
      <c r="C2356" s="13"/>
      <c r="D2356" s="13" t="s">
        <v>7744</v>
      </c>
      <c r="E2356" s="13">
        <v>6</v>
      </c>
      <c r="F2356" s="14">
        <v>0.7</v>
      </c>
      <c r="G2356" s="13" t="s">
        <v>14874</v>
      </c>
      <c r="H2356" s="14">
        <v>40</v>
      </c>
      <c r="I2356" s="15" t="s">
        <v>32</v>
      </c>
      <c r="J2356" s="16">
        <v>34.200000000000003</v>
      </c>
      <c r="K2356" s="16">
        <v>5.7</v>
      </c>
      <c r="L2356" s="17" t="s">
        <v>448</v>
      </c>
      <c r="M2356" s="163" t="str">
        <f>IFERROR(GETPIVOTDATA("Tot. Bottles",'- Ordine Aggregato -'!$A$1,"sku anker",A2356),"")</f>
        <v/>
      </c>
      <c r="N2356" s="18" t="s">
        <v>42</v>
      </c>
      <c r="O2356" s="19" t="str">
        <f t="shared" si="36"/>
        <v>Order online</v>
      </c>
      <c r="P2356" s="97" t="s">
        <v>146</v>
      </c>
      <c r="Q2356" s="13" t="s">
        <v>7753</v>
      </c>
      <c r="R2356" t="s">
        <v>7754</v>
      </c>
      <c r="S2356" s="20">
        <v>0</v>
      </c>
      <c r="T2356" s="21" t="s">
        <v>38</v>
      </c>
    </row>
    <row r="2357" spans="1:20" x14ac:dyDescent="0.35">
      <c r="A2357" s="96" t="s">
        <v>7756</v>
      </c>
      <c r="B2357" s="96"/>
      <c r="C2357" s="96"/>
      <c r="D2357" s="13" t="s">
        <v>7744</v>
      </c>
      <c r="E2357" s="13">
        <v>6</v>
      </c>
      <c r="F2357" s="14">
        <v>1</v>
      </c>
      <c r="G2357" s="13" t="s">
        <v>14873</v>
      </c>
      <c r="H2357" s="14">
        <v>40</v>
      </c>
      <c r="I2357" s="15" t="s">
        <v>32</v>
      </c>
      <c r="J2357" s="16">
        <v>46.8</v>
      </c>
      <c r="K2357" s="16">
        <v>7.8</v>
      </c>
      <c r="L2357" s="17" t="s">
        <v>448</v>
      </c>
      <c r="M2357" s="163" t="str">
        <f>IFERROR(GETPIVOTDATA("Tot. Bottles",'- Ordine Aggregato -'!$A$1,"sku anker",A2357),"")</f>
        <v/>
      </c>
      <c r="N2357" s="18" t="s">
        <v>34</v>
      </c>
      <c r="O2357" s="19" t="str">
        <f t="shared" si="36"/>
        <v>Order online</v>
      </c>
      <c r="P2357" s="97" t="s">
        <v>146</v>
      </c>
      <c r="Q2357" s="13" t="s">
        <v>7755</v>
      </c>
      <c r="R2357" t="s">
        <v>7757</v>
      </c>
      <c r="S2357" s="20">
        <v>0</v>
      </c>
      <c r="T2357" s="21" t="s">
        <v>38</v>
      </c>
    </row>
    <row r="2358" spans="1:20" x14ac:dyDescent="0.35">
      <c r="A2358" s="13" t="s">
        <v>7758</v>
      </c>
      <c r="B2358" s="13"/>
      <c r="C2358" s="13"/>
      <c r="D2358" s="13" t="s">
        <v>7759</v>
      </c>
      <c r="E2358" s="13">
        <v>6</v>
      </c>
      <c r="F2358" s="14">
        <v>0.7</v>
      </c>
      <c r="G2358" s="13" t="s">
        <v>46</v>
      </c>
      <c r="H2358" s="14">
        <v>37.5</v>
      </c>
      <c r="I2358" s="15" t="s">
        <v>32</v>
      </c>
      <c r="J2358" s="16">
        <v>34.5</v>
      </c>
      <c r="K2358" s="16">
        <v>5.75</v>
      </c>
      <c r="L2358" s="17" t="s">
        <v>448</v>
      </c>
      <c r="M2358" s="163" t="str">
        <f>IFERROR(GETPIVOTDATA("Tot. Bottles",'- Ordine Aggregato -'!$A$1,"sku anker",A2358),"")</f>
        <v/>
      </c>
      <c r="N2358" s="18" t="s">
        <v>67</v>
      </c>
      <c r="O2358" s="19" t="str">
        <f t="shared" si="36"/>
        <v>Order online</v>
      </c>
      <c r="P2358" s="97" t="s">
        <v>146</v>
      </c>
      <c r="Q2358" s="13" t="s">
        <v>7760</v>
      </c>
      <c r="R2358" t="s">
        <v>7761</v>
      </c>
      <c r="S2358" s="20">
        <v>5.75</v>
      </c>
      <c r="T2358" s="21" t="s">
        <v>38</v>
      </c>
    </row>
    <row r="2359" spans="1:20" x14ac:dyDescent="0.35">
      <c r="A2359" s="96" t="s">
        <v>7762</v>
      </c>
      <c r="D2359" s="13" t="s">
        <v>7763</v>
      </c>
      <c r="E2359" s="13">
        <v>120</v>
      </c>
      <c r="F2359" s="14">
        <v>0.05</v>
      </c>
      <c r="G2359" s="13" t="s">
        <v>46</v>
      </c>
      <c r="H2359" s="14">
        <v>40</v>
      </c>
      <c r="I2359" s="15" t="s">
        <v>32</v>
      </c>
      <c r="J2359" s="16">
        <v>91.2</v>
      </c>
      <c r="K2359" s="16">
        <v>0.76</v>
      </c>
      <c r="L2359" s="17" t="s">
        <v>448</v>
      </c>
      <c r="M2359" s="163" t="str">
        <f>IFERROR(GETPIVOTDATA("Tot. Bottles",'- Ordine Aggregato -'!$A$1,"sku anker",A2359),"")</f>
        <v/>
      </c>
      <c r="N2359" s="18" t="s">
        <v>67</v>
      </c>
      <c r="O2359" s="19" t="str">
        <f t="shared" si="36"/>
        <v>Order online</v>
      </c>
      <c r="P2359" s="97" t="s">
        <v>146</v>
      </c>
      <c r="Q2359" s="13" t="s">
        <v>42</v>
      </c>
      <c r="R2359" t="s">
        <v>42</v>
      </c>
      <c r="S2359" s="20">
        <v>0.76</v>
      </c>
      <c r="T2359" s="21" t="s">
        <v>38</v>
      </c>
    </row>
    <row r="2360" spans="1:20" x14ac:dyDescent="0.35">
      <c r="A2360" s="96" t="s">
        <v>7764</v>
      </c>
      <c r="D2360" s="13" t="s">
        <v>7765</v>
      </c>
      <c r="E2360" s="13">
        <v>12</v>
      </c>
      <c r="F2360" s="14">
        <v>0.35</v>
      </c>
      <c r="G2360" s="13" t="s">
        <v>14874</v>
      </c>
      <c r="H2360" s="14">
        <v>30</v>
      </c>
      <c r="I2360" s="15" t="s">
        <v>32</v>
      </c>
      <c r="J2360" s="16">
        <v>35.400000000000006</v>
      </c>
      <c r="K2360" s="16">
        <v>2.95</v>
      </c>
      <c r="L2360" s="17" t="s">
        <v>558</v>
      </c>
      <c r="M2360" s="163" t="str">
        <f>IFERROR(GETPIVOTDATA("Tot. Bottles",'- Ordine Aggregato -'!$A$1,"sku anker",A2360),"")</f>
        <v/>
      </c>
      <c r="N2360" s="18" t="s">
        <v>42</v>
      </c>
      <c r="O2360" s="19" t="str">
        <f t="shared" si="36"/>
        <v>Order online</v>
      </c>
      <c r="P2360" s="97" t="s">
        <v>68</v>
      </c>
      <c r="Q2360" s="13" t="s">
        <v>7766</v>
      </c>
      <c r="R2360" t="s">
        <v>7767</v>
      </c>
      <c r="S2360" s="20">
        <v>0</v>
      </c>
      <c r="T2360" s="21" t="s">
        <v>38</v>
      </c>
    </row>
    <row r="2361" spans="1:20" x14ac:dyDescent="0.35">
      <c r="A2361" s="96" t="s">
        <v>7768</v>
      </c>
      <c r="D2361" s="13" t="s">
        <v>7765</v>
      </c>
      <c r="E2361" s="13">
        <v>6</v>
      </c>
      <c r="F2361" s="14">
        <v>0.7</v>
      </c>
      <c r="G2361" s="13" t="s">
        <v>14874</v>
      </c>
      <c r="H2361" s="14">
        <v>30</v>
      </c>
      <c r="I2361" s="15" t="s">
        <v>32</v>
      </c>
      <c r="J2361" s="16">
        <v>27</v>
      </c>
      <c r="K2361" s="16">
        <v>4.5</v>
      </c>
      <c r="L2361" s="17" t="s">
        <v>558</v>
      </c>
      <c r="M2361" s="163" t="str">
        <f>IFERROR(GETPIVOTDATA("Tot. Bottles",'- Ordine Aggregato -'!$A$1,"sku anker",A2361),"")</f>
        <v/>
      </c>
      <c r="N2361" s="18" t="s">
        <v>34</v>
      </c>
      <c r="O2361" s="19" t="str">
        <f t="shared" si="36"/>
        <v>Order online</v>
      </c>
      <c r="P2361" s="97" t="s">
        <v>68</v>
      </c>
      <c r="Q2361" s="13" t="s">
        <v>7769</v>
      </c>
      <c r="R2361" t="s">
        <v>7770</v>
      </c>
      <c r="S2361" s="20">
        <v>0</v>
      </c>
      <c r="T2361" s="21" t="s">
        <v>38</v>
      </c>
    </row>
    <row r="2362" spans="1:20" x14ac:dyDescent="0.35">
      <c r="A2362" s="96" t="s">
        <v>7771</v>
      </c>
      <c r="D2362" s="13" t="s">
        <v>7772</v>
      </c>
      <c r="E2362" s="13">
        <v>6</v>
      </c>
      <c r="F2362" s="14">
        <v>0.7</v>
      </c>
      <c r="G2362" s="13" t="s">
        <v>14873</v>
      </c>
      <c r="H2362" s="14">
        <v>40</v>
      </c>
      <c r="I2362" s="15" t="s">
        <v>32</v>
      </c>
      <c r="J2362" s="16">
        <v>147</v>
      </c>
      <c r="K2362" s="16">
        <v>24.5</v>
      </c>
      <c r="L2362" s="17" t="s">
        <v>41</v>
      </c>
      <c r="M2362" s="163" t="str">
        <f>IFERROR(GETPIVOTDATA("Tot. Bottles",'- Ordine Aggregato -'!$A$1,"sku anker",A2362),"")</f>
        <v/>
      </c>
      <c r="N2362" s="18" t="s">
        <v>42</v>
      </c>
      <c r="O2362" s="19" t="str">
        <f t="shared" si="36"/>
        <v>Order online</v>
      </c>
      <c r="P2362" s="97" t="s">
        <v>43</v>
      </c>
      <c r="Q2362" s="13" t="s">
        <v>7773</v>
      </c>
      <c r="R2362" t="s">
        <v>7774</v>
      </c>
      <c r="S2362" s="20">
        <v>0</v>
      </c>
      <c r="T2362" s="21" t="s">
        <v>38</v>
      </c>
    </row>
    <row r="2363" spans="1:20" x14ac:dyDescent="0.35">
      <c r="A2363" s="13" t="s">
        <v>7775</v>
      </c>
      <c r="B2363" s="13"/>
      <c r="C2363" s="13"/>
      <c r="D2363" s="13" t="s">
        <v>7776</v>
      </c>
      <c r="E2363" s="13">
        <v>6</v>
      </c>
      <c r="F2363" s="14">
        <v>0.7</v>
      </c>
      <c r="G2363" s="13" t="s">
        <v>14873</v>
      </c>
      <c r="H2363" s="14">
        <v>40</v>
      </c>
      <c r="I2363" s="15" t="s">
        <v>32</v>
      </c>
      <c r="J2363" s="16">
        <v>156</v>
      </c>
      <c r="K2363" s="16">
        <v>26</v>
      </c>
      <c r="L2363" s="17" t="s">
        <v>41</v>
      </c>
      <c r="M2363" s="163" t="str">
        <f>IFERROR(GETPIVOTDATA("Tot. Bottles",'- Ordine Aggregato -'!$A$1,"sku anker",A2363),"")</f>
        <v/>
      </c>
      <c r="N2363" s="18" t="s">
        <v>42</v>
      </c>
      <c r="O2363" s="19" t="str">
        <f t="shared" si="36"/>
        <v>Order online</v>
      </c>
      <c r="P2363" s="97" t="s">
        <v>43</v>
      </c>
      <c r="Q2363" s="13" t="s">
        <v>7777</v>
      </c>
      <c r="R2363" t="s">
        <v>7778</v>
      </c>
      <c r="S2363" s="20">
        <v>0</v>
      </c>
      <c r="T2363" s="21" t="s">
        <v>38</v>
      </c>
    </row>
    <row r="2364" spans="1:20" x14ac:dyDescent="0.35">
      <c r="A2364" s="96" t="s">
        <v>7779</v>
      </c>
      <c r="B2364" s="96"/>
      <c r="C2364" s="96"/>
      <c r="D2364" s="13" t="s">
        <v>7780</v>
      </c>
      <c r="E2364" s="13">
        <v>6</v>
      </c>
      <c r="F2364" s="14">
        <v>0.7</v>
      </c>
      <c r="G2364" s="13" t="s">
        <v>46</v>
      </c>
      <c r="H2364" s="14">
        <v>16</v>
      </c>
      <c r="I2364" s="15" t="s">
        <v>32</v>
      </c>
      <c r="J2364" s="16">
        <v>52.5</v>
      </c>
      <c r="K2364" s="16">
        <v>8.75</v>
      </c>
      <c r="L2364" s="17" t="s">
        <v>551</v>
      </c>
      <c r="M2364" s="163" t="str">
        <f>IFERROR(GETPIVOTDATA("Tot. Bottles",'- Ordine Aggregato -'!$A$1,"sku anker",A2364),"")</f>
        <v/>
      </c>
      <c r="N2364" s="18" t="s">
        <v>42</v>
      </c>
      <c r="O2364" s="19" t="str">
        <f t="shared" si="36"/>
        <v>Order online</v>
      </c>
      <c r="P2364" s="97" t="s">
        <v>43</v>
      </c>
      <c r="Q2364" s="13" t="s">
        <v>7781</v>
      </c>
      <c r="R2364" t="s">
        <v>7782</v>
      </c>
      <c r="S2364" s="20">
        <v>0</v>
      </c>
      <c r="T2364" s="21" t="s">
        <v>38</v>
      </c>
    </row>
    <row r="2365" spans="1:20" x14ac:dyDescent="0.35">
      <c r="A2365" s="96" t="s">
        <v>7783</v>
      </c>
      <c r="B2365" s="96"/>
      <c r="C2365" s="96"/>
      <c r="D2365" s="13" t="s">
        <v>7780</v>
      </c>
      <c r="E2365" s="13">
        <v>6</v>
      </c>
      <c r="F2365" s="14">
        <v>1</v>
      </c>
      <c r="G2365" s="13" t="s">
        <v>14874</v>
      </c>
      <c r="H2365" s="14">
        <v>16</v>
      </c>
      <c r="I2365" s="15" t="s">
        <v>32</v>
      </c>
      <c r="J2365" s="16">
        <v>73.5</v>
      </c>
      <c r="K2365" s="16">
        <v>12.25</v>
      </c>
      <c r="L2365" s="17" t="s">
        <v>551</v>
      </c>
      <c r="M2365" s="163" t="str">
        <f>IFERROR(GETPIVOTDATA("Tot. Bottles",'- Ordine Aggregato -'!$A$1,"sku anker",A2365),"")</f>
        <v/>
      </c>
      <c r="N2365" s="18" t="s">
        <v>42</v>
      </c>
      <c r="O2365" s="19" t="str">
        <f t="shared" si="36"/>
        <v>Order online</v>
      </c>
      <c r="P2365" s="97" t="s">
        <v>43</v>
      </c>
      <c r="Q2365" s="13" t="s">
        <v>7784</v>
      </c>
      <c r="R2365" t="s">
        <v>7785</v>
      </c>
      <c r="S2365" s="20">
        <v>0</v>
      </c>
      <c r="T2365" s="21" t="s">
        <v>38</v>
      </c>
    </row>
    <row r="2366" spans="1:20" x14ac:dyDescent="0.35">
      <c r="A2366" s="96" t="s">
        <v>7786</v>
      </c>
      <c r="D2366" s="13" t="s">
        <v>7787</v>
      </c>
      <c r="E2366" s="13">
        <v>12</v>
      </c>
      <c r="F2366" s="14">
        <v>0.7</v>
      </c>
      <c r="G2366" s="13" t="s">
        <v>14874</v>
      </c>
      <c r="H2366" s="14">
        <v>46</v>
      </c>
      <c r="I2366" s="15" t="s">
        <v>32</v>
      </c>
      <c r="J2366" s="16">
        <v>294</v>
      </c>
      <c r="K2366" s="16">
        <v>24.5</v>
      </c>
      <c r="L2366" s="17" t="s">
        <v>145</v>
      </c>
      <c r="M2366" s="163" t="str">
        <f>IFERROR(GETPIVOTDATA("Tot. Bottles",'- Ordine Aggregato -'!$A$1,"sku anker",A2366),"")</f>
        <v/>
      </c>
      <c r="N2366" s="18" t="s">
        <v>42</v>
      </c>
      <c r="O2366" s="19" t="str">
        <f t="shared" si="36"/>
        <v>Order online</v>
      </c>
      <c r="P2366" s="97" t="s">
        <v>593</v>
      </c>
      <c r="Q2366" s="13" t="s">
        <v>7788</v>
      </c>
      <c r="R2366" t="s">
        <v>42</v>
      </c>
      <c r="S2366" s="20">
        <v>0</v>
      </c>
      <c r="T2366" s="21" t="s">
        <v>38</v>
      </c>
    </row>
    <row r="2367" spans="1:20" x14ac:dyDescent="0.35">
      <c r="A2367" s="96" t="s">
        <v>7789</v>
      </c>
      <c r="D2367" s="13" t="s">
        <v>7790</v>
      </c>
      <c r="E2367" s="13">
        <v>6</v>
      </c>
      <c r="F2367" s="14">
        <v>0.5</v>
      </c>
      <c r="G2367" s="13" t="s">
        <v>46</v>
      </c>
      <c r="H2367" s="14">
        <v>48</v>
      </c>
      <c r="I2367" s="15" t="s">
        <v>32</v>
      </c>
      <c r="J2367" s="16">
        <v>177</v>
      </c>
      <c r="K2367" s="16">
        <v>29.5</v>
      </c>
      <c r="L2367" s="17" t="s">
        <v>1787</v>
      </c>
      <c r="M2367" s="163" t="str">
        <f>IFERROR(GETPIVOTDATA("Tot. Bottles",'- Ordine Aggregato -'!$A$1,"sku anker",A2367),"")</f>
        <v/>
      </c>
      <c r="N2367" s="18" t="s">
        <v>34</v>
      </c>
      <c r="O2367" s="19" t="str">
        <f t="shared" si="36"/>
        <v>Order online</v>
      </c>
      <c r="P2367" s="97" t="s">
        <v>442</v>
      </c>
      <c r="Q2367" s="13" t="s">
        <v>7791</v>
      </c>
      <c r="R2367" t="s">
        <v>7792</v>
      </c>
      <c r="S2367" s="20">
        <v>0</v>
      </c>
      <c r="T2367" s="21" t="s">
        <v>38</v>
      </c>
    </row>
    <row r="2368" spans="1:20" x14ac:dyDescent="0.35">
      <c r="A2368" s="96" t="s">
        <v>7793</v>
      </c>
      <c r="B2368" s="96"/>
      <c r="C2368" s="96"/>
      <c r="D2368" s="13" t="s">
        <v>7794</v>
      </c>
      <c r="E2368" s="13">
        <v>6</v>
      </c>
      <c r="F2368" s="14">
        <v>0.5</v>
      </c>
      <c r="G2368" s="13" t="s">
        <v>14874</v>
      </c>
      <c r="H2368" s="14">
        <v>48</v>
      </c>
      <c r="I2368" s="15" t="s">
        <v>32</v>
      </c>
      <c r="J2368" s="16">
        <v>195</v>
      </c>
      <c r="K2368" s="16">
        <v>32.5</v>
      </c>
      <c r="L2368" s="17" t="s">
        <v>1787</v>
      </c>
      <c r="M2368" s="163" t="str">
        <f>IFERROR(GETPIVOTDATA("Tot. Bottles",'- Ordine Aggregato -'!$A$1,"sku anker",A2368),"")</f>
        <v/>
      </c>
      <c r="N2368" s="18" t="s">
        <v>42</v>
      </c>
      <c r="O2368" s="19" t="str">
        <f t="shared" si="36"/>
        <v>Order online</v>
      </c>
      <c r="P2368" s="97" t="s">
        <v>442</v>
      </c>
      <c r="Q2368" s="13" t="s">
        <v>7795</v>
      </c>
      <c r="R2368" t="s">
        <v>7796</v>
      </c>
      <c r="S2368" s="20">
        <v>0</v>
      </c>
      <c r="T2368" s="21" t="s">
        <v>38</v>
      </c>
    </row>
    <row r="2369" spans="1:20" x14ac:dyDescent="0.35">
      <c r="A2369" s="96" t="s">
        <v>7797</v>
      </c>
      <c r="B2369" s="96"/>
      <c r="C2369" s="96"/>
      <c r="D2369" s="13" t="s">
        <v>7798</v>
      </c>
      <c r="E2369" s="13">
        <v>6</v>
      </c>
      <c r="F2369" s="14">
        <v>0.5</v>
      </c>
      <c r="G2369" s="13" t="s">
        <v>14874</v>
      </c>
      <c r="H2369" s="14">
        <v>48</v>
      </c>
      <c r="I2369" s="15" t="s">
        <v>32</v>
      </c>
      <c r="J2369" s="16">
        <v>207</v>
      </c>
      <c r="K2369" s="16">
        <v>34.5</v>
      </c>
      <c r="L2369" s="17" t="s">
        <v>1787</v>
      </c>
      <c r="M2369" s="163" t="str">
        <f>IFERROR(GETPIVOTDATA("Tot. Bottles",'- Ordine Aggregato -'!$A$1,"sku anker",A2369),"")</f>
        <v/>
      </c>
      <c r="N2369" s="18" t="s">
        <v>42</v>
      </c>
      <c r="O2369" s="19" t="str">
        <f t="shared" si="36"/>
        <v>Order online</v>
      </c>
      <c r="P2369" s="97" t="s">
        <v>442</v>
      </c>
      <c r="Q2369" s="13" t="s">
        <v>7799</v>
      </c>
      <c r="R2369" t="s">
        <v>7800</v>
      </c>
      <c r="S2369" s="20">
        <v>0</v>
      </c>
      <c r="T2369" s="21" t="s">
        <v>38</v>
      </c>
    </row>
    <row r="2370" spans="1:20" x14ac:dyDescent="0.35">
      <c r="A2370" s="13" t="s">
        <v>7801</v>
      </c>
      <c r="B2370" s="13"/>
      <c r="C2370" s="13"/>
      <c r="D2370" s="13" t="s">
        <v>7802</v>
      </c>
      <c r="E2370" s="13">
        <v>6</v>
      </c>
      <c r="F2370" s="14">
        <v>0.7</v>
      </c>
      <c r="G2370" s="13" t="s">
        <v>14873</v>
      </c>
      <c r="H2370" s="14">
        <v>38</v>
      </c>
      <c r="I2370" s="15" t="s">
        <v>32</v>
      </c>
      <c r="J2370" s="16">
        <v>36</v>
      </c>
      <c r="K2370" s="16">
        <v>6</v>
      </c>
      <c r="L2370" s="17" t="s">
        <v>558</v>
      </c>
      <c r="M2370" s="163" t="str">
        <f>IFERROR(GETPIVOTDATA("Tot. Bottles",'- Ordine Aggregato -'!$A$1,"sku anker",A2370),"")</f>
        <v/>
      </c>
      <c r="N2370" s="18" t="s">
        <v>42</v>
      </c>
      <c r="O2370" s="19" t="str">
        <f t="shared" si="36"/>
        <v>Order online</v>
      </c>
      <c r="P2370" s="97" t="s">
        <v>4925</v>
      </c>
      <c r="Q2370" s="13" t="s">
        <v>7803</v>
      </c>
      <c r="R2370" t="s">
        <v>7804</v>
      </c>
      <c r="S2370" s="20">
        <v>0</v>
      </c>
      <c r="T2370" s="21" t="s">
        <v>38</v>
      </c>
    </row>
    <row r="2371" spans="1:20" x14ac:dyDescent="0.35">
      <c r="A2371" s="96" t="s">
        <v>7805</v>
      </c>
      <c r="D2371" s="13" t="s">
        <v>7802</v>
      </c>
      <c r="E2371" s="13">
        <v>9</v>
      </c>
      <c r="F2371" s="14">
        <v>1</v>
      </c>
      <c r="G2371" s="13" t="s">
        <v>14873</v>
      </c>
      <c r="H2371" s="14">
        <v>38</v>
      </c>
      <c r="I2371" s="15" t="s">
        <v>32</v>
      </c>
      <c r="J2371" s="16">
        <v>64.350000000000009</v>
      </c>
      <c r="K2371" s="16">
        <v>7.15</v>
      </c>
      <c r="L2371" s="17" t="s">
        <v>558</v>
      </c>
      <c r="M2371" s="163" t="str">
        <f>IFERROR(GETPIVOTDATA("Tot. Bottles",'- Ordine Aggregato -'!$A$1,"sku anker",A2371),"")</f>
        <v/>
      </c>
      <c r="N2371" s="18" t="s">
        <v>42</v>
      </c>
      <c r="O2371" s="19" t="str">
        <f t="shared" si="36"/>
        <v>Order online</v>
      </c>
      <c r="P2371" s="97" t="s">
        <v>4925</v>
      </c>
      <c r="Q2371" s="13" t="s">
        <v>7806</v>
      </c>
      <c r="R2371" t="s">
        <v>7807</v>
      </c>
      <c r="S2371" s="20">
        <v>0</v>
      </c>
      <c r="T2371" s="21" t="s">
        <v>38</v>
      </c>
    </row>
    <row r="2372" spans="1:20" x14ac:dyDescent="0.35">
      <c r="A2372" s="13" t="s">
        <v>7808</v>
      </c>
      <c r="B2372" s="13"/>
      <c r="C2372" s="13"/>
      <c r="D2372" s="13" t="s">
        <v>7809</v>
      </c>
      <c r="E2372" s="13">
        <v>6</v>
      </c>
      <c r="F2372" s="14">
        <v>0.5</v>
      </c>
      <c r="G2372" s="13" t="s">
        <v>14874</v>
      </c>
      <c r="H2372" s="14">
        <v>40</v>
      </c>
      <c r="I2372" s="15" t="s">
        <v>32</v>
      </c>
      <c r="J2372" s="16">
        <v>55.5</v>
      </c>
      <c r="K2372" s="16">
        <v>9.25</v>
      </c>
      <c r="L2372" s="17" t="s">
        <v>73</v>
      </c>
      <c r="M2372" s="163" t="str">
        <f>IFERROR(GETPIVOTDATA("Tot. Bottles",'- Ordine Aggregato -'!$A$1,"sku anker",A2372),"")</f>
        <v/>
      </c>
      <c r="N2372" s="18" t="s">
        <v>67</v>
      </c>
      <c r="O2372" s="19" t="str">
        <f t="shared" si="36"/>
        <v>Order online</v>
      </c>
      <c r="P2372" s="97" t="s">
        <v>220</v>
      </c>
      <c r="Q2372" s="13" t="s">
        <v>7810</v>
      </c>
      <c r="R2372" t="s">
        <v>7811</v>
      </c>
      <c r="S2372" s="20">
        <v>9.25</v>
      </c>
      <c r="T2372" s="21" t="s">
        <v>38</v>
      </c>
    </row>
    <row r="2373" spans="1:20" x14ac:dyDescent="0.35">
      <c r="A2373" s="96" t="s">
        <v>7812</v>
      </c>
      <c r="B2373" s="96"/>
      <c r="C2373" s="96"/>
      <c r="D2373" s="13" t="s">
        <v>7813</v>
      </c>
      <c r="E2373" s="13">
        <v>6</v>
      </c>
      <c r="F2373" s="14">
        <v>0.7</v>
      </c>
      <c r="G2373" s="13" t="s">
        <v>46</v>
      </c>
      <c r="H2373" s="14">
        <v>40</v>
      </c>
      <c r="I2373" s="15" t="s">
        <v>32</v>
      </c>
      <c r="J2373" s="16">
        <v>87</v>
      </c>
      <c r="K2373" s="16">
        <v>14.5</v>
      </c>
      <c r="L2373" s="17" t="s">
        <v>73</v>
      </c>
      <c r="M2373" s="163" t="str">
        <f>IFERROR(GETPIVOTDATA("Tot. Bottles",'- Ordine Aggregato -'!$A$1,"sku anker",A2373),"")</f>
        <v/>
      </c>
      <c r="N2373" s="18" t="s">
        <v>34</v>
      </c>
      <c r="O2373" s="19" t="str">
        <f t="shared" si="36"/>
        <v>Order online</v>
      </c>
      <c r="P2373" s="97" t="s">
        <v>1506</v>
      </c>
      <c r="Q2373" s="13" t="s">
        <v>7814</v>
      </c>
      <c r="R2373" t="s">
        <v>7815</v>
      </c>
      <c r="S2373" s="20">
        <v>0</v>
      </c>
      <c r="T2373" s="21" t="s">
        <v>38</v>
      </c>
    </row>
    <row r="2374" spans="1:20" x14ac:dyDescent="0.35">
      <c r="A2374" s="13" t="s">
        <v>14418</v>
      </c>
      <c r="B2374" s="13"/>
      <c r="C2374" s="13"/>
      <c r="D2374" s="13" t="s">
        <v>14419</v>
      </c>
      <c r="E2374" s="13">
        <v>6</v>
      </c>
      <c r="F2374" s="14">
        <v>0.7</v>
      </c>
      <c r="G2374" s="13" t="s">
        <v>31</v>
      </c>
      <c r="H2374" s="14">
        <v>40</v>
      </c>
      <c r="I2374" s="15" t="s">
        <v>32</v>
      </c>
      <c r="J2374" s="16">
        <v>219</v>
      </c>
      <c r="K2374" s="16">
        <v>36.5</v>
      </c>
      <c r="L2374" s="17" t="s">
        <v>145</v>
      </c>
      <c r="M2374" s="163" t="str">
        <f>IFERROR(GETPIVOTDATA("Tot. Bottles",'- Ordine Aggregato -'!$A$1,"sku anker",A2374),"")</f>
        <v/>
      </c>
      <c r="N2374" s="18" t="s">
        <v>67</v>
      </c>
      <c r="O2374" s="19" t="str">
        <f t="shared" si="36"/>
        <v>Order online</v>
      </c>
      <c r="P2374" s="97" t="s">
        <v>7816</v>
      </c>
      <c r="Q2374" s="13" t="s">
        <v>15531</v>
      </c>
      <c r="R2374" t="s">
        <v>15532</v>
      </c>
      <c r="S2374" s="20">
        <v>36.5</v>
      </c>
      <c r="T2374" s="21" t="s">
        <v>38</v>
      </c>
    </row>
    <row r="2375" spans="1:20" x14ac:dyDescent="0.35">
      <c r="A2375" s="96" t="s">
        <v>14815</v>
      </c>
      <c r="D2375" s="13" t="s">
        <v>14816</v>
      </c>
      <c r="E2375" s="13">
        <v>6</v>
      </c>
      <c r="F2375" s="14">
        <v>0.7</v>
      </c>
      <c r="G2375" s="13" t="s">
        <v>14873</v>
      </c>
      <c r="H2375" s="14">
        <v>46</v>
      </c>
      <c r="I2375" s="15" t="s">
        <v>32</v>
      </c>
      <c r="J2375" s="16">
        <v>237</v>
      </c>
      <c r="K2375" s="16">
        <v>39.5</v>
      </c>
      <c r="L2375" s="17" t="s">
        <v>145</v>
      </c>
      <c r="M2375" s="163" t="str">
        <f>IFERROR(GETPIVOTDATA("Tot. Bottles",'- Ordine Aggregato -'!$A$1,"sku anker",A2375),"")</f>
        <v/>
      </c>
      <c r="N2375" s="18" t="s">
        <v>42</v>
      </c>
      <c r="O2375" s="19" t="str">
        <f t="shared" si="36"/>
        <v>Order online</v>
      </c>
      <c r="P2375" s="97" t="s">
        <v>7816</v>
      </c>
      <c r="Q2375" s="13" t="s">
        <v>15533</v>
      </c>
      <c r="R2375" t="s">
        <v>15534</v>
      </c>
      <c r="S2375" s="20">
        <v>0</v>
      </c>
      <c r="T2375" s="21" t="s">
        <v>38</v>
      </c>
    </row>
    <row r="2376" spans="1:20" x14ac:dyDescent="0.35">
      <c r="A2376" s="96" t="s">
        <v>14713</v>
      </c>
      <c r="B2376" s="96"/>
      <c r="C2376" s="96"/>
      <c r="D2376" s="13" t="s">
        <v>14714</v>
      </c>
      <c r="E2376" s="13">
        <v>6</v>
      </c>
      <c r="F2376" s="14">
        <v>0.7</v>
      </c>
      <c r="G2376" s="13" t="s">
        <v>14874</v>
      </c>
      <c r="H2376" s="14">
        <v>53.2</v>
      </c>
      <c r="I2376" s="15" t="s">
        <v>32</v>
      </c>
      <c r="J2376" s="16">
        <v>495</v>
      </c>
      <c r="K2376" s="16">
        <v>82.5</v>
      </c>
      <c r="L2376" s="17" t="s">
        <v>145</v>
      </c>
      <c r="M2376" s="163" t="str">
        <f>IFERROR(GETPIVOTDATA("Tot. Bottles",'- Ordine Aggregato -'!$A$1,"sku anker",A2376),"")</f>
        <v/>
      </c>
      <c r="N2376" s="18" t="s">
        <v>42</v>
      </c>
      <c r="O2376" s="19" t="str">
        <f t="shared" si="36"/>
        <v>Order online</v>
      </c>
      <c r="P2376" s="97" t="s">
        <v>7816</v>
      </c>
      <c r="Q2376" s="13" t="s">
        <v>7827</v>
      </c>
      <c r="R2376" t="s">
        <v>15535</v>
      </c>
      <c r="S2376" s="20">
        <v>0</v>
      </c>
      <c r="T2376" s="21" t="s">
        <v>38</v>
      </c>
    </row>
    <row r="2377" spans="1:20" x14ac:dyDescent="0.35">
      <c r="A2377" s="96" t="s">
        <v>7819</v>
      </c>
      <c r="D2377" s="13" t="s">
        <v>7820</v>
      </c>
      <c r="E2377" s="13">
        <v>6</v>
      </c>
      <c r="F2377" s="14">
        <v>0.7</v>
      </c>
      <c r="G2377" s="13" t="s">
        <v>14874</v>
      </c>
      <c r="H2377" s="14">
        <v>54</v>
      </c>
      <c r="I2377" s="15" t="s">
        <v>32</v>
      </c>
      <c r="J2377" s="16">
        <v>555</v>
      </c>
      <c r="K2377" s="16">
        <v>92.5</v>
      </c>
      <c r="L2377" s="17" t="s">
        <v>145</v>
      </c>
      <c r="M2377" s="163" t="str">
        <f>IFERROR(GETPIVOTDATA("Tot. Bottles",'- Ordine Aggregato -'!$A$1,"sku anker",A2377),"")</f>
        <v/>
      </c>
      <c r="N2377" s="18" t="s">
        <v>67</v>
      </c>
      <c r="O2377" s="19" t="str">
        <f t="shared" si="36"/>
        <v>Order online</v>
      </c>
      <c r="P2377" s="97" t="s">
        <v>7816</v>
      </c>
      <c r="Q2377" s="13" t="s">
        <v>7821</v>
      </c>
      <c r="R2377" t="s">
        <v>7822</v>
      </c>
      <c r="S2377" s="20">
        <v>92.5</v>
      </c>
      <c r="T2377" s="21" t="s">
        <v>38</v>
      </c>
    </row>
    <row r="2378" spans="1:20" x14ac:dyDescent="0.35">
      <c r="A2378" s="13" t="s">
        <v>7823</v>
      </c>
      <c r="B2378" s="13"/>
      <c r="C2378" s="13"/>
      <c r="D2378" s="13" t="s">
        <v>7824</v>
      </c>
      <c r="E2378" s="13">
        <v>6</v>
      </c>
      <c r="F2378" s="14">
        <v>0.7</v>
      </c>
      <c r="G2378" s="13" t="s">
        <v>14874</v>
      </c>
      <c r="H2378" s="14">
        <v>46</v>
      </c>
      <c r="I2378" s="15" t="s">
        <v>32</v>
      </c>
      <c r="J2378" s="16">
        <v>231</v>
      </c>
      <c r="K2378" s="16">
        <v>38.5</v>
      </c>
      <c r="L2378" s="17" t="s">
        <v>145</v>
      </c>
      <c r="M2378" s="163" t="str">
        <f>IFERROR(GETPIVOTDATA("Tot. Bottles",'- Ordine Aggregato -'!$A$1,"sku anker",A2378),"")</f>
        <v/>
      </c>
      <c r="N2378" s="18" t="s">
        <v>42</v>
      </c>
      <c r="O2378" s="19" t="str">
        <f t="shared" si="36"/>
        <v>Order online</v>
      </c>
      <c r="P2378" s="97" t="s">
        <v>7816</v>
      </c>
      <c r="Q2378" s="13" t="s">
        <v>7825</v>
      </c>
      <c r="R2378" t="s">
        <v>7826</v>
      </c>
      <c r="S2378" s="20">
        <v>0</v>
      </c>
      <c r="T2378" s="21" t="s">
        <v>38</v>
      </c>
    </row>
    <row r="2379" spans="1:20" x14ac:dyDescent="0.35">
      <c r="A2379" s="13" t="s">
        <v>14308</v>
      </c>
      <c r="B2379" s="13"/>
      <c r="C2379" s="13"/>
      <c r="D2379" s="13" t="s">
        <v>14309</v>
      </c>
      <c r="E2379" s="13">
        <v>6</v>
      </c>
      <c r="F2379" s="14">
        <v>0.7</v>
      </c>
      <c r="G2379" s="13" t="s">
        <v>14873</v>
      </c>
      <c r="H2379" s="14">
        <v>40</v>
      </c>
      <c r="I2379" s="15" t="s">
        <v>32</v>
      </c>
      <c r="J2379" s="16">
        <v>219</v>
      </c>
      <c r="K2379" s="16">
        <v>36.5</v>
      </c>
      <c r="L2379" s="17" t="s">
        <v>145</v>
      </c>
      <c r="M2379" s="163" t="str">
        <f>IFERROR(GETPIVOTDATA("Tot. Bottles",'- Ordine Aggregato -'!$A$1,"sku anker",A2379),"")</f>
        <v/>
      </c>
      <c r="N2379" s="18" t="s">
        <v>42</v>
      </c>
      <c r="O2379" s="19" t="str">
        <f t="shared" si="36"/>
        <v>Order online</v>
      </c>
      <c r="P2379" s="97" t="s">
        <v>7816</v>
      </c>
      <c r="Q2379" s="13" t="s">
        <v>7817</v>
      </c>
      <c r="R2379" t="s">
        <v>7818</v>
      </c>
      <c r="S2379" s="20">
        <v>0</v>
      </c>
      <c r="T2379" s="21" t="s">
        <v>38</v>
      </c>
    </row>
    <row r="2380" spans="1:20" x14ac:dyDescent="0.35">
      <c r="A2380" s="13" t="s">
        <v>14715</v>
      </c>
      <c r="B2380" s="13"/>
      <c r="C2380" s="13"/>
      <c r="D2380" s="13" t="s">
        <v>14716</v>
      </c>
      <c r="E2380" s="13">
        <v>6</v>
      </c>
      <c r="F2380" s="14">
        <v>0.7</v>
      </c>
      <c r="G2380" s="13" t="s">
        <v>46</v>
      </c>
      <c r="H2380" s="14">
        <v>57.8</v>
      </c>
      <c r="I2380" s="15" t="s">
        <v>32</v>
      </c>
      <c r="J2380" s="16">
        <v>450</v>
      </c>
      <c r="K2380" s="16">
        <v>75</v>
      </c>
      <c r="L2380" s="17" t="s">
        <v>145</v>
      </c>
      <c r="M2380" s="163" t="str">
        <f>IFERROR(GETPIVOTDATA("Tot. Bottles",'- Ordine Aggregato -'!$A$1,"sku anker",A2380),"")</f>
        <v/>
      </c>
      <c r="N2380" s="18" t="s">
        <v>42</v>
      </c>
      <c r="O2380" s="19" t="str">
        <f t="shared" si="36"/>
        <v>Order online</v>
      </c>
      <c r="P2380" s="97" t="s">
        <v>7816</v>
      </c>
      <c r="Q2380" s="13" t="s">
        <v>15536</v>
      </c>
      <c r="R2380" t="s">
        <v>15537</v>
      </c>
      <c r="S2380" s="20">
        <v>0</v>
      </c>
      <c r="T2380" s="21" t="s">
        <v>38</v>
      </c>
    </row>
    <row r="2381" spans="1:20" x14ac:dyDescent="0.35">
      <c r="A2381" s="96" t="s">
        <v>7828</v>
      </c>
      <c r="D2381" s="13" t="s">
        <v>7829</v>
      </c>
      <c r="E2381" s="13">
        <v>6</v>
      </c>
      <c r="F2381" s="14">
        <v>0.7</v>
      </c>
      <c r="G2381" s="13" t="s">
        <v>14874</v>
      </c>
      <c r="H2381" s="14">
        <v>57.1</v>
      </c>
      <c r="I2381" s="15" t="s">
        <v>32</v>
      </c>
      <c r="J2381" s="16">
        <v>630</v>
      </c>
      <c r="K2381" s="16">
        <v>105</v>
      </c>
      <c r="L2381" s="17" t="s">
        <v>145</v>
      </c>
      <c r="M2381" s="163" t="str">
        <f>IFERROR(GETPIVOTDATA("Tot. Bottles",'- Ordine Aggregato -'!$A$1,"sku anker",A2381),"")</f>
        <v/>
      </c>
      <c r="N2381" s="18" t="s">
        <v>42</v>
      </c>
      <c r="O2381" s="19" t="str">
        <f t="shared" ref="O2381:O2444" si="37">HYPERLINK("https://www.ankeramsterdamspirits.nl/en/products/"&amp;A2381,"Order online")</f>
        <v>Order online</v>
      </c>
      <c r="P2381" s="97" t="s">
        <v>7816</v>
      </c>
      <c r="Q2381" s="13" t="s">
        <v>7830</v>
      </c>
      <c r="R2381" t="s">
        <v>7831</v>
      </c>
      <c r="S2381" s="20">
        <v>0</v>
      </c>
      <c r="T2381" s="21" t="s">
        <v>38</v>
      </c>
    </row>
    <row r="2382" spans="1:20" x14ac:dyDescent="0.35">
      <c r="A2382" s="96" t="s">
        <v>7832</v>
      </c>
      <c r="D2382" s="13" t="s">
        <v>7833</v>
      </c>
      <c r="E2382" s="13">
        <v>6</v>
      </c>
      <c r="F2382" s="14">
        <v>0.7</v>
      </c>
      <c r="G2382" s="13" t="s">
        <v>46</v>
      </c>
      <c r="H2382" s="14">
        <v>40</v>
      </c>
      <c r="I2382" s="15" t="s">
        <v>32</v>
      </c>
      <c r="J2382" s="16">
        <v>303</v>
      </c>
      <c r="K2382" s="16">
        <v>50.5</v>
      </c>
      <c r="L2382" s="17" t="s">
        <v>145</v>
      </c>
      <c r="M2382" s="163" t="str">
        <f>IFERROR(GETPIVOTDATA("Tot. Bottles",'- Ordine Aggregato -'!$A$1,"sku anker",A2382),"")</f>
        <v/>
      </c>
      <c r="N2382" s="18" t="s">
        <v>42</v>
      </c>
      <c r="O2382" s="19" t="str">
        <f t="shared" si="37"/>
        <v>Order online</v>
      </c>
      <c r="P2382" s="97" t="s">
        <v>7816</v>
      </c>
      <c r="Q2382" s="13" t="s">
        <v>7834</v>
      </c>
      <c r="R2382" t="s">
        <v>7835</v>
      </c>
      <c r="S2382" s="20">
        <v>0</v>
      </c>
      <c r="T2382" s="21" t="s">
        <v>38</v>
      </c>
    </row>
    <row r="2383" spans="1:20" x14ac:dyDescent="0.35">
      <c r="A2383" s="96" t="s">
        <v>7836</v>
      </c>
      <c r="D2383" s="13" t="s">
        <v>7837</v>
      </c>
      <c r="E2383" s="13">
        <v>6</v>
      </c>
      <c r="F2383" s="14">
        <v>1</v>
      </c>
      <c r="G2383" s="13" t="s">
        <v>14873</v>
      </c>
      <c r="H2383" s="14">
        <v>30</v>
      </c>
      <c r="I2383" s="15" t="s">
        <v>32</v>
      </c>
      <c r="J2383" s="16">
        <v>30</v>
      </c>
      <c r="K2383" s="16">
        <v>5</v>
      </c>
      <c r="L2383" s="17" t="s">
        <v>558</v>
      </c>
      <c r="M2383" s="163" t="str">
        <f>IFERROR(GETPIVOTDATA("Tot. Bottles",'- Ordine Aggregato -'!$A$1,"sku anker",A2383),"")</f>
        <v/>
      </c>
      <c r="N2383" s="18" t="s">
        <v>42</v>
      </c>
      <c r="O2383" s="19" t="str">
        <f t="shared" si="37"/>
        <v>Order online</v>
      </c>
      <c r="P2383" s="97" t="s">
        <v>68</v>
      </c>
      <c r="Q2383" s="13" t="s">
        <v>7838</v>
      </c>
      <c r="R2383" t="s">
        <v>7839</v>
      </c>
      <c r="S2383" s="20">
        <v>0</v>
      </c>
      <c r="T2383" s="21" t="s">
        <v>38</v>
      </c>
    </row>
    <row r="2384" spans="1:20" x14ac:dyDescent="0.35">
      <c r="A2384" s="96" t="s">
        <v>7840</v>
      </c>
      <c r="B2384" s="96"/>
      <c r="C2384" s="96"/>
      <c r="D2384" s="13" t="s">
        <v>7841</v>
      </c>
      <c r="E2384" s="13">
        <v>72</v>
      </c>
      <c r="F2384" s="14">
        <v>0.05</v>
      </c>
      <c r="G2384" s="13" t="s">
        <v>46</v>
      </c>
      <c r="H2384" s="14">
        <v>35</v>
      </c>
      <c r="I2384" s="15" t="s">
        <v>32</v>
      </c>
      <c r="J2384" s="16">
        <v>93.600000000000009</v>
      </c>
      <c r="K2384" s="16">
        <v>1.3</v>
      </c>
      <c r="L2384" s="17" t="s">
        <v>690</v>
      </c>
      <c r="M2384" s="163" t="str">
        <f>IFERROR(GETPIVOTDATA("Tot. Bottles",'- Ordine Aggregato -'!$A$1,"sku anker",A2384),"")</f>
        <v/>
      </c>
      <c r="N2384" s="18" t="s">
        <v>42</v>
      </c>
      <c r="O2384" s="19" t="str">
        <f t="shared" si="37"/>
        <v>Order online</v>
      </c>
      <c r="P2384" s="97" t="s">
        <v>68</v>
      </c>
      <c r="Q2384" s="13" t="s">
        <v>7842</v>
      </c>
      <c r="R2384" t="s">
        <v>7843</v>
      </c>
      <c r="S2384" s="20">
        <v>0</v>
      </c>
      <c r="T2384" s="21" t="s">
        <v>38</v>
      </c>
    </row>
    <row r="2385" spans="1:20" x14ac:dyDescent="0.35">
      <c r="A2385" s="96" t="s">
        <v>7844</v>
      </c>
      <c r="D2385" s="13" t="s">
        <v>7841</v>
      </c>
      <c r="E2385" s="13">
        <v>6</v>
      </c>
      <c r="F2385" s="14">
        <v>0.5</v>
      </c>
      <c r="G2385" s="13" t="s">
        <v>14874</v>
      </c>
      <c r="H2385" s="14">
        <v>35</v>
      </c>
      <c r="I2385" s="15" t="s">
        <v>32</v>
      </c>
      <c r="J2385" s="16">
        <v>18</v>
      </c>
      <c r="K2385" s="16">
        <v>3</v>
      </c>
      <c r="L2385" s="17" t="s">
        <v>690</v>
      </c>
      <c r="M2385" s="163" t="str">
        <f>IFERROR(GETPIVOTDATA("Tot. Bottles",'- Ordine Aggregato -'!$A$1,"sku anker",A2385),"")</f>
        <v/>
      </c>
      <c r="N2385" s="18" t="s">
        <v>42</v>
      </c>
      <c r="O2385" s="19" t="str">
        <f t="shared" si="37"/>
        <v>Order online</v>
      </c>
      <c r="P2385" s="97" t="s">
        <v>68</v>
      </c>
      <c r="Q2385" s="13" t="s">
        <v>7845</v>
      </c>
      <c r="R2385" t="s">
        <v>7846</v>
      </c>
      <c r="S2385" s="20">
        <v>0</v>
      </c>
      <c r="T2385" s="21" t="s">
        <v>38</v>
      </c>
    </row>
    <row r="2386" spans="1:20" x14ac:dyDescent="0.35">
      <c r="A2386" s="96" t="s">
        <v>7847</v>
      </c>
      <c r="D2386" s="13" t="s">
        <v>7841</v>
      </c>
      <c r="E2386" s="13">
        <v>6</v>
      </c>
      <c r="F2386" s="14">
        <v>1</v>
      </c>
      <c r="G2386" s="13" t="s">
        <v>14873</v>
      </c>
      <c r="H2386" s="14">
        <v>35</v>
      </c>
      <c r="I2386" s="15" t="s">
        <v>32</v>
      </c>
      <c r="J2386" s="16">
        <v>30.599999999999998</v>
      </c>
      <c r="K2386" s="16">
        <v>5.0999999999999996</v>
      </c>
      <c r="L2386" s="17" t="s">
        <v>690</v>
      </c>
      <c r="M2386" s="163" t="str">
        <f>IFERROR(GETPIVOTDATA("Tot. Bottles",'- Ordine Aggregato -'!$A$1,"sku anker",A2386),"")</f>
        <v/>
      </c>
      <c r="N2386" s="18" t="s">
        <v>42</v>
      </c>
      <c r="O2386" s="19" t="str">
        <f t="shared" si="37"/>
        <v>Order online</v>
      </c>
      <c r="P2386" s="97" t="s">
        <v>68</v>
      </c>
      <c r="Q2386" s="13" t="s">
        <v>7848</v>
      </c>
      <c r="R2386" t="s">
        <v>15538</v>
      </c>
      <c r="S2386" s="20">
        <v>0</v>
      </c>
      <c r="T2386" s="21" t="s">
        <v>38</v>
      </c>
    </row>
    <row r="2387" spans="1:20" x14ac:dyDescent="0.35">
      <c r="A2387" s="96" t="s">
        <v>7849</v>
      </c>
      <c r="B2387" s="96"/>
      <c r="C2387" s="96"/>
      <c r="D2387" s="13" t="s">
        <v>7850</v>
      </c>
      <c r="E2387" s="13">
        <v>72</v>
      </c>
      <c r="F2387" s="14">
        <v>0.05</v>
      </c>
      <c r="G2387" s="13" t="s">
        <v>46</v>
      </c>
      <c r="H2387" s="14">
        <v>38.4</v>
      </c>
      <c r="I2387" s="15" t="s">
        <v>32</v>
      </c>
      <c r="J2387" s="16">
        <v>126</v>
      </c>
      <c r="K2387" s="16">
        <v>1.75</v>
      </c>
      <c r="L2387" s="17" t="s">
        <v>690</v>
      </c>
      <c r="M2387" s="163" t="str">
        <f>IFERROR(GETPIVOTDATA("Tot. Bottles",'- Ordine Aggregato -'!$A$1,"sku anker",A2387),"")</f>
        <v/>
      </c>
      <c r="N2387" s="18" t="s">
        <v>42</v>
      </c>
      <c r="O2387" s="19" t="str">
        <f t="shared" si="37"/>
        <v>Order online</v>
      </c>
      <c r="P2387" s="97" t="s">
        <v>68</v>
      </c>
      <c r="Q2387" s="13" t="s">
        <v>7851</v>
      </c>
      <c r="R2387" t="s">
        <v>7852</v>
      </c>
      <c r="S2387" s="20">
        <v>0</v>
      </c>
      <c r="T2387" s="21" t="s">
        <v>38</v>
      </c>
    </row>
    <row r="2388" spans="1:20" x14ac:dyDescent="0.35">
      <c r="A2388" s="96" t="s">
        <v>7853</v>
      </c>
      <c r="D2388" s="13" t="s">
        <v>7850</v>
      </c>
      <c r="E2388" s="13">
        <v>6</v>
      </c>
      <c r="F2388" s="14">
        <v>0.7</v>
      </c>
      <c r="G2388" s="13" t="s">
        <v>14874</v>
      </c>
      <c r="H2388" s="14">
        <v>38.4</v>
      </c>
      <c r="I2388" s="15" t="s">
        <v>32</v>
      </c>
      <c r="J2388" s="16">
        <v>41.7</v>
      </c>
      <c r="K2388" s="16">
        <v>6.95</v>
      </c>
      <c r="L2388" s="17" t="s">
        <v>690</v>
      </c>
      <c r="M2388" s="163" t="str">
        <f>IFERROR(GETPIVOTDATA("Tot. Bottles",'- Ordine Aggregato -'!$A$1,"sku anker",A2388),"")</f>
        <v/>
      </c>
      <c r="N2388" s="18" t="s">
        <v>42</v>
      </c>
      <c r="O2388" s="19" t="str">
        <f t="shared" si="37"/>
        <v>Order online</v>
      </c>
      <c r="P2388" s="97" t="s">
        <v>68</v>
      </c>
      <c r="Q2388" s="13" t="s">
        <v>7854</v>
      </c>
      <c r="R2388" t="s">
        <v>7855</v>
      </c>
      <c r="S2388" s="20">
        <v>0</v>
      </c>
      <c r="T2388" s="21" t="s">
        <v>38</v>
      </c>
    </row>
    <row r="2389" spans="1:20" x14ac:dyDescent="0.35">
      <c r="A2389" s="13" t="s">
        <v>7856</v>
      </c>
      <c r="B2389" s="13"/>
      <c r="C2389" s="13"/>
      <c r="D2389" s="13" t="s">
        <v>7857</v>
      </c>
      <c r="E2389" s="13">
        <v>6</v>
      </c>
      <c r="F2389" s="14">
        <v>0.7</v>
      </c>
      <c r="G2389" s="13" t="s">
        <v>14874</v>
      </c>
      <c r="H2389" s="14">
        <v>40</v>
      </c>
      <c r="I2389" s="15" t="s">
        <v>32</v>
      </c>
      <c r="J2389" s="16">
        <v>65.699999999999989</v>
      </c>
      <c r="K2389" s="16">
        <v>10.95</v>
      </c>
      <c r="L2389" s="17" t="s">
        <v>73</v>
      </c>
      <c r="M2389" s="163" t="str">
        <f>IFERROR(GETPIVOTDATA("Tot. Bottles",'- Ordine Aggregato -'!$A$1,"sku anker",A2389),"")</f>
        <v/>
      </c>
      <c r="N2389" s="18" t="s">
        <v>42</v>
      </c>
      <c r="O2389" s="19" t="str">
        <f t="shared" si="37"/>
        <v>Order online</v>
      </c>
      <c r="P2389" s="97" t="s">
        <v>68</v>
      </c>
      <c r="Q2389" s="13" t="s">
        <v>7858</v>
      </c>
      <c r="R2389" t="s">
        <v>7859</v>
      </c>
      <c r="S2389" s="20">
        <v>0</v>
      </c>
      <c r="T2389" s="21" t="s">
        <v>38</v>
      </c>
    </row>
    <row r="2390" spans="1:20" x14ac:dyDescent="0.35">
      <c r="A2390" s="96" t="s">
        <v>7860</v>
      </c>
      <c r="D2390" s="13" t="s">
        <v>7857</v>
      </c>
      <c r="E2390" s="13">
        <v>12</v>
      </c>
      <c r="F2390" s="14">
        <v>1</v>
      </c>
      <c r="G2390" s="13" t="s">
        <v>14874</v>
      </c>
      <c r="H2390" s="14">
        <v>40</v>
      </c>
      <c r="I2390" s="15" t="s">
        <v>32</v>
      </c>
      <c r="J2390" s="16">
        <v>167.39999999999998</v>
      </c>
      <c r="K2390" s="16">
        <v>13.95</v>
      </c>
      <c r="L2390" s="17" t="s">
        <v>73</v>
      </c>
      <c r="M2390" s="163" t="str">
        <f>IFERROR(GETPIVOTDATA("Tot. Bottles",'- Ordine Aggregato -'!$A$1,"sku anker",A2390),"")</f>
        <v/>
      </c>
      <c r="N2390" s="18" t="s">
        <v>42</v>
      </c>
      <c r="O2390" s="19" t="str">
        <f t="shared" si="37"/>
        <v>Order online</v>
      </c>
      <c r="P2390" s="97" t="s">
        <v>68</v>
      </c>
      <c r="Q2390" s="13" t="s">
        <v>7861</v>
      </c>
      <c r="R2390" t="s">
        <v>7862</v>
      </c>
      <c r="S2390" s="20">
        <v>0</v>
      </c>
      <c r="T2390" s="21" t="s">
        <v>38</v>
      </c>
    </row>
    <row r="2391" spans="1:20" x14ac:dyDescent="0.35">
      <c r="A2391" s="13" t="s">
        <v>7863</v>
      </c>
      <c r="B2391" s="13"/>
      <c r="C2391" s="13"/>
      <c r="D2391" s="13" t="s">
        <v>7864</v>
      </c>
      <c r="E2391" s="13">
        <v>6</v>
      </c>
      <c r="F2391" s="14">
        <v>0.7</v>
      </c>
      <c r="G2391" s="13" t="s">
        <v>46</v>
      </c>
      <c r="H2391" s="14">
        <v>40</v>
      </c>
      <c r="I2391" s="15" t="s">
        <v>32</v>
      </c>
      <c r="J2391" s="16">
        <v>66.900000000000006</v>
      </c>
      <c r="K2391" s="16">
        <v>11.15</v>
      </c>
      <c r="L2391" s="17" t="s">
        <v>66</v>
      </c>
      <c r="M2391" s="163" t="str">
        <f>IFERROR(GETPIVOTDATA("Tot. Bottles",'- Ordine Aggregato -'!$A$1,"sku anker",A2391),"")</f>
        <v/>
      </c>
      <c r="N2391" s="18" t="s">
        <v>42</v>
      </c>
      <c r="O2391" s="19" t="str">
        <f t="shared" si="37"/>
        <v>Order online</v>
      </c>
      <c r="P2391" s="97" t="s">
        <v>68</v>
      </c>
      <c r="Q2391" s="13" t="s">
        <v>7865</v>
      </c>
      <c r="R2391" t="s">
        <v>7866</v>
      </c>
      <c r="S2391" s="20">
        <v>0</v>
      </c>
      <c r="T2391" s="21" t="s">
        <v>38</v>
      </c>
    </row>
    <row r="2392" spans="1:20" x14ac:dyDescent="0.35">
      <c r="A2392" s="96" t="s">
        <v>7867</v>
      </c>
      <c r="B2392" s="96"/>
      <c r="C2392" s="96"/>
      <c r="D2392" s="13" t="s">
        <v>7868</v>
      </c>
      <c r="E2392" s="13">
        <v>6</v>
      </c>
      <c r="F2392" s="14">
        <v>0.7</v>
      </c>
      <c r="G2392" s="13" t="s">
        <v>14874</v>
      </c>
      <c r="H2392" s="14">
        <v>45.1</v>
      </c>
      <c r="I2392" s="15" t="s">
        <v>32</v>
      </c>
      <c r="J2392" s="16">
        <v>197.70000000000002</v>
      </c>
      <c r="K2392" s="16">
        <v>32.950000000000003</v>
      </c>
      <c r="L2392" s="17" t="s">
        <v>368</v>
      </c>
      <c r="M2392" s="163" t="str">
        <f>IFERROR(GETPIVOTDATA("Tot. Bottles",'- Ordine Aggregato -'!$A$1,"sku anker",A2392),"")</f>
        <v/>
      </c>
      <c r="N2392" s="18" t="s">
        <v>42</v>
      </c>
      <c r="O2392" s="19" t="str">
        <f t="shared" si="37"/>
        <v>Order online</v>
      </c>
      <c r="P2392" s="97" t="s">
        <v>442</v>
      </c>
      <c r="Q2392" s="13" t="s">
        <v>7869</v>
      </c>
      <c r="R2392" t="s">
        <v>7870</v>
      </c>
      <c r="S2392" s="20">
        <v>0</v>
      </c>
      <c r="T2392" s="21" t="s">
        <v>38</v>
      </c>
    </row>
    <row r="2393" spans="1:20" x14ac:dyDescent="0.35">
      <c r="A2393" s="13" t="s">
        <v>7871</v>
      </c>
      <c r="B2393" s="13"/>
      <c r="C2393" s="13"/>
      <c r="D2393" s="13" t="s">
        <v>7872</v>
      </c>
      <c r="E2393" s="13">
        <v>6</v>
      </c>
      <c r="F2393" s="14">
        <v>0.7</v>
      </c>
      <c r="G2393" s="13" t="s">
        <v>14874</v>
      </c>
      <c r="H2393" s="14">
        <v>45.7</v>
      </c>
      <c r="I2393" s="15" t="s">
        <v>32</v>
      </c>
      <c r="J2393" s="16">
        <v>163.5</v>
      </c>
      <c r="K2393" s="16">
        <v>27.25</v>
      </c>
      <c r="L2393" s="17" t="s">
        <v>368</v>
      </c>
      <c r="M2393" s="163" t="str">
        <f>IFERROR(GETPIVOTDATA("Tot. Bottles",'- Ordine Aggregato -'!$A$1,"sku anker",A2393),"")</f>
        <v/>
      </c>
      <c r="N2393" s="18" t="s">
        <v>42</v>
      </c>
      <c r="O2393" s="19" t="str">
        <f t="shared" si="37"/>
        <v>Order online</v>
      </c>
      <c r="P2393" s="97" t="s">
        <v>442</v>
      </c>
      <c r="Q2393" s="13" t="s">
        <v>7873</v>
      </c>
      <c r="R2393" t="s">
        <v>7874</v>
      </c>
      <c r="S2393" s="20">
        <v>0</v>
      </c>
      <c r="T2393" s="21" t="s">
        <v>38</v>
      </c>
    </row>
    <row r="2394" spans="1:20" x14ac:dyDescent="0.35">
      <c r="A2394" s="13" t="s">
        <v>7875</v>
      </c>
      <c r="B2394" s="13"/>
      <c r="C2394" s="13"/>
      <c r="D2394" s="13" t="s">
        <v>7876</v>
      </c>
      <c r="E2394" s="13">
        <v>6</v>
      </c>
      <c r="F2394" s="14">
        <v>0.7</v>
      </c>
      <c r="G2394" s="13" t="s">
        <v>14874</v>
      </c>
      <c r="H2394" s="14">
        <v>54.5</v>
      </c>
      <c r="I2394" s="15" t="s">
        <v>32</v>
      </c>
      <c r="J2394" s="16">
        <v>163.5</v>
      </c>
      <c r="K2394" s="16">
        <v>27.25</v>
      </c>
      <c r="L2394" s="17" t="s">
        <v>368</v>
      </c>
      <c r="M2394" s="163" t="str">
        <f>IFERROR(GETPIVOTDATA("Tot. Bottles",'- Ordine Aggregato -'!$A$1,"sku anker",A2394),"")</f>
        <v/>
      </c>
      <c r="N2394" s="18" t="s">
        <v>42</v>
      </c>
      <c r="O2394" s="19" t="str">
        <f t="shared" si="37"/>
        <v>Order online</v>
      </c>
      <c r="P2394" s="97" t="s">
        <v>442</v>
      </c>
      <c r="Q2394" s="13" t="s">
        <v>7877</v>
      </c>
      <c r="R2394" t="s">
        <v>7878</v>
      </c>
      <c r="S2394" s="20">
        <v>0</v>
      </c>
      <c r="T2394" s="21" t="s">
        <v>38</v>
      </c>
    </row>
    <row r="2395" spans="1:20" x14ac:dyDescent="0.35">
      <c r="A2395" s="96" t="s">
        <v>7879</v>
      </c>
      <c r="D2395" s="13" t="s">
        <v>7880</v>
      </c>
      <c r="E2395" s="13">
        <v>6</v>
      </c>
      <c r="F2395" s="14">
        <v>0.7</v>
      </c>
      <c r="G2395" s="13" t="s">
        <v>14873</v>
      </c>
      <c r="H2395" s="14">
        <v>40</v>
      </c>
      <c r="I2395" s="15" t="s">
        <v>32</v>
      </c>
      <c r="J2395" s="16">
        <v>35.700000000000003</v>
      </c>
      <c r="K2395" s="16">
        <v>5.95</v>
      </c>
      <c r="L2395" s="17" t="s">
        <v>448</v>
      </c>
      <c r="M2395" s="163" t="str">
        <f>IFERROR(GETPIVOTDATA("Tot. Bottles",'- Ordine Aggregato -'!$A$1,"sku anker",A2395),"")</f>
        <v/>
      </c>
      <c r="N2395" s="18" t="s">
        <v>42</v>
      </c>
      <c r="O2395" s="19" t="str">
        <f t="shared" si="37"/>
        <v>Order online</v>
      </c>
      <c r="P2395" s="97" t="s">
        <v>1232</v>
      </c>
      <c r="Q2395" s="13" t="s">
        <v>7881</v>
      </c>
      <c r="R2395" t="s">
        <v>7882</v>
      </c>
      <c r="S2395" s="20">
        <v>0</v>
      </c>
      <c r="T2395" s="21" t="s">
        <v>38</v>
      </c>
    </row>
    <row r="2396" spans="1:20" x14ac:dyDescent="0.35">
      <c r="A2396" s="96" t="s">
        <v>7883</v>
      </c>
      <c r="D2396" s="13" t="s">
        <v>7884</v>
      </c>
      <c r="E2396" s="13">
        <v>6</v>
      </c>
      <c r="F2396" s="14">
        <v>0.7</v>
      </c>
      <c r="G2396" s="13" t="s">
        <v>46</v>
      </c>
      <c r="H2396" s="14">
        <v>46</v>
      </c>
      <c r="I2396" s="15" t="s">
        <v>32</v>
      </c>
      <c r="J2396" s="16">
        <v>155.39999999999998</v>
      </c>
      <c r="K2396" s="16">
        <v>25.9</v>
      </c>
      <c r="L2396" s="17" t="s">
        <v>145</v>
      </c>
      <c r="M2396" s="163" t="str">
        <f>IFERROR(GETPIVOTDATA("Tot. Bottles",'- Ordine Aggregato -'!$A$1,"sku anker",A2396),"")</f>
        <v/>
      </c>
      <c r="N2396" s="18" t="s">
        <v>42</v>
      </c>
      <c r="O2396" s="19" t="str">
        <f t="shared" si="37"/>
        <v>Order online</v>
      </c>
      <c r="P2396" s="97" t="s">
        <v>146</v>
      </c>
      <c r="Q2396" s="13" t="s">
        <v>7885</v>
      </c>
      <c r="R2396" t="s">
        <v>7886</v>
      </c>
      <c r="S2396" s="20">
        <v>0</v>
      </c>
      <c r="T2396" s="21" t="s">
        <v>38</v>
      </c>
    </row>
    <row r="2397" spans="1:20" x14ac:dyDescent="0.35">
      <c r="A2397" s="13" t="s">
        <v>7887</v>
      </c>
      <c r="B2397" s="13"/>
      <c r="C2397" s="13"/>
      <c r="D2397" s="13" t="s">
        <v>7888</v>
      </c>
      <c r="E2397" s="13">
        <v>6</v>
      </c>
      <c r="F2397" s="14">
        <v>0.7</v>
      </c>
      <c r="G2397" s="13" t="s">
        <v>46</v>
      </c>
      <c r="H2397" s="14">
        <v>46</v>
      </c>
      <c r="I2397" s="15" t="s">
        <v>32</v>
      </c>
      <c r="J2397" s="16">
        <v>193.5</v>
      </c>
      <c r="K2397" s="16">
        <v>32.25</v>
      </c>
      <c r="L2397" s="17" t="s">
        <v>145</v>
      </c>
      <c r="M2397" s="163" t="str">
        <f>IFERROR(GETPIVOTDATA("Tot. Bottles",'- Ordine Aggregato -'!$A$1,"sku anker",A2397),"")</f>
        <v/>
      </c>
      <c r="N2397" s="18" t="s">
        <v>42</v>
      </c>
      <c r="O2397" s="19" t="str">
        <f t="shared" si="37"/>
        <v>Order online</v>
      </c>
      <c r="P2397" s="97" t="s">
        <v>146</v>
      </c>
      <c r="Q2397" s="13" t="s">
        <v>7889</v>
      </c>
      <c r="R2397" t="s">
        <v>7890</v>
      </c>
      <c r="S2397" s="20">
        <v>0</v>
      </c>
      <c r="T2397" s="21" t="s">
        <v>38</v>
      </c>
    </row>
    <row r="2398" spans="1:20" x14ac:dyDescent="0.35">
      <c r="A2398" s="13" t="s">
        <v>7891</v>
      </c>
      <c r="B2398" s="13"/>
      <c r="C2398" s="13"/>
      <c r="D2398" s="13" t="s">
        <v>7892</v>
      </c>
      <c r="E2398" s="13">
        <v>6</v>
      </c>
      <c r="F2398" s="14">
        <v>0.7</v>
      </c>
      <c r="G2398" s="13" t="s">
        <v>14874</v>
      </c>
      <c r="H2398" s="14">
        <v>40</v>
      </c>
      <c r="I2398" s="15" t="s">
        <v>32</v>
      </c>
      <c r="J2398" s="16">
        <v>75.599999999999994</v>
      </c>
      <c r="K2398" s="16">
        <v>12.6</v>
      </c>
      <c r="L2398" s="17" t="s">
        <v>73</v>
      </c>
      <c r="M2398" s="163" t="str">
        <f>IFERROR(GETPIVOTDATA("Tot. Bottles",'- Ordine Aggregato -'!$A$1,"sku anker",A2398),"")</f>
        <v/>
      </c>
      <c r="N2398" s="18" t="s">
        <v>42</v>
      </c>
      <c r="O2398" s="19" t="str">
        <f t="shared" si="37"/>
        <v>Order online</v>
      </c>
      <c r="P2398" s="97" t="s">
        <v>146</v>
      </c>
      <c r="Q2398" s="13" t="s">
        <v>7893</v>
      </c>
      <c r="R2398" t="s">
        <v>7894</v>
      </c>
      <c r="S2398" s="20">
        <v>0</v>
      </c>
      <c r="T2398" s="21" t="s">
        <v>38</v>
      </c>
    </row>
    <row r="2399" spans="1:20" x14ac:dyDescent="0.35">
      <c r="A2399" s="13" t="s">
        <v>7895</v>
      </c>
      <c r="B2399" s="13"/>
      <c r="C2399" s="13"/>
      <c r="D2399" s="13" t="s">
        <v>7896</v>
      </c>
      <c r="E2399" s="13">
        <v>6</v>
      </c>
      <c r="F2399" s="14">
        <v>0.7</v>
      </c>
      <c r="G2399" s="13" t="s">
        <v>14874</v>
      </c>
      <c r="H2399" s="14">
        <v>42</v>
      </c>
      <c r="I2399" s="15" t="s">
        <v>32</v>
      </c>
      <c r="J2399" s="16">
        <v>61.5</v>
      </c>
      <c r="K2399" s="16">
        <v>10.25</v>
      </c>
      <c r="L2399" s="17" t="s">
        <v>368</v>
      </c>
      <c r="M2399" s="163" t="str">
        <f>IFERROR(GETPIVOTDATA("Tot. Bottles",'- Ordine Aggregato -'!$A$1,"sku anker",A2399),"")</f>
        <v/>
      </c>
      <c r="N2399" s="18" t="s">
        <v>67</v>
      </c>
      <c r="O2399" s="19" t="str">
        <f t="shared" si="37"/>
        <v>Order online</v>
      </c>
      <c r="P2399" s="97" t="s">
        <v>146</v>
      </c>
      <c r="Q2399" s="13" t="s">
        <v>7897</v>
      </c>
      <c r="R2399" t="s">
        <v>7898</v>
      </c>
      <c r="S2399" s="20">
        <v>10.25</v>
      </c>
      <c r="T2399" s="21" t="s">
        <v>38</v>
      </c>
    </row>
    <row r="2400" spans="1:20" x14ac:dyDescent="0.35">
      <c r="A2400" s="96" t="s">
        <v>7899</v>
      </c>
      <c r="B2400" s="96"/>
      <c r="C2400" s="96"/>
      <c r="D2400" s="13" t="s">
        <v>7900</v>
      </c>
      <c r="E2400" s="13">
        <v>6</v>
      </c>
      <c r="F2400" s="14">
        <v>0.7</v>
      </c>
      <c r="G2400" s="13" t="s">
        <v>46</v>
      </c>
      <c r="H2400" s="14">
        <v>37.5</v>
      </c>
      <c r="I2400" s="15" t="s">
        <v>32</v>
      </c>
      <c r="J2400" s="16">
        <v>78</v>
      </c>
      <c r="K2400" s="16">
        <v>13</v>
      </c>
      <c r="L2400" s="17" t="s">
        <v>368</v>
      </c>
      <c r="M2400" s="163" t="str">
        <f>IFERROR(GETPIVOTDATA("Tot. Bottles",'- Ordine Aggregato -'!$A$1,"sku anker",A2400),"")</f>
        <v/>
      </c>
      <c r="N2400" s="18" t="s">
        <v>42</v>
      </c>
      <c r="O2400" s="19" t="str">
        <f t="shared" si="37"/>
        <v>Order online</v>
      </c>
      <c r="P2400" s="97" t="s">
        <v>146</v>
      </c>
      <c r="Q2400" s="13" t="s">
        <v>7901</v>
      </c>
      <c r="R2400" t="s">
        <v>42</v>
      </c>
      <c r="S2400" s="20">
        <v>0</v>
      </c>
      <c r="T2400" s="21" t="s">
        <v>38</v>
      </c>
    </row>
    <row r="2401" spans="1:20" x14ac:dyDescent="0.35">
      <c r="A2401" s="96" t="s">
        <v>7902</v>
      </c>
      <c r="D2401" s="13" t="s">
        <v>7903</v>
      </c>
      <c r="E2401" s="13">
        <v>6</v>
      </c>
      <c r="F2401" s="14">
        <v>0.5</v>
      </c>
      <c r="G2401" s="13" t="s">
        <v>46</v>
      </c>
      <c r="H2401" s="14">
        <v>29.9</v>
      </c>
      <c r="I2401" s="15" t="s">
        <v>32</v>
      </c>
      <c r="J2401" s="16">
        <v>63</v>
      </c>
      <c r="K2401" s="16">
        <v>10.5</v>
      </c>
      <c r="L2401" s="17" t="s">
        <v>88</v>
      </c>
      <c r="M2401" s="163" t="str">
        <f>IFERROR(GETPIVOTDATA("Tot. Bottles",'- Ordine Aggregato -'!$A$1,"sku anker",A2401),"")</f>
        <v/>
      </c>
      <c r="N2401" s="18" t="s">
        <v>42</v>
      </c>
      <c r="O2401" s="19" t="str">
        <f t="shared" si="37"/>
        <v>Order online</v>
      </c>
      <c r="P2401" s="97" t="s">
        <v>146</v>
      </c>
      <c r="Q2401" s="13" t="s">
        <v>7904</v>
      </c>
      <c r="R2401" t="s">
        <v>7905</v>
      </c>
      <c r="S2401" s="20">
        <v>0</v>
      </c>
      <c r="T2401" s="21" t="s">
        <v>38</v>
      </c>
    </row>
    <row r="2402" spans="1:20" x14ac:dyDescent="0.35">
      <c r="A2402" s="13" t="s">
        <v>7906</v>
      </c>
      <c r="B2402" s="13"/>
      <c r="C2402" s="13"/>
      <c r="D2402" s="13" t="s">
        <v>14860</v>
      </c>
      <c r="E2402" s="13">
        <v>6</v>
      </c>
      <c r="F2402" s="14">
        <v>0.7</v>
      </c>
      <c r="G2402" s="13" t="s">
        <v>14874</v>
      </c>
      <c r="H2402" s="14">
        <v>43</v>
      </c>
      <c r="I2402" s="15" t="s">
        <v>32</v>
      </c>
      <c r="J2402" s="16">
        <v>231</v>
      </c>
      <c r="K2402" s="16">
        <v>38.5</v>
      </c>
      <c r="L2402" s="17" t="s">
        <v>145</v>
      </c>
      <c r="M2402" s="163" t="str">
        <f>IFERROR(GETPIVOTDATA("Tot. Bottles",'- Ordine Aggregato -'!$A$1,"sku anker",A2402),"")</f>
        <v/>
      </c>
      <c r="N2402" s="18" t="s">
        <v>67</v>
      </c>
      <c r="O2402" s="19" t="str">
        <f t="shared" si="37"/>
        <v>Order online</v>
      </c>
      <c r="P2402" s="97" t="s">
        <v>1232</v>
      </c>
      <c r="Q2402" s="13" t="s">
        <v>7907</v>
      </c>
      <c r="R2402" t="s">
        <v>7908</v>
      </c>
      <c r="S2402" s="20">
        <v>38.5</v>
      </c>
      <c r="T2402" s="21" t="s">
        <v>38</v>
      </c>
    </row>
    <row r="2403" spans="1:20" x14ac:dyDescent="0.35">
      <c r="A2403" s="96" t="s">
        <v>14375</v>
      </c>
      <c r="B2403" s="96"/>
      <c r="C2403" s="96"/>
      <c r="D2403" s="13" t="s">
        <v>7910</v>
      </c>
      <c r="E2403" s="13">
        <v>6</v>
      </c>
      <c r="F2403" s="14">
        <v>0.7</v>
      </c>
      <c r="G2403" s="13" t="s">
        <v>14874</v>
      </c>
      <c r="H2403" s="14">
        <v>40</v>
      </c>
      <c r="I2403" s="15" t="s">
        <v>32</v>
      </c>
      <c r="J2403" s="16">
        <v>69.599999999999994</v>
      </c>
      <c r="K2403" s="16">
        <v>11.6</v>
      </c>
      <c r="L2403" s="17" t="s">
        <v>448</v>
      </c>
      <c r="M2403" s="163" t="str">
        <f>IFERROR(GETPIVOTDATA("Tot. Bottles",'- Ordine Aggregato -'!$A$1,"sku anker",A2403),"")</f>
        <v/>
      </c>
      <c r="N2403" s="18" t="s">
        <v>42</v>
      </c>
      <c r="O2403" s="19" t="str">
        <f t="shared" si="37"/>
        <v>Order online</v>
      </c>
      <c r="P2403" s="97" t="s">
        <v>1232</v>
      </c>
      <c r="Q2403" s="13" t="s">
        <v>7913</v>
      </c>
      <c r="R2403" t="s">
        <v>7914</v>
      </c>
      <c r="S2403" s="20">
        <v>0</v>
      </c>
      <c r="T2403" s="21" t="s">
        <v>38</v>
      </c>
    </row>
    <row r="2404" spans="1:20" x14ac:dyDescent="0.35">
      <c r="A2404" s="96" t="s">
        <v>7909</v>
      </c>
      <c r="B2404" s="96"/>
      <c r="C2404" s="96"/>
      <c r="D2404" s="13" t="s">
        <v>7910</v>
      </c>
      <c r="E2404" s="13">
        <v>6</v>
      </c>
      <c r="F2404" s="14">
        <v>0.7</v>
      </c>
      <c r="G2404" s="13" t="s">
        <v>46</v>
      </c>
      <c r="H2404" s="14">
        <v>43</v>
      </c>
      <c r="I2404" s="15" t="s">
        <v>32</v>
      </c>
      <c r="J2404" s="16">
        <v>87</v>
      </c>
      <c r="K2404" s="16">
        <v>14.5</v>
      </c>
      <c r="L2404" s="17" t="s">
        <v>448</v>
      </c>
      <c r="M2404" s="163" t="str">
        <f>IFERROR(GETPIVOTDATA("Tot. Bottles",'- Ordine Aggregato -'!$A$1,"sku anker",A2404),"")</f>
        <v/>
      </c>
      <c r="N2404" s="18" t="s">
        <v>42</v>
      </c>
      <c r="O2404" s="19" t="str">
        <f t="shared" si="37"/>
        <v>Order online</v>
      </c>
      <c r="P2404" s="97" t="s">
        <v>1232</v>
      </c>
      <c r="Q2404" s="13" t="s">
        <v>7911</v>
      </c>
      <c r="R2404" t="s">
        <v>7912</v>
      </c>
      <c r="S2404" s="20">
        <v>0</v>
      </c>
      <c r="T2404" s="21" t="s">
        <v>38</v>
      </c>
    </row>
    <row r="2405" spans="1:20" x14ac:dyDescent="0.35">
      <c r="A2405" s="13" t="s">
        <v>7915</v>
      </c>
      <c r="B2405" s="13"/>
      <c r="C2405" s="13"/>
      <c r="D2405" s="13" t="s">
        <v>7916</v>
      </c>
      <c r="E2405" s="13">
        <v>6</v>
      </c>
      <c r="F2405" s="14">
        <v>0.7</v>
      </c>
      <c r="G2405" s="13" t="s">
        <v>46</v>
      </c>
      <c r="H2405" s="14">
        <v>56</v>
      </c>
      <c r="I2405" s="15" t="s">
        <v>32</v>
      </c>
      <c r="J2405" s="16">
        <v>141</v>
      </c>
      <c r="K2405" s="16">
        <v>23.5</v>
      </c>
      <c r="L2405" s="17" t="s">
        <v>463</v>
      </c>
      <c r="M2405" s="163" t="str">
        <f>IFERROR(GETPIVOTDATA("Tot. Bottles",'- Ordine Aggregato -'!$A$1,"sku anker",A2405),"")</f>
        <v/>
      </c>
      <c r="N2405" s="18" t="s">
        <v>42</v>
      </c>
      <c r="O2405" s="19" t="str">
        <f t="shared" si="37"/>
        <v>Order online</v>
      </c>
      <c r="P2405" s="97" t="s">
        <v>1232</v>
      </c>
      <c r="Q2405" s="13" t="s">
        <v>7917</v>
      </c>
      <c r="R2405" t="s">
        <v>7918</v>
      </c>
      <c r="S2405" s="20">
        <v>0</v>
      </c>
      <c r="T2405" s="21" t="s">
        <v>38</v>
      </c>
    </row>
    <row r="2406" spans="1:20" x14ac:dyDescent="0.35">
      <c r="A2406" s="96" t="s">
        <v>7919</v>
      </c>
      <c r="B2406" s="96"/>
      <c r="C2406" s="96"/>
      <c r="D2406" s="13" t="s">
        <v>7920</v>
      </c>
      <c r="E2406" s="13">
        <v>6</v>
      </c>
      <c r="F2406" s="14">
        <v>0.7</v>
      </c>
      <c r="G2406" s="13" t="s">
        <v>31</v>
      </c>
      <c r="H2406" s="14">
        <v>14.8</v>
      </c>
      <c r="I2406" s="15" t="s">
        <v>32</v>
      </c>
      <c r="J2406" s="16">
        <v>38.099999999999994</v>
      </c>
      <c r="K2406" s="16">
        <v>6.35</v>
      </c>
      <c r="L2406" s="17" t="s">
        <v>2306</v>
      </c>
      <c r="M2406" s="163" t="str">
        <f>IFERROR(GETPIVOTDATA("Tot. Bottles",'- Ordine Aggregato -'!$A$1,"sku anker",A2406),"")</f>
        <v/>
      </c>
      <c r="N2406" s="18" t="s">
        <v>42</v>
      </c>
      <c r="O2406" s="19" t="str">
        <f t="shared" si="37"/>
        <v>Order online</v>
      </c>
      <c r="P2406" s="97" t="s">
        <v>105</v>
      </c>
      <c r="Q2406" s="13" t="s">
        <v>7921</v>
      </c>
      <c r="R2406" t="s">
        <v>7922</v>
      </c>
      <c r="S2406" s="20">
        <v>0</v>
      </c>
      <c r="T2406" s="21" t="s">
        <v>38</v>
      </c>
    </row>
    <row r="2407" spans="1:20" x14ac:dyDescent="0.35">
      <c r="A2407" s="13" t="s">
        <v>7923</v>
      </c>
      <c r="B2407" s="13"/>
      <c r="C2407" s="13"/>
      <c r="D2407" s="13" t="s">
        <v>7920</v>
      </c>
      <c r="E2407" s="13">
        <v>6</v>
      </c>
      <c r="F2407" s="14">
        <v>1</v>
      </c>
      <c r="G2407" s="13" t="s">
        <v>14874</v>
      </c>
      <c r="H2407" s="14">
        <v>14.8</v>
      </c>
      <c r="I2407" s="15" t="s">
        <v>32</v>
      </c>
      <c r="J2407" s="16">
        <v>40.5</v>
      </c>
      <c r="K2407" s="16">
        <v>6.75</v>
      </c>
      <c r="L2407" s="17" t="s">
        <v>2306</v>
      </c>
      <c r="M2407" s="163" t="str">
        <f>IFERROR(GETPIVOTDATA("Tot. Bottles",'- Ordine Aggregato -'!$A$1,"sku anker",A2407),"")</f>
        <v/>
      </c>
      <c r="N2407" s="18" t="s">
        <v>42</v>
      </c>
      <c r="O2407" s="19" t="str">
        <f t="shared" si="37"/>
        <v>Order online</v>
      </c>
      <c r="P2407" s="97" t="s">
        <v>105</v>
      </c>
      <c r="Q2407" s="13" t="s">
        <v>7924</v>
      </c>
      <c r="R2407" t="s">
        <v>7925</v>
      </c>
      <c r="S2407" s="20">
        <v>0</v>
      </c>
      <c r="T2407" s="21" t="s">
        <v>38</v>
      </c>
    </row>
    <row r="2408" spans="1:20" x14ac:dyDescent="0.35">
      <c r="A2408" s="13" t="s">
        <v>7926</v>
      </c>
      <c r="B2408" s="13"/>
      <c r="C2408" s="13"/>
      <c r="D2408" s="13" t="s">
        <v>7927</v>
      </c>
      <c r="E2408" s="13">
        <v>12</v>
      </c>
      <c r="F2408" s="14">
        <v>0.5</v>
      </c>
      <c r="G2408" s="13" t="s">
        <v>46</v>
      </c>
      <c r="H2408" s="14">
        <v>40</v>
      </c>
      <c r="I2408" s="15" t="s">
        <v>32</v>
      </c>
      <c r="J2408" s="16">
        <v>192</v>
      </c>
      <c r="K2408" s="16">
        <v>16</v>
      </c>
      <c r="L2408" s="17" t="s">
        <v>104</v>
      </c>
      <c r="M2408" s="163" t="str">
        <f>IFERROR(GETPIVOTDATA("Tot. Bottles",'- Ordine Aggregato -'!$A$1,"sku anker",A2408),"")</f>
        <v/>
      </c>
      <c r="N2408" s="18" t="s">
        <v>67</v>
      </c>
      <c r="O2408" s="19" t="str">
        <f t="shared" si="37"/>
        <v>Order online</v>
      </c>
      <c r="P2408" s="97" t="s">
        <v>237</v>
      </c>
      <c r="Q2408" s="13" t="s">
        <v>7928</v>
      </c>
      <c r="R2408" t="s">
        <v>7929</v>
      </c>
      <c r="S2408" s="20">
        <v>16</v>
      </c>
      <c r="T2408" s="21" t="s">
        <v>38</v>
      </c>
    </row>
    <row r="2409" spans="1:20" x14ac:dyDescent="0.35">
      <c r="A2409" s="96" t="s">
        <v>7930</v>
      </c>
      <c r="B2409" s="96"/>
      <c r="C2409" s="96"/>
      <c r="D2409" s="13" t="s">
        <v>7931</v>
      </c>
      <c r="E2409" s="13">
        <v>6</v>
      </c>
      <c r="F2409" s="14">
        <v>0.5</v>
      </c>
      <c r="G2409" s="13" t="s">
        <v>14874</v>
      </c>
      <c r="H2409" s="14">
        <v>40</v>
      </c>
      <c r="I2409" s="15" t="s">
        <v>32</v>
      </c>
      <c r="J2409" s="16">
        <v>105</v>
      </c>
      <c r="K2409" s="16">
        <v>17.5</v>
      </c>
      <c r="L2409" s="17" t="s">
        <v>368</v>
      </c>
      <c r="M2409" s="163" t="str">
        <f>IFERROR(GETPIVOTDATA("Tot. Bottles",'- Ordine Aggregato -'!$A$1,"sku anker",A2409),"")</f>
        <v/>
      </c>
      <c r="N2409" s="18" t="s">
        <v>67</v>
      </c>
      <c r="O2409" s="19" t="str">
        <f t="shared" si="37"/>
        <v>Order online</v>
      </c>
      <c r="P2409" s="97" t="s">
        <v>237</v>
      </c>
      <c r="Q2409" s="13" t="s">
        <v>7932</v>
      </c>
      <c r="R2409" t="s">
        <v>7933</v>
      </c>
      <c r="S2409" s="20">
        <v>17.5</v>
      </c>
      <c r="T2409" s="21" t="s">
        <v>38</v>
      </c>
    </row>
    <row r="2410" spans="1:20" x14ac:dyDescent="0.35">
      <c r="A2410" s="96" t="s">
        <v>7934</v>
      </c>
      <c r="B2410" s="96"/>
      <c r="C2410" s="96"/>
      <c r="D2410" s="13" t="s">
        <v>7935</v>
      </c>
      <c r="E2410" s="13">
        <v>240</v>
      </c>
      <c r="F2410" s="14">
        <v>0.02</v>
      </c>
      <c r="G2410" s="13" t="s">
        <v>46</v>
      </c>
      <c r="H2410" s="14">
        <v>20</v>
      </c>
      <c r="I2410" s="15" t="s">
        <v>32</v>
      </c>
      <c r="J2410" s="16">
        <v>117.6</v>
      </c>
      <c r="K2410" s="16">
        <v>0.49</v>
      </c>
      <c r="L2410" s="17" t="s">
        <v>66</v>
      </c>
      <c r="M2410" s="163" t="str">
        <f>IFERROR(GETPIVOTDATA("Tot. Bottles",'- Ordine Aggregato -'!$A$1,"sku anker",A2410),"")</f>
        <v/>
      </c>
      <c r="N2410" s="18" t="s">
        <v>42</v>
      </c>
      <c r="O2410" s="19" t="str">
        <f t="shared" si="37"/>
        <v>Order online</v>
      </c>
      <c r="P2410" s="97" t="s">
        <v>220</v>
      </c>
      <c r="Q2410" s="13" t="s">
        <v>7936</v>
      </c>
      <c r="R2410" t="s">
        <v>7937</v>
      </c>
      <c r="S2410" s="20">
        <v>0</v>
      </c>
      <c r="T2410" s="21" t="s">
        <v>38</v>
      </c>
    </row>
    <row r="2411" spans="1:20" x14ac:dyDescent="0.35">
      <c r="A2411" s="96" t="s">
        <v>7938</v>
      </c>
      <c r="D2411" s="13" t="s">
        <v>7935</v>
      </c>
      <c r="E2411" s="13">
        <v>30</v>
      </c>
      <c r="F2411" s="14">
        <v>0.02</v>
      </c>
      <c r="G2411" s="13" t="s">
        <v>14874</v>
      </c>
      <c r="H2411" s="14">
        <v>20</v>
      </c>
      <c r="I2411" s="15" t="s">
        <v>32</v>
      </c>
      <c r="J2411" s="16">
        <v>14.7</v>
      </c>
      <c r="K2411" s="16">
        <v>0.49</v>
      </c>
      <c r="L2411" s="17" t="s">
        <v>66</v>
      </c>
      <c r="M2411" s="163" t="str">
        <f>IFERROR(GETPIVOTDATA("Tot. Bottles",'- Ordine Aggregato -'!$A$1,"sku anker",A2411),"")</f>
        <v/>
      </c>
      <c r="N2411" s="18" t="s">
        <v>34</v>
      </c>
      <c r="O2411" s="19" t="str">
        <f t="shared" si="37"/>
        <v>Order online</v>
      </c>
      <c r="P2411" s="97" t="s">
        <v>220</v>
      </c>
      <c r="Q2411" s="13" t="s">
        <v>7937</v>
      </c>
      <c r="R2411" t="s">
        <v>42</v>
      </c>
      <c r="S2411" s="20">
        <v>0</v>
      </c>
      <c r="T2411" s="21" t="s">
        <v>38</v>
      </c>
    </row>
    <row r="2412" spans="1:20" x14ac:dyDescent="0.35">
      <c r="A2412" s="96" t="s">
        <v>7939</v>
      </c>
      <c r="B2412" s="96"/>
      <c r="C2412" s="96"/>
      <c r="D2412" s="13" t="s">
        <v>7940</v>
      </c>
      <c r="E2412" s="13">
        <v>6</v>
      </c>
      <c r="F2412" s="14">
        <v>0.5</v>
      </c>
      <c r="G2412" s="13" t="s">
        <v>14873</v>
      </c>
      <c r="H2412" s="14">
        <v>15</v>
      </c>
      <c r="I2412" s="15" t="s">
        <v>32</v>
      </c>
      <c r="J2412" s="16">
        <v>27</v>
      </c>
      <c r="K2412" s="16">
        <v>4.5</v>
      </c>
      <c r="L2412" s="17" t="s">
        <v>66</v>
      </c>
      <c r="M2412" s="163" t="str">
        <f>IFERROR(GETPIVOTDATA("Tot. Bottles",'- Ordine Aggregato -'!$A$1,"sku anker",A2412),"")</f>
        <v/>
      </c>
      <c r="N2412" s="18" t="s">
        <v>42</v>
      </c>
      <c r="O2412" s="19" t="str">
        <f t="shared" si="37"/>
        <v>Order online</v>
      </c>
      <c r="P2412" s="97" t="s">
        <v>220</v>
      </c>
      <c r="Q2412" s="13" t="s">
        <v>7941</v>
      </c>
      <c r="R2412" t="s">
        <v>42</v>
      </c>
      <c r="S2412" s="20">
        <v>0</v>
      </c>
      <c r="T2412" s="21" t="s">
        <v>38</v>
      </c>
    </row>
    <row r="2413" spans="1:20" x14ac:dyDescent="0.35">
      <c r="A2413" s="96" t="s">
        <v>7942</v>
      </c>
      <c r="B2413" s="96"/>
      <c r="C2413" s="96"/>
      <c r="D2413" s="13" t="s">
        <v>7943</v>
      </c>
      <c r="E2413" s="13">
        <v>6</v>
      </c>
      <c r="F2413" s="14">
        <v>0.5</v>
      </c>
      <c r="G2413" s="13" t="s">
        <v>14874</v>
      </c>
      <c r="H2413" s="14">
        <v>20</v>
      </c>
      <c r="I2413" s="15" t="s">
        <v>32</v>
      </c>
      <c r="J2413" s="16">
        <v>25.5</v>
      </c>
      <c r="K2413" s="16">
        <v>4.25</v>
      </c>
      <c r="L2413" s="17" t="s">
        <v>66</v>
      </c>
      <c r="M2413" s="163" t="str">
        <f>IFERROR(GETPIVOTDATA("Tot. Bottles",'- Ordine Aggregato -'!$A$1,"sku anker",A2413),"")</f>
        <v/>
      </c>
      <c r="N2413" s="18" t="s">
        <v>42</v>
      </c>
      <c r="O2413" s="19" t="str">
        <f t="shared" si="37"/>
        <v>Order online</v>
      </c>
      <c r="P2413" s="97" t="s">
        <v>220</v>
      </c>
      <c r="Q2413" s="13" t="s">
        <v>7944</v>
      </c>
      <c r="R2413" t="s">
        <v>7945</v>
      </c>
      <c r="S2413" s="20">
        <v>0</v>
      </c>
      <c r="T2413" s="21" t="s">
        <v>38</v>
      </c>
    </row>
    <row r="2414" spans="1:20" x14ac:dyDescent="0.35">
      <c r="A2414" s="13" t="s">
        <v>7946</v>
      </c>
      <c r="B2414" s="13"/>
      <c r="C2414" s="13"/>
      <c r="D2414" s="13" t="s">
        <v>7947</v>
      </c>
      <c r="E2414" s="13">
        <v>6</v>
      </c>
      <c r="F2414" s="14">
        <v>0.7</v>
      </c>
      <c r="G2414" s="13" t="s">
        <v>46</v>
      </c>
      <c r="H2414" s="14">
        <v>50</v>
      </c>
      <c r="I2414" s="15" t="s">
        <v>32</v>
      </c>
      <c r="J2414" s="16">
        <v>147</v>
      </c>
      <c r="K2414" s="16">
        <v>24.5</v>
      </c>
      <c r="L2414" s="17" t="s">
        <v>657</v>
      </c>
      <c r="M2414" s="163" t="str">
        <f>IFERROR(GETPIVOTDATA("Tot. Bottles",'- Ordine Aggregato -'!$A$1,"sku anker",A2414),"")</f>
        <v/>
      </c>
      <c r="N2414" s="18" t="s">
        <v>42</v>
      </c>
      <c r="O2414" s="19" t="str">
        <f t="shared" si="37"/>
        <v>Order online</v>
      </c>
      <c r="P2414" s="97" t="s">
        <v>385</v>
      </c>
      <c r="Q2414" s="13" t="s">
        <v>7948</v>
      </c>
      <c r="R2414" t="s">
        <v>7949</v>
      </c>
      <c r="S2414" s="20">
        <v>0</v>
      </c>
      <c r="T2414" s="21" t="s">
        <v>38</v>
      </c>
    </row>
    <row r="2415" spans="1:20" x14ac:dyDescent="0.35">
      <c r="A2415" s="13" t="s">
        <v>14861</v>
      </c>
      <c r="B2415" s="13"/>
      <c r="C2415" s="13"/>
      <c r="D2415" s="13" t="s">
        <v>7951</v>
      </c>
      <c r="E2415" s="13">
        <v>6</v>
      </c>
      <c r="F2415" s="14">
        <v>0.7</v>
      </c>
      <c r="G2415" s="13" t="s">
        <v>14874</v>
      </c>
      <c r="H2415" s="14">
        <v>43</v>
      </c>
      <c r="I2415" s="15" t="s">
        <v>32</v>
      </c>
      <c r="J2415" s="16">
        <v>118.5</v>
      </c>
      <c r="K2415" s="16">
        <v>19.75</v>
      </c>
      <c r="L2415" s="17" t="s">
        <v>145</v>
      </c>
      <c r="M2415" s="163" t="str">
        <f>IFERROR(GETPIVOTDATA("Tot. Bottles",'- Ordine Aggregato -'!$A$1,"sku anker",A2415),"")</f>
        <v/>
      </c>
      <c r="N2415" s="18" t="s">
        <v>42</v>
      </c>
      <c r="O2415" s="19" t="str">
        <f t="shared" si="37"/>
        <v>Order online</v>
      </c>
      <c r="P2415" s="97" t="s">
        <v>146</v>
      </c>
      <c r="Q2415" s="13" t="s">
        <v>15539</v>
      </c>
      <c r="R2415" t="s">
        <v>15540</v>
      </c>
      <c r="S2415" s="20">
        <v>0</v>
      </c>
      <c r="T2415" s="21" t="s">
        <v>38</v>
      </c>
    </row>
    <row r="2416" spans="1:20" x14ac:dyDescent="0.35">
      <c r="A2416" s="96" t="s">
        <v>7950</v>
      </c>
      <c r="D2416" s="13" t="s">
        <v>7951</v>
      </c>
      <c r="E2416" s="13">
        <v>6</v>
      </c>
      <c r="F2416" s="14">
        <v>0.7</v>
      </c>
      <c r="G2416" s="13" t="s">
        <v>46</v>
      </c>
      <c r="H2416" s="14">
        <v>43</v>
      </c>
      <c r="I2416" s="15" t="s">
        <v>32</v>
      </c>
      <c r="J2416" s="16">
        <v>117.60000000000001</v>
      </c>
      <c r="K2416" s="16">
        <v>19.600000000000001</v>
      </c>
      <c r="L2416" s="17" t="s">
        <v>145</v>
      </c>
      <c r="M2416" s="163" t="str">
        <f>IFERROR(GETPIVOTDATA("Tot. Bottles",'- Ordine Aggregato -'!$A$1,"sku anker",A2416),"")</f>
        <v/>
      </c>
      <c r="N2416" s="18" t="s">
        <v>42</v>
      </c>
      <c r="O2416" s="19" t="str">
        <f t="shared" si="37"/>
        <v>Order online</v>
      </c>
      <c r="P2416" s="97" t="s">
        <v>146</v>
      </c>
      <c r="Q2416" s="13" t="s">
        <v>7952</v>
      </c>
      <c r="R2416" t="s">
        <v>7953</v>
      </c>
      <c r="S2416" s="20">
        <v>0</v>
      </c>
      <c r="T2416" s="21" t="s">
        <v>38</v>
      </c>
    </row>
    <row r="2417" spans="1:20" x14ac:dyDescent="0.35">
      <c r="A2417" s="13" t="s">
        <v>7954</v>
      </c>
      <c r="B2417" s="13"/>
      <c r="C2417" s="13"/>
      <c r="D2417" s="13" t="s">
        <v>7955</v>
      </c>
      <c r="E2417" s="13">
        <v>6</v>
      </c>
      <c r="F2417" s="14">
        <v>0.7</v>
      </c>
      <c r="G2417" s="13" t="s">
        <v>46</v>
      </c>
      <c r="H2417" s="14">
        <v>43</v>
      </c>
      <c r="I2417" s="15" t="s">
        <v>32</v>
      </c>
      <c r="J2417" s="16">
        <v>169.5</v>
      </c>
      <c r="K2417" s="16">
        <v>28.25</v>
      </c>
      <c r="L2417" s="17" t="s">
        <v>145</v>
      </c>
      <c r="M2417" s="163" t="str">
        <f>IFERROR(GETPIVOTDATA("Tot. Bottles",'- Ordine Aggregato -'!$A$1,"sku anker",A2417),"")</f>
        <v/>
      </c>
      <c r="N2417" s="18" t="s">
        <v>67</v>
      </c>
      <c r="O2417" s="19" t="str">
        <f t="shared" si="37"/>
        <v>Order online</v>
      </c>
      <c r="P2417" s="97" t="s">
        <v>146</v>
      </c>
      <c r="Q2417" s="13" t="s">
        <v>7956</v>
      </c>
      <c r="R2417" t="s">
        <v>7957</v>
      </c>
      <c r="S2417" s="20">
        <v>28.25</v>
      </c>
      <c r="T2417" s="21" t="s">
        <v>38</v>
      </c>
    </row>
    <row r="2418" spans="1:20" x14ac:dyDescent="0.35">
      <c r="A2418" s="13" t="s">
        <v>14842</v>
      </c>
      <c r="B2418" s="13"/>
      <c r="C2418" s="13"/>
      <c r="D2418" s="13" t="s">
        <v>14843</v>
      </c>
      <c r="E2418" s="13">
        <v>6</v>
      </c>
      <c r="F2418" s="14">
        <v>0.7</v>
      </c>
      <c r="G2418" s="13" t="s">
        <v>46</v>
      </c>
      <c r="H2418" s="14">
        <v>43</v>
      </c>
      <c r="I2418" s="15" t="s">
        <v>32</v>
      </c>
      <c r="J2418" s="16">
        <v>243</v>
      </c>
      <c r="K2418" s="16">
        <v>40.5</v>
      </c>
      <c r="L2418" s="17" t="s">
        <v>384</v>
      </c>
      <c r="M2418" s="163" t="str">
        <f>IFERROR(GETPIVOTDATA("Tot. Bottles",'- Ordine Aggregato -'!$A$1,"sku anker",A2418),"")</f>
        <v/>
      </c>
      <c r="N2418" s="18" t="s">
        <v>42</v>
      </c>
      <c r="O2418" s="19" t="str">
        <f t="shared" si="37"/>
        <v>Order online</v>
      </c>
      <c r="P2418" s="97" t="s">
        <v>146</v>
      </c>
      <c r="Q2418" s="13" t="s">
        <v>15541</v>
      </c>
      <c r="R2418" t="s">
        <v>15542</v>
      </c>
      <c r="S2418" s="20">
        <v>0</v>
      </c>
      <c r="T2418" s="21" t="s">
        <v>38</v>
      </c>
    </row>
    <row r="2419" spans="1:20" x14ac:dyDescent="0.35">
      <c r="A2419" s="13" t="s">
        <v>7958</v>
      </c>
      <c r="B2419" s="13"/>
      <c r="C2419" s="13"/>
      <c r="D2419" s="13" t="s">
        <v>7959</v>
      </c>
      <c r="E2419" s="13">
        <v>6</v>
      </c>
      <c r="F2419" s="14">
        <v>0.7</v>
      </c>
      <c r="G2419" s="13" t="s">
        <v>14874</v>
      </c>
      <c r="H2419" s="14">
        <v>43</v>
      </c>
      <c r="I2419" s="15" t="s">
        <v>32</v>
      </c>
      <c r="J2419" s="16">
        <v>220.5</v>
      </c>
      <c r="K2419" s="16">
        <v>36.75</v>
      </c>
      <c r="L2419" s="17" t="s">
        <v>145</v>
      </c>
      <c r="M2419" s="163" t="str">
        <f>IFERROR(GETPIVOTDATA("Tot. Bottles",'- Ordine Aggregato -'!$A$1,"sku anker",A2419),"")</f>
        <v/>
      </c>
      <c r="N2419" s="18" t="s">
        <v>42</v>
      </c>
      <c r="O2419" s="19" t="str">
        <f t="shared" si="37"/>
        <v>Order online</v>
      </c>
      <c r="P2419" s="97" t="s">
        <v>146</v>
      </c>
      <c r="Q2419" s="13" t="s">
        <v>7960</v>
      </c>
      <c r="R2419" t="s">
        <v>7961</v>
      </c>
      <c r="S2419" s="20">
        <v>0</v>
      </c>
      <c r="T2419" s="21" t="s">
        <v>38</v>
      </c>
    </row>
    <row r="2420" spans="1:20" x14ac:dyDescent="0.35">
      <c r="A2420" s="96" t="s">
        <v>7962</v>
      </c>
      <c r="D2420" s="13" t="s">
        <v>7963</v>
      </c>
      <c r="E2420" s="13">
        <v>6</v>
      </c>
      <c r="F2420" s="14">
        <v>0.7</v>
      </c>
      <c r="G2420" s="13" t="s">
        <v>14874</v>
      </c>
      <c r="H2420" s="14">
        <v>43</v>
      </c>
      <c r="I2420" s="15" t="s">
        <v>32</v>
      </c>
      <c r="J2420" s="16">
        <v>299.70000000000005</v>
      </c>
      <c r="K2420" s="16">
        <v>49.95</v>
      </c>
      <c r="L2420" s="17" t="s">
        <v>145</v>
      </c>
      <c r="M2420" s="163" t="str">
        <f>IFERROR(GETPIVOTDATA("Tot. Bottles",'- Ordine Aggregato -'!$A$1,"sku anker",A2420),"")</f>
        <v/>
      </c>
      <c r="N2420" s="18" t="s">
        <v>34</v>
      </c>
      <c r="O2420" s="19" t="str">
        <f t="shared" si="37"/>
        <v>Order online</v>
      </c>
      <c r="P2420" s="97" t="s">
        <v>146</v>
      </c>
      <c r="Q2420" s="13" t="s">
        <v>7964</v>
      </c>
      <c r="R2420" t="s">
        <v>7965</v>
      </c>
      <c r="S2420" s="20">
        <v>0</v>
      </c>
      <c r="T2420" s="21" t="s">
        <v>38</v>
      </c>
    </row>
    <row r="2421" spans="1:20" x14ac:dyDescent="0.35">
      <c r="A2421" s="13" t="s">
        <v>14581</v>
      </c>
      <c r="B2421" s="13"/>
      <c r="C2421" s="13"/>
      <c r="D2421" s="13" t="s">
        <v>7966</v>
      </c>
      <c r="E2421" s="13">
        <v>6</v>
      </c>
      <c r="F2421" s="14">
        <v>0.5</v>
      </c>
      <c r="G2421" s="13" t="s">
        <v>46</v>
      </c>
      <c r="H2421" s="14">
        <v>42</v>
      </c>
      <c r="I2421" s="15" t="s">
        <v>32</v>
      </c>
      <c r="J2421" s="16">
        <v>133.5</v>
      </c>
      <c r="K2421" s="16">
        <v>22.25</v>
      </c>
      <c r="L2421" s="17" t="s">
        <v>478</v>
      </c>
      <c r="M2421" s="163" t="str">
        <f>IFERROR(GETPIVOTDATA("Tot. Bottles",'- Ordine Aggregato -'!$A$1,"sku anker",A2421),"")</f>
        <v/>
      </c>
      <c r="N2421" s="18" t="s">
        <v>42</v>
      </c>
      <c r="O2421" s="19" t="str">
        <f t="shared" si="37"/>
        <v>Order online</v>
      </c>
      <c r="P2421" s="97" t="s">
        <v>220</v>
      </c>
      <c r="Q2421" s="13" t="s">
        <v>15543</v>
      </c>
      <c r="R2421" t="s">
        <v>15544</v>
      </c>
      <c r="S2421" s="20">
        <v>0</v>
      </c>
      <c r="T2421" s="21" t="s">
        <v>38</v>
      </c>
    </row>
    <row r="2422" spans="1:20" x14ac:dyDescent="0.35">
      <c r="A2422" s="13" t="s">
        <v>7967</v>
      </c>
      <c r="B2422" s="13"/>
      <c r="C2422" s="13"/>
      <c r="D2422" s="13" t="s">
        <v>7968</v>
      </c>
      <c r="E2422" s="13">
        <v>6</v>
      </c>
      <c r="F2422" s="14">
        <v>0.5</v>
      </c>
      <c r="G2422" s="13" t="s">
        <v>46</v>
      </c>
      <c r="H2422" s="14">
        <v>42</v>
      </c>
      <c r="I2422" s="15" t="s">
        <v>32</v>
      </c>
      <c r="J2422" s="16">
        <v>115.5</v>
      </c>
      <c r="K2422" s="16">
        <v>19.25</v>
      </c>
      <c r="L2422" s="17" t="s">
        <v>368</v>
      </c>
      <c r="M2422" s="163" t="str">
        <f>IFERROR(GETPIVOTDATA("Tot. Bottles",'- Ordine Aggregato -'!$A$1,"sku anker",A2422),"")</f>
        <v/>
      </c>
      <c r="N2422" s="18" t="s">
        <v>42</v>
      </c>
      <c r="O2422" s="19" t="str">
        <f t="shared" si="37"/>
        <v>Order online</v>
      </c>
      <c r="P2422" s="97" t="s">
        <v>220</v>
      </c>
      <c r="Q2422" s="13" t="s">
        <v>7969</v>
      </c>
      <c r="R2422" t="s">
        <v>7970</v>
      </c>
      <c r="S2422" s="20">
        <v>0</v>
      </c>
      <c r="T2422" s="21" t="s">
        <v>38</v>
      </c>
    </row>
    <row r="2423" spans="1:20" x14ac:dyDescent="0.35">
      <c r="A2423" s="96" t="s">
        <v>7971</v>
      </c>
      <c r="B2423" s="96"/>
      <c r="C2423" s="96"/>
      <c r="D2423" s="13" t="s">
        <v>7972</v>
      </c>
      <c r="E2423" s="13">
        <v>6</v>
      </c>
      <c r="F2423" s="14">
        <v>0.7</v>
      </c>
      <c r="G2423" s="13" t="s">
        <v>14873</v>
      </c>
      <c r="H2423" s="14">
        <v>14.7</v>
      </c>
      <c r="I2423" s="15" t="s">
        <v>32</v>
      </c>
      <c r="J2423" s="16">
        <v>42</v>
      </c>
      <c r="K2423" s="16">
        <v>7</v>
      </c>
      <c r="L2423" s="17" t="s">
        <v>399</v>
      </c>
      <c r="M2423" s="163" t="str">
        <f>IFERROR(GETPIVOTDATA("Tot. Bottles",'- Ordine Aggregato -'!$A$1,"sku anker",A2423),"")</f>
        <v/>
      </c>
      <c r="N2423" s="18" t="s">
        <v>42</v>
      </c>
      <c r="O2423" s="19" t="str">
        <f t="shared" si="37"/>
        <v>Order online</v>
      </c>
      <c r="P2423" s="97" t="s">
        <v>68</v>
      </c>
      <c r="Q2423" s="13" t="s">
        <v>7973</v>
      </c>
      <c r="R2423" t="s">
        <v>7974</v>
      </c>
      <c r="S2423" s="20">
        <v>0</v>
      </c>
      <c r="T2423" s="21" t="s">
        <v>38</v>
      </c>
    </row>
    <row r="2424" spans="1:20" x14ac:dyDescent="0.35">
      <c r="A2424" s="96" t="s">
        <v>7975</v>
      </c>
      <c r="D2424" s="13" t="s">
        <v>7976</v>
      </c>
      <c r="E2424" s="13">
        <v>6</v>
      </c>
      <c r="F2424" s="14">
        <v>0.7</v>
      </c>
      <c r="G2424" s="13" t="s">
        <v>31</v>
      </c>
      <c r="H2424" s="14">
        <v>14.5</v>
      </c>
      <c r="I2424" s="15" t="s">
        <v>32</v>
      </c>
      <c r="J2424" s="16">
        <v>23.700000000000003</v>
      </c>
      <c r="K2424" s="16">
        <v>3.95</v>
      </c>
      <c r="L2424" s="17" t="s">
        <v>551</v>
      </c>
      <c r="M2424" s="163" t="str">
        <f>IFERROR(GETPIVOTDATA("Tot. Bottles",'- Ordine Aggregato -'!$A$1,"sku anker",A2424),"")</f>
        <v/>
      </c>
      <c r="N2424" s="18" t="s">
        <v>42</v>
      </c>
      <c r="O2424" s="19" t="str">
        <f t="shared" si="37"/>
        <v>Order online</v>
      </c>
      <c r="P2424" s="97" t="s">
        <v>68</v>
      </c>
      <c r="Q2424" s="13" t="s">
        <v>7977</v>
      </c>
      <c r="R2424" t="s">
        <v>7978</v>
      </c>
      <c r="S2424" s="20">
        <v>0</v>
      </c>
      <c r="T2424" s="21" t="s">
        <v>38</v>
      </c>
    </row>
    <row r="2425" spans="1:20" x14ac:dyDescent="0.35">
      <c r="A2425" s="96" t="s">
        <v>7979</v>
      </c>
      <c r="D2425" s="13" t="s">
        <v>7980</v>
      </c>
      <c r="E2425" s="13">
        <v>6</v>
      </c>
      <c r="F2425" s="14">
        <v>0.5</v>
      </c>
      <c r="G2425" s="13" t="s">
        <v>14874</v>
      </c>
      <c r="H2425" s="14">
        <v>20</v>
      </c>
      <c r="I2425" s="15" t="s">
        <v>32</v>
      </c>
      <c r="J2425" s="16">
        <v>78</v>
      </c>
      <c r="K2425" s="16">
        <v>13</v>
      </c>
      <c r="L2425" s="17" t="s">
        <v>623</v>
      </c>
      <c r="M2425" s="163" t="str">
        <f>IFERROR(GETPIVOTDATA("Tot. Bottles",'- Ordine Aggregato -'!$A$1,"sku anker",A2425),"")</f>
        <v/>
      </c>
      <c r="N2425" s="18" t="s">
        <v>67</v>
      </c>
      <c r="O2425" s="19" t="str">
        <f t="shared" si="37"/>
        <v>Order online</v>
      </c>
      <c r="P2425" s="97" t="s">
        <v>442</v>
      </c>
      <c r="Q2425" s="13" t="s">
        <v>7981</v>
      </c>
      <c r="R2425" t="s">
        <v>7982</v>
      </c>
      <c r="S2425" s="20">
        <v>13</v>
      </c>
      <c r="T2425" s="21" t="s">
        <v>38</v>
      </c>
    </row>
    <row r="2426" spans="1:20" x14ac:dyDescent="0.35">
      <c r="A2426" s="96" t="s">
        <v>7983</v>
      </c>
      <c r="B2426" s="96"/>
      <c r="C2426" s="96"/>
      <c r="D2426" s="13" t="s">
        <v>7984</v>
      </c>
      <c r="E2426" s="13">
        <v>6</v>
      </c>
      <c r="F2426" s="14">
        <v>0.7</v>
      </c>
      <c r="G2426" s="13" t="s">
        <v>14874</v>
      </c>
      <c r="H2426" s="14">
        <v>40</v>
      </c>
      <c r="I2426" s="15" t="s">
        <v>32</v>
      </c>
      <c r="J2426" s="16">
        <v>498</v>
      </c>
      <c r="K2426" s="16">
        <v>83</v>
      </c>
      <c r="L2426" s="17" t="s">
        <v>41</v>
      </c>
      <c r="M2426" s="163" t="str">
        <f>IFERROR(GETPIVOTDATA("Tot. Bottles",'- Ordine Aggregato -'!$A$1,"sku anker",A2426),"")</f>
        <v/>
      </c>
      <c r="N2426" s="18" t="s">
        <v>42</v>
      </c>
      <c r="O2426" s="19" t="str">
        <f t="shared" si="37"/>
        <v>Order online</v>
      </c>
      <c r="P2426" s="97" t="s">
        <v>43</v>
      </c>
      <c r="Q2426" s="13" t="s">
        <v>7985</v>
      </c>
      <c r="R2426" t="s">
        <v>7986</v>
      </c>
      <c r="S2426" s="20">
        <v>0</v>
      </c>
      <c r="T2426" s="21" t="s">
        <v>38</v>
      </c>
    </row>
    <row r="2427" spans="1:20" x14ac:dyDescent="0.35">
      <c r="A2427" s="13" t="s">
        <v>14376</v>
      </c>
      <c r="B2427" s="13"/>
      <c r="C2427" s="13"/>
      <c r="D2427" s="13" t="s">
        <v>14377</v>
      </c>
      <c r="E2427" s="13">
        <v>6</v>
      </c>
      <c r="F2427" s="14">
        <v>0.7</v>
      </c>
      <c r="G2427" s="13" t="s">
        <v>14874</v>
      </c>
      <c r="H2427" s="14">
        <v>40</v>
      </c>
      <c r="I2427" s="15" t="s">
        <v>32</v>
      </c>
      <c r="J2427" s="16">
        <v>480</v>
      </c>
      <c r="K2427" s="16">
        <v>80</v>
      </c>
      <c r="L2427" s="17" t="s">
        <v>41</v>
      </c>
      <c r="M2427" s="163" t="str">
        <f>IFERROR(GETPIVOTDATA("Tot. Bottles",'- Ordine Aggregato -'!$A$1,"sku anker",A2427),"")</f>
        <v/>
      </c>
      <c r="N2427" s="18" t="s">
        <v>42</v>
      </c>
      <c r="O2427" s="19" t="str">
        <f t="shared" si="37"/>
        <v>Order online</v>
      </c>
      <c r="P2427" s="97" t="s">
        <v>43</v>
      </c>
      <c r="Q2427" s="13" t="s">
        <v>15545</v>
      </c>
      <c r="R2427" t="s">
        <v>15546</v>
      </c>
      <c r="S2427" s="20">
        <v>0</v>
      </c>
      <c r="T2427" s="21" t="s">
        <v>38</v>
      </c>
    </row>
    <row r="2428" spans="1:20" x14ac:dyDescent="0.35">
      <c r="A2428" s="13" t="s">
        <v>7987</v>
      </c>
      <c r="B2428" s="13"/>
      <c r="C2428" s="13"/>
      <c r="D2428" s="13" t="s">
        <v>7988</v>
      </c>
      <c r="E2428" s="13">
        <v>6</v>
      </c>
      <c r="F2428" s="14">
        <v>0.75</v>
      </c>
      <c r="G2428" s="13" t="s">
        <v>14874</v>
      </c>
      <c r="H2428" s="14">
        <v>19.5</v>
      </c>
      <c r="I2428" s="15" t="s">
        <v>32</v>
      </c>
      <c r="J2428" s="16">
        <v>35.700000000000003</v>
      </c>
      <c r="K2428" s="16">
        <v>5.95</v>
      </c>
      <c r="L2428" s="17" t="s">
        <v>3853</v>
      </c>
      <c r="M2428" s="163" t="str">
        <f>IFERROR(GETPIVOTDATA("Tot. Bottles",'- Ordine Aggregato -'!$A$1,"sku anker",A2428),"")</f>
        <v/>
      </c>
      <c r="N2428" s="18" t="s">
        <v>42</v>
      </c>
      <c r="O2428" s="19" t="str">
        <f t="shared" si="37"/>
        <v>Order online</v>
      </c>
      <c r="P2428" s="97" t="s">
        <v>364</v>
      </c>
      <c r="Q2428" s="13" t="s">
        <v>7989</v>
      </c>
      <c r="R2428" t="s">
        <v>7990</v>
      </c>
      <c r="S2428" s="20">
        <v>0</v>
      </c>
      <c r="T2428" s="21" t="s">
        <v>38</v>
      </c>
    </row>
    <row r="2429" spans="1:20" x14ac:dyDescent="0.35">
      <c r="A2429" s="96" t="s">
        <v>7991</v>
      </c>
      <c r="B2429" s="96"/>
      <c r="C2429" s="96"/>
      <c r="D2429" s="13" t="s">
        <v>7992</v>
      </c>
      <c r="E2429" s="13">
        <v>6</v>
      </c>
      <c r="F2429" s="14">
        <v>0.75</v>
      </c>
      <c r="G2429" s="13" t="s">
        <v>14874</v>
      </c>
      <c r="H2429" s="14">
        <v>19.5</v>
      </c>
      <c r="I2429" s="15" t="s">
        <v>32</v>
      </c>
      <c r="J2429" s="16">
        <v>35.700000000000003</v>
      </c>
      <c r="K2429" s="16">
        <v>5.95</v>
      </c>
      <c r="L2429" s="17" t="s">
        <v>3853</v>
      </c>
      <c r="M2429" s="163" t="str">
        <f>IFERROR(GETPIVOTDATA("Tot. Bottles",'- Ordine Aggregato -'!$A$1,"sku anker",A2429),"")</f>
        <v/>
      </c>
      <c r="N2429" s="18" t="s">
        <v>42</v>
      </c>
      <c r="O2429" s="19" t="str">
        <f t="shared" si="37"/>
        <v>Order online</v>
      </c>
      <c r="P2429" s="97" t="s">
        <v>364</v>
      </c>
      <c r="Q2429" s="13" t="s">
        <v>7993</v>
      </c>
      <c r="R2429" t="s">
        <v>7994</v>
      </c>
      <c r="S2429" s="20">
        <v>0</v>
      </c>
      <c r="T2429" s="21" t="s">
        <v>38</v>
      </c>
    </row>
    <row r="2430" spans="1:20" x14ac:dyDescent="0.35">
      <c r="A2430" s="13" t="s">
        <v>7995</v>
      </c>
      <c r="B2430" s="13"/>
      <c r="C2430" s="13"/>
      <c r="D2430" s="13" t="s">
        <v>7996</v>
      </c>
      <c r="E2430" s="13">
        <v>6</v>
      </c>
      <c r="F2430" s="14">
        <v>0.75</v>
      </c>
      <c r="G2430" s="13" t="s">
        <v>46</v>
      </c>
      <c r="H2430" s="14">
        <v>19.5</v>
      </c>
      <c r="I2430" s="15" t="s">
        <v>32</v>
      </c>
      <c r="J2430" s="16">
        <v>35.700000000000003</v>
      </c>
      <c r="K2430" s="16">
        <v>5.95</v>
      </c>
      <c r="L2430" s="17" t="s">
        <v>3853</v>
      </c>
      <c r="M2430" s="163" t="str">
        <f>IFERROR(GETPIVOTDATA("Tot. Bottles",'- Ordine Aggregato -'!$A$1,"sku anker",A2430),"")</f>
        <v/>
      </c>
      <c r="N2430" s="18" t="s">
        <v>42</v>
      </c>
      <c r="O2430" s="19" t="str">
        <f t="shared" si="37"/>
        <v>Order online</v>
      </c>
      <c r="P2430" s="97" t="s">
        <v>364</v>
      </c>
      <c r="Q2430" s="13" t="s">
        <v>7997</v>
      </c>
      <c r="R2430" t="s">
        <v>7998</v>
      </c>
      <c r="S2430" s="20">
        <v>0</v>
      </c>
      <c r="T2430" s="21" t="s">
        <v>38</v>
      </c>
    </row>
    <row r="2431" spans="1:20" x14ac:dyDescent="0.35">
      <c r="A2431" s="96" t="s">
        <v>15547</v>
      </c>
      <c r="B2431" s="96"/>
      <c r="C2431" s="96"/>
      <c r="D2431" s="13" t="s">
        <v>15548</v>
      </c>
      <c r="E2431" s="13">
        <v>6</v>
      </c>
      <c r="F2431" s="14">
        <v>0.5</v>
      </c>
      <c r="G2431" s="13" t="s">
        <v>14874</v>
      </c>
      <c r="H2431" s="14">
        <v>28</v>
      </c>
      <c r="I2431" s="15" t="s">
        <v>32</v>
      </c>
      <c r="J2431" s="16">
        <v>64.5</v>
      </c>
      <c r="K2431" s="16">
        <v>10.75</v>
      </c>
      <c r="L2431" s="17" t="s">
        <v>589</v>
      </c>
      <c r="M2431" s="163" t="str">
        <f>IFERROR(GETPIVOTDATA("Tot. Bottles",'- Ordine Aggregato -'!$A$1,"sku anker",A2431),"")</f>
        <v/>
      </c>
      <c r="N2431" s="18" t="s">
        <v>34</v>
      </c>
      <c r="O2431" s="19" t="str">
        <f t="shared" si="37"/>
        <v>Order online</v>
      </c>
      <c r="P2431" s="97" t="s">
        <v>68</v>
      </c>
      <c r="Q2431" s="13" t="s">
        <v>15549</v>
      </c>
      <c r="R2431" t="s">
        <v>15550</v>
      </c>
      <c r="S2431" s="20">
        <v>0</v>
      </c>
      <c r="T2431" s="21" t="s">
        <v>38</v>
      </c>
    </row>
    <row r="2432" spans="1:20" x14ac:dyDescent="0.35">
      <c r="A2432" s="96" t="s">
        <v>14582</v>
      </c>
      <c r="B2432" s="96"/>
      <c r="C2432" s="96"/>
      <c r="D2432" s="13" t="s">
        <v>14583</v>
      </c>
      <c r="E2432" s="13">
        <v>6</v>
      </c>
      <c r="F2432" s="14">
        <v>0.5</v>
      </c>
      <c r="G2432" s="13" t="s">
        <v>46</v>
      </c>
      <c r="H2432" s="14">
        <v>28</v>
      </c>
      <c r="I2432" s="15" t="s">
        <v>32</v>
      </c>
      <c r="J2432" s="16">
        <v>64.5</v>
      </c>
      <c r="K2432" s="16">
        <v>10.75</v>
      </c>
      <c r="L2432" s="17" t="s">
        <v>502</v>
      </c>
      <c r="M2432" s="163" t="str">
        <f>IFERROR(GETPIVOTDATA("Tot. Bottles",'- Ordine Aggregato -'!$A$1,"sku anker",A2432),"")</f>
        <v/>
      </c>
      <c r="N2432" s="18" t="s">
        <v>42</v>
      </c>
      <c r="O2432" s="19" t="str">
        <f t="shared" si="37"/>
        <v>Order online</v>
      </c>
      <c r="P2432" s="97" t="s">
        <v>68</v>
      </c>
      <c r="Q2432" s="13" t="s">
        <v>15551</v>
      </c>
      <c r="R2432" t="s">
        <v>15552</v>
      </c>
      <c r="S2432" s="20">
        <v>0</v>
      </c>
      <c r="T2432" s="21" t="s">
        <v>38</v>
      </c>
    </row>
    <row r="2433" spans="1:20" x14ac:dyDescent="0.35">
      <c r="A2433" s="13" t="s">
        <v>7999</v>
      </c>
      <c r="B2433" s="13"/>
      <c r="C2433" s="13"/>
      <c r="D2433" s="13" t="s">
        <v>8000</v>
      </c>
      <c r="E2433" s="13">
        <v>15</v>
      </c>
      <c r="F2433" s="14">
        <v>0.5</v>
      </c>
      <c r="G2433" s="13" t="s">
        <v>14873</v>
      </c>
      <c r="H2433" s="14">
        <v>25</v>
      </c>
      <c r="I2433" s="15" t="s">
        <v>32</v>
      </c>
      <c r="J2433" s="16">
        <v>95.25</v>
      </c>
      <c r="K2433" s="16">
        <v>6.35</v>
      </c>
      <c r="L2433" s="17" t="s">
        <v>502</v>
      </c>
      <c r="M2433" s="163" t="str">
        <f>IFERROR(GETPIVOTDATA("Tot. Bottles",'- Ordine Aggregato -'!$A$1,"sku anker",A2433),"")</f>
        <v/>
      </c>
      <c r="N2433" s="18" t="s">
        <v>67</v>
      </c>
      <c r="O2433" s="19" t="str">
        <f t="shared" si="37"/>
        <v>Order online</v>
      </c>
      <c r="P2433" s="97" t="s">
        <v>3058</v>
      </c>
      <c r="Q2433" s="13" t="s">
        <v>8001</v>
      </c>
      <c r="R2433" t="s">
        <v>42</v>
      </c>
      <c r="S2433" s="20">
        <v>6.35</v>
      </c>
      <c r="T2433" s="21" t="s">
        <v>38</v>
      </c>
    </row>
    <row r="2434" spans="1:20" x14ac:dyDescent="0.35">
      <c r="A2434" s="96" t="s">
        <v>8002</v>
      </c>
      <c r="D2434" s="13" t="s">
        <v>8000</v>
      </c>
      <c r="E2434" s="13">
        <v>6</v>
      </c>
      <c r="F2434" s="14">
        <v>1</v>
      </c>
      <c r="G2434" s="13" t="s">
        <v>31</v>
      </c>
      <c r="H2434" s="14">
        <v>25</v>
      </c>
      <c r="I2434" s="15" t="s">
        <v>32</v>
      </c>
      <c r="J2434" s="16">
        <v>49.5</v>
      </c>
      <c r="K2434" s="16">
        <v>8.25</v>
      </c>
      <c r="L2434" s="17" t="s">
        <v>502</v>
      </c>
      <c r="M2434" s="163" t="str">
        <f>IFERROR(GETPIVOTDATA("Tot. Bottles",'- Ordine Aggregato -'!$A$1,"sku anker",A2434),"")</f>
        <v/>
      </c>
      <c r="N2434" s="18" t="s">
        <v>42</v>
      </c>
      <c r="O2434" s="19" t="str">
        <f t="shared" si="37"/>
        <v>Order online</v>
      </c>
      <c r="P2434" s="97" t="s">
        <v>3058</v>
      </c>
      <c r="Q2434" s="13" t="s">
        <v>8003</v>
      </c>
      <c r="R2434" t="s">
        <v>8004</v>
      </c>
      <c r="S2434" s="20">
        <v>0</v>
      </c>
      <c r="T2434" s="21" t="s">
        <v>38</v>
      </c>
    </row>
    <row r="2435" spans="1:20" x14ac:dyDescent="0.35">
      <c r="A2435" s="96" t="s">
        <v>8005</v>
      </c>
      <c r="D2435" s="13" t="s">
        <v>8006</v>
      </c>
      <c r="E2435" s="13">
        <v>6</v>
      </c>
      <c r="F2435" s="14">
        <v>0.5</v>
      </c>
      <c r="G2435" s="13" t="s">
        <v>46</v>
      </c>
      <c r="H2435" s="14">
        <v>47</v>
      </c>
      <c r="I2435" s="15" t="s">
        <v>32</v>
      </c>
      <c r="J2435" s="16">
        <v>141</v>
      </c>
      <c r="K2435" s="16">
        <v>23.5</v>
      </c>
      <c r="L2435" s="17" t="s">
        <v>368</v>
      </c>
      <c r="M2435" s="163" t="str">
        <f>IFERROR(GETPIVOTDATA("Tot. Bottles",'- Ordine Aggregato -'!$A$1,"sku anker",A2435),"")</f>
        <v/>
      </c>
      <c r="N2435" s="18" t="s">
        <v>42</v>
      </c>
      <c r="O2435" s="19" t="str">
        <f t="shared" si="37"/>
        <v>Order online</v>
      </c>
      <c r="P2435" s="97" t="s">
        <v>385</v>
      </c>
      <c r="Q2435" s="13" t="s">
        <v>8007</v>
      </c>
      <c r="R2435" t="s">
        <v>8008</v>
      </c>
      <c r="S2435" s="20">
        <v>0</v>
      </c>
      <c r="T2435" s="21" t="s">
        <v>38</v>
      </c>
    </row>
    <row r="2436" spans="1:20" x14ac:dyDescent="0.35">
      <c r="A2436" s="96" t="s">
        <v>8009</v>
      </c>
      <c r="B2436" s="96"/>
      <c r="C2436" s="96"/>
      <c r="D2436" s="13" t="s">
        <v>8010</v>
      </c>
      <c r="E2436" s="13">
        <v>6</v>
      </c>
      <c r="F2436" s="14">
        <v>0.5</v>
      </c>
      <c r="G2436" s="13" t="s">
        <v>14873</v>
      </c>
      <c r="H2436" s="14">
        <v>47</v>
      </c>
      <c r="I2436" s="15" t="s">
        <v>32</v>
      </c>
      <c r="J2436" s="16">
        <v>140.39999999999998</v>
      </c>
      <c r="K2436" s="16">
        <v>23.4</v>
      </c>
      <c r="L2436" s="17" t="s">
        <v>657</v>
      </c>
      <c r="M2436" s="163" t="str">
        <f>IFERROR(GETPIVOTDATA("Tot. Bottles",'- Ordine Aggregato -'!$A$1,"sku anker",A2436),"")</f>
        <v/>
      </c>
      <c r="N2436" s="18" t="s">
        <v>42</v>
      </c>
      <c r="O2436" s="19" t="str">
        <f t="shared" si="37"/>
        <v>Order online</v>
      </c>
      <c r="P2436" s="97" t="s">
        <v>385</v>
      </c>
      <c r="Q2436" s="13" t="s">
        <v>8011</v>
      </c>
      <c r="R2436" t="s">
        <v>8012</v>
      </c>
      <c r="S2436" s="20">
        <v>0</v>
      </c>
      <c r="T2436" s="21" t="s">
        <v>38</v>
      </c>
    </row>
    <row r="2437" spans="1:20" x14ac:dyDescent="0.35">
      <c r="A2437" s="13" t="s">
        <v>8013</v>
      </c>
      <c r="B2437" s="13"/>
      <c r="C2437" s="13"/>
      <c r="D2437" s="13" t="s">
        <v>8014</v>
      </c>
      <c r="E2437" s="13">
        <v>6</v>
      </c>
      <c r="F2437" s="14">
        <v>0.5</v>
      </c>
      <c r="G2437" s="13" t="s">
        <v>46</v>
      </c>
      <c r="H2437" s="14">
        <v>30</v>
      </c>
      <c r="I2437" s="15" t="s">
        <v>32</v>
      </c>
      <c r="J2437" s="16">
        <v>78</v>
      </c>
      <c r="K2437" s="16">
        <v>13</v>
      </c>
      <c r="L2437" s="17" t="s">
        <v>502</v>
      </c>
      <c r="M2437" s="163" t="str">
        <f>IFERROR(GETPIVOTDATA("Tot. Bottles",'- Ordine Aggregato -'!$A$1,"sku anker",A2437),"")</f>
        <v/>
      </c>
      <c r="N2437" s="18" t="s">
        <v>42</v>
      </c>
      <c r="O2437" s="19" t="str">
        <f t="shared" si="37"/>
        <v>Order online</v>
      </c>
      <c r="P2437" s="97" t="s">
        <v>385</v>
      </c>
      <c r="Q2437" s="13" t="s">
        <v>8015</v>
      </c>
      <c r="R2437" t="s">
        <v>8016</v>
      </c>
      <c r="S2437" s="20">
        <v>0</v>
      </c>
      <c r="T2437" s="21" t="s">
        <v>38</v>
      </c>
    </row>
    <row r="2438" spans="1:20" x14ac:dyDescent="0.35">
      <c r="A2438" s="13" t="s">
        <v>8017</v>
      </c>
      <c r="B2438" s="13"/>
      <c r="C2438" s="13"/>
      <c r="D2438" s="13" t="s">
        <v>8018</v>
      </c>
      <c r="E2438" s="13">
        <v>6</v>
      </c>
      <c r="F2438" s="14">
        <v>0.5</v>
      </c>
      <c r="G2438" s="13" t="s">
        <v>46</v>
      </c>
      <c r="H2438" s="14">
        <v>47</v>
      </c>
      <c r="I2438" s="15" t="s">
        <v>32</v>
      </c>
      <c r="J2438" s="16">
        <v>113.39999999999999</v>
      </c>
      <c r="K2438" s="16">
        <v>18.899999999999999</v>
      </c>
      <c r="L2438" s="17" t="s">
        <v>368</v>
      </c>
      <c r="M2438" s="163" t="str">
        <f>IFERROR(GETPIVOTDATA("Tot. Bottles",'- Ordine Aggregato -'!$A$1,"sku anker",A2438),"")</f>
        <v/>
      </c>
      <c r="N2438" s="18" t="s">
        <v>34</v>
      </c>
      <c r="O2438" s="19" t="str">
        <f t="shared" si="37"/>
        <v>Order online</v>
      </c>
      <c r="P2438" s="97" t="s">
        <v>385</v>
      </c>
      <c r="Q2438" s="13" t="s">
        <v>8019</v>
      </c>
      <c r="R2438" t="s">
        <v>8020</v>
      </c>
      <c r="S2438" s="20">
        <v>0</v>
      </c>
      <c r="T2438" s="21" t="s">
        <v>38</v>
      </c>
    </row>
    <row r="2439" spans="1:20" x14ac:dyDescent="0.35">
      <c r="A2439" s="96" t="s">
        <v>8021</v>
      </c>
      <c r="D2439" s="13" t="s">
        <v>8022</v>
      </c>
      <c r="E2439" s="13">
        <v>6</v>
      </c>
      <c r="F2439" s="14">
        <v>0.5</v>
      </c>
      <c r="G2439" s="13" t="s">
        <v>31</v>
      </c>
      <c r="H2439" s="14">
        <v>47</v>
      </c>
      <c r="I2439" s="15" t="s">
        <v>32</v>
      </c>
      <c r="J2439" s="16">
        <v>126</v>
      </c>
      <c r="K2439" s="16">
        <v>21</v>
      </c>
      <c r="L2439" s="17" t="s">
        <v>657</v>
      </c>
      <c r="M2439" s="163" t="str">
        <f>IFERROR(GETPIVOTDATA("Tot. Bottles",'- Ordine Aggregato -'!$A$1,"sku anker",A2439),"")</f>
        <v/>
      </c>
      <c r="N2439" s="18" t="s">
        <v>34</v>
      </c>
      <c r="O2439" s="19" t="str">
        <f t="shared" si="37"/>
        <v>Order online</v>
      </c>
      <c r="P2439" s="97" t="s">
        <v>385</v>
      </c>
      <c r="Q2439" s="13" t="s">
        <v>8023</v>
      </c>
      <c r="R2439" t="s">
        <v>8024</v>
      </c>
      <c r="S2439" s="20">
        <v>0</v>
      </c>
      <c r="T2439" s="21" t="s">
        <v>38</v>
      </c>
    </row>
    <row r="2440" spans="1:20" x14ac:dyDescent="0.35">
      <c r="A2440" s="13" t="s">
        <v>8025</v>
      </c>
      <c r="B2440" s="13"/>
      <c r="C2440" s="13"/>
      <c r="D2440" s="13" t="s">
        <v>8026</v>
      </c>
      <c r="E2440" s="13">
        <v>6</v>
      </c>
      <c r="F2440" s="14">
        <v>0.5</v>
      </c>
      <c r="G2440" s="13" t="s">
        <v>31</v>
      </c>
      <c r="H2440" s="14">
        <v>40</v>
      </c>
      <c r="I2440" s="15" t="s">
        <v>32</v>
      </c>
      <c r="J2440" s="16">
        <v>126</v>
      </c>
      <c r="K2440" s="16">
        <v>21</v>
      </c>
      <c r="L2440" s="17" t="s">
        <v>657</v>
      </c>
      <c r="M2440" s="163" t="str">
        <f>IFERROR(GETPIVOTDATA("Tot. Bottles",'- Ordine Aggregato -'!$A$1,"sku anker",A2440),"")</f>
        <v/>
      </c>
      <c r="N2440" s="18" t="s">
        <v>34</v>
      </c>
      <c r="O2440" s="19" t="str">
        <f t="shared" si="37"/>
        <v>Order online</v>
      </c>
      <c r="P2440" s="97" t="s">
        <v>385</v>
      </c>
      <c r="Q2440" s="13" t="s">
        <v>8027</v>
      </c>
      <c r="R2440" t="s">
        <v>8028</v>
      </c>
      <c r="S2440" s="20">
        <v>0</v>
      </c>
      <c r="T2440" s="21" t="s">
        <v>38</v>
      </c>
    </row>
    <row r="2441" spans="1:20" x14ac:dyDescent="0.35">
      <c r="A2441" s="13" t="s">
        <v>8029</v>
      </c>
      <c r="B2441" s="13"/>
      <c r="C2441" s="13"/>
      <c r="D2441" s="13" t="s">
        <v>8030</v>
      </c>
      <c r="E2441" s="13">
        <v>6</v>
      </c>
      <c r="F2441" s="14">
        <v>0.5</v>
      </c>
      <c r="G2441" s="13" t="s">
        <v>31</v>
      </c>
      <c r="H2441" s="14">
        <v>40</v>
      </c>
      <c r="I2441" s="15" t="s">
        <v>32</v>
      </c>
      <c r="J2441" s="16">
        <v>126</v>
      </c>
      <c r="K2441" s="16">
        <v>21</v>
      </c>
      <c r="L2441" s="17" t="s">
        <v>657</v>
      </c>
      <c r="M2441" s="163" t="str">
        <f>IFERROR(GETPIVOTDATA("Tot. Bottles",'- Ordine Aggregato -'!$A$1,"sku anker",A2441),"")</f>
        <v/>
      </c>
      <c r="N2441" s="18" t="s">
        <v>34</v>
      </c>
      <c r="O2441" s="19" t="str">
        <f t="shared" si="37"/>
        <v>Order online</v>
      </c>
      <c r="P2441" s="97" t="s">
        <v>385</v>
      </c>
      <c r="Q2441" s="13" t="s">
        <v>8031</v>
      </c>
      <c r="R2441" t="s">
        <v>8032</v>
      </c>
      <c r="S2441" s="20">
        <v>0</v>
      </c>
      <c r="T2441" s="21" t="s">
        <v>38</v>
      </c>
    </row>
    <row r="2442" spans="1:20" x14ac:dyDescent="0.35">
      <c r="A2442" s="96" t="s">
        <v>8033</v>
      </c>
      <c r="B2442" s="96"/>
      <c r="C2442" s="96"/>
      <c r="D2442" s="13" t="s">
        <v>8034</v>
      </c>
      <c r="E2442" s="13">
        <v>6</v>
      </c>
      <c r="F2442" s="14">
        <v>0.7</v>
      </c>
      <c r="G2442" s="13" t="s">
        <v>14874</v>
      </c>
      <c r="H2442" s="14">
        <v>47</v>
      </c>
      <c r="I2442" s="15" t="s">
        <v>32</v>
      </c>
      <c r="J2442" s="16">
        <v>114</v>
      </c>
      <c r="K2442" s="16">
        <v>19</v>
      </c>
      <c r="L2442" s="17" t="s">
        <v>104</v>
      </c>
      <c r="M2442" s="163" t="str">
        <f>IFERROR(GETPIVOTDATA("Tot. Bottles",'- Ordine Aggregato -'!$A$1,"sku anker",A2442),"")</f>
        <v/>
      </c>
      <c r="N2442" s="18" t="s">
        <v>34</v>
      </c>
      <c r="O2442" s="19" t="str">
        <f t="shared" si="37"/>
        <v>Order online</v>
      </c>
      <c r="P2442" s="97" t="s">
        <v>662</v>
      </c>
      <c r="Q2442" s="13" t="s">
        <v>8035</v>
      </c>
      <c r="R2442" t="s">
        <v>8036</v>
      </c>
      <c r="S2442" s="20">
        <v>0</v>
      </c>
      <c r="T2442" s="21" t="s">
        <v>38</v>
      </c>
    </row>
    <row r="2443" spans="1:20" x14ac:dyDescent="0.35">
      <c r="A2443" s="13" t="s">
        <v>8037</v>
      </c>
      <c r="B2443" s="13"/>
      <c r="C2443" s="13"/>
      <c r="D2443" s="13" t="s">
        <v>8038</v>
      </c>
      <c r="E2443" s="13">
        <v>6</v>
      </c>
      <c r="F2443" s="14">
        <v>1</v>
      </c>
      <c r="G2443" s="13" t="s">
        <v>14874</v>
      </c>
      <c r="H2443" s="14">
        <v>40</v>
      </c>
      <c r="I2443" s="15" t="s">
        <v>32</v>
      </c>
      <c r="J2443" s="16">
        <v>88.5</v>
      </c>
      <c r="K2443" s="16">
        <v>14.75</v>
      </c>
      <c r="L2443" s="17" t="s">
        <v>1143</v>
      </c>
      <c r="M2443" s="163" t="str">
        <f>IFERROR(GETPIVOTDATA("Tot. Bottles",'- Ordine Aggregato -'!$A$1,"sku anker",A2443),"")</f>
        <v/>
      </c>
      <c r="N2443" s="18" t="s">
        <v>42</v>
      </c>
      <c r="O2443" s="19" t="str">
        <f t="shared" si="37"/>
        <v>Order online</v>
      </c>
      <c r="P2443" s="97" t="s">
        <v>225</v>
      </c>
      <c r="Q2443" s="13" t="s">
        <v>8039</v>
      </c>
      <c r="R2443" t="s">
        <v>8040</v>
      </c>
      <c r="S2443" s="20">
        <v>0</v>
      </c>
      <c r="T2443" s="21" t="s">
        <v>38</v>
      </c>
    </row>
    <row r="2444" spans="1:20" x14ac:dyDescent="0.35">
      <c r="A2444" s="96" t="s">
        <v>8041</v>
      </c>
      <c r="D2444" s="13" t="s">
        <v>8042</v>
      </c>
      <c r="E2444" s="13">
        <v>6</v>
      </c>
      <c r="F2444" s="14">
        <v>0.7</v>
      </c>
      <c r="G2444" s="13" t="s">
        <v>14874</v>
      </c>
      <c r="H2444" s="14">
        <v>47</v>
      </c>
      <c r="I2444" s="15" t="s">
        <v>32</v>
      </c>
      <c r="J2444" s="16">
        <v>91.5</v>
      </c>
      <c r="K2444" s="16">
        <v>15.25</v>
      </c>
      <c r="L2444" s="17" t="s">
        <v>104</v>
      </c>
      <c r="M2444" s="163" t="str">
        <f>IFERROR(GETPIVOTDATA("Tot. Bottles",'- Ordine Aggregato -'!$A$1,"sku anker",A2444),"")</f>
        <v/>
      </c>
      <c r="N2444" s="18" t="s">
        <v>42</v>
      </c>
      <c r="O2444" s="19" t="str">
        <f t="shared" si="37"/>
        <v>Order online</v>
      </c>
      <c r="P2444" s="97" t="s">
        <v>662</v>
      </c>
      <c r="Q2444" s="13" t="s">
        <v>8043</v>
      </c>
      <c r="R2444" t="s">
        <v>8044</v>
      </c>
      <c r="S2444" s="20">
        <v>0</v>
      </c>
      <c r="T2444" s="21" t="s">
        <v>38</v>
      </c>
    </row>
    <row r="2445" spans="1:20" x14ac:dyDescent="0.35">
      <c r="A2445" s="96" t="s">
        <v>8045</v>
      </c>
      <c r="D2445" s="13" t="s">
        <v>8046</v>
      </c>
      <c r="E2445" s="13">
        <v>6</v>
      </c>
      <c r="F2445" s="14">
        <v>0.7</v>
      </c>
      <c r="G2445" s="13" t="s">
        <v>14874</v>
      </c>
      <c r="H2445" s="14">
        <v>40</v>
      </c>
      <c r="I2445" s="15" t="s">
        <v>32</v>
      </c>
      <c r="J2445" s="16">
        <v>61.5</v>
      </c>
      <c r="K2445" s="16">
        <v>10.25</v>
      </c>
      <c r="L2445" s="17" t="s">
        <v>104</v>
      </c>
      <c r="M2445" s="163" t="str">
        <f>IFERROR(GETPIVOTDATA("Tot. Bottles",'- Ordine Aggregato -'!$A$1,"sku anker",A2445),"")</f>
        <v/>
      </c>
      <c r="N2445" s="18" t="s">
        <v>67</v>
      </c>
      <c r="O2445" s="19" t="str">
        <f t="shared" ref="O2445:O2508" si="38">HYPERLINK("https://www.ankeramsterdamspirits.nl/en/products/"&amp;A2445,"Order online")</f>
        <v>Order online</v>
      </c>
      <c r="P2445" s="97" t="s">
        <v>662</v>
      </c>
      <c r="Q2445" s="13" t="s">
        <v>8047</v>
      </c>
      <c r="R2445" t="s">
        <v>8048</v>
      </c>
      <c r="S2445" s="20">
        <v>10.25</v>
      </c>
      <c r="T2445" s="21" t="s">
        <v>38</v>
      </c>
    </row>
    <row r="2446" spans="1:20" x14ac:dyDescent="0.35">
      <c r="A2446" s="96" t="s">
        <v>8049</v>
      </c>
      <c r="B2446" s="96"/>
      <c r="C2446" s="96"/>
      <c r="D2446" s="13" t="s">
        <v>8046</v>
      </c>
      <c r="E2446" s="13">
        <v>6</v>
      </c>
      <c r="F2446" s="14">
        <v>1</v>
      </c>
      <c r="G2446" s="13" t="s">
        <v>46</v>
      </c>
      <c r="H2446" s="14">
        <v>40</v>
      </c>
      <c r="I2446" s="15" t="s">
        <v>32</v>
      </c>
      <c r="J2446" s="16">
        <v>77.699999999999989</v>
      </c>
      <c r="K2446" s="16">
        <v>12.95</v>
      </c>
      <c r="L2446" s="17" t="s">
        <v>104</v>
      </c>
      <c r="M2446" s="163" t="str">
        <f>IFERROR(GETPIVOTDATA("Tot. Bottles",'- Ordine Aggregato -'!$A$1,"sku anker",A2446),"")</f>
        <v/>
      </c>
      <c r="N2446" s="18" t="s">
        <v>42</v>
      </c>
      <c r="O2446" s="19" t="str">
        <f t="shared" si="38"/>
        <v>Order online</v>
      </c>
      <c r="P2446" s="97" t="s">
        <v>662</v>
      </c>
      <c r="Q2446" s="13" t="s">
        <v>8050</v>
      </c>
      <c r="R2446" t="s">
        <v>8051</v>
      </c>
      <c r="S2446" s="20">
        <v>0</v>
      </c>
      <c r="T2446" s="21" t="s">
        <v>38</v>
      </c>
    </row>
    <row r="2447" spans="1:20" x14ac:dyDescent="0.35">
      <c r="A2447" s="96" t="s">
        <v>14428</v>
      </c>
      <c r="D2447" s="13" t="s">
        <v>14429</v>
      </c>
      <c r="E2447" s="13">
        <v>6</v>
      </c>
      <c r="F2447" s="14">
        <v>1</v>
      </c>
      <c r="G2447" s="13" t="s">
        <v>46</v>
      </c>
      <c r="H2447" s="14">
        <v>40</v>
      </c>
      <c r="I2447" s="15" t="s">
        <v>32</v>
      </c>
      <c r="J2447" s="16">
        <v>105</v>
      </c>
      <c r="K2447" s="16">
        <v>17.5</v>
      </c>
      <c r="L2447" s="17" t="s">
        <v>104</v>
      </c>
      <c r="M2447" s="163" t="str">
        <f>IFERROR(GETPIVOTDATA("Tot. Bottles",'- Ordine Aggregato -'!$A$1,"sku anker",A2447),"")</f>
        <v/>
      </c>
      <c r="N2447" s="18" t="s">
        <v>28</v>
      </c>
      <c r="O2447" s="19" t="str">
        <f t="shared" si="38"/>
        <v>Order online</v>
      </c>
      <c r="P2447" s="97" t="s">
        <v>662</v>
      </c>
      <c r="Q2447" s="13" t="s">
        <v>8050</v>
      </c>
      <c r="R2447" t="s">
        <v>8051</v>
      </c>
      <c r="S2447" s="20">
        <v>0</v>
      </c>
      <c r="T2447" s="21" t="s">
        <v>3755</v>
      </c>
    </row>
    <row r="2448" spans="1:20" x14ac:dyDescent="0.35">
      <c r="A2448" s="96" t="s">
        <v>15553</v>
      </c>
      <c r="B2448" s="96"/>
      <c r="C2448" s="96"/>
      <c r="D2448" s="13" t="s">
        <v>15554</v>
      </c>
      <c r="E2448" s="13">
        <v>6</v>
      </c>
      <c r="F2448" s="14">
        <v>0.7</v>
      </c>
      <c r="G2448" s="13" t="s">
        <v>46</v>
      </c>
      <c r="H2448" s="14">
        <v>40</v>
      </c>
      <c r="I2448" s="15" t="s">
        <v>32</v>
      </c>
      <c r="J2448" s="16">
        <v>107.69999999999999</v>
      </c>
      <c r="K2448" s="16">
        <v>17.95</v>
      </c>
      <c r="L2448" s="17" t="s">
        <v>104</v>
      </c>
      <c r="M2448" s="163" t="str">
        <f>IFERROR(GETPIVOTDATA("Tot. Bottles",'- Ordine Aggregato -'!$A$1,"sku anker",A2448),"")</f>
        <v/>
      </c>
      <c r="N2448" s="18" t="s">
        <v>34</v>
      </c>
      <c r="O2448" s="19" t="str">
        <f t="shared" si="38"/>
        <v>Order online</v>
      </c>
      <c r="P2448" s="97" t="s">
        <v>662</v>
      </c>
      <c r="Q2448" s="13" t="s">
        <v>8047</v>
      </c>
      <c r="R2448" t="s">
        <v>15555</v>
      </c>
      <c r="S2448" s="20">
        <v>0</v>
      </c>
      <c r="T2448" s="21" t="s">
        <v>38</v>
      </c>
    </row>
    <row r="2449" spans="1:20" x14ac:dyDescent="0.35">
      <c r="A2449" s="96" t="s">
        <v>8052</v>
      </c>
      <c r="D2449" s="13" t="s">
        <v>8053</v>
      </c>
      <c r="E2449" s="13">
        <v>60</v>
      </c>
      <c r="F2449" s="14">
        <v>0.05</v>
      </c>
      <c r="G2449" s="13" t="s">
        <v>14874</v>
      </c>
      <c r="H2449" s="14">
        <v>47</v>
      </c>
      <c r="I2449" s="15" t="s">
        <v>32</v>
      </c>
      <c r="J2449" s="16">
        <v>138</v>
      </c>
      <c r="K2449" s="16">
        <v>2.2999999999999998</v>
      </c>
      <c r="L2449" s="17" t="s">
        <v>104</v>
      </c>
      <c r="M2449" s="163" t="str">
        <f>IFERROR(GETPIVOTDATA("Tot. Bottles",'- Ordine Aggregato -'!$A$1,"sku anker",A2449),"")</f>
        <v/>
      </c>
      <c r="N2449" s="18" t="s">
        <v>34</v>
      </c>
      <c r="O2449" s="19" t="str">
        <f t="shared" si="38"/>
        <v>Order online</v>
      </c>
      <c r="P2449" s="97" t="s">
        <v>662</v>
      </c>
      <c r="Q2449" s="13" t="s">
        <v>8054</v>
      </c>
      <c r="R2449" t="s">
        <v>8055</v>
      </c>
      <c r="S2449" s="20">
        <v>0</v>
      </c>
      <c r="T2449" s="21" t="s">
        <v>38</v>
      </c>
    </row>
    <row r="2450" spans="1:20" x14ac:dyDescent="0.35">
      <c r="A2450" s="13" t="s">
        <v>14274</v>
      </c>
      <c r="B2450" s="13"/>
      <c r="C2450" s="13"/>
      <c r="D2450" s="13" t="s">
        <v>14275</v>
      </c>
      <c r="E2450" s="13">
        <v>6</v>
      </c>
      <c r="F2450" s="14">
        <v>0.7</v>
      </c>
      <c r="G2450" s="13" t="s">
        <v>14874</v>
      </c>
      <c r="H2450" s="14">
        <v>40</v>
      </c>
      <c r="I2450" s="15" t="s">
        <v>32</v>
      </c>
      <c r="J2450" s="16">
        <v>147</v>
      </c>
      <c r="K2450" s="16">
        <v>24.5</v>
      </c>
      <c r="L2450" s="17" t="s">
        <v>104</v>
      </c>
      <c r="M2450" s="163" t="str">
        <f>IFERROR(GETPIVOTDATA("Tot. Bottles",'- Ordine Aggregato -'!$A$1,"sku anker",A2450),"")</f>
        <v/>
      </c>
      <c r="N2450" s="18" t="s">
        <v>42</v>
      </c>
      <c r="O2450" s="19" t="str">
        <f t="shared" si="38"/>
        <v>Order online</v>
      </c>
      <c r="P2450" s="97" t="s">
        <v>662</v>
      </c>
      <c r="Q2450" s="13" t="s">
        <v>8056</v>
      </c>
      <c r="R2450" t="s">
        <v>8057</v>
      </c>
      <c r="S2450" s="20">
        <v>0</v>
      </c>
      <c r="T2450" s="21" t="s">
        <v>38</v>
      </c>
    </row>
    <row r="2451" spans="1:20" x14ac:dyDescent="0.35">
      <c r="A2451" s="13" t="s">
        <v>8058</v>
      </c>
      <c r="B2451" s="13"/>
      <c r="C2451" s="13"/>
      <c r="D2451" s="13" t="s">
        <v>8059</v>
      </c>
      <c r="E2451" s="13">
        <v>6</v>
      </c>
      <c r="F2451" s="14">
        <v>0.7</v>
      </c>
      <c r="G2451" s="13" t="s">
        <v>14874</v>
      </c>
      <c r="H2451" s="14">
        <v>40</v>
      </c>
      <c r="I2451" s="15" t="s">
        <v>32</v>
      </c>
      <c r="J2451" s="16">
        <v>129</v>
      </c>
      <c r="K2451" s="16">
        <v>21.5</v>
      </c>
      <c r="L2451" s="17" t="s">
        <v>104</v>
      </c>
      <c r="M2451" s="163" t="str">
        <f>IFERROR(GETPIVOTDATA("Tot. Bottles",'- Ordine Aggregato -'!$A$1,"sku anker",A2451),"")</f>
        <v/>
      </c>
      <c r="N2451" s="18" t="s">
        <v>67</v>
      </c>
      <c r="O2451" s="19" t="str">
        <f t="shared" si="38"/>
        <v>Order online</v>
      </c>
      <c r="P2451" s="97" t="s">
        <v>662</v>
      </c>
      <c r="Q2451" s="13" t="s">
        <v>8056</v>
      </c>
      <c r="R2451" t="s">
        <v>8060</v>
      </c>
      <c r="S2451" s="20">
        <v>21.5</v>
      </c>
      <c r="T2451" s="21" t="s">
        <v>38</v>
      </c>
    </row>
    <row r="2452" spans="1:20" x14ac:dyDescent="0.35">
      <c r="A2452" s="96" t="s">
        <v>8061</v>
      </c>
      <c r="D2452" s="13" t="s">
        <v>8062</v>
      </c>
      <c r="E2452" s="13">
        <v>6</v>
      </c>
      <c r="F2452" s="14">
        <v>0.7</v>
      </c>
      <c r="G2452" s="13" t="s">
        <v>14874</v>
      </c>
      <c r="H2452" s="14">
        <v>14.9</v>
      </c>
      <c r="I2452" s="15" t="s">
        <v>32</v>
      </c>
      <c r="J2452" s="16">
        <v>48.599999999999994</v>
      </c>
      <c r="K2452" s="16">
        <v>8.1</v>
      </c>
      <c r="L2452" s="17" t="s">
        <v>399</v>
      </c>
      <c r="M2452" s="163" t="str">
        <f>IFERROR(GETPIVOTDATA("Tot. Bottles",'- Ordine Aggregato -'!$A$1,"sku anker",A2452),"")</f>
        <v/>
      </c>
      <c r="N2452" s="18" t="s">
        <v>42</v>
      </c>
      <c r="O2452" s="19" t="str">
        <f t="shared" si="38"/>
        <v>Order online</v>
      </c>
      <c r="P2452" s="97" t="s">
        <v>68</v>
      </c>
      <c r="Q2452" s="13" t="s">
        <v>8063</v>
      </c>
      <c r="R2452" t="s">
        <v>8064</v>
      </c>
      <c r="S2452" s="20">
        <v>0</v>
      </c>
      <c r="T2452" s="21" t="s">
        <v>38</v>
      </c>
    </row>
    <row r="2453" spans="1:20" x14ac:dyDescent="0.35">
      <c r="A2453" s="96" t="s">
        <v>8065</v>
      </c>
      <c r="D2453" s="13" t="s">
        <v>8066</v>
      </c>
      <c r="E2453" s="13">
        <v>12</v>
      </c>
      <c r="F2453" s="14">
        <v>0.5</v>
      </c>
      <c r="G2453" s="13" t="s">
        <v>14874</v>
      </c>
      <c r="H2453" s="14">
        <v>38</v>
      </c>
      <c r="I2453" s="15" t="s">
        <v>32</v>
      </c>
      <c r="J2453" s="16">
        <v>59.400000000000006</v>
      </c>
      <c r="K2453" s="16">
        <v>4.95</v>
      </c>
      <c r="L2453" s="17" t="s">
        <v>399</v>
      </c>
      <c r="M2453" s="163" t="str">
        <f>IFERROR(GETPIVOTDATA("Tot. Bottles",'- Ordine Aggregato -'!$A$1,"sku anker",A2453),"")</f>
        <v/>
      </c>
      <c r="N2453" s="18" t="s">
        <v>34</v>
      </c>
      <c r="O2453" s="19" t="str">
        <f t="shared" si="38"/>
        <v>Order online</v>
      </c>
      <c r="P2453" s="97" t="s">
        <v>880</v>
      </c>
      <c r="Q2453" s="13" t="s">
        <v>8067</v>
      </c>
      <c r="R2453" t="s">
        <v>8068</v>
      </c>
      <c r="S2453" s="20">
        <v>0</v>
      </c>
      <c r="T2453" s="21" t="s">
        <v>38</v>
      </c>
    </row>
    <row r="2454" spans="1:20" x14ac:dyDescent="0.35">
      <c r="A2454" s="13" t="s">
        <v>8069</v>
      </c>
      <c r="B2454" s="13"/>
      <c r="C2454" s="13"/>
      <c r="D2454" s="13" t="s">
        <v>8070</v>
      </c>
      <c r="E2454" s="13">
        <v>12</v>
      </c>
      <c r="F2454" s="14">
        <v>0.7</v>
      </c>
      <c r="G2454" s="13" t="s">
        <v>14874</v>
      </c>
      <c r="H2454" s="14">
        <v>40</v>
      </c>
      <c r="I2454" s="15" t="s">
        <v>32</v>
      </c>
      <c r="J2454" s="16">
        <v>36.599999999999994</v>
      </c>
      <c r="K2454" s="16">
        <v>3.05</v>
      </c>
      <c r="L2454" s="17" t="s">
        <v>73</v>
      </c>
      <c r="M2454" s="163" t="str">
        <f>IFERROR(GETPIVOTDATA("Tot. Bottles",'- Ordine Aggregato -'!$A$1,"sku anker",A2454),"")</f>
        <v/>
      </c>
      <c r="N2454" s="18" t="s">
        <v>42</v>
      </c>
      <c r="O2454" s="19" t="str">
        <f t="shared" si="38"/>
        <v>Order online</v>
      </c>
      <c r="P2454" s="97" t="s">
        <v>880</v>
      </c>
      <c r="Q2454" s="13" t="s">
        <v>8071</v>
      </c>
      <c r="R2454" t="s">
        <v>8072</v>
      </c>
      <c r="S2454" s="20">
        <v>0</v>
      </c>
      <c r="T2454" s="21" t="s">
        <v>38</v>
      </c>
    </row>
    <row r="2455" spans="1:20" x14ac:dyDescent="0.35">
      <c r="A2455" s="96" t="s">
        <v>8073</v>
      </c>
      <c r="D2455" s="13" t="s">
        <v>8074</v>
      </c>
      <c r="E2455" s="13">
        <v>6</v>
      </c>
      <c r="F2455" s="14">
        <v>1</v>
      </c>
      <c r="G2455" s="13" t="s">
        <v>31</v>
      </c>
      <c r="H2455" s="14">
        <v>25</v>
      </c>
      <c r="I2455" s="15" t="s">
        <v>32</v>
      </c>
      <c r="J2455" s="16">
        <v>40.200000000000003</v>
      </c>
      <c r="K2455" s="16">
        <v>6.7</v>
      </c>
      <c r="L2455" s="17" t="s">
        <v>502</v>
      </c>
      <c r="M2455" s="163" t="str">
        <f>IFERROR(GETPIVOTDATA("Tot. Bottles",'- Ordine Aggregato -'!$A$1,"sku anker",A2455),"")</f>
        <v/>
      </c>
      <c r="N2455" s="18" t="s">
        <v>42</v>
      </c>
      <c r="O2455" s="19" t="str">
        <f t="shared" si="38"/>
        <v>Order online</v>
      </c>
      <c r="P2455" s="97" t="s">
        <v>1219</v>
      </c>
      <c r="Q2455" s="13" t="s">
        <v>8075</v>
      </c>
      <c r="R2455" t="s">
        <v>42</v>
      </c>
      <c r="S2455" s="20">
        <v>0</v>
      </c>
      <c r="T2455" s="21" t="s">
        <v>38</v>
      </c>
    </row>
    <row r="2456" spans="1:20" x14ac:dyDescent="0.35">
      <c r="A2456" s="13" t="s">
        <v>8076</v>
      </c>
      <c r="B2456" s="13"/>
      <c r="C2456" s="13"/>
      <c r="D2456" s="13" t="s">
        <v>8077</v>
      </c>
      <c r="E2456" s="13">
        <v>6</v>
      </c>
      <c r="F2456" s="14">
        <v>0.5</v>
      </c>
      <c r="G2456" s="13" t="s">
        <v>46</v>
      </c>
      <c r="H2456" s="14">
        <v>35</v>
      </c>
      <c r="I2456" s="15" t="s">
        <v>32</v>
      </c>
      <c r="J2456" s="16">
        <v>20.700000000000003</v>
      </c>
      <c r="K2456" s="16">
        <v>3.45</v>
      </c>
      <c r="L2456" s="17" t="s">
        <v>558</v>
      </c>
      <c r="M2456" s="163" t="str">
        <f>IFERROR(GETPIVOTDATA("Tot. Bottles",'- Ordine Aggregato -'!$A$1,"sku anker",A2456),"")</f>
        <v/>
      </c>
      <c r="N2456" s="18" t="s">
        <v>42</v>
      </c>
      <c r="O2456" s="19" t="str">
        <f t="shared" si="38"/>
        <v>Order online</v>
      </c>
      <c r="P2456" s="97" t="s">
        <v>220</v>
      </c>
      <c r="Q2456" s="13" t="s">
        <v>8078</v>
      </c>
      <c r="R2456" t="s">
        <v>8079</v>
      </c>
      <c r="S2456" s="20">
        <v>0</v>
      </c>
      <c r="T2456" s="21" t="s">
        <v>38</v>
      </c>
    </row>
    <row r="2457" spans="1:20" x14ac:dyDescent="0.35">
      <c r="A2457" s="96" t="s">
        <v>8080</v>
      </c>
      <c r="D2457" s="13" t="s">
        <v>8081</v>
      </c>
      <c r="E2457" s="13">
        <v>6</v>
      </c>
      <c r="F2457" s="14">
        <v>0.7</v>
      </c>
      <c r="G2457" s="13" t="s">
        <v>46</v>
      </c>
      <c r="H2457" s="14">
        <v>43</v>
      </c>
      <c r="I2457" s="15" t="s">
        <v>32</v>
      </c>
      <c r="J2457" s="16">
        <v>239.70000000000002</v>
      </c>
      <c r="K2457" s="16">
        <v>39.950000000000003</v>
      </c>
      <c r="L2457" s="17" t="s">
        <v>463</v>
      </c>
      <c r="M2457" s="163" t="str">
        <f>IFERROR(GETPIVOTDATA("Tot. Bottles",'- Ordine Aggregato -'!$A$1,"sku anker",A2457),"")</f>
        <v/>
      </c>
      <c r="N2457" s="18" t="s">
        <v>42</v>
      </c>
      <c r="O2457" s="19" t="str">
        <f t="shared" si="38"/>
        <v>Order online</v>
      </c>
      <c r="P2457" s="97" t="s">
        <v>442</v>
      </c>
      <c r="Q2457" s="13" t="s">
        <v>8082</v>
      </c>
      <c r="R2457" t="s">
        <v>8083</v>
      </c>
      <c r="S2457" s="20">
        <v>0</v>
      </c>
      <c r="T2457" s="21" t="s">
        <v>38</v>
      </c>
    </row>
    <row r="2458" spans="1:20" x14ac:dyDescent="0.35">
      <c r="A2458" s="13" t="s">
        <v>8084</v>
      </c>
      <c r="B2458" s="13"/>
      <c r="C2458" s="13"/>
      <c r="D2458" s="13" t="s">
        <v>8085</v>
      </c>
      <c r="E2458" s="13">
        <v>6</v>
      </c>
      <c r="F2458" s="14">
        <v>0.7</v>
      </c>
      <c r="G2458" s="13" t="s">
        <v>46</v>
      </c>
      <c r="H2458" s="14">
        <v>18</v>
      </c>
      <c r="I2458" s="15" t="s">
        <v>32</v>
      </c>
      <c r="J2458" s="16">
        <v>52.5</v>
      </c>
      <c r="K2458" s="16">
        <v>8.75</v>
      </c>
      <c r="L2458" s="17" t="s">
        <v>502</v>
      </c>
      <c r="M2458" s="163" t="str">
        <f>IFERROR(GETPIVOTDATA("Tot. Bottles",'- Ordine Aggregato -'!$A$1,"sku anker",A2458),"")</f>
        <v/>
      </c>
      <c r="N2458" s="18" t="s">
        <v>34</v>
      </c>
      <c r="O2458" s="19" t="str">
        <f t="shared" si="38"/>
        <v>Order online</v>
      </c>
      <c r="P2458" s="97" t="s">
        <v>68</v>
      </c>
      <c r="Q2458" s="13" t="s">
        <v>8086</v>
      </c>
      <c r="R2458" t="s">
        <v>8087</v>
      </c>
      <c r="S2458" s="20">
        <v>0</v>
      </c>
      <c r="T2458" s="21" t="s">
        <v>38</v>
      </c>
    </row>
    <row r="2459" spans="1:20" x14ac:dyDescent="0.35">
      <c r="A2459" s="96" t="s">
        <v>8088</v>
      </c>
      <c r="D2459" s="13" t="s">
        <v>8089</v>
      </c>
      <c r="E2459" s="13">
        <v>6</v>
      </c>
      <c r="F2459" s="14">
        <v>0.7</v>
      </c>
      <c r="G2459" s="13" t="s">
        <v>14873</v>
      </c>
      <c r="H2459" s="14">
        <v>20</v>
      </c>
      <c r="I2459" s="15" t="s">
        <v>32</v>
      </c>
      <c r="J2459" s="16">
        <v>47.099999999999994</v>
      </c>
      <c r="K2459" s="16">
        <v>7.85</v>
      </c>
      <c r="L2459" s="17" t="s">
        <v>502</v>
      </c>
      <c r="M2459" s="163" t="str">
        <f>IFERROR(GETPIVOTDATA("Tot. Bottles",'- Ordine Aggregato -'!$A$1,"sku anker",A2459),"")</f>
        <v/>
      </c>
      <c r="N2459" s="18" t="s">
        <v>42</v>
      </c>
      <c r="O2459" s="19" t="str">
        <f t="shared" si="38"/>
        <v>Order online</v>
      </c>
      <c r="P2459" s="97" t="s">
        <v>68</v>
      </c>
      <c r="Q2459" s="13" t="s">
        <v>8090</v>
      </c>
      <c r="R2459" t="s">
        <v>8091</v>
      </c>
      <c r="S2459" s="20">
        <v>0</v>
      </c>
      <c r="T2459" s="21" t="s">
        <v>38</v>
      </c>
    </row>
    <row r="2460" spans="1:20" x14ac:dyDescent="0.35">
      <c r="A2460" s="13" t="s">
        <v>8092</v>
      </c>
      <c r="B2460" s="13"/>
      <c r="C2460" s="13"/>
      <c r="D2460" s="13" t="s">
        <v>8093</v>
      </c>
      <c r="E2460" s="13">
        <v>6</v>
      </c>
      <c r="F2460" s="14">
        <v>0.7</v>
      </c>
      <c r="G2460" s="13" t="s">
        <v>14873</v>
      </c>
      <c r="H2460" s="14">
        <v>20</v>
      </c>
      <c r="I2460" s="15" t="s">
        <v>32</v>
      </c>
      <c r="J2460" s="16">
        <v>57.900000000000006</v>
      </c>
      <c r="K2460" s="16">
        <v>9.65</v>
      </c>
      <c r="L2460" s="17" t="s">
        <v>551</v>
      </c>
      <c r="M2460" s="163" t="str">
        <f>IFERROR(GETPIVOTDATA("Tot. Bottles",'- Ordine Aggregato -'!$A$1,"sku anker",A2460),"")</f>
        <v/>
      </c>
      <c r="N2460" s="18" t="s">
        <v>42</v>
      </c>
      <c r="O2460" s="19" t="str">
        <f t="shared" si="38"/>
        <v>Order online</v>
      </c>
      <c r="P2460" s="97" t="s">
        <v>614</v>
      </c>
      <c r="Q2460" s="13" t="s">
        <v>8094</v>
      </c>
      <c r="R2460" t="s">
        <v>8095</v>
      </c>
      <c r="S2460" s="20">
        <v>0</v>
      </c>
      <c r="T2460" s="21" t="s">
        <v>38</v>
      </c>
    </row>
    <row r="2461" spans="1:20" x14ac:dyDescent="0.35">
      <c r="A2461" s="13" t="s">
        <v>8096</v>
      </c>
      <c r="B2461" s="13"/>
      <c r="C2461" s="13"/>
      <c r="D2461" s="13" t="s">
        <v>8097</v>
      </c>
      <c r="E2461" s="13">
        <v>6</v>
      </c>
      <c r="F2461" s="14">
        <v>0.7</v>
      </c>
      <c r="G2461" s="13" t="s">
        <v>46</v>
      </c>
      <c r="H2461" s="14">
        <v>70</v>
      </c>
      <c r="I2461" s="15" t="s">
        <v>32</v>
      </c>
      <c r="J2461" s="16">
        <v>98.699999999999989</v>
      </c>
      <c r="K2461" s="16">
        <v>16.45</v>
      </c>
      <c r="L2461" s="17" t="s">
        <v>219</v>
      </c>
      <c r="M2461" s="163" t="str">
        <f>IFERROR(GETPIVOTDATA("Tot. Bottles",'- Ordine Aggregato -'!$A$1,"sku anker",A2461),"")</f>
        <v/>
      </c>
      <c r="N2461" s="18" t="s">
        <v>42</v>
      </c>
      <c r="O2461" s="19" t="str">
        <f t="shared" si="38"/>
        <v>Order online</v>
      </c>
      <c r="P2461" s="97" t="s">
        <v>4925</v>
      </c>
      <c r="Q2461" s="13" t="s">
        <v>8098</v>
      </c>
      <c r="R2461" t="s">
        <v>8099</v>
      </c>
      <c r="S2461" s="20">
        <v>0</v>
      </c>
      <c r="T2461" s="21" t="s">
        <v>38</v>
      </c>
    </row>
    <row r="2462" spans="1:20" x14ac:dyDescent="0.35">
      <c r="A2462" s="96" t="s">
        <v>8100</v>
      </c>
      <c r="D2462" s="13" t="s">
        <v>8101</v>
      </c>
      <c r="E2462" s="13">
        <v>6</v>
      </c>
      <c r="F2462" s="14">
        <v>0.7</v>
      </c>
      <c r="G2462" s="13" t="s">
        <v>46</v>
      </c>
      <c r="H2462" s="14">
        <v>68</v>
      </c>
      <c r="I2462" s="15" t="s">
        <v>32</v>
      </c>
      <c r="J2462" s="16">
        <v>97.5</v>
      </c>
      <c r="K2462" s="16">
        <v>16.25</v>
      </c>
      <c r="L2462" s="17" t="s">
        <v>219</v>
      </c>
      <c r="M2462" s="163" t="str">
        <f>IFERROR(GETPIVOTDATA("Tot. Bottles",'- Ordine Aggregato -'!$A$1,"sku anker",A2462),"")</f>
        <v/>
      </c>
      <c r="N2462" s="18" t="s">
        <v>67</v>
      </c>
      <c r="O2462" s="19" t="str">
        <f t="shared" si="38"/>
        <v>Order online</v>
      </c>
      <c r="P2462" s="97" t="s">
        <v>225</v>
      </c>
      <c r="Q2462" s="13" t="s">
        <v>8102</v>
      </c>
      <c r="R2462" t="s">
        <v>8103</v>
      </c>
      <c r="S2462" s="20">
        <v>16.25</v>
      </c>
      <c r="T2462" s="21" t="s">
        <v>38</v>
      </c>
    </row>
    <row r="2463" spans="1:20" x14ac:dyDescent="0.35">
      <c r="A2463" s="13" t="s">
        <v>8104</v>
      </c>
      <c r="B2463" s="13"/>
      <c r="C2463" s="13"/>
      <c r="D2463" s="13" t="s">
        <v>8105</v>
      </c>
      <c r="E2463" s="13">
        <v>6</v>
      </c>
      <c r="F2463" s="14">
        <v>0.7</v>
      </c>
      <c r="G2463" s="13" t="s">
        <v>14874</v>
      </c>
      <c r="H2463" s="14">
        <v>40</v>
      </c>
      <c r="I2463" s="15" t="s">
        <v>32</v>
      </c>
      <c r="J2463" s="16">
        <v>153</v>
      </c>
      <c r="K2463" s="16">
        <v>25.5</v>
      </c>
      <c r="L2463" s="17" t="s">
        <v>104</v>
      </c>
      <c r="M2463" s="163" t="str">
        <f>IFERROR(GETPIVOTDATA("Tot. Bottles",'- Ordine Aggregato -'!$A$1,"sku anker",A2463),"")</f>
        <v/>
      </c>
      <c r="N2463" s="18" t="s">
        <v>42</v>
      </c>
      <c r="O2463" s="19" t="str">
        <f t="shared" si="38"/>
        <v>Order online</v>
      </c>
      <c r="P2463" s="97" t="s">
        <v>417</v>
      </c>
      <c r="Q2463" s="13" t="s">
        <v>8106</v>
      </c>
      <c r="R2463" t="s">
        <v>8107</v>
      </c>
      <c r="S2463" s="20">
        <v>0</v>
      </c>
      <c r="T2463" s="21" t="s">
        <v>38</v>
      </c>
    </row>
    <row r="2464" spans="1:20" x14ac:dyDescent="0.35">
      <c r="A2464" s="96" t="s">
        <v>8108</v>
      </c>
      <c r="D2464" s="13" t="s">
        <v>8109</v>
      </c>
      <c r="E2464" s="13">
        <v>3</v>
      </c>
      <c r="F2464" s="14">
        <v>0.7</v>
      </c>
      <c r="G2464" s="13" t="s">
        <v>14874</v>
      </c>
      <c r="H2464" s="14">
        <v>48</v>
      </c>
      <c r="I2464" s="15" t="s">
        <v>32</v>
      </c>
      <c r="J2464" s="16">
        <v>103.5</v>
      </c>
      <c r="K2464" s="16">
        <v>34.5</v>
      </c>
      <c r="L2464" s="17" t="s">
        <v>104</v>
      </c>
      <c r="M2464" s="163" t="str">
        <f>IFERROR(GETPIVOTDATA("Tot. Bottles",'- Ordine Aggregato -'!$A$1,"sku anker",A2464),"")</f>
        <v/>
      </c>
      <c r="N2464" s="18" t="s">
        <v>67</v>
      </c>
      <c r="O2464" s="19" t="str">
        <f t="shared" si="38"/>
        <v>Order online</v>
      </c>
      <c r="P2464" s="97" t="s">
        <v>514</v>
      </c>
      <c r="Q2464" s="13" t="s">
        <v>8110</v>
      </c>
      <c r="R2464" t="s">
        <v>8111</v>
      </c>
      <c r="S2464" s="20">
        <v>34.5</v>
      </c>
      <c r="T2464" s="21" t="s">
        <v>38</v>
      </c>
    </row>
    <row r="2465" spans="1:20" x14ac:dyDescent="0.35">
      <c r="A2465" s="96" t="s">
        <v>8112</v>
      </c>
      <c r="D2465" s="13" t="s">
        <v>8113</v>
      </c>
      <c r="E2465" s="13">
        <v>3</v>
      </c>
      <c r="F2465" s="14">
        <v>0.7</v>
      </c>
      <c r="G2465" s="13" t="s">
        <v>14874</v>
      </c>
      <c r="H2465" s="14">
        <v>55</v>
      </c>
      <c r="I2465" s="15" t="s">
        <v>32</v>
      </c>
      <c r="J2465" s="16">
        <v>104.55000000000001</v>
      </c>
      <c r="K2465" s="16">
        <v>34.85</v>
      </c>
      <c r="L2465" s="17" t="s">
        <v>104</v>
      </c>
      <c r="M2465" s="163" t="str">
        <f>IFERROR(GETPIVOTDATA("Tot. Bottles",'- Ordine Aggregato -'!$A$1,"sku anker",A2465),"")</f>
        <v/>
      </c>
      <c r="N2465" s="18" t="s">
        <v>42</v>
      </c>
      <c r="O2465" s="19" t="str">
        <f t="shared" si="38"/>
        <v>Order online</v>
      </c>
      <c r="P2465" s="97" t="s">
        <v>1906</v>
      </c>
      <c r="Q2465" s="13" t="s">
        <v>8114</v>
      </c>
      <c r="R2465" t="s">
        <v>8115</v>
      </c>
      <c r="S2465" s="20">
        <v>0</v>
      </c>
      <c r="T2465" s="21" t="s">
        <v>38</v>
      </c>
    </row>
    <row r="2466" spans="1:20" x14ac:dyDescent="0.35">
      <c r="A2466" s="96" t="s">
        <v>8116</v>
      </c>
      <c r="B2466" s="96"/>
      <c r="C2466" s="96"/>
      <c r="D2466" s="13" t="s">
        <v>8117</v>
      </c>
      <c r="E2466" s="13">
        <v>3</v>
      </c>
      <c r="F2466" s="14">
        <v>0.7</v>
      </c>
      <c r="G2466" s="13" t="s">
        <v>14874</v>
      </c>
      <c r="H2466" s="14">
        <v>55</v>
      </c>
      <c r="I2466" s="15" t="s">
        <v>32</v>
      </c>
      <c r="J2466" s="16">
        <v>104.55000000000001</v>
      </c>
      <c r="K2466" s="16">
        <v>34.85</v>
      </c>
      <c r="L2466" s="17" t="s">
        <v>104</v>
      </c>
      <c r="M2466" s="163" t="str">
        <f>IFERROR(GETPIVOTDATA("Tot. Bottles",'- Ordine Aggregato -'!$A$1,"sku anker",A2466),"")</f>
        <v/>
      </c>
      <c r="N2466" s="18" t="s">
        <v>42</v>
      </c>
      <c r="O2466" s="19" t="str">
        <f t="shared" si="38"/>
        <v>Order online</v>
      </c>
      <c r="P2466" s="97" t="s">
        <v>1906</v>
      </c>
      <c r="Q2466" s="13" t="s">
        <v>8118</v>
      </c>
      <c r="R2466" t="s">
        <v>8119</v>
      </c>
      <c r="S2466" s="20">
        <v>0</v>
      </c>
      <c r="T2466" s="21" t="s">
        <v>38</v>
      </c>
    </row>
    <row r="2467" spans="1:20" x14ac:dyDescent="0.35">
      <c r="A2467" s="96" t="s">
        <v>8120</v>
      </c>
      <c r="B2467" s="96"/>
      <c r="C2467" s="96"/>
      <c r="D2467" s="13" t="s">
        <v>8121</v>
      </c>
      <c r="E2467" s="13">
        <v>3</v>
      </c>
      <c r="F2467" s="14">
        <v>0.7</v>
      </c>
      <c r="G2467" s="13" t="s">
        <v>14874</v>
      </c>
      <c r="H2467" s="14">
        <v>43</v>
      </c>
      <c r="I2467" s="15" t="s">
        <v>32</v>
      </c>
      <c r="J2467" s="16">
        <v>104.25</v>
      </c>
      <c r="K2467" s="16">
        <v>34.75</v>
      </c>
      <c r="L2467" s="17" t="s">
        <v>104</v>
      </c>
      <c r="M2467" s="163" t="str">
        <f>IFERROR(GETPIVOTDATA("Tot. Bottles",'- Ordine Aggregato -'!$A$1,"sku anker",A2467),"")</f>
        <v/>
      </c>
      <c r="N2467" s="18" t="s">
        <v>42</v>
      </c>
      <c r="O2467" s="19" t="str">
        <f t="shared" si="38"/>
        <v>Order online</v>
      </c>
      <c r="P2467" s="97" t="s">
        <v>3129</v>
      </c>
      <c r="Q2467" s="13" t="s">
        <v>8122</v>
      </c>
      <c r="R2467" t="s">
        <v>8123</v>
      </c>
      <c r="S2467" s="20">
        <v>0</v>
      </c>
      <c r="T2467" s="21" t="s">
        <v>38</v>
      </c>
    </row>
    <row r="2468" spans="1:20" x14ac:dyDescent="0.35">
      <c r="A2468" s="13" t="s">
        <v>8124</v>
      </c>
      <c r="B2468" s="13"/>
      <c r="C2468" s="13"/>
      <c r="D2468" s="13" t="s">
        <v>8125</v>
      </c>
      <c r="E2468" s="13">
        <v>6</v>
      </c>
      <c r="F2468" s="14">
        <v>0.75</v>
      </c>
      <c r="G2468" s="13" t="s">
        <v>14874</v>
      </c>
      <c r="H2468" s="14">
        <v>13</v>
      </c>
      <c r="I2468" s="15" t="s">
        <v>32</v>
      </c>
      <c r="J2468" s="16">
        <v>28.799999999999997</v>
      </c>
      <c r="K2468" s="16">
        <v>4.8</v>
      </c>
      <c r="L2468" s="17" t="s">
        <v>704</v>
      </c>
      <c r="M2468" s="163" t="str">
        <f>IFERROR(GETPIVOTDATA("Tot. Bottles",'- Ordine Aggregato -'!$A$1,"sku anker",A2468),"")</f>
        <v/>
      </c>
      <c r="N2468" s="18" t="s">
        <v>42</v>
      </c>
      <c r="O2468" s="19" t="str">
        <f t="shared" si="38"/>
        <v>Order online</v>
      </c>
      <c r="P2468" s="97" t="s">
        <v>225</v>
      </c>
      <c r="Q2468" s="13" t="s">
        <v>8126</v>
      </c>
      <c r="R2468" t="s">
        <v>8127</v>
      </c>
      <c r="S2468" s="20">
        <v>0</v>
      </c>
      <c r="T2468" s="21" t="s">
        <v>38</v>
      </c>
    </row>
    <row r="2469" spans="1:20" x14ac:dyDescent="0.35">
      <c r="A2469" s="96" t="s">
        <v>8128</v>
      </c>
      <c r="D2469" s="13" t="s">
        <v>8129</v>
      </c>
      <c r="E2469" s="13">
        <v>36</v>
      </c>
      <c r="F2469" s="14">
        <v>0.2</v>
      </c>
      <c r="G2469" s="13" t="s">
        <v>14874</v>
      </c>
      <c r="H2469" s="14">
        <v>40</v>
      </c>
      <c r="I2469" s="15" t="s">
        <v>32</v>
      </c>
      <c r="J2469" s="16">
        <v>50.4</v>
      </c>
      <c r="K2469" s="16">
        <v>1.4</v>
      </c>
      <c r="L2469" s="17" t="s">
        <v>448</v>
      </c>
      <c r="M2469" s="163" t="str">
        <f>IFERROR(GETPIVOTDATA("Tot. Bottles",'- Ordine Aggregato -'!$A$1,"sku anker",A2469),"")</f>
        <v/>
      </c>
      <c r="N2469" s="18" t="s">
        <v>67</v>
      </c>
      <c r="O2469" s="19" t="str">
        <f t="shared" si="38"/>
        <v>Order online</v>
      </c>
      <c r="P2469" s="97" t="s">
        <v>146</v>
      </c>
      <c r="Q2469" s="13" t="s">
        <v>8130</v>
      </c>
      <c r="R2469" t="s">
        <v>8131</v>
      </c>
      <c r="S2469" s="20">
        <v>1.4</v>
      </c>
      <c r="T2469" s="21" t="s">
        <v>38</v>
      </c>
    </row>
    <row r="2470" spans="1:20" x14ac:dyDescent="0.35">
      <c r="A2470" s="96" t="s">
        <v>8132</v>
      </c>
      <c r="B2470" s="96"/>
      <c r="C2470" s="96"/>
      <c r="D2470" s="13" t="s">
        <v>8129</v>
      </c>
      <c r="E2470" s="13">
        <v>12</v>
      </c>
      <c r="F2470" s="14">
        <v>0.35</v>
      </c>
      <c r="G2470" s="13" t="s">
        <v>46</v>
      </c>
      <c r="H2470" s="14">
        <v>40</v>
      </c>
      <c r="I2470" s="15" t="s">
        <v>32</v>
      </c>
      <c r="J2470" s="16">
        <v>46.2</v>
      </c>
      <c r="K2470" s="16">
        <v>3.85</v>
      </c>
      <c r="L2470" s="17" t="s">
        <v>448</v>
      </c>
      <c r="M2470" s="163" t="str">
        <f>IFERROR(GETPIVOTDATA("Tot. Bottles",'- Ordine Aggregato -'!$A$1,"sku anker",A2470),"")</f>
        <v/>
      </c>
      <c r="N2470" s="18" t="s">
        <v>42</v>
      </c>
      <c r="O2470" s="19" t="str">
        <f t="shared" si="38"/>
        <v>Order online</v>
      </c>
      <c r="P2470" s="97" t="s">
        <v>146</v>
      </c>
      <c r="Q2470" s="13" t="s">
        <v>8133</v>
      </c>
      <c r="R2470" t="s">
        <v>42</v>
      </c>
      <c r="S2470" s="20">
        <v>0</v>
      </c>
      <c r="T2470" s="21" t="s">
        <v>38</v>
      </c>
    </row>
    <row r="2471" spans="1:20" x14ac:dyDescent="0.35">
      <c r="A2471" s="96" t="s">
        <v>8134</v>
      </c>
      <c r="B2471" s="96"/>
      <c r="C2471" s="96"/>
      <c r="D2471" s="13" t="s">
        <v>8129</v>
      </c>
      <c r="E2471" s="13">
        <v>6</v>
      </c>
      <c r="F2471" s="14">
        <v>0.7</v>
      </c>
      <c r="G2471" s="13" t="s">
        <v>14873</v>
      </c>
      <c r="H2471" s="14">
        <v>40</v>
      </c>
      <c r="I2471" s="15" t="s">
        <v>32</v>
      </c>
      <c r="J2471" s="16">
        <v>21.6</v>
      </c>
      <c r="K2471" s="16">
        <v>3.6</v>
      </c>
      <c r="L2471" s="17" t="s">
        <v>448</v>
      </c>
      <c r="M2471" s="163" t="str">
        <f>IFERROR(GETPIVOTDATA("Tot. Bottles",'- Ordine Aggregato -'!$A$1,"sku anker",A2471),"")</f>
        <v/>
      </c>
      <c r="N2471" s="18" t="s">
        <v>42</v>
      </c>
      <c r="O2471" s="19" t="str">
        <f t="shared" si="38"/>
        <v>Order online</v>
      </c>
      <c r="P2471" s="97" t="s">
        <v>146</v>
      </c>
      <c r="Q2471" s="13" t="s">
        <v>8135</v>
      </c>
      <c r="R2471" t="s">
        <v>8136</v>
      </c>
      <c r="S2471" s="20">
        <v>0</v>
      </c>
      <c r="T2471" s="21" t="s">
        <v>38</v>
      </c>
    </row>
    <row r="2472" spans="1:20" x14ac:dyDescent="0.35">
      <c r="A2472" s="96" t="s">
        <v>8137</v>
      </c>
      <c r="B2472" s="96"/>
      <c r="C2472" s="96"/>
      <c r="D2472" s="13" t="s">
        <v>8129</v>
      </c>
      <c r="E2472" s="13">
        <v>6</v>
      </c>
      <c r="F2472" s="14">
        <v>1</v>
      </c>
      <c r="G2472" s="13" t="s">
        <v>14873</v>
      </c>
      <c r="H2472" s="14">
        <v>40</v>
      </c>
      <c r="I2472" s="15" t="s">
        <v>32</v>
      </c>
      <c r="J2472" s="16">
        <v>32.700000000000003</v>
      </c>
      <c r="K2472" s="16">
        <v>5.45</v>
      </c>
      <c r="L2472" s="17" t="s">
        <v>448</v>
      </c>
      <c r="M2472" s="163" t="str">
        <f>IFERROR(GETPIVOTDATA("Tot. Bottles",'- Ordine Aggregato -'!$A$1,"sku anker",A2472),"")</f>
        <v/>
      </c>
      <c r="N2472" s="18" t="s">
        <v>42</v>
      </c>
      <c r="O2472" s="19" t="str">
        <f t="shared" si="38"/>
        <v>Order online</v>
      </c>
      <c r="P2472" s="97" t="s">
        <v>146</v>
      </c>
      <c r="Q2472" s="13" t="s">
        <v>8138</v>
      </c>
      <c r="R2472" t="s">
        <v>8139</v>
      </c>
      <c r="S2472" s="20">
        <v>0</v>
      </c>
      <c r="T2472" s="21" t="s">
        <v>38</v>
      </c>
    </row>
    <row r="2473" spans="1:20" x14ac:dyDescent="0.35">
      <c r="A2473" s="96" t="s">
        <v>14717</v>
      </c>
      <c r="D2473" s="13" t="s">
        <v>14718</v>
      </c>
      <c r="E2473" s="13">
        <v>6</v>
      </c>
      <c r="F2473" s="14">
        <v>0.7</v>
      </c>
      <c r="G2473" s="13" t="s">
        <v>46</v>
      </c>
      <c r="H2473" s="14">
        <v>50</v>
      </c>
      <c r="I2473" s="15" t="s">
        <v>32</v>
      </c>
      <c r="J2473" s="16">
        <v>66.179999999999993</v>
      </c>
      <c r="K2473" s="16">
        <v>11.03</v>
      </c>
      <c r="L2473" s="17" t="s">
        <v>1094</v>
      </c>
      <c r="M2473" s="163" t="str">
        <f>IFERROR(GETPIVOTDATA("Tot. Bottles",'- Ordine Aggregato -'!$A$1,"sku anker",A2473),"")</f>
        <v/>
      </c>
      <c r="N2473" s="18" t="s">
        <v>42</v>
      </c>
      <c r="O2473" s="19" t="str">
        <f t="shared" si="38"/>
        <v>Order online</v>
      </c>
      <c r="P2473" s="97" t="s">
        <v>1906</v>
      </c>
      <c r="Q2473" s="13" t="s">
        <v>15556</v>
      </c>
      <c r="R2473" t="s">
        <v>42</v>
      </c>
      <c r="S2473" s="20">
        <v>0</v>
      </c>
      <c r="T2473" s="21" t="s">
        <v>38</v>
      </c>
    </row>
    <row r="2474" spans="1:20" x14ac:dyDescent="0.35">
      <c r="A2474" s="96" t="s">
        <v>8140</v>
      </c>
      <c r="D2474" s="13" t="s">
        <v>8141</v>
      </c>
      <c r="E2474" s="13">
        <v>6</v>
      </c>
      <c r="F2474" s="14">
        <v>0.7</v>
      </c>
      <c r="G2474" s="13" t="s">
        <v>46</v>
      </c>
      <c r="H2474" s="14">
        <v>43</v>
      </c>
      <c r="I2474" s="15" t="s">
        <v>32</v>
      </c>
      <c r="J2474" s="16">
        <v>285.60000000000002</v>
      </c>
      <c r="K2474" s="16">
        <v>47.6</v>
      </c>
      <c r="L2474" s="17" t="s">
        <v>145</v>
      </c>
      <c r="M2474" s="163" t="str">
        <f>IFERROR(GETPIVOTDATA("Tot. Bottles",'- Ordine Aggregato -'!$A$1,"sku anker",A2474),"")</f>
        <v/>
      </c>
      <c r="N2474" s="18" t="s">
        <v>34</v>
      </c>
      <c r="O2474" s="19" t="str">
        <f t="shared" si="38"/>
        <v>Order online</v>
      </c>
      <c r="P2474" s="97" t="s">
        <v>146</v>
      </c>
      <c r="Q2474" s="13" t="s">
        <v>8142</v>
      </c>
      <c r="R2474" t="s">
        <v>8143</v>
      </c>
      <c r="S2474" s="20">
        <v>0</v>
      </c>
      <c r="T2474" s="21" t="s">
        <v>38</v>
      </c>
    </row>
    <row r="2475" spans="1:20" x14ac:dyDescent="0.35">
      <c r="A2475" s="96" t="s">
        <v>8144</v>
      </c>
      <c r="D2475" s="13" t="s">
        <v>8145</v>
      </c>
      <c r="E2475" s="13">
        <v>6</v>
      </c>
      <c r="F2475" s="14">
        <v>0.7</v>
      </c>
      <c r="G2475" s="13" t="s">
        <v>46</v>
      </c>
      <c r="H2475" s="14">
        <v>57.3</v>
      </c>
      <c r="I2475" s="15" t="s">
        <v>32</v>
      </c>
      <c r="J2475" s="16">
        <v>690</v>
      </c>
      <c r="K2475" s="16">
        <v>115</v>
      </c>
      <c r="L2475" s="17" t="s">
        <v>145</v>
      </c>
      <c r="M2475" s="163" t="str">
        <f>IFERROR(GETPIVOTDATA("Tot. Bottles",'- Ordine Aggregato -'!$A$1,"sku anker",A2475),"")</f>
        <v/>
      </c>
      <c r="N2475" s="18" t="s">
        <v>34</v>
      </c>
      <c r="O2475" s="19" t="str">
        <f t="shared" si="38"/>
        <v>Order online</v>
      </c>
      <c r="P2475" s="97" t="s">
        <v>146</v>
      </c>
      <c r="Q2475" s="13" t="s">
        <v>8146</v>
      </c>
      <c r="R2475" t="s">
        <v>8147</v>
      </c>
      <c r="S2475" s="20">
        <v>0</v>
      </c>
      <c r="T2475" s="21" t="s">
        <v>38</v>
      </c>
    </row>
    <row r="2476" spans="1:20" x14ac:dyDescent="0.35">
      <c r="A2476" s="96" t="s">
        <v>15557</v>
      </c>
      <c r="B2476" s="96"/>
      <c r="C2476" s="96"/>
      <c r="D2476" s="13" t="s">
        <v>15558</v>
      </c>
      <c r="E2476" s="13">
        <v>6</v>
      </c>
      <c r="F2476" s="14">
        <v>0.7</v>
      </c>
      <c r="G2476" s="13" t="s">
        <v>46</v>
      </c>
      <c r="H2476" s="14">
        <v>43</v>
      </c>
      <c r="I2476" s="15" t="s">
        <v>32</v>
      </c>
      <c r="J2476" s="16">
        <v>321</v>
      </c>
      <c r="K2476" s="16">
        <v>53.5</v>
      </c>
      <c r="L2476" s="17" t="s">
        <v>145</v>
      </c>
      <c r="M2476" s="163" t="str">
        <f>IFERROR(GETPIVOTDATA("Tot. Bottles",'- Ordine Aggregato -'!$A$1,"sku anker",A2476),"")</f>
        <v/>
      </c>
      <c r="N2476" s="18" t="s">
        <v>34</v>
      </c>
      <c r="O2476" s="19" t="str">
        <f t="shared" si="38"/>
        <v>Order online</v>
      </c>
      <c r="P2476" s="97" t="s">
        <v>146</v>
      </c>
      <c r="Q2476" s="13" t="s">
        <v>8150</v>
      </c>
      <c r="R2476" t="s">
        <v>42</v>
      </c>
      <c r="S2476" s="20">
        <v>0</v>
      </c>
      <c r="T2476" s="21" t="s">
        <v>38</v>
      </c>
    </row>
    <row r="2477" spans="1:20" x14ac:dyDescent="0.35">
      <c r="A2477" s="96" t="s">
        <v>8148</v>
      </c>
      <c r="D2477" s="13" t="s">
        <v>8149</v>
      </c>
      <c r="E2477" s="13">
        <v>6</v>
      </c>
      <c r="F2477" s="14">
        <v>0.7</v>
      </c>
      <c r="G2477" s="13" t="s">
        <v>46</v>
      </c>
      <c r="H2477" s="14">
        <v>43</v>
      </c>
      <c r="I2477" s="15" t="s">
        <v>32</v>
      </c>
      <c r="J2477" s="16">
        <v>324</v>
      </c>
      <c r="K2477" s="16">
        <v>54</v>
      </c>
      <c r="L2477" s="17" t="s">
        <v>145</v>
      </c>
      <c r="M2477" s="163" t="str">
        <f>IFERROR(GETPIVOTDATA("Tot. Bottles",'- Ordine Aggregato -'!$A$1,"sku anker",A2477),"")</f>
        <v/>
      </c>
      <c r="N2477" s="18" t="s">
        <v>42</v>
      </c>
      <c r="O2477" s="19" t="str">
        <f t="shared" si="38"/>
        <v>Order online</v>
      </c>
      <c r="P2477" s="97" t="s">
        <v>146</v>
      </c>
      <c r="Q2477" s="13" t="s">
        <v>8150</v>
      </c>
      <c r="R2477" t="s">
        <v>8151</v>
      </c>
      <c r="S2477" s="20">
        <v>0</v>
      </c>
      <c r="T2477" s="21" t="s">
        <v>38</v>
      </c>
    </row>
    <row r="2478" spans="1:20" x14ac:dyDescent="0.35">
      <c r="A2478" s="96" t="s">
        <v>8152</v>
      </c>
      <c r="B2478" s="96"/>
      <c r="C2478" s="96"/>
      <c r="D2478" s="13" t="s">
        <v>8153</v>
      </c>
      <c r="E2478" s="13">
        <v>6</v>
      </c>
      <c r="F2478" s="14">
        <v>0.7</v>
      </c>
      <c r="G2478" s="13" t="s">
        <v>46</v>
      </c>
      <c r="H2478" s="14">
        <v>48</v>
      </c>
      <c r="I2478" s="15" t="s">
        <v>32</v>
      </c>
      <c r="J2478" s="16">
        <v>195</v>
      </c>
      <c r="K2478" s="16">
        <v>32.5</v>
      </c>
      <c r="L2478" s="17" t="s">
        <v>145</v>
      </c>
      <c r="M2478" s="163" t="str">
        <f>IFERROR(GETPIVOTDATA("Tot. Bottles",'- Ordine Aggregato -'!$A$1,"sku anker",A2478),"")</f>
        <v/>
      </c>
      <c r="N2478" s="18" t="s">
        <v>67</v>
      </c>
      <c r="O2478" s="19" t="str">
        <f t="shared" si="38"/>
        <v>Order online</v>
      </c>
      <c r="P2478" s="97" t="s">
        <v>146</v>
      </c>
      <c r="Q2478" s="13" t="s">
        <v>8154</v>
      </c>
      <c r="R2478" t="s">
        <v>8155</v>
      </c>
      <c r="S2478" s="20">
        <v>32.5</v>
      </c>
      <c r="T2478" s="21" t="s">
        <v>38</v>
      </c>
    </row>
    <row r="2479" spans="1:20" x14ac:dyDescent="0.35">
      <c r="A2479" s="13" t="s">
        <v>8156</v>
      </c>
      <c r="B2479" s="13"/>
      <c r="C2479" s="13"/>
      <c r="D2479" s="13" t="s">
        <v>8157</v>
      </c>
      <c r="E2479" s="13">
        <v>6</v>
      </c>
      <c r="F2479" s="14">
        <v>0.7</v>
      </c>
      <c r="G2479" s="13" t="s">
        <v>14874</v>
      </c>
      <c r="H2479" s="14">
        <v>43</v>
      </c>
      <c r="I2479" s="15" t="s">
        <v>32</v>
      </c>
      <c r="J2479" s="16">
        <v>467.09999999999997</v>
      </c>
      <c r="K2479" s="16">
        <v>77.849999999999994</v>
      </c>
      <c r="L2479" s="17" t="s">
        <v>145</v>
      </c>
      <c r="M2479" s="163" t="str">
        <f>IFERROR(GETPIVOTDATA("Tot. Bottles",'- Ordine Aggregato -'!$A$1,"sku anker",A2479),"")</f>
        <v/>
      </c>
      <c r="N2479" s="18" t="s">
        <v>67</v>
      </c>
      <c r="O2479" s="19" t="str">
        <f t="shared" si="38"/>
        <v>Order online</v>
      </c>
      <c r="P2479" s="97" t="s">
        <v>146</v>
      </c>
      <c r="Q2479" s="13" t="s">
        <v>8158</v>
      </c>
      <c r="R2479" t="s">
        <v>8159</v>
      </c>
      <c r="S2479" s="20">
        <v>77.849999999999994</v>
      </c>
      <c r="T2479" s="21" t="s">
        <v>38</v>
      </c>
    </row>
    <row r="2480" spans="1:20" x14ac:dyDescent="0.35">
      <c r="A2480" s="96" t="s">
        <v>14719</v>
      </c>
      <c r="B2480" s="96"/>
      <c r="C2480" s="96"/>
      <c r="D2480" s="13" t="s">
        <v>14720</v>
      </c>
      <c r="E2480" s="13">
        <v>6</v>
      </c>
      <c r="F2480" s="14">
        <v>0.7</v>
      </c>
      <c r="G2480" s="13" t="s">
        <v>46</v>
      </c>
      <c r="H2480" s="14">
        <v>55</v>
      </c>
      <c r="I2480" s="15" t="s">
        <v>32</v>
      </c>
      <c r="J2480" s="16">
        <v>189</v>
      </c>
      <c r="K2480" s="16">
        <v>31.5</v>
      </c>
      <c r="L2480" s="17" t="s">
        <v>145</v>
      </c>
      <c r="M2480" s="163" t="str">
        <f>IFERROR(GETPIVOTDATA("Tot. Bottles",'- Ordine Aggregato -'!$A$1,"sku anker",A2480),"")</f>
        <v/>
      </c>
      <c r="N2480" s="18" t="s">
        <v>42</v>
      </c>
      <c r="O2480" s="19" t="str">
        <f t="shared" si="38"/>
        <v>Order online</v>
      </c>
      <c r="P2480" s="97" t="s">
        <v>146</v>
      </c>
      <c r="Q2480" s="13" t="s">
        <v>15559</v>
      </c>
      <c r="R2480" t="s">
        <v>15560</v>
      </c>
      <c r="S2480" s="20">
        <v>0</v>
      </c>
      <c r="T2480" s="21" t="s">
        <v>38</v>
      </c>
    </row>
    <row r="2481" spans="1:20" x14ac:dyDescent="0.35">
      <c r="A2481" s="96" t="s">
        <v>14817</v>
      </c>
      <c r="D2481" s="13" t="s">
        <v>14818</v>
      </c>
      <c r="E2481" s="13">
        <v>6</v>
      </c>
      <c r="F2481" s="14">
        <v>0.7</v>
      </c>
      <c r="G2481" s="13" t="s">
        <v>46</v>
      </c>
      <c r="H2481" s="14">
        <v>46</v>
      </c>
      <c r="I2481" s="15" t="s">
        <v>32</v>
      </c>
      <c r="J2481" s="16">
        <v>149.39999999999998</v>
      </c>
      <c r="K2481" s="16">
        <v>24.9</v>
      </c>
      <c r="L2481" s="17" t="s">
        <v>145</v>
      </c>
      <c r="M2481" s="163" t="str">
        <f>IFERROR(GETPIVOTDATA("Tot. Bottles",'- Ordine Aggregato -'!$A$1,"sku anker",A2481),"")</f>
        <v/>
      </c>
      <c r="N2481" s="18" t="s">
        <v>42</v>
      </c>
      <c r="O2481" s="19" t="str">
        <f t="shared" si="38"/>
        <v>Order online</v>
      </c>
      <c r="P2481" s="97" t="s">
        <v>146</v>
      </c>
      <c r="Q2481" s="13" t="s">
        <v>15561</v>
      </c>
      <c r="R2481" t="s">
        <v>15562</v>
      </c>
      <c r="S2481" s="20">
        <v>0</v>
      </c>
      <c r="T2481" s="21" t="s">
        <v>38</v>
      </c>
    </row>
    <row r="2482" spans="1:20" x14ac:dyDescent="0.35">
      <c r="A2482" s="96" t="s">
        <v>8160</v>
      </c>
      <c r="D2482" s="13" t="s">
        <v>8161</v>
      </c>
      <c r="E2482" s="13">
        <v>6</v>
      </c>
      <c r="F2482" s="14">
        <v>0.7</v>
      </c>
      <c r="G2482" s="13" t="s">
        <v>14874</v>
      </c>
      <c r="H2482" s="14">
        <v>38</v>
      </c>
      <c r="I2482" s="15" t="s">
        <v>32</v>
      </c>
      <c r="J2482" s="16">
        <v>139.5</v>
      </c>
      <c r="K2482" s="16">
        <v>23.25</v>
      </c>
      <c r="L2482" s="17" t="s">
        <v>41</v>
      </c>
      <c r="M2482" s="163" t="str">
        <f>IFERROR(GETPIVOTDATA("Tot. Bottles",'- Ordine Aggregato -'!$A$1,"sku anker",A2482),"")</f>
        <v/>
      </c>
      <c r="N2482" s="18" t="s">
        <v>34</v>
      </c>
      <c r="O2482" s="19" t="str">
        <f t="shared" si="38"/>
        <v>Order online</v>
      </c>
      <c r="P2482" s="97" t="s">
        <v>43</v>
      </c>
      <c r="Q2482" s="13" t="s">
        <v>8162</v>
      </c>
      <c r="R2482" t="s">
        <v>42</v>
      </c>
      <c r="S2482" s="20">
        <v>0</v>
      </c>
      <c r="T2482" s="21" t="s">
        <v>38</v>
      </c>
    </row>
    <row r="2483" spans="1:20" x14ac:dyDescent="0.35">
      <c r="A2483" s="96" t="s">
        <v>8163</v>
      </c>
      <c r="D2483" s="13" t="s">
        <v>8164</v>
      </c>
      <c r="E2483" s="13">
        <v>6</v>
      </c>
      <c r="F2483" s="14">
        <v>0.7</v>
      </c>
      <c r="G2483" s="13" t="s">
        <v>14874</v>
      </c>
      <c r="H2483" s="14">
        <v>40</v>
      </c>
      <c r="I2483" s="15" t="s">
        <v>32</v>
      </c>
      <c r="J2483" s="16">
        <v>159</v>
      </c>
      <c r="K2483" s="16">
        <v>26.5</v>
      </c>
      <c r="L2483" s="17" t="s">
        <v>41</v>
      </c>
      <c r="M2483" s="163" t="str">
        <f>IFERROR(GETPIVOTDATA("Tot. Bottles",'- Ordine Aggregato -'!$A$1,"sku anker",A2483),"")</f>
        <v/>
      </c>
      <c r="N2483" s="18" t="s">
        <v>67</v>
      </c>
      <c r="O2483" s="19" t="str">
        <f t="shared" si="38"/>
        <v>Order online</v>
      </c>
      <c r="P2483" s="97" t="s">
        <v>43</v>
      </c>
      <c r="Q2483" s="13" t="s">
        <v>8165</v>
      </c>
      <c r="R2483" t="s">
        <v>8166</v>
      </c>
      <c r="S2483" s="20">
        <v>26.5</v>
      </c>
      <c r="T2483" s="21" t="s">
        <v>38</v>
      </c>
    </row>
    <row r="2484" spans="1:20" x14ac:dyDescent="0.35">
      <c r="A2484" s="96" t="s">
        <v>15563</v>
      </c>
      <c r="D2484" s="13" t="s">
        <v>15564</v>
      </c>
      <c r="E2484" s="13">
        <v>6</v>
      </c>
      <c r="F2484" s="14">
        <v>0.75</v>
      </c>
      <c r="G2484" s="13" t="s">
        <v>14874</v>
      </c>
      <c r="H2484" s="14">
        <v>12</v>
      </c>
      <c r="I2484" s="15" t="s">
        <v>32</v>
      </c>
      <c r="J2484" s="16">
        <v>129</v>
      </c>
      <c r="K2484" s="16">
        <v>21.5</v>
      </c>
      <c r="L2484" s="17" t="s">
        <v>863</v>
      </c>
      <c r="M2484" s="163" t="str">
        <f>IFERROR(GETPIVOTDATA("Tot. Bottles",'- Ordine Aggregato -'!$A$1,"sku anker",A2484),"")</f>
        <v/>
      </c>
      <c r="N2484" s="18" t="s">
        <v>42</v>
      </c>
      <c r="O2484" s="19" t="str">
        <f t="shared" si="38"/>
        <v>Order online</v>
      </c>
      <c r="P2484" s="97" t="s">
        <v>355</v>
      </c>
      <c r="Q2484" s="13" t="s">
        <v>15565</v>
      </c>
      <c r="R2484" t="s">
        <v>15566</v>
      </c>
      <c r="S2484" s="20">
        <v>0</v>
      </c>
      <c r="T2484" s="21" t="s">
        <v>38</v>
      </c>
    </row>
    <row r="2485" spans="1:20" x14ac:dyDescent="0.35">
      <c r="A2485" s="96" t="s">
        <v>8167</v>
      </c>
      <c r="B2485" s="96"/>
      <c r="C2485" s="96"/>
      <c r="D2485" s="13" t="s">
        <v>8168</v>
      </c>
      <c r="E2485" s="13">
        <v>1</v>
      </c>
      <c r="F2485" s="14">
        <v>0.75</v>
      </c>
      <c r="G2485" s="13" t="s">
        <v>14874</v>
      </c>
      <c r="H2485" s="14">
        <v>12</v>
      </c>
      <c r="I2485" s="15" t="s">
        <v>32</v>
      </c>
      <c r="J2485" s="16">
        <v>36.5</v>
      </c>
      <c r="K2485" s="16">
        <v>36.5</v>
      </c>
      <c r="L2485" s="17" t="s">
        <v>529</v>
      </c>
      <c r="M2485" s="163" t="str">
        <f>IFERROR(GETPIVOTDATA("Tot. Bottles",'- Ordine Aggregato -'!$A$1,"sku anker",A2485),"")</f>
        <v/>
      </c>
      <c r="N2485" s="18" t="s">
        <v>34</v>
      </c>
      <c r="O2485" s="19" t="str">
        <f t="shared" si="38"/>
        <v>Order online</v>
      </c>
      <c r="P2485" s="97" t="s">
        <v>355</v>
      </c>
      <c r="Q2485" s="13" t="s">
        <v>8169</v>
      </c>
      <c r="R2485" t="s">
        <v>42</v>
      </c>
      <c r="S2485" s="20">
        <v>0</v>
      </c>
      <c r="T2485" s="21" t="s">
        <v>38</v>
      </c>
    </row>
    <row r="2486" spans="1:20" x14ac:dyDescent="0.35">
      <c r="A2486" s="13" t="s">
        <v>8170</v>
      </c>
      <c r="B2486" s="13"/>
      <c r="C2486" s="13"/>
      <c r="D2486" s="13" t="s">
        <v>8171</v>
      </c>
      <c r="E2486" s="13">
        <v>6</v>
      </c>
      <c r="F2486" s="14">
        <v>0.75</v>
      </c>
      <c r="G2486" s="13" t="s">
        <v>14874</v>
      </c>
      <c r="H2486" s="14">
        <v>12</v>
      </c>
      <c r="I2486" s="15" t="s">
        <v>32</v>
      </c>
      <c r="J2486" s="16">
        <v>75</v>
      </c>
      <c r="K2486" s="16">
        <v>12.5</v>
      </c>
      <c r="L2486" s="17" t="s">
        <v>960</v>
      </c>
      <c r="M2486" s="163" t="str">
        <f>IFERROR(GETPIVOTDATA("Tot. Bottles",'- Ordine Aggregato -'!$A$1,"sku anker",A2486),"")</f>
        <v/>
      </c>
      <c r="N2486" s="18" t="s">
        <v>34</v>
      </c>
      <c r="O2486" s="19" t="str">
        <f t="shared" si="38"/>
        <v>Order online</v>
      </c>
      <c r="P2486" s="97" t="s">
        <v>355</v>
      </c>
      <c r="Q2486" s="13" t="s">
        <v>8172</v>
      </c>
      <c r="R2486" t="s">
        <v>42</v>
      </c>
      <c r="S2486" s="20">
        <v>0</v>
      </c>
      <c r="T2486" s="21" t="s">
        <v>38</v>
      </c>
    </row>
    <row r="2487" spans="1:20" x14ac:dyDescent="0.35">
      <c r="A2487" s="13" t="s">
        <v>8173</v>
      </c>
      <c r="B2487" s="13"/>
      <c r="C2487" s="13"/>
      <c r="D2487" s="13" t="s">
        <v>8174</v>
      </c>
      <c r="E2487" s="13">
        <v>6</v>
      </c>
      <c r="F2487" s="14">
        <v>0.75</v>
      </c>
      <c r="G2487" s="13" t="s">
        <v>46</v>
      </c>
      <c r="H2487" s="14">
        <v>12</v>
      </c>
      <c r="I2487" s="15" t="s">
        <v>32</v>
      </c>
      <c r="J2487" s="16">
        <v>142.5</v>
      </c>
      <c r="K2487" s="16">
        <v>23.75</v>
      </c>
      <c r="L2487" s="17" t="s">
        <v>960</v>
      </c>
      <c r="M2487" s="163" t="str">
        <f>IFERROR(GETPIVOTDATA("Tot. Bottles",'- Ordine Aggregato -'!$A$1,"sku anker",A2487),"")</f>
        <v/>
      </c>
      <c r="N2487" s="18" t="s">
        <v>42</v>
      </c>
      <c r="O2487" s="19" t="str">
        <f t="shared" si="38"/>
        <v>Order online</v>
      </c>
      <c r="P2487" s="97" t="s">
        <v>355</v>
      </c>
      <c r="Q2487" s="13" t="s">
        <v>8169</v>
      </c>
      <c r="R2487" t="s">
        <v>42</v>
      </c>
      <c r="S2487" s="20">
        <v>0</v>
      </c>
      <c r="T2487" s="21" t="s">
        <v>38</v>
      </c>
    </row>
    <row r="2488" spans="1:20" x14ac:dyDescent="0.35">
      <c r="A2488" s="96" t="s">
        <v>8175</v>
      </c>
      <c r="D2488" s="13" t="s">
        <v>8176</v>
      </c>
      <c r="E2488" s="13">
        <v>6</v>
      </c>
      <c r="F2488" s="14">
        <v>0.75</v>
      </c>
      <c r="G2488" s="13" t="s">
        <v>46</v>
      </c>
      <c r="H2488" s="14">
        <v>12</v>
      </c>
      <c r="I2488" s="15" t="s">
        <v>32</v>
      </c>
      <c r="J2488" s="16">
        <v>142.5</v>
      </c>
      <c r="K2488" s="16">
        <v>23.75</v>
      </c>
      <c r="L2488" s="17" t="s">
        <v>960</v>
      </c>
      <c r="M2488" s="163" t="str">
        <f>IFERROR(GETPIVOTDATA("Tot. Bottles",'- Ordine Aggregato -'!$A$1,"sku anker",A2488),"")</f>
        <v/>
      </c>
      <c r="N2488" s="18" t="s">
        <v>42</v>
      </c>
      <c r="O2488" s="19" t="str">
        <f t="shared" si="38"/>
        <v>Order online</v>
      </c>
      <c r="P2488" s="97" t="s">
        <v>355</v>
      </c>
      <c r="Q2488" s="13" t="s">
        <v>8177</v>
      </c>
      <c r="R2488" t="s">
        <v>42</v>
      </c>
      <c r="S2488" s="20">
        <v>0</v>
      </c>
      <c r="T2488" s="21" t="s">
        <v>38</v>
      </c>
    </row>
    <row r="2489" spans="1:20" x14ac:dyDescent="0.35">
      <c r="A2489" s="13" t="s">
        <v>8178</v>
      </c>
      <c r="B2489" s="13"/>
      <c r="C2489" s="13"/>
      <c r="D2489" s="13" t="s">
        <v>8179</v>
      </c>
      <c r="E2489" s="13">
        <v>6</v>
      </c>
      <c r="F2489" s="14">
        <v>0.75</v>
      </c>
      <c r="G2489" s="13" t="s">
        <v>46</v>
      </c>
      <c r="H2489" s="14">
        <v>11</v>
      </c>
      <c r="I2489" s="15" t="s">
        <v>32</v>
      </c>
      <c r="J2489" s="16">
        <v>142.5</v>
      </c>
      <c r="K2489" s="16">
        <v>23.75</v>
      </c>
      <c r="L2489" s="17" t="s">
        <v>965</v>
      </c>
      <c r="M2489" s="163" t="str">
        <f>IFERROR(GETPIVOTDATA("Tot. Bottles",'- Ordine Aggregato -'!$A$1,"sku anker",A2489),"")</f>
        <v/>
      </c>
      <c r="N2489" s="18" t="s">
        <v>42</v>
      </c>
      <c r="O2489" s="19" t="str">
        <f t="shared" si="38"/>
        <v>Order online</v>
      </c>
      <c r="P2489" s="97" t="s">
        <v>355</v>
      </c>
      <c r="Q2489" s="13" t="s">
        <v>8180</v>
      </c>
      <c r="R2489" t="s">
        <v>42</v>
      </c>
      <c r="S2489" s="20">
        <v>0</v>
      </c>
      <c r="T2489" s="21" t="s">
        <v>38</v>
      </c>
    </row>
    <row r="2490" spans="1:20" x14ac:dyDescent="0.35">
      <c r="A2490" s="96" t="s">
        <v>8181</v>
      </c>
      <c r="D2490" s="13" t="s">
        <v>8182</v>
      </c>
      <c r="E2490" s="13">
        <v>6</v>
      </c>
      <c r="F2490" s="14">
        <v>0.75</v>
      </c>
      <c r="G2490" s="13" t="s">
        <v>46</v>
      </c>
      <c r="H2490" s="14">
        <v>11</v>
      </c>
      <c r="I2490" s="15" t="s">
        <v>32</v>
      </c>
      <c r="J2490" s="16">
        <v>142.5</v>
      </c>
      <c r="K2490" s="16">
        <v>23.75</v>
      </c>
      <c r="L2490" s="17" t="s">
        <v>965</v>
      </c>
      <c r="M2490" s="163" t="str">
        <f>IFERROR(GETPIVOTDATA("Tot. Bottles",'- Ordine Aggregato -'!$A$1,"sku anker",A2490),"")</f>
        <v/>
      </c>
      <c r="N2490" s="18" t="s">
        <v>42</v>
      </c>
      <c r="O2490" s="19" t="str">
        <f t="shared" si="38"/>
        <v>Order online</v>
      </c>
      <c r="P2490" s="97" t="s">
        <v>355</v>
      </c>
      <c r="Q2490" s="13" t="s">
        <v>8183</v>
      </c>
      <c r="R2490" t="s">
        <v>42</v>
      </c>
      <c r="S2490" s="20">
        <v>0</v>
      </c>
      <c r="T2490" s="21" t="s">
        <v>38</v>
      </c>
    </row>
    <row r="2491" spans="1:20" x14ac:dyDescent="0.35">
      <c r="A2491" s="96" t="s">
        <v>8184</v>
      </c>
      <c r="B2491" s="96"/>
      <c r="C2491" s="96"/>
      <c r="D2491" s="13" t="s">
        <v>8185</v>
      </c>
      <c r="E2491" s="13">
        <v>6</v>
      </c>
      <c r="F2491" s="14">
        <v>0.75</v>
      </c>
      <c r="G2491" s="13" t="s">
        <v>14874</v>
      </c>
      <c r="H2491" s="14">
        <v>14</v>
      </c>
      <c r="I2491" s="15" t="s">
        <v>32</v>
      </c>
      <c r="J2491" s="16">
        <v>147</v>
      </c>
      <c r="K2491" s="16">
        <v>24.5</v>
      </c>
      <c r="L2491" s="17" t="s">
        <v>710</v>
      </c>
      <c r="M2491" s="163" t="str">
        <f>IFERROR(GETPIVOTDATA("Tot. Bottles",'- Ordine Aggregato -'!$A$1,"sku anker",A2491),"")</f>
        <v/>
      </c>
      <c r="N2491" s="18" t="s">
        <v>42</v>
      </c>
      <c r="O2491" s="19" t="str">
        <f t="shared" si="38"/>
        <v>Order online</v>
      </c>
      <c r="P2491" s="97" t="s">
        <v>355</v>
      </c>
      <c r="Q2491" s="13" t="s">
        <v>8186</v>
      </c>
      <c r="R2491" t="s">
        <v>42</v>
      </c>
      <c r="S2491" s="20">
        <v>0</v>
      </c>
      <c r="T2491" s="21" t="s">
        <v>38</v>
      </c>
    </row>
    <row r="2492" spans="1:20" x14ac:dyDescent="0.35">
      <c r="A2492" s="96" t="s">
        <v>8187</v>
      </c>
      <c r="D2492" s="13" t="s">
        <v>8188</v>
      </c>
      <c r="E2492" s="13">
        <v>6</v>
      </c>
      <c r="F2492" s="14">
        <v>0.75</v>
      </c>
      <c r="G2492" s="13" t="s">
        <v>14874</v>
      </c>
      <c r="H2492" s="14">
        <v>12.5</v>
      </c>
      <c r="I2492" s="15" t="s">
        <v>32</v>
      </c>
      <c r="J2492" s="16">
        <v>102</v>
      </c>
      <c r="K2492" s="16">
        <v>17</v>
      </c>
      <c r="L2492" s="17" t="s">
        <v>704</v>
      </c>
      <c r="M2492" s="163" t="str">
        <f>IFERROR(GETPIVOTDATA("Tot. Bottles",'- Ordine Aggregato -'!$A$1,"sku anker",A2492),"")</f>
        <v/>
      </c>
      <c r="N2492" s="18" t="s">
        <v>42</v>
      </c>
      <c r="O2492" s="19" t="str">
        <f t="shared" si="38"/>
        <v>Order online</v>
      </c>
      <c r="P2492" s="97" t="s">
        <v>355</v>
      </c>
      <c r="Q2492" s="13" t="s">
        <v>8189</v>
      </c>
      <c r="R2492" t="s">
        <v>42</v>
      </c>
      <c r="S2492" s="20">
        <v>0</v>
      </c>
      <c r="T2492" s="21" t="s">
        <v>38</v>
      </c>
    </row>
    <row r="2493" spans="1:20" x14ac:dyDescent="0.35">
      <c r="A2493" s="13" t="s">
        <v>8190</v>
      </c>
      <c r="B2493" s="13"/>
      <c r="C2493" s="13"/>
      <c r="D2493" s="13" t="s">
        <v>8191</v>
      </c>
      <c r="E2493" s="13">
        <v>6</v>
      </c>
      <c r="F2493" s="14">
        <v>0.75</v>
      </c>
      <c r="G2493" s="13" t="s">
        <v>14874</v>
      </c>
      <c r="H2493" s="14">
        <v>13.5</v>
      </c>
      <c r="I2493" s="15" t="s">
        <v>32</v>
      </c>
      <c r="J2493" s="16">
        <v>117</v>
      </c>
      <c r="K2493" s="16">
        <v>19.5</v>
      </c>
      <c r="L2493" s="17" t="s">
        <v>710</v>
      </c>
      <c r="M2493" s="163" t="str">
        <f>IFERROR(GETPIVOTDATA("Tot. Bottles",'- Ordine Aggregato -'!$A$1,"sku anker",A2493),"")</f>
        <v/>
      </c>
      <c r="N2493" s="18" t="s">
        <v>42</v>
      </c>
      <c r="O2493" s="19" t="str">
        <f t="shared" si="38"/>
        <v>Order online</v>
      </c>
      <c r="P2493" s="97" t="s">
        <v>355</v>
      </c>
      <c r="Q2493" s="13" t="s">
        <v>8192</v>
      </c>
      <c r="R2493" t="s">
        <v>42</v>
      </c>
      <c r="S2493" s="20">
        <v>0</v>
      </c>
      <c r="T2493" s="21" t="s">
        <v>38</v>
      </c>
    </row>
    <row r="2494" spans="1:20" x14ac:dyDescent="0.35">
      <c r="A2494" s="13" t="s">
        <v>15567</v>
      </c>
      <c r="B2494" s="13"/>
      <c r="C2494" s="13"/>
      <c r="D2494" s="13" t="s">
        <v>15568</v>
      </c>
      <c r="E2494" s="13">
        <v>6</v>
      </c>
      <c r="F2494" s="14">
        <v>0.75</v>
      </c>
      <c r="G2494" s="13" t="s">
        <v>14874</v>
      </c>
      <c r="H2494" s="14">
        <v>13</v>
      </c>
      <c r="I2494" s="15" t="s">
        <v>32</v>
      </c>
      <c r="J2494" s="16">
        <v>123</v>
      </c>
      <c r="K2494" s="16">
        <v>20.5</v>
      </c>
      <c r="L2494" s="17" t="s">
        <v>710</v>
      </c>
      <c r="M2494" s="163" t="str">
        <f>IFERROR(GETPIVOTDATA("Tot. Bottles",'- Ordine Aggregato -'!$A$1,"sku anker",A2494),"")</f>
        <v/>
      </c>
      <c r="N2494" s="18" t="s">
        <v>42</v>
      </c>
      <c r="O2494" s="19" t="str">
        <f t="shared" si="38"/>
        <v>Order online</v>
      </c>
      <c r="P2494" s="97" t="s">
        <v>355</v>
      </c>
      <c r="Q2494" s="13" t="s">
        <v>8193</v>
      </c>
      <c r="R2494" t="s">
        <v>42</v>
      </c>
      <c r="S2494" s="20">
        <v>0</v>
      </c>
      <c r="T2494" s="21" t="s">
        <v>38</v>
      </c>
    </row>
    <row r="2495" spans="1:20" x14ac:dyDescent="0.35">
      <c r="A2495" s="96" t="s">
        <v>8194</v>
      </c>
      <c r="D2495" s="13" t="s">
        <v>8195</v>
      </c>
      <c r="E2495" s="13">
        <v>6</v>
      </c>
      <c r="F2495" s="14">
        <v>0.75</v>
      </c>
      <c r="G2495" s="13" t="s">
        <v>14874</v>
      </c>
      <c r="H2495" s="14">
        <v>14</v>
      </c>
      <c r="I2495" s="15" t="s">
        <v>32</v>
      </c>
      <c r="J2495" s="16">
        <v>153</v>
      </c>
      <c r="K2495" s="16">
        <v>25.5</v>
      </c>
      <c r="L2495" s="17" t="s">
        <v>710</v>
      </c>
      <c r="M2495" s="163" t="str">
        <f>IFERROR(GETPIVOTDATA("Tot. Bottles",'- Ordine Aggregato -'!$A$1,"sku anker",A2495),"")</f>
        <v/>
      </c>
      <c r="N2495" s="18" t="s">
        <v>42</v>
      </c>
      <c r="O2495" s="19" t="str">
        <f t="shared" si="38"/>
        <v>Order online</v>
      </c>
      <c r="P2495" s="97" t="s">
        <v>355</v>
      </c>
      <c r="Q2495" s="13" t="s">
        <v>8196</v>
      </c>
      <c r="R2495" t="s">
        <v>42</v>
      </c>
      <c r="S2495" s="20">
        <v>0</v>
      </c>
      <c r="T2495" s="21" t="s">
        <v>38</v>
      </c>
    </row>
    <row r="2496" spans="1:20" x14ac:dyDescent="0.35">
      <c r="A2496" s="96" t="s">
        <v>8197</v>
      </c>
      <c r="B2496" s="96"/>
      <c r="C2496" s="96"/>
      <c r="D2496" s="13" t="s">
        <v>8198</v>
      </c>
      <c r="E2496" s="13">
        <v>6</v>
      </c>
      <c r="F2496" s="14">
        <v>0.75</v>
      </c>
      <c r="G2496" s="13" t="s">
        <v>14874</v>
      </c>
      <c r="H2496" s="14">
        <v>12.5</v>
      </c>
      <c r="I2496" s="15" t="s">
        <v>32</v>
      </c>
      <c r="J2496" s="16">
        <v>168.89999999999998</v>
      </c>
      <c r="K2496" s="16">
        <v>28.15</v>
      </c>
      <c r="L2496" s="17" t="s">
        <v>863</v>
      </c>
      <c r="M2496" s="163" t="str">
        <f>IFERROR(GETPIVOTDATA("Tot. Bottles",'- Ordine Aggregato -'!$A$1,"sku anker",A2496),"")</f>
        <v/>
      </c>
      <c r="N2496" s="18" t="s">
        <v>67</v>
      </c>
      <c r="O2496" s="19" t="str">
        <f t="shared" si="38"/>
        <v>Order online</v>
      </c>
      <c r="P2496" s="97" t="s">
        <v>225</v>
      </c>
      <c r="Q2496" s="13" t="s">
        <v>8199</v>
      </c>
      <c r="R2496" t="s">
        <v>8200</v>
      </c>
      <c r="S2496" s="20">
        <v>28.15</v>
      </c>
      <c r="T2496" s="21" t="s">
        <v>38</v>
      </c>
    </row>
    <row r="2497" spans="1:20" x14ac:dyDescent="0.35">
      <c r="A2497" s="13" t="s">
        <v>8201</v>
      </c>
      <c r="B2497" s="13"/>
      <c r="C2497" s="13"/>
      <c r="D2497" s="13" t="s">
        <v>8202</v>
      </c>
      <c r="E2497" s="13">
        <v>6</v>
      </c>
      <c r="F2497" s="14">
        <v>0.7</v>
      </c>
      <c r="G2497" s="13" t="s">
        <v>46</v>
      </c>
      <c r="H2497" s="14">
        <v>40</v>
      </c>
      <c r="I2497" s="15" t="s">
        <v>32</v>
      </c>
      <c r="J2497" s="16">
        <v>141</v>
      </c>
      <c r="K2497" s="16">
        <v>23.5</v>
      </c>
      <c r="L2497" s="17" t="s">
        <v>145</v>
      </c>
      <c r="M2497" s="163" t="str">
        <f>IFERROR(GETPIVOTDATA("Tot. Bottles",'- Ordine Aggregato -'!$A$1,"sku anker",A2497),"")</f>
        <v/>
      </c>
      <c r="N2497" s="18" t="s">
        <v>42</v>
      </c>
      <c r="O2497" s="19" t="str">
        <f t="shared" si="38"/>
        <v>Order online</v>
      </c>
      <c r="P2497" s="97" t="s">
        <v>146</v>
      </c>
      <c r="Q2497" s="13" t="s">
        <v>8203</v>
      </c>
      <c r="R2497" t="s">
        <v>8204</v>
      </c>
      <c r="S2497" s="20">
        <v>0</v>
      </c>
      <c r="T2497" s="21" t="s">
        <v>38</v>
      </c>
    </row>
    <row r="2498" spans="1:20" x14ac:dyDescent="0.35">
      <c r="A2498" s="13" t="s">
        <v>8206</v>
      </c>
      <c r="B2498" s="13"/>
      <c r="C2498" s="13"/>
      <c r="D2498" s="13" t="s">
        <v>8207</v>
      </c>
      <c r="E2498" s="13">
        <v>6</v>
      </c>
      <c r="F2498" s="14">
        <v>0.7</v>
      </c>
      <c r="G2498" s="13" t="s">
        <v>46</v>
      </c>
      <c r="H2498" s="14">
        <v>48</v>
      </c>
      <c r="I2498" s="15" t="s">
        <v>32</v>
      </c>
      <c r="J2498" s="16">
        <v>531</v>
      </c>
      <c r="K2498" s="16">
        <v>88.5</v>
      </c>
      <c r="L2498" s="17" t="s">
        <v>145</v>
      </c>
      <c r="M2498" s="163" t="str">
        <f>IFERROR(GETPIVOTDATA("Tot. Bottles",'- Ordine Aggregato -'!$A$1,"sku anker",A2498),"")</f>
        <v/>
      </c>
      <c r="N2498" s="18" t="s">
        <v>42</v>
      </c>
      <c r="O2498" s="19" t="str">
        <f t="shared" si="38"/>
        <v>Order online</v>
      </c>
      <c r="P2498" s="97" t="s">
        <v>146</v>
      </c>
      <c r="Q2498" s="13" t="s">
        <v>8208</v>
      </c>
      <c r="R2498" t="s">
        <v>8209</v>
      </c>
      <c r="S2498" s="20">
        <v>0</v>
      </c>
      <c r="T2498" s="21" t="s">
        <v>38</v>
      </c>
    </row>
    <row r="2499" spans="1:20" x14ac:dyDescent="0.35">
      <c r="A2499" s="13" t="s">
        <v>14721</v>
      </c>
      <c r="B2499" s="13"/>
      <c r="C2499" s="13"/>
      <c r="D2499" s="13" t="s">
        <v>14722</v>
      </c>
      <c r="E2499" s="13">
        <v>6</v>
      </c>
      <c r="F2499" s="14">
        <v>0.7</v>
      </c>
      <c r="G2499" s="13" t="s">
        <v>14874</v>
      </c>
      <c r="H2499" s="14">
        <v>45.5</v>
      </c>
      <c r="I2499" s="15" t="s">
        <v>32</v>
      </c>
      <c r="J2499" s="16">
        <v>6150</v>
      </c>
      <c r="K2499" s="16">
        <v>1025</v>
      </c>
      <c r="L2499" s="17" t="s">
        <v>145</v>
      </c>
      <c r="M2499" s="163" t="str">
        <f>IFERROR(GETPIVOTDATA("Tot. Bottles",'- Ordine Aggregato -'!$A$1,"sku anker",A2499),"")</f>
        <v/>
      </c>
      <c r="N2499" s="18" t="s">
        <v>42</v>
      </c>
      <c r="O2499" s="19" t="str">
        <f t="shared" si="38"/>
        <v>Order online</v>
      </c>
      <c r="P2499" s="97" t="s">
        <v>146</v>
      </c>
      <c r="Q2499" s="13" t="s">
        <v>15569</v>
      </c>
      <c r="R2499" t="s">
        <v>42</v>
      </c>
      <c r="S2499" s="20">
        <v>0</v>
      </c>
      <c r="T2499" s="21" t="s">
        <v>38</v>
      </c>
    </row>
    <row r="2500" spans="1:20" x14ac:dyDescent="0.35">
      <c r="A2500" s="13" t="s">
        <v>14723</v>
      </c>
      <c r="B2500" s="13"/>
      <c r="C2500" s="13"/>
      <c r="D2500" s="13" t="s">
        <v>14724</v>
      </c>
      <c r="E2500" s="13">
        <v>6</v>
      </c>
      <c r="F2500" s="14">
        <v>0.7</v>
      </c>
      <c r="G2500" s="13" t="s">
        <v>14874</v>
      </c>
      <c r="H2500" s="14">
        <v>58.6</v>
      </c>
      <c r="I2500" s="15" t="s">
        <v>32</v>
      </c>
      <c r="J2500" s="16">
        <v>810</v>
      </c>
      <c r="K2500" s="16">
        <v>135</v>
      </c>
      <c r="L2500" s="17" t="s">
        <v>145</v>
      </c>
      <c r="M2500" s="163" t="str">
        <f>IFERROR(GETPIVOTDATA("Tot. Bottles",'- Ordine Aggregato -'!$A$1,"sku anker",A2500),"")</f>
        <v/>
      </c>
      <c r="N2500" s="18" t="s">
        <v>42</v>
      </c>
      <c r="O2500" s="19" t="str">
        <f t="shared" si="38"/>
        <v>Order online</v>
      </c>
      <c r="P2500" s="97" t="s">
        <v>146</v>
      </c>
      <c r="Q2500" s="13" t="s">
        <v>15570</v>
      </c>
      <c r="R2500" t="s">
        <v>15571</v>
      </c>
      <c r="S2500" s="20">
        <v>0</v>
      </c>
      <c r="T2500" s="21" t="s">
        <v>38</v>
      </c>
    </row>
    <row r="2501" spans="1:20" x14ac:dyDescent="0.35">
      <c r="A2501" s="96" t="s">
        <v>8210</v>
      </c>
      <c r="B2501" s="96"/>
      <c r="C2501" s="96"/>
      <c r="D2501" s="13" t="s">
        <v>8211</v>
      </c>
      <c r="E2501" s="13">
        <v>12</v>
      </c>
      <c r="F2501" s="14">
        <v>1</v>
      </c>
      <c r="G2501" s="13" t="s">
        <v>46</v>
      </c>
      <c r="H2501" s="14">
        <v>40</v>
      </c>
      <c r="I2501" s="15" t="s">
        <v>32</v>
      </c>
      <c r="J2501" s="16">
        <v>438</v>
      </c>
      <c r="K2501" s="16">
        <v>36.5</v>
      </c>
      <c r="L2501" s="17" t="s">
        <v>145</v>
      </c>
      <c r="M2501" s="163" t="str">
        <f>IFERROR(GETPIVOTDATA("Tot. Bottles",'- Ordine Aggregato -'!$A$1,"sku anker",A2501),"")</f>
        <v/>
      </c>
      <c r="N2501" s="18" t="s">
        <v>42</v>
      </c>
      <c r="O2501" s="19" t="str">
        <f t="shared" si="38"/>
        <v>Order online</v>
      </c>
      <c r="P2501" s="97" t="s">
        <v>146</v>
      </c>
      <c r="Q2501" s="13" t="s">
        <v>8212</v>
      </c>
      <c r="R2501" t="s">
        <v>8213</v>
      </c>
      <c r="S2501" s="20">
        <v>0</v>
      </c>
      <c r="T2501" s="21" t="s">
        <v>38</v>
      </c>
    </row>
    <row r="2502" spans="1:20" x14ac:dyDescent="0.35">
      <c r="A2502" s="96" t="s">
        <v>8214</v>
      </c>
      <c r="B2502" s="96"/>
      <c r="C2502" s="96"/>
      <c r="D2502" s="13" t="s">
        <v>8215</v>
      </c>
      <c r="E2502" s="13">
        <v>6</v>
      </c>
      <c r="F2502" s="14">
        <v>0.7</v>
      </c>
      <c r="G2502" s="13" t="s">
        <v>46</v>
      </c>
      <c r="H2502" s="14">
        <v>48</v>
      </c>
      <c r="I2502" s="15" t="s">
        <v>32</v>
      </c>
      <c r="J2502" s="16">
        <v>375</v>
      </c>
      <c r="K2502" s="16">
        <v>62.5</v>
      </c>
      <c r="L2502" s="17" t="s">
        <v>145</v>
      </c>
      <c r="M2502" s="163" t="str">
        <f>IFERROR(GETPIVOTDATA("Tot. Bottles",'- Ordine Aggregato -'!$A$1,"sku anker",A2502),"")</f>
        <v/>
      </c>
      <c r="N2502" s="18" t="s">
        <v>42</v>
      </c>
      <c r="O2502" s="19" t="str">
        <f t="shared" si="38"/>
        <v>Order online</v>
      </c>
      <c r="P2502" s="97" t="s">
        <v>146</v>
      </c>
      <c r="Q2502" s="13" t="s">
        <v>8216</v>
      </c>
      <c r="R2502" t="s">
        <v>8217</v>
      </c>
      <c r="S2502" s="20">
        <v>0</v>
      </c>
      <c r="T2502" s="21" t="s">
        <v>38</v>
      </c>
    </row>
    <row r="2503" spans="1:20" x14ac:dyDescent="0.35">
      <c r="A2503" s="13" t="s">
        <v>8218</v>
      </c>
      <c r="B2503" s="13"/>
      <c r="C2503" s="13"/>
      <c r="D2503" s="13" t="s">
        <v>8219</v>
      </c>
      <c r="E2503" s="13">
        <v>6</v>
      </c>
      <c r="F2503" s="14">
        <v>1</v>
      </c>
      <c r="G2503" s="13" t="s">
        <v>46</v>
      </c>
      <c r="H2503" s="14">
        <v>48</v>
      </c>
      <c r="I2503" s="15" t="s">
        <v>32</v>
      </c>
      <c r="J2503" s="16">
        <v>299.70000000000005</v>
      </c>
      <c r="K2503" s="16">
        <v>49.95</v>
      </c>
      <c r="L2503" s="17" t="s">
        <v>145</v>
      </c>
      <c r="M2503" s="163" t="str">
        <f>IFERROR(GETPIVOTDATA("Tot. Bottles",'- Ordine Aggregato -'!$A$1,"sku anker",A2503),"")</f>
        <v/>
      </c>
      <c r="N2503" s="18" t="s">
        <v>67</v>
      </c>
      <c r="O2503" s="19" t="str">
        <f t="shared" si="38"/>
        <v>Order online</v>
      </c>
      <c r="P2503" s="97" t="s">
        <v>146</v>
      </c>
      <c r="Q2503" s="13" t="s">
        <v>8220</v>
      </c>
      <c r="R2503" t="s">
        <v>8221</v>
      </c>
      <c r="S2503" s="20">
        <v>49.95</v>
      </c>
      <c r="T2503" s="21" t="s">
        <v>38</v>
      </c>
    </row>
    <row r="2504" spans="1:20" x14ac:dyDescent="0.35">
      <c r="A2504" s="96" t="s">
        <v>8222</v>
      </c>
      <c r="B2504" s="96"/>
      <c r="C2504" s="96"/>
      <c r="D2504" s="13" t="s">
        <v>8223</v>
      </c>
      <c r="E2504" s="13">
        <v>6</v>
      </c>
      <c r="F2504" s="14">
        <v>0.7</v>
      </c>
      <c r="G2504" s="13" t="s">
        <v>46</v>
      </c>
      <c r="H2504" s="14">
        <v>48</v>
      </c>
      <c r="I2504" s="15" t="s">
        <v>32</v>
      </c>
      <c r="J2504" s="16">
        <v>168</v>
      </c>
      <c r="K2504" s="16">
        <v>28</v>
      </c>
      <c r="L2504" s="17" t="s">
        <v>145</v>
      </c>
      <c r="M2504" s="163" t="str">
        <f>IFERROR(GETPIVOTDATA("Tot. Bottles",'- Ordine Aggregato -'!$A$1,"sku anker",A2504),"")</f>
        <v/>
      </c>
      <c r="N2504" s="18" t="s">
        <v>42</v>
      </c>
      <c r="O2504" s="19" t="str">
        <f t="shared" si="38"/>
        <v>Order online</v>
      </c>
      <c r="P2504" s="97" t="s">
        <v>146</v>
      </c>
      <c r="Q2504" s="13" t="s">
        <v>8224</v>
      </c>
      <c r="R2504" t="s">
        <v>8225</v>
      </c>
      <c r="S2504" s="20">
        <v>0</v>
      </c>
      <c r="T2504" s="21" t="s">
        <v>38</v>
      </c>
    </row>
    <row r="2505" spans="1:20" x14ac:dyDescent="0.35">
      <c r="A2505" s="96" t="s">
        <v>8226</v>
      </c>
      <c r="B2505" s="96"/>
      <c r="C2505" s="96"/>
      <c r="D2505" s="13" t="s">
        <v>8227</v>
      </c>
      <c r="E2505" s="13">
        <v>6</v>
      </c>
      <c r="F2505" s="14">
        <v>0.7</v>
      </c>
      <c r="G2505" s="13" t="s">
        <v>46</v>
      </c>
      <c r="H2505" s="14">
        <v>40</v>
      </c>
      <c r="I2505" s="15" t="s">
        <v>32</v>
      </c>
      <c r="J2505" s="16">
        <v>117</v>
      </c>
      <c r="K2505" s="16">
        <v>19.5</v>
      </c>
      <c r="L2505" s="17" t="s">
        <v>145</v>
      </c>
      <c r="M2505" s="163" t="str">
        <f>IFERROR(GETPIVOTDATA("Tot. Bottles",'- Ordine Aggregato -'!$A$1,"sku anker",A2505),"")</f>
        <v/>
      </c>
      <c r="N2505" s="18" t="s">
        <v>42</v>
      </c>
      <c r="O2505" s="19" t="str">
        <f t="shared" si="38"/>
        <v>Order online</v>
      </c>
      <c r="P2505" s="97" t="s">
        <v>146</v>
      </c>
      <c r="Q2505" s="13" t="s">
        <v>8228</v>
      </c>
      <c r="R2505" t="s">
        <v>8229</v>
      </c>
      <c r="S2505" s="20">
        <v>0</v>
      </c>
      <c r="T2505" s="21" t="s">
        <v>38</v>
      </c>
    </row>
    <row r="2506" spans="1:20" x14ac:dyDescent="0.35">
      <c r="A2506" s="96" t="s">
        <v>8230</v>
      </c>
      <c r="B2506" s="96"/>
      <c r="C2506" s="96"/>
      <c r="D2506" s="13" t="s">
        <v>8231</v>
      </c>
      <c r="E2506" s="13">
        <v>6</v>
      </c>
      <c r="F2506" s="14">
        <v>0.7</v>
      </c>
      <c r="G2506" s="13" t="s">
        <v>46</v>
      </c>
      <c r="H2506" s="14">
        <v>48</v>
      </c>
      <c r="I2506" s="15" t="s">
        <v>32</v>
      </c>
      <c r="J2506" s="16">
        <v>321</v>
      </c>
      <c r="K2506" s="16">
        <v>53.5</v>
      </c>
      <c r="L2506" s="17" t="s">
        <v>145</v>
      </c>
      <c r="M2506" s="163" t="str">
        <f>IFERROR(GETPIVOTDATA("Tot. Bottles",'- Ordine Aggregato -'!$A$1,"sku anker",A2506),"")</f>
        <v/>
      </c>
      <c r="N2506" s="18" t="s">
        <v>34</v>
      </c>
      <c r="O2506" s="19" t="str">
        <f t="shared" si="38"/>
        <v>Order online</v>
      </c>
      <c r="P2506" s="97" t="s">
        <v>146</v>
      </c>
      <c r="Q2506" s="13" t="s">
        <v>8232</v>
      </c>
      <c r="R2506" t="s">
        <v>8233</v>
      </c>
      <c r="S2506" s="20">
        <v>0</v>
      </c>
      <c r="T2506" s="21" t="s">
        <v>38</v>
      </c>
    </row>
    <row r="2507" spans="1:20" x14ac:dyDescent="0.35">
      <c r="A2507" s="96" t="s">
        <v>8234</v>
      </c>
      <c r="D2507" s="13" t="s">
        <v>8235</v>
      </c>
      <c r="E2507" s="13">
        <v>12</v>
      </c>
      <c r="F2507" s="14">
        <v>0.5</v>
      </c>
      <c r="G2507" s="13" t="s">
        <v>31</v>
      </c>
      <c r="H2507" s="14">
        <v>25</v>
      </c>
      <c r="I2507" s="15" t="s">
        <v>32</v>
      </c>
      <c r="J2507" s="16">
        <v>39.599999999999994</v>
      </c>
      <c r="K2507" s="16">
        <v>3.3</v>
      </c>
      <c r="L2507" s="17" t="s">
        <v>502</v>
      </c>
      <c r="M2507" s="163" t="str">
        <f>IFERROR(GETPIVOTDATA("Tot. Bottles",'- Ordine Aggregato -'!$A$1,"sku anker",A2507),"")</f>
        <v/>
      </c>
      <c r="N2507" s="18" t="s">
        <v>42</v>
      </c>
      <c r="O2507" s="19" t="str">
        <f t="shared" si="38"/>
        <v>Order online</v>
      </c>
      <c r="P2507" s="97" t="s">
        <v>1219</v>
      </c>
      <c r="Q2507" s="13" t="s">
        <v>8236</v>
      </c>
      <c r="R2507" t="s">
        <v>8237</v>
      </c>
      <c r="S2507" s="20">
        <v>0</v>
      </c>
      <c r="T2507" s="21" t="s">
        <v>38</v>
      </c>
    </row>
    <row r="2508" spans="1:20" x14ac:dyDescent="0.35">
      <c r="A2508" s="96" t="s">
        <v>8238</v>
      </c>
      <c r="D2508" s="13" t="s">
        <v>8235</v>
      </c>
      <c r="E2508" s="13">
        <v>6</v>
      </c>
      <c r="F2508" s="14">
        <v>1</v>
      </c>
      <c r="G2508" s="13" t="s">
        <v>14873</v>
      </c>
      <c r="H2508" s="14">
        <v>25</v>
      </c>
      <c r="I2508" s="15" t="s">
        <v>32</v>
      </c>
      <c r="J2508" s="16">
        <v>25.5</v>
      </c>
      <c r="K2508" s="16">
        <v>4.25</v>
      </c>
      <c r="L2508" s="17" t="s">
        <v>502</v>
      </c>
      <c r="M2508" s="163" t="str">
        <f>IFERROR(GETPIVOTDATA("Tot. Bottles",'- Ordine Aggregato -'!$A$1,"sku anker",A2508),"")</f>
        <v/>
      </c>
      <c r="N2508" s="18" t="s">
        <v>42</v>
      </c>
      <c r="O2508" s="19" t="str">
        <f t="shared" si="38"/>
        <v>Order online</v>
      </c>
      <c r="P2508" s="97" t="s">
        <v>1219</v>
      </c>
      <c r="Q2508" s="13" t="s">
        <v>8239</v>
      </c>
      <c r="R2508" t="s">
        <v>8240</v>
      </c>
      <c r="S2508" s="20">
        <v>0</v>
      </c>
      <c r="T2508" s="21" t="s">
        <v>38</v>
      </c>
    </row>
    <row r="2509" spans="1:20" x14ac:dyDescent="0.35">
      <c r="A2509" s="96" t="s">
        <v>8241</v>
      </c>
      <c r="D2509" s="13" t="s">
        <v>8242</v>
      </c>
      <c r="E2509" s="13">
        <v>6</v>
      </c>
      <c r="F2509" s="14">
        <v>0.7</v>
      </c>
      <c r="G2509" s="13" t="s">
        <v>46</v>
      </c>
      <c r="H2509" s="14">
        <v>41</v>
      </c>
      <c r="I2509" s="15" t="s">
        <v>32</v>
      </c>
      <c r="J2509" s="16">
        <v>55.199999999999996</v>
      </c>
      <c r="K2509" s="16">
        <v>9.1999999999999993</v>
      </c>
      <c r="L2509" s="17" t="s">
        <v>368</v>
      </c>
      <c r="M2509" s="163" t="str">
        <f>IFERROR(GETPIVOTDATA("Tot. Bottles",'- Ordine Aggregato -'!$A$1,"sku anker",A2509),"")</f>
        <v/>
      </c>
      <c r="N2509" s="18" t="s">
        <v>34</v>
      </c>
      <c r="O2509" s="19" t="str">
        <f t="shared" ref="O2509:O2572" si="39">HYPERLINK("https://www.ankeramsterdamspirits.nl/en/products/"&amp;A2509,"Order online")</f>
        <v>Order online</v>
      </c>
      <c r="P2509" s="97" t="s">
        <v>35</v>
      </c>
      <c r="Q2509" s="13" t="s">
        <v>8243</v>
      </c>
      <c r="R2509" t="s">
        <v>8244</v>
      </c>
      <c r="S2509" s="20">
        <v>0</v>
      </c>
      <c r="T2509" s="21" t="s">
        <v>38</v>
      </c>
    </row>
    <row r="2510" spans="1:20" x14ac:dyDescent="0.35">
      <c r="A2510" s="13" t="s">
        <v>8245</v>
      </c>
      <c r="B2510" s="13"/>
      <c r="C2510" s="13"/>
      <c r="D2510" s="13" t="s">
        <v>8246</v>
      </c>
      <c r="E2510" s="13">
        <v>6</v>
      </c>
      <c r="F2510" s="14">
        <v>0.7</v>
      </c>
      <c r="G2510" s="13" t="s">
        <v>14874</v>
      </c>
      <c r="H2510" s="14">
        <v>46</v>
      </c>
      <c r="I2510" s="15" t="s">
        <v>32</v>
      </c>
      <c r="J2510" s="16">
        <v>161.69999999999999</v>
      </c>
      <c r="K2510" s="16">
        <v>26.95</v>
      </c>
      <c r="L2510" s="17" t="s">
        <v>657</v>
      </c>
      <c r="M2510" s="163" t="str">
        <f>IFERROR(GETPIVOTDATA("Tot. Bottles",'- Ordine Aggregato -'!$A$1,"sku anker",A2510),"")</f>
        <v/>
      </c>
      <c r="N2510" s="18" t="s">
        <v>67</v>
      </c>
      <c r="O2510" s="19" t="str">
        <f t="shared" si="39"/>
        <v>Order online</v>
      </c>
      <c r="P2510" s="97" t="s">
        <v>385</v>
      </c>
      <c r="Q2510" s="13" t="s">
        <v>8247</v>
      </c>
      <c r="R2510" t="s">
        <v>8248</v>
      </c>
      <c r="S2510" s="20">
        <v>26.95</v>
      </c>
      <c r="T2510" s="21" t="s">
        <v>38</v>
      </c>
    </row>
    <row r="2511" spans="1:20" x14ac:dyDescent="0.35">
      <c r="A2511" s="13" t="s">
        <v>8249</v>
      </c>
      <c r="B2511" s="13"/>
      <c r="C2511" s="13"/>
      <c r="D2511" s="13" t="s">
        <v>8250</v>
      </c>
      <c r="E2511" s="13">
        <v>6</v>
      </c>
      <c r="F2511" s="14">
        <v>0.75</v>
      </c>
      <c r="G2511" s="13" t="s">
        <v>46</v>
      </c>
      <c r="H2511" s="14">
        <v>12</v>
      </c>
      <c r="I2511" s="15" t="s">
        <v>32</v>
      </c>
      <c r="J2511" s="16">
        <v>186</v>
      </c>
      <c r="K2511" s="16">
        <v>31</v>
      </c>
      <c r="L2511" s="17" t="s">
        <v>863</v>
      </c>
      <c r="M2511" s="163" t="str">
        <f>IFERROR(GETPIVOTDATA("Tot. Bottles",'- Ordine Aggregato -'!$A$1,"sku anker",A2511),"")</f>
        <v/>
      </c>
      <c r="N2511" s="18" t="s">
        <v>34</v>
      </c>
      <c r="O2511" s="19" t="str">
        <f t="shared" si="39"/>
        <v>Order online</v>
      </c>
      <c r="P2511" s="97" t="s">
        <v>225</v>
      </c>
      <c r="Q2511" s="13" t="s">
        <v>8251</v>
      </c>
      <c r="R2511" t="s">
        <v>8252</v>
      </c>
      <c r="S2511" s="20">
        <v>0</v>
      </c>
      <c r="T2511" s="21" t="s">
        <v>38</v>
      </c>
    </row>
    <row r="2512" spans="1:20" x14ac:dyDescent="0.35">
      <c r="A2512" s="96" t="s">
        <v>15572</v>
      </c>
      <c r="B2512" s="96"/>
      <c r="C2512" s="96"/>
      <c r="D2512" s="13" t="s">
        <v>15573</v>
      </c>
      <c r="E2512" s="13">
        <v>6</v>
      </c>
      <c r="F2512" s="14">
        <v>0.75</v>
      </c>
      <c r="G2512" s="13" t="s">
        <v>14874</v>
      </c>
      <c r="H2512" s="14">
        <v>12</v>
      </c>
      <c r="I2512" s="15" t="s">
        <v>32</v>
      </c>
      <c r="J2512" s="16">
        <v>186</v>
      </c>
      <c r="K2512" s="16">
        <v>31</v>
      </c>
      <c r="L2512" s="17" t="s">
        <v>863</v>
      </c>
      <c r="M2512" s="163" t="str">
        <f>IFERROR(GETPIVOTDATA("Tot. Bottles",'- Ordine Aggregato -'!$A$1,"sku anker",A2512),"")</f>
        <v/>
      </c>
      <c r="N2512" s="18" t="s">
        <v>34</v>
      </c>
      <c r="O2512" s="19" t="str">
        <f t="shared" si="39"/>
        <v>Order online</v>
      </c>
      <c r="P2512" s="97" t="s">
        <v>225</v>
      </c>
      <c r="Q2512" s="13" t="s">
        <v>15574</v>
      </c>
      <c r="R2512" t="s">
        <v>15575</v>
      </c>
      <c r="S2512" s="20">
        <v>0</v>
      </c>
      <c r="T2512" s="21" t="s">
        <v>38</v>
      </c>
    </row>
    <row r="2513" spans="1:20" x14ac:dyDescent="0.35">
      <c r="A2513" s="13" t="s">
        <v>8253</v>
      </c>
      <c r="B2513" s="13"/>
      <c r="C2513" s="13"/>
      <c r="D2513" s="13" t="s">
        <v>8254</v>
      </c>
      <c r="E2513" s="13">
        <v>6</v>
      </c>
      <c r="F2513" s="14">
        <v>0.75</v>
      </c>
      <c r="G2513" s="13" t="s">
        <v>31</v>
      </c>
      <c r="H2513" s="14">
        <v>12</v>
      </c>
      <c r="I2513" s="15" t="s">
        <v>32</v>
      </c>
      <c r="J2513" s="16">
        <v>181.5</v>
      </c>
      <c r="K2513" s="16">
        <v>30.25</v>
      </c>
      <c r="L2513" s="17" t="s">
        <v>863</v>
      </c>
      <c r="M2513" s="163" t="str">
        <f>IFERROR(GETPIVOTDATA("Tot. Bottles",'- Ordine Aggregato -'!$A$1,"sku anker",A2513),"")</f>
        <v/>
      </c>
      <c r="N2513" s="18" t="s">
        <v>42</v>
      </c>
      <c r="O2513" s="19" t="str">
        <f t="shared" si="39"/>
        <v>Order online</v>
      </c>
      <c r="P2513" s="97" t="s">
        <v>225</v>
      </c>
      <c r="Q2513" s="13" t="s">
        <v>8255</v>
      </c>
      <c r="R2513" t="s">
        <v>8256</v>
      </c>
      <c r="S2513" s="20">
        <v>0</v>
      </c>
      <c r="T2513" s="21" t="s">
        <v>38</v>
      </c>
    </row>
    <row r="2514" spans="1:20" x14ac:dyDescent="0.35">
      <c r="A2514" s="96" t="s">
        <v>8257</v>
      </c>
      <c r="B2514" s="96"/>
      <c r="C2514" s="96"/>
      <c r="D2514" s="13" t="s">
        <v>8258</v>
      </c>
      <c r="E2514" s="13">
        <v>6</v>
      </c>
      <c r="F2514" s="14">
        <v>0.75</v>
      </c>
      <c r="G2514" s="13" t="s">
        <v>31</v>
      </c>
      <c r="H2514" s="14">
        <v>12</v>
      </c>
      <c r="I2514" s="15" t="s">
        <v>32</v>
      </c>
      <c r="J2514" s="16">
        <v>183</v>
      </c>
      <c r="K2514" s="16">
        <v>30.5</v>
      </c>
      <c r="L2514" s="17" t="s">
        <v>863</v>
      </c>
      <c r="M2514" s="163" t="str">
        <f>IFERROR(GETPIVOTDATA("Tot. Bottles",'- Ordine Aggregato -'!$A$1,"sku anker",A2514),"")</f>
        <v/>
      </c>
      <c r="N2514" s="18" t="s">
        <v>42</v>
      </c>
      <c r="O2514" s="19" t="str">
        <f t="shared" si="39"/>
        <v>Order online</v>
      </c>
      <c r="P2514" s="97" t="s">
        <v>225</v>
      </c>
      <c r="Q2514" s="13" t="s">
        <v>8259</v>
      </c>
      <c r="R2514" t="s">
        <v>8260</v>
      </c>
      <c r="S2514" s="20">
        <v>0</v>
      </c>
      <c r="T2514" s="21" t="s">
        <v>38</v>
      </c>
    </row>
    <row r="2515" spans="1:20" x14ac:dyDescent="0.35">
      <c r="A2515" s="96" t="s">
        <v>8261</v>
      </c>
      <c r="D2515" s="13" t="s">
        <v>8262</v>
      </c>
      <c r="E2515" s="13">
        <v>6</v>
      </c>
      <c r="F2515" s="14">
        <v>0.75</v>
      </c>
      <c r="G2515" s="13" t="s">
        <v>14874</v>
      </c>
      <c r="H2515" s="14">
        <v>12</v>
      </c>
      <c r="I2515" s="15" t="s">
        <v>32</v>
      </c>
      <c r="J2515" s="16">
        <v>366</v>
      </c>
      <c r="K2515" s="16">
        <v>61</v>
      </c>
      <c r="L2515" s="17" t="s">
        <v>863</v>
      </c>
      <c r="M2515" s="163" t="str">
        <f>IFERROR(GETPIVOTDATA("Tot. Bottles",'- Ordine Aggregato -'!$A$1,"sku anker",A2515),"")</f>
        <v/>
      </c>
      <c r="N2515" s="18" t="s">
        <v>34</v>
      </c>
      <c r="O2515" s="19" t="str">
        <f t="shared" si="39"/>
        <v>Order online</v>
      </c>
      <c r="P2515" s="97" t="s">
        <v>225</v>
      </c>
      <c r="Q2515" s="13" t="s">
        <v>8263</v>
      </c>
      <c r="R2515" t="s">
        <v>8264</v>
      </c>
      <c r="S2515" s="20">
        <v>0</v>
      </c>
      <c r="T2515" s="21" t="s">
        <v>38</v>
      </c>
    </row>
    <row r="2516" spans="1:20" x14ac:dyDescent="0.35">
      <c r="A2516" s="96" t="s">
        <v>8265</v>
      </c>
      <c r="B2516" s="96"/>
      <c r="C2516" s="96"/>
      <c r="D2516" s="13" t="s">
        <v>8262</v>
      </c>
      <c r="E2516" s="13">
        <v>6</v>
      </c>
      <c r="F2516" s="14">
        <v>0.75</v>
      </c>
      <c r="G2516" s="13" t="s">
        <v>31</v>
      </c>
      <c r="H2516" s="14">
        <v>12</v>
      </c>
      <c r="I2516" s="15" t="s">
        <v>32</v>
      </c>
      <c r="J2516" s="16">
        <v>366</v>
      </c>
      <c r="K2516" s="16">
        <v>61</v>
      </c>
      <c r="L2516" s="17" t="s">
        <v>863</v>
      </c>
      <c r="M2516" s="163" t="str">
        <f>IFERROR(GETPIVOTDATA("Tot. Bottles",'- Ordine Aggregato -'!$A$1,"sku anker",A2516),"")</f>
        <v/>
      </c>
      <c r="N2516" s="18" t="s">
        <v>42</v>
      </c>
      <c r="O2516" s="19" t="str">
        <f t="shared" si="39"/>
        <v>Order online</v>
      </c>
      <c r="P2516" s="97" t="s">
        <v>225</v>
      </c>
      <c r="Q2516" s="13" t="s">
        <v>8263</v>
      </c>
      <c r="R2516" t="s">
        <v>8264</v>
      </c>
      <c r="S2516" s="20">
        <v>0</v>
      </c>
      <c r="T2516" s="21" t="s">
        <v>38</v>
      </c>
    </row>
    <row r="2517" spans="1:20" x14ac:dyDescent="0.35">
      <c r="A2517" s="96" t="s">
        <v>15576</v>
      </c>
      <c r="D2517" s="13" t="s">
        <v>15577</v>
      </c>
      <c r="E2517" s="13">
        <v>6</v>
      </c>
      <c r="F2517" s="14">
        <v>0.75</v>
      </c>
      <c r="G2517" s="13" t="s">
        <v>31</v>
      </c>
      <c r="H2517" s="14">
        <v>12</v>
      </c>
      <c r="I2517" s="15" t="s">
        <v>32</v>
      </c>
      <c r="J2517" s="16">
        <v>366</v>
      </c>
      <c r="K2517" s="16">
        <v>61</v>
      </c>
      <c r="L2517" s="17" t="s">
        <v>863</v>
      </c>
      <c r="M2517" s="163" t="str">
        <f>IFERROR(GETPIVOTDATA("Tot. Bottles",'- Ordine Aggregato -'!$A$1,"sku anker",A2517),"")</f>
        <v/>
      </c>
      <c r="N2517" s="18" t="s">
        <v>42</v>
      </c>
      <c r="O2517" s="19" t="str">
        <f t="shared" si="39"/>
        <v>Order online</v>
      </c>
      <c r="P2517" s="97" t="s">
        <v>225</v>
      </c>
      <c r="Q2517" s="13" t="s">
        <v>15578</v>
      </c>
      <c r="R2517" t="s">
        <v>15579</v>
      </c>
      <c r="S2517" s="20">
        <v>0</v>
      </c>
      <c r="T2517" s="21" t="s">
        <v>38</v>
      </c>
    </row>
    <row r="2518" spans="1:20" x14ac:dyDescent="0.35">
      <c r="A2518" s="96" t="s">
        <v>8266</v>
      </c>
      <c r="D2518" s="13" t="s">
        <v>8267</v>
      </c>
      <c r="E2518" s="13">
        <v>6</v>
      </c>
      <c r="F2518" s="14">
        <v>0.7</v>
      </c>
      <c r="G2518" s="13" t="s">
        <v>46</v>
      </c>
      <c r="H2518" s="14">
        <v>40</v>
      </c>
      <c r="I2518" s="15" t="s">
        <v>32</v>
      </c>
      <c r="J2518" s="16">
        <v>21</v>
      </c>
      <c r="K2518" s="16">
        <v>3.5</v>
      </c>
      <c r="L2518" s="17" t="s">
        <v>502</v>
      </c>
      <c r="M2518" s="163" t="str">
        <f>IFERROR(GETPIVOTDATA("Tot. Bottles",'- Ordine Aggregato -'!$A$1,"sku anker",A2518),"")</f>
        <v/>
      </c>
      <c r="N2518" s="18" t="s">
        <v>34</v>
      </c>
      <c r="O2518" s="19" t="str">
        <f t="shared" si="39"/>
        <v>Order online</v>
      </c>
      <c r="P2518" s="97" t="s">
        <v>225</v>
      </c>
      <c r="Q2518" s="13" t="s">
        <v>8268</v>
      </c>
      <c r="R2518" t="s">
        <v>8269</v>
      </c>
      <c r="S2518" s="20">
        <v>0</v>
      </c>
      <c r="T2518" s="21" t="s">
        <v>38</v>
      </c>
    </row>
    <row r="2519" spans="1:20" x14ac:dyDescent="0.35">
      <c r="A2519" s="96" t="s">
        <v>8270</v>
      </c>
      <c r="B2519" s="96"/>
      <c r="C2519" s="96"/>
      <c r="D2519" s="13" t="s">
        <v>8271</v>
      </c>
      <c r="E2519" s="13">
        <v>6</v>
      </c>
      <c r="F2519" s="14">
        <v>0.75</v>
      </c>
      <c r="G2519" s="13" t="s">
        <v>14874</v>
      </c>
      <c r="H2519" s="14">
        <v>13.5</v>
      </c>
      <c r="I2519" s="15" t="s">
        <v>32</v>
      </c>
      <c r="J2519" s="16">
        <v>91.800000000000011</v>
      </c>
      <c r="K2519" s="16">
        <v>15.3</v>
      </c>
      <c r="L2519" s="17" t="s">
        <v>704</v>
      </c>
      <c r="M2519" s="163" t="str">
        <f>IFERROR(GETPIVOTDATA("Tot. Bottles",'- Ordine Aggregato -'!$A$1,"sku anker",A2519),"")</f>
        <v/>
      </c>
      <c r="N2519" s="18" t="s">
        <v>42</v>
      </c>
      <c r="O2519" s="19" t="str">
        <f t="shared" si="39"/>
        <v>Order online</v>
      </c>
      <c r="P2519" s="97" t="s">
        <v>355</v>
      </c>
      <c r="Q2519" s="13" t="s">
        <v>8272</v>
      </c>
      <c r="R2519" t="s">
        <v>42</v>
      </c>
      <c r="S2519" s="20">
        <v>0</v>
      </c>
      <c r="T2519" s="21" t="s">
        <v>38</v>
      </c>
    </row>
    <row r="2520" spans="1:20" x14ac:dyDescent="0.35">
      <c r="A2520" s="96" t="s">
        <v>8273</v>
      </c>
      <c r="B2520" s="96"/>
      <c r="C2520" s="96"/>
      <c r="D2520" s="13" t="s">
        <v>8274</v>
      </c>
      <c r="E2520" s="13">
        <v>6</v>
      </c>
      <c r="F2520" s="14">
        <v>0.75</v>
      </c>
      <c r="G2520" s="13" t="s">
        <v>14874</v>
      </c>
      <c r="H2520" s="14">
        <v>13</v>
      </c>
      <c r="I2520" s="15" t="s">
        <v>32</v>
      </c>
      <c r="J2520" s="16">
        <v>37.5</v>
      </c>
      <c r="K2520" s="16">
        <v>6.25</v>
      </c>
      <c r="L2520" s="17" t="s">
        <v>710</v>
      </c>
      <c r="M2520" s="163" t="str">
        <f>IFERROR(GETPIVOTDATA("Tot. Bottles",'- Ordine Aggregato -'!$A$1,"sku anker",A2520),"")</f>
        <v/>
      </c>
      <c r="N2520" s="18" t="s">
        <v>67</v>
      </c>
      <c r="O2520" s="19" t="str">
        <f t="shared" si="39"/>
        <v>Order online</v>
      </c>
      <c r="P2520" s="97" t="s">
        <v>355</v>
      </c>
      <c r="Q2520" s="13" t="s">
        <v>8275</v>
      </c>
      <c r="R2520" t="s">
        <v>42</v>
      </c>
      <c r="S2520" s="20">
        <v>6.25</v>
      </c>
      <c r="T2520" s="21" t="s">
        <v>38</v>
      </c>
    </row>
    <row r="2521" spans="1:20" x14ac:dyDescent="0.35">
      <c r="A2521" s="96" t="s">
        <v>8277</v>
      </c>
      <c r="B2521" s="96"/>
      <c r="C2521" s="96"/>
      <c r="D2521" s="13" t="s">
        <v>8278</v>
      </c>
      <c r="E2521" s="13">
        <v>6</v>
      </c>
      <c r="F2521" s="14">
        <v>0.75</v>
      </c>
      <c r="G2521" s="13" t="s">
        <v>14874</v>
      </c>
      <c r="H2521" s="14">
        <v>13</v>
      </c>
      <c r="I2521" s="15" t="s">
        <v>32</v>
      </c>
      <c r="J2521" s="16">
        <v>41.400000000000006</v>
      </c>
      <c r="K2521" s="16">
        <v>6.9</v>
      </c>
      <c r="L2521" s="17" t="s">
        <v>704</v>
      </c>
      <c r="M2521" s="163" t="str">
        <f>IFERROR(GETPIVOTDATA("Tot. Bottles",'- Ordine Aggregato -'!$A$1,"sku anker",A2521),"")</f>
        <v/>
      </c>
      <c r="N2521" s="18" t="s">
        <v>42</v>
      </c>
      <c r="O2521" s="19" t="str">
        <f t="shared" si="39"/>
        <v>Order online</v>
      </c>
      <c r="P2521" s="97" t="s">
        <v>355</v>
      </c>
      <c r="Q2521" s="13" t="s">
        <v>8276</v>
      </c>
      <c r="R2521" t="s">
        <v>8279</v>
      </c>
      <c r="S2521" s="20">
        <v>0</v>
      </c>
      <c r="T2521" s="21" t="s">
        <v>38</v>
      </c>
    </row>
    <row r="2522" spans="1:20" x14ac:dyDescent="0.35">
      <c r="A2522" s="13" t="s">
        <v>8280</v>
      </c>
      <c r="B2522" s="13"/>
      <c r="C2522" s="13"/>
      <c r="D2522" s="13" t="s">
        <v>15580</v>
      </c>
      <c r="E2522" s="13">
        <v>6</v>
      </c>
      <c r="F2522" s="14">
        <v>0.75</v>
      </c>
      <c r="G2522" s="13" t="s">
        <v>14874</v>
      </c>
      <c r="H2522" s="14">
        <v>13</v>
      </c>
      <c r="I2522" s="15" t="s">
        <v>32</v>
      </c>
      <c r="J2522" s="16">
        <v>39.299999999999997</v>
      </c>
      <c r="K2522" s="16">
        <v>6.55</v>
      </c>
      <c r="L2522" s="17" t="s">
        <v>704</v>
      </c>
      <c r="M2522" s="163" t="str">
        <f>IFERROR(GETPIVOTDATA("Tot. Bottles",'- Ordine Aggregato -'!$A$1,"sku anker",A2522),"")</f>
        <v/>
      </c>
      <c r="N2522" s="18" t="s">
        <v>42</v>
      </c>
      <c r="O2522" s="19" t="str">
        <f t="shared" si="39"/>
        <v>Order online</v>
      </c>
      <c r="P2522" s="97" t="s">
        <v>355</v>
      </c>
      <c r="Q2522" s="13" t="s">
        <v>8281</v>
      </c>
      <c r="R2522" t="s">
        <v>42</v>
      </c>
      <c r="S2522" s="20">
        <v>0</v>
      </c>
      <c r="T2522" s="21" t="s">
        <v>38</v>
      </c>
    </row>
    <row r="2523" spans="1:20" x14ac:dyDescent="0.35">
      <c r="A2523" s="96" t="s">
        <v>8282</v>
      </c>
      <c r="B2523" s="96"/>
      <c r="C2523" s="96"/>
      <c r="D2523" s="13" t="s">
        <v>8283</v>
      </c>
      <c r="E2523" s="13">
        <v>6</v>
      </c>
      <c r="F2523" s="14">
        <v>0.75</v>
      </c>
      <c r="G2523" s="13" t="s">
        <v>14874</v>
      </c>
      <c r="H2523" s="14">
        <v>13</v>
      </c>
      <c r="I2523" s="15" t="s">
        <v>32</v>
      </c>
      <c r="J2523" s="16">
        <v>41.400000000000006</v>
      </c>
      <c r="K2523" s="16">
        <v>6.9</v>
      </c>
      <c r="L2523" s="17" t="s">
        <v>704</v>
      </c>
      <c r="M2523" s="163" t="str">
        <f>IFERROR(GETPIVOTDATA("Tot. Bottles",'- Ordine Aggregato -'!$A$1,"sku anker",A2523),"")</f>
        <v/>
      </c>
      <c r="N2523" s="18" t="s">
        <v>42</v>
      </c>
      <c r="O2523" s="19" t="str">
        <f t="shared" si="39"/>
        <v>Order online</v>
      </c>
      <c r="P2523" s="97" t="s">
        <v>355</v>
      </c>
      <c r="Q2523" s="13" t="s">
        <v>8281</v>
      </c>
      <c r="R2523" t="s">
        <v>15581</v>
      </c>
      <c r="S2523" s="20">
        <v>0</v>
      </c>
      <c r="T2523" s="21" t="s">
        <v>38</v>
      </c>
    </row>
    <row r="2524" spans="1:20" x14ac:dyDescent="0.35">
      <c r="A2524" s="13" t="s">
        <v>8284</v>
      </c>
      <c r="B2524" s="13"/>
      <c r="C2524" s="13"/>
      <c r="D2524" s="13" t="s">
        <v>8285</v>
      </c>
      <c r="E2524" s="13">
        <v>6</v>
      </c>
      <c r="F2524" s="14">
        <v>0.75</v>
      </c>
      <c r="G2524" s="13" t="s">
        <v>14874</v>
      </c>
      <c r="H2524" s="14">
        <v>14</v>
      </c>
      <c r="I2524" s="15" t="s">
        <v>32</v>
      </c>
      <c r="J2524" s="16">
        <v>84.9</v>
      </c>
      <c r="K2524" s="16">
        <v>14.15</v>
      </c>
      <c r="L2524" s="17" t="s">
        <v>710</v>
      </c>
      <c r="M2524" s="163" t="str">
        <f>IFERROR(GETPIVOTDATA("Tot. Bottles",'- Ordine Aggregato -'!$A$1,"sku anker",A2524),"")</f>
        <v/>
      </c>
      <c r="N2524" s="18" t="s">
        <v>42</v>
      </c>
      <c r="O2524" s="19" t="str">
        <f t="shared" si="39"/>
        <v>Order online</v>
      </c>
      <c r="P2524" s="97" t="s">
        <v>355</v>
      </c>
      <c r="Q2524" s="13" t="s">
        <v>8286</v>
      </c>
      <c r="R2524" t="s">
        <v>42</v>
      </c>
      <c r="S2524" s="20">
        <v>0</v>
      </c>
      <c r="T2524" s="21" t="s">
        <v>38</v>
      </c>
    </row>
    <row r="2525" spans="1:20" x14ac:dyDescent="0.35">
      <c r="A2525" s="96" t="s">
        <v>8287</v>
      </c>
      <c r="B2525" s="96"/>
      <c r="C2525" s="96"/>
      <c r="D2525" s="13" t="s">
        <v>8288</v>
      </c>
      <c r="E2525" s="13">
        <v>6</v>
      </c>
      <c r="F2525" s="14">
        <v>0.75</v>
      </c>
      <c r="G2525" s="13" t="s">
        <v>14874</v>
      </c>
      <c r="H2525" s="14">
        <v>13</v>
      </c>
      <c r="I2525" s="15" t="s">
        <v>32</v>
      </c>
      <c r="J2525" s="16">
        <v>39.299999999999997</v>
      </c>
      <c r="K2525" s="16">
        <v>6.55</v>
      </c>
      <c r="L2525" s="17" t="s">
        <v>704</v>
      </c>
      <c r="M2525" s="163" t="str">
        <f>IFERROR(GETPIVOTDATA("Tot. Bottles",'- Ordine Aggregato -'!$A$1,"sku anker",A2525),"")</f>
        <v/>
      </c>
      <c r="N2525" s="18" t="s">
        <v>42</v>
      </c>
      <c r="O2525" s="19" t="str">
        <f t="shared" si="39"/>
        <v>Order online</v>
      </c>
      <c r="P2525" s="97" t="s">
        <v>355</v>
      </c>
      <c r="Q2525" s="13" t="s">
        <v>8289</v>
      </c>
      <c r="R2525" t="s">
        <v>8290</v>
      </c>
      <c r="S2525" s="20">
        <v>0</v>
      </c>
      <c r="T2525" s="21" t="s">
        <v>38</v>
      </c>
    </row>
    <row r="2526" spans="1:20" x14ac:dyDescent="0.35">
      <c r="A2526" s="96" t="s">
        <v>8291</v>
      </c>
      <c r="B2526" s="96"/>
      <c r="C2526" s="96"/>
      <c r="D2526" s="13" t="s">
        <v>8292</v>
      </c>
      <c r="E2526" s="13">
        <v>6</v>
      </c>
      <c r="F2526" s="14">
        <v>0.75</v>
      </c>
      <c r="G2526" s="13" t="s">
        <v>14874</v>
      </c>
      <c r="H2526" s="14">
        <v>13</v>
      </c>
      <c r="I2526" s="15" t="s">
        <v>32</v>
      </c>
      <c r="J2526" s="16">
        <v>35.700000000000003</v>
      </c>
      <c r="K2526" s="16">
        <v>5.95</v>
      </c>
      <c r="L2526" s="17" t="s">
        <v>704</v>
      </c>
      <c r="M2526" s="163" t="str">
        <f>IFERROR(GETPIVOTDATA("Tot. Bottles",'- Ordine Aggregato -'!$A$1,"sku anker",A2526),"")</f>
        <v/>
      </c>
      <c r="N2526" s="18" t="s">
        <v>42</v>
      </c>
      <c r="O2526" s="19" t="str">
        <f t="shared" si="39"/>
        <v>Order online</v>
      </c>
      <c r="P2526" s="97" t="s">
        <v>355</v>
      </c>
      <c r="Q2526" s="13" t="s">
        <v>8293</v>
      </c>
      <c r="R2526" t="s">
        <v>8294</v>
      </c>
      <c r="S2526" s="20">
        <v>0</v>
      </c>
      <c r="T2526" s="21" t="s">
        <v>38</v>
      </c>
    </row>
    <row r="2527" spans="1:20" x14ac:dyDescent="0.35">
      <c r="A2527" s="96" t="s">
        <v>8295</v>
      </c>
      <c r="D2527" s="13" t="s">
        <v>8296</v>
      </c>
      <c r="E2527" s="13">
        <v>6</v>
      </c>
      <c r="F2527" s="14">
        <v>0.75</v>
      </c>
      <c r="G2527" s="13" t="s">
        <v>14874</v>
      </c>
      <c r="H2527" s="14">
        <v>13.5</v>
      </c>
      <c r="I2527" s="15" t="s">
        <v>32</v>
      </c>
      <c r="J2527" s="16">
        <v>85.199999999999989</v>
      </c>
      <c r="K2527" s="16">
        <v>14.2</v>
      </c>
      <c r="L2527" s="17" t="s">
        <v>704</v>
      </c>
      <c r="M2527" s="163" t="str">
        <f>IFERROR(GETPIVOTDATA("Tot. Bottles",'- Ordine Aggregato -'!$A$1,"sku anker",A2527),"")</f>
        <v/>
      </c>
      <c r="N2527" s="18" t="s">
        <v>42</v>
      </c>
      <c r="O2527" s="19" t="str">
        <f t="shared" si="39"/>
        <v>Order online</v>
      </c>
      <c r="P2527" s="97" t="s">
        <v>355</v>
      </c>
      <c r="Q2527" s="13" t="s">
        <v>8297</v>
      </c>
      <c r="R2527" t="s">
        <v>42</v>
      </c>
      <c r="S2527" s="20">
        <v>0</v>
      </c>
      <c r="T2527" s="21" t="s">
        <v>38</v>
      </c>
    </row>
    <row r="2528" spans="1:20" x14ac:dyDescent="0.35">
      <c r="A2528" s="96" t="s">
        <v>8298</v>
      </c>
      <c r="D2528" s="13" t="s">
        <v>8299</v>
      </c>
      <c r="E2528" s="13">
        <v>6</v>
      </c>
      <c r="F2528" s="14">
        <v>0.75</v>
      </c>
      <c r="G2528" s="13" t="s">
        <v>14874</v>
      </c>
      <c r="H2528" s="14">
        <v>13</v>
      </c>
      <c r="I2528" s="15" t="s">
        <v>32</v>
      </c>
      <c r="J2528" s="16">
        <v>38.700000000000003</v>
      </c>
      <c r="K2528" s="16">
        <v>6.45</v>
      </c>
      <c r="L2528" s="17" t="s">
        <v>710</v>
      </c>
      <c r="M2528" s="163" t="str">
        <f>IFERROR(GETPIVOTDATA("Tot. Bottles",'- Ordine Aggregato -'!$A$1,"sku anker",A2528),"")</f>
        <v/>
      </c>
      <c r="N2528" s="18" t="s">
        <v>42</v>
      </c>
      <c r="O2528" s="19" t="str">
        <f t="shared" si="39"/>
        <v>Order online</v>
      </c>
      <c r="P2528" s="97" t="s">
        <v>355</v>
      </c>
      <c r="Q2528" s="13" t="s">
        <v>8300</v>
      </c>
      <c r="R2528" t="s">
        <v>42</v>
      </c>
      <c r="S2528" s="20">
        <v>0</v>
      </c>
      <c r="T2528" s="21" t="s">
        <v>38</v>
      </c>
    </row>
    <row r="2529" spans="1:20" x14ac:dyDescent="0.35">
      <c r="A2529" s="96" t="s">
        <v>8301</v>
      </c>
      <c r="D2529" s="13" t="s">
        <v>8302</v>
      </c>
      <c r="E2529" s="13">
        <v>6</v>
      </c>
      <c r="F2529" s="14">
        <v>0.75</v>
      </c>
      <c r="G2529" s="13" t="s">
        <v>14874</v>
      </c>
      <c r="H2529" s="14">
        <v>14</v>
      </c>
      <c r="I2529" s="15" t="s">
        <v>32</v>
      </c>
      <c r="J2529" s="16">
        <v>79.5</v>
      </c>
      <c r="K2529" s="16">
        <v>13.25</v>
      </c>
      <c r="L2529" s="17" t="s">
        <v>710</v>
      </c>
      <c r="M2529" s="163" t="str">
        <f>IFERROR(GETPIVOTDATA("Tot. Bottles",'- Ordine Aggregato -'!$A$1,"sku anker",A2529),"")</f>
        <v/>
      </c>
      <c r="N2529" s="18" t="s">
        <v>42</v>
      </c>
      <c r="O2529" s="19" t="str">
        <f t="shared" si="39"/>
        <v>Order online</v>
      </c>
      <c r="P2529" s="97" t="s">
        <v>355</v>
      </c>
      <c r="Q2529" s="13" t="s">
        <v>8303</v>
      </c>
      <c r="R2529" t="s">
        <v>42</v>
      </c>
      <c r="S2529" s="20">
        <v>0</v>
      </c>
      <c r="T2529" s="21" t="s">
        <v>38</v>
      </c>
    </row>
    <row r="2530" spans="1:20" x14ac:dyDescent="0.35">
      <c r="A2530" s="96" t="s">
        <v>8304</v>
      </c>
      <c r="B2530" s="96"/>
      <c r="C2530" s="96"/>
      <c r="D2530" s="13" t="s">
        <v>8305</v>
      </c>
      <c r="E2530" s="13">
        <v>6</v>
      </c>
      <c r="F2530" s="14">
        <v>0.75</v>
      </c>
      <c r="G2530" s="13" t="s">
        <v>14874</v>
      </c>
      <c r="H2530" s="14">
        <v>12.5</v>
      </c>
      <c r="I2530" s="15" t="s">
        <v>32</v>
      </c>
      <c r="J2530" s="16">
        <v>33</v>
      </c>
      <c r="K2530" s="16">
        <v>5.5</v>
      </c>
      <c r="L2530" s="17" t="s">
        <v>704</v>
      </c>
      <c r="M2530" s="163" t="str">
        <f>IFERROR(GETPIVOTDATA("Tot. Bottles",'- Ordine Aggregato -'!$A$1,"sku anker",A2530),"")</f>
        <v/>
      </c>
      <c r="N2530" s="18" t="s">
        <v>67</v>
      </c>
      <c r="O2530" s="19" t="str">
        <f t="shared" si="39"/>
        <v>Order online</v>
      </c>
      <c r="P2530" s="97" t="s">
        <v>355</v>
      </c>
      <c r="Q2530" s="13" t="s">
        <v>8306</v>
      </c>
      <c r="R2530" t="s">
        <v>8307</v>
      </c>
      <c r="S2530" s="20">
        <v>5.5</v>
      </c>
      <c r="T2530" s="21" t="s">
        <v>38</v>
      </c>
    </row>
    <row r="2531" spans="1:20" x14ac:dyDescent="0.35">
      <c r="A2531" s="13" t="s">
        <v>8308</v>
      </c>
      <c r="B2531" s="13"/>
      <c r="C2531" s="13"/>
      <c r="D2531" s="13" t="s">
        <v>8309</v>
      </c>
      <c r="E2531" s="13">
        <v>6</v>
      </c>
      <c r="F2531" s="14">
        <v>0.75</v>
      </c>
      <c r="G2531" s="13" t="s">
        <v>14874</v>
      </c>
      <c r="H2531" s="14">
        <v>13</v>
      </c>
      <c r="I2531" s="15" t="s">
        <v>32</v>
      </c>
      <c r="J2531" s="16">
        <v>39.299999999999997</v>
      </c>
      <c r="K2531" s="16">
        <v>6.55</v>
      </c>
      <c r="L2531" s="17" t="s">
        <v>704</v>
      </c>
      <c r="M2531" s="163" t="str">
        <f>IFERROR(GETPIVOTDATA("Tot. Bottles",'- Ordine Aggregato -'!$A$1,"sku anker",A2531),"")</f>
        <v/>
      </c>
      <c r="N2531" s="18" t="s">
        <v>42</v>
      </c>
      <c r="O2531" s="19" t="str">
        <f t="shared" si="39"/>
        <v>Order online</v>
      </c>
      <c r="P2531" s="97" t="s">
        <v>355</v>
      </c>
      <c r="Q2531" s="13" t="s">
        <v>8310</v>
      </c>
      <c r="R2531" t="s">
        <v>8311</v>
      </c>
      <c r="S2531" s="20">
        <v>0</v>
      </c>
      <c r="T2531" s="21" t="s">
        <v>38</v>
      </c>
    </row>
    <row r="2532" spans="1:20" x14ac:dyDescent="0.35">
      <c r="A2532" s="96" t="s">
        <v>8312</v>
      </c>
      <c r="B2532" s="96"/>
      <c r="C2532" s="96"/>
      <c r="D2532" s="13" t="s">
        <v>8313</v>
      </c>
      <c r="E2532" s="13">
        <v>6</v>
      </c>
      <c r="F2532" s="14">
        <v>0.75</v>
      </c>
      <c r="G2532" s="13" t="s">
        <v>14874</v>
      </c>
      <c r="H2532" s="14">
        <v>12.5</v>
      </c>
      <c r="I2532" s="15" t="s">
        <v>32</v>
      </c>
      <c r="J2532" s="16">
        <v>39.599999999999994</v>
      </c>
      <c r="K2532" s="16">
        <v>6.6</v>
      </c>
      <c r="L2532" s="17" t="s">
        <v>704</v>
      </c>
      <c r="M2532" s="163" t="str">
        <f>IFERROR(GETPIVOTDATA("Tot. Bottles",'- Ordine Aggregato -'!$A$1,"sku anker",A2532),"")</f>
        <v/>
      </c>
      <c r="N2532" s="18" t="s">
        <v>42</v>
      </c>
      <c r="O2532" s="19" t="str">
        <f t="shared" si="39"/>
        <v>Order online</v>
      </c>
      <c r="P2532" s="97" t="s">
        <v>355</v>
      </c>
      <c r="Q2532" s="13" t="s">
        <v>8314</v>
      </c>
      <c r="R2532" t="s">
        <v>42</v>
      </c>
      <c r="S2532" s="20">
        <v>0</v>
      </c>
      <c r="T2532" s="21" t="s">
        <v>38</v>
      </c>
    </row>
    <row r="2533" spans="1:20" x14ac:dyDescent="0.35">
      <c r="A2533" s="13" t="s">
        <v>8315</v>
      </c>
      <c r="B2533" s="13"/>
      <c r="C2533" s="13"/>
      <c r="D2533" s="13" t="s">
        <v>8316</v>
      </c>
      <c r="E2533" s="13">
        <v>3</v>
      </c>
      <c r="F2533" s="14">
        <v>0.7</v>
      </c>
      <c r="G2533" s="13" t="s">
        <v>14874</v>
      </c>
      <c r="H2533" s="14">
        <v>43</v>
      </c>
      <c r="I2533" s="15" t="s">
        <v>32</v>
      </c>
      <c r="J2533" s="16">
        <v>56.699999999999996</v>
      </c>
      <c r="K2533" s="16">
        <v>18.899999999999999</v>
      </c>
      <c r="L2533" s="17" t="s">
        <v>368</v>
      </c>
      <c r="M2533" s="163" t="str">
        <f>IFERROR(GETPIVOTDATA("Tot. Bottles",'- Ordine Aggregato -'!$A$1,"sku anker",A2533),"")</f>
        <v/>
      </c>
      <c r="N2533" s="18" t="s">
        <v>42</v>
      </c>
      <c r="O2533" s="19" t="str">
        <f t="shared" si="39"/>
        <v>Order online</v>
      </c>
      <c r="P2533" s="97" t="s">
        <v>35</v>
      </c>
      <c r="Q2533" s="13" t="s">
        <v>8317</v>
      </c>
      <c r="R2533" t="s">
        <v>8318</v>
      </c>
      <c r="S2533" s="20">
        <v>0</v>
      </c>
      <c r="T2533" s="21" t="s">
        <v>38</v>
      </c>
    </row>
    <row r="2534" spans="1:20" x14ac:dyDescent="0.35">
      <c r="A2534" s="96" t="s">
        <v>14522</v>
      </c>
      <c r="D2534" s="13" t="s">
        <v>14523</v>
      </c>
      <c r="E2534" s="13">
        <v>3</v>
      </c>
      <c r="F2534" s="14">
        <v>0.7</v>
      </c>
      <c r="G2534" s="13" t="s">
        <v>46</v>
      </c>
      <c r="H2534" s="14">
        <v>45</v>
      </c>
      <c r="I2534" s="15" t="s">
        <v>32</v>
      </c>
      <c r="J2534" s="16">
        <v>94.5</v>
      </c>
      <c r="K2534" s="16">
        <v>31.5</v>
      </c>
      <c r="L2534" s="17" t="s">
        <v>3019</v>
      </c>
      <c r="M2534" s="163" t="str">
        <f>IFERROR(GETPIVOTDATA("Tot. Bottles",'- Ordine Aggregato -'!$A$1,"sku anker",A2534),"")</f>
        <v/>
      </c>
      <c r="N2534" s="18" t="s">
        <v>28</v>
      </c>
      <c r="O2534" s="19" t="str">
        <f t="shared" si="39"/>
        <v>Order online</v>
      </c>
      <c r="P2534" s="97" t="s">
        <v>43</v>
      </c>
      <c r="Q2534" s="13" t="s">
        <v>15582</v>
      </c>
      <c r="R2534" t="s">
        <v>15583</v>
      </c>
      <c r="S2534" s="20">
        <v>0</v>
      </c>
      <c r="T2534" s="21" t="s">
        <v>3755</v>
      </c>
    </row>
    <row r="2535" spans="1:20" x14ac:dyDescent="0.35">
      <c r="A2535" s="96" t="s">
        <v>8319</v>
      </c>
      <c r="B2535" s="96"/>
      <c r="C2535" s="96"/>
      <c r="D2535" s="13" t="s">
        <v>8320</v>
      </c>
      <c r="E2535" s="13">
        <v>12</v>
      </c>
      <c r="F2535" s="14">
        <v>1</v>
      </c>
      <c r="G2535" s="13" t="s">
        <v>14883</v>
      </c>
      <c r="H2535" s="14">
        <v>0</v>
      </c>
      <c r="I2535" s="15" t="s">
        <v>32</v>
      </c>
      <c r="J2535" s="16">
        <v>54</v>
      </c>
      <c r="K2535" s="16">
        <v>4.5</v>
      </c>
      <c r="L2535" s="17" t="s">
        <v>235</v>
      </c>
      <c r="M2535" s="163" t="str">
        <f>IFERROR(GETPIVOTDATA("Tot. Bottles",'- Ordine Aggregato -'!$A$1,"sku anker",A2535),"")</f>
        <v/>
      </c>
      <c r="N2535" s="18" t="s">
        <v>42</v>
      </c>
      <c r="O2535" s="19" t="str">
        <f t="shared" si="39"/>
        <v>Order online</v>
      </c>
      <c r="P2535" s="97" t="s">
        <v>35</v>
      </c>
      <c r="Q2535" s="13" t="s">
        <v>705</v>
      </c>
      <c r="R2535" t="s">
        <v>42</v>
      </c>
      <c r="S2535" s="20">
        <v>0</v>
      </c>
      <c r="T2535" s="21" t="s">
        <v>38</v>
      </c>
    </row>
    <row r="2536" spans="1:20" x14ac:dyDescent="0.35">
      <c r="A2536" s="13" t="s">
        <v>8321</v>
      </c>
      <c r="B2536" s="13"/>
      <c r="C2536" s="13"/>
      <c r="D2536" s="13" t="s">
        <v>8322</v>
      </c>
      <c r="E2536" s="13">
        <v>6</v>
      </c>
      <c r="F2536" s="14">
        <v>0.7</v>
      </c>
      <c r="G2536" s="13" t="s">
        <v>31</v>
      </c>
      <c r="H2536" s="14">
        <v>40</v>
      </c>
      <c r="I2536" s="15" t="s">
        <v>32</v>
      </c>
      <c r="J2536" s="16">
        <v>75.900000000000006</v>
      </c>
      <c r="K2536" s="16">
        <v>12.65</v>
      </c>
      <c r="L2536" s="17" t="s">
        <v>416</v>
      </c>
      <c r="M2536" s="163">
        <f>IFERROR(GETPIVOTDATA("Tot. Bottles",'- Ordine Aggregato -'!$A$1,"sku anker",A2536),"")</f>
        <v>18</v>
      </c>
      <c r="N2536" s="18" t="s">
        <v>34</v>
      </c>
      <c r="O2536" s="19" t="str">
        <f t="shared" si="39"/>
        <v>Order online</v>
      </c>
      <c r="P2536" s="97" t="s">
        <v>580</v>
      </c>
      <c r="Q2536" s="13" t="s">
        <v>8323</v>
      </c>
      <c r="R2536" t="s">
        <v>8324</v>
      </c>
      <c r="S2536" s="20">
        <v>0</v>
      </c>
      <c r="T2536" s="21" t="s">
        <v>38</v>
      </c>
    </row>
    <row r="2537" spans="1:20" x14ac:dyDescent="0.35">
      <c r="A2537" s="13" t="s">
        <v>8325</v>
      </c>
      <c r="B2537" s="13"/>
      <c r="C2537" s="13"/>
      <c r="D2537" s="13" t="s">
        <v>8326</v>
      </c>
      <c r="E2537" s="13">
        <v>6</v>
      </c>
      <c r="F2537" s="14">
        <v>0.7</v>
      </c>
      <c r="G2537" s="13" t="s">
        <v>46</v>
      </c>
      <c r="H2537" s="14">
        <v>46.3</v>
      </c>
      <c r="I2537" s="15" t="s">
        <v>32</v>
      </c>
      <c r="J2537" s="16">
        <v>171</v>
      </c>
      <c r="K2537" s="16">
        <v>28.5</v>
      </c>
      <c r="L2537" s="17" t="s">
        <v>145</v>
      </c>
      <c r="M2537" s="163" t="str">
        <f>IFERROR(GETPIVOTDATA("Tot. Bottles",'- Ordine Aggregato -'!$A$1,"sku anker",A2537),"")</f>
        <v/>
      </c>
      <c r="N2537" s="18" t="s">
        <v>42</v>
      </c>
      <c r="O2537" s="19" t="str">
        <f t="shared" si="39"/>
        <v>Order online</v>
      </c>
      <c r="P2537" s="97" t="s">
        <v>146</v>
      </c>
      <c r="Q2537" s="13" t="s">
        <v>8327</v>
      </c>
      <c r="R2537" t="s">
        <v>8328</v>
      </c>
      <c r="S2537" s="20">
        <v>0</v>
      </c>
      <c r="T2537" s="21" t="s">
        <v>38</v>
      </c>
    </row>
    <row r="2538" spans="1:20" x14ac:dyDescent="0.35">
      <c r="A2538" s="96" t="s">
        <v>8330</v>
      </c>
      <c r="D2538" s="13" t="s">
        <v>8331</v>
      </c>
      <c r="E2538" s="13">
        <v>6</v>
      </c>
      <c r="F2538" s="14">
        <v>0.7</v>
      </c>
      <c r="G2538" s="13" t="s">
        <v>14874</v>
      </c>
      <c r="H2538" s="14">
        <v>46.3</v>
      </c>
      <c r="I2538" s="15" t="s">
        <v>32</v>
      </c>
      <c r="J2538" s="16">
        <v>135</v>
      </c>
      <c r="K2538" s="16">
        <v>22.5</v>
      </c>
      <c r="L2538" s="17" t="s">
        <v>145</v>
      </c>
      <c r="M2538" s="163" t="str">
        <f>IFERROR(GETPIVOTDATA("Tot. Bottles",'- Ordine Aggregato -'!$A$1,"sku anker",A2538),"")</f>
        <v/>
      </c>
      <c r="N2538" s="18" t="s">
        <v>42</v>
      </c>
      <c r="O2538" s="19" t="str">
        <f t="shared" si="39"/>
        <v>Order online</v>
      </c>
      <c r="P2538" s="97" t="s">
        <v>146</v>
      </c>
      <c r="Q2538" s="13" t="s">
        <v>8329</v>
      </c>
      <c r="R2538" t="s">
        <v>8332</v>
      </c>
      <c r="S2538" s="20">
        <v>0</v>
      </c>
      <c r="T2538" s="21" t="s">
        <v>38</v>
      </c>
    </row>
    <row r="2539" spans="1:20" x14ac:dyDescent="0.35">
      <c r="A2539" s="96" t="s">
        <v>8333</v>
      </c>
      <c r="D2539" s="13" t="s">
        <v>8334</v>
      </c>
      <c r="E2539" s="13">
        <v>6</v>
      </c>
      <c r="F2539" s="14">
        <v>0.7</v>
      </c>
      <c r="G2539" s="13" t="s">
        <v>14874</v>
      </c>
      <c r="H2539" s="14">
        <v>40</v>
      </c>
      <c r="I2539" s="15" t="s">
        <v>32</v>
      </c>
      <c r="J2539" s="16">
        <v>75.900000000000006</v>
      </c>
      <c r="K2539" s="16">
        <v>12.65</v>
      </c>
      <c r="L2539" s="17" t="s">
        <v>104</v>
      </c>
      <c r="M2539" s="163" t="str">
        <f>IFERROR(GETPIVOTDATA("Tot. Bottles",'- Ordine Aggregato -'!$A$1,"sku anker",A2539),"")</f>
        <v/>
      </c>
      <c r="N2539" s="18" t="s">
        <v>42</v>
      </c>
      <c r="O2539" s="19" t="str">
        <f t="shared" si="39"/>
        <v>Order online</v>
      </c>
      <c r="P2539" s="97" t="s">
        <v>1183</v>
      </c>
      <c r="Q2539" s="13" t="s">
        <v>8335</v>
      </c>
      <c r="R2539" t="s">
        <v>8336</v>
      </c>
      <c r="S2539" s="20">
        <v>0</v>
      </c>
      <c r="T2539" s="21" t="s">
        <v>38</v>
      </c>
    </row>
    <row r="2540" spans="1:20" x14ac:dyDescent="0.35">
      <c r="A2540" s="96" t="s">
        <v>8337</v>
      </c>
      <c r="B2540" s="96"/>
      <c r="C2540" s="96"/>
      <c r="D2540" s="13" t="s">
        <v>8338</v>
      </c>
      <c r="E2540" s="13">
        <v>6</v>
      </c>
      <c r="F2540" s="14">
        <v>0.7</v>
      </c>
      <c r="G2540" s="13" t="s">
        <v>14874</v>
      </c>
      <c r="H2540" s="14">
        <v>34</v>
      </c>
      <c r="I2540" s="15" t="s">
        <v>32</v>
      </c>
      <c r="J2540" s="16">
        <v>53.94</v>
      </c>
      <c r="K2540" s="16">
        <v>8.99</v>
      </c>
      <c r="L2540" s="17" t="s">
        <v>104</v>
      </c>
      <c r="M2540" s="163" t="str">
        <f>IFERROR(GETPIVOTDATA("Tot. Bottles",'- Ordine Aggregato -'!$A$1,"sku anker",A2540),"")</f>
        <v/>
      </c>
      <c r="N2540" s="18" t="s">
        <v>34</v>
      </c>
      <c r="O2540" s="19" t="str">
        <f t="shared" si="39"/>
        <v>Order online</v>
      </c>
      <c r="P2540" s="97" t="s">
        <v>1183</v>
      </c>
      <c r="Q2540" s="13" t="s">
        <v>8339</v>
      </c>
      <c r="R2540" t="s">
        <v>15584</v>
      </c>
      <c r="S2540" s="20">
        <v>0</v>
      </c>
      <c r="T2540" s="21" t="s">
        <v>38</v>
      </c>
    </row>
    <row r="2541" spans="1:20" x14ac:dyDescent="0.35">
      <c r="A2541" s="96" t="s">
        <v>8340</v>
      </c>
      <c r="D2541" s="13" t="s">
        <v>8341</v>
      </c>
      <c r="E2541" s="13">
        <v>6</v>
      </c>
      <c r="F2541" s="14">
        <v>1</v>
      </c>
      <c r="G2541" s="13" t="s">
        <v>14873</v>
      </c>
      <c r="H2541" s="14">
        <v>30</v>
      </c>
      <c r="I2541" s="15" t="s">
        <v>32</v>
      </c>
      <c r="J2541" s="16">
        <v>21</v>
      </c>
      <c r="K2541" s="16">
        <v>3.5</v>
      </c>
      <c r="L2541" s="17" t="s">
        <v>690</v>
      </c>
      <c r="M2541" s="163" t="str">
        <f>IFERROR(GETPIVOTDATA("Tot. Bottles",'- Ordine Aggregato -'!$A$1,"sku anker",A2541),"")</f>
        <v/>
      </c>
      <c r="N2541" s="18" t="s">
        <v>42</v>
      </c>
      <c r="O2541" s="19" t="str">
        <f t="shared" si="39"/>
        <v>Order online</v>
      </c>
      <c r="P2541" s="97" t="s">
        <v>68</v>
      </c>
      <c r="Q2541" s="13" t="s">
        <v>8342</v>
      </c>
      <c r="R2541" t="s">
        <v>8343</v>
      </c>
      <c r="S2541" s="20">
        <v>0</v>
      </c>
      <c r="T2541" s="21" t="s">
        <v>38</v>
      </c>
    </row>
    <row r="2542" spans="1:20" x14ac:dyDescent="0.35">
      <c r="A2542" s="96" t="s">
        <v>8344</v>
      </c>
      <c r="D2542" s="13" t="s">
        <v>8345</v>
      </c>
      <c r="E2542" s="13">
        <v>6</v>
      </c>
      <c r="F2542" s="14">
        <v>1</v>
      </c>
      <c r="G2542" s="13" t="s">
        <v>14873</v>
      </c>
      <c r="H2542" s="14">
        <v>30</v>
      </c>
      <c r="I2542" s="15" t="s">
        <v>32</v>
      </c>
      <c r="J2542" s="16">
        <v>21</v>
      </c>
      <c r="K2542" s="16">
        <v>3.5</v>
      </c>
      <c r="L2542" s="17" t="s">
        <v>695</v>
      </c>
      <c r="M2542" s="163" t="str">
        <f>IFERROR(GETPIVOTDATA("Tot. Bottles",'- Ordine Aggregato -'!$A$1,"sku anker",A2542),"")</f>
        <v/>
      </c>
      <c r="N2542" s="18" t="s">
        <v>42</v>
      </c>
      <c r="O2542" s="19" t="str">
        <f t="shared" si="39"/>
        <v>Order online</v>
      </c>
      <c r="P2542" s="97" t="s">
        <v>68</v>
      </c>
      <c r="Q2542" s="13" t="s">
        <v>8346</v>
      </c>
      <c r="R2542" t="s">
        <v>8347</v>
      </c>
      <c r="S2542" s="20">
        <v>0</v>
      </c>
      <c r="T2542" s="21" t="s">
        <v>38</v>
      </c>
    </row>
    <row r="2543" spans="1:20" x14ac:dyDescent="0.35">
      <c r="A2543" s="13" t="s">
        <v>8348</v>
      </c>
      <c r="B2543" s="13"/>
      <c r="C2543" s="13"/>
      <c r="D2543" s="13" t="s">
        <v>8349</v>
      </c>
      <c r="E2543" s="13">
        <v>3</v>
      </c>
      <c r="F2543" s="14">
        <v>0.7</v>
      </c>
      <c r="G2543" s="13" t="s">
        <v>14874</v>
      </c>
      <c r="H2543" s="14">
        <v>36</v>
      </c>
      <c r="I2543" s="15" t="s">
        <v>32</v>
      </c>
      <c r="J2543" s="16">
        <v>58.5</v>
      </c>
      <c r="K2543" s="16">
        <v>19.5</v>
      </c>
      <c r="L2543" s="17" t="s">
        <v>61</v>
      </c>
      <c r="M2543" s="163" t="str">
        <f>IFERROR(GETPIVOTDATA("Tot. Bottles",'- Ordine Aggregato -'!$A$1,"sku anker",A2543),"")</f>
        <v/>
      </c>
      <c r="N2543" s="18" t="s">
        <v>34</v>
      </c>
      <c r="O2543" s="19" t="str">
        <f t="shared" si="39"/>
        <v>Order online</v>
      </c>
      <c r="P2543" s="97" t="s">
        <v>35</v>
      </c>
      <c r="Q2543" s="13" t="s">
        <v>8350</v>
      </c>
      <c r="R2543" t="s">
        <v>8351</v>
      </c>
      <c r="S2543" s="20">
        <v>0</v>
      </c>
      <c r="T2543" s="21" t="s">
        <v>38</v>
      </c>
    </row>
    <row r="2544" spans="1:20" x14ac:dyDescent="0.35">
      <c r="A2544" s="96" t="s">
        <v>8352</v>
      </c>
      <c r="B2544" s="96"/>
      <c r="C2544" s="96"/>
      <c r="D2544" s="13" t="s">
        <v>8353</v>
      </c>
      <c r="E2544" s="13">
        <v>3</v>
      </c>
      <c r="F2544" s="14">
        <v>0.7</v>
      </c>
      <c r="G2544" s="13" t="s">
        <v>14874</v>
      </c>
      <c r="H2544" s="14">
        <v>36</v>
      </c>
      <c r="I2544" s="15" t="s">
        <v>32</v>
      </c>
      <c r="J2544" s="16">
        <v>58.5</v>
      </c>
      <c r="K2544" s="16">
        <v>19.5</v>
      </c>
      <c r="L2544" s="17" t="s">
        <v>61</v>
      </c>
      <c r="M2544" s="163" t="str">
        <f>IFERROR(GETPIVOTDATA("Tot. Bottles",'- Ordine Aggregato -'!$A$1,"sku anker",A2544),"")</f>
        <v/>
      </c>
      <c r="N2544" s="18" t="s">
        <v>42</v>
      </c>
      <c r="O2544" s="19" t="str">
        <f t="shared" si="39"/>
        <v>Order online</v>
      </c>
      <c r="P2544" s="97" t="s">
        <v>35</v>
      </c>
      <c r="Q2544" s="13" t="s">
        <v>8354</v>
      </c>
      <c r="R2544" t="s">
        <v>8355</v>
      </c>
      <c r="S2544" s="20">
        <v>0</v>
      </c>
      <c r="T2544" s="21" t="s">
        <v>38</v>
      </c>
    </row>
    <row r="2545" spans="1:20" x14ac:dyDescent="0.35">
      <c r="A2545" s="13" t="s">
        <v>8356</v>
      </c>
      <c r="B2545" s="13"/>
      <c r="C2545" s="13"/>
      <c r="D2545" s="13" t="s">
        <v>8357</v>
      </c>
      <c r="E2545" s="13">
        <v>6</v>
      </c>
      <c r="F2545" s="14">
        <v>0.7</v>
      </c>
      <c r="G2545" s="13" t="s">
        <v>14873</v>
      </c>
      <c r="H2545" s="14">
        <v>36</v>
      </c>
      <c r="I2545" s="15" t="s">
        <v>32</v>
      </c>
      <c r="J2545" s="16">
        <v>91.5</v>
      </c>
      <c r="K2545" s="16">
        <v>15.25</v>
      </c>
      <c r="L2545" s="17" t="s">
        <v>61</v>
      </c>
      <c r="M2545" s="163" t="str">
        <f>IFERROR(GETPIVOTDATA("Tot. Bottles",'- Ordine Aggregato -'!$A$1,"sku anker",A2545),"")</f>
        <v/>
      </c>
      <c r="N2545" s="18" t="s">
        <v>42</v>
      </c>
      <c r="O2545" s="19" t="str">
        <f t="shared" si="39"/>
        <v>Order online</v>
      </c>
      <c r="P2545" s="97" t="s">
        <v>35</v>
      </c>
      <c r="Q2545" s="13" t="s">
        <v>8358</v>
      </c>
      <c r="R2545" t="s">
        <v>8359</v>
      </c>
      <c r="S2545" s="20">
        <v>0</v>
      </c>
      <c r="T2545" s="21" t="s">
        <v>38</v>
      </c>
    </row>
    <row r="2546" spans="1:20" x14ac:dyDescent="0.35">
      <c r="A2546" s="13" t="s">
        <v>8360</v>
      </c>
      <c r="B2546" s="13"/>
      <c r="C2546" s="13"/>
      <c r="D2546" s="13" t="s">
        <v>8361</v>
      </c>
      <c r="E2546" s="13">
        <v>6</v>
      </c>
      <c r="F2546" s="14">
        <v>0.75</v>
      </c>
      <c r="G2546" s="13" t="s">
        <v>14874</v>
      </c>
      <c r="H2546" s="14">
        <v>13</v>
      </c>
      <c r="I2546" s="15" t="s">
        <v>32</v>
      </c>
      <c r="J2546" s="16">
        <v>41.099999999999994</v>
      </c>
      <c r="K2546" s="16">
        <v>6.85</v>
      </c>
      <c r="L2546" s="17" t="s">
        <v>710</v>
      </c>
      <c r="M2546" s="163" t="str">
        <f>IFERROR(GETPIVOTDATA("Tot. Bottles",'- Ordine Aggregato -'!$A$1,"sku anker",A2546),"")</f>
        <v/>
      </c>
      <c r="N2546" s="18" t="s">
        <v>42</v>
      </c>
      <c r="O2546" s="19" t="str">
        <f t="shared" si="39"/>
        <v>Order online</v>
      </c>
      <c r="P2546" s="97" t="s">
        <v>225</v>
      </c>
      <c r="Q2546" s="13" t="s">
        <v>8362</v>
      </c>
      <c r="R2546" t="s">
        <v>8363</v>
      </c>
      <c r="S2546" s="20">
        <v>0</v>
      </c>
      <c r="T2546" s="21" t="s">
        <v>38</v>
      </c>
    </row>
    <row r="2547" spans="1:20" x14ac:dyDescent="0.35">
      <c r="A2547" s="13" t="s">
        <v>8364</v>
      </c>
      <c r="B2547" s="13"/>
      <c r="C2547" s="13"/>
      <c r="D2547" s="13" t="s">
        <v>8365</v>
      </c>
      <c r="E2547" s="13">
        <v>6</v>
      </c>
      <c r="F2547" s="14">
        <v>0.75</v>
      </c>
      <c r="G2547" s="13" t="s">
        <v>14874</v>
      </c>
      <c r="H2547" s="14">
        <v>13</v>
      </c>
      <c r="I2547" s="15" t="s">
        <v>32</v>
      </c>
      <c r="J2547" s="16">
        <v>33.299999999999997</v>
      </c>
      <c r="K2547" s="16">
        <v>5.55</v>
      </c>
      <c r="L2547" s="17" t="s">
        <v>710</v>
      </c>
      <c r="M2547" s="163" t="str">
        <f>IFERROR(GETPIVOTDATA("Tot. Bottles",'- Ordine Aggregato -'!$A$1,"sku anker",A2547),"")</f>
        <v/>
      </c>
      <c r="N2547" s="18" t="s">
        <v>42</v>
      </c>
      <c r="O2547" s="19" t="str">
        <f t="shared" si="39"/>
        <v>Order online</v>
      </c>
      <c r="P2547" s="97" t="s">
        <v>225</v>
      </c>
      <c r="Q2547" s="13" t="s">
        <v>8362</v>
      </c>
      <c r="R2547" t="s">
        <v>8363</v>
      </c>
      <c r="S2547" s="20">
        <v>0</v>
      </c>
      <c r="T2547" s="21" t="s">
        <v>38</v>
      </c>
    </row>
    <row r="2548" spans="1:20" x14ac:dyDescent="0.35">
      <c r="A2548" s="13" t="s">
        <v>8366</v>
      </c>
      <c r="B2548" s="13"/>
      <c r="C2548" s="13"/>
      <c r="D2548" s="13" t="s">
        <v>8367</v>
      </c>
      <c r="E2548" s="13">
        <v>6</v>
      </c>
      <c r="F2548" s="14">
        <v>0.75</v>
      </c>
      <c r="G2548" s="13" t="s">
        <v>46</v>
      </c>
      <c r="H2548" s="14">
        <v>13</v>
      </c>
      <c r="I2548" s="15" t="s">
        <v>32</v>
      </c>
      <c r="J2548" s="16">
        <v>24</v>
      </c>
      <c r="K2548" s="16">
        <v>4</v>
      </c>
      <c r="L2548" s="17" t="s">
        <v>710</v>
      </c>
      <c r="M2548" s="163" t="str">
        <f>IFERROR(GETPIVOTDATA("Tot. Bottles",'- Ordine Aggregato -'!$A$1,"sku anker",A2548),"")</f>
        <v/>
      </c>
      <c r="N2548" s="18" t="s">
        <v>67</v>
      </c>
      <c r="O2548" s="19" t="str">
        <f t="shared" si="39"/>
        <v>Order online</v>
      </c>
      <c r="P2548" s="97" t="s">
        <v>225</v>
      </c>
      <c r="Q2548" s="13" t="s">
        <v>8368</v>
      </c>
      <c r="R2548" t="s">
        <v>8369</v>
      </c>
      <c r="S2548" s="20">
        <v>4</v>
      </c>
      <c r="T2548" s="21" t="s">
        <v>38</v>
      </c>
    </row>
    <row r="2549" spans="1:20" x14ac:dyDescent="0.35">
      <c r="A2549" s="96" t="s">
        <v>8370</v>
      </c>
      <c r="D2549" s="13" t="s">
        <v>8371</v>
      </c>
      <c r="E2549" s="13">
        <v>60</v>
      </c>
      <c r="F2549" s="14">
        <v>0.05</v>
      </c>
      <c r="G2549" s="13" t="s">
        <v>46</v>
      </c>
      <c r="H2549" s="14">
        <v>31</v>
      </c>
      <c r="I2549" s="15" t="s">
        <v>32</v>
      </c>
      <c r="J2549" s="16">
        <v>81.600000000000009</v>
      </c>
      <c r="K2549" s="16">
        <v>1.36</v>
      </c>
      <c r="L2549" s="17" t="s">
        <v>399</v>
      </c>
      <c r="M2549" s="163" t="str">
        <f>IFERROR(GETPIVOTDATA("Tot. Bottles",'- Ordine Aggregato -'!$A$1,"sku anker",A2549),"")</f>
        <v/>
      </c>
      <c r="N2549" s="18" t="s">
        <v>34</v>
      </c>
      <c r="O2549" s="19" t="str">
        <f t="shared" si="39"/>
        <v>Order online</v>
      </c>
      <c r="P2549" s="97" t="s">
        <v>35</v>
      </c>
      <c r="Q2549" s="13" t="s">
        <v>8372</v>
      </c>
      <c r="R2549" t="s">
        <v>8373</v>
      </c>
      <c r="S2549" s="20">
        <v>0</v>
      </c>
      <c r="T2549" s="21" t="s">
        <v>38</v>
      </c>
    </row>
    <row r="2550" spans="1:20" x14ac:dyDescent="0.35">
      <c r="A2550" s="96" t="s">
        <v>8374</v>
      </c>
      <c r="D2550" s="13" t="s">
        <v>8371</v>
      </c>
      <c r="E2550" s="13">
        <v>12</v>
      </c>
      <c r="F2550" s="14">
        <v>0.35</v>
      </c>
      <c r="G2550" s="13" t="s">
        <v>46</v>
      </c>
      <c r="H2550" s="14">
        <v>31</v>
      </c>
      <c r="I2550" s="15" t="s">
        <v>32</v>
      </c>
      <c r="J2550" s="16">
        <v>83.4</v>
      </c>
      <c r="K2550" s="16">
        <v>6.95</v>
      </c>
      <c r="L2550" s="17" t="s">
        <v>399</v>
      </c>
      <c r="M2550" s="163" t="str">
        <f>IFERROR(GETPIVOTDATA("Tot. Bottles",'- Ordine Aggregato -'!$A$1,"sku anker",A2550),"")</f>
        <v/>
      </c>
      <c r="N2550" s="18" t="s">
        <v>34</v>
      </c>
      <c r="O2550" s="19" t="str">
        <f t="shared" si="39"/>
        <v>Order online</v>
      </c>
      <c r="P2550" s="97" t="s">
        <v>35</v>
      </c>
      <c r="Q2550" s="13" t="s">
        <v>8375</v>
      </c>
      <c r="R2550" t="s">
        <v>8376</v>
      </c>
      <c r="S2550" s="20">
        <v>0</v>
      </c>
      <c r="T2550" s="21" t="s">
        <v>38</v>
      </c>
    </row>
    <row r="2551" spans="1:20" x14ac:dyDescent="0.35">
      <c r="A2551" s="96" t="s">
        <v>8377</v>
      </c>
      <c r="D2551" s="13" t="s">
        <v>8371</v>
      </c>
      <c r="E2551" s="13">
        <v>6</v>
      </c>
      <c r="F2551" s="14">
        <v>0.7</v>
      </c>
      <c r="G2551" s="13" t="s">
        <v>14873</v>
      </c>
      <c r="H2551" s="14">
        <v>31</v>
      </c>
      <c r="I2551" s="15" t="s">
        <v>32</v>
      </c>
      <c r="J2551" s="16">
        <v>47.099999999999994</v>
      </c>
      <c r="K2551" s="16">
        <v>7.85</v>
      </c>
      <c r="L2551" s="17" t="s">
        <v>399</v>
      </c>
      <c r="M2551" s="163" t="str">
        <f>IFERROR(GETPIVOTDATA("Tot. Bottles",'- Ordine Aggregato -'!$A$1,"sku anker",A2551),"")</f>
        <v/>
      </c>
      <c r="N2551" s="18" t="s">
        <v>67</v>
      </c>
      <c r="O2551" s="19" t="str">
        <f t="shared" si="39"/>
        <v>Order online</v>
      </c>
      <c r="P2551" s="97" t="s">
        <v>35</v>
      </c>
      <c r="Q2551" s="13" t="s">
        <v>8378</v>
      </c>
      <c r="R2551" t="s">
        <v>8379</v>
      </c>
      <c r="S2551" s="20">
        <v>7.85</v>
      </c>
      <c r="T2551" s="21" t="s">
        <v>38</v>
      </c>
    </row>
    <row r="2552" spans="1:20" x14ac:dyDescent="0.35">
      <c r="A2552" s="96" t="s">
        <v>8380</v>
      </c>
      <c r="D2552" s="13" t="s">
        <v>8371</v>
      </c>
      <c r="E2552" s="13">
        <v>6</v>
      </c>
      <c r="F2552" s="14">
        <v>1</v>
      </c>
      <c r="G2552" s="13" t="s">
        <v>14873</v>
      </c>
      <c r="H2552" s="14">
        <v>31</v>
      </c>
      <c r="I2552" s="15" t="s">
        <v>32</v>
      </c>
      <c r="J2552" s="16">
        <v>61.5</v>
      </c>
      <c r="K2552" s="16">
        <v>10.25</v>
      </c>
      <c r="L2552" s="17" t="s">
        <v>399</v>
      </c>
      <c r="M2552" s="163" t="str">
        <f>IFERROR(GETPIVOTDATA("Tot. Bottles",'- Ordine Aggregato -'!$A$1,"sku anker",A2552),"")</f>
        <v/>
      </c>
      <c r="N2552" s="18" t="s">
        <v>34</v>
      </c>
      <c r="O2552" s="19" t="str">
        <f t="shared" si="39"/>
        <v>Order online</v>
      </c>
      <c r="P2552" s="97" t="s">
        <v>35</v>
      </c>
      <c r="Q2552" s="13" t="s">
        <v>8381</v>
      </c>
      <c r="R2552" t="s">
        <v>8382</v>
      </c>
      <c r="S2552" s="20">
        <v>0</v>
      </c>
      <c r="T2552" s="21" t="s">
        <v>38</v>
      </c>
    </row>
    <row r="2553" spans="1:20" x14ac:dyDescent="0.35">
      <c r="A2553" s="96" t="s">
        <v>8383</v>
      </c>
      <c r="D2553" s="13" t="s">
        <v>8371</v>
      </c>
      <c r="E2553" s="13">
        <v>12</v>
      </c>
      <c r="F2553" s="14">
        <v>1</v>
      </c>
      <c r="G2553" s="13" t="s">
        <v>14873</v>
      </c>
      <c r="H2553" s="14">
        <v>31</v>
      </c>
      <c r="I2553" s="15" t="s">
        <v>32</v>
      </c>
      <c r="J2553" s="16">
        <v>123</v>
      </c>
      <c r="K2553" s="16">
        <v>10.25</v>
      </c>
      <c r="L2553" s="17" t="s">
        <v>399</v>
      </c>
      <c r="M2553" s="163" t="str">
        <f>IFERROR(GETPIVOTDATA("Tot. Bottles",'- Ordine Aggregato -'!$A$1,"sku anker",A2553),"")</f>
        <v/>
      </c>
      <c r="N2553" s="18" t="s">
        <v>42</v>
      </c>
      <c r="O2553" s="19" t="str">
        <f t="shared" si="39"/>
        <v>Order online</v>
      </c>
      <c r="P2553" s="97" t="s">
        <v>35</v>
      </c>
      <c r="Q2553" s="13" t="s">
        <v>8381</v>
      </c>
      <c r="R2553" t="s">
        <v>4941</v>
      </c>
      <c r="S2553" s="20">
        <v>0</v>
      </c>
      <c r="T2553" s="21" t="s">
        <v>38</v>
      </c>
    </row>
    <row r="2554" spans="1:20" x14ac:dyDescent="0.35">
      <c r="A2554" s="13" t="s">
        <v>14725</v>
      </c>
      <c r="B2554" s="13"/>
      <c r="C2554" s="13"/>
      <c r="D2554" s="13" t="s">
        <v>14726</v>
      </c>
      <c r="E2554" s="13">
        <v>6</v>
      </c>
      <c r="F2554" s="14">
        <v>0.7</v>
      </c>
      <c r="G2554" s="13" t="s">
        <v>46</v>
      </c>
      <c r="H2554" s="14">
        <v>31</v>
      </c>
      <c r="I2554" s="15" t="s">
        <v>32</v>
      </c>
      <c r="J2554" s="16">
        <v>70.5</v>
      </c>
      <c r="K2554" s="16">
        <v>11.75</v>
      </c>
      <c r="L2554" s="17" t="s">
        <v>399</v>
      </c>
      <c r="M2554" s="163" t="str">
        <f>IFERROR(GETPIVOTDATA("Tot. Bottles",'- Ordine Aggregato -'!$A$1,"sku anker",A2554),"")</f>
        <v/>
      </c>
      <c r="N2554" s="18" t="s">
        <v>42</v>
      </c>
      <c r="O2554" s="19" t="str">
        <f t="shared" si="39"/>
        <v>Order online</v>
      </c>
      <c r="P2554" s="97" t="s">
        <v>35</v>
      </c>
      <c r="Q2554" s="13" t="s">
        <v>15585</v>
      </c>
      <c r="R2554" t="s">
        <v>15586</v>
      </c>
      <c r="S2554" s="20">
        <v>0</v>
      </c>
      <c r="T2554" s="21" t="s">
        <v>38</v>
      </c>
    </row>
    <row r="2555" spans="1:20" x14ac:dyDescent="0.35">
      <c r="A2555" s="13" t="s">
        <v>15587</v>
      </c>
      <c r="B2555" s="13"/>
      <c r="C2555" s="13"/>
      <c r="D2555" s="13" t="s">
        <v>15588</v>
      </c>
      <c r="E2555" s="13">
        <v>6</v>
      </c>
      <c r="F2555" s="14">
        <v>0.7</v>
      </c>
      <c r="G2555" s="13" t="s">
        <v>46</v>
      </c>
      <c r="H2555" s="14">
        <v>31</v>
      </c>
      <c r="I2555" s="15" t="s">
        <v>32</v>
      </c>
      <c r="J2555" s="16">
        <v>56.400000000000006</v>
      </c>
      <c r="K2555" s="16">
        <v>9.4</v>
      </c>
      <c r="L2555" s="17" t="s">
        <v>546</v>
      </c>
      <c r="M2555" s="163" t="str">
        <f>IFERROR(GETPIVOTDATA("Tot. Bottles",'- Ordine Aggregato -'!$A$1,"sku anker",A2555),"")</f>
        <v/>
      </c>
      <c r="N2555" s="18" t="s">
        <v>34</v>
      </c>
      <c r="O2555" s="19" t="str">
        <f t="shared" si="39"/>
        <v>Order online</v>
      </c>
      <c r="P2555" s="97" t="s">
        <v>220</v>
      </c>
      <c r="Q2555" s="13" t="s">
        <v>15589</v>
      </c>
      <c r="R2555" t="s">
        <v>15590</v>
      </c>
      <c r="S2555" s="20">
        <v>0</v>
      </c>
      <c r="T2555" s="21" t="s">
        <v>38</v>
      </c>
    </row>
    <row r="2556" spans="1:20" x14ac:dyDescent="0.35">
      <c r="A2556" s="96" t="s">
        <v>14727</v>
      </c>
      <c r="B2556" s="96"/>
      <c r="C2556" s="96"/>
      <c r="D2556" s="13" t="s">
        <v>14728</v>
      </c>
      <c r="E2556" s="13">
        <v>6</v>
      </c>
      <c r="F2556" s="14">
        <v>0.7</v>
      </c>
      <c r="G2556" s="13" t="s">
        <v>14873</v>
      </c>
      <c r="H2556" s="14">
        <v>31</v>
      </c>
      <c r="I2556" s="15" t="s">
        <v>32</v>
      </c>
      <c r="J2556" s="16">
        <v>59.099999999999994</v>
      </c>
      <c r="K2556" s="16">
        <v>9.85</v>
      </c>
      <c r="L2556" s="17" t="s">
        <v>551</v>
      </c>
      <c r="M2556" s="163" t="str">
        <f>IFERROR(GETPIVOTDATA("Tot. Bottles",'- Ordine Aggregato -'!$A$1,"sku anker",A2556),"")</f>
        <v/>
      </c>
      <c r="N2556" s="18" t="s">
        <v>42</v>
      </c>
      <c r="O2556" s="19" t="str">
        <f t="shared" si="39"/>
        <v>Order online</v>
      </c>
      <c r="P2556" s="97" t="s">
        <v>35</v>
      </c>
      <c r="Q2556" s="13" t="s">
        <v>15591</v>
      </c>
      <c r="R2556" t="s">
        <v>15592</v>
      </c>
      <c r="S2556" s="20">
        <v>0</v>
      </c>
      <c r="T2556" s="21" t="s">
        <v>38</v>
      </c>
    </row>
    <row r="2557" spans="1:20" x14ac:dyDescent="0.35">
      <c r="A2557" s="96" t="s">
        <v>8384</v>
      </c>
      <c r="D2557" s="13" t="s">
        <v>8385</v>
      </c>
      <c r="E2557" s="13">
        <v>6</v>
      </c>
      <c r="F2557" s="14">
        <v>0.7</v>
      </c>
      <c r="G2557" s="13" t="s">
        <v>14874</v>
      </c>
      <c r="H2557" s="14">
        <v>16</v>
      </c>
      <c r="I2557" s="15" t="s">
        <v>32</v>
      </c>
      <c r="J2557" s="16">
        <v>61.5</v>
      </c>
      <c r="K2557" s="16">
        <v>10.25</v>
      </c>
      <c r="L2557" s="17" t="s">
        <v>551</v>
      </c>
      <c r="M2557" s="163" t="str">
        <f>IFERROR(GETPIVOTDATA("Tot. Bottles",'- Ordine Aggregato -'!$A$1,"sku anker",A2557),"")</f>
        <v/>
      </c>
      <c r="N2557" s="18" t="s">
        <v>67</v>
      </c>
      <c r="O2557" s="19" t="str">
        <f t="shared" si="39"/>
        <v>Order online</v>
      </c>
      <c r="P2557" s="97" t="s">
        <v>35</v>
      </c>
      <c r="Q2557" s="13" t="s">
        <v>8386</v>
      </c>
      <c r="R2557" t="s">
        <v>8387</v>
      </c>
      <c r="S2557" s="20">
        <v>10.25</v>
      </c>
      <c r="T2557" s="21" t="s">
        <v>38</v>
      </c>
    </row>
    <row r="2558" spans="1:20" x14ac:dyDescent="0.35">
      <c r="A2558" s="96" t="s">
        <v>8388</v>
      </c>
      <c r="B2558" s="96"/>
      <c r="C2558" s="96"/>
      <c r="D2558" s="13" t="s">
        <v>8389</v>
      </c>
      <c r="E2558" s="13">
        <v>6</v>
      </c>
      <c r="F2558" s="14">
        <v>0.7</v>
      </c>
      <c r="G2558" s="13" t="s">
        <v>14874</v>
      </c>
      <c r="H2558" s="14">
        <v>16</v>
      </c>
      <c r="I2558" s="15" t="s">
        <v>32</v>
      </c>
      <c r="J2558" s="16">
        <v>71.699999999999989</v>
      </c>
      <c r="K2558" s="16">
        <v>11.95</v>
      </c>
      <c r="L2558" s="17" t="s">
        <v>551</v>
      </c>
      <c r="M2558" s="163" t="str">
        <f>IFERROR(GETPIVOTDATA("Tot. Bottles",'- Ordine Aggregato -'!$A$1,"sku anker",A2558),"")</f>
        <v/>
      </c>
      <c r="N2558" s="18" t="s">
        <v>34</v>
      </c>
      <c r="O2558" s="19" t="str">
        <f t="shared" si="39"/>
        <v>Order online</v>
      </c>
      <c r="P2558" s="97" t="s">
        <v>35</v>
      </c>
      <c r="Q2558" s="13" t="s">
        <v>8390</v>
      </c>
      <c r="R2558" t="s">
        <v>8391</v>
      </c>
      <c r="S2558" s="20">
        <v>0</v>
      </c>
      <c r="T2558" s="21" t="s">
        <v>38</v>
      </c>
    </row>
    <row r="2559" spans="1:20" x14ac:dyDescent="0.35">
      <c r="A2559" s="13" t="s">
        <v>8392</v>
      </c>
      <c r="B2559" s="13"/>
      <c r="C2559" s="13"/>
      <c r="D2559" s="13" t="s">
        <v>8393</v>
      </c>
      <c r="E2559" s="13">
        <v>12</v>
      </c>
      <c r="F2559" s="14">
        <v>0.35</v>
      </c>
      <c r="G2559" s="13" t="s">
        <v>46</v>
      </c>
      <c r="H2559" s="14">
        <v>16</v>
      </c>
      <c r="I2559" s="15" t="s">
        <v>32</v>
      </c>
      <c r="J2559" s="16">
        <v>98.399999999999991</v>
      </c>
      <c r="K2559" s="16">
        <v>8.1999999999999993</v>
      </c>
      <c r="L2559" s="17" t="s">
        <v>551</v>
      </c>
      <c r="M2559" s="163" t="str">
        <f>IFERROR(GETPIVOTDATA("Tot. Bottles",'- Ordine Aggregato -'!$A$1,"sku anker",A2559),"")</f>
        <v/>
      </c>
      <c r="N2559" s="18" t="s">
        <v>34</v>
      </c>
      <c r="O2559" s="19" t="str">
        <f t="shared" si="39"/>
        <v>Order online</v>
      </c>
      <c r="P2559" s="97" t="s">
        <v>35</v>
      </c>
      <c r="Q2559" s="13" t="s">
        <v>8394</v>
      </c>
      <c r="R2559" t="s">
        <v>8395</v>
      </c>
      <c r="S2559" s="20">
        <v>0</v>
      </c>
      <c r="T2559" s="21" t="s">
        <v>38</v>
      </c>
    </row>
    <row r="2560" spans="1:20" x14ac:dyDescent="0.35">
      <c r="A2560" s="96" t="s">
        <v>8396</v>
      </c>
      <c r="D2560" s="13" t="s">
        <v>8393</v>
      </c>
      <c r="E2560" s="13">
        <v>6</v>
      </c>
      <c r="F2560" s="14">
        <v>0.7</v>
      </c>
      <c r="G2560" s="13" t="s">
        <v>46</v>
      </c>
      <c r="H2560" s="14">
        <v>16</v>
      </c>
      <c r="I2560" s="15" t="s">
        <v>32</v>
      </c>
      <c r="J2560" s="16">
        <v>68.400000000000006</v>
      </c>
      <c r="K2560" s="16">
        <v>11.4</v>
      </c>
      <c r="L2560" s="17" t="s">
        <v>551</v>
      </c>
      <c r="M2560" s="163" t="str">
        <f>IFERROR(GETPIVOTDATA("Tot. Bottles",'- Ordine Aggregato -'!$A$1,"sku anker",A2560),"")</f>
        <v/>
      </c>
      <c r="N2560" s="18" t="s">
        <v>34</v>
      </c>
      <c r="O2560" s="19" t="str">
        <f t="shared" si="39"/>
        <v>Order online</v>
      </c>
      <c r="P2560" s="97" t="s">
        <v>35</v>
      </c>
      <c r="Q2560" s="13" t="s">
        <v>8397</v>
      </c>
      <c r="R2560" t="s">
        <v>8398</v>
      </c>
      <c r="S2560" s="20">
        <v>0</v>
      </c>
      <c r="T2560" s="21" t="s">
        <v>38</v>
      </c>
    </row>
    <row r="2561" spans="1:20" x14ac:dyDescent="0.35">
      <c r="A2561" s="96" t="s">
        <v>8399</v>
      </c>
      <c r="B2561" s="96"/>
      <c r="C2561" s="96"/>
      <c r="D2561" s="13" t="s">
        <v>8393</v>
      </c>
      <c r="E2561" s="13">
        <v>6</v>
      </c>
      <c r="F2561" s="14">
        <v>1</v>
      </c>
      <c r="G2561" s="13" t="s">
        <v>14874</v>
      </c>
      <c r="H2561" s="14">
        <v>16</v>
      </c>
      <c r="I2561" s="15" t="s">
        <v>32</v>
      </c>
      <c r="J2561" s="16">
        <v>55.199999999999996</v>
      </c>
      <c r="K2561" s="16">
        <v>9.1999999999999993</v>
      </c>
      <c r="L2561" s="17" t="s">
        <v>551</v>
      </c>
      <c r="M2561" s="163" t="str">
        <f>IFERROR(GETPIVOTDATA("Tot. Bottles",'- Ordine Aggregato -'!$A$1,"sku anker",A2561),"")</f>
        <v/>
      </c>
      <c r="N2561" s="18" t="s">
        <v>34</v>
      </c>
      <c r="O2561" s="19" t="str">
        <f t="shared" si="39"/>
        <v>Order online</v>
      </c>
      <c r="P2561" s="97" t="s">
        <v>35</v>
      </c>
      <c r="Q2561" s="13" t="s">
        <v>8400</v>
      </c>
      <c r="R2561" t="s">
        <v>8401</v>
      </c>
      <c r="S2561" s="20">
        <v>0</v>
      </c>
      <c r="T2561" s="21" t="s">
        <v>38</v>
      </c>
    </row>
    <row r="2562" spans="1:20" x14ac:dyDescent="0.35">
      <c r="A2562" s="13" t="s">
        <v>14729</v>
      </c>
      <c r="B2562" s="13"/>
      <c r="C2562" s="13"/>
      <c r="D2562" s="13" t="s">
        <v>8403</v>
      </c>
      <c r="E2562" s="13">
        <v>6</v>
      </c>
      <c r="F2562" s="14">
        <v>0.7</v>
      </c>
      <c r="G2562" s="13" t="s">
        <v>14874</v>
      </c>
      <c r="H2562" s="14">
        <v>31</v>
      </c>
      <c r="I2562" s="15" t="s">
        <v>32</v>
      </c>
      <c r="J2562" s="16">
        <v>49.5</v>
      </c>
      <c r="K2562" s="16">
        <v>8.25</v>
      </c>
      <c r="L2562" s="17" t="s">
        <v>399</v>
      </c>
      <c r="M2562" s="163" t="str">
        <f>IFERROR(GETPIVOTDATA("Tot. Bottles",'- Ordine Aggregato -'!$A$1,"sku anker",A2562),"")</f>
        <v/>
      </c>
      <c r="N2562" s="18" t="s">
        <v>42</v>
      </c>
      <c r="O2562" s="19" t="str">
        <f t="shared" si="39"/>
        <v>Order online</v>
      </c>
      <c r="P2562" s="97" t="s">
        <v>35</v>
      </c>
      <c r="Q2562" s="13" t="s">
        <v>8378</v>
      </c>
      <c r="R2562" t="s">
        <v>15593</v>
      </c>
      <c r="S2562" s="20">
        <v>0</v>
      </c>
      <c r="T2562" s="21" t="s">
        <v>38</v>
      </c>
    </row>
    <row r="2563" spans="1:20" x14ac:dyDescent="0.35">
      <c r="A2563" s="96" t="s">
        <v>8402</v>
      </c>
      <c r="D2563" s="13" t="s">
        <v>8403</v>
      </c>
      <c r="E2563" s="13">
        <v>12</v>
      </c>
      <c r="F2563" s="14">
        <v>1</v>
      </c>
      <c r="G2563" s="13" t="s">
        <v>14874</v>
      </c>
      <c r="H2563" s="14">
        <v>31</v>
      </c>
      <c r="I2563" s="15" t="s">
        <v>32</v>
      </c>
      <c r="J2563" s="16">
        <v>123</v>
      </c>
      <c r="K2563" s="16">
        <v>10.25</v>
      </c>
      <c r="L2563" s="17" t="s">
        <v>399</v>
      </c>
      <c r="M2563" s="163" t="str">
        <f>IFERROR(GETPIVOTDATA("Tot. Bottles",'- Ordine Aggregato -'!$A$1,"sku anker",A2563),"")</f>
        <v/>
      </c>
      <c r="N2563" s="18" t="s">
        <v>42</v>
      </c>
      <c r="O2563" s="19" t="str">
        <f t="shared" si="39"/>
        <v>Order online</v>
      </c>
      <c r="P2563" s="97" t="s">
        <v>35</v>
      </c>
      <c r="Q2563" s="13" t="s">
        <v>8381</v>
      </c>
      <c r="R2563" t="s">
        <v>8404</v>
      </c>
      <c r="S2563" s="20">
        <v>0</v>
      </c>
      <c r="T2563" s="21" t="s">
        <v>38</v>
      </c>
    </row>
    <row r="2564" spans="1:20" x14ac:dyDescent="0.35">
      <c r="A2564" s="96" t="s">
        <v>14730</v>
      </c>
      <c r="D2564" s="13" t="s">
        <v>14731</v>
      </c>
      <c r="E2564" s="13">
        <v>6</v>
      </c>
      <c r="F2564" s="14">
        <v>0.7</v>
      </c>
      <c r="G2564" s="13" t="s">
        <v>46</v>
      </c>
      <c r="H2564" s="14">
        <v>30</v>
      </c>
      <c r="I2564" s="15" t="s">
        <v>32</v>
      </c>
      <c r="J2564" s="16">
        <v>75</v>
      </c>
      <c r="K2564" s="16">
        <v>12.5</v>
      </c>
      <c r="L2564" s="17" t="s">
        <v>546</v>
      </c>
      <c r="M2564" s="163" t="str">
        <f>IFERROR(GETPIVOTDATA("Tot. Bottles",'- Ordine Aggregato -'!$A$1,"sku anker",A2564),"")</f>
        <v/>
      </c>
      <c r="N2564" s="18" t="s">
        <v>42</v>
      </c>
      <c r="O2564" s="19" t="str">
        <f t="shared" si="39"/>
        <v>Order online</v>
      </c>
      <c r="P2564" s="97" t="s">
        <v>364</v>
      </c>
      <c r="Q2564" s="13" t="s">
        <v>15594</v>
      </c>
      <c r="R2564" t="s">
        <v>15595</v>
      </c>
      <c r="S2564" s="20">
        <v>0</v>
      </c>
      <c r="T2564" s="21" t="s">
        <v>38</v>
      </c>
    </row>
    <row r="2565" spans="1:20" x14ac:dyDescent="0.35">
      <c r="A2565" s="96" t="s">
        <v>8405</v>
      </c>
      <c r="B2565" s="96"/>
      <c r="C2565" s="96"/>
      <c r="D2565" s="13" t="s">
        <v>8406</v>
      </c>
      <c r="E2565" s="13">
        <v>6</v>
      </c>
      <c r="F2565" s="14">
        <v>0.7</v>
      </c>
      <c r="G2565" s="13" t="s">
        <v>14874</v>
      </c>
      <c r="H2565" s="14">
        <v>30</v>
      </c>
      <c r="I2565" s="15" t="s">
        <v>32</v>
      </c>
      <c r="J2565" s="16">
        <v>75</v>
      </c>
      <c r="K2565" s="16">
        <v>12.5</v>
      </c>
      <c r="L2565" s="17" t="s">
        <v>399</v>
      </c>
      <c r="M2565" s="163" t="str">
        <f>IFERROR(GETPIVOTDATA("Tot. Bottles",'- Ordine Aggregato -'!$A$1,"sku anker",A2565),"")</f>
        <v/>
      </c>
      <c r="N2565" s="18" t="s">
        <v>34</v>
      </c>
      <c r="O2565" s="19" t="str">
        <f t="shared" si="39"/>
        <v>Order online</v>
      </c>
      <c r="P2565" s="97" t="s">
        <v>364</v>
      </c>
      <c r="Q2565" s="13" t="s">
        <v>8407</v>
      </c>
      <c r="R2565" t="s">
        <v>8408</v>
      </c>
      <c r="S2565" s="20">
        <v>0</v>
      </c>
      <c r="T2565" s="21" t="s">
        <v>38</v>
      </c>
    </row>
    <row r="2566" spans="1:20" x14ac:dyDescent="0.35">
      <c r="A2566" s="96" t="s">
        <v>8409</v>
      </c>
      <c r="D2566" s="13" t="s">
        <v>8410</v>
      </c>
      <c r="E2566" s="13">
        <v>6</v>
      </c>
      <c r="F2566" s="14">
        <v>0.7</v>
      </c>
      <c r="G2566" s="13" t="s">
        <v>14874</v>
      </c>
      <c r="H2566" s="14">
        <v>22</v>
      </c>
      <c r="I2566" s="15" t="s">
        <v>32</v>
      </c>
      <c r="J2566" s="16">
        <v>38.700000000000003</v>
      </c>
      <c r="K2566" s="16">
        <v>6.45</v>
      </c>
      <c r="L2566" s="17" t="s">
        <v>558</v>
      </c>
      <c r="M2566" s="163" t="str">
        <f>IFERROR(GETPIVOTDATA("Tot. Bottles",'- Ordine Aggregato -'!$A$1,"sku anker",A2566),"")</f>
        <v/>
      </c>
      <c r="N2566" s="18" t="s">
        <v>42</v>
      </c>
      <c r="O2566" s="19" t="str">
        <f t="shared" si="39"/>
        <v>Order online</v>
      </c>
      <c r="P2566" s="97" t="s">
        <v>364</v>
      </c>
      <c r="Q2566" s="13" t="s">
        <v>8411</v>
      </c>
      <c r="R2566" t="s">
        <v>8412</v>
      </c>
      <c r="S2566" s="20">
        <v>0</v>
      </c>
      <c r="T2566" s="21" t="s">
        <v>38</v>
      </c>
    </row>
    <row r="2567" spans="1:20" x14ac:dyDescent="0.35">
      <c r="A2567" s="96" t="s">
        <v>8413</v>
      </c>
      <c r="D2567" s="13" t="s">
        <v>8414</v>
      </c>
      <c r="E2567" s="13">
        <v>6</v>
      </c>
      <c r="F2567" s="14">
        <v>0.7</v>
      </c>
      <c r="G2567" s="13" t="s">
        <v>14873</v>
      </c>
      <c r="H2567" s="14">
        <v>31</v>
      </c>
      <c r="I2567" s="15" t="s">
        <v>32</v>
      </c>
      <c r="J2567" s="16">
        <v>26.400000000000002</v>
      </c>
      <c r="K2567" s="16">
        <v>4.4000000000000004</v>
      </c>
      <c r="L2567" s="17" t="s">
        <v>399</v>
      </c>
      <c r="M2567" s="163" t="str">
        <f>IFERROR(GETPIVOTDATA("Tot. Bottles",'- Ordine Aggregato -'!$A$1,"sku anker",A2567),"")</f>
        <v/>
      </c>
      <c r="N2567" s="18" t="s">
        <v>42</v>
      </c>
      <c r="O2567" s="19" t="str">
        <f t="shared" si="39"/>
        <v>Order online</v>
      </c>
      <c r="P2567" s="97" t="s">
        <v>35</v>
      </c>
      <c r="Q2567" s="13" t="s">
        <v>8415</v>
      </c>
      <c r="R2567" t="s">
        <v>8416</v>
      </c>
      <c r="S2567" s="20">
        <v>0</v>
      </c>
      <c r="T2567" s="21" t="s">
        <v>38</v>
      </c>
    </row>
    <row r="2568" spans="1:20" x14ac:dyDescent="0.35">
      <c r="A2568" s="13" t="s">
        <v>8417</v>
      </c>
      <c r="B2568" s="13"/>
      <c r="C2568" s="13"/>
      <c r="D2568" s="13" t="s">
        <v>8418</v>
      </c>
      <c r="E2568" s="13">
        <v>6</v>
      </c>
      <c r="F2568" s="14">
        <v>0.75</v>
      </c>
      <c r="G2568" s="13" t="s">
        <v>31</v>
      </c>
      <c r="H2568" s="14">
        <v>17</v>
      </c>
      <c r="I2568" s="15" t="s">
        <v>32</v>
      </c>
      <c r="J2568" s="16">
        <v>59.099999999999994</v>
      </c>
      <c r="K2568" s="16">
        <v>9.85</v>
      </c>
      <c r="L2568" s="17" t="s">
        <v>713</v>
      </c>
      <c r="M2568" s="163" t="str">
        <f>IFERROR(GETPIVOTDATA("Tot. Bottles",'- Ordine Aggregato -'!$A$1,"sku anker",A2568),"")</f>
        <v/>
      </c>
      <c r="N2568" s="18" t="s">
        <v>42</v>
      </c>
      <c r="O2568" s="19" t="str">
        <f t="shared" si="39"/>
        <v>Order online</v>
      </c>
      <c r="P2568" s="97" t="s">
        <v>225</v>
      </c>
      <c r="Q2568" s="13" t="s">
        <v>8419</v>
      </c>
      <c r="R2568" t="s">
        <v>8420</v>
      </c>
      <c r="S2568" s="20">
        <v>0</v>
      </c>
      <c r="T2568" s="21" t="s">
        <v>38</v>
      </c>
    </row>
    <row r="2569" spans="1:20" x14ac:dyDescent="0.35">
      <c r="A2569" s="96" t="s">
        <v>8421</v>
      </c>
      <c r="D2569" s="13" t="s">
        <v>8422</v>
      </c>
      <c r="E2569" s="13">
        <v>6</v>
      </c>
      <c r="F2569" s="14">
        <v>0.75</v>
      </c>
      <c r="G2569" s="13" t="s">
        <v>31</v>
      </c>
      <c r="H2569" s="14">
        <v>17</v>
      </c>
      <c r="I2569" s="15" t="s">
        <v>32</v>
      </c>
      <c r="J2569" s="16">
        <v>55.5</v>
      </c>
      <c r="K2569" s="16">
        <v>9.25</v>
      </c>
      <c r="L2569" s="17" t="s">
        <v>713</v>
      </c>
      <c r="M2569" s="163" t="str">
        <f>IFERROR(GETPIVOTDATA("Tot. Bottles",'- Ordine Aggregato -'!$A$1,"sku anker",A2569),"")</f>
        <v/>
      </c>
      <c r="N2569" s="18" t="s">
        <v>42</v>
      </c>
      <c r="O2569" s="19" t="str">
        <f t="shared" si="39"/>
        <v>Order online</v>
      </c>
      <c r="P2569" s="97" t="s">
        <v>225</v>
      </c>
      <c r="Q2569" s="13" t="s">
        <v>8423</v>
      </c>
      <c r="R2569" t="s">
        <v>8424</v>
      </c>
      <c r="S2569" s="20">
        <v>0</v>
      </c>
      <c r="T2569" s="21" t="s">
        <v>38</v>
      </c>
    </row>
    <row r="2570" spans="1:20" x14ac:dyDescent="0.35">
      <c r="A2570" s="13" t="s">
        <v>8425</v>
      </c>
      <c r="B2570" s="13"/>
      <c r="C2570" s="13"/>
      <c r="D2570" s="13" t="s">
        <v>8426</v>
      </c>
      <c r="E2570" s="13">
        <v>6</v>
      </c>
      <c r="F2570" s="14">
        <v>0.75</v>
      </c>
      <c r="G2570" s="13" t="s">
        <v>31</v>
      </c>
      <c r="H2570" s="14">
        <v>17</v>
      </c>
      <c r="I2570" s="15" t="s">
        <v>32</v>
      </c>
      <c r="J2570" s="16">
        <v>55.5</v>
      </c>
      <c r="K2570" s="16">
        <v>9.25</v>
      </c>
      <c r="L2570" s="17" t="s">
        <v>713</v>
      </c>
      <c r="M2570" s="163" t="str">
        <f>IFERROR(GETPIVOTDATA("Tot. Bottles",'- Ordine Aggregato -'!$A$1,"sku anker",A2570),"")</f>
        <v/>
      </c>
      <c r="N2570" s="18" t="s">
        <v>42</v>
      </c>
      <c r="O2570" s="19" t="str">
        <f t="shared" si="39"/>
        <v>Order online</v>
      </c>
      <c r="P2570" s="97" t="s">
        <v>225</v>
      </c>
      <c r="Q2570" s="13" t="s">
        <v>8427</v>
      </c>
      <c r="R2570" t="s">
        <v>8428</v>
      </c>
      <c r="S2570" s="20">
        <v>0</v>
      </c>
      <c r="T2570" s="21" t="s">
        <v>38</v>
      </c>
    </row>
    <row r="2571" spans="1:20" x14ac:dyDescent="0.35">
      <c r="A2571" s="13" t="s">
        <v>8429</v>
      </c>
      <c r="B2571" s="13"/>
      <c r="C2571" s="13"/>
      <c r="D2571" s="13" t="s">
        <v>8430</v>
      </c>
      <c r="E2571" s="13">
        <v>6</v>
      </c>
      <c r="F2571" s="14">
        <v>0.7</v>
      </c>
      <c r="G2571" s="13" t="s">
        <v>14873</v>
      </c>
      <c r="H2571" s="14">
        <v>30</v>
      </c>
      <c r="I2571" s="15" t="s">
        <v>32</v>
      </c>
      <c r="J2571" s="16">
        <v>41.7</v>
      </c>
      <c r="K2571" s="16">
        <v>6.95</v>
      </c>
      <c r="L2571" s="17" t="s">
        <v>589</v>
      </c>
      <c r="M2571" s="163" t="str">
        <f>IFERROR(GETPIVOTDATA("Tot. Bottles",'- Ordine Aggregato -'!$A$1,"sku anker",A2571),"")</f>
        <v/>
      </c>
      <c r="N2571" s="18" t="s">
        <v>42</v>
      </c>
      <c r="O2571" s="19" t="str">
        <f t="shared" si="39"/>
        <v>Order online</v>
      </c>
      <c r="P2571" s="97" t="s">
        <v>355</v>
      </c>
      <c r="Q2571" s="13" t="s">
        <v>8431</v>
      </c>
      <c r="R2571" t="s">
        <v>8432</v>
      </c>
      <c r="S2571" s="20">
        <v>0</v>
      </c>
      <c r="T2571" s="21" t="s">
        <v>38</v>
      </c>
    </row>
    <row r="2572" spans="1:20" x14ac:dyDescent="0.35">
      <c r="A2572" s="96" t="s">
        <v>8433</v>
      </c>
      <c r="B2572" s="96"/>
      <c r="C2572" s="96"/>
      <c r="D2572" s="13" t="s">
        <v>8434</v>
      </c>
      <c r="E2572" s="13">
        <v>6</v>
      </c>
      <c r="F2572" s="14">
        <v>0.75</v>
      </c>
      <c r="G2572" s="13" t="s">
        <v>46</v>
      </c>
      <c r="H2572" s="14">
        <v>14.5</v>
      </c>
      <c r="I2572" s="15" t="s">
        <v>32</v>
      </c>
      <c r="J2572" s="16">
        <v>51</v>
      </c>
      <c r="K2572" s="16">
        <v>8.5</v>
      </c>
      <c r="L2572" s="17" t="s">
        <v>548</v>
      </c>
      <c r="M2572" s="163" t="str">
        <f>IFERROR(GETPIVOTDATA("Tot. Bottles",'- Ordine Aggregato -'!$A$1,"sku anker",A2572),"")</f>
        <v/>
      </c>
      <c r="N2572" s="18" t="s">
        <v>42</v>
      </c>
      <c r="O2572" s="19" t="str">
        <f t="shared" si="39"/>
        <v>Order online</v>
      </c>
      <c r="P2572" s="97" t="s">
        <v>220</v>
      </c>
      <c r="Q2572" s="13" t="s">
        <v>8435</v>
      </c>
      <c r="R2572" t="s">
        <v>8436</v>
      </c>
      <c r="S2572" s="20">
        <v>0</v>
      </c>
      <c r="T2572" s="21" t="s">
        <v>38</v>
      </c>
    </row>
    <row r="2573" spans="1:20" x14ac:dyDescent="0.35">
      <c r="A2573" s="13" t="s">
        <v>8437</v>
      </c>
      <c r="B2573" s="13"/>
      <c r="C2573" s="13"/>
      <c r="D2573" s="13" t="s">
        <v>8438</v>
      </c>
      <c r="E2573" s="13">
        <v>6</v>
      </c>
      <c r="F2573" s="14">
        <v>0.7</v>
      </c>
      <c r="G2573" s="13" t="s">
        <v>14874</v>
      </c>
      <c r="H2573" s="14">
        <v>44</v>
      </c>
      <c r="I2573" s="15" t="s">
        <v>32</v>
      </c>
      <c r="J2573" s="16">
        <v>111</v>
      </c>
      <c r="K2573" s="16">
        <v>18.5</v>
      </c>
      <c r="L2573" s="17" t="s">
        <v>368</v>
      </c>
      <c r="M2573" s="163" t="str">
        <f>IFERROR(GETPIVOTDATA("Tot. Bottles",'- Ordine Aggregato -'!$A$1,"sku anker",A2573),"")</f>
        <v/>
      </c>
      <c r="N2573" s="18" t="s">
        <v>42</v>
      </c>
      <c r="O2573" s="19" t="str">
        <f t="shared" ref="O2573:O2636" si="40">HYPERLINK("https://www.ankeramsterdamspirits.nl/en/products/"&amp;A2573,"Order online")</f>
        <v>Order online</v>
      </c>
      <c r="P2573" s="97" t="s">
        <v>146</v>
      </c>
      <c r="Q2573" s="13" t="s">
        <v>8439</v>
      </c>
      <c r="R2573" t="s">
        <v>8440</v>
      </c>
      <c r="S2573" s="20">
        <v>0</v>
      </c>
      <c r="T2573" s="21" t="s">
        <v>38</v>
      </c>
    </row>
    <row r="2574" spans="1:20" x14ac:dyDescent="0.35">
      <c r="A2574" s="96" t="s">
        <v>8441</v>
      </c>
      <c r="D2574" s="13" t="s">
        <v>8442</v>
      </c>
      <c r="E2574" s="13">
        <v>6</v>
      </c>
      <c r="F2574" s="14">
        <v>0.7</v>
      </c>
      <c r="G2574" s="13" t="s">
        <v>14873</v>
      </c>
      <c r="H2574" s="14">
        <v>41.5</v>
      </c>
      <c r="I2574" s="15" t="s">
        <v>32</v>
      </c>
      <c r="J2574" s="16">
        <v>56.400000000000006</v>
      </c>
      <c r="K2574" s="16">
        <v>9.4</v>
      </c>
      <c r="L2574" s="17" t="s">
        <v>130</v>
      </c>
      <c r="M2574" s="163" t="str">
        <f>IFERROR(GETPIVOTDATA("Tot. Bottles",'- Ordine Aggregato -'!$A$1,"sku anker",A2574),"")</f>
        <v/>
      </c>
      <c r="N2574" s="18" t="s">
        <v>42</v>
      </c>
      <c r="O2574" s="19" t="str">
        <f t="shared" si="40"/>
        <v>Order online</v>
      </c>
      <c r="P2574" s="97" t="s">
        <v>6505</v>
      </c>
      <c r="Q2574" s="13" t="s">
        <v>8443</v>
      </c>
      <c r="R2574" t="s">
        <v>8444</v>
      </c>
      <c r="S2574" s="20">
        <v>0</v>
      </c>
      <c r="T2574" s="21" t="s">
        <v>38</v>
      </c>
    </row>
    <row r="2575" spans="1:20" x14ac:dyDescent="0.35">
      <c r="A2575" s="96" t="s">
        <v>8448</v>
      </c>
      <c r="B2575" s="96"/>
      <c r="C2575" s="96"/>
      <c r="D2575" s="13" t="s">
        <v>8449</v>
      </c>
      <c r="E2575" s="13">
        <v>6</v>
      </c>
      <c r="F2575" s="14">
        <v>0.7</v>
      </c>
      <c r="G2575" s="13" t="s">
        <v>46</v>
      </c>
      <c r="H2575" s="14">
        <v>46</v>
      </c>
      <c r="I2575" s="15" t="s">
        <v>32</v>
      </c>
      <c r="J2575" s="16">
        <v>129</v>
      </c>
      <c r="K2575" s="16">
        <v>21.5</v>
      </c>
      <c r="L2575" s="17" t="s">
        <v>145</v>
      </c>
      <c r="M2575" s="163" t="str">
        <f>IFERROR(GETPIVOTDATA("Tot. Bottles",'- Ordine Aggregato -'!$A$1,"sku anker",A2575),"")</f>
        <v/>
      </c>
      <c r="N2575" s="18" t="s">
        <v>42</v>
      </c>
      <c r="O2575" s="19" t="str">
        <f t="shared" si="40"/>
        <v>Order online</v>
      </c>
      <c r="P2575" s="97" t="s">
        <v>146</v>
      </c>
      <c r="Q2575" s="13" t="s">
        <v>8450</v>
      </c>
      <c r="R2575" t="s">
        <v>8451</v>
      </c>
      <c r="S2575" s="20">
        <v>0</v>
      </c>
      <c r="T2575" s="21" t="s">
        <v>38</v>
      </c>
    </row>
    <row r="2576" spans="1:20" x14ac:dyDescent="0.35">
      <c r="A2576" s="96" t="s">
        <v>14476</v>
      </c>
      <c r="D2576" s="13" t="s">
        <v>14477</v>
      </c>
      <c r="E2576" s="13">
        <v>12</v>
      </c>
      <c r="F2576" s="14">
        <v>0.7</v>
      </c>
      <c r="G2576" s="13" t="s">
        <v>46</v>
      </c>
      <c r="H2576" s="14">
        <v>40</v>
      </c>
      <c r="I2576" s="15" t="s">
        <v>32</v>
      </c>
      <c r="J2576" s="16">
        <v>67.199999999999989</v>
      </c>
      <c r="K2576" s="16">
        <v>5.6</v>
      </c>
      <c r="L2576" s="17" t="s">
        <v>448</v>
      </c>
      <c r="M2576" s="163" t="str">
        <f>IFERROR(GETPIVOTDATA("Tot. Bottles",'- Ordine Aggregato -'!$A$1,"sku anker",A2576),"")</f>
        <v/>
      </c>
      <c r="N2576" s="18" t="s">
        <v>67</v>
      </c>
      <c r="O2576" s="19" t="str">
        <f t="shared" si="40"/>
        <v>Order online</v>
      </c>
      <c r="P2576" s="97" t="s">
        <v>146</v>
      </c>
      <c r="Q2576" s="13" t="s">
        <v>15596</v>
      </c>
      <c r="R2576" t="s">
        <v>15597</v>
      </c>
      <c r="S2576" s="20">
        <v>5.6</v>
      </c>
      <c r="T2576" s="21" t="s">
        <v>38</v>
      </c>
    </row>
    <row r="2577" spans="1:20" x14ac:dyDescent="0.35">
      <c r="A2577" s="96" t="s">
        <v>8452</v>
      </c>
      <c r="B2577" s="96"/>
      <c r="C2577" s="96"/>
      <c r="D2577" s="13" t="s">
        <v>8453</v>
      </c>
      <c r="E2577" s="13">
        <v>6</v>
      </c>
      <c r="F2577" s="14">
        <v>0.7</v>
      </c>
      <c r="G2577" s="13" t="s">
        <v>46</v>
      </c>
      <c r="H2577" s="14">
        <v>40</v>
      </c>
      <c r="I2577" s="15" t="s">
        <v>32</v>
      </c>
      <c r="J2577" s="16">
        <v>45</v>
      </c>
      <c r="K2577" s="16">
        <v>7.5</v>
      </c>
      <c r="L2577" s="17" t="s">
        <v>448</v>
      </c>
      <c r="M2577" s="163" t="str">
        <f>IFERROR(GETPIVOTDATA("Tot. Bottles",'- Ordine Aggregato -'!$A$1,"sku anker",A2577),"")</f>
        <v/>
      </c>
      <c r="N2577" s="18" t="s">
        <v>34</v>
      </c>
      <c r="O2577" s="19" t="str">
        <f t="shared" si="40"/>
        <v>Order online</v>
      </c>
      <c r="P2577" s="97" t="s">
        <v>146</v>
      </c>
      <c r="Q2577" s="13" t="s">
        <v>8454</v>
      </c>
      <c r="R2577" t="s">
        <v>8455</v>
      </c>
      <c r="S2577" s="20">
        <v>0</v>
      </c>
      <c r="T2577" s="21" t="s">
        <v>38</v>
      </c>
    </row>
    <row r="2578" spans="1:20" x14ac:dyDescent="0.35">
      <c r="A2578" s="13" t="s">
        <v>15598</v>
      </c>
      <c r="B2578" s="13"/>
      <c r="C2578" s="13"/>
      <c r="D2578" s="13" t="s">
        <v>15599</v>
      </c>
      <c r="E2578" s="13">
        <v>6</v>
      </c>
      <c r="F2578" s="14">
        <v>0.7</v>
      </c>
      <c r="G2578" s="13" t="s">
        <v>46</v>
      </c>
      <c r="H2578" s="14">
        <v>40</v>
      </c>
      <c r="I2578" s="15" t="s">
        <v>32</v>
      </c>
      <c r="J2578" s="16">
        <v>67.5</v>
      </c>
      <c r="K2578" s="16">
        <v>11.25</v>
      </c>
      <c r="L2578" s="17" t="s">
        <v>145</v>
      </c>
      <c r="M2578" s="163" t="str">
        <f>IFERROR(GETPIVOTDATA("Tot. Bottles",'- Ordine Aggregato -'!$A$1,"sku anker",A2578),"")</f>
        <v/>
      </c>
      <c r="N2578" s="18" t="s">
        <v>34</v>
      </c>
      <c r="O2578" s="19" t="str">
        <f t="shared" si="40"/>
        <v>Order online</v>
      </c>
      <c r="P2578" s="97" t="s">
        <v>146</v>
      </c>
      <c r="Q2578" s="13" t="s">
        <v>15600</v>
      </c>
      <c r="R2578" t="s">
        <v>15601</v>
      </c>
      <c r="S2578" s="20">
        <v>0</v>
      </c>
      <c r="T2578" s="21" t="s">
        <v>38</v>
      </c>
    </row>
    <row r="2579" spans="1:20" x14ac:dyDescent="0.35">
      <c r="A2579" s="13" t="s">
        <v>8456</v>
      </c>
      <c r="B2579" s="13"/>
      <c r="C2579" s="13"/>
      <c r="D2579" s="13" t="s">
        <v>8457</v>
      </c>
      <c r="E2579" s="13">
        <v>6</v>
      </c>
      <c r="F2579" s="14">
        <v>0.75</v>
      </c>
      <c r="G2579" s="13" t="s">
        <v>46</v>
      </c>
      <c r="H2579" s="14">
        <v>7</v>
      </c>
      <c r="I2579" s="15" t="s">
        <v>32</v>
      </c>
      <c r="J2579" s="16">
        <v>39</v>
      </c>
      <c r="K2579" s="16">
        <v>6.5</v>
      </c>
      <c r="L2579" s="17" t="s">
        <v>2306</v>
      </c>
      <c r="M2579" s="163" t="str">
        <f>IFERROR(GETPIVOTDATA("Tot. Bottles",'- Ordine Aggregato -'!$A$1,"sku anker",A2579),"")</f>
        <v/>
      </c>
      <c r="N2579" s="18" t="s">
        <v>42</v>
      </c>
      <c r="O2579" s="19" t="str">
        <f t="shared" si="40"/>
        <v>Order online</v>
      </c>
      <c r="P2579" s="97" t="s">
        <v>35</v>
      </c>
      <c r="Q2579" s="13" t="s">
        <v>8458</v>
      </c>
      <c r="R2579" t="s">
        <v>8459</v>
      </c>
      <c r="S2579" s="20">
        <v>0</v>
      </c>
      <c r="T2579" s="21" t="s">
        <v>38</v>
      </c>
    </row>
    <row r="2580" spans="1:20" x14ac:dyDescent="0.35">
      <c r="A2580" s="96" t="s">
        <v>8460</v>
      </c>
      <c r="B2580" s="96"/>
      <c r="C2580" s="96"/>
      <c r="D2580" s="13" t="s">
        <v>8461</v>
      </c>
      <c r="E2580" s="13">
        <v>6</v>
      </c>
      <c r="F2580" s="14">
        <v>0.75</v>
      </c>
      <c r="G2580" s="13" t="s">
        <v>46</v>
      </c>
      <c r="H2580" s="14">
        <v>7</v>
      </c>
      <c r="I2580" s="15" t="s">
        <v>32</v>
      </c>
      <c r="J2580" s="16">
        <v>39</v>
      </c>
      <c r="K2580" s="16">
        <v>6.5</v>
      </c>
      <c r="L2580" s="17" t="s">
        <v>2306</v>
      </c>
      <c r="M2580" s="163" t="str">
        <f>IFERROR(GETPIVOTDATA("Tot. Bottles",'- Ordine Aggregato -'!$A$1,"sku anker",A2580),"")</f>
        <v/>
      </c>
      <c r="N2580" s="18" t="s">
        <v>42</v>
      </c>
      <c r="O2580" s="19" t="str">
        <f t="shared" si="40"/>
        <v>Order online</v>
      </c>
      <c r="P2580" s="97" t="s">
        <v>35</v>
      </c>
      <c r="Q2580" s="13" t="s">
        <v>8462</v>
      </c>
      <c r="R2580" t="s">
        <v>8463</v>
      </c>
      <c r="S2580" s="20">
        <v>0</v>
      </c>
      <c r="T2580" s="21" t="s">
        <v>38</v>
      </c>
    </row>
    <row r="2581" spans="1:20" x14ac:dyDescent="0.35">
      <c r="A2581" s="13" t="s">
        <v>8464</v>
      </c>
      <c r="B2581" s="13"/>
      <c r="C2581" s="13"/>
      <c r="D2581" s="13" t="s">
        <v>8465</v>
      </c>
      <c r="E2581" s="13">
        <v>6</v>
      </c>
      <c r="F2581" s="14">
        <v>0.75</v>
      </c>
      <c r="G2581" s="13" t="s">
        <v>14874</v>
      </c>
      <c r="H2581" s="14">
        <v>8</v>
      </c>
      <c r="I2581" s="15" t="s">
        <v>32</v>
      </c>
      <c r="J2581" s="16">
        <v>39</v>
      </c>
      <c r="K2581" s="16">
        <v>6.5</v>
      </c>
      <c r="L2581" s="17" t="s">
        <v>960</v>
      </c>
      <c r="M2581" s="163" t="str">
        <f>IFERROR(GETPIVOTDATA("Tot. Bottles",'- Ordine Aggregato -'!$A$1,"sku anker",A2581),"")</f>
        <v/>
      </c>
      <c r="N2581" s="18" t="s">
        <v>34</v>
      </c>
      <c r="O2581" s="19" t="str">
        <f t="shared" si="40"/>
        <v>Order online</v>
      </c>
      <c r="P2581" s="97" t="s">
        <v>35</v>
      </c>
      <c r="Q2581" s="13" t="s">
        <v>8466</v>
      </c>
      <c r="R2581" t="s">
        <v>8467</v>
      </c>
      <c r="S2581" s="20">
        <v>0</v>
      </c>
      <c r="T2581" s="21" t="s">
        <v>38</v>
      </c>
    </row>
    <row r="2582" spans="1:20" x14ac:dyDescent="0.35">
      <c r="A2582" s="13" t="s">
        <v>8468</v>
      </c>
      <c r="B2582" s="13"/>
      <c r="C2582" s="13"/>
      <c r="D2582" s="13" t="s">
        <v>8469</v>
      </c>
      <c r="E2582" s="13">
        <v>24</v>
      </c>
      <c r="F2582" s="14">
        <v>0.2</v>
      </c>
      <c r="G2582" s="13" t="s">
        <v>14874</v>
      </c>
      <c r="H2582" s="14">
        <v>0</v>
      </c>
      <c r="I2582" s="15" t="s">
        <v>32</v>
      </c>
      <c r="J2582" s="16">
        <v>26.400000000000002</v>
      </c>
      <c r="K2582" s="16">
        <v>1.1000000000000001</v>
      </c>
      <c r="L2582" s="17" t="s">
        <v>33</v>
      </c>
      <c r="M2582" s="163" t="str">
        <f>IFERROR(GETPIVOTDATA("Tot. Bottles",'- Ordine Aggregato -'!$A$1,"sku anker",A2582),"")</f>
        <v/>
      </c>
      <c r="N2582" s="18" t="s">
        <v>42</v>
      </c>
      <c r="O2582" s="19" t="str">
        <f t="shared" si="40"/>
        <v>Order online</v>
      </c>
      <c r="P2582" s="97" t="s">
        <v>146</v>
      </c>
      <c r="Q2582" s="13" t="s">
        <v>8470</v>
      </c>
      <c r="R2582" t="s">
        <v>8471</v>
      </c>
      <c r="S2582" s="20">
        <v>0</v>
      </c>
      <c r="T2582" s="21" t="s">
        <v>38</v>
      </c>
    </row>
    <row r="2583" spans="1:20" x14ac:dyDescent="0.35">
      <c r="A2583" s="96" t="s">
        <v>8472</v>
      </c>
      <c r="B2583" s="96"/>
      <c r="C2583" s="96"/>
      <c r="D2583" s="13" t="s">
        <v>8473</v>
      </c>
      <c r="E2583" s="13">
        <v>24</v>
      </c>
      <c r="F2583" s="14">
        <v>0.2</v>
      </c>
      <c r="G2583" s="13" t="s">
        <v>14874</v>
      </c>
      <c r="H2583" s="14">
        <v>0</v>
      </c>
      <c r="I2583" s="15" t="s">
        <v>32</v>
      </c>
      <c r="J2583" s="16">
        <v>26.400000000000002</v>
      </c>
      <c r="K2583" s="16">
        <v>1.1000000000000001</v>
      </c>
      <c r="L2583" s="17" t="s">
        <v>33</v>
      </c>
      <c r="M2583" s="163" t="str">
        <f>IFERROR(GETPIVOTDATA("Tot. Bottles",'- Ordine Aggregato -'!$A$1,"sku anker",A2583),"")</f>
        <v/>
      </c>
      <c r="N2583" s="18" t="s">
        <v>42</v>
      </c>
      <c r="O2583" s="19" t="str">
        <f t="shared" si="40"/>
        <v>Order online</v>
      </c>
      <c r="P2583" s="97" t="s">
        <v>146</v>
      </c>
      <c r="Q2583" s="13" t="s">
        <v>8474</v>
      </c>
      <c r="R2583" t="s">
        <v>8475</v>
      </c>
      <c r="S2583" s="20">
        <v>0</v>
      </c>
      <c r="T2583" s="21" t="s">
        <v>38</v>
      </c>
    </row>
    <row r="2584" spans="1:20" x14ac:dyDescent="0.35">
      <c r="A2584" s="96" t="s">
        <v>8476</v>
      </c>
      <c r="D2584" s="13" t="s">
        <v>8477</v>
      </c>
      <c r="E2584" s="13">
        <v>24</v>
      </c>
      <c r="F2584" s="14">
        <v>0.2</v>
      </c>
      <c r="G2584" s="13" t="s">
        <v>14874</v>
      </c>
      <c r="H2584" s="14">
        <v>0</v>
      </c>
      <c r="I2584" s="15" t="s">
        <v>32</v>
      </c>
      <c r="J2584" s="16">
        <v>26.400000000000002</v>
      </c>
      <c r="K2584" s="16">
        <v>1.1000000000000001</v>
      </c>
      <c r="L2584" s="17" t="s">
        <v>66</v>
      </c>
      <c r="M2584" s="163" t="str">
        <f>IFERROR(GETPIVOTDATA("Tot. Bottles",'- Ordine Aggregato -'!$A$1,"sku anker",A2584),"")</f>
        <v/>
      </c>
      <c r="N2584" s="18" t="s">
        <v>42</v>
      </c>
      <c r="O2584" s="19" t="str">
        <f t="shared" si="40"/>
        <v>Order online</v>
      </c>
      <c r="P2584" s="97" t="s">
        <v>146</v>
      </c>
      <c r="Q2584" s="13" t="s">
        <v>42</v>
      </c>
      <c r="R2584" t="s">
        <v>42</v>
      </c>
      <c r="S2584" s="20">
        <v>0</v>
      </c>
      <c r="T2584" s="21" t="s">
        <v>38</v>
      </c>
    </row>
    <row r="2585" spans="1:20" x14ac:dyDescent="0.35">
      <c r="A2585" s="96" t="s">
        <v>8478</v>
      </c>
      <c r="D2585" s="13" t="s">
        <v>8479</v>
      </c>
      <c r="E2585" s="13">
        <v>24</v>
      </c>
      <c r="F2585" s="14">
        <v>0.2</v>
      </c>
      <c r="G2585" s="13" t="s">
        <v>14874</v>
      </c>
      <c r="H2585" s="14">
        <v>0</v>
      </c>
      <c r="I2585" s="15" t="s">
        <v>32</v>
      </c>
      <c r="J2585" s="16">
        <v>26.400000000000002</v>
      </c>
      <c r="K2585" s="16">
        <v>1.1000000000000001</v>
      </c>
      <c r="L2585" s="17" t="s">
        <v>33</v>
      </c>
      <c r="M2585" s="163" t="str">
        <f>IFERROR(GETPIVOTDATA("Tot. Bottles",'- Ordine Aggregato -'!$A$1,"sku anker",A2585),"")</f>
        <v/>
      </c>
      <c r="N2585" s="18" t="s">
        <v>42</v>
      </c>
      <c r="O2585" s="19" t="str">
        <f t="shared" si="40"/>
        <v>Order online</v>
      </c>
      <c r="P2585" s="97" t="s">
        <v>146</v>
      </c>
      <c r="Q2585" s="13" t="s">
        <v>8480</v>
      </c>
      <c r="R2585" t="s">
        <v>8481</v>
      </c>
      <c r="S2585" s="20">
        <v>0</v>
      </c>
      <c r="T2585" s="21" t="s">
        <v>38</v>
      </c>
    </row>
    <row r="2586" spans="1:20" x14ac:dyDescent="0.35">
      <c r="A2586" s="96" t="s">
        <v>8482</v>
      </c>
      <c r="D2586" s="13" t="s">
        <v>8483</v>
      </c>
      <c r="E2586" s="13">
        <v>6</v>
      </c>
      <c r="F2586" s="14">
        <v>0.7</v>
      </c>
      <c r="G2586" s="13" t="s">
        <v>14874</v>
      </c>
      <c r="H2586" s="14">
        <v>48</v>
      </c>
      <c r="I2586" s="15" t="s">
        <v>32</v>
      </c>
      <c r="J2586" s="16">
        <v>3150</v>
      </c>
      <c r="K2586" s="16">
        <v>525</v>
      </c>
      <c r="L2586" s="17" t="s">
        <v>145</v>
      </c>
      <c r="M2586" s="163" t="str">
        <f>IFERROR(GETPIVOTDATA("Tot. Bottles",'- Ordine Aggregato -'!$A$1,"sku anker",A2586),"")</f>
        <v/>
      </c>
      <c r="N2586" s="18" t="s">
        <v>42</v>
      </c>
      <c r="O2586" s="19" t="str">
        <f t="shared" si="40"/>
        <v>Order online</v>
      </c>
      <c r="P2586" s="97" t="s">
        <v>146</v>
      </c>
      <c r="Q2586" s="13" t="s">
        <v>8484</v>
      </c>
      <c r="R2586" t="s">
        <v>8485</v>
      </c>
      <c r="S2586" s="20">
        <v>0</v>
      </c>
      <c r="T2586" s="21" t="s">
        <v>38</v>
      </c>
    </row>
    <row r="2587" spans="1:20" x14ac:dyDescent="0.35">
      <c r="A2587" s="13" t="s">
        <v>8486</v>
      </c>
      <c r="B2587" s="13"/>
      <c r="C2587" s="13"/>
      <c r="D2587" s="13" t="s">
        <v>8487</v>
      </c>
      <c r="E2587" s="13">
        <v>6</v>
      </c>
      <c r="F2587" s="14">
        <v>0.7</v>
      </c>
      <c r="G2587" s="13" t="s">
        <v>46</v>
      </c>
      <c r="H2587" s="14">
        <v>45.1</v>
      </c>
      <c r="I2587" s="15" t="s">
        <v>32</v>
      </c>
      <c r="J2587" s="16">
        <v>108.89999999999999</v>
      </c>
      <c r="K2587" s="16">
        <v>18.149999999999999</v>
      </c>
      <c r="L2587" s="17" t="s">
        <v>368</v>
      </c>
      <c r="M2587" s="163" t="str">
        <f>IFERROR(GETPIVOTDATA("Tot. Bottles",'- Ordine Aggregato -'!$A$1,"sku anker",A2587),"")</f>
        <v/>
      </c>
      <c r="N2587" s="18" t="s">
        <v>34</v>
      </c>
      <c r="O2587" s="19" t="str">
        <f t="shared" si="40"/>
        <v>Order online</v>
      </c>
      <c r="P2587" s="97" t="s">
        <v>68</v>
      </c>
      <c r="Q2587" s="13" t="s">
        <v>8488</v>
      </c>
      <c r="R2587" t="s">
        <v>8489</v>
      </c>
      <c r="S2587" s="20">
        <v>0</v>
      </c>
      <c r="T2587" s="21" t="s">
        <v>38</v>
      </c>
    </row>
    <row r="2588" spans="1:20" x14ac:dyDescent="0.35">
      <c r="A2588" s="96" t="s">
        <v>8490</v>
      </c>
      <c r="D2588" s="13" t="s">
        <v>8491</v>
      </c>
      <c r="E2588" s="13">
        <v>24</v>
      </c>
      <c r="F2588" s="14">
        <v>0.2</v>
      </c>
      <c r="G2588" s="13" t="s">
        <v>46</v>
      </c>
      <c r="H2588" s="14">
        <v>0</v>
      </c>
      <c r="I2588" s="15" t="s">
        <v>32</v>
      </c>
      <c r="J2588" s="16">
        <v>22.799999999999997</v>
      </c>
      <c r="K2588" s="16">
        <v>0.95</v>
      </c>
      <c r="L2588" s="17" t="s">
        <v>33</v>
      </c>
      <c r="M2588" s="163" t="str">
        <f>IFERROR(GETPIVOTDATA("Tot. Bottles",'- Ordine Aggregato -'!$A$1,"sku anker",A2588),"")</f>
        <v/>
      </c>
      <c r="N2588" s="18" t="s">
        <v>42</v>
      </c>
      <c r="O2588" s="19" t="str">
        <f t="shared" si="40"/>
        <v>Order online</v>
      </c>
      <c r="P2588" s="97" t="s">
        <v>68</v>
      </c>
      <c r="Q2588" s="13" t="s">
        <v>8492</v>
      </c>
      <c r="R2588" t="s">
        <v>8493</v>
      </c>
      <c r="S2588" s="20">
        <v>0</v>
      </c>
      <c r="T2588" s="21" t="s">
        <v>38</v>
      </c>
    </row>
    <row r="2589" spans="1:20" x14ac:dyDescent="0.35">
      <c r="A2589" s="13" t="s">
        <v>8494</v>
      </c>
      <c r="B2589" s="13"/>
      <c r="C2589" s="13"/>
      <c r="D2589" s="13" t="s">
        <v>8495</v>
      </c>
      <c r="E2589" s="13">
        <v>24</v>
      </c>
      <c r="F2589" s="14">
        <v>0.2</v>
      </c>
      <c r="G2589" s="13" t="s">
        <v>46</v>
      </c>
      <c r="H2589" s="14">
        <v>0</v>
      </c>
      <c r="I2589" s="15" t="s">
        <v>32</v>
      </c>
      <c r="J2589" s="16">
        <v>20.399999999999999</v>
      </c>
      <c r="K2589" s="16">
        <v>0.85</v>
      </c>
      <c r="L2589" s="17" t="s">
        <v>33</v>
      </c>
      <c r="M2589" s="163" t="str">
        <f>IFERROR(GETPIVOTDATA("Tot. Bottles",'- Ordine Aggregato -'!$A$1,"sku anker",A2589),"")</f>
        <v/>
      </c>
      <c r="N2589" s="18" t="s">
        <v>67</v>
      </c>
      <c r="O2589" s="19" t="str">
        <f t="shared" si="40"/>
        <v>Order online</v>
      </c>
      <c r="P2589" s="97" t="s">
        <v>68</v>
      </c>
      <c r="Q2589" s="13" t="s">
        <v>8496</v>
      </c>
      <c r="R2589" t="s">
        <v>8497</v>
      </c>
      <c r="S2589" s="20">
        <v>0.85</v>
      </c>
      <c r="T2589" s="21" t="s">
        <v>38</v>
      </c>
    </row>
    <row r="2590" spans="1:20" x14ac:dyDescent="0.35">
      <c r="A2590" s="13" t="s">
        <v>8498</v>
      </c>
      <c r="B2590" s="13"/>
      <c r="C2590" s="13"/>
      <c r="D2590" s="13" t="s">
        <v>8499</v>
      </c>
      <c r="E2590" s="13">
        <v>6</v>
      </c>
      <c r="F2590" s="14">
        <v>0.7</v>
      </c>
      <c r="G2590" s="13" t="s">
        <v>31</v>
      </c>
      <c r="H2590" s="14">
        <v>0</v>
      </c>
      <c r="I2590" s="15" t="s">
        <v>32</v>
      </c>
      <c r="J2590" s="16">
        <v>109.5</v>
      </c>
      <c r="K2590" s="16">
        <v>18.25</v>
      </c>
      <c r="L2590" s="17" t="s">
        <v>33</v>
      </c>
      <c r="M2590" s="163" t="str">
        <f>IFERROR(GETPIVOTDATA("Tot. Bottles",'- Ordine Aggregato -'!$A$1,"sku anker",A2590),"")</f>
        <v/>
      </c>
      <c r="N2590" s="18" t="s">
        <v>42</v>
      </c>
      <c r="O2590" s="19" t="str">
        <f t="shared" si="40"/>
        <v>Order online</v>
      </c>
      <c r="P2590" s="97" t="s">
        <v>68</v>
      </c>
      <c r="Q2590" s="13" t="s">
        <v>8500</v>
      </c>
      <c r="R2590" t="s">
        <v>8501</v>
      </c>
      <c r="S2590" s="20">
        <v>0</v>
      </c>
      <c r="T2590" s="21" t="s">
        <v>38</v>
      </c>
    </row>
    <row r="2591" spans="1:20" x14ac:dyDescent="0.35">
      <c r="A2591" s="96" t="s">
        <v>8502</v>
      </c>
      <c r="B2591" s="96"/>
      <c r="C2591" s="96"/>
      <c r="D2591" s="13" t="s">
        <v>8503</v>
      </c>
      <c r="E2591" s="13">
        <v>6</v>
      </c>
      <c r="F2591" s="14">
        <v>0.7</v>
      </c>
      <c r="G2591" s="13" t="s">
        <v>46</v>
      </c>
      <c r="H2591" s="14">
        <v>43</v>
      </c>
      <c r="I2591" s="15" t="s">
        <v>32</v>
      </c>
      <c r="J2591" s="16">
        <v>117</v>
      </c>
      <c r="K2591" s="16">
        <v>19.5</v>
      </c>
      <c r="L2591" s="17" t="s">
        <v>1787</v>
      </c>
      <c r="M2591" s="163" t="str">
        <f>IFERROR(GETPIVOTDATA("Tot. Bottles",'- Ordine Aggregato -'!$A$1,"sku anker",A2591),"")</f>
        <v/>
      </c>
      <c r="N2591" s="18" t="s">
        <v>67</v>
      </c>
      <c r="O2591" s="19" t="str">
        <f t="shared" si="40"/>
        <v>Order online</v>
      </c>
      <c r="P2591" s="97" t="s">
        <v>146</v>
      </c>
      <c r="Q2591" s="13" t="s">
        <v>8504</v>
      </c>
      <c r="R2591" t="s">
        <v>8505</v>
      </c>
      <c r="S2591" s="20">
        <v>19.5</v>
      </c>
      <c r="T2591" s="21" t="s">
        <v>38</v>
      </c>
    </row>
    <row r="2592" spans="1:20" x14ac:dyDescent="0.35">
      <c r="A2592" s="13" t="s">
        <v>8506</v>
      </c>
      <c r="B2592" s="13"/>
      <c r="C2592" s="13"/>
      <c r="D2592" s="13" t="s">
        <v>8507</v>
      </c>
      <c r="E2592" s="13">
        <v>4</v>
      </c>
      <c r="F2592" s="14">
        <v>1</v>
      </c>
      <c r="G2592" s="13" t="s">
        <v>46</v>
      </c>
      <c r="H2592" s="14">
        <v>40</v>
      </c>
      <c r="I2592" s="15" t="s">
        <v>32</v>
      </c>
      <c r="J2592" s="16">
        <v>256</v>
      </c>
      <c r="K2592" s="16">
        <v>64</v>
      </c>
      <c r="L2592" s="17" t="s">
        <v>73</v>
      </c>
      <c r="M2592" s="163" t="str">
        <f>IFERROR(GETPIVOTDATA("Tot. Bottles",'- Ordine Aggregato -'!$A$1,"sku anker",A2592),"")</f>
        <v/>
      </c>
      <c r="N2592" s="18" t="s">
        <v>42</v>
      </c>
      <c r="O2592" s="19" t="str">
        <f t="shared" si="40"/>
        <v>Order online</v>
      </c>
      <c r="P2592" s="97" t="s">
        <v>68</v>
      </c>
      <c r="Q2592" s="13" t="s">
        <v>8508</v>
      </c>
      <c r="R2592" t="s">
        <v>8509</v>
      </c>
      <c r="S2592" s="20">
        <v>0</v>
      </c>
      <c r="T2592" s="21" t="s">
        <v>38</v>
      </c>
    </row>
    <row r="2593" spans="1:20" x14ac:dyDescent="0.35">
      <c r="A2593" s="96" t="s">
        <v>8510</v>
      </c>
      <c r="B2593" s="96"/>
      <c r="C2593" s="96"/>
      <c r="D2593" s="13" t="s">
        <v>8511</v>
      </c>
      <c r="E2593" s="13">
        <v>4</v>
      </c>
      <c r="F2593" s="14">
        <v>1</v>
      </c>
      <c r="G2593" s="13" t="s">
        <v>46</v>
      </c>
      <c r="H2593" s="14">
        <v>40</v>
      </c>
      <c r="I2593" s="15" t="s">
        <v>32</v>
      </c>
      <c r="J2593" s="16">
        <v>312</v>
      </c>
      <c r="K2593" s="16">
        <v>78</v>
      </c>
      <c r="L2593" s="17" t="s">
        <v>73</v>
      </c>
      <c r="M2593" s="163" t="str">
        <f>IFERROR(GETPIVOTDATA("Tot. Bottles",'- Ordine Aggregato -'!$A$1,"sku anker",A2593),"")</f>
        <v/>
      </c>
      <c r="N2593" s="18" t="s">
        <v>42</v>
      </c>
      <c r="O2593" s="19" t="str">
        <f t="shared" si="40"/>
        <v>Order online</v>
      </c>
      <c r="P2593" s="97" t="s">
        <v>68</v>
      </c>
      <c r="Q2593" s="13" t="s">
        <v>42</v>
      </c>
      <c r="R2593" t="s">
        <v>42</v>
      </c>
      <c r="S2593" s="20">
        <v>0</v>
      </c>
      <c r="T2593" s="21" t="s">
        <v>38</v>
      </c>
    </row>
    <row r="2594" spans="1:20" x14ac:dyDescent="0.35">
      <c r="A2594" s="96" t="s">
        <v>8512</v>
      </c>
      <c r="D2594" s="13" t="s">
        <v>8513</v>
      </c>
      <c r="E2594" s="13">
        <v>6</v>
      </c>
      <c r="F2594" s="14">
        <v>0.75</v>
      </c>
      <c r="G2594" s="13" t="s">
        <v>46</v>
      </c>
      <c r="H2594" s="14">
        <v>12.5</v>
      </c>
      <c r="I2594" s="15" t="s">
        <v>32</v>
      </c>
      <c r="J2594" s="16">
        <v>216</v>
      </c>
      <c r="K2594" s="16">
        <v>36</v>
      </c>
      <c r="L2594" s="17" t="s">
        <v>863</v>
      </c>
      <c r="M2594" s="163" t="str">
        <f>IFERROR(GETPIVOTDATA("Tot. Bottles",'- Ordine Aggregato -'!$A$1,"sku anker",A2594),"")</f>
        <v/>
      </c>
      <c r="N2594" s="18" t="s">
        <v>42</v>
      </c>
      <c r="O2594" s="19" t="str">
        <f t="shared" si="40"/>
        <v>Order online</v>
      </c>
      <c r="P2594" s="97" t="s">
        <v>225</v>
      </c>
      <c r="Q2594" s="13" t="s">
        <v>8514</v>
      </c>
      <c r="R2594" t="s">
        <v>8515</v>
      </c>
      <c r="S2594" s="20">
        <v>0</v>
      </c>
      <c r="T2594" s="21" t="s">
        <v>38</v>
      </c>
    </row>
    <row r="2595" spans="1:20" x14ac:dyDescent="0.35">
      <c r="A2595" s="96" t="s">
        <v>15602</v>
      </c>
      <c r="B2595" s="96"/>
      <c r="C2595" s="96"/>
      <c r="D2595" s="13" t="s">
        <v>15603</v>
      </c>
      <c r="E2595" s="13">
        <v>6</v>
      </c>
      <c r="F2595" s="14">
        <v>0.75</v>
      </c>
      <c r="G2595" s="13" t="s">
        <v>46</v>
      </c>
      <c r="H2595" s="14">
        <v>12.5</v>
      </c>
      <c r="I2595" s="15" t="s">
        <v>32</v>
      </c>
      <c r="J2595" s="16">
        <v>213</v>
      </c>
      <c r="K2595" s="16">
        <v>35.5</v>
      </c>
      <c r="L2595" s="17" t="s">
        <v>863</v>
      </c>
      <c r="M2595" s="163" t="str">
        <f>IFERROR(GETPIVOTDATA("Tot. Bottles",'- Ordine Aggregato -'!$A$1,"sku anker",A2595),"")</f>
        <v/>
      </c>
      <c r="N2595" s="18" t="s">
        <v>42</v>
      </c>
      <c r="O2595" s="19" t="str">
        <f t="shared" si="40"/>
        <v>Order online</v>
      </c>
      <c r="P2595" s="97" t="s">
        <v>225</v>
      </c>
      <c r="Q2595" s="13" t="s">
        <v>15604</v>
      </c>
      <c r="R2595" t="s">
        <v>15605</v>
      </c>
      <c r="S2595" s="20">
        <v>0</v>
      </c>
      <c r="T2595" s="21" t="s">
        <v>38</v>
      </c>
    </row>
    <row r="2596" spans="1:20" x14ac:dyDescent="0.35">
      <c r="A2596" s="13" t="s">
        <v>15606</v>
      </c>
      <c r="B2596" s="13"/>
      <c r="C2596" s="13"/>
      <c r="D2596" s="13" t="s">
        <v>15607</v>
      </c>
      <c r="E2596" s="13">
        <v>6</v>
      </c>
      <c r="F2596" s="14">
        <v>0.75</v>
      </c>
      <c r="G2596" s="13" t="s">
        <v>46</v>
      </c>
      <c r="H2596" s="14">
        <v>12.5</v>
      </c>
      <c r="I2596" s="15" t="s">
        <v>32</v>
      </c>
      <c r="J2596" s="16">
        <v>216</v>
      </c>
      <c r="K2596" s="16">
        <v>36</v>
      </c>
      <c r="L2596" s="17" t="s">
        <v>863</v>
      </c>
      <c r="M2596" s="163" t="str">
        <f>IFERROR(GETPIVOTDATA("Tot. Bottles",'- Ordine Aggregato -'!$A$1,"sku anker",A2596),"")</f>
        <v/>
      </c>
      <c r="N2596" s="18" t="s">
        <v>34</v>
      </c>
      <c r="O2596" s="19" t="str">
        <f t="shared" si="40"/>
        <v>Order online</v>
      </c>
      <c r="P2596" s="97" t="s">
        <v>225</v>
      </c>
      <c r="Q2596" s="13" t="s">
        <v>8514</v>
      </c>
      <c r="R2596" t="s">
        <v>8515</v>
      </c>
      <c r="S2596" s="20">
        <v>0</v>
      </c>
      <c r="T2596" s="21" t="s">
        <v>38</v>
      </c>
    </row>
    <row r="2597" spans="1:20" x14ac:dyDescent="0.35">
      <c r="A2597" s="96" t="s">
        <v>15608</v>
      </c>
      <c r="B2597" s="96"/>
      <c r="C2597" s="96"/>
      <c r="D2597" s="13" t="s">
        <v>15609</v>
      </c>
      <c r="E2597" s="13">
        <v>6</v>
      </c>
      <c r="F2597" s="14">
        <v>0.75</v>
      </c>
      <c r="G2597" s="13" t="s">
        <v>46</v>
      </c>
      <c r="H2597" s="14">
        <v>12.5</v>
      </c>
      <c r="I2597" s="15" t="s">
        <v>32</v>
      </c>
      <c r="J2597" s="16">
        <v>225</v>
      </c>
      <c r="K2597" s="16">
        <v>37.5</v>
      </c>
      <c r="L2597" s="17" t="s">
        <v>863</v>
      </c>
      <c r="M2597" s="163" t="str">
        <f>IFERROR(GETPIVOTDATA("Tot. Bottles",'- Ordine Aggregato -'!$A$1,"sku anker",A2597),"")</f>
        <v/>
      </c>
      <c r="N2597" s="18" t="s">
        <v>28</v>
      </c>
      <c r="O2597" s="19" t="str">
        <f t="shared" si="40"/>
        <v>Order online</v>
      </c>
      <c r="P2597" s="97" t="s">
        <v>225</v>
      </c>
      <c r="Q2597" s="13" t="s">
        <v>15610</v>
      </c>
      <c r="R2597" t="s">
        <v>15611</v>
      </c>
      <c r="S2597" s="20">
        <v>0</v>
      </c>
      <c r="T2597" s="21" t="s">
        <v>3755</v>
      </c>
    </row>
    <row r="2598" spans="1:20" x14ac:dyDescent="0.35">
      <c r="A2598" s="13" t="s">
        <v>8516</v>
      </c>
      <c r="B2598" s="13"/>
      <c r="C2598" s="13"/>
      <c r="D2598" s="13" t="s">
        <v>8517</v>
      </c>
      <c r="E2598" s="13">
        <v>6</v>
      </c>
      <c r="F2598" s="14">
        <v>0.75</v>
      </c>
      <c r="G2598" s="13" t="s">
        <v>14874</v>
      </c>
      <c r="H2598" s="14">
        <v>12</v>
      </c>
      <c r="I2598" s="15" t="s">
        <v>32</v>
      </c>
      <c r="J2598" s="16">
        <v>1476</v>
      </c>
      <c r="K2598" s="16">
        <v>246</v>
      </c>
      <c r="L2598" s="17" t="s">
        <v>863</v>
      </c>
      <c r="M2598" s="163" t="str">
        <f>IFERROR(GETPIVOTDATA("Tot. Bottles",'- Ordine Aggregato -'!$A$1,"sku anker",A2598),"")</f>
        <v/>
      </c>
      <c r="N2598" s="18" t="s">
        <v>42</v>
      </c>
      <c r="O2598" s="19" t="str">
        <f t="shared" si="40"/>
        <v>Order online</v>
      </c>
      <c r="P2598" s="97" t="s">
        <v>225</v>
      </c>
      <c r="Q2598" s="13" t="s">
        <v>8518</v>
      </c>
      <c r="R2598" t="s">
        <v>8519</v>
      </c>
      <c r="S2598" s="20">
        <v>0</v>
      </c>
      <c r="T2598" s="21" t="s">
        <v>38</v>
      </c>
    </row>
    <row r="2599" spans="1:20" x14ac:dyDescent="0.35">
      <c r="A2599" s="13" t="s">
        <v>15612</v>
      </c>
      <c r="B2599" s="13"/>
      <c r="C2599" s="13"/>
      <c r="D2599" s="13" t="s">
        <v>15613</v>
      </c>
      <c r="E2599" s="13">
        <v>6</v>
      </c>
      <c r="F2599" s="14">
        <v>0.75</v>
      </c>
      <c r="G2599" s="13" t="s">
        <v>46</v>
      </c>
      <c r="H2599" s="14">
        <v>12.5</v>
      </c>
      <c r="I2599" s="15" t="s">
        <v>32</v>
      </c>
      <c r="J2599" s="16">
        <v>1452</v>
      </c>
      <c r="K2599" s="16">
        <v>242</v>
      </c>
      <c r="L2599" s="17" t="s">
        <v>863</v>
      </c>
      <c r="M2599" s="163" t="str">
        <f>IFERROR(GETPIVOTDATA("Tot. Bottles",'- Ordine Aggregato -'!$A$1,"sku anker",A2599),"")</f>
        <v/>
      </c>
      <c r="N2599" s="18" t="s">
        <v>42</v>
      </c>
      <c r="O2599" s="19" t="str">
        <f t="shared" si="40"/>
        <v>Order online</v>
      </c>
      <c r="P2599" s="97" t="s">
        <v>225</v>
      </c>
      <c r="Q2599" s="13" t="s">
        <v>15614</v>
      </c>
      <c r="R2599" t="s">
        <v>15615</v>
      </c>
      <c r="S2599" s="20">
        <v>0</v>
      </c>
      <c r="T2599" s="21" t="s">
        <v>38</v>
      </c>
    </row>
    <row r="2600" spans="1:20" x14ac:dyDescent="0.35">
      <c r="A2600" s="13" t="s">
        <v>8520</v>
      </c>
      <c r="B2600" s="13"/>
      <c r="C2600" s="13"/>
      <c r="D2600" s="13" t="s">
        <v>8521</v>
      </c>
      <c r="E2600" s="13">
        <v>3</v>
      </c>
      <c r="F2600" s="14">
        <v>0.75</v>
      </c>
      <c r="G2600" s="13" t="s">
        <v>46</v>
      </c>
      <c r="H2600" s="14">
        <v>12</v>
      </c>
      <c r="I2600" s="15" t="s">
        <v>32</v>
      </c>
      <c r="J2600" s="16">
        <v>1305</v>
      </c>
      <c r="K2600" s="16">
        <v>435</v>
      </c>
      <c r="L2600" s="17" t="s">
        <v>863</v>
      </c>
      <c r="M2600" s="163" t="str">
        <f>IFERROR(GETPIVOTDATA("Tot. Bottles",'- Ordine Aggregato -'!$A$1,"sku anker",A2600),"")</f>
        <v/>
      </c>
      <c r="N2600" s="18" t="s">
        <v>42</v>
      </c>
      <c r="O2600" s="19" t="str">
        <f t="shared" si="40"/>
        <v>Order online</v>
      </c>
      <c r="P2600" s="97" t="s">
        <v>225</v>
      </c>
      <c r="Q2600" s="13" t="s">
        <v>8522</v>
      </c>
      <c r="R2600" t="s">
        <v>8523</v>
      </c>
      <c r="S2600" s="20">
        <v>0</v>
      </c>
      <c r="T2600" s="21" t="s">
        <v>38</v>
      </c>
    </row>
    <row r="2601" spans="1:20" x14ac:dyDescent="0.35">
      <c r="A2601" s="13" t="s">
        <v>8524</v>
      </c>
      <c r="B2601" s="13"/>
      <c r="C2601" s="13"/>
      <c r="D2601" s="13" t="s">
        <v>15616</v>
      </c>
      <c r="E2601" s="13">
        <v>3</v>
      </c>
      <c r="F2601" s="14">
        <v>0.75</v>
      </c>
      <c r="G2601" s="13" t="s">
        <v>14874</v>
      </c>
      <c r="H2601" s="14">
        <v>12</v>
      </c>
      <c r="I2601" s="15" t="s">
        <v>32</v>
      </c>
      <c r="J2601" s="16">
        <v>1350</v>
      </c>
      <c r="K2601" s="16">
        <v>450</v>
      </c>
      <c r="L2601" s="17" t="s">
        <v>863</v>
      </c>
      <c r="M2601" s="163" t="str">
        <f>IFERROR(GETPIVOTDATA("Tot. Bottles",'- Ordine Aggregato -'!$A$1,"sku anker",A2601),"")</f>
        <v/>
      </c>
      <c r="N2601" s="18" t="s">
        <v>34</v>
      </c>
      <c r="O2601" s="19" t="str">
        <f t="shared" si="40"/>
        <v>Order online</v>
      </c>
      <c r="P2601" s="97" t="s">
        <v>225</v>
      </c>
      <c r="Q2601" s="13" t="s">
        <v>8525</v>
      </c>
      <c r="R2601" t="s">
        <v>8526</v>
      </c>
      <c r="S2601" s="20">
        <v>0</v>
      </c>
      <c r="T2601" s="21" t="s">
        <v>38</v>
      </c>
    </row>
    <row r="2602" spans="1:20" x14ac:dyDescent="0.35">
      <c r="A2602" s="13" t="s">
        <v>15617</v>
      </c>
      <c r="B2602" s="13"/>
      <c r="C2602" s="13"/>
      <c r="D2602" s="13" t="s">
        <v>15618</v>
      </c>
      <c r="E2602" s="13">
        <v>3</v>
      </c>
      <c r="F2602" s="14">
        <v>0.75</v>
      </c>
      <c r="G2602" s="13" t="s">
        <v>14874</v>
      </c>
      <c r="H2602" s="14">
        <v>12.5</v>
      </c>
      <c r="I2602" s="15" t="s">
        <v>32</v>
      </c>
      <c r="J2602" s="16">
        <v>1350</v>
      </c>
      <c r="K2602" s="16">
        <v>450</v>
      </c>
      <c r="L2602" s="17" t="s">
        <v>863</v>
      </c>
      <c r="M2602" s="163" t="str">
        <f>IFERROR(GETPIVOTDATA("Tot. Bottles",'- Ordine Aggregato -'!$A$1,"sku anker",A2602),"")</f>
        <v/>
      </c>
      <c r="N2602" s="18" t="s">
        <v>42</v>
      </c>
      <c r="O2602" s="19" t="str">
        <f t="shared" si="40"/>
        <v>Order online</v>
      </c>
      <c r="P2602" s="97" t="s">
        <v>225</v>
      </c>
      <c r="Q2602" s="13" t="s">
        <v>15619</v>
      </c>
      <c r="R2602" t="s">
        <v>15620</v>
      </c>
      <c r="S2602" s="20">
        <v>0</v>
      </c>
      <c r="T2602" s="21" t="s">
        <v>38</v>
      </c>
    </row>
    <row r="2603" spans="1:20" x14ac:dyDescent="0.35">
      <c r="A2603" s="96" t="s">
        <v>15621</v>
      </c>
      <c r="D2603" s="13" t="s">
        <v>15622</v>
      </c>
      <c r="E2603" s="13">
        <v>6</v>
      </c>
      <c r="F2603" s="14">
        <v>0.75</v>
      </c>
      <c r="G2603" s="13" t="s">
        <v>46</v>
      </c>
      <c r="H2603" s="14">
        <v>12.5</v>
      </c>
      <c r="I2603" s="15" t="s">
        <v>32</v>
      </c>
      <c r="J2603" s="16">
        <v>327</v>
      </c>
      <c r="K2603" s="16">
        <v>54.5</v>
      </c>
      <c r="L2603" s="17" t="s">
        <v>863</v>
      </c>
      <c r="M2603" s="163" t="str">
        <f>IFERROR(GETPIVOTDATA("Tot. Bottles",'- Ordine Aggregato -'!$A$1,"sku anker",A2603),"")</f>
        <v/>
      </c>
      <c r="N2603" s="18" t="s">
        <v>34</v>
      </c>
      <c r="O2603" s="19" t="str">
        <f t="shared" si="40"/>
        <v>Order online</v>
      </c>
      <c r="P2603" s="97" t="s">
        <v>225</v>
      </c>
      <c r="Q2603" s="13" t="s">
        <v>15623</v>
      </c>
      <c r="R2603" t="s">
        <v>15624</v>
      </c>
      <c r="S2603" s="20">
        <v>0</v>
      </c>
      <c r="T2603" s="21" t="s">
        <v>38</v>
      </c>
    </row>
    <row r="2604" spans="1:20" x14ac:dyDescent="0.35">
      <c r="A2604" s="96" t="s">
        <v>14732</v>
      </c>
      <c r="D2604" s="13" t="s">
        <v>14733</v>
      </c>
      <c r="E2604" s="13">
        <v>6</v>
      </c>
      <c r="F2604" s="14">
        <v>0.7</v>
      </c>
      <c r="G2604" s="13" t="s">
        <v>46</v>
      </c>
      <c r="H2604" s="14">
        <v>42</v>
      </c>
      <c r="I2604" s="15" t="s">
        <v>32</v>
      </c>
      <c r="J2604" s="16">
        <v>111</v>
      </c>
      <c r="K2604" s="16">
        <v>18.5</v>
      </c>
      <c r="L2604" s="17" t="s">
        <v>368</v>
      </c>
      <c r="M2604" s="163" t="str">
        <f>IFERROR(GETPIVOTDATA("Tot. Bottles",'- Ordine Aggregato -'!$A$1,"sku anker",A2604),"")</f>
        <v/>
      </c>
      <c r="N2604" s="18" t="s">
        <v>42</v>
      </c>
      <c r="O2604" s="19" t="str">
        <f t="shared" si="40"/>
        <v>Order online</v>
      </c>
      <c r="P2604" s="97" t="s">
        <v>146</v>
      </c>
      <c r="Q2604" s="13" t="s">
        <v>15625</v>
      </c>
      <c r="R2604" t="s">
        <v>42</v>
      </c>
      <c r="S2604" s="20">
        <v>0</v>
      </c>
      <c r="T2604" s="21" t="s">
        <v>38</v>
      </c>
    </row>
    <row r="2605" spans="1:20" x14ac:dyDescent="0.35">
      <c r="A2605" s="96" t="s">
        <v>14844</v>
      </c>
      <c r="D2605" s="13" t="s">
        <v>14845</v>
      </c>
      <c r="E2605" s="13">
        <v>6</v>
      </c>
      <c r="F2605" s="14">
        <v>0.7</v>
      </c>
      <c r="G2605" s="13" t="s">
        <v>46</v>
      </c>
      <c r="H2605" s="14">
        <v>43</v>
      </c>
      <c r="I2605" s="15" t="s">
        <v>32</v>
      </c>
      <c r="J2605" s="16">
        <v>111</v>
      </c>
      <c r="K2605" s="16">
        <v>18.5</v>
      </c>
      <c r="L2605" s="17" t="s">
        <v>104</v>
      </c>
      <c r="M2605" s="163" t="str">
        <f>IFERROR(GETPIVOTDATA("Tot. Bottles",'- Ordine Aggregato -'!$A$1,"sku anker",A2605),"")</f>
        <v/>
      </c>
      <c r="N2605" s="18" t="s">
        <v>42</v>
      </c>
      <c r="O2605" s="19" t="str">
        <f t="shared" si="40"/>
        <v>Order online</v>
      </c>
      <c r="P2605" s="97" t="s">
        <v>6222</v>
      </c>
      <c r="Q2605" s="13" t="s">
        <v>15626</v>
      </c>
      <c r="R2605" t="s">
        <v>42</v>
      </c>
      <c r="S2605" s="20">
        <v>0</v>
      </c>
      <c r="T2605" s="21" t="s">
        <v>38</v>
      </c>
    </row>
    <row r="2606" spans="1:20" x14ac:dyDescent="0.35">
      <c r="A2606" s="96" t="s">
        <v>15627</v>
      </c>
      <c r="D2606" s="13" t="s">
        <v>15628</v>
      </c>
      <c r="E2606" s="13">
        <v>10</v>
      </c>
      <c r="F2606" s="14">
        <v>0.8</v>
      </c>
      <c r="G2606" s="13" t="s">
        <v>46</v>
      </c>
      <c r="H2606" s="14">
        <v>42</v>
      </c>
      <c r="I2606" s="15" t="s">
        <v>32</v>
      </c>
      <c r="J2606" s="16">
        <v>219.5</v>
      </c>
      <c r="K2606" s="16">
        <v>21.95</v>
      </c>
      <c r="L2606" s="17" t="s">
        <v>478</v>
      </c>
      <c r="M2606" s="163" t="str">
        <f>IFERROR(GETPIVOTDATA("Tot. Bottles",'- Ordine Aggregato -'!$A$1,"sku anker",A2606),"")</f>
        <v/>
      </c>
      <c r="N2606" s="18" t="s">
        <v>34</v>
      </c>
      <c r="O2606" s="19" t="str">
        <f t="shared" si="40"/>
        <v>Order online</v>
      </c>
      <c r="P2606" s="97" t="s">
        <v>146</v>
      </c>
      <c r="Q2606" s="13" t="s">
        <v>15629</v>
      </c>
      <c r="R2606" t="s">
        <v>42</v>
      </c>
      <c r="S2606" s="20">
        <v>0</v>
      </c>
      <c r="T2606" s="21" t="s">
        <v>3755</v>
      </c>
    </row>
    <row r="2607" spans="1:20" x14ac:dyDescent="0.35">
      <c r="A2607" s="96" t="s">
        <v>15630</v>
      </c>
      <c r="B2607" s="96"/>
      <c r="C2607" s="96"/>
      <c r="D2607" s="13" t="s">
        <v>15631</v>
      </c>
      <c r="E2607" s="13">
        <v>10</v>
      </c>
      <c r="F2607" s="14">
        <v>0.2</v>
      </c>
      <c r="G2607" s="13" t="s">
        <v>46</v>
      </c>
      <c r="H2607" s="14">
        <v>42</v>
      </c>
      <c r="I2607" s="15" t="s">
        <v>32</v>
      </c>
      <c r="J2607" s="16">
        <v>219.5</v>
      </c>
      <c r="K2607" s="16">
        <v>21.95</v>
      </c>
      <c r="L2607" s="17" t="s">
        <v>529</v>
      </c>
      <c r="M2607" s="163" t="str">
        <f>IFERROR(GETPIVOTDATA("Tot. Bottles",'- Ordine Aggregato -'!$A$1,"sku anker",A2607),"")</f>
        <v/>
      </c>
      <c r="N2607" s="18" t="s">
        <v>28</v>
      </c>
      <c r="O2607" s="19" t="str">
        <f t="shared" si="40"/>
        <v>Order online</v>
      </c>
      <c r="P2607" s="97" t="s">
        <v>146</v>
      </c>
      <c r="Q2607" s="13" t="s">
        <v>15629</v>
      </c>
      <c r="R2607" t="s">
        <v>42</v>
      </c>
      <c r="S2607" s="20">
        <v>0</v>
      </c>
      <c r="T2607" s="21" t="s">
        <v>3755</v>
      </c>
    </row>
    <row r="2608" spans="1:20" x14ac:dyDescent="0.35">
      <c r="A2608" s="96" t="s">
        <v>14734</v>
      </c>
      <c r="B2608" s="96"/>
      <c r="C2608" s="96"/>
      <c r="D2608" s="13" t="s">
        <v>14735</v>
      </c>
      <c r="E2608" s="13">
        <v>6</v>
      </c>
      <c r="F2608" s="14">
        <v>0.7</v>
      </c>
      <c r="G2608" s="13" t="s">
        <v>46</v>
      </c>
      <c r="H2608" s="14">
        <v>42</v>
      </c>
      <c r="I2608" s="15" t="s">
        <v>32</v>
      </c>
      <c r="J2608" s="16">
        <v>111</v>
      </c>
      <c r="K2608" s="16">
        <v>18.5</v>
      </c>
      <c r="L2608" s="17" t="s">
        <v>368</v>
      </c>
      <c r="M2608" s="163" t="str">
        <f>IFERROR(GETPIVOTDATA("Tot. Bottles",'- Ordine Aggregato -'!$A$1,"sku anker",A2608),"")</f>
        <v/>
      </c>
      <c r="N2608" s="18" t="s">
        <v>42</v>
      </c>
      <c r="O2608" s="19" t="str">
        <f t="shared" si="40"/>
        <v>Order online</v>
      </c>
      <c r="P2608" s="97" t="s">
        <v>146</v>
      </c>
      <c r="Q2608" s="13" t="s">
        <v>15632</v>
      </c>
      <c r="R2608" t="s">
        <v>42</v>
      </c>
      <c r="S2608" s="20">
        <v>0</v>
      </c>
      <c r="T2608" s="21" t="s">
        <v>38</v>
      </c>
    </row>
    <row r="2609" spans="1:20" x14ac:dyDescent="0.35">
      <c r="A2609" s="96" t="s">
        <v>8527</v>
      </c>
      <c r="D2609" s="13" t="s">
        <v>8528</v>
      </c>
      <c r="E2609" s="13">
        <v>3</v>
      </c>
      <c r="F2609" s="14">
        <v>1.5</v>
      </c>
      <c r="G2609" s="13" t="s">
        <v>46</v>
      </c>
      <c r="H2609" s="14">
        <v>12.5</v>
      </c>
      <c r="I2609" s="15" t="s">
        <v>32</v>
      </c>
      <c r="J2609" s="16">
        <v>119.85000000000001</v>
      </c>
      <c r="K2609" s="16">
        <v>39.950000000000003</v>
      </c>
      <c r="L2609" s="17" t="s">
        <v>960</v>
      </c>
      <c r="M2609" s="163" t="str">
        <f>IFERROR(GETPIVOTDATA("Tot. Bottles",'- Ordine Aggregato -'!$A$1,"sku anker",A2609),"")</f>
        <v/>
      </c>
      <c r="N2609" s="18" t="s">
        <v>42</v>
      </c>
      <c r="O2609" s="19" t="str">
        <f t="shared" si="40"/>
        <v>Order online</v>
      </c>
      <c r="P2609" s="97" t="s">
        <v>225</v>
      </c>
      <c r="Q2609" s="13" t="s">
        <v>8529</v>
      </c>
      <c r="R2609" t="s">
        <v>8530</v>
      </c>
      <c r="S2609" s="20">
        <v>0</v>
      </c>
      <c r="T2609" s="21" t="s">
        <v>38</v>
      </c>
    </row>
    <row r="2610" spans="1:20" x14ac:dyDescent="0.35">
      <c r="A2610" s="13" t="s">
        <v>8531</v>
      </c>
      <c r="B2610" s="13"/>
      <c r="C2610" s="13"/>
      <c r="D2610" s="13" t="s">
        <v>8532</v>
      </c>
      <c r="E2610" s="13">
        <v>6</v>
      </c>
      <c r="F2610" s="14">
        <v>0.75</v>
      </c>
      <c r="G2610" s="13" t="s">
        <v>46</v>
      </c>
      <c r="H2610" s="14">
        <v>12.5</v>
      </c>
      <c r="I2610" s="15" t="s">
        <v>32</v>
      </c>
      <c r="J2610" s="16">
        <v>90</v>
      </c>
      <c r="K2610" s="16">
        <v>15</v>
      </c>
      <c r="L2610" s="17" t="s">
        <v>960</v>
      </c>
      <c r="M2610" s="163" t="str">
        <f>IFERROR(GETPIVOTDATA("Tot. Bottles",'- Ordine Aggregato -'!$A$1,"sku anker",A2610),"")</f>
        <v/>
      </c>
      <c r="N2610" s="18" t="s">
        <v>67</v>
      </c>
      <c r="O2610" s="19" t="str">
        <f t="shared" si="40"/>
        <v>Order online</v>
      </c>
      <c r="P2610" s="97" t="s">
        <v>225</v>
      </c>
      <c r="Q2610" s="13" t="s">
        <v>8533</v>
      </c>
      <c r="R2610" t="s">
        <v>8534</v>
      </c>
      <c r="S2610" s="20">
        <v>15</v>
      </c>
      <c r="T2610" s="21" t="s">
        <v>38</v>
      </c>
    </row>
    <row r="2611" spans="1:20" x14ac:dyDescent="0.35">
      <c r="A2611" s="96" t="s">
        <v>8535</v>
      </c>
      <c r="B2611" s="96"/>
      <c r="C2611" s="96"/>
      <c r="D2611" s="13" t="s">
        <v>8536</v>
      </c>
      <c r="E2611" s="13">
        <v>6</v>
      </c>
      <c r="F2611" s="14">
        <v>0.75</v>
      </c>
      <c r="G2611" s="13" t="s">
        <v>31</v>
      </c>
      <c r="H2611" s="14">
        <v>12.5</v>
      </c>
      <c r="I2611" s="15" t="s">
        <v>32</v>
      </c>
      <c r="J2611" s="16">
        <v>86.699999999999989</v>
      </c>
      <c r="K2611" s="16">
        <v>14.45</v>
      </c>
      <c r="L2611" s="17" t="s">
        <v>960</v>
      </c>
      <c r="M2611" s="163" t="str">
        <f>IFERROR(GETPIVOTDATA("Tot. Bottles",'- Ordine Aggregato -'!$A$1,"sku anker",A2611),"")</f>
        <v/>
      </c>
      <c r="N2611" s="18" t="s">
        <v>42</v>
      </c>
      <c r="O2611" s="19" t="str">
        <f t="shared" si="40"/>
        <v>Order online</v>
      </c>
      <c r="P2611" s="97" t="s">
        <v>225</v>
      </c>
      <c r="Q2611" s="13" t="s">
        <v>8537</v>
      </c>
      <c r="R2611" t="s">
        <v>8538</v>
      </c>
      <c r="S2611" s="20">
        <v>0</v>
      </c>
      <c r="T2611" s="21" t="s">
        <v>38</v>
      </c>
    </row>
    <row r="2612" spans="1:20" x14ac:dyDescent="0.35">
      <c r="A2612" s="13" t="s">
        <v>8540</v>
      </c>
      <c r="B2612" s="13"/>
      <c r="C2612" s="13"/>
      <c r="D2612" s="13" t="s">
        <v>8541</v>
      </c>
      <c r="E2612" s="13">
        <v>6</v>
      </c>
      <c r="F2612" s="14">
        <v>0.75</v>
      </c>
      <c r="G2612" s="13" t="s">
        <v>31</v>
      </c>
      <c r="H2612" s="14">
        <v>12.5</v>
      </c>
      <c r="I2612" s="15" t="s">
        <v>32</v>
      </c>
      <c r="J2612" s="16">
        <v>81.900000000000006</v>
      </c>
      <c r="K2612" s="16">
        <v>13.65</v>
      </c>
      <c r="L2612" s="17" t="s">
        <v>960</v>
      </c>
      <c r="M2612" s="163" t="str">
        <f>IFERROR(GETPIVOTDATA("Tot. Bottles",'- Ordine Aggregato -'!$A$1,"sku anker",A2612),"")</f>
        <v/>
      </c>
      <c r="N2612" s="18" t="s">
        <v>42</v>
      </c>
      <c r="O2612" s="19" t="str">
        <f t="shared" si="40"/>
        <v>Order online</v>
      </c>
      <c r="P2612" s="97" t="s">
        <v>225</v>
      </c>
      <c r="Q2612" s="13" t="s">
        <v>8539</v>
      </c>
      <c r="R2612" t="s">
        <v>8542</v>
      </c>
      <c r="S2612" s="20">
        <v>0</v>
      </c>
      <c r="T2612" s="21" t="s">
        <v>38</v>
      </c>
    </row>
    <row r="2613" spans="1:20" x14ac:dyDescent="0.35">
      <c r="A2613" s="96" t="s">
        <v>8543</v>
      </c>
      <c r="D2613" s="13" t="s">
        <v>8544</v>
      </c>
      <c r="E2613" s="13">
        <v>6</v>
      </c>
      <c r="F2613" s="14">
        <v>0.75</v>
      </c>
      <c r="G2613" s="13" t="s">
        <v>14874</v>
      </c>
      <c r="H2613" s="14">
        <v>12.5</v>
      </c>
      <c r="I2613" s="15" t="s">
        <v>32</v>
      </c>
      <c r="J2613" s="16">
        <v>101.39999999999999</v>
      </c>
      <c r="K2613" s="16">
        <v>16.899999999999999</v>
      </c>
      <c r="L2613" s="17" t="s">
        <v>960</v>
      </c>
      <c r="M2613" s="163" t="str">
        <f>IFERROR(GETPIVOTDATA("Tot. Bottles",'- Ordine Aggregato -'!$A$1,"sku anker",A2613),"")</f>
        <v/>
      </c>
      <c r="N2613" s="18" t="s">
        <v>42</v>
      </c>
      <c r="O2613" s="19" t="str">
        <f t="shared" si="40"/>
        <v>Order online</v>
      </c>
      <c r="P2613" s="97" t="s">
        <v>225</v>
      </c>
      <c r="Q2613" s="13" t="s">
        <v>8545</v>
      </c>
      <c r="R2613" t="s">
        <v>8546</v>
      </c>
      <c r="S2613" s="20">
        <v>0</v>
      </c>
      <c r="T2613" s="21" t="s">
        <v>38</v>
      </c>
    </row>
    <row r="2614" spans="1:20" x14ac:dyDescent="0.35">
      <c r="A2614" s="13" t="s">
        <v>8547</v>
      </c>
      <c r="B2614" s="13"/>
      <c r="C2614" s="13"/>
      <c r="D2614" s="13" t="s">
        <v>8548</v>
      </c>
      <c r="E2614" s="13">
        <v>6</v>
      </c>
      <c r="F2614" s="14">
        <v>0.75</v>
      </c>
      <c r="G2614" s="13" t="s">
        <v>14874</v>
      </c>
      <c r="H2614" s="14">
        <v>12.5</v>
      </c>
      <c r="I2614" s="15" t="s">
        <v>32</v>
      </c>
      <c r="J2614" s="16">
        <v>61.5</v>
      </c>
      <c r="K2614" s="16">
        <v>10.25</v>
      </c>
      <c r="L2614" s="17" t="s">
        <v>960</v>
      </c>
      <c r="M2614" s="163" t="str">
        <f>IFERROR(GETPIVOTDATA("Tot. Bottles",'- Ordine Aggregato -'!$A$1,"sku anker",A2614),"")</f>
        <v/>
      </c>
      <c r="N2614" s="18" t="s">
        <v>34</v>
      </c>
      <c r="O2614" s="19" t="str">
        <f t="shared" si="40"/>
        <v>Order online</v>
      </c>
      <c r="P2614" s="97" t="s">
        <v>225</v>
      </c>
      <c r="Q2614" s="13" t="s">
        <v>8549</v>
      </c>
      <c r="R2614" t="s">
        <v>8550</v>
      </c>
      <c r="S2614" s="20">
        <v>0</v>
      </c>
      <c r="T2614" s="21" t="s">
        <v>38</v>
      </c>
    </row>
    <row r="2615" spans="1:20" x14ac:dyDescent="0.35">
      <c r="A2615" s="13" t="s">
        <v>8551</v>
      </c>
      <c r="B2615" s="13"/>
      <c r="C2615" s="13"/>
      <c r="D2615" s="13" t="s">
        <v>8548</v>
      </c>
      <c r="E2615" s="13">
        <v>12</v>
      </c>
      <c r="F2615" s="14">
        <v>0.75</v>
      </c>
      <c r="G2615" s="13" t="s">
        <v>46</v>
      </c>
      <c r="H2615" s="14">
        <v>12.5</v>
      </c>
      <c r="I2615" s="15" t="s">
        <v>32</v>
      </c>
      <c r="J2615" s="16">
        <v>123</v>
      </c>
      <c r="K2615" s="16">
        <v>10.25</v>
      </c>
      <c r="L2615" s="17" t="s">
        <v>437</v>
      </c>
      <c r="M2615" s="163" t="str">
        <f>IFERROR(GETPIVOTDATA("Tot. Bottles",'- Ordine Aggregato -'!$A$1,"sku anker",A2615),"")</f>
        <v/>
      </c>
      <c r="N2615" s="18" t="s">
        <v>34</v>
      </c>
      <c r="O2615" s="19" t="str">
        <f t="shared" si="40"/>
        <v>Order online</v>
      </c>
      <c r="P2615" s="97" t="s">
        <v>225</v>
      </c>
      <c r="Q2615" s="13" t="s">
        <v>8552</v>
      </c>
      <c r="R2615" t="s">
        <v>8553</v>
      </c>
      <c r="S2615" s="20">
        <v>0</v>
      </c>
      <c r="T2615" s="21" t="s">
        <v>38</v>
      </c>
    </row>
    <row r="2616" spans="1:20" x14ac:dyDescent="0.35">
      <c r="A2616" s="96" t="s">
        <v>8554</v>
      </c>
      <c r="D2616" s="13" t="s">
        <v>8548</v>
      </c>
      <c r="E2616" s="13">
        <v>6</v>
      </c>
      <c r="F2616" s="14">
        <v>0.75</v>
      </c>
      <c r="G2616" s="13" t="s">
        <v>14873</v>
      </c>
      <c r="H2616" s="14">
        <v>12.5</v>
      </c>
      <c r="I2616" s="15" t="s">
        <v>32</v>
      </c>
      <c r="J2616" s="16">
        <v>61.5</v>
      </c>
      <c r="K2616" s="16">
        <v>10.25</v>
      </c>
      <c r="L2616" s="17" t="s">
        <v>960</v>
      </c>
      <c r="M2616" s="163" t="str">
        <f>IFERROR(GETPIVOTDATA("Tot. Bottles",'- Ordine Aggregato -'!$A$1,"sku anker",A2616),"")</f>
        <v/>
      </c>
      <c r="N2616" s="18" t="s">
        <v>34</v>
      </c>
      <c r="O2616" s="19" t="str">
        <f t="shared" si="40"/>
        <v>Order online</v>
      </c>
      <c r="P2616" s="97" t="s">
        <v>225</v>
      </c>
      <c r="Q2616" s="13" t="s">
        <v>8552</v>
      </c>
      <c r="R2616" t="s">
        <v>8550</v>
      </c>
      <c r="S2616" s="20">
        <v>0</v>
      </c>
      <c r="T2616" s="21" t="s">
        <v>38</v>
      </c>
    </row>
    <row r="2617" spans="1:20" x14ac:dyDescent="0.35">
      <c r="A2617" s="96" t="s">
        <v>8555</v>
      </c>
      <c r="B2617" s="96"/>
      <c r="C2617" s="96"/>
      <c r="D2617" s="13" t="s">
        <v>8556</v>
      </c>
      <c r="E2617" s="13">
        <v>6</v>
      </c>
      <c r="F2617" s="14">
        <v>0.75</v>
      </c>
      <c r="G2617" s="13" t="s">
        <v>31</v>
      </c>
      <c r="H2617" s="14">
        <v>12.5</v>
      </c>
      <c r="I2617" s="15" t="s">
        <v>32</v>
      </c>
      <c r="J2617" s="16">
        <v>101.69999999999999</v>
      </c>
      <c r="K2617" s="16">
        <v>16.95</v>
      </c>
      <c r="L2617" s="17" t="s">
        <v>960</v>
      </c>
      <c r="M2617" s="163" t="str">
        <f>IFERROR(GETPIVOTDATA("Tot. Bottles",'- Ordine Aggregato -'!$A$1,"sku anker",A2617),"")</f>
        <v/>
      </c>
      <c r="N2617" s="18" t="s">
        <v>34</v>
      </c>
      <c r="O2617" s="19" t="str">
        <f t="shared" si="40"/>
        <v>Order online</v>
      </c>
      <c r="P2617" s="97" t="s">
        <v>225</v>
      </c>
      <c r="Q2617" s="13" t="s">
        <v>8557</v>
      </c>
      <c r="R2617" t="s">
        <v>8558</v>
      </c>
      <c r="S2617" s="20">
        <v>0</v>
      </c>
      <c r="T2617" s="21" t="s">
        <v>38</v>
      </c>
    </row>
    <row r="2618" spans="1:20" x14ac:dyDescent="0.35">
      <c r="A2618" s="96" t="s">
        <v>8559</v>
      </c>
      <c r="B2618" s="96"/>
      <c r="C2618" s="96"/>
      <c r="D2618" s="13" t="s">
        <v>8560</v>
      </c>
      <c r="E2618" s="13">
        <v>3</v>
      </c>
      <c r="F2618" s="14">
        <v>1.5</v>
      </c>
      <c r="G2618" s="13" t="s">
        <v>14874</v>
      </c>
      <c r="H2618" s="14">
        <v>12.5</v>
      </c>
      <c r="I2618" s="15" t="s">
        <v>32</v>
      </c>
      <c r="J2618" s="16">
        <v>83.550000000000011</v>
      </c>
      <c r="K2618" s="16">
        <v>27.85</v>
      </c>
      <c r="L2618" s="17" t="s">
        <v>960</v>
      </c>
      <c r="M2618" s="163" t="str">
        <f>IFERROR(GETPIVOTDATA("Tot. Bottles",'- Ordine Aggregato -'!$A$1,"sku anker",A2618),"")</f>
        <v/>
      </c>
      <c r="N2618" s="18" t="s">
        <v>34</v>
      </c>
      <c r="O2618" s="19" t="str">
        <f t="shared" si="40"/>
        <v>Order online</v>
      </c>
      <c r="P2618" s="97" t="s">
        <v>225</v>
      </c>
      <c r="Q2618" s="13" t="s">
        <v>8561</v>
      </c>
      <c r="R2618" t="s">
        <v>8562</v>
      </c>
      <c r="S2618" s="20">
        <v>0</v>
      </c>
      <c r="T2618" s="21" t="s">
        <v>38</v>
      </c>
    </row>
    <row r="2619" spans="1:20" x14ac:dyDescent="0.35">
      <c r="A2619" s="96" t="s">
        <v>14736</v>
      </c>
      <c r="D2619" s="13" t="s">
        <v>14737</v>
      </c>
      <c r="E2619" s="13">
        <v>6</v>
      </c>
      <c r="F2619" s="14">
        <v>0.7</v>
      </c>
      <c r="G2619" s="13" t="s">
        <v>46</v>
      </c>
      <c r="H2619" s="14">
        <v>44</v>
      </c>
      <c r="I2619" s="15" t="s">
        <v>32</v>
      </c>
      <c r="J2619" s="16">
        <v>99</v>
      </c>
      <c r="K2619" s="16">
        <v>16.5</v>
      </c>
      <c r="L2619" s="17" t="s">
        <v>368</v>
      </c>
      <c r="M2619" s="163" t="str">
        <f>IFERROR(GETPIVOTDATA("Tot. Bottles",'- Ordine Aggregato -'!$A$1,"sku anker",A2619),"")</f>
        <v/>
      </c>
      <c r="N2619" s="18" t="s">
        <v>42</v>
      </c>
      <c r="O2619" s="19" t="str">
        <f t="shared" si="40"/>
        <v>Order online</v>
      </c>
      <c r="P2619" s="97" t="s">
        <v>1219</v>
      </c>
      <c r="Q2619" s="13" t="s">
        <v>15633</v>
      </c>
      <c r="R2619" t="s">
        <v>42</v>
      </c>
      <c r="S2619" s="20">
        <v>0</v>
      </c>
      <c r="T2619" s="21" t="s">
        <v>38</v>
      </c>
    </row>
    <row r="2620" spans="1:20" x14ac:dyDescent="0.35">
      <c r="A2620" s="13" t="s">
        <v>15634</v>
      </c>
      <c r="B2620" s="13"/>
      <c r="C2620" s="13"/>
      <c r="D2620" s="13" t="s">
        <v>15635</v>
      </c>
      <c r="E2620" s="13">
        <v>6</v>
      </c>
      <c r="F2620" s="14">
        <v>0.75</v>
      </c>
      <c r="G2620" s="13" t="s">
        <v>46</v>
      </c>
      <c r="H2620" s="14">
        <v>13.5</v>
      </c>
      <c r="I2620" s="15" t="s">
        <v>32</v>
      </c>
      <c r="J2620" s="16">
        <v>45.54</v>
      </c>
      <c r="K2620" s="16">
        <v>7.59</v>
      </c>
      <c r="L2620" s="17" t="s">
        <v>4515</v>
      </c>
      <c r="M2620" s="163" t="str">
        <f>IFERROR(GETPIVOTDATA("Tot. Bottles",'- Ordine Aggregato -'!$A$1,"sku anker",A2620),"")</f>
        <v/>
      </c>
      <c r="N2620" s="18" t="s">
        <v>42</v>
      </c>
      <c r="O2620" s="19" t="str">
        <f t="shared" si="40"/>
        <v>Order online</v>
      </c>
      <c r="P2620" s="97" t="s">
        <v>355</v>
      </c>
      <c r="Q2620" s="13" t="s">
        <v>15636</v>
      </c>
      <c r="R2620" t="s">
        <v>15637</v>
      </c>
      <c r="S2620" s="20">
        <v>0</v>
      </c>
      <c r="T2620" s="21" t="s">
        <v>38</v>
      </c>
    </row>
    <row r="2621" spans="1:20" x14ac:dyDescent="0.35">
      <c r="A2621" s="96" t="s">
        <v>15638</v>
      </c>
      <c r="B2621" s="96"/>
      <c r="C2621" s="96"/>
      <c r="D2621" s="13" t="s">
        <v>15639</v>
      </c>
      <c r="E2621" s="13">
        <v>6</v>
      </c>
      <c r="F2621" s="14">
        <v>0.75</v>
      </c>
      <c r="G2621" s="13" t="s">
        <v>46</v>
      </c>
      <c r="H2621" s="14">
        <v>13</v>
      </c>
      <c r="I2621" s="15" t="s">
        <v>32</v>
      </c>
      <c r="J2621" s="16">
        <v>79.14</v>
      </c>
      <c r="K2621" s="16">
        <v>13.19</v>
      </c>
      <c r="L2621" s="17" t="s">
        <v>704</v>
      </c>
      <c r="M2621" s="163" t="str">
        <f>IFERROR(GETPIVOTDATA("Tot. Bottles",'- Ordine Aggregato -'!$A$1,"sku anker",A2621),"")</f>
        <v/>
      </c>
      <c r="N2621" s="18" t="s">
        <v>42</v>
      </c>
      <c r="O2621" s="19" t="str">
        <f t="shared" si="40"/>
        <v>Order online</v>
      </c>
      <c r="P2621" s="97" t="s">
        <v>355</v>
      </c>
      <c r="Q2621" s="13" t="s">
        <v>15640</v>
      </c>
      <c r="R2621" t="s">
        <v>15641</v>
      </c>
      <c r="S2621" s="20">
        <v>0</v>
      </c>
      <c r="T2621" s="21" t="s">
        <v>38</v>
      </c>
    </row>
    <row r="2622" spans="1:20" x14ac:dyDescent="0.35">
      <c r="A2622" s="96" t="s">
        <v>15642</v>
      </c>
      <c r="D2622" s="13" t="s">
        <v>15643</v>
      </c>
      <c r="E2622" s="13">
        <v>6</v>
      </c>
      <c r="F2622" s="14">
        <v>0.75</v>
      </c>
      <c r="G2622" s="13" t="s">
        <v>46</v>
      </c>
      <c r="H2622" s="14">
        <v>12.5</v>
      </c>
      <c r="I2622" s="15" t="s">
        <v>32</v>
      </c>
      <c r="J2622" s="16">
        <v>51.54</v>
      </c>
      <c r="K2622" s="16">
        <v>8.59</v>
      </c>
      <c r="L2622" s="17" t="s">
        <v>4515</v>
      </c>
      <c r="M2622" s="163" t="str">
        <f>IFERROR(GETPIVOTDATA("Tot. Bottles",'- Ordine Aggregato -'!$A$1,"sku anker",A2622),"")</f>
        <v/>
      </c>
      <c r="N2622" s="18" t="s">
        <v>42</v>
      </c>
      <c r="O2622" s="19" t="str">
        <f t="shared" si="40"/>
        <v>Order online</v>
      </c>
      <c r="P2622" s="97" t="s">
        <v>355</v>
      </c>
      <c r="Q2622" s="13" t="s">
        <v>15644</v>
      </c>
      <c r="R2622" t="s">
        <v>15645</v>
      </c>
      <c r="S2622" s="20">
        <v>0</v>
      </c>
      <c r="T2622" s="21" t="s">
        <v>38</v>
      </c>
    </row>
    <row r="2623" spans="1:20" x14ac:dyDescent="0.35">
      <c r="A2623" s="96" t="s">
        <v>15646</v>
      </c>
      <c r="D2623" s="13" t="s">
        <v>15647</v>
      </c>
      <c r="E2623" s="13">
        <v>6</v>
      </c>
      <c r="F2623" s="14">
        <v>0.75</v>
      </c>
      <c r="G2623" s="13" t="s">
        <v>46</v>
      </c>
      <c r="H2623" s="14">
        <v>12.5</v>
      </c>
      <c r="I2623" s="15" t="s">
        <v>32</v>
      </c>
      <c r="J2623" s="16">
        <v>39.54</v>
      </c>
      <c r="K2623" s="16">
        <v>6.59</v>
      </c>
      <c r="L2623" s="17" t="s">
        <v>4515</v>
      </c>
      <c r="M2623" s="163" t="str">
        <f>IFERROR(GETPIVOTDATA("Tot. Bottles",'- Ordine Aggregato -'!$A$1,"sku anker",A2623),"")</f>
        <v/>
      </c>
      <c r="N2623" s="18" t="s">
        <v>42</v>
      </c>
      <c r="O2623" s="19" t="str">
        <f t="shared" si="40"/>
        <v>Order online</v>
      </c>
      <c r="P2623" s="97" t="s">
        <v>355</v>
      </c>
      <c r="Q2623" s="13" t="s">
        <v>15648</v>
      </c>
      <c r="R2623" t="s">
        <v>15649</v>
      </c>
      <c r="S2623" s="20">
        <v>0</v>
      </c>
      <c r="T2623" s="21" t="s">
        <v>38</v>
      </c>
    </row>
    <row r="2624" spans="1:20" x14ac:dyDescent="0.35">
      <c r="A2624" s="13" t="s">
        <v>15650</v>
      </c>
      <c r="B2624" s="13"/>
      <c r="C2624" s="13"/>
      <c r="D2624" s="13" t="s">
        <v>15651</v>
      </c>
      <c r="E2624" s="13">
        <v>6</v>
      </c>
      <c r="F2624" s="14">
        <v>0.75</v>
      </c>
      <c r="G2624" s="13" t="s">
        <v>46</v>
      </c>
      <c r="H2624" s="14">
        <v>12.5</v>
      </c>
      <c r="I2624" s="15" t="s">
        <v>32</v>
      </c>
      <c r="J2624" s="16">
        <v>44.04</v>
      </c>
      <c r="K2624" s="16">
        <v>7.34</v>
      </c>
      <c r="L2624" s="17" t="s">
        <v>4515</v>
      </c>
      <c r="M2624" s="163" t="str">
        <f>IFERROR(GETPIVOTDATA("Tot. Bottles",'- Ordine Aggregato -'!$A$1,"sku anker",A2624),"")</f>
        <v/>
      </c>
      <c r="N2624" s="18" t="s">
        <v>42</v>
      </c>
      <c r="O2624" s="19" t="str">
        <f t="shared" si="40"/>
        <v>Order online</v>
      </c>
      <c r="P2624" s="97" t="s">
        <v>355</v>
      </c>
      <c r="Q2624" s="13" t="s">
        <v>42</v>
      </c>
      <c r="R2624" t="s">
        <v>42</v>
      </c>
      <c r="S2624" s="20">
        <v>0</v>
      </c>
      <c r="T2624" s="21" t="s">
        <v>38</v>
      </c>
    </row>
    <row r="2625" spans="1:20" x14ac:dyDescent="0.35">
      <c r="A2625" s="13" t="s">
        <v>8563</v>
      </c>
      <c r="B2625" s="13"/>
      <c r="C2625" s="13"/>
      <c r="D2625" s="13" t="s">
        <v>8564</v>
      </c>
      <c r="E2625" s="13">
        <v>6</v>
      </c>
      <c r="F2625" s="14">
        <v>0.7</v>
      </c>
      <c r="G2625" s="13" t="s">
        <v>14874</v>
      </c>
      <c r="H2625" s="14">
        <v>24</v>
      </c>
      <c r="I2625" s="15" t="s">
        <v>32</v>
      </c>
      <c r="J2625" s="16">
        <v>32.700000000000003</v>
      </c>
      <c r="K2625" s="16">
        <v>5.45</v>
      </c>
      <c r="L2625" s="17" t="s">
        <v>399</v>
      </c>
      <c r="M2625" s="163" t="str">
        <f>IFERROR(GETPIVOTDATA("Tot. Bottles",'- Ordine Aggregato -'!$A$1,"sku anker",A2625),"")</f>
        <v/>
      </c>
      <c r="N2625" s="18" t="s">
        <v>34</v>
      </c>
      <c r="O2625" s="19" t="str">
        <f t="shared" si="40"/>
        <v>Order online</v>
      </c>
      <c r="P2625" s="97" t="s">
        <v>355</v>
      </c>
      <c r="Q2625" s="13" t="s">
        <v>8565</v>
      </c>
      <c r="R2625" t="s">
        <v>8566</v>
      </c>
      <c r="S2625" s="20">
        <v>0</v>
      </c>
      <c r="T2625" s="21" t="s">
        <v>38</v>
      </c>
    </row>
    <row r="2626" spans="1:20" x14ac:dyDescent="0.35">
      <c r="A2626" s="13" t="s">
        <v>8567</v>
      </c>
      <c r="B2626" s="13"/>
      <c r="C2626" s="13"/>
      <c r="D2626" s="13" t="s">
        <v>8568</v>
      </c>
      <c r="E2626" s="13">
        <v>6</v>
      </c>
      <c r="F2626" s="14">
        <v>0.7</v>
      </c>
      <c r="G2626" s="13" t="s">
        <v>46</v>
      </c>
      <c r="H2626" s="14">
        <v>30</v>
      </c>
      <c r="I2626" s="15" t="s">
        <v>32</v>
      </c>
      <c r="J2626" s="16">
        <v>39.900000000000006</v>
      </c>
      <c r="K2626" s="16">
        <v>6.65</v>
      </c>
      <c r="L2626" s="17" t="s">
        <v>502</v>
      </c>
      <c r="M2626" s="163" t="str">
        <f>IFERROR(GETPIVOTDATA("Tot. Bottles",'- Ordine Aggregato -'!$A$1,"sku anker",A2626),"")</f>
        <v/>
      </c>
      <c r="N2626" s="18" t="s">
        <v>42</v>
      </c>
      <c r="O2626" s="19" t="str">
        <f t="shared" si="40"/>
        <v>Order online</v>
      </c>
      <c r="P2626" s="97" t="s">
        <v>355</v>
      </c>
      <c r="Q2626" s="13" t="s">
        <v>8569</v>
      </c>
      <c r="R2626" t="s">
        <v>8570</v>
      </c>
      <c r="S2626" s="20">
        <v>0</v>
      </c>
      <c r="T2626" s="21" t="s">
        <v>38</v>
      </c>
    </row>
    <row r="2627" spans="1:20" x14ac:dyDescent="0.35">
      <c r="A2627" s="13" t="s">
        <v>8571</v>
      </c>
      <c r="B2627" s="13"/>
      <c r="C2627" s="13"/>
      <c r="D2627" s="13" t="s">
        <v>8572</v>
      </c>
      <c r="E2627" s="13">
        <v>6</v>
      </c>
      <c r="F2627" s="14">
        <v>0.7</v>
      </c>
      <c r="G2627" s="13" t="s">
        <v>14873</v>
      </c>
      <c r="H2627" s="14">
        <v>27</v>
      </c>
      <c r="I2627" s="15" t="s">
        <v>32</v>
      </c>
      <c r="J2627" s="16">
        <v>34.5</v>
      </c>
      <c r="K2627" s="16">
        <v>5.75</v>
      </c>
      <c r="L2627" s="17" t="s">
        <v>589</v>
      </c>
      <c r="M2627" s="163" t="str">
        <f>IFERROR(GETPIVOTDATA("Tot. Bottles",'- Ordine Aggregato -'!$A$1,"sku anker",A2627),"")</f>
        <v/>
      </c>
      <c r="N2627" s="18" t="s">
        <v>42</v>
      </c>
      <c r="O2627" s="19" t="str">
        <f t="shared" si="40"/>
        <v>Order online</v>
      </c>
      <c r="P2627" s="97" t="s">
        <v>355</v>
      </c>
      <c r="Q2627" s="13" t="s">
        <v>8573</v>
      </c>
      <c r="R2627" t="s">
        <v>8574</v>
      </c>
      <c r="S2627" s="20">
        <v>0</v>
      </c>
      <c r="T2627" s="21" t="s">
        <v>38</v>
      </c>
    </row>
    <row r="2628" spans="1:20" x14ac:dyDescent="0.35">
      <c r="A2628" s="96" t="s">
        <v>8576</v>
      </c>
      <c r="D2628" s="13" t="s">
        <v>8577</v>
      </c>
      <c r="E2628" s="13">
        <v>6</v>
      </c>
      <c r="F2628" s="14">
        <v>0.7</v>
      </c>
      <c r="G2628" s="13" t="s">
        <v>14874</v>
      </c>
      <c r="H2628" s="14">
        <v>32</v>
      </c>
      <c r="I2628" s="15" t="s">
        <v>32</v>
      </c>
      <c r="J2628" s="16">
        <v>46.5</v>
      </c>
      <c r="K2628" s="16">
        <v>7.75</v>
      </c>
      <c r="L2628" s="17" t="s">
        <v>502</v>
      </c>
      <c r="M2628" s="163" t="str">
        <f>IFERROR(GETPIVOTDATA("Tot. Bottles",'- Ordine Aggregato -'!$A$1,"sku anker",A2628),"")</f>
        <v/>
      </c>
      <c r="N2628" s="18" t="s">
        <v>42</v>
      </c>
      <c r="O2628" s="19" t="str">
        <f t="shared" si="40"/>
        <v>Order online</v>
      </c>
      <c r="P2628" s="97" t="s">
        <v>355</v>
      </c>
      <c r="Q2628" s="13" t="s">
        <v>8575</v>
      </c>
      <c r="R2628" t="s">
        <v>8578</v>
      </c>
      <c r="S2628" s="20">
        <v>0</v>
      </c>
      <c r="T2628" s="21" t="s">
        <v>38</v>
      </c>
    </row>
    <row r="2629" spans="1:20" x14ac:dyDescent="0.35">
      <c r="A2629" s="13" t="s">
        <v>8579</v>
      </c>
      <c r="B2629" s="13"/>
      <c r="C2629" s="13"/>
      <c r="D2629" s="13" t="s">
        <v>8580</v>
      </c>
      <c r="E2629" s="13">
        <v>6</v>
      </c>
      <c r="F2629" s="14">
        <v>0.5</v>
      </c>
      <c r="G2629" s="13" t="s">
        <v>46</v>
      </c>
      <c r="H2629" s="14">
        <v>32</v>
      </c>
      <c r="I2629" s="15" t="s">
        <v>32</v>
      </c>
      <c r="J2629" s="16">
        <v>36.900000000000006</v>
      </c>
      <c r="K2629" s="16">
        <v>6.15</v>
      </c>
      <c r="L2629" s="17" t="s">
        <v>502</v>
      </c>
      <c r="M2629" s="163" t="str">
        <f>IFERROR(GETPIVOTDATA("Tot. Bottles",'- Ordine Aggregato -'!$A$1,"sku anker",A2629),"")</f>
        <v/>
      </c>
      <c r="N2629" s="18" t="s">
        <v>67</v>
      </c>
      <c r="O2629" s="19" t="str">
        <f t="shared" si="40"/>
        <v>Order online</v>
      </c>
      <c r="P2629" s="97" t="s">
        <v>355</v>
      </c>
      <c r="Q2629" s="13" t="s">
        <v>8581</v>
      </c>
      <c r="R2629" t="s">
        <v>8582</v>
      </c>
      <c r="S2629" s="20">
        <v>6.15</v>
      </c>
      <c r="T2629" s="21" t="s">
        <v>38</v>
      </c>
    </row>
    <row r="2630" spans="1:20" x14ac:dyDescent="0.35">
      <c r="A2630" s="13" t="s">
        <v>8583</v>
      </c>
      <c r="B2630" s="13"/>
      <c r="C2630" s="13"/>
      <c r="D2630" s="13" t="s">
        <v>8584</v>
      </c>
      <c r="E2630" s="13">
        <v>6</v>
      </c>
      <c r="F2630" s="14">
        <v>0.7</v>
      </c>
      <c r="G2630" s="13" t="s">
        <v>14873</v>
      </c>
      <c r="H2630" s="14">
        <v>38</v>
      </c>
      <c r="I2630" s="15" t="s">
        <v>32</v>
      </c>
      <c r="J2630" s="16">
        <v>29.700000000000003</v>
      </c>
      <c r="K2630" s="16">
        <v>4.95</v>
      </c>
      <c r="L2630" s="17" t="s">
        <v>718</v>
      </c>
      <c r="M2630" s="163" t="str">
        <f>IFERROR(GETPIVOTDATA("Tot. Bottles",'- Ordine Aggregato -'!$A$1,"sku anker",A2630),"")</f>
        <v/>
      </c>
      <c r="N2630" s="18" t="s">
        <v>42</v>
      </c>
      <c r="O2630" s="19" t="str">
        <f t="shared" si="40"/>
        <v>Order online</v>
      </c>
      <c r="P2630" s="97" t="s">
        <v>355</v>
      </c>
      <c r="Q2630" s="13" t="s">
        <v>8585</v>
      </c>
      <c r="R2630" t="s">
        <v>8586</v>
      </c>
      <c r="S2630" s="20">
        <v>0</v>
      </c>
      <c r="T2630" s="21" t="s">
        <v>38</v>
      </c>
    </row>
    <row r="2631" spans="1:20" x14ac:dyDescent="0.35">
      <c r="A2631" s="13" t="s">
        <v>15652</v>
      </c>
      <c r="B2631" s="13"/>
      <c r="C2631" s="13"/>
      <c r="D2631" s="13" t="s">
        <v>15653</v>
      </c>
      <c r="E2631" s="13">
        <v>12</v>
      </c>
      <c r="F2631" s="14">
        <v>400</v>
      </c>
      <c r="G2631" s="13" t="s">
        <v>15654</v>
      </c>
      <c r="H2631" s="14">
        <v>0</v>
      </c>
      <c r="I2631" s="15" t="s">
        <v>32</v>
      </c>
      <c r="J2631" s="16">
        <v>75</v>
      </c>
      <c r="K2631" s="16">
        <v>6.25</v>
      </c>
      <c r="L2631" s="17" t="s">
        <v>768</v>
      </c>
      <c r="M2631" s="163" t="str">
        <f>IFERROR(GETPIVOTDATA("Tot. Bottles",'- Ordine Aggregato -'!$A$1,"sku anker",A2631),"")</f>
        <v/>
      </c>
      <c r="N2631" s="18" t="s">
        <v>42</v>
      </c>
      <c r="O2631" s="19" t="str">
        <f t="shared" si="40"/>
        <v>Order online</v>
      </c>
      <c r="P2631" s="97" t="s">
        <v>355</v>
      </c>
      <c r="Q2631" s="13" t="s">
        <v>15655</v>
      </c>
      <c r="R2631" t="s">
        <v>15656</v>
      </c>
      <c r="S2631" s="20">
        <v>0</v>
      </c>
      <c r="T2631" s="21" t="s">
        <v>38</v>
      </c>
    </row>
    <row r="2632" spans="1:20" x14ac:dyDescent="0.35">
      <c r="A2632" s="96" t="s">
        <v>8587</v>
      </c>
      <c r="B2632" s="96"/>
      <c r="C2632" s="96"/>
      <c r="D2632" s="13" t="s">
        <v>8588</v>
      </c>
      <c r="E2632" s="13">
        <v>6</v>
      </c>
      <c r="F2632" s="14">
        <v>0.7</v>
      </c>
      <c r="G2632" s="13" t="s">
        <v>14874</v>
      </c>
      <c r="H2632" s="14">
        <v>0</v>
      </c>
      <c r="I2632" s="15" t="s">
        <v>32</v>
      </c>
      <c r="J2632" s="16">
        <v>94.199999999999989</v>
      </c>
      <c r="K2632" s="16">
        <v>15.7</v>
      </c>
      <c r="L2632" s="17" t="s">
        <v>2503</v>
      </c>
      <c r="M2632" s="163" t="str">
        <f>IFERROR(GETPIVOTDATA("Tot. Bottles",'- Ordine Aggregato -'!$A$1,"sku anker",A2632),"")</f>
        <v/>
      </c>
      <c r="N2632" s="18" t="s">
        <v>42</v>
      </c>
      <c r="O2632" s="19" t="str">
        <f t="shared" si="40"/>
        <v>Order online</v>
      </c>
      <c r="P2632" s="97" t="s">
        <v>68</v>
      </c>
      <c r="Q2632" s="13" t="s">
        <v>8589</v>
      </c>
      <c r="R2632" t="s">
        <v>8590</v>
      </c>
      <c r="S2632" s="20">
        <v>0</v>
      </c>
      <c r="T2632" s="21" t="s">
        <v>38</v>
      </c>
    </row>
    <row r="2633" spans="1:20" x14ac:dyDescent="0.35">
      <c r="A2633" s="13" t="s">
        <v>8445</v>
      </c>
      <c r="B2633" s="13"/>
      <c r="C2633" s="13"/>
      <c r="D2633" s="13" t="s">
        <v>15657</v>
      </c>
      <c r="E2633" s="13">
        <v>12</v>
      </c>
      <c r="F2633" s="14">
        <v>1</v>
      </c>
      <c r="G2633" s="13" t="s">
        <v>14873</v>
      </c>
      <c r="H2633" s="14">
        <v>41.5</v>
      </c>
      <c r="I2633" s="15" t="s">
        <v>32</v>
      </c>
      <c r="J2633" s="16">
        <v>139.80000000000001</v>
      </c>
      <c r="K2633" s="16">
        <v>11.65</v>
      </c>
      <c r="L2633" s="17" t="s">
        <v>130</v>
      </c>
      <c r="M2633" s="163" t="str">
        <f>IFERROR(GETPIVOTDATA("Tot. Bottles",'- Ordine Aggregato -'!$A$1,"sku anker",A2633),"")</f>
        <v/>
      </c>
      <c r="N2633" s="18" t="s">
        <v>42</v>
      </c>
      <c r="O2633" s="19" t="str">
        <f t="shared" si="40"/>
        <v>Order online</v>
      </c>
      <c r="P2633" s="97" t="s">
        <v>6505</v>
      </c>
      <c r="Q2633" s="13" t="s">
        <v>8446</v>
      </c>
      <c r="R2633" t="s">
        <v>8447</v>
      </c>
      <c r="S2633" s="20">
        <v>0</v>
      </c>
      <c r="T2633" s="21" t="s">
        <v>38</v>
      </c>
    </row>
    <row r="2634" spans="1:20" x14ac:dyDescent="0.35">
      <c r="A2634" s="96" t="s">
        <v>8591</v>
      </c>
      <c r="D2634" s="13" t="s">
        <v>8592</v>
      </c>
      <c r="E2634" s="13">
        <v>6</v>
      </c>
      <c r="F2634" s="14">
        <v>0.75</v>
      </c>
      <c r="G2634" s="13" t="s">
        <v>46</v>
      </c>
      <c r="H2634" s="14">
        <v>13</v>
      </c>
      <c r="I2634" s="15" t="s">
        <v>32</v>
      </c>
      <c r="J2634" s="16">
        <v>59.699999999999996</v>
      </c>
      <c r="K2634" s="16">
        <v>9.9499999999999993</v>
      </c>
      <c r="L2634" s="17" t="s">
        <v>437</v>
      </c>
      <c r="M2634" s="163" t="str">
        <f>IFERROR(GETPIVOTDATA("Tot. Bottles",'- Ordine Aggregato -'!$A$1,"sku anker",A2634),"")</f>
        <v/>
      </c>
      <c r="N2634" s="18" t="s">
        <v>67</v>
      </c>
      <c r="O2634" s="19" t="str">
        <f t="shared" si="40"/>
        <v>Order online</v>
      </c>
      <c r="P2634" s="97" t="s">
        <v>225</v>
      </c>
      <c r="Q2634" s="13" t="s">
        <v>8593</v>
      </c>
      <c r="R2634" t="s">
        <v>15658</v>
      </c>
      <c r="S2634" s="20">
        <v>9.9499999999999993</v>
      </c>
      <c r="T2634" s="21" t="s">
        <v>38</v>
      </c>
    </row>
    <row r="2635" spans="1:20" x14ac:dyDescent="0.35">
      <c r="A2635" s="13" t="s">
        <v>8594</v>
      </c>
      <c r="B2635" s="13"/>
      <c r="C2635" s="13"/>
      <c r="D2635" s="13" t="s">
        <v>8595</v>
      </c>
      <c r="E2635" s="13">
        <v>6</v>
      </c>
      <c r="F2635" s="14">
        <v>1</v>
      </c>
      <c r="G2635" s="13" t="s">
        <v>14873</v>
      </c>
      <c r="H2635" s="14">
        <v>36</v>
      </c>
      <c r="I2635" s="15" t="s">
        <v>32</v>
      </c>
      <c r="J2635" s="16">
        <v>33.299999999999997</v>
      </c>
      <c r="K2635" s="16">
        <v>5.55</v>
      </c>
      <c r="L2635" s="17" t="s">
        <v>61</v>
      </c>
      <c r="M2635" s="163" t="str">
        <f>IFERROR(GETPIVOTDATA("Tot. Bottles",'- Ordine Aggregato -'!$A$1,"sku anker",A2635),"")</f>
        <v/>
      </c>
      <c r="N2635" s="18" t="s">
        <v>34</v>
      </c>
      <c r="O2635" s="19" t="str">
        <f t="shared" si="40"/>
        <v>Order online</v>
      </c>
      <c r="P2635" s="97" t="s">
        <v>364</v>
      </c>
      <c r="Q2635" s="13" t="s">
        <v>8596</v>
      </c>
      <c r="R2635" t="s">
        <v>8597</v>
      </c>
      <c r="S2635" s="20">
        <v>0</v>
      </c>
      <c r="T2635" s="21" t="s">
        <v>38</v>
      </c>
    </row>
    <row r="2636" spans="1:20" x14ac:dyDescent="0.35">
      <c r="A2636" s="13" t="s">
        <v>8598</v>
      </c>
      <c r="B2636" s="13"/>
      <c r="C2636" s="13"/>
      <c r="D2636" s="13" t="s">
        <v>8599</v>
      </c>
      <c r="E2636" s="13">
        <v>6</v>
      </c>
      <c r="F2636" s="14">
        <v>0.5</v>
      </c>
      <c r="G2636" s="13" t="s">
        <v>14874</v>
      </c>
      <c r="H2636" s="14">
        <v>48.8</v>
      </c>
      <c r="I2636" s="15" t="s">
        <v>32</v>
      </c>
      <c r="J2636" s="16">
        <v>255</v>
      </c>
      <c r="K2636" s="16">
        <v>42.5</v>
      </c>
      <c r="L2636" s="17" t="s">
        <v>145</v>
      </c>
      <c r="M2636" s="163" t="str">
        <f>IFERROR(GETPIVOTDATA("Tot. Bottles",'- Ordine Aggregato -'!$A$1,"sku anker",A2636),"")</f>
        <v/>
      </c>
      <c r="N2636" s="18" t="s">
        <v>67</v>
      </c>
      <c r="O2636" s="19" t="str">
        <f t="shared" si="40"/>
        <v>Order online</v>
      </c>
      <c r="P2636" s="97" t="s">
        <v>237</v>
      </c>
      <c r="Q2636" s="13" t="s">
        <v>8600</v>
      </c>
      <c r="R2636" t="s">
        <v>8601</v>
      </c>
      <c r="S2636" s="20">
        <v>42.5</v>
      </c>
      <c r="T2636" s="21" t="s">
        <v>38</v>
      </c>
    </row>
    <row r="2637" spans="1:20" x14ac:dyDescent="0.35">
      <c r="A2637" s="96" t="s">
        <v>8602</v>
      </c>
      <c r="D2637" s="13" t="s">
        <v>8603</v>
      </c>
      <c r="E2637" s="13">
        <v>6</v>
      </c>
      <c r="F2637" s="14">
        <v>0.7</v>
      </c>
      <c r="G2637" s="13" t="s">
        <v>46</v>
      </c>
      <c r="H2637" s="14">
        <v>46.1</v>
      </c>
      <c r="I2637" s="15" t="s">
        <v>32</v>
      </c>
      <c r="J2637" s="16">
        <v>197.70000000000002</v>
      </c>
      <c r="K2637" s="16">
        <v>32.950000000000003</v>
      </c>
      <c r="L2637" s="17" t="s">
        <v>145</v>
      </c>
      <c r="M2637" s="163" t="str">
        <f>IFERROR(GETPIVOTDATA("Tot. Bottles",'- Ordine Aggregato -'!$A$1,"sku anker",A2637),"")</f>
        <v/>
      </c>
      <c r="N2637" s="18" t="s">
        <v>67</v>
      </c>
      <c r="O2637" s="19" t="str">
        <f t="shared" ref="O2637:O2700" si="41">HYPERLINK("https://www.ankeramsterdamspirits.nl/en/products/"&amp;A2637,"Order online")</f>
        <v>Order online</v>
      </c>
      <c r="P2637" s="97" t="s">
        <v>237</v>
      </c>
      <c r="Q2637" s="13" t="s">
        <v>8604</v>
      </c>
      <c r="R2637" t="s">
        <v>8605</v>
      </c>
      <c r="S2637" s="20">
        <v>32.950000000000003</v>
      </c>
      <c r="T2637" s="21" t="s">
        <v>38</v>
      </c>
    </row>
    <row r="2638" spans="1:20" x14ac:dyDescent="0.35">
      <c r="A2638" s="13" t="s">
        <v>8606</v>
      </c>
      <c r="B2638" s="13"/>
      <c r="C2638" s="13"/>
      <c r="D2638" s="13" t="s">
        <v>8607</v>
      </c>
      <c r="E2638" s="13">
        <v>6</v>
      </c>
      <c r="F2638" s="14">
        <v>0.7</v>
      </c>
      <c r="G2638" s="13" t="s">
        <v>14873</v>
      </c>
      <c r="H2638" s="14">
        <v>41.4</v>
      </c>
      <c r="I2638" s="15" t="s">
        <v>32</v>
      </c>
      <c r="J2638" s="16">
        <v>148.5</v>
      </c>
      <c r="K2638" s="16">
        <v>24.75</v>
      </c>
      <c r="L2638" s="17" t="s">
        <v>145</v>
      </c>
      <c r="M2638" s="163" t="str">
        <f>IFERROR(GETPIVOTDATA("Tot. Bottles",'- Ordine Aggregato -'!$A$1,"sku anker",A2638),"")</f>
        <v/>
      </c>
      <c r="N2638" s="18" t="s">
        <v>67</v>
      </c>
      <c r="O2638" s="19" t="str">
        <f t="shared" si="41"/>
        <v>Order online</v>
      </c>
      <c r="P2638" s="97" t="s">
        <v>237</v>
      </c>
      <c r="Q2638" s="13" t="s">
        <v>8608</v>
      </c>
      <c r="R2638" t="s">
        <v>8609</v>
      </c>
      <c r="S2638" s="20">
        <v>24.75</v>
      </c>
      <c r="T2638" s="21" t="s">
        <v>38</v>
      </c>
    </row>
    <row r="2639" spans="1:20" x14ac:dyDescent="0.35">
      <c r="A2639" s="96" t="s">
        <v>14738</v>
      </c>
      <c r="D2639" s="13" t="s">
        <v>14739</v>
      </c>
      <c r="E2639" s="13">
        <v>6</v>
      </c>
      <c r="F2639" s="14">
        <v>0.7</v>
      </c>
      <c r="G2639" s="13" t="s">
        <v>14874</v>
      </c>
      <c r="H2639" s="14">
        <v>48.6</v>
      </c>
      <c r="I2639" s="15" t="s">
        <v>32</v>
      </c>
      <c r="J2639" s="16">
        <v>257.70000000000005</v>
      </c>
      <c r="K2639" s="16">
        <v>42.95</v>
      </c>
      <c r="L2639" s="17" t="s">
        <v>145</v>
      </c>
      <c r="M2639" s="163" t="str">
        <f>IFERROR(GETPIVOTDATA("Tot. Bottles",'- Ordine Aggregato -'!$A$1,"sku anker",A2639),"")</f>
        <v/>
      </c>
      <c r="N2639" s="18" t="s">
        <v>42</v>
      </c>
      <c r="O2639" s="19" t="str">
        <f t="shared" si="41"/>
        <v>Order online</v>
      </c>
      <c r="P2639" s="97" t="s">
        <v>237</v>
      </c>
      <c r="Q2639" s="13" t="s">
        <v>15659</v>
      </c>
      <c r="R2639" t="s">
        <v>15660</v>
      </c>
      <c r="S2639" s="20">
        <v>0</v>
      </c>
      <c r="T2639" s="21" t="s">
        <v>38</v>
      </c>
    </row>
    <row r="2640" spans="1:20" x14ac:dyDescent="0.35">
      <c r="A2640" s="96" t="s">
        <v>8610</v>
      </c>
      <c r="B2640" s="96"/>
      <c r="C2640" s="96"/>
      <c r="D2640" s="13" t="s">
        <v>8611</v>
      </c>
      <c r="E2640" s="13">
        <v>6</v>
      </c>
      <c r="F2640" s="14">
        <v>0.5</v>
      </c>
      <c r="G2640" s="13" t="s">
        <v>14874</v>
      </c>
      <c r="H2640" s="14">
        <v>46.1</v>
      </c>
      <c r="I2640" s="15" t="s">
        <v>32</v>
      </c>
      <c r="J2640" s="16">
        <v>139.5</v>
      </c>
      <c r="K2640" s="16">
        <v>23.25</v>
      </c>
      <c r="L2640" s="17" t="s">
        <v>145</v>
      </c>
      <c r="M2640" s="163" t="str">
        <f>IFERROR(GETPIVOTDATA("Tot. Bottles",'- Ordine Aggregato -'!$A$1,"sku anker",A2640),"")</f>
        <v/>
      </c>
      <c r="N2640" s="18" t="s">
        <v>67</v>
      </c>
      <c r="O2640" s="19" t="str">
        <f t="shared" si="41"/>
        <v>Order online</v>
      </c>
      <c r="P2640" s="97" t="s">
        <v>237</v>
      </c>
      <c r="Q2640" s="13" t="s">
        <v>8612</v>
      </c>
      <c r="R2640" t="s">
        <v>42</v>
      </c>
      <c r="S2640" s="20">
        <v>23.25</v>
      </c>
      <c r="T2640" s="21" t="s">
        <v>38</v>
      </c>
    </row>
    <row r="2641" spans="1:20" x14ac:dyDescent="0.35">
      <c r="A2641" s="13" t="s">
        <v>14740</v>
      </c>
      <c r="B2641" s="13"/>
      <c r="C2641" s="13"/>
      <c r="D2641" s="13" t="s">
        <v>14741</v>
      </c>
      <c r="E2641" s="13">
        <v>6</v>
      </c>
      <c r="F2641" s="14">
        <v>0.7</v>
      </c>
      <c r="G2641" s="13" t="s">
        <v>46</v>
      </c>
      <c r="H2641" s="14">
        <v>48.7</v>
      </c>
      <c r="I2641" s="15" t="s">
        <v>32</v>
      </c>
      <c r="J2641" s="16">
        <v>195</v>
      </c>
      <c r="K2641" s="16">
        <v>32.5</v>
      </c>
      <c r="L2641" s="17" t="s">
        <v>145</v>
      </c>
      <c r="M2641" s="163" t="str">
        <f>IFERROR(GETPIVOTDATA("Tot. Bottles",'- Ordine Aggregato -'!$A$1,"sku anker",A2641),"")</f>
        <v/>
      </c>
      <c r="N2641" s="18" t="s">
        <v>42</v>
      </c>
      <c r="O2641" s="19" t="str">
        <f t="shared" si="41"/>
        <v>Order online</v>
      </c>
      <c r="P2641" s="97" t="s">
        <v>237</v>
      </c>
      <c r="Q2641" s="13" t="s">
        <v>15661</v>
      </c>
      <c r="R2641" t="s">
        <v>8613</v>
      </c>
      <c r="S2641" s="20">
        <v>0</v>
      </c>
      <c r="T2641" s="21" t="s">
        <v>38</v>
      </c>
    </row>
    <row r="2642" spans="1:20" x14ac:dyDescent="0.35">
      <c r="A2642" s="96" t="s">
        <v>8614</v>
      </c>
      <c r="D2642" s="13" t="s">
        <v>8615</v>
      </c>
      <c r="E2642" s="13">
        <v>6</v>
      </c>
      <c r="F2642" s="14">
        <v>0.7</v>
      </c>
      <c r="G2642" s="13" t="s">
        <v>14874</v>
      </c>
      <c r="H2642" s="14">
        <v>46.6</v>
      </c>
      <c r="I2642" s="15" t="s">
        <v>32</v>
      </c>
      <c r="J2642" s="16">
        <v>369</v>
      </c>
      <c r="K2642" s="16">
        <v>61.5</v>
      </c>
      <c r="L2642" s="17" t="s">
        <v>145</v>
      </c>
      <c r="M2642" s="163" t="str">
        <f>IFERROR(GETPIVOTDATA("Tot. Bottles",'- Ordine Aggregato -'!$A$1,"sku anker",A2642),"")</f>
        <v/>
      </c>
      <c r="N2642" s="18" t="s">
        <v>67</v>
      </c>
      <c r="O2642" s="19" t="str">
        <f t="shared" si="41"/>
        <v>Order online</v>
      </c>
      <c r="P2642" s="97" t="s">
        <v>237</v>
      </c>
      <c r="Q2642" s="13" t="s">
        <v>8616</v>
      </c>
      <c r="R2642" t="s">
        <v>8617</v>
      </c>
      <c r="S2642" s="20">
        <v>61.5</v>
      </c>
      <c r="T2642" s="21" t="s">
        <v>38</v>
      </c>
    </row>
    <row r="2643" spans="1:20" x14ac:dyDescent="0.35">
      <c r="A2643" s="13" t="s">
        <v>8618</v>
      </c>
      <c r="B2643" s="13"/>
      <c r="C2643" s="13"/>
      <c r="D2643" s="13" t="s">
        <v>8619</v>
      </c>
      <c r="E2643" s="13">
        <v>6</v>
      </c>
      <c r="F2643" s="14">
        <v>0.7</v>
      </c>
      <c r="G2643" s="13" t="s">
        <v>14874</v>
      </c>
      <c r="H2643" s="14">
        <v>44</v>
      </c>
      <c r="I2643" s="15" t="s">
        <v>32</v>
      </c>
      <c r="J2643" s="16">
        <v>330</v>
      </c>
      <c r="K2643" s="16">
        <v>55</v>
      </c>
      <c r="L2643" s="17" t="s">
        <v>145</v>
      </c>
      <c r="M2643" s="163" t="str">
        <f>IFERROR(GETPIVOTDATA("Tot. Bottles",'- Ordine Aggregato -'!$A$1,"sku anker",A2643),"")</f>
        <v/>
      </c>
      <c r="N2643" s="18" t="s">
        <v>67</v>
      </c>
      <c r="O2643" s="19" t="str">
        <f t="shared" si="41"/>
        <v>Order online</v>
      </c>
      <c r="P2643" s="97" t="s">
        <v>237</v>
      </c>
      <c r="Q2643" s="13" t="s">
        <v>8620</v>
      </c>
      <c r="R2643" t="s">
        <v>8621</v>
      </c>
      <c r="S2643" s="20">
        <v>55</v>
      </c>
      <c r="T2643" s="21" t="s">
        <v>38</v>
      </c>
    </row>
    <row r="2644" spans="1:20" x14ac:dyDescent="0.35">
      <c r="A2644" s="96" t="s">
        <v>8622</v>
      </c>
      <c r="B2644" s="96"/>
      <c r="C2644" s="96"/>
      <c r="D2644" s="13" t="s">
        <v>8623</v>
      </c>
      <c r="E2644" s="13">
        <v>6</v>
      </c>
      <c r="F2644" s="14">
        <v>0.7</v>
      </c>
      <c r="G2644" s="13" t="s">
        <v>14874</v>
      </c>
      <c r="H2644" s="14">
        <v>43.7</v>
      </c>
      <c r="I2644" s="15" t="s">
        <v>32</v>
      </c>
      <c r="J2644" s="16">
        <v>267</v>
      </c>
      <c r="K2644" s="16">
        <v>44.5</v>
      </c>
      <c r="L2644" s="17" t="s">
        <v>145</v>
      </c>
      <c r="M2644" s="163" t="str">
        <f>IFERROR(GETPIVOTDATA("Tot. Bottles",'- Ordine Aggregato -'!$A$1,"sku anker",A2644),"")</f>
        <v/>
      </c>
      <c r="N2644" s="18" t="s">
        <v>42</v>
      </c>
      <c r="O2644" s="19" t="str">
        <f t="shared" si="41"/>
        <v>Order online</v>
      </c>
      <c r="P2644" s="97" t="s">
        <v>237</v>
      </c>
      <c r="Q2644" s="13" t="s">
        <v>8624</v>
      </c>
      <c r="R2644" t="s">
        <v>8625</v>
      </c>
      <c r="S2644" s="20">
        <v>0</v>
      </c>
      <c r="T2644" s="21" t="s">
        <v>38</v>
      </c>
    </row>
    <row r="2645" spans="1:20" x14ac:dyDescent="0.35">
      <c r="A2645" s="13" t="s">
        <v>8626</v>
      </c>
      <c r="B2645" s="13"/>
      <c r="C2645" s="13"/>
      <c r="D2645" s="13" t="s">
        <v>8627</v>
      </c>
      <c r="E2645" s="13">
        <v>6</v>
      </c>
      <c r="F2645" s="14">
        <v>0.7</v>
      </c>
      <c r="G2645" s="13" t="s">
        <v>14874</v>
      </c>
      <c r="H2645" s="14">
        <v>46.1</v>
      </c>
      <c r="I2645" s="15" t="s">
        <v>32</v>
      </c>
      <c r="J2645" s="16">
        <v>159</v>
      </c>
      <c r="K2645" s="16">
        <v>26.5</v>
      </c>
      <c r="L2645" s="17" t="s">
        <v>145</v>
      </c>
      <c r="M2645" s="163" t="str">
        <f>IFERROR(GETPIVOTDATA("Tot. Bottles",'- Ordine Aggregato -'!$A$1,"sku anker",A2645),"")</f>
        <v/>
      </c>
      <c r="N2645" s="18" t="s">
        <v>42</v>
      </c>
      <c r="O2645" s="19" t="str">
        <f t="shared" si="41"/>
        <v>Order online</v>
      </c>
      <c r="P2645" s="97" t="s">
        <v>237</v>
      </c>
      <c r="Q2645" s="13" t="s">
        <v>8628</v>
      </c>
      <c r="R2645" t="s">
        <v>8629</v>
      </c>
      <c r="S2645" s="20">
        <v>0</v>
      </c>
      <c r="T2645" s="21" t="s">
        <v>38</v>
      </c>
    </row>
    <row r="2646" spans="1:20" x14ac:dyDescent="0.35">
      <c r="A2646" s="96" t="s">
        <v>14742</v>
      </c>
      <c r="B2646" s="96"/>
      <c r="C2646" s="96"/>
      <c r="D2646" s="13" t="s">
        <v>8630</v>
      </c>
      <c r="E2646" s="13">
        <v>6</v>
      </c>
      <c r="F2646" s="14">
        <v>0.7</v>
      </c>
      <c r="G2646" s="13" t="s">
        <v>14874</v>
      </c>
      <c r="H2646" s="14">
        <v>46.1</v>
      </c>
      <c r="I2646" s="15" t="s">
        <v>32</v>
      </c>
      <c r="J2646" s="16">
        <v>165</v>
      </c>
      <c r="K2646" s="16">
        <v>27.5</v>
      </c>
      <c r="L2646" s="17" t="s">
        <v>145</v>
      </c>
      <c r="M2646" s="163" t="str">
        <f>IFERROR(GETPIVOTDATA("Tot. Bottles",'- Ordine Aggregato -'!$A$1,"sku anker",A2646),"")</f>
        <v/>
      </c>
      <c r="N2646" s="18" t="s">
        <v>42</v>
      </c>
      <c r="O2646" s="19" t="str">
        <f t="shared" si="41"/>
        <v>Order online</v>
      </c>
      <c r="P2646" s="97" t="s">
        <v>237</v>
      </c>
      <c r="Q2646" s="13" t="s">
        <v>15662</v>
      </c>
      <c r="R2646" t="s">
        <v>15663</v>
      </c>
      <c r="S2646" s="20">
        <v>0</v>
      </c>
      <c r="T2646" s="21" t="s">
        <v>38</v>
      </c>
    </row>
    <row r="2647" spans="1:20" x14ac:dyDescent="0.35">
      <c r="A2647" s="13" t="s">
        <v>8631</v>
      </c>
      <c r="B2647" s="13"/>
      <c r="C2647" s="13"/>
      <c r="D2647" s="13" t="s">
        <v>8632</v>
      </c>
      <c r="E2647" s="13">
        <v>6</v>
      </c>
      <c r="F2647" s="14">
        <v>0.7</v>
      </c>
      <c r="G2647" s="13" t="s">
        <v>46</v>
      </c>
      <c r="H2647" s="14">
        <v>46</v>
      </c>
      <c r="I2647" s="15" t="s">
        <v>32</v>
      </c>
      <c r="J2647" s="16">
        <v>237</v>
      </c>
      <c r="K2647" s="16">
        <v>39.5</v>
      </c>
      <c r="L2647" s="17" t="s">
        <v>145</v>
      </c>
      <c r="M2647" s="163" t="str">
        <f>IFERROR(GETPIVOTDATA("Tot. Bottles",'- Ordine Aggregato -'!$A$1,"sku anker",A2647),"")</f>
        <v/>
      </c>
      <c r="N2647" s="18" t="s">
        <v>42</v>
      </c>
      <c r="O2647" s="19" t="str">
        <f t="shared" si="41"/>
        <v>Order online</v>
      </c>
      <c r="P2647" s="97" t="s">
        <v>146</v>
      </c>
      <c r="Q2647" s="13" t="s">
        <v>8633</v>
      </c>
      <c r="R2647" t="s">
        <v>42</v>
      </c>
      <c r="S2647" s="20">
        <v>0</v>
      </c>
      <c r="T2647" s="21" t="s">
        <v>38</v>
      </c>
    </row>
    <row r="2648" spans="1:20" x14ac:dyDescent="0.35">
      <c r="A2648" s="96" t="s">
        <v>8634</v>
      </c>
      <c r="B2648" s="96"/>
      <c r="C2648" s="96"/>
      <c r="D2648" s="13" t="s">
        <v>8635</v>
      </c>
      <c r="E2648" s="13">
        <v>6</v>
      </c>
      <c r="F2648" s="14">
        <v>0.7</v>
      </c>
      <c r="G2648" s="13" t="s">
        <v>46</v>
      </c>
      <c r="H2648" s="14">
        <v>58.2</v>
      </c>
      <c r="I2648" s="15" t="s">
        <v>32</v>
      </c>
      <c r="J2648" s="16">
        <v>159</v>
      </c>
      <c r="K2648" s="16">
        <v>26.5</v>
      </c>
      <c r="L2648" s="17" t="s">
        <v>145</v>
      </c>
      <c r="M2648" s="163" t="str">
        <f>IFERROR(GETPIVOTDATA("Tot. Bottles",'- Ordine Aggregato -'!$A$1,"sku anker",A2648),"")</f>
        <v/>
      </c>
      <c r="N2648" s="18" t="s">
        <v>42</v>
      </c>
      <c r="O2648" s="19" t="str">
        <f t="shared" si="41"/>
        <v>Order online</v>
      </c>
      <c r="P2648" s="97" t="s">
        <v>146</v>
      </c>
      <c r="Q2648" s="13" t="s">
        <v>8636</v>
      </c>
      <c r="R2648" t="s">
        <v>8637</v>
      </c>
      <c r="S2648" s="20">
        <v>0</v>
      </c>
      <c r="T2648" s="21" t="s">
        <v>38</v>
      </c>
    </row>
    <row r="2649" spans="1:20" x14ac:dyDescent="0.35">
      <c r="A2649" s="13" t="s">
        <v>8638</v>
      </c>
      <c r="B2649" s="13"/>
      <c r="C2649" s="13"/>
      <c r="D2649" s="13" t="s">
        <v>8639</v>
      </c>
      <c r="E2649" s="13">
        <v>6</v>
      </c>
      <c r="F2649" s="14">
        <v>0.7</v>
      </c>
      <c r="G2649" s="13" t="s">
        <v>14874</v>
      </c>
      <c r="H2649" s="14">
        <v>46</v>
      </c>
      <c r="I2649" s="15" t="s">
        <v>32</v>
      </c>
      <c r="J2649" s="16">
        <v>183</v>
      </c>
      <c r="K2649" s="16">
        <v>30.5</v>
      </c>
      <c r="L2649" s="17" t="s">
        <v>145</v>
      </c>
      <c r="M2649" s="163" t="str">
        <f>IFERROR(GETPIVOTDATA("Tot. Bottles",'- Ordine Aggregato -'!$A$1,"sku anker",A2649),"")</f>
        <v/>
      </c>
      <c r="N2649" s="18" t="s">
        <v>42</v>
      </c>
      <c r="O2649" s="19" t="str">
        <f t="shared" si="41"/>
        <v>Order online</v>
      </c>
      <c r="P2649" s="97" t="s">
        <v>146</v>
      </c>
      <c r="Q2649" s="13" t="s">
        <v>8640</v>
      </c>
      <c r="R2649" t="s">
        <v>8641</v>
      </c>
      <c r="S2649" s="20">
        <v>0</v>
      </c>
      <c r="T2649" s="21" t="s">
        <v>38</v>
      </c>
    </row>
    <row r="2650" spans="1:20" x14ac:dyDescent="0.35">
      <c r="A2650" s="13" t="s">
        <v>8642</v>
      </c>
      <c r="B2650" s="13"/>
      <c r="C2650" s="13"/>
      <c r="D2650" s="13" t="s">
        <v>8643</v>
      </c>
      <c r="E2650" s="13">
        <v>6</v>
      </c>
      <c r="F2650" s="14">
        <v>0.75</v>
      </c>
      <c r="G2650" s="13" t="s">
        <v>31</v>
      </c>
      <c r="H2650" s="14">
        <v>17.5</v>
      </c>
      <c r="I2650" s="15" t="s">
        <v>32</v>
      </c>
      <c r="J2650" s="16">
        <v>46.5</v>
      </c>
      <c r="K2650" s="16">
        <v>7.75</v>
      </c>
      <c r="L2650" s="17" t="s">
        <v>2306</v>
      </c>
      <c r="M2650" s="163" t="str">
        <f>IFERROR(GETPIVOTDATA("Tot. Bottles",'- Ordine Aggregato -'!$A$1,"sku anker",A2650),"")</f>
        <v/>
      </c>
      <c r="N2650" s="18" t="s">
        <v>42</v>
      </c>
      <c r="O2650" s="19" t="str">
        <f t="shared" si="41"/>
        <v>Order online</v>
      </c>
      <c r="P2650" s="97" t="s">
        <v>364</v>
      </c>
      <c r="Q2650" s="13" t="s">
        <v>8644</v>
      </c>
      <c r="R2650" t="s">
        <v>8645</v>
      </c>
      <c r="S2650" s="20">
        <v>0</v>
      </c>
      <c r="T2650" s="21" t="s">
        <v>38</v>
      </c>
    </row>
    <row r="2651" spans="1:20" x14ac:dyDescent="0.35">
      <c r="A2651" s="13" t="s">
        <v>8646</v>
      </c>
      <c r="B2651" s="13"/>
      <c r="C2651" s="13"/>
      <c r="D2651" s="13" t="s">
        <v>8647</v>
      </c>
      <c r="E2651" s="13">
        <v>24</v>
      </c>
      <c r="F2651" s="14">
        <v>0.33</v>
      </c>
      <c r="G2651" s="13" t="s">
        <v>14874</v>
      </c>
      <c r="H2651" s="14">
        <v>4.5</v>
      </c>
      <c r="I2651" s="15" t="s">
        <v>32</v>
      </c>
      <c r="J2651" s="16">
        <v>14.399999999999999</v>
      </c>
      <c r="K2651" s="16">
        <v>0.6</v>
      </c>
      <c r="L2651" s="17" t="s">
        <v>2430</v>
      </c>
      <c r="M2651" s="163" t="str">
        <f>IFERROR(GETPIVOTDATA("Tot. Bottles",'- Ordine Aggregato -'!$A$1,"sku anker",A2651),"")</f>
        <v/>
      </c>
      <c r="N2651" s="18" t="s">
        <v>67</v>
      </c>
      <c r="O2651" s="19" t="str">
        <f t="shared" si="41"/>
        <v>Order online</v>
      </c>
      <c r="P2651" s="97" t="s">
        <v>1232</v>
      </c>
      <c r="Q2651" s="13" t="s">
        <v>8648</v>
      </c>
      <c r="R2651" t="s">
        <v>8649</v>
      </c>
      <c r="S2651" s="20">
        <v>0.6</v>
      </c>
      <c r="T2651" s="21" t="s">
        <v>38</v>
      </c>
    </row>
    <row r="2652" spans="1:20" x14ac:dyDescent="0.35">
      <c r="A2652" s="13" t="s">
        <v>15664</v>
      </c>
      <c r="B2652" s="13"/>
      <c r="C2652" s="13"/>
      <c r="D2652" s="13" t="s">
        <v>8651</v>
      </c>
      <c r="E2652" s="13">
        <v>12</v>
      </c>
      <c r="F2652" s="14">
        <v>568</v>
      </c>
      <c r="G2652" s="13" t="s">
        <v>767</v>
      </c>
      <c r="H2652" s="14">
        <v>4.5</v>
      </c>
      <c r="I2652" s="15" t="s">
        <v>32</v>
      </c>
      <c r="J2652" s="16">
        <v>15.600000000000001</v>
      </c>
      <c r="K2652" s="16">
        <v>1.3</v>
      </c>
      <c r="L2652" s="17" t="s">
        <v>2430</v>
      </c>
      <c r="M2652" s="163" t="str">
        <f>IFERROR(GETPIVOTDATA("Tot. Bottles",'- Ordine Aggregato -'!$A$1,"sku anker",A2652),"")</f>
        <v/>
      </c>
      <c r="N2652" s="18" t="s">
        <v>42</v>
      </c>
      <c r="O2652" s="19" t="str">
        <f t="shared" si="41"/>
        <v>Order online</v>
      </c>
      <c r="P2652" s="97" t="s">
        <v>1232</v>
      </c>
      <c r="Q2652" s="13" t="s">
        <v>15665</v>
      </c>
      <c r="R2652" t="s">
        <v>15666</v>
      </c>
      <c r="S2652" s="20">
        <v>0</v>
      </c>
      <c r="T2652" s="21" t="s">
        <v>38</v>
      </c>
    </row>
    <row r="2653" spans="1:20" x14ac:dyDescent="0.35">
      <c r="A2653" s="13" t="s">
        <v>8650</v>
      </c>
      <c r="B2653" s="13"/>
      <c r="C2653" s="13"/>
      <c r="D2653" s="13" t="s">
        <v>8651</v>
      </c>
      <c r="E2653" s="13">
        <v>12</v>
      </c>
      <c r="F2653" s="14">
        <v>568</v>
      </c>
      <c r="G2653" s="13" t="s">
        <v>767</v>
      </c>
      <c r="H2653" s="14">
        <v>4.5</v>
      </c>
      <c r="I2653" s="15" t="s">
        <v>32</v>
      </c>
      <c r="J2653" s="16">
        <v>15.600000000000001</v>
      </c>
      <c r="K2653" s="16">
        <v>1.3</v>
      </c>
      <c r="L2653" s="17" t="s">
        <v>2430</v>
      </c>
      <c r="M2653" s="163" t="str">
        <f>IFERROR(GETPIVOTDATA("Tot. Bottles",'- Ordine Aggregato -'!$A$1,"sku anker",A2653),"")</f>
        <v/>
      </c>
      <c r="N2653" s="18" t="s">
        <v>34</v>
      </c>
      <c r="O2653" s="19" t="str">
        <f t="shared" si="41"/>
        <v>Order online</v>
      </c>
      <c r="P2653" s="97" t="s">
        <v>1232</v>
      </c>
      <c r="Q2653" s="13" t="s">
        <v>8652</v>
      </c>
      <c r="R2653" t="s">
        <v>8653</v>
      </c>
      <c r="S2653" s="20">
        <v>0</v>
      </c>
      <c r="T2653" s="21" t="s">
        <v>38</v>
      </c>
    </row>
    <row r="2654" spans="1:20" x14ac:dyDescent="0.35">
      <c r="A2654" s="13" t="s">
        <v>8654</v>
      </c>
      <c r="B2654" s="13"/>
      <c r="C2654" s="13"/>
      <c r="D2654" s="13" t="s">
        <v>8655</v>
      </c>
      <c r="E2654" s="13">
        <v>6</v>
      </c>
      <c r="F2654" s="14">
        <v>0.7</v>
      </c>
      <c r="G2654" s="13" t="s">
        <v>14873</v>
      </c>
      <c r="H2654" s="14">
        <v>40</v>
      </c>
      <c r="I2654" s="15" t="s">
        <v>32</v>
      </c>
      <c r="J2654" s="16">
        <v>32.700000000000003</v>
      </c>
      <c r="K2654" s="16">
        <v>5.45</v>
      </c>
      <c r="L2654" s="17" t="s">
        <v>2338</v>
      </c>
      <c r="M2654" s="163" t="str">
        <f>IFERROR(GETPIVOTDATA("Tot. Bottles",'- Ordine Aggregato -'!$A$1,"sku anker",A2654),"")</f>
        <v/>
      </c>
      <c r="N2654" s="18" t="s">
        <v>34</v>
      </c>
      <c r="O2654" s="19" t="str">
        <f t="shared" si="41"/>
        <v>Order online</v>
      </c>
      <c r="P2654" s="97" t="s">
        <v>225</v>
      </c>
      <c r="Q2654" s="13" t="s">
        <v>8656</v>
      </c>
      <c r="R2654" t="s">
        <v>8657</v>
      </c>
      <c r="S2654" s="20">
        <v>0</v>
      </c>
      <c r="T2654" s="21" t="s">
        <v>38</v>
      </c>
    </row>
    <row r="2655" spans="1:20" x14ac:dyDescent="0.35">
      <c r="A2655" s="96" t="s">
        <v>8658</v>
      </c>
      <c r="D2655" s="13" t="s">
        <v>8659</v>
      </c>
      <c r="E2655" s="13">
        <v>6</v>
      </c>
      <c r="F2655" s="14">
        <v>0.7</v>
      </c>
      <c r="G2655" s="13" t="s">
        <v>14873</v>
      </c>
      <c r="H2655" s="14">
        <v>45</v>
      </c>
      <c r="I2655" s="15" t="s">
        <v>32</v>
      </c>
      <c r="J2655" s="16">
        <v>82.5</v>
      </c>
      <c r="K2655" s="16">
        <v>13.75</v>
      </c>
      <c r="L2655" s="17" t="s">
        <v>657</v>
      </c>
      <c r="M2655" s="163" t="str">
        <f>IFERROR(GETPIVOTDATA("Tot. Bottles",'- Ordine Aggregato -'!$A$1,"sku anker",A2655),"")</f>
        <v/>
      </c>
      <c r="N2655" s="18" t="s">
        <v>42</v>
      </c>
      <c r="O2655" s="19" t="str">
        <f t="shared" si="41"/>
        <v>Order online</v>
      </c>
      <c r="P2655" s="97" t="s">
        <v>385</v>
      </c>
      <c r="Q2655" s="13" t="s">
        <v>8660</v>
      </c>
      <c r="R2655" t="s">
        <v>8661</v>
      </c>
      <c r="S2655" s="20">
        <v>0</v>
      </c>
      <c r="T2655" s="21" t="s">
        <v>38</v>
      </c>
    </row>
    <row r="2656" spans="1:20" x14ac:dyDescent="0.35">
      <c r="A2656" s="96" t="s">
        <v>8662</v>
      </c>
      <c r="D2656" s="13" t="s">
        <v>8659</v>
      </c>
      <c r="E2656" s="13">
        <v>6</v>
      </c>
      <c r="F2656" s="14">
        <v>1</v>
      </c>
      <c r="G2656" s="13" t="s">
        <v>14874</v>
      </c>
      <c r="H2656" s="14">
        <v>45</v>
      </c>
      <c r="I2656" s="15" t="s">
        <v>32</v>
      </c>
      <c r="J2656" s="16">
        <v>95.4</v>
      </c>
      <c r="K2656" s="16">
        <v>15.9</v>
      </c>
      <c r="L2656" s="17" t="s">
        <v>657</v>
      </c>
      <c r="M2656" s="163" t="str">
        <f>IFERROR(GETPIVOTDATA("Tot. Bottles",'- Ordine Aggregato -'!$A$1,"sku anker",A2656),"")</f>
        <v/>
      </c>
      <c r="N2656" s="18" t="s">
        <v>42</v>
      </c>
      <c r="O2656" s="19" t="str">
        <f t="shared" si="41"/>
        <v>Order online</v>
      </c>
      <c r="P2656" s="97" t="s">
        <v>385</v>
      </c>
      <c r="Q2656" s="13" t="s">
        <v>8663</v>
      </c>
      <c r="R2656" t="s">
        <v>8664</v>
      </c>
      <c r="S2656" s="20">
        <v>0</v>
      </c>
      <c r="T2656" s="21" t="s">
        <v>38</v>
      </c>
    </row>
    <row r="2657" spans="1:20" x14ac:dyDescent="0.35">
      <c r="A2657" s="13" t="s">
        <v>8665</v>
      </c>
      <c r="B2657" s="13"/>
      <c r="C2657" s="13"/>
      <c r="D2657" s="13" t="s">
        <v>8666</v>
      </c>
      <c r="E2657" s="13">
        <v>6</v>
      </c>
      <c r="F2657" s="14">
        <v>0.7</v>
      </c>
      <c r="G2657" s="13" t="s">
        <v>46</v>
      </c>
      <c r="H2657" s="14">
        <v>47</v>
      </c>
      <c r="I2657" s="15" t="s">
        <v>32</v>
      </c>
      <c r="J2657" s="16">
        <v>156.89999999999998</v>
      </c>
      <c r="K2657" s="16">
        <v>26.15</v>
      </c>
      <c r="L2657" s="17" t="s">
        <v>657</v>
      </c>
      <c r="M2657" s="163" t="str">
        <f>IFERROR(GETPIVOTDATA("Tot. Bottles",'- Ordine Aggregato -'!$A$1,"sku anker",A2657),"")</f>
        <v/>
      </c>
      <c r="N2657" s="18" t="s">
        <v>42</v>
      </c>
      <c r="O2657" s="19" t="str">
        <f t="shared" si="41"/>
        <v>Order online</v>
      </c>
      <c r="P2657" s="97" t="s">
        <v>385</v>
      </c>
      <c r="Q2657" s="13" t="s">
        <v>8667</v>
      </c>
      <c r="R2657" t="s">
        <v>8668</v>
      </c>
      <c r="S2657" s="20">
        <v>0</v>
      </c>
      <c r="T2657" s="21" t="s">
        <v>38</v>
      </c>
    </row>
    <row r="2658" spans="1:20" x14ac:dyDescent="0.35">
      <c r="A2658" s="96" t="s">
        <v>8669</v>
      </c>
      <c r="B2658" s="96"/>
      <c r="C2658" s="96"/>
      <c r="D2658" s="13" t="s">
        <v>8666</v>
      </c>
      <c r="E2658" s="13">
        <v>6</v>
      </c>
      <c r="F2658" s="14">
        <v>0.7</v>
      </c>
      <c r="G2658" s="13" t="s">
        <v>14873</v>
      </c>
      <c r="H2658" s="14">
        <v>47</v>
      </c>
      <c r="I2658" s="15" t="s">
        <v>32</v>
      </c>
      <c r="J2658" s="16">
        <v>156.89999999999998</v>
      </c>
      <c r="K2658" s="16">
        <v>26.15</v>
      </c>
      <c r="L2658" s="17" t="s">
        <v>657</v>
      </c>
      <c r="M2658" s="163" t="str">
        <f>IFERROR(GETPIVOTDATA("Tot. Bottles",'- Ordine Aggregato -'!$A$1,"sku anker",A2658),"")</f>
        <v/>
      </c>
      <c r="N2658" s="18" t="s">
        <v>34</v>
      </c>
      <c r="O2658" s="19" t="str">
        <f t="shared" si="41"/>
        <v>Order online</v>
      </c>
      <c r="P2658" s="97" t="s">
        <v>385</v>
      </c>
      <c r="Q2658" s="13" t="s">
        <v>8670</v>
      </c>
      <c r="R2658" t="s">
        <v>8671</v>
      </c>
      <c r="S2658" s="20">
        <v>0</v>
      </c>
      <c r="T2658" s="21" t="s">
        <v>38</v>
      </c>
    </row>
    <row r="2659" spans="1:20" x14ac:dyDescent="0.35">
      <c r="A2659" s="13" t="s">
        <v>8672</v>
      </c>
      <c r="B2659" s="13"/>
      <c r="C2659" s="13"/>
      <c r="D2659" s="13" t="s">
        <v>8673</v>
      </c>
      <c r="E2659" s="13">
        <v>6</v>
      </c>
      <c r="F2659" s="14">
        <v>0.7</v>
      </c>
      <c r="G2659" s="13" t="s">
        <v>14874</v>
      </c>
      <c r="H2659" s="14">
        <v>47</v>
      </c>
      <c r="I2659" s="15" t="s">
        <v>32</v>
      </c>
      <c r="J2659" s="16">
        <v>156.89999999999998</v>
      </c>
      <c r="K2659" s="16">
        <v>26.15</v>
      </c>
      <c r="L2659" s="17" t="s">
        <v>657</v>
      </c>
      <c r="M2659" s="163" t="str">
        <f>IFERROR(GETPIVOTDATA("Tot. Bottles",'- Ordine Aggregato -'!$A$1,"sku anker",A2659),"")</f>
        <v/>
      </c>
      <c r="N2659" s="18" t="s">
        <v>34</v>
      </c>
      <c r="O2659" s="19" t="str">
        <f t="shared" si="41"/>
        <v>Order online</v>
      </c>
      <c r="P2659" s="97" t="s">
        <v>385</v>
      </c>
      <c r="Q2659" s="13" t="s">
        <v>8674</v>
      </c>
      <c r="R2659" t="s">
        <v>8675</v>
      </c>
      <c r="S2659" s="20">
        <v>0</v>
      </c>
      <c r="T2659" s="21" t="s">
        <v>38</v>
      </c>
    </row>
    <row r="2660" spans="1:20" x14ac:dyDescent="0.35">
      <c r="A2660" s="13" t="s">
        <v>8676</v>
      </c>
      <c r="B2660" s="13"/>
      <c r="C2660" s="13"/>
      <c r="D2660" s="13" t="s">
        <v>8677</v>
      </c>
      <c r="E2660" s="13">
        <v>6</v>
      </c>
      <c r="F2660" s="14">
        <v>0.75</v>
      </c>
      <c r="G2660" s="13" t="s">
        <v>46</v>
      </c>
      <c r="H2660" s="14">
        <v>15</v>
      </c>
      <c r="I2660" s="15" t="s">
        <v>32</v>
      </c>
      <c r="J2660" s="16">
        <v>38.700000000000003</v>
      </c>
      <c r="K2660" s="16">
        <v>6.45</v>
      </c>
      <c r="L2660" s="17" t="s">
        <v>2306</v>
      </c>
      <c r="M2660" s="163" t="str">
        <f>IFERROR(GETPIVOTDATA("Tot. Bottles",'- Ordine Aggregato -'!$A$1,"sku anker",A2660),"")</f>
        <v/>
      </c>
      <c r="N2660" s="18" t="s">
        <v>42</v>
      </c>
      <c r="O2660" s="19" t="str">
        <f t="shared" si="41"/>
        <v>Order online</v>
      </c>
      <c r="P2660" s="97" t="s">
        <v>35</v>
      </c>
      <c r="Q2660" s="13" t="s">
        <v>8678</v>
      </c>
      <c r="R2660" t="s">
        <v>8679</v>
      </c>
      <c r="S2660" s="20">
        <v>0</v>
      </c>
      <c r="T2660" s="21" t="s">
        <v>38</v>
      </c>
    </row>
    <row r="2661" spans="1:20" x14ac:dyDescent="0.35">
      <c r="A2661" s="13" t="s">
        <v>14524</v>
      </c>
      <c r="B2661" s="13"/>
      <c r="C2661" s="13"/>
      <c r="D2661" s="13" t="s">
        <v>8681</v>
      </c>
      <c r="E2661" s="13">
        <v>60</v>
      </c>
      <c r="F2661" s="14">
        <v>0.05</v>
      </c>
      <c r="G2661" s="13" t="s">
        <v>14874</v>
      </c>
      <c r="H2661" s="14">
        <v>41</v>
      </c>
      <c r="I2661" s="15" t="s">
        <v>32</v>
      </c>
      <c r="J2661" s="16">
        <v>78</v>
      </c>
      <c r="K2661" s="16">
        <v>1.3</v>
      </c>
      <c r="L2661" s="17" t="s">
        <v>368</v>
      </c>
      <c r="M2661" s="163" t="str">
        <f>IFERROR(GETPIVOTDATA("Tot. Bottles",'- Ordine Aggregato -'!$A$1,"sku anker",A2661),"")</f>
        <v/>
      </c>
      <c r="N2661" s="18" t="s">
        <v>42</v>
      </c>
      <c r="O2661" s="19" t="str">
        <f t="shared" si="41"/>
        <v>Order online</v>
      </c>
      <c r="P2661" s="97" t="s">
        <v>355</v>
      </c>
      <c r="Q2661" s="13" t="s">
        <v>15667</v>
      </c>
      <c r="R2661" t="s">
        <v>15668</v>
      </c>
      <c r="S2661" s="20">
        <v>0</v>
      </c>
      <c r="T2661" s="21" t="s">
        <v>38</v>
      </c>
    </row>
    <row r="2662" spans="1:20" x14ac:dyDescent="0.35">
      <c r="A2662" s="13" t="s">
        <v>8680</v>
      </c>
      <c r="B2662" s="13"/>
      <c r="C2662" s="13"/>
      <c r="D2662" s="13" t="s">
        <v>8681</v>
      </c>
      <c r="E2662" s="13">
        <v>6</v>
      </c>
      <c r="F2662" s="14">
        <v>0.7</v>
      </c>
      <c r="G2662" s="13" t="s">
        <v>14874</v>
      </c>
      <c r="H2662" s="14">
        <v>41</v>
      </c>
      <c r="I2662" s="15" t="s">
        <v>32</v>
      </c>
      <c r="J2662" s="16">
        <v>75</v>
      </c>
      <c r="K2662" s="16">
        <v>12.5</v>
      </c>
      <c r="L2662" s="17" t="s">
        <v>368</v>
      </c>
      <c r="M2662" s="163" t="str">
        <f>IFERROR(GETPIVOTDATA("Tot. Bottles",'- Ordine Aggregato -'!$A$1,"sku anker",A2662),"")</f>
        <v/>
      </c>
      <c r="N2662" s="18" t="s">
        <v>42</v>
      </c>
      <c r="O2662" s="19" t="str">
        <f t="shared" si="41"/>
        <v>Order online</v>
      </c>
      <c r="P2662" s="97" t="s">
        <v>355</v>
      </c>
      <c r="Q2662" s="13" t="s">
        <v>8682</v>
      </c>
      <c r="R2662" t="s">
        <v>8683</v>
      </c>
      <c r="S2662" s="20">
        <v>0</v>
      </c>
      <c r="T2662" s="21" t="s">
        <v>38</v>
      </c>
    </row>
    <row r="2663" spans="1:20" x14ac:dyDescent="0.35">
      <c r="A2663" s="96" t="s">
        <v>14525</v>
      </c>
      <c r="B2663" s="96"/>
      <c r="C2663" s="96"/>
      <c r="D2663" s="13" t="s">
        <v>8685</v>
      </c>
      <c r="E2663" s="13">
        <v>60</v>
      </c>
      <c r="F2663" s="14">
        <v>0.05</v>
      </c>
      <c r="G2663" s="13" t="s">
        <v>46</v>
      </c>
      <c r="H2663" s="14">
        <v>41</v>
      </c>
      <c r="I2663" s="15" t="s">
        <v>32</v>
      </c>
      <c r="J2663" s="16">
        <v>78</v>
      </c>
      <c r="K2663" s="16">
        <v>1.3</v>
      </c>
      <c r="L2663" s="17" t="s">
        <v>368</v>
      </c>
      <c r="M2663" s="163" t="str">
        <f>IFERROR(GETPIVOTDATA("Tot. Bottles",'- Ordine Aggregato -'!$A$1,"sku anker",A2663),"")</f>
        <v/>
      </c>
      <c r="N2663" s="18" t="s">
        <v>42</v>
      </c>
      <c r="O2663" s="19" t="str">
        <f t="shared" si="41"/>
        <v>Order online</v>
      </c>
      <c r="P2663" s="97" t="s">
        <v>355</v>
      </c>
      <c r="Q2663" s="13" t="s">
        <v>15669</v>
      </c>
      <c r="R2663" t="s">
        <v>15670</v>
      </c>
      <c r="S2663" s="20">
        <v>0</v>
      </c>
      <c r="T2663" s="21" t="s">
        <v>38</v>
      </c>
    </row>
    <row r="2664" spans="1:20" x14ac:dyDescent="0.35">
      <c r="A2664" s="96" t="s">
        <v>8684</v>
      </c>
      <c r="B2664" s="96"/>
      <c r="C2664" s="96"/>
      <c r="D2664" s="13" t="s">
        <v>8685</v>
      </c>
      <c r="E2664" s="13">
        <v>6</v>
      </c>
      <c r="F2664" s="14">
        <v>0.7</v>
      </c>
      <c r="G2664" s="13" t="s">
        <v>14874</v>
      </c>
      <c r="H2664" s="14">
        <v>41</v>
      </c>
      <c r="I2664" s="15" t="s">
        <v>32</v>
      </c>
      <c r="J2664" s="16">
        <v>73.5</v>
      </c>
      <c r="K2664" s="16">
        <v>12.25</v>
      </c>
      <c r="L2664" s="17" t="s">
        <v>368</v>
      </c>
      <c r="M2664" s="163" t="str">
        <f>IFERROR(GETPIVOTDATA("Tot. Bottles",'- Ordine Aggregato -'!$A$1,"sku anker",A2664),"")</f>
        <v/>
      </c>
      <c r="N2664" s="18" t="s">
        <v>42</v>
      </c>
      <c r="O2664" s="19" t="str">
        <f t="shared" si="41"/>
        <v>Order online</v>
      </c>
      <c r="P2664" s="97" t="s">
        <v>355</v>
      </c>
      <c r="Q2664" s="13" t="s">
        <v>8686</v>
      </c>
      <c r="R2664" t="s">
        <v>8687</v>
      </c>
      <c r="S2664" s="20">
        <v>0</v>
      </c>
      <c r="T2664" s="21" t="s">
        <v>38</v>
      </c>
    </row>
    <row r="2665" spans="1:20" x14ac:dyDescent="0.35">
      <c r="A2665" s="96" t="s">
        <v>15671</v>
      </c>
      <c r="B2665" s="96"/>
      <c r="C2665" s="96"/>
      <c r="D2665" s="13" t="s">
        <v>15672</v>
      </c>
      <c r="E2665" s="13">
        <v>12</v>
      </c>
      <c r="F2665" s="14">
        <v>0.2</v>
      </c>
      <c r="G2665" s="13" t="s">
        <v>46</v>
      </c>
      <c r="H2665" s="14">
        <v>41</v>
      </c>
      <c r="I2665" s="15" t="s">
        <v>32</v>
      </c>
      <c r="J2665" s="16">
        <v>162</v>
      </c>
      <c r="K2665" s="16">
        <v>13.5</v>
      </c>
      <c r="L2665" s="17" t="s">
        <v>478</v>
      </c>
      <c r="M2665" s="163" t="str">
        <f>IFERROR(GETPIVOTDATA("Tot. Bottles",'- Ordine Aggregato -'!$A$1,"sku anker",A2665),"")</f>
        <v/>
      </c>
      <c r="N2665" s="18" t="s">
        <v>42</v>
      </c>
      <c r="O2665" s="19" t="str">
        <f t="shared" si="41"/>
        <v>Order online</v>
      </c>
      <c r="P2665" s="97" t="s">
        <v>355</v>
      </c>
      <c r="Q2665" s="13" t="s">
        <v>42</v>
      </c>
      <c r="R2665" t="s">
        <v>42</v>
      </c>
      <c r="S2665" s="20">
        <v>0</v>
      </c>
      <c r="T2665" s="21" t="s">
        <v>38</v>
      </c>
    </row>
    <row r="2666" spans="1:20" x14ac:dyDescent="0.35">
      <c r="A2666" s="96" t="s">
        <v>14526</v>
      </c>
      <c r="B2666" s="96"/>
      <c r="C2666" s="96"/>
      <c r="D2666" s="13" t="s">
        <v>8689</v>
      </c>
      <c r="E2666" s="13">
        <v>60</v>
      </c>
      <c r="F2666" s="14">
        <v>0.05</v>
      </c>
      <c r="G2666" s="13" t="s">
        <v>14874</v>
      </c>
      <c r="H2666" s="14">
        <v>41</v>
      </c>
      <c r="I2666" s="15" t="s">
        <v>32</v>
      </c>
      <c r="J2666" s="16">
        <v>78</v>
      </c>
      <c r="K2666" s="16">
        <v>1.3</v>
      </c>
      <c r="L2666" s="17" t="s">
        <v>368</v>
      </c>
      <c r="M2666" s="163" t="str">
        <f>IFERROR(GETPIVOTDATA("Tot. Bottles",'- Ordine Aggregato -'!$A$1,"sku anker",A2666),"")</f>
        <v/>
      </c>
      <c r="N2666" s="18" t="s">
        <v>42</v>
      </c>
      <c r="O2666" s="19" t="str">
        <f t="shared" si="41"/>
        <v>Order online</v>
      </c>
      <c r="P2666" s="97" t="s">
        <v>355</v>
      </c>
      <c r="Q2666" s="13" t="s">
        <v>15673</v>
      </c>
      <c r="R2666" t="s">
        <v>15674</v>
      </c>
      <c r="S2666" s="20">
        <v>0</v>
      </c>
      <c r="T2666" s="21" t="s">
        <v>38</v>
      </c>
    </row>
    <row r="2667" spans="1:20" x14ac:dyDescent="0.35">
      <c r="A2667" s="96" t="s">
        <v>8688</v>
      </c>
      <c r="B2667" s="96"/>
      <c r="C2667" s="96"/>
      <c r="D2667" s="13" t="s">
        <v>8689</v>
      </c>
      <c r="E2667" s="13">
        <v>6</v>
      </c>
      <c r="F2667" s="14">
        <v>0.7</v>
      </c>
      <c r="G2667" s="13" t="s">
        <v>14874</v>
      </c>
      <c r="H2667" s="14">
        <v>41</v>
      </c>
      <c r="I2667" s="15" t="s">
        <v>32</v>
      </c>
      <c r="J2667" s="16">
        <v>75</v>
      </c>
      <c r="K2667" s="16">
        <v>12.5</v>
      </c>
      <c r="L2667" s="17" t="s">
        <v>368</v>
      </c>
      <c r="M2667" s="163" t="str">
        <f>IFERROR(GETPIVOTDATA("Tot. Bottles",'- Ordine Aggregato -'!$A$1,"sku anker",A2667),"")</f>
        <v/>
      </c>
      <c r="N2667" s="18" t="s">
        <v>42</v>
      </c>
      <c r="O2667" s="19" t="str">
        <f t="shared" si="41"/>
        <v>Order online</v>
      </c>
      <c r="P2667" s="97" t="s">
        <v>355</v>
      </c>
      <c r="Q2667" s="13" t="s">
        <v>8690</v>
      </c>
      <c r="R2667" t="s">
        <v>8691</v>
      </c>
      <c r="S2667" s="20">
        <v>0</v>
      </c>
      <c r="T2667" s="21" t="s">
        <v>38</v>
      </c>
    </row>
    <row r="2668" spans="1:20" x14ac:dyDescent="0.35">
      <c r="A2668" s="96" t="s">
        <v>8692</v>
      </c>
      <c r="D2668" s="13" t="s">
        <v>8693</v>
      </c>
      <c r="E2668" s="13">
        <v>6</v>
      </c>
      <c r="F2668" s="14">
        <v>0.7</v>
      </c>
      <c r="G2668" s="13" t="s">
        <v>14874</v>
      </c>
      <c r="H2668" s="14">
        <v>41</v>
      </c>
      <c r="I2668" s="15" t="s">
        <v>32</v>
      </c>
      <c r="J2668" s="16">
        <v>77.699999999999989</v>
      </c>
      <c r="K2668" s="16">
        <v>12.95</v>
      </c>
      <c r="L2668" s="17" t="s">
        <v>368</v>
      </c>
      <c r="M2668" s="163" t="str">
        <f>IFERROR(GETPIVOTDATA("Tot. Bottles",'- Ordine Aggregato -'!$A$1,"sku anker",A2668),"")</f>
        <v/>
      </c>
      <c r="N2668" s="18" t="s">
        <v>42</v>
      </c>
      <c r="O2668" s="19" t="str">
        <f t="shared" si="41"/>
        <v>Order online</v>
      </c>
      <c r="P2668" s="97" t="s">
        <v>355</v>
      </c>
      <c r="Q2668" s="13" t="s">
        <v>8694</v>
      </c>
      <c r="R2668" t="s">
        <v>8695</v>
      </c>
      <c r="S2668" s="20">
        <v>0</v>
      </c>
      <c r="T2668" s="21" t="s">
        <v>38</v>
      </c>
    </row>
    <row r="2669" spans="1:20" x14ac:dyDescent="0.35">
      <c r="A2669" s="13" t="s">
        <v>8696</v>
      </c>
      <c r="B2669" s="13"/>
      <c r="C2669" s="13"/>
      <c r="D2669" s="13" t="s">
        <v>8697</v>
      </c>
      <c r="E2669" s="13">
        <v>6</v>
      </c>
      <c r="F2669" s="14">
        <v>0.35</v>
      </c>
      <c r="G2669" s="13" t="s">
        <v>46</v>
      </c>
      <c r="H2669" s="14">
        <v>21</v>
      </c>
      <c r="I2669" s="15" t="s">
        <v>32</v>
      </c>
      <c r="J2669" s="16">
        <v>35.099999999999994</v>
      </c>
      <c r="K2669" s="16">
        <v>5.85</v>
      </c>
      <c r="L2669" s="17" t="s">
        <v>502</v>
      </c>
      <c r="M2669" s="163" t="str">
        <f>IFERROR(GETPIVOTDATA("Tot. Bottles",'- Ordine Aggregato -'!$A$1,"sku anker",A2669),"")</f>
        <v/>
      </c>
      <c r="N2669" s="18" t="s">
        <v>42</v>
      </c>
      <c r="O2669" s="19" t="str">
        <f t="shared" si="41"/>
        <v>Order online</v>
      </c>
      <c r="P2669" s="97" t="s">
        <v>385</v>
      </c>
      <c r="Q2669" s="13" t="s">
        <v>8698</v>
      </c>
      <c r="R2669" t="s">
        <v>8699</v>
      </c>
      <c r="S2669" s="20">
        <v>0</v>
      </c>
      <c r="T2669" s="21" t="s">
        <v>38</v>
      </c>
    </row>
    <row r="2670" spans="1:20" x14ac:dyDescent="0.35">
      <c r="A2670" s="96" t="s">
        <v>14743</v>
      </c>
      <c r="D2670" s="13" t="s">
        <v>8697</v>
      </c>
      <c r="E2670" s="13">
        <v>6</v>
      </c>
      <c r="F2670" s="14">
        <v>0.7</v>
      </c>
      <c r="G2670" s="13" t="s">
        <v>14874</v>
      </c>
      <c r="H2670" s="14">
        <v>21</v>
      </c>
      <c r="I2670" s="15" t="s">
        <v>32</v>
      </c>
      <c r="J2670" s="16">
        <v>51</v>
      </c>
      <c r="K2670" s="16">
        <v>8.5</v>
      </c>
      <c r="L2670" s="17" t="s">
        <v>502</v>
      </c>
      <c r="M2670" s="163" t="str">
        <f>IFERROR(GETPIVOTDATA("Tot. Bottles",'- Ordine Aggregato -'!$A$1,"sku anker",A2670),"")</f>
        <v/>
      </c>
      <c r="N2670" s="18" t="s">
        <v>42</v>
      </c>
      <c r="O2670" s="19" t="str">
        <f t="shared" si="41"/>
        <v>Order online</v>
      </c>
      <c r="P2670" s="97" t="s">
        <v>385</v>
      </c>
      <c r="Q2670" s="13" t="s">
        <v>15675</v>
      </c>
      <c r="R2670" t="s">
        <v>15676</v>
      </c>
      <c r="S2670" s="20">
        <v>0</v>
      </c>
      <c r="T2670" s="21" t="s">
        <v>38</v>
      </c>
    </row>
    <row r="2671" spans="1:20" x14ac:dyDescent="0.35">
      <c r="A2671" s="96" t="s">
        <v>8700</v>
      </c>
      <c r="B2671" s="96"/>
      <c r="C2671" s="96"/>
      <c r="D2671" s="13" t="s">
        <v>8697</v>
      </c>
      <c r="E2671" s="13">
        <v>6</v>
      </c>
      <c r="F2671" s="14">
        <v>0.7</v>
      </c>
      <c r="G2671" s="13" t="s">
        <v>14873</v>
      </c>
      <c r="H2671" s="14">
        <v>18</v>
      </c>
      <c r="I2671" s="15" t="s">
        <v>32</v>
      </c>
      <c r="J2671" s="16">
        <v>42.599999999999994</v>
      </c>
      <c r="K2671" s="16">
        <v>7.1</v>
      </c>
      <c r="L2671" s="17" t="s">
        <v>502</v>
      </c>
      <c r="M2671" s="163" t="str">
        <f>IFERROR(GETPIVOTDATA("Tot. Bottles",'- Ordine Aggregato -'!$A$1,"sku anker",A2671),"")</f>
        <v/>
      </c>
      <c r="N2671" s="18" t="s">
        <v>42</v>
      </c>
      <c r="O2671" s="19" t="str">
        <f t="shared" si="41"/>
        <v>Order online</v>
      </c>
      <c r="P2671" s="97" t="s">
        <v>35</v>
      </c>
      <c r="Q2671" s="13" t="s">
        <v>8701</v>
      </c>
      <c r="R2671" t="s">
        <v>8702</v>
      </c>
      <c r="S2671" s="20">
        <v>0</v>
      </c>
      <c r="T2671" s="21" t="s">
        <v>38</v>
      </c>
    </row>
    <row r="2672" spans="1:20" x14ac:dyDescent="0.35">
      <c r="A2672" s="96" t="s">
        <v>8703</v>
      </c>
      <c r="D2672" s="13" t="s">
        <v>8697</v>
      </c>
      <c r="E2672" s="13">
        <v>6</v>
      </c>
      <c r="F2672" s="14">
        <v>0.7</v>
      </c>
      <c r="G2672" s="13" t="s">
        <v>14873</v>
      </c>
      <c r="H2672" s="14">
        <v>21</v>
      </c>
      <c r="I2672" s="15" t="s">
        <v>32</v>
      </c>
      <c r="J2672" s="16">
        <v>41.7</v>
      </c>
      <c r="K2672" s="16">
        <v>6.95</v>
      </c>
      <c r="L2672" s="17" t="s">
        <v>502</v>
      </c>
      <c r="M2672" s="163" t="str">
        <f>IFERROR(GETPIVOTDATA("Tot. Bottles",'- Ordine Aggregato -'!$A$1,"sku anker",A2672),"")</f>
        <v/>
      </c>
      <c r="N2672" s="18" t="s">
        <v>67</v>
      </c>
      <c r="O2672" s="19" t="str">
        <f t="shared" si="41"/>
        <v>Order online</v>
      </c>
      <c r="P2672" s="97" t="s">
        <v>35</v>
      </c>
      <c r="Q2672" s="13" t="s">
        <v>8704</v>
      </c>
      <c r="R2672" t="s">
        <v>8705</v>
      </c>
      <c r="S2672" s="20">
        <v>6.95</v>
      </c>
      <c r="T2672" s="21" t="s">
        <v>38</v>
      </c>
    </row>
    <row r="2673" spans="1:20" x14ac:dyDescent="0.35">
      <c r="A2673" s="13" t="s">
        <v>8706</v>
      </c>
      <c r="B2673" s="13"/>
      <c r="C2673" s="13"/>
      <c r="D2673" s="13" t="s">
        <v>8697</v>
      </c>
      <c r="E2673" s="13">
        <v>6</v>
      </c>
      <c r="F2673" s="14">
        <v>1</v>
      </c>
      <c r="G2673" s="13" t="s">
        <v>14874</v>
      </c>
      <c r="H2673" s="14">
        <v>21</v>
      </c>
      <c r="I2673" s="15" t="s">
        <v>32</v>
      </c>
      <c r="J2673" s="16">
        <v>49.199999999999996</v>
      </c>
      <c r="K2673" s="16">
        <v>8.1999999999999993</v>
      </c>
      <c r="L2673" s="17" t="s">
        <v>502</v>
      </c>
      <c r="M2673" s="163" t="str">
        <f>IFERROR(GETPIVOTDATA("Tot. Bottles",'- Ordine Aggregato -'!$A$1,"sku anker",A2673),"")</f>
        <v/>
      </c>
      <c r="N2673" s="18" t="s">
        <v>67</v>
      </c>
      <c r="O2673" s="19" t="str">
        <f t="shared" si="41"/>
        <v>Order online</v>
      </c>
      <c r="P2673" s="97" t="s">
        <v>385</v>
      </c>
      <c r="Q2673" s="13" t="s">
        <v>8707</v>
      </c>
      <c r="R2673" t="s">
        <v>8708</v>
      </c>
      <c r="S2673" s="20">
        <v>8.1999999999999993</v>
      </c>
      <c r="T2673" s="21" t="s">
        <v>38</v>
      </c>
    </row>
    <row r="2674" spans="1:20" x14ac:dyDescent="0.35">
      <c r="A2674" s="96" t="s">
        <v>8709</v>
      </c>
      <c r="B2674" s="96"/>
      <c r="C2674" s="96"/>
      <c r="D2674" s="13" t="s">
        <v>8697</v>
      </c>
      <c r="E2674" s="13">
        <v>6</v>
      </c>
      <c r="F2674" s="14">
        <v>1</v>
      </c>
      <c r="G2674" s="13" t="s">
        <v>14873</v>
      </c>
      <c r="H2674" s="14">
        <v>21</v>
      </c>
      <c r="I2674" s="15" t="s">
        <v>32</v>
      </c>
      <c r="J2674" s="16">
        <v>49.199999999999996</v>
      </c>
      <c r="K2674" s="16">
        <v>8.1999999999999993</v>
      </c>
      <c r="L2674" s="17" t="s">
        <v>502</v>
      </c>
      <c r="M2674" s="163" t="str">
        <f>IFERROR(GETPIVOTDATA("Tot. Bottles",'- Ordine Aggregato -'!$A$1,"sku anker",A2674),"")</f>
        <v/>
      </c>
      <c r="N2674" s="18" t="s">
        <v>67</v>
      </c>
      <c r="O2674" s="19" t="str">
        <f t="shared" si="41"/>
        <v>Order online</v>
      </c>
      <c r="P2674" s="97" t="s">
        <v>385</v>
      </c>
      <c r="Q2674" s="13" t="s">
        <v>8710</v>
      </c>
      <c r="R2674" t="s">
        <v>8711</v>
      </c>
      <c r="S2674" s="20">
        <v>8.1999999999999993</v>
      </c>
      <c r="T2674" s="21" t="s">
        <v>38</v>
      </c>
    </row>
    <row r="2675" spans="1:20" x14ac:dyDescent="0.35">
      <c r="A2675" s="13" t="s">
        <v>8712</v>
      </c>
      <c r="B2675" s="13"/>
      <c r="C2675" s="13"/>
      <c r="D2675" s="13" t="s">
        <v>8713</v>
      </c>
      <c r="E2675" s="13">
        <v>6</v>
      </c>
      <c r="F2675" s="14">
        <v>0.7</v>
      </c>
      <c r="G2675" s="13" t="s">
        <v>46</v>
      </c>
      <c r="H2675" s="14">
        <v>21</v>
      </c>
      <c r="I2675" s="15" t="s">
        <v>32</v>
      </c>
      <c r="J2675" s="16">
        <v>46.8</v>
      </c>
      <c r="K2675" s="16">
        <v>7.8</v>
      </c>
      <c r="L2675" s="17" t="s">
        <v>502</v>
      </c>
      <c r="M2675" s="163" t="str">
        <f>IFERROR(GETPIVOTDATA("Tot. Bottles",'- Ordine Aggregato -'!$A$1,"sku anker",A2675),"")</f>
        <v/>
      </c>
      <c r="N2675" s="18" t="s">
        <v>42</v>
      </c>
      <c r="O2675" s="19" t="str">
        <f t="shared" si="41"/>
        <v>Order online</v>
      </c>
      <c r="P2675" s="97" t="s">
        <v>35</v>
      </c>
      <c r="Q2675" s="13" t="s">
        <v>8714</v>
      </c>
      <c r="R2675" t="s">
        <v>8715</v>
      </c>
      <c r="S2675" s="20">
        <v>0</v>
      </c>
      <c r="T2675" s="21" t="s">
        <v>38</v>
      </c>
    </row>
    <row r="2676" spans="1:20" x14ac:dyDescent="0.35">
      <c r="A2676" s="13" t="s">
        <v>8716</v>
      </c>
      <c r="B2676" s="13"/>
      <c r="C2676" s="13"/>
      <c r="D2676" s="13" t="s">
        <v>8717</v>
      </c>
      <c r="E2676" s="13">
        <v>6</v>
      </c>
      <c r="F2676" s="14">
        <v>0.7</v>
      </c>
      <c r="G2676" s="13" t="s">
        <v>14873</v>
      </c>
      <c r="H2676" s="14">
        <v>21</v>
      </c>
      <c r="I2676" s="15" t="s">
        <v>32</v>
      </c>
      <c r="J2676" s="16">
        <v>52.5</v>
      </c>
      <c r="K2676" s="16">
        <v>8.75</v>
      </c>
      <c r="L2676" s="17" t="s">
        <v>502</v>
      </c>
      <c r="M2676" s="163" t="str">
        <f>IFERROR(GETPIVOTDATA("Tot. Bottles",'- Ordine Aggregato -'!$A$1,"sku anker",A2676),"")</f>
        <v/>
      </c>
      <c r="N2676" s="18" t="s">
        <v>42</v>
      </c>
      <c r="O2676" s="19" t="str">
        <f t="shared" si="41"/>
        <v>Order online</v>
      </c>
      <c r="P2676" s="97" t="s">
        <v>385</v>
      </c>
      <c r="Q2676" s="13" t="s">
        <v>8718</v>
      </c>
      <c r="R2676" t="s">
        <v>8719</v>
      </c>
      <c r="S2676" s="20">
        <v>0</v>
      </c>
      <c r="T2676" s="21" t="s">
        <v>38</v>
      </c>
    </row>
    <row r="2677" spans="1:20" x14ac:dyDescent="0.35">
      <c r="A2677" s="96" t="s">
        <v>8720</v>
      </c>
      <c r="B2677" s="96"/>
      <c r="C2677" s="96"/>
      <c r="D2677" s="13" t="s">
        <v>8721</v>
      </c>
      <c r="E2677" s="13">
        <v>120</v>
      </c>
      <c r="F2677" s="14">
        <v>0.05</v>
      </c>
      <c r="G2677" s="13" t="s">
        <v>14873</v>
      </c>
      <c r="H2677" s="14">
        <v>21</v>
      </c>
      <c r="I2677" s="15" t="s">
        <v>32</v>
      </c>
      <c r="J2677" s="16">
        <v>144</v>
      </c>
      <c r="K2677" s="16">
        <v>1.2</v>
      </c>
      <c r="L2677" s="17" t="s">
        <v>502</v>
      </c>
      <c r="M2677" s="163" t="str">
        <f>IFERROR(GETPIVOTDATA("Tot. Bottles",'- Ordine Aggregato -'!$A$1,"sku anker",A2677),"")</f>
        <v/>
      </c>
      <c r="N2677" s="18" t="s">
        <v>67</v>
      </c>
      <c r="O2677" s="19" t="str">
        <f t="shared" si="41"/>
        <v>Order online</v>
      </c>
      <c r="P2677" s="97" t="s">
        <v>385</v>
      </c>
      <c r="Q2677" s="13" t="s">
        <v>8722</v>
      </c>
      <c r="R2677" t="s">
        <v>8723</v>
      </c>
      <c r="S2677" s="20">
        <v>1.2</v>
      </c>
      <c r="T2677" s="21" t="s">
        <v>38</v>
      </c>
    </row>
    <row r="2678" spans="1:20" x14ac:dyDescent="0.35">
      <c r="A2678" s="13" t="s">
        <v>8724</v>
      </c>
      <c r="B2678" s="13"/>
      <c r="C2678" s="13"/>
      <c r="D2678" s="13" t="s">
        <v>8725</v>
      </c>
      <c r="E2678" s="13">
        <v>6</v>
      </c>
      <c r="F2678" s="14">
        <v>0.7</v>
      </c>
      <c r="G2678" s="13" t="s">
        <v>46</v>
      </c>
      <c r="H2678" s="14">
        <v>21</v>
      </c>
      <c r="I2678" s="15" t="s">
        <v>32</v>
      </c>
      <c r="J2678" s="16">
        <v>52.5</v>
      </c>
      <c r="K2678" s="16">
        <v>8.75</v>
      </c>
      <c r="L2678" s="17" t="s">
        <v>1134</v>
      </c>
      <c r="M2678" s="163" t="str">
        <f>IFERROR(GETPIVOTDATA("Tot. Bottles",'- Ordine Aggregato -'!$A$1,"sku anker",A2678),"")</f>
        <v/>
      </c>
      <c r="N2678" s="18" t="s">
        <v>42</v>
      </c>
      <c r="O2678" s="19" t="str">
        <f t="shared" si="41"/>
        <v>Order online</v>
      </c>
      <c r="P2678" s="97" t="s">
        <v>35</v>
      </c>
      <c r="Q2678" s="13" t="s">
        <v>8726</v>
      </c>
      <c r="R2678" t="s">
        <v>8727</v>
      </c>
      <c r="S2678" s="20">
        <v>0</v>
      </c>
      <c r="T2678" s="21" t="s">
        <v>38</v>
      </c>
    </row>
    <row r="2679" spans="1:20" x14ac:dyDescent="0.35">
      <c r="A2679" s="96" t="s">
        <v>8728</v>
      </c>
      <c r="B2679" s="96"/>
      <c r="C2679" s="96"/>
      <c r="D2679" s="13" t="s">
        <v>8729</v>
      </c>
      <c r="E2679" s="13">
        <v>6</v>
      </c>
      <c r="F2679" s="14">
        <v>0.7</v>
      </c>
      <c r="G2679" s="13" t="s">
        <v>46</v>
      </c>
      <c r="H2679" s="14">
        <v>21</v>
      </c>
      <c r="I2679" s="15" t="s">
        <v>32</v>
      </c>
      <c r="J2679" s="16">
        <v>52.5</v>
      </c>
      <c r="K2679" s="16">
        <v>8.75</v>
      </c>
      <c r="L2679" s="17" t="s">
        <v>502</v>
      </c>
      <c r="M2679" s="163" t="str">
        <f>IFERROR(GETPIVOTDATA("Tot. Bottles",'- Ordine Aggregato -'!$A$1,"sku anker",A2679),"")</f>
        <v/>
      </c>
      <c r="N2679" s="18" t="s">
        <v>42</v>
      </c>
      <c r="O2679" s="19" t="str">
        <f t="shared" si="41"/>
        <v>Order online</v>
      </c>
      <c r="P2679" s="97" t="s">
        <v>35</v>
      </c>
      <c r="Q2679" s="13" t="s">
        <v>8730</v>
      </c>
      <c r="R2679" t="s">
        <v>8731</v>
      </c>
      <c r="S2679" s="20">
        <v>0</v>
      </c>
      <c r="T2679" s="21" t="s">
        <v>38</v>
      </c>
    </row>
    <row r="2680" spans="1:20" x14ac:dyDescent="0.35">
      <c r="A2680" s="96" t="s">
        <v>8732</v>
      </c>
      <c r="B2680" s="96"/>
      <c r="C2680" s="96"/>
      <c r="D2680" s="13" t="s">
        <v>8733</v>
      </c>
      <c r="E2680" s="13">
        <v>6</v>
      </c>
      <c r="F2680" s="14">
        <v>1</v>
      </c>
      <c r="G2680" s="13" t="s">
        <v>14873</v>
      </c>
      <c r="H2680" s="14">
        <v>35</v>
      </c>
      <c r="I2680" s="15" t="s">
        <v>32</v>
      </c>
      <c r="J2680" s="16">
        <v>25.5</v>
      </c>
      <c r="K2680" s="16">
        <v>4.25</v>
      </c>
      <c r="L2680" s="17" t="s">
        <v>448</v>
      </c>
      <c r="M2680" s="163" t="str">
        <f>IFERROR(GETPIVOTDATA("Tot. Bottles",'- Ordine Aggregato -'!$A$1,"sku anker",A2680),"")</f>
        <v/>
      </c>
      <c r="N2680" s="18" t="s">
        <v>67</v>
      </c>
      <c r="O2680" s="19" t="str">
        <f t="shared" si="41"/>
        <v>Order online</v>
      </c>
      <c r="P2680" s="97" t="s">
        <v>68</v>
      </c>
      <c r="Q2680" s="13" t="s">
        <v>8734</v>
      </c>
      <c r="R2680" t="s">
        <v>8735</v>
      </c>
      <c r="S2680" s="20">
        <v>4.25</v>
      </c>
      <c r="T2680" s="21" t="s">
        <v>38</v>
      </c>
    </row>
    <row r="2681" spans="1:20" x14ac:dyDescent="0.35">
      <c r="A2681" s="96" t="s">
        <v>8736</v>
      </c>
      <c r="D2681" s="13" t="s">
        <v>8737</v>
      </c>
      <c r="E2681" s="13">
        <v>6</v>
      </c>
      <c r="F2681" s="14">
        <v>0.5</v>
      </c>
      <c r="G2681" s="13" t="s">
        <v>46</v>
      </c>
      <c r="H2681" s="14">
        <v>40</v>
      </c>
      <c r="I2681" s="15" t="s">
        <v>32</v>
      </c>
      <c r="J2681" s="16">
        <v>66</v>
      </c>
      <c r="K2681" s="16">
        <v>11</v>
      </c>
      <c r="L2681" s="17" t="s">
        <v>558</v>
      </c>
      <c r="M2681" s="163" t="str">
        <f>IFERROR(GETPIVOTDATA("Tot. Bottles",'- Ordine Aggregato -'!$A$1,"sku anker",A2681),"")</f>
        <v/>
      </c>
      <c r="N2681" s="18" t="s">
        <v>67</v>
      </c>
      <c r="O2681" s="19" t="str">
        <f t="shared" si="41"/>
        <v>Order online</v>
      </c>
      <c r="P2681" s="97" t="s">
        <v>1506</v>
      </c>
      <c r="Q2681" s="13" t="s">
        <v>8738</v>
      </c>
      <c r="R2681" t="s">
        <v>8739</v>
      </c>
      <c r="S2681" s="20">
        <v>11</v>
      </c>
      <c r="T2681" s="21" t="s">
        <v>38</v>
      </c>
    </row>
    <row r="2682" spans="1:20" x14ac:dyDescent="0.35">
      <c r="A2682" s="13" t="s">
        <v>8741</v>
      </c>
      <c r="B2682" s="13"/>
      <c r="C2682" s="13"/>
      <c r="D2682" s="13" t="s">
        <v>8740</v>
      </c>
      <c r="E2682" s="13">
        <v>6</v>
      </c>
      <c r="F2682" s="14">
        <v>0.7</v>
      </c>
      <c r="G2682" s="13" t="s">
        <v>14874</v>
      </c>
      <c r="H2682" s="14">
        <v>40</v>
      </c>
      <c r="I2682" s="15" t="s">
        <v>32</v>
      </c>
      <c r="J2682" s="16">
        <v>113.69999999999999</v>
      </c>
      <c r="K2682" s="16">
        <v>18.95</v>
      </c>
      <c r="L2682" s="17" t="s">
        <v>73</v>
      </c>
      <c r="M2682" s="163" t="str">
        <f>IFERROR(GETPIVOTDATA("Tot. Bottles",'- Ordine Aggregato -'!$A$1,"sku anker",A2682),"")</f>
        <v/>
      </c>
      <c r="N2682" s="18" t="s">
        <v>42</v>
      </c>
      <c r="O2682" s="19" t="str">
        <f t="shared" si="41"/>
        <v>Order online</v>
      </c>
      <c r="P2682" s="97" t="s">
        <v>1506</v>
      </c>
      <c r="Q2682" s="13" t="s">
        <v>8742</v>
      </c>
      <c r="R2682" t="s">
        <v>8743</v>
      </c>
      <c r="S2682" s="20">
        <v>0</v>
      </c>
      <c r="T2682" s="21" t="s">
        <v>38</v>
      </c>
    </row>
    <row r="2683" spans="1:20" x14ac:dyDescent="0.35">
      <c r="A2683" s="96" t="s">
        <v>15677</v>
      </c>
      <c r="B2683" s="96"/>
      <c r="C2683" s="96"/>
      <c r="D2683" s="13" t="s">
        <v>15678</v>
      </c>
      <c r="E2683" s="13">
        <v>3</v>
      </c>
      <c r="F2683" s="14">
        <v>0.7</v>
      </c>
      <c r="G2683" s="13" t="s">
        <v>46</v>
      </c>
      <c r="H2683" s="14">
        <v>40</v>
      </c>
      <c r="I2683" s="15" t="s">
        <v>32</v>
      </c>
      <c r="J2683" s="16">
        <v>73.5</v>
      </c>
      <c r="K2683" s="16">
        <v>24.5</v>
      </c>
      <c r="L2683" s="17" t="s">
        <v>6383</v>
      </c>
      <c r="M2683" s="163" t="str">
        <f>IFERROR(GETPIVOTDATA("Tot. Bottles",'- Ordine Aggregato -'!$A$1,"sku anker",A2683),"")</f>
        <v/>
      </c>
      <c r="N2683" s="18" t="s">
        <v>34</v>
      </c>
      <c r="O2683" s="19" t="str">
        <f t="shared" si="41"/>
        <v>Order online</v>
      </c>
      <c r="P2683" s="97" t="s">
        <v>1506</v>
      </c>
      <c r="Q2683" s="13" t="s">
        <v>15679</v>
      </c>
      <c r="R2683" t="s">
        <v>15680</v>
      </c>
      <c r="S2683" s="20">
        <v>0</v>
      </c>
      <c r="T2683" s="21" t="s">
        <v>38</v>
      </c>
    </row>
    <row r="2684" spans="1:20" x14ac:dyDescent="0.35">
      <c r="A2684" s="13" t="s">
        <v>8744</v>
      </c>
      <c r="B2684" s="13"/>
      <c r="C2684" s="13"/>
      <c r="D2684" s="13" t="s">
        <v>8745</v>
      </c>
      <c r="E2684" s="13">
        <v>6</v>
      </c>
      <c r="F2684" s="14">
        <v>0.7</v>
      </c>
      <c r="G2684" s="13" t="s">
        <v>14873</v>
      </c>
      <c r="H2684" s="14">
        <v>38</v>
      </c>
      <c r="I2684" s="15" t="s">
        <v>32</v>
      </c>
      <c r="J2684" s="16">
        <v>48.599999999999994</v>
      </c>
      <c r="K2684" s="16">
        <v>8.1</v>
      </c>
      <c r="L2684" s="17" t="s">
        <v>502</v>
      </c>
      <c r="M2684" s="163" t="str">
        <f>IFERROR(GETPIVOTDATA("Tot. Bottles",'- Ordine Aggregato -'!$A$1,"sku anker",A2684),"")</f>
        <v/>
      </c>
      <c r="N2684" s="18" t="s">
        <v>34</v>
      </c>
      <c r="O2684" s="19" t="str">
        <f t="shared" si="41"/>
        <v>Order online</v>
      </c>
      <c r="P2684" s="97" t="s">
        <v>614</v>
      </c>
      <c r="Q2684" s="13" t="s">
        <v>8746</v>
      </c>
      <c r="R2684" t="s">
        <v>8747</v>
      </c>
      <c r="S2684" s="20">
        <v>0</v>
      </c>
      <c r="T2684" s="21" t="s">
        <v>38</v>
      </c>
    </row>
    <row r="2685" spans="1:20" x14ac:dyDescent="0.35">
      <c r="A2685" s="96" t="s">
        <v>8748</v>
      </c>
      <c r="B2685" s="96"/>
      <c r="C2685" s="96"/>
      <c r="D2685" s="13" t="s">
        <v>8749</v>
      </c>
      <c r="E2685" s="13">
        <v>4</v>
      </c>
      <c r="F2685" s="14">
        <v>0.7</v>
      </c>
      <c r="G2685" s="13" t="s">
        <v>46</v>
      </c>
      <c r="H2685" s="14">
        <v>40</v>
      </c>
      <c r="I2685" s="15" t="s">
        <v>32</v>
      </c>
      <c r="J2685" s="16">
        <v>52.2</v>
      </c>
      <c r="K2685" s="16">
        <v>13.05</v>
      </c>
      <c r="L2685" s="17" t="s">
        <v>104</v>
      </c>
      <c r="M2685" s="163" t="str">
        <f>IFERROR(GETPIVOTDATA("Tot. Bottles",'- Ordine Aggregato -'!$A$1,"sku anker",A2685),"")</f>
        <v/>
      </c>
      <c r="N2685" s="18" t="s">
        <v>42</v>
      </c>
      <c r="O2685" s="19" t="str">
        <f t="shared" si="41"/>
        <v>Order online</v>
      </c>
      <c r="P2685" s="97" t="s">
        <v>8750</v>
      </c>
      <c r="Q2685" s="13" t="s">
        <v>8751</v>
      </c>
      <c r="R2685" t="s">
        <v>8752</v>
      </c>
      <c r="S2685" s="20">
        <v>0</v>
      </c>
      <c r="T2685" s="21" t="s">
        <v>38</v>
      </c>
    </row>
    <row r="2686" spans="1:20" x14ac:dyDescent="0.35">
      <c r="A2686" s="13" t="s">
        <v>14604</v>
      </c>
      <c r="B2686" s="13"/>
      <c r="C2686" s="13"/>
      <c r="D2686" s="13" t="s">
        <v>14605</v>
      </c>
      <c r="E2686" s="13">
        <v>6</v>
      </c>
      <c r="F2686" s="14">
        <v>1</v>
      </c>
      <c r="G2686" s="13" t="s">
        <v>46</v>
      </c>
      <c r="H2686" s="14">
        <v>25</v>
      </c>
      <c r="I2686" s="15" t="s">
        <v>32</v>
      </c>
      <c r="J2686" s="16">
        <v>42.900000000000006</v>
      </c>
      <c r="K2686" s="16">
        <v>7.15</v>
      </c>
      <c r="L2686" s="17" t="s">
        <v>399</v>
      </c>
      <c r="M2686" s="163" t="str">
        <f>IFERROR(GETPIVOTDATA("Tot. Bottles",'- Ordine Aggregato -'!$A$1,"sku anker",A2686),"")</f>
        <v/>
      </c>
      <c r="N2686" s="18" t="s">
        <v>42</v>
      </c>
      <c r="O2686" s="19" t="str">
        <f t="shared" si="41"/>
        <v>Order online</v>
      </c>
      <c r="P2686" s="97" t="s">
        <v>225</v>
      </c>
      <c r="Q2686" s="13" t="s">
        <v>15681</v>
      </c>
      <c r="R2686" t="s">
        <v>42</v>
      </c>
      <c r="S2686" s="20">
        <v>0</v>
      </c>
      <c r="T2686" s="21" t="s">
        <v>38</v>
      </c>
    </row>
    <row r="2687" spans="1:20" x14ac:dyDescent="0.35">
      <c r="A2687" s="96" t="s">
        <v>8753</v>
      </c>
      <c r="B2687" s="96"/>
      <c r="C2687" s="96"/>
      <c r="D2687" s="13" t="s">
        <v>8754</v>
      </c>
      <c r="E2687" s="13">
        <v>24</v>
      </c>
      <c r="F2687" s="14">
        <v>0.2</v>
      </c>
      <c r="G2687" s="13" t="s">
        <v>46</v>
      </c>
      <c r="H2687" s="14">
        <v>81</v>
      </c>
      <c r="I2687" s="15" t="s">
        <v>32</v>
      </c>
      <c r="J2687" s="16">
        <v>105.60000000000001</v>
      </c>
      <c r="K2687" s="16">
        <v>4.4000000000000004</v>
      </c>
      <c r="L2687" s="17" t="s">
        <v>1094</v>
      </c>
      <c r="M2687" s="163" t="str">
        <f>IFERROR(GETPIVOTDATA("Tot. Bottles",'- Ordine Aggregato -'!$A$1,"sku anker",A2687),"")</f>
        <v/>
      </c>
      <c r="N2687" s="18" t="s">
        <v>42</v>
      </c>
      <c r="O2687" s="19" t="str">
        <f t="shared" si="41"/>
        <v>Order online</v>
      </c>
      <c r="P2687" s="97" t="s">
        <v>2239</v>
      </c>
      <c r="Q2687" s="13" t="s">
        <v>8755</v>
      </c>
      <c r="R2687" t="s">
        <v>8756</v>
      </c>
      <c r="S2687" s="20">
        <v>0</v>
      </c>
      <c r="T2687" s="21" t="s">
        <v>38</v>
      </c>
    </row>
    <row r="2688" spans="1:20" x14ac:dyDescent="0.35">
      <c r="A2688" s="96" t="s">
        <v>8757</v>
      </c>
      <c r="D2688" s="13" t="s">
        <v>8754</v>
      </c>
      <c r="E2688" s="13">
        <v>6</v>
      </c>
      <c r="F2688" s="14">
        <v>0.7</v>
      </c>
      <c r="G2688" s="13" t="s">
        <v>46</v>
      </c>
      <c r="H2688" s="14">
        <v>81</v>
      </c>
      <c r="I2688" s="15" t="s">
        <v>32</v>
      </c>
      <c r="J2688" s="16">
        <v>55.800000000000004</v>
      </c>
      <c r="K2688" s="16">
        <v>9.3000000000000007</v>
      </c>
      <c r="L2688" s="17" t="s">
        <v>1094</v>
      </c>
      <c r="M2688" s="163" t="str">
        <f>IFERROR(GETPIVOTDATA("Tot. Bottles",'- Ordine Aggregato -'!$A$1,"sku anker",A2688),"")</f>
        <v/>
      </c>
      <c r="N2688" s="18" t="s">
        <v>34</v>
      </c>
      <c r="O2688" s="19" t="str">
        <f t="shared" si="41"/>
        <v>Order online</v>
      </c>
      <c r="P2688" s="97" t="s">
        <v>2239</v>
      </c>
      <c r="Q2688" s="13" t="s">
        <v>8758</v>
      </c>
      <c r="R2688" t="s">
        <v>8759</v>
      </c>
      <c r="S2688" s="20">
        <v>0</v>
      </c>
      <c r="T2688" s="21" t="s">
        <v>38</v>
      </c>
    </row>
    <row r="2689" spans="1:20" x14ac:dyDescent="0.35">
      <c r="A2689" s="13" t="s">
        <v>8760</v>
      </c>
      <c r="B2689" s="13"/>
      <c r="C2689" s="13"/>
      <c r="D2689" s="13" t="s">
        <v>8761</v>
      </c>
      <c r="E2689" s="13">
        <v>6</v>
      </c>
      <c r="F2689" s="14">
        <v>0.75</v>
      </c>
      <c r="G2689" s="13" t="s">
        <v>14874</v>
      </c>
      <c r="H2689" s="14">
        <v>14</v>
      </c>
      <c r="I2689" s="15" t="s">
        <v>32</v>
      </c>
      <c r="J2689" s="16">
        <v>124.5</v>
      </c>
      <c r="K2689" s="16">
        <v>20.75</v>
      </c>
      <c r="L2689" s="17" t="s">
        <v>710</v>
      </c>
      <c r="M2689" s="163" t="str">
        <f>IFERROR(GETPIVOTDATA("Tot. Bottles",'- Ordine Aggregato -'!$A$1,"sku anker",A2689),"")</f>
        <v/>
      </c>
      <c r="N2689" s="18" t="s">
        <v>34</v>
      </c>
      <c r="O2689" s="19" t="str">
        <f t="shared" si="41"/>
        <v>Order online</v>
      </c>
      <c r="P2689" s="97" t="s">
        <v>355</v>
      </c>
      <c r="Q2689" s="13" t="s">
        <v>8762</v>
      </c>
      <c r="R2689" t="s">
        <v>8763</v>
      </c>
      <c r="S2689" s="20">
        <v>0</v>
      </c>
      <c r="T2689" s="21" t="s">
        <v>38</v>
      </c>
    </row>
    <row r="2690" spans="1:20" x14ac:dyDescent="0.35">
      <c r="A2690" s="96" t="s">
        <v>8764</v>
      </c>
      <c r="D2690" s="13" t="s">
        <v>8765</v>
      </c>
      <c r="E2690" s="13">
        <v>6</v>
      </c>
      <c r="F2690" s="14">
        <v>0.75</v>
      </c>
      <c r="G2690" s="13" t="s">
        <v>14874</v>
      </c>
      <c r="H2690" s="14">
        <v>14</v>
      </c>
      <c r="I2690" s="15" t="s">
        <v>32</v>
      </c>
      <c r="J2690" s="16">
        <v>130.80000000000001</v>
      </c>
      <c r="K2690" s="16">
        <v>21.8</v>
      </c>
      <c r="L2690" s="17" t="s">
        <v>710</v>
      </c>
      <c r="M2690" s="163" t="str">
        <f>IFERROR(GETPIVOTDATA("Tot. Bottles",'- Ordine Aggregato -'!$A$1,"sku anker",A2690),"")</f>
        <v/>
      </c>
      <c r="N2690" s="18" t="s">
        <v>42</v>
      </c>
      <c r="O2690" s="19" t="str">
        <f t="shared" si="41"/>
        <v>Order online</v>
      </c>
      <c r="P2690" s="97" t="s">
        <v>355</v>
      </c>
      <c r="Q2690" s="13" t="s">
        <v>8766</v>
      </c>
      <c r="R2690" t="s">
        <v>8767</v>
      </c>
      <c r="S2690" s="20">
        <v>0</v>
      </c>
      <c r="T2690" s="21" t="s">
        <v>38</v>
      </c>
    </row>
    <row r="2691" spans="1:20" x14ac:dyDescent="0.35">
      <c r="A2691" s="13" t="s">
        <v>8768</v>
      </c>
      <c r="B2691" s="13"/>
      <c r="C2691" s="13"/>
      <c r="D2691" s="13" t="s">
        <v>8769</v>
      </c>
      <c r="E2691" s="13">
        <v>6</v>
      </c>
      <c r="F2691" s="14">
        <v>0.75</v>
      </c>
      <c r="G2691" s="13" t="s">
        <v>14874</v>
      </c>
      <c r="H2691" s="14">
        <v>14.5</v>
      </c>
      <c r="I2691" s="15" t="s">
        <v>32</v>
      </c>
      <c r="J2691" s="16">
        <v>53.400000000000006</v>
      </c>
      <c r="K2691" s="16">
        <v>8.9</v>
      </c>
      <c r="L2691" s="17" t="s">
        <v>710</v>
      </c>
      <c r="M2691" s="163" t="str">
        <f>IFERROR(GETPIVOTDATA("Tot. Bottles",'- Ordine Aggregato -'!$A$1,"sku anker",A2691),"")</f>
        <v/>
      </c>
      <c r="N2691" s="18" t="s">
        <v>42</v>
      </c>
      <c r="O2691" s="19" t="str">
        <f t="shared" si="41"/>
        <v>Order online</v>
      </c>
      <c r="P2691" s="97" t="s">
        <v>355</v>
      </c>
      <c r="Q2691" s="13" t="s">
        <v>8770</v>
      </c>
      <c r="R2691" t="s">
        <v>8771</v>
      </c>
      <c r="S2691" s="20">
        <v>0</v>
      </c>
      <c r="T2691" s="21" t="s">
        <v>38</v>
      </c>
    </row>
    <row r="2692" spans="1:20" x14ac:dyDescent="0.35">
      <c r="A2692" s="13" t="s">
        <v>8772</v>
      </c>
      <c r="B2692" s="13"/>
      <c r="C2692" s="13"/>
      <c r="D2692" s="13" t="s">
        <v>8773</v>
      </c>
      <c r="E2692" s="13">
        <v>6</v>
      </c>
      <c r="F2692" s="14">
        <v>0.75</v>
      </c>
      <c r="G2692" s="13" t="s">
        <v>14874</v>
      </c>
      <c r="H2692" s="14">
        <v>15</v>
      </c>
      <c r="I2692" s="15" t="s">
        <v>32</v>
      </c>
      <c r="J2692" s="16">
        <v>87.9</v>
      </c>
      <c r="K2692" s="16">
        <v>14.65</v>
      </c>
      <c r="L2692" s="17" t="s">
        <v>710</v>
      </c>
      <c r="M2692" s="163" t="str">
        <f>IFERROR(GETPIVOTDATA("Tot. Bottles",'- Ordine Aggregato -'!$A$1,"sku anker",A2692),"")</f>
        <v/>
      </c>
      <c r="N2692" s="18" t="s">
        <v>42</v>
      </c>
      <c r="O2692" s="19" t="str">
        <f t="shared" si="41"/>
        <v>Order online</v>
      </c>
      <c r="P2692" s="97" t="s">
        <v>355</v>
      </c>
      <c r="Q2692" s="13" t="s">
        <v>8774</v>
      </c>
      <c r="R2692" t="s">
        <v>8775</v>
      </c>
      <c r="S2692" s="20">
        <v>0</v>
      </c>
      <c r="T2692" s="21" t="s">
        <v>38</v>
      </c>
    </row>
    <row r="2693" spans="1:20" x14ac:dyDescent="0.35">
      <c r="A2693" s="13" t="s">
        <v>8776</v>
      </c>
      <c r="B2693" s="13"/>
      <c r="C2693" s="13"/>
      <c r="D2693" s="13" t="s">
        <v>8777</v>
      </c>
      <c r="E2693" s="13">
        <v>6</v>
      </c>
      <c r="F2693" s="14">
        <v>0.75</v>
      </c>
      <c r="G2693" s="13" t="s">
        <v>46</v>
      </c>
      <c r="H2693" s="14">
        <v>15</v>
      </c>
      <c r="I2693" s="15" t="s">
        <v>32</v>
      </c>
      <c r="J2693" s="16">
        <v>83.699999999999989</v>
      </c>
      <c r="K2693" s="16">
        <v>13.95</v>
      </c>
      <c r="L2693" s="17" t="s">
        <v>710</v>
      </c>
      <c r="M2693" s="163" t="str">
        <f>IFERROR(GETPIVOTDATA("Tot. Bottles",'- Ordine Aggregato -'!$A$1,"sku anker",A2693),"")</f>
        <v/>
      </c>
      <c r="N2693" s="18" t="s">
        <v>42</v>
      </c>
      <c r="O2693" s="19" t="str">
        <f t="shared" si="41"/>
        <v>Order online</v>
      </c>
      <c r="P2693" s="97" t="s">
        <v>355</v>
      </c>
      <c r="Q2693" s="13" t="s">
        <v>8778</v>
      </c>
      <c r="R2693" t="s">
        <v>8779</v>
      </c>
      <c r="S2693" s="20">
        <v>0</v>
      </c>
      <c r="T2693" s="21" t="s">
        <v>38</v>
      </c>
    </row>
    <row r="2694" spans="1:20" x14ac:dyDescent="0.35">
      <c r="A2694" s="13" t="s">
        <v>8780</v>
      </c>
      <c r="B2694" s="13"/>
      <c r="C2694" s="13"/>
      <c r="D2694" s="13" t="s">
        <v>8781</v>
      </c>
      <c r="E2694" s="13">
        <v>6</v>
      </c>
      <c r="F2694" s="14">
        <v>0.75</v>
      </c>
      <c r="G2694" s="13" t="s">
        <v>14874</v>
      </c>
      <c r="H2694" s="14">
        <v>14.5</v>
      </c>
      <c r="I2694" s="15" t="s">
        <v>32</v>
      </c>
      <c r="J2694" s="16">
        <v>298.20000000000005</v>
      </c>
      <c r="K2694" s="16">
        <v>49.7</v>
      </c>
      <c r="L2694" s="17" t="s">
        <v>710</v>
      </c>
      <c r="M2694" s="163" t="str">
        <f>IFERROR(GETPIVOTDATA("Tot. Bottles",'- Ordine Aggregato -'!$A$1,"sku anker",A2694),"")</f>
        <v/>
      </c>
      <c r="N2694" s="18" t="s">
        <v>42</v>
      </c>
      <c r="O2694" s="19" t="str">
        <f t="shared" si="41"/>
        <v>Order online</v>
      </c>
      <c r="P2694" s="97" t="s">
        <v>355</v>
      </c>
      <c r="Q2694" s="13" t="s">
        <v>8782</v>
      </c>
      <c r="R2694" t="s">
        <v>8783</v>
      </c>
      <c r="S2694" s="20">
        <v>0</v>
      </c>
      <c r="T2694" s="21" t="s">
        <v>38</v>
      </c>
    </row>
    <row r="2695" spans="1:20" x14ac:dyDescent="0.35">
      <c r="A2695" s="96" t="s">
        <v>8784</v>
      </c>
      <c r="D2695" s="13" t="s">
        <v>8785</v>
      </c>
      <c r="E2695" s="13">
        <v>6</v>
      </c>
      <c r="F2695" s="14">
        <v>0.75</v>
      </c>
      <c r="G2695" s="13" t="s">
        <v>46</v>
      </c>
      <c r="H2695" s="14">
        <v>14.5</v>
      </c>
      <c r="I2695" s="15" t="s">
        <v>32</v>
      </c>
      <c r="J2695" s="16">
        <v>284.10000000000002</v>
      </c>
      <c r="K2695" s="16">
        <v>47.35</v>
      </c>
      <c r="L2695" s="17" t="s">
        <v>710</v>
      </c>
      <c r="M2695" s="163" t="str">
        <f>IFERROR(GETPIVOTDATA("Tot. Bottles",'- Ordine Aggregato -'!$A$1,"sku anker",A2695),"")</f>
        <v/>
      </c>
      <c r="N2695" s="18" t="s">
        <v>42</v>
      </c>
      <c r="O2695" s="19" t="str">
        <f t="shared" si="41"/>
        <v>Order online</v>
      </c>
      <c r="P2695" s="97" t="s">
        <v>355</v>
      </c>
      <c r="Q2695" s="13" t="s">
        <v>8782</v>
      </c>
      <c r="R2695" t="s">
        <v>8783</v>
      </c>
      <c r="S2695" s="20">
        <v>0</v>
      </c>
      <c r="T2695" s="21" t="s">
        <v>38</v>
      </c>
    </row>
    <row r="2696" spans="1:20" x14ac:dyDescent="0.35">
      <c r="A2696" s="13" t="s">
        <v>8786</v>
      </c>
      <c r="B2696" s="13"/>
      <c r="C2696" s="13"/>
      <c r="D2696" s="13" t="s">
        <v>8787</v>
      </c>
      <c r="E2696" s="13">
        <v>6</v>
      </c>
      <c r="F2696" s="14">
        <v>0.75</v>
      </c>
      <c r="G2696" s="13" t="s">
        <v>14874</v>
      </c>
      <c r="H2696" s="14">
        <v>14.5</v>
      </c>
      <c r="I2696" s="15" t="s">
        <v>32</v>
      </c>
      <c r="J2696" s="16">
        <v>146.10000000000002</v>
      </c>
      <c r="K2696" s="16">
        <v>24.35</v>
      </c>
      <c r="L2696" s="17" t="s">
        <v>710</v>
      </c>
      <c r="M2696" s="163" t="str">
        <f>IFERROR(GETPIVOTDATA("Tot. Bottles",'- Ordine Aggregato -'!$A$1,"sku anker",A2696),"")</f>
        <v/>
      </c>
      <c r="N2696" s="18" t="s">
        <v>42</v>
      </c>
      <c r="O2696" s="19" t="str">
        <f t="shared" si="41"/>
        <v>Order online</v>
      </c>
      <c r="P2696" s="97" t="s">
        <v>355</v>
      </c>
      <c r="Q2696" s="13" t="s">
        <v>8788</v>
      </c>
      <c r="R2696" t="s">
        <v>8789</v>
      </c>
      <c r="S2696" s="20">
        <v>0</v>
      </c>
      <c r="T2696" s="21" t="s">
        <v>38</v>
      </c>
    </row>
    <row r="2697" spans="1:20" x14ac:dyDescent="0.35">
      <c r="A2697" s="96" t="s">
        <v>8790</v>
      </c>
      <c r="D2697" s="13" t="s">
        <v>8791</v>
      </c>
      <c r="E2697" s="13">
        <v>6</v>
      </c>
      <c r="F2697" s="14">
        <v>0.75</v>
      </c>
      <c r="G2697" s="13" t="s">
        <v>14874</v>
      </c>
      <c r="H2697" s="14">
        <v>14.5</v>
      </c>
      <c r="I2697" s="15" t="s">
        <v>32</v>
      </c>
      <c r="J2697" s="16">
        <v>199.5</v>
      </c>
      <c r="K2697" s="16">
        <v>33.25</v>
      </c>
      <c r="L2697" s="17" t="s">
        <v>710</v>
      </c>
      <c r="M2697" s="163" t="str">
        <f>IFERROR(GETPIVOTDATA("Tot. Bottles",'- Ordine Aggregato -'!$A$1,"sku anker",A2697),"")</f>
        <v/>
      </c>
      <c r="N2697" s="18" t="s">
        <v>42</v>
      </c>
      <c r="O2697" s="19" t="str">
        <f t="shared" si="41"/>
        <v>Order online</v>
      </c>
      <c r="P2697" s="97" t="s">
        <v>355</v>
      </c>
      <c r="Q2697" s="13" t="s">
        <v>8792</v>
      </c>
      <c r="R2697" t="s">
        <v>8793</v>
      </c>
      <c r="S2697" s="20">
        <v>0</v>
      </c>
      <c r="T2697" s="21" t="s">
        <v>38</v>
      </c>
    </row>
    <row r="2698" spans="1:20" x14ac:dyDescent="0.35">
      <c r="A2698" s="96" t="s">
        <v>8794</v>
      </c>
      <c r="D2698" s="13" t="s">
        <v>8795</v>
      </c>
      <c r="E2698" s="13">
        <v>6</v>
      </c>
      <c r="F2698" s="14">
        <v>0.75</v>
      </c>
      <c r="G2698" s="13" t="s">
        <v>14874</v>
      </c>
      <c r="H2698" s="14">
        <v>13</v>
      </c>
      <c r="I2698" s="15" t="s">
        <v>32</v>
      </c>
      <c r="J2698" s="16">
        <v>45.599999999999994</v>
      </c>
      <c r="K2698" s="16">
        <v>7.6</v>
      </c>
      <c r="L2698" s="17" t="s">
        <v>710</v>
      </c>
      <c r="M2698" s="163" t="str">
        <f>IFERROR(GETPIVOTDATA("Tot. Bottles",'- Ordine Aggregato -'!$A$1,"sku anker",A2698),"")</f>
        <v/>
      </c>
      <c r="N2698" s="18" t="s">
        <v>42</v>
      </c>
      <c r="O2698" s="19" t="str">
        <f t="shared" si="41"/>
        <v>Order online</v>
      </c>
      <c r="P2698" s="97" t="s">
        <v>355</v>
      </c>
      <c r="Q2698" s="13" t="s">
        <v>8796</v>
      </c>
      <c r="R2698" t="s">
        <v>8797</v>
      </c>
      <c r="S2698" s="20">
        <v>0</v>
      </c>
      <c r="T2698" s="21" t="s">
        <v>38</v>
      </c>
    </row>
    <row r="2699" spans="1:20" x14ac:dyDescent="0.35">
      <c r="A2699" s="96" t="s">
        <v>8798</v>
      </c>
      <c r="B2699" s="96"/>
      <c r="C2699" s="96"/>
      <c r="D2699" s="13" t="s">
        <v>8799</v>
      </c>
      <c r="E2699" s="13">
        <v>6</v>
      </c>
      <c r="F2699" s="14">
        <v>0.75</v>
      </c>
      <c r="G2699" s="13" t="s">
        <v>14874</v>
      </c>
      <c r="H2699" s="14">
        <v>13</v>
      </c>
      <c r="I2699" s="15" t="s">
        <v>32</v>
      </c>
      <c r="J2699" s="16">
        <v>54.900000000000006</v>
      </c>
      <c r="K2699" s="16">
        <v>9.15</v>
      </c>
      <c r="L2699" s="17" t="s">
        <v>704</v>
      </c>
      <c r="M2699" s="163" t="str">
        <f>IFERROR(GETPIVOTDATA("Tot. Bottles",'- Ordine Aggregato -'!$A$1,"sku anker",A2699),"")</f>
        <v/>
      </c>
      <c r="N2699" s="18" t="s">
        <v>67</v>
      </c>
      <c r="O2699" s="19" t="str">
        <f t="shared" si="41"/>
        <v>Order online</v>
      </c>
      <c r="P2699" s="97" t="s">
        <v>355</v>
      </c>
      <c r="Q2699" s="13" t="s">
        <v>8800</v>
      </c>
      <c r="R2699" t="s">
        <v>8801</v>
      </c>
      <c r="S2699" s="20">
        <v>9.15</v>
      </c>
      <c r="T2699" s="21" t="s">
        <v>38</v>
      </c>
    </row>
    <row r="2700" spans="1:20" x14ac:dyDescent="0.35">
      <c r="A2700" s="96" t="s">
        <v>8802</v>
      </c>
      <c r="D2700" s="13" t="s">
        <v>8803</v>
      </c>
      <c r="E2700" s="13">
        <v>6</v>
      </c>
      <c r="F2700" s="14">
        <v>0.75</v>
      </c>
      <c r="G2700" s="13" t="s">
        <v>46</v>
      </c>
      <c r="H2700" s="14">
        <v>13</v>
      </c>
      <c r="I2700" s="15" t="s">
        <v>32</v>
      </c>
      <c r="J2700" s="16">
        <v>61.5</v>
      </c>
      <c r="K2700" s="16">
        <v>10.25</v>
      </c>
      <c r="L2700" s="17" t="s">
        <v>704</v>
      </c>
      <c r="M2700" s="163" t="str">
        <f>IFERROR(GETPIVOTDATA("Tot. Bottles",'- Ordine Aggregato -'!$A$1,"sku anker",A2700),"")</f>
        <v/>
      </c>
      <c r="N2700" s="18" t="s">
        <v>42</v>
      </c>
      <c r="O2700" s="19" t="str">
        <f t="shared" si="41"/>
        <v>Order online</v>
      </c>
      <c r="P2700" s="97" t="s">
        <v>355</v>
      </c>
      <c r="Q2700" s="13" t="s">
        <v>8804</v>
      </c>
      <c r="R2700" t="s">
        <v>8805</v>
      </c>
      <c r="S2700" s="20">
        <v>0</v>
      </c>
      <c r="T2700" s="21" t="s">
        <v>38</v>
      </c>
    </row>
    <row r="2701" spans="1:20" x14ac:dyDescent="0.35">
      <c r="A2701" s="13" t="s">
        <v>15682</v>
      </c>
      <c r="B2701" s="13"/>
      <c r="C2701" s="13"/>
      <c r="D2701" s="13" t="s">
        <v>15683</v>
      </c>
      <c r="E2701" s="13">
        <v>6</v>
      </c>
      <c r="F2701" s="14">
        <v>0.75</v>
      </c>
      <c r="G2701" s="13" t="s">
        <v>14874</v>
      </c>
      <c r="H2701" s="14">
        <v>13</v>
      </c>
      <c r="I2701" s="15" t="s">
        <v>32</v>
      </c>
      <c r="J2701" s="16">
        <v>147</v>
      </c>
      <c r="K2701" s="16">
        <v>24.5</v>
      </c>
      <c r="L2701" s="17" t="s">
        <v>704</v>
      </c>
      <c r="M2701" s="163" t="str">
        <f>IFERROR(GETPIVOTDATA("Tot. Bottles",'- Ordine Aggregato -'!$A$1,"sku anker",A2701),"")</f>
        <v/>
      </c>
      <c r="N2701" s="18" t="s">
        <v>34</v>
      </c>
      <c r="O2701" s="19" t="str">
        <f t="shared" ref="O2701:O2764" si="42">HYPERLINK("https://www.ankeramsterdamspirits.nl/en/products/"&amp;A2701,"Order online")</f>
        <v>Order online</v>
      </c>
      <c r="P2701" s="97" t="s">
        <v>355</v>
      </c>
      <c r="Q2701" s="13" t="s">
        <v>42</v>
      </c>
      <c r="R2701" t="s">
        <v>42</v>
      </c>
      <c r="S2701" s="20">
        <v>0</v>
      </c>
      <c r="T2701" s="21" t="s">
        <v>38</v>
      </c>
    </row>
    <row r="2702" spans="1:20" x14ac:dyDescent="0.35">
      <c r="A2702" s="13" t="s">
        <v>8806</v>
      </c>
      <c r="B2702" s="13"/>
      <c r="C2702" s="13"/>
      <c r="D2702" s="13" t="s">
        <v>8807</v>
      </c>
      <c r="E2702" s="13">
        <v>6</v>
      </c>
      <c r="F2702" s="14">
        <v>0.75</v>
      </c>
      <c r="G2702" s="13" t="s">
        <v>14874</v>
      </c>
      <c r="H2702" s="14">
        <v>13.5</v>
      </c>
      <c r="I2702" s="15" t="s">
        <v>32</v>
      </c>
      <c r="J2702" s="16">
        <v>51</v>
      </c>
      <c r="K2702" s="16">
        <v>8.5</v>
      </c>
      <c r="L2702" s="17" t="s">
        <v>704</v>
      </c>
      <c r="M2702" s="163" t="str">
        <f>IFERROR(GETPIVOTDATA("Tot. Bottles",'- Ordine Aggregato -'!$A$1,"sku anker",A2702),"")</f>
        <v/>
      </c>
      <c r="N2702" s="18" t="s">
        <v>42</v>
      </c>
      <c r="O2702" s="19" t="str">
        <f t="shared" si="42"/>
        <v>Order online</v>
      </c>
      <c r="P2702" s="97" t="s">
        <v>355</v>
      </c>
      <c r="Q2702" s="13" t="s">
        <v>8808</v>
      </c>
      <c r="R2702" t="s">
        <v>8809</v>
      </c>
      <c r="S2702" s="20">
        <v>0</v>
      </c>
      <c r="T2702" s="21" t="s">
        <v>38</v>
      </c>
    </row>
    <row r="2703" spans="1:20" x14ac:dyDescent="0.35">
      <c r="A2703" s="13" t="s">
        <v>8810</v>
      </c>
      <c r="B2703" s="13"/>
      <c r="C2703" s="13"/>
      <c r="D2703" s="13" t="s">
        <v>8811</v>
      </c>
      <c r="E2703" s="13">
        <v>6</v>
      </c>
      <c r="F2703" s="14">
        <v>0.75</v>
      </c>
      <c r="G2703" s="13" t="s">
        <v>46</v>
      </c>
      <c r="H2703" s="14">
        <v>14</v>
      </c>
      <c r="I2703" s="15" t="s">
        <v>32</v>
      </c>
      <c r="J2703" s="16">
        <v>97.5</v>
      </c>
      <c r="K2703" s="16">
        <v>16.25</v>
      </c>
      <c r="L2703" s="17" t="s">
        <v>704</v>
      </c>
      <c r="M2703" s="163" t="str">
        <f>IFERROR(GETPIVOTDATA("Tot. Bottles",'- Ordine Aggregato -'!$A$1,"sku anker",A2703),"")</f>
        <v/>
      </c>
      <c r="N2703" s="18" t="s">
        <v>42</v>
      </c>
      <c r="O2703" s="19" t="str">
        <f t="shared" si="42"/>
        <v>Order online</v>
      </c>
      <c r="P2703" s="97" t="s">
        <v>355</v>
      </c>
      <c r="Q2703" s="13" t="s">
        <v>8812</v>
      </c>
      <c r="R2703" t="s">
        <v>8813</v>
      </c>
      <c r="S2703" s="20">
        <v>0</v>
      </c>
      <c r="T2703" s="21" t="s">
        <v>38</v>
      </c>
    </row>
    <row r="2704" spans="1:20" x14ac:dyDescent="0.35">
      <c r="A2704" s="96" t="s">
        <v>8814</v>
      </c>
      <c r="B2704" s="96"/>
      <c r="C2704" s="96"/>
      <c r="D2704" s="13" t="s">
        <v>8815</v>
      </c>
      <c r="E2704" s="13">
        <v>6</v>
      </c>
      <c r="F2704" s="14">
        <v>0.75</v>
      </c>
      <c r="G2704" s="13" t="s">
        <v>14874</v>
      </c>
      <c r="H2704" s="14">
        <v>14.5</v>
      </c>
      <c r="I2704" s="15" t="s">
        <v>32</v>
      </c>
      <c r="J2704" s="16">
        <v>49.5</v>
      </c>
      <c r="K2704" s="16">
        <v>8.25</v>
      </c>
      <c r="L2704" s="17" t="s">
        <v>437</v>
      </c>
      <c r="M2704" s="163" t="str">
        <f>IFERROR(GETPIVOTDATA("Tot. Bottles",'- Ordine Aggregato -'!$A$1,"sku anker",A2704),"")</f>
        <v/>
      </c>
      <c r="N2704" s="18" t="s">
        <v>42</v>
      </c>
      <c r="O2704" s="19" t="str">
        <f t="shared" si="42"/>
        <v>Order online</v>
      </c>
      <c r="P2704" s="97" t="s">
        <v>355</v>
      </c>
      <c r="Q2704" s="13" t="s">
        <v>8816</v>
      </c>
      <c r="R2704" t="s">
        <v>8817</v>
      </c>
      <c r="S2704" s="20">
        <v>0</v>
      </c>
      <c r="T2704" s="21" t="s">
        <v>38</v>
      </c>
    </row>
    <row r="2705" spans="1:20" x14ac:dyDescent="0.35">
      <c r="A2705" s="96" t="s">
        <v>8818</v>
      </c>
      <c r="B2705" s="96"/>
      <c r="C2705" s="96"/>
      <c r="D2705" s="13" t="s">
        <v>8819</v>
      </c>
      <c r="E2705" s="13">
        <v>6</v>
      </c>
      <c r="F2705" s="14">
        <v>0.75</v>
      </c>
      <c r="G2705" s="13" t="s">
        <v>14874</v>
      </c>
      <c r="H2705" s="14">
        <v>14.5</v>
      </c>
      <c r="I2705" s="15" t="s">
        <v>32</v>
      </c>
      <c r="J2705" s="16">
        <v>63</v>
      </c>
      <c r="K2705" s="16">
        <v>10.5</v>
      </c>
      <c r="L2705" s="17" t="s">
        <v>710</v>
      </c>
      <c r="M2705" s="163" t="str">
        <f>IFERROR(GETPIVOTDATA("Tot. Bottles",'- Ordine Aggregato -'!$A$1,"sku anker",A2705),"")</f>
        <v/>
      </c>
      <c r="N2705" s="18" t="s">
        <v>42</v>
      </c>
      <c r="O2705" s="19" t="str">
        <f t="shared" si="42"/>
        <v>Order online</v>
      </c>
      <c r="P2705" s="97" t="s">
        <v>355</v>
      </c>
      <c r="Q2705" s="13" t="s">
        <v>8820</v>
      </c>
      <c r="R2705" t="s">
        <v>8821</v>
      </c>
      <c r="S2705" s="20">
        <v>0</v>
      </c>
      <c r="T2705" s="21" t="s">
        <v>38</v>
      </c>
    </row>
    <row r="2706" spans="1:20" x14ac:dyDescent="0.35">
      <c r="A2706" s="96" t="s">
        <v>8822</v>
      </c>
      <c r="B2706" s="96"/>
      <c r="C2706" s="96"/>
      <c r="D2706" s="13" t="s">
        <v>8823</v>
      </c>
      <c r="E2706" s="13">
        <v>6</v>
      </c>
      <c r="F2706" s="14">
        <v>0.75</v>
      </c>
      <c r="G2706" s="13" t="s">
        <v>46</v>
      </c>
      <c r="H2706" s="14">
        <v>13</v>
      </c>
      <c r="I2706" s="15" t="s">
        <v>32</v>
      </c>
      <c r="J2706" s="16">
        <v>47.099999999999994</v>
      </c>
      <c r="K2706" s="16">
        <v>7.85</v>
      </c>
      <c r="L2706" s="17" t="s">
        <v>704</v>
      </c>
      <c r="M2706" s="163" t="str">
        <f>IFERROR(GETPIVOTDATA("Tot. Bottles",'- Ordine Aggregato -'!$A$1,"sku anker",A2706),"")</f>
        <v/>
      </c>
      <c r="N2706" s="18" t="s">
        <v>42</v>
      </c>
      <c r="O2706" s="19" t="str">
        <f t="shared" si="42"/>
        <v>Order online</v>
      </c>
      <c r="P2706" s="97" t="s">
        <v>355</v>
      </c>
      <c r="Q2706" s="13" t="s">
        <v>8824</v>
      </c>
      <c r="R2706" t="s">
        <v>8825</v>
      </c>
      <c r="S2706" s="20">
        <v>0</v>
      </c>
      <c r="T2706" s="21" t="s">
        <v>38</v>
      </c>
    </row>
    <row r="2707" spans="1:20" x14ac:dyDescent="0.35">
      <c r="A2707" s="13" t="s">
        <v>8826</v>
      </c>
      <c r="B2707" s="13"/>
      <c r="C2707" s="13"/>
      <c r="D2707" s="13" t="s">
        <v>8827</v>
      </c>
      <c r="E2707" s="13">
        <v>6</v>
      </c>
      <c r="F2707" s="14">
        <v>0.75</v>
      </c>
      <c r="G2707" s="13" t="s">
        <v>46</v>
      </c>
      <c r="H2707" s="14">
        <v>14</v>
      </c>
      <c r="I2707" s="15" t="s">
        <v>32</v>
      </c>
      <c r="J2707" s="16">
        <v>56.400000000000006</v>
      </c>
      <c r="K2707" s="16">
        <v>9.4</v>
      </c>
      <c r="L2707" s="17" t="s">
        <v>710</v>
      </c>
      <c r="M2707" s="163" t="str">
        <f>IFERROR(GETPIVOTDATA("Tot. Bottles",'- Ordine Aggregato -'!$A$1,"sku anker",A2707),"")</f>
        <v/>
      </c>
      <c r="N2707" s="18" t="s">
        <v>42</v>
      </c>
      <c r="O2707" s="19" t="str">
        <f t="shared" si="42"/>
        <v>Order online</v>
      </c>
      <c r="P2707" s="97" t="s">
        <v>355</v>
      </c>
      <c r="Q2707" s="13" t="s">
        <v>8828</v>
      </c>
      <c r="R2707" t="s">
        <v>8829</v>
      </c>
      <c r="S2707" s="20">
        <v>0</v>
      </c>
      <c r="T2707" s="21" t="s">
        <v>38</v>
      </c>
    </row>
    <row r="2708" spans="1:20" x14ac:dyDescent="0.35">
      <c r="A2708" s="96" t="s">
        <v>8830</v>
      </c>
      <c r="D2708" s="13" t="s">
        <v>8831</v>
      </c>
      <c r="E2708" s="13">
        <v>6</v>
      </c>
      <c r="F2708" s="14">
        <v>0.75</v>
      </c>
      <c r="G2708" s="13" t="s">
        <v>46</v>
      </c>
      <c r="H2708" s="14">
        <v>5</v>
      </c>
      <c r="I2708" s="15" t="s">
        <v>32</v>
      </c>
      <c r="J2708" s="16">
        <v>57</v>
      </c>
      <c r="K2708" s="16">
        <v>9.5</v>
      </c>
      <c r="L2708" s="17" t="s">
        <v>960</v>
      </c>
      <c r="M2708" s="163" t="str">
        <f>IFERROR(GETPIVOTDATA("Tot. Bottles",'- Ordine Aggregato -'!$A$1,"sku anker",A2708),"")</f>
        <v/>
      </c>
      <c r="N2708" s="18" t="s">
        <v>42</v>
      </c>
      <c r="O2708" s="19" t="str">
        <f t="shared" si="42"/>
        <v>Order online</v>
      </c>
      <c r="P2708" s="97" t="s">
        <v>355</v>
      </c>
      <c r="Q2708" s="13" t="s">
        <v>8832</v>
      </c>
      <c r="R2708" t="s">
        <v>8833</v>
      </c>
      <c r="S2708" s="20">
        <v>0</v>
      </c>
      <c r="T2708" s="21" t="s">
        <v>38</v>
      </c>
    </row>
    <row r="2709" spans="1:20" x14ac:dyDescent="0.35">
      <c r="A2709" s="96" t="s">
        <v>8834</v>
      </c>
      <c r="B2709" s="96"/>
      <c r="C2709" s="96"/>
      <c r="D2709" s="13" t="s">
        <v>8835</v>
      </c>
      <c r="E2709" s="13">
        <v>6</v>
      </c>
      <c r="F2709" s="14">
        <v>0.75</v>
      </c>
      <c r="G2709" s="13" t="s">
        <v>14874</v>
      </c>
      <c r="H2709" s="14">
        <v>14.5</v>
      </c>
      <c r="I2709" s="15" t="s">
        <v>32</v>
      </c>
      <c r="J2709" s="16">
        <v>93.6</v>
      </c>
      <c r="K2709" s="16">
        <v>15.6</v>
      </c>
      <c r="L2709" s="17" t="s">
        <v>710</v>
      </c>
      <c r="M2709" s="163" t="str">
        <f>IFERROR(GETPIVOTDATA("Tot. Bottles",'- Ordine Aggregato -'!$A$1,"sku anker",A2709),"")</f>
        <v/>
      </c>
      <c r="N2709" s="18" t="s">
        <v>42</v>
      </c>
      <c r="O2709" s="19" t="str">
        <f t="shared" si="42"/>
        <v>Order online</v>
      </c>
      <c r="P2709" s="97" t="s">
        <v>355</v>
      </c>
      <c r="Q2709" s="13" t="s">
        <v>8836</v>
      </c>
      <c r="R2709" t="s">
        <v>8837</v>
      </c>
      <c r="S2709" s="20">
        <v>0</v>
      </c>
      <c r="T2709" s="21" t="s">
        <v>38</v>
      </c>
    </row>
    <row r="2710" spans="1:20" x14ac:dyDescent="0.35">
      <c r="A2710" s="13" t="s">
        <v>8838</v>
      </c>
      <c r="B2710" s="13"/>
      <c r="C2710" s="13"/>
      <c r="D2710" s="13" t="s">
        <v>8839</v>
      </c>
      <c r="E2710" s="13">
        <v>6</v>
      </c>
      <c r="F2710" s="14">
        <v>0.75</v>
      </c>
      <c r="G2710" s="13" t="s">
        <v>14874</v>
      </c>
      <c r="H2710" s="14">
        <v>13.5</v>
      </c>
      <c r="I2710" s="15" t="s">
        <v>32</v>
      </c>
      <c r="J2710" s="16">
        <v>36.599999999999994</v>
      </c>
      <c r="K2710" s="16">
        <v>6.1</v>
      </c>
      <c r="L2710" s="17" t="s">
        <v>710</v>
      </c>
      <c r="M2710" s="163" t="str">
        <f>IFERROR(GETPIVOTDATA("Tot. Bottles",'- Ordine Aggregato -'!$A$1,"sku anker",A2710),"")</f>
        <v/>
      </c>
      <c r="N2710" s="18" t="s">
        <v>42</v>
      </c>
      <c r="O2710" s="19" t="str">
        <f t="shared" si="42"/>
        <v>Order online</v>
      </c>
      <c r="P2710" s="97" t="s">
        <v>355</v>
      </c>
      <c r="Q2710" s="13" t="s">
        <v>8840</v>
      </c>
      <c r="R2710" t="s">
        <v>8841</v>
      </c>
      <c r="S2710" s="20">
        <v>0</v>
      </c>
      <c r="T2710" s="21" t="s">
        <v>38</v>
      </c>
    </row>
    <row r="2711" spans="1:20" x14ac:dyDescent="0.35">
      <c r="A2711" s="96" t="s">
        <v>8842</v>
      </c>
      <c r="D2711" s="13" t="s">
        <v>8843</v>
      </c>
      <c r="E2711" s="13">
        <v>6</v>
      </c>
      <c r="F2711" s="14">
        <v>0.75</v>
      </c>
      <c r="G2711" s="13" t="s">
        <v>14874</v>
      </c>
      <c r="H2711" s="14">
        <v>13.5</v>
      </c>
      <c r="I2711" s="15" t="s">
        <v>32</v>
      </c>
      <c r="J2711" s="16">
        <v>37.5</v>
      </c>
      <c r="K2711" s="16">
        <v>6.25</v>
      </c>
      <c r="L2711" s="17" t="s">
        <v>710</v>
      </c>
      <c r="M2711" s="163" t="str">
        <f>IFERROR(GETPIVOTDATA("Tot. Bottles",'- Ordine Aggregato -'!$A$1,"sku anker",A2711),"")</f>
        <v/>
      </c>
      <c r="N2711" s="18" t="s">
        <v>42</v>
      </c>
      <c r="O2711" s="19" t="str">
        <f t="shared" si="42"/>
        <v>Order online</v>
      </c>
      <c r="P2711" s="97" t="s">
        <v>355</v>
      </c>
      <c r="Q2711" s="13" t="s">
        <v>8844</v>
      </c>
      <c r="R2711" t="s">
        <v>8845</v>
      </c>
      <c r="S2711" s="20">
        <v>0</v>
      </c>
      <c r="T2711" s="21" t="s">
        <v>38</v>
      </c>
    </row>
    <row r="2712" spans="1:20" x14ac:dyDescent="0.35">
      <c r="A2712" s="96" t="s">
        <v>15684</v>
      </c>
      <c r="B2712" s="96"/>
      <c r="C2712" s="96"/>
      <c r="D2712" s="13" t="s">
        <v>15685</v>
      </c>
      <c r="E2712" s="13">
        <v>6</v>
      </c>
      <c r="F2712" s="14">
        <v>0.75</v>
      </c>
      <c r="G2712" s="13" t="s">
        <v>46</v>
      </c>
      <c r="H2712" s="14">
        <v>15</v>
      </c>
      <c r="I2712" s="15" t="s">
        <v>32</v>
      </c>
      <c r="J2712" s="16">
        <v>90</v>
      </c>
      <c r="K2712" s="16">
        <v>15</v>
      </c>
      <c r="L2712" s="17" t="s">
        <v>710</v>
      </c>
      <c r="M2712" s="163" t="str">
        <f>IFERROR(GETPIVOTDATA("Tot. Bottles",'- Ordine Aggregato -'!$A$1,"sku anker",A2712),"")</f>
        <v/>
      </c>
      <c r="N2712" s="18" t="s">
        <v>42</v>
      </c>
      <c r="O2712" s="19" t="str">
        <f t="shared" si="42"/>
        <v>Order online</v>
      </c>
      <c r="P2712" s="97" t="s">
        <v>355</v>
      </c>
      <c r="Q2712" s="13" t="s">
        <v>8848</v>
      </c>
      <c r="R2712" t="s">
        <v>42</v>
      </c>
      <c r="S2712" s="20">
        <v>0</v>
      </c>
      <c r="T2712" s="21" t="s">
        <v>38</v>
      </c>
    </row>
    <row r="2713" spans="1:20" x14ac:dyDescent="0.35">
      <c r="A2713" s="13" t="s">
        <v>8846</v>
      </c>
      <c r="B2713" s="13"/>
      <c r="C2713" s="13"/>
      <c r="D2713" s="13" t="s">
        <v>8847</v>
      </c>
      <c r="E2713" s="13">
        <v>6</v>
      </c>
      <c r="F2713" s="14">
        <v>0.75</v>
      </c>
      <c r="G2713" s="13" t="s">
        <v>14874</v>
      </c>
      <c r="H2713" s="14">
        <v>15</v>
      </c>
      <c r="I2713" s="15" t="s">
        <v>32</v>
      </c>
      <c r="J2713" s="16">
        <v>108</v>
      </c>
      <c r="K2713" s="16">
        <v>18</v>
      </c>
      <c r="L2713" s="17" t="s">
        <v>710</v>
      </c>
      <c r="M2713" s="163" t="str">
        <f>IFERROR(GETPIVOTDATA("Tot. Bottles",'- Ordine Aggregato -'!$A$1,"sku anker",A2713),"")</f>
        <v/>
      </c>
      <c r="N2713" s="18" t="s">
        <v>42</v>
      </c>
      <c r="O2713" s="19" t="str">
        <f t="shared" si="42"/>
        <v>Order online</v>
      </c>
      <c r="P2713" s="97" t="s">
        <v>355</v>
      </c>
      <c r="Q2713" s="13" t="s">
        <v>8848</v>
      </c>
      <c r="R2713" t="s">
        <v>8849</v>
      </c>
      <c r="S2713" s="20">
        <v>0</v>
      </c>
      <c r="T2713" s="21" t="s">
        <v>38</v>
      </c>
    </row>
    <row r="2714" spans="1:20" x14ac:dyDescent="0.35">
      <c r="A2714" s="13" t="s">
        <v>8850</v>
      </c>
      <c r="B2714" s="13"/>
      <c r="C2714" s="13"/>
      <c r="D2714" s="13" t="s">
        <v>8851</v>
      </c>
      <c r="E2714" s="13">
        <v>6</v>
      </c>
      <c r="F2714" s="14">
        <v>0.7</v>
      </c>
      <c r="G2714" s="13" t="s">
        <v>46</v>
      </c>
      <c r="H2714" s="14">
        <v>40</v>
      </c>
      <c r="I2714" s="15" t="s">
        <v>32</v>
      </c>
      <c r="J2714" s="16">
        <v>111</v>
      </c>
      <c r="K2714" s="16">
        <v>18.5</v>
      </c>
      <c r="L2714" s="17" t="s">
        <v>448</v>
      </c>
      <c r="M2714" s="163" t="str">
        <f>IFERROR(GETPIVOTDATA("Tot. Bottles",'- Ordine Aggregato -'!$A$1,"sku anker",A2714),"")</f>
        <v/>
      </c>
      <c r="N2714" s="18" t="s">
        <v>67</v>
      </c>
      <c r="O2714" s="19" t="str">
        <f t="shared" si="42"/>
        <v>Order online</v>
      </c>
      <c r="P2714" s="97" t="s">
        <v>442</v>
      </c>
      <c r="Q2714" s="13" t="s">
        <v>8852</v>
      </c>
      <c r="R2714" t="s">
        <v>8853</v>
      </c>
      <c r="S2714" s="20">
        <v>18.5</v>
      </c>
      <c r="T2714" s="21" t="s">
        <v>38</v>
      </c>
    </row>
    <row r="2715" spans="1:20" x14ac:dyDescent="0.35">
      <c r="A2715" s="96" t="s">
        <v>8854</v>
      </c>
      <c r="B2715" s="96"/>
      <c r="C2715" s="96"/>
      <c r="D2715" s="13" t="s">
        <v>8855</v>
      </c>
      <c r="E2715" s="13">
        <v>6</v>
      </c>
      <c r="F2715" s="14">
        <v>0.7</v>
      </c>
      <c r="G2715" s="13" t="s">
        <v>14873</v>
      </c>
      <c r="H2715" s="14">
        <v>43</v>
      </c>
      <c r="I2715" s="15" t="s">
        <v>32</v>
      </c>
      <c r="J2715" s="16">
        <v>193.5</v>
      </c>
      <c r="K2715" s="16">
        <v>32.25</v>
      </c>
      <c r="L2715" s="17" t="s">
        <v>448</v>
      </c>
      <c r="M2715" s="163" t="str">
        <f>IFERROR(GETPIVOTDATA("Tot. Bottles",'- Ordine Aggregato -'!$A$1,"sku anker",A2715),"")</f>
        <v/>
      </c>
      <c r="N2715" s="18" t="s">
        <v>42</v>
      </c>
      <c r="O2715" s="19" t="str">
        <f t="shared" si="42"/>
        <v>Order online</v>
      </c>
      <c r="P2715" s="97" t="s">
        <v>442</v>
      </c>
      <c r="Q2715" s="13" t="s">
        <v>8856</v>
      </c>
      <c r="R2715" t="s">
        <v>8857</v>
      </c>
      <c r="S2715" s="20">
        <v>0</v>
      </c>
      <c r="T2715" s="21" t="s">
        <v>38</v>
      </c>
    </row>
    <row r="2716" spans="1:20" x14ac:dyDescent="0.35">
      <c r="A2716" s="13" t="s">
        <v>8858</v>
      </c>
      <c r="B2716" s="13"/>
      <c r="C2716" s="13"/>
      <c r="D2716" s="13" t="s">
        <v>8859</v>
      </c>
      <c r="E2716" s="13">
        <v>6</v>
      </c>
      <c r="F2716" s="14">
        <v>0.7</v>
      </c>
      <c r="G2716" s="13" t="s">
        <v>14874</v>
      </c>
      <c r="H2716" s="14">
        <v>40</v>
      </c>
      <c r="I2716" s="15" t="s">
        <v>32</v>
      </c>
      <c r="J2716" s="16">
        <v>279.89999999999998</v>
      </c>
      <c r="K2716" s="16">
        <v>46.65</v>
      </c>
      <c r="L2716" s="17" t="s">
        <v>645</v>
      </c>
      <c r="M2716" s="163" t="str">
        <f>IFERROR(GETPIVOTDATA("Tot. Bottles",'- Ordine Aggregato -'!$A$1,"sku anker",A2716),"")</f>
        <v/>
      </c>
      <c r="N2716" s="18" t="s">
        <v>34</v>
      </c>
      <c r="O2716" s="19" t="str">
        <f t="shared" si="42"/>
        <v>Order online</v>
      </c>
      <c r="P2716" s="97" t="s">
        <v>225</v>
      </c>
      <c r="Q2716" s="13" t="s">
        <v>8860</v>
      </c>
      <c r="R2716" t="s">
        <v>8861</v>
      </c>
      <c r="S2716" s="20">
        <v>0</v>
      </c>
      <c r="T2716" s="21" t="s">
        <v>38</v>
      </c>
    </row>
    <row r="2717" spans="1:20" x14ac:dyDescent="0.35">
      <c r="A2717" s="96" t="s">
        <v>8862</v>
      </c>
      <c r="D2717" s="13" t="s">
        <v>8863</v>
      </c>
      <c r="E2717" s="13">
        <v>3</v>
      </c>
      <c r="F2717" s="14">
        <v>0.7</v>
      </c>
      <c r="G2717" s="13" t="s">
        <v>14874</v>
      </c>
      <c r="H2717" s="14">
        <v>43</v>
      </c>
      <c r="I2717" s="15" t="s">
        <v>32</v>
      </c>
      <c r="J2717" s="16">
        <v>990</v>
      </c>
      <c r="K2717" s="16">
        <v>330</v>
      </c>
      <c r="L2717" s="17" t="s">
        <v>645</v>
      </c>
      <c r="M2717" s="163" t="str">
        <f>IFERROR(GETPIVOTDATA("Tot. Bottles",'- Ordine Aggregato -'!$A$1,"sku anker",A2717),"")</f>
        <v/>
      </c>
      <c r="N2717" s="18" t="s">
        <v>42</v>
      </c>
      <c r="O2717" s="19" t="str">
        <f t="shared" si="42"/>
        <v>Order online</v>
      </c>
      <c r="P2717" s="97" t="s">
        <v>225</v>
      </c>
      <c r="Q2717" s="13" t="s">
        <v>8864</v>
      </c>
      <c r="R2717" t="s">
        <v>8865</v>
      </c>
      <c r="S2717" s="20">
        <v>0</v>
      </c>
      <c r="T2717" s="21" t="s">
        <v>38</v>
      </c>
    </row>
    <row r="2718" spans="1:20" x14ac:dyDescent="0.35">
      <c r="A2718" s="13" t="s">
        <v>15686</v>
      </c>
      <c r="B2718" s="13"/>
      <c r="C2718" s="13"/>
      <c r="D2718" s="13" t="s">
        <v>15687</v>
      </c>
      <c r="E2718" s="13">
        <v>12</v>
      </c>
      <c r="F2718" s="14">
        <v>0.7</v>
      </c>
      <c r="G2718" s="13" t="s">
        <v>14874</v>
      </c>
      <c r="H2718" s="14">
        <v>40</v>
      </c>
      <c r="I2718" s="15" t="s">
        <v>32</v>
      </c>
      <c r="J2718" s="16">
        <v>1308</v>
      </c>
      <c r="K2718" s="16">
        <v>109</v>
      </c>
      <c r="L2718" s="17" t="s">
        <v>4515</v>
      </c>
      <c r="M2718" s="163" t="str">
        <f>IFERROR(GETPIVOTDATA("Tot. Bottles",'- Ordine Aggregato -'!$A$1,"sku anker",A2718),"")</f>
        <v/>
      </c>
      <c r="N2718" s="18" t="s">
        <v>42</v>
      </c>
      <c r="O2718" s="19" t="str">
        <f t="shared" si="42"/>
        <v>Order online</v>
      </c>
      <c r="P2718" s="97" t="s">
        <v>225</v>
      </c>
      <c r="Q2718" s="13" t="s">
        <v>42</v>
      </c>
      <c r="R2718" t="s">
        <v>42</v>
      </c>
      <c r="S2718" s="20">
        <v>0</v>
      </c>
      <c r="T2718" s="21" t="s">
        <v>38</v>
      </c>
    </row>
    <row r="2719" spans="1:20" x14ac:dyDescent="0.35">
      <c r="A2719" s="13" t="s">
        <v>8866</v>
      </c>
      <c r="B2719" s="13"/>
      <c r="C2719" s="13"/>
      <c r="D2719" s="13" t="s">
        <v>8867</v>
      </c>
      <c r="E2719" s="13">
        <v>12</v>
      </c>
      <c r="F2719" s="14">
        <v>0.7</v>
      </c>
      <c r="G2719" s="13" t="s">
        <v>14873</v>
      </c>
      <c r="H2719" s="14">
        <v>40</v>
      </c>
      <c r="I2719" s="15" t="s">
        <v>32</v>
      </c>
      <c r="J2719" s="16">
        <v>1308</v>
      </c>
      <c r="K2719" s="16">
        <v>109</v>
      </c>
      <c r="L2719" s="17" t="s">
        <v>645</v>
      </c>
      <c r="M2719" s="163" t="str">
        <f>IFERROR(GETPIVOTDATA("Tot. Bottles",'- Ordine Aggregato -'!$A$1,"sku anker",A2719),"")</f>
        <v/>
      </c>
      <c r="N2719" s="18" t="s">
        <v>42</v>
      </c>
      <c r="O2719" s="19" t="str">
        <f t="shared" si="42"/>
        <v>Order online</v>
      </c>
      <c r="P2719" s="97" t="s">
        <v>225</v>
      </c>
      <c r="Q2719" s="13" t="s">
        <v>8868</v>
      </c>
      <c r="R2719" t="s">
        <v>8869</v>
      </c>
      <c r="S2719" s="20">
        <v>0</v>
      </c>
      <c r="T2719" s="21" t="s">
        <v>38</v>
      </c>
    </row>
    <row r="2720" spans="1:20" x14ac:dyDescent="0.35">
      <c r="A2720" s="13" t="s">
        <v>8870</v>
      </c>
      <c r="B2720" s="13"/>
      <c r="C2720" s="13"/>
      <c r="D2720" s="13" t="s">
        <v>8867</v>
      </c>
      <c r="E2720" s="13">
        <v>3</v>
      </c>
      <c r="F2720" s="14">
        <v>0.7</v>
      </c>
      <c r="G2720" s="13" t="s">
        <v>14873</v>
      </c>
      <c r="H2720" s="14">
        <v>40</v>
      </c>
      <c r="I2720" s="15" t="s">
        <v>32</v>
      </c>
      <c r="J2720" s="16">
        <v>315</v>
      </c>
      <c r="K2720" s="16">
        <v>105</v>
      </c>
      <c r="L2720" s="17" t="s">
        <v>645</v>
      </c>
      <c r="M2720" s="163" t="str">
        <f>IFERROR(GETPIVOTDATA("Tot. Bottles",'- Ordine Aggregato -'!$A$1,"sku anker",A2720),"")</f>
        <v/>
      </c>
      <c r="N2720" s="18" t="s">
        <v>67</v>
      </c>
      <c r="O2720" s="19" t="str">
        <f t="shared" si="42"/>
        <v>Order online</v>
      </c>
      <c r="P2720" s="97" t="s">
        <v>225</v>
      </c>
      <c r="Q2720" s="13" t="s">
        <v>8868</v>
      </c>
      <c r="R2720" t="s">
        <v>8871</v>
      </c>
      <c r="S2720" s="20">
        <v>105</v>
      </c>
      <c r="T2720" s="21" t="s">
        <v>38</v>
      </c>
    </row>
    <row r="2721" spans="1:20" x14ac:dyDescent="0.35">
      <c r="A2721" s="13" t="s">
        <v>14478</v>
      </c>
      <c r="B2721" s="13"/>
      <c r="C2721" s="13"/>
      <c r="D2721" s="13" t="s">
        <v>8867</v>
      </c>
      <c r="E2721" s="13">
        <v>12</v>
      </c>
      <c r="F2721" s="14">
        <v>1</v>
      </c>
      <c r="G2721" s="13" t="s">
        <v>14874</v>
      </c>
      <c r="H2721" s="14">
        <v>40</v>
      </c>
      <c r="I2721" s="15" t="s">
        <v>32</v>
      </c>
      <c r="J2721" s="16">
        <v>1800</v>
      </c>
      <c r="K2721" s="16">
        <v>150</v>
      </c>
      <c r="L2721" s="17" t="s">
        <v>645</v>
      </c>
      <c r="M2721" s="163" t="str">
        <f>IFERROR(GETPIVOTDATA("Tot. Bottles",'- Ordine Aggregato -'!$A$1,"sku anker",A2721),"")</f>
        <v/>
      </c>
      <c r="N2721" s="18" t="s">
        <v>42</v>
      </c>
      <c r="O2721" s="19" t="str">
        <f t="shared" si="42"/>
        <v>Order online</v>
      </c>
      <c r="P2721" s="97" t="s">
        <v>225</v>
      </c>
      <c r="Q2721" s="13" t="s">
        <v>15688</v>
      </c>
      <c r="R2721" t="s">
        <v>15689</v>
      </c>
      <c r="S2721" s="20">
        <v>0</v>
      </c>
      <c r="T2721" s="21" t="s">
        <v>38</v>
      </c>
    </row>
    <row r="2722" spans="1:20" x14ac:dyDescent="0.35">
      <c r="A2722" s="96" t="s">
        <v>8872</v>
      </c>
      <c r="B2722" s="96"/>
      <c r="C2722" s="96"/>
      <c r="D2722" s="13" t="s">
        <v>8873</v>
      </c>
      <c r="E2722" s="13">
        <v>6</v>
      </c>
      <c r="F2722" s="14">
        <v>0.7</v>
      </c>
      <c r="G2722" s="13" t="s">
        <v>14873</v>
      </c>
      <c r="H2722" s="14">
        <v>40</v>
      </c>
      <c r="I2722" s="15" t="s">
        <v>32</v>
      </c>
      <c r="J2722" s="16">
        <v>109.5</v>
      </c>
      <c r="K2722" s="16">
        <v>18.25</v>
      </c>
      <c r="L2722" s="17" t="s">
        <v>645</v>
      </c>
      <c r="M2722" s="163" t="str">
        <f>IFERROR(GETPIVOTDATA("Tot. Bottles",'- Ordine Aggregato -'!$A$1,"sku anker",A2722),"")</f>
        <v/>
      </c>
      <c r="N2722" s="18" t="s">
        <v>42</v>
      </c>
      <c r="O2722" s="19" t="str">
        <f t="shared" si="42"/>
        <v>Order online</v>
      </c>
      <c r="P2722" s="97" t="s">
        <v>225</v>
      </c>
      <c r="Q2722" s="13" t="s">
        <v>8874</v>
      </c>
      <c r="R2722" t="s">
        <v>8875</v>
      </c>
      <c r="S2722" s="20">
        <v>0</v>
      </c>
      <c r="T2722" s="21" t="s">
        <v>38</v>
      </c>
    </row>
    <row r="2723" spans="1:20" x14ac:dyDescent="0.35">
      <c r="A2723" s="96" t="s">
        <v>8876</v>
      </c>
      <c r="B2723" s="96"/>
      <c r="C2723" s="96"/>
      <c r="D2723" s="13" t="s">
        <v>8877</v>
      </c>
      <c r="E2723" s="13">
        <v>6</v>
      </c>
      <c r="F2723" s="14">
        <v>0.7</v>
      </c>
      <c r="G2723" s="13" t="s">
        <v>14873</v>
      </c>
      <c r="H2723" s="14">
        <v>40</v>
      </c>
      <c r="I2723" s="15" t="s">
        <v>32</v>
      </c>
      <c r="J2723" s="16">
        <v>172.5</v>
      </c>
      <c r="K2723" s="16">
        <v>28.75</v>
      </c>
      <c r="L2723" s="17" t="s">
        <v>645</v>
      </c>
      <c r="M2723" s="163" t="str">
        <f>IFERROR(GETPIVOTDATA("Tot. Bottles",'- Ordine Aggregato -'!$A$1,"sku anker",A2723),"")</f>
        <v/>
      </c>
      <c r="N2723" s="18" t="s">
        <v>42</v>
      </c>
      <c r="O2723" s="19" t="str">
        <f t="shared" si="42"/>
        <v>Order online</v>
      </c>
      <c r="P2723" s="97" t="s">
        <v>225</v>
      </c>
      <c r="Q2723" s="13" t="s">
        <v>8878</v>
      </c>
      <c r="R2723" t="s">
        <v>8879</v>
      </c>
      <c r="S2723" s="20">
        <v>0</v>
      </c>
      <c r="T2723" s="21" t="s">
        <v>38</v>
      </c>
    </row>
    <row r="2724" spans="1:20" x14ac:dyDescent="0.35">
      <c r="A2724" s="96" t="s">
        <v>8880</v>
      </c>
      <c r="B2724" s="96"/>
      <c r="C2724" s="96"/>
      <c r="D2724" s="13" t="s">
        <v>8881</v>
      </c>
      <c r="E2724" s="13">
        <v>3</v>
      </c>
      <c r="F2724" s="14">
        <v>0.7</v>
      </c>
      <c r="G2724" s="13" t="s">
        <v>14873</v>
      </c>
      <c r="H2724" s="14">
        <v>40</v>
      </c>
      <c r="I2724" s="15" t="s">
        <v>32</v>
      </c>
      <c r="J2724" s="16">
        <v>330</v>
      </c>
      <c r="K2724" s="16">
        <v>110</v>
      </c>
      <c r="L2724" s="17" t="s">
        <v>645</v>
      </c>
      <c r="M2724" s="163" t="str">
        <f>IFERROR(GETPIVOTDATA("Tot. Bottles",'- Ordine Aggregato -'!$A$1,"sku anker",A2724),"")</f>
        <v/>
      </c>
      <c r="N2724" s="18" t="s">
        <v>67</v>
      </c>
      <c r="O2724" s="19" t="str">
        <f t="shared" si="42"/>
        <v>Order online</v>
      </c>
      <c r="P2724" s="97" t="s">
        <v>225</v>
      </c>
      <c r="Q2724" s="13" t="s">
        <v>8882</v>
      </c>
      <c r="R2724" t="s">
        <v>8883</v>
      </c>
      <c r="S2724" s="20">
        <v>110</v>
      </c>
      <c r="T2724" s="21" t="s">
        <v>38</v>
      </c>
    </row>
    <row r="2725" spans="1:20" x14ac:dyDescent="0.35">
      <c r="A2725" s="96" t="s">
        <v>8884</v>
      </c>
      <c r="B2725" s="96"/>
      <c r="C2725" s="96"/>
      <c r="D2725" s="13" t="s">
        <v>8885</v>
      </c>
      <c r="E2725" s="13">
        <v>6</v>
      </c>
      <c r="F2725" s="14">
        <v>0.75</v>
      </c>
      <c r="G2725" s="13" t="s">
        <v>14874</v>
      </c>
      <c r="H2725" s="14">
        <v>12</v>
      </c>
      <c r="I2725" s="15" t="s">
        <v>32</v>
      </c>
      <c r="J2725" s="16">
        <v>39.599999999999994</v>
      </c>
      <c r="K2725" s="16">
        <v>6.6</v>
      </c>
      <c r="L2725" s="17" t="s">
        <v>960</v>
      </c>
      <c r="M2725" s="163" t="str">
        <f>IFERROR(GETPIVOTDATA("Tot. Bottles",'- Ordine Aggregato -'!$A$1,"sku anker",A2725),"")</f>
        <v/>
      </c>
      <c r="N2725" s="18" t="s">
        <v>42</v>
      </c>
      <c r="O2725" s="19" t="str">
        <f t="shared" si="42"/>
        <v>Order online</v>
      </c>
      <c r="P2725" s="97" t="s">
        <v>225</v>
      </c>
      <c r="Q2725" s="13" t="s">
        <v>8886</v>
      </c>
      <c r="R2725" t="s">
        <v>8887</v>
      </c>
      <c r="S2725" s="20">
        <v>0</v>
      </c>
      <c r="T2725" s="21" t="s">
        <v>38</v>
      </c>
    </row>
    <row r="2726" spans="1:20" x14ac:dyDescent="0.35">
      <c r="A2726" s="96" t="s">
        <v>8888</v>
      </c>
      <c r="D2726" s="13" t="s">
        <v>8889</v>
      </c>
      <c r="E2726" s="13">
        <v>6</v>
      </c>
      <c r="F2726" s="14">
        <v>0.7</v>
      </c>
      <c r="G2726" s="13" t="s">
        <v>46</v>
      </c>
      <c r="H2726" s="14">
        <v>40</v>
      </c>
      <c r="I2726" s="15" t="s">
        <v>32</v>
      </c>
      <c r="J2726" s="16">
        <v>75</v>
      </c>
      <c r="K2726" s="16">
        <v>12.5</v>
      </c>
      <c r="L2726" s="17" t="s">
        <v>368</v>
      </c>
      <c r="M2726" s="163">
        <f>IFERROR(GETPIVOTDATA("Tot. Bottles",'- Ordine Aggregato -'!$A$1,"sku anker",A2726),"")</f>
        <v>12</v>
      </c>
      <c r="N2726" s="18" t="s">
        <v>67</v>
      </c>
      <c r="O2726" s="19" t="str">
        <f t="shared" si="42"/>
        <v>Order online</v>
      </c>
      <c r="P2726" s="97" t="s">
        <v>146</v>
      </c>
      <c r="Q2726" s="13" t="s">
        <v>8890</v>
      </c>
      <c r="R2726" t="s">
        <v>8891</v>
      </c>
      <c r="S2726" s="20">
        <v>12.5</v>
      </c>
      <c r="T2726" s="21" t="s">
        <v>38</v>
      </c>
    </row>
    <row r="2727" spans="1:20" x14ac:dyDescent="0.35">
      <c r="A2727" s="96" t="s">
        <v>8892</v>
      </c>
      <c r="D2727" s="13" t="s">
        <v>8893</v>
      </c>
      <c r="E2727" s="13">
        <v>6</v>
      </c>
      <c r="F2727" s="14">
        <v>0.7</v>
      </c>
      <c r="G2727" s="13" t="s">
        <v>14874</v>
      </c>
      <c r="H2727" s="14">
        <v>40</v>
      </c>
      <c r="I2727" s="15" t="s">
        <v>32</v>
      </c>
      <c r="J2727" s="16">
        <v>87</v>
      </c>
      <c r="K2727" s="16">
        <v>14.5</v>
      </c>
      <c r="L2727" s="17" t="s">
        <v>623</v>
      </c>
      <c r="M2727" s="163">
        <f>IFERROR(GETPIVOTDATA("Tot. Bottles",'- Ordine Aggregato -'!$A$1,"sku anker",A2727),"")</f>
        <v>12</v>
      </c>
      <c r="N2727" s="18" t="s">
        <v>42</v>
      </c>
      <c r="O2727" s="19" t="str">
        <f t="shared" si="42"/>
        <v>Order online</v>
      </c>
      <c r="P2727" s="97" t="s">
        <v>146</v>
      </c>
      <c r="Q2727" s="13" t="s">
        <v>8894</v>
      </c>
      <c r="R2727" t="s">
        <v>42</v>
      </c>
      <c r="S2727" s="20">
        <v>0</v>
      </c>
      <c r="T2727" s="21" t="s">
        <v>38</v>
      </c>
    </row>
    <row r="2728" spans="1:20" x14ac:dyDescent="0.35">
      <c r="A2728" s="13" t="s">
        <v>14744</v>
      </c>
      <c r="B2728" s="13"/>
      <c r="C2728" s="13"/>
      <c r="D2728" s="13" t="s">
        <v>14745</v>
      </c>
      <c r="E2728" s="13">
        <v>6</v>
      </c>
      <c r="F2728" s="14">
        <v>0.7</v>
      </c>
      <c r="G2728" s="13" t="s">
        <v>46</v>
      </c>
      <c r="H2728" s="14">
        <v>45.2</v>
      </c>
      <c r="I2728" s="15" t="s">
        <v>32</v>
      </c>
      <c r="J2728" s="16">
        <v>100.80000000000001</v>
      </c>
      <c r="K2728" s="16">
        <v>16.8</v>
      </c>
      <c r="L2728" s="17" t="s">
        <v>368</v>
      </c>
      <c r="M2728" s="163">
        <f>IFERROR(GETPIVOTDATA("Tot. Bottles",'- Ordine Aggregato -'!$A$1,"sku anker",A2728),"")</f>
        <v>12</v>
      </c>
      <c r="N2728" s="18" t="s">
        <v>42</v>
      </c>
      <c r="O2728" s="19" t="str">
        <f t="shared" si="42"/>
        <v>Order online</v>
      </c>
      <c r="P2728" s="97" t="s">
        <v>146</v>
      </c>
      <c r="Q2728" s="13" t="s">
        <v>8895</v>
      </c>
      <c r="R2728" t="s">
        <v>15690</v>
      </c>
      <c r="S2728" s="20">
        <v>0</v>
      </c>
      <c r="T2728" s="21" t="s">
        <v>38</v>
      </c>
    </row>
    <row r="2729" spans="1:20" x14ac:dyDescent="0.35">
      <c r="A2729" s="13" t="s">
        <v>14378</v>
      </c>
      <c r="B2729" s="13"/>
      <c r="C2729" s="13"/>
      <c r="D2729" s="13" t="s">
        <v>14379</v>
      </c>
      <c r="E2729" s="13">
        <v>6</v>
      </c>
      <c r="F2729" s="14">
        <v>0.7</v>
      </c>
      <c r="G2729" s="13" t="s">
        <v>14874</v>
      </c>
      <c r="H2729" s="14">
        <v>40</v>
      </c>
      <c r="I2729" s="15" t="s">
        <v>32</v>
      </c>
      <c r="J2729" s="16">
        <v>59.400000000000006</v>
      </c>
      <c r="K2729" s="16">
        <v>9.9</v>
      </c>
      <c r="L2729" s="17" t="s">
        <v>623</v>
      </c>
      <c r="M2729" s="163">
        <f>IFERROR(GETPIVOTDATA("Tot. Bottles",'- Ordine Aggregato -'!$A$1,"sku anker",A2729),"")</f>
        <v>12</v>
      </c>
      <c r="N2729" s="18" t="s">
        <v>42</v>
      </c>
      <c r="O2729" s="19" t="str">
        <f t="shared" si="42"/>
        <v>Order online</v>
      </c>
      <c r="P2729" s="97" t="s">
        <v>146</v>
      </c>
      <c r="Q2729" s="13" t="s">
        <v>15691</v>
      </c>
      <c r="R2729" t="s">
        <v>42</v>
      </c>
      <c r="S2729" s="20">
        <v>0</v>
      </c>
      <c r="T2729" s="21" t="s">
        <v>38</v>
      </c>
    </row>
    <row r="2730" spans="1:20" x14ac:dyDescent="0.35">
      <c r="A2730" s="13" t="s">
        <v>8896</v>
      </c>
      <c r="B2730" s="13"/>
      <c r="C2730" s="13"/>
      <c r="D2730" s="13" t="s">
        <v>8897</v>
      </c>
      <c r="E2730" s="13">
        <v>6</v>
      </c>
      <c r="F2730" s="14">
        <v>0.75</v>
      </c>
      <c r="G2730" s="13" t="s">
        <v>14874</v>
      </c>
      <c r="H2730" s="14">
        <v>7.5</v>
      </c>
      <c r="I2730" s="15" t="s">
        <v>32</v>
      </c>
      <c r="J2730" s="16">
        <v>30.599999999999998</v>
      </c>
      <c r="K2730" s="16">
        <v>5.0999999999999996</v>
      </c>
      <c r="L2730" s="17" t="s">
        <v>960</v>
      </c>
      <c r="M2730" s="163" t="str">
        <f>IFERROR(GETPIVOTDATA("Tot. Bottles",'- Ordine Aggregato -'!$A$1,"sku anker",A2730),"")</f>
        <v/>
      </c>
      <c r="N2730" s="18" t="s">
        <v>42</v>
      </c>
      <c r="O2730" s="19" t="str">
        <f t="shared" si="42"/>
        <v>Order online</v>
      </c>
      <c r="P2730" s="97" t="s">
        <v>355</v>
      </c>
      <c r="Q2730" s="13" t="s">
        <v>8898</v>
      </c>
      <c r="R2730" t="s">
        <v>8899</v>
      </c>
      <c r="S2730" s="20">
        <v>0</v>
      </c>
      <c r="T2730" s="21" t="s">
        <v>38</v>
      </c>
    </row>
    <row r="2731" spans="1:20" x14ac:dyDescent="0.35">
      <c r="A2731" s="96" t="s">
        <v>8900</v>
      </c>
      <c r="D2731" s="13" t="s">
        <v>8897</v>
      </c>
      <c r="E2731" s="13">
        <v>6</v>
      </c>
      <c r="F2731" s="14">
        <v>1.5</v>
      </c>
      <c r="G2731" s="13" t="s">
        <v>31</v>
      </c>
      <c r="H2731" s="14">
        <v>7.5</v>
      </c>
      <c r="I2731" s="15" t="s">
        <v>32</v>
      </c>
      <c r="J2731" s="16">
        <v>68.400000000000006</v>
      </c>
      <c r="K2731" s="16">
        <v>11.4</v>
      </c>
      <c r="L2731" s="17" t="s">
        <v>960</v>
      </c>
      <c r="M2731" s="163" t="str">
        <f>IFERROR(GETPIVOTDATA("Tot. Bottles",'- Ordine Aggregato -'!$A$1,"sku anker",A2731),"")</f>
        <v/>
      </c>
      <c r="N2731" s="18" t="s">
        <v>42</v>
      </c>
      <c r="O2731" s="19" t="str">
        <f t="shared" si="42"/>
        <v>Order online</v>
      </c>
      <c r="P2731" s="97" t="s">
        <v>355</v>
      </c>
      <c r="Q2731" s="13" t="s">
        <v>8901</v>
      </c>
      <c r="R2731" t="s">
        <v>8902</v>
      </c>
      <c r="S2731" s="20">
        <v>0</v>
      </c>
      <c r="T2731" s="21" t="s">
        <v>38</v>
      </c>
    </row>
    <row r="2732" spans="1:20" x14ac:dyDescent="0.35">
      <c r="A2732" s="96" t="s">
        <v>8903</v>
      </c>
      <c r="B2732" s="96"/>
      <c r="C2732" s="96"/>
      <c r="D2732" s="13" t="s">
        <v>8904</v>
      </c>
      <c r="E2732" s="13">
        <v>6</v>
      </c>
      <c r="F2732" s="14">
        <v>0.75</v>
      </c>
      <c r="G2732" s="13" t="s">
        <v>31</v>
      </c>
      <c r="H2732" s="14">
        <v>8</v>
      </c>
      <c r="I2732" s="15" t="s">
        <v>32</v>
      </c>
      <c r="J2732" s="16">
        <v>35.099999999999994</v>
      </c>
      <c r="K2732" s="16">
        <v>5.85</v>
      </c>
      <c r="L2732" s="17" t="s">
        <v>960</v>
      </c>
      <c r="M2732" s="163" t="str">
        <f>IFERROR(GETPIVOTDATA("Tot. Bottles",'- Ordine Aggregato -'!$A$1,"sku anker",A2732),"")</f>
        <v/>
      </c>
      <c r="N2732" s="18" t="s">
        <v>42</v>
      </c>
      <c r="O2732" s="19" t="str">
        <f t="shared" si="42"/>
        <v>Order online</v>
      </c>
      <c r="P2732" s="97" t="s">
        <v>355</v>
      </c>
      <c r="Q2732" s="13" t="s">
        <v>8905</v>
      </c>
      <c r="R2732" t="s">
        <v>8906</v>
      </c>
      <c r="S2732" s="20">
        <v>0</v>
      </c>
      <c r="T2732" s="21" t="s">
        <v>38</v>
      </c>
    </row>
    <row r="2733" spans="1:20" x14ac:dyDescent="0.35">
      <c r="A2733" s="13" t="s">
        <v>8907</v>
      </c>
      <c r="B2733" s="13"/>
      <c r="C2733" s="13"/>
      <c r="D2733" s="13" t="s">
        <v>8908</v>
      </c>
      <c r="E2733" s="13">
        <v>6</v>
      </c>
      <c r="F2733" s="14">
        <v>0.75</v>
      </c>
      <c r="G2733" s="13" t="s">
        <v>31</v>
      </c>
      <c r="H2733" s="14">
        <v>15</v>
      </c>
      <c r="I2733" s="15" t="s">
        <v>32</v>
      </c>
      <c r="J2733" s="16">
        <v>26.400000000000002</v>
      </c>
      <c r="K2733" s="16">
        <v>4.4000000000000004</v>
      </c>
      <c r="L2733" s="17" t="s">
        <v>713</v>
      </c>
      <c r="M2733" s="163" t="str">
        <f>IFERROR(GETPIVOTDATA("Tot. Bottles",'- Ordine Aggregato -'!$A$1,"sku anker",A2733),"")</f>
        <v/>
      </c>
      <c r="N2733" s="18" t="s">
        <v>67</v>
      </c>
      <c r="O2733" s="19" t="str">
        <f t="shared" si="42"/>
        <v>Order online</v>
      </c>
      <c r="P2733" s="97" t="s">
        <v>355</v>
      </c>
      <c r="Q2733" s="13" t="s">
        <v>8909</v>
      </c>
      <c r="R2733" t="s">
        <v>8910</v>
      </c>
      <c r="S2733" s="20">
        <v>4.4000000000000004</v>
      </c>
      <c r="T2733" s="21" t="s">
        <v>38</v>
      </c>
    </row>
    <row r="2734" spans="1:20" x14ac:dyDescent="0.35">
      <c r="A2734" s="13" t="s">
        <v>8911</v>
      </c>
      <c r="B2734" s="13"/>
      <c r="C2734" s="13"/>
      <c r="D2734" s="13" t="s">
        <v>8908</v>
      </c>
      <c r="E2734" s="13">
        <v>6</v>
      </c>
      <c r="F2734" s="14">
        <v>1</v>
      </c>
      <c r="G2734" s="13" t="s">
        <v>31</v>
      </c>
      <c r="H2734" s="14">
        <v>15</v>
      </c>
      <c r="I2734" s="15" t="s">
        <v>32</v>
      </c>
      <c r="J2734" s="16">
        <v>35.400000000000006</v>
      </c>
      <c r="K2734" s="16">
        <v>5.9</v>
      </c>
      <c r="L2734" s="17" t="s">
        <v>713</v>
      </c>
      <c r="M2734" s="163" t="str">
        <f>IFERROR(GETPIVOTDATA("Tot. Bottles",'- Ordine Aggregato -'!$A$1,"sku anker",A2734),"")</f>
        <v/>
      </c>
      <c r="N2734" s="18" t="s">
        <v>42</v>
      </c>
      <c r="O2734" s="19" t="str">
        <f t="shared" si="42"/>
        <v>Order online</v>
      </c>
      <c r="P2734" s="97" t="s">
        <v>355</v>
      </c>
      <c r="Q2734" s="13" t="s">
        <v>8912</v>
      </c>
      <c r="R2734" t="s">
        <v>8913</v>
      </c>
      <c r="S2734" s="20">
        <v>0</v>
      </c>
      <c r="T2734" s="21" t="s">
        <v>38</v>
      </c>
    </row>
    <row r="2735" spans="1:20" x14ac:dyDescent="0.35">
      <c r="A2735" s="96" t="s">
        <v>8914</v>
      </c>
      <c r="B2735" s="96"/>
      <c r="C2735" s="96"/>
      <c r="D2735" s="13" t="s">
        <v>8915</v>
      </c>
      <c r="E2735" s="13">
        <v>6</v>
      </c>
      <c r="F2735" s="14">
        <v>0.75</v>
      </c>
      <c r="G2735" s="13" t="s">
        <v>14874</v>
      </c>
      <c r="H2735" s="14">
        <v>18</v>
      </c>
      <c r="I2735" s="15" t="s">
        <v>32</v>
      </c>
      <c r="J2735" s="16">
        <v>27.599999999999998</v>
      </c>
      <c r="K2735" s="16">
        <v>4.5999999999999996</v>
      </c>
      <c r="L2735" s="17" t="s">
        <v>713</v>
      </c>
      <c r="M2735" s="163" t="str">
        <f>IFERROR(GETPIVOTDATA("Tot. Bottles",'- Ordine Aggregato -'!$A$1,"sku anker",A2735),"")</f>
        <v/>
      </c>
      <c r="N2735" s="18" t="s">
        <v>42</v>
      </c>
      <c r="O2735" s="19" t="str">
        <f t="shared" si="42"/>
        <v>Order online</v>
      </c>
      <c r="P2735" s="97" t="s">
        <v>355</v>
      </c>
      <c r="Q2735" s="13" t="s">
        <v>8916</v>
      </c>
      <c r="R2735" t="s">
        <v>8917</v>
      </c>
      <c r="S2735" s="20">
        <v>0</v>
      </c>
      <c r="T2735" s="21" t="s">
        <v>38</v>
      </c>
    </row>
    <row r="2736" spans="1:20" x14ac:dyDescent="0.35">
      <c r="A2736" s="96" t="s">
        <v>8918</v>
      </c>
      <c r="D2736" s="13" t="s">
        <v>8915</v>
      </c>
      <c r="E2736" s="13">
        <v>6</v>
      </c>
      <c r="F2736" s="14">
        <v>1</v>
      </c>
      <c r="G2736" s="13" t="s">
        <v>14874</v>
      </c>
      <c r="H2736" s="14">
        <v>18</v>
      </c>
      <c r="I2736" s="15" t="s">
        <v>32</v>
      </c>
      <c r="J2736" s="16">
        <v>39.900000000000006</v>
      </c>
      <c r="K2736" s="16">
        <v>6.65</v>
      </c>
      <c r="L2736" s="17" t="s">
        <v>713</v>
      </c>
      <c r="M2736" s="163" t="str">
        <f>IFERROR(GETPIVOTDATA("Tot. Bottles",'- Ordine Aggregato -'!$A$1,"sku anker",A2736),"")</f>
        <v/>
      </c>
      <c r="N2736" s="18" t="s">
        <v>34</v>
      </c>
      <c r="O2736" s="19" t="str">
        <f t="shared" si="42"/>
        <v>Order online</v>
      </c>
      <c r="P2736" s="97" t="s">
        <v>355</v>
      </c>
      <c r="Q2736" s="13" t="s">
        <v>8919</v>
      </c>
      <c r="R2736" t="s">
        <v>8920</v>
      </c>
      <c r="S2736" s="20">
        <v>0</v>
      </c>
      <c r="T2736" s="21" t="s">
        <v>38</v>
      </c>
    </row>
    <row r="2737" spans="1:20" x14ac:dyDescent="0.35">
      <c r="A2737" s="96" t="s">
        <v>8921</v>
      </c>
      <c r="D2737" s="13" t="s">
        <v>8922</v>
      </c>
      <c r="E2737" s="13">
        <v>6</v>
      </c>
      <c r="F2737" s="14">
        <v>0.75</v>
      </c>
      <c r="G2737" s="13" t="s">
        <v>31</v>
      </c>
      <c r="H2737" s="14">
        <v>14.9</v>
      </c>
      <c r="I2737" s="15" t="s">
        <v>32</v>
      </c>
      <c r="J2737" s="16">
        <v>29.700000000000003</v>
      </c>
      <c r="K2737" s="16">
        <v>4.95</v>
      </c>
      <c r="L2737" s="17" t="s">
        <v>713</v>
      </c>
      <c r="M2737" s="163" t="str">
        <f>IFERROR(GETPIVOTDATA("Tot. Bottles",'- Ordine Aggregato -'!$A$1,"sku anker",A2737),"")</f>
        <v/>
      </c>
      <c r="N2737" s="18" t="s">
        <v>67</v>
      </c>
      <c r="O2737" s="19" t="str">
        <f t="shared" si="42"/>
        <v>Order online</v>
      </c>
      <c r="P2737" s="97" t="s">
        <v>355</v>
      </c>
      <c r="Q2737" s="13" t="s">
        <v>8923</v>
      </c>
      <c r="R2737" t="s">
        <v>8924</v>
      </c>
      <c r="S2737" s="20">
        <v>4.95</v>
      </c>
      <c r="T2737" s="21" t="s">
        <v>38</v>
      </c>
    </row>
    <row r="2738" spans="1:20" x14ac:dyDescent="0.35">
      <c r="A2738" s="96" t="s">
        <v>8925</v>
      </c>
      <c r="D2738" s="13" t="s">
        <v>8926</v>
      </c>
      <c r="E2738" s="13">
        <v>6</v>
      </c>
      <c r="F2738" s="14">
        <v>0.75</v>
      </c>
      <c r="G2738" s="13" t="s">
        <v>14874</v>
      </c>
      <c r="H2738" s="14">
        <v>0</v>
      </c>
      <c r="I2738" s="15" t="s">
        <v>32</v>
      </c>
      <c r="J2738" s="16">
        <v>45</v>
      </c>
      <c r="K2738" s="16">
        <v>7.5</v>
      </c>
      <c r="L2738" s="17" t="s">
        <v>2503</v>
      </c>
      <c r="M2738" s="163" t="str">
        <f>IFERROR(GETPIVOTDATA("Tot. Bottles",'- Ordine Aggregato -'!$A$1,"sku anker",A2738),"")</f>
        <v/>
      </c>
      <c r="N2738" s="18" t="s">
        <v>42</v>
      </c>
      <c r="O2738" s="19" t="str">
        <f t="shared" si="42"/>
        <v>Order online</v>
      </c>
      <c r="P2738" s="97" t="s">
        <v>355</v>
      </c>
      <c r="Q2738" s="13" t="s">
        <v>8927</v>
      </c>
      <c r="R2738" t="s">
        <v>8928</v>
      </c>
      <c r="S2738" s="20">
        <v>0</v>
      </c>
      <c r="T2738" s="21" t="s">
        <v>38</v>
      </c>
    </row>
    <row r="2739" spans="1:20" x14ac:dyDescent="0.35">
      <c r="A2739" s="96" t="s">
        <v>8929</v>
      </c>
      <c r="B2739" s="96"/>
      <c r="C2739" s="96"/>
      <c r="D2739" s="13" t="s">
        <v>8930</v>
      </c>
      <c r="E2739" s="13">
        <v>6</v>
      </c>
      <c r="F2739" s="14">
        <v>0.75</v>
      </c>
      <c r="G2739" s="13" t="s">
        <v>46</v>
      </c>
      <c r="H2739" s="14">
        <v>8</v>
      </c>
      <c r="I2739" s="15" t="s">
        <v>32</v>
      </c>
      <c r="J2739" s="16">
        <v>34.5</v>
      </c>
      <c r="K2739" s="16">
        <v>5.75</v>
      </c>
      <c r="L2739" s="17" t="s">
        <v>768</v>
      </c>
      <c r="M2739" s="163" t="str">
        <f>IFERROR(GETPIVOTDATA("Tot. Bottles",'- Ordine Aggregato -'!$A$1,"sku anker",A2739),"")</f>
        <v/>
      </c>
      <c r="N2739" s="18" t="s">
        <v>67</v>
      </c>
      <c r="O2739" s="19" t="str">
        <f t="shared" si="42"/>
        <v>Order online</v>
      </c>
      <c r="P2739" s="97" t="s">
        <v>355</v>
      </c>
      <c r="Q2739" s="13" t="s">
        <v>8931</v>
      </c>
      <c r="R2739" t="s">
        <v>8932</v>
      </c>
      <c r="S2739" s="20">
        <v>5.75</v>
      </c>
      <c r="T2739" s="21" t="s">
        <v>38</v>
      </c>
    </row>
    <row r="2740" spans="1:20" x14ac:dyDescent="0.35">
      <c r="A2740" s="13" t="s">
        <v>8933</v>
      </c>
      <c r="B2740" s="13"/>
      <c r="C2740" s="13"/>
      <c r="D2740" s="13" t="s">
        <v>8934</v>
      </c>
      <c r="E2740" s="13">
        <v>24</v>
      </c>
      <c r="F2740" s="14">
        <v>0.2</v>
      </c>
      <c r="G2740" s="13" t="s">
        <v>14873</v>
      </c>
      <c r="H2740" s="14">
        <v>11.5</v>
      </c>
      <c r="I2740" s="15" t="s">
        <v>32</v>
      </c>
      <c r="J2740" s="16">
        <v>42</v>
      </c>
      <c r="K2740" s="16">
        <v>1.75</v>
      </c>
      <c r="L2740" s="17" t="s">
        <v>960</v>
      </c>
      <c r="M2740" s="163" t="str">
        <f>IFERROR(GETPIVOTDATA("Tot. Bottles",'- Ordine Aggregato -'!$A$1,"sku anker",A2740),"")</f>
        <v/>
      </c>
      <c r="N2740" s="18" t="s">
        <v>42</v>
      </c>
      <c r="O2740" s="19" t="str">
        <f t="shared" si="42"/>
        <v>Order online</v>
      </c>
      <c r="P2740" s="97" t="s">
        <v>355</v>
      </c>
      <c r="Q2740" s="13" t="s">
        <v>8935</v>
      </c>
      <c r="R2740" t="s">
        <v>8936</v>
      </c>
      <c r="S2740" s="20">
        <v>0</v>
      </c>
      <c r="T2740" s="21" t="s">
        <v>38</v>
      </c>
    </row>
    <row r="2741" spans="1:20" x14ac:dyDescent="0.35">
      <c r="A2741" s="96" t="s">
        <v>8937</v>
      </c>
      <c r="B2741" s="96"/>
      <c r="C2741" s="96"/>
      <c r="D2741" s="13" t="s">
        <v>8934</v>
      </c>
      <c r="E2741" s="13">
        <v>6</v>
      </c>
      <c r="F2741" s="14">
        <v>0.75</v>
      </c>
      <c r="G2741" s="13" t="s">
        <v>31</v>
      </c>
      <c r="H2741" s="14">
        <v>11.5</v>
      </c>
      <c r="I2741" s="15" t="s">
        <v>32</v>
      </c>
      <c r="J2741" s="16">
        <v>30</v>
      </c>
      <c r="K2741" s="16">
        <v>5</v>
      </c>
      <c r="L2741" s="17" t="s">
        <v>960</v>
      </c>
      <c r="M2741" s="163" t="str">
        <f>IFERROR(GETPIVOTDATA("Tot. Bottles",'- Ordine Aggregato -'!$A$1,"sku anker",A2741),"")</f>
        <v/>
      </c>
      <c r="N2741" s="18" t="s">
        <v>42</v>
      </c>
      <c r="O2741" s="19" t="str">
        <f t="shared" si="42"/>
        <v>Order online</v>
      </c>
      <c r="P2741" s="97" t="s">
        <v>355</v>
      </c>
      <c r="Q2741" s="13" t="s">
        <v>8938</v>
      </c>
      <c r="R2741" t="s">
        <v>8939</v>
      </c>
      <c r="S2741" s="20">
        <v>0</v>
      </c>
      <c r="T2741" s="21" t="s">
        <v>38</v>
      </c>
    </row>
    <row r="2742" spans="1:20" x14ac:dyDescent="0.35">
      <c r="A2742" s="96" t="s">
        <v>8940</v>
      </c>
      <c r="D2742" s="13" t="s">
        <v>8941</v>
      </c>
      <c r="E2742" s="13">
        <v>6</v>
      </c>
      <c r="F2742" s="14">
        <v>0.75</v>
      </c>
      <c r="G2742" s="13" t="s">
        <v>14874</v>
      </c>
      <c r="H2742" s="14">
        <v>18</v>
      </c>
      <c r="I2742" s="15" t="s">
        <v>32</v>
      </c>
      <c r="J2742" s="16">
        <v>53.699999999999996</v>
      </c>
      <c r="K2742" s="16">
        <v>8.9499999999999993</v>
      </c>
      <c r="L2742" s="17" t="s">
        <v>713</v>
      </c>
      <c r="M2742" s="163" t="str">
        <f>IFERROR(GETPIVOTDATA("Tot. Bottles",'- Ordine Aggregato -'!$A$1,"sku anker",A2742),"")</f>
        <v/>
      </c>
      <c r="N2742" s="18" t="s">
        <v>42</v>
      </c>
      <c r="O2742" s="19" t="str">
        <f t="shared" si="42"/>
        <v>Order online</v>
      </c>
      <c r="P2742" s="97" t="s">
        <v>355</v>
      </c>
      <c r="Q2742" s="13" t="s">
        <v>8942</v>
      </c>
      <c r="R2742" t="s">
        <v>8943</v>
      </c>
      <c r="S2742" s="20">
        <v>0</v>
      </c>
      <c r="T2742" s="21" t="s">
        <v>38</v>
      </c>
    </row>
    <row r="2743" spans="1:20" x14ac:dyDescent="0.35">
      <c r="A2743" s="13" t="s">
        <v>8944</v>
      </c>
      <c r="B2743" s="13"/>
      <c r="C2743" s="13"/>
      <c r="D2743" s="13" t="s">
        <v>8945</v>
      </c>
      <c r="E2743" s="13">
        <v>6</v>
      </c>
      <c r="F2743" s="14">
        <v>0.75</v>
      </c>
      <c r="G2743" s="13" t="s">
        <v>31</v>
      </c>
      <c r="H2743" s="14">
        <v>18</v>
      </c>
      <c r="I2743" s="15" t="s">
        <v>32</v>
      </c>
      <c r="J2743" s="16">
        <v>54.599999999999994</v>
      </c>
      <c r="K2743" s="16">
        <v>9.1</v>
      </c>
      <c r="L2743" s="17" t="s">
        <v>713</v>
      </c>
      <c r="M2743" s="163" t="str">
        <f>IFERROR(GETPIVOTDATA("Tot. Bottles",'- Ordine Aggregato -'!$A$1,"sku anker",A2743),"")</f>
        <v/>
      </c>
      <c r="N2743" s="18" t="s">
        <v>42</v>
      </c>
      <c r="O2743" s="19" t="str">
        <f t="shared" si="42"/>
        <v>Order online</v>
      </c>
      <c r="P2743" s="97" t="s">
        <v>355</v>
      </c>
      <c r="Q2743" s="13" t="s">
        <v>8946</v>
      </c>
      <c r="R2743" t="s">
        <v>8947</v>
      </c>
      <c r="S2743" s="20">
        <v>0</v>
      </c>
      <c r="T2743" s="21" t="s">
        <v>38</v>
      </c>
    </row>
    <row r="2744" spans="1:20" x14ac:dyDescent="0.35">
      <c r="A2744" s="96" t="s">
        <v>8948</v>
      </c>
      <c r="B2744" s="96"/>
      <c r="C2744" s="96"/>
      <c r="D2744" s="13" t="s">
        <v>8949</v>
      </c>
      <c r="E2744" s="13">
        <v>6</v>
      </c>
      <c r="F2744" s="14">
        <v>0.75</v>
      </c>
      <c r="G2744" s="13" t="s">
        <v>31</v>
      </c>
      <c r="H2744" s="14">
        <v>15</v>
      </c>
      <c r="I2744" s="15" t="s">
        <v>32</v>
      </c>
      <c r="J2744" s="16">
        <v>29.700000000000003</v>
      </c>
      <c r="K2744" s="16">
        <v>4.95</v>
      </c>
      <c r="L2744" s="17" t="s">
        <v>713</v>
      </c>
      <c r="M2744" s="163" t="str">
        <f>IFERROR(GETPIVOTDATA("Tot. Bottles",'- Ordine Aggregato -'!$A$1,"sku anker",A2744),"")</f>
        <v/>
      </c>
      <c r="N2744" s="18" t="s">
        <v>34</v>
      </c>
      <c r="O2744" s="19" t="str">
        <f t="shared" si="42"/>
        <v>Order online</v>
      </c>
      <c r="P2744" s="97" t="s">
        <v>355</v>
      </c>
      <c r="Q2744" s="13" t="s">
        <v>8950</v>
      </c>
      <c r="R2744" t="s">
        <v>8951</v>
      </c>
      <c r="S2744" s="20">
        <v>0</v>
      </c>
      <c r="T2744" s="21" t="s">
        <v>38</v>
      </c>
    </row>
    <row r="2745" spans="1:20" x14ac:dyDescent="0.35">
      <c r="A2745" s="96" t="s">
        <v>8952</v>
      </c>
      <c r="B2745" s="96"/>
      <c r="C2745" s="96"/>
      <c r="D2745" s="13" t="s">
        <v>8949</v>
      </c>
      <c r="E2745" s="13">
        <v>6</v>
      </c>
      <c r="F2745" s="14">
        <v>0.75</v>
      </c>
      <c r="G2745" s="13" t="s">
        <v>14874</v>
      </c>
      <c r="H2745" s="14">
        <v>14.4</v>
      </c>
      <c r="I2745" s="15" t="s">
        <v>32</v>
      </c>
      <c r="J2745" s="16">
        <v>33.900000000000006</v>
      </c>
      <c r="K2745" s="16">
        <v>5.65</v>
      </c>
      <c r="L2745" s="17" t="s">
        <v>713</v>
      </c>
      <c r="M2745" s="163" t="str">
        <f>IFERROR(GETPIVOTDATA("Tot. Bottles",'- Ordine Aggregato -'!$A$1,"sku anker",A2745),"")</f>
        <v/>
      </c>
      <c r="N2745" s="18" t="s">
        <v>34</v>
      </c>
      <c r="O2745" s="19" t="str">
        <f t="shared" si="42"/>
        <v>Order online</v>
      </c>
      <c r="P2745" s="97" t="s">
        <v>355</v>
      </c>
      <c r="Q2745" s="13" t="s">
        <v>8953</v>
      </c>
      <c r="R2745" t="s">
        <v>8954</v>
      </c>
      <c r="S2745" s="20">
        <v>0</v>
      </c>
      <c r="T2745" s="21" t="s">
        <v>38</v>
      </c>
    </row>
    <row r="2746" spans="1:20" x14ac:dyDescent="0.35">
      <c r="A2746" s="96" t="s">
        <v>8955</v>
      </c>
      <c r="B2746" s="96"/>
      <c r="C2746" s="96"/>
      <c r="D2746" s="13" t="s">
        <v>8956</v>
      </c>
      <c r="E2746" s="13">
        <v>6</v>
      </c>
      <c r="F2746" s="14">
        <v>0.75</v>
      </c>
      <c r="G2746" s="13" t="s">
        <v>14873</v>
      </c>
      <c r="H2746" s="14">
        <v>8</v>
      </c>
      <c r="I2746" s="15" t="s">
        <v>32</v>
      </c>
      <c r="J2746" s="16">
        <v>45</v>
      </c>
      <c r="K2746" s="16">
        <v>7.5</v>
      </c>
      <c r="L2746" s="17" t="s">
        <v>713</v>
      </c>
      <c r="M2746" s="163" t="str">
        <f>IFERROR(GETPIVOTDATA("Tot. Bottles",'- Ordine Aggregato -'!$A$1,"sku anker",A2746),"")</f>
        <v/>
      </c>
      <c r="N2746" s="18" t="s">
        <v>34</v>
      </c>
      <c r="O2746" s="19" t="str">
        <f t="shared" si="42"/>
        <v>Order online</v>
      </c>
      <c r="P2746" s="97" t="s">
        <v>355</v>
      </c>
      <c r="Q2746" s="13" t="s">
        <v>8957</v>
      </c>
      <c r="R2746" t="s">
        <v>8958</v>
      </c>
      <c r="S2746" s="20">
        <v>0</v>
      </c>
      <c r="T2746" s="21" t="s">
        <v>38</v>
      </c>
    </row>
    <row r="2747" spans="1:20" x14ac:dyDescent="0.35">
      <c r="A2747" s="13" t="s">
        <v>8959</v>
      </c>
      <c r="B2747" s="13"/>
      <c r="C2747" s="13"/>
      <c r="D2747" s="13" t="s">
        <v>8960</v>
      </c>
      <c r="E2747" s="13">
        <v>6</v>
      </c>
      <c r="F2747" s="14">
        <v>0.75</v>
      </c>
      <c r="G2747" s="13" t="s">
        <v>31</v>
      </c>
      <c r="H2747" s="14">
        <v>15</v>
      </c>
      <c r="I2747" s="15" t="s">
        <v>32</v>
      </c>
      <c r="J2747" s="16">
        <v>27.900000000000002</v>
      </c>
      <c r="K2747" s="16">
        <v>4.6500000000000004</v>
      </c>
      <c r="L2747" s="17" t="s">
        <v>713</v>
      </c>
      <c r="M2747" s="163" t="str">
        <f>IFERROR(GETPIVOTDATA("Tot. Bottles",'- Ordine Aggregato -'!$A$1,"sku anker",A2747),"")</f>
        <v/>
      </c>
      <c r="N2747" s="18" t="s">
        <v>42</v>
      </c>
      <c r="O2747" s="19" t="str">
        <f t="shared" si="42"/>
        <v>Order online</v>
      </c>
      <c r="P2747" s="97" t="s">
        <v>355</v>
      </c>
      <c r="Q2747" s="13" t="s">
        <v>8961</v>
      </c>
      <c r="R2747" t="s">
        <v>8962</v>
      </c>
      <c r="S2747" s="20">
        <v>0</v>
      </c>
      <c r="T2747" s="21" t="s">
        <v>38</v>
      </c>
    </row>
    <row r="2748" spans="1:20" x14ac:dyDescent="0.35">
      <c r="A2748" s="96" t="s">
        <v>8963</v>
      </c>
      <c r="D2748" s="13" t="s">
        <v>8960</v>
      </c>
      <c r="E2748" s="13">
        <v>6</v>
      </c>
      <c r="F2748" s="14">
        <v>1</v>
      </c>
      <c r="G2748" s="13" t="s">
        <v>31</v>
      </c>
      <c r="H2748" s="14">
        <v>15</v>
      </c>
      <c r="I2748" s="15" t="s">
        <v>32</v>
      </c>
      <c r="J2748" s="16">
        <v>33</v>
      </c>
      <c r="K2748" s="16">
        <v>5.5</v>
      </c>
      <c r="L2748" s="17" t="s">
        <v>713</v>
      </c>
      <c r="M2748" s="163" t="str">
        <f>IFERROR(GETPIVOTDATA("Tot. Bottles",'- Ordine Aggregato -'!$A$1,"sku anker",A2748),"")</f>
        <v/>
      </c>
      <c r="N2748" s="18" t="s">
        <v>67</v>
      </c>
      <c r="O2748" s="19" t="str">
        <f t="shared" si="42"/>
        <v>Order online</v>
      </c>
      <c r="P2748" s="97" t="s">
        <v>355</v>
      </c>
      <c r="Q2748" s="13" t="s">
        <v>8964</v>
      </c>
      <c r="R2748" t="s">
        <v>8965</v>
      </c>
      <c r="S2748" s="20">
        <v>5.5</v>
      </c>
      <c r="T2748" s="21" t="s">
        <v>38</v>
      </c>
    </row>
    <row r="2749" spans="1:20" x14ac:dyDescent="0.35">
      <c r="A2749" s="13" t="s">
        <v>8966</v>
      </c>
      <c r="B2749" s="13"/>
      <c r="C2749" s="13"/>
      <c r="D2749" s="13" t="s">
        <v>8967</v>
      </c>
      <c r="E2749" s="13">
        <v>6</v>
      </c>
      <c r="F2749" s="14">
        <v>0.75</v>
      </c>
      <c r="G2749" s="13" t="s">
        <v>46</v>
      </c>
      <c r="H2749" s="14">
        <v>8</v>
      </c>
      <c r="I2749" s="15" t="s">
        <v>32</v>
      </c>
      <c r="J2749" s="16">
        <v>31.5</v>
      </c>
      <c r="K2749" s="16">
        <v>5.25</v>
      </c>
      <c r="L2749" s="17" t="s">
        <v>965</v>
      </c>
      <c r="M2749" s="163" t="str">
        <f>IFERROR(GETPIVOTDATA("Tot. Bottles",'- Ordine Aggregato -'!$A$1,"sku anker",A2749),"")</f>
        <v/>
      </c>
      <c r="N2749" s="18" t="s">
        <v>42</v>
      </c>
      <c r="O2749" s="19" t="str">
        <f t="shared" si="42"/>
        <v>Order online</v>
      </c>
      <c r="P2749" s="97" t="s">
        <v>355</v>
      </c>
      <c r="Q2749" s="13" t="s">
        <v>8968</v>
      </c>
      <c r="R2749" t="s">
        <v>8969</v>
      </c>
      <c r="S2749" s="20">
        <v>0</v>
      </c>
      <c r="T2749" s="21" t="s">
        <v>38</v>
      </c>
    </row>
    <row r="2750" spans="1:20" x14ac:dyDescent="0.35">
      <c r="A2750" s="96" t="s">
        <v>8970</v>
      </c>
      <c r="B2750" s="96"/>
      <c r="C2750" s="96"/>
      <c r="D2750" s="13" t="s">
        <v>8971</v>
      </c>
      <c r="E2750" s="13">
        <v>6</v>
      </c>
      <c r="F2750" s="14">
        <v>0.75</v>
      </c>
      <c r="G2750" s="13" t="s">
        <v>46</v>
      </c>
      <c r="H2750" s="14">
        <v>8</v>
      </c>
      <c r="I2750" s="15" t="s">
        <v>32</v>
      </c>
      <c r="J2750" s="16">
        <v>34.5</v>
      </c>
      <c r="K2750" s="16">
        <v>5.75</v>
      </c>
      <c r="L2750" s="17" t="s">
        <v>960</v>
      </c>
      <c r="M2750" s="163" t="str">
        <f>IFERROR(GETPIVOTDATA("Tot. Bottles",'- Ordine Aggregato -'!$A$1,"sku anker",A2750),"")</f>
        <v/>
      </c>
      <c r="N2750" s="18" t="s">
        <v>42</v>
      </c>
      <c r="O2750" s="19" t="str">
        <f t="shared" si="42"/>
        <v>Order online</v>
      </c>
      <c r="P2750" s="97" t="s">
        <v>355</v>
      </c>
      <c r="Q2750" s="13" t="s">
        <v>8972</v>
      </c>
      <c r="R2750" t="s">
        <v>8973</v>
      </c>
      <c r="S2750" s="20">
        <v>0</v>
      </c>
      <c r="T2750" s="21" t="s">
        <v>38</v>
      </c>
    </row>
    <row r="2751" spans="1:20" x14ac:dyDescent="0.35">
      <c r="A2751" s="13" t="s">
        <v>8974</v>
      </c>
      <c r="B2751" s="13"/>
      <c r="C2751" s="13"/>
      <c r="D2751" s="13" t="s">
        <v>8975</v>
      </c>
      <c r="E2751" s="13">
        <v>6</v>
      </c>
      <c r="F2751" s="14">
        <v>0.75</v>
      </c>
      <c r="G2751" s="13" t="s">
        <v>31</v>
      </c>
      <c r="H2751" s="14">
        <v>11.5</v>
      </c>
      <c r="I2751" s="15" t="s">
        <v>32</v>
      </c>
      <c r="J2751" s="16">
        <v>32.099999999999994</v>
      </c>
      <c r="K2751" s="16">
        <v>5.35</v>
      </c>
      <c r="L2751" s="17" t="s">
        <v>960</v>
      </c>
      <c r="M2751" s="163" t="str">
        <f>IFERROR(GETPIVOTDATA("Tot. Bottles",'- Ordine Aggregato -'!$A$1,"sku anker",A2751),"")</f>
        <v/>
      </c>
      <c r="N2751" s="18" t="s">
        <v>42</v>
      </c>
      <c r="O2751" s="19" t="str">
        <f t="shared" si="42"/>
        <v>Order online</v>
      </c>
      <c r="P2751" s="97" t="s">
        <v>355</v>
      </c>
      <c r="Q2751" s="13" t="s">
        <v>8976</v>
      </c>
      <c r="R2751" t="s">
        <v>8977</v>
      </c>
      <c r="S2751" s="20">
        <v>0</v>
      </c>
      <c r="T2751" s="21" t="s">
        <v>38</v>
      </c>
    </row>
    <row r="2752" spans="1:20" x14ac:dyDescent="0.35">
      <c r="A2752" s="96" t="s">
        <v>8978</v>
      </c>
      <c r="B2752" s="96"/>
      <c r="C2752" s="96"/>
      <c r="D2752" s="13" t="s">
        <v>8979</v>
      </c>
      <c r="E2752" s="13">
        <v>6</v>
      </c>
      <c r="F2752" s="14">
        <v>0.75</v>
      </c>
      <c r="G2752" s="13" t="s">
        <v>46</v>
      </c>
      <c r="H2752" s="14">
        <v>0</v>
      </c>
      <c r="I2752" s="15" t="s">
        <v>32</v>
      </c>
      <c r="J2752" s="16">
        <v>43.5</v>
      </c>
      <c r="K2752" s="16">
        <v>7.25</v>
      </c>
      <c r="L2752" s="17" t="s">
        <v>2503</v>
      </c>
      <c r="M2752" s="163" t="str">
        <f>IFERROR(GETPIVOTDATA("Tot. Bottles",'- Ordine Aggregato -'!$A$1,"sku anker",A2752),"")</f>
        <v/>
      </c>
      <c r="N2752" s="18" t="s">
        <v>67</v>
      </c>
      <c r="O2752" s="19" t="str">
        <f t="shared" si="42"/>
        <v>Order online</v>
      </c>
      <c r="P2752" s="97" t="s">
        <v>355</v>
      </c>
      <c r="Q2752" s="13" t="s">
        <v>8980</v>
      </c>
      <c r="R2752" t="s">
        <v>8981</v>
      </c>
      <c r="S2752" s="20">
        <v>7.25</v>
      </c>
      <c r="T2752" s="21" t="s">
        <v>38</v>
      </c>
    </row>
    <row r="2753" spans="1:20" x14ac:dyDescent="0.35">
      <c r="A2753" s="96" t="s">
        <v>8982</v>
      </c>
      <c r="B2753" s="96"/>
      <c r="C2753" s="96"/>
      <c r="D2753" s="13" t="s">
        <v>8983</v>
      </c>
      <c r="E2753" s="13">
        <v>6</v>
      </c>
      <c r="F2753" s="14">
        <v>0.5</v>
      </c>
      <c r="G2753" s="13" t="s">
        <v>14874</v>
      </c>
      <c r="H2753" s="14">
        <v>40</v>
      </c>
      <c r="I2753" s="15" t="s">
        <v>32</v>
      </c>
      <c r="J2753" s="16">
        <v>136.5</v>
      </c>
      <c r="K2753" s="16">
        <v>22.75</v>
      </c>
      <c r="L2753" s="17" t="s">
        <v>368</v>
      </c>
      <c r="M2753" s="163" t="str">
        <f>IFERROR(GETPIVOTDATA("Tot. Bottles",'- Ordine Aggregato -'!$A$1,"sku anker",A2753),"")</f>
        <v/>
      </c>
      <c r="N2753" s="18" t="s">
        <v>42</v>
      </c>
      <c r="O2753" s="19" t="str">
        <f t="shared" si="42"/>
        <v>Order online</v>
      </c>
      <c r="P2753" s="97" t="s">
        <v>614</v>
      </c>
      <c r="Q2753" s="13" t="s">
        <v>8984</v>
      </c>
      <c r="R2753" t="s">
        <v>8985</v>
      </c>
      <c r="S2753" s="20">
        <v>0</v>
      </c>
      <c r="T2753" s="21" t="s">
        <v>38</v>
      </c>
    </row>
    <row r="2754" spans="1:20" x14ac:dyDescent="0.35">
      <c r="A2754" s="13" t="s">
        <v>8986</v>
      </c>
      <c r="B2754" s="13"/>
      <c r="C2754" s="13"/>
      <c r="D2754" s="13" t="s">
        <v>8987</v>
      </c>
      <c r="E2754" s="13">
        <v>6</v>
      </c>
      <c r="F2754" s="14">
        <v>0.7</v>
      </c>
      <c r="G2754" s="13" t="s">
        <v>14874</v>
      </c>
      <c r="H2754" s="14">
        <v>40</v>
      </c>
      <c r="I2754" s="15" t="s">
        <v>32</v>
      </c>
      <c r="J2754" s="16">
        <v>97.5</v>
      </c>
      <c r="K2754" s="16">
        <v>16.25</v>
      </c>
      <c r="L2754" s="17" t="s">
        <v>73</v>
      </c>
      <c r="M2754" s="163" t="str">
        <f>IFERROR(GETPIVOTDATA("Tot. Bottles",'- Ordine Aggregato -'!$A$1,"sku anker",A2754),"")</f>
        <v/>
      </c>
      <c r="N2754" s="18" t="s">
        <v>34</v>
      </c>
      <c r="O2754" s="19" t="str">
        <f t="shared" si="42"/>
        <v>Order online</v>
      </c>
      <c r="P2754" s="97" t="s">
        <v>146</v>
      </c>
      <c r="Q2754" s="13" t="s">
        <v>8988</v>
      </c>
      <c r="R2754" t="s">
        <v>8989</v>
      </c>
      <c r="S2754" s="20">
        <v>0</v>
      </c>
      <c r="T2754" s="21" t="s">
        <v>38</v>
      </c>
    </row>
    <row r="2755" spans="1:20" x14ac:dyDescent="0.35">
      <c r="A2755" s="96" t="s">
        <v>8990</v>
      </c>
      <c r="D2755" s="13" t="s">
        <v>8991</v>
      </c>
      <c r="E2755" s="13">
        <v>6</v>
      </c>
      <c r="F2755" s="14">
        <v>0.7</v>
      </c>
      <c r="G2755" s="13" t="s">
        <v>14874</v>
      </c>
      <c r="H2755" s="14">
        <v>42</v>
      </c>
      <c r="I2755" s="15" t="s">
        <v>32</v>
      </c>
      <c r="J2755" s="16">
        <v>96</v>
      </c>
      <c r="K2755" s="16">
        <v>16</v>
      </c>
      <c r="L2755" s="17" t="s">
        <v>368</v>
      </c>
      <c r="M2755" s="163" t="str">
        <f>IFERROR(GETPIVOTDATA("Tot. Bottles",'- Ordine Aggregato -'!$A$1,"sku anker",A2755),"")</f>
        <v/>
      </c>
      <c r="N2755" s="18" t="s">
        <v>34</v>
      </c>
      <c r="O2755" s="19" t="str">
        <f t="shared" si="42"/>
        <v>Order online</v>
      </c>
      <c r="P2755" s="97" t="s">
        <v>146</v>
      </c>
      <c r="Q2755" s="13" t="s">
        <v>8992</v>
      </c>
      <c r="R2755" t="s">
        <v>8993</v>
      </c>
      <c r="S2755" s="20">
        <v>0</v>
      </c>
      <c r="T2755" s="21" t="s">
        <v>38</v>
      </c>
    </row>
    <row r="2756" spans="1:20" x14ac:dyDescent="0.35">
      <c r="A2756" s="96" t="s">
        <v>8994</v>
      </c>
      <c r="D2756" s="13" t="s">
        <v>8995</v>
      </c>
      <c r="E2756" s="13">
        <v>6</v>
      </c>
      <c r="F2756" s="14">
        <v>0.7</v>
      </c>
      <c r="G2756" s="13" t="s">
        <v>46</v>
      </c>
      <c r="H2756" s="14">
        <v>40</v>
      </c>
      <c r="I2756" s="15" t="s">
        <v>32</v>
      </c>
      <c r="J2756" s="16">
        <v>69</v>
      </c>
      <c r="K2756" s="16">
        <v>11.5</v>
      </c>
      <c r="L2756" s="17" t="s">
        <v>104</v>
      </c>
      <c r="M2756" s="163" t="str">
        <f>IFERROR(GETPIVOTDATA("Tot. Bottles",'- Ordine Aggregato -'!$A$1,"sku anker",A2756),"")</f>
        <v/>
      </c>
      <c r="N2756" s="18" t="s">
        <v>67</v>
      </c>
      <c r="O2756" s="19" t="str">
        <f t="shared" si="42"/>
        <v>Order online</v>
      </c>
      <c r="P2756" s="97" t="s">
        <v>68</v>
      </c>
      <c r="Q2756" s="13" t="s">
        <v>8996</v>
      </c>
      <c r="R2756" t="s">
        <v>8997</v>
      </c>
      <c r="S2756" s="20">
        <v>11.5</v>
      </c>
      <c r="T2756" s="21" t="s">
        <v>38</v>
      </c>
    </row>
    <row r="2757" spans="1:20" x14ac:dyDescent="0.35">
      <c r="A2757" s="96" t="s">
        <v>8998</v>
      </c>
      <c r="B2757" s="96"/>
      <c r="C2757" s="96"/>
      <c r="D2757" s="13" t="s">
        <v>8999</v>
      </c>
      <c r="E2757" s="13">
        <v>6</v>
      </c>
      <c r="F2757" s="14">
        <v>0.75</v>
      </c>
      <c r="G2757" s="13" t="s">
        <v>14874</v>
      </c>
      <c r="H2757" s="14">
        <v>10</v>
      </c>
      <c r="I2757" s="15" t="s">
        <v>32</v>
      </c>
      <c r="J2757" s="16">
        <v>20.100000000000001</v>
      </c>
      <c r="K2757" s="16">
        <v>3.35</v>
      </c>
      <c r="L2757" s="17" t="s">
        <v>704</v>
      </c>
      <c r="M2757" s="163" t="str">
        <f>IFERROR(GETPIVOTDATA("Tot. Bottles",'- Ordine Aggregato -'!$A$1,"sku anker",A2757),"")</f>
        <v/>
      </c>
      <c r="N2757" s="18" t="s">
        <v>34</v>
      </c>
      <c r="O2757" s="19" t="str">
        <f t="shared" si="42"/>
        <v>Order online</v>
      </c>
      <c r="P2757" s="97" t="s">
        <v>364</v>
      </c>
      <c r="Q2757" s="13" t="s">
        <v>9000</v>
      </c>
      <c r="R2757" t="s">
        <v>9001</v>
      </c>
      <c r="S2757" s="20">
        <v>0</v>
      </c>
      <c r="T2757" s="21" t="s">
        <v>38</v>
      </c>
    </row>
    <row r="2758" spans="1:20" x14ac:dyDescent="0.35">
      <c r="A2758" s="13" t="s">
        <v>9002</v>
      </c>
      <c r="B2758" s="13"/>
      <c r="C2758" s="13"/>
      <c r="D2758" s="13" t="s">
        <v>9003</v>
      </c>
      <c r="E2758" s="13">
        <v>6</v>
      </c>
      <c r="F2758" s="14">
        <v>0.75</v>
      </c>
      <c r="G2758" s="13" t="s">
        <v>31</v>
      </c>
      <c r="H2758" s="14">
        <v>11</v>
      </c>
      <c r="I2758" s="15" t="s">
        <v>32</v>
      </c>
      <c r="J2758" s="16">
        <v>18.899999999999999</v>
      </c>
      <c r="K2758" s="16">
        <v>3.15</v>
      </c>
      <c r="L2758" s="17" t="s">
        <v>437</v>
      </c>
      <c r="M2758" s="163" t="str">
        <f>IFERROR(GETPIVOTDATA("Tot. Bottles",'- Ordine Aggregato -'!$A$1,"sku anker",A2758),"")</f>
        <v/>
      </c>
      <c r="N2758" s="18" t="s">
        <v>42</v>
      </c>
      <c r="O2758" s="19" t="str">
        <f t="shared" si="42"/>
        <v>Order online</v>
      </c>
      <c r="P2758" s="97" t="s">
        <v>364</v>
      </c>
      <c r="Q2758" s="13" t="s">
        <v>9004</v>
      </c>
      <c r="R2758" t="s">
        <v>9005</v>
      </c>
      <c r="S2758" s="20">
        <v>0</v>
      </c>
      <c r="T2758" s="21" t="s">
        <v>38</v>
      </c>
    </row>
    <row r="2759" spans="1:20" x14ac:dyDescent="0.35">
      <c r="A2759" s="96" t="s">
        <v>9006</v>
      </c>
      <c r="D2759" s="13" t="s">
        <v>9007</v>
      </c>
      <c r="E2759" s="13">
        <v>6</v>
      </c>
      <c r="F2759" s="14">
        <v>0.7</v>
      </c>
      <c r="G2759" s="13" t="s">
        <v>14874</v>
      </c>
      <c r="H2759" s="14">
        <v>47</v>
      </c>
      <c r="I2759" s="15" t="s">
        <v>32</v>
      </c>
      <c r="J2759" s="16">
        <v>161.69999999999999</v>
      </c>
      <c r="K2759" s="16">
        <v>26.95</v>
      </c>
      <c r="L2759" s="17" t="s">
        <v>368</v>
      </c>
      <c r="M2759" s="163" t="str">
        <f>IFERROR(GETPIVOTDATA("Tot. Bottles",'- Ordine Aggregato -'!$A$1,"sku anker",A2759),"")</f>
        <v/>
      </c>
      <c r="N2759" s="18" t="s">
        <v>42</v>
      </c>
      <c r="O2759" s="19" t="str">
        <f t="shared" si="42"/>
        <v>Order online</v>
      </c>
      <c r="P2759" s="97" t="s">
        <v>442</v>
      </c>
      <c r="Q2759" s="13" t="s">
        <v>9008</v>
      </c>
      <c r="R2759" t="s">
        <v>9009</v>
      </c>
      <c r="S2759" s="20">
        <v>0</v>
      </c>
      <c r="T2759" s="21" t="s">
        <v>38</v>
      </c>
    </row>
    <row r="2760" spans="1:20" x14ac:dyDescent="0.35">
      <c r="A2760" s="13" t="s">
        <v>9010</v>
      </c>
      <c r="B2760" s="13"/>
      <c r="C2760" s="13"/>
      <c r="D2760" s="13" t="s">
        <v>9011</v>
      </c>
      <c r="E2760" s="13">
        <v>6</v>
      </c>
      <c r="F2760" s="14">
        <v>0.7</v>
      </c>
      <c r="G2760" s="13" t="s">
        <v>14874</v>
      </c>
      <c r="H2760" s="14">
        <v>40</v>
      </c>
      <c r="I2760" s="15" t="s">
        <v>32</v>
      </c>
      <c r="J2760" s="16">
        <v>57.300000000000004</v>
      </c>
      <c r="K2760" s="16">
        <v>9.5500000000000007</v>
      </c>
      <c r="L2760" s="17" t="s">
        <v>104</v>
      </c>
      <c r="M2760" s="163" t="str">
        <f>IFERROR(GETPIVOTDATA("Tot. Bottles",'- Ordine Aggregato -'!$A$1,"sku anker",A2760),"")</f>
        <v/>
      </c>
      <c r="N2760" s="18" t="s">
        <v>42</v>
      </c>
      <c r="O2760" s="19" t="str">
        <f t="shared" si="42"/>
        <v>Order online</v>
      </c>
      <c r="P2760" s="97" t="s">
        <v>1387</v>
      </c>
      <c r="Q2760" s="13" t="s">
        <v>9012</v>
      </c>
      <c r="R2760" t="s">
        <v>9013</v>
      </c>
      <c r="S2760" s="20">
        <v>0</v>
      </c>
      <c r="T2760" s="21" t="s">
        <v>38</v>
      </c>
    </row>
    <row r="2761" spans="1:20" x14ac:dyDescent="0.35">
      <c r="A2761" s="96" t="s">
        <v>14276</v>
      </c>
      <c r="D2761" s="13" t="s">
        <v>14277</v>
      </c>
      <c r="E2761" s="13">
        <v>6</v>
      </c>
      <c r="F2761" s="14">
        <v>0.7</v>
      </c>
      <c r="G2761" s="13" t="s">
        <v>14874</v>
      </c>
      <c r="H2761" s="14">
        <v>40</v>
      </c>
      <c r="I2761" s="15" t="s">
        <v>32</v>
      </c>
      <c r="J2761" s="16">
        <v>71.699999999999989</v>
      </c>
      <c r="K2761" s="16">
        <v>11.95</v>
      </c>
      <c r="L2761" s="17" t="s">
        <v>104</v>
      </c>
      <c r="M2761" s="163" t="str">
        <f>IFERROR(GETPIVOTDATA("Tot. Bottles",'- Ordine Aggregato -'!$A$1,"sku anker",A2761),"")</f>
        <v/>
      </c>
      <c r="N2761" s="18" t="s">
        <v>42</v>
      </c>
      <c r="O2761" s="19" t="str">
        <f t="shared" si="42"/>
        <v>Order online</v>
      </c>
      <c r="P2761" s="97" t="s">
        <v>1387</v>
      </c>
      <c r="Q2761" s="13" t="s">
        <v>9016</v>
      </c>
      <c r="R2761" t="s">
        <v>15692</v>
      </c>
      <c r="S2761" s="20">
        <v>0</v>
      </c>
      <c r="T2761" s="21" t="s">
        <v>38</v>
      </c>
    </row>
    <row r="2762" spans="1:20" x14ac:dyDescent="0.35">
      <c r="A2762" s="96" t="s">
        <v>9014</v>
      </c>
      <c r="D2762" s="13" t="s">
        <v>9015</v>
      </c>
      <c r="E2762" s="13">
        <v>6</v>
      </c>
      <c r="F2762" s="14">
        <v>0.7</v>
      </c>
      <c r="G2762" s="13" t="s">
        <v>14874</v>
      </c>
      <c r="H2762" s="14">
        <v>40</v>
      </c>
      <c r="I2762" s="15" t="s">
        <v>32</v>
      </c>
      <c r="J2762" s="16">
        <v>73.199999999999989</v>
      </c>
      <c r="K2762" s="16">
        <v>12.2</v>
      </c>
      <c r="L2762" s="17" t="s">
        <v>104</v>
      </c>
      <c r="M2762" s="163" t="str">
        <f>IFERROR(GETPIVOTDATA("Tot. Bottles",'- Ordine Aggregato -'!$A$1,"sku anker",A2762),"")</f>
        <v/>
      </c>
      <c r="N2762" s="18" t="s">
        <v>42</v>
      </c>
      <c r="O2762" s="19" t="str">
        <f t="shared" si="42"/>
        <v>Order online</v>
      </c>
      <c r="P2762" s="97" t="s">
        <v>1387</v>
      </c>
      <c r="Q2762" s="13" t="s">
        <v>9016</v>
      </c>
      <c r="R2762" t="s">
        <v>9017</v>
      </c>
      <c r="S2762" s="20">
        <v>0</v>
      </c>
      <c r="T2762" s="21" t="s">
        <v>38</v>
      </c>
    </row>
    <row r="2763" spans="1:20" x14ac:dyDescent="0.35">
      <c r="A2763" s="96" t="s">
        <v>14278</v>
      </c>
      <c r="B2763" s="96"/>
      <c r="C2763" s="96"/>
      <c r="D2763" s="13" t="s">
        <v>14279</v>
      </c>
      <c r="E2763" s="13">
        <v>6</v>
      </c>
      <c r="F2763" s="14">
        <v>0.7</v>
      </c>
      <c r="G2763" s="13" t="s">
        <v>14874</v>
      </c>
      <c r="H2763" s="14">
        <v>40</v>
      </c>
      <c r="I2763" s="15" t="s">
        <v>32</v>
      </c>
      <c r="J2763" s="16">
        <v>80.099999999999994</v>
      </c>
      <c r="K2763" s="16">
        <v>13.35</v>
      </c>
      <c r="L2763" s="17" t="s">
        <v>104</v>
      </c>
      <c r="M2763" s="163" t="str">
        <f>IFERROR(GETPIVOTDATA("Tot. Bottles",'- Ordine Aggregato -'!$A$1,"sku anker",A2763),"")</f>
        <v/>
      </c>
      <c r="N2763" s="18" t="s">
        <v>42</v>
      </c>
      <c r="O2763" s="19" t="str">
        <f t="shared" si="42"/>
        <v>Order online</v>
      </c>
      <c r="P2763" s="97" t="s">
        <v>1387</v>
      </c>
      <c r="Q2763" s="13" t="s">
        <v>9016</v>
      </c>
      <c r="R2763" t="s">
        <v>15693</v>
      </c>
      <c r="S2763" s="20">
        <v>0</v>
      </c>
      <c r="T2763" s="21" t="s">
        <v>38</v>
      </c>
    </row>
    <row r="2764" spans="1:20" x14ac:dyDescent="0.35">
      <c r="A2764" s="13" t="s">
        <v>9018</v>
      </c>
      <c r="B2764" s="13"/>
      <c r="C2764" s="13"/>
      <c r="D2764" s="13" t="s">
        <v>9019</v>
      </c>
      <c r="E2764" s="13">
        <v>3</v>
      </c>
      <c r="F2764" s="14">
        <v>0.7</v>
      </c>
      <c r="G2764" s="13" t="s">
        <v>14874</v>
      </c>
      <c r="H2764" s="14">
        <v>40</v>
      </c>
      <c r="I2764" s="15" t="s">
        <v>32</v>
      </c>
      <c r="J2764" s="16">
        <v>86.25</v>
      </c>
      <c r="K2764" s="16">
        <v>28.75</v>
      </c>
      <c r="L2764" s="17" t="s">
        <v>104</v>
      </c>
      <c r="M2764" s="163" t="str">
        <f>IFERROR(GETPIVOTDATA("Tot. Bottles",'- Ordine Aggregato -'!$A$1,"sku anker",A2764),"")</f>
        <v/>
      </c>
      <c r="N2764" s="18" t="s">
        <v>42</v>
      </c>
      <c r="O2764" s="19" t="str">
        <f t="shared" si="42"/>
        <v>Order online</v>
      </c>
      <c r="P2764" s="97" t="s">
        <v>1387</v>
      </c>
      <c r="Q2764" s="13" t="s">
        <v>9020</v>
      </c>
      <c r="R2764" t="s">
        <v>9021</v>
      </c>
      <c r="S2764" s="20">
        <v>0</v>
      </c>
      <c r="T2764" s="21" t="s">
        <v>38</v>
      </c>
    </row>
    <row r="2765" spans="1:20" x14ac:dyDescent="0.35">
      <c r="A2765" s="13" t="s">
        <v>9022</v>
      </c>
      <c r="B2765" s="13"/>
      <c r="C2765" s="13"/>
      <c r="D2765" s="13" t="s">
        <v>9023</v>
      </c>
      <c r="E2765" s="13">
        <v>6</v>
      </c>
      <c r="F2765" s="14">
        <v>0.7</v>
      </c>
      <c r="G2765" s="13" t="s">
        <v>46</v>
      </c>
      <c r="H2765" s="14">
        <v>40</v>
      </c>
      <c r="I2765" s="15" t="s">
        <v>32</v>
      </c>
      <c r="J2765" s="16">
        <v>42.3</v>
      </c>
      <c r="K2765" s="16">
        <v>7.05</v>
      </c>
      <c r="L2765" s="17" t="s">
        <v>104</v>
      </c>
      <c r="M2765" s="163" t="str">
        <f>IFERROR(GETPIVOTDATA("Tot. Bottles",'- Ordine Aggregato -'!$A$1,"sku anker",A2765),"")</f>
        <v/>
      </c>
      <c r="N2765" s="18" t="s">
        <v>42</v>
      </c>
      <c r="O2765" s="19" t="str">
        <f t="shared" ref="O2765:O2828" si="43">HYPERLINK("https://www.ankeramsterdamspirits.nl/en/products/"&amp;A2765,"Order online")</f>
        <v>Order online</v>
      </c>
      <c r="P2765" s="97" t="s">
        <v>1387</v>
      </c>
      <c r="Q2765" s="13" t="s">
        <v>9024</v>
      </c>
      <c r="R2765" t="s">
        <v>9025</v>
      </c>
      <c r="S2765" s="20">
        <v>0</v>
      </c>
      <c r="T2765" s="21" t="s">
        <v>38</v>
      </c>
    </row>
    <row r="2766" spans="1:20" x14ac:dyDescent="0.35">
      <c r="A2766" s="13" t="s">
        <v>9026</v>
      </c>
      <c r="B2766" s="13"/>
      <c r="C2766" s="13"/>
      <c r="D2766" s="13" t="s">
        <v>9027</v>
      </c>
      <c r="E2766" s="13">
        <v>6</v>
      </c>
      <c r="F2766" s="14">
        <v>0.7</v>
      </c>
      <c r="G2766" s="13" t="s">
        <v>46</v>
      </c>
      <c r="H2766" s="14">
        <v>40</v>
      </c>
      <c r="I2766" s="15" t="s">
        <v>32</v>
      </c>
      <c r="J2766" s="16">
        <v>87</v>
      </c>
      <c r="K2766" s="16">
        <v>14.5</v>
      </c>
      <c r="L2766" s="17" t="s">
        <v>104</v>
      </c>
      <c r="M2766" s="163" t="str">
        <f>IFERROR(GETPIVOTDATA("Tot. Bottles",'- Ordine Aggregato -'!$A$1,"sku anker",A2766),"")</f>
        <v/>
      </c>
      <c r="N2766" s="18" t="s">
        <v>42</v>
      </c>
      <c r="O2766" s="19" t="str">
        <f t="shared" si="43"/>
        <v>Order online</v>
      </c>
      <c r="P2766" s="97" t="s">
        <v>1429</v>
      </c>
      <c r="Q2766" s="13" t="s">
        <v>9028</v>
      </c>
      <c r="R2766" t="s">
        <v>9029</v>
      </c>
      <c r="S2766" s="20">
        <v>0</v>
      </c>
      <c r="T2766" s="21" t="s">
        <v>38</v>
      </c>
    </row>
    <row r="2767" spans="1:20" x14ac:dyDescent="0.35">
      <c r="A2767" s="96" t="s">
        <v>9030</v>
      </c>
      <c r="B2767" s="96"/>
      <c r="C2767" s="96"/>
      <c r="D2767" s="13" t="s">
        <v>9031</v>
      </c>
      <c r="E2767" s="13">
        <v>6</v>
      </c>
      <c r="F2767" s="14">
        <v>0.7</v>
      </c>
      <c r="G2767" s="13" t="s">
        <v>14874</v>
      </c>
      <c r="H2767" s="14">
        <v>40</v>
      </c>
      <c r="I2767" s="15" t="s">
        <v>32</v>
      </c>
      <c r="J2767" s="16">
        <v>59.699999999999996</v>
      </c>
      <c r="K2767" s="16">
        <v>9.9499999999999993</v>
      </c>
      <c r="L2767" s="17" t="s">
        <v>368</v>
      </c>
      <c r="M2767" s="163" t="str">
        <f>IFERROR(GETPIVOTDATA("Tot. Bottles",'- Ordine Aggregato -'!$A$1,"sku anker",A2767),"")</f>
        <v/>
      </c>
      <c r="N2767" s="18" t="s">
        <v>42</v>
      </c>
      <c r="O2767" s="19" t="str">
        <f t="shared" si="43"/>
        <v>Order online</v>
      </c>
      <c r="P2767" s="97" t="s">
        <v>146</v>
      </c>
      <c r="Q2767" s="13" t="s">
        <v>9032</v>
      </c>
      <c r="R2767" t="s">
        <v>9033</v>
      </c>
      <c r="S2767" s="20">
        <v>0</v>
      </c>
      <c r="T2767" s="21" t="s">
        <v>38</v>
      </c>
    </row>
    <row r="2768" spans="1:20" x14ac:dyDescent="0.35">
      <c r="A2768" s="96" t="s">
        <v>9034</v>
      </c>
      <c r="D2768" s="13" t="s">
        <v>9035</v>
      </c>
      <c r="E2768" s="13">
        <v>6</v>
      </c>
      <c r="F2768" s="14">
        <v>0.7</v>
      </c>
      <c r="G2768" s="13" t="s">
        <v>31</v>
      </c>
      <c r="H2768" s="14">
        <v>40</v>
      </c>
      <c r="I2768" s="15" t="s">
        <v>32</v>
      </c>
      <c r="J2768" s="16">
        <v>88.5</v>
      </c>
      <c r="K2768" s="16">
        <v>14.75</v>
      </c>
      <c r="L2768" s="17" t="s">
        <v>368</v>
      </c>
      <c r="M2768" s="163" t="str">
        <f>IFERROR(GETPIVOTDATA("Tot. Bottles",'- Ordine Aggregato -'!$A$1,"sku anker",A2768),"")</f>
        <v/>
      </c>
      <c r="N2768" s="18" t="s">
        <v>42</v>
      </c>
      <c r="O2768" s="19" t="str">
        <f t="shared" si="43"/>
        <v>Order online</v>
      </c>
      <c r="P2768" s="97" t="s">
        <v>580</v>
      </c>
      <c r="Q2768" s="13" t="s">
        <v>9036</v>
      </c>
      <c r="R2768" t="s">
        <v>9037</v>
      </c>
      <c r="S2768" s="20">
        <v>0</v>
      </c>
      <c r="T2768" s="21" t="s">
        <v>38</v>
      </c>
    </row>
    <row r="2769" spans="1:20" x14ac:dyDescent="0.35">
      <c r="A2769" s="96" t="s">
        <v>9038</v>
      </c>
      <c r="B2769" s="96"/>
      <c r="C2769" s="96"/>
      <c r="D2769" s="13" t="s">
        <v>9039</v>
      </c>
      <c r="E2769" s="13">
        <v>6</v>
      </c>
      <c r="F2769" s="14">
        <v>0.7</v>
      </c>
      <c r="G2769" s="13" t="s">
        <v>46</v>
      </c>
      <c r="H2769" s="14">
        <v>40</v>
      </c>
      <c r="I2769" s="15" t="s">
        <v>32</v>
      </c>
      <c r="J2769" s="16">
        <v>81</v>
      </c>
      <c r="K2769" s="16">
        <v>13.5</v>
      </c>
      <c r="L2769" s="17" t="s">
        <v>645</v>
      </c>
      <c r="M2769" s="163" t="str">
        <f>IFERROR(GETPIVOTDATA("Tot. Bottles",'- Ordine Aggregato -'!$A$1,"sku anker",A2769),"")</f>
        <v/>
      </c>
      <c r="N2769" s="18" t="s">
        <v>42</v>
      </c>
      <c r="O2769" s="19" t="str">
        <f t="shared" si="43"/>
        <v>Order online</v>
      </c>
      <c r="P2769" s="97" t="s">
        <v>225</v>
      </c>
      <c r="Q2769" s="13" t="s">
        <v>9040</v>
      </c>
      <c r="R2769" t="s">
        <v>9041</v>
      </c>
      <c r="S2769" s="20">
        <v>0</v>
      </c>
      <c r="T2769" s="21" t="s">
        <v>38</v>
      </c>
    </row>
    <row r="2770" spans="1:20" x14ac:dyDescent="0.35">
      <c r="A2770" s="13" t="s">
        <v>14380</v>
      </c>
      <c r="B2770" s="13"/>
      <c r="C2770" s="13"/>
      <c r="D2770" s="13" t="s">
        <v>14381</v>
      </c>
      <c r="E2770" s="13">
        <v>6</v>
      </c>
      <c r="F2770" s="14">
        <v>0.7</v>
      </c>
      <c r="G2770" s="13" t="s">
        <v>46</v>
      </c>
      <c r="H2770" s="14">
        <v>40</v>
      </c>
      <c r="I2770" s="15" t="s">
        <v>32</v>
      </c>
      <c r="J2770" s="16">
        <v>75</v>
      </c>
      <c r="K2770" s="16">
        <v>12.5</v>
      </c>
      <c r="L2770" s="17" t="s">
        <v>645</v>
      </c>
      <c r="M2770" s="163" t="str">
        <f>IFERROR(GETPIVOTDATA("Tot. Bottles",'- Ordine Aggregato -'!$A$1,"sku anker",A2770),"")</f>
        <v/>
      </c>
      <c r="N2770" s="18" t="s">
        <v>42</v>
      </c>
      <c r="O2770" s="19" t="str">
        <f t="shared" si="43"/>
        <v>Order online</v>
      </c>
      <c r="P2770" s="97" t="s">
        <v>225</v>
      </c>
      <c r="Q2770" s="13" t="s">
        <v>15694</v>
      </c>
      <c r="R2770" t="s">
        <v>9041</v>
      </c>
      <c r="S2770" s="20">
        <v>0</v>
      </c>
      <c r="T2770" s="21" t="s">
        <v>38</v>
      </c>
    </row>
    <row r="2771" spans="1:20" x14ac:dyDescent="0.35">
      <c r="A2771" s="96" t="s">
        <v>14382</v>
      </c>
      <c r="D2771" s="13" t="s">
        <v>14381</v>
      </c>
      <c r="E2771" s="13">
        <v>6</v>
      </c>
      <c r="F2771" s="14">
        <v>0.7</v>
      </c>
      <c r="G2771" s="13" t="s">
        <v>46</v>
      </c>
      <c r="H2771" s="14">
        <v>40</v>
      </c>
      <c r="I2771" s="15" t="s">
        <v>32</v>
      </c>
      <c r="J2771" s="16">
        <v>81</v>
      </c>
      <c r="K2771" s="16">
        <v>13.5</v>
      </c>
      <c r="L2771" s="17" t="s">
        <v>645</v>
      </c>
      <c r="M2771" s="163" t="str">
        <f>IFERROR(GETPIVOTDATA("Tot. Bottles",'- Ordine Aggregato -'!$A$1,"sku anker",A2771),"")</f>
        <v/>
      </c>
      <c r="N2771" s="18" t="s">
        <v>42</v>
      </c>
      <c r="O2771" s="19" t="str">
        <f t="shared" si="43"/>
        <v>Order online</v>
      </c>
      <c r="P2771" s="97" t="s">
        <v>225</v>
      </c>
      <c r="Q2771" s="13" t="s">
        <v>9040</v>
      </c>
      <c r="R2771" t="s">
        <v>9041</v>
      </c>
      <c r="S2771" s="20">
        <v>0</v>
      </c>
      <c r="T2771" s="21" t="s">
        <v>38</v>
      </c>
    </row>
    <row r="2772" spans="1:20" x14ac:dyDescent="0.35">
      <c r="A2772" s="96" t="s">
        <v>9042</v>
      </c>
      <c r="D2772" s="13" t="s">
        <v>9043</v>
      </c>
      <c r="E2772" s="13">
        <v>6</v>
      </c>
      <c r="F2772" s="14">
        <v>0.7</v>
      </c>
      <c r="G2772" s="13" t="s">
        <v>46</v>
      </c>
      <c r="H2772" s="14">
        <v>40</v>
      </c>
      <c r="I2772" s="15" t="s">
        <v>32</v>
      </c>
      <c r="J2772" s="16">
        <v>102</v>
      </c>
      <c r="K2772" s="16">
        <v>17</v>
      </c>
      <c r="L2772" s="17" t="s">
        <v>645</v>
      </c>
      <c r="M2772" s="163" t="str">
        <f>IFERROR(GETPIVOTDATA("Tot. Bottles",'- Ordine Aggregato -'!$A$1,"sku anker",A2772),"")</f>
        <v/>
      </c>
      <c r="N2772" s="18" t="s">
        <v>34</v>
      </c>
      <c r="O2772" s="19" t="str">
        <f t="shared" si="43"/>
        <v>Order online</v>
      </c>
      <c r="P2772" s="97" t="s">
        <v>225</v>
      </c>
      <c r="Q2772" s="13" t="s">
        <v>9044</v>
      </c>
      <c r="R2772" t="s">
        <v>9045</v>
      </c>
      <c r="S2772" s="20">
        <v>0</v>
      </c>
      <c r="T2772" s="21" t="s">
        <v>38</v>
      </c>
    </row>
    <row r="2773" spans="1:20" x14ac:dyDescent="0.35">
      <c r="A2773" s="96" t="s">
        <v>15695</v>
      </c>
      <c r="D2773" s="13" t="s">
        <v>15696</v>
      </c>
      <c r="E2773" s="13">
        <v>12</v>
      </c>
      <c r="F2773" s="14">
        <v>0.15</v>
      </c>
      <c r="G2773" s="13" t="s">
        <v>46</v>
      </c>
      <c r="H2773" s="14">
        <v>40</v>
      </c>
      <c r="I2773" s="15" t="s">
        <v>32</v>
      </c>
      <c r="J2773" s="16">
        <v>155.39999999999998</v>
      </c>
      <c r="K2773" s="16">
        <v>12.95</v>
      </c>
      <c r="L2773" s="17" t="s">
        <v>478</v>
      </c>
      <c r="M2773" s="163" t="str">
        <f>IFERROR(GETPIVOTDATA("Tot. Bottles",'- Ordine Aggregato -'!$A$1,"sku anker",A2773),"")</f>
        <v/>
      </c>
      <c r="N2773" s="18" t="s">
        <v>42</v>
      </c>
      <c r="O2773" s="19" t="str">
        <f t="shared" si="43"/>
        <v>Order online</v>
      </c>
      <c r="P2773" s="97" t="s">
        <v>146</v>
      </c>
      <c r="Q2773" s="13" t="s">
        <v>15697</v>
      </c>
      <c r="R2773" t="s">
        <v>42</v>
      </c>
      <c r="S2773" s="20">
        <v>0</v>
      </c>
      <c r="T2773" s="21" t="s">
        <v>38</v>
      </c>
    </row>
    <row r="2774" spans="1:20" x14ac:dyDescent="0.35">
      <c r="A2774" s="96" t="s">
        <v>9046</v>
      </c>
      <c r="B2774" s="96"/>
      <c r="C2774" s="96"/>
      <c r="D2774" s="13" t="s">
        <v>9047</v>
      </c>
      <c r="E2774" s="13">
        <v>6</v>
      </c>
      <c r="F2774" s="14">
        <v>0.7</v>
      </c>
      <c r="G2774" s="13" t="s">
        <v>14873</v>
      </c>
      <c r="H2774" s="14">
        <v>42</v>
      </c>
      <c r="I2774" s="15" t="s">
        <v>32</v>
      </c>
      <c r="J2774" s="16">
        <v>117</v>
      </c>
      <c r="K2774" s="16">
        <v>19.5</v>
      </c>
      <c r="L2774" s="17" t="s">
        <v>368</v>
      </c>
      <c r="M2774" s="163" t="str">
        <f>IFERROR(GETPIVOTDATA("Tot. Bottles",'- Ordine Aggregato -'!$A$1,"sku anker",A2774),"")</f>
        <v/>
      </c>
      <c r="N2774" s="18" t="s">
        <v>42</v>
      </c>
      <c r="O2774" s="19" t="str">
        <f t="shared" si="43"/>
        <v>Order online</v>
      </c>
      <c r="P2774" s="97" t="s">
        <v>146</v>
      </c>
      <c r="Q2774" s="13" t="s">
        <v>9048</v>
      </c>
      <c r="R2774" t="s">
        <v>9049</v>
      </c>
      <c r="S2774" s="20">
        <v>0</v>
      </c>
      <c r="T2774" s="21" t="s">
        <v>38</v>
      </c>
    </row>
    <row r="2775" spans="1:20" x14ac:dyDescent="0.35">
      <c r="A2775" s="96" t="s">
        <v>9050</v>
      </c>
      <c r="D2775" s="13" t="s">
        <v>9051</v>
      </c>
      <c r="E2775" s="13">
        <v>12</v>
      </c>
      <c r="F2775" s="14">
        <v>0.05</v>
      </c>
      <c r="G2775" s="13" t="s">
        <v>14874</v>
      </c>
      <c r="H2775" s="14">
        <v>42</v>
      </c>
      <c r="I2775" s="15" t="s">
        <v>32</v>
      </c>
      <c r="J2775" s="16">
        <v>37.799999999999997</v>
      </c>
      <c r="K2775" s="16">
        <v>3.15</v>
      </c>
      <c r="L2775" s="17" t="s">
        <v>368</v>
      </c>
      <c r="M2775" s="163" t="str">
        <f>IFERROR(GETPIVOTDATA("Tot. Bottles",'- Ordine Aggregato -'!$A$1,"sku anker",A2775),"")</f>
        <v/>
      </c>
      <c r="N2775" s="18" t="s">
        <v>42</v>
      </c>
      <c r="O2775" s="19" t="str">
        <f t="shared" si="43"/>
        <v>Order online</v>
      </c>
      <c r="P2775" s="97" t="s">
        <v>146</v>
      </c>
      <c r="Q2775" s="13" t="s">
        <v>9052</v>
      </c>
      <c r="R2775" t="s">
        <v>9053</v>
      </c>
      <c r="S2775" s="20">
        <v>0</v>
      </c>
      <c r="T2775" s="21" t="s">
        <v>38</v>
      </c>
    </row>
    <row r="2776" spans="1:20" x14ac:dyDescent="0.35">
      <c r="A2776" s="96" t="s">
        <v>9054</v>
      </c>
      <c r="B2776" s="96"/>
      <c r="C2776" s="96"/>
      <c r="D2776" s="13" t="s">
        <v>9055</v>
      </c>
      <c r="E2776" s="13">
        <v>6</v>
      </c>
      <c r="F2776" s="14">
        <v>0.7</v>
      </c>
      <c r="G2776" s="13" t="s">
        <v>14873</v>
      </c>
      <c r="H2776" s="14">
        <v>38</v>
      </c>
      <c r="I2776" s="15" t="s">
        <v>32</v>
      </c>
      <c r="J2776" s="16">
        <v>117</v>
      </c>
      <c r="K2776" s="16">
        <v>19.5</v>
      </c>
      <c r="L2776" s="17" t="s">
        <v>368</v>
      </c>
      <c r="M2776" s="163" t="str">
        <f>IFERROR(GETPIVOTDATA("Tot. Bottles",'- Ordine Aggregato -'!$A$1,"sku anker",A2776),"")</f>
        <v/>
      </c>
      <c r="N2776" s="18" t="s">
        <v>42</v>
      </c>
      <c r="O2776" s="19" t="str">
        <f t="shared" si="43"/>
        <v>Order online</v>
      </c>
      <c r="P2776" s="97" t="s">
        <v>146</v>
      </c>
      <c r="Q2776" s="13" t="s">
        <v>9056</v>
      </c>
      <c r="R2776" t="s">
        <v>9057</v>
      </c>
      <c r="S2776" s="20">
        <v>0</v>
      </c>
      <c r="T2776" s="21" t="s">
        <v>38</v>
      </c>
    </row>
    <row r="2777" spans="1:20" x14ac:dyDescent="0.35">
      <c r="A2777" s="13" t="s">
        <v>9058</v>
      </c>
      <c r="B2777" s="13"/>
      <c r="C2777" s="13"/>
      <c r="D2777" s="13" t="s">
        <v>9059</v>
      </c>
      <c r="E2777" s="13">
        <v>12</v>
      </c>
      <c r="F2777" s="14">
        <v>0.05</v>
      </c>
      <c r="G2777" s="13" t="s">
        <v>46</v>
      </c>
      <c r="H2777" s="14">
        <v>38</v>
      </c>
      <c r="I2777" s="15" t="s">
        <v>32</v>
      </c>
      <c r="J2777" s="16">
        <v>40.799999999999997</v>
      </c>
      <c r="K2777" s="16">
        <v>3.4</v>
      </c>
      <c r="L2777" s="17" t="s">
        <v>368</v>
      </c>
      <c r="M2777" s="163" t="str">
        <f>IFERROR(GETPIVOTDATA("Tot. Bottles",'- Ordine Aggregato -'!$A$1,"sku anker",A2777),"")</f>
        <v/>
      </c>
      <c r="N2777" s="18" t="s">
        <v>42</v>
      </c>
      <c r="O2777" s="19" t="str">
        <f t="shared" si="43"/>
        <v>Order online</v>
      </c>
      <c r="P2777" s="97" t="s">
        <v>146</v>
      </c>
      <c r="Q2777" s="13" t="s">
        <v>9060</v>
      </c>
      <c r="R2777" t="s">
        <v>9061</v>
      </c>
      <c r="S2777" s="20">
        <v>0</v>
      </c>
      <c r="T2777" s="21" t="s">
        <v>38</v>
      </c>
    </row>
    <row r="2778" spans="1:20" x14ac:dyDescent="0.35">
      <c r="A2778" s="13" t="s">
        <v>9062</v>
      </c>
      <c r="B2778" s="13"/>
      <c r="C2778" s="13"/>
      <c r="D2778" s="13" t="s">
        <v>9063</v>
      </c>
      <c r="E2778" s="13">
        <v>6</v>
      </c>
      <c r="F2778" s="14">
        <v>0.7</v>
      </c>
      <c r="G2778" s="13" t="s">
        <v>46</v>
      </c>
      <c r="H2778" s="14">
        <v>40</v>
      </c>
      <c r="I2778" s="15" t="s">
        <v>32</v>
      </c>
      <c r="J2778" s="16">
        <v>108</v>
      </c>
      <c r="K2778" s="16">
        <v>18</v>
      </c>
      <c r="L2778" s="17" t="s">
        <v>73</v>
      </c>
      <c r="M2778" s="163" t="str">
        <f>IFERROR(GETPIVOTDATA("Tot. Bottles",'- Ordine Aggregato -'!$A$1,"sku anker",A2778),"")</f>
        <v/>
      </c>
      <c r="N2778" s="18" t="s">
        <v>34</v>
      </c>
      <c r="O2778" s="19" t="str">
        <f t="shared" si="43"/>
        <v>Order online</v>
      </c>
      <c r="P2778" s="97" t="s">
        <v>146</v>
      </c>
      <c r="Q2778" s="13" t="s">
        <v>9064</v>
      </c>
      <c r="R2778" t="s">
        <v>9065</v>
      </c>
      <c r="S2778" s="20">
        <v>0</v>
      </c>
      <c r="T2778" s="21" t="s">
        <v>38</v>
      </c>
    </row>
    <row r="2779" spans="1:20" x14ac:dyDescent="0.35">
      <c r="A2779" s="13" t="s">
        <v>9066</v>
      </c>
      <c r="B2779" s="13"/>
      <c r="C2779" s="13"/>
      <c r="D2779" s="13" t="s">
        <v>9067</v>
      </c>
      <c r="E2779" s="13">
        <v>12</v>
      </c>
      <c r="F2779" s="14">
        <v>0.05</v>
      </c>
      <c r="G2779" s="13" t="s">
        <v>46</v>
      </c>
      <c r="H2779" s="14">
        <v>40</v>
      </c>
      <c r="I2779" s="15" t="s">
        <v>32</v>
      </c>
      <c r="J2779" s="16">
        <v>40.799999999999997</v>
      </c>
      <c r="K2779" s="16">
        <v>3.4</v>
      </c>
      <c r="L2779" s="17" t="s">
        <v>73</v>
      </c>
      <c r="M2779" s="163" t="str">
        <f>IFERROR(GETPIVOTDATA("Tot. Bottles",'- Ordine Aggregato -'!$A$1,"sku anker",A2779),"")</f>
        <v/>
      </c>
      <c r="N2779" s="18" t="s">
        <v>42</v>
      </c>
      <c r="O2779" s="19" t="str">
        <f t="shared" si="43"/>
        <v>Order online</v>
      </c>
      <c r="P2779" s="97" t="s">
        <v>146</v>
      </c>
      <c r="Q2779" s="13" t="s">
        <v>9068</v>
      </c>
      <c r="R2779" t="s">
        <v>9069</v>
      </c>
      <c r="S2779" s="20">
        <v>0</v>
      </c>
      <c r="T2779" s="21" t="s">
        <v>38</v>
      </c>
    </row>
    <row r="2780" spans="1:20" x14ac:dyDescent="0.35">
      <c r="A2780" s="96" t="s">
        <v>9070</v>
      </c>
      <c r="B2780" s="96"/>
      <c r="C2780" s="96"/>
      <c r="D2780" s="13" t="s">
        <v>9071</v>
      </c>
      <c r="E2780" s="13">
        <v>6</v>
      </c>
      <c r="F2780" s="14">
        <v>0.7</v>
      </c>
      <c r="G2780" s="13" t="s">
        <v>14874</v>
      </c>
      <c r="H2780" s="14">
        <v>40</v>
      </c>
      <c r="I2780" s="15" t="s">
        <v>32</v>
      </c>
      <c r="J2780" s="16">
        <v>117</v>
      </c>
      <c r="K2780" s="16">
        <v>19.5</v>
      </c>
      <c r="L2780" s="17" t="s">
        <v>104</v>
      </c>
      <c r="M2780" s="163" t="str">
        <f>IFERROR(GETPIVOTDATA("Tot. Bottles",'- Ordine Aggregato -'!$A$1,"sku anker",A2780),"")</f>
        <v/>
      </c>
      <c r="N2780" s="18" t="s">
        <v>34</v>
      </c>
      <c r="O2780" s="19" t="str">
        <f t="shared" si="43"/>
        <v>Order online</v>
      </c>
      <c r="P2780" s="97" t="s">
        <v>146</v>
      </c>
      <c r="Q2780" s="13" t="s">
        <v>9072</v>
      </c>
      <c r="R2780" t="s">
        <v>9073</v>
      </c>
      <c r="S2780" s="20">
        <v>0</v>
      </c>
      <c r="T2780" s="21" t="s">
        <v>38</v>
      </c>
    </row>
    <row r="2781" spans="1:20" x14ac:dyDescent="0.35">
      <c r="A2781" s="13" t="s">
        <v>14547</v>
      </c>
      <c r="B2781" s="13"/>
      <c r="C2781" s="13"/>
      <c r="D2781" s="13" t="s">
        <v>14548</v>
      </c>
      <c r="E2781" s="13">
        <v>12</v>
      </c>
      <c r="F2781" s="14">
        <v>0.05</v>
      </c>
      <c r="G2781" s="13" t="s">
        <v>46</v>
      </c>
      <c r="H2781" s="14">
        <v>38</v>
      </c>
      <c r="I2781" s="15" t="s">
        <v>32</v>
      </c>
      <c r="J2781" s="16">
        <v>37.799999999999997</v>
      </c>
      <c r="K2781" s="16">
        <v>3.15</v>
      </c>
      <c r="L2781" s="17" t="s">
        <v>104</v>
      </c>
      <c r="M2781" s="163" t="str">
        <f>IFERROR(GETPIVOTDATA("Tot. Bottles",'- Ordine Aggregato -'!$A$1,"sku anker",A2781),"")</f>
        <v/>
      </c>
      <c r="N2781" s="18" t="s">
        <v>42</v>
      </c>
      <c r="O2781" s="19" t="str">
        <f t="shared" si="43"/>
        <v>Order online</v>
      </c>
      <c r="P2781" s="97" t="s">
        <v>146</v>
      </c>
      <c r="Q2781" s="13" t="s">
        <v>15698</v>
      </c>
      <c r="R2781" t="s">
        <v>42</v>
      </c>
      <c r="S2781" s="20">
        <v>0</v>
      </c>
      <c r="T2781" s="21" t="s">
        <v>38</v>
      </c>
    </row>
    <row r="2782" spans="1:20" x14ac:dyDescent="0.35">
      <c r="A2782" s="96" t="s">
        <v>9074</v>
      </c>
      <c r="B2782" s="96"/>
      <c r="C2782" s="96"/>
      <c r="D2782" s="13" t="s">
        <v>9075</v>
      </c>
      <c r="E2782" s="13">
        <v>6</v>
      </c>
      <c r="F2782" s="14">
        <v>0.5</v>
      </c>
      <c r="G2782" s="13" t="s">
        <v>46</v>
      </c>
      <c r="H2782" s="14">
        <v>40</v>
      </c>
      <c r="I2782" s="15" t="s">
        <v>32</v>
      </c>
      <c r="J2782" s="16">
        <v>75</v>
      </c>
      <c r="K2782" s="16">
        <v>12.5</v>
      </c>
      <c r="L2782" s="17" t="s">
        <v>73</v>
      </c>
      <c r="M2782" s="163" t="str">
        <f>IFERROR(GETPIVOTDATA("Tot. Bottles",'- Ordine Aggregato -'!$A$1,"sku anker",A2782),"")</f>
        <v/>
      </c>
      <c r="N2782" s="18" t="s">
        <v>67</v>
      </c>
      <c r="O2782" s="19" t="str">
        <f t="shared" si="43"/>
        <v>Order online</v>
      </c>
      <c r="P2782" s="97" t="s">
        <v>146</v>
      </c>
      <c r="Q2782" s="13" t="s">
        <v>9076</v>
      </c>
      <c r="R2782" t="s">
        <v>9077</v>
      </c>
      <c r="S2782" s="20">
        <v>12.5</v>
      </c>
      <c r="T2782" s="21" t="s">
        <v>38</v>
      </c>
    </row>
    <row r="2783" spans="1:20" x14ac:dyDescent="0.35">
      <c r="A2783" s="13" t="s">
        <v>9078</v>
      </c>
      <c r="B2783" s="13"/>
      <c r="C2783" s="13"/>
      <c r="D2783" s="13" t="s">
        <v>9079</v>
      </c>
      <c r="E2783" s="13">
        <v>6</v>
      </c>
      <c r="F2783" s="14">
        <v>0.7</v>
      </c>
      <c r="G2783" s="13" t="s">
        <v>14874</v>
      </c>
      <c r="H2783" s="14">
        <v>40</v>
      </c>
      <c r="I2783" s="15" t="s">
        <v>32</v>
      </c>
      <c r="J2783" s="16">
        <v>111</v>
      </c>
      <c r="K2783" s="16">
        <v>18.5</v>
      </c>
      <c r="L2783" s="17" t="s">
        <v>368</v>
      </c>
      <c r="M2783" s="163" t="str">
        <f>IFERROR(GETPIVOTDATA("Tot. Bottles",'- Ordine Aggregato -'!$A$1,"sku anker",A2783),"")</f>
        <v/>
      </c>
      <c r="N2783" s="18" t="s">
        <v>67</v>
      </c>
      <c r="O2783" s="19" t="str">
        <f t="shared" si="43"/>
        <v>Order online</v>
      </c>
      <c r="P2783" s="97" t="s">
        <v>146</v>
      </c>
      <c r="Q2783" s="13" t="s">
        <v>9080</v>
      </c>
      <c r="R2783" t="s">
        <v>9081</v>
      </c>
      <c r="S2783" s="20">
        <v>18.5</v>
      </c>
      <c r="T2783" s="21" t="s">
        <v>38</v>
      </c>
    </row>
    <row r="2784" spans="1:20" x14ac:dyDescent="0.35">
      <c r="A2784" s="96" t="s">
        <v>14383</v>
      </c>
      <c r="B2784" s="96"/>
      <c r="C2784" s="96"/>
      <c r="D2784" s="13" t="s">
        <v>14384</v>
      </c>
      <c r="E2784" s="13">
        <v>6</v>
      </c>
      <c r="F2784" s="14">
        <v>0.7</v>
      </c>
      <c r="G2784" s="13" t="s">
        <v>14874</v>
      </c>
      <c r="H2784" s="14">
        <v>40</v>
      </c>
      <c r="I2784" s="15" t="s">
        <v>32</v>
      </c>
      <c r="J2784" s="16">
        <v>96</v>
      </c>
      <c r="K2784" s="16">
        <v>16</v>
      </c>
      <c r="L2784" s="17" t="s">
        <v>61</v>
      </c>
      <c r="M2784" s="163" t="str">
        <f>IFERROR(GETPIVOTDATA("Tot. Bottles",'- Ordine Aggregato -'!$A$1,"sku anker",A2784),"")</f>
        <v/>
      </c>
      <c r="N2784" s="18" t="s">
        <v>42</v>
      </c>
      <c r="O2784" s="19" t="str">
        <f t="shared" si="43"/>
        <v>Order online</v>
      </c>
      <c r="P2784" s="97" t="s">
        <v>3058</v>
      </c>
      <c r="Q2784" s="13" t="s">
        <v>15699</v>
      </c>
      <c r="R2784" t="s">
        <v>42</v>
      </c>
      <c r="S2784" s="20">
        <v>0</v>
      </c>
      <c r="T2784" s="21" t="s">
        <v>38</v>
      </c>
    </row>
    <row r="2785" spans="1:20" x14ac:dyDescent="0.35">
      <c r="A2785" s="96" t="s">
        <v>9082</v>
      </c>
      <c r="B2785" s="96"/>
      <c r="C2785" s="96"/>
      <c r="D2785" s="13" t="s">
        <v>9083</v>
      </c>
      <c r="E2785" s="13">
        <v>6</v>
      </c>
      <c r="F2785" s="14">
        <v>0.7</v>
      </c>
      <c r="G2785" s="13" t="s">
        <v>14874</v>
      </c>
      <c r="H2785" s="14">
        <v>38</v>
      </c>
      <c r="I2785" s="15" t="s">
        <v>32</v>
      </c>
      <c r="J2785" s="16">
        <v>33</v>
      </c>
      <c r="K2785" s="16">
        <v>5.5</v>
      </c>
      <c r="L2785" s="17" t="s">
        <v>61</v>
      </c>
      <c r="M2785" s="163" t="str">
        <f>IFERROR(GETPIVOTDATA("Tot. Bottles",'- Ordine Aggregato -'!$A$1,"sku anker",A2785),"")</f>
        <v/>
      </c>
      <c r="N2785" s="18" t="s">
        <v>42</v>
      </c>
      <c r="O2785" s="19" t="str">
        <f t="shared" si="43"/>
        <v>Order online</v>
      </c>
      <c r="P2785" s="97" t="s">
        <v>3058</v>
      </c>
      <c r="Q2785" s="13" t="s">
        <v>9084</v>
      </c>
      <c r="R2785" t="s">
        <v>9085</v>
      </c>
      <c r="S2785" s="20">
        <v>0</v>
      </c>
      <c r="T2785" s="21" t="s">
        <v>38</v>
      </c>
    </row>
    <row r="2786" spans="1:20" x14ac:dyDescent="0.35">
      <c r="A2786" s="96" t="s">
        <v>9086</v>
      </c>
      <c r="B2786" s="96"/>
      <c r="C2786" s="96"/>
      <c r="D2786" s="13" t="s">
        <v>9083</v>
      </c>
      <c r="E2786" s="13">
        <v>12</v>
      </c>
      <c r="F2786" s="14">
        <v>1</v>
      </c>
      <c r="G2786" s="13" t="s">
        <v>14873</v>
      </c>
      <c r="H2786" s="14">
        <v>38</v>
      </c>
      <c r="I2786" s="15" t="s">
        <v>32</v>
      </c>
      <c r="J2786" s="16">
        <v>90</v>
      </c>
      <c r="K2786" s="16">
        <v>7.5</v>
      </c>
      <c r="L2786" s="17" t="s">
        <v>61</v>
      </c>
      <c r="M2786" s="163" t="str">
        <f>IFERROR(GETPIVOTDATA("Tot. Bottles",'- Ordine Aggregato -'!$A$1,"sku anker",A2786),"")</f>
        <v/>
      </c>
      <c r="N2786" s="18" t="s">
        <v>42</v>
      </c>
      <c r="O2786" s="19" t="str">
        <f t="shared" si="43"/>
        <v>Order online</v>
      </c>
      <c r="P2786" s="97" t="s">
        <v>3058</v>
      </c>
      <c r="Q2786" s="13" t="s">
        <v>9087</v>
      </c>
      <c r="R2786" t="s">
        <v>9088</v>
      </c>
      <c r="S2786" s="20">
        <v>0</v>
      </c>
      <c r="T2786" s="21" t="s">
        <v>38</v>
      </c>
    </row>
    <row r="2787" spans="1:20" x14ac:dyDescent="0.35">
      <c r="A2787" s="13" t="s">
        <v>14746</v>
      </c>
      <c r="B2787" s="13"/>
      <c r="C2787" s="13"/>
      <c r="D2787" s="13" t="s">
        <v>14747</v>
      </c>
      <c r="E2787" s="13">
        <v>6</v>
      </c>
      <c r="F2787" s="14">
        <v>0.7</v>
      </c>
      <c r="G2787" s="13" t="s">
        <v>14874</v>
      </c>
      <c r="H2787" s="14">
        <v>38</v>
      </c>
      <c r="I2787" s="15" t="s">
        <v>32</v>
      </c>
      <c r="J2787" s="16">
        <v>34.5</v>
      </c>
      <c r="K2787" s="16">
        <v>5.75</v>
      </c>
      <c r="L2787" s="17" t="s">
        <v>61</v>
      </c>
      <c r="M2787" s="163" t="str">
        <f>IFERROR(GETPIVOTDATA("Tot. Bottles",'- Ordine Aggregato -'!$A$1,"sku anker",A2787),"")</f>
        <v/>
      </c>
      <c r="N2787" s="18" t="s">
        <v>42</v>
      </c>
      <c r="O2787" s="19" t="str">
        <f t="shared" si="43"/>
        <v>Order online</v>
      </c>
      <c r="P2787" s="97" t="s">
        <v>3058</v>
      </c>
      <c r="Q2787" s="13" t="s">
        <v>15700</v>
      </c>
      <c r="R2787" t="s">
        <v>42</v>
      </c>
      <c r="S2787" s="20">
        <v>0</v>
      </c>
      <c r="T2787" s="21" t="s">
        <v>38</v>
      </c>
    </row>
    <row r="2788" spans="1:20" x14ac:dyDescent="0.35">
      <c r="A2788" s="96" t="s">
        <v>15701</v>
      </c>
      <c r="D2788" s="13" t="s">
        <v>9090</v>
      </c>
      <c r="E2788" s="13">
        <v>12</v>
      </c>
      <c r="F2788" s="14">
        <v>0.7</v>
      </c>
      <c r="G2788" s="13" t="s">
        <v>46</v>
      </c>
      <c r="H2788" s="14">
        <v>40</v>
      </c>
      <c r="I2788" s="15" t="s">
        <v>32</v>
      </c>
      <c r="J2788" s="16">
        <v>95.4</v>
      </c>
      <c r="K2788" s="16">
        <v>7.95</v>
      </c>
      <c r="L2788" s="17" t="s">
        <v>4515</v>
      </c>
      <c r="M2788" s="163" t="str">
        <f>IFERROR(GETPIVOTDATA("Tot. Bottles",'- Ordine Aggregato -'!$A$1,"sku anker",A2788),"")</f>
        <v/>
      </c>
      <c r="N2788" s="18" t="s">
        <v>28</v>
      </c>
      <c r="O2788" s="19" t="str">
        <f t="shared" si="43"/>
        <v>Order online</v>
      </c>
      <c r="P2788" s="97" t="s">
        <v>3058</v>
      </c>
      <c r="Q2788" s="13" t="s">
        <v>9091</v>
      </c>
      <c r="R2788" t="s">
        <v>15702</v>
      </c>
      <c r="S2788" s="20">
        <v>0</v>
      </c>
      <c r="T2788" s="21" t="s">
        <v>3755</v>
      </c>
    </row>
    <row r="2789" spans="1:20" x14ac:dyDescent="0.35">
      <c r="A2789" s="96" t="s">
        <v>9089</v>
      </c>
      <c r="B2789" s="96"/>
      <c r="C2789" s="96"/>
      <c r="D2789" s="13" t="s">
        <v>9090</v>
      </c>
      <c r="E2789" s="13">
        <v>6</v>
      </c>
      <c r="F2789" s="14">
        <v>0.7</v>
      </c>
      <c r="G2789" s="13" t="s">
        <v>14874</v>
      </c>
      <c r="H2789" s="14">
        <v>40</v>
      </c>
      <c r="I2789" s="15" t="s">
        <v>32</v>
      </c>
      <c r="J2789" s="16">
        <v>47.7</v>
      </c>
      <c r="K2789" s="16">
        <v>7.95</v>
      </c>
      <c r="L2789" s="17" t="s">
        <v>61</v>
      </c>
      <c r="M2789" s="163" t="str">
        <f>IFERROR(GETPIVOTDATA("Tot. Bottles",'- Ordine Aggregato -'!$A$1,"sku anker",A2789),"")</f>
        <v/>
      </c>
      <c r="N2789" s="18" t="s">
        <v>42</v>
      </c>
      <c r="O2789" s="19" t="str">
        <f t="shared" si="43"/>
        <v>Order online</v>
      </c>
      <c r="P2789" s="97" t="s">
        <v>3058</v>
      </c>
      <c r="Q2789" s="13" t="s">
        <v>9091</v>
      </c>
      <c r="R2789" t="s">
        <v>9092</v>
      </c>
      <c r="S2789" s="20">
        <v>0</v>
      </c>
      <c r="T2789" s="21" t="s">
        <v>38</v>
      </c>
    </row>
    <row r="2790" spans="1:20" x14ac:dyDescent="0.35">
      <c r="A2790" s="13" t="s">
        <v>15703</v>
      </c>
      <c r="B2790" s="13"/>
      <c r="C2790" s="13"/>
      <c r="D2790" s="13" t="s">
        <v>9090</v>
      </c>
      <c r="E2790" s="13">
        <v>12</v>
      </c>
      <c r="F2790" s="14">
        <v>1</v>
      </c>
      <c r="G2790" s="13" t="s">
        <v>14874</v>
      </c>
      <c r="H2790" s="14">
        <v>40</v>
      </c>
      <c r="I2790" s="15" t="s">
        <v>32</v>
      </c>
      <c r="J2790" s="16">
        <v>115.19999999999999</v>
      </c>
      <c r="K2790" s="16">
        <v>9.6</v>
      </c>
      <c r="L2790" s="17" t="s">
        <v>61</v>
      </c>
      <c r="M2790" s="163" t="str">
        <f>IFERROR(GETPIVOTDATA("Tot. Bottles",'- Ordine Aggregato -'!$A$1,"sku anker",A2790),"")</f>
        <v/>
      </c>
      <c r="N2790" s="18" t="s">
        <v>34</v>
      </c>
      <c r="O2790" s="19" t="str">
        <f t="shared" si="43"/>
        <v>Order online</v>
      </c>
      <c r="P2790" s="97" t="s">
        <v>3058</v>
      </c>
      <c r="Q2790" s="13" t="s">
        <v>9093</v>
      </c>
      <c r="R2790" t="s">
        <v>42</v>
      </c>
      <c r="S2790" s="20">
        <v>0</v>
      </c>
      <c r="T2790" s="21" t="s">
        <v>38</v>
      </c>
    </row>
    <row r="2791" spans="1:20" x14ac:dyDescent="0.35">
      <c r="A2791" s="96" t="s">
        <v>9094</v>
      </c>
      <c r="B2791" s="96"/>
      <c r="C2791" s="96"/>
      <c r="D2791" s="13" t="s">
        <v>9095</v>
      </c>
      <c r="E2791" s="13">
        <v>6</v>
      </c>
      <c r="F2791" s="14">
        <v>0.7</v>
      </c>
      <c r="G2791" s="13" t="s">
        <v>14874</v>
      </c>
      <c r="H2791" s="14">
        <v>40</v>
      </c>
      <c r="I2791" s="15" t="s">
        <v>32</v>
      </c>
      <c r="J2791" s="16">
        <v>225</v>
      </c>
      <c r="K2791" s="16">
        <v>37.5</v>
      </c>
      <c r="L2791" s="17" t="s">
        <v>61</v>
      </c>
      <c r="M2791" s="163" t="str">
        <f>IFERROR(GETPIVOTDATA("Tot. Bottles",'- Ordine Aggregato -'!$A$1,"sku anker",A2791),"")</f>
        <v/>
      </c>
      <c r="N2791" s="18" t="s">
        <v>42</v>
      </c>
      <c r="O2791" s="19" t="str">
        <f t="shared" si="43"/>
        <v>Order online</v>
      </c>
      <c r="P2791" s="97" t="s">
        <v>3058</v>
      </c>
      <c r="Q2791" s="13" t="s">
        <v>9096</v>
      </c>
      <c r="R2791" t="s">
        <v>9097</v>
      </c>
      <c r="S2791" s="20">
        <v>0</v>
      </c>
      <c r="T2791" s="21" t="s">
        <v>38</v>
      </c>
    </row>
    <row r="2792" spans="1:20" x14ac:dyDescent="0.35">
      <c r="A2792" s="96" t="s">
        <v>9098</v>
      </c>
      <c r="D2792" s="13" t="s">
        <v>9099</v>
      </c>
      <c r="E2792" s="13">
        <v>6</v>
      </c>
      <c r="F2792" s="14">
        <v>0.7</v>
      </c>
      <c r="G2792" s="13" t="s">
        <v>14873</v>
      </c>
      <c r="H2792" s="14">
        <v>40</v>
      </c>
      <c r="I2792" s="15" t="s">
        <v>32</v>
      </c>
      <c r="J2792" s="16">
        <v>269.70000000000005</v>
      </c>
      <c r="K2792" s="16">
        <v>44.95</v>
      </c>
      <c r="L2792" s="17" t="s">
        <v>61</v>
      </c>
      <c r="M2792" s="163" t="str">
        <f>IFERROR(GETPIVOTDATA("Tot. Bottles",'- Ordine Aggregato -'!$A$1,"sku anker",A2792),"")</f>
        <v/>
      </c>
      <c r="N2792" s="18" t="s">
        <v>42</v>
      </c>
      <c r="O2792" s="19" t="str">
        <f t="shared" si="43"/>
        <v>Order online</v>
      </c>
      <c r="P2792" s="97" t="s">
        <v>3058</v>
      </c>
      <c r="Q2792" s="13" t="s">
        <v>9100</v>
      </c>
      <c r="R2792" t="s">
        <v>9101</v>
      </c>
      <c r="S2792" s="20">
        <v>0</v>
      </c>
      <c r="T2792" s="21" t="s">
        <v>38</v>
      </c>
    </row>
    <row r="2793" spans="1:20" x14ac:dyDescent="0.35">
      <c r="A2793" s="96" t="s">
        <v>9102</v>
      </c>
      <c r="D2793" s="13" t="s">
        <v>9103</v>
      </c>
      <c r="E2793" s="13">
        <v>6</v>
      </c>
      <c r="F2793" s="14">
        <v>0.7</v>
      </c>
      <c r="G2793" s="13" t="s">
        <v>46</v>
      </c>
      <c r="H2793" s="14">
        <v>45</v>
      </c>
      <c r="I2793" s="15" t="s">
        <v>32</v>
      </c>
      <c r="J2793" s="16">
        <v>107.69999999999999</v>
      </c>
      <c r="K2793" s="16">
        <v>17.95</v>
      </c>
      <c r="L2793" s="17" t="s">
        <v>645</v>
      </c>
      <c r="M2793" s="163" t="str">
        <f>IFERROR(GETPIVOTDATA("Tot. Bottles",'- Ordine Aggregato -'!$A$1,"sku anker",A2793),"")</f>
        <v/>
      </c>
      <c r="N2793" s="18" t="s">
        <v>34</v>
      </c>
      <c r="O2793" s="19" t="str">
        <f t="shared" si="43"/>
        <v>Order online</v>
      </c>
      <c r="P2793" s="97" t="s">
        <v>225</v>
      </c>
      <c r="Q2793" s="13" t="s">
        <v>9104</v>
      </c>
      <c r="R2793" t="s">
        <v>9105</v>
      </c>
      <c r="S2793" s="20">
        <v>0</v>
      </c>
      <c r="T2793" s="21" t="s">
        <v>38</v>
      </c>
    </row>
    <row r="2794" spans="1:20" x14ac:dyDescent="0.35">
      <c r="A2794" s="13" t="s">
        <v>9106</v>
      </c>
      <c r="B2794" s="13"/>
      <c r="C2794" s="13"/>
      <c r="D2794" s="13" t="s">
        <v>9107</v>
      </c>
      <c r="E2794" s="13">
        <v>12</v>
      </c>
      <c r="F2794" s="14">
        <v>0.7</v>
      </c>
      <c r="G2794" s="13" t="s">
        <v>46</v>
      </c>
      <c r="H2794" s="14">
        <v>40</v>
      </c>
      <c r="I2794" s="15" t="s">
        <v>32</v>
      </c>
      <c r="J2794" s="16">
        <v>186</v>
      </c>
      <c r="K2794" s="16">
        <v>15.5</v>
      </c>
      <c r="L2794" s="17" t="s">
        <v>645</v>
      </c>
      <c r="M2794" s="163" t="str">
        <f>IFERROR(GETPIVOTDATA("Tot. Bottles",'- Ordine Aggregato -'!$A$1,"sku anker",A2794),"")</f>
        <v/>
      </c>
      <c r="N2794" s="18" t="s">
        <v>42</v>
      </c>
      <c r="O2794" s="19" t="str">
        <f t="shared" si="43"/>
        <v>Order online</v>
      </c>
      <c r="P2794" s="97" t="s">
        <v>225</v>
      </c>
      <c r="Q2794" s="13" t="s">
        <v>9108</v>
      </c>
      <c r="R2794" t="s">
        <v>9109</v>
      </c>
      <c r="S2794" s="20">
        <v>0</v>
      </c>
      <c r="T2794" s="21" t="s">
        <v>38</v>
      </c>
    </row>
    <row r="2795" spans="1:20" x14ac:dyDescent="0.35">
      <c r="A2795" s="96" t="s">
        <v>9110</v>
      </c>
      <c r="D2795" s="13" t="s">
        <v>9111</v>
      </c>
      <c r="E2795" s="13">
        <v>6</v>
      </c>
      <c r="F2795" s="14">
        <v>0.7</v>
      </c>
      <c r="G2795" s="13" t="s">
        <v>14874</v>
      </c>
      <c r="H2795" s="14">
        <v>40</v>
      </c>
      <c r="I2795" s="15" t="s">
        <v>32</v>
      </c>
      <c r="J2795" s="16">
        <v>720</v>
      </c>
      <c r="K2795" s="16">
        <v>120</v>
      </c>
      <c r="L2795" s="17" t="s">
        <v>645</v>
      </c>
      <c r="M2795" s="163" t="str">
        <f>IFERROR(GETPIVOTDATA("Tot. Bottles",'- Ordine Aggregato -'!$A$1,"sku anker",A2795),"")</f>
        <v/>
      </c>
      <c r="N2795" s="18" t="s">
        <v>34</v>
      </c>
      <c r="O2795" s="19" t="str">
        <f t="shared" si="43"/>
        <v>Order online</v>
      </c>
      <c r="P2795" s="97" t="s">
        <v>225</v>
      </c>
      <c r="Q2795" s="13" t="s">
        <v>9112</v>
      </c>
      <c r="R2795" t="s">
        <v>9113</v>
      </c>
      <c r="S2795" s="20">
        <v>0</v>
      </c>
      <c r="T2795" s="21" t="s">
        <v>38</v>
      </c>
    </row>
    <row r="2796" spans="1:20" x14ac:dyDescent="0.35">
      <c r="A2796" s="96" t="s">
        <v>9114</v>
      </c>
      <c r="D2796" s="13" t="s">
        <v>9115</v>
      </c>
      <c r="E2796" s="13">
        <v>12</v>
      </c>
      <c r="F2796" s="14">
        <v>0.7</v>
      </c>
      <c r="G2796" s="13" t="s">
        <v>46</v>
      </c>
      <c r="H2796" s="14">
        <v>40</v>
      </c>
      <c r="I2796" s="15" t="s">
        <v>32</v>
      </c>
      <c r="J2796" s="16">
        <v>251.39999999999998</v>
      </c>
      <c r="K2796" s="16">
        <v>20.95</v>
      </c>
      <c r="L2796" s="17" t="s">
        <v>645</v>
      </c>
      <c r="M2796" s="163" t="str">
        <f>IFERROR(GETPIVOTDATA("Tot. Bottles",'- Ordine Aggregato -'!$A$1,"sku anker",A2796),"")</f>
        <v/>
      </c>
      <c r="N2796" s="18" t="s">
        <v>42</v>
      </c>
      <c r="O2796" s="19" t="str">
        <f t="shared" si="43"/>
        <v>Order online</v>
      </c>
      <c r="P2796" s="97" t="s">
        <v>225</v>
      </c>
      <c r="Q2796" s="13" t="s">
        <v>9116</v>
      </c>
      <c r="R2796" t="s">
        <v>9117</v>
      </c>
      <c r="S2796" s="20">
        <v>0</v>
      </c>
      <c r="T2796" s="21" t="s">
        <v>38</v>
      </c>
    </row>
    <row r="2797" spans="1:20" x14ac:dyDescent="0.35">
      <c r="A2797" s="13" t="s">
        <v>9118</v>
      </c>
      <c r="B2797" s="13"/>
      <c r="C2797" s="13"/>
      <c r="D2797" s="13" t="s">
        <v>9119</v>
      </c>
      <c r="E2797" s="13">
        <v>6</v>
      </c>
      <c r="F2797" s="14">
        <v>0.7</v>
      </c>
      <c r="G2797" s="13" t="s">
        <v>14874</v>
      </c>
      <c r="H2797" s="14">
        <v>40</v>
      </c>
      <c r="I2797" s="15" t="s">
        <v>32</v>
      </c>
      <c r="J2797" s="16">
        <v>165</v>
      </c>
      <c r="K2797" s="16">
        <v>27.5</v>
      </c>
      <c r="L2797" s="17" t="s">
        <v>645</v>
      </c>
      <c r="M2797" s="163" t="str">
        <f>IFERROR(GETPIVOTDATA("Tot. Bottles",'- Ordine Aggregato -'!$A$1,"sku anker",A2797),"")</f>
        <v/>
      </c>
      <c r="N2797" s="18" t="s">
        <v>34</v>
      </c>
      <c r="O2797" s="19" t="str">
        <f t="shared" si="43"/>
        <v>Order online</v>
      </c>
      <c r="P2797" s="97" t="s">
        <v>225</v>
      </c>
      <c r="Q2797" s="13" t="s">
        <v>9120</v>
      </c>
      <c r="R2797" t="s">
        <v>9121</v>
      </c>
      <c r="S2797" s="20">
        <v>0</v>
      </c>
      <c r="T2797" s="21" t="s">
        <v>38</v>
      </c>
    </row>
    <row r="2798" spans="1:20" x14ac:dyDescent="0.35">
      <c r="A2798" s="13" t="s">
        <v>9122</v>
      </c>
      <c r="B2798" s="13"/>
      <c r="C2798" s="13"/>
      <c r="D2798" s="13" t="s">
        <v>9123</v>
      </c>
      <c r="E2798" s="13">
        <v>6</v>
      </c>
      <c r="F2798" s="14">
        <v>0.7</v>
      </c>
      <c r="G2798" s="13" t="s">
        <v>14874</v>
      </c>
      <c r="H2798" s="14">
        <v>30</v>
      </c>
      <c r="I2798" s="15" t="s">
        <v>32</v>
      </c>
      <c r="J2798" s="16">
        <v>75</v>
      </c>
      <c r="K2798" s="16">
        <v>12.5</v>
      </c>
      <c r="L2798" s="17" t="s">
        <v>399</v>
      </c>
      <c r="M2798" s="163" t="str">
        <f>IFERROR(GETPIVOTDATA("Tot. Bottles",'- Ordine Aggregato -'!$A$1,"sku anker",A2798),"")</f>
        <v/>
      </c>
      <c r="N2798" s="18" t="s">
        <v>42</v>
      </c>
      <c r="O2798" s="19" t="str">
        <f t="shared" si="43"/>
        <v>Order online</v>
      </c>
      <c r="P2798" s="97" t="s">
        <v>225</v>
      </c>
      <c r="Q2798" s="13" t="s">
        <v>9124</v>
      </c>
      <c r="R2798" t="s">
        <v>9125</v>
      </c>
      <c r="S2798" s="20">
        <v>0</v>
      </c>
      <c r="T2798" s="21" t="s">
        <v>38</v>
      </c>
    </row>
    <row r="2799" spans="1:20" x14ac:dyDescent="0.35">
      <c r="A2799" s="96" t="s">
        <v>9126</v>
      </c>
      <c r="D2799" s="13" t="s">
        <v>9127</v>
      </c>
      <c r="E2799" s="13">
        <v>6</v>
      </c>
      <c r="F2799" s="14">
        <v>1.75</v>
      </c>
      <c r="G2799" s="13" t="s">
        <v>14874</v>
      </c>
      <c r="H2799" s="14">
        <v>40</v>
      </c>
      <c r="I2799" s="15" t="s">
        <v>32</v>
      </c>
      <c r="J2799" s="16">
        <v>261</v>
      </c>
      <c r="K2799" s="16">
        <v>43.5</v>
      </c>
      <c r="L2799" s="17" t="s">
        <v>645</v>
      </c>
      <c r="M2799" s="163" t="str">
        <f>IFERROR(GETPIVOTDATA("Tot. Bottles",'- Ordine Aggregato -'!$A$1,"sku anker",A2799),"")</f>
        <v/>
      </c>
      <c r="N2799" s="18" t="s">
        <v>42</v>
      </c>
      <c r="O2799" s="19" t="str">
        <f t="shared" si="43"/>
        <v>Order online</v>
      </c>
      <c r="P2799" s="97" t="s">
        <v>225</v>
      </c>
      <c r="Q2799" s="13" t="s">
        <v>9128</v>
      </c>
      <c r="R2799" t="s">
        <v>9129</v>
      </c>
      <c r="S2799" s="20">
        <v>0</v>
      </c>
      <c r="T2799" s="21" t="s">
        <v>38</v>
      </c>
    </row>
    <row r="2800" spans="1:20" x14ac:dyDescent="0.35">
      <c r="A2800" s="13" t="s">
        <v>9130</v>
      </c>
      <c r="B2800" s="13"/>
      <c r="C2800" s="13"/>
      <c r="D2800" s="13" t="s">
        <v>9131</v>
      </c>
      <c r="E2800" s="13">
        <v>6</v>
      </c>
      <c r="F2800" s="14">
        <v>0.7</v>
      </c>
      <c r="G2800" s="13" t="s">
        <v>46</v>
      </c>
      <c r="H2800" s="14">
        <v>40</v>
      </c>
      <c r="I2800" s="15" t="s">
        <v>32</v>
      </c>
      <c r="J2800" s="16">
        <v>95.699999999999989</v>
      </c>
      <c r="K2800" s="16">
        <v>15.95</v>
      </c>
      <c r="L2800" s="17" t="s">
        <v>645</v>
      </c>
      <c r="M2800" s="163" t="str">
        <f>IFERROR(GETPIVOTDATA("Tot. Bottles",'- Ordine Aggregato -'!$A$1,"sku anker",A2800),"")</f>
        <v/>
      </c>
      <c r="N2800" s="18" t="s">
        <v>42</v>
      </c>
      <c r="O2800" s="19" t="str">
        <f t="shared" si="43"/>
        <v>Order online</v>
      </c>
      <c r="P2800" s="97" t="s">
        <v>225</v>
      </c>
      <c r="Q2800" s="13" t="s">
        <v>9132</v>
      </c>
      <c r="R2800" t="s">
        <v>9133</v>
      </c>
      <c r="S2800" s="20">
        <v>0</v>
      </c>
      <c r="T2800" s="21" t="s">
        <v>38</v>
      </c>
    </row>
    <row r="2801" spans="1:20" x14ac:dyDescent="0.35">
      <c r="A2801" s="96" t="s">
        <v>14479</v>
      </c>
      <c r="B2801" s="96"/>
      <c r="C2801" s="96"/>
      <c r="D2801" s="13" t="s">
        <v>9131</v>
      </c>
      <c r="E2801" s="13">
        <v>12</v>
      </c>
      <c r="F2801" s="14">
        <v>1</v>
      </c>
      <c r="G2801" s="13" t="s">
        <v>46</v>
      </c>
      <c r="H2801" s="14">
        <v>40</v>
      </c>
      <c r="I2801" s="15" t="s">
        <v>32</v>
      </c>
      <c r="J2801" s="16">
        <v>270</v>
      </c>
      <c r="K2801" s="16">
        <v>22.5</v>
      </c>
      <c r="L2801" s="17" t="s">
        <v>645</v>
      </c>
      <c r="M2801" s="163" t="str">
        <f>IFERROR(GETPIVOTDATA("Tot. Bottles",'- Ordine Aggregato -'!$A$1,"sku anker",A2801),"")</f>
        <v/>
      </c>
      <c r="N2801" s="18" t="s">
        <v>42</v>
      </c>
      <c r="O2801" s="19" t="str">
        <f t="shared" si="43"/>
        <v>Order online</v>
      </c>
      <c r="P2801" s="97" t="s">
        <v>225</v>
      </c>
      <c r="Q2801" s="13" t="s">
        <v>9142</v>
      </c>
      <c r="R2801" t="s">
        <v>9143</v>
      </c>
      <c r="S2801" s="20">
        <v>0</v>
      </c>
      <c r="T2801" s="21" t="s">
        <v>38</v>
      </c>
    </row>
    <row r="2802" spans="1:20" x14ac:dyDescent="0.35">
      <c r="A2802" s="96" t="s">
        <v>9134</v>
      </c>
      <c r="B2802" s="96"/>
      <c r="C2802" s="96"/>
      <c r="D2802" s="13" t="s">
        <v>9131</v>
      </c>
      <c r="E2802" s="13">
        <v>6</v>
      </c>
      <c r="F2802" s="14">
        <v>1.75</v>
      </c>
      <c r="G2802" s="13" t="s">
        <v>46</v>
      </c>
      <c r="H2802" s="14">
        <v>40</v>
      </c>
      <c r="I2802" s="15" t="s">
        <v>32</v>
      </c>
      <c r="J2802" s="16">
        <v>261</v>
      </c>
      <c r="K2802" s="16">
        <v>43.5</v>
      </c>
      <c r="L2802" s="17" t="s">
        <v>645</v>
      </c>
      <c r="M2802" s="163" t="str">
        <f>IFERROR(GETPIVOTDATA("Tot. Bottles",'- Ordine Aggregato -'!$A$1,"sku anker",A2802),"")</f>
        <v/>
      </c>
      <c r="N2802" s="18" t="s">
        <v>34</v>
      </c>
      <c r="O2802" s="19" t="str">
        <f t="shared" si="43"/>
        <v>Order online</v>
      </c>
      <c r="P2802" s="97" t="s">
        <v>225</v>
      </c>
      <c r="Q2802" s="13" t="s">
        <v>9128</v>
      </c>
      <c r="R2802" t="s">
        <v>9135</v>
      </c>
      <c r="S2802" s="20">
        <v>0</v>
      </c>
      <c r="T2802" s="21" t="s">
        <v>38</v>
      </c>
    </row>
    <row r="2803" spans="1:20" x14ac:dyDescent="0.35">
      <c r="A2803" s="96" t="s">
        <v>9136</v>
      </c>
      <c r="B2803" s="96"/>
      <c r="C2803" s="96"/>
      <c r="D2803" s="13" t="s">
        <v>9137</v>
      </c>
      <c r="E2803" s="13">
        <v>12</v>
      </c>
      <c r="F2803" s="14">
        <v>1</v>
      </c>
      <c r="G2803" s="13" t="s">
        <v>14874</v>
      </c>
      <c r="H2803" s="14">
        <v>40</v>
      </c>
      <c r="I2803" s="15" t="s">
        <v>32</v>
      </c>
      <c r="J2803" s="16">
        <v>263.39999999999998</v>
      </c>
      <c r="K2803" s="16">
        <v>21.95</v>
      </c>
      <c r="L2803" s="17" t="s">
        <v>645</v>
      </c>
      <c r="M2803" s="163" t="str">
        <f>IFERROR(GETPIVOTDATA("Tot. Bottles",'- Ordine Aggregato -'!$A$1,"sku anker",A2803),"")</f>
        <v/>
      </c>
      <c r="N2803" s="18" t="s">
        <v>42</v>
      </c>
      <c r="O2803" s="19" t="str">
        <f t="shared" si="43"/>
        <v>Order online</v>
      </c>
      <c r="P2803" s="97" t="s">
        <v>225</v>
      </c>
      <c r="Q2803" s="13" t="s">
        <v>9138</v>
      </c>
      <c r="R2803" t="s">
        <v>9139</v>
      </c>
      <c r="S2803" s="20">
        <v>0</v>
      </c>
      <c r="T2803" s="21" t="s">
        <v>38</v>
      </c>
    </row>
    <row r="2804" spans="1:20" x14ac:dyDescent="0.35">
      <c r="A2804" s="13" t="s">
        <v>9140</v>
      </c>
      <c r="B2804" s="13"/>
      <c r="C2804" s="13"/>
      <c r="D2804" s="13" t="s">
        <v>9141</v>
      </c>
      <c r="E2804" s="13">
        <v>12</v>
      </c>
      <c r="F2804" s="14">
        <v>1</v>
      </c>
      <c r="G2804" s="13" t="s">
        <v>14874</v>
      </c>
      <c r="H2804" s="14">
        <v>40</v>
      </c>
      <c r="I2804" s="15" t="s">
        <v>32</v>
      </c>
      <c r="J2804" s="16">
        <v>270</v>
      </c>
      <c r="K2804" s="16">
        <v>22.5</v>
      </c>
      <c r="L2804" s="17" t="s">
        <v>645</v>
      </c>
      <c r="M2804" s="163" t="str">
        <f>IFERROR(GETPIVOTDATA("Tot. Bottles",'- Ordine Aggregato -'!$A$1,"sku anker",A2804),"")</f>
        <v/>
      </c>
      <c r="N2804" s="18" t="s">
        <v>34</v>
      </c>
      <c r="O2804" s="19" t="str">
        <f t="shared" si="43"/>
        <v>Order online</v>
      </c>
      <c r="P2804" s="97" t="s">
        <v>225</v>
      </c>
      <c r="Q2804" s="13" t="s">
        <v>9142</v>
      </c>
      <c r="R2804" t="s">
        <v>9143</v>
      </c>
      <c r="S2804" s="20">
        <v>0</v>
      </c>
      <c r="T2804" s="21" t="s">
        <v>38</v>
      </c>
    </row>
    <row r="2805" spans="1:20" x14ac:dyDescent="0.35">
      <c r="A2805" s="96" t="s">
        <v>9144</v>
      </c>
      <c r="D2805" s="13" t="s">
        <v>9145</v>
      </c>
      <c r="E2805" s="13">
        <v>6</v>
      </c>
      <c r="F2805" s="14">
        <v>0.7</v>
      </c>
      <c r="G2805" s="13" t="s">
        <v>14874</v>
      </c>
      <c r="H2805" s="14">
        <v>40</v>
      </c>
      <c r="I2805" s="15" t="s">
        <v>32</v>
      </c>
      <c r="J2805" s="16">
        <v>107.69999999999999</v>
      </c>
      <c r="K2805" s="16">
        <v>17.95</v>
      </c>
      <c r="L2805" s="17" t="s">
        <v>645</v>
      </c>
      <c r="M2805" s="163" t="str">
        <f>IFERROR(GETPIVOTDATA("Tot. Bottles",'- Ordine Aggregato -'!$A$1,"sku anker",A2805),"")</f>
        <v/>
      </c>
      <c r="N2805" s="18" t="s">
        <v>42</v>
      </c>
      <c r="O2805" s="19" t="str">
        <f t="shared" si="43"/>
        <v>Order online</v>
      </c>
      <c r="P2805" s="97" t="s">
        <v>225</v>
      </c>
      <c r="Q2805" s="13" t="s">
        <v>9146</v>
      </c>
      <c r="R2805" t="s">
        <v>9147</v>
      </c>
      <c r="S2805" s="20">
        <v>0</v>
      </c>
      <c r="T2805" s="21" t="s">
        <v>38</v>
      </c>
    </row>
    <row r="2806" spans="1:20" x14ac:dyDescent="0.35">
      <c r="A2806" s="96" t="s">
        <v>9148</v>
      </c>
      <c r="B2806" s="96"/>
      <c r="C2806" s="96"/>
      <c r="D2806" s="13" t="s">
        <v>9149</v>
      </c>
      <c r="E2806" s="13">
        <v>12</v>
      </c>
      <c r="F2806" s="14">
        <v>1</v>
      </c>
      <c r="G2806" s="13" t="s">
        <v>14874</v>
      </c>
      <c r="H2806" s="14">
        <v>40</v>
      </c>
      <c r="I2806" s="15" t="s">
        <v>32</v>
      </c>
      <c r="J2806" s="16">
        <v>306</v>
      </c>
      <c r="K2806" s="16">
        <v>25.5</v>
      </c>
      <c r="L2806" s="17" t="s">
        <v>645</v>
      </c>
      <c r="M2806" s="163" t="str">
        <f>IFERROR(GETPIVOTDATA("Tot. Bottles",'- Ordine Aggregato -'!$A$1,"sku anker",A2806),"")</f>
        <v/>
      </c>
      <c r="N2806" s="18" t="s">
        <v>42</v>
      </c>
      <c r="O2806" s="19" t="str">
        <f t="shared" si="43"/>
        <v>Order online</v>
      </c>
      <c r="P2806" s="97" t="s">
        <v>225</v>
      </c>
      <c r="Q2806" s="13" t="s">
        <v>9150</v>
      </c>
      <c r="R2806" t="s">
        <v>9151</v>
      </c>
      <c r="S2806" s="20">
        <v>0</v>
      </c>
      <c r="T2806" s="21" t="s">
        <v>38</v>
      </c>
    </row>
    <row r="2807" spans="1:20" x14ac:dyDescent="0.35">
      <c r="A2807" s="96" t="s">
        <v>9152</v>
      </c>
      <c r="D2807" s="13" t="s">
        <v>9153</v>
      </c>
      <c r="E2807" s="13">
        <v>12</v>
      </c>
      <c r="F2807" s="14">
        <v>0.7</v>
      </c>
      <c r="G2807" s="13" t="s">
        <v>46</v>
      </c>
      <c r="H2807" s="14">
        <v>40</v>
      </c>
      <c r="I2807" s="15" t="s">
        <v>32</v>
      </c>
      <c r="J2807" s="16">
        <v>227.39999999999998</v>
      </c>
      <c r="K2807" s="16">
        <v>18.95</v>
      </c>
      <c r="L2807" s="17" t="s">
        <v>645</v>
      </c>
      <c r="M2807" s="163" t="str">
        <f>IFERROR(GETPIVOTDATA("Tot. Bottles",'- Ordine Aggregato -'!$A$1,"sku anker",A2807),"")</f>
        <v/>
      </c>
      <c r="N2807" s="18" t="s">
        <v>34</v>
      </c>
      <c r="O2807" s="19" t="str">
        <f t="shared" si="43"/>
        <v>Order online</v>
      </c>
      <c r="P2807" s="97" t="s">
        <v>225</v>
      </c>
      <c r="Q2807" s="13" t="s">
        <v>9154</v>
      </c>
      <c r="R2807" t="s">
        <v>9155</v>
      </c>
      <c r="S2807" s="20">
        <v>0</v>
      </c>
      <c r="T2807" s="21" t="s">
        <v>38</v>
      </c>
    </row>
    <row r="2808" spans="1:20" x14ac:dyDescent="0.35">
      <c r="A2808" s="96" t="s">
        <v>9156</v>
      </c>
      <c r="D2808" s="13" t="s">
        <v>9153</v>
      </c>
      <c r="E2808" s="13">
        <v>6</v>
      </c>
      <c r="F2808" s="14">
        <v>0.7</v>
      </c>
      <c r="G2808" s="13" t="s">
        <v>46</v>
      </c>
      <c r="H2808" s="14">
        <v>40</v>
      </c>
      <c r="I2808" s="15" t="s">
        <v>32</v>
      </c>
      <c r="J2808" s="16">
        <v>113.69999999999999</v>
      </c>
      <c r="K2808" s="16">
        <v>18.95</v>
      </c>
      <c r="L2808" s="17" t="s">
        <v>645</v>
      </c>
      <c r="M2808" s="163" t="str">
        <f>IFERROR(GETPIVOTDATA("Tot. Bottles",'- Ordine Aggregato -'!$A$1,"sku anker",A2808),"")</f>
        <v/>
      </c>
      <c r="N2808" s="18" t="s">
        <v>42</v>
      </c>
      <c r="O2808" s="19" t="str">
        <f t="shared" si="43"/>
        <v>Order online</v>
      </c>
      <c r="P2808" s="97" t="s">
        <v>225</v>
      </c>
      <c r="Q2808" s="13" t="s">
        <v>9154</v>
      </c>
      <c r="R2808" t="s">
        <v>9157</v>
      </c>
      <c r="S2808" s="20">
        <v>0</v>
      </c>
      <c r="T2808" s="21" t="s">
        <v>38</v>
      </c>
    </row>
    <row r="2809" spans="1:20" x14ac:dyDescent="0.35">
      <c r="A2809" s="13" t="s">
        <v>9158</v>
      </c>
      <c r="B2809" s="13"/>
      <c r="C2809" s="13"/>
      <c r="D2809" s="13" t="s">
        <v>9159</v>
      </c>
      <c r="E2809" s="13">
        <v>6</v>
      </c>
      <c r="F2809" s="14">
        <v>0.7</v>
      </c>
      <c r="G2809" s="13" t="s">
        <v>46</v>
      </c>
      <c r="H2809" s="14">
        <v>40</v>
      </c>
      <c r="I2809" s="15" t="s">
        <v>32</v>
      </c>
      <c r="J2809" s="16">
        <v>137.69999999999999</v>
      </c>
      <c r="K2809" s="16">
        <v>22.95</v>
      </c>
      <c r="L2809" s="17" t="s">
        <v>645</v>
      </c>
      <c r="M2809" s="163" t="str">
        <f>IFERROR(GETPIVOTDATA("Tot. Bottles",'- Ordine Aggregato -'!$A$1,"sku anker",A2809),"")</f>
        <v/>
      </c>
      <c r="N2809" s="18" t="s">
        <v>42</v>
      </c>
      <c r="O2809" s="19" t="str">
        <f t="shared" si="43"/>
        <v>Order online</v>
      </c>
      <c r="P2809" s="97" t="s">
        <v>225</v>
      </c>
      <c r="Q2809" s="13" t="s">
        <v>9160</v>
      </c>
      <c r="R2809" t="s">
        <v>9161</v>
      </c>
      <c r="S2809" s="20">
        <v>0</v>
      </c>
      <c r="T2809" s="21" t="s">
        <v>38</v>
      </c>
    </row>
    <row r="2810" spans="1:20" x14ac:dyDescent="0.35">
      <c r="A2810" s="13" t="s">
        <v>9162</v>
      </c>
      <c r="B2810" s="13"/>
      <c r="C2810" s="13"/>
      <c r="D2810" s="13" t="s">
        <v>9163</v>
      </c>
      <c r="E2810" s="13">
        <v>6</v>
      </c>
      <c r="F2810" s="14">
        <v>0.7</v>
      </c>
      <c r="G2810" s="13" t="s">
        <v>46</v>
      </c>
      <c r="H2810" s="14">
        <v>40</v>
      </c>
      <c r="I2810" s="15" t="s">
        <v>32</v>
      </c>
      <c r="J2810" s="16">
        <v>138</v>
      </c>
      <c r="K2810" s="16">
        <v>23</v>
      </c>
      <c r="L2810" s="17" t="s">
        <v>645</v>
      </c>
      <c r="M2810" s="163" t="str">
        <f>IFERROR(GETPIVOTDATA("Tot. Bottles",'- Ordine Aggregato -'!$A$1,"sku anker",A2810),"")</f>
        <v/>
      </c>
      <c r="N2810" s="18" t="s">
        <v>42</v>
      </c>
      <c r="O2810" s="19" t="str">
        <f t="shared" si="43"/>
        <v>Order online</v>
      </c>
      <c r="P2810" s="97" t="s">
        <v>225</v>
      </c>
      <c r="Q2810" s="13" t="s">
        <v>9164</v>
      </c>
      <c r="R2810" t="s">
        <v>9165</v>
      </c>
      <c r="S2810" s="20">
        <v>0</v>
      </c>
      <c r="T2810" s="21" t="s">
        <v>38</v>
      </c>
    </row>
    <row r="2811" spans="1:20" x14ac:dyDescent="0.35">
      <c r="A2811" s="96" t="s">
        <v>9166</v>
      </c>
      <c r="B2811" s="96"/>
      <c r="C2811" s="96"/>
      <c r="D2811" s="13" t="s">
        <v>9167</v>
      </c>
      <c r="E2811" s="13">
        <v>6</v>
      </c>
      <c r="F2811" s="14">
        <v>0.7</v>
      </c>
      <c r="G2811" s="13" t="s">
        <v>14874</v>
      </c>
      <c r="H2811" s="14">
        <v>30</v>
      </c>
      <c r="I2811" s="15" t="s">
        <v>32</v>
      </c>
      <c r="J2811" s="16">
        <v>75</v>
      </c>
      <c r="K2811" s="16">
        <v>12.5</v>
      </c>
      <c r="L2811" s="17" t="s">
        <v>502</v>
      </c>
      <c r="M2811" s="163" t="str">
        <f>IFERROR(GETPIVOTDATA("Tot. Bottles",'- Ordine Aggregato -'!$A$1,"sku anker",A2811),"")</f>
        <v/>
      </c>
      <c r="N2811" s="18" t="s">
        <v>42</v>
      </c>
      <c r="O2811" s="19" t="str">
        <f t="shared" si="43"/>
        <v>Order online</v>
      </c>
      <c r="P2811" s="97" t="s">
        <v>225</v>
      </c>
      <c r="Q2811" s="13" t="s">
        <v>9168</v>
      </c>
      <c r="R2811" t="s">
        <v>9169</v>
      </c>
      <c r="S2811" s="20">
        <v>0</v>
      </c>
      <c r="T2811" s="21" t="s">
        <v>38</v>
      </c>
    </row>
    <row r="2812" spans="1:20" x14ac:dyDescent="0.35">
      <c r="A2812" s="96" t="s">
        <v>9170</v>
      </c>
      <c r="B2812" s="96"/>
      <c r="C2812" s="96"/>
      <c r="D2812" s="13" t="s">
        <v>9171</v>
      </c>
      <c r="E2812" s="13">
        <v>6</v>
      </c>
      <c r="F2812" s="14">
        <v>0.7</v>
      </c>
      <c r="G2812" s="13" t="s">
        <v>14874</v>
      </c>
      <c r="H2812" s="14">
        <v>40</v>
      </c>
      <c r="I2812" s="15" t="s">
        <v>32</v>
      </c>
      <c r="J2812" s="16">
        <v>351</v>
      </c>
      <c r="K2812" s="16">
        <v>58.5</v>
      </c>
      <c r="L2812" s="17" t="s">
        <v>645</v>
      </c>
      <c r="M2812" s="163" t="str">
        <f>IFERROR(GETPIVOTDATA("Tot. Bottles",'- Ordine Aggregato -'!$A$1,"sku anker",A2812),"")</f>
        <v/>
      </c>
      <c r="N2812" s="18" t="s">
        <v>42</v>
      </c>
      <c r="O2812" s="19" t="str">
        <f t="shared" si="43"/>
        <v>Order online</v>
      </c>
      <c r="P2812" s="97" t="s">
        <v>225</v>
      </c>
      <c r="Q2812" s="13" t="s">
        <v>9172</v>
      </c>
      <c r="R2812" t="s">
        <v>9173</v>
      </c>
      <c r="S2812" s="20">
        <v>0</v>
      </c>
      <c r="T2812" s="21" t="s">
        <v>38</v>
      </c>
    </row>
    <row r="2813" spans="1:20" x14ac:dyDescent="0.35">
      <c r="A2813" s="96" t="s">
        <v>9174</v>
      </c>
      <c r="D2813" s="13" t="s">
        <v>9171</v>
      </c>
      <c r="E2813" s="13">
        <v>6</v>
      </c>
      <c r="F2813" s="14">
        <v>1.75</v>
      </c>
      <c r="G2813" s="13" t="s">
        <v>46</v>
      </c>
      <c r="H2813" s="14">
        <v>40</v>
      </c>
      <c r="I2813" s="15" t="s">
        <v>32</v>
      </c>
      <c r="J2813" s="16">
        <v>660</v>
      </c>
      <c r="K2813" s="16">
        <v>110</v>
      </c>
      <c r="L2813" s="17" t="s">
        <v>645</v>
      </c>
      <c r="M2813" s="163" t="str">
        <f>IFERROR(GETPIVOTDATA("Tot. Bottles",'- Ordine Aggregato -'!$A$1,"sku anker",A2813),"")</f>
        <v/>
      </c>
      <c r="N2813" s="18" t="s">
        <v>42</v>
      </c>
      <c r="O2813" s="19" t="str">
        <f t="shared" si="43"/>
        <v>Order online</v>
      </c>
      <c r="P2813" s="97" t="s">
        <v>225</v>
      </c>
      <c r="Q2813" s="13" t="s">
        <v>9175</v>
      </c>
      <c r="R2813" t="s">
        <v>9176</v>
      </c>
      <c r="S2813" s="20">
        <v>0</v>
      </c>
      <c r="T2813" s="21" t="s">
        <v>38</v>
      </c>
    </row>
    <row r="2814" spans="1:20" x14ac:dyDescent="0.35">
      <c r="A2814" s="96" t="s">
        <v>9177</v>
      </c>
      <c r="B2814" s="96"/>
      <c r="C2814" s="96"/>
      <c r="D2814" s="13" t="s">
        <v>9171</v>
      </c>
      <c r="E2814" s="13">
        <v>4</v>
      </c>
      <c r="F2814" s="14">
        <v>3</v>
      </c>
      <c r="G2814" s="13" t="s">
        <v>46</v>
      </c>
      <c r="H2814" s="14">
        <v>40</v>
      </c>
      <c r="I2814" s="15" t="s">
        <v>32</v>
      </c>
      <c r="J2814" s="16">
        <v>780</v>
      </c>
      <c r="K2814" s="16">
        <v>195</v>
      </c>
      <c r="L2814" s="17" t="s">
        <v>645</v>
      </c>
      <c r="M2814" s="163" t="str">
        <f>IFERROR(GETPIVOTDATA("Tot. Bottles",'- Ordine Aggregato -'!$A$1,"sku anker",A2814),"")</f>
        <v/>
      </c>
      <c r="N2814" s="18" t="s">
        <v>42</v>
      </c>
      <c r="O2814" s="19" t="str">
        <f t="shared" si="43"/>
        <v>Order online</v>
      </c>
      <c r="P2814" s="97" t="s">
        <v>225</v>
      </c>
      <c r="Q2814" s="13" t="s">
        <v>9178</v>
      </c>
      <c r="R2814" t="s">
        <v>9179</v>
      </c>
      <c r="S2814" s="20">
        <v>0</v>
      </c>
      <c r="T2814" s="21" t="s">
        <v>38</v>
      </c>
    </row>
    <row r="2815" spans="1:20" x14ac:dyDescent="0.35">
      <c r="A2815" s="96" t="s">
        <v>9180</v>
      </c>
      <c r="B2815" s="96"/>
      <c r="C2815" s="96"/>
      <c r="D2815" s="13" t="s">
        <v>9181</v>
      </c>
      <c r="E2815" s="13">
        <v>6</v>
      </c>
      <c r="F2815" s="14">
        <v>1</v>
      </c>
      <c r="G2815" s="13" t="s">
        <v>14874</v>
      </c>
      <c r="H2815" s="14">
        <v>15</v>
      </c>
      <c r="I2815" s="15" t="s">
        <v>32</v>
      </c>
      <c r="J2815" s="16">
        <v>55.5</v>
      </c>
      <c r="K2815" s="16">
        <v>9.25</v>
      </c>
      <c r="L2815" s="17" t="s">
        <v>548</v>
      </c>
      <c r="M2815" s="163" t="str">
        <f>IFERROR(GETPIVOTDATA("Tot. Bottles",'- Ordine Aggregato -'!$A$1,"sku anker",A2815),"")</f>
        <v/>
      </c>
      <c r="N2815" s="18" t="s">
        <v>42</v>
      </c>
      <c r="O2815" s="19" t="str">
        <f t="shared" si="43"/>
        <v>Order online</v>
      </c>
      <c r="P2815" s="97" t="s">
        <v>355</v>
      </c>
      <c r="Q2815" s="13" t="s">
        <v>9182</v>
      </c>
      <c r="R2815" t="s">
        <v>9183</v>
      </c>
      <c r="S2815" s="20">
        <v>0</v>
      </c>
      <c r="T2815" s="21" t="s">
        <v>38</v>
      </c>
    </row>
    <row r="2816" spans="1:20" x14ac:dyDescent="0.35">
      <c r="A2816" s="96" t="s">
        <v>9184</v>
      </c>
      <c r="B2816" s="96"/>
      <c r="C2816" s="96"/>
      <c r="D2816" s="13" t="s">
        <v>9185</v>
      </c>
      <c r="E2816" s="13">
        <v>6</v>
      </c>
      <c r="F2816" s="14">
        <v>0.7</v>
      </c>
      <c r="G2816" s="13" t="s">
        <v>14874</v>
      </c>
      <c r="H2816" s="14">
        <v>41.7</v>
      </c>
      <c r="I2816" s="15" t="s">
        <v>32</v>
      </c>
      <c r="J2816" s="16">
        <v>214.5</v>
      </c>
      <c r="K2816" s="16">
        <v>35.75</v>
      </c>
      <c r="L2816" s="17" t="s">
        <v>657</v>
      </c>
      <c r="M2816" s="163" t="str">
        <f>IFERROR(GETPIVOTDATA("Tot. Bottles",'- Ordine Aggregato -'!$A$1,"sku anker",A2816),"")</f>
        <v/>
      </c>
      <c r="N2816" s="18" t="s">
        <v>42</v>
      </c>
      <c r="O2816" s="19" t="str">
        <f t="shared" si="43"/>
        <v>Order online</v>
      </c>
      <c r="P2816" s="97" t="s">
        <v>385</v>
      </c>
      <c r="Q2816" s="13" t="s">
        <v>9186</v>
      </c>
      <c r="R2816" t="s">
        <v>9187</v>
      </c>
      <c r="S2816" s="20">
        <v>0</v>
      </c>
      <c r="T2816" s="21" t="s">
        <v>38</v>
      </c>
    </row>
    <row r="2817" spans="1:20" x14ac:dyDescent="0.35">
      <c r="A2817" s="13" t="s">
        <v>15704</v>
      </c>
      <c r="B2817" s="13"/>
      <c r="C2817" s="13"/>
      <c r="D2817" s="13" t="s">
        <v>15705</v>
      </c>
      <c r="E2817" s="13">
        <v>3</v>
      </c>
      <c r="F2817" s="14">
        <v>0.7</v>
      </c>
      <c r="G2817" s="13" t="s">
        <v>14873</v>
      </c>
      <c r="H2817" s="14">
        <v>46</v>
      </c>
      <c r="I2817" s="15" t="s">
        <v>32</v>
      </c>
      <c r="J2817" s="16">
        <v>555</v>
      </c>
      <c r="K2817" s="16">
        <v>185</v>
      </c>
      <c r="L2817" s="17" t="s">
        <v>4671</v>
      </c>
      <c r="M2817" s="163" t="str">
        <f>IFERROR(GETPIVOTDATA("Tot. Bottles",'- Ordine Aggregato -'!$A$1,"sku anker",A2817),"")</f>
        <v/>
      </c>
      <c r="N2817" s="18" t="s">
        <v>34</v>
      </c>
      <c r="O2817" s="19" t="str">
        <f t="shared" si="43"/>
        <v>Order online</v>
      </c>
      <c r="P2817" s="97" t="s">
        <v>1232</v>
      </c>
      <c r="Q2817" s="13" t="s">
        <v>15706</v>
      </c>
      <c r="R2817" t="s">
        <v>15707</v>
      </c>
      <c r="S2817" s="20">
        <v>0</v>
      </c>
      <c r="T2817" s="21" t="s">
        <v>38</v>
      </c>
    </row>
    <row r="2818" spans="1:20" x14ac:dyDescent="0.35">
      <c r="A2818" s="96" t="s">
        <v>9188</v>
      </c>
      <c r="D2818" s="13" t="s">
        <v>9189</v>
      </c>
      <c r="E2818" s="13">
        <v>3</v>
      </c>
      <c r="F2818" s="14">
        <v>0.7</v>
      </c>
      <c r="G2818" s="13" t="s">
        <v>46</v>
      </c>
      <c r="H2818" s="14">
        <v>40</v>
      </c>
      <c r="I2818" s="15" t="s">
        <v>32</v>
      </c>
      <c r="J2818" s="16">
        <v>564</v>
      </c>
      <c r="K2818" s="16">
        <v>188</v>
      </c>
      <c r="L2818" s="17" t="s">
        <v>145</v>
      </c>
      <c r="M2818" s="163" t="str">
        <f>IFERROR(GETPIVOTDATA("Tot. Bottles",'- Ordine Aggregato -'!$A$1,"sku anker",A2818),"")</f>
        <v/>
      </c>
      <c r="N2818" s="18" t="s">
        <v>42</v>
      </c>
      <c r="O2818" s="19" t="str">
        <f t="shared" si="43"/>
        <v>Order online</v>
      </c>
      <c r="P2818" s="97" t="s">
        <v>1232</v>
      </c>
      <c r="Q2818" s="13" t="s">
        <v>9190</v>
      </c>
      <c r="R2818" t="s">
        <v>9191</v>
      </c>
      <c r="S2818" s="20">
        <v>0</v>
      </c>
      <c r="T2818" s="21" t="s">
        <v>38</v>
      </c>
    </row>
    <row r="2819" spans="1:20" x14ac:dyDescent="0.35">
      <c r="A2819" s="13" t="s">
        <v>9192</v>
      </c>
      <c r="B2819" s="13"/>
      <c r="C2819" s="13"/>
      <c r="D2819" s="13" t="s">
        <v>9193</v>
      </c>
      <c r="E2819" s="13">
        <v>6</v>
      </c>
      <c r="F2819" s="14">
        <v>0.7</v>
      </c>
      <c r="G2819" s="13" t="s">
        <v>14873</v>
      </c>
      <c r="H2819" s="14">
        <v>20</v>
      </c>
      <c r="I2819" s="15" t="s">
        <v>32</v>
      </c>
      <c r="J2819" s="16">
        <v>61.5</v>
      </c>
      <c r="K2819" s="16">
        <v>10.25</v>
      </c>
      <c r="L2819" s="17" t="s">
        <v>502</v>
      </c>
      <c r="M2819" s="163" t="str">
        <f>IFERROR(GETPIVOTDATA("Tot. Bottles",'- Ordine Aggregato -'!$A$1,"sku anker",A2819),"")</f>
        <v/>
      </c>
      <c r="N2819" s="18" t="s">
        <v>42</v>
      </c>
      <c r="O2819" s="19" t="str">
        <f t="shared" si="43"/>
        <v>Order online</v>
      </c>
      <c r="P2819" s="97" t="s">
        <v>225</v>
      </c>
      <c r="Q2819" s="13" t="s">
        <v>9194</v>
      </c>
      <c r="R2819" t="s">
        <v>9195</v>
      </c>
      <c r="S2819" s="20">
        <v>0</v>
      </c>
      <c r="T2819" s="21" t="s">
        <v>38</v>
      </c>
    </row>
    <row r="2820" spans="1:20" x14ac:dyDescent="0.35">
      <c r="A2820" s="13" t="s">
        <v>9196</v>
      </c>
      <c r="B2820" s="13"/>
      <c r="C2820" s="13"/>
      <c r="D2820" s="13" t="s">
        <v>9193</v>
      </c>
      <c r="E2820" s="13">
        <v>12</v>
      </c>
      <c r="F2820" s="14">
        <v>1</v>
      </c>
      <c r="G2820" s="13" t="s">
        <v>14873</v>
      </c>
      <c r="H2820" s="14">
        <v>20</v>
      </c>
      <c r="I2820" s="15" t="s">
        <v>32</v>
      </c>
      <c r="J2820" s="16">
        <v>158.39999999999998</v>
      </c>
      <c r="K2820" s="16">
        <v>13.2</v>
      </c>
      <c r="L2820" s="17" t="s">
        <v>502</v>
      </c>
      <c r="M2820" s="163" t="str">
        <f>IFERROR(GETPIVOTDATA("Tot. Bottles",'- Ordine Aggregato -'!$A$1,"sku anker",A2820),"")</f>
        <v/>
      </c>
      <c r="N2820" s="18" t="s">
        <v>42</v>
      </c>
      <c r="O2820" s="19" t="str">
        <f t="shared" si="43"/>
        <v>Order online</v>
      </c>
      <c r="P2820" s="97" t="s">
        <v>225</v>
      </c>
      <c r="Q2820" s="13" t="s">
        <v>9197</v>
      </c>
      <c r="R2820" t="s">
        <v>9198</v>
      </c>
      <c r="S2820" s="20">
        <v>0</v>
      </c>
      <c r="T2820" s="21" t="s">
        <v>38</v>
      </c>
    </row>
    <row r="2821" spans="1:20" x14ac:dyDescent="0.35">
      <c r="A2821" s="96" t="s">
        <v>9199</v>
      </c>
      <c r="D2821" s="13" t="s">
        <v>9200</v>
      </c>
      <c r="E2821" s="13">
        <v>6</v>
      </c>
      <c r="F2821" s="14">
        <v>1</v>
      </c>
      <c r="G2821" s="13" t="s">
        <v>31</v>
      </c>
      <c r="H2821" s="14">
        <v>37.5</v>
      </c>
      <c r="I2821" s="15" t="s">
        <v>32</v>
      </c>
      <c r="J2821" s="16">
        <v>29.400000000000002</v>
      </c>
      <c r="K2821" s="16">
        <v>4.9000000000000004</v>
      </c>
      <c r="L2821" s="17" t="s">
        <v>104</v>
      </c>
      <c r="M2821" s="163" t="str">
        <f>IFERROR(GETPIVOTDATA("Tot. Bottles",'- Ordine Aggregato -'!$A$1,"sku anker",A2821),"")</f>
        <v/>
      </c>
      <c r="N2821" s="18" t="s">
        <v>42</v>
      </c>
      <c r="O2821" s="19" t="str">
        <f t="shared" si="43"/>
        <v>Order online</v>
      </c>
      <c r="P2821" s="97" t="s">
        <v>68</v>
      </c>
      <c r="Q2821" s="13" t="s">
        <v>9201</v>
      </c>
      <c r="R2821" t="s">
        <v>9202</v>
      </c>
      <c r="S2821" s="20">
        <v>0</v>
      </c>
      <c r="T2821" s="21" t="s">
        <v>38</v>
      </c>
    </row>
    <row r="2822" spans="1:20" x14ac:dyDescent="0.35">
      <c r="A2822" s="13" t="s">
        <v>9203</v>
      </c>
      <c r="B2822" s="13"/>
      <c r="C2822" s="13"/>
      <c r="D2822" s="13" t="s">
        <v>9204</v>
      </c>
      <c r="E2822" s="13">
        <v>6</v>
      </c>
      <c r="F2822" s="14">
        <v>0.7</v>
      </c>
      <c r="G2822" s="13" t="s">
        <v>46</v>
      </c>
      <c r="H2822" s="14">
        <v>56.2</v>
      </c>
      <c r="I2822" s="15" t="s">
        <v>32</v>
      </c>
      <c r="J2822" s="16">
        <v>351</v>
      </c>
      <c r="K2822" s="16">
        <v>58.5</v>
      </c>
      <c r="L2822" s="17" t="s">
        <v>145</v>
      </c>
      <c r="M2822" s="163" t="str">
        <f>IFERROR(GETPIVOTDATA("Tot. Bottles",'- Ordine Aggregato -'!$A$1,"sku anker",A2822),"")</f>
        <v/>
      </c>
      <c r="N2822" s="18" t="s">
        <v>42</v>
      </c>
      <c r="O2822" s="19" t="str">
        <f t="shared" si="43"/>
        <v>Order online</v>
      </c>
      <c r="P2822" s="97" t="s">
        <v>146</v>
      </c>
      <c r="Q2822" s="13" t="s">
        <v>9205</v>
      </c>
      <c r="R2822" t="s">
        <v>9206</v>
      </c>
      <c r="S2822" s="20">
        <v>0</v>
      </c>
      <c r="T2822" s="21" t="s">
        <v>38</v>
      </c>
    </row>
    <row r="2823" spans="1:20" x14ac:dyDescent="0.35">
      <c r="A2823" s="13" t="s">
        <v>9207</v>
      </c>
      <c r="B2823" s="13"/>
      <c r="C2823" s="13"/>
      <c r="D2823" s="13" t="s">
        <v>9208</v>
      </c>
      <c r="E2823" s="13">
        <v>6</v>
      </c>
      <c r="F2823" s="14">
        <v>0.7</v>
      </c>
      <c r="G2823" s="13" t="s">
        <v>31</v>
      </c>
      <c r="H2823" s="14">
        <v>50</v>
      </c>
      <c r="I2823" s="15" t="s">
        <v>32</v>
      </c>
      <c r="J2823" s="16">
        <v>209.10000000000002</v>
      </c>
      <c r="K2823" s="16">
        <v>34.85</v>
      </c>
      <c r="L2823" s="17" t="s">
        <v>145</v>
      </c>
      <c r="M2823" s="163" t="str">
        <f>IFERROR(GETPIVOTDATA("Tot. Bottles",'- Ordine Aggregato -'!$A$1,"sku anker",A2823),"")</f>
        <v/>
      </c>
      <c r="N2823" s="18" t="s">
        <v>42</v>
      </c>
      <c r="O2823" s="19" t="str">
        <f t="shared" si="43"/>
        <v>Order online</v>
      </c>
      <c r="P2823" s="97" t="s">
        <v>68</v>
      </c>
      <c r="Q2823" s="13" t="s">
        <v>9209</v>
      </c>
      <c r="R2823" t="s">
        <v>9210</v>
      </c>
      <c r="S2823" s="20">
        <v>0</v>
      </c>
      <c r="T2823" s="21" t="s">
        <v>38</v>
      </c>
    </row>
    <row r="2824" spans="1:20" x14ac:dyDescent="0.35">
      <c r="A2824" s="13" t="s">
        <v>9211</v>
      </c>
      <c r="B2824" s="13"/>
      <c r="C2824" s="13"/>
      <c r="D2824" s="13" t="s">
        <v>9212</v>
      </c>
      <c r="E2824" s="13">
        <v>6</v>
      </c>
      <c r="F2824" s="14">
        <v>0.7</v>
      </c>
      <c r="G2824" s="13" t="s">
        <v>31</v>
      </c>
      <c r="H2824" s="14">
        <v>46</v>
      </c>
      <c r="I2824" s="15" t="s">
        <v>32</v>
      </c>
      <c r="J2824" s="16">
        <v>276</v>
      </c>
      <c r="K2824" s="16">
        <v>46</v>
      </c>
      <c r="L2824" s="17" t="s">
        <v>145</v>
      </c>
      <c r="M2824" s="163" t="str">
        <f>IFERROR(GETPIVOTDATA("Tot. Bottles",'- Ordine Aggregato -'!$A$1,"sku anker",A2824),"")</f>
        <v/>
      </c>
      <c r="N2824" s="18" t="s">
        <v>42</v>
      </c>
      <c r="O2824" s="19" t="str">
        <f t="shared" si="43"/>
        <v>Order online</v>
      </c>
      <c r="P2824" s="97" t="s">
        <v>68</v>
      </c>
      <c r="Q2824" s="13" t="s">
        <v>9213</v>
      </c>
      <c r="R2824" t="s">
        <v>9214</v>
      </c>
      <c r="S2824" s="20">
        <v>0</v>
      </c>
      <c r="T2824" s="21" t="s">
        <v>38</v>
      </c>
    </row>
    <row r="2825" spans="1:20" x14ac:dyDescent="0.35">
      <c r="A2825" s="96" t="s">
        <v>9215</v>
      </c>
      <c r="B2825" s="96"/>
      <c r="C2825" s="96"/>
      <c r="D2825" s="13" t="s">
        <v>9216</v>
      </c>
      <c r="E2825" s="13">
        <v>6</v>
      </c>
      <c r="F2825" s="14">
        <v>0.7</v>
      </c>
      <c r="G2825" s="13" t="s">
        <v>14874</v>
      </c>
      <c r="H2825" s="14">
        <v>41.8</v>
      </c>
      <c r="I2825" s="15" t="s">
        <v>32</v>
      </c>
      <c r="J2825" s="16">
        <v>81</v>
      </c>
      <c r="K2825" s="16">
        <v>13.5</v>
      </c>
      <c r="L2825" s="17" t="s">
        <v>368</v>
      </c>
      <c r="M2825" s="163" t="str">
        <f>IFERROR(GETPIVOTDATA("Tot. Bottles",'- Ordine Aggregato -'!$A$1,"sku anker",A2825),"")</f>
        <v/>
      </c>
      <c r="N2825" s="18" t="s">
        <v>42</v>
      </c>
      <c r="O2825" s="19" t="str">
        <f t="shared" si="43"/>
        <v>Order online</v>
      </c>
      <c r="P2825" s="97" t="s">
        <v>146</v>
      </c>
      <c r="Q2825" s="13" t="s">
        <v>9217</v>
      </c>
      <c r="R2825" t="s">
        <v>9218</v>
      </c>
      <c r="S2825" s="20">
        <v>0</v>
      </c>
      <c r="T2825" s="21" t="s">
        <v>38</v>
      </c>
    </row>
    <row r="2826" spans="1:20" x14ac:dyDescent="0.35">
      <c r="A2826" s="96" t="s">
        <v>9219</v>
      </c>
      <c r="D2826" s="13" t="s">
        <v>9220</v>
      </c>
      <c r="E2826" s="13">
        <v>6</v>
      </c>
      <c r="F2826" s="14">
        <v>0.7</v>
      </c>
      <c r="G2826" s="13" t="s">
        <v>14874</v>
      </c>
      <c r="H2826" s="14">
        <v>41.8</v>
      </c>
      <c r="I2826" s="15" t="s">
        <v>32</v>
      </c>
      <c r="J2826" s="16">
        <v>81</v>
      </c>
      <c r="K2826" s="16">
        <v>13.5</v>
      </c>
      <c r="L2826" s="17" t="s">
        <v>368</v>
      </c>
      <c r="M2826" s="163" t="str">
        <f>IFERROR(GETPIVOTDATA("Tot. Bottles",'- Ordine Aggregato -'!$A$1,"sku anker",A2826),"")</f>
        <v/>
      </c>
      <c r="N2826" s="18" t="s">
        <v>42</v>
      </c>
      <c r="O2826" s="19" t="str">
        <f t="shared" si="43"/>
        <v>Order online</v>
      </c>
      <c r="P2826" s="97" t="s">
        <v>146</v>
      </c>
      <c r="Q2826" s="13" t="s">
        <v>9221</v>
      </c>
      <c r="R2826" t="s">
        <v>9222</v>
      </c>
      <c r="S2826" s="20">
        <v>0</v>
      </c>
      <c r="T2826" s="21" t="s">
        <v>38</v>
      </c>
    </row>
    <row r="2827" spans="1:20" x14ac:dyDescent="0.35">
      <c r="A2827" s="96" t="s">
        <v>9223</v>
      </c>
      <c r="B2827" s="96"/>
      <c r="C2827" s="96"/>
      <c r="D2827" s="13" t="s">
        <v>9224</v>
      </c>
      <c r="E2827" s="13">
        <v>6</v>
      </c>
      <c r="F2827" s="14">
        <v>0.7</v>
      </c>
      <c r="G2827" s="13" t="s">
        <v>14874</v>
      </c>
      <c r="H2827" s="14">
        <v>41.8</v>
      </c>
      <c r="I2827" s="15" t="s">
        <v>32</v>
      </c>
      <c r="J2827" s="16">
        <v>81</v>
      </c>
      <c r="K2827" s="16">
        <v>13.5</v>
      </c>
      <c r="L2827" s="17" t="s">
        <v>368</v>
      </c>
      <c r="M2827" s="163" t="str">
        <f>IFERROR(GETPIVOTDATA("Tot. Bottles",'- Ordine Aggregato -'!$A$1,"sku anker",A2827),"")</f>
        <v/>
      </c>
      <c r="N2827" s="18" t="s">
        <v>42</v>
      </c>
      <c r="O2827" s="19" t="str">
        <f t="shared" si="43"/>
        <v>Order online</v>
      </c>
      <c r="P2827" s="97" t="s">
        <v>146</v>
      </c>
      <c r="Q2827" s="13" t="s">
        <v>9225</v>
      </c>
      <c r="R2827" t="s">
        <v>9226</v>
      </c>
      <c r="S2827" s="20">
        <v>0</v>
      </c>
      <c r="T2827" s="21" t="s">
        <v>38</v>
      </c>
    </row>
    <row r="2828" spans="1:20" x14ac:dyDescent="0.35">
      <c r="A2828" s="96" t="s">
        <v>9228</v>
      </c>
      <c r="B2828" s="96"/>
      <c r="C2828" s="96"/>
      <c r="D2828" s="13" t="s">
        <v>9227</v>
      </c>
      <c r="E2828" s="13">
        <v>12</v>
      </c>
      <c r="F2828" s="14">
        <v>0.5</v>
      </c>
      <c r="G2828" s="13" t="s">
        <v>31</v>
      </c>
      <c r="H2828" s="14">
        <v>50</v>
      </c>
      <c r="I2828" s="15" t="s">
        <v>32</v>
      </c>
      <c r="J2828" s="16">
        <v>52.199999999999996</v>
      </c>
      <c r="K2828" s="16">
        <v>4.3499999999999996</v>
      </c>
      <c r="L2828" s="17" t="s">
        <v>399</v>
      </c>
      <c r="M2828" s="163" t="str">
        <f>IFERROR(GETPIVOTDATA("Tot. Bottles",'- Ordine Aggregato -'!$A$1,"sku anker",A2828),"")</f>
        <v/>
      </c>
      <c r="N2828" s="18" t="s">
        <v>34</v>
      </c>
      <c r="O2828" s="19" t="str">
        <f t="shared" si="43"/>
        <v>Order online</v>
      </c>
      <c r="P2828" s="97" t="s">
        <v>2989</v>
      </c>
      <c r="Q2828" s="13" t="s">
        <v>9229</v>
      </c>
      <c r="R2828" t="s">
        <v>9230</v>
      </c>
      <c r="S2828" s="20">
        <v>0</v>
      </c>
      <c r="T2828" s="21" t="s">
        <v>38</v>
      </c>
    </row>
    <row r="2829" spans="1:20" x14ac:dyDescent="0.35">
      <c r="A2829" s="13" t="s">
        <v>9231</v>
      </c>
      <c r="B2829" s="13"/>
      <c r="C2829" s="13"/>
      <c r="D2829" s="13" t="s">
        <v>9232</v>
      </c>
      <c r="E2829" s="13">
        <v>6</v>
      </c>
      <c r="F2829" s="14">
        <v>0.75</v>
      </c>
      <c r="G2829" s="13" t="s">
        <v>14874</v>
      </c>
      <c r="H2829" s="14">
        <v>13</v>
      </c>
      <c r="I2829" s="15" t="s">
        <v>32</v>
      </c>
      <c r="J2829" s="16">
        <v>76.199999999999989</v>
      </c>
      <c r="K2829" s="16">
        <v>12.7</v>
      </c>
      <c r="L2829" s="17" t="s">
        <v>437</v>
      </c>
      <c r="M2829" s="163" t="str">
        <f>IFERROR(GETPIVOTDATA("Tot. Bottles",'- Ordine Aggregato -'!$A$1,"sku anker",A2829),"")</f>
        <v/>
      </c>
      <c r="N2829" s="18" t="s">
        <v>42</v>
      </c>
      <c r="O2829" s="19" t="str">
        <f t="shared" ref="O2829:O2892" si="44">HYPERLINK("https://www.ankeramsterdamspirits.nl/en/products/"&amp;A2829,"Order online")</f>
        <v>Order online</v>
      </c>
      <c r="P2829" s="97" t="s">
        <v>225</v>
      </c>
      <c r="Q2829" s="13" t="s">
        <v>9233</v>
      </c>
      <c r="R2829" t="s">
        <v>9234</v>
      </c>
      <c r="S2829" s="20">
        <v>0</v>
      </c>
      <c r="T2829" s="21" t="s">
        <v>38</v>
      </c>
    </row>
    <row r="2830" spans="1:20" x14ac:dyDescent="0.35">
      <c r="A2830" s="13" t="s">
        <v>9235</v>
      </c>
      <c r="B2830" s="13"/>
      <c r="C2830" s="13"/>
      <c r="D2830" s="13" t="s">
        <v>9236</v>
      </c>
      <c r="E2830" s="13">
        <v>6</v>
      </c>
      <c r="F2830" s="14">
        <v>1</v>
      </c>
      <c r="G2830" s="13" t="s">
        <v>14873</v>
      </c>
      <c r="H2830" s="14">
        <v>35</v>
      </c>
      <c r="I2830" s="15" t="s">
        <v>32</v>
      </c>
      <c r="J2830" s="16">
        <v>35.700000000000003</v>
      </c>
      <c r="K2830" s="16">
        <v>5.95</v>
      </c>
      <c r="L2830" s="17" t="s">
        <v>2217</v>
      </c>
      <c r="M2830" s="163" t="str">
        <f>IFERROR(GETPIVOTDATA("Tot. Bottles",'- Ordine Aggregato -'!$A$1,"sku anker",A2830),"")</f>
        <v/>
      </c>
      <c r="N2830" s="18" t="s">
        <v>42</v>
      </c>
      <c r="O2830" s="19" t="str">
        <f t="shared" si="44"/>
        <v>Order online</v>
      </c>
      <c r="P2830" s="97" t="s">
        <v>68</v>
      </c>
      <c r="Q2830" s="13" t="s">
        <v>9237</v>
      </c>
      <c r="R2830" t="s">
        <v>9238</v>
      </c>
      <c r="S2830" s="20">
        <v>0</v>
      </c>
      <c r="T2830" s="21" t="s">
        <v>38</v>
      </c>
    </row>
    <row r="2831" spans="1:20" x14ac:dyDescent="0.35">
      <c r="A2831" s="96" t="s">
        <v>9239</v>
      </c>
      <c r="B2831" s="96"/>
      <c r="C2831" s="96"/>
      <c r="D2831" s="13" t="s">
        <v>9240</v>
      </c>
      <c r="E2831" s="13">
        <v>6</v>
      </c>
      <c r="F2831" s="14">
        <v>1</v>
      </c>
      <c r="G2831" s="13" t="s">
        <v>14873</v>
      </c>
      <c r="H2831" s="14">
        <v>28</v>
      </c>
      <c r="I2831" s="15" t="s">
        <v>32</v>
      </c>
      <c r="J2831" s="16">
        <v>35.099999999999994</v>
      </c>
      <c r="K2831" s="16">
        <v>5.85</v>
      </c>
      <c r="L2831" s="17" t="s">
        <v>2217</v>
      </c>
      <c r="M2831" s="163" t="str">
        <f>IFERROR(GETPIVOTDATA("Tot. Bottles",'- Ordine Aggregato -'!$A$1,"sku anker",A2831),"")</f>
        <v/>
      </c>
      <c r="N2831" s="18" t="s">
        <v>42</v>
      </c>
      <c r="O2831" s="19" t="str">
        <f t="shared" si="44"/>
        <v>Order online</v>
      </c>
      <c r="P2831" s="97" t="s">
        <v>68</v>
      </c>
      <c r="Q2831" s="13" t="s">
        <v>9241</v>
      </c>
      <c r="R2831" t="s">
        <v>9242</v>
      </c>
      <c r="S2831" s="20">
        <v>0</v>
      </c>
      <c r="T2831" s="21" t="s">
        <v>38</v>
      </c>
    </row>
    <row r="2832" spans="1:20" x14ac:dyDescent="0.35">
      <c r="A2832" s="13" t="s">
        <v>9243</v>
      </c>
      <c r="B2832" s="13"/>
      <c r="C2832" s="13"/>
      <c r="D2832" s="13" t="s">
        <v>9244</v>
      </c>
      <c r="E2832" s="13">
        <v>6</v>
      </c>
      <c r="F2832" s="14">
        <v>0.7</v>
      </c>
      <c r="G2832" s="13" t="s">
        <v>46</v>
      </c>
      <c r="H2832" s="14">
        <v>40</v>
      </c>
      <c r="I2832" s="15" t="s">
        <v>32</v>
      </c>
      <c r="J2832" s="16">
        <v>68.400000000000006</v>
      </c>
      <c r="K2832" s="16">
        <v>11.4</v>
      </c>
      <c r="L2832" s="17" t="s">
        <v>73</v>
      </c>
      <c r="M2832" s="163" t="str">
        <f>IFERROR(GETPIVOTDATA("Tot. Bottles",'- Ordine Aggregato -'!$A$1,"sku anker",A2832),"")</f>
        <v/>
      </c>
      <c r="N2832" s="18" t="s">
        <v>42</v>
      </c>
      <c r="O2832" s="19" t="str">
        <f t="shared" si="44"/>
        <v>Order online</v>
      </c>
      <c r="P2832" s="97" t="s">
        <v>68</v>
      </c>
      <c r="Q2832" s="13" t="s">
        <v>9245</v>
      </c>
      <c r="R2832" t="s">
        <v>9246</v>
      </c>
      <c r="S2832" s="20">
        <v>0</v>
      </c>
      <c r="T2832" s="21" t="s">
        <v>38</v>
      </c>
    </row>
    <row r="2833" spans="1:20" x14ac:dyDescent="0.35">
      <c r="A2833" s="96" t="s">
        <v>9247</v>
      </c>
      <c r="B2833" s="96"/>
      <c r="C2833" s="96"/>
      <c r="D2833" s="13" t="s">
        <v>9248</v>
      </c>
      <c r="E2833" s="13">
        <v>12</v>
      </c>
      <c r="F2833" s="14">
        <v>0.2</v>
      </c>
      <c r="G2833" s="13" t="s">
        <v>14874</v>
      </c>
      <c r="H2833" s="14">
        <v>40</v>
      </c>
      <c r="I2833" s="15" t="s">
        <v>32</v>
      </c>
      <c r="J2833" s="16">
        <v>327</v>
      </c>
      <c r="K2833" s="16">
        <v>27.25</v>
      </c>
      <c r="L2833" s="17" t="s">
        <v>1143</v>
      </c>
      <c r="M2833" s="163" t="str">
        <f>IFERROR(GETPIVOTDATA("Tot. Bottles",'- Ordine Aggregato -'!$A$1,"sku anker",A2833),"")</f>
        <v/>
      </c>
      <c r="N2833" s="18" t="s">
        <v>42</v>
      </c>
      <c r="O2833" s="19" t="str">
        <f t="shared" si="44"/>
        <v>Order online</v>
      </c>
      <c r="P2833" s="97" t="s">
        <v>43</v>
      </c>
      <c r="Q2833" s="13" t="s">
        <v>9249</v>
      </c>
      <c r="R2833" t="s">
        <v>42</v>
      </c>
      <c r="S2833" s="20">
        <v>0</v>
      </c>
      <c r="T2833" s="21" t="s">
        <v>38</v>
      </c>
    </row>
    <row r="2834" spans="1:20" x14ac:dyDescent="0.35">
      <c r="A2834" s="13" t="s">
        <v>15708</v>
      </c>
      <c r="B2834" s="13"/>
      <c r="C2834" s="13"/>
      <c r="D2834" s="13" t="s">
        <v>15709</v>
      </c>
      <c r="E2834" s="13">
        <v>6</v>
      </c>
      <c r="F2834" s="14">
        <v>0.75</v>
      </c>
      <c r="G2834" s="13" t="s">
        <v>14874</v>
      </c>
      <c r="H2834" s="14">
        <v>12</v>
      </c>
      <c r="I2834" s="15" t="s">
        <v>32</v>
      </c>
      <c r="J2834" s="16">
        <v>207</v>
      </c>
      <c r="K2834" s="16">
        <v>34.5</v>
      </c>
      <c r="L2834" s="17" t="s">
        <v>863</v>
      </c>
      <c r="M2834" s="163" t="str">
        <f>IFERROR(GETPIVOTDATA("Tot. Bottles",'- Ordine Aggregato -'!$A$1,"sku anker",A2834),"")</f>
        <v/>
      </c>
      <c r="N2834" s="18" t="s">
        <v>42</v>
      </c>
      <c r="O2834" s="19" t="str">
        <f t="shared" si="44"/>
        <v>Order online</v>
      </c>
      <c r="P2834" s="97" t="s">
        <v>225</v>
      </c>
      <c r="Q2834" s="13" t="s">
        <v>15710</v>
      </c>
      <c r="R2834" t="s">
        <v>15711</v>
      </c>
      <c r="S2834" s="20">
        <v>0</v>
      </c>
      <c r="T2834" s="21" t="s">
        <v>38</v>
      </c>
    </row>
    <row r="2835" spans="1:20" x14ac:dyDescent="0.35">
      <c r="A2835" s="13" t="s">
        <v>15712</v>
      </c>
      <c r="B2835" s="13"/>
      <c r="C2835" s="13"/>
      <c r="D2835" s="13" t="s">
        <v>9250</v>
      </c>
      <c r="E2835" s="13">
        <v>6</v>
      </c>
      <c r="F2835" s="14">
        <v>0.75</v>
      </c>
      <c r="G2835" s="13" t="s">
        <v>46</v>
      </c>
      <c r="H2835" s="14">
        <v>12.5</v>
      </c>
      <c r="I2835" s="15" t="s">
        <v>32</v>
      </c>
      <c r="J2835" s="16">
        <v>202.79999999999998</v>
      </c>
      <c r="K2835" s="16">
        <v>33.799999999999997</v>
      </c>
      <c r="L2835" s="17" t="s">
        <v>863</v>
      </c>
      <c r="M2835" s="163" t="str">
        <f>IFERROR(GETPIVOTDATA("Tot. Bottles",'- Ordine Aggregato -'!$A$1,"sku anker",A2835),"")</f>
        <v/>
      </c>
      <c r="N2835" s="18" t="s">
        <v>42</v>
      </c>
      <c r="O2835" s="19" t="str">
        <f t="shared" si="44"/>
        <v>Order online</v>
      </c>
      <c r="P2835" s="97" t="s">
        <v>225</v>
      </c>
      <c r="Q2835" s="13" t="s">
        <v>15713</v>
      </c>
      <c r="R2835" t="s">
        <v>15714</v>
      </c>
      <c r="S2835" s="20">
        <v>0</v>
      </c>
      <c r="T2835" s="21" t="s">
        <v>38</v>
      </c>
    </row>
    <row r="2836" spans="1:20" x14ac:dyDescent="0.35">
      <c r="A2836" s="96" t="s">
        <v>9252</v>
      </c>
      <c r="B2836" s="96"/>
      <c r="C2836" s="96"/>
      <c r="D2836" s="13" t="s">
        <v>9250</v>
      </c>
      <c r="E2836" s="13">
        <v>6</v>
      </c>
      <c r="F2836" s="14">
        <v>0.75</v>
      </c>
      <c r="G2836" s="13" t="s">
        <v>31</v>
      </c>
      <c r="H2836" s="14">
        <v>12</v>
      </c>
      <c r="I2836" s="15" t="s">
        <v>32</v>
      </c>
      <c r="J2836" s="16">
        <v>202.79999999999998</v>
      </c>
      <c r="K2836" s="16">
        <v>33.799999999999997</v>
      </c>
      <c r="L2836" s="17" t="s">
        <v>863</v>
      </c>
      <c r="M2836" s="163" t="str">
        <f>IFERROR(GETPIVOTDATA("Tot. Bottles",'- Ordine Aggregato -'!$A$1,"sku anker",A2836),"")</f>
        <v/>
      </c>
      <c r="N2836" s="18" t="s">
        <v>42</v>
      </c>
      <c r="O2836" s="19" t="str">
        <f t="shared" si="44"/>
        <v>Order online</v>
      </c>
      <c r="P2836" s="97" t="s">
        <v>225</v>
      </c>
      <c r="Q2836" s="13" t="s">
        <v>9253</v>
      </c>
      <c r="R2836" t="s">
        <v>9254</v>
      </c>
      <c r="S2836" s="20">
        <v>0</v>
      </c>
      <c r="T2836" s="21" t="s">
        <v>38</v>
      </c>
    </row>
    <row r="2837" spans="1:20" x14ac:dyDescent="0.35">
      <c r="A2837" s="13" t="s">
        <v>9255</v>
      </c>
      <c r="B2837" s="13"/>
      <c r="C2837" s="13"/>
      <c r="D2837" s="13" t="s">
        <v>9250</v>
      </c>
      <c r="E2837" s="13">
        <v>3</v>
      </c>
      <c r="F2837" s="14">
        <v>1.5</v>
      </c>
      <c r="G2837" s="13" t="s">
        <v>31</v>
      </c>
      <c r="H2837" s="14">
        <v>12</v>
      </c>
      <c r="I2837" s="15" t="s">
        <v>32</v>
      </c>
      <c r="J2837" s="16">
        <v>229.5</v>
      </c>
      <c r="K2837" s="16">
        <v>76.5</v>
      </c>
      <c r="L2837" s="17" t="s">
        <v>863</v>
      </c>
      <c r="M2837" s="163" t="str">
        <f>IFERROR(GETPIVOTDATA("Tot. Bottles",'- Ordine Aggregato -'!$A$1,"sku anker",A2837),"")</f>
        <v/>
      </c>
      <c r="N2837" s="18" t="s">
        <v>42</v>
      </c>
      <c r="O2837" s="19" t="str">
        <f t="shared" si="44"/>
        <v>Order online</v>
      </c>
      <c r="P2837" s="97" t="s">
        <v>225</v>
      </c>
      <c r="Q2837" s="13" t="s">
        <v>9256</v>
      </c>
      <c r="R2837" t="s">
        <v>9257</v>
      </c>
      <c r="S2837" s="20">
        <v>0</v>
      </c>
      <c r="T2837" s="21" t="s">
        <v>38</v>
      </c>
    </row>
    <row r="2838" spans="1:20" x14ac:dyDescent="0.35">
      <c r="A2838" s="96" t="s">
        <v>9258</v>
      </c>
      <c r="B2838" s="96"/>
      <c r="C2838" s="96"/>
      <c r="D2838" s="13" t="s">
        <v>9250</v>
      </c>
      <c r="E2838" s="13">
        <v>12</v>
      </c>
      <c r="F2838" s="14">
        <v>375</v>
      </c>
      <c r="G2838" s="13" t="s">
        <v>1081</v>
      </c>
      <c r="H2838" s="14">
        <v>12</v>
      </c>
      <c r="I2838" s="15" t="s">
        <v>32</v>
      </c>
      <c r="J2838" s="16">
        <v>238.79999999999998</v>
      </c>
      <c r="K2838" s="16">
        <v>19.899999999999999</v>
      </c>
      <c r="L2838" s="17" t="s">
        <v>863</v>
      </c>
      <c r="M2838" s="163" t="str">
        <f>IFERROR(GETPIVOTDATA("Tot. Bottles",'- Ordine Aggregato -'!$A$1,"sku anker",A2838),"")</f>
        <v/>
      </c>
      <c r="N2838" s="18" t="s">
        <v>42</v>
      </c>
      <c r="O2838" s="19" t="str">
        <f t="shared" si="44"/>
        <v>Order online</v>
      </c>
      <c r="P2838" s="97" t="s">
        <v>225</v>
      </c>
      <c r="Q2838" s="13" t="s">
        <v>9259</v>
      </c>
      <c r="R2838" t="s">
        <v>9260</v>
      </c>
      <c r="S2838" s="20">
        <v>0</v>
      </c>
      <c r="T2838" s="21" t="s">
        <v>38</v>
      </c>
    </row>
    <row r="2839" spans="1:20" x14ac:dyDescent="0.35">
      <c r="A2839" s="96" t="s">
        <v>15715</v>
      </c>
      <c r="B2839" s="96"/>
      <c r="C2839" s="96"/>
      <c r="D2839" s="13" t="s">
        <v>9262</v>
      </c>
      <c r="E2839" s="13">
        <v>6</v>
      </c>
      <c r="F2839" s="14">
        <v>0.75</v>
      </c>
      <c r="G2839" s="13" t="s">
        <v>14874</v>
      </c>
      <c r="H2839" s="14">
        <v>12.5</v>
      </c>
      <c r="I2839" s="15" t="s">
        <v>32</v>
      </c>
      <c r="J2839" s="16">
        <v>207</v>
      </c>
      <c r="K2839" s="16">
        <v>34.5</v>
      </c>
      <c r="L2839" s="17" t="s">
        <v>863</v>
      </c>
      <c r="M2839" s="163" t="str">
        <f>IFERROR(GETPIVOTDATA("Tot. Bottles",'- Ordine Aggregato -'!$A$1,"sku anker",A2839),"")</f>
        <v/>
      </c>
      <c r="N2839" s="18" t="s">
        <v>34</v>
      </c>
      <c r="O2839" s="19" t="str">
        <f t="shared" si="44"/>
        <v>Order online</v>
      </c>
      <c r="P2839" s="97" t="s">
        <v>225</v>
      </c>
      <c r="Q2839" s="13" t="s">
        <v>15716</v>
      </c>
      <c r="R2839" t="s">
        <v>15717</v>
      </c>
      <c r="S2839" s="20">
        <v>0</v>
      </c>
      <c r="T2839" s="21" t="s">
        <v>38</v>
      </c>
    </row>
    <row r="2840" spans="1:20" x14ac:dyDescent="0.35">
      <c r="A2840" s="96" t="s">
        <v>9261</v>
      </c>
      <c r="B2840" s="96"/>
      <c r="C2840" s="96"/>
      <c r="D2840" s="13" t="s">
        <v>9262</v>
      </c>
      <c r="E2840" s="13">
        <v>6</v>
      </c>
      <c r="F2840" s="14">
        <v>0.75</v>
      </c>
      <c r="G2840" s="13" t="s">
        <v>46</v>
      </c>
      <c r="H2840" s="14">
        <v>12</v>
      </c>
      <c r="I2840" s="15" t="s">
        <v>32</v>
      </c>
      <c r="J2840" s="16">
        <v>207</v>
      </c>
      <c r="K2840" s="16">
        <v>34.5</v>
      </c>
      <c r="L2840" s="17" t="s">
        <v>863</v>
      </c>
      <c r="M2840" s="163" t="str">
        <f>IFERROR(GETPIVOTDATA("Tot. Bottles",'- Ordine Aggregato -'!$A$1,"sku anker",A2840),"")</f>
        <v/>
      </c>
      <c r="N2840" s="18" t="s">
        <v>34</v>
      </c>
      <c r="O2840" s="19" t="str">
        <f t="shared" si="44"/>
        <v>Order online</v>
      </c>
      <c r="P2840" s="97" t="s">
        <v>225</v>
      </c>
      <c r="Q2840" s="13" t="s">
        <v>9263</v>
      </c>
      <c r="R2840" t="s">
        <v>9264</v>
      </c>
      <c r="S2840" s="20">
        <v>0</v>
      </c>
      <c r="T2840" s="21" t="s">
        <v>38</v>
      </c>
    </row>
    <row r="2841" spans="1:20" x14ac:dyDescent="0.35">
      <c r="A2841" s="13" t="s">
        <v>15718</v>
      </c>
      <c r="B2841" s="13"/>
      <c r="C2841" s="13"/>
      <c r="D2841" s="13" t="s">
        <v>15719</v>
      </c>
      <c r="E2841" s="13">
        <v>1</v>
      </c>
      <c r="F2841" s="14">
        <v>1.5</v>
      </c>
      <c r="G2841" s="13" t="s">
        <v>14874</v>
      </c>
      <c r="H2841" s="14">
        <v>12</v>
      </c>
      <c r="I2841" s="15" t="s">
        <v>32</v>
      </c>
      <c r="J2841" s="16">
        <v>82.5</v>
      </c>
      <c r="K2841" s="16">
        <v>82.5</v>
      </c>
      <c r="L2841" s="17" t="s">
        <v>863</v>
      </c>
      <c r="M2841" s="163" t="str">
        <f>IFERROR(GETPIVOTDATA("Tot. Bottles",'- Ordine Aggregato -'!$A$1,"sku anker",A2841),"")</f>
        <v/>
      </c>
      <c r="N2841" s="18" t="s">
        <v>34</v>
      </c>
      <c r="O2841" s="19" t="str">
        <f t="shared" si="44"/>
        <v>Order online</v>
      </c>
      <c r="P2841" s="97" t="s">
        <v>225</v>
      </c>
      <c r="Q2841" s="13" t="s">
        <v>9256</v>
      </c>
      <c r="R2841" t="s">
        <v>15720</v>
      </c>
      <c r="S2841" s="20">
        <v>0</v>
      </c>
      <c r="T2841" s="21" t="s">
        <v>38</v>
      </c>
    </row>
    <row r="2842" spans="1:20" x14ac:dyDescent="0.35">
      <c r="A2842" s="96" t="s">
        <v>15721</v>
      </c>
      <c r="B2842" s="96"/>
      <c r="C2842" s="96"/>
      <c r="D2842" s="13" t="s">
        <v>15722</v>
      </c>
      <c r="E2842" s="13">
        <v>3</v>
      </c>
      <c r="F2842" s="14">
        <v>1.5</v>
      </c>
      <c r="G2842" s="13" t="s">
        <v>46</v>
      </c>
      <c r="H2842" s="14">
        <v>12</v>
      </c>
      <c r="I2842" s="15" t="s">
        <v>32</v>
      </c>
      <c r="J2842" s="16">
        <v>276</v>
      </c>
      <c r="K2842" s="16">
        <v>92</v>
      </c>
      <c r="L2842" s="17" t="s">
        <v>863</v>
      </c>
      <c r="M2842" s="163" t="str">
        <f>IFERROR(GETPIVOTDATA("Tot. Bottles",'- Ordine Aggregato -'!$A$1,"sku anker",A2842),"")</f>
        <v/>
      </c>
      <c r="N2842" s="18" t="s">
        <v>42</v>
      </c>
      <c r="O2842" s="19" t="str">
        <f t="shared" si="44"/>
        <v>Order online</v>
      </c>
      <c r="P2842" s="97" t="s">
        <v>225</v>
      </c>
      <c r="Q2842" s="13" t="s">
        <v>15723</v>
      </c>
      <c r="R2842" t="s">
        <v>15724</v>
      </c>
      <c r="S2842" s="20">
        <v>0</v>
      </c>
      <c r="T2842" s="21" t="s">
        <v>38</v>
      </c>
    </row>
    <row r="2843" spans="1:20" x14ac:dyDescent="0.35">
      <c r="A2843" s="13" t="s">
        <v>15725</v>
      </c>
      <c r="B2843" s="13"/>
      <c r="C2843" s="13"/>
      <c r="D2843" s="13" t="s">
        <v>15726</v>
      </c>
      <c r="E2843" s="13">
        <v>3</v>
      </c>
      <c r="F2843" s="14">
        <v>1.5</v>
      </c>
      <c r="G2843" s="13" t="s">
        <v>14874</v>
      </c>
      <c r="H2843" s="14">
        <v>12</v>
      </c>
      <c r="I2843" s="15" t="s">
        <v>32</v>
      </c>
      <c r="J2843" s="16">
        <v>229.5</v>
      </c>
      <c r="K2843" s="16">
        <v>76.5</v>
      </c>
      <c r="L2843" s="17" t="s">
        <v>863</v>
      </c>
      <c r="M2843" s="163" t="str">
        <f>IFERROR(GETPIVOTDATA("Tot. Bottles",'- Ordine Aggregato -'!$A$1,"sku anker",A2843),"")</f>
        <v/>
      </c>
      <c r="N2843" s="18" t="s">
        <v>42</v>
      </c>
      <c r="O2843" s="19" t="str">
        <f t="shared" si="44"/>
        <v>Order online</v>
      </c>
      <c r="P2843" s="97" t="s">
        <v>225</v>
      </c>
      <c r="Q2843" s="13" t="s">
        <v>15727</v>
      </c>
      <c r="R2843" t="s">
        <v>15728</v>
      </c>
      <c r="S2843" s="20">
        <v>0</v>
      </c>
      <c r="T2843" s="21" t="s">
        <v>38</v>
      </c>
    </row>
    <row r="2844" spans="1:20" x14ac:dyDescent="0.35">
      <c r="A2844" s="13" t="s">
        <v>9265</v>
      </c>
      <c r="B2844" s="13"/>
      <c r="C2844" s="13"/>
      <c r="D2844" s="13" t="s">
        <v>9266</v>
      </c>
      <c r="E2844" s="13">
        <v>24</v>
      </c>
      <c r="F2844" s="14">
        <v>0.2</v>
      </c>
      <c r="G2844" s="13" t="s">
        <v>46</v>
      </c>
      <c r="H2844" s="14">
        <v>12</v>
      </c>
      <c r="I2844" s="15" t="s">
        <v>32</v>
      </c>
      <c r="J2844" s="16">
        <v>262.79999999999995</v>
      </c>
      <c r="K2844" s="16">
        <v>10.95</v>
      </c>
      <c r="L2844" s="17" t="s">
        <v>863</v>
      </c>
      <c r="M2844" s="163" t="str">
        <f>IFERROR(GETPIVOTDATA("Tot. Bottles",'- Ordine Aggregato -'!$A$1,"sku anker",A2844),"")</f>
        <v/>
      </c>
      <c r="N2844" s="18" t="s">
        <v>42</v>
      </c>
      <c r="O2844" s="19" t="str">
        <f t="shared" si="44"/>
        <v>Order online</v>
      </c>
      <c r="P2844" s="97" t="s">
        <v>225</v>
      </c>
      <c r="Q2844" s="13" t="s">
        <v>9251</v>
      </c>
      <c r="R2844" t="s">
        <v>9267</v>
      </c>
      <c r="S2844" s="20">
        <v>0</v>
      </c>
      <c r="T2844" s="21" t="s">
        <v>38</v>
      </c>
    </row>
    <row r="2845" spans="1:20" x14ac:dyDescent="0.35">
      <c r="A2845" s="13" t="s">
        <v>9268</v>
      </c>
      <c r="B2845" s="13"/>
      <c r="C2845" s="13"/>
      <c r="D2845" s="13" t="s">
        <v>9269</v>
      </c>
      <c r="E2845" s="13">
        <v>6</v>
      </c>
      <c r="F2845" s="14">
        <v>0.75</v>
      </c>
      <c r="G2845" s="13" t="s">
        <v>14874</v>
      </c>
      <c r="H2845" s="14">
        <v>12</v>
      </c>
      <c r="I2845" s="15" t="s">
        <v>32</v>
      </c>
      <c r="J2845" s="16">
        <v>215.70000000000002</v>
      </c>
      <c r="K2845" s="16">
        <v>35.950000000000003</v>
      </c>
      <c r="L2845" s="17" t="s">
        <v>863</v>
      </c>
      <c r="M2845" s="163" t="str">
        <f>IFERROR(GETPIVOTDATA("Tot. Bottles",'- Ordine Aggregato -'!$A$1,"sku anker",A2845),"")</f>
        <v/>
      </c>
      <c r="N2845" s="18" t="s">
        <v>42</v>
      </c>
      <c r="O2845" s="19" t="str">
        <f t="shared" si="44"/>
        <v>Order online</v>
      </c>
      <c r="P2845" s="97" t="s">
        <v>225</v>
      </c>
      <c r="Q2845" s="13" t="s">
        <v>9270</v>
      </c>
      <c r="R2845" t="s">
        <v>9271</v>
      </c>
      <c r="S2845" s="20">
        <v>0</v>
      </c>
      <c r="T2845" s="21" t="s">
        <v>38</v>
      </c>
    </row>
    <row r="2846" spans="1:20" x14ac:dyDescent="0.35">
      <c r="A2846" s="96" t="s">
        <v>9272</v>
      </c>
      <c r="D2846" s="13" t="s">
        <v>9273</v>
      </c>
      <c r="E2846" s="13">
        <v>6</v>
      </c>
      <c r="F2846" s="14">
        <v>0.75</v>
      </c>
      <c r="G2846" s="13" t="s">
        <v>14874</v>
      </c>
      <c r="H2846" s="14">
        <v>12</v>
      </c>
      <c r="I2846" s="15" t="s">
        <v>32</v>
      </c>
      <c r="J2846" s="16">
        <v>215.70000000000002</v>
      </c>
      <c r="K2846" s="16">
        <v>35.950000000000003</v>
      </c>
      <c r="L2846" s="17" t="s">
        <v>863</v>
      </c>
      <c r="M2846" s="163" t="str">
        <f>IFERROR(GETPIVOTDATA("Tot. Bottles",'- Ordine Aggregato -'!$A$1,"sku anker",A2846),"")</f>
        <v/>
      </c>
      <c r="N2846" s="18" t="s">
        <v>42</v>
      </c>
      <c r="O2846" s="19" t="str">
        <f t="shared" si="44"/>
        <v>Order online</v>
      </c>
      <c r="P2846" s="97" t="s">
        <v>225</v>
      </c>
      <c r="Q2846" s="13" t="s">
        <v>9274</v>
      </c>
      <c r="R2846" t="s">
        <v>9275</v>
      </c>
      <c r="S2846" s="20">
        <v>0</v>
      </c>
      <c r="T2846" s="21" t="s">
        <v>38</v>
      </c>
    </row>
    <row r="2847" spans="1:20" x14ac:dyDescent="0.35">
      <c r="A2847" s="96" t="s">
        <v>9276</v>
      </c>
      <c r="D2847" s="13" t="s">
        <v>9277</v>
      </c>
      <c r="E2847" s="13">
        <v>6</v>
      </c>
      <c r="F2847" s="14">
        <v>0.75</v>
      </c>
      <c r="G2847" s="13" t="s">
        <v>14874</v>
      </c>
      <c r="H2847" s="14">
        <v>12</v>
      </c>
      <c r="I2847" s="15" t="s">
        <v>32</v>
      </c>
      <c r="J2847" s="16">
        <v>215.70000000000002</v>
      </c>
      <c r="K2847" s="16">
        <v>35.950000000000003</v>
      </c>
      <c r="L2847" s="17" t="s">
        <v>863</v>
      </c>
      <c r="M2847" s="163" t="str">
        <f>IFERROR(GETPIVOTDATA("Tot. Bottles",'- Ordine Aggregato -'!$A$1,"sku anker",A2847),"")</f>
        <v/>
      </c>
      <c r="N2847" s="18" t="s">
        <v>42</v>
      </c>
      <c r="O2847" s="19" t="str">
        <f t="shared" si="44"/>
        <v>Order online</v>
      </c>
      <c r="P2847" s="97" t="s">
        <v>225</v>
      </c>
      <c r="Q2847" s="13" t="s">
        <v>9278</v>
      </c>
      <c r="R2847" t="s">
        <v>9279</v>
      </c>
      <c r="S2847" s="20">
        <v>0</v>
      </c>
      <c r="T2847" s="21" t="s">
        <v>38</v>
      </c>
    </row>
    <row r="2848" spans="1:20" x14ac:dyDescent="0.35">
      <c r="A2848" s="96" t="s">
        <v>9280</v>
      </c>
      <c r="B2848" s="96"/>
      <c r="C2848" s="96"/>
      <c r="D2848" s="13" t="s">
        <v>9281</v>
      </c>
      <c r="E2848" s="13">
        <v>6</v>
      </c>
      <c r="F2848" s="14">
        <v>0.75</v>
      </c>
      <c r="G2848" s="13" t="s">
        <v>31</v>
      </c>
      <c r="H2848" s="14">
        <v>12</v>
      </c>
      <c r="I2848" s="15" t="s">
        <v>32</v>
      </c>
      <c r="J2848" s="16">
        <v>267</v>
      </c>
      <c r="K2848" s="16">
        <v>44.5</v>
      </c>
      <c r="L2848" s="17" t="s">
        <v>863</v>
      </c>
      <c r="M2848" s="163" t="str">
        <f>IFERROR(GETPIVOTDATA("Tot. Bottles",'- Ordine Aggregato -'!$A$1,"sku anker",A2848),"")</f>
        <v/>
      </c>
      <c r="N2848" s="18" t="s">
        <v>42</v>
      </c>
      <c r="O2848" s="19" t="str">
        <f t="shared" si="44"/>
        <v>Order online</v>
      </c>
      <c r="P2848" s="97" t="s">
        <v>225</v>
      </c>
      <c r="Q2848" s="13" t="s">
        <v>9282</v>
      </c>
      <c r="R2848" t="s">
        <v>9283</v>
      </c>
      <c r="S2848" s="20">
        <v>0</v>
      </c>
      <c r="T2848" s="21" t="s">
        <v>38</v>
      </c>
    </row>
    <row r="2849" spans="1:20" x14ac:dyDescent="0.35">
      <c r="A2849" s="96" t="s">
        <v>9284</v>
      </c>
      <c r="B2849" s="96"/>
      <c r="C2849" s="96"/>
      <c r="D2849" s="13" t="s">
        <v>9281</v>
      </c>
      <c r="E2849" s="13">
        <v>3</v>
      </c>
      <c r="F2849" s="14">
        <v>1.5</v>
      </c>
      <c r="G2849" s="13" t="s">
        <v>31</v>
      </c>
      <c r="H2849" s="14">
        <v>12</v>
      </c>
      <c r="I2849" s="15" t="s">
        <v>32</v>
      </c>
      <c r="J2849" s="16">
        <v>330</v>
      </c>
      <c r="K2849" s="16">
        <v>110</v>
      </c>
      <c r="L2849" s="17" t="s">
        <v>863</v>
      </c>
      <c r="M2849" s="163" t="str">
        <f>IFERROR(GETPIVOTDATA("Tot. Bottles",'- Ordine Aggregato -'!$A$1,"sku anker",A2849),"")</f>
        <v/>
      </c>
      <c r="N2849" s="18" t="s">
        <v>42</v>
      </c>
      <c r="O2849" s="19" t="str">
        <f t="shared" si="44"/>
        <v>Order online</v>
      </c>
      <c r="P2849" s="97" t="s">
        <v>225</v>
      </c>
      <c r="Q2849" s="13" t="s">
        <v>9285</v>
      </c>
      <c r="R2849" t="s">
        <v>9286</v>
      </c>
      <c r="S2849" s="20">
        <v>0</v>
      </c>
      <c r="T2849" s="21" t="s">
        <v>38</v>
      </c>
    </row>
    <row r="2850" spans="1:20" x14ac:dyDescent="0.35">
      <c r="A2850" s="13" t="s">
        <v>9287</v>
      </c>
      <c r="B2850" s="13"/>
      <c r="C2850" s="13"/>
      <c r="D2850" s="13" t="s">
        <v>9288</v>
      </c>
      <c r="E2850" s="13">
        <v>6</v>
      </c>
      <c r="F2850" s="14">
        <v>1</v>
      </c>
      <c r="G2850" s="13" t="s">
        <v>14883</v>
      </c>
      <c r="H2850" s="14">
        <v>0</v>
      </c>
      <c r="I2850" s="15" t="s">
        <v>32</v>
      </c>
      <c r="J2850" s="16">
        <v>58.5</v>
      </c>
      <c r="K2850" s="16">
        <v>9.75</v>
      </c>
      <c r="L2850" s="17" t="s">
        <v>235</v>
      </c>
      <c r="M2850" s="163" t="str">
        <f>IFERROR(GETPIVOTDATA("Tot. Bottles",'- Ordine Aggregato -'!$A$1,"sku anker",A2850),"")</f>
        <v/>
      </c>
      <c r="N2850" s="18" t="s">
        <v>34</v>
      </c>
      <c r="O2850" s="19" t="str">
        <f t="shared" si="44"/>
        <v>Order online</v>
      </c>
      <c r="P2850" s="97" t="s">
        <v>225</v>
      </c>
      <c r="Q2850" s="13" t="s">
        <v>42</v>
      </c>
      <c r="R2850" t="s">
        <v>42</v>
      </c>
      <c r="S2850" s="20">
        <v>0</v>
      </c>
      <c r="T2850" s="21" t="s">
        <v>38</v>
      </c>
    </row>
    <row r="2851" spans="1:20" x14ac:dyDescent="0.35">
      <c r="A2851" s="96" t="s">
        <v>9289</v>
      </c>
      <c r="D2851" s="13" t="s">
        <v>9290</v>
      </c>
      <c r="E2851" s="13">
        <v>6</v>
      </c>
      <c r="F2851" s="14">
        <v>0.75</v>
      </c>
      <c r="G2851" s="13" t="s">
        <v>31</v>
      </c>
      <c r="H2851" s="14">
        <v>12</v>
      </c>
      <c r="I2851" s="15" t="s">
        <v>32</v>
      </c>
      <c r="J2851" s="16">
        <v>291</v>
      </c>
      <c r="K2851" s="16">
        <v>48.5</v>
      </c>
      <c r="L2851" s="17" t="s">
        <v>863</v>
      </c>
      <c r="M2851" s="163" t="str">
        <f>IFERROR(GETPIVOTDATA("Tot. Bottles",'- Ordine Aggregato -'!$A$1,"sku anker",A2851),"")</f>
        <v/>
      </c>
      <c r="N2851" s="18" t="s">
        <v>42</v>
      </c>
      <c r="O2851" s="19" t="str">
        <f t="shared" si="44"/>
        <v>Order online</v>
      </c>
      <c r="P2851" s="97" t="s">
        <v>225</v>
      </c>
      <c r="Q2851" s="13" t="s">
        <v>9291</v>
      </c>
      <c r="R2851" t="s">
        <v>9292</v>
      </c>
      <c r="S2851" s="20">
        <v>0</v>
      </c>
      <c r="T2851" s="21" t="s">
        <v>38</v>
      </c>
    </row>
    <row r="2852" spans="1:20" x14ac:dyDescent="0.35">
      <c r="A2852" s="96" t="s">
        <v>15729</v>
      </c>
      <c r="D2852" s="13" t="s">
        <v>9293</v>
      </c>
      <c r="E2852" s="13">
        <v>1</v>
      </c>
      <c r="F2852" s="14">
        <v>6</v>
      </c>
      <c r="G2852" s="13" t="s">
        <v>46</v>
      </c>
      <c r="H2852" s="14">
        <v>12</v>
      </c>
      <c r="I2852" s="15" t="s">
        <v>32</v>
      </c>
      <c r="J2852" s="16">
        <v>525</v>
      </c>
      <c r="K2852" s="16">
        <v>525</v>
      </c>
      <c r="L2852" s="17" t="s">
        <v>863</v>
      </c>
      <c r="M2852" s="163" t="str">
        <f>IFERROR(GETPIVOTDATA("Tot. Bottles",'- Ordine Aggregato -'!$A$1,"sku anker",A2852),"")</f>
        <v/>
      </c>
      <c r="N2852" s="18" t="s">
        <v>42</v>
      </c>
      <c r="O2852" s="19" t="str">
        <f t="shared" si="44"/>
        <v>Order online</v>
      </c>
      <c r="P2852" s="97" t="s">
        <v>225</v>
      </c>
      <c r="Q2852" s="13" t="s">
        <v>15730</v>
      </c>
      <c r="R2852" t="s">
        <v>15731</v>
      </c>
      <c r="S2852" s="20">
        <v>0</v>
      </c>
      <c r="T2852" s="21" t="s">
        <v>38</v>
      </c>
    </row>
    <row r="2853" spans="1:20" x14ac:dyDescent="0.35">
      <c r="A2853" s="96" t="s">
        <v>9294</v>
      </c>
      <c r="D2853" s="13" t="s">
        <v>9295</v>
      </c>
      <c r="E2853" s="13">
        <v>6</v>
      </c>
      <c r="F2853" s="14">
        <v>0.7</v>
      </c>
      <c r="G2853" s="13" t="s">
        <v>31</v>
      </c>
      <c r="H2853" s="14">
        <v>40</v>
      </c>
      <c r="I2853" s="15" t="s">
        <v>32</v>
      </c>
      <c r="J2853" s="16">
        <v>153</v>
      </c>
      <c r="K2853" s="16">
        <v>25.5</v>
      </c>
      <c r="L2853" s="17" t="s">
        <v>863</v>
      </c>
      <c r="M2853" s="163" t="str">
        <f>IFERROR(GETPIVOTDATA("Tot. Bottles",'- Ordine Aggregato -'!$A$1,"sku anker",A2853),"")</f>
        <v/>
      </c>
      <c r="N2853" s="18" t="s">
        <v>34</v>
      </c>
      <c r="O2853" s="19" t="str">
        <f t="shared" si="44"/>
        <v>Order online</v>
      </c>
      <c r="P2853" s="97" t="s">
        <v>225</v>
      </c>
      <c r="Q2853" s="13" t="s">
        <v>9296</v>
      </c>
      <c r="R2853" t="s">
        <v>9297</v>
      </c>
      <c r="S2853" s="20">
        <v>0</v>
      </c>
      <c r="T2853" s="21" t="s">
        <v>38</v>
      </c>
    </row>
    <row r="2854" spans="1:20" x14ac:dyDescent="0.35">
      <c r="A2854" s="96" t="s">
        <v>9298</v>
      </c>
      <c r="B2854" s="96"/>
      <c r="C2854" s="96"/>
      <c r="D2854" s="13" t="s">
        <v>9299</v>
      </c>
      <c r="E2854" s="13">
        <v>6</v>
      </c>
      <c r="F2854" s="14">
        <v>0.75</v>
      </c>
      <c r="G2854" s="13" t="s">
        <v>31</v>
      </c>
      <c r="H2854" s="14">
        <v>12</v>
      </c>
      <c r="I2854" s="15" t="s">
        <v>32</v>
      </c>
      <c r="J2854" s="16">
        <v>249</v>
      </c>
      <c r="K2854" s="16">
        <v>41.5</v>
      </c>
      <c r="L2854" s="17" t="s">
        <v>863</v>
      </c>
      <c r="M2854" s="163" t="str">
        <f>IFERROR(GETPIVOTDATA("Tot. Bottles",'- Ordine Aggregato -'!$A$1,"sku anker",A2854),"")</f>
        <v/>
      </c>
      <c r="N2854" s="18" t="s">
        <v>42</v>
      </c>
      <c r="O2854" s="19" t="str">
        <f t="shared" si="44"/>
        <v>Order online</v>
      </c>
      <c r="P2854" s="97" t="s">
        <v>225</v>
      </c>
      <c r="Q2854" s="13" t="s">
        <v>9300</v>
      </c>
      <c r="R2854" t="s">
        <v>9301</v>
      </c>
      <c r="S2854" s="20">
        <v>0</v>
      </c>
      <c r="T2854" s="21" t="s">
        <v>38</v>
      </c>
    </row>
    <row r="2855" spans="1:20" x14ac:dyDescent="0.35">
      <c r="A2855" s="13" t="s">
        <v>15732</v>
      </c>
      <c r="B2855" s="13"/>
      <c r="C2855" s="13"/>
      <c r="D2855" s="13" t="s">
        <v>15733</v>
      </c>
      <c r="E2855" s="13">
        <v>6</v>
      </c>
      <c r="F2855" s="14">
        <v>0.75</v>
      </c>
      <c r="G2855" s="13" t="s">
        <v>31</v>
      </c>
      <c r="H2855" s="14">
        <v>12</v>
      </c>
      <c r="I2855" s="15" t="s">
        <v>32</v>
      </c>
      <c r="J2855" s="16">
        <v>251.70000000000002</v>
      </c>
      <c r="K2855" s="16">
        <v>41.95</v>
      </c>
      <c r="L2855" s="17" t="s">
        <v>863</v>
      </c>
      <c r="M2855" s="163" t="str">
        <f>IFERROR(GETPIVOTDATA("Tot. Bottles",'- Ordine Aggregato -'!$A$1,"sku anker",A2855),"")</f>
        <v/>
      </c>
      <c r="N2855" s="18" t="s">
        <v>42</v>
      </c>
      <c r="O2855" s="19" t="str">
        <f t="shared" si="44"/>
        <v>Order online</v>
      </c>
      <c r="P2855" s="97" t="s">
        <v>225</v>
      </c>
      <c r="Q2855" s="13" t="s">
        <v>15734</v>
      </c>
      <c r="R2855" t="s">
        <v>15735</v>
      </c>
      <c r="S2855" s="20">
        <v>0</v>
      </c>
      <c r="T2855" s="21" t="s">
        <v>38</v>
      </c>
    </row>
    <row r="2856" spans="1:20" x14ac:dyDescent="0.35">
      <c r="A2856" s="13" t="s">
        <v>9302</v>
      </c>
      <c r="B2856" s="13"/>
      <c r="C2856" s="13"/>
      <c r="D2856" s="13" t="s">
        <v>9303</v>
      </c>
      <c r="E2856" s="13">
        <v>6</v>
      </c>
      <c r="F2856" s="14">
        <v>0.75</v>
      </c>
      <c r="G2856" s="13" t="s">
        <v>31</v>
      </c>
      <c r="H2856" s="14">
        <v>12</v>
      </c>
      <c r="I2856" s="15" t="s">
        <v>32</v>
      </c>
      <c r="J2856" s="16">
        <v>288</v>
      </c>
      <c r="K2856" s="16">
        <v>48</v>
      </c>
      <c r="L2856" s="17" t="s">
        <v>863</v>
      </c>
      <c r="M2856" s="163" t="str">
        <f>IFERROR(GETPIVOTDATA("Tot. Bottles",'- Ordine Aggregato -'!$A$1,"sku anker",A2856),"")</f>
        <v/>
      </c>
      <c r="N2856" s="18" t="s">
        <v>42</v>
      </c>
      <c r="O2856" s="19" t="str">
        <f t="shared" si="44"/>
        <v>Order online</v>
      </c>
      <c r="P2856" s="97" t="s">
        <v>225</v>
      </c>
      <c r="Q2856" s="13" t="s">
        <v>9304</v>
      </c>
      <c r="R2856" t="s">
        <v>9305</v>
      </c>
      <c r="S2856" s="20">
        <v>0</v>
      </c>
      <c r="T2856" s="21" t="s">
        <v>38</v>
      </c>
    </row>
    <row r="2857" spans="1:20" x14ac:dyDescent="0.35">
      <c r="A2857" s="13" t="s">
        <v>9306</v>
      </c>
      <c r="B2857" s="13"/>
      <c r="C2857" s="13"/>
      <c r="D2857" s="13" t="s">
        <v>9307</v>
      </c>
      <c r="E2857" s="13">
        <v>6</v>
      </c>
      <c r="F2857" s="14">
        <v>0.75</v>
      </c>
      <c r="G2857" s="13" t="s">
        <v>31</v>
      </c>
      <c r="H2857" s="14">
        <v>12</v>
      </c>
      <c r="I2857" s="15" t="s">
        <v>32</v>
      </c>
      <c r="J2857" s="16">
        <v>348.6</v>
      </c>
      <c r="K2857" s="16">
        <v>58.1</v>
      </c>
      <c r="L2857" s="17" t="s">
        <v>863</v>
      </c>
      <c r="M2857" s="163" t="str">
        <f>IFERROR(GETPIVOTDATA("Tot. Bottles",'- Ordine Aggregato -'!$A$1,"sku anker",A2857),"")</f>
        <v/>
      </c>
      <c r="N2857" s="18" t="s">
        <v>42</v>
      </c>
      <c r="O2857" s="19" t="str">
        <f t="shared" si="44"/>
        <v>Order online</v>
      </c>
      <c r="P2857" s="97" t="s">
        <v>225</v>
      </c>
      <c r="Q2857" s="13" t="s">
        <v>9308</v>
      </c>
      <c r="R2857" t="s">
        <v>9309</v>
      </c>
      <c r="S2857" s="20">
        <v>0</v>
      </c>
      <c r="T2857" s="21" t="s">
        <v>38</v>
      </c>
    </row>
    <row r="2858" spans="1:20" x14ac:dyDescent="0.35">
      <c r="A2858" s="96" t="s">
        <v>9310</v>
      </c>
      <c r="D2858" s="13" t="s">
        <v>9311</v>
      </c>
      <c r="E2858" s="13">
        <v>24</v>
      </c>
      <c r="F2858" s="14">
        <v>0.2</v>
      </c>
      <c r="G2858" s="13" t="s">
        <v>46</v>
      </c>
      <c r="H2858" s="14">
        <v>12</v>
      </c>
      <c r="I2858" s="15" t="s">
        <v>32</v>
      </c>
      <c r="J2858" s="16">
        <v>336</v>
      </c>
      <c r="K2858" s="16">
        <v>14</v>
      </c>
      <c r="L2858" s="17" t="s">
        <v>863</v>
      </c>
      <c r="M2858" s="163" t="str">
        <f>IFERROR(GETPIVOTDATA("Tot. Bottles",'- Ordine Aggregato -'!$A$1,"sku anker",A2858),"")</f>
        <v/>
      </c>
      <c r="N2858" s="18" t="s">
        <v>42</v>
      </c>
      <c r="O2858" s="19" t="str">
        <f t="shared" si="44"/>
        <v>Order online</v>
      </c>
      <c r="P2858" s="97" t="s">
        <v>225</v>
      </c>
      <c r="Q2858" s="13" t="s">
        <v>9312</v>
      </c>
      <c r="R2858" t="s">
        <v>9313</v>
      </c>
      <c r="S2858" s="20">
        <v>0</v>
      </c>
      <c r="T2858" s="21" t="s">
        <v>38</v>
      </c>
    </row>
    <row r="2859" spans="1:20" x14ac:dyDescent="0.35">
      <c r="A2859" s="96" t="s">
        <v>9314</v>
      </c>
      <c r="D2859" s="13" t="s">
        <v>9311</v>
      </c>
      <c r="E2859" s="13">
        <v>6</v>
      </c>
      <c r="F2859" s="14">
        <v>0.75</v>
      </c>
      <c r="G2859" s="13" t="s">
        <v>31</v>
      </c>
      <c r="H2859" s="14">
        <v>12</v>
      </c>
      <c r="I2859" s="15" t="s">
        <v>32</v>
      </c>
      <c r="J2859" s="16">
        <v>243</v>
      </c>
      <c r="K2859" s="16">
        <v>40.5</v>
      </c>
      <c r="L2859" s="17" t="s">
        <v>863</v>
      </c>
      <c r="M2859" s="163" t="str">
        <f>IFERROR(GETPIVOTDATA("Tot. Bottles",'- Ordine Aggregato -'!$A$1,"sku anker",A2859),"")</f>
        <v/>
      </c>
      <c r="N2859" s="18" t="s">
        <v>42</v>
      </c>
      <c r="O2859" s="19" t="str">
        <f t="shared" si="44"/>
        <v>Order online</v>
      </c>
      <c r="P2859" s="97" t="s">
        <v>225</v>
      </c>
      <c r="Q2859" s="13" t="s">
        <v>9315</v>
      </c>
      <c r="R2859" t="s">
        <v>9316</v>
      </c>
      <c r="S2859" s="20">
        <v>0</v>
      </c>
      <c r="T2859" s="21" t="s">
        <v>38</v>
      </c>
    </row>
    <row r="2860" spans="1:20" x14ac:dyDescent="0.35">
      <c r="A2860" s="13" t="s">
        <v>9317</v>
      </c>
      <c r="B2860" s="13"/>
      <c r="C2860" s="13"/>
      <c r="D2860" s="13" t="s">
        <v>9311</v>
      </c>
      <c r="E2860" s="13">
        <v>12</v>
      </c>
      <c r="F2860" s="14">
        <v>375</v>
      </c>
      <c r="G2860" s="13" t="s">
        <v>767</v>
      </c>
      <c r="H2860" s="14">
        <v>12</v>
      </c>
      <c r="I2860" s="15" t="s">
        <v>32</v>
      </c>
      <c r="J2860" s="16">
        <v>270</v>
      </c>
      <c r="K2860" s="16">
        <v>22.5</v>
      </c>
      <c r="L2860" s="17" t="s">
        <v>863</v>
      </c>
      <c r="M2860" s="163" t="str">
        <f>IFERROR(GETPIVOTDATA("Tot. Bottles",'- Ordine Aggregato -'!$A$1,"sku anker",A2860),"")</f>
        <v/>
      </c>
      <c r="N2860" s="18" t="s">
        <v>42</v>
      </c>
      <c r="O2860" s="19" t="str">
        <f t="shared" si="44"/>
        <v>Order online</v>
      </c>
      <c r="P2860" s="97" t="s">
        <v>225</v>
      </c>
      <c r="Q2860" s="13" t="s">
        <v>9318</v>
      </c>
      <c r="R2860" t="s">
        <v>15736</v>
      </c>
      <c r="S2860" s="20">
        <v>0</v>
      </c>
      <c r="T2860" s="21" t="s">
        <v>38</v>
      </c>
    </row>
    <row r="2861" spans="1:20" x14ac:dyDescent="0.35">
      <c r="A2861" s="96" t="s">
        <v>9319</v>
      </c>
      <c r="B2861" s="96"/>
      <c r="C2861" s="96"/>
      <c r="D2861" s="13" t="s">
        <v>9320</v>
      </c>
      <c r="E2861" s="13">
        <v>6</v>
      </c>
      <c r="F2861" s="14">
        <v>0.75</v>
      </c>
      <c r="G2861" s="13" t="s">
        <v>31</v>
      </c>
      <c r="H2861" s="14">
        <v>12</v>
      </c>
      <c r="I2861" s="15" t="s">
        <v>32</v>
      </c>
      <c r="J2861" s="16">
        <v>255</v>
      </c>
      <c r="K2861" s="16">
        <v>42.5</v>
      </c>
      <c r="L2861" s="17" t="s">
        <v>863</v>
      </c>
      <c r="M2861" s="163" t="str">
        <f>IFERROR(GETPIVOTDATA("Tot. Bottles",'- Ordine Aggregato -'!$A$1,"sku anker",A2861),"")</f>
        <v/>
      </c>
      <c r="N2861" s="18" t="s">
        <v>34</v>
      </c>
      <c r="O2861" s="19" t="str">
        <f t="shared" si="44"/>
        <v>Order online</v>
      </c>
      <c r="P2861" s="97" t="s">
        <v>225</v>
      </c>
      <c r="Q2861" s="13" t="s">
        <v>9321</v>
      </c>
      <c r="R2861" t="s">
        <v>9322</v>
      </c>
      <c r="S2861" s="20">
        <v>0</v>
      </c>
      <c r="T2861" s="21" t="s">
        <v>38</v>
      </c>
    </row>
    <row r="2862" spans="1:20" x14ac:dyDescent="0.35">
      <c r="A2862" s="13" t="s">
        <v>9323</v>
      </c>
      <c r="B2862" s="13"/>
      <c r="C2862" s="13"/>
      <c r="D2862" s="13" t="s">
        <v>9324</v>
      </c>
      <c r="E2862" s="13">
        <v>1</v>
      </c>
      <c r="F2862" s="14">
        <v>1</v>
      </c>
      <c r="G2862" s="13" t="s">
        <v>14883</v>
      </c>
      <c r="H2862" s="14">
        <v>0</v>
      </c>
      <c r="I2862" s="15" t="s">
        <v>32</v>
      </c>
      <c r="J2862" s="16">
        <v>57.5</v>
      </c>
      <c r="K2862" s="16">
        <v>57.5</v>
      </c>
      <c r="L2862" s="17" t="s">
        <v>235</v>
      </c>
      <c r="M2862" s="163" t="str">
        <f>IFERROR(GETPIVOTDATA("Tot. Bottles",'- Ordine Aggregato -'!$A$1,"sku anker",A2862),"")</f>
        <v/>
      </c>
      <c r="N2862" s="18" t="s">
        <v>42</v>
      </c>
      <c r="O2862" s="19" t="str">
        <f t="shared" si="44"/>
        <v>Order online</v>
      </c>
      <c r="P2862" s="97" t="s">
        <v>225</v>
      </c>
      <c r="Q2862" s="13" t="s">
        <v>9325</v>
      </c>
      <c r="R2862" t="s">
        <v>9326</v>
      </c>
      <c r="S2862" s="20">
        <v>0</v>
      </c>
      <c r="T2862" s="21" t="s">
        <v>38</v>
      </c>
    </row>
    <row r="2863" spans="1:20" x14ac:dyDescent="0.35">
      <c r="A2863" s="96" t="s">
        <v>15737</v>
      </c>
      <c r="B2863" s="96"/>
      <c r="C2863" s="96"/>
      <c r="D2863" s="13" t="s">
        <v>15738</v>
      </c>
      <c r="E2863" s="13">
        <v>6</v>
      </c>
      <c r="F2863" s="14">
        <v>0.7</v>
      </c>
      <c r="G2863" s="13" t="s">
        <v>46</v>
      </c>
      <c r="H2863" s="14">
        <v>43</v>
      </c>
      <c r="I2863" s="15" t="s">
        <v>32</v>
      </c>
      <c r="J2863" s="16">
        <v>99</v>
      </c>
      <c r="K2863" s="16">
        <v>16.5</v>
      </c>
      <c r="L2863" s="17" t="s">
        <v>368</v>
      </c>
      <c r="M2863" s="163" t="str">
        <f>IFERROR(GETPIVOTDATA("Tot. Bottles",'- Ordine Aggregato -'!$A$1,"sku anker",A2863),"")</f>
        <v/>
      </c>
      <c r="N2863" s="18" t="s">
        <v>34</v>
      </c>
      <c r="O2863" s="19" t="str">
        <f t="shared" si="44"/>
        <v>Order online</v>
      </c>
      <c r="P2863" s="97" t="s">
        <v>355</v>
      </c>
      <c r="Q2863" s="13" t="s">
        <v>15739</v>
      </c>
      <c r="R2863" t="s">
        <v>42</v>
      </c>
      <c r="S2863" s="20">
        <v>0</v>
      </c>
      <c r="T2863" s="21" t="s">
        <v>38</v>
      </c>
    </row>
    <row r="2864" spans="1:20" x14ac:dyDescent="0.35">
      <c r="A2864" s="13" t="s">
        <v>9327</v>
      </c>
      <c r="B2864" s="13"/>
      <c r="C2864" s="13"/>
      <c r="D2864" s="13" t="s">
        <v>9328</v>
      </c>
      <c r="E2864" s="13">
        <v>6</v>
      </c>
      <c r="F2864" s="14">
        <v>0.7</v>
      </c>
      <c r="G2864" s="13" t="s">
        <v>46</v>
      </c>
      <c r="H2864" s="14">
        <v>32</v>
      </c>
      <c r="I2864" s="15" t="s">
        <v>32</v>
      </c>
      <c r="J2864" s="16">
        <v>39.299999999999997</v>
      </c>
      <c r="K2864" s="16">
        <v>6.55</v>
      </c>
      <c r="L2864" s="17" t="s">
        <v>718</v>
      </c>
      <c r="M2864" s="163" t="str">
        <f>IFERROR(GETPIVOTDATA("Tot. Bottles",'- Ordine Aggregato -'!$A$1,"sku anker",A2864),"")</f>
        <v/>
      </c>
      <c r="N2864" s="18" t="s">
        <v>42</v>
      </c>
      <c r="O2864" s="19" t="str">
        <f t="shared" si="44"/>
        <v>Order online</v>
      </c>
      <c r="P2864" s="97" t="s">
        <v>355</v>
      </c>
      <c r="Q2864" s="13" t="s">
        <v>9329</v>
      </c>
      <c r="R2864" t="s">
        <v>9330</v>
      </c>
      <c r="S2864" s="20">
        <v>0</v>
      </c>
      <c r="T2864" s="21" t="s">
        <v>38</v>
      </c>
    </row>
    <row r="2865" spans="1:20" x14ac:dyDescent="0.35">
      <c r="A2865" s="96" t="s">
        <v>9334</v>
      </c>
      <c r="B2865" s="96"/>
      <c r="C2865" s="96"/>
      <c r="D2865" s="13" t="s">
        <v>9335</v>
      </c>
      <c r="E2865" s="13">
        <v>6</v>
      </c>
      <c r="F2865" s="14">
        <v>0.7</v>
      </c>
      <c r="G2865" s="13" t="s">
        <v>14874</v>
      </c>
      <c r="H2865" s="14">
        <v>40</v>
      </c>
      <c r="I2865" s="15" t="s">
        <v>32</v>
      </c>
      <c r="J2865" s="16">
        <v>35.700000000000003</v>
      </c>
      <c r="K2865" s="16">
        <v>5.95</v>
      </c>
      <c r="L2865" s="17" t="s">
        <v>718</v>
      </c>
      <c r="M2865" s="163" t="str">
        <f>IFERROR(GETPIVOTDATA("Tot. Bottles",'- Ordine Aggregato -'!$A$1,"sku anker",A2865),"")</f>
        <v/>
      </c>
      <c r="N2865" s="18" t="s">
        <v>42</v>
      </c>
      <c r="O2865" s="19" t="str">
        <f t="shared" si="44"/>
        <v>Order online</v>
      </c>
      <c r="P2865" s="97" t="s">
        <v>355</v>
      </c>
      <c r="Q2865" s="13" t="s">
        <v>9336</v>
      </c>
      <c r="R2865" t="s">
        <v>9337</v>
      </c>
      <c r="S2865" s="20">
        <v>0</v>
      </c>
      <c r="T2865" s="21" t="s">
        <v>38</v>
      </c>
    </row>
    <row r="2866" spans="1:20" x14ac:dyDescent="0.35">
      <c r="A2866" s="13" t="s">
        <v>9331</v>
      </c>
      <c r="B2866" s="13"/>
      <c r="C2866" s="13"/>
      <c r="D2866" s="13" t="s">
        <v>9335</v>
      </c>
      <c r="E2866" s="13">
        <v>12</v>
      </c>
      <c r="F2866" s="14">
        <v>1</v>
      </c>
      <c r="G2866" s="13" t="s">
        <v>46</v>
      </c>
      <c r="H2866" s="14">
        <v>40</v>
      </c>
      <c r="I2866" s="15" t="s">
        <v>32</v>
      </c>
      <c r="J2866" s="16">
        <v>94.199999999999989</v>
      </c>
      <c r="K2866" s="16">
        <v>7.85</v>
      </c>
      <c r="L2866" s="17" t="s">
        <v>718</v>
      </c>
      <c r="M2866" s="163" t="str">
        <f>IFERROR(GETPIVOTDATA("Tot. Bottles",'- Ordine Aggregato -'!$A$1,"sku anker",A2866),"")</f>
        <v/>
      </c>
      <c r="N2866" s="18" t="s">
        <v>42</v>
      </c>
      <c r="O2866" s="19" t="str">
        <f t="shared" si="44"/>
        <v>Order online</v>
      </c>
      <c r="P2866" s="97" t="s">
        <v>355</v>
      </c>
      <c r="Q2866" s="13" t="s">
        <v>9332</v>
      </c>
      <c r="R2866" t="s">
        <v>9333</v>
      </c>
      <c r="S2866" s="20">
        <v>0</v>
      </c>
      <c r="T2866" s="21" t="s">
        <v>38</v>
      </c>
    </row>
    <row r="2867" spans="1:20" x14ac:dyDescent="0.35">
      <c r="A2867" s="96" t="s">
        <v>9339</v>
      </c>
      <c r="D2867" s="13" t="s">
        <v>9335</v>
      </c>
      <c r="E2867" s="13">
        <v>6</v>
      </c>
      <c r="F2867" s="14">
        <v>1</v>
      </c>
      <c r="G2867" s="13" t="s">
        <v>14874</v>
      </c>
      <c r="H2867" s="14">
        <v>40</v>
      </c>
      <c r="I2867" s="15" t="s">
        <v>32</v>
      </c>
      <c r="J2867" s="16">
        <v>42.900000000000006</v>
      </c>
      <c r="K2867" s="16">
        <v>7.15</v>
      </c>
      <c r="L2867" s="17" t="s">
        <v>718</v>
      </c>
      <c r="M2867" s="163" t="str">
        <f>IFERROR(GETPIVOTDATA("Tot. Bottles",'- Ordine Aggregato -'!$A$1,"sku anker",A2867),"")</f>
        <v/>
      </c>
      <c r="N2867" s="18" t="s">
        <v>67</v>
      </c>
      <c r="O2867" s="19" t="str">
        <f t="shared" si="44"/>
        <v>Order online</v>
      </c>
      <c r="P2867" s="97" t="s">
        <v>355</v>
      </c>
      <c r="Q2867" s="13" t="s">
        <v>9332</v>
      </c>
      <c r="R2867" t="s">
        <v>9338</v>
      </c>
      <c r="S2867" s="20">
        <v>7.15</v>
      </c>
      <c r="T2867" s="21" t="s">
        <v>38</v>
      </c>
    </row>
    <row r="2868" spans="1:20" x14ac:dyDescent="0.35">
      <c r="A2868" s="96" t="s">
        <v>15740</v>
      </c>
      <c r="D2868" s="13" t="s">
        <v>15741</v>
      </c>
      <c r="E2868" s="13">
        <v>6</v>
      </c>
      <c r="F2868" s="14">
        <v>0.7</v>
      </c>
      <c r="G2868" s="13" t="s">
        <v>14874</v>
      </c>
      <c r="H2868" s="14">
        <v>40</v>
      </c>
      <c r="I2868" s="15" t="s">
        <v>32</v>
      </c>
      <c r="J2868" s="16">
        <v>36</v>
      </c>
      <c r="K2868" s="16">
        <v>6</v>
      </c>
      <c r="L2868" s="17" t="s">
        <v>718</v>
      </c>
      <c r="M2868" s="163" t="str">
        <f>IFERROR(GETPIVOTDATA("Tot. Bottles",'- Ordine Aggregato -'!$A$1,"sku anker",A2868),"")</f>
        <v/>
      </c>
      <c r="N2868" s="18" t="s">
        <v>42</v>
      </c>
      <c r="O2868" s="19" t="str">
        <f t="shared" si="44"/>
        <v>Order online</v>
      </c>
      <c r="P2868" s="97" t="s">
        <v>355</v>
      </c>
      <c r="Q2868" s="13" t="s">
        <v>9336</v>
      </c>
      <c r="R2868" t="s">
        <v>15742</v>
      </c>
      <c r="S2868" s="20">
        <v>0</v>
      </c>
      <c r="T2868" s="21" t="s">
        <v>38</v>
      </c>
    </row>
    <row r="2869" spans="1:20" x14ac:dyDescent="0.35">
      <c r="A2869" s="13" t="s">
        <v>9340</v>
      </c>
      <c r="B2869" s="13"/>
      <c r="C2869" s="13"/>
      <c r="D2869" s="13" t="s">
        <v>9341</v>
      </c>
      <c r="E2869" s="13">
        <v>6</v>
      </c>
      <c r="F2869" s="14">
        <v>0.7</v>
      </c>
      <c r="G2869" s="13" t="s">
        <v>14874</v>
      </c>
      <c r="H2869" s="14">
        <v>37.5</v>
      </c>
      <c r="I2869" s="15" t="s">
        <v>32</v>
      </c>
      <c r="J2869" s="16">
        <v>57</v>
      </c>
      <c r="K2869" s="16">
        <v>9.5</v>
      </c>
      <c r="L2869" s="17" t="s">
        <v>368</v>
      </c>
      <c r="M2869" s="163" t="str">
        <f>IFERROR(GETPIVOTDATA("Tot. Bottles",'- Ordine Aggregato -'!$A$1,"sku anker",A2869),"")</f>
        <v/>
      </c>
      <c r="N2869" s="18" t="s">
        <v>67</v>
      </c>
      <c r="O2869" s="19" t="str">
        <f t="shared" si="44"/>
        <v>Order online</v>
      </c>
      <c r="P2869" s="97" t="s">
        <v>35</v>
      </c>
      <c r="Q2869" s="13" t="s">
        <v>9342</v>
      </c>
      <c r="R2869" t="s">
        <v>9343</v>
      </c>
      <c r="S2869" s="20">
        <v>9.5</v>
      </c>
      <c r="T2869" s="21" t="s">
        <v>38</v>
      </c>
    </row>
    <row r="2870" spans="1:20" x14ac:dyDescent="0.35">
      <c r="A2870" s="96" t="s">
        <v>9344</v>
      </c>
      <c r="B2870" s="96"/>
      <c r="C2870" s="96"/>
      <c r="D2870" s="13" t="s">
        <v>9345</v>
      </c>
      <c r="E2870" s="13">
        <v>6</v>
      </c>
      <c r="F2870" s="14">
        <v>0.7</v>
      </c>
      <c r="G2870" s="13" t="s">
        <v>14874</v>
      </c>
      <c r="H2870" s="14">
        <v>37.5</v>
      </c>
      <c r="I2870" s="15" t="s">
        <v>32</v>
      </c>
      <c r="J2870" s="16">
        <v>57</v>
      </c>
      <c r="K2870" s="16">
        <v>9.5</v>
      </c>
      <c r="L2870" s="17" t="s">
        <v>368</v>
      </c>
      <c r="M2870" s="163" t="str">
        <f>IFERROR(GETPIVOTDATA("Tot. Bottles",'- Ordine Aggregato -'!$A$1,"sku anker",A2870),"")</f>
        <v/>
      </c>
      <c r="N2870" s="18" t="s">
        <v>67</v>
      </c>
      <c r="O2870" s="19" t="str">
        <f t="shared" si="44"/>
        <v>Order online</v>
      </c>
      <c r="P2870" s="97" t="s">
        <v>146</v>
      </c>
      <c r="Q2870" s="13" t="s">
        <v>9346</v>
      </c>
      <c r="R2870" t="s">
        <v>9347</v>
      </c>
      <c r="S2870" s="20">
        <v>9.5</v>
      </c>
      <c r="T2870" s="21" t="s">
        <v>38</v>
      </c>
    </row>
    <row r="2871" spans="1:20" x14ac:dyDescent="0.35">
      <c r="A2871" s="13" t="s">
        <v>9348</v>
      </c>
      <c r="B2871" s="13"/>
      <c r="C2871" s="13"/>
      <c r="D2871" s="13" t="s">
        <v>9349</v>
      </c>
      <c r="E2871" s="13">
        <v>6</v>
      </c>
      <c r="F2871" s="14">
        <v>0.7</v>
      </c>
      <c r="G2871" s="13" t="s">
        <v>14874</v>
      </c>
      <c r="H2871" s="14">
        <v>39.5</v>
      </c>
      <c r="I2871" s="15" t="s">
        <v>32</v>
      </c>
      <c r="J2871" s="16">
        <v>64.5</v>
      </c>
      <c r="K2871" s="16">
        <v>10.75</v>
      </c>
      <c r="L2871" s="17" t="s">
        <v>368</v>
      </c>
      <c r="M2871" s="163" t="str">
        <f>IFERROR(GETPIVOTDATA("Tot. Bottles",'- Ordine Aggregato -'!$A$1,"sku anker",A2871),"")</f>
        <v/>
      </c>
      <c r="N2871" s="18" t="s">
        <v>42</v>
      </c>
      <c r="O2871" s="19" t="str">
        <f t="shared" si="44"/>
        <v>Order online</v>
      </c>
      <c r="P2871" s="97" t="s">
        <v>146</v>
      </c>
      <c r="Q2871" s="13" t="s">
        <v>9350</v>
      </c>
      <c r="R2871" t="s">
        <v>9351</v>
      </c>
      <c r="S2871" s="20">
        <v>0</v>
      </c>
      <c r="T2871" s="21" t="s">
        <v>38</v>
      </c>
    </row>
    <row r="2872" spans="1:20" x14ac:dyDescent="0.35">
      <c r="A2872" s="13" t="s">
        <v>14527</v>
      </c>
      <c r="B2872" s="13"/>
      <c r="C2872" s="13"/>
      <c r="D2872" s="13" t="s">
        <v>14528</v>
      </c>
      <c r="E2872" s="13">
        <v>3</v>
      </c>
      <c r="F2872" s="14">
        <v>0.7</v>
      </c>
      <c r="G2872" s="13" t="s">
        <v>14874</v>
      </c>
      <c r="H2872" s="14">
        <v>39.5</v>
      </c>
      <c r="I2872" s="15" t="s">
        <v>32</v>
      </c>
      <c r="J2872" s="16">
        <v>35.849999999999994</v>
      </c>
      <c r="K2872" s="16">
        <v>11.95</v>
      </c>
      <c r="L2872" s="17" t="s">
        <v>368</v>
      </c>
      <c r="M2872" s="163" t="str">
        <f>IFERROR(GETPIVOTDATA("Tot. Bottles",'- Ordine Aggregato -'!$A$1,"sku anker",A2872),"")</f>
        <v/>
      </c>
      <c r="N2872" s="18" t="s">
        <v>42</v>
      </c>
      <c r="O2872" s="19" t="str">
        <f t="shared" si="44"/>
        <v>Order online</v>
      </c>
      <c r="P2872" s="97" t="s">
        <v>146</v>
      </c>
      <c r="Q2872" s="13" t="s">
        <v>15743</v>
      </c>
      <c r="R2872" t="s">
        <v>15744</v>
      </c>
      <c r="S2872" s="20">
        <v>0</v>
      </c>
      <c r="T2872" s="21" t="s">
        <v>38</v>
      </c>
    </row>
    <row r="2873" spans="1:20" x14ac:dyDescent="0.35">
      <c r="A2873" s="96" t="s">
        <v>9354</v>
      </c>
      <c r="D2873" s="13" t="s">
        <v>9352</v>
      </c>
      <c r="E2873" s="13">
        <v>6</v>
      </c>
      <c r="F2873" s="14">
        <v>0.7</v>
      </c>
      <c r="G2873" s="13" t="s">
        <v>46</v>
      </c>
      <c r="H2873" s="14">
        <v>43.5</v>
      </c>
      <c r="I2873" s="15" t="s">
        <v>32</v>
      </c>
      <c r="J2873" s="16">
        <v>102</v>
      </c>
      <c r="K2873" s="16">
        <v>17</v>
      </c>
      <c r="L2873" s="17" t="s">
        <v>368</v>
      </c>
      <c r="M2873" s="163" t="str">
        <f>IFERROR(GETPIVOTDATA("Tot. Bottles",'- Ordine Aggregato -'!$A$1,"sku anker",A2873),"")</f>
        <v/>
      </c>
      <c r="N2873" s="18" t="s">
        <v>67</v>
      </c>
      <c r="O2873" s="19" t="str">
        <f t="shared" si="44"/>
        <v>Order online</v>
      </c>
      <c r="P2873" s="97" t="s">
        <v>146</v>
      </c>
      <c r="Q2873" s="13" t="s">
        <v>9353</v>
      </c>
      <c r="R2873" t="s">
        <v>9355</v>
      </c>
      <c r="S2873" s="20">
        <v>17</v>
      </c>
      <c r="T2873" s="21" t="s">
        <v>38</v>
      </c>
    </row>
    <row r="2874" spans="1:20" x14ac:dyDescent="0.35">
      <c r="A2874" s="13" t="s">
        <v>9356</v>
      </c>
      <c r="B2874" s="13"/>
      <c r="C2874" s="13"/>
      <c r="D2874" s="13" t="s">
        <v>9357</v>
      </c>
      <c r="E2874" s="13">
        <v>6</v>
      </c>
      <c r="F2874" s="14">
        <v>0.7</v>
      </c>
      <c r="G2874" s="13" t="s">
        <v>14874</v>
      </c>
      <c r="H2874" s="14">
        <v>41.5</v>
      </c>
      <c r="I2874" s="15" t="s">
        <v>32</v>
      </c>
      <c r="J2874" s="16">
        <v>75</v>
      </c>
      <c r="K2874" s="16">
        <v>12.5</v>
      </c>
      <c r="L2874" s="17" t="s">
        <v>368</v>
      </c>
      <c r="M2874" s="163" t="str">
        <f>IFERROR(GETPIVOTDATA("Tot. Bottles",'- Ordine Aggregato -'!$A$1,"sku anker",A2874),"")</f>
        <v/>
      </c>
      <c r="N2874" s="18" t="s">
        <v>42</v>
      </c>
      <c r="O2874" s="19" t="str">
        <f t="shared" si="44"/>
        <v>Order online</v>
      </c>
      <c r="P2874" s="97" t="s">
        <v>146</v>
      </c>
      <c r="Q2874" s="13" t="s">
        <v>9358</v>
      </c>
      <c r="R2874" t="s">
        <v>9359</v>
      </c>
      <c r="S2874" s="20">
        <v>0</v>
      </c>
      <c r="T2874" s="21" t="s">
        <v>38</v>
      </c>
    </row>
    <row r="2875" spans="1:20" x14ac:dyDescent="0.35">
      <c r="A2875" s="13" t="s">
        <v>9360</v>
      </c>
      <c r="B2875" s="13"/>
      <c r="C2875" s="13"/>
      <c r="D2875" s="13" t="s">
        <v>9361</v>
      </c>
      <c r="E2875" s="13">
        <v>6</v>
      </c>
      <c r="F2875" s="14">
        <v>0.7</v>
      </c>
      <c r="G2875" s="13" t="s">
        <v>31</v>
      </c>
      <c r="H2875" s="14">
        <v>37.5</v>
      </c>
      <c r="I2875" s="15" t="s">
        <v>32</v>
      </c>
      <c r="J2875" s="16">
        <v>71.699999999999989</v>
      </c>
      <c r="K2875" s="16">
        <v>11.95</v>
      </c>
      <c r="L2875" s="17" t="s">
        <v>368</v>
      </c>
      <c r="M2875" s="163" t="str">
        <f>IFERROR(GETPIVOTDATA("Tot. Bottles",'- Ordine Aggregato -'!$A$1,"sku anker",A2875),"")</f>
        <v/>
      </c>
      <c r="N2875" s="18" t="s">
        <v>42</v>
      </c>
      <c r="O2875" s="19" t="str">
        <f t="shared" si="44"/>
        <v>Order online</v>
      </c>
      <c r="P2875" s="97" t="s">
        <v>146</v>
      </c>
      <c r="Q2875" s="13" t="s">
        <v>9362</v>
      </c>
      <c r="R2875" t="s">
        <v>9363</v>
      </c>
      <c r="S2875" s="20">
        <v>0</v>
      </c>
      <c r="T2875" s="21" t="s">
        <v>38</v>
      </c>
    </row>
    <row r="2876" spans="1:20" x14ac:dyDescent="0.35">
      <c r="A2876" s="96" t="s">
        <v>15745</v>
      </c>
      <c r="D2876" s="13" t="s">
        <v>9364</v>
      </c>
      <c r="E2876" s="13">
        <v>6</v>
      </c>
      <c r="F2876" s="14">
        <v>0.7</v>
      </c>
      <c r="G2876" s="13" t="s">
        <v>46</v>
      </c>
      <c r="H2876" s="14">
        <v>0</v>
      </c>
      <c r="I2876" s="15" t="s">
        <v>32</v>
      </c>
      <c r="J2876" s="16">
        <v>32.400000000000006</v>
      </c>
      <c r="K2876" s="16">
        <v>5.4</v>
      </c>
      <c r="L2876" s="17" t="s">
        <v>5191</v>
      </c>
      <c r="M2876" s="163" t="str">
        <f>IFERROR(GETPIVOTDATA("Tot. Bottles",'- Ordine Aggregato -'!$A$1,"sku anker",A2876),"")</f>
        <v/>
      </c>
      <c r="N2876" s="18" t="s">
        <v>34</v>
      </c>
      <c r="O2876" s="19" t="str">
        <f t="shared" si="44"/>
        <v>Order online</v>
      </c>
      <c r="P2876" s="97" t="s">
        <v>225</v>
      </c>
      <c r="Q2876" s="13" t="s">
        <v>15746</v>
      </c>
      <c r="R2876" t="s">
        <v>15747</v>
      </c>
      <c r="S2876" s="20">
        <v>0</v>
      </c>
      <c r="T2876" s="21" t="s">
        <v>38</v>
      </c>
    </row>
    <row r="2877" spans="1:20" x14ac:dyDescent="0.35">
      <c r="A2877" s="13" t="s">
        <v>15748</v>
      </c>
      <c r="B2877" s="13"/>
      <c r="C2877" s="13"/>
      <c r="D2877" s="13" t="s">
        <v>9365</v>
      </c>
      <c r="E2877" s="13">
        <v>6</v>
      </c>
      <c r="F2877" s="14">
        <v>0.7</v>
      </c>
      <c r="G2877" s="13" t="s">
        <v>46</v>
      </c>
      <c r="H2877" s="14">
        <v>0</v>
      </c>
      <c r="I2877" s="15" t="s">
        <v>32</v>
      </c>
      <c r="J2877" s="16">
        <v>33</v>
      </c>
      <c r="K2877" s="16">
        <v>5.5</v>
      </c>
      <c r="L2877" s="17" t="s">
        <v>5191</v>
      </c>
      <c r="M2877" s="163" t="str">
        <f>IFERROR(GETPIVOTDATA("Tot. Bottles",'- Ordine Aggregato -'!$A$1,"sku anker",A2877),"")</f>
        <v/>
      </c>
      <c r="N2877" s="18" t="s">
        <v>34</v>
      </c>
      <c r="O2877" s="19" t="str">
        <f t="shared" si="44"/>
        <v>Order online</v>
      </c>
      <c r="P2877" s="97" t="s">
        <v>225</v>
      </c>
      <c r="Q2877" s="13" t="s">
        <v>15749</v>
      </c>
      <c r="R2877" t="s">
        <v>15750</v>
      </c>
      <c r="S2877" s="20">
        <v>0</v>
      </c>
      <c r="T2877" s="21" t="s">
        <v>38</v>
      </c>
    </row>
    <row r="2878" spans="1:20" x14ac:dyDescent="0.35">
      <c r="A2878" s="13" t="s">
        <v>15751</v>
      </c>
      <c r="B2878" s="13"/>
      <c r="C2878" s="13"/>
      <c r="D2878" s="13" t="s">
        <v>9366</v>
      </c>
      <c r="E2878" s="13">
        <v>6</v>
      </c>
      <c r="F2878" s="14">
        <v>0.7</v>
      </c>
      <c r="G2878" s="13" t="s">
        <v>46</v>
      </c>
      <c r="H2878" s="14">
        <v>0</v>
      </c>
      <c r="I2878" s="15" t="s">
        <v>32</v>
      </c>
      <c r="J2878" s="16">
        <v>31.200000000000003</v>
      </c>
      <c r="K2878" s="16">
        <v>5.2</v>
      </c>
      <c r="L2878" s="17" t="s">
        <v>5191</v>
      </c>
      <c r="M2878" s="163" t="str">
        <f>IFERROR(GETPIVOTDATA("Tot. Bottles",'- Ordine Aggregato -'!$A$1,"sku anker",A2878),"")</f>
        <v/>
      </c>
      <c r="N2878" s="18" t="s">
        <v>34</v>
      </c>
      <c r="O2878" s="19" t="str">
        <f t="shared" si="44"/>
        <v>Order online</v>
      </c>
      <c r="P2878" s="97" t="s">
        <v>225</v>
      </c>
      <c r="Q2878" s="13" t="s">
        <v>15752</v>
      </c>
      <c r="R2878" t="s">
        <v>42</v>
      </c>
      <c r="S2878" s="20">
        <v>0</v>
      </c>
      <c r="T2878" s="21" t="s">
        <v>38</v>
      </c>
    </row>
    <row r="2879" spans="1:20" x14ac:dyDescent="0.35">
      <c r="A2879" s="13" t="s">
        <v>15753</v>
      </c>
      <c r="B2879" s="13"/>
      <c r="C2879" s="13"/>
      <c r="D2879" s="13" t="s">
        <v>9367</v>
      </c>
      <c r="E2879" s="13">
        <v>6</v>
      </c>
      <c r="F2879" s="14">
        <v>0.7</v>
      </c>
      <c r="G2879" s="13" t="s">
        <v>46</v>
      </c>
      <c r="H2879" s="14">
        <v>0</v>
      </c>
      <c r="I2879" s="15" t="s">
        <v>32</v>
      </c>
      <c r="J2879" s="16">
        <v>39</v>
      </c>
      <c r="K2879" s="16">
        <v>6.5</v>
      </c>
      <c r="L2879" s="17" t="s">
        <v>5191</v>
      </c>
      <c r="M2879" s="163" t="str">
        <f>IFERROR(GETPIVOTDATA("Tot. Bottles",'- Ordine Aggregato -'!$A$1,"sku anker",A2879),"")</f>
        <v/>
      </c>
      <c r="N2879" s="18" t="s">
        <v>42</v>
      </c>
      <c r="O2879" s="19" t="str">
        <f t="shared" si="44"/>
        <v>Order online</v>
      </c>
      <c r="P2879" s="97" t="s">
        <v>225</v>
      </c>
      <c r="Q2879" s="13" t="s">
        <v>15754</v>
      </c>
      <c r="R2879" t="s">
        <v>15755</v>
      </c>
      <c r="S2879" s="20">
        <v>0</v>
      </c>
      <c r="T2879" s="21" t="s">
        <v>38</v>
      </c>
    </row>
    <row r="2880" spans="1:20" x14ac:dyDescent="0.35">
      <c r="A2880" s="96" t="s">
        <v>15756</v>
      </c>
      <c r="D2880" s="13" t="s">
        <v>9368</v>
      </c>
      <c r="E2880" s="13">
        <v>6</v>
      </c>
      <c r="F2880" s="14">
        <v>0.7</v>
      </c>
      <c r="G2880" s="13" t="s">
        <v>46</v>
      </c>
      <c r="H2880" s="14">
        <v>0</v>
      </c>
      <c r="I2880" s="15" t="s">
        <v>32</v>
      </c>
      <c r="J2880" s="16">
        <v>33</v>
      </c>
      <c r="K2880" s="16">
        <v>5.5</v>
      </c>
      <c r="L2880" s="17" t="s">
        <v>5191</v>
      </c>
      <c r="M2880" s="163" t="str">
        <f>IFERROR(GETPIVOTDATA("Tot. Bottles",'- Ordine Aggregato -'!$A$1,"sku anker",A2880),"")</f>
        <v/>
      </c>
      <c r="N2880" s="18" t="s">
        <v>34</v>
      </c>
      <c r="O2880" s="19" t="str">
        <f t="shared" si="44"/>
        <v>Order online</v>
      </c>
      <c r="P2880" s="97" t="s">
        <v>225</v>
      </c>
      <c r="Q2880" s="13" t="s">
        <v>15757</v>
      </c>
      <c r="R2880" t="s">
        <v>15758</v>
      </c>
      <c r="S2880" s="20">
        <v>0</v>
      </c>
      <c r="T2880" s="21" t="s">
        <v>38</v>
      </c>
    </row>
    <row r="2881" spans="1:20" x14ac:dyDescent="0.35">
      <c r="A2881" s="96" t="s">
        <v>15759</v>
      </c>
      <c r="B2881" s="96"/>
      <c r="C2881" s="96"/>
      <c r="D2881" s="13" t="s">
        <v>9369</v>
      </c>
      <c r="E2881" s="13">
        <v>6</v>
      </c>
      <c r="F2881" s="14">
        <v>0.7</v>
      </c>
      <c r="G2881" s="13" t="s">
        <v>14874</v>
      </c>
      <c r="H2881" s="14">
        <v>0</v>
      </c>
      <c r="I2881" s="15" t="s">
        <v>32</v>
      </c>
      <c r="J2881" s="16">
        <v>33</v>
      </c>
      <c r="K2881" s="16">
        <v>5.5</v>
      </c>
      <c r="L2881" s="17" t="s">
        <v>5191</v>
      </c>
      <c r="M2881" s="163" t="str">
        <f>IFERROR(GETPIVOTDATA("Tot. Bottles",'- Ordine Aggregato -'!$A$1,"sku anker",A2881),"")</f>
        <v/>
      </c>
      <c r="N2881" s="18" t="s">
        <v>34</v>
      </c>
      <c r="O2881" s="19" t="str">
        <f t="shared" si="44"/>
        <v>Order online</v>
      </c>
      <c r="P2881" s="97" t="s">
        <v>225</v>
      </c>
      <c r="Q2881" s="13" t="s">
        <v>15760</v>
      </c>
      <c r="R2881" t="s">
        <v>15761</v>
      </c>
      <c r="S2881" s="20">
        <v>0</v>
      </c>
      <c r="T2881" s="21" t="s">
        <v>38</v>
      </c>
    </row>
    <row r="2882" spans="1:20" x14ac:dyDescent="0.35">
      <c r="A2882" s="96" t="s">
        <v>15762</v>
      </c>
      <c r="B2882" s="96"/>
      <c r="C2882" s="96"/>
      <c r="D2882" s="13" t="s">
        <v>9370</v>
      </c>
      <c r="E2882" s="13">
        <v>6</v>
      </c>
      <c r="F2882" s="14">
        <v>0.7</v>
      </c>
      <c r="G2882" s="13" t="s">
        <v>46</v>
      </c>
      <c r="H2882" s="14">
        <v>0</v>
      </c>
      <c r="I2882" s="15" t="s">
        <v>32</v>
      </c>
      <c r="J2882" s="16">
        <v>34.5</v>
      </c>
      <c r="K2882" s="16">
        <v>5.75</v>
      </c>
      <c r="L2882" s="17" t="s">
        <v>5191</v>
      </c>
      <c r="M2882" s="163" t="str">
        <f>IFERROR(GETPIVOTDATA("Tot. Bottles",'- Ordine Aggregato -'!$A$1,"sku anker",A2882),"")</f>
        <v/>
      </c>
      <c r="N2882" s="18" t="s">
        <v>34</v>
      </c>
      <c r="O2882" s="19" t="str">
        <f t="shared" si="44"/>
        <v>Order online</v>
      </c>
      <c r="P2882" s="97" t="s">
        <v>225</v>
      </c>
      <c r="Q2882" s="13" t="s">
        <v>15763</v>
      </c>
      <c r="R2882" t="s">
        <v>42</v>
      </c>
      <c r="S2882" s="20">
        <v>0</v>
      </c>
      <c r="T2882" s="21" t="s">
        <v>38</v>
      </c>
    </row>
    <row r="2883" spans="1:20" x14ac:dyDescent="0.35">
      <c r="A2883" s="96" t="s">
        <v>15764</v>
      </c>
      <c r="D2883" s="13" t="s">
        <v>9372</v>
      </c>
      <c r="E2883" s="13">
        <v>6</v>
      </c>
      <c r="F2883" s="14">
        <v>0.7</v>
      </c>
      <c r="G2883" s="13" t="s">
        <v>14874</v>
      </c>
      <c r="H2883" s="14">
        <v>0</v>
      </c>
      <c r="I2883" s="15" t="s">
        <v>32</v>
      </c>
      <c r="J2883" s="16">
        <v>26.700000000000003</v>
      </c>
      <c r="K2883" s="16">
        <v>4.45</v>
      </c>
      <c r="L2883" s="17" t="s">
        <v>5191</v>
      </c>
      <c r="M2883" s="163" t="str">
        <f>IFERROR(GETPIVOTDATA("Tot. Bottles",'- Ordine Aggregato -'!$A$1,"sku anker",A2883),"")</f>
        <v/>
      </c>
      <c r="N2883" s="18" t="s">
        <v>42</v>
      </c>
      <c r="O2883" s="19" t="str">
        <f t="shared" si="44"/>
        <v>Order online</v>
      </c>
      <c r="P2883" s="97" t="s">
        <v>225</v>
      </c>
      <c r="Q2883" s="13" t="s">
        <v>15765</v>
      </c>
      <c r="R2883" t="s">
        <v>42</v>
      </c>
      <c r="S2883" s="20">
        <v>0</v>
      </c>
      <c r="T2883" s="21" t="s">
        <v>38</v>
      </c>
    </row>
    <row r="2884" spans="1:20" x14ac:dyDescent="0.35">
      <c r="A2884" s="13" t="s">
        <v>9371</v>
      </c>
      <c r="B2884" s="13"/>
      <c r="C2884" s="13"/>
      <c r="D2884" s="13" t="s">
        <v>9372</v>
      </c>
      <c r="E2884" s="13">
        <v>6</v>
      </c>
      <c r="F2884" s="14">
        <v>0.7</v>
      </c>
      <c r="G2884" s="13" t="s">
        <v>14873</v>
      </c>
      <c r="H2884" s="14">
        <v>0</v>
      </c>
      <c r="I2884" s="15" t="s">
        <v>32</v>
      </c>
      <c r="J2884" s="16">
        <v>30.900000000000002</v>
      </c>
      <c r="K2884" s="16">
        <v>5.15</v>
      </c>
      <c r="L2884" s="17" t="s">
        <v>5191</v>
      </c>
      <c r="M2884" s="163" t="str">
        <f>IFERROR(GETPIVOTDATA("Tot. Bottles",'- Ordine Aggregato -'!$A$1,"sku anker",A2884),"")</f>
        <v/>
      </c>
      <c r="N2884" s="18" t="s">
        <v>42</v>
      </c>
      <c r="O2884" s="19" t="str">
        <f t="shared" si="44"/>
        <v>Order online</v>
      </c>
      <c r="P2884" s="97" t="s">
        <v>225</v>
      </c>
      <c r="Q2884" s="13" t="s">
        <v>9373</v>
      </c>
      <c r="R2884" t="s">
        <v>9374</v>
      </c>
      <c r="S2884" s="20">
        <v>0</v>
      </c>
      <c r="T2884" s="21" t="s">
        <v>38</v>
      </c>
    </row>
    <row r="2885" spans="1:20" x14ac:dyDescent="0.35">
      <c r="A2885" s="13" t="s">
        <v>15766</v>
      </c>
      <c r="B2885" s="13"/>
      <c r="C2885" s="13"/>
      <c r="D2885" s="13" t="s">
        <v>15767</v>
      </c>
      <c r="E2885" s="13">
        <v>6</v>
      </c>
      <c r="F2885" s="14">
        <v>0.7</v>
      </c>
      <c r="G2885" s="13" t="s">
        <v>14874</v>
      </c>
      <c r="H2885" s="14">
        <v>0</v>
      </c>
      <c r="I2885" s="15" t="s">
        <v>32</v>
      </c>
      <c r="J2885" s="16">
        <v>39</v>
      </c>
      <c r="K2885" s="16">
        <v>6.5</v>
      </c>
      <c r="L2885" s="17" t="s">
        <v>5191</v>
      </c>
      <c r="M2885" s="163" t="str">
        <f>IFERROR(GETPIVOTDATA("Tot. Bottles",'- Ordine Aggregato -'!$A$1,"sku anker",A2885),"")</f>
        <v/>
      </c>
      <c r="N2885" s="18" t="s">
        <v>42</v>
      </c>
      <c r="O2885" s="19" t="str">
        <f t="shared" si="44"/>
        <v>Order online</v>
      </c>
      <c r="P2885" s="97" t="s">
        <v>225</v>
      </c>
      <c r="Q2885" s="13" t="s">
        <v>15768</v>
      </c>
      <c r="R2885" t="s">
        <v>15769</v>
      </c>
      <c r="S2885" s="20">
        <v>0</v>
      </c>
      <c r="T2885" s="21" t="s">
        <v>38</v>
      </c>
    </row>
    <row r="2886" spans="1:20" x14ac:dyDescent="0.35">
      <c r="A2886" s="96" t="s">
        <v>15770</v>
      </c>
      <c r="D2886" s="13" t="s">
        <v>15771</v>
      </c>
      <c r="E2886" s="13">
        <v>6</v>
      </c>
      <c r="F2886" s="14">
        <v>0.7</v>
      </c>
      <c r="G2886" s="13" t="s">
        <v>14874</v>
      </c>
      <c r="H2886" s="14">
        <v>0</v>
      </c>
      <c r="I2886" s="15" t="s">
        <v>32</v>
      </c>
      <c r="J2886" s="16">
        <v>39</v>
      </c>
      <c r="K2886" s="16">
        <v>6.5</v>
      </c>
      <c r="L2886" s="17" t="s">
        <v>4515</v>
      </c>
      <c r="M2886" s="163" t="str">
        <f>IFERROR(GETPIVOTDATA("Tot. Bottles",'- Ordine Aggregato -'!$A$1,"sku anker",A2886),"")</f>
        <v/>
      </c>
      <c r="N2886" s="18" t="s">
        <v>42</v>
      </c>
      <c r="O2886" s="19" t="str">
        <f t="shared" si="44"/>
        <v>Order online</v>
      </c>
      <c r="P2886" s="97" t="s">
        <v>225</v>
      </c>
      <c r="Q2886" s="13" t="s">
        <v>15772</v>
      </c>
      <c r="R2886" t="s">
        <v>15773</v>
      </c>
      <c r="S2886" s="20">
        <v>0</v>
      </c>
      <c r="T2886" s="21" t="s">
        <v>38</v>
      </c>
    </row>
    <row r="2887" spans="1:20" x14ac:dyDescent="0.35">
      <c r="A2887" s="96" t="s">
        <v>15774</v>
      </c>
      <c r="D2887" s="13" t="s">
        <v>9375</v>
      </c>
      <c r="E2887" s="13">
        <v>6</v>
      </c>
      <c r="F2887" s="14">
        <v>0.7</v>
      </c>
      <c r="G2887" s="13" t="s">
        <v>14874</v>
      </c>
      <c r="H2887" s="14">
        <v>0</v>
      </c>
      <c r="I2887" s="15" t="s">
        <v>32</v>
      </c>
      <c r="J2887" s="16">
        <v>39</v>
      </c>
      <c r="K2887" s="16">
        <v>6.5</v>
      </c>
      <c r="L2887" s="17" t="s">
        <v>5191</v>
      </c>
      <c r="M2887" s="163" t="str">
        <f>IFERROR(GETPIVOTDATA("Tot. Bottles",'- Ordine Aggregato -'!$A$1,"sku anker",A2887),"")</f>
        <v/>
      </c>
      <c r="N2887" s="18" t="s">
        <v>42</v>
      </c>
      <c r="O2887" s="19" t="str">
        <f t="shared" si="44"/>
        <v>Order online</v>
      </c>
      <c r="P2887" s="97" t="s">
        <v>225</v>
      </c>
      <c r="Q2887" s="13" t="s">
        <v>15775</v>
      </c>
      <c r="R2887" t="s">
        <v>42</v>
      </c>
      <c r="S2887" s="20">
        <v>0</v>
      </c>
      <c r="T2887" s="21" t="s">
        <v>38</v>
      </c>
    </row>
    <row r="2888" spans="1:20" x14ac:dyDescent="0.35">
      <c r="A2888" s="96" t="s">
        <v>15776</v>
      </c>
      <c r="D2888" s="13" t="s">
        <v>15777</v>
      </c>
      <c r="E2888" s="13">
        <v>6</v>
      </c>
      <c r="F2888" s="14">
        <v>0.7</v>
      </c>
      <c r="G2888" s="13" t="s">
        <v>46</v>
      </c>
      <c r="H2888" s="14">
        <v>0</v>
      </c>
      <c r="I2888" s="15" t="s">
        <v>32</v>
      </c>
      <c r="J2888" s="16">
        <v>24</v>
      </c>
      <c r="K2888" s="16">
        <v>4</v>
      </c>
      <c r="L2888" s="17" t="s">
        <v>5191</v>
      </c>
      <c r="M2888" s="163" t="str">
        <f>IFERROR(GETPIVOTDATA("Tot. Bottles",'- Ordine Aggregato -'!$A$1,"sku anker",A2888),"")</f>
        <v/>
      </c>
      <c r="N2888" s="18" t="s">
        <v>42</v>
      </c>
      <c r="O2888" s="19" t="str">
        <f t="shared" si="44"/>
        <v>Order online</v>
      </c>
      <c r="P2888" s="97" t="s">
        <v>225</v>
      </c>
      <c r="Q2888" s="13" t="s">
        <v>15778</v>
      </c>
      <c r="R2888" t="s">
        <v>15779</v>
      </c>
      <c r="S2888" s="20">
        <v>0</v>
      </c>
      <c r="T2888" s="21" t="s">
        <v>38</v>
      </c>
    </row>
    <row r="2889" spans="1:20" x14ac:dyDescent="0.35">
      <c r="A2889" s="96" t="s">
        <v>15780</v>
      </c>
      <c r="D2889" s="13" t="s">
        <v>9376</v>
      </c>
      <c r="E2889" s="13">
        <v>6</v>
      </c>
      <c r="F2889" s="14">
        <v>0.7</v>
      </c>
      <c r="G2889" s="13" t="s">
        <v>14874</v>
      </c>
      <c r="H2889" s="14">
        <v>0</v>
      </c>
      <c r="I2889" s="15" t="s">
        <v>32</v>
      </c>
      <c r="J2889" s="16">
        <v>39</v>
      </c>
      <c r="K2889" s="16">
        <v>6.5</v>
      </c>
      <c r="L2889" s="17" t="s">
        <v>5191</v>
      </c>
      <c r="M2889" s="163" t="str">
        <f>IFERROR(GETPIVOTDATA("Tot. Bottles",'- Ordine Aggregato -'!$A$1,"sku anker",A2889),"")</f>
        <v/>
      </c>
      <c r="N2889" s="18" t="s">
        <v>42</v>
      </c>
      <c r="O2889" s="19" t="str">
        <f t="shared" si="44"/>
        <v>Order online</v>
      </c>
      <c r="P2889" s="97" t="s">
        <v>225</v>
      </c>
      <c r="Q2889" s="13" t="s">
        <v>15781</v>
      </c>
      <c r="R2889" t="s">
        <v>42</v>
      </c>
      <c r="S2889" s="20">
        <v>0</v>
      </c>
      <c r="T2889" s="21" t="s">
        <v>38</v>
      </c>
    </row>
    <row r="2890" spans="1:20" x14ac:dyDescent="0.35">
      <c r="A2890" s="96" t="s">
        <v>15782</v>
      </c>
      <c r="D2890" s="13" t="s">
        <v>9377</v>
      </c>
      <c r="E2890" s="13">
        <v>6</v>
      </c>
      <c r="F2890" s="14">
        <v>0.7</v>
      </c>
      <c r="G2890" s="13" t="s">
        <v>46</v>
      </c>
      <c r="H2890" s="14">
        <v>0</v>
      </c>
      <c r="I2890" s="15" t="s">
        <v>32</v>
      </c>
      <c r="J2890" s="16">
        <v>39</v>
      </c>
      <c r="K2890" s="16">
        <v>6.5</v>
      </c>
      <c r="L2890" s="17" t="s">
        <v>5191</v>
      </c>
      <c r="M2890" s="163" t="str">
        <f>IFERROR(GETPIVOTDATA("Tot. Bottles",'- Ordine Aggregato -'!$A$1,"sku anker",A2890),"")</f>
        <v/>
      </c>
      <c r="N2890" s="18" t="s">
        <v>34</v>
      </c>
      <c r="O2890" s="19" t="str">
        <f t="shared" si="44"/>
        <v>Order online</v>
      </c>
      <c r="P2890" s="97" t="s">
        <v>225</v>
      </c>
      <c r="Q2890" s="13" t="s">
        <v>15783</v>
      </c>
      <c r="R2890" t="s">
        <v>42</v>
      </c>
      <c r="S2890" s="20">
        <v>0</v>
      </c>
      <c r="T2890" s="21" t="s">
        <v>38</v>
      </c>
    </row>
    <row r="2891" spans="1:20" x14ac:dyDescent="0.35">
      <c r="A2891" s="96" t="s">
        <v>9378</v>
      </c>
      <c r="D2891" s="13" t="s">
        <v>9379</v>
      </c>
      <c r="E2891" s="13">
        <v>48</v>
      </c>
      <c r="F2891" s="14">
        <v>0.05</v>
      </c>
      <c r="G2891" s="13" t="s">
        <v>46</v>
      </c>
      <c r="H2891" s="14">
        <v>47</v>
      </c>
      <c r="I2891" s="15" t="s">
        <v>32</v>
      </c>
      <c r="J2891" s="16">
        <v>168</v>
      </c>
      <c r="K2891" s="16">
        <v>3.5</v>
      </c>
      <c r="L2891" s="17" t="s">
        <v>368</v>
      </c>
      <c r="M2891" s="163" t="str">
        <f>IFERROR(GETPIVOTDATA("Tot. Bottles",'- Ordine Aggregato -'!$A$1,"sku anker",A2891),"")</f>
        <v/>
      </c>
      <c r="N2891" s="18" t="s">
        <v>42</v>
      </c>
      <c r="O2891" s="19" t="str">
        <f t="shared" si="44"/>
        <v>Order online</v>
      </c>
      <c r="P2891" s="97" t="s">
        <v>220</v>
      </c>
      <c r="Q2891" s="13" t="s">
        <v>9380</v>
      </c>
      <c r="R2891" t="s">
        <v>9381</v>
      </c>
      <c r="S2891" s="20">
        <v>0</v>
      </c>
      <c r="T2891" s="21" t="s">
        <v>38</v>
      </c>
    </row>
    <row r="2892" spans="1:20" x14ac:dyDescent="0.35">
      <c r="A2892" s="96" t="s">
        <v>9382</v>
      </c>
      <c r="B2892" s="96"/>
      <c r="C2892" s="96"/>
      <c r="D2892" s="13" t="s">
        <v>9379</v>
      </c>
      <c r="E2892" s="13">
        <v>6</v>
      </c>
      <c r="F2892" s="14">
        <v>0.5</v>
      </c>
      <c r="G2892" s="13" t="s">
        <v>14874</v>
      </c>
      <c r="H2892" s="14">
        <v>47</v>
      </c>
      <c r="I2892" s="15" t="s">
        <v>32</v>
      </c>
      <c r="J2892" s="16">
        <v>132</v>
      </c>
      <c r="K2892" s="16">
        <v>22</v>
      </c>
      <c r="L2892" s="17" t="s">
        <v>368</v>
      </c>
      <c r="M2892" s="163" t="str">
        <f>IFERROR(GETPIVOTDATA("Tot. Bottles",'- Ordine Aggregato -'!$A$1,"sku anker",A2892),"")</f>
        <v/>
      </c>
      <c r="N2892" s="18" t="s">
        <v>42</v>
      </c>
      <c r="O2892" s="19" t="str">
        <f t="shared" si="44"/>
        <v>Order online</v>
      </c>
      <c r="P2892" s="97" t="s">
        <v>220</v>
      </c>
      <c r="Q2892" s="13" t="s">
        <v>9383</v>
      </c>
      <c r="R2892" t="s">
        <v>9384</v>
      </c>
      <c r="S2892" s="20">
        <v>0</v>
      </c>
      <c r="T2892" s="21" t="s">
        <v>38</v>
      </c>
    </row>
    <row r="2893" spans="1:20" x14ac:dyDescent="0.35">
      <c r="A2893" s="96" t="s">
        <v>9386</v>
      </c>
      <c r="B2893" s="96"/>
      <c r="C2893" s="96"/>
      <c r="D2893" s="13" t="s">
        <v>9387</v>
      </c>
      <c r="E2893" s="13">
        <v>6</v>
      </c>
      <c r="F2893" s="14">
        <v>0.5</v>
      </c>
      <c r="G2893" s="13" t="s">
        <v>14874</v>
      </c>
      <c r="H2893" s="14">
        <v>47</v>
      </c>
      <c r="I2893" s="15" t="s">
        <v>32</v>
      </c>
      <c r="J2893" s="16">
        <v>1260</v>
      </c>
      <c r="K2893" s="16">
        <v>210</v>
      </c>
      <c r="L2893" s="17" t="s">
        <v>368</v>
      </c>
      <c r="M2893" s="163" t="str">
        <f>IFERROR(GETPIVOTDATA("Tot. Bottles",'- Ordine Aggregato -'!$A$1,"sku anker",A2893),"")</f>
        <v/>
      </c>
      <c r="N2893" s="18" t="s">
        <v>42</v>
      </c>
      <c r="O2893" s="19" t="str">
        <f t="shared" ref="O2893:O2956" si="45">HYPERLINK("https://www.ankeramsterdamspirits.nl/en/products/"&amp;A2893,"Order online")</f>
        <v>Order online</v>
      </c>
      <c r="P2893" s="97" t="s">
        <v>220</v>
      </c>
      <c r="Q2893" s="13" t="s">
        <v>9388</v>
      </c>
      <c r="R2893" t="s">
        <v>9389</v>
      </c>
      <c r="S2893" s="20">
        <v>0</v>
      </c>
      <c r="T2893" s="21" t="s">
        <v>38</v>
      </c>
    </row>
    <row r="2894" spans="1:20" x14ac:dyDescent="0.35">
      <c r="A2894" s="96" t="s">
        <v>14567</v>
      </c>
      <c r="D2894" s="13" t="s">
        <v>14568</v>
      </c>
      <c r="E2894" s="13">
        <v>6</v>
      </c>
      <c r="F2894" s="14">
        <v>0.5</v>
      </c>
      <c r="G2894" s="13" t="s">
        <v>46</v>
      </c>
      <c r="H2894" s="14">
        <v>47</v>
      </c>
      <c r="I2894" s="15" t="s">
        <v>32</v>
      </c>
      <c r="J2894" s="16">
        <v>900</v>
      </c>
      <c r="K2894" s="16">
        <v>150</v>
      </c>
      <c r="L2894" s="17" t="s">
        <v>368</v>
      </c>
      <c r="M2894" s="163" t="str">
        <f>IFERROR(GETPIVOTDATA("Tot. Bottles",'- Ordine Aggregato -'!$A$1,"sku anker",A2894),"")</f>
        <v/>
      </c>
      <c r="N2894" s="18" t="s">
        <v>67</v>
      </c>
      <c r="O2894" s="19" t="str">
        <f t="shared" si="45"/>
        <v>Order online</v>
      </c>
      <c r="P2894" s="97" t="s">
        <v>220</v>
      </c>
      <c r="Q2894" s="13" t="s">
        <v>15784</v>
      </c>
      <c r="R2894" t="s">
        <v>42</v>
      </c>
      <c r="S2894" s="20">
        <v>150</v>
      </c>
      <c r="T2894" s="21" t="s">
        <v>38</v>
      </c>
    </row>
    <row r="2895" spans="1:20" x14ac:dyDescent="0.35">
      <c r="A2895" s="96" t="s">
        <v>9390</v>
      </c>
      <c r="B2895" s="96"/>
      <c r="C2895" s="96"/>
      <c r="D2895" s="13" t="s">
        <v>9391</v>
      </c>
      <c r="E2895" s="13">
        <v>6</v>
      </c>
      <c r="F2895" s="14">
        <v>0.5</v>
      </c>
      <c r="G2895" s="13" t="s">
        <v>14874</v>
      </c>
      <c r="H2895" s="14">
        <v>47</v>
      </c>
      <c r="I2895" s="15" t="s">
        <v>32</v>
      </c>
      <c r="J2895" s="16">
        <v>2190</v>
      </c>
      <c r="K2895" s="16">
        <v>365</v>
      </c>
      <c r="L2895" s="17" t="s">
        <v>623</v>
      </c>
      <c r="M2895" s="163" t="str">
        <f>IFERROR(GETPIVOTDATA("Tot. Bottles",'- Ordine Aggregato -'!$A$1,"sku anker",A2895),"")</f>
        <v/>
      </c>
      <c r="N2895" s="18" t="s">
        <v>67</v>
      </c>
      <c r="O2895" s="19" t="str">
        <f t="shared" si="45"/>
        <v>Order online</v>
      </c>
      <c r="P2895" s="97" t="s">
        <v>220</v>
      </c>
      <c r="Q2895" s="13" t="s">
        <v>9392</v>
      </c>
      <c r="R2895" t="s">
        <v>9393</v>
      </c>
      <c r="S2895" s="20">
        <v>365</v>
      </c>
      <c r="T2895" s="21" t="s">
        <v>38</v>
      </c>
    </row>
    <row r="2896" spans="1:20" x14ac:dyDescent="0.35">
      <c r="A2896" s="96" t="s">
        <v>9394</v>
      </c>
      <c r="D2896" s="13" t="s">
        <v>9395</v>
      </c>
      <c r="E2896" s="13">
        <v>24</v>
      </c>
      <c r="F2896" s="14">
        <v>0.15</v>
      </c>
      <c r="G2896" s="13" t="s">
        <v>46</v>
      </c>
      <c r="H2896" s="14">
        <v>41</v>
      </c>
      <c r="I2896" s="15" t="s">
        <v>32</v>
      </c>
      <c r="J2896" s="16">
        <v>324</v>
      </c>
      <c r="K2896" s="16">
        <v>13.5</v>
      </c>
      <c r="L2896" s="17" t="s">
        <v>368</v>
      </c>
      <c r="M2896" s="163" t="str">
        <f>IFERROR(GETPIVOTDATA("Tot. Bottles",'- Ordine Aggregato -'!$A$1,"sku anker",A2896),"")</f>
        <v/>
      </c>
      <c r="N2896" s="18" t="s">
        <v>42</v>
      </c>
      <c r="O2896" s="19" t="str">
        <f t="shared" si="45"/>
        <v>Order online</v>
      </c>
      <c r="P2896" s="97" t="s">
        <v>220</v>
      </c>
      <c r="Q2896" s="13" t="s">
        <v>9396</v>
      </c>
      <c r="R2896" t="s">
        <v>9397</v>
      </c>
      <c r="S2896" s="20">
        <v>0</v>
      </c>
      <c r="T2896" s="21" t="s">
        <v>38</v>
      </c>
    </row>
    <row r="2897" spans="1:20" x14ac:dyDescent="0.35">
      <c r="A2897" s="96" t="s">
        <v>9398</v>
      </c>
      <c r="B2897" s="96"/>
      <c r="C2897" s="96"/>
      <c r="D2897" s="13" t="s">
        <v>9399</v>
      </c>
      <c r="E2897" s="13">
        <v>6</v>
      </c>
      <c r="F2897" s="14">
        <v>0.5</v>
      </c>
      <c r="G2897" s="13" t="s">
        <v>14874</v>
      </c>
      <c r="H2897" s="14">
        <v>29</v>
      </c>
      <c r="I2897" s="15" t="s">
        <v>32</v>
      </c>
      <c r="J2897" s="16">
        <v>160.5</v>
      </c>
      <c r="K2897" s="16">
        <v>26.75</v>
      </c>
      <c r="L2897" s="17" t="s">
        <v>623</v>
      </c>
      <c r="M2897" s="163" t="str">
        <f>IFERROR(GETPIVOTDATA("Tot. Bottles",'- Ordine Aggregato -'!$A$1,"sku anker",A2897),"")</f>
        <v/>
      </c>
      <c r="N2897" s="18" t="s">
        <v>34</v>
      </c>
      <c r="O2897" s="19" t="str">
        <f t="shared" si="45"/>
        <v>Order online</v>
      </c>
      <c r="P2897" s="97" t="s">
        <v>220</v>
      </c>
      <c r="Q2897" s="13" t="s">
        <v>9400</v>
      </c>
      <c r="R2897" t="s">
        <v>9401</v>
      </c>
      <c r="S2897" s="20">
        <v>0</v>
      </c>
      <c r="T2897" s="21" t="s">
        <v>38</v>
      </c>
    </row>
    <row r="2898" spans="1:20" x14ac:dyDescent="0.35">
      <c r="A2898" s="13" t="s">
        <v>9402</v>
      </c>
      <c r="B2898" s="13"/>
      <c r="C2898" s="13"/>
      <c r="D2898" s="13" t="s">
        <v>9403</v>
      </c>
      <c r="E2898" s="13">
        <v>6</v>
      </c>
      <c r="F2898" s="14">
        <v>0.7</v>
      </c>
      <c r="G2898" s="13" t="s">
        <v>14873</v>
      </c>
      <c r="H2898" s="14">
        <v>12.5</v>
      </c>
      <c r="I2898" s="15" t="s">
        <v>32</v>
      </c>
      <c r="J2898" s="16">
        <v>47.099999999999994</v>
      </c>
      <c r="K2898" s="16">
        <v>7.85</v>
      </c>
      <c r="L2898" s="17" t="s">
        <v>502</v>
      </c>
      <c r="M2898" s="163" t="str">
        <f>IFERROR(GETPIVOTDATA("Tot. Bottles",'- Ordine Aggregato -'!$A$1,"sku anker",A2898),"")</f>
        <v/>
      </c>
      <c r="N2898" s="18" t="s">
        <v>34</v>
      </c>
      <c r="O2898" s="19" t="str">
        <f t="shared" si="45"/>
        <v>Order online</v>
      </c>
      <c r="P2898" s="97" t="s">
        <v>614</v>
      </c>
      <c r="Q2898" s="13" t="s">
        <v>9404</v>
      </c>
      <c r="R2898" t="s">
        <v>9405</v>
      </c>
      <c r="S2898" s="20">
        <v>0</v>
      </c>
      <c r="T2898" s="21" t="s">
        <v>38</v>
      </c>
    </row>
    <row r="2899" spans="1:20" x14ac:dyDescent="0.35">
      <c r="A2899" s="13" t="s">
        <v>9406</v>
      </c>
      <c r="B2899" s="13"/>
      <c r="C2899" s="13"/>
      <c r="D2899" s="13" t="s">
        <v>9407</v>
      </c>
      <c r="E2899" s="13">
        <v>6</v>
      </c>
      <c r="F2899" s="14">
        <v>0.7</v>
      </c>
      <c r="G2899" s="13" t="s">
        <v>46</v>
      </c>
      <c r="H2899" s="14">
        <v>40</v>
      </c>
      <c r="I2899" s="15" t="s">
        <v>32</v>
      </c>
      <c r="J2899" s="16">
        <v>94.5</v>
      </c>
      <c r="K2899" s="16">
        <v>15.75</v>
      </c>
      <c r="L2899" s="17" t="s">
        <v>1787</v>
      </c>
      <c r="M2899" s="163" t="str">
        <f>IFERROR(GETPIVOTDATA("Tot. Bottles",'- Ordine Aggregato -'!$A$1,"sku anker",A2899),"")</f>
        <v/>
      </c>
      <c r="N2899" s="18" t="s">
        <v>67</v>
      </c>
      <c r="O2899" s="19" t="str">
        <f t="shared" si="45"/>
        <v>Order online</v>
      </c>
      <c r="P2899" s="97" t="s">
        <v>1232</v>
      </c>
      <c r="Q2899" s="13" t="s">
        <v>9408</v>
      </c>
      <c r="R2899" t="s">
        <v>9409</v>
      </c>
      <c r="S2899" s="20">
        <v>15.75</v>
      </c>
      <c r="T2899" s="21" t="s">
        <v>38</v>
      </c>
    </row>
    <row r="2900" spans="1:20" x14ac:dyDescent="0.35">
      <c r="A2900" s="13" t="s">
        <v>9410</v>
      </c>
      <c r="B2900" s="13"/>
      <c r="C2900" s="13"/>
      <c r="D2900" s="13" t="s">
        <v>9407</v>
      </c>
      <c r="E2900" s="13">
        <v>6</v>
      </c>
      <c r="F2900" s="14">
        <v>1</v>
      </c>
      <c r="G2900" s="13" t="s">
        <v>46</v>
      </c>
      <c r="H2900" s="14">
        <v>40</v>
      </c>
      <c r="I2900" s="15" t="s">
        <v>32</v>
      </c>
      <c r="J2900" s="16">
        <v>141</v>
      </c>
      <c r="K2900" s="16">
        <v>23.5</v>
      </c>
      <c r="L2900" s="17" t="s">
        <v>1787</v>
      </c>
      <c r="M2900" s="163" t="str">
        <f>IFERROR(GETPIVOTDATA("Tot. Bottles",'- Ordine Aggregato -'!$A$1,"sku anker",A2900),"")</f>
        <v/>
      </c>
      <c r="N2900" s="18" t="s">
        <v>67</v>
      </c>
      <c r="O2900" s="19" t="str">
        <f t="shared" si="45"/>
        <v>Order online</v>
      </c>
      <c r="P2900" s="97" t="s">
        <v>146</v>
      </c>
      <c r="Q2900" s="13" t="s">
        <v>9411</v>
      </c>
      <c r="R2900" t="s">
        <v>9412</v>
      </c>
      <c r="S2900" s="20">
        <v>23.5</v>
      </c>
      <c r="T2900" s="21" t="s">
        <v>38</v>
      </c>
    </row>
    <row r="2901" spans="1:20" x14ac:dyDescent="0.35">
      <c r="A2901" s="13" t="s">
        <v>9413</v>
      </c>
      <c r="B2901" s="13"/>
      <c r="C2901" s="13"/>
      <c r="D2901" s="13" t="s">
        <v>9414</v>
      </c>
      <c r="E2901" s="13">
        <v>6</v>
      </c>
      <c r="F2901" s="14">
        <v>0.7</v>
      </c>
      <c r="G2901" s="13" t="s">
        <v>46</v>
      </c>
      <c r="H2901" s="14">
        <v>40</v>
      </c>
      <c r="I2901" s="15" t="s">
        <v>32</v>
      </c>
      <c r="J2901" s="16">
        <v>153</v>
      </c>
      <c r="K2901" s="16">
        <v>25.5</v>
      </c>
      <c r="L2901" s="17" t="s">
        <v>1787</v>
      </c>
      <c r="M2901" s="163" t="str">
        <f>IFERROR(GETPIVOTDATA("Tot. Bottles",'- Ordine Aggregato -'!$A$1,"sku anker",A2901),"")</f>
        <v/>
      </c>
      <c r="N2901" s="18" t="s">
        <v>42</v>
      </c>
      <c r="O2901" s="19" t="str">
        <f t="shared" si="45"/>
        <v>Order online</v>
      </c>
      <c r="P2901" s="97" t="s">
        <v>146</v>
      </c>
      <c r="Q2901" s="13" t="s">
        <v>9415</v>
      </c>
      <c r="R2901" t="s">
        <v>9416</v>
      </c>
      <c r="S2901" s="20">
        <v>0</v>
      </c>
      <c r="T2901" s="21" t="s">
        <v>38</v>
      </c>
    </row>
    <row r="2902" spans="1:20" x14ac:dyDescent="0.35">
      <c r="A2902" s="13" t="s">
        <v>9417</v>
      </c>
      <c r="B2902" s="13"/>
      <c r="C2902" s="13"/>
      <c r="D2902" s="13" t="s">
        <v>9418</v>
      </c>
      <c r="E2902" s="13">
        <v>6</v>
      </c>
      <c r="F2902" s="14">
        <v>0.7</v>
      </c>
      <c r="G2902" s="13" t="s">
        <v>14874</v>
      </c>
      <c r="H2902" s="14">
        <v>43.2</v>
      </c>
      <c r="I2902" s="15" t="s">
        <v>32</v>
      </c>
      <c r="J2902" s="16">
        <v>169.5</v>
      </c>
      <c r="K2902" s="16">
        <v>28.25</v>
      </c>
      <c r="L2902" s="17" t="s">
        <v>3019</v>
      </c>
      <c r="M2902" s="163" t="str">
        <f>IFERROR(GETPIVOTDATA("Tot. Bottles",'- Ordine Aggregato -'!$A$1,"sku anker",A2902),"")</f>
        <v/>
      </c>
      <c r="N2902" s="18" t="s">
        <v>42</v>
      </c>
      <c r="O2902" s="19" t="str">
        <f t="shared" si="45"/>
        <v>Order online</v>
      </c>
      <c r="P2902" s="97" t="s">
        <v>43</v>
      </c>
      <c r="Q2902" s="13" t="s">
        <v>9419</v>
      </c>
      <c r="R2902" t="s">
        <v>9420</v>
      </c>
      <c r="S2902" s="20">
        <v>0</v>
      </c>
      <c r="T2902" s="21" t="s">
        <v>38</v>
      </c>
    </row>
    <row r="2903" spans="1:20" x14ac:dyDescent="0.35">
      <c r="A2903" s="96" t="s">
        <v>9421</v>
      </c>
      <c r="B2903" s="96"/>
      <c r="C2903" s="96"/>
      <c r="D2903" s="13" t="s">
        <v>9422</v>
      </c>
      <c r="E2903" s="13">
        <v>6</v>
      </c>
      <c r="F2903" s="14">
        <v>0.7</v>
      </c>
      <c r="G2903" s="13" t="s">
        <v>14873</v>
      </c>
      <c r="H2903" s="14">
        <v>40</v>
      </c>
      <c r="I2903" s="15" t="s">
        <v>32</v>
      </c>
      <c r="J2903" s="16">
        <v>219</v>
      </c>
      <c r="K2903" s="16">
        <v>36.5</v>
      </c>
      <c r="L2903" s="17" t="s">
        <v>645</v>
      </c>
      <c r="M2903" s="163" t="str">
        <f>IFERROR(GETPIVOTDATA("Tot. Bottles",'- Ordine Aggregato -'!$A$1,"sku anker",A2903),"")</f>
        <v/>
      </c>
      <c r="N2903" s="18" t="s">
        <v>42</v>
      </c>
      <c r="O2903" s="19" t="str">
        <f t="shared" si="45"/>
        <v>Order online</v>
      </c>
      <c r="P2903" s="97" t="s">
        <v>225</v>
      </c>
      <c r="Q2903" s="13" t="s">
        <v>9423</v>
      </c>
      <c r="R2903" t="s">
        <v>9424</v>
      </c>
      <c r="S2903" s="20">
        <v>0</v>
      </c>
      <c r="T2903" s="21" t="s">
        <v>38</v>
      </c>
    </row>
    <row r="2904" spans="1:20" x14ac:dyDescent="0.35">
      <c r="A2904" s="96" t="s">
        <v>9425</v>
      </c>
      <c r="D2904" s="13" t="s">
        <v>9426</v>
      </c>
      <c r="E2904" s="13">
        <v>6</v>
      </c>
      <c r="F2904" s="14">
        <v>0.7</v>
      </c>
      <c r="G2904" s="13" t="s">
        <v>14873</v>
      </c>
      <c r="H2904" s="14">
        <v>40</v>
      </c>
      <c r="I2904" s="15" t="s">
        <v>32</v>
      </c>
      <c r="J2904" s="16">
        <v>90.6</v>
      </c>
      <c r="K2904" s="16">
        <v>15.1</v>
      </c>
      <c r="L2904" s="17" t="s">
        <v>645</v>
      </c>
      <c r="M2904" s="163" t="str">
        <f>IFERROR(GETPIVOTDATA("Tot. Bottles",'- Ordine Aggregato -'!$A$1,"sku anker",A2904),"")</f>
        <v/>
      </c>
      <c r="N2904" s="18" t="s">
        <v>42</v>
      </c>
      <c r="O2904" s="19" t="str">
        <f t="shared" si="45"/>
        <v>Order online</v>
      </c>
      <c r="P2904" s="97" t="s">
        <v>225</v>
      </c>
      <c r="Q2904" s="13" t="s">
        <v>9427</v>
      </c>
      <c r="R2904" t="s">
        <v>9428</v>
      </c>
      <c r="S2904" s="20">
        <v>0</v>
      </c>
      <c r="T2904" s="21" t="s">
        <v>38</v>
      </c>
    </row>
    <row r="2905" spans="1:20" x14ac:dyDescent="0.35">
      <c r="A2905" s="13" t="s">
        <v>9429</v>
      </c>
      <c r="B2905" s="13"/>
      <c r="C2905" s="13"/>
      <c r="D2905" s="13" t="s">
        <v>9430</v>
      </c>
      <c r="E2905" s="13">
        <v>6</v>
      </c>
      <c r="F2905" s="14">
        <v>0.7</v>
      </c>
      <c r="G2905" s="13" t="s">
        <v>14873</v>
      </c>
      <c r="H2905" s="14">
        <v>40</v>
      </c>
      <c r="I2905" s="15" t="s">
        <v>32</v>
      </c>
      <c r="J2905" s="16">
        <v>127.19999999999999</v>
      </c>
      <c r="K2905" s="16">
        <v>21.2</v>
      </c>
      <c r="L2905" s="17" t="s">
        <v>645</v>
      </c>
      <c r="M2905" s="163" t="str">
        <f>IFERROR(GETPIVOTDATA("Tot. Bottles",'- Ordine Aggregato -'!$A$1,"sku anker",A2905),"")</f>
        <v/>
      </c>
      <c r="N2905" s="18" t="s">
        <v>42</v>
      </c>
      <c r="O2905" s="19" t="str">
        <f t="shared" si="45"/>
        <v>Order online</v>
      </c>
      <c r="P2905" s="97" t="s">
        <v>225</v>
      </c>
      <c r="Q2905" s="13" t="s">
        <v>9431</v>
      </c>
      <c r="R2905" t="s">
        <v>9432</v>
      </c>
      <c r="S2905" s="20">
        <v>0</v>
      </c>
      <c r="T2905" s="21" t="s">
        <v>38</v>
      </c>
    </row>
    <row r="2906" spans="1:20" x14ac:dyDescent="0.35">
      <c r="A2906" s="13" t="s">
        <v>9433</v>
      </c>
      <c r="B2906" s="13"/>
      <c r="C2906" s="13"/>
      <c r="D2906" s="13" t="s">
        <v>9434</v>
      </c>
      <c r="E2906" s="13">
        <v>6</v>
      </c>
      <c r="F2906" s="14">
        <v>0.7</v>
      </c>
      <c r="G2906" s="13" t="s">
        <v>14873</v>
      </c>
      <c r="H2906" s="14">
        <v>40</v>
      </c>
      <c r="I2906" s="15" t="s">
        <v>32</v>
      </c>
      <c r="J2906" s="16">
        <v>294</v>
      </c>
      <c r="K2906" s="16">
        <v>49</v>
      </c>
      <c r="L2906" s="17" t="s">
        <v>645</v>
      </c>
      <c r="M2906" s="163" t="str">
        <f>IFERROR(GETPIVOTDATA("Tot. Bottles",'- Ordine Aggregato -'!$A$1,"sku anker",A2906),"")</f>
        <v/>
      </c>
      <c r="N2906" s="18" t="s">
        <v>42</v>
      </c>
      <c r="O2906" s="19" t="str">
        <f t="shared" si="45"/>
        <v>Order online</v>
      </c>
      <c r="P2906" s="97" t="s">
        <v>225</v>
      </c>
      <c r="Q2906" s="13" t="s">
        <v>9435</v>
      </c>
      <c r="R2906" t="s">
        <v>9436</v>
      </c>
      <c r="S2906" s="20">
        <v>0</v>
      </c>
      <c r="T2906" s="21" t="s">
        <v>38</v>
      </c>
    </row>
    <row r="2907" spans="1:20" x14ac:dyDescent="0.35">
      <c r="A2907" s="13" t="s">
        <v>9437</v>
      </c>
      <c r="B2907" s="13"/>
      <c r="C2907" s="13"/>
      <c r="D2907" s="13" t="s">
        <v>9438</v>
      </c>
      <c r="E2907" s="13">
        <v>6</v>
      </c>
      <c r="F2907" s="14">
        <v>0.7</v>
      </c>
      <c r="G2907" s="13" t="s">
        <v>46</v>
      </c>
      <c r="H2907" s="14">
        <v>43.4</v>
      </c>
      <c r="I2907" s="15" t="s">
        <v>32</v>
      </c>
      <c r="J2907" s="16">
        <v>203.70000000000002</v>
      </c>
      <c r="K2907" s="16">
        <v>33.950000000000003</v>
      </c>
      <c r="L2907" s="17" t="s">
        <v>145</v>
      </c>
      <c r="M2907" s="163" t="str">
        <f>IFERROR(GETPIVOTDATA("Tot. Bottles",'- Ordine Aggregato -'!$A$1,"sku anker",A2907),"")</f>
        <v/>
      </c>
      <c r="N2907" s="18" t="s">
        <v>67</v>
      </c>
      <c r="O2907" s="19" t="str">
        <f t="shared" si="45"/>
        <v>Order online</v>
      </c>
      <c r="P2907" s="97" t="s">
        <v>146</v>
      </c>
      <c r="Q2907" s="13" t="s">
        <v>9439</v>
      </c>
      <c r="R2907" t="s">
        <v>9440</v>
      </c>
      <c r="S2907" s="20">
        <v>33.950000000000003</v>
      </c>
      <c r="T2907" s="21" t="s">
        <v>38</v>
      </c>
    </row>
    <row r="2908" spans="1:20" x14ac:dyDescent="0.35">
      <c r="A2908" s="96" t="s">
        <v>9441</v>
      </c>
      <c r="D2908" s="13" t="s">
        <v>9442</v>
      </c>
      <c r="E2908" s="13">
        <v>6</v>
      </c>
      <c r="F2908" s="14">
        <v>0.7</v>
      </c>
      <c r="G2908" s="13" t="s">
        <v>46</v>
      </c>
      <c r="H2908" s="14">
        <v>43.4</v>
      </c>
      <c r="I2908" s="15" t="s">
        <v>32</v>
      </c>
      <c r="J2908" s="16">
        <v>375</v>
      </c>
      <c r="K2908" s="16">
        <v>62.5</v>
      </c>
      <c r="L2908" s="17" t="s">
        <v>145</v>
      </c>
      <c r="M2908" s="163" t="str">
        <f>IFERROR(GETPIVOTDATA("Tot. Bottles",'- Ordine Aggregato -'!$A$1,"sku anker",A2908),"")</f>
        <v/>
      </c>
      <c r="N2908" s="18" t="s">
        <v>34</v>
      </c>
      <c r="O2908" s="19" t="str">
        <f t="shared" si="45"/>
        <v>Order online</v>
      </c>
      <c r="P2908" s="97" t="s">
        <v>146</v>
      </c>
      <c r="Q2908" s="13" t="s">
        <v>9443</v>
      </c>
      <c r="R2908" t="s">
        <v>9444</v>
      </c>
      <c r="S2908" s="20">
        <v>0</v>
      </c>
      <c r="T2908" s="21" t="s">
        <v>38</v>
      </c>
    </row>
    <row r="2909" spans="1:20" x14ac:dyDescent="0.35">
      <c r="A2909" s="96" t="s">
        <v>9445</v>
      </c>
      <c r="D2909" s="13" t="s">
        <v>9446</v>
      </c>
      <c r="E2909" s="13">
        <v>6</v>
      </c>
      <c r="F2909" s="14">
        <v>0.7</v>
      </c>
      <c r="G2909" s="13" t="s">
        <v>46</v>
      </c>
      <c r="H2909" s="14">
        <v>45</v>
      </c>
      <c r="I2909" s="15" t="s">
        <v>32</v>
      </c>
      <c r="J2909" s="16">
        <v>173.7</v>
      </c>
      <c r="K2909" s="16">
        <v>28.95</v>
      </c>
      <c r="L2909" s="17" t="s">
        <v>657</v>
      </c>
      <c r="M2909" s="163" t="str">
        <f>IFERROR(GETPIVOTDATA("Tot. Bottles",'- Ordine Aggregato -'!$A$1,"sku anker",A2909),"")</f>
        <v/>
      </c>
      <c r="N2909" s="18" t="s">
        <v>67</v>
      </c>
      <c r="O2909" s="19" t="str">
        <f t="shared" si="45"/>
        <v>Order online</v>
      </c>
      <c r="P2909" s="97" t="s">
        <v>385</v>
      </c>
      <c r="Q2909" s="13" t="s">
        <v>9447</v>
      </c>
      <c r="R2909" t="s">
        <v>9448</v>
      </c>
      <c r="S2909" s="20">
        <v>28.95</v>
      </c>
      <c r="T2909" s="21" t="s">
        <v>38</v>
      </c>
    </row>
    <row r="2910" spans="1:20" x14ac:dyDescent="0.35">
      <c r="A2910" s="96" t="s">
        <v>9449</v>
      </c>
      <c r="D2910" s="13" t="s">
        <v>9450</v>
      </c>
      <c r="E2910" s="13">
        <v>6</v>
      </c>
      <c r="F2910" s="14">
        <v>0.7</v>
      </c>
      <c r="G2910" s="13" t="s">
        <v>14874</v>
      </c>
      <c r="H2910" s="14">
        <v>40</v>
      </c>
      <c r="I2910" s="15" t="s">
        <v>32</v>
      </c>
      <c r="J2910" s="16">
        <v>121.5</v>
      </c>
      <c r="K2910" s="16">
        <v>20.25</v>
      </c>
      <c r="L2910" s="17" t="s">
        <v>104</v>
      </c>
      <c r="M2910" s="163" t="str">
        <f>IFERROR(GETPIVOTDATA("Tot. Bottles",'- Ordine Aggregato -'!$A$1,"sku anker",A2910),"")</f>
        <v/>
      </c>
      <c r="N2910" s="18" t="s">
        <v>42</v>
      </c>
      <c r="O2910" s="19" t="str">
        <f t="shared" si="45"/>
        <v>Order online</v>
      </c>
      <c r="P2910" s="97" t="s">
        <v>1387</v>
      </c>
      <c r="Q2910" s="13" t="s">
        <v>9451</v>
      </c>
      <c r="R2910" t="s">
        <v>42</v>
      </c>
      <c r="S2910" s="20">
        <v>0</v>
      </c>
      <c r="T2910" s="21" t="s">
        <v>38</v>
      </c>
    </row>
    <row r="2911" spans="1:20" x14ac:dyDescent="0.35">
      <c r="A2911" s="96" t="s">
        <v>15785</v>
      </c>
      <c r="B2911" s="96"/>
      <c r="C2911" s="96"/>
      <c r="D2911" s="13" t="s">
        <v>15786</v>
      </c>
      <c r="E2911" s="13">
        <v>12</v>
      </c>
      <c r="F2911" s="14">
        <v>0.44</v>
      </c>
      <c r="G2911" s="13" t="s">
        <v>46</v>
      </c>
      <c r="H2911" s="14">
        <v>5</v>
      </c>
      <c r="I2911" s="15" t="s">
        <v>32</v>
      </c>
      <c r="J2911" s="16">
        <v>19.200000000000003</v>
      </c>
      <c r="K2911" s="16">
        <v>1.6</v>
      </c>
      <c r="L2911" s="17" t="s">
        <v>1498</v>
      </c>
      <c r="M2911" s="163" t="str">
        <f>IFERROR(GETPIVOTDATA("Tot. Bottles",'- Ordine Aggregato -'!$A$1,"sku anker",A2911),"")</f>
        <v/>
      </c>
      <c r="N2911" s="18" t="s">
        <v>42</v>
      </c>
      <c r="O2911" s="19" t="str">
        <f t="shared" si="45"/>
        <v>Order online</v>
      </c>
      <c r="P2911" s="97" t="s">
        <v>146</v>
      </c>
      <c r="Q2911" s="13" t="s">
        <v>15787</v>
      </c>
      <c r="R2911" t="s">
        <v>15788</v>
      </c>
      <c r="S2911" s="20">
        <v>0</v>
      </c>
      <c r="T2911" s="21" t="s">
        <v>38</v>
      </c>
    </row>
    <row r="2912" spans="1:20" x14ac:dyDescent="0.35">
      <c r="A2912" s="96" t="s">
        <v>9452</v>
      </c>
      <c r="D2912" s="13" t="s">
        <v>9453</v>
      </c>
      <c r="E2912" s="13">
        <v>6</v>
      </c>
      <c r="F2912" s="14">
        <v>0.7</v>
      </c>
      <c r="G2912" s="13" t="s">
        <v>14874</v>
      </c>
      <c r="H2912" s="14">
        <v>40</v>
      </c>
      <c r="I2912" s="15" t="s">
        <v>32</v>
      </c>
      <c r="J2912" s="16">
        <v>71.699999999999989</v>
      </c>
      <c r="K2912" s="16">
        <v>11.95</v>
      </c>
      <c r="L2912" s="17" t="s">
        <v>73</v>
      </c>
      <c r="M2912" s="163" t="str">
        <f>IFERROR(GETPIVOTDATA("Tot. Bottles",'- Ordine Aggregato -'!$A$1,"sku anker",A2912),"")</f>
        <v/>
      </c>
      <c r="N2912" s="18" t="s">
        <v>42</v>
      </c>
      <c r="O2912" s="19" t="str">
        <f t="shared" si="45"/>
        <v>Order online</v>
      </c>
      <c r="P2912" s="97" t="s">
        <v>237</v>
      </c>
      <c r="Q2912" s="13" t="s">
        <v>9454</v>
      </c>
      <c r="R2912" t="s">
        <v>9455</v>
      </c>
      <c r="S2912" s="20">
        <v>0</v>
      </c>
      <c r="T2912" s="21" t="s">
        <v>38</v>
      </c>
    </row>
    <row r="2913" spans="1:20" x14ac:dyDescent="0.35">
      <c r="A2913" s="96" t="s">
        <v>9456</v>
      </c>
      <c r="D2913" s="13" t="s">
        <v>9457</v>
      </c>
      <c r="E2913" s="13">
        <v>6</v>
      </c>
      <c r="F2913" s="14">
        <v>0.7</v>
      </c>
      <c r="G2913" s="13" t="s">
        <v>14873</v>
      </c>
      <c r="H2913" s="14">
        <v>41.6</v>
      </c>
      <c r="I2913" s="15" t="s">
        <v>32</v>
      </c>
      <c r="J2913" s="16">
        <v>75.900000000000006</v>
      </c>
      <c r="K2913" s="16">
        <v>12.65</v>
      </c>
      <c r="L2913" s="17" t="s">
        <v>863</v>
      </c>
      <c r="M2913" s="163" t="str">
        <f>IFERROR(GETPIVOTDATA("Tot. Bottles",'- Ordine Aggregato -'!$A$1,"sku anker",A2913),"")</f>
        <v/>
      </c>
      <c r="N2913" s="18" t="s">
        <v>42</v>
      </c>
      <c r="O2913" s="19" t="str">
        <f t="shared" si="45"/>
        <v>Order online</v>
      </c>
      <c r="P2913" s="97" t="s">
        <v>225</v>
      </c>
      <c r="Q2913" s="13" t="s">
        <v>9458</v>
      </c>
      <c r="R2913" t="s">
        <v>9459</v>
      </c>
      <c r="S2913" s="20">
        <v>0</v>
      </c>
      <c r="T2913" s="21" t="s">
        <v>38</v>
      </c>
    </row>
    <row r="2914" spans="1:20" x14ac:dyDescent="0.35">
      <c r="A2914" s="13" t="s">
        <v>9460</v>
      </c>
      <c r="B2914" s="13"/>
      <c r="C2914" s="13"/>
      <c r="D2914" s="13" t="s">
        <v>9461</v>
      </c>
      <c r="E2914" s="13">
        <v>6</v>
      </c>
      <c r="F2914" s="14">
        <v>0.7</v>
      </c>
      <c r="G2914" s="13" t="s">
        <v>14873</v>
      </c>
      <c r="H2914" s="14">
        <v>40</v>
      </c>
      <c r="I2914" s="15" t="s">
        <v>32</v>
      </c>
      <c r="J2914" s="16">
        <v>70.5</v>
      </c>
      <c r="K2914" s="16">
        <v>11.75</v>
      </c>
      <c r="L2914" s="17" t="s">
        <v>645</v>
      </c>
      <c r="M2914" s="163" t="str">
        <f>IFERROR(GETPIVOTDATA("Tot. Bottles",'- Ordine Aggregato -'!$A$1,"sku anker",A2914),"")</f>
        <v/>
      </c>
      <c r="N2914" s="18" t="s">
        <v>42</v>
      </c>
      <c r="O2914" s="19" t="str">
        <f t="shared" si="45"/>
        <v>Order online</v>
      </c>
      <c r="P2914" s="97" t="s">
        <v>225</v>
      </c>
      <c r="Q2914" s="13" t="s">
        <v>9462</v>
      </c>
      <c r="R2914" t="s">
        <v>9463</v>
      </c>
      <c r="S2914" s="20">
        <v>0</v>
      </c>
      <c r="T2914" s="21" t="s">
        <v>38</v>
      </c>
    </row>
    <row r="2915" spans="1:20" x14ac:dyDescent="0.35">
      <c r="A2915" s="96" t="s">
        <v>9464</v>
      </c>
      <c r="B2915" s="96"/>
      <c r="C2915" s="96"/>
      <c r="D2915" s="13" t="s">
        <v>9465</v>
      </c>
      <c r="E2915" s="13">
        <v>6</v>
      </c>
      <c r="F2915" s="14">
        <v>1</v>
      </c>
      <c r="G2915" s="13" t="s">
        <v>14874</v>
      </c>
      <c r="H2915" s="14">
        <v>43</v>
      </c>
      <c r="I2915" s="15" t="s">
        <v>32</v>
      </c>
      <c r="J2915" s="16">
        <v>141</v>
      </c>
      <c r="K2915" s="16">
        <v>23.5</v>
      </c>
      <c r="L2915" s="17" t="s">
        <v>104</v>
      </c>
      <c r="M2915" s="163" t="str">
        <f>IFERROR(GETPIVOTDATA("Tot. Bottles",'- Ordine Aggregato -'!$A$1,"sku anker",A2915),"")</f>
        <v/>
      </c>
      <c r="N2915" s="18" t="s">
        <v>42</v>
      </c>
      <c r="O2915" s="19" t="str">
        <f t="shared" si="45"/>
        <v>Order online</v>
      </c>
      <c r="P2915" s="97" t="s">
        <v>2565</v>
      </c>
      <c r="Q2915" s="13" t="s">
        <v>9466</v>
      </c>
      <c r="R2915" t="s">
        <v>9467</v>
      </c>
      <c r="S2915" s="20">
        <v>0</v>
      </c>
      <c r="T2915" s="21" t="s">
        <v>38</v>
      </c>
    </row>
    <row r="2916" spans="1:20" x14ac:dyDescent="0.35">
      <c r="A2916" s="96" t="s">
        <v>9468</v>
      </c>
      <c r="D2916" s="13" t="s">
        <v>9469</v>
      </c>
      <c r="E2916" s="13">
        <v>6</v>
      </c>
      <c r="F2916" s="14">
        <v>0.7</v>
      </c>
      <c r="G2916" s="13" t="s">
        <v>46</v>
      </c>
      <c r="H2916" s="14">
        <v>43</v>
      </c>
      <c r="I2916" s="15" t="s">
        <v>32</v>
      </c>
      <c r="J2916" s="16">
        <v>123</v>
      </c>
      <c r="K2916" s="16">
        <v>20.5</v>
      </c>
      <c r="L2916" s="17" t="s">
        <v>104</v>
      </c>
      <c r="M2916" s="163" t="str">
        <f>IFERROR(GETPIVOTDATA("Tot. Bottles",'- Ordine Aggregato -'!$A$1,"sku anker",A2916),"")</f>
        <v/>
      </c>
      <c r="N2916" s="18" t="s">
        <v>34</v>
      </c>
      <c r="O2916" s="19" t="str">
        <f t="shared" si="45"/>
        <v>Order online</v>
      </c>
      <c r="P2916" s="97" t="s">
        <v>2565</v>
      </c>
      <c r="Q2916" s="13" t="s">
        <v>9470</v>
      </c>
      <c r="R2916" t="s">
        <v>9471</v>
      </c>
      <c r="S2916" s="20">
        <v>0</v>
      </c>
      <c r="T2916" s="21" t="s">
        <v>38</v>
      </c>
    </row>
    <row r="2917" spans="1:20" x14ac:dyDescent="0.35">
      <c r="A2917" s="13" t="s">
        <v>9472</v>
      </c>
      <c r="B2917" s="13"/>
      <c r="C2917" s="13"/>
      <c r="D2917" s="13" t="s">
        <v>9473</v>
      </c>
      <c r="E2917" s="13">
        <v>6</v>
      </c>
      <c r="F2917" s="14">
        <v>0.7</v>
      </c>
      <c r="G2917" s="13" t="s">
        <v>14874</v>
      </c>
      <c r="H2917" s="14">
        <v>40</v>
      </c>
      <c r="I2917" s="15" t="s">
        <v>32</v>
      </c>
      <c r="J2917" s="16">
        <v>55.5</v>
      </c>
      <c r="K2917" s="16">
        <v>9.25</v>
      </c>
      <c r="L2917" s="17" t="s">
        <v>104</v>
      </c>
      <c r="M2917" s="163" t="str">
        <f>IFERROR(GETPIVOTDATA("Tot. Bottles",'- Ordine Aggregato -'!$A$1,"sku anker",A2917),"")</f>
        <v/>
      </c>
      <c r="N2917" s="18" t="s">
        <v>42</v>
      </c>
      <c r="O2917" s="19" t="str">
        <f t="shared" si="45"/>
        <v>Order online</v>
      </c>
      <c r="P2917" s="97" t="s">
        <v>2565</v>
      </c>
      <c r="Q2917" s="13" t="s">
        <v>9474</v>
      </c>
      <c r="R2917" t="s">
        <v>9475</v>
      </c>
      <c r="S2917" s="20">
        <v>0</v>
      </c>
      <c r="T2917" s="21" t="s">
        <v>38</v>
      </c>
    </row>
    <row r="2918" spans="1:20" x14ac:dyDescent="0.35">
      <c r="A2918" s="13" t="s">
        <v>9476</v>
      </c>
      <c r="B2918" s="13"/>
      <c r="C2918" s="13"/>
      <c r="D2918" s="13" t="s">
        <v>9473</v>
      </c>
      <c r="E2918" s="13">
        <v>6</v>
      </c>
      <c r="F2918" s="14">
        <v>1</v>
      </c>
      <c r="G2918" s="13" t="s">
        <v>14874</v>
      </c>
      <c r="H2918" s="14">
        <v>40</v>
      </c>
      <c r="I2918" s="15" t="s">
        <v>32</v>
      </c>
      <c r="J2918" s="16">
        <v>53.699999999999996</v>
      </c>
      <c r="K2918" s="16">
        <v>8.9499999999999993</v>
      </c>
      <c r="L2918" s="17" t="s">
        <v>104</v>
      </c>
      <c r="M2918" s="163" t="str">
        <f>IFERROR(GETPIVOTDATA("Tot. Bottles",'- Ordine Aggregato -'!$A$1,"sku anker",A2918),"")</f>
        <v/>
      </c>
      <c r="N2918" s="18" t="s">
        <v>42</v>
      </c>
      <c r="O2918" s="19" t="str">
        <f t="shared" si="45"/>
        <v>Order online</v>
      </c>
      <c r="P2918" s="97" t="s">
        <v>2565</v>
      </c>
      <c r="Q2918" s="13" t="s">
        <v>9477</v>
      </c>
      <c r="R2918" t="s">
        <v>9478</v>
      </c>
      <c r="S2918" s="20">
        <v>0</v>
      </c>
      <c r="T2918" s="21" t="s">
        <v>38</v>
      </c>
    </row>
    <row r="2919" spans="1:20" x14ac:dyDescent="0.35">
      <c r="A2919" s="96" t="s">
        <v>9479</v>
      </c>
      <c r="B2919" s="96"/>
      <c r="C2919" s="96"/>
      <c r="D2919" s="13" t="s">
        <v>9480</v>
      </c>
      <c r="E2919" s="13">
        <v>6</v>
      </c>
      <c r="F2919" s="14">
        <v>0.7</v>
      </c>
      <c r="G2919" s="13" t="s">
        <v>14874</v>
      </c>
      <c r="H2919" s="14">
        <v>43</v>
      </c>
      <c r="I2919" s="15" t="s">
        <v>32</v>
      </c>
      <c r="J2919" s="16">
        <v>142.5</v>
      </c>
      <c r="K2919" s="16">
        <v>23.75</v>
      </c>
      <c r="L2919" s="17" t="s">
        <v>104</v>
      </c>
      <c r="M2919" s="163" t="str">
        <f>IFERROR(GETPIVOTDATA("Tot. Bottles",'- Ordine Aggregato -'!$A$1,"sku anker",A2919),"")</f>
        <v/>
      </c>
      <c r="N2919" s="18" t="s">
        <v>34</v>
      </c>
      <c r="O2919" s="19" t="str">
        <f t="shared" si="45"/>
        <v>Order online</v>
      </c>
      <c r="P2919" s="97" t="s">
        <v>2565</v>
      </c>
      <c r="Q2919" s="13" t="s">
        <v>9481</v>
      </c>
      <c r="R2919" t="s">
        <v>9482</v>
      </c>
      <c r="S2919" s="20">
        <v>0</v>
      </c>
      <c r="T2919" s="21" t="s">
        <v>38</v>
      </c>
    </row>
    <row r="2920" spans="1:20" x14ac:dyDescent="0.35">
      <c r="A2920" s="96" t="s">
        <v>14569</v>
      </c>
      <c r="B2920" s="96"/>
      <c r="C2920" s="96"/>
      <c r="D2920" s="13" t="s">
        <v>14570</v>
      </c>
      <c r="E2920" s="13">
        <v>6</v>
      </c>
      <c r="F2920" s="14">
        <v>0.5</v>
      </c>
      <c r="G2920" s="13" t="s">
        <v>14874</v>
      </c>
      <c r="H2920" s="14">
        <v>17</v>
      </c>
      <c r="I2920" s="15" t="s">
        <v>32</v>
      </c>
      <c r="J2920" s="16">
        <v>43.5</v>
      </c>
      <c r="K2920" s="16">
        <v>7.25</v>
      </c>
      <c r="L2920" s="17" t="s">
        <v>551</v>
      </c>
      <c r="M2920" s="163" t="str">
        <f>IFERROR(GETPIVOTDATA("Tot. Bottles",'- Ordine Aggregato -'!$A$1,"sku anker",A2920),"")</f>
        <v/>
      </c>
      <c r="N2920" s="18" t="s">
        <v>28</v>
      </c>
      <c r="O2920" s="19" t="str">
        <f t="shared" si="45"/>
        <v>Order online</v>
      </c>
      <c r="P2920" s="97" t="s">
        <v>503</v>
      </c>
      <c r="Q2920" s="13" t="s">
        <v>15789</v>
      </c>
      <c r="R2920" t="s">
        <v>15790</v>
      </c>
      <c r="S2920" s="20">
        <v>0</v>
      </c>
      <c r="T2920" s="21" t="s">
        <v>3755</v>
      </c>
    </row>
    <row r="2921" spans="1:20" x14ac:dyDescent="0.35">
      <c r="A2921" s="96" t="s">
        <v>15791</v>
      </c>
      <c r="D2921" s="13" t="s">
        <v>15792</v>
      </c>
      <c r="E2921" s="13">
        <v>6</v>
      </c>
      <c r="F2921" s="14">
        <v>0.5</v>
      </c>
      <c r="G2921" s="13" t="s">
        <v>46</v>
      </c>
      <c r="H2921" s="14">
        <v>15</v>
      </c>
      <c r="I2921" s="15" t="s">
        <v>32</v>
      </c>
      <c r="J2921" s="16">
        <v>43.5</v>
      </c>
      <c r="K2921" s="16">
        <v>7.25</v>
      </c>
      <c r="L2921" s="17" t="s">
        <v>551</v>
      </c>
      <c r="M2921" s="163" t="str">
        <f>IFERROR(GETPIVOTDATA("Tot. Bottles",'- Ordine Aggregato -'!$A$1,"sku anker",A2921),"")</f>
        <v/>
      </c>
      <c r="N2921" s="18" t="s">
        <v>34</v>
      </c>
      <c r="O2921" s="19" t="str">
        <f t="shared" si="45"/>
        <v>Order online</v>
      </c>
      <c r="P2921" s="97" t="s">
        <v>503</v>
      </c>
      <c r="Q2921" s="13" t="s">
        <v>15793</v>
      </c>
      <c r="R2921" t="s">
        <v>15794</v>
      </c>
      <c r="S2921" s="20">
        <v>0</v>
      </c>
      <c r="T2921" s="21" t="s">
        <v>38</v>
      </c>
    </row>
    <row r="2922" spans="1:20" x14ac:dyDescent="0.35">
      <c r="A2922" s="96" t="s">
        <v>9483</v>
      </c>
      <c r="D2922" s="13" t="s">
        <v>9484</v>
      </c>
      <c r="E2922" s="13">
        <v>6</v>
      </c>
      <c r="F2922" s="14">
        <v>0.5</v>
      </c>
      <c r="G2922" s="13" t="s">
        <v>14873</v>
      </c>
      <c r="H2922" s="14">
        <v>17</v>
      </c>
      <c r="I2922" s="15" t="s">
        <v>32</v>
      </c>
      <c r="J2922" s="16">
        <v>43.5</v>
      </c>
      <c r="K2922" s="16">
        <v>7.25</v>
      </c>
      <c r="L2922" s="17" t="s">
        <v>551</v>
      </c>
      <c r="M2922" s="163" t="str">
        <f>IFERROR(GETPIVOTDATA("Tot. Bottles",'- Ordine Aggregato -'!$A$1,"sku anker",A2922),"")</f>
        <v/>
      </c>
      <c r="N2922" s="18" t="s">
        <v>42</v>
      </c>
      <c r="O2922" s="19" t="str">
        <f t="shared" si="45"/>
        <v>Order online</v>
      </c>
      <c r="P2922" s="97" t="s">
        <v>503</v>
      </c>
      <c r="Q2922" s="13" t="s">
        <v>9485</v>
      </c>
      <c r="R2922" t="s">
        <v>9486</v>
      </c>
      <c r="S2922" s="20">
        <v>0</v>
      </c>
      <c r="T2922" s="21" t="s">
        <v>38</v>
      </c>
    </row>
    <row r="2923" spans="1:20" x14ac:dyDescent="0.35">
      <c r="A2923" s="13" t="s">
        <v>9487</v>
      </c>
      <c r="B2923" s="13"/>
      <c r="C2923" s="13"/>
      <c r="D2923" s="13" t="s">
        <v>9484</v>
      </c>
      <c r="E2923" s="13">
        <v>6</v>
      </c>
      <c r="F2923" s="14">
        <v>0.7</v>
      </c>
      <c r="G2923" s="13" t="s">
        <v>14874</v>
      </c>
      <c r="H2923" s="14">
        <v>17</v>
      </c>
      <c r="I2923" s="15" t="s">
        <v>32</v>
      </c>
      <c r="J2923" s="16">
        <v>50.400000000000006</v>
      </c>
      <c r="K2923" s="16">
        <v>8.4</v>
      </c>
      <c r="L2923" s="17" t="s">
        <v>551</v>
      </c>
      <c r="M2923" s="163" t="str">
        <f>IFERROR(GETPIVOTDATA("Tot. Bottles",'- Ordine Aggregato -'!$A$1,"sku anker",A2923),"")</f>
        <v/>
      </c>
      <c r="N2923" s="18" t="s">
        <v>67</v>
      </c>
      <c r="O2923" s="19" t="str">
        <f t="shared" si="45"/>
        <v>Order online</v>
      </c>
      <c r="P2923" s="97" t="s">
        <v>503</v>
      </c>
      <c r="Q2923" s="13" t="s">
        <v>9488</v>
      </c>
      <c r="R2923" t="s">
        <v>9489</v>
      </c>
      <c r="S2923" s="20">
        <v>8.4</v>
      </c>
      <c r="T2923" s="21" t="s">
        <v>38</v>
      </c>
    </row>
    <row r="2924" spans="1:20" x14ac:dyDescent="0.35">
      <c r="A2924" s="13" t="s">
        <v>9490</v>
      </c>
      <c r="B2924" s="13"/>
      <c r="C2924" s="13"/>
      <c r="D2924" s="13" t="s">
        <v>9491</v>
      </c>
      <c r="E2924" s="13">
        <v>6</v>
      </c>
      <c r="F2924" s="14">
        <v>0.5</v>
      </c>
      <c r="G2924" s="13" t="s">
        <v>46</v>
      </c>
      <c r="H2924" s="14">
        <v>17</v>
      </c>
      <c r="I2924" s="15" t="s">
        <v>32</v>
      </c>
      <c r="J2924" s="16">
        <v>45</v>
      </c>
      <c r="K2924" s="16">
        <v>7.5</v>
      </c>
      <c r="L2924" s="17" t="s">
        <v>551</v>
      </c>
      <c r="M2924" s="163" t="str">
        <f>IFERROR(GETPIVOTDATA("Tot. Bottles",'- Ordine Aggregato -'!$A$1,"sku anker",A2924),"")</f>
        <v/>
      </c>
      <c r="N2924" s="18" t="s">
        <v>42</v>
      </c>
      <c r="O2924" s="19" t="str">
        <f t="shared" si="45"/>
        <v>Order online</v>
      </c>
      <c r="P2924" s="97" t="s">
        <v>503</v>
      </c>
      <c r="Q2924" s="13" t="s">
        <v>9492</v>
      </c>
      <c r="R2924" t="s">
        <v>9493</v>
      </c>
      <c r="S2924" s="20">
        <v>0</v>
      </c>
      <c r="T2924" s="21" t="s">
        <v>38</v>
      </c>
    </row>
    <row r="2925" spans="1:20" x14ac:dyDescent="0.35">
      <c r="A2925" s="96" t="s">
        <v>9494</v>
      </c>
      <c r="D2925" s="13" t="s">
        <v>9491</v>
      </c>
      <c r="E2925" s="13">
        <v>6</v>
      </c>
      <c r="F2925" s="14">
        <v>0.7</v>
      </c>
      <c r="G2925" s="13" t="s">
        <v>46</v>
      </c>
      <c r="H2925" s="14">
        <v>17</v>
      </c>
      <c r="I2925" s="15" t="s">
        <v>32</v>
      </c>
      <c r="J2925" s="16">
        <v>53.099999999999994</v>
      </c>
      <c r="K2925" s="16">
        <v>8.85</v>
      </c>
      <c r="L2925" s="17" t="s">
        <v>551</v>
      </c>
      <c r="M2925" s="163" t="str">
        <f>IFERROR(GETPIVOTDATA("Tot. Bottles",'- Ordine Aggregato -'!$A$1,"sku anker",A2925),"")</f>
        <v/>
      </c>
      <c r="N2925" s="18" t="s">
        <v>42</v>
      </c>
      <c r="O2925" s="19" t="str">
        <f t="shared" si="45"/>
        <v>Order online</v>
      </c>
      <c r="P2925" s="97" t="s">
        <v>503</v>
      </c>
      <c r="Q2925" s="13" t="s">
        <v>9495</v>
      </c>
      <c r="R2925" t="s">
        <v>9496</v>
      </c>
      <c r="S2925" s="20">
        <v>0</v>
      </c>
      <c r="T2925" s="21" t="s">
        <v>38</v>
      </c>
    </row>
    <row r="2926" spans="1:20" x14ac:dyDescent="0.35">
      <c r="A2926" s="96" t="s">
        <v>9497</v>
      </c>
      <c r="B2926" s="96"/>
      <c r="C2926" s="96"/>
      <c r="D2926" s="13" t="s">
        <v>9498</v>
      </c>
      <c r="E2926" s="13">
        <v>10</v>
      </c>
      <c r="F2926" s="14">
        <v>0.15</v>
      </c>
      <c r="G2926" s="13" t="s">
        <v>46</v>
      </c>
      <c r="H2926" s="14">
        <v>16.329999999999998</v>
      </c>
      <c r="I2926" s="15" t="s">
        <v>32</v>
      </c>
      <c r="J2926" s="16">
        <v>69.5</v>
      </c>
      <c r="K2926" s="16">
        <v>6.95</v>
      </c>
      <c r="L2926" s="17" t="s">
        <v>551</v>
      </c>
      <c r="M2926" s="163" t="str">
        <f>IFERROR(GETPIVOTDATA("Tot. Bottles",'- Ordine Aggregato -'!$A$1,"sku anker",A2926),"")</f>
        <v/>
      </c>
      <c r="N2926" s="18" t="s">
        <v>42</v>
      </c>
      <c r="O2926" s="19" t="str">
        <f t="shared" si="45"/>
        <v>Order online</v>
      </c>
      <c r="P2926" s="97" t="s">
        <v>503</v>
      </c>
      <c r="Q2926" s="13" t="s">
        <v>9499</v>
      </c>
      <c r="R2926" t="s">
        <v>9500</v>
      </c>
      <c r="S2926" s="20">
        <v>0</v>
      </c>
      <c r="T2926" s="21" t="s">
        <v>38</v>
      </c>
    </row>
    <row r="2927" spans="1:20" x14ac:dyDescent="0.35">
      <c r="A2927" s="13" t="s">
        <v>9501</v>
      </c>
      <c r="B2927" s="13"/>
      <c r="C2927" s="13"/>
      <c r="D2927" s="13" t="s">
        <v>9502</v>
      </c>
      <c r="E2927" s="13">
        <v>6</v>
      </c>
      <c r="F2927" s="14">
        <v>0.5</v>
      </c>
      <c r="G2927" s="13" t="s">
        <v>46</v>
      </c>
      <c r="H2927" s="14">
        <v>15</v>
      </c>
      <c r="I2927" s="15" t="s">
        <v>32</v>
      </c>
      <c r="J2927" s="16">
        <v>43.5</v>
      </c>
      <c r="K2927" s="16">
        <v>7.25</v>
      </c>
      <c r="L2927" s="17" t="s">
        <v>551</v>
      </c>
      <c r="M2927" s="163" t="str">
        <f>IFERROR(GETPIVOTDATA("Tot. Bottles",'- Ordine Aggregato -'!$A$1,"sku anker",A2927),"")</f>
        <v/>
      </c>
      <c r="N2927" s="18" t="s">
        <v>42</v>
      </c>
      <c r="O2927" s="19" t="str">
        <f t="shared" si="45"/>
        <v>Order online</v>
      </c>
      <c r="P2927" s="97" t="s">
        <v>503</v>
      </c>
      <c r="Q2927" s="13" t="s">
        <v>9503</v>
      </c>
      <c r="R2927" t="s">
        <v>9504</v>
      </c>
      <c r="S2927" s="20">
        <v>0</v>
      </c>
      <c r="T2927" s="21" t="s">
        <v>38</v>
      </c>
    </row>
    <row r="2928" spans="1:20" x14ac:dyDescent="0.35">
      <c r="A2928" s="96" t="s">
        <v>9505</v>
      </c>
      <c r="D2928" s="13" t="s">
        <v>9502</v>
      </c>
      <c r="E2928" s="13">
        <v>6</v>
      </c>
      <c r="F2928" s="14">
        <v>0.7</v>
      </c>
      <c r="G2928" s="13" t="s">
        <v>14874</v>
      </c>
      <c r="H2928" s="14">
        <v>15</v>
      </c>
      <c r="I2928" s="15" t="s">
        <v>32</v>
      </c>
      <c r="J2928" s="16">
        <v>49.5</v>
      </c>
      <c r="K2928" s="16">
        <v>8.25</v>
      </c>
      <c r="L2928" s="17" t="s">
        <v>551</v>
      </c>
      <c r="M2928" s="163" t="str">
        <f>IFERROR(GETPIVOTDATA("Tot. Bottles",'- Ordine Aggregato -'!$A$1,"sku anker",A2928),"")</f>
        <v/>
      </c>
      <c r="N2928" s="18" t="s">
        <v>67</v>
      </c>
      <c r="O2928" s="19" t="str">
        <f t="shared" si="45"/>
        <v>Order online</v>
      </c>
      <c r="P2928" s="97" t="s">
        <v>225</v>
      </c>
      <c r="Q2928" s="13" t="s">
        <v>9506</v>
      </c>
      <c r="R2928" t="s">
        <v>9507</v>
      </c>
      <c r="S2928" s="20">
        <v>8.25</v>
      </c>
      <c r="T2928" s="21" t="s">
        <v>38</v>
      </c>
    </row>
    <row r="2929" spans="1:20" x14ac:dyDescent="0.35">
      <c r="A2929" s="96" t="s">
        <v>9508</v>
      </c>
      <c r="D2929" s="13" t="s">
        <v>9509</v>
      </c>
      <c r="E2929" s="13">
        <v>6</v>
      </c>
      <c r="F2929" s="14">
        <v>0.5</v>
      </c>
      <c r="G2929" s="13" t="s">
        <v>31</v>
      </c>
      <c r="H2929" s="14">
        <v>15</v>
      </c>
      <c r="I2929" s="15" t="s">
        <v>32</v>
      </c>
      <c r="J2929" s="16">
        <v>43.5</v>
      </c>
      <c r="K2929" s="16">
        <v>7.25</v>
      </c>
      <c r="L2929" s="17" t="s">
        <v>551</v>
      </c>
      <c r="M2929" s="163" t="str">
        <f>IFERROR(GETPIVOTDATA("Tot. Bottles",'- Ordine Aggregato -'!$A$1,"sku anker",A2929),"")</f>
        <v/>
      </c>
      <c r="N2929" s="18" t="s">
        <v>42</v>
      </c>
      <c r="O2929" s="19" t="str">
        <f t="shared" si="45"/>
        <v>Order online</v>
      </c>
      <c r="P2929" s="97" t="s">
        <v>503</v>
      </c>
      <c r="Q2929" s="13" t="s">
        <v>9510</v>
      </c>
      <c r="R2929" t="s">
        <v>9511</v>
      </c>
      <c r="S2929" s="20">
        <v>0</v>
      </c>
      <c r="T2929" s="21" t="s">
        <v>38</v>
      </c>
    </row>
    <row r="2930" spans="1:20" x14ac:dyDescent="0.35">
      <c r="A2930" s="13" t="s">
        <v>9512</v>
      </c>
      <c r="B2930" s="13"/>
      <c r="C2930" s="13"/>
      <c r="D2930" s="13" t="s">
        <v>9513</v>
      </c>
      <c r="E2930" s="13">
        <v>6</v>
      </c>
      <c r="F2930" s="14">
        <v>0.7</v>
      </c>
      <c r="G2930" s="13" t="s">
        <v>46</v>
      </c>
      <c r="H2930" s="14">
        <v>23</v>
      </c>
      <c r="I2930" s="15" t="s">
        <v>32</v>
      </c>
      <c r="J2930" s="16">
        <v>117</v>
      </c>
      <c r="K2930" s="16">
        <v>19.5</v>
      </c>
      <c r="L2930" s="17" t="s">
        <v>399</v>
      </c>
      <c r="M2930" s="163" t="str">
        <f>IFERROR(GETPIVOTDATA("Tot. Bottles",'- Ordine Aggregato -'!$A$1,"sku anker",A2930),"")</f>
        <v/>
      </c>
      <c r="N2930" s="18" t="s">
        <v>42</v>
      </c>
      <c r="O2930" s="19" t="str">
        <f t="shared" si="45"/>
        <v>Order online</v>
      </c>
      <c r="P2930" s="97" t="s">
        <v>503</v>
      </c>
      <c r="Q2930" s="13" t="s">
        <v>9514</v>
      </c>
      <c r="R2930" t="s">
        <v>9515</v>
      </c>
      <c r="S2930" s="20">
        <v>0</v>
      </c>
      <c r="T2930" s="21" t="s">
        <v>38</v>
      </c>
    </row>
    <row r="2931" spans="1:20" x14ac:dyDescent="0.35">
      <c r="A2931" s="13" t="s">
        <v>9516</v>
      </c>
      <c r="B2931" s="13"/>
      <c r="C2931" s="13"/>
      <c r="D2931" s="13" t="s">
        <v>9517</v>
      </c>
      <c r="E2931" s="13">
        <v>6</v>
      </c>
      <c r="F2931" s="14">
        <v>0.75</v>
      </c>
      <c r="G2931" s="13" t="s">
        <v>14874</v>
      </c>
      <c r="H2931" s="14">
        <v>18</v>
      </c>
      <c r="I2931" s="15" t="s">
        <v>32</v>
      </c>
      <c r="J2931" s="16">
        <v>80.699999999999989</v>
      </c>
      <c r="K2931" s="16">
        <v>13.45</v>
      </c>
      <c r="L2931" s="17" t="s">
        <v>713</v>
      </c>
      <c r="M2931" s="163" t="str">
        <f>IFERROR(GETPIVOTDATA("Tot. Bottles",'- Ordine Aggregato -'!$A$1,"sku anker",A2931),"")</f>
        <v/>
      </c>
      <c r="N2931" s="18" t="s">
        <v>34</v>
      </c>
      <c r="O2931" s="19" t="str">
        <f t="shared" si="45"/>
        <v>Order online</v>
      </c>
      <c r="P2931" s="97" t="s">
        <v>355</v>
      </c>
      <c r="Q2931" s="13" t="s">
        <v>9518</v>
      </c>
      <c r="R2931" t="s">
        <v>9519</v>
      </c>
      <c r="S2931" s="20">
        <v>0</v>
      </c>
      <c r="T2931" s="21" t="s">
        <v>38</v>
      </c>
    </row>
    <row r="2932" spans="1:20" x14ac:dyDescent="0.35">
      <c r="A2932" s="96" t="s">
        <v>9520</v>
      </c>
      <c r="D2932" s="13" t="s">
        <v>9521</v>
      </c>
      <c r="E2932" s="13">
        <v>6</v>
      </c>
      <c r="F2932" s="14">
        <v>0.75</v>
      </c>
      <c r="G2932" s="13" t="s">
        <v>14874</v>
      </c>
      <c r="H2932" s="14">
        <v>18</v>
      </c>
      <c r="I2932" s="15" t="s">
        <v>32</v>
      </c>
      <c r="J2932" s="16">
        <v>51</v>
      </c>
      <c r="K2932" s="16">
        <v>8.5</v>
      </c>
      <c r="L2932" s="17" t="s">
        <v>713</v>
      </c>
      <c r="M2932" s="163" t="str">
        <f>IFERROR(GETPIVOTDATA("Tot. Bottles",'- Ordine Aggregato -'!$A$1,"sku anker",A2932),"")</f>
        <v/>
      </c>
      <c r="N2932" s="18" t="s">
        <v>67</v>
      </c>
      <c r="O2932" s="19" t="str">
        <f t="shared" si="45"/>
        <v>Order online</v>
      </c>
      <c r="P2932" s="97" t="s">
        <v>355</v>
      </c>
      <c r="Q2932" s="13" t="s">
        <v>9522</v>
      </c>
      <c r="R2932" t="s">
        <v>705</v>
      </c>
      <c r="S2932" s="20">
        <v>8.5</v>
      </c>
      <c r="T2932" s="21" t="s">
        <v>38</v>
      </c>
    </row>
    <row r="2933" spans="1:20" x14ac:dyDescent="0.35">
      <c r="A2933" s="96" t="s">
        <v>9523</v>
      </c>
      <c r="D2933" s="13" t="s">
        <v>9524</v>
      </c>
      <c r="E2933" s="13">
        <v>6</v>
      </c>
      <c r="F2933" s="14">
        <v>0.75</v>
      </c>
      <c r="G2933" s="13" t="s">
        <v>14874</v>
      </c>
      <c r="H2933" s="14">
        <v>18</v>
      </c>
      <c r="I2933" s="15" t="s">
        <v>32</v>
      </c>
      <c r="J2933" s="16">
        <v>69.900000000000006</v>
      </c>
      <c r="K2933" s="16">
        <v>11.65</v>
      </c>
      <c r="L2933" s="17" t="s">
        <v>713</v>
      </c>
      <c r="M2933" s="163" t="str">
        <f>IFERROR(GETPIVOTDATA("Tot. Bottles",'- Ordine Aggregato -'!$A$1,"sku anker",A2933),"")</f>
        <v/>
      </c>
      <c r="N2933" s="18" t="s">
        <v>67</v>
      </c>
      <c r="O2933" s="19" t="str">
        <f t="shared" si="45"/>
        <v>Order online</v>
      </c>
      <c r="P2933" s="97" t="s">
        <v>355</v>
      </c>
      <c r="Q2933" s="13" t="s">
        <v>9525</v>
      </c>
      <c r="R2933" t="s">
        <v>9526</v>
      </c>
      <c r="S2933" s="20">
        <v>11.65</v>
      </c>
      <c r="T2933" s="21" t="s">
        <v>38</v>
      </c>
    </row>
    <row r="2934" spans="1:20" x14ac:dyDescent="0.35">
      <c r="A2934" s="96" t="s">
        <v>9527</v>
      </c>
      <c r="B2934" s="96"/>
      <c r="C2934" s="96"/>
      <c r="D2934" s="13" t="s">
        <v>9528</v>
      </c>
      <c r="E2934" s="13">
        <v>6</v>
      </c>
      <c r="F2934" s="14">
        <v>0.75</v>
      </c>
      <c r="G2934" s="13" t="s">
        <v>14874</v>
      </c>
      <c r="H2934" s="14">
        <v>12.5</v>
      </c>
      <c r="I2934" s="15" t="s">
        <v>32</v>
      </c>
      <c r="J2934" s="16">
        <v>151.5</v>
      </c>
      <c r="K2934" s="16">
        <v>25.25</v>
      </c>
      <c r="L2934" s="17" t="s">
        <v>863</v>
      </c>
      <c r="M2934" s="163" t="str">
        <f>IFERROR(GETPIVOTDATA("Tot. Bottles",'- Ordine Aggregato -'!$A$1,"sku anker",A2934),"")</f>
        <v/>
      </c>
      <c r="N2934" s="18" t="s">
        <v>34</v>
      </c>
      <c r="O2934" s="19" t="str">
        <f t="shared" si="45"/>
        <v>Order online</v>
      </c>
      <c r="P2934" s="97" t="s">
        <v>225</v>
      </c>
      <c r="Q2934" s="13" t="s">
        <v>9529</v>
      </c>
      <c r="R2934" t="s">
        <v>9530</v>
      </c>
      <c r="S2934" s="20">
        <v>0</v>
      </c>
      <c r="T2934" s="21" t="s">
        <v>38</v>
      </c>
    </row>
    <row r="2935" spans="1:20" x14ac:dyDescent="0.35">
      <c r="A2935" s="96" t="s">
        <v>9531</v>
      </c>
      <c r="B2935" s="96"/>
      <c r="C2935" s="96"/>
      <c r="D2935" s="13" t="s">
        <v>9532</v>
      </c>
      <c r="E2935" s="13">
        <v>6</v>
      </c>
      <c r="F2935" s="14">
        <v>0.75</v>
      </c>
      <c r="G2935" s="13" t="s">
        <v>46</v>
      </c>
      <c r="H2935" s="14">
        <v>12.5</v>
      </c>
      <c r="I2935" s="15" t="s">
        <v>32</v>
      </c>
      <c r="J2935" s="16">
        <v>196.5</v>
      </c>
      <c r="K2935" s="16">
        <v>32.75</v>
      </c>
      <c r="L2935" s="17" t="s">
        <v>863</v>
      </c>
      <c r="M2935" s="163" t="str">
        <f>IFERROR(GETPIVOTDATA("Tot. Bottles",'- Ordine Aggregato -'!$A$1,"sku anker",A2935),"")</f>
        <v/>
      </c>
      <c r="N2935" s="18" t="s">
        <v>42</v>
      </c>
      <c r="O2935" s="19" t="str">
        <f t="shared" si="45"/>
        <v>Order online</v>
      </c>
      <c r="P2935" s="97" t="s">
        <v>225</v>
      </c>
      <c r="Q2935" s="13" t="s">
        <v>9533</v>
      </c>
      <c r="R2935" t="s">
        <v>9534</v>
      </c>
      <c r="S2935" s="20">
        <v>0</v>
      </c>
      <c r="T2935" s="21" t="s">
        <v>38</v>
      </c>
    </row>
    <row r="2936" spans="1:20" x14ac:dyDescent="0.35">
      <c r="A2936" s="96" t="s">
        <v>9535</v>
      </c>
      <c r="B2936" s="96"/>
      <c r="C2936" s="96"/>
      <c r="D2936" s="13" t="s">
        <v>9532</v>
      </c>
      <c r="E2936" s="13">
        <v>6</v>
      </c>
      <c r="F2936" s="14">
        <v>0.75</v>
      </c>
      <c r="G2936" s="13" t="s">
        <v>14874</v>
      </c>
      <c r="H2936" s="14">
        <v>12</v>
      </c>
      <c r="I2936" s="15" t="s">
        <v>32</v>
      </c>
      <c r="J2936" s="16">
        <v>196.5</v>
      </c>
      <c r="K2936" s="16">
        <v>32.75</v>
      </c>
      <c r="L2936" s="17" t="s">
        <v>863</v>
      </c>
      <c r="M2936" s="163" t="str">
        <f>IFERROR(GETPIVOTDATA("Tot. Bottles",'- Ordine Aggregato -'!$A$1,"sku anker",A2936),"")</f>
        <v/>
      </c>
      <c r="N2936" s="18" t="s">
        <v>42</v>
      </c>
      <c r="O2936" s="19" t="str">
        <f t="shared" si="45"/>
        <v>Order online</v>
      </c>
      <c r="P2936" s="97" t="s">
        <v>225</v>
      </c>
      <c r="Q2936" s="13" t="s">
        <v>9533</v>
      </c>
      <c r="R2936" t="s">
        <v>9534</v>
      </c>
      <c r="S2936" s="20">
        <v>0</v>
      </c>
      <c r="T2936" s="21" t="s">
        <v>38</v>
      </c>
    </row>
    <row r="2937" spans="1:20" x14ac:dyDescent="0.35">
      <c r="A2937" s="13" t="s">
        <v>9536</v>
      </c>
      <c r="B2937" s="13"/>
      <c r="C2937" s="13"/>
      <c r="D2937" s="13" t="s">
        <v>9537</v>
      </c>
      <c r="E2937" s="13">
        <v>6</v>
      </c>
      <c r="F2937" s="14">
        <v>0.75</v>
      </c>
      <c r="G2937" s="13" t="s">
        <v>14874</v>
      </c>
      <c r="H2937" s="14">
        <v>12.5</v>
      </c>
      <c r="I2937" s="15" t="s">
        <v>32</v>
      </c>
      <c r="J2937" s="16">
        <v>210</v>
      </c>
      <c r="K2937" s="16">
        <v>35</v>
      </c>
      <c r="L2937" s="17" t="s">
        <v>863</v>
      </c>
      <c r="M2937" s="163" t="str">
        <f>IFERROR(GETPIVOTDATA("Tot. Bottles",'- Ordine Aggregato -'!$A$1,"sku anker",A2937),"")</f>
        <v/>
      </c>
      <c r="N2937" s="18" t="s">
        <v>42</v>
      </c>
      <c r="O2937" s="19" t="str">
        <f t="shared" si="45"/>
        <v>Order online</v>
      </c>
      <c r="P2937" s="97" t="s">
        <v>225</v>
      </c>
      <c r="Q2937" s="13" t="s">
        <v>9538</v>
      </c>
      <c r="R2937" t="s">
        <v>9539</v>
      </c>
      <c r="S2937" s="20">
        <v>0</v>
      </c>
      <c r="T2937" s="21" t="s">
        <v>38</v>
      </c>
    </row>
    <row r="2938" spans="1:20" x14ac:dyDescent="0.35">
      <c r="A2938" s="96" t="s">
        <v>15795</v>
      </c>
      <c r="B2938" s="96"/>
      <c r="C2938" s="96"/>
      <c r="D2938" s="13" t="s">
        <v>15796</v>
      </c>
      <c r="E2938" s="13">
        <v>12</v>
      </c>
      <c r="F2938" s="14">
        <v>1</v>
      </c>
      <c r="G2938" s="13" t="s">
        <v>46</v>
      </c>
      <c r="H2938" s="14">
        <v>40</v>
      </c>
      <c r="I2938" s="15" t="s">
        <v>32</v>
      </c>
      <c r="J2938" s="16">
        <v>71.400000000000006</v>
      </c>
      <c r="K2938" s="16">
        <v>5.95</v>
      </c>
      <c r="L2938" s="17" t="s">
        <v>4515</v>
      </c>
      <c r="M2938" s="163" t="str">
        <f>IFERROR(GETPIVOTDATA("Tot. Bottles",'- Ordine Aggregato -'!$A$1,"sku anker",A2938),"")</f>
        <v/>
      </c>
      <c r="N2938" s="18" t="s">
        <v>28</v>
      </c>
      <c r="O2938" s="19" t="str">
        <f t="shared" si="45"/>
        <v>Order online</v>
      </c>
      <c r="P2938" s="97" t="s">
        <v>773</v>
      </c>
      <c r="Q2938" s="13" t="s">
        <v>15797</v>
      </c>
      <c r="R2938" t="s">
        <v>15798</v>
      </c>
      <c r="S2938" s="20">
        <v>0</v>
      </c>
      <c r="T2938" s="21" t="s">
        <v>3755</v>
      </c>
    </row>
    <row r="2939" spans="1:20" x14ac:dyDescent="0.35">
      <c r="A2939" s="13" t="s">
        <v>9540</v>
      </c>
      <c r="B2939" s="13"/>
      <c r="C2939" s="13"/>
      <c r="D2939" s="13" t="s">
        <v>9541</v>
      </c>
      <c r="E2939" s="13">
        <v>6</v>
      </c>
      <c r="F2939" s="14">
        <v>0.7</v>
      </c>
      <c r="G2939" s="13" t="s">
        <v>46</v>
      </c>
      <c r="H2939" s="14">
        <v>40</v>
      </c>
      <c r="I2939" s="15" t="s">
        <v>32</v>
      </c>
      <c r="J2939" s="16">
        <v>29.700000000000003</v>
      </c>
      <c r="K2939" s="16">
        <v>4.95</v>
      </c>
      <c r="L2939" s="17" t="s">
        <v>104</v>
      </c>
      <c r="M2939" s="163" t="str">
        <f>IFERROR(GETPIVOTDATA("Tot. Bottles",'- Ordine Aggregato -'!$A$1,"sku anker",A2939),"")</f>
        <v/>
      </c>
      <c r="N2939" s="18" t="s">
        <v>67</v>
      </c>
      <c r="O2939" s="19" t="str">
        <f t="shared" si="45"/>
        <v>Order online</v>
      </c>
      <c r="P2939" s="97" t="s">
        <v>773</v>
      </c>
      <c r="Q2939" s="13" t="s">
        <v>9542</v>
      </c>
      <c r="R2939" t="s">
        <v>9543</v>
      </c>
      <c r="S2939" s="20">
        <v>4.95</v>
      </c>
      <c r="T2939" s="21" t="s">
        <v>38</v>
      </c>
    </row>
    <row r="2940" spans="1:20" x14ac:dyDescent="0.35">
      <c r="A2940" s="96" t="s">
        <v>9544</v>
      </c>
      <c r="B2940" s="96"/>
      <c r="C2940" s="96"/>
      <c r="D2940" s="13" t="s">
        <v>9541</v>
      </c>
      <c r="E2940" s="13">
        <v>12</v>
      </c>
      <c r="F2940" s="14">
        <v>1</v>
      </c>
      <c r="G2940" s="13" t="s">
        <v>46</v>
      </c>
      <c r="H2940" s="14">
        <v>40</v>
      </c>
      <c r="I2940" s="15" t="s">
        <v>32</v>
      </c>
      <c r="J2940" s="16">
        <v>71.400000000000006</v>
      </c>
      <c r="K2940" s="16">
        <v>5.95</v>
      </c>
      <c r="L2940" s="17" t="s">
        <v>104</v>
      </c>
      <c r="M2940" s="163" t="str">
        <f>IFERROR(GETPIVOTDATA("Tot. Bottles",'- Ordine Aggregato -'!$A$1,"sku anker",A2940),"")</f>
        <v/>
      </c>
      <c r="N2940" s="18" t="s">
        <v>34</v>
      </c>
      <c r="O2940" s="19" t="str">
        <f t="shared" si="45"/>
        <v>Order online</v>
      </c>
      <c r="P2940" s="97" t="s">
        <v>773</v>
      </c>
      <c r="Q2940" s="13" t="s">
        <v>9545</v>
      </c>
      <c r="R2940" t="s">
        <v>9546</v>
      </c>
      <c r="S2940" s="20">
        <v>0</v>
      </c>
      <c r="T2940" s="21" t="s">
        <v>38</v>
      </c>
    </row>
    <row r="2941" spans="1:20" x14ac:dyDescent="0.35">
      <c r="A2941" s="96" t="s">
        <v>9547</v>
      </c>
      <c r="D2941" s="13" t="s">
        <v>9548</v>
      </c>
      <c r="E2941" s="13">
        <v>6</v>
      </c>
      <c r="F2941" s="14">
        <v>0.5</v>
      </c>
      <c r="G2941" s="13" t="s">
        <v>46</v>
      </c>
      <c r="H2941" s="14">
        <v>40</v>
      </c>
      <c r="I2941" s="15" t="s">
        <v>32</v>
      </c>
      <c r="J2941" s="16">
        <v>70.5</v>
      </c>
      <c r="K2941" s="16">
        <v>11.75</v>
      </c>
      <c r="L2941" s="17" t="s">
        <v>368</v>
      </c>
      <c r="M2941" s="163" t="str">
        <f>IFERROR(GETPIVOTDATA("Tot. Bottles",'- Ordine Aggregato -'!$A$1,"sku anker",A2941),"")</f>
        <v/>
      </c>
      <c r="N2941" s="18" t="s">
        <v>42</v>
      </c>
      <c r="O2941" s="19" t="str">
        <f t="shared" si="45"/>
        <v>Order online</v>
      </c>
      <c r="P2941" s="97" t="s">
        <v>68</v>
      </c>
      <c r="Q2941" s="13" t="s">
        <v>9549</v>
      </c>
      <c r="R2941" t="s">
        <v>5916</v>
      </c>
      <c r="S2941" s="20">
        <v>0</v>
      </c>
      <c r="T2941" s="21" t="s">
        <v>38</v>
      </c>
    </row>
    <row r="2942" spans="1:20" x14ac:dyDescent="0.35">
      <c r="A2942" s="13" t="s">
        <v>9550</v>
      </c>
      <c r="B2942" s="13"/>
      <c r="C2942" s="13"/>
      <c r="D2942" s="13" t="s">
        <v>9551</v>
      </c>
      <c r="E2942" s="13">
        <v>6</v>
      </c>
      <c r="F2942" s="14">
        <v>0.5</v>
      </c>
      <c r="G2942" s="13" t="s">
        <v>46</v>
      </c>
      <c r="H2942" s="14">
        <v>37.5</v>
      </c>
      <c r="I2942" s="15" t="s">
        <v>32</v>
      </c>
      <c r="J2942" s="16">
        <v>70.5</v>
      </c>
      <c r="K2942" s="16">
        <v>11.75</v>
      </c>
      <c r="L2942" s="17" t="s">
        <v>66</v>
      </c>
      <c r="M2942" s="163" t="str">
        <f>IFERROR(GETPIVOTDATA("Tot. Bottles",'- Ordine Aggregato -'!$A$1,"sku anker",A2942),"")</f>
        <v/>
      </c>
      <c r="N2942" s="18" t="s">
        <v>42</v>
      </c>
      <c r="O2942" s="19" t="str">
        <f t="shared" si="45"/>
        <v>Order online</v>
      </c>
      <c r="P2942" s="97" t="s">
        <v>68</v>
      </c>
      <c r="Q2942" s="13" t="s">
        <v>9552</v>
      </c>
      <c r="R2942" t="s">
        <v>9553</v>
      </c>
      <c r="S2942" s="20">
        <v>0</v>
      </c>
      <c r="T2942" s="21" t="s">
        <v>38</v>
      </c>
    </row>
    <row r="2943" spans="1:20" x14ac:dyDescent="0.35">
      <c r="A2943" s="96" t="s">
        <v>9554</v>
      </c>
      <c r="D2943" s="13" t="s">
        <v>9555</v>
      </c>
      <c r="E2943" s="13">
        <v>6</v>
      </c>
      <c r="F2943" s="14">
        <v>0.7</v>
      </c>
      <c r="G2943" s="13" t="s">
        <v>14874</v>
      </c>
      <c r="H2943" s="14">
        <v>36</v>
      </c>
      <c r="I2943" s="15" t="s">
        <v>32</v>
      </c>
      <c r="J2943" s="16">
        <v>14.100000000000001</v>
      </c>
      <c r="K2943" s="16">
        <v>2.35</v>
      </c>
      <c r="L2943" s="17" t="s">
        <v>61</v>
      </c>
      <c r="M2943" s="163" t="str">
        <f>IFERROR(GETPIVOTDATA("Tot. Bottles",'- Ordine Aggregato -'!$A$1,"sku anker",A2943),"")</f>
        <v/>
      </c>
      <c r="N2943" s="18" t="s">
        <v>42</v>
      </c>
      <c r="O2943" s="19" t="str">
        <f t="shared" si="45"/>
        <v>Order online</v>
      </c>
      <c r="P2943" s="97" t="s">
        <v>225</v>
      </c>
      <c r="Q2943" s="13" t="s">
        <v>9556</v>
      </c>
      <c r="R2943" t="s">
        <v>9557</v>
      </c>
      <c r="S2943" s="20">
        <v>0</v>
      </c>
      <c r="T2943" s="21" t="s">
        <v>38</v>
      </c>
    </row>
    <row r="2944" spans="1:20" x14ac:dyDescent="0.35">
      <c r="A2944" s="13" t="s">
        <v>9558</v>
      </c>
      <c r="B2944" s="13"/>
      <c r="C2944" s="13"/>
      <c r="D2944" s="13" t="s">
        <v>9559</v>
      </c>
      <c r="E2944" s="13">
        <v>6</v>
      </c>
      <c r="F2944" s="14">
        <v>1</v>
      </c>
      <c r="G2944" s="13" t="s">
        <v>31</v>
      </c>
      <c r="H2944" s="14">
        <v>96</v>
      </c>
      <c r="I2944" s="15" t="s">
        <v>32</v>
      </c>
      <c r="J2944" s="16">
        <v>28.5</v>
      </c>
      <c r="K2944" s="16">
        <v>4.75</v>
      </c>
      <c r="L2944" s="17" t="s">
        <v>363</v>
      </c>
      <c r="M2944" s="163" t="str">
        <f>IFERROR(GETPIVOTDATA("Tot. Bottles",'- Ordine Aggregato -'!$A$1,"sku anker",A2944),"")</f>
        <v/>
      </c>
      <c r="N2944" s="18" t="s">
        <v>42</v>
      </c>
      <c r="O2944" s="19" t="str">
        <f t="shared" si="45"/>
        <v>Order online</v>
      </c>
      <c r="P2944" s="97" t="s">
        <v>68</v>
      </c>
      <c r="Q2944" s="13" t="s">
        <v>9560</v>
      </c>
      <c r="R2944" t="s">
        <v>9561</v>
      </c>
      <c r="S2944" s="20">
        <v>0</v>
      </c>
      <c r="T2944" s="21" t="s">
        <v>38</v>
      </c>
    </row>
    <row r="2945" spans="1:20" x14ac:dyDescent="0.35">
      <c r="A2945" s="13" t="s">
        <v>9562</v>
      </c>
      <c r="B2945" s="13"/>
      <c r="C2945" s="13"/>
      <c r="D2945" s="13" t="s">
        <v>9563</v>
      </c>
      <c r="E2945" s="13">
        <v>12</v>
      </c>
      <c r="F2945" s="14">
        <v>0.7</v>
      </c>
      <c r="G2945" s="13" t="s">
        <v>31</v>
      </c>
      <c r="H2945" s="14">
        <v>40</v>
      </c>
      <c r="I2945" s="15" t="s">
        <v>32</v>
      </c>
      <c r="J2945" s="16">
        <v>210</v>
      </c>
      <c r="K2945" s="16">
        <v>17.5</v>
      </c>
      <c r="L2945" s="17" t="s">
        <v>73</v>
      </c>
      <c r="M2945" s="163" t="str">
        <f>IFERROR(GETPIVOTDATA("Tot. Bottles",'- Ordine Aggregato -'!$A$1,"sku anker",A2945),"")</f>
        <v/>
      </c>
      <c r="N2945" s="18" t="s">
        <v>67</v>
      </c>
      <c r="O2945" s="19" t="str">
        <f t="shared" si="45"/>
        <v>Order online</v>
      </c>
      <c r="P2945" s="97" t="s">
        <v>503</v>
      </c>
      <c r="Q2945" s="13" t="s">
        <v>9564</v>
      </c>
      <c r="R2945" t="s">
        <v>9565</v>
      </c>
      <c r="S2945" s="20">
        <v>17.5</v>
      </c>
      <c r="T2945" s="21" t="s">
        <v>38</v>
      </c>
    </row>
    <row r="2946" spans="1:20" x14ac:dyDescent="0.35">
      <c r="A2946" s="96" t="s">
        <v>9566</v>
      </c>
      <c r="D2946" s="13" t="s">
        <v>9567</v>
      </c>
      <c r="E2946" s="13">
        <v>6</v>
      </c>
      <c r="F2946" s="14">
        <v>0.7</v>
      </c>
      <c r="G2946" s="13" t="s">
        <v>14873</v>
      </c>
      <c r="H2946" s="14">
        <v>41.5</v>
      </c>
      <c r="I2946" s="15" t="s">
        <v>32</v>
      </c>
      <c r="J2946" s="16">
        <v>39.900000000000006</v>
      </c>
      <c r="K2946" s="16">
        <v>6.65</v>
      </c>
      <c r="L2946" s="17" t="s">
        <v>416</v>
      </c>
      <c r="M2946" s="163" t="str">
        <f>IFERROR(GETPIVOTDATA("Tot. Bottles",'- Ordine Aggregato -'!$A$1,"sku anker",A2946),"")</f>
        <v/>
      </c>
      <c r="N2946" s="18" t="s">
        <v>42</v>
      </c>
      <c r="O2946" s="19" t="str">
        <f t="shared" si="45"/>
        <v>Order online</v>
      </c>
      <c r="P2946" s="97" t="s">
        <v>580</v>
      </c>
      <c r="Q2946" s="13" t="s">
        <v>9568</v>
      </c>
      <c r="R2946" t="s">
        <v>9569</v>
      </c>
      <c r="S2946" s="20">
        <v>0</v>
      </c>
      <c r="T2946" s="21" t="s">
        <v>38</v>
      </c>
    </row>
    <row r="2947" spans="1:20" x14ac:dyDescent="0.35">
      <c r="A2947" s="96" t="s">
        <v>9570</v>
      </c>
      <c r="B2947" s="96"/>
      <c r="C2947" s="96"/>
      <c r="D2947" s="13" t="s">
        <v>9571</v>
      </c>
      <c r="E2947" s="13">
        <v>6</v>
      </c>
      <c r="F2947" s="14">
        <v>1</v>
      </c>
      <c r="G2947" s="13" t="s">
        <v>14874</v>
      </c>
      <c r="H2947" s="14">
        <v>37.5</v>
      </c>
      <c r="I2947" s="15" t="s">
        <v>32</v>
      </c>
      <c r="J2947" s="16">
        <v>21.6</v>
      </c>
      <c r="K2947" s="16">
        <v>3.6</v>
      </c>
      <c r="L2947" s="17" t="s">
        <v>104</v>
      </c>
      <c r="M2947" s="163" t="str">
        <f>IFERROR(GETPIVOTDATA("Tot. Bottles",'- Ordine Aggregato -'!$A$1,"sku anker",A2947),"")</f>
        <v/>
      </c>
      <c r="N2947" s="18" t="s">
        <v>34</v>
      </c>
      <c r="O2947" s="19" t="str">
        <f t="shared" si="45"/>
        <v>Order online</v>
      </c>
      <c r="P2947" s="97" t="s">
        <v>225</v>
      </c>
      <c r="Q2947" s="13" t="s">
        <v>9572</v>
      </c>
      <c r="R2947" t="s">
        <v>9573</v>
      </c>
      <c r="S2947" s="20">
        <v>0</v>
      </c>
      <c r="T2947" s="21" t="s">
        <v>38</v>
      </c>
    </row>
    <row r="2948" spans="1:20" x14ac:dyDescent="0.35">
      <c r="A2948" s="13" t="s">
        <v>9574</v>
      </c>
      <c r="B2948" s="13"/>
      <c r="C2948" s="13"/>
      <c r="D2948" s="13" t="s">
        <v>9575</v>
      </c>
      <c r="E2948" s="13">
        <v>6</v>
      </c>
      <c r="F2948" s="14">
        <v>1</v>
      </c>
      <c r="G2948" s="13" t="s">
        <v>14874</v>
      </c>
      <c r="H2948" s="14">
        <v>37.5</v>
      </c>
      <c r="I2948" s="15" t="s">
        <v>32</v>
      </c>
      <c r="J2948" s="16">
        <v>21.6</v>
      </c>
      <c r="K2948" s="16">
        <v>3.6</v>
      </c>
      <c r="L2948" s="17" t="s">
        <v>1094</v>
      </c>
      <c r="M2948" s="163" t="str">
        <f>IFERROR(GETPIVOTDATA("Tot. Bottles",'- Ordine Aggregato -'!$A$1,"sku anker",A2948),"")</f>
        <v/>
      </c>
      <c r="N2948" s="18" t="s">
        <v>42</v>
      </c>
      <c r="O2948" s="19" t="str">
        <f t="shared" si="45"/>
        <v>Order online</v>
      </c>
      <c r="P2948" s="97" t="s">
        <v>4162</v>
      </c>
      <c r="Q2948" s="13" t="s">
        <v>9576</v>
      </c>
      <c r="R2948" t="s">
        <v>9577</v>
      </c>
      <c r="S2948" s="20">
        <v>0</v>
      </c>
      <c r="T2948" s="21" t="s">
        <v>38</v>
      </c>
    </row>
    <row r="2949" spans="1:20" x14ac:dyDescent="0.35">
      <c r="A2949" s="13" t="s">
        <v>9578</v>
      </c>
      <c r="B2949" s="13"/>
      <c r="C2949" s="13"/>
      <c r="D2949" s="13" t="s">
        <v>9579</v>
      </c>
      <c r="E2949" s="13">
        <v>6</v>
      </c>
      <c r="F2949" s="14">
        <v>1</v>
      </c>
      <c r="G2949" s="13" t="s">
        <v>46</v>
      </c>
      <c r="H2949" s="14">
        <v>40</v>
      </c>
      <c r="I2949" s="15" t="s">
        <v>32</v>
      </c>
      <c r="J2949" s="16">
        <v>45</v>
      </c>
      <c r="K2949" s="16">
        <v>7.5</v>
      </c>
      <c r="L2949" s="17" t="s">
        <v>73</v>
      </c>
      <c r="M2949" s="163" t="str">
        <f>IFERROR(GETPIVOTDATA("Tot. Bottles",'- Ordine Aggregato -'!$A$1,"sku anker",A2949),"")</f>
        <v/>
      </c>
      <c r="N2949" s="18" t="s">
        <v>34</v>
      </c>
      <c r="O2949" s="19" t="str">
        <f t="shared" si="45"/>
        <v>Order online</v>
      </c>
      <c r="P2949" s="97" t="s">
        <v>9580</v>
      </c>
      <c r="Q2949" s="13" t="s">
        <v>9581</v>
      </c>
      <c r="R2949" t="s">
        <v>9582</v>
      </c>
      <c r="S2949" s="20">
        <v>0</v>
      </c>
      <c r="T2949" s="21" t="s">
        <v>38</v>
      </c>
    </row>
    <row r="2950" spans="1:20" x14ac:dyDescent="0.35">
      <c r="A2950" s="13" t="s">
        <v>9583</v>
      </c>
      <c r="B2950" s="13"/>
      <c r="C2950" s="13"/>
      <c r="D2950" s="13" t="s">
        <v>9579</v>
      </c>
      <c r="E2950" s="13">
        <v>12</v>
      </c>
      <c r="F2950" s="14">
        <v>1</v>
      </c>
      <c r="G2950" s="13" t="s">
        <v>14874</v>
      </c>
      <c r="H2950" s="14">
        <v>40</v>
      </c>
      <c r="I2950" s="15" t="s">
        <v>32</v>
      </c>
      <c r="J2950" s="16">
        <v>88.800000000000011</v>
      </c>
      <c r="K2950" s="16">
        <v>7.4</v>
      </c>
      <c r="L2950" s="17" t="s">
        <v>73</v>
      </c>
      <c r="M2950" s="163" t="str">
        <f>IFERROR(GETPIVOTDATA("Tot. Bottles",'- Ordine Aggregato -'!$A$1,"sku anker",A2950),"")</f>
        <v/>
      </c>
      <c r="N2950" s="18" t="s">
        <v>34</v>
      </c>
      <c r="O2950" s="19" t="str">
        <f t="shared" si="45"/>
        <v>Order online</v>
      </c>
      <c r="P2950" s="97" t="s">
        <v>9580</v>
      </c>
      <c r="Q2950" s="13" t="s">
        <v>9581</v>
      </c>
      <c r="R2950" t="s">
        <v>9584</v>
      </c>
      <c r="S2950" s="20">
        <v>0</v>
      </c>
      <c r="T2950" s="21" t="s">
        <v>38</v>
      </c>
    </row>
    <row r="2951" spans="1:20" x14ac:dyDescent="0.35">
      <c r="A2951" s="96" t="s">
        <v>9585</v>
      </c>
      <c r="D2951" s="13" t="s">
        <v>9586</v>
      </c>
      <c r="E2951" s="13">
        <v>12</v>
      </c>
      <c r="F2951" s="14">
        <v>1</v>
      </c>
      <c r="G2951" s="13" t="s">
        <v>46</v>
      </c>
      <c r="H2951" s="14">
        <v>40</v>
      </c>
      <c r="I2951" s="15" t="s">
        <v>32</v>
      </c>
      <c r="J2951" s="16">
        <v>39</v>
      </c>
      <c r="K2951" s="16">
        <v>3.25</v>
      </c>
      <c r="L2951" s="17" t="s">
        <v>73</v>
      </c>
      <c r="M2951" s="163" t="str">
        <f>IFERROR(GETPIVOTDATA("Tot. Bottles",'- Ordine Aggregato -'!$A$1,"sku anker",A2951),"")</f>
        <v/>
      </c>
      <c r="N2951" s="18" t="s">
        <v>34</v>
      </c>
      <c r="O2951" s="19" t="str">
        <f t="shared" si="45"/>
        <v>Order online</v>
      </c>
      <c r="P2951" s="97" t="s">
        <v>9580</v>
      </c>
      <c r="Q2951" s="13" t="s">
        <v>9587</v>
      </c>
      <c r="R2951" t="s">
        <v>9588</v>
      </c>
      <c r="S2951" s="20">
        <v>0</v>
      </c>
      <c r="T2951" s="21" t="s">
        <v>38</v>
      </c>
    </row>
    <row r="2952" spans="1:20" x14ac:dyDescent="0.35">
      <c r="A2952" s="96" t="s">
        <v>9589</v>
      </c>
      <c r="B2952" s="96"/>
      <c r="C2952" s="96"/>
      <c r="D2952" s="13" t="s">
        <v>9590</v>
      </c>
      <c r="E2952" s="13">
        <v>12</v>
      </c>
      <c r="F2952" s="14">
        <v>1</v>
      </c>
      <c r="G2952" s="13" t="s">
        <v>14874</v>
      </c>
      <c r="H2952" s="14">
        <v>40</v>
      </c>
      <c r="I2952" s="15" t="s">
        <v>32</v>
      </c>
      <c r="J2952" s="16">
        <v>39.599999999999994</v>
      </c>
      <c r="K2952" s="16">
        <v>3.3</v>
      </c>
      <c r="L2952" s="17" t="s">
        <v>66</v>
      </c>
      <c r="M2952" s="163" t="str">
        <f>IFERROR(GETPIVOTDATA("Tot. Bottles",'- Ordine Aggregato -'!$A$1,"sku anker",A2952),"")</f>
        <v/>
      </c>
      <c r="N2952" s="18" t="s">
        <v>34</v>
      </c>
      <c r="O2952" s="19" t="str">
        <f t="shared" si="45"/>
        <v>Order online</v>
      </c>
      <c r="P2952" s="97" t="s">
        <v>9580</v>
      </c>
      <c r="Q2952" s="13" t="s">
        <v>9591</v>
      </c>
      <c r="R2952" t="s">
        <v>9592</v>
      </c>
      <c r="S2952" s="20">
        <v>0</v>
      </c>
      <c r="T2952" s="21" t="s">
        <v>38</v>
      </c>
    </row>
    <row r="2953" spans="1:20" x14ac:dyDescent="0.35">
      <c r="A2953" s="96" t="s">
        <v>9593</v>
      </c>
      <c r="B2953" s="96"/>
      <c r="C2953" s="96"/>
      <c r="D2953" s="13" t="s">
        <v>9594</v>
      </c>
      <c r="E2953" s="13">
        <v>12</v>
      </c>
      <c r="F2953" s="14">
        <v>1</v>
      </c>
      <c r="G2953" s="13" t="s">
        <v>14874</v>
      </c>
      <c r="H2953" s="14">
        <v>40</v>
      </c>
      <c r="I2953" s="15" t="s">
        <v>32</v>
      </c>
      <c r="J2953" s="16">
        <v>39.599999999999994</v>
      </c>
      <c r="K2953" s="16">
        <v>3.3</v>
      </c>
      <c r="L2953" s="17" t="s">
        <v>73</v>
      </c>
      <c r="M2953" s="163" t="str">
        <f>IFERROR(GETPIVOTDATA("Tot. Bottles",'- Ordine Aggregato -'!$A$1,"sku anker",A2953),"")</f>
        <v/>
      </c>
      <c r="N2953" s="18" t="s">
        <v>34</v>
      </c>
      <c r="O2953" s="19" t="str">
        <f t="shared" si="45"/>
        <v>Order online</v>
      </c>
      <c r="P2953" s="97" t="s">
        <v>9580</v>
      </c>
      <c r="Q2953" s="13" t="s">
        <v>9595</v>
      </c>
      <c r="R2953" t="s">
        <v>9596</v>
      </c>
      <c r="S2953" s="20">
        <v>0</v>
      </c>
      <c r="T2953" s="21" t="s">
        <v>38</v>
      </c>
    </row>
    <row r="2954" spans="1:20" x14ac:dyDescent="0.35">
      <c r="A2954" s="96" t="s">
        <v>9597</v>
      </c>
      <c r="B2954" s="96"/>
      <c r="C2954" s="96"/>
      <c r="D2954" s="13" t="s">
        <v>9598</v>
      </c>
      <c r="E2954" s="13">
        <v>6</v>
      </c>
      <c r="F2954" s="14">
        <v>0.7</v>
      </c>
      <c r="G2954" s="13" t="s">
        <v>14874</v>
      </c>
      <c r="H2954" s="14">
        <v>40</v>
      </c>
      <c r="I2954" s="15" t="s">
        <v>32</v>
      </c>
      <c r="J2954" s="16">
        <v>87</v>
      </c>
      <c r="K2954" s="16">
        <v>14.5</v>
      </c>
      <c r="L2954" s="17" t="s">
        <v>104</v>
      </c>
      <c r="M2954" s="163" t="str">
        <f>IFERROR(GETPIVOTDATA("Tot. Bottles",'- Ordine Aggregato -'!$A$1,"sku anker",A2954),"")</f>
        <v/>
      </c>
      <c r="N2954" s="18" t="s">
        <v>42</v>
      </c>
      <c r="O2954" s="19" t="str">
        <f t="shared" si="45"/>
        <v>Order online</v>
      </c>
      <c r="P2954" s="97" t="s">
        <v>2565</v>
      </c>
      <c r="Q2954" s="13" t="s">
        <v>9599</v>
      </c>
      <c r="R2954" t="s">
        <v>42</v>
      </c>
      <c r="S2954" s="20">
        <v>0</v>
      </c>
      <c r="T2954" s="21" t="s">
        <v>38</v>
      </c>
    </row>
    <row r="2955" spans="1:20" x14ac:dyDescent="0.35">
      <c r="A2955" s="96" t="s">
        <v>9600</v>
      </c>
      <c r="B2955" s="96"/>
      <c r="C2955" s="96"/>
      <c r="D2955" s="13" t="s">
        <v>9601</v>
      </c>
      <c r="E2955" s="13">
        <v>6</v>
      </c>
      <c r="F2955" s="14">
        <v>0.75</v>
      </c>
      <c r="G2955" s="13" t="s">
        <v>14874</v>
      </c>
      <c r="H2955" s="14">
        <v>12</v>
      </c>
      <c r="I2955" s="15" t="s">
        <v>32</v>
      </c>
      <c r="J2955" s="16">
        <v>133.5</v>
      </c>
      <c r="K2955" s="16">
        <v>22.25</v>
      </c>
      <c r="L2955" s="17" t="s">
        <v>863</v>
      </c>
      <c r="M2955" s="163" t="str">
        <f>IFERROR(GETPIVOTDATA("Tot. Bottles",'- Ordine Aggregato -'!$A$1,"sku anker",A2955),"")</f>
        <v/>
      </c>
      <c r="N2955" s="18" t="s">
        <v>42</v>
      </c>
      <c r="O2955" s="19" t="str">
        <f t="shared" si="45"/>
        <v>Order online</v>
      </c>
      <c r="P2955" s="97" t="s">
        <v>225</v>
      </c>
      <c r="Q2955" s="13" t="s">
        <v>9602</v>
      </c>
      <c r="R2955" t="s">
        <v>9603</v>
      </c>
      <c r="S2955" s="20">
        <v>0</v>
      </c>
      <c r="T2955" s="21" t="s">
        <v>38</v>
      </c>
    </row>
    <row r="2956" spans="1:20" x14ac:dyDescent="0.35">
      <c r="A2956" s="96" t="s">
        <v>15799</v>
      </c>
      <c r="B2956" s="96"/>
      <c r="C2956" s="96"/>
      <c r="D2956" s="13" t="s">
        <v>15800</v>
      </c>
      <c r="E2956" s="13">
        <v>6</v>
      </c>
      <c r="F2956" s="14">
        <v>0.75</v>
      </c>
      <c r="G2956" s="13" t="s">
        <v>14874</v>
      </c>
      <c r="H2956" s="14">
        <v>12</v>
      </c>
      <c r="I2956" s="15" t="s">
        <v>32</v>
      </c>
      <c r="J2956" s="16">
        <v>133.5</v>
      </c>
      <c r="K2956" s="16">
        <v>22.25</v>
      </c>
      <c r="L2956" s="17" t="s">
        <v>863</v>
      </c>
      <c r="M2956" s="163" t="str">
        <f>IFERROR(GETPIVOTDATA("Tot. Bottles",'- Ordine Aggregato -'!$A$1,"sku anker",A2956),"")</f>
        <v/>
      </c>
      <c r="N2956" s="18" t="s">
        <v>42</v>
      </c>
      <c r="O2956" s="19" t="str">
        <f t="shared" si="45"/>
        <v>Order online</v>
      </c>
      <c r="P2956" s="97" t="s">
        <v>225</v>
      </c>
      <c r="Q2956" s="13" t="s">
        <v>15801</v>
      </c>
      <c r="R2956" t="s">
        <v>15802</v>
      </c>
      <c r="S2956" s="20">
        <v>0</v>
      </c>
      <c r="T2956" s="21" t="s">
        <v>38</v>
      </c>
    </row>
    <row r="2957" spans="1:20" x14ac:dyDescent="0.35">
      <c r="A2957" s="13" t="s">
        <v>9604</v>
      </c>
      <c r="B2957" s="13"/>
      <c r="C2957" s="13"/>
      <c r="D2957" s="13" t="s">
        <v>9605</v>
      </c>
      <c r="E2957" s="13">
        <v>6</v>
      </c>
      <c r="F2957" s="14">
        <v>0.75</v>
      </c>
      <c r="G2957" s="13" t="s">
        <v>14874</v>
      </c>
      <c r="H2957" s="14">
        <v>13.5</v>
      </c>
      <c r="I2957" s="15" t="s">
        <v>32</v>
      </c>
      <c r="J2957" s="16">
        <v>109.19999999999999</v>
      </c>
      <c r="K2957" s="16">
        <v>18.2</v>
      </c>
      <c r="L2957" s="17" t="s">
        <v>710</v>
      </c>
      <c r="M2957" s="163" t="str">
        <f>IFERROR(GETPIVOTDATA("Tot. Bottles",'- Ordine Aggregato -'!$A$1,"sku anker",A2957),"")</f>
        <v/>
      </c>
      <c r="N2957" s="18" t="s">
        <v>34</v>
      </c>
      <c r="O2957" s="19" t="str">
        <f t="shared" ref="O2957:O3020" si="46">HYPERLINK("https://www.ankeramsterdamspirits.nl/en/products/"&amp;A2957,"Order online")</f>
        <v>Order online</v>
      </c>
      <c r="P2957" s="97" t="s">
        <v>355</v>
      </c>
      <c r="Q2957" s="13" t="s">
        <v>705</v>
      </c>
      <c r="R2957" t="s">
        <v>9606</v>
      </c>
      <c r="S2957" s="20">
        <v>0</v>
      </c>
      <c r="T2957" s="21" t="s">
        <v>38</v>
      </c>
    </row>
    <row r="2958" spans="1:20" x14ac:dyDescent="0.35">
      <c r="A2958" s="96" t="s">
        <v>9607</v>
      </c>
      <c r="D2958" s="13" t="s">
        <v>9608</v>
      </c>
      <c r="E2958" s="13">
        <v>6</v>
      </c>
      <c r="F2958" s="14">
        <v>0.75</v>
      </c>
      <c r="G2958" s="13" t="s">
        <v>46</v>
      </c>
      <c r="H2958" s="14">
        <v>13</v>
      </c>
      <c r="I2958" s="15" t="s">
        <v>32</v>
      </c>
      <c r="J2958" s="16">
        <v>59.099999999999994</v>
      </c>
      <c r="K2958" s="16">
        <v>9.85</v>
      </c>
      <c r="L2958" s="17" t="s">
        <v>710</v>
      </c>
      <c r="M2958" s="163" t="str">
        <f>IFERROR(GETPIVOTDATA("Tot. Bottles",'- Ordine Aggregato -'!$A$1,"sku anker",A2958),"")</f>
        <v/>
      </c>
      <c r="N2958" s="18" t="s">
        <v>42</v>
      </c>
      <c r="O2958" s="19" t="str">
        <f t="shared" si="46"/>
        <v>Order online</v>
      </c>
      <c r="P2958" s="97" t="s">
        <v>355</v>
      </c>
      <c r="Q2958" s="13" t="s">
        <v>9609</v>
      </c>
      <c r="R2958" t="s">
        <v>9610</v>
      </c>
      <c r="S2958" s="20">
        <v>0</v>
      </c>
      <c r="T2958" s="21" t="s">
        <v>38</v>
      </c>
    </row>
    <row r="2959" spans="1:20" x14ac:dyDescent="0.35">
      <c r="A2959" s="96" t="s">
        <v>9611</v>
      </c>
      <c r="D2959" s="13" t="s">
        <v>9612</v>
      </c>
      <c r="E2959" s="13">
        <v>6</v>
      </c>
      <c r="F2959" s="14">
        <v>0.75</v>
      </c>
      <c r="G2959" s="13" t="s">
        <v>14874</v>
      </c>
      <c r="H2959" s="14">
        <v>12.5</v>
      </c>
      <c r="I2959" s="15" t="s">
        <v>32</v>
      </c>
      <c r="J2959" s="16">
        <v>36.900000000000006</v>
      </c>
      <c r="K2959" s="16">
        <v>6.15</v>
      </c>
      <c r="L2959" s="17" t="s">
        <v>704</v>
      </c>
      <c r="M2959" s="163" t="str">
        <f>IFERROR(GETPIVOTDATA("Tot. Bottles",'- Ordine Aggregato -'!$A$1,"sku anker",A2959),"")</f>
        <v/>
      </c>
      <c r="N2959" s="18" t="s">
        <v>42</v>
      </c>
      <c r="O2959" s="19" t="str">
        <f t="shared" si="46"/>
        <v>Order online</v>
      </c>
      <c r="P2959" s="97" t="s">
        <v>355</v>
      </c>
      <c r="Q2959" s="13" t="s">
        <v>9613</v>
      </c>
      <c r="R2959" t="s">
        <v>9614</v>
      </c>
      <c r="S2959" s="20">
        <v>0</v>
      </c>
      <c r="T2959" s="21" t="s">
        <v>38</v>
      </c>
    </row>
    <row r="2960" spans="1:20" x14ac:dyDescent="0.35">
      <c r="A2960" s="96" t="s">
        <v>9615</v>
      </c>
      <c r="B2960" s="96"/>
      <c r="C2960" s="96"/>
      <c r="D2960" s="13" t="s">
        <v>9616</v>
      </c>
      <c r="E2960" s="13">
        <v>6</v>
      </c>
      <c r="F2960" s="14">
        <v>0.75</v>
      </c>
      <c r="G2960" s="13" t="s">
        <v>14874</v>
      </c>
      <c r="H2960" s="14">
        <v>12.5</v>
      </c>
      <c r="I2960" s="15" t="s">
        <v>32</v>
      </c>
      <c r="J2960" s="16">
        <v>34.5</v>
      </c>
      <c r="K2960" s="16">
        <v>5.75</v>
      </c>
      <c r="L2960" s="17" t="s">
        <v>704</v>
      </c>
      <c r="M2960" s="163" t="str">
        <f>IFERROR(GETPIVOTDATA("Tot. Bottles",'- Ordine Aggregato -'!$A$1,"sku anker",A2960),"")</f>
        <v/>
      </c>
      <c r="N2960" s="18" t="s">
        <v>42</v>
      </c>
      <c r="O2960" s="19" t="str">
        <f t="shared" si="46"/>
        <v>Order online</v>
      </c>
      <c r="P2960" s="97" t="s">
        <v>355</v>
      </c>
      <c r="Q2960" s="13" t="s">
        <v>9613</v>
      </c>
      <c r="R2960" t="s">
        <v>9614</v>
      </c>
      <c r="S2960" s="20">
        <v>0</v>
      </c>
      <c r="T2960" s="21" t="s">
        <v>38</v>
      </c>
    </row>
    <row r="2961" spans="1:20" x14ac:dyDescent="0.35">
      <c r="A2961" s="96" t="s">
        <v>9617</v>
      </c>
      <c r="D2961" s="13" t="s">
        <v>9618</v>
      </c>
      <c r="E2961" s="13">
        <v>6</v>
      </c>
      <c r="F2961" s="14">
        <v>0.75</v>
      </c>
      <c r="G2961" s="13" t="s">
        <v>14874</v>
      </c>
      <c r="H2961" s="14">
        <v>13</v>
      </c>
      <c r="I2961" s="15" t="s">
        <v>32</v>
      </c>
      <c r="J2961" s="16">
        <v>35.099999999999994</v>
      </c>
      <c r="K2961" s="16">
        <v>5.85</v>
      </c>
      <c r="L2961" s="17" t="s">
        <v>704</v>
      </c>
      <c r="M2961" s="163" t="str">
        <f>IFERROR(GETPIVOTDATA("Tot. Bottles",'- Ordine Aggregato -'!$A$1,"sku anker",A2961),"")</f>
        <v/>
      </c>
      <c r="N2961" s="18" t="s">
        <v>42</v>
      </c>
      <c r="O2961" s="19" t="str">
        <f t="shared" si="46"/>
        <v>Order online</v>
      </c>
      <c r="P2961" s="97" t="s">
        <v>355</v>
      </c>
      <c r="Q2961" s="13" t="s">
        <v>9619</v>
      </c>
      <c r="R2961" t="s">
        <v>9620</v>
      </c>
      <c r="S2961" s="20">
        <v>0</v>
      </c>
      <c r="T2961" s="21" t="s">
        <v>38</v>
      </c>
    </row>
    <row r="2962" spans="1:20" x14ac:dyDescent="0.35">
      <c r="A2962" s="13" t="s">
        <v>9621</v>
      </c>
      <c r="B2962" s="13"/>
      <c r="C2962" s="13"/>
      <c r="D2962" s="13" t="s">
        <v>9622</v>
      </c>
      <c r="E2962" s="13">
        <v>6</v>
      </c>
      <c r="F2962" s="14">
        <v>0.75</v>
      </c>
      <c r="G2962" s="13" t="s">
        <v>14874</v>
      </c>
      <c r="H2962" s="14">
        <v>13</v>
      </c>
      <c r="I2962" s="15" t="s">
        <v>32</v>
      </c>
      <c r="J2962" s="16">
        <v>31.5</v>
      </c>
      <c r="K2962" s="16">
        <v>5.25</v>
      </c>
      <c r="L2962" s="17" t="s">
        <v>704</v>
      </c>
      <c r="M2962" s="163" t="str">
        <f>IFERROR(GETPIVOTDATA("Tot. Bottles",'- Ordine Aggregato -'!$A$1,"sku anker",A2962),"")</f>
        <v/>
      </c>
      <c r="N2962" s="18" t="s">
        <v>67</v>
      </c>
      <c r="O2962" s="19" t="str">
        <f t="shared" si="46"/>
        <v>Order online</v>
      </c>
      <c r="P2962" s="97" t="s">
        <v>355</v>
      </c>
      <c r="Q2962" s="13" t="s">
        <v>9619</v>
      </c>
      <c r="R2962" t="s">
        <v>9620</v>
      </c>
      <c r="S2962" s="20">
        <v>5.25</v>
      </c>
      <c r="T2962" s="21" t="s">
        <v>38</v>
      </c>
    </row>
    <row r="2963" spans="1:20" x14ac:dyDescent="0.35">
      <c r="A2963" s="96" t="s">
        <v>9625</v>
      </c>
      <c r="D2963" s="13" t="s">
        <v>9626</v>
      </c>
      <c r="E2963" s="13">
        <v>6</v>
      </c>
      <c r="F2963" s="14">
        <v>0.75</v>
      </c>
      <c r="G2963" s="13" t="s">
        <v>46</v>
      </c>
      <c r="H2963" s="14">
        <v>13</v>
      </c>
      <c r="I2963" s="15" t="s">
        <v>32</v>
      </c>
      <c r="J2963" s="16">
        <v>32.099999999999994</v>
      </c>
      <c r="K2963" s="16">
        <v>5.35</v>
      </c>
      <c r="L2963" s="17" t="s">
        <v>710</v>
      </c>
      <c r="M2963" s="163" t="str">
        <f>IFERROR(GETPIVOTDATA("Tot. Bottles",'- Ordine Aggregato -'!$A$1,"sku anker",A2963),"")</f>
        <v/>
      </c>
      <c r="N2963" s="18" t="s">
        <v>42</v>
      </c>
      <c r="O2963" s="19" t="str">
        <f t="shared" si="46"/>
        <v>Order online</v>
      </c>
      <c r="P2963" s="97" t="s">
        <v>355</v>
      </c>
      <c r="Q2963" s="13" t="s">
        <v>9623</v>
      </c>
      <c r="R2963" t="s">
        <v>9624</v>
      </c>
      <c r="S2963" s="20">
        <v>0</v>
      </c>
      <c r="T2963" s="21" t="s">
        <v>38</v>
      </c>
    </row>
    <row r="2964" spans="1:20" x14ac:dyDescent="0.35">
      <c r="A2964" s="96" t="s">
        <v>9627</v>
      </c>
      <c r="D2964" s="13" t="s">
        <v>9628</v>
      </c>
      <c r="E2964" s="13">
        <v>6</v>
      </c>
      <c r="F2964" s="14">
        <v>0.75</v>
      </c>
      <c r="G2964" s="13" t="s">
        <v>14874</v>
      </c>
      <c r="H2964" s="14">
        <v>13.5</v>
      </c>
      <c r="I2964" s="15" t="s">
        <v>32</v>
      </c>
      <c r="J2964" s="16">
        <v>41.400000000000006</v>
      </c>
      <c r="K2964" s="16">
        <v>6.9</v>
      </c>
      <c r="L2964" s="17" t="s">
        <v>710</v>
      </c>
      <c r="M2964" s="163" t="str">
        <f>IFERROR(GETPIVOTDATA("Tot. Bottles",'- Ordine Aggregato -'!$A$1,"sku anker",A2964),"")</f>
        <v/>
      </c>
      <c r="N2964" s="18" t="s">
        <v>42</v>
      </c>
      <c r="O2964" s="19" t="str">
        <f t="shared" si="46"/>
        <v>Order online</v>
      </c>
      <c r="P2964" s="97" t="s">
        <v>355</v>
      </c>
      <c r="Q2964" s="13" t="s">
        <v>9629</v>
      </c>
      <c r="R2964" t="s">
        <v>9630</v>
      </c>
      <c r="S2964" s="20">
        <v>0</v>
      </c>
      <c r="T2964" s="21" t="s">
        <v>38</v>
      </c>
    </row>
    <row r="2965" spans="1:20" x14ac:dyDescent="0.35">
      <c r="A2965" s="13" t="s">
        <v>9631</v>
      </c>
      <c r="B2965" s="13"/>
      <c r="C2965" s="13"/>
      <c r="D2965" s="13" t="s">
        <v>9632</v>
      </c>
      <c r="E2965" s="13">
        <v>6</v>
      </c>
      <c r="F2965" s="14">
        <v>0.75</v>
      </c>
      <c r="G2965" s="13" t="s">
        <v>46</v>
      </c>
      <c r="H2965" s="14">
        <v>12.5</v>
      </c>
      <c r="I2965" s="15" t="s">
        <v>32</v>
      </c>
      <c r="J2965" s="16">
        <v>27.599999999999998</v>
      </c>
      <c r="K2965" s="16">
        <v>4.5999999999999996</v>
      </c>
      <c r="L2965" s="17" t="s">
        <v>704</v>
      </c>
      <c r="M2965" s="163" t="str">
        <f>IFERROR(GETPIVOTDATA("Tot. Bottles",'- Ordine Aggregato -'!$A$1,"sku anker",A2965),"")</f>
        <v/>
      </c>
      <c r="N2965" s="18" t="s">
        <v>42</v>
      </c>
      <c r="O2965" s="19" t="str">
        <f t="shared" si="46"/>
        <v>Order online</v>
      </c>
      <c r="P2965" s="97" t="s">
        <v>355</v>
      </c>
      <c r="Q2965" s="13" t="s">
        <v>9633</v>
      </c>
      <c r="R2965" t="s">
        <v>9634</v>
      </c>
      <c r="S2965" s="20">
        <v>0</v>
      </c>
      <c r="T2965" s="21" t="s">
        <v>38</v>
      </c>
    </row>
    <row r="2966" spans="1:20" x14ac:dyDescent="0.35">
      <c r="A2966" s="13" t="s">
        <v>9635</v>
      </c>
      <c r="B2966" s="13"/>
      <c r="C2966" s="13"/>
      <c r="D2966" s="13" t="s">
        <v>9636</v>
      </c>
      <c r="E2966" s="13">
        <v>6</v>
      </c>
      <c r="F2966" s="14">
        <v>0.75</v>
      </c>
      <c r="G2966" s="13" t="s">
        <v>46</v>
      </c>
      <c r="H2966" s="14">
        <v>14</v>
      </c>
      <c r="I2966" s="15" t="s">
        <v>32</v>
      </c>
      <c r="J2966" s="16">
        <v>30</v>
      </c>
      <c r="K2966" s="16">
        <v>5</v>
      </c>
      <c r="L2966" s="17" t="s">
        <v>710</v>
      </c>
      <c r="M2966" s="163" t="str">
        <f>IFERROR(GETPIVOTDATA("Tot. Bottles",'- Ordine Aggregato -'!$A$1,"sku anker",A2966),"")</f>
        <v/>
      </c>
      <c r="N2966" s="18" t="s">
        <v>42</v>
      </c>
      <c r="O2966" s="19" t="str">
        <f t="shared" si="46"/>
        <v>Order online</v>
      </c>
      <c r="P2966" s="97" t="s">
        <v>355</v>
      </c>
      <c r="Q2966" s="13" t="s">
        <v>9637</v>
      </c>
      <c r="R2966" t="s">
        <v>9638</v>
      </c>
      <c r="S2966" s="20">
        <v>0</v>
      </c>
      <c r="T2966" s="21" t="s">
        <v>38</v>
      </c>
    </row>
    <row r="2967" spans="1:20" x14ac:dyDescent="0.35">
      <c r="A2967" s="96" t="s">
        <v>9639</v>
      </c>
      <c r="D2967" s="13" t="s">
        <v>9640</v>
      </c>
      <c r="E2967" s="13">
        <v>6</v>
      </c>
      <c r="F2967" s="14">
        <v>0.75</v>
      </c>
      <c r="G2967" s="13" t="s">
        <v>14874</v>
      </c>
      <c r="H2967" s="14">
        <v>13</v>
      </c>
      <c r="I2967" s="15" t="s">
        <v>32</v>
      </c>
      <c r="J2967" s="16">
        <v>39.599999999999994</v>
      </c>
      <c r="K2967" s="16">
        <v>6.6</v>
      </c>
      <c r="L2967" s="17" t="s">
        <v>710</v>
      </c>
      <c r="M2967" s="163" t="str">
        <f>IFERROR(GETPIVOTDATA("Tot. Bottles",'- Ordine Aggregato -'!$A$1,"sku anker",A2967),"")</f>
        <v/>
      </c>
      <c r="N2967" s="18" t="s">
        <v>42</v>
      </c>
      <c r="O2967" s="19" t="str">
        <f t="shared" si="46"/>
        <v>Order online</v>
      </c>
      <c r="P2967" s="97" t="s">
        <v>355</v>
      </c>
      <c r="Q2967" s="13" t="s">
        <v>9641</v>
      </c>
      <c r="R2967" t="s">
        <v>42</v>
      </c>
      <c r="S2967" s="20">
        <v>0</v>
      </c>
      <c r="T2967" s="21" t="s">
        <v>38</v>
      </c>
    </row>
    <row r="2968" spans="1:20" x14ac:dyDescent="0.35">
      <c r="A2968" s="13" t="s">
        <v>15803</v>
      </c>
      <c r="B2968" s="13"/>
      <c r="C2968" s="13"/>
      <c r="D2968" s="13" t="s">
        <v>15804</v>
      </c>
      <c r="E2968" s="13">
        <v>6</v>
      </c>
      <c r="F2968" s="14">
        <v>0.75</v>
      </c>
      <c r="G2968" s="13" t="s">
        <v>14874</v>
      </c>
      <c r="H2968" s="14">
        <v>13</v>
      </c>
      <c r="I2968" s="15" t="s">
        <v>32</v>
      </c>
      <c r="J2968" s="16">
        <v>39</v>
      </c>
      <c r="K2968" s="16">
        <v>6.5</v>
      </c>
      <c r="L2968" s="17" t="s">
        <v>704</v>
      </c>
      <c r="M2968" s="163" t="str">
        <f>IFERROR(GETPIVOTDATA("Tot. Bottles",'- Ordine Aggregato -'!$A$1,"sku anker",A2968),"")</f>
        <v/>
      </c>
      <c r="N2968" s="18" t="s">
        <v>42</v>
      </c>
      <c r="O2968" s="19" t="str">
        <f t="shared" si="46"/>
        <v>Order online</v>
      </c>
      <c r="P2968" s="97" t="s">
        <v>355</v>
      </c>
      <c r="Q2968" s="13" t="s">
        <v>9642</v>
      </c>
      <c r="R2968" t="s">
        <v>42</v>
      </c>
      <c r="S2968" s="20">
        <v>0</v>
      </c>
      <c r="T2968" s="21" t="s">
        <v>38</v>
      </c>
    </row>
    <row r="2969" spans="1:20" x14ac:dyDescent="0.35">
      <c r="A2969" s="96" t="s">
        <v>9644</v>
      </c>
      <c r="B2969" s="96"/>
      <c r="C2969" s="96"/>
      <c r="D2969" s="13" t="s">
        <v>9645</v>
      </c>
      <c r="E2969" s="13">
        <v>6</v>
      </c>
      <c r="F2969" s="14">
        <v>0.75</v>
      </c>
      <c r="G2969" s="13" t="s">
        <v>46</v>
      </c>
      <c r="H2969" s="14">
        <v>12.5</v>
      </c>
      <c r="I2969" s="15" t="s">
        <v>32</v>
      </c>
      <c r="J2969" s="16">
        <v>48.300000000000004</v>
      </c>
      <c r="K2969" s="16">
        <v>8.0500000000000007</v>
      </c>
      <c r="L2969" s="17" t="s">
        <v>704</v>
      </c>
      <c r="M2969" s="163" t="str">
        <f>IFERROR(GETPIVOTDATA("Tot. Bottles",'- Ordine Aggregato -'!$A$1,"sku anker",A2969),"")</f>
        <v/>
      </c>
      <c r="N2969" s="18" t="s">
        <v>42</v>
      </c>
      <c r="O2969" s="19" t="str">
        <f t="shared" si="46"/>
        <v>Order online</v>
      </c>
      <c r="P2969" s="97" t="s">
        <v>355</v>
      </c>
      <c r="Q2969" s="13" t="s">
        <v>9642</v>
      </c>
      <c r="R2969" t="s">
        <v>9643</v>
      </c>
      <c r="S2969" s="20">
        <v>0</v>
      </c>
      <c r="T2969" s="21" t="s">
        <v>38</v>
      </c>
    </row>
    <row r="2970" spans="1:20" x14ac:dyDescent="0.35">
      <c r="A2970" s="96" t="s">
        <v>9646</v>
      </c>
      <c r="B2970" s="96"/>
      <c r="C2970" s="96"/>
      <c r="D2970" s="13" t="s">
        <v>9647</v>
      </c>
      <c r="E2970" s="13">
        <v>6</v>
      </c>
      <c r="F2970" s="14">
        <v>0.75</v>
      </c>
      <c r="G2970" s="13" t="s">
        <v>14874</v>
      </c>
      <c r="H2970" s="14">
        <v>13</v>
      </c>
      <c r="I2970" s="15" t="s">
        <v>32</v>
      </c>
      <c r="J2970" s="16">
        <v>48.300000000000004</v>
      </c>
      <c r="K2970" s="16">
        <v>8.0500000000000007</v>
      </c>
      <c r="L2970" s="17" t="s">
        <v>710</v>
      </c>
      <c r="M2970" s="163" t="str">
        <f>IFERROR(GETPIVOTDATA("Tot. Bottles",'- Ordine Aggregato -'!$A$1,"sku anker",A2970),"")</f>
        <v/>
      </c>
      <c r="N2970" s="18" t="s">
        <v>42</v>
      </c>
      <c r="O2970" s="19" t="str">
        <f t="shared" si="46"/>
        <v>Order online</v>
      </c>
      <c r="P2970" s="97" t="s">
        <v>355</v>
      </c>
      <c r="Q2970" s="13" t="s">
        <v>9648</v>
      </c>
      <c r="R2970" t="s">
        <v>9649</v>
      </c>
      <c r="S2970" s="20">
        <v>0</v>
      </c>
      <c r="T2970" s="21" t="s">
        <v>38</v>
      </c>
    </row>
    <row r="2971" spans="1:20" x14ac:dyDescent="0.35">
      <c r="A2971" s="96" t="s">
        <v>9650</v>
      </c>
      <c r="D2971" s="13" t="s">
        <v>15805</v>
      </c>
      <c r="E2971" s="13">
        <v>6</v>
      </c>
      <c r="F2971" s="14">
        <v>0.5</v>
      </c>
      <c r="G2971" s="13" t="s">
        <v>46</v>
      </c>
      <c r="H2971" s="14">
        <v>16</v>
      </c>
      <c r="I2971" s="15" t="s">
        <v>32</v>
      </c>
      <c r="J2971" s="16">
        <v>41.099999999999994</v>
      </c>
      <c r="K2971" s="16">
        <v>6.85</v>
      </c>
      <c r="L2971" s="17" t="s">
        <v>548</v>
      </c>
      <c r="M2971" s="163" t="str">
        <f>IFERROR(GETPIVOTDATA("Tot. Bottles",'- Ordine Aggregato -'!$A$1,"sku anker",A2971),"")</f>
        <v/>
      </c>
      <c r="N2971" s="18" t="s">
        <v>34</v>
      </c>
      <c r="O2971" s="19" t="str">
        <f t="shared" si="46"/>
        <v>Order online</v>
      </c>
      <c r="P2971" s="97" t="s">
        <v>355</v>
      </c>
      <c r="Q2971" s="13" t="s">
        <v>9651</v>
      </c>
      <c r="R2971" t="s">
        <v>9652</v>
      </c>
      <c r="S2971" s="20">
        <v>0</v>
      </c>
      <c r="T2971" s="21" t="s">
        <v>38</v>
      </c>
    </row>
    <row r="2972" spans="1:20" x14ac:dyDescent="0.35">
      <c r="A2972" s="96" t="s">
        <v>9653</v>
      </c>
      <c r="D2972" s="13" t="s">
        <v>9654</v>
      </c>
      <c r="E2972" s="13">
        <v>6</v>
      </c>
      <c r="F2972" s="14">
        <v>0.7</v>
      </c>
      <c r="G2972" s="13" t="s">
        <v>14874</v>
      </c>
      <c r="H2972" s="14">
        <v>47</v>
      </c>
      <c r="I2972" s="15" t="s">
        <v>32</v>
      </c>
      <c r="J2972" s="16">
        <v>111</v>
      </c>
      <c r="K2972" s="16">
        <v>18.5</v>
      </c>
      <c r="L2972" s="17" t="s">
        <v>368</v>
      </c>
      <c r="M2972" s="163" t="str">
        <f>IFERROR(GETPIVOTDATA("Tot. Bottles",'- Ordine Aggregato -'!$A$1,"sku anker",A2972),"")</f>
        <v/>
      </c>
      <c r="N2972" s="18" t="s">
        <v>67</v>
      </c>
      <c r="O2972" s="19" t="str">
        <f t="shared" si="46"/>
        <v>Order online</v>
      </c>
      <c r="P2972" s="97" t="s">
        <v>442</v>
      </c>
      <c r="Q2972" s="13" t="s">
        <v>9655</v>
      </c>
      <c r="R2972" t="s">
        <v>9656</v>
      </c>
      <c r="S2972" s="20">
        <v>18.5</v>
      </c>
      <c r="T2972" s="21" t="s">
        <v>38</v>
      </c>
    </row>
    <row r="2973" spans="1:20" x14ac:dyDescent="0.35">
      <c r="A2973" s="13" t="s">
        <v>9657</v>
      </c>
      <c r="B2973" s="13"/>
      <c r="C2973" s="13"/>
      <c r="D2973" s="13" t="s">
        <v>9658</v>
      </c>
      <c r="E2973" s="13">
        <v>6</v>
      </c>
      <c r="F2973" s="14">
        <v>0.7</v>
      </c>
      <c r="G2973" s="13" t="s">
        <v>46</v>
      </c>
      <c r="H2973" s="14">
        <v>47</v>
      </c>
      <c r="I2973" s="15" t="s">
        <v>32</v>
      </c>
      <c r="J2973" s="16">
        <v>97.5</v>
      </c>
      <c r="K2973" s="16">
        <v>16.25</v>
      </c>
      <c r="L2973" s="17" t="s">
        <v>368</v>
      </c>
      <c r="M2973" s="163" t="str">
        <f>IFERROR(GETPIVOTDATA("Tot. Bottles",'- Ordine Aggregato -'!$A$1,"sku anker",A2973),"")</f>
        <v/>
      </c>
      <c r="N2973" s="18" t="s">
        <v>42</v>
      </c>
      <c r="O2973" s="19" t="str">
        <f t="shared" si="46"/>
        <v>Order online</v>
      </c>
      <c r="P2973" s="97" t="s">
        <v>442</v>
      </c>
      <c r="Q2973" s="13" t="s">
        <v>9659</v>
      </c>
      <c r="R2973" t="s">
        <v>42</v>
      </c>
      <c r="S2973" s="20">
        <v>0</v>
      </c>
      <c r="T2973" s="21" t="s">
        <v>38</v>
      </c>
    </row>
    <row r="2974" spans="1:20" x14ac:dyDescent="0.35">
      <c r="A2974" s="96" t="s">
        <v>9660</v>
      </c>
      <c r="D2974" s="13" t="s">
        <v>9661</v>
      </c>
      <c r="E2974" s="13">
        <v>6</v>
      </c>
      <c r="F2974" s="14">
        <v>0.7</v>
      </c>
      <c r="G2974" s="13" t="s">
        <v>14873</v>
      </c>
      <c r="H2974" s="14">
        <v>45</v>
      </c>
      <c r="I2974" s="15" t="s">
        <v>32</v>
      </c>
      <c r="J2974" s="16">
        <v>149.69999999999999</v>
      </c>
      <c r="K2974" s="16">
        <v>24.95</v>
      </c>
      <c r="L2974" s="17" t="s">
        <v>1787</v>
      </c>
      <c r="M2974" s="163" t="str">
        <f>IFERROR(GETPIVOTDATA("Tot. Bottles",'- Ordine Aggregato -'!$A$1,"sku anker",A2974),"")</f>
        <v/>
      </c>
      <c r="N2974" s="18" t="s">
        <v>42</v>
      </c>
      <c r="O2974" s="19" t="str">
        <f t="shared" si="46"/>
        <v>Order online</v>
      </c>
      <c r="P2974" s="97" t="s">
        <v>442</v>
      </c>
      <c r="Q2974" s="13" t="s">
        <v>9662</v>
      </c>
      <c r="R2974" t="s">
        <v>9663</v>
      </c>
      <c r="S2974" s="20">
        <v>0</v>
      </c>
      <c r="T2974" s="21" t="s">
        <v>38</v>
      </c>
    </row>
    <row r="2975" spans="1:20" x14ac:dyDescent="0.35">
      <c r="A2975" s="13" t="s">
        <v>9664</v>
      </c>
      <c r="B2975" s="13"/>
      <c r="C2975" s="13"/>
      <c r="D2975" s="13" t="s">
        <v>9665</v>
      </c>
      <c r="E2975" s="13">
        <v>6</v>
      </c>
      <c r="F2975" s="14">
        <v>0.7</v>
      </c>
      <c r="G2975" s="13" t="s">
        <v>14873</v>
      </c>
      <c r="H2975" s="14">
        <v>45</v>
      </c>
      <c r="I2975" s="15" t="s">
        <v>32</v>
      </c>
      <c r="J2975" s="16">
        <v>174</v>
      </c>
      <c r="K2975" s="16">
        <v>29</v>
      </c>
      <c r="L2975" s="17" t="s">
        <v>1787</v>
      </c>
      <c r="M2975" s="163" t="str">
        <f>IFERROR(GETPIVOTDATA("Tot. Bottles",'- Ordine Aggregato -'!$A$1,"sku anker",A2975),"")</f>
        <v/>
      </c>
      <c r="N2975" s="18" t="s">
        <v>42</v>
      </c>
      <c r="O2975" s="19" t="str">
        <f t="shared" si="46"/>
        <v>Order online</v>
      </c>
      <c r="P2975" s="97" t="s">
        <v>442</v>
      </c>
      <c r="Q2975" s="13" t="s">
        <v>9666</v>
      </c>
      <c r="R2975" t="s">
        <v>9667</v>
      </c>
      <c r="S2975" s="20">
        <v>0</v>
      </c>
      <c r="T2975" s="21" t="s">
        <v>38</v>
      </c>
    </row>
    <row r="2976" spans="1:20" x14ac:dyDescent="0.35">
      <c r="A2976" s="96" t="s">
        <v>9668</v>
      </c>
      <c r="B2976" s="96"/>
      <c r="C2976" s="96"/>
      <c r="D2976" s="13" t="s">
        <v>9669</v>
      </c>
      <c r="E2976" s="13">
        <v>3</v>
      </c>
      <c r="F2976" s="14">
        <v>2.8</v>
      </c>
      <c r="G2976" s="13" t="s">
        <v>14874</v>
      </c>
      <c r="H2976" s="14">
        <v>44.25</v>
      </c>
      <c r="I2976" s="15" t="s">
        <v>32</v>
      </c>
      <c r="J2976" s="16">
        <v>405</v>
      </c>
      <c r="K2976" s="16">
        <v>135</v>
      </c>
      <c r="L2976" s="17" t="s">
        <v>529</v>
      </c>
      <c r="M2976" s="163" t="str">
        <f>IFERROR(GETPIVOTDATA("Tot. Bottles",'- Ordine Aggregato -'!$A$1,"sku anker",A2976),"")</f>
        <v/>
      </c>
      <c r="N2976" s="18" t="s">
        <v>42</v>
      </c>
      <c r="O2976" s="19" t="str">
        <f t="shared" si="46"/>
        <v>Order online</v>
      </c>
      <c r="P2976" s="97" t="s">
        <v>442</v>
      </c>
      <c r="Q2976" s="13" t="s">
        <v>9670</v>
      </c>
      <c r="R2976" t="s">
        <v>9671</v>
      </c>
      <c r="S2976" s="20">
        <v>0</v>
      </c>
      <c r="T2976" s="21" t="s">
        <v>38</v>
      </c>
    </row>
    <row r="2977" spans="1:20" x14ac:dyDescent="0.35">
      <c r="A2977" s="96" t="s">
        <v>9672</v>
      </c>
      <c r="D2977" s="13" t="s">
        <v>9673</v>
      </c>
      <c r="E2977" s="13">
        <v>6</v>
      </c>
      <c r="F2977" s="14">
        <v>0.7</v>
      </c>
      <c r="G2977" s="13" t="s">
        <v>46</v>
      </c>
      <c r="H2977" s="14">
        <v>40</v>
      </c>
      <c r="I2977" s="15" t="s">
        <v>32</v>
      </c>
      <c r="J2977" s="16">
        <v>111</v>
      </c>
      <c r="K2977" s="16">
        <v>18.5</v>
      </c>
      <c r="L2977" s="17" t="s">
        <v>73</v>
      </c>
      <c r="M2977" s="163" t="str">
        <f>IFERROR(GETPIVOTDATA("Tot. Bottles",'- Ordine Aggregato -'!$A$1,"sku anker",A2977),"")</f>
        <v/>
      </c>
      <c r="N2977" s="18" t="s">
        <v>42</v>
      </c>
      <c r="O2977" s="19" t="str">
        <f t="shared" si="46"/>
        <v>Order online</v>
      </c>
      <c r="P2977" s="97" t="s">
        <v>442</v>
      </c>
      <c r="Q2977" s="13" t="s">
        <v>9674</v>
      </c>
      <c r="R2977" t="s">
        <v>9675</v>
      </c>
      <c r="S2977" s="20">
        <v>0</v>
      </c>
      <c r="T2977" s="21" t="s">
        <v>38</v>
      </c>
    </row>
    <row r="2978" spans="1:20" x14ac:dyDescent="0.35">
      <c r="A2978" s="13" t="s">
        <v>9676</v>
      </c>
      <c r="B2978" s="13"/>
      <c r="C2978" s="13"/>
      <c r="D2978" s="13" t="s">
        <v>9677</v>
      </c>
      <c r="E2978" s="13">
        <v>6</v>
      </c>
      <c r="F2978" s="14">
        <v>0.7</v>
      </c>
      <c r="G2978" s="13" t="s">
        <v>46</v>
      </c>
      <c r="H2978" s="14">
        <v>40</v>
      </c>
      <c r="I2978" s="15" t="s">
        <v>32</v>
      </c>
      <c r="J2978" s="16">
        <v>118.5</v>
      </c>
      <c r="K2978" s="16">
        <v>19.75</v>
      </c>
      <c r="L2978" s="17" t="s">
        <v>1787</v>
      </c>
      <c r="M2978" s="163" t="str">
        <f>IFERROR(GETPIVOTDATA("Tot. Bottles",'- Ordine Aggregato -'!$A$1,"sku anker",A2978),"")</f>
        <v/>
      </c>
      <c r="N2978" s="18" t="s">
        <v>34</v>
      </c>
      <c r="O2978" s="19" t="str">
        <f t="shared" si="46"/>
        <v>Order online</v>
      </c>
      <c r="P2978" s="97" t="s">
        <v>442</v>
      </c>
      <c r="Q2978" s="13" t="s">
        <v>9678</v>
      </c>
      <c r="R2978" t="s">
        <v>9679</v>
      </c>
      <c r="S2978" s="20">
        <v>0</v>
      </c>
      <c r="T2978" s="21" t="s">
        <v>38</v>
      </c>
    </row>
    <row r="2979" spans="1:20" x14ac:dyDescent="0.35">
      <c r="A2979" s="13" t="s">
        <v>14385</v>
      </c>
      <c r="B2979" s="13"/>
      <c r="C2979" s="13"/>
      <c r="D2979" s="13" t="s">
        <v>9681</v>
      </c>
      <c r="E2979" s="13">
        <v>6</v>
      </c>
      <c r="F2979" s="14">
        <v>0.7</v>
      </c>
      <c r="G2979" s="13" t="s">
        <v>14874</v>
      </c>
      <c r="H2979" s="14">
        <v>40</v>
      </c>
      <c r="I2979" s="15" t="s">
        <v>32</v>
      </c>
      <c r="J2979" s="16">
        <v>118.5</v>
      </c>
      <c r="K2979" s="16">
        <v>19.75</v>
      </c>
      <c r="L2979" s="17" t="s">
        <v>1787</v>
      </c>
      <c r="M2979" s="163" t="str">
        <f>IFERROR(GETPIVOTDATA("Tot. Bottles",'- Ordine Aggregato -'!$A$1,"sku anker",A2979),"")</f>
        <v/>
      </c>
      <c r="N2979" s="18" t="s">
        <v>42</v>
      </c>
      <c r="O2979" s="19" t="str">
        <f t="shared" si="46"/>
        <v>Order online</v>
      </c>
      <c r="P2979" s="97" t="s">
        <v>442</v>
      </c>
      <c r="Q2979" s="13" t="s">
        <v>9678</v>
      </c>
      <c r="R2979" t="s">
        <v>15806</v>
      </c>
      <c r="S2979" s="20">
        <v>0</v>
      </c>
      <c r="T2979" s="21" t="s">
        <v>38</v>
      </c>
    </row>
    <row r="2980" spans="1:20" x14ac:dyDescent="0.35">
      <c r="A2980" s="96" t="s">
        <v>9680</v>
      </c>
      <c r="B2980" s="96"/>
      <c r="C2980" s="96"/>
      <c r="D2980" s="13" t="s">
        <v>9681</v>
      </c>
      <c r="E2980" s="13">
        <v>6</v>
      </c>
      <c r="F2980" s="14">
        <v>0.7</v>
      </c>
      <c r="G2980" s="13" t="s">
        <v>14873</v>
      </c>
      <c r="H2980" s="14">
        <v>40</v>
      </c>
      <c r="I2980" s="15" t="s">
        <v>32</v>
      </c>
      <c r="J2980" s="16">
        <v>118.5</v>
      </c>
      <c r="K2980" s="16">
        <v>19.75</v>
      </c>
      <c r="L2980" s="17" t="s">
        <v>1787</v>
      </c>
      <c r="M2980" s="163" t="str">
        <f>IFERROR(GETPIVOTDATA("Tot. Bottles",'- Ordine Aggregato -'!$A$1,"sku anker",A2980),"")</f>
        <v/>
      </c>
      <c r="N2980" s="18" t="s">
        <v>42</v>
      </c>
      <c r="O2980" s="19" t="str">
        <f t="shared" si="46"/>
        <v>Order online</v>
      </c>
      <c r="P2980" s="97" t="s">
        <v>442</v>
      </c>
      <c r="Q2980" s="13" t="s">
        <v>9682</v>
      </c>
      <c r="R2980" t="s">
        <v>9683</v>
      </c>
      <c r="S2980" s="20">
        <v>0</v>
      </c>
      <c r="T2980" s="21" t="s">
        <v>38</v>
      </c>
    </row>
    <row r="2981" spans="1:20" x14ac:dyDescent="0.35">
      <c r="A2981" s="13" t="s">
        <v>9684</v>
      </c>
      <c r="B2981" s="13"/>
      <c r="C2981" s="13"/>
      <c r="D2981" s="13" t="s">
        <v>9685</v>
      </c>
      <c r="E2981" s="13">
        <v>6</v>
      </c>
      <c r="F2981" s="14">
        <v>0.5</v>
      </c>
      <c r="G2981" s="13" t="s">
        <v>46</v>
      </c>
      <c r="H2981" s="14">
        <v>51.4</v>
      </c>
      <c r="I2981" s="15" t="s">
        <v>32</v>
      </c>
      <c r="J2981" s="16">
        <v>145.19999999999999</v>
      </c>
      <c r="K2981" s="16">
        <v>24.2</v>
      </c>
      <c r="L2981" s="17" t="s">
        <v>1787</v>
      </c>
      <c r="M2981" s="163" t="str">
        <f>IFERROR(GETPIVOTDATA("Tot. Bottles",'- Ordine Aggregato -'!$A$1,"sku anker",A2981),"")</f>
        <v/>
      </c>
      <c r="N2981" s="18" t="s">
        <v>34</v>
      </c>
      <c r="O2981" s="19" t="str">
        <f t="shared" si="46"/>
        <v>Order online</v>
      </c>
      <c r="P2981" s="97" t="s">
        <v>442</v>
      </c>
      <c r="Q2981" s="13" t="s">
        <v>9686</v>
      </c>
      <c r="R2981" t="s">
        <v>9687</v>
      </c>
      <c r="S2981" s="20">
        <v>0</v>
      </c>
      <c r="T2981" s="21" t="s">
        <v>38</v>
      </c>
    </row>
    <row r="2982" spans="1:20" x14ac:dyDescent="0.35">
      <c r="A2982" s="96" t="s">
        <v>9688</v>
      </c>
      <c r="D2982" s="13" t="s">
        <v>9689</v>
      </c>
      <c r="E2982" s="13">
        <v>6</v>
      </c>
      <c r="F2982" s="14">
        <v>0.5</v>
      </c>
      <c r="G2982" s="13" t="s">
        <v>31</v>
      </c>
      <c r="H2982" s="14">
        <v>51.4</v>
      </c>
      <c r="I2982" s="15" t="s">
        <v>32</v>
      </c>
      <c r="J2982" s="16">
        <v>149.69999999999999</v>
      </c>
      <c r="K2982" s="16">
        <v>24.95</v>
      </c>
      <c r="L2982" s="17" t="s">
        <v>1787</v>
      </c>
      <c r="M2982" s="163" t="str">
        <f>IFERROR(GETPIVOTDATA("Tot. Bottles",'- Ordine Aggregato -'!$A$1,"sku anker",A2982),"")</f>
        <v/>
      </c>
      <c r="N2982" s="18" t="s">
        <v>42</v>
      </c>
      <c r="O2982" s="19" t="str">
        <f t="shared" si="46"/>
        <v>Order online</v>
      </c>
      <c r="P2982" s="97" t="s">
        <v>442</v>
      </c>
      <c r="Q2982" s="13" t="s">
        <v>9690</v>
      </c>
      <c r="R2982" t="s">
        <v>9691</v>
      </c>
      <c r="S2982" s="20">
        <v>0</v>
      </c>
      <c r="T2982" s="21" t="s">
        <v>38</v>
      </c>
    </row>
    <row r="2983" spans="1:20" x14ac:dyDescent="0.35">
      <c r="A2983" s="13" t="s">
        <v>9692</v>
      </c>
      <c r="B2983" s="13"/>
      <c r="C2983" s="13"/>
      <c r="D2983" s="13" t="s">
        <v>9693</v>
      </c>
      <c r="E2983" s="13">
        <v>6</v>
      </c>
      <c r="F2983" s="14">
        <v>0.7</v>
      </c>
      <c r="G2983" s="13" t="s">
        <v>14873</v>
      </c>
      <c r="H2983" s="14">
        <v>45</v>
      </c>
      <c r="I2983" s="15" t="s">
        <v>32</v>
      </c>
      <c r="J2983" s="16">
        <v>329.70000000000005</v>
      </c>
      <c r="K2983" s="16">
        <v>54.95</v>
      </c>
      <c r="L2983" s="17" t="s">
        <v>145</v>
      </c>
      <c r="M2983" s="163" t="str">
        <f>IFERROR(GETPIVOTDATA("Tot. Bottles",'- Ordine Aggregato -'!$A$1,"sku anker",A2983),"")</f>
        <v/>
      </c>
      <c r="N2983" s="18" t="s">
        <v>42</v>
      </c>
      <c r="O2983" s="19" t="str">
        <f t="shared" si="46"/>
        <v>Order online</v>
      </c>
      <c r="P2983" s="97" t="s">
        <v>442</v>
      </c>
      <c r="Q2983" s="13" t="s">
        <v>9694</v>
      </c>
      <c r="R2983" t="s">
        <v>9695</v>
      </c>
      <c r="S2983" s="20">
        <v>0</v>
      </c>
      <c r="T2983" s="21" t="s">
        <v>38</v>
      </c>
    </row>
    <row r="2984" spans="1:20" x14ac:dyDescent="0.35">
      <c r="A2984" s="96" t="s">
        <v>9696</v>
      </c>
      <c r="B2984" s="96"/>
      <c r="C2984" s="96"/>
      <c r="D2984" s="13" t="s">
        <v>9697</v>
      </c>
      <c r="E2984" s="13">
        <v>12</v>
      </c>
      <c r="F2984" s="14">
        <v>0.7</v>
      </c>
      <c r="G2984" s="13" t="s">
        <v>46</v>
      </c>
      <c r="H2984" s="14">
        <v>43</v>
      </c>
      <c r="I2984" s="15" t="s">
        <v>32</v>
      </c>
      <c r="J2984" s="16">
        <v>294</v>
      </c>
      <c r="K2984" s="16">
        <v>24.5</v>
      </c>
      <c r="L2984" s="17" t="s">
        <v>1787</v>
      </c>
      <c r="M2984" s="163" t="str">
        <f>IFERROR(GETPIVOTDATA("Tot. Bottles",'- Ordine Aggregato -'!$A$1,"sku anker",A2984),"")</f>
        <v/>
      </c>
      <c r="N2984" s="18" t="s">
        <v>34</v>
      </c>
      <c r="O2984" s="19" t="str">
        <f t="shared" si="46"/>
        <v>Order online</v>
      </c>
      <c r="P2984" s="97" t="s">
        <v>442</v>
      </c>
      <c r="Q2984" s="13" t="s">
        <v>9698</v>
      </c>
      <c r="R2984" t="s">
        <v>9699</v>
      </c>
      <c r="S2984" s="20">
        <v>0</v>
      </c>
      <c r="T2984" s="21" t="s">
        <v>38</v>
      </c>
    </row>
    <row r="2985" spans="1:20" x14ac:dyDescent="0.35">
      <c r="A2985" s="96" t="s">
        <v>9700</v>
      </c>
      <c r="D2985" s="13" t="s">
        <v>9701</v>
      </c>
      <c r="E2985" s="13">
        <v>4</v>
      </c>
      <c r="F2985" s="14">
        <v>0.7</v>
      </c>
      <c r="G2985" s="13" t="s">
        <v>14874</v>
      </c>
      <c r="H2985" s="14">
        <v>43</v>
      </c>
      <c r="I2985" s="15" t="s">
        <v>32</v>
      </c>
      <c r="J2985" s="16">
        <v>300</v>
      </c>
      <c r="K2985" s="16">
        <v>75</v>
      </c>
      <c r="L2985" s="17" t="s">
        <v>384</v>
      </c>
      <c r="M2985" s="163" t="str">
        <f>IFERROR(GETPIVOTDATA("Tot. Bottles",'- Ordine Aggregato -'!$A$1,"sku anker",A2985),"")</f>
        <v/>
      </c>
      <c r="N2985" s="18" t="s">
        <v>42</v>
      </c>
      <c r="O2985" s="19" t="str">
        <f t="shared" si="46"/>
        <v>Order online</v>
      </c>
      <c r="P2985" s="97" t="s">
        <v>442</v>
      </c>
      <c r="Q2985" s="13" t="s">
        <v>9702</v>
      </c>
      <c r="R2985" t="s">
        <v>9703</v>
      </c>
      <c r="S2985" s="20">
        <v>0</v>
      </c>
      <c r="T2985" s="21" t="s">
        <v>38</v>
      </c>
    </row>
    <row r="2986" spans="1:20" x14ac:dyDescent="0.35">
      <c r="A2986" s="13" t="s">
        <v>9704</v>
      </c>
      <c r="B2986" s="13"/>
      <c r="C2986" s="13"/>
      <c r="D2986" s="13" t="s">
        <v>9705</v>
      </c>
      <c r="E2986" s="13">
        <v>6</v>
      </c>
      <c r="F2986" s="14">
        <v>0.7</v>
      </c>
      <c r="G2986" s="13" t="s">
        <v>14874</v>
      </c>
      <c r="H2986" s="14">
        <v>43</v>
      </c>
      <c r="I2986" s="15" t="s">
        <v>32</v>
      </c>
      <c r="J2986" s="16">
        <v>412.5</v>
      </c>
      <c r="K2986" s="16">
        <v>68.75</v>
      </c>
      <c r="L2986" s="17" t="s">
        <v>448</v>
      </c>
      <c r="M2986" s="163" t="str">
        <f>IFERROR(GETPIVOTDATA("Tot. Bottles",'- Ordine Aggregato -'!$A$1,"sku anker",A2986),"")</f>
        <v/>
      </c>
      <c r="N2986" s="18" t="s">
        <v>34</v>
      </c>
      <c r="O2986" s="19" t="str">
        <f t="shared" si="46"/>
        <v>Order online</v>
      </c>
      <c r="P2986" s="97" t="s">
        <v>442</v>
      </c>
      <c r="Q2986" s="13" t="s">
        <v>9706</v>
      </c>
      <c r="R2986" t="s">
        <v>9707</v>
      </c>
      <c r="S2986" s="20">
        <v>0</v>
      </c>
      <c r="T2986" s="21" t="s">
        <v>38</v>
      </c>
    </row>
    <row r="2987" spans="1:20" x14ac:dyDescent="0.35">
      <c r="A2987" s="96" t="s">
        <v>9708</v>
      </c>
      <c r="D2987" s="13" t="s">
        <v>9709</v>
      </c>
      <c r="E2987" s="13">
        <v>6</v>
      </c>
      <c r="F2987" s="14">
        <v>0.7</v>
      </c>
      <c r="G2987" s="13" t="s">
        <v>14874</v>
      </c>
      <c r="H2987" s="14">
        <v>43</v>
      </c>
      <c r="I2987" s="15" t="s">
        <v>32</v>
      </c>
      <c r="J2987" s="16">
        <v>231</v>
      </c>
      <c r="K2987" s="16">
        <v>38.5</v>
      </c>
      <c r="L2987" s="17" t="s">
        <v>145</v>
      </c>
      <c r="M2987" s="163" t="str">
        <f>IFERROR(GETPIVOTDATA("Tot. Bottles",'- Ordine Aggregato -'!$A$1,"sku anker",A2987),"")</f>
        <v/>
      </c>
      <c r="N2987" s="18" t="s">
        <v>42</v>
      </c>
      <c r="O2987" s="19" t="str">
        <f t="shared" si="46"/>
        <v>Order online</v>
      </c>
      <c r="P2987" s="97" t="s">
        <v>442</v>
      </c>
      <c r="Q2987" s="13" t="s">
        <v>9710</v>
      </c>
      <c r="R2987" t="s">
        <v>9711</v>
      </c>
      <c r="S2987" s="20">
        <v>0</v>
      </c>
      <c r="T2987" s="21" t="s">
        <v>38</v>
      </c>
    </row>
    <row r="2988" spans="1:20" x14ac:dyDescent="0.35">
      <c r="A2988" s="96" t="s">
        <v>9712</v>
      </c>
      <c r="D2988" s="13" t="s">
        <v>9713</v>
      </c>
      <c r="E2988" s="13">
        <v>6</v>
      </c>
      <c r="F2988" s="14">
        <v>0.7</v>
      </c>
      <c r="G2988" s="13" t="s">
        <v>31</v>
      </c>
      <c r="H2988" s="14">
        <v>45</v>
      </c>
      <c r="I2988" s="15" t="s">
        <v>32</v>
      </c>
      <c r="J2988" s="16">
        <v>349.5</v>
      </c>
      <c r="K2988" s="16">
        <v>58.25</v>
      </c>
      <c r="L2988" s="17" t="s">
        <v>145</v>
      </c>
      <c r="M2988" s="163" t="str">
        <f>IFERROR(GETPIVOTDATA("Tot. Bottles",'- Ordine Aggregato -'!$A$1,"sku anker",A2988),"")</f>
        <v/>
      </c>
      <c r="N2988" s="18" t="s">
        <v>42</v>
      </c>
      <c r="O2988" s="19" t="str">
        <f t="shared" si="46"/>
        <v>Order online</v>
      </c>
      <c r="P2988" s="97" t="s">
        <v>442</v>
      </c>
      <c r="Q2988" s="13" t="s">
        <v>9714</v>
      </c>
      <c r="R2988" t="s">
        <v>9715</v>
      </c>
      <c r="S2988" s="20">
        <v>0</v>
      </c>
      <c r="T2988" s="21" t="s">
        <v>38</v>
      </c>
    </row>
    <row r="2989" spans="1:20" x14ac:dyDescent="0.35">
      <c r="A2989" s="96" t="s">
        <v>9716</v>
      </c>
      <c r="B2989" s="96"/>
      <c r="C2989" s="96"/>
      <c r="D2989" s="13" t="s">
        <v>9717</v>
      </c>
      <c r="E2989" s="13">
        <v>6</v>
      </c>
      <c r="F2989" s="14">
        <v>1</v>
      </c>
      <c r="G2989" s="13" t="s">
        <v>14874</v>
      </c>
      <c r="H2989" s="14">
        <v>46</v>
      </c>
      <c r="I2989" s="15" t="s">
        <v>32</v>
      </c>
      <c r="J2989" s="16">
        <v>105</v>
      </c>
      <c r="K2989" s="16">
        <v>17.5</v>
      </c>
      <c r="L2989" s="17" t="s">
        <v>368</v>
      </c>
      <c r="M2989" s="163" t="str">
        <f>IFERROR(GETPIVOTDATA("Tot. Bottles",'- Ordine Aggregato -'!$A$1,"sku anker",A2989),"")</f>
        <v/>
      </c>
      <c r="N2989" s="18" t="s">
        <v>67</v>
      </c>
      <c r="O2989" s="19" t="str">
        <f t="shared" si="46"/>
        <v>Order online</v>
      </c>
      <c r="P2989" s="97" t="s">
        <v>385</v>
      </c>
      <c r="Q2989" s="13" t="s">
        <v>9718</v>
      </c>
      <c r="R2989" t="s">
        <v>9719</v>
      </c>
      <c r="S2989" s="20">
        <v>17.5</v>
      </c>
      <c r="T2989" s="21" t="s">
        <v>38</v>
      </c>
    </row>
    <row r="2990" spans="1:20" x14ac:dyDescent="0.35">
      <c r="A2990" s="96" t="s">
        <v>9720</v>
      </c>
      <c r="D2990" s="13" t="s">
        <v>9721</v>
      </c>
      <c r="E2990" s="13">
        <v>6</v>
      </c>
      <c r="F2990" s="14">
        <v>0.7</v>
      </c>
      <c r="G2990" s="13" t="s">
        <v>14874</v>
      </c>
      <c r="H2990" s="14">
        <v>46</v>
      </c>
      <c r="I2990" s="15" t="s">
        <v>32</v>
      </c>
      <c r="J2990" s="16">
        <v>105</v>
      </c>
      <c r="K2990" s="16">
        <v>17.5</v>
      </c>
      <c r="L2990" s="17" t="s">
        <v>368</v>
      </c>
      <c r="M2990" s="163" t="str">
        <f>IFERROR(GETPIVOTDATA("Tot. Bottles",'- Ordine Aggregato -'!$A$1,"sku anker",A2990),"")</f>
        <v/>
      </c>
      <c r="N2990" s="18" t="s">
        <v>42</v>
      </c>
      <c r="O2990" s="19" t="str">
        <f t="shared" si="46"/>
        <v>Order online</v>
      </c>
      <c r="P2990" s="97" t="s">
        <v>146</v>
      </c>
      <c r="Q2990" s="13" t="s">
        <v>9722</v>
      </c>
      <c r="R2990" t="s">
        <v>9723</v>
      </c>
      <c r="S2990" s="20">
        <v>0</v>
      </c>
      <c r="T2990" s="21" t="s">
        <v>38</v>
      </c>
    </row>
    <row r="2991" spans="1:20" x14ac:dyDescent="0.35">
      <c r="A2991" s="13" t="s">
        <v>9724</v>
      </c>
      <c r="B2991" s="13"/>
      <c r="C2991" s="13"/>
      <c r="D2991" s="13" t="s">
        <v>9725</v>
      </c>
      <c r="E2991" s="13">
        <v>6</v>
      </c>
      <c r="F2991" s="14">
        <v>0.7</v>
      </c>
      <c r="G2991" s="13" t="s">
        <v>31</v>
      </c>
      <c r="H2991" s="14">
        <v>57.15</v>
      </c>
      <c r="I2991" s="15" t="s">
        <v>32</v>
      </c>
      <c r="J2991" s="16">
        <v>255</v>
      </c>
      <c r="K2991" s="16">
        <v>42.5</v>
      </c>
      <c r="L2991" s="17" t="s">
        <v>145</v>
      </c>
      <c r="M2991" s="163" t="str">
        <f>IFERROR(GETPIVOTDATA("Tot. Bottles",'- Ordine Aggregato -'!$A$1,"sku anker",A2991),"")</f>
        <v/>
      </c>
      <c r="N2991" s="18" t="s">
        <v>42</v>
      </c>
      <c r="O2991" s="19" t="str">
        <f t="shared" si="46"/>
        <v>Order online</v>
      </c>
      <c r="P2991" s="97" t="s">
        <v>385</v>
      </c>
      <c r="Q2991" s="13" t="s">
        <v>9726</v>
      </c>
      <c r="R2991" t="s">
        <v>9727</v>
      </c>
      <c r="S2991" s="20">
        <v>0</v>
      </c>
      <c r="T2991" s="21" t="s">
        <v>38</v>
      </c>
    </row>
    <row r="2992" spans="1:20" x14ac:dyDescent="0.35">
      <c r="A2992" s="96" t="s">
        <v>9728</v>
      </c>
      <c r="B2992" s="96"/>
      <c r="C2992" s="96"/>
      <c r="D2992" s="13" t="s">
        <v>9729</v>
      </c>
      <c r="E2992" s="13">
        <v>6</v>
      </c>
      <c r="F2992" s="14">
        <v>0.7</v>
      </c>
      <c r="G2992" s="13" t="s">
        <v>14874</v>
      </c>
      <c r="H2992" s="14">
        <v>37.5</v>
      </c>
      <c r="I2992" s="15" t="s">
        <v>32</v>
      </c>
      <c r="J2992" s="16">
        <v>87</v>
      </c>
      <c r="K2992" s="16">
        <v>14.5</v>
      </c>
      <c r="L2992" s="17" t="s">
        <v>623</v>
      </c>
      <c r="M2992" s="163" t="str">
        <f>IFERROR(GETPIVOTDATA("Tot. Bottles",'- Ordine Aggregato -'!$A$1,"sku anker",A2992),"")</f>
        <v/>
      </c>
      <c r="N2992" s="18" t="s">
        <v>42</v>
      </c>
      <c r="O2992" s="19" t="str">
        <f t="shared" si="46"/>
        <v>Order online</v>
      </c>
      <c r="P2992" s="97" t="s">
        <v>68</v>
      </c>
      <c r="Q2992" s="13" t="s">
        <v>9730</v>
      </c>
      <c r="R2992" t="s">
        <v>9731</v>
      </c>
      <c r="S2992" s="20">
        <v>0</v>
      </c>
      <c r="T2992" s="21" t="s">
        <v>38</v>
      </c>
    </row>
    <row r="2993" spans="1:20" x14ac:dyDescent="0.35">
      <c r="A2993" s="96" t="s">
        <v>9732</v>
      </c>
      <c r="B2993" s="96"/>
      <c r="C2993" s="96"/>
      <c r="D2993" s="13" t="s">
        <v>9733</v>
      </c>
      <c r="E2993" s="13">
        <v>6</v>
      </c>
      <c r="F2993" s="14">
        <v>0.7</v>
      </c>
      <c r="G2993" s="13" t="s">
        <v>46</v>
      </c>
      <c r="H2993" s="14">
        <v>32</v>
      </c>
      <c r="I2993" s="15" t="s">
        <v>32</v>
      </c>
      <c r="J2993" s="16">
        <v>53.400000000000006</v>
      </c>
      <c r="K2993" s="16">
        <v>8.9</v>
      </c>
      <c r="L2993" s="17" t="s">
        <v>1134</v>
      </c>
      <c r="M2993" s="163" t="str">
        <f>IFERROR(GETPIVOTDATA("Tot. Bottles",'- Ordine Aggregato -'!$A$1,"sku anker",A2993),"")</f>
        <v/>
      </c>
      <c r="N2993" s="18" t="s">
        <v>42</v>
      </c>
      <c r="O2993" s="19" t="str">
        <f t="shared" si="46"/>
        <v>Order online</v>
      </c>
      <c r="P2993" s="97" t="s">
        <v>68</v>
      </c>
      <c r="Q2993" s="13" t="s">
        <v>9734</v>
      </c>
      <c r="R2993" t="s">
        <v>9735</v>
      </c>
      <c r="S2993" s="20">
        <v>0</v>
      </c>
      <c r="T2993" s="21" t="s">
        <v>38</v>
      </c>
    </row>
    <row r="2994" spans="1:20" x14ac:dyDescent="0.35">
      <c r="A2994" s="96" t="s">
        <v>9736</v>
      </c>
      <c r="D2994" s="13" t="s">
        <v>9733</v>
      </c>
      <c r="E2994" s="13">
        <v>6</v>
      </c>
      <c r="F2994" s="14">
        <v>1</v>
      </c>
      <c r="G2994" s="13" t="s">
        <v>14874</v>
      </c>
      <c r="H2994" s="14">
        <v>32</v>
      </c>
      <c r="I2994" s="15" t="s">
        <v>32</v>
      </c>
      <c r="J2994" s="16">
        <v>56.699999999999996</v>
      </c>
      <c r="K2994" s="16">
        <v>9.4499999999999993</v>
      </c>
      <c r="L2994" s="17" t="s">
        <v>1134</v>
      </c>
      <c r="M2994" s="163" t="str">
        <f>IFERROR(GETPIVOTDATA("Tot. Bottles",'- Ordine Aggregato -'!$A$1,"sku anker",A2994),"")</f>
        <v/>
      </c>
      <c r="N2994" s="18" t="s">
        <v>42</v>
      </c>
      <c r="O2994" s="19" t="str">
        <f t="shared" si="46"/>
        <v>Order online</v>
      </c>
      <c r="P2994" s="97" t="s">
        <v>68</v>
      </c>
      <c r="Q2994" s="13" t="s">
        <v>9737</v>
      </c>
      <c r="R2994" t="s">
        <v>9738</v>
      </c>
      <c r="S2994" s="20">
        <v>0</v>
      </c>
      <c r="T2994" s="21" t="s">
        <v>38</v>
      </c>
    </row>
    <row r="2995" spans="1:20" x14ac:dyDescent="0.35">
      <c r="A2995" s="13" t="s">
        <v>9739</v>
      </c>
      <c r="B2995" s="13"/>
      <c r="C2995" s="13"/>
      <c r="D2995" s="13" t="s">
        <v>9740</v>
      </c>
      <c r="E2995" s="13">
        <v>6</v>
      </c>
      <c r="F2995" s="14">
        <v>0.7</v>
      </c>
      <c r="G2995" s="13" t="s">
        <v>46</v>
      </c>
      <c r="H2995" s="14">
        <v>40</v>
      </c>
      <c r="I2995" s="15" t="s">
        <v>32</v>
      </c>
      <c r="J2995" s="16">
        <v>115.5</v>
      </c>
      <c r="K2995" s="16">
        <v>19.25</v>
      </c>
      <c r="L2995" s="17" t="s">
        <v>1787</v>
      </c>
      <c r="M2995" s="163" t="str">
        <f>IFERROR(GETPIVOTDATA("Tot. Bottles",'- Ordine Aggregato -'!$A$1,"sku anker",A2995),"")</f>
        <v/>
      </c>
      <c r="N2995" s="18" t="s">
        <v>42</v>
      </c>
      <c r="O2995" s="19" t="str">
        <f t="shared" si="46"/>
        <v>Order online</v>
      </c>
      <c r="P2995" s="97" t="s">
        <v>442</v>
      </c>
      <c r="Q2995" s="13" t="s">
        <v>9741</v>
      </c>
      <c r="R2995" t="s">
        <v>9742</v>
      </c>
      <c r="S2995" s="20">
        <v>0</v>
      </c>
      <c r="T2995" s="21" t="s">
        <v>38</v>
      </c>
    </row>
    <row r="2996" spans="1:20" x14ac:dyDescent="0.35">
      <c r="A2996" s="13" t="s">
        <v>9743</v>
      </c>
      <c r="B2996" s="13"/>
      <c r="C2996" s="13"/>
      <c r="D2996" s="13" t="s">
        <v>9744</v>
      </c>
      <c r="E2996" s="13">
        <v>6</v>
      </c>
      <c r="F2996" s="14">
        <v>0.75</v>
      </c>
      <c r="G2996" s="13" t="s">
        <v>14874</v>
      </c>
      <c r="H2996" s="14">
        <v>16</v>
      </c>
      <c r="I2996" s="15" t="s">
        <v>32</v>
      </c>
      <c r="J2996" s="16">
        <v>41.7</v>
      </c>
      <c r="K2996" s="16">
        <v>6.95</v>
      </c>
      <c r="L2996" s="17" t="s">
        <v>713</v>
      </c>
      <c r="M2996" s="163" t="str">
        <f>IFERROR(GETPIVOTDATA("Tot. Bottles",'- Ordine Aggregato -'!$A$1,"sku anker",A2996),"")</f>
        <v/>
      </c>
      <c r="N2996" s="18" t="s">
        <v>42</v>
      </c>
      <c r="O2996" s="19" t="str">
        <f t="shared" si="46"/>
        <v>Order online</v>
      </c>
      <c r="P2996" s="97" t="s">
        <v>225</v>
      </c>
      <c r="Q2996" s="13" t="s">
        <v>9745</v>
      </c>
      <c r="R2996" t="s">
        <v>9746</v>
      </c>
      <c r="S2996" s="20">
        <v>0</v>
      </c>
      <c r="T2996" s="21" t="s">
        <v>38</v>
      </c>
    </row>
    <row r="2997" spans="1:20" x14ac:dyDescent="0.35">
      <c r="A2997" s="13" t="s">
        <v>9747</v>
      </c>
      <c r="B2997" s="13"/>
      <c r="C2997" s="13"/>
      <c r="D2997" s="13" t="s">
        <v>9748</v>
      </c>
      <c r="E2997" s="13">
        <v>6</v>
      </c>
      <c r="F2997" s="14">
        <v>0.75</v>
      </c>
      <c r="G2997" s="13" t="s">
        <v>31</v>
      </c>
      <c r="H2997" s="14">
        <v>18</v>
      </c>
      <c r="I2997" s="15" t="s">
        <v>32</v>
      </c>
      <c r="J2997" s="16">
        <v>41.400000000000006</v>
      </c>
      <c r="K2997" s="16">
        <v>6.9</v>
      </c>
      <c r="L2997" s="17" t="s">
        <v>713</v>
      </c>
      <c r="M2997" s="163" t="str">
        <f>IFERROR(GETPIVOTDATA("Tot. Bottles",'- Ordine Aggregato -'!$A$1,"sku anker",A2997),"")</f>
        <v/>
      </c>
      <c r="N2997" s="18" t="s">
        <v>42</v>
      </c>
      <c r="O2997" s="19" t="str">
        <f t="shared" si="46"/>
        <v>Order online</v>
      </c>
      <c r="P2997" s="97" t="s">
        <v>225</v>
      </c>
      <c r="Q2997" s="13" t="s">
        <v>9749</v>
      </c>
      <c r="R2997" t="s">
        <v>9750</v>
      </c>
      <c r="S2997" s="20">
        <v>0</v>
      </c>
      <c r="T2997" s="21" t="s">
        <v>38</v>
      </c>
    </row>
    <row r="2998" spans="1:20" x14ac:dyDescent="0.35">
      <c r="A2998" s="96" t="s">
        <v>9751</v>
      </c>
      <c r="D2998" s="13" t="s">
        <v>9748</v>
      </c>
      <c r="E2998" s="13">
        <v>6</v>
      </c>
      <c r="F2998" s="14">
        <v>1</v>
      </c>
      <c r="G2998" s="13" t="s">
        <v>31</v>
      </c>
      <c r="H2998" s="14">
        <v>18</v>
      </c>
      <c r="I2998" s="15" t="s">
        <v>32</v>
      </c>
      <c r="J2998" s="16">
        <v>55.5</v>
      </c>
      <c r="K2998" s="16">
        <v>9.25</v>
      </c>
      <c r="L2998" s="17" t="s">
        <v>713</v>
      </c>
      <c r="M2998" s="163" t="str">
        <f>IFERROR(GETPIVOTDATA("Tot. Bottles",'- Ordine Aggregato -'!$A$1,"sku anker",A2998),"")</f>
        <v/>
      </c>
      <c r="N2998" s="18" t="s">
        <v>42</v>
      </c>
      <c r="O2998" s="19" t="str">
        <f t="shared" si="46"/>
        <v>Order online</v>
      </c>
      <c r="P2998" s="97" t="s">
        <v>225</v>
      </c>
      <c r="Q2998" s="13" t="s">
        <v>9752</v>
      </c>
      <c r="R2998" t="s">
        <v>9753</v>
      </c>
      <c r="S2998" s="20">
        <v>0</v>
      </c>
      <c r="T2998" s="21" t="s">
        <v>38</v>
      </c>
    </row>
    <row r="2999" spans="1:20" x14ac:dyDescent="0.35">
      <c r="A2999" s="13" t="s">
        <v>9754</v>
      </c>
      <c r="B2999" s="13"/>
      <c r="C2999" s="13"/>
      <c r="D2999" s="13" t="s">
        <v>9755</v>
      </c>
      <c r="E2999" s="13">
        <v>4</v>
      </c>
      <c r="F2999" s="14">
        <v>0.7</v>
      </c>
      <c r="G2999" s="13" t="s">
        <v>14874</v>
      </c>
      <c r="H2999" s="14">
        <v>47.6</v>
      </c>
      <c r="I2999" s="15" t="s">
        <v>32</v>
      </c>
      <c r="J2999" s="16">
        <v>95.8</v>
      </c>
      <c r="K2999" s="16">
        <v>23.95</v>
      </c>
      <c r="L2999" s="17" t="s">
        <v>368</v>
      </c>
      <c r="M2999" s="163" t="str">
        <f>IFERROR(GETPIVOTDATA("Tot. Bottles",'- Ordine Aggregato -'!$A$1,"sku anker",A2999),"")</f>
        <v/>
      </c>
      <c r="N2999" s="18" t="s">
        <v>42</v>
      </c>
      <c r="O2999" s="19" t="str">
        <f t="shared" si="46"/>
        <v>Order online</v>
      </c>
      <c r="P2999" s="97" t="s">
        <v>68</v>
      </c>
      <c r="Q2999" s="13" t="s">
        <v>9756</v>
      </c>
      <c r="R2999" t="s">
        <v>9757</v>
      </c>
      <c r="S2999" s="20">
        <v>0</v>
      </c>
      <c r="T2999" s="21" t="s">
        <v>38</v>
      </c>
    </row>
    <row r="3000" spans="1:20" x14ac:dyDescent="0.35">
      <c r="A3000" s="13" t="s">
        <v>9758</v>
      </c>
      <c r="B3000" s="13"/>
      <c r="C3000" s="13"/>
      <c r="D3000" s="13" t="s">
        <v>9759</v>
      </c>
      <c r="E3000" s="13">
        <v>3</v>
      </c>
      <c r="F3000" s="14">
        <v>0.7</v>
      </c>
      <c r="G3000" s="13" t="s">
        <v>14874</v>
      </c>
      <c r="H3000" s="14">
        <v>43.1</v>
      </c>
      <c r="I3000" s="15" t="s">
        <v>32</v>
      </c>
      <c r="J3000" s="16">
        <v>115.5</v>
      </c>
      <c r="K3000" s="16">
        <v>38.5</v>
      </c>
      <c r="L3000" s="17" t="s">
        <v>1787</v>
      </c>
      <c r="M3000" s="163" t="str">
        <f>IFERROR(GETPIVOTDATA("Tot. Bottles",'- Ordine Aggregato -'!$A$1,"sku anker",A3000),"")</f>
        <v/>
      </c>
      <c r="N3000" s="18" t="s">
        <v>34</v>
      </c>
      <c r="O3000" s="19" t="str">
        <f t="shared" si="46"/>
        <v>Order online</v>
      </c>
      <c r="P3000" s="97" t="s">
        <v>35</v>
      </c>
      <c r="Q3000" s="13" t="s">
        <v>9760</v>
      </c>
      <c r="R3000" t="s">
        <v>9761</v>
      </c>
      <c r="S3000" s="20">
        <v>0</v>
      </c>
      <c r="T3000" s="21" t="s">
        <v>38</v>
      </c>
    </row>
    <row r="3001" spans="1:20" x14ac:dyDescent="0.35">
      <c r="A3001" s="96" t="s">
        <v>9762</v>
      </c>
      <c r="D3001" s="13" t="s">
        <v>9763</v>
      </c>
      <c r="E3001" s="13">
        <v>48</v>
      </c>
      <c r="F3001" s="14">
        <v>0.05</v>
      </c>
      <c r="G3001" s="13" t="s">
        <v>46</v>
      </c>
      <c r="H3001" s="14">
        <v>41.3</v>
      </c>
      <c r="I3001" s="15" t="s">
        <v>32</v>
      </c>
      <c r="J3001" s="16">
        <v>132</v>
      </c>
      <c r="K3001" s="16">
        <v>2.75</v>
      </c>
      <c r="L3001" s="17" t="s">
        <v>448</v>
      </c>
      <c r="M3001" s="163" t="str">
        <f>IFERROR(GETPIVOTDATA("Tot. Bottles",'- Ordine Aggregato -'!$A$1,"sku anker",A3001),"")</f>
        <v/>
      </c>
      <c r="N3001" s="18" t="s">
        <v>42</v>
      </c>
      <c r="O3001" s="19" t="str">
        <f t="shared" si="46"/>
        <v>Order online</v>
      </c>
      <c r="P3001" s="97" t="s">
        <v>146</v>
      </c>
      <c r="Q3001" s="13" t="s">
        <v>9764</v>
      </c>
      <c r="R3001" t="s">
        <v>9765</v>
      </c>
      <c r="S3001" s="20">
        <v>0</v>
      </c>
      <c r="T3001" s="21" t="s">
        <v>38</v>
      </c>
    </row>
    <row r="3002" spans="1:20" x14ac:dyDescent="0.35">
      <c r="A3002" s="13" t="s">
        <v>9768</v>
      </c>
      <c r="B3002" s="13"/>
      <c r="C3002" s="13"/>
      <c r="D3002" s="13" t="s">
        <v>9766</v>
      </c>
      <c r="E3002" s="13">
        <v>6</v>
      </c>
      <c r="F3002" s="14">
        <v>0.7</v>
      </c>
      <c r="G3002" s="13" t="s">
        <v>14874</v>
      </c>
      <c r="H3002" s="14">
        <v>41.3</v>
      </c>
      <c r="I3002" s="15" t="s">
        <v>32</v>
      </c>
      <c r="J3002" s="16">
        <v>100.5</v>
      </c>
      <c r="K3002" s="16">
        <v>16.75</v>
      </c>
      <c r="L3002" s="17" t="s">
        <v>448</v>
      </c>
      <c r="M3002" s="163" t="str">
        <f>IFERROR(GETPIVOTDATA("Tot. Bottles",'- Ordine Aggregato -'!$A$1,"sku anker",A3002),"")</f>
        <v/>
      </c>
      <c r="N3002" s="18" t="s">
        <v>42</v>
      </c>
      <c r="O3002" s="19" t="str">
        <f t="shared" si="46"/>
        <v>Order online</v>
      </c>
      <c r="P3002" s="97" t="s">
        <v>146</v>
      </c>
      <c r="Q3002" s="13" t="s">
        <v>9767</v>
      </c>
      <c r="R3002" t="s">
        <v>9769</v>
      </c>
      <c r="S3002" s="20">
        <v>0</v>
      </c>
      <c r="T3002" s="21" t="s">
        <v>38</v>
      </c>
    </row>
    <row r="3003" spans="1:20" x14ac:dyDescent="0.35">
      <c r="A3003" s="13" t="s">
        <v>14529</v>
      </c>
      <c r="B3003" s="13"/>
      <c r="C3003" s="13"/>
      <c r="D3003" s="13" t="s">
        <v>14530</v>
      </c>
      <c r="E3003" s="13">
        <v>3</v>
      </c>
      <c r="F3003" s="14">
        <v>0.7</v>
      </c>
      <c r="G3003" s="13" t="s">
        <v>46</v>
      </c>
      <c r="H3003" s="14">
        <v>41.3</v>
      </c>
      <c r="I3003" s="15" t="s">
        <v>32</v>
      </c>
      <c r="J3003" s="16">
        <v>70.5</v>
      </c>
      <c r="K3003" s="16">
        <v>23.5</v>
      </c>
      <c r="L3003" s="17" t="s">
        <v>448</v>
      </c>
      <c r="M3003" s="163" t="str">
        <f>IFERROR(GETPIVOTDATA("Tot. Bottles",'- Ordine Aggregato -'!$A$1,"sku anker",A3003),"")</f>
        <v/>
      </c>
      <c r="N3003" s="18" t="s">
        <v>28</v>
      </c>
      <c r="O3003" s="19" t="str">
        <f t="shared" si="46"/>
        <v>Order online</v>
      </c>
      <c r="P3003" s="97" t="s">
        <v>146</v>
      </c>
      <c r="Q3003" s="13" t="s">
        <v>15807</v>
      </c>
      <c r="R3003" t="s">
        <v>15808</v>
      </c>
      <c r="S3003" s="20">
        <v>0</v>
      </c>
      <c r="T3003" s="21" t="s">
        <v>3755</v>
      </c>
    </row>
    <row r="3004" spans="1:20" x14ac:dyDescent="0.35">
      <c r="A3004" s="96" t="s">
        <v>15809</v>
      </c>
      <c r="D3004" s="13" t="s">
        <v>15810</v>
      </c>
      <c r="E3004" s="13">
        <v>6</v>
      </c>
      <c r="F3004" s="14">
        <v>0.7</v>
      </c>
      <c r="G3004" s="13" t="s">
        <v>46</v>
      </c>
      <c r="H3004" s="14">
        <v>0</v>
      </c>
      <c r="I3004" s="15" t="s">
        <v>32</v>
      </c>
      <c r="J3004" s="16">
        <v>123</v>
      </c>
      <c r="K3004" s="16">
        <v>20.5</v>
      </c>
      <c r="L3004" s="17" t="s">
        <v>2503</v>
      </c>
      <c r="M3004" s="163" t="str">
        <f>IFERROR(GETPIVOTDATA("Tot. Bottles",'- Ordine Aggregato -'!$A$1,"sku anker",A3004),"")</f>
        <v/>
      </c>
      <c r="N3004" s="18" t="s">
        <v>42</v>
      </c>
      <c r="O3004" s="19" t="str">
        <f t="shared" si="46"/>
        <v>Order online</v>
      </c>
      <c r="P3004" s="97" t="s">
        <v>614</v>
      </c>
      <c r="Q3004" s="13" t="s">
        <v>15811</v>
      </c>
      <c r="R3004" t="s">
        <v>15812</v>
      </c>
      <c r="S3004" s="20">
        <v>0</v>
      </c>
      <c r="T3004" s="21" t="s">
        <v>38</v>
      </c>
    </row>
    <row r="3005" spans="1:20" x14ac:dyDescent="0.35">
      <c r="A3005" s="96" t="s">
        <v>9770</v>
      </c>
      <c r="B3005" s="96"/>
      <c r="C3005" s="96"/>
      <c r="D3005" s="13" t="s">
        <v>9771</v>
      </c>
      <c r="E3005" s="13">
        <v>6</v>
      </c>
      <c r="F3005" s="14">
        <v>0.7</v>
      </c>
      <c r="G3005" s="13" t="s">
        <v>14874</v>
      </c>
      <c r="H3005" s="14">
        <v>0</v>
      </c>
      <c r="I3005" s="15" t="s">
        <v>32</v>
      </c>
      <c r="J3005" s="16">
        <v>134.10000000000002</v>
      </c>
      <c r="K3005" s="16">
        <v>22.35</v>
      </c>
      <c r="L3005" s="17" t="s">
        <v>2503</v>
      </c>
      <c r="M3005" s="163" t="str">
        <f>IFERROR(GETPIVOTDATA("Tot. Bottles",'- Ordine Aggregato -'!$A$1,"sku anker",A3005),"")</f>
        <v/>
      </c>
      <c r="N3005" s="18" t="s">
        <v>42</v>
      </c>
      <c r="O3005" s="19" t="str">
        <f t="shared" si="46"/>
        <v>Order online</v>
      </c>
      <c r="P3005" s="97" t="s">
        <v>614</v>
      </c>
      <c r="Q3005" s="13" t="s">
        <v>9772</v>
      </c>
      <c r="R3005" t="s">
        <v>9773</v>
      </c>
      <c r="S3005" s="20">
        <v>0</v>
      </c>
      <c r="T3005" s="21" t="s">
        <v>38</v>
      </c>
    </row>
    <row r="3006" spans="1:20" x14ac:dyDescent="0.35">
      <c r="A3006" s="13" t="s">
        <v>15813</v>
      </c>
      <c r="B3006" s="13"/>
      <c r="C3006" s="13"/>
      <c r="D3006" s="13" t="s">
        <v>15814</v>
      </c>
      <c r="E3006" s="13">
        <v>6</v>
      </c>
      <c r="F3006" s="14">
        <v>0.7</v>
      </c>
      <c r="G3006" s="13" t="s">
        <v>46</v>
      </c>
      <c r="H3006" s="14">
        <v>0</v>
      </c>
      <c r="I3006" s="15" t="s">
        <v>32</v>
      </c>
      <c r="J3006" s="16">
        <v>133.5</v>
      </c>
      <c r="K3006" s="16">
        <v>22.25</v>
      </c>
      <c r="L3006" s="17" t="s">
        <v>2503</v>
      </c>
      <c r="M3006" s="163" t="str">
        <f>IFERROR(GETPIVOTDATA("Tot. Bottles",'- Ordine Aggregato -'!$A$1,"sku anker",A3006),"")</f>
        <v/>
      </c>
      <c r="N3006" s="18" t="s">
        <v>42</v>
      </c>
      <c r="O3006" s="19" t="str">
        <f t="shared" si="46"/>
        <v>Order online</v>
      </c>
      <c r="P3006" s="97" t="s">
        <v>614</v>
      </c>
      <c r="Q3006" s="13" t="s">
        <v>15815</v>
      </c>
      <c r="R3006" t="s">
        <v>15816</v>
      </c>
      <c r="S3006" s="20">
        <v>0</v>
      </c>
      <c r="T3006" s="21" t="s">
        <v>38</v>
      </c>
    </row>
    <row r="3007" spans="1:20" x14ac:dyDescent="0.35">
      <c r="A3007" s="13" t="s">
        <v>15817</v>
      </c>
      <c r="B3007" s="13"/>
      <c r="C3007" s="13"/>
      <c r="D3007" s="13" t="s">
        <v>15818</v>
      </c>
      <c r="E3007" s="13">
        <v>6</v>
      </c>
      <c r="F3007" s="14">
        <v>0.7</v>
      </c>
      <c r="G3007" s="13" t="s">
        <v>14874</v>
      </c>
      <c r="H3007" s="14">
        <v>41</v>
      </c>
      <c r="I3007" s="15" t="s">
        <v>32</v>
      </c>
      <c r="J3007" s="16">
        <v>99</v>
      </c>
      <c r="K3007" s="16">
        <v>16.5</v>
      </c>
      <c r="L3007" s="17" t="s">
        <v>3088</v>
      </c>
      <c r="M3007" s="163" t="str">
        <f>IFERROR(GETPIVOTDATA("Tot. Bottles",'- Ordine Aggregato -'!$A$1,"sku anker",A3007),"")</f>
        <v/>
      </c>
      <c r="N3007" s="18" t="s">
        <v>34</v>
      </c>
      <c r="O3007" s="19" t="str">
        <f t="shared" si="46"/>
        <v>Order online</v>
      </c>
      <c r="P3007" s="97" t="s">
        <v>355</v>
      </c>
      <c r="Q3007" s="13" t="s">
        <v>15819</v>
      </c>
      <c r="R3007" t="s">
        <v>15820</v>
      </c>
      <c r="S3007" s="20">
        <v>0</v>
      </c>
      <c r="T3007" s="21" t="s">
        <v>38</v>
      </c>
    </row>
    <row r="3008" spans="1:20" x14ac:dyDescent="0.35">
      <c r="A3008" s="96" t="s">
        <v>9774</v>
      </c>
      <c r="D3008" s="13" t="s">
        <v>9775</v>
      </c>
      <c r="E3008" s="13">
        <v>6</v>
      </c>
      <c r="F3008" s="14">
        <v>0.7</v>
      </c>
      <c r="G3008" s="13" t="s">
        <v>14874</v>
      </c>
      <c r="H3008" s="14">
        <v>41</v>
      </c>
      <c r="I3008" s="15" t="s">
        <v>32</v>
      </c>
      <c r="J3008" s="16">
        <v>101.39999999999999</v>
      </c>
      <c r="K3008" s="16">
        <v>16.899999999999999</v>
      </c>
      <c r="L3008" s="17" t="s">
        <v>3088</v>
      </c>
      <c r="M3008" s="163" t="str">
        <f>IFERROR(GETPIVOTDATA("Tot. Bottles",'- Ordine Aggregato -'!$A$1,"sku anker",A3008),"")</f>
        <v/>
      </c>
      <c r="N3008" s="18" t="s">
        <v>42</v>
      </c>
      <c r="O3008" s="19" t="str">
        <f t="shared" si="46"/>
        <v>Order online</v>
      </c>
      <c r="P3008" s="97" t="s">
        <v>355</v>
      </c>
      <c r="Q3008" s="13" t="s">
        <v>9776</v>
      </c>
      <c r="R3008" t="s">
        <v>9777</v>
      </c>
      <c r="S3008" s="20">
        <v>0</v>
      </c>
      <c r="T3008" s="21" t="s">
        <v>38</v>
      </c>
    </row>
    <row r="3009" spans="1:20" x14ac:dyDescent="0.35">
      <c r="A3009" s="96" t="s">
        <v>9778</v>
      </c>
      <c r="B3009" s="96"/>
      <c r="C3009" s="96"/>
      <c r="D3009" s="13" t="s">
        <v>9779</v>
      </c>
      <c r="E3009" s="13">
        <v>6</v>
      </c>
      <c r="F3009" s="14">
        <v>0.7</v>
      </c>
      <c r="G3009" s="13" t="s">
        <v>14874</v>
      </c>
      <c r="H3009" s="14">
        <v>41</v>
      </c>
      <c r="I3009" s="15" t="s">
        <v>32</v>
      </c>
      <c r="J3009" s="16">
        <v>95.699999999999989</v>
      </c>
      <c r="K3009" s="16">
        <v>15.95</v>
      </c>
      <c r="L3009" s="17" t="s">
        <v>3088</v>
      </c>
      <c r="M3009" s="163" t="str">
        <f>IFERROR(GETPIVOTDATA("Tot. Bottles",'- Ordine Aggregato -'!$A$1,"sku anker",A3009),"")</f>
        <v/>
      </c>
      <c r="N3009" s="18" t="s">
        <v>34</v>
      </c>
      <c r="O3009" s="19" t="str">
        <f t="shared" si="46"/>
        <v>Order online</v>
      </c>
      <c r="P3009" s="97" t="s">
        <v>355</v>
      </c>
      <c r="Q3009" s="13" t="s">
        <v>9780</v>
      </c>
      <c r="R3009" t="s">
        <v>9781</v>
      </c>
      <c r="S3009" s="20">
        <v>0</v>
      </c>
      <c r="T3009" s="21" t="s">
        <v>38</v>
      </c>
    </row>
    <row r="3010" spans="1:20" x14ac:dyDescent="0.35">
      <c r="A3010" s="96" t="s">
        <v>15821</v>
      </c>
      <c r="B3010" s="96"/>
      <c r="C3010" s="96"/>
      <c r="D3010" s="13" t="s">
        <v>15822</v>
      </c>
      <c r="E3010" s="13">
        <v>6</v>
      </c>
      <c r="F3010" s="14">
        <v>0.7</v>
      </c>
      <c r="G3010" s="13" t="s">
        <v>14874</v>
      </c>
      <c r="H3010" s="14">
        <v>41</v>
      </c>
      <c r="I3010" s="15" t="s">
        <v>32</v>
      </c>
      <c r="J3010" s="16">
        <v>115.5</v>
      </c>
      <c r="K3010" s="16">
        <v>19.25</v>
      </c>
      <c r="L3010" s="17" t="s">
        <v>3088</v>
      </c>
      <c r="M3010" s="163" t="str">
        <f>IFERROR(GETPIVOTDATA("Tot. Bottles",'- Ordine Aggregato -'!$A$1,"sku anker",A3010),"")</f>
        <v/>
      </c>
      <c r="N3010" s="18" t="s">
        <v>34</v>
      </c>
      <c r="O3010" s="19" t="str">
        <f t="shared" si="46"/>
        <v>Order online</v>
      </c>
      <c r="P3010" s="97" t="s">
        <v>355</v>
      </c>
      <c r="Q3010" s="13" t="s">
        <v>15823</v>
      </c>
      <c r="R3010" t="s">
        <v>15824</v>
      </c>
      <c r="S3010" s="20">
        <v>0</v>
      </c>
      <c r="T3010" s="21" t="s">
        <v>38</v>
      </c>
    </row>
    <row r="3011" spans="1:20" x14ac:dyDescent="0.35">
      <c r="A3011" s="13" t="s">
        <v>9783</v>
      </c>
      <c r="B3011" s="13"/>
      <c r="C3011" s="13"/>
      <c r="D3011" s="13" t="s">
        <v>9782</v>
      </c>
      <c r="E3011" s="13">
        <v>6</v>
      </c>
      <c r="F3011" s="14">
        <v>0.7</v>
      </c>
      <c r="G3011" s="13" t="s">
        <v>14874</v>
      </c>
      <c r="H3011" s="14">
        <v>40</v>
      </c>
      <c r="I3011" s="15" t="s">
        <v>32</v>
      </c>
      <c r="J3011" s="16">
        <v>87</v>
      </c>
      <c r="K3011" s="16">
        <v>14.5</v>
      </c>
      <c r="L3011" s="17" t="s">
        <v>368</v>
      </c>
      <c r="M3011" s="163" t="str">
        <f>IFERROR(GETPIVOTDATA("Tot. Bottles",'- Ordine Aggregato -'!$A$1,"sku anker",A3011),"")</f>
        <v/>
      </c>
      <c r="N3011" s="18" t="s">
        <v>42</v>
      </c>
      <c r="O3011" s="19" t="str">
        <f t="shared" si="46"/>
        <v>Order online</v>
      </c>
      <c r="P3011" s="97" t="s">
        <v>35</v>
      </c>
      <c r="Q3011" s="13" t="s">
        <v>9784</v>
      </c>
      <c r="R3011" t="s">
        <v>9785</v>
      </c>
      <c r="S3011" s="20">
        <v>0</v>
      </c>
      <c r="T3011" s="21" t="s">
        <v>38</v>
      </c>
    </row>
    <row r="3012" spans="1:20" x14ac:dyDescent="0.35">
      <c r="A3012" s="96" t="s">
        <v>9786</v>
      </c>
      <c r="B3012" s="96"/>
      <c r="C3012" s="96"/>
      <c r="D3012" s="13" t="s">
        <v>9782</v>
      </c>
      <c r="E3012" s="13">
        <v>6</v>
      </c>
      <c r="F3012" s="14">
        <v>1</v>
      </c>
      <c r="G3012" s="13" t="s">
        <v>14874</v>
      </c>
      <c r="H3012" s="14">
        <v>40</v>
      </c>
      <c r="I3012" s="15" t="s">
        <v>32</v>
      </c>
      <c r="J3012" s="16">
        <v>91.5</v>
      </c>
      <c r="K3012" s="16">
        <v>15.25</v>
      </c>
      <c r="L3012" s="17" t="s">
        <v>368</v>
      </c>
      <c r="M3012" s="163" t="str">
        <f>IFERROR(GETPIVOTDATA("Tot. Bottles",'- Ordine Aggregato -'!$A$1,"sku anker",A3012),"")</f>
        <v/>
      </c>
      <c r="N3012" s="18" t="s">
        <v>34</v>
      </c>
      <c r="O3012" s="19" t="str">
        <f t="shared" si="46"/>
        <v>Order online</v>
      </c>
      <c r="P3012" s="97" t="s">
        <v>35</v>
      </c>
      <c r="Q3012" s="13" t="s">
        <v>9787</v>
      </c>
      <c r="R3012" t="s">
        <v>9788</v>
      </c>
      <c r="S3012" s="20">
        <v>0</v>
      </c>
      <c r="T3012" s="21" t="s">
        <v>38</v>
      </c>
    </row>
    <row r="3013" spans="1:20" x14ac:dyDescent="0.35">
      <c r="A3013" s="96" t="s">
        <v>14498</v>
      </c>
      <c r="D3013" s="13" t="s">
        <v>9782</v>
      </c>
      <c r="E3013" s="13">
        <v>1</v>
      </c>
      <c r="F3013" s="14">
        <v>3</v>
      </c>
      <c r="G3013" s="13" t="s">
        <v>46</v>
      </c>
      <c r="H3013" s="14">
        <v>40</v>
      </c>
      <c r="I3013" s="15" t="s">
        <v>32</v>
      </c>
      <c r="J3013" s="16">
        <v>47.5</v>
      </c>
      <c r="K3013" s="16">
        <v>47.5</v>
      </c>
      <c r="L3013" s="17" t="s">
        <v>368</v>
      </c>
      <c r="M3013" s="163" t="str">
        <f>IFERROR(GETPIVOTDATA("Tot. Bottles",'- Ordine Aggregato -'!$A$1,"sku anker",A3013),"")</f>
        <v/>
      </c>
      <c r="N3013" s="18" t="s">
        <v>28</v>
      </c>
      <c r="O3013" s="19" t="str">
        <f t="shared" si="46"/>
        <v>Order online</v>
      </c>
      <c r="P3013" s="97" t="s">
        <v>35</v>
      </c>
      <c r="Q3013" s="13" t="s">
        <v>15825</v>
      </c>
      <c r="R3013" t="s">
        <v>15826</v>
      </c>
      <c r="S3013" s="20">
        <v>0</v>
      </c>
      <c r="T3013" s="21" t="s">
        <v>3755</v>
      </c>
    </row>
    <row r="3014" spans="1:20" x14ac:dyDescent="0.35">
      <c r="A3014" s="13" t="s">
        <v>9789</v>
      </c>
      <c r="B3014" s="13"/>
      <c r="C3014" s="13"/>
      <c r="D3014" s="13" t="s">
        <v>9790</v>
      </c>
      <c r="E3014" s="13">
        <v>6</v>
      </c>
      <c r="F3014" s="14">
        <v>0.7</v>
      </c>
      <c r="G3014" s="13" t="s">
        <v>31</v>
      </c>
      <c r="H3014" s="14">
        <v>41.4</v>
      </c>
      <c r="I3014" s="15" t="s">
        <v>32</v>
      </c>
      <c r="J3014" s="16">
        <v>59.099999999999994</v>
      </c>
      <c r="K3014" s="16">
        <v>9.85</v>
      </c>
      <c r="L3014" s="17" t="s">
        <v>368</v>
      </c>
      <c r="M3014" s="163" t="str">
        <f>IFERROR(GETPIVOTDATA("Tot. Bottles",'- Ordine Aggregato -'!$A$1,"sku anker",A3014),"")</f>
        <v/>
      </c>
      <c r="N3014" s="18" t="s">
        <v>42</v>
      </c>
      <c r="O3014" s="19" t="str">
        <f t="shared" si="46"/>
        <v>Order online</v>
      </c>
      <c r="P3014" s="97" t="s">
        <v>225</v>
      </c>
      <c r="Q3014" s="13" t="s">
        <v>9791</v>
      </c>
      <c r="R3014" t="s">
        <v>42</v>
      </c>
      <c r="S3014" s="20">
        <v>0</v>
      </c>
      <c r="T3014" s="21" t="s">
        <v>38</v>
      </c>
    </row>
    <row r="3015" spans="1:20" x14ac:dyDescent="0.35">
      <c r="A3015" s="13" t="s">
        <v>9792</v>
      </c>
      <c r="B3015" s="13"/>
      <c r="C3015" s="13"/>
      <c r="D3015" s="13" t="s">
        <v>9793</v>
      </c>
      <c r="E3015" s="13">
        <v>6</v>
      </c>
      <c r="F3015" s="14">
        <v>0.7</v>
      </c>
      <c r="G3015" s="13" t="s">
        <v>46</v>
      </c>
      <c r="H3015" s="14">
        <v>47.3</v>
      </c>
      <c r="I3015" s="15" t="s">
        <v>32</v>
      </c>
      <c r="J3015" s="16">
        <v>244.5</v>
      </c>
      <c r="K3015" s="16">
        <v>40.75</v>
      </c>
      <c r="L3015" s="17" t="s">
        <v>3019</v>
      </c>
      <c r="M3015" s="163" t="str">
        <f>IFERROR(GETPIVOTDATA("Tot. Bottles",'- Ordine Aggregato -'!$A$1,"sku anker",A3015),"")</f>
        <v/>
      </c>
      <c r="N3015" s="18" t="s">
        <v>42</v>
      </c>
      <c r="O3015" s="19" t="str">
        <f t="shared" si="46"/>
        <v>Order online</v>
      </c>
      <c r="P3015" s="97" t="s">
        <v>43</v>
      </c>
      <c r="Q3015" s="13" t="s">
        <v>9794</v>
      </c>
      <c r="R3015" t="s">
        <v>9795</v>
      </c>
      <c r="S3015" s="20">
        <v>0</v>
      </c>
      <c r="T3015" s="21" t="s">
        <v>38</v>
      </c>
    </row>
    <row r="3016" spans="1:20" x14ac:dyDescent="0.35">
      <c r="A3016" s="13" t="s">
        <v>9796</v>
      </c>
      <c r="B3016" s="13"/>
      <c r="C3016" s="13"/>
      <c r="D3016" s="13" t="s">
        <v>9797</v>
      </c>
      <c r="E3016" s="13">
        <v>6</v>
      </c>
      <c r="F3016" s="14">
        <v>0.7</v>
      </c>
      <c r="G3016" s="13" t="s">
        <v>14874</v>
      </c>
      <c r="H3016" s="14">
        <v>45</v>
      </c>
      <c r="I3016" s="15" t="s">
        <v>32</v>
      </c>
      <c r="J3016" s="16">
        <v>228</v>
      </c>
      <c r="K3016" s="16">
        <v>38</v>
      </c>
      <c r="L3016" s="17" t="s">
        <v>3019</v>
      </c>
      <c r="M3016" s="163" t="str">
        <f>IFERROR(GETPIVOTDATA("Tot. Bottles",'- Ordine Aggregato -'!$A$1,"sku anker",A3016),"")</f>
        <v/>
      </c>
      <c r="N3016" s="18" t="s">
        <v>42</v>
      </c>
      <c r="O3016" s="19" t="str">
        <f t="shared" si="46"/>
        <v>Order online</v>
      </c>
      <c r="P3016" s="97" t="s">
        <v>43</v>
      </c>
      <c r="Q3016" s="13" t="s">
        <v>9798</v>
      </c>
      <c r="R3016" t="s">
        <v>9799</v>
      </c>
      <c r="S3016" s="20">
        <v>0</v>
      </c>
      <c r="T3016" s="21" t="s">
        <v>38</v>
      </c>
    </row>
    <row r="3017" spans="1:20" x14ac:dyDescent="0.35">
      <c r="A3017" s="13" t="s">
        <v>9800</v>
      </c>
      <c r="B3017" s="13"/>
      <c r="C3017" s="13"/>
      <c r="D3017" s="13" t="s">
        <v>9801</v>
      </c>
      <c r="E3017" s="13">
        <v>6</v>
      </c>
      <c r="F3017" s="14">
        <v>0.7</v>
      </c>
      <c r="G3017" s="13" t="s">
        <v>14873</v>
      </c>
      <c r="H3017" s="14">
        <v>46.4</v>
      </c>
      <c r="I3017" s="15" t="s">
        <v>32</v>
      </c>
      <c r="J3017" s="16">
        <v>227.10000000000002</v>
      </c>
      <c r="K3017" s="16">
        <v>37.85</v>
      </c>
      <c r="L3017" s="17" t="s">
        <v>3019</v>
      </c>
      <c r="M3017" s="163" t="str">
        <f>IFERROR(GETPIVOTDATA("Tot. Bottles",'- Ordine Aggregato -'!$A$1,"sku anker",A3017),"")</f>
        <v/>
      </c>
      <c r="N3017" s="18" t="s">
        <v>42</v>
      </c>
      <c r="O3017" s="19" t="str">
        <f t="shared" si="46"/>
        <v>Order online</v>
      </c>
      <c r="P3017" s="97" t="s">
        <v>43</v>
      </c>
      <c r="Q3017" s="13" t="s">
        <v>9802</v>
      </c>
      <c r="R3017" t="s">
        <v>9803</v>
      </c>
      <c r="S3017" s="20">
        <v>0</v>
      </c>
      <c r="T3017" s="21" t="s">
        <v>38</v>
      </c>
    </row>
    <row r="3018" spans="1:20" x14ac:dyDescent="0.35">
      <c r="A3018" s="13" t="s">
        <v>9804</v>
      </c>
      <c r="B3018" s="13"/>
      <c r="C3018" s="13"/>
      <c r="D3018" s="13" t="s">
        <v>9805</v>
      </c>
      <c r="E3018" s="13">
        <v>6</v>
      </c>
      <c r="F3018" s="14">
        <v>0.7</v>
      </c>
      <c r="G3018" s="13" t="s">
        <v>14873</v>
      </c>
      <c r="H3018" s="14">
        <v>40</v>
      </c>
      <c r="I3018" s="15" t="s">
        <v>32</v>
      </c>
      <c r="J3018" s="16">
        <v>184.2</v>
      </c>
      <c r="K3018" s="16">
        <v>30.7</v>
      </c>
      <c r="L3018" s="17" t="s">
        <v>3019</v>
      </c>
      <c r="M3018" s="163" t="str">
        <f>IFERROR(GETPIVOTDATA("Tot. Bottles",'- Ordine Aggregato -'!$A$1,"sku anker",A3018),"")</f>
        <v/>
      </c>
      <c r="N3018" s="18" t="s">
        <v>42</v>
      </c>
      <c r="O3018" s="19" t="str">
        <f t="shared" si="46"/>
        <v>Order online</v>
      </c>
      <c r="P3018" s="97" t="s">
        <v>43</v>
      </c>
      <c r="Q3018" s="13" t="s">
        <v>9806</v>
      </c>
      <c r="R3018" t="s">
        <v>9807</v>
      </c>
      <c r="S3018" s="20">
        <v>0</v>
      </c>
      <c r="T3018" s="21" t="s">
        <v>38</v>
      </c>
    </row>
    <row r="3019" spans="1:20" x14ac:dyDescent="0.35">
      <c r="A3019" s="13" t="s">
        <v>9808</v>
      </c>
      <c r="B3019" s="13"/>
      <c r="C3019" s="13"/>
      <c r="D3019" s="13" t="s">
        <v>9809</v>
      </c>
      <c r="E3019" s="13">
        <v>6</v>
      </c>
      <c r="F3019" s="14">
        <v>0.7</v>
      </c>
      <c r="G3019" s="13" t="s">
        <v>14873</v>
      </c>
      <c r="H3019" s="14">
        <v>45</v>
      </c>
      <c r="I3019" s="15" t="s">
        <v>32</v>
      </c>
      <c r="J3019" s="16">
        <v>147.89999999999998</v>
      </c>
      <c r="K3019" s="16">
        <v>24.65</v>
      </c>
      <c r="L3019" s="17" t="s">
        <v>3019</v>
      </c>
      <c r="M3019" s="163" t="str">
        <f>IFERROR(GETPIVOTDATA("Tot. Bottles",'- Ordine Aggregato -'!$A$1,"sku anker",A3019),"")</f>
        <v/>
      </c>
      <c r="N3019" s="18" t="s">
        <v>42</v>
      </c>
      <c r="O3019" s="19" t="str">
        <f t="shared" si="46"/>
        <v>Order online</v>
      </c>
      <c r="P3019" s="97" t="s">
        <v>43</v>
      </c>
      <c r="Q3019" s="13" t="s">
        <v>9810</v>
      </c>
      <c r="R3019" t="s">
        <v>9811</v>
      </c>
      <c r="S3019" s="20">
        <v>0</v>
      </c>
      <c r="T3019" s="21" t="s">
        <v>38</v>
      </c>
    </row>
    <row r="3020" spans="1:20" x14ac:dyDescent="0.35">
      <c r="A3020" s="96" t="s">
        <v>9812</v>
      </c>
      <c r="B3020" s="96"/>
      <c r="C3020" s="96"/>
      <c r="D3020" s="13" t="s">
        <v>9813</v>
      </c>
      <c r="E3020" s="13">
        <v>6</v>
      </c>
      <c r="F3020" s="14">
        <v>0.7</v>
      </c>
      <c r="G3020" s="13" t="s">
        <v>14873</v>
      </c>
      <c r="H3020" s="14">
        <v>40</v>
      </c>
      <c r="I3020" s="15" t="s">
        <v>32</v>
      </c>
      <c r="J3020" s="16">
        <v>162.60000000000002</v>
      </c>
      <c r="K3020" s="16">
        <v>27.1</v>
      </c>
      <c r="L3020" s="17" t="s">
        <v>3019</v>
      </c>
      <c r="M3020" s="163" t="str">
        <f>IFERROR(GETPIVOTDATA("Tot. Bottles",'- Ordine Aggregato -'!$A$1,"sku anker",A3020),"")</f>
        <v/>
      </c>
      <c r="N3020" s="18" t="s">
        <v>42</v>
      </c>
      <c r="O3020" s="19" t="str">
        <f t="shared" si="46"/>
        <v>Order online</v>
      </c>
      <c r="P3020" s="97" t="s">
        <v>43</v>
      </c>
      <c r="Q3020" s="13" t="s">
        <v>9814</v>
      </c>
      <c r="R3020" t="s">
        <v>9815</v>
      </c>
      <c r="S3020" s="20">
        <v>0</v>
      </c>
      <c r="T3020" s="21" t="s">
        <v>38</v>
      </c>
    </row>
    <row r="3021" spans="1:20" x14ac:dyDescent="0.35">
      <c r="A3021" s="13" t="s">
        <v>9816</v>
      </c>
      <c r="B3021" s="13"/>
      <c r="C3021" s="13"/>
      <c r="D3021" s="13" t="s">
        <v>9817</v>
      </c>
      <c r="E3021" s="13">
        <v>6</v>
      </c>
      <c r="F3021" s="14">
        <v>0.7</v>
      </c>
      <c r="G3021" s="13" t="s">
        <v>14874</v>
      </c>
      <c r="H3021" s="14">
        <v>45.7</v>
      </c>
      <c r="I3021" s="15" t="s">
        <v>32</v>
      </c>
      <c r="J3021" s="16">
        <v>244.5</v>
      </c>
      <c r="K3021" s="16">
        <v>40.75</v>
      </c>
      <c r="L3021" s="17" t="s">
        <v>3019</v>
      </c>
      <c r="M3021" s="163" t="str">
        <f>IFERROR(GETPIVOTDATA("Tot. Bottles",'- Ordine Aggregato -'!$A$1,"sku anker",A3021),"")</f>
        <v/>
      </c>
      <c r="N3021" s="18" t="s">
        <v>42</v>
      </c>
      <c r="O3021" s="19" t="str">
        <f t="shared" ref="O3021:O3084" si="47">HYPERLINK("https://www.ankeramsterdamspirits.nl/en/products/"&amp;A3021,"Order online")</f>
        <v>Order online</v>
      </c>
      <c r="P3021" s="97" t="s">
        <v>43</v>
      </c>
      <c r="Q3021" s="13" t="s">
        <v>9818</v>
      </c>
      <c r="R3021" t="s">
        <v>9819</v>
      </c>
      <c r="S3021" s="20">
        <v>0</v>
      </c>
      <c r="T3021" s="21" t="s">
        <v>38</v>
      </c>
    </row>
    <row r="3022" spans="1:20" x14ac:dyDescent="0.35">
      <c r="A3022" s="96" t="s">
        <v>9820</v>
      </c>
      <c r="B3022" s="96"/>
      <c r="C3022" s="96"/>
      <c r="D3022" s="13" t="s">
        <v>9821</v>
      </c>
      <c r="E3022" s="13">
        <v>6</v>
      </c>
      <c r="F3022" s="14">
        <v>0.7</v>
      </c>
      <c r="G3022" s="13" t="s">
        <v>14873</v>
      </c>
      <c r="H3022" s="14">
        <v>44.2</v>
      </c>
      <c r="I3022" s="15" t="s">
        <v>32</v>
      </c>
      <c r="J3022" s="16">
        <v>228.60000000000002</v>
      </c>
      <c r="K3022" s="16">
        <v>38.1</v>
      </c>
      <c r="L3022" s="17" t="s">
        <v>3019</v>
      </c>
      <c r="M3022" s="163" t="str">
        <f>IFERROR(GETPIVOTDATA("Tot. Bottles",'- Ordine Aggregato -'!$A$1,"sku anker",A3022),"")</f>
        <v/>
      </c>
      <c r="N3022" s="18" t="s">
        <v>42</v>
      </c>
      <c r="O3022" s="19" t="str">
        <f t="shared" si="47"/>
        <v>Order online</v>
      </c>
      <c r="P3022" s="97" t="s">
        <v>43</v>
      </c>
      <c r="Q3022" s="13" t="s">
        <v>9822</v>
      </c>
      <c r="R3022" t="s">
        <v>9823</v>
      </c>
      <c r="S3022" s="20">
        <v>0</v>
      </c>
      <c r="T3022" s="21" t="s">
        <v>38</v>
      </c>
    </row>
    <row r="3023" spans="1:20" x14ac:dyDescent="0.35">
      <c r="A3023" s="96" t="s">
        <v>9824</v>
      </c>
      <c r="D3023" s="13" t="s">
        <v>9825</v>
      </c>
      <c r="E3023" s="13">
        <v>6</v>
      </c>
      <c r="F3023" s="14">
        <v>0.7</v>
      </c>
      <c r="G3023" s="13" t="s">
        <v>14874</v>
      </c>
      <c r="H3023" s="14">
        <v>45</v>
      </c>
      <c r="I3023" s="15" t="s">
        <v>32</v>
      </c>
      <c r="J3023" s="16">
        <v>148.5</v>
      </c>
      <c r="K3023" s="16">
        <v>24.75</v>
      </c>
      <c r="L3023" s="17" t="s">
        <v>3019</v>
      </c>
      <c r="M3023" s="163" t="str">
        <f>IFERROR(GETPIVOTDATA("Tot. Bottles",'- Ordine Aggregato -'!$A$1,"sku anker",A3023),"")</f>
        <v/>
      </c>
      <c r="N3023" s="18" t="s">
        <v>42</v>
      </c>
      <c r="O3023" s="19" t="str">
        <f t="shared" si="47"/>
        <v>Order online</v>
      </c>
      <c r="P3023" s="97" t="s">
        <v>43</v>
      </c>
      <c r="Q3023" s="13" t="s">
        <v>9826</v>
      </c>
      <c r="R3023" t="s">
        <v>9827</v>
      </c>
      <c r="S3023" s="20">
        <v>0</v>
      </c>
      <c r="T3023" s="21" t="s">
        <v>38</v>
      </c>
    </row>
    <row r="3024" spans="1:20" x14ac:dyDescent="0.35">
      <c r="A3024" s="96" t="s">
        <v>9828</v>
      </c>
      <c r="B3024" s="96"/>
      <c r="C3024" s="96"/>
      <c r="D3024" s="13" t="s">
        <v>9829</v>
      </c>
      <c r="E3024" s="13">
        <v>12</v>
      </c>
      <c r="F3024" s="14">
        <v>0.7</v>
      </c>
      <c r="G3024" s="13" t="s">
        <v>46</v>
      </c>
      <c r="H3024" s="14">
        <v>15</v>
      </c>
      <c r="I3024" s="15" t="s">
        <v>32</v>
      </c>
      <c r="J3024" s="16">
        <v>150</v>
      </c>
      <c r="K3024" s="16">
        <v>12.5</v>
      </c>
      <c r="L3024" s="17" t="s">
        <v>66</v>
      </c>
      <c r="M3024" s="163" t="str">
        <f>IFERROR(GETPIVOTDATA("Tot. Bottles",'- Ordine Aggregato -'!$A$1,"sku anker",A3024),"")</f>
        <v/>
      </c>
      <c r="N3024" s="18" t="s">
        <v>67</v>
      </c>
      <c r="O3024" s="19" t="str">
        <f t="shared" si="47"/>
        <v>Order online</v>
      </c>
      <c r="P3024" s="97" t="s">
        <v>1844</v>
      </c>
      <c r="Q3024" s="13" t="s">
        <v>9830</v>
      </c>
      <c r="R3024" t="s">
        <v>9831</v>
      </c>
      <c r="S3024" s="20">
        <v>12.5</v>
      </c>
      <c r="T3024" s="21" t="s">
        <v>38</v>
      </c>
    </row>
    <row r="3025" spans="1:20" x14ac:dyDescent="0.35">
      <c r="A3025" s="96" t="s">
        <v>9832</v>
      </c>
      <c r="D3025" s="13" t="s">
        <v>9833</v>
      </c>
      <c r="E3025" s="13">
        <v>12</v>
      </c>
      <c r="F3025" s="14">
        <v>1</v>
      </c>
      <c r="G3025" s="13" t="s">
        <v>14883</v>
      </c>
      <c r="H3025" s="14">
        <v>0</v>
      </c>
      <c r="I3025" s="15" t="s">
        <v>32</v>
      </c>
      <c r="J3025" s="16">
        <v>54</v>
      </c>
      <c r="K3025" s="16">
        <v>4.5</v>
      </c>
      <c r="L3025" s="17" t="s">
        <v>235</v>
      </c>
      <c r="M3025" s="163" t="str">
        <f>IFERROR(GETPIVOTDATA("Tot. Bottles",'- Ordine Aggregato -'!$A$1,"sku anker",A3025),"")</f>
        <v/>
      </c>
      <c r="N3025" s="18" t="s">
        <v>42</v>
      </c>
      <c r="O3025" s="19" t="str">
        <f t="shared" si="47"/>
        <v>Order online</v>
      </c>
      <c r="P3025" s="97" t="s">
        <v>1844</v>
      </c>
      <c r="Q3025" s="13" t="s">
        <v>705</v>
      </c>
      <c r="R3025" t="s">
        <v>9834</v>
      </c>
      <c r="S3025" s="20">
        <v>0</v>
      </c>
      <c r="T3025" s="21" t="s">
        <v>38</v>
      </c>
    </row>
    <row r="3026" spans="1:20" x14ac:dyDescent="0.35">
      <c r="A3026" s="13" t="s">
        <v>9835</v>
      </c>
      <c r="B3026" s="13"/>
      <c r="C3026" s="13"/>
      <c r="D3026" s="13" t="s">
        <v>9836</v>
      </c>
      <c r="E3026" s="13">
        <v>6</v>
      </c>
      <c r="F3026" s="14">
        <v>1</v>
      </c>
      <c r="G3026" s="13" t="s">
        <v>31</v>
      </c>
      <c r="H3026" s="14">
        <v>40</v>
      </c>
      <c r="I3026" s="15" t="s">
        <v>32</v>
      </c>
      <c r="J3026" s="16">
        <v>38.700000000000003</v>
      </c>
      <c r="K3026" s="16">
        <v>6.45</v>
      </c>
      <c r="L3026" s="17" t="s">
        <v>130</v>
      </c>
      <c r="M3026" s="163" t="str">
        <f>IFERROR(GETPIVOTDATA("Tot. Bottles",'- Ordine Aggregato -'!$A$1,"sku anker",A3026),"")</f>
        <v/>
      </c>
      <c r="N3026" s="18" t="s">
        <v>34</v>
      </c>
      <c r="O3026" s="19" t="str">
        <f t="shared" si="47"/>
        <v>Order online</v>
      </c>
      <c r="P3026" s="97" t="s">
        <v>237</v>
      </c>
      <c r="Q3026" s="13" t="s">
        <v>9837</v>
      </c>
      <c r="R3026" t="s">
        <v>9838</v>
      </c>
      <c r="S3026" s="20">
        <v>0</v>
      </c>
      <c r="T3026" s="21" t="s">
        <v>38</v>
      </c>
    </row>
    <row r="3027" spans="1:20" x14ac:dyDescent="0.35">
      <c r="A3027" s="96" t="s">
        <v>9839</v>
      </c>
      <c r="D3027" s="13" t="s">
        <v>9840</v>
      </c>
      <c r="E3027" s="13">
        <v>6</v>
      </c>
      <c r="F3027" s="14">
        <v>0.7</v>
      </c>
      <c r="G3027" s="13" t="s">
        <v>46</v>
      </c>
      <c r="H3027" s="14">
        <v>43</v>
      </c>
      <c r="I3027" s="15" t="s">
        <v>32</v>
      </c>
      <c r="J3027" s="16">
        <v>245.10000000000002</v>
      </c>
      <c r="K3027" s="16">
        <v>40.85</v>
      </c>
      <c r="L3027" s="17" t="s">
        <v>145</v>
      </c>
      <c r="M3027" s="163" t="str">
        <f>IFERROR(GETPIVOTDATA("Tot. Bottles",'- Ordine Aggregato -'!$A$1,"sku anker",A3027),"")</f>
        <v/>
      </c>
      <c r="N3027" s="18" t="s">
        <v>42</v>
      </c>
      <c r="O3027" s="19" t="str">
        <f t="shared" si="47"/>
        <v>Order online</v>
      </c>
      <c r="P3027" s="97" t="s">
        <v>146</v>
      </c>
      <c r="Q3027" s="13" t="s">
        <v>9841</v>
      </c>
      <c r="R3027" t="s">
        <v>9842</v>
      </c>
      <c r="S3027" s="20">
        <v>0</v>
      </c>
      <c r="T3027" s="21" t="s">
        <v>38</v>
      </c>
    </row>
    <row r="3028" spans="1:20" x14ac:dyDescent="0.35">
      <c r="A3028" s="96" t="s">
        <v>9843</v>
      </c>
      <c r="B3028" s="96"/>
      <c r="C3028" s="96"/>
      <c r="D3028" s="13" t="s">
        <v>9844</v>
      </c>
      <c r="E3028" s="13">
        <v>6</v>
      </c>
      <c r="F3028" s="14">
        <v>0.7</v>
      </c>
      <c r="G3028" s="13" t="s">
        <v>14874</v>
      </c>
      <c r="H3028" s="14">
        <v>43</v>
      </c>
      <c r="I3028" s="15" t="s">
        <v>32</v>
      </c>
      <c r="J3028" s="16">
        <v>329.70000000000005</v>
      </c>
      <c r="K3028" s="16">
        <v>54.95</v>
      </c>
      <c r="L3028" s="17" t="s">
        <v>145</v>
      </c>
      <c r="M3028" s="163" t="str">
        <f>IFERROR(GETPIVOTDATA("Tot. Bottles",'- Ordine Aggregato -'!$A$1,"sku anker",A3028),"")</f>
        <v/>
      </c>
      <c r="N3028" s="18" t="s">
        <v>42</v>
      </c>
      <c r="O3028" s="19" t="str">
        <f t="shared" si="47"/>
        <v>Order online</v>
      </c>
      <c r="P3028" s="97" t="s">
        <v>146</v>
      </c>
      <c r="Q3028" s="13" t="s">
        <v>9845</v>
      </c>
      <c r="R3028" t="s">
        <v>9846</v>
      </c>
      <c r="S3028" s="20">
        <v>0</v>
      </c>
      <c r="T3028" s="21" t="s">
        <v>38</v>
      </c>
    </row>
    <row r="3029" spans="1:20" x14ac:dyDescent="0.35">
      <c r="A3029" s="13" t="s">
        <v>9847</v>
      </c>
      <c r="B3029" s="13"/>
      <c r="C3029" s="13"/>
      <c r="D3029" s="13" t="s">
        <v>9848</v>
      </c>
      <c r="E3029" s="13">
        <v>6</v>
      </c>
      <c r="F3029" s="14">
        <v>0.7</v>
      </c>
      <c r="G3029" s="13" t="s">
        <v>46</v>
      </c>
      <c r="H3029" s="14">
        <v>43</v>
      </c>
      <c r="I3029" s="15" t="s">
        <v>32</v>
      </c>
      <c r="J3029" s="16">
        <v>204</v>
      </c>
      <c r="K3029" s="16">
        <v>34</v>
      </c>
      <c r="L3029" s="17" t="s">
        <v>145</v>
      </c>
      <c r="M3029" s="163" t="str">
        <f>IFERROR(GETPIVOTDATA("Tot. Bottles",'- Ordine Aggregato -'!$A$1,"sku anker",A3029),"")</f>
        <v/>
      </c>
      <c r="N3029" s="18" t="s">
        <v>42</v>
      </c>
      <c r="O3029" s="19" t="str">
        <f t="shared" si="47"/>
        <v>Order online</v>
      </c>
      <c r="P3029" s="97" t="s">
        <v>146</v>
      </c>
      <c r="Q3029" s="13" t="s">
        <v>9849</v>
      </c>
      <c r="R3029" t="s">
        <v>9850</v>
      </c>
      <c r="S3029" s="20">
        <v>0</v>
      </c>
      <c r="T3029" s="21" t="s">
        <v>38</v>
      </c>
    </row>
    <row r="3030" spans="1:20" x14ac:dyDescent="0.35">
      <c r="A3030" s="13" t="s">
        <v>9851</v>
      </c>
      <c r="B3030" s="13"/>
      <c r="C3030" s="13"/>
      <c r="D3030" s="13" t="s">
        <v>9852</v>
      </c>
      <c r="E3030" s="13">
        <v>6</v>
      </c>
      <c r="F3030" s="14">
        <v>0.5</v>
      </c>
      <c r="G3030" s="13" t="s">
        <v>31</v>
      </c>
      <c r="H3030" s="14">
        <v>40</v>
      </c>
      <c r="I3030" s="15" t="s">
        <v>32</v>
      </c>
      <c r="J3030" s="16">
        <v>123</v>
      </c>
      <c r="K3030" s="16">
        <v>20.5</v>
      </c>
      <c r="L3030" s="17" t="s">
        <v>41</v>
      </c>
      <c r="M3030" s="163" t="str">
        <f>IFERROR(GETPIVOTDATA("Tot. Bottles",'- Ordine Aggregato -'!$A$1,"sku anker",A3030),"")</f>
        <v/>
      </c>
      <c r="N3030" s="18" t="s">
        <v>34</v>
      </c>
      <c r="O3030" s="19" t="str">
        <f t="shared" si="47"/>
        <v>Order online</v>
      </c>
      <c r="P3030" s="97" t="s">
        <v>43</v>
      </c>
      <c r="Q3030" s="13" t="s">
        <v>9853</v>
      </c>
      <c r="R3030" t="s">
        <v>9854</v>
      </c>
      <c r="S3030" s="20">
        <v>0</v>
      </c>
      <c r="T3030" s="21" t="s">
        <v>38</v>
      </c>
    </row>
    <row r="3031" spans="1:20" x14ac:dyDescent="0.35">
      <c r="A3031" s="13" t="s">
        <v>9855</v>
      </c>
      <c r="B3031" s="13"/>
      <c r="C3031" s="13"/>
      <c r="D3031" s="13" t="s">
        <v>9856</v>
      </c>
      <c r="E3031" s="13">
        <v>6</v>
      </c>
      <c r="F3031" s="14">
        <v>0.5</v>
      </c>
      <c r="G3031" s="13" t="s">
        <v>46</v>
      </c>
      <c r="H3031" s="14">
        <v>40</v>
      </c>
      <c r="I3031" s="15" t="s">
        <v>32</v>
      </c>
      <c r="J3031" s="16">
        <v>100.5</v>
      </c>
      <c r="K3031" s="16">
        <v>16.75</v>
      </c>
      <c r="L3031" s="17" t="s">
        <v>41</v>
      </c>
      <c r="M3031" s="163" t="str">
        <f>IFERROR(GETPIVOTDATA("Tot. Bottles",'- Ordine Aggregato -'!$A$1,"sku anker",A3031),"")</f>
        <v/>
      </c>
      <c r="N3031" s="18" t="s">
        <v>34</v>
      </c>
      <c r="O3031" s="19" t="str">
        <f t="shared" si="47"/>
        <v>Order online</v>
      </c>
      <c r="P3031" s="97" t="s">
        <v>43</v>
      </c>
      <c r="Q3031" s="13" t="s">
        <v>9857</v>
      </c>
      <c r="R3031" t="s">
        <v>9858</v>
      </c>
      <c r="S3031" s="20">
        <v>0</v>
      </c>
      <c r="T3031" s="21" t="s">
        <v>38</v>
      </c>
    </row>
    <row r="3032" spans="1:20" x14ac:dyDescent="0.35">
      <c r="A3032" s="13" t="s">
        <v>9859</v>
      </c>
      <c r="B3032" s="13"/>
      <c r="C3032" s="13"/>
      <c r="D3032" s="13" t="s">
        <v>9860</v>
      </c>
      <c r="E3032" s="13">
        <v>6</v>
      </c>
      <c r="F3032" s="14">
        <v>0.75</v>
      </c>
      <c r="G3032" s="13" t="s">
        <v>14874</v>
      </c>
      <c r="H3032" s="14">
        <v>20</v>
      </c>
      <c r="I3032" s="15" t="s">
        <v>32</v>
      </c>
      <c r="J3032" s="16">
        <v>81</v>
      </c>
      <c r="K3032" s="16">
        <v>13.5</v>
      </c>
      <c r="L3032" s="17" t="s">
        <v>3853</v>
      </c>
      <c r="M3032" s="163" t="str">
        <f>IFERROR(GETPIVOTDATA("Tot. Bottles",'- Ordine Aggregato -'!$A$1,"sku anker",A3032),"")</f>
        <v/>
      </c>
      <c r="N3032" s="18" t="s">
        <v>67</v>
      </c>
      <c r="O3032" s="19" t="str">
        <f t="shared" si="47"/>
        <v>Order online</v>
      </c>
      <c r="P3032" s="97" t="s">
        <v>364</v>
      </c>
      <c r="Q3032" s="13" t="s">
        <v>9861</v>
      </c>
      <c r="R3032" t="s">
        <v>9862</v>
      </c>
      <c r="S3032" s="20">
        <v>13.5</v>
      </c>
      <c r="T3032" s="21" t="s">
        <v>38</v>
      </c>
    </row>
    <row r="3033" spans="1:20" x14ac:dyDescent="0.35">
      <c r="A3033" s="96" t="s">
        <v>9863</v>
      </c>
      <c r="D3033" s="13" t="s">
        <v>9864</v>
      </c>
      <c r="E3033" s="13">
        <v>6</v>
      </c>
      <c r="F3033" s="14">
        <v>0.75</v>
      </c>
      <c r="G3033" s="13" t="s">
        <v>46</v>
      </c>
      <c r="H3033" s="14">
        <v>20</v>
      </c>
      <c r="I3033" s="15" t="s">
        <v>32</v>
      </c>
      <c r="J3033" s="16">
        <v>144</v>
      </c>
      <c r="K3033" s="16">
        <v>24</v>
      </c>
      <c r="L3033" s="17" t="s">
        <v>3853</v>
      </c>
      <c r="M3033" s="163" t="str">
        <f>IFERROR(GETPIVOTDATA("Tot. Bottles",'- Ordine Aggregato -'!$A$1,"sku anker",A3033),"")</f>
        <v/>
      </c>
      <c r="N3033" s="18" t="s">
        <v>67</v>
      </c>
      <c r="O3033" s="19" t="str">
        <f t="shared" si="47"/>
        <v>Order online</v>
      </c>
      <c r="P3033" s="97" t="s">
        <v>364</v>
      </c>
      <c r="Q3033" s="13" t="s">
        <v>9865</v>
      </c>
      <c r="R3033" t="s">
        <v>9866</v>
      </c>
      <c r="S3033" s="20">
        <v>24</v>
      </c>
      <c r="T3033" s="21" t="s">
        <v>38</v>
      </c>
    </row>
    <row r="3034" spans="1:20" x14ac:dyDescent="0.35">
      <c r="A3034" s="13" t="s">
        <v>9867</v>
      </c>
      <c r="B3034" s="13"/>
      <c r="C3034" s="13"/>
      <c r="D3034" s="13" t="s">
        <v>9868</v>
      </c>
      <c r="E3034" s="13">
        <v>6</v>
      </c>
      <c r="F3034" s="14">
        <v>0.75</v>
      </c>
      <c r="G3034" s="13" t="s">
        <v>14874</v>
      </c>
      <c r="H3034" s="14">
        <v>20</v>
      </c>
      <c r="I3034" s="15" t="s">
        <v>32</v>
      </c>
      <c r="J3034" s="16">
        <v>119.10000000000001</v>
      </c>
      <c r="K3034" s="16">
        <v>19.850000000000001</v>
      </c>
      <c r="L3034" s="17" t="s">
        <v>3853</v>
      </c>
      <c r="M3034" s="163" t="str">
        <f>IFERROR(GETPIVOTDATA("Tot. Bottles",'- Ordine Aggregato -'!$A$1,"sku anker",A3034),"")</f>
        <v/>
      </c>
      <c r="N3034" s="18" t="s">
        <v>42</v>
      </c>
      <c r="O3034" s="19" t="str">
        <f t="shared" si="47"/>
        <v>Order online</v>
      </c>
      <c r="P3034" s="97" t="s">
        <v>364</v>
      </c>
      <c r="Q3034" s="13" t="s">
        <v>9869</v>
      </c>
      <c r="R3034" t="s">
        <v>9870</v>
      </c>
      <c r="S3034" s="20">
        <v>0</v>
      </c>
      <c r="T3034" s="21" t="s">
        <v>38</v>
      </c>
    </row>
    <row r="3035" spans="1:20" x14ac:dyDescent="0.35">
      <c r="A3035" s="13" t="s">
        <v>9871</v>
      </c>
      <c r="B3035" s="13"/>
      <c r="C3035" s="13"/>
      <c r="D3035" s="13" t="s">
        <v>9872</v>
      </c>
      <c r="E3035" s="13">
        <v>6</v>
      </c>
      <c r="F3035" s="14">
        <v>0.75</v>
      </c>
      <c r="G3035" s="13" t="s">
        <v>31</v>
      </c>
      <c r="H3035" s="14">
        <v>19.5</v>
      </c>
      <c r="I3035" s="15" t="s">
        <v>32</v>
      </c>
      <c r="J3035" s="16">
        <v>23.1</v>
      </c>
      <c r="K3035" s="16">
        <v>3.85</v>
      </c>
      <c r="L3035" s="17" t="s">
        <v>3853</v>
      </c>
      <c r="M3035" s="163" t="str">
        <f>IFERROR(GETPIVOTDATA("Tot. Bottles",'- Ordine Aggregato -'!$A$1,"sku anker",A3035),"")</f>
        <v/>
      </c>
      <c r="N3035" s="18" t="s">
        <v>42</v>
      </c>
      <c r="O3035" s="19" t="str">
        <f t="shared" si="47"/>
        <v>Order online</v>
      </c>
      <c r="P3035" s="97" t="s">
        <v>364</v>
      </c>
      <c r="Q3035" s="13" t="s">
        <v>9873</v>
      </c>
      <c r="R3035" t="s">
        <v>9874</v>
      </c>
      <c r="S3035" s="20">
        <v>0</v>
      </c>
      <c r="T3035" s="21" t="s">
        <v>38</v>
      </c>
    </row>
    <row r="3036" spans="1:20" x14ac:dyDescent="0.35">
      <c r="A3036" s="13" t="s">
        <v>9875</v>
      </c>
      <c r="B3036" s="13"/>
      <c r="C3036" s="13"/>
      <c r="D3036" s="13" t="s">
        <v>9876</v>
      </c>
      <c r="E3036" s="13">
        <v>6</v>
      </c>
      <c r="F3036" s="14">
        <v>0.75</v>
      </c>
      <c r="G3036" s="13" t="s">
        <v>31</v>
      </c>
      <c r="H3036" s="14">
        <v>19.5</v>
      </c>
      <c r="I3036" s="15" t="s">
        <v>32</v>
      </c>
      <c r="J3036" s="16">
        <v>23.1</v>
      </c>
      <c r="K3036" s="16">
        <v>3.85</v>
      </c>
      <c r="L3036" s="17" t="s">
        <v>3853</v>
      </c>
      <c r="M3036" s="163" t="str">
        <f>IFERROR(GETPIVOTDATA("Tot. Bottles",'- Ordine Aggregato -'!$A$1,"sku anker",A3036),"")</f>
        <v/>
      </c>
      <c r="N3036" s="18" t="s">
        <v>42</v>
      </c>
      <c r="O3036" s="19" t="str">
        <f t="shared" si="47"/>
        <v>Order online</v>
      </c>
      <c r="P3036" s="97" t="s">
        <v>364</v>
      </c>
      <c r="Q3036" s="13" t="s">
        <v>9877</v>
      </c>
      <c r="R3036" t="s">
        <v>9878</v>
      </c>
      <c r="S3036" s="20">
        <v>0</v>
      </c>
      <c r="T3036" s="21" t="s">
        <v>38</v>
      </c>
    </row>
    <row r="3037" spans="1:20" x14ac:dyDescent="0.35">
      <c r="A3037" s="13" t="s">
        <v>9879</v>
      </c>
      <c r="B3037" s="13"/>
      <c r="C3037" s="13"/>
      <c r="D3037" s="13" t="s">
        <v>9880</v>
      </c>
      <c r="E3037" s="13">
        <v>6</v>
      </c>
      <c r="F3037" s="14">
        <v>0.75</v>
      </c>
      <c r="G3037" s="13" t="s">
        <v>31</v>
      </c>
      <c r="H3037" s="14">
        <v>19.5</v>
      </c>
      <c r="I3037" s="15" t="s">
        <v>32</v>
      </c>
      <c r="J3037" s="16">
        <v>23.1</v>
      </c>
      <c r="K3037" s="16">
        <v>3.85</v>
      </c>
      <c r="L3037" s="17" t="s">
        <v>3853</v>
      </c>
      <c r="M3037" s="163" t="str">
        <f>IFERROR(GETPIVOTDATA("Tot. Bottles",'- Ordine Aggregato -'!$A$1,"sku anker",A3037),"")</f>
        <v/>
      </c>
      <c r="N3037" s="18" t="s">
        <v>42</v>
      </c>
      <c r="O3037" s="19" t="str">
        <f t="shared" si="47"/>
        <v>Order online</v>
      </c>
      <c r="P3037" s="97" t="s">
        <v>364</v>
      </c>
      <c r="Q3037" s="13" t="s">
        <v>9881</v>
      </c>
      <c r="R3037" t="s">
        <v>9882</v>
      </c>
      <c r="S3037" s="20">
        <v>0</v>
      </c>
      <c r="T3037" s="21" t="s">
        <v>38</v>
      </c>
    </row>
    <row r="3038" spans="1:20" x14ac:dyDescent="0.35">
      <c r="A3038" s="13" t="s">
        <v>9883</v>
      </c>
      <c r="B3038" s="13"/>
      <c r="C3038" s="13"/>
      <c r="D3038" s="13" t="s">
        <v>9884</v>
      </c>
      <c r="E3038" s="13">
        <v>12</v>
      </c>
      <c r="F3038" s="14">
        <v>0.5</v>
      </c>
      <c r="G3038" s="13" t="s">
        <v>31</v>
      </c>
      <c r="H3038" s="14">
        <v>40</v>
      </c>
      <c r="I3038" s="15" t="s">
        <v>32</v>
      </c>
      <c r="J3038" s="16">
        <v>41.400000000000006</v>
      </c>
      <c r="K3038" s="16">
        <v>3.45</v>
      </c>
      <c r="L3038" s="17" t="s">
        <v>73</v>
      </c>
      <c r="M3038" s="163" t="str">
        <f>IFERROR(GETPIVOTDATA("Tot. Bottles",'- Ordine Aggregato -'!$A$1,"sku anker",A3038),"")</f>
        <v/>
      </c>
      <c r="N3038" s="18" t="s">
        <v>34</v>
      </c>
      <c r="O3038" s="19" t="str">
        <f t="shared" si="47"/>
        <v>Order online</v>
      </c>
      <c r="P3038" s="97" t="s">
        <v>880</v>
      </c>
      <c r="Q3038" s="13" t="s">
        <v>9885</v>
      </c>
      <c r="R3038" t="s">
        <v>9886</v>
      </c>
      <c r="S3038" s="20">
        <v>0</v>
      </c>
      <c r="T3038" s="21" t="s">
        <v>38</v>
      </c>
    </row>
    <row r="3039" spans="1:20" x14ac:dyDescent="0.35">
      <c r="A3039" s="96" t="s">
        <v>9887</v>
      </c>
      <c r="D3039" s="13" t="s">
        <v>9884</v>
      </c>
      <c r="E3039" s="13">
        <v>12</v>
      </c>
      <c r="F3039" s="14">
        <v>0.7</v>
      </c>
      <c r="G3039" s="13" t="s">
        <v>14874</v>
      </c>
      <c r="H3039" s="14">
        <v>40</v>
      </c>
      <c r="I3039" s="15" t="s">
        <v>32</v>
      </c>
      <c r="J3039" s="16">
        <v>57</v>
      </c>
      <c r="K3039" s="16">
        <v>4.75</v>
      </c>
      <c r="L3039" s="17" t="s">
        <v>73</v>
      </c>
      <c r="M3039" s="163" t="str">
        <f>IFERROR(GETPIVOTDATA("Tot. Bottles",'- Ordine Aggregato -'!$A$1,"sku anker",A3039),"")</f>
        <v/>
      </c>
      <c r="N3039" s="18" t="s">
        <v>34</v>
      </c>
      <c r="O3039" s="19" t="str">
        <f t="shared" si="47"/>
        <v>Order online</v>
      </c>
      <c r="P3039" s="97" t="s">
        <v>880</v>
      </c>
      <c r="Q3039" s="13" t="s">
        <v>9888</v>
      </c>
      <c r="R3039" t="s">
        <v>9889</v>
      </c>
      <c r="S3039" s="20">
        <v>0</v>
      </c>
      <c r="T3039" s="21" t="s">
        <v>38</v>
      </c>
    </row>
    <row r="3040" spans="1:20" x14ac:dyDescent="0.35">
      <c r="A3040" s="96" t="s">
        <v>9890</v>
      </c>
      <c r="D3040" s="13" t="s">
        <v>9884</v>
      </c>
      <c r="E3040" s="13">
        <v>6</v>
      </c>
      <c r="F3040" s="14">
        <v>1</v>
      </c>
      <c r="G3040" s="13" t="s">
        <v>46</v>
      </c>
      <c r="H3040" s="14">
        <v>40</v>
      </c>
      <c r="I3040" s="15" t="s">
        <v>32</v>
      </c>
      <c r="J3040" s="16">
        <v>40.5</v>
      </c>
      <c r="K3040" s="16">
        <v>6.75</v>
      </c>
      <c r="L3040" s="17" t="s">
        <v>73</v>
      </c>
      <c r="M3040" s="163" t="str">
        <f>IFERROR(GETPIVOTDATA("Tot. Bottles",'- Ordine Aggregato -'!$A$1,"sku anker",A3040),"")</f>
        <v/>
      </c>
      <c r="N3040" s="18" t="s">
        <v>42</v>
      </c>
      <c r="O3040" s="19" t="str">
        <f t="shared" si="47"/>
        <v>Order online</v>
      </c>
      <c r="P3040" s="97" t="s">
        <v>68</v>
      </c>
      <c r="Q3040" s="13" t="s">
        <v>9891</v>
      </c>
      <c r="R3040" t="s">
        <v>9892</v>
      </c>
      <c r="S3040" s="20">
        <v>0</v>
      </c>
      <c r="T3040" s="21" t="s">
        <v>38</v>
      </c>
    </row>
    <row r="3041" spans="1:20" x14ac:dyDescent="0.35">
      <c r="A3041" s="96" t="s">
        <v>9893</v>
      </c>
      <c r="B3041" s="96"/>
      <c r="C3041" s="96"/>
      <c r="D3041" s="13" t="s">
        <v>15827</v>
      </c>
      <c r="E3041" s="13">
        <v>6</v>
      </c>
      <c r="F3041" s="14">
        <v>0.7</v>
      </c>
      <c r="G3041" s="13" t="s">
        <v>46</v>
      </c>
      <c r="H3041" s="14">
        <v>37</v>
      </c>
      <c r="I3041" s="15" t="s">
        <v>32</v>
      </c>
      <c r="J3041" s="16">
        <v>100.5</v>
      </c>
      <c r="K3041" s="16">
        <v>16.75</v>
      </c>
      <c r="L3041" s="17" t="s">
        <v>3019</v>
      </c>
      <c r="M3041" s="163" t="str">
        <f>IFERROR(GETPIVOTDATA("Tot. Bottles",'- Ordine Aggregato -'!$A$1,"sku anker",A3041),"")</f>
        <v/>
      </c>
      <c r="N3041" s="18" t="s">
        <v>34</v>
      </c>
      <c r="O3041" s="19" t="str">
        <f t="shared" si="47"/>
        <v>Order online</v>
      </c>
      <c r="P3041" s="97" t="s">
        <v>43</v>
      </c>
      <c r="Q3041" s="13" t="s">
        <v>9894</v>
      </c>
      <c r="R3041" t="s">
        <v>9895</v>
      </c>
      <c r="S3041" s="20">
        <v>0</v>
      </c>
      <c r="T3041" s="21" t="s">
        <v>38</v>
      </c>
    </row>
    <row r="3042" spans="1:20" x14ac:dyDescent="0.35">
      <c r="A3042" s="96" t="s">
        <v>9896</v>
      </c>
      <c r="D3042" s="13" t="s">
        <v>15828</v>
      </c>
      <c r="E3042" s="13">
        <v>6</v>
      </c>
      <c r="F3042" s="14">
        <v>0.7</v>
      </c>
      <c r="G3042" s="13" t="s">
        <v>46</v>
      </c>
      <c r="H3042" s="14">
        <v>37</v>
      </c>
      <c r="I3042" s="15" t="s">
        <v>32</v>
      </c>
      <c r="J3042" s="16">
        <v>105</v>
      </c>
      <c r="K3042" s="16">
        <v>17.5</v>
      </c>
      <c r="L3042" s="17" t="s">
        <v>3019</v>
      </c>
      <c r="M3042" s="163" t="str">
        <f>IFERROR(GETPIVOTDATA("Tot. Bottles",'- Ordine Aggregato -'!$A$1,"sku anker",A3042),"")</f>
        <v/>
      </c>
      <c r="N3042" s="18" t="s">
        <v>34</v>
      </c>
      <c r="O3042" s="19" t="str">
        <f t="shared" si="47"/>
        <v>Order online</v>
      </c>
      <c r="P3042" s="97" t="s">
        <v>43</v>
      </c>
      <c r="Q3042" s="13" t="s">
        <v>9897</v>
      </c>
      <c r="R3042" t="s">
        <v>9898</v>
      </c>
      <c r="S3042" s="20">
        <v>0</v>
      </c>
      <c r="T3042" s="21" t="s">
        <v>38</v>
      </c>
    </row>
    <row r="3043" spans="1:20" x14ac:dyDescent="0.35">
      <c r="A3043" s="96" t="s">
        <v>9899</v>
      </c>
      <c r="B3043" s="96"/>
      <c r="C3043" s="96"/>
      <c r="D3043" s="13" t="s">
        <v>9900</v>
      </c>
      <c r="E3043" s="13">
        <v>6</v>
      </c>
      <c r="F3043" s="14">
        <v>0.7</v>
      </c>
      <c r="G3043" s="13" t="s">
        <v>14874</v>
      </c>
      <c r="H3043" s="14">
        <v>47</v>
      </c>
      <c r="I3043" s="15" t="s">
        <v>32</v>
      </c>
      <c r="J3043" s="16">
        <v>135</v>
      </c>
      <c r="K3043" s="16">
        <v>22.5</v>
      </c>
      <c r="L3043" s="17" t="s">
        <v>368</v>
      </c>
      <c r="M3043" s="163" t="str">
        <f>IFERROR(GETPIVOTDATA("Tot. Bottles",'- Ordine Aggregato -'!$A$1,"sku anker",A3043),"")</f>
        <v/>
      </c>
      <c r="N3043" s="18" t="s">
        <v>67</v>
      </c>
      <c r="O3043" s="19" t="str">
        <f t="shared" si="47"/>
        <v>Order online</v>
      </c>
      <c r="P3043" s="97" t="s">
        <v>442</v>
      </c>
      <c r="Q3043" s="13" t="s">
        <v>9901</v>
      </c>
      <c r="R3043" t="s">
        <v>9902</v>
      </c>
      <c r="S3043" s="20">
        <v>22.5</v>
      </c>
      <c r="T3043" s="21" t="s">
        <v>38</v>
      </c>
    </row>
    <row r="3044" spans="1:20" x14ac:dyDescent="0.35">
      <c r="A3044" s="96" t="s">
        <v>9903</v>
      </c>
      <c r="D3044" s="13" t="s">
        <v>9904</v>
      </c>
      <c r="E3044" s="13">
        <v>6</v>
      </c>
      <c r="F3044" s="14">
        <v>0.75</v>
      </c>
      <c r="G3044" s="13" t="s">
        <v>14874</v>
      </c>
      <c r="H3044" s="14">
        <v>15</v>
      </c>
      <c r="I3044" s="15" t="s">
        <v>32</v>
      </c>
      <c r="J3044" s="16">
        <v>30.299999999999997</v>
      </c>
      <c r="K3044" s="16">
        <v>5.05</v>
      </c>
      <c r="L3044" s="17" t="s">
        <v>713</v>
      </c>
      <c r="M3044" s="163" t="str">
        <f>IFERROR(GETPIVOTDATA("Tot. Bottles",'- Ordine Aggregato -'!$A$1,"sku anker",A3044),"")</f>
        <v/>
      </c>
      <c r="N3044" s="18" t="s">
        <v>34</v>
      </c>
      <c r="O3044" s="19" t="str">
        <f t="shared" si="47"/>
        <v>Order online</v>
      </c>
      <c r="P3044" s="97" t="s">
        <v>35</v>
      </c>
      <c r="Q3044" s="13" t="s">
        <v>9905</v>
      </c>
      <c r="R3044" t="s">
        <v>9906</v>
      </c>
      <c r="S3044" s="20">
        <v>0</v>
      </c>
      <c r="T3044" s="21" t="s">
        <v>38</v>
      </c>
    </row>
    <row r="3045" spans="1:20" x14ac:dyDescent="0.35">
      <c r="A3045" s="96" t="s">
        <v>9907</v>
      </c>
      <c r="D3045" s="13" t="s">
        <v>9908</v>
      </c>
      <c r="E3045" s="13">
        <v>6</v>
      </c>
      <c r="F3045" s="14">
        <v>0.75</v>
      </c>
      <c r="G3045" s="13" t="s">
        <v>14874</v>
      </c>
      <c r="H3045" s="14">
        <v>18</v>
      </c>
      <c r="I3045" s="15" t="s">
        <v>32</v>
      </c>
      <c r="J3045" s="16">
        <v>36.599999999999994</v>
      </c>
      <c r="K3045" s="16">
        <v>6.1</v>
      </c>
      <c r="L3045" s="17" t="s">
        <v>713</v>
      </c>
      <c r="M3045" s="163" t="str">
        <f>IFERROR(GETPIVOTDATA("Tot. Bottles",'- Ordine Aggregato -'!$A$1,"sku anker",A3045),"")</f>
        <v/>
      </c>
      <c r="N3045" s="18" t="s">
        <v>34</v>
      </c>
      <c r="O3045" s="19" t="str">
        <f t="shared" si="47"/>
        <v>Order online</v>
      </c>
      <c r="P3045" s="97" t="s">
        <v>35</v>
      </c>
      <c r="Q3045" s="13" t="s">
        <v>9909</v>
      </c>
      <c r="R3045" t="s">
        <v>9910</v>
      </c>
      <c r="S3045" s="20">
        <v>0</v>
      </c>
      <c r="T3045" s="21" t="s">
        <v>38</v>
      </c>
    </row>
    <row r="3046" spans="1:20" x14ac:dyDescent="0.35">
      <c r="A3046" s="13" t="s">
        <v>9911</v>
      </c>
      <c r="B3046" s="13"/>
      <c r="C3046" s="13"/>
      <c r="D3046" s="13" t="s">
        <v>9912</v>
      </c>
      <c r="E3046" s="13">
        <v>6</v>
      </c>
      <c r="F3046" s="14">
        <v>0.75</v>
      </c>
      <c r="G3046" s="13" t="s">
        <v>14874</v>
      </c>
      <c r="H3046" s="14">
        <v>16</v>
      </c>
      <c r="I3046" s="15" t="s">
        <v>32</v>
      </c>
      <c r="J3046" s="16">
        <v>30.299999999999997</v>
      </c>
      <c r="K3046" s="16">
        <v>5.05</v>
      </c>
      <c r="L3046" s="17" t="s">
        <v>713</v>
      </c>
      <c r="M3046" s="163" t="str">
        <f>IFERROR(GETPIVOTDATA("Tot. Bottles",'- Ordine Aggregato -'!$A$1,"sku anker",A3046),"")</f>
        <v/>
      </c>
      <c r="N3046" s="18" t="s">
        <v>34</v>
      </c>
      <c r="O3046" s="19" t="str">
        <f t="shared" si="47"/>
        <v>Order online</v>
      </c>
      <c r="P3046" s="97" t="s">
        <v>35</v>
      </c>
      <c r="Q3046" s="13" t="s">
        <v>9913</v>
      </c>
      <c r="R3046" t="s">
        <v>9914</v>
      </c>
      <c r="S3046" s="20">
        <v>0</v>
      </c>
      <c r="T3046" s="21" t="s">
        <v>38</v>
      </c>
    </row>
    <row r="3047" spans="1:20" x14ac:dyDescent="0.35">
      <c r="A3047" s="13" t="s">
        <v>9915</v>
      </c>
      <c r="B3047" s="13"/>
      <c r="C3047" s="13"/>
      <c r="D3047" s="13" t="s">
        <v>9916</v>
      </c>
      <c r="E3047" s="13">
        <v>6</v>
      </c>
      <c r="F3047" s="14">
        <v>0.7</v>
      </c>
      <c r="G3047" s="13" t="s">
        <v>31</v>
      </c>
      <c r="H3047" s="14">
        <v>50</v>
      </c>
      <c r="I3047" s="15" t="s">
        <v>32</v>
      </c>
      <c r="J3047" s="16">
        <v>135</v>
      </c>
      <c r="K3047" s="16">
        <v>22.5</v>
      </c>
      <c r="L3047" s="17" t="s">
        <v>145</v>
      </c>
      <c r="M3047" s="163" t="str">
        <f>IFERROR(GETPIVOTDATA("Tot. Bottles",'- Ordine Aggregato -'!$A$1,"sku anker",A3047),"")</f>
        <v/>
      </c>
      <c r="N3047" s="18" t="s">
        <v>42</v>
      </c>
      <c r="O3047" s="19" t="str">
        <f t="shared" si="47"/>
        <v>Order online</v>
      </c>
      <c r="P3047" s="97" t="s">
        <v>146</v>
      </c>
      <c r="Q3047" s="13" t="s">
        <v>9917</v>
      </c>
      <c r="R3047" t="s">
        <v>9918</v>
      </c>
      <c r="S3047" s="20">
        <v>0</v>
      </c>
      <c r="T3047" s="21" t="s">
        <v>38</v>
      </c>
    </row>
    <row r="3048" spans="1:20" x14ac:dyDescent="0.35">
      <c r="A3048" s="13" t="s">
        <v>9919</v>
      </c>
      <c r="B3048" s="13"/>
      <c r="C3048" s="13"/>
      <c r="D3048" s="13" t="s">
        <v>9920</v>
      </c>
      <c r="E3048" s="13">
        <v>6</v>
      </c>
      <c r="F3048" s="14">
        <v>0.7</v>
      </c>
      <c r="G3048" s="13" t="s">
        <v>31</v>
      </c>
      <c r="H3048" s="14">
        <v>50</v>
      </c>
      <c r="I3048" s="15" t="s">
        <v>32</v>
      </c>
      <c r="J3048" s="16">
        <v>171</v>
      </c>
      <c r="K3048" s="16">
        <v>28.5</v>
      </c>
      <c r="L3048" s="17" t="s">
        <v>145</v>
      </c>
      <c r="M3048" s="163" t="str">
        <f>IFERROR(GETPIVOTDATA("Tot. Bottles",'- Ordine Aggregato -'!$A$1,"sku anker",A3048),"")</f>
        <v/>
      </c>
      <c r="N3048" s="18" t="s">
        <v>67</v>
      </c>
      <c r="O3048" s="19" t="str">
        <f t="shared" si="47"/>
        <v>Order online</v>
      </c>
      <c r="P3048" s="97" t="s">
        <v>146</v>
      </c>
      <c r="Q3048" s="13" t="s">
        <v>9921</v>
      </c>
      <c r="R3048" t="s">
        <v>9922</v>
      </c>
      <c r="S3048" s="20">
        <v>28.5</v>
      </c>
      <c r="T3048" s="21" t="s">
        <v>38</v>
      </c>
    </row>
    <row r="3049" spans="1:20" x14ac:dyDescent="0.35">
      <c r="A3049" s="96" t="s">
        <v>9923</v>
      </c>
      <c r="D3049" s="13" t="s">
        <v>9924</v>
      </c>
      <c r="E3049" s="13">
        <v>6</v>
      </c>
      <c r="F3049" s="14">
        <v>0.7</v>
      </c>
      <c r="G3049" s="13" t="s">
        <v>46</v>
      </c>
      <c r="H3049" s="14">
        <v>50</v>
      </c>
      <c r="I3049" s="15" t="s">
        <v>32</v>
      </c>
      <c r="J3049" s="16">
        <v>321</v>
      </c>
      <c r="K3049" s="16">
        <v>53.5</v>
      </c>
      <c r="L3049" s="17" t="s">
        <v>145</v>
      </c>
      <c r="M3049" s="163" t="str">
        <f>IFERROR(GETPIVOTDATA("Tot. Bottles",'- Ordine Aggregato -'!$A$1,"sku anker",A3049),"")</f>
        <v/>
      </c>
      <c r="N3049" s="18" t="s">
        <v>67</v>
      </c>
      <c r="O3049" s="19" t="str">
        <f t="shared" si="47"/>
        <v>Order online</v>
      </c>
      <c r="P3049" s="97" t="s">
        <v>146</v>
      </c>
      <c r="Q3049" s="13" t="s">
        <v>9925</v>
      </c>
      <c r="R3049" t="s">
        <v>9926</v>
      </c>
      <c r="S3049" s="20">
        <v>53.5</v>
      </c>
      <c r="T3049" s="21" t="s">
        <v>38</v>
      </c>
    </row>
    <row r="3050" spans="1:20" x14ac:dyDescent="0.35">
      <c r="A3050" s="13" t="s">
        <v>9927</v>
      </c>
      <c r="B3050" s="13"/>
      <c r="C3050" s="13"/>
      <c r="D3050" s="13" t="s">
        <v>9928</v>
      </c>
      <c r="E3050" s="13">
        <v>12</v>
      </c>
      <c r="F3050" s="14">
        <v>0.2</v>
      </c>
      <c r="G3050" s="13" t="s">
        <v>14874</v>
      </c>
      <c r="H3050" s="14">
        <v>37.5</v>
      </c>
      <c r="I3050" s="15" t="s">
        <v>32</v>
      </c>
      <c r="J3050" s="16">
        <v>21.6</v>
      </c>
      <c r="K3050" s="16">
        <v>1.8</v>
      </c>
      <c r="L3050" s="17" t="s">
        <v>104</v>
      </c>
      <c r="M3050" s="163" t="str">
        <f>IFERROR(GETPIVOTDATA("Tot. Bottles",'- Ordine Aggregato -'!$A$1,"sku anker",A3050),"")</f>
        <v/>
      </c>
      <c r="N3050" s="18" t="s">
        <v>42</v>
      </c>
      <c r="O3050" s="19" t="str">
        <f t="shared" si="47"/>
        <v>Order online</v>
      </c>
      <c r="P3050" s="97" t="s">
        <v>68</v>
      </c>
      <c r="Q3050" s="13" t="s">
        <v>9929</v>
      </c>
      <c r="R3050" t="s">
        <v>9930</v>
      </c>
      <c r="S3050" s="20">
        <v>0</v>
      </c>
      <c r="T3050" s="21" t="s">
        <v>38</v>
      </c>
    </row>
    <row r="3051" spans="1:20" x14ac:dyDescent="0.35">
      <c r="A3051" s="13" t="s">
        <v>9931</v>
      </c>
      <c r="B3051" s="13"/>
      <c r="C3051" s="13"/>
      <c r="D3051" s="13" t="s">
        <v>9928</v>
      </c>
      <c r="E3051" s="13">
        <v>6</v>
      </c>
      <c r="F3051" s="14">
        <v>0.7</v>
      </c>
      <c r="G3051" s="13" t="s">
        <v>14874</v>
      </c>
      <c r="H3051" s="14">
        <v>37.5</v>
      </c>
      <c r="I3051" s="15" t="s">
        <v>32</v>
      </c>
      <c r="J3051" s="16">
        <v>17.700000000000003</v>
      </c>
      <c r="K3051" s="16">
        <v>2.95</v>
      </c>
      <c r="L3051" s="17" t="s">
        <v>104</v>
      </c>
      <c r="M3051" s="163" t="str">
        <f>IFERROR(GETPIVOTDATA("Tot. Bottles",'- Ordine Aggregato -'!$A$1,"sku anker",A3051),"")</f>
        <v/>
      </c>
      <c r="N3051" s="18" t="s">
        <v>42</v>
      </c>
      <c r="O3051" s="19" t="str">
        <f t="shared" si="47"/>
        <v>Order online</v>
      </c>
      <c r="P3051" s="97" t="s">
        <v>68</v>
      </c>
      <c r="Q3051" s="13" t="s">
        <v>9932</v>
      </c>
      <c r="R3051" t="s">
        <v>9933</v>
      </c>
      <c r="S3051" s="20">
        <v>0</v>
      </c>
      <c r="T3051" s="21" t="s">
        <v>38</v>
      </c>
    </row>
    <row r="3052" spans="1:20" x14ac:dyDescent="0.35">
      <c r="A3052" s="96" t="s">
        <v>9934</v>
      </c>
      <c r="D3052" s="13" t="s">
        <v>9928</v>
      </c>
      <c r="E3052" s="13">
        <v>6</v>
      </c>
      <c r="F3052" s="14">
        <v>1</v>
      </c>
      <c r="G3052" s="13" t="s">
        <v>14874</v>
      </c>
      <c r="H3052" s="14">
        <v>37.5</v>
      </c>
      <c r="I3052" s="15" t="s">
        <v>32</v>
      </c>
      <c r="J3052" s="16">
        <v>21</v>
      </c>
      <c r="K3052" s="16">
        <v>3.5</v>
      </c>
      <c r="L3052" s="17" t="s">
        <v>104</v>
      </c>
      <c r="M3052" s="163" t="str">
        <f>IFERROR(GETPIVOTDATA("Tot. Bottles",'- Ordine Aggregato -'!$A$1,"sku anker",A3052),"")</f>
        <v/>
      </c>
      <c r="N3052" s="18" t="s">
        <v>42</v>
      </c>
      <c r="O3052" s="19" t="str">
        <f t="shared" si="47"/>
        <v>Order online</v>
      </c>
      <c r="P3052" s="97" t="s">
        <v>68</v>
      </c>
      <c r="Q3052" s="13" t="s">
        <v>9935</v>
      </c>
      <c r="R3052" t="s">
        <v>9936</v>
      </c>
      <c r="S3052" s="20">
        <v>0</v>
      </c>
      <c r="T3052" s="21" t="s">
        <v>38</v>
      </c>
    </row>
    <row r="3053" spans="1:20" x14ac:dyDescent="0.35">
      <c r="A3053" s="96" t="s">
        <v>9937</v>
      </c>
      <c r="B3053" s="96"/>
      <c r="C3053" s="96"/>
      <c r="D3053" s="13" t="s">
        <v>9938</v>
      </c>
      <c r="E3053" s="13">
        <v>12</v>
      </c>
      <c r="F3053" s="14">
        <v>0.2</v>
      </c>
      <c r="G3053" s="13" t="s">
        <v>14874</v>
      </c>
      <c r="H3053" s="14">
        <v>37.5</v>
      </c>
      <c r="I3053" s="15" t="s">
        <v>32</v>
      </c>
      <c r="J3053" s="16">
        <v>21</v>
      </c>
      <c r="K3053" s="16">
        <v>1.75</v>
      </c>
      <c r="L3053" s="17" t="s">
        <v>1094</v>
      </c>
      <c r="M3053" s="163" t="str">
        <f>IFERROR(GETPIVOTDATA("Tot. Bottles",'- Ordine Aggregato -'!$A$1,"sku anker",A3053),"")</f>
        <v/>
      </c>
      <c r="N3053" s="18" t="s">
        <v>42</v>
      </c>
      <c r="O3053" s="19" t="str">
        <f t="shared" si="47"/>
        <v>Order online</v>
      </c>
      <c r="P3053" s="97" t="s">
        <v>68</v>
      </c>
      <c r="Q3053" s="13" t="s">
        <v>9939</v>
      </c>
      <c r="R3053" t="s">
        <v>42</v>
      </c>
      <c r="S3053" s="20">
        <v>0</v>
      </c>
      <c r="T3053" s="21" t="s">
        <v>38</v>
      </c>
    </row>
    <row r="3054" spans="1:20" x14ac:dyDescent="0.35">
      <c r="A3054" s="96" t="s">
        <v>9940</v>
      </c>
      <c r="D3054" s="13" t="s">
        <v>9938</v>
      </c>
      <c r="E3054" s="13">
        <v>6</v>
      </c>
      <c r="F3054" s="14">
        <v>0.7</v>
      </c>
      <c r="G3054" s="13" t="s">
        <v>46</v>
      </c>
      <c r="H3054" s="14">
        <v>37.5</v>
      </c>
      <c r="I3054" s="15" t="s">
        <v>32</v>
      </c>
      <c r="J3054" s="16">
        <v>16.799999999999997</v>
      </c>
      <c r="K3054" s="16">
        <v>2.8</v>
      </c>
      <c r="L3054" s="17" t="s">
        <v>1094</v>
      </c>
      <c r="M3054" s="163" t="str">
        <f>IFERROR(GETPIVOTDATA("Tot. Bottles",'- Ordine Aggregato -'!$A$1,"sku anker",A3054),"")</f>
        <v/>
      </c>
      <c r="N3054" s="18" t="s">
        <v>42</v>
      </c>
      <c r="O3054" s="19" t="str">
        <f t="shared" si="47"/>
        <v>Order online</v>
      </c>
      <c r="P3054" s="97" t="s">
        <v>68</v>
      </c>
      <c r="Q3054" s="13" t="s">
        <v>9941</v>
      </c>
      <c r="R3054" t="s">
        <v>9942</v>
      </c>
      <c r="S3054" s="20">
        <v>0</v>
      </c>
      <c r="T3054" s="21" t="s">
        <v>38</v>
      </c>
    </row>
    <row r="3055" spans="1:20" x14ac:dyDescent="0.35">
      <c r="A3055" s="96" t="s">
        <v>9943</v>
      </c>
      <c r="D3055" s="13" t="s">
        <v>9938</v>
      </c>
      <c r="E3055" s="13">
        <v>6</v>
      </c>
      <c r="F3055" s="14">
        <v>1</v>
      </c>
      <c r="G3055" s="13" t="s">
        <v>14874</v>
      </c>
      <c r="H3055" s="14">
        <v>37.5</v>
      </c>
      <c r="I3055" s="15" t="s">
        <v>32</v>
      </c>
      <c r="J3055" s="16">
        <v>23.1</v>
      </c>
      <c r="K3055" s="16">
        <v>3.85</v>
      </c>
      <c r="L3055" s="17" t="s">
        <v>1094</v>
      </c>
      <c r="M3055" s="163" t="str">
        <f>IFERROR(GETPIVOTDATA("Tot. Bottles",'- Ordine Aggregato -'!$A$1,"sku anker",A3055),"")</f>
        <v/>
      </c>
      <c r="N3055" s="18" t="s">
        <v>42</v>
      </c>
      <c r="O3055" s="19" t="str">
        <f t="shared" si="47"/>
        <v>Order online</v>
      </c>
      <c r="P3055" s="97" t="s">
        <v>68</v>
      </c>
      <c r="Q3055" s="13" t="s">
        <v>9944</v>
      </c>
      <c r="R3055" t="s">
        <v>9945</v>
      </c>
      <c r="S3055" s="20">
        <v>0</v>
      </c>
      <c r="T3055" s="21" t="s">
        <v>38</v>
      </c>
    </row>
    <row r="3056" spans="1:20" x14ac:dyDescent="0.35">
      <c r="A3056" s="96" t="s">
        <v>9946</v>
      </c>
      <c r="D3056" s="13" t="s">
        <v>9947</v>
      </c>
      <c r="E3056" s="13">
        <v>9</v>
      </c>
      <c r="F3056" s="14">
        <v>1</v>
      </c>
      <c r="G3056" s="13" t="s">
        <v>14874</v>
      </c>
      <c r="H3056" s="14">
        <v>42.8</v>
      </c>
      <c r="I3056" s="15" t="s">
        <v>32</v>
      </c>
      <c r="J3056" s="16">
        <v>265.5</v>
      </c>
      <c r="K3056" s="16">
        <v>29.5</v>
      </c>
      <c r="L3056" s="17" t="s">
        <v>104</v>
      </c>
      <c r="M3056" s="163" t="str">
        <f>IFERROR(GETPIVOTDATA("Tot. Bottles",'- Ordine Aggregato -'!$A$1,"sku anker",A3056),"")</f>
        <v/>
      </c>
      <c r="N3056" s="18" t="s">
        <v>42</v>
      </c>
      <c r="O3056" s="19" t="str">
        <f t="shared" si="47"/>
        <v>Order online</v>
      </c>
      <c r="P3056" s="97" t="s">
        <v>593</v>
      </c>
      <c r="Q3056" s="13" t="s">
        <v>9948</v>
      </c>
      <c r="R3056" t="s">
        <v>42</v>
      </c>
      <c r="S3056" s="20">
        <v>0</v>
      </c>
      <c r="T3056" s="21" t="s">
        <v>38</v>
      </c>
    </row>
    <row r="3057" spans="1:20" x14ac:dyDescent="0.35">
      <c r="A3057" s="96" t="s">
        <v>9949</v>
      </c>
      <c r="D3057" s="13" t="s">
        <v>9950</v>
      </c>
      <c r="E3057" s="13">
        <v>6</v>
      </c>
      <c r="F3057" s="14">
        <v>0.7</v>
      </c>
      <c r="G3057" s="13" t="s">
        <v>14874</v>
      </c>
      <c r="H3057" s="14">
        <v>37.5</v>
      </c>
      <c r="I3057" s="15" t="s">
        <v>32</v>
      </c>
      <c r="J3057" s="16">
        <v>17.399999999999999</v>
      </c>
      <c r="K3057" s="16">
        <v>2.9</v>
      </c>
      <c r="L3057" s="17" t="s">
        <v>104</v>
      </c>
      <c r="M3057" s="163" t="str">
        <f>IFERROR(GETPIVOTDATA("Tot. Bottles",'- Ordine Aggregato -'!$A$1,"sku anker",A3057),"")</f>
        <v/>
      </c>
      <c r="N3057" s="18" t="s">
        <v>42</v>
      </c>
      <c r="O3057" s="19" t="str">
        <f t="shared" si="47"/>
        <v>Order online</v>
      </c>
      <c r="P3057" s="97" t="s">
        <v>773</v>
      </c>
      <c r="Q3057" s="13" t="s">
        <v>9951</v>
      </c>
      <c r="R3057" t="s">
        <v>9952</v>
      </c>
      <c r="S3057" s="20">
        <v>0</v>
      </c>
      <c r="T3057" s="21" t="s">
        <v>38</v>
      </c>
    </row>
    <row r="3058" spans="1:20" x14ac:dyDescent="0.35">
      <c r="A3058" s="96" t="s">
        <v>9953</v>
      </c>
      <c r="D3058" s="13" t="s">
        <v>9956</v>
      </c>
      <c r="E3058" s="13">
        <v>6</v>
      </c>
      <c r="F3058" s="14">
        <v>1</v>
      </c>
      <c r="G3058" s="13" t="s">
        <v>46</v>
      </c>
      <c r="H3058" s="14">
        <v>37.5</v>
      </c>
      <c r="I3058" s="15" t="s">
        <v>32</v>
      </c>
      <c r="J3058" s="16">
        <v>18.600000000000001</v>
      </c>
      <c r="K3058" s="16">
        <v>3.1</v>
      </c>
      <c r="L3058" s="17" t="s">
        <v>1094</v>
      </c>
      <c r="M3058" s="163" t="str">
        <f>IFERROR(GETPIVOTDATA("Tot. Bottles",'- Ordine Aggregato -'!$A$1,"sku anker",A3058),"")</f>
        <v/>
      </c>
      <c r="N3058" s="18" t="s">
        <v>34</v>
      </c>
      <c r="O3058" s="19" t="str">
        <f t="shared" si="47"/>
        <v>Order online</v>
      </c>
      <c r="P3058" s="97" t="s">
        <v>773</v>
      </c>
      <c r="Q3058" s="13" t="s">
        <v>9954</v>
      </c>
      <c r="R3058" t="s">
        <v>9955</v>
      </c>
      <c r="S3058" s="20">
        <v>0</v>
      </c>
      <c r="T3058" s="21" t="s">
        <v>38</v>
      </c>
    </row>
    <row r="3059" spans="1:20" x14ac:dyDescent="0.35">
      <c r="A3059" s="13" t="s">
        <v>9957</v>
      </c>
      <c r="B3059" s="13"/>
      <c r="C3059" s="13"/>
      <c r="D3059" s="13" t="s">
        <v>9958</v>
      </c>
      <c r="E3059" s="13">
        <v>6</v>
      </c>
      <c r="F3059" s="14">
        <v>1</v>
      </c>
      <c r="G3059" s="13" t="s">
        <v>14874</v>
      </c>
      <c r="H3059" s="14">
        <v>40</v>
      </c>
      <c r="I3059" s="15" t="s">
        <v>32</v>
      </c>
      <c r="J3059" s="16">
        <v>109.80000000000001</v>
      </c>
      <c r="K3059" s="16">
        <v>18.3</v>
      </c>
      <c r="L3059" s="17" t="s">
        <v>145</v>
      </c>
      <c r="M3059" s="163" t="str">
        <f>IFERROR(GETPIVOTDATA("Tot. Bottles",'- Ordine Aggregato -'!$A$1,"sku anker",A3059),"")</f>
        <v/>
      </c>
      <c r="N3059" s="18" t="s">
        <v>42</v>
      </c>
      <c r="O3059" s="19" t="str">
        <f t="shared" si="47"/>
        <v>Order online</v>
      </c>
      <c r="P3059" s="97" t="s">
        <v>146</v>
      </c>
      <c r="Q3059" s="13" t="s">
        <v>9959</v>
      </c>
      <c r="R3059" t="s">
        <v>9960</v>
      </c>
      <c r="S3059" s="20">
        <v>0</v>
      </c>
      <c r="T3059" s="21" t="s">
        <v>38</v>
      </c>
    </row>
    <row r="3060" spans="1:20" x14ac:dyDescent="0.35">
      <c r="A3060" s="13" t="s">
        <v>9961</v>
      </c>
      <c r="B3060" s="13"/>
      <c r="C3060" s="13"/>
      <c r="D3060" s="13" t="s">
        <v>9962</v>
      </c>
      <c r="E3060" s="13">
        <v>6</v>
      </c>
      <c r="F3060" s="14">
        <v>0.7</v>
      </c>
      <c r="G3060" s="13" t="s">
        <v>46</v>
      </c>
      <c r="H3060" s="14">
        <v>40</v>
      </c>
      <c r="I3060" s="15" t="s">
        <v>32</v>
      </c>
      <c r="J3060" s="16">
        <v>106.5</v>
      </c>
      <c r="K3060" s="16">
        <v>17.75</v>
      </c>
      <c r="L3060" s="17" t="s">
        <v>145</v>
      </c>
      <c r="M3060" s="163" t="str">
        <f>IFERROR(GETPIVOTDATA("Tot. Bottles",'- Ordine Aggregato -'!$A$1,"sku anker",A3060),"")</f>
        <v/>
      </c>
      <c r="N3060" s="18" t="s">
        <v>42</v>
      </c>
      <c r="O3060" s="19" t="str">
        <f t="shared" si="47"/>
        <v>Order online</v>
      </c>
      <c r="P3060" s="97" t="s">
        <v>146</v>
      </c>
      <c r="Q3060" s="13" t="s">
        <v>9963</v>
      </c>
      <c r="R3060" t="s">
        <v>9964</v>
      </c>
      <c r="S3060" s="20">
        <v>0</v>
      </c>
      <c r="T3060" s="21" t="s">
        <v>38</v>
      </c>
    </row>
    <row r="3061" spans="1:20" x14ac:dyDescent="0.35">
      <c r="A3061" s="13" t="s">
        <v>9965</v>
      </c>
      <c r="B3061" s="13"/>
      <c r="C3061" s="13"/>
      <c r="D3061" s="13" t="s">
        <v>9966</v>
      </c>
      <c r="E3061" s="13">
        <v>6</v>
      </c>
      <c r="F3061" s="14">
        <v>1</v>
      </c>
      <c r="G3061" s="13" t="s">
        <v>14874</v>
      </c>
      <c r="H3061" s="14">
        <v>43</v>
      </c>
      <c r="I3061" s="15" t="s">
        <v>32</v>
      </c>
      <c r="J3061" s="16">
        <v>165</v>
      </c>
      <c r="K3061" s="16">
        <v>27.5</v>
      </c>
      <c r="L3061" s="17" t="s">
        <v>145</v>
      </c>
      <c r="M3061" s="163" t="str">
        <f>IFERROR(GETPIVOTDATA("Tot. Bottles",'- Ordine Aggregato -'!$A$1,"sku anker",A3061),"")</f>
        <v/>
      </c>
      <c r="N3061" s="18" t="s">
        <v>42</v>
      </c>
      <c r="O3061" s="19" t="str">
        <f t="shared" si="47"/>
        <v>Order online</v>
      </c>
      <c r="P3061" s="97" t="s">
        <v>146</v>
      </c>
      <c r="Q3061" s="13" t="s">
        <v>9967</v>
      </c>
      <c r="R3061" t="s">
        <v>9968</v>
      </c>
      <c r="S3061" s="20">
        <v>0</v>
      </c>
      <c r="T3061" s="21" t="s">
        <v>38</v>
      </c>
    </row>
    <row r="3062" spans="1:20" x14ac:dyDescent="0.35">
      <c r="A3062" s="96" t="s">
        <v>9969</v>
      </c>
      <c r="D3062" s="13" t="s">
        <v>9970</v>
      </c>
      <c r="E3062" s="13">
        <v>6</v>
      </c>
      <c r="F3062" s="14">
        <v>0.7</v>
      </c>
      <c r="G3062" s="13" t="s">
        <v>14874</v>
      </c>
      <c r="H3062" s="14">
        <v>46</v>
      </c>
      <c r="I3062" s="15" t="s">
        <v>32</v>
      </c>
      <c r="J3062" s="16">
        <v>279</v>
      </c>
      <c r="K3062" s="16">
        <v>46.5</v>
      </c>
      <c r="L3062" s="17" t="s">
        <v>145</v>
      </c>
      <c r="M3062" s="163" t="str">
        <f>IFERROR(GETPIVOTDATA("Tot. Bottles",'- Ordine Aggregato -'!$A$1,"sku anker",A3062),"")</f>
        <v/>
      </c>
      <c r="N3062" s="18" t="s">
        <v>42</v>
      </c>
      <c r="O3062" s="19" t="str">
        <f t="shared" si="47"/>
        <v>Order online</v>
      </c>
      <c r="P3062" s="97" t="s">
        <v>146</v>
      </c>
      <c r="Q3062" s="13" t="s">
        <v>9971</v>
      </c>
      <c r="R3062" t="s">
        <v>9972</v>
      </c>
      <c r="S3062" s="20">
        <v>0</v>
      </c>
      <c r="T3062" s="21" t="s">
        <v>38</v>
      </c>
    </row>
    <row r="3063" spans="1:20" x14ac:dyDescent="0.35">
      <c r="A3063" s="13" t="s">
        <v>14862</v>
      </c>
      <c r="B3063" s="13"/>
      <c r="C3063" s="13"/>
      <c r="D3063" s="13" t="s">
        <v>9974</v>
      </c>
      <c r="E3063" s="13">
        <v>6</v>
      </c>
      <c r="F3063" s="14">
        <v>0.7</v>
      </c>
      <c r="G3063" s="13" t="s">
        <v>14874</v>
      </c>
      <c r="H3063" s="14">
        <v>43</v>
      </c>
      <c r="I3063" s="15" t="s">
        <v>32</v>
      </c>
      <c r="J3063" s="16">
        <v>204</v>
      </c>
      <c r="K3063" s="16">
        <v>34</v>
      </c>
      <c r="L3063" s="17" t="s">
        <v>145</v>
      </c>
      <c r="M3063" s="163" t="str">
        <f>IFERROR(GETPIVOTDATA("Tot. Bottles",'- Ordine Aggregato -'!$A$1,"sku anker",A3063),"")</f>
        <v/>
      </c>
      <c r="N3063" s="18" t="s">
        <v>42</v>
      </c>
      <c r="O3063" s="19" t="str">
        <f t="shared" si="47"/>
        <v>Order online</v>
      </c>
      <c r="P3063" s="97" t="s">
        <v>146</v>
      </c>
      <c r="Q3063" s="13" t="s">
        <v>15829</v>
      </c>
      <c r="R3063" t="s">
        <v>15830</v>
      </c>
      <c r="S3063" s="20">
        <v>0</v>
      </c>
      <c r="T3063" s="21" t="s">
        <v>38</v>
      </c>
    </row>
    <row r="3064" spans="1:20" x14ac:dyDescent="0.35">
      <c r="A3064" s="96" t="s">
        <v>9973</v>
      </c>
      <c r="D3064" s="13" t="s">
        <v>9974</v>
      </c>
      <c r="E3064" s="13">
        <v>6</v>
      </c>
      <c r="F3064" s="14">
        <v>0.7</v>
      </c>
      <c r="G3064" s="13" t="s">
        <v>14874</v>
      </c>
      <c r="H3064" s="14">
        <v>46</v>
      </c>
      <c r="I3064" s="15" t="s">
        <v>32</v>
      </c>
      <c r="J3064" s="16">
        <v>288</v>
      </c>
      <c r="K3064" s="16">
        <v>48</v>
      </c>
      <c r="L3064" s="17" t="s">
        <v>145</v>
      </c>
      <c r="M3064" s="163" t="str">
        <f>IFERROR(GETPIVOTDATA("Tot. Bottles",'- Ordine Aggregato -'!$A$1,"sku anker",A3064),"")</f>
        <v/>
      </c>
      <c r="N3064" s="18" t="s">
        <v>34</v>
      </c>
      <c r="O3064" s="19" t="str">
        <f t="shared" si="47"/>
        <v>Order online</v>
      </c>
      <c r="P3064" s="97" t="s">
        <v>146</v>
      </c>
      <c r="Q3064" s="13" t="s">
        <v>9975</v>
      </c>
      <c r="R3064" t="s">
        <v>9976</v>
      </c>
      <c r="S3064" s="20">
        <v>0</v>
      </c>
      <c r="T3064" s="21" t="s">
        <v>38</v>
      </c>
    </row>
    <row r="3065" spans="1:20" x14ac:dyDescent="0.35">
      <c r="A3065" s="96" t="s">
        <v>9977</v>
      </c>
      <c r="D3065" s="13" t="s">
        <v>9978</v>
      </c>
      <c r="E3065" s="13">
        <v>6</v>
      </c>
      <c r="F3065" s="14">
        <v>0.7</v>
      </c>
      <c r="G3065" s="13" t="s">
        <v>14874</v>
      </c>
      <c r="H3065" s="14">
        <v>46</v>
      </c>
      <c r="I3065" s="15" t="s">
        <v>32</v>
      </c>
      <c r="J3065" s="16">
        <v>513.90000000000009</v>
      </c>
      <c r="K3065" s="16">
        <v>85.65</v>
      </c>
      <c r="L3065" s="17" t="s">
        <v>145</v>
      </c>
      <c r="M3065" s="163" t="str">
        <f>IFERROR(GETPIVOTDATA("Tot. Bottles",'- Ordine Aggregato -'!$A$1,"sku anker",A3065),"")</f>
        <v/>
      </c>
      <c r="N3065" s="18" t="s">
        <v>42</v>
      </c>
      <c r="O3065" s="19" t="str">
        <f t="shared" si="47"/>
        <v>Order online</v>
      </c>
      <c r="P3065" s="97" t="s">
        <v>146</v>
      </c>
      <c r="Q3065" s="13" t="s">
        <v>9979</v>
      </c>
      <c r="R3065" t="s">
        <v>9980</v>
      </c>
      <c r="S3065" s="20">
        <v>0</v>
      </c>
      <c r="T3065" s="21" t="s">
        <v>38</v>
      </c>
    </row>
    <row r="3066" spans="1:20" x14ac:dyDescent="0.35">
      <c r="A3066" s="96" t="s">
        <v>9981</v>
      </c>
      <c r="B3066" s="96"/>
      <c r="C3066" s="96"/>
      <c r="D3066" s="13" t="s">
        <v>9982</v>
      </c>
      <c r="E3066" s="13">
        <v>6</v>
      </c>
      <c r="F3066" s="14">
        <v>1</v>
      </c>
      <c r="G3066" s="13" t="s">
        <v>14874</v>
      </c>
      <c r="H3066" s="14">
        <v>46</v>
      </c>
      <c r="I3066" s="15" t="s">
        <v>32</v>
      </c>
      <c r="J3066" s="16">
        <v>147</v>
      </c>
      <c r="K3066" s="16">
        <v>24.5</v>
      </c>
      <c r="L3066" s="17" t="s">
        <v>145</v>
      </c>
      <c r="M3066" s="163" t="str">
        <f>IFERROR(GETPIVOTDATA("Tot. Bottles",'- Ordine Aggregato -'!$A$1,"sku anker",A3066),"")</f>
        <v/>
      </c>
      <c r="N3066" s="18" t="s">
        <v>42</v>
      </c>
      <c r="O3066" s="19" t="str">
        <f t="shared" si="47"/>
        <v>Order online</v>
      </c>
      <c r="P3066" s="97" t="s">
        <v>146</v>
      </c>
      <c r="Q3066" s="13" t="s">
        <v>9983</v>
      </c>
      <c r="R3066" t="s">
        <v>9984</v>
      </c>
      <c r="S3066" s="20">
        <v>0</v>
      </c>
      <c r="T3066" s="21" t="s">
        <v>38</v>
      </c>
    </row>
    <row r="3067" spans="1:20" x14ac:dyDescent="0.35">
      <c r="A3067" s="96" t="s">
        <v>14819</v>
      </c>
      <c r="D3067" s="13" t="s">
        <v>14820</v>
      </c>
      <c r="E3067" s="13">
        <v>6</v>
      </c>
      <c r="F3067" s="14">
        <v>0.7</v>
      </c>
      <c r="G3067" s="13" t="s">
        <v>14874</v>
      </c>
      <c r="H3067" s="14">
        <v>46</v>
      </c>
      <c r="I3067" s="15" t="s">
        <v>32</v>
      </c>
      <c r="J3067" s="16">
        <v>201</v>
      </c>
      <c r="K3067" s="16">
        <v>33.5</v>
      </c>
      <c r="L3067" s="17" t="s">
        <v>145</v>
      </c>
      <c r="M3067" s="163" t="str">
        <f>IFERROR(GETPIVOTDATA("Tot. Bottles",'- Ordine Aggregato -'!$A$1,"sku anker",A3067),"")</f>
        <v/>
      </c>
      <c r="N3067" s="18" t="s">
        <v>42</v>
      </c>
      <c r="O3067" s="19" t="str">
        <f t="shared" si="47"/>
        <v>Order online</v>
      </c>
      <c r="P3067" s="97" t="s">
        <v>146</v>
      </c>
      <c r="Q3067" s="13" t="s">
        <v>15831</v>
      </c>
      <c r="R3067" t="s">
        <v>15832</v>
      </c>
      <c r="S3067" s="20">
        <v>0</v>
      </c>
      <c r="T3067" s="21" t="s">
        <v>38</v>
      </c>
    </row>
    <row r="3068" spans="1:20" x14ac:dyDescent="0.35">
      <c r="A3068" s="13" t="s">
        <v>14821</v>
      </c>
      <c r="B3068" s="13"/>
      <c r="C3068" s="13"/>
      <c r="D3068" s="13" t="s">
        <v>9985</v>
      </c>
      <c r="E3068" s="13">
        <v>6</v>
      </c>
      <c r="F3068" s="14">
        <v>0.7</v>
      </c>
      <c r="G3068" s="13" t="s">
        <v>46</v>
      </c>
      <c r="H3068" s="14">
        <v>46</v>
      </c>
      <c r="I3068" s="15" t="s">
        <v>32</v>
      </c>
      <c r="J3068" s="16">
        <v>144</v>
      </c>
      <c r="K3068" s="16">
        <v>24</v>
      </c>
      <c r="L3068" s="17" t="s">
        <v>145</v>
      </c>
      <c r="M3068" s="163" t="str">
        <f>IFERROR(GETPIVOTDATA("Tot. Bottles",'- Ordine Aggregato -'!$A$1,"sku anker",A3068),"")</f>
        <v/>
      </c>
      <c r="N3068" s="18" t="s">
        <v>42</v>
      </c>
      <c r="O3068" s="19" t="str">
        <f t="shared" si="47"/>
        <v>Order online</v>
      </c>
      <c r="P3068" s="97" t="s">
        <v>146</v>
      </c>
      <c r="Q3068" s="13" t="s">
        <v>15833</v>
      </c>
      <c r="R3068" t="s">
        <v>15834</v>
      </c>
      <c r="S3068" s="20">
        <v>0</v>
      </c>
      <c r="T3068" s="21" t="s">
        <v>38</v>
      </c>
    </row>
    <row r="3069" spans="1:20" x14ac:dyDescent="0.35">
      <c r="A3069" s="96" t="s">
        <v>14822</v>
      </c>
      <c r="B3069" s="96"/>
      <c r="C3069" s="96"/>
      <c r="D3069" s="13" t="s">
        <v>14823</v>
      </c>
      <c r="E3069" s="13">
        <v>6</v>
      </c>
      <c r="F3069" s="14">
        <v>0.7</v>
      </c>
      <c r="G3069" s="13" t="s">
        <v>46</v>
      </c>
      <c r="H3069" s="14">
        <v>46</v>
      </c>
      <c r="I3069" s="15" t="s">
        <v>32</v>
      </c>
      <c r="J3069" s="16">
        <v>126</v>
      </c>
      <c r="K3069" s="16">
        <v>21</v>
      </c>
      <c r="L3069" s="17" t="s">
        <v>145</v>
      </c>
      <c r="M3069" s="163" t="str">
        <f>IFERROR(GETPIVOTDATA("Tot. Bottles",'- Ordine Aggregato -'!$A$1,"sku anker",A3069),"")</f>
        <v/>
      </c>
      <c r="N3069" s="18" t="s">
        <v>42</v>
      </c>
      <c r="O3069" s="19" t="str">
        <f t="shared" si="47"/>
        <v>Order online</v>
      </c>
      <c r="P3069" s="97" t="s">
        <v>146</v>
      </c>
      <c r="Q3069" s="13" t="s">
        <v>15835</v>
      </c>
      <c r="R3069" t="s">
        <v>15836</v>
      </c>
      <c r="S3069" s="20">
        <v>0</v>
      </c>
      <c r="T3069" s="21" t="s">
        <v>38</v>
      </c>
    </row>
    <row r="3070" spans="1:20" x14ac:dyDescent="0.35">
      <c r="A3070" s="96" t="s">
        <v>9986</v>
      </c>
      <c r="D3070" s="13" t="s">
        <v>9987</v>
      </c>
      <c r="E3070" s="13">
        <v>6</v>
      </c>
      <c r="F3070" s="14">
        <v>0.5</v>
      </c>
      <c r="G3070" s="13" t="s">
        <v>31</v>
      </c>
      <c r="H3070" s="14">
        <v>35</v>
      </c>
      <c r="I3070" s="15" t="s">
        <v>32</v>
      </c>
      <c r="J3070" s="16">
        <v>76.5</v>
      </c>
      <c r="K3070" s="16">
        <v>12.75</v>
      </c>
      <c r="L3070" s="17" t="s">
        <v>88</v>
      </c>
      <c r="M3070" s="163" t="str">
        <f>IFERROR(GETPIVOTDATA("Tot. Bottles",'- Ordine Aggregato -'!$A$1,"sku anker",A3070),"")</f>
        <v/>
      </c>
      <c r="N3070" s="18" t="s">
        <v>42</v>
      </c>
      <c r="O3070" s="19" t="str">
        <f t="shared" si="47"/>
        <v>Order online</v>
      </c>
      <c r="P3070" s="97" t="s">
        <v>146</v>
      </c>
      <c r="Q3070" s="13" t="s">
        <v>9988</v>
      </c>
      <c r="R3070" t="s">
        <v>9989</v>
      </c>
      <c r="S3070" s="20">
        <v>0</v>
      </c>
      <c r="T3070" s="21" t="s">
        <v>38</v>
      </c>
    </row>
    <row r="3071" spans="1:20" x14ac:dyDescent="0.35">
      <c r="A3071" s="13" t="s">
        <v>9990</v>
      </c>
      <c r="B3071" s="13"/>
      <c r="C3071" s="13"/>
      <c r="D3071" s="13" t="s">
        <v>9991</v>
      </c>
      <c r="E3071" s="13">
        <v>6</v>
      </c>
      <c r="F3071" s="14">
        <v>0.7</v>
      </c>
      <c r="G3071" s="13" t="s">
        <v>14873</v>
      </c>
      <c r="H3071" s="14">
        <v>40</v>
      </c>
      <c r="I3071" s="15" t="s">
        <v>32</v>
      </c>
      <c r="J3071" s="16">
        <v>27</v>
      </c>
      <c r="K3071" s="16">
        <v>4.5</v>
      </c>
      <c r="L3071" s="17" t="s">
        <v>448</v>
      </c>
      <c r="M3071" s="163" t="str">
        <f>IFERROR(GETPIVOTDATA("Tot. Bottles",'- Ordine Aggregato -'!$A$1,"sku anker",A3071),"")</f>
        <v/>
      </c>
      <c r="N3071" s="18" t="s">
        <v>42</v>
      </c>
      <c r="O3071" s="19" t="str">
        <f t="shared" si="47"/>
        <v>Order online</v>
      </c>
      <c r="P3071" s="97" t="s">
        <v>146</v>
      </c>
      <c r="Q3071" s="13" t="s">
        <v>9992</v>
      </c>
      <c r="R3071" t="s">
        <v>9993</v>
      </c>
      <c r="S3071" s="20">
        <v>0</v>
      </c>
      <c r="T3071" s="21" t="s">
        <v>38</v>
      </c>
    </row>
    <row r="3072" spans="1:20" x14ac:dyDescent="0.35">
      <c r="A3072" s="13" t="s">
        <v>9994</v>
      </c>
      <c r="B3072" s="13"/>
      <c r="C3072" s="13"/>
      <c r="D3072" s="13" t="s">
        <v>9995</v>
      </c>
      <c r="E3072" s="13">
        <v>6</v>
      </c>
      <c r="F3072" s="14">
        <v>0.7</v>
      </c>
      <c r="G3072" s="13" t="s">
        <v>46</v>
      </c>
      <c r="H3072" s="14">
        <v>40</v>
      </c>
      <c r="I3072" s="15" t="s">
        <v>32</v>
      </c>
      <c r="J3072" s="16">
        <v>129.30000000000001</v>
      </c>
      <c r="K3072" s="16">
        <v>21.55</v>
      </c>
      <c r="L3072" s="17" t="s">
        <v>104</v>
      </c>
      <c r="M3072" s="163" t="str">
        <f>IFERROR(GETPIVOTDATA("Tot. Bottles",'- Ordine Aggregato -'!$A$1,"sku anker",A3072),"")</f>
        <v/>
      </c>
      <c r="N3072" s="18" t="s">
        <v>42</v>
      </c>
      <c r="O3072" s="19" t="str">
        <f t="shared" si="47"/>
        <v>Order online</v>
      </c>
      <c r="P3072" s="97" t="s">
        <v>335</v>
      </c>
      <c r="Q3072" s="13" t="s">
        <v>9996</v>
      </c>
      <c r="R3072" t="s">
        <v>9997</v>
      </c>
      <c r="S3072" s="20">
        <v>0</v>
      </c>
      <c r="T3072" s="21" t="s">
        <v>38</v>
      </c>
    </row>
    <row r="3073" spans="1:20" x14ac:dyDescent="0.35">
      <c r="A3073" s="96" t="s">
        <v>9998</v>
      </c>
      <c r="B3073" s="96"/>
      <c r="C3073" s="96"/>
      <c r="D3073" s="13" t="s">
        <v>9999</v>
      </c>
      <c r="E3073" s="13">
        <v>6</v>
      </c>
      <c r="F3073" s="14">
        <v>0.7</v>
      </c>
      <c r="G3073" s="13" t="s">
        <v>14874</v>
      </c>
      <c r="H3073" s="14">
        <v>40</v>
      </c>
      <c r="I3073" s="15" t="s">
        <v>32</v>
      </c>
      <c r="J3073" s="16">
        <v>63</v>
      </c>
      <c r="K3073" s="16">
        <v>10.5</v>
      </c>
      <c r="L3073" s="17" t="s">
        <v>104</v>
      </c>
      <c r="M3073" s="163" t="str">
        <f>IFERROR(GETPIVOTDATA("Tot. Bottles",'- Ordine Aggregato -'!$A$1,"sku anker",A3073),"")</f>
        <v/>
      </c>
      <c r="N3073" s="18" t="s">
        <v>67</v>
      </c>
      <c r="O3073" s="19" t="str">
        <f t="shared" si="47"/>
        <v>Order online</v>
      </c>
      <c r="P3073" s="97" t="s">
        <v>335</v>
      </c>
      <c r="Q3073" s="13" t="s">
        <v>10000</v>
      </c>
      <c r="R3073" t="s">
        <v>10001</v>
      </c>
      <c r="S3073" s="20">
        <v>10.5</v>
      </c>
      <c r="T3073" s="21" t="s">
        <v>38</v>
      </c>
    </row>
    <row r="3074" spans="1:20" x14ac:dyDescent="0.35">
      <c r="A3074" s="13" t="s">
        <v>10002</v>
      </c>
      <c r="B3074" s="13"/>
      <c r="C3074" s="13"/>
      <c r="D3074" s="13" t="s">
        <v>10003</v>
      </c>
      <c r="E3074" s="13">
        <v>36</v>
      </c>
      <c r="F3074" s="14">
        <v>0.05</v>
      </c>
      <c r="G3074" s="13" t="s">
        <v>46</v>
      </c>
      <c r="H3074" s="14">
        <v>40</v>
      </c>
      <c r="I3074" s="15" t="s">
        <v>32</v>
      </c>
      <c r="J3074" s="16">
        <v>171</v>
      </c>
      <c r="K3074" s="16">
        <v>4.75</v>
      </c>
      <c r="L3074" s="17" t="s">
        <v>104</v>
      </c>
      <c r="M3074" s="163" t="str">
        <f>IFERROR(GETPIVOTDATA("Tot. Bottles",'- Ordine Aggregato -'!$A$1,"sku anker",A3074),"")</f>
        <v/>
      </c>
      <c r="N3074" s="18" t="s">
        <v>42</v>
      </c>
      <c r="O3074" s="19" t="str">
        <f t="shared" si="47"/>
        <v>Order online</v>
      </c>
      <c r="P3074" s="97" t="s">
        <v>335</v>
      </c>
      <c r="Q3074" s="13" t="s">
        <v>10004</v>
      </c>
      <c r="R3074" t="s">
        <v>10005</v>
      </c>
      <c r="S3074" s="20">
        <v>0</v>
      </c>
      <c r="T3074" s="21" t="s">
        <v>38</v>
      </c>
    </row>
    <row r="3075" spans="1:20" x14ac:dyDescent="0.35">
      <c r="A3075" s="13" t="s">
        <v>10006</v>
      </c>
      <c r="B3075" s="13"/>
      <c r="C3075" s="13"/>
      <c r="D3075" s="13" t="s">
        <v>10007</v>
      </c>
      <c r="E3075" s="13">
        <v>6</v>
      </c>
      <c r="F3075" s="14">
        <v>0.7</v>
      </c>
      <c r="G3075" s="13" t="s">
        <v>46</v>
      </c>
      <c r="H3075" s="14">
        <v>40</v>
      </c>
      <c r="I3075" s="15" t="s">
        <v>32</v>
      </c>
      <c r="J3075" s="16">
        <v>106.5</v>
      </c>
      <c r="K3075" s="16">
        <v>17.75</v>
      </c>
      <c r="L3075" s="17" t="s">
        <v>448</v>
      </c>
      <c r="M3075" s="163" t="str">
        <f>IFERROR(GETPIVOTDATA("Tot. Bottles",'- Ordine Aggregato -'!$A$1,"sku anker",A3075),"")</f>
        <v/>
      </c>
      <c r="N3075" s="18" t="s">
        <v>34</v>
      </c>
      <c r="O3075" s="19" t="str">
        <f t="shared" si="47"/>
        <v>Order online</v>
      </c>
      <c r="P3075" s="97" t="s">
        <v>146</v>
      </c>
      <c r="Q3075" s="13" t="s">
        <v>10008</v>
      </c>
      <c r="R3075" t="s">
        <v>10009</v>
      </c>
      <c r="S3075" s="20">
        <v>0</v>
      </c>
      <c r="T3075" s="21" t="s">
        <v>38</v>
      </c>
    </row>
    <row r="3076" spans="1:20" x14ac:dyDescent="0.35">
      <c r="A3076" s="13" t="s">
        <v>10010</v>
      </c>
      <c r="B3076" s="13"/>
      <c r="C3076" s="13"/>
      <c r="D3076" s="13" t="s">
        <v>10011</v>
      </c>
      <c r="E3076" s="13">
        <v>36</v>
      </c>
      <c r="F3076" s="14">
        <v>0.05</v>
      </c>
      <c r="G3076" s="13" t="s">
        <v>46</v>
      </c>
      <c r="H3076" s="14">
        <v>40</v>
      </c>
      <c r="I3076" s="15" t="s">
        <v>32</v>
      </c>
      <c r="J3076" s="16">
        <v>158.4</v>
      </c>
      <c r="K3076" s="16">
        <v>4.4000000000000004</v>
      </c>
      <c r="L3076" s="17" t="s">
        <v>448</v>
      </c>
      <c r="M3076" s="163" t="str">
        <f>IFERROR(GETPIVOTDATA("Tot. Bottles",'- Ordine Aggregato -'!$A$1,"sku anker",A3076),"")</f>
        <v/>
      </c>
      <c r="N3076" s="18" t="s">
        <v>42</v>
      </c>
      <c r="O3076" s="19" t="str">
        <f t="shared" si="47"/>
        <v>Order online</v>
      </c>
      <c r="P3076" s="97" t="s">
        <v>146</v>
      </c>
      <c r="Q3076" s="13" t="s">
        <v>10012</v>
      </c>
      <c r="R3076" t="s">
        <v>10013</v>
      </c>
      <c r="S3076" s="20">
        <v>0</v>
      </c>
      <c r="T3076" s="21" t="s">
        <v>38</v>
      </c>
    </row>
    <row r="3077" spans="1:20" x14ac:dyDescent="0.35">
      <c r="A3077" s="96" t="s">
        <v>10014</v>
      </c>
      <c r="D3077" s="13" t="s">
        <v>10015</v>
      </c>
      <c r="E3077" s="13">
        <v>6</v>
      </c>
      <c r="F3077" s="14">
        <v>0.7</v>
      </c>
      <c r="G3077" s="13" t="s">
        <v>46</v>
      </c>
      <c r="H3077" s="14">
        <v>40</v>
      </c>
      <c r="I3077" s="15" t="s">
        <v>32</v>
      </c>
      <c r="J3077" s="16">
        <v>61.5</v>
      </c>
      <c r="K3077" s="16">
        <v>10.25</v>
      </c>
      <c r="L3077" s="17" t="s">
        <v>448</v>
      </c>
      <c r="M3077" s="163" t="str">
        <f>IFERROR(GETPIVOTDATA("Tot. Bottles",'- Ordine Aggregato -'!$A$1,"sku anker",A3077),"")</f>
        <v/>
      </c>
      <c r="N3077" s="18" t="s">
        <v>42</v>
      </c>
      <c r="O3077" s="19" t="str">
        <f t="shared" si="47"/>
        <v>Order online</v>
      </c>
      <c r="P3077" s="97" t="s">
        <v>146</v>
      </c>
      <c r="Q3077" s="13" t="s">
        <v>10016</v>
      </c>
      <c r="R3077" t="s">
        <v>10017</v>
      </c>
      <c r="S3077" s="20">
        <v>0</v>
      </c>
      <c r="T3077" s="21" t="s">
        <v>38</v>
      </c>
    </row>
    <row r="3078" spans="1:20" x14ac:dyDescent="0.35">
      <c r="A3078" s="13" t="s">
        <v>10018</v>
      </c>
      <c r="B3078" s="13"/>
      <c r="C3078" s="13"/>
      <c r="D3078" s="13" t="s">
        <v>10019</v>
      </c>
      <c r="E3078" s="13">
        <v>36</v>
      </c>
      <c r="F3078" s="14">
        <v>0.05</v>
      </c>
      <c r="G3078" s="13" t="s">
        <v>46</v>
      </c>
      <c r="H3078" s="14">
        <v>40</v>
      </c>
      <c r="I3078" s="15" t="s">
        <v>32</v>
      </c>
      <c r="J3078" s="16">
        <v>79.2</v>
      </c>
      <c r="K3078" s="16">
        <v>2.2000000000000002</v>
      </c>
      <c r="L3078" s="17" t="s">
        <v>448</v>
      </c>
      <c r="M3078" s="163" t="str">
        <f>IFERROR(GETPIVOTDATA("Tot. Bottles",'- Ordine Aggregato -'!$A$1,"sku anker",A3078),"")</f>
        <v/>
      </c>
      <c r="N3078" s="18" t="s">
        <v>34</v>
      </c>
      <c r="O3078" s="19" t="str">
        <f t="shared" si="47"/>
        <v>Order online</v>
      </c>
      <c r="P3078" s="97" t="s">
        <v>146</v>
      </c>
      <c r="Q3078" s="13" t="s">
        <v>10020</v>
      </c>
      <c r="R3078" t="s">
        <v>10021</v>
      </c>
      <c r="S3078" s="20">
        <v>0</v>
      </c>
      <c r="T3078" s="21" t="s">
        <v>38</v>
      </c>
    </row>
    <row r="3079" spans="1:20" x14ac:dyDescent="0.35">
      <c r="A3079" s="13" t="s">
        <v>10022</v>
      </c>
      <c r="B3079" s="13"/>
      <c r="C3079" s="13"/>
      <c r="D3079" s="13" t="s">
        <v>10023</v>
      </c>
      <c r="E3079" s="13">
        <v>6</v>
      </c>
      <c r="F3079" s="14">
        <v>0.7</v>
      </c>
      <c r="G3079" s="13" t="s">
        <v>14874</v>
      </c>
      <c r="H3079" s="14">
        <v>40</v>
      </c>
      <c r="I3079" s="15" t="s">
        <v>32</v>
      </c>
      <c r="J3079" s="16">
        <v>53.699999999999996</v>
      </c>
      <c r="K3079" s="16">
        <v>8.9499999999999993</v>
      </c>
      <c r="L3079" s="17" t="s">
        <v>448</v>
      </c>
      <c r="M3079" s="163" t="str">
        <f>IFERROR(GETPIVOTDATA("Tot. Bottles",'- Ordine Aggregato -'!$A$1,"sku anker",A3079),"")</f>
        <v/>
      </c>
      <c r="N3079" s="18" t="s">
        <v>34</v>
      </c>
      <c r="O3079" s="19" t="str">
        <f t="shared" si="47"/>
        <v>Order online</v>
      </c>
      <c r="P3079" s="97" t="s">
        <v>146</v>
      </c>
      <c r="Q3079" s="13" t="s">
        <v>10024</v>
      </c>
      <c r="R3079" t="s">
        <v>10025</v>
      </c>
      <c r="S3079" s="20">
        <v>0</v>
      </c>
      <c r="T3079" s="21" t="s">
        <v>38</v>
      </c>
    </row>
    <row r="3080" spans="1:20" x14ac:dyDescent="0.35">
      <c r="A3080" s="13" t="s">
        <v>10027</v>
      </c>
      <c r="B3080" s="13"/>
      <c r="C3080" s="13"/>
      <c r="D3080" s="13" t="s">
        <v>10028</v>
      </c>
      <c r="E3080" s="13">
        <v>12</v>
      </c>
      <c r="F3080" s="14">
        <v>0.5</v>
      </c>
      <c r="G3080" s="13" t="s">
        <v>14874</v>
      </c>
      <c r="H3080" s="14">
        <v>20</v>
      </c>
      <c r="I3080" s="15" t="s">
        <v>32</v>
      </c>
      <c r="J3080" s="16">
        <v>119.39999999999999</v>
      </c>
      <c r="K3080" s="16">
        <v>9.9499999999999993</v>
      </c>
      <c r="L3080" s="17" t="s">
        <v>10026</v>
      </c>
      <c r="M3080" s="163" t="str">
        <f>IFERROR(GETPIVOTDATA("Tot. Bottles",'- Ordine Aggregato -'!$A$1,"sku anker",A3080),"")</f>
        <v/>
      </c>
      <c r="N3080" s="18" t="s">
        <v>34</v>
      </c>
      <c r="O3080" s="19" t="str">
        <f t="shared" si="47"/>
        <v>Order online</v>
      </c>
      <c r="P3080" s="97" t="s">
        <v>385</v>
      </c>
      <c r="Q3080" s="13" t="s">
        <v>10029</v>
      </c>
      <c r="R3080" t="s">
        <v>10030</v>
      </c>
      <c r="S3080" s="20">
        <v>0</v>
      </c>
      <c r="T3080" s="21" t="s">
        <v>38</v>
      </c>
    </row>
    <row r="3081" spans="1:20" x14ac:dyDescent="0.35">
      <c r="A3081" s="13" t="s">
        <v>10031</v>
      </c>
      <c r="B3081" s="13"/>
      <c r="C3081" s="13"/>
      <c r="D3081" s="13" t="s">
        <v>10032</v>
      </c>
      <c r="E3081" s="13">
        <v>12</v>
      </c>
      <c r="F3081" s="14">
        <v>0.5</v>
      </c>
      <c r="G3081" s="13" t="s">
        <v>46</v>
      </c>
      <c r="H3081" s="14">
        <v>51.5</v>
      </c>
      <c r="I3081" s="15" t="s">
        <v>32</v>
      </c>
      <c r="J3081" s="16">
        <v>121.19999999999999</v>
      </c>
      <c r="K3081" s="16">
        <v>10.1</v>
      </c>
      <c r="L3081" s="17" t="s">
        <v>10026</v>
      </c>
      <c r="M3081" s="163" t="str">
        <f>IFERROR(GETPIVOTDATA("Tot. Bottles",'- Ordine Aggregato -'!$A$1,"sku anker",A3081),"")</f>
        <v/>
      </c>
      <c r="N3081" s="18" t="s">
        <v>34</v>
      </c>
      <c r="O3081" s="19" t="str">
        <f t="shared" si="47"/>
        <v>Order online</v>
      </c>
      <c r="P3081" s="97" t="s">
        <v>385</v>
      </c>
      <c r="Q3081" s="13" t="s">
        <v>10033</v>
      </c>
      <c r="R3081" t="s">
        <v>10034</v>
      </c>
      <c r="S3081" s="20">
        <v>0</v>
      </c>
      <c r="T3081" s="21" t="s">
        <v>38</v>
      </c>
    </row>
    <row r="3082" spans="1:20" x14ac:dyDescent="0.35">
      <c r="A3082" s="13" t="s">
        <v>10035</v>
      </c>
      <c r="B3082" s="13"/>
      <c r="C3082" s="13"/>
      <c r="D3082" s="13" t="s">
        <v>10036</v>
      </c>
      <c r="E3082" s="13">
        <v>12</v>
      </c>
      <c r="F3082" s="14">
        <v>0.5</v>
      </c>
      <c r="G3082" s="13" t="s">
        <v>46</v>
      </c>
      <c r="H3082" s="14">
        <v>50</v>
      </c>
      <c r="I3082" s="15" t="s">
        <v>32</v>
      </c>
      <c r="J3082" s="16">
        <v>123</v>
      </c>
      <c r="K3082" s="16">
        <v>10.25</v>
      </c>
      <c r="L3082" s="17" t="s">
        <v>10026</v>
      </c>
      <c r="M3082" s="163" t="str">
        <f>IFERROR(GETPIVOTDATA("Tot. Bottles",'- Ordine Aggregato -'!$A$1,"sku anker",A3082),"")</f>
        <v/>
      </c>
      <c r="N3082" s="18" t="s">
        <v>42</v>
      </c>
      <c r="O3082" s="19" t="str">
        <f t="shared" si="47"/>
        <v>Order online</v>
      </c>
      <c r="P3082" s="97" t="s">
        <v>385</v>
      </c>
      <c r="Q3082" s="13" t="s">
        <v>10037</v>
      </c>
      <c r="R3082" t="s">
        <v>10038</v>
      </c>
      <c r="S3082" s="20">
        <v>0</v>
      </c>
      <c r="T3082" s="21" t="s">
        <v>38</v>
      </c>
    </row>
    <row r="3083" spans="1:20" x14ac:dyDescent="0.35">
      <c r="A3083" s="96" t="s">
        <v>10039</v>
      </c>
      <c r="B3083" s="96"/>
      <c r="C3083" s="96"/>
      <c r="D3083" s="13" t="s">
        <v>10040</v>
      </c>
      <c r="E3083" s="13">
        <v>6</v>
      </c>
      <c r="F3083" s="14">
        <v>0.7</v>
      </c>
      <c r="G3083" s="13" t="s">
        <v>46</v>
      </c>
      <c r="H3083" s="14">
        <v>30</v>
      </c>
      <c r="I3083" s="15" t="s">
        <v>32</v>
      </c>
      <c r="J3083" s="16">
        <v>63</v>
      </c>
      <c r="K3083" s="16">
        <v>10.5</v>
      </c>
      <c r="L3083" s="17" t="s">
        <v>10026</v>
      </c>
      <c r="M3083" s="163" t="str">
        <f>IFERROR(GETPIVOTDATA("Tot. Bottles",'- Ordine Aggregato -'!$A$1,"sku anker",A3083),"")</f>
        <v/>
      </c>
      <c r="N3083" s="18" t="s">
        <v>34</v>
      </c>
      <c r="O3083" s="19" t="str">
        <f t="shared" si="47"/>
        <v>Order online</v>
      </c>
      <c r="P3083" s="97" t="s">
        <v>385</v>
      </c>
      <c r="Q3083" s="13" t="s">
        <v>10041</v>
      </c>
      <c r="R3083" t="s">
        <v>10042</v>
      </c>
      <c r="S3083" s="20">
        <v>0</v>
      </c>
      <c r="T3083" s="21" t="s">
        <v>38</v>
      </c>
    </row>
    <row r="3084" spans="1:20" x14ac:dyDescent="0.35">
      <c r="A3084" s="96" t="s">
        <v>10043</v>
      </c>
      <c r="D3084" s="13" t="s">
        <v>10044</v>
      </c>
      <c r="E3084" s="13">
        <v>6</v>
      </c>
      <c r="F3084" s="14">
        <v>0.7</v>
      </c>
      <c r="G3084" s="13" t="s">
        <v>46</v>
      </c>
      <c r="H3084" s="14">
        <v>30</v>
      </c>
      <c r="I3084" s="15" t="s">
        <v>32</v>
      </c>
      <c r="J3084" s="16">
        <v>63</v>
      </c>
      <c r="K3084" s="16">
        <v>10.5</v>
      </c>
      <c r="L3084" s="17" t="s">
        <v>10026</v>
      </c>
      <c r="M3084" s="163" t="str">
        <f>IFERROR(GETPIVOTDATA("Tot. Bottles",'- Ordine Aggregato -'!$A$1,"sku anker",A3084),"")</f>
        <v/>
      </c>
      <c r="N3084" s="18" t="s">
        <v>34</v>
      </c>
      <c r="O3084" s="19" t="str">
        <f t="shared" si="47"/>
        <v>Order online</v>
      </c>
      <c r="P3084" s="97" t="s">
        <v>385</v>
      </c>
      <c r="Q3084" s="13" t="s">
        <v>10045</v>
      </c>
      <c r="R3084" t="s">
        <v>10046</v>
      </c>
      <c r="S3084" s="20">
        <v>0</v>
      </c>
      <c r="T3084" s="21" t="s">
        <v>38</v>
      </c>
    </row>
    <row r="3085" spans="1:20" x14ac:dyDescent="0.35">
      <c r="A3085" s="13" t="s">
        <v>10047</v>
      </c>
      <c r="B3085" s="13"/>
      <c r="C3085" s="13"/>
      <c r="D3085" s="13" t="s">
        <v>10048</v>
      </c>
      <c r="E3085" s="13">
        <v>6</v>
      </c>
      <c r="F3085" s="14">
        <v>1</v>
      </c>
      <c r="G3085" s="13" t="s">
        <v>14873</v>
      </c>
      <c r="H3085" s="14">
        <v>35</v>
      </c>
      <c r="I3085" s="15" t="s">
        <v>32</v>
      </c>
      <c r="J3085" s="16">
        <v>24.900000000000002</v>
      </c>
      <c r="K3085" s="16">
        <v>4.1500000000000004</v>
      </c>
      <c r="L3085" s="17" t="s">
        <v>690</v>
      </c>
      <c r="M3085" s="163" t="str">
        <f>IFERROR(GETPIVOTDATA("Tot. Bottles",'- Ordine Aggregato -'!$A$1,"sku anker",A3085),"")</f>
        <v/>
      </c>
      <c r="N3085" s="18" t="s">
        <v>42</v>
      </c>
      <c r="O3085" s="19" t="str">
        <f t="shared" ref="O3085:O3148" si="48">HYPERLINK("https://www.ankeramsterdamspirits.nl/en/products/"&amp;A3085,"Order online")</f>
        <v>Order online</v>
      </c>
      <c r="P3085" s="97" t="s">
        <v>68</v>
      </c>
      <c r="Q3085" s="13" t="s">
        <v>10049</v>
      </c>
      <c r="R3085" t="s">
        <v>10050</v>
      </c>
      <c r="S3085" s="20">
        <v>0</v>
      </c>
      <c r="T3085" s="21" t="s">
        <v>38</v>
      </c>
    </row>
    <row r="3086" spans="1:20" x14ac:dyDescent="0.35">
      <c r="A3086" s="13" t="s">
        <v>10051</v>
      </c>
      <c r="B3086" s="13"/>
      <c r="C3086" s="13"/>
      <c r="D3086" s="13" t="s">
        <v>10052</v>
      </c>
      <c r="E3086" s="13">
        <v>6</v>
      </c>
      <c r="F3086" s="14">
        <v>0.5</v>
      </c>
      <c r="G3086" s="13" t="s">
        <v>46</v>
      </c>
      <c r="H3086" s="14">
        <v>40</v>
      </c>
      <c r="I3086" s="15" t="s">
        <v>32</v>
      </c>
      <c r="J3086" s="16">
        <v>119.69999999999999</v>
      </c>
      <c r="K3086" s="16">
        <v>19.95</v>
      </c>
      <c r="L3086" s="17" t="s">
        <v>368</v>
      </c>
      <c r="M3086" s="163" t="str">
        <f>IFERROR(GETPIVOTDATA("Tot. Bottles",'- Ordine Aggregato -'!$A$1,"sku anker",A3086),"")</f>
        <v/>
      </c>
      <c r="N3086" s="18" t="s">
        <v>42</v>
      </c>
      <c r="O3086" s="19" t="str">
        <f t="shared" si="48"/>
        <v>Order online</v>
      </c>
      <c r="P3086" s="97" t="s">
        <v>614</v>
      </c>
      <c r="Q3086" s="13" t="s">
        <v>10053</v>
      </c>
      <c r="R3086" t="s">
        <v>42</v>
      </c>
      <c r="S3086" s="20">
        <v>0</v>
      </c>
      <c r="T3086" s="21" t="s">
        <v>38</v>
      </c>
    </row>
    <row r="3087" spans="1:20" x14ac:dyDescent="0.35">
      <c r="A3087" s="96" t="s">
        <v>10054</v>
      </c>
      <c r="B3087" s="96"/>
      <c r="C3087" s="96"/>
      <c r="D3087" s="13" t="s">
        <v>10055</v>
      </c>
      <c r="E3087" s="13">
        <v>6</v>
      </c>
      <c r="F3087" s="14">
        <v>0.7</v>
      </c>
      <c r="G3087" s="13" t="s">
        <v>14874</v>
      </c>
      <c r="H3087" s="14">
        <v>38</v>
      </c>
      <c r="I3087" s="15" t="s">
        <v>32</v>
      </c>
      <c r="J3087" s="16">
        <v>112.5</v>
      </c>
      <c r="K3087" s="16">
        <v>18.75</v>
      </c>
      <c r="L3087" s="17" t="s">
        <v>41</v>
      </c>
      <c r="M3087" s="163" t="str">
        <f>IFERROR(GETPIVOTDATA("Tot. Bottles",'- Ordine Aggregato -'!$A$1,"sku anker",A3087),"")</f>
        <v/>
      </c>
      <c r="N3087" s="18" t="s">
        <v>42</v>
      </c>
      <c r="O3087" s="19" t="str">
        <f t="shared" si="48"/>
        <v>Order online</v>
      </c>
      <c r="P3087" s="97" t="s">
        <v>43</v>
      </c>
      <c r="Q3087" s="13" t="s">
        <v>10056</v>
      </c>
      <c r="R3087" t="s">
        <v>10057</v>
      </c>
      <c r="S3087" s="20">
        <v>0</v>
      </c>
      <c r="T3087" s="21" t="s">
        <v>38</v>
      </c>
    </row>
    <row r="3088" spans="1:20" x14ac:dyDescent="0.35">
      <c r="A3088" s="13" t="s">
        <v>10058</v>
      </c>
      <c r="B3088" s="13"/>
      <c r="C3088" s="13"/>
      <c r="D3088" s="13" t="s">
        <v>10059</v>
      </c>
      <c r="E3088" s="13">
        <v>6</v>
      </c>
      <c r="F3088" s="14">
        <v>0.7</v>
      </c>
      <c r="G3088" s="13" t="s">
        <v>14873</v>
      </c>
      <c r="H3088" s="14">
        <v>38</v>
      </c>
      <c r="I3088" s="15" t="s">
        <v>32</v>
      </c>
      <c r="J3088" s="16">
        <v>111</v>
      </c>
      <c r="K3088" s="16">
        <v>18.5</v>
      </c>
      <c r="L3088" s="17" t="s">
        <v>41</v>
      </c>
      <c r="M3088" s="163" t="str">
        <f>IFERROR(GETPIVOTDATA("Tot. Bottles",'- Ordine Aggregato -'!$A$1,"sku anker",A3088),"")</f>
        <v/>
      </c>
      <c r="N3088" s="18" t="s">
        <v>34</v>
      </c>
      <c r="O3088" s="19" t="str">
        <f t="shared" si="48"/>
        <v>Order online</v>
      </c>
      <c r="P3088" s="97" t="s">
        <v>43</v>
      </c>
      <c r="Q3088" s="13" t="s">
        <v>10060</v>
      </c>
      <c r="R3088" t="s">
        <v>10061</v>
      </c>
      <c r="S3088" s="20">
        <v>0</v>
      </c>
      <c r="T3088" s="21" t="s">
        <v>38</v>
      </c>
    </row>
    <row r="3089" spans="1:20" x14ac:dyDescent="0.35">
      <c r="A3089" s="96" t="s">
        <v>10062</v>
      </c>
      <c r="D3089" s="13" t="s">
        <v>10063</v>
      </c>
      <c r="E3089" s="13">
        <v>6</v>
      </c>
      <c r="F3089" s="14">
        <v>0.7</v>
      </c>
      <c r="G3089" s="13" t="s">
        <v>14874</v>
      </c>
      <c r="H3089" s="14">
        <v>35</v>
      </c>
      <c r="I3089" s="15" t="s">
        <v>32</v>
      </c>
      <c r="J3089" s="16">
        <v>65.400000000000006</v>
      </c>
      <c r="K3089" s="16">
        <v>10.9</v>
      </c>
      <c r="L3089" s="17" t="s">
        <v>41</v>
      </c>
      <c r="M3089" s="163" t="str">
        <f>IFERROR(GETPIVOTDATA("Tot. Bottles",'- Ordine Aggregato -'!$A$1,"sku anker",A3089),"")</f>
        <v/>
      </c>
      <c r="N3089" s="18" t="s">
        <v>34</v>
      </c>
      <c r="O3089" s="19" t="str">
        <f t="shared" si="48"/>
        <v>Order online</v>
      </c>
      <c r="P3089" s="97" t="s">
        <v>43</v>
      </c>
      <c r="Q3089" s="13" t="s">
        <v>10064</v>
      </c>
      <c r="R3089" t="s">
        <v>10065</v>
      </c>
      <c r="S3089" s="20">
        <v>0</v>
      </c>
      <c r="T3089" s="21" t="s">
        <v>38</v>
      </c>
    </row>
    <row r="3090" spans="1:20" x14ac:dyDescent="0.35">
      <c r="A3090" s="96" t="s">
        <v>10066</v>
      </c>
      <c r="B3090" s="96"/>
      <c r="C3090" s="96"/>
      <c r="D3090" s="13" t="s">
        <v>10067</v>
      </c>
      <c r="E3090" s="13">
        <v>6</v>
      </c>
      <c r="F3090" s="14">
        <v>0.7</v>
      </c>
      <c r="G3090" s="13" t="s">
        <v>14874</v>
      </c>
      <c r="H3090" s="14">
        <v>35</v>
      </c>
      <c r="I3090" s="15" t="s">
        <v>32</v>
      </c>
      <c r="J3090" s="16">
        <v>57.900000000000006</v>
      </c>
      <c r="K3090" s="16">
        <v>9.65</v>
      </c>
      <c r="L3090" s="17" t="s">
        <v>41</v>
      </c>
      <c r="M3090" s="163" t="str">
        <f>IFERROR(GETPIVOTDATA("Tot. Bottles",'- Ordine Aggregato -'!$A$1,"sku anker",A3090),"")</f>
        <v/>
      </c>
      <c r="N3090" s="18" t="s">
        <v>67</v>
      </c>
      <c r="O3090" s="19" t="str">
        <f t="shared" si="48"/>
        <v>Order online</v>
      </c>
      <c r="P3090" s="97" t="s">
        <v>43</v>
      </c>
      <c r="Q3090" s="13" t="s">
        <v>10068</v>
      </c>
      <c r="R3090" t="s">
        <v>10069</v>
      </c>
      <c r="S3090" s="20">
        <v>9.65</v>
      </c>
      <c r="T3090" s="21" t="s">
        <v>38</v>
      </c>
    </row>
    <row r="3091" spans="1:20" x14ac:dyDescent="0.35">
      <c r="A3091" s="13" t="s">
        <v>10070</v>
      </c>
      <c r="B3091" s="13"/>
      <c r="C3091" s="13"/>
      <c r="D3091" s="13" t="s">
        <v>10071</v>
      </c>
      <c r="E3091" s="13">
        <v>6</v>
      </c>
      <c r="F3091" s="14">
        <v>0.7</v>
      </c>
      <c r="G3091" s="13" t="s">
        <v>46</v>
      </c>
      <c r="H3091" s="14">
        <v>40</v>
      </c>
      <c r="I3091" s="15" t="s">
        <v>32</v>
      </c>
      <c r="J3091" s="16">
        <v>99</v>
      </c>
      <c r="K3091" s="16">
        <v>16.5</v>
      </c>
      <c r="L3091" s="17" t="s">
        <v>368</v>
      </c>
      <c r="M3091" s="163" t="str">
        <f>IFERROR(GETPIVOTDATA("Tot. Bottles",'- Ordine Aggregato -'!$A$1,"sku anker",A3091),"")</f>
        <v/>
      </c>
      <c r="N3091" s="18" t="s">
        <v>34</v>
      </c>
      <c r="O3091" s="19" t="str">
        <f t="shared" si="48"/>
        <v>Order online</v>
      </c>
      <c r="P3091" s="97" t="s">
        <v>146</v>
      </c>
      <c r="Q3091" s="13" t="s">
        <v>10072</v>
      </c>
      <c r="R3091" t="s">
        <v>10073</v>
      </c>
      <c r="S3091" s="20">
        <v>0</v>
      </c>
      <c r="T3091" s="21" t="s">
        <v>38</v>
      </c>
    </row>
    <row r="3092" spans="1:20" x14ac:dyDescent="0.35">
      <c r="A3092" s="96" t="s">
        <v>14846</v>
      </c>
      <c r="B3092" s="96"/>
      <c r="C3092" s="96"/>
      <c r="D3092" s="13" t="s">
        <v>14847</v>
      </c>
      <c r="E3092" s="13">
        <v>6</v>
      </c>
      <c r="F3092" s="14">
        <v>0.7</v>
      </c>
      <c r="G3092" s="13" t="s">
        <v>46</v>
      </c>
      <c r="H3092" s="14">
        <v>43</v>
      </c>
      <c r="I3092" s="15" t="s">
        <v>32</v>
      </c>
      <c r="J3092" s="16">
        <v>104.39999999999999</v>
      </c>
      <c r="K3092" s="16">
        <v>17.399999999999999</v>
      </c>
      <c r="L3092" s="17" t="s">
        <v>448</v>
      </c>
      <c r="M3092" s="163" t="str">
        <f>IFERROR(GETPIVOTDATA("Tot. Bottles",'- Ordine Aggregato -'!$A$1,"sku anker",A3092),"")</f>
        <v/>
      </c>
      <c r="N3092" s="18" t="s">
        <v>42</v>
      </c>
      <c r="O3092" s="19" t="str">
        <f t="shared" si="48"/>
        <v>Order online</v>
      </c>
      <c r="P3092" s="97" t="s">
        <v>442</v>
      </c>
      <c r="Q3092" s="13" t="s">
        <v>15837</v>
      </c>
      <c r="R3092" t="s">
        <v>15838</v>
      </c>
      <c r="S3092" s="20">
        <v>0</v>
      </c>
      <c r="T3092" s="21" t="s">
        <v>38</v>
      </c>
    </row>
    <row r="3093" spans="1:20" x14ac:dyDescent="0.35">
      <c r="A3093" s="96" t="s">
        <v>10074</v>
      </c>
      <c r="D3093" s="13" t="s">
        <v>10075</v>
      </c>
      <c r="E3093" s="13">
        <v>6</v>
      </c>
      <c r="F3093" s="14">
        <v>0.7</v>
      </c>
      <c r="G3093" s="13" t="s">
        <v>46</v>
      </c>
      <c r="H3093" s="14">
        <v>40</v>
      </c>
      <c r="I3093" s="15" t="s">
        <v>32</v>
      </c>
      <c r="J3093" s="16">
        <v>54.599999999999994</v>
      </c>
      <c r="K3093" s="16">
        <v>9.1</v>
      </c>
      <c r="L3093" s="17" t="s">
        <v>718</v>
      </c>
      <c r="M3093" s="163" t="str">
        <f>IFERROR(GETPIVOTDATA("Tot. Bottles",'- Ordine Aggregato -'!$A$1,"sku anker",A3093),"")</f>
        <v/>
      </c>
      <c r="N3093" s="18" t="s">
        <v>34</v>
      </c>
      <c r="O3093" s="19" t="str">
        <f t="shared" si="48"/>
        <v>Order online</v>
      </c>
      <c r="P3093" s="97" t="s">
        <v>355</v>
      </c>
      <c r="Q3093" s="13" t="s">
        <v>10076</v>
      </c>
      <c r="R3093" t="s">
        <v>10077</v>
      </c>
      <c r="S3093" s="20">
        <v>0</v>
      </c>
      <c r="T3093" s="21" t="s">
        <v>38</v>
      </c>
    </row>
    <row r="3094" spans="1:20" x14ac:dyDescent="0.35">
      <c r="A3094" s="13" t="s">
        <v>10078</v>
      </c>
      <c r="B3094" s="13"/>
      <c r="C3094" s="13"/>
      <c r="D3094" s="13" t="s">
        <v>10079</v>
      </c>
      <c r="E3094" s="13">
        <v>3</v>
      </c>
      <c r="F3094" s="14">
        <v>0.7</v>
      </c>
      <c r="G3094" s="13" t="s">
        <v>46</v>
      </c>
      <c r="H3094" s="14">
        <v>42.5</v>
      </c>
      <c r="I3094" s="15" t="s">
        <v>32</v>
      </c>
      <c r="J3094" s="16">
        <v>42.75</v>
      </c>
      <c r="K3094" s="16">
        <v>14.25</v>
      </c>
      <c r="L3094" s="17" t="s">
        <v>478</v>
      </c>
      <c r="M3094" s="163" t="str">
        <f>IFERROR(GETPIVOTDATA("Tot. Bottles",'- Ordine Aggregato -'!$A$1,"sku anker",A3094),"")</f>
        <v/>
      </c>
      <c r="N3094" s="18" t="s">
        <v>67</v>
      </c>
      <c r="O3094" s="19" t="str">
        <f t="shared" si="48"/>
        <v>Order online</v>
      </c>
      <c r="P3094" s="97" t="s">
        <v>146</v>
      </c>
      <c r="Q3094" s="13" t="s">
        <v>10080</v>
      </c>
      <c r="R3094" t="s">
        <v>10081</v>
      </c>
      <c r="S3094" s="20">
        <v>14.25</v>
      </c>
      <c r="T3094" s="21" t="s">
        <v>38</v>
      </c>
    </row>
    <row r="3095" spans="1:20" x14ac:dyDescent="0.35">
      <c r="A3095" s="13" t="s">
        <v>10082</v>
      </c>
      <c r="B3095" s="13"/>
      <c r="C3095" s="13"/>
      <c r="D3095" s="13" t="s">
        <v>10083</v>
      </c>
      <c r="E3095" s="13">
        <v>6</v>
      </c>
      <c r="F3095" s="14">
        <v>0.15</v>
      </c>
      <c r="G3095" s="13" t="s">
        <v>14874</v>
      </c>
      <c r="H3095" s="14">
        <v>43</v>
      </c>
      <c r="I3095" s="15" t="s">
        <v>32</v>
      </c>
      <c r="J3095" s="16">
        <v>44.099999999999994</v>
      </c>
      <c r="K3095" s="16">
        <v>7.35</v>
      </c>
      <c r="L3095" s="17" t="s">
        <v>623</v>
      </c>
      <c r="M3095" s="163" t="str">
        <f>IFERROR(GETPIVOTDATA("Tot. Bottles",'- Ordine Aggregato -'!$A$1,"sku anker",A3095),"")</f>
        <v/>
      </c>
      <c r="N3095" s="18" t="s">
        <v>42</v>
      </c>
      <c r="O3095" s="19" t="str">
        <f t="shared" si="48"/>
        <v>Order online</v>
      </c>
      <c r="P3095" s="97" t="s">
        <v>146</v>
      </c>
      <c r="Q3095" s="13" t="s">
        <v>10084</v>
      </c>
      <c r="R3095" t="s">
        <v>10085</v>
      </c>
      <c r="S3095" s="20">
        <v>0</v>
      </c>
      <c r="T3095" s="21" t="s">
        <v>38</v>
      </c>
    </row>
    <row r="3096" spans="1:20" x14ac:dyDescent="0.35">
      <c r="A3096" s="96" t="s">
        <v>10086</v>
      </c>
      <c r="B3096" s="96"/>
      <c r="C3096" s="96"/>
      <c r="D3096" s="13" t="s">
        <v>10087</v>
      </c>
      <c r="E3096" s="13">
        <v>6</v>
      </c>
      <c r="F3096" s="14">
        <v>0.7</v>
      </c>
      <c r="G3096" s="13" t="s">
        <v>14874</v>
      </c>
      <c r="H3096" s="14">
        <v>42.5</v>
      </c>
      <c r="I3096" s="15" t="s">
        <v>32</v>
      </c>
      <c r="J3096" s="16">
        <v>68.699999999999989</v>
      </c>
      <c r="K3096" s="16">
        <v>11.45</v>
      </c>
      <c r="L3096" s="17" t="s">
        <v>368</v>
      </c>
      <c r="M3096" s="163" t="str">
        <f>IFERROR(GETPIVOTDATA("Tot. Bottles",'- Ordine Aggregato -'!$A$1,"sku anker",A3096),"")</f>
        <v/>
      </c>
      <c r="N3096" s="18" t="s">
        <v>42</v>
      </c>
      <c r="O3096" s="19" t="str">
        <f t="shared" si="48"/>
        <v>Order online</v>
      </c>
      <c r="P3096" s="97" t="s">
        <v>146</v>
      </c>
      <c r="Q3096" s="13" t="s">
        <v>10088</v>
      </c>
      <c r="R3096" t="s">
        <v>10089</v>
      </c>
      <c r="S3096" s="20">
        <v>0</v>
      </c>
      <c r="T3096" s="21" t="s">
        <v>38</v>
      </c>
    </row>
    <row r="3097" spans="1:20" x14ac:dyDescent="0.35">
      <c r="A3097" s="96" t="s">
        <v>10090</v>
      </c>
      <c r="D3097" s="13" t="s">
        <v>10087</v>
      </c>
      <c r="E3097" s="13">
        <v>6</v>
      </c>
      <c r="F3097" s="14">
        <v>1</v>
      </c>
      <c r="G3097" s="13" t="s">
        <v>14874</v>
      </c>
      <c r="H3097" s="14">
        <v>42.5</v>
      </c>
      <c r="I3097" s="15" t="s">
        <v>32</v>
      </c>
      <c r="J3097" s="16">
        <v>70.5</v>
      </c>
      <c r="K3097" s="16">
        <v>11.75</v>
      </c>
      <c r="L3097" s="17" t="s">
        <v>368</v>
      </c>
      <c r="M3097" s="163" t="str">
        <f>IFERROR(GETPIVOTDATA("Tot. Bottles",'- Ordine Aggregato -'!$A$1,"sku anker",A3097),"")</f>
        <v/>
      </c>
      <c r="N3097" s="18" t="s">
        <v>42</v>
      </c>
      <c r="O3097" s="19" t="str">
        <f t="shared" si="48"/>
        <v>Order online</v>
      </c>
      <c r="P3097" s="97" t="s">
        <v>146</v>
      </c>
      <c r="Q3097" s="13" t="s">
        <v>10091</v>
      </c>
      <c r="R3097" t="s">
        <v>10092</v>
      </c>
      <c r="S3097" s="20">
        <v>0</v>
      </c>
      <c r="T3097" s="21" t="s">
        <v>38</v>
      </c>
    </row>
    <row r="3098" spans="1:20" x14ac:dyDescent="0.35">
      <c r="A3098" s="96" t="s">
        <v>10093</v>
      </c>
      <c r="B3098" s="96"/>
      <c r="C3098" s="96"/>
      <c r="D3098" s="13" t="s">
        <v>10094</v>
      </c>
      <c r="E3098" s="13">
        <v>6</v>
      </c>
      <c r="F3098" s="14">
        <v>0.7</v>
      </c>
      <c r="G3098" s="13" t="s">
        <v>14874</v>
      </c>
      <c r="H3098" s="14">
        <v>12</v>
      </c>
      <c r="I3098" s="15" t="s">
        <v>32</v>
      </c>
      <c r="J3098" s="16">
        <v>36.599999999999994</v>
      </c>
      <c r="K3098" s="16">
        <v>6.1</v>
      </c>
      <c r="L3098" s="17" t="s">
        <v>399</v>
      </c>
      <c r="M3098" s="163" t="str">
        <f>IFERROR(GETPIVOTDATA("Tot. Bottles",'- Ordine Aggregato -'!$A$1,"sku anker",A3098),"")</f>
        <v/>
      </c>
      <c r="N3098" s="18" t="s">
        <v>42</v>
      </c>
      <c r="O3098" s="19" t="str">
        <f t="shared" si="48"/>
        <v>Order online</v>
      </c>
      <c r="P3098" s="97" t="s">
        <v>68</v>
      </c>
      <c r="Q3098" s="13" t="s">
        <v>10095</v>
      </c>
      <c r="R3098" t="s">
        <v>10096</v>
      </c>
      <c r="S3098" s="20">
        <v>0</v>
      </c>
      <c r="T3098" s="21" t="s">
        <v>38</v>
      </c>
    </row>
    <row r="3099" spans="1:20" x14ac:dyDescent="0.35">
      <c r="A3099" s="96" t="s">
        <v>14748</v>
      </c>
      <c r="B3099" s="96"/>
      <c r="C3099" s="96"/>
      <c r="D3099" s="13" t="s">
        <v>14749</v>
      </c>
      <c r="E3099" s="13">
        <v>6</v>
      </c>
      <c r="F3099" s="14">
        <v>0.7</v>
      </c>
      <c r="G3099" s="13" t="s">
        <v>46</v>
      </c>
      <c r="H3099" s="14">
        <v>10</v>
      </c>
      <c r="I3099" s="15" t="s">
        <v>32</v>
      </c>
      <c r="J3099" s="16">
        <v>46.2</v>
      </c>
      <c r="K3099" s="16">
        <v>7.7</v>
      </c>
      <c r="L3099" s="17" t="s">
        <v>399</v>
      </c>
      <c r="M3099" s="163" t="str">
        <f>IFERROR(GETPIVOTDATA("Tot. Bottles",'- Ordine Aggregato -'!$A$1,"sku anker",A3099),"")</f>
        <v/>
      </c>
      <c r="N3099" s="18" t="s">
        <v>42</v>
      </c>
      <c r="O3099" s="19" t="str">
        <f t="shared" si="48"/>
        <v>Order online</v>
      </c>
      <c r="P3099" s="97" t="s">
        <v>68</v>
      </c>
      <c r="Q3099" s="13" t="s">
        <v>15839</v>
      </c>
      <c r="R3099" t="s">
        <v>15840</v>
      </c>
      <c r="S3099" s="20">
        <v>0</v>
      </c>
      <c r="T3099" s="21" t="s">
        <v>38</v>
      </c>
    </row>
    <row r="3100" spans="1:20" x14ac:dyDescent="0.35">
      <c r="A3100" s="96" t="s">
        <v>10097</v>
      </c>
      <c r="B3100" s="96"/>
      <c r="C3100" s="96"/>
      <c r="D3100" s="13" t="s">
        <v>10098</v>
      </c>
      <c r="E3100" s="13">
        <v>160</v>
      </c>
      <c r="F3100" s="14">
        <v>0.02</v>
      </c>
      <c r="G3100" s="13" t="s">
        <v>14874</v>
      </c>
      <c r="H3100" s="14">
        <v>12</v>
      </c>
      <c r="I3100" s="15" t="s">
        <v>32</v>
      </c>
      <c r="J3100" s="16">
        <v>76.8</v>
      </c>
      <c r="K3100" s="16">
        <v>0.48</v>
      </c>
      <c r="L3100" s="17" t="s">
        <v>399</v>
      </c>
      <c r="M3100" s="163" t="str">
        <f>IFERROR(GETPIVOTDATA("Tot. Bottles",'- Ordine Aggregato -'!$A$1,"sku anker",A3100),"")</f>
        <v/>
      </c>
      <c r="N3100" s="18" t="s">
        <v>42</v>
      </c>
      <c r="O3100" s="19" t="str">
        <f t="shared" si="48"/>
        <v>Order online</v>
      </c>
      <c r="P3100" s="97" t="s">
        <v>68</v>
      </c>
      <c r="Q3100" s="13" t="s">
        <v>10099</v>
      </c>
      <c r="R3100" t="s">
        <v>10100</v>
      </c>
      <c r="S3100" s="20">
        <v>0</v>
      </c>
      <c r="T3100" s="21" t="s">
        <v>38</v>
      </c>
    </row>
    <row r="3101" spans="1:20" x14ac:dyDescent="0.35">
      <c r="A3101" s="96" t="s">
        <v>10101</v>
      </c>
      <c r="D3101" s="13" t="s">
        <v>10102</v>
      </c>
      <c r="E3101" s="13">
        <v>6</v>
      </c>
      <c r="F3101" s="14">
        <v>0.7</v>
      </c>
      <c r="G3101" s="13" t="s">
        <v>14874</v>
      </c>
      <c r="H3101" s="14">
        <v>38</v>
      </c>
      <c r="I3101" s="15" t="s">
        <v>32</v>
      </c>
      <c r="J3101" s="16">
        <v>141</v>
      </c>
      <c r="K3101" s="16">
        <v>23.5</v>
      </c>
      <c r="L3101" s="17" t="s">
        <v>104</v>
      </c>
      <c r="M3101" s="163" t="str">
        <f>IFERROR(GETPIVOTDATA("Tot. Bottles",'- Ordine Aggregato -'!$A$1,"sku anker",A3101),"")</f>
        <v/>
      </c>
      <c r="N3101" s="18" t="s">
        <v>34</v>
      </c>
      <c r="O3101" s="19" t="str">
        <f t="shared" si="48"/>
        <v>Order online</v>
      </c>
      <c r="P3101" s="97" t="s">
        <v>1387</v>
      </c>
      <c r="Q3101" s="13" t="s">
        <v>10103</v>
      </c>
      <c r="R3101" t="s">
        <v>10104</v>
      </c>
      <c r="S3101" s="20">
        <v>0</v>
      </c>
      <c r="T3101" s="21" t="s">
        <v>38</v>
      </c>
    </row>
    <row r="3102" spans="1:20" x14ac:dyDescent="0.35">
      <c r="A3102" s="96" t="s">
        <v>10105</v>
      </c>
      <c r="B3102" s="96"/>
      <c r="C3102" s="96"/>
      <c r="D3102" s="13" t="s">
        <v>10106</v>
      </c>
      <c r="E3102" s="13">
        <v>6</v>
      </c>
      <c r="F3102" s="14">
        <v>0.7</v>
      </c>
      <c r="G3102" s="13" t="s">
        <v>14874</v>
      </c>
      <c r="H3102" s="14">
        <v>43</v>
      </c>
      <c r="I3102" s="15" t="s">
        <v>32</v>
      </c>
      <c r="J3102" s="16">
        <v>169.2</v>
      </c>
      <c r="K3102" s="16">
        <v>28.2</v>
      </c>
      <c r="L3102" s="17" t="s">
        <v>104</v>
      </c>
      <c r="M3102" s="163" t="str">
        <f>IFERROR(GETPIVOTDATA("Tot. Bottles",'- Ordine Aggregato -'!$A$1,"sku anker",A3102),"")</f>
        <v/>
      </c>
      <c r="N3102" s="18" t="s">
        <v>42</v>
      </c>
      <c r="O3102" s="19" t="str">
        <f t="shared" si="48"/>
        <v>Order online</v>
      </c>
      <c r="P3102" s="97" t="s">
        <v>1387</v>
      </c>
      <c r="Q3102" s="13" t="s">
        <v>10107</v>
      </c>
      <c r="R3102" t="s">
        <v>10108</v>
      </c>
      <c r="S3102" s="20">
        <v>0</v>
      </c>
      <c r="T3102" s="21" t="s">
        <v>38</v>
      </c>
    </row>
    <row r="3103" spans="1:20" x14ac:dyDescent="0.35">
      <c r="A3103" s="13" t="s">
        <v>10109</v>
      </c>
      <c r="B3103" s="13"/>
      <c r="C3103" s="13"/>
      <c r="D3103" s="13" t="s">
        <v>10110</v>
      </c>
      <c r="E3103" s="13">
        <v>6</v>
      </c>
      <c r="F3103" s="14">
        <v>0.7</v>
      </c>
      <c r="G3103" s="13" t="s">
        <v>46</v>
      </c>
      <c r="H3103" s="14">
        <v>38</v>
      </c>
      <c r="I3103" s="15" t="s">
        <v>32</v>
      </c>
      <c r="J3103" s="16">
        <v>167.7</v>
      </c>
      <c r="K3103" s="16">
        <v>27.95</v>
      </c>
      <c r="L3103" s="17" t="s">
        <v>104</v>
      </c>
      <c r="M3103" s="163" t="str">
        <f>IFERROR(GETPIVOTDATA("Tot. Bottles",'- Ordine Aggregato -'!$A$1,"sku anker",A3103),"")</f>
        <v/>
      </c>
      <c r="N3103" s="18" t="s">
        <v>34</v>
      </c>
      <c r="O3103" s="19" t="str">
        <f t="shared" si="48"/>
        <v>Order online</v>
      </c>
      <c r="P3103" s="97" t="s">
        <v>1387</v>
      </c>
      <c r="Q3103" s="13" t="s">
        <v>10111</v>
      </c>
      <c r="R3103" t="s">
        <v>10112</v>
      </c>
      <c r="S3103" s="20">
        <v>0</v>
      </c>
      <c r="T3103" s="21" t="s">
        <v>38</v>
      </c>
    </row>
    <row r="3104" spans="1:20" x14ac:dyDescent="0.35">
      <c r="A3104" s="96" t="s">
        <v>10113</v>
      </c>
      <c r="D3104" s="13" t="s">
        <v>10114</v>
      </c>
      <c r="E3104" s="13">
        <v>6</v>
      </c>
      <c r="F3104" s="14">
        <v>0.7</v>
      </c>
      <c r="G3104" s="13" t="s">
        <v>14874</v>
      </c>
      <c r="H3104" s="14">
        <v>38</v>
      </c>
      <c r="I3104" s="15" t="s">
        <v>32</v>
      </c>
      <c r="J3104" s="16">
        <v>204</v>
      </c>
      <c r="K3104" s="16">
        <v>34</v>
      </c>
      <c r="L3104" s="17" t="s">
        <v>104</v>
      </c>
      <c r="M3104" s="163" t="str">
        <f>IFERROR(GETPIVOTDATA("Tot. Bottles",'- Ordine Aggregato -'!$A$1,"sku anker",A3104),"")</f>
        <v/>
      </c>
      <c r="N3104" s="18" t="s">
        <v>42</v>
      </c>
      <c r="O3104" s="19" t="str">
        <f t="shared" si="48"/>
        <v>Order online</v>
      </c>
      <c r="P3104" s="97" t="s">
        <v>1387</v>
      </c>
      <c r="Q3104" s="13" t="s">
        <v>10115</v>
      </c>
      <c r="R3104" t="s">
        <v>10116</v>
      </c>
      <c r="S3104" s="20">
        <v>0</v>
      </c>
      <c r="T3104" s="21" t="s">
        <v>38</v>
      </c>
    </row>
    <row r="3105" spans="1:20" x14ac:dyDescent="0.35">
      <c r="A3105" s="96" t="s">
        <v>10117</v>
      </c>
      <c r="D3105" s="13" t="s">
        <v>10118</v>
      </c>
      <c r="E3105" s="13">
        <v>6</v>
      </c>
      <c r="F3105" s="14">
        <v>0.7</v>
      </c>
      <c r="G3105" s="13" t="s">
        <v>46</v>
      </c>
      <c r="H3105" s="14">
        <v>38</v>
      </c>
      <c r="I3105" s="15" t="s">
        <v>32</v>
      </c>
      <c r="J3105" s="16">
        <v>257.70000000000005</v>
      </c>
      <c r="K3105" s="16">
        <v>42.95</v>
      </c>
      <c r="L3105" s="17" t="s">
        <v>104</v>
      </c>
      <c r="M3105" s="163" t="str">
        <f>IFERROR(GETPIVOTDATA("Tot. Bottles",'- Ordine Aggregato -'!$A$1,"sku anker",A3105),"")</f>
        <v/>
      </c>
      <c r="N3105" s="18" t="s">
        <v>67</v>
      </c>
      <c r="O3105" s="19" t="str">
        <f t="shared" si="48"/>
        <v>Order online</v>
      </c>
      <c r="P3105" s="97" t="s">
        <v>1387</v>
      </c>
      <c r="Q3105" s="13" t="s">
        <v>10119</v>
      </c>
      <c r="R3105" t="s">
        <v>10120</v>
      </c>
      <c r="S3105" s="20">
        <v>42.95</v>
      </c>
      <c r="T3105" s="21" t="s">
        <v>38</v>
      </c>
    </row>
    <row r="3106" spans="1:20" x14ac:dyDescent="0.35">
      <c r="A3106" s="96" t="s">
        <v>10121</v>
      </c>
      <c r="D3106" s="13" t="s">
        <v>10122</v>
      </c>
      <c r="E3106" s="13">
        <v>6</v>
      </c>
      <c r="F3106" s="14">
        <v>0.7</v>
      </c>
      <c r="G3106" s="13" t="s">
        <v>14874</v>
      </c>
      <c r="H3106" s="14">
        <v>43</v>
      </c>
      <c r="I3106" s="15" t="s">
        <v>32</v>
      </c>
      <c r="J3106" s="16">
        <v>257.39999999999998</v>
      </c>
      <c r="K3106" s="16">
        <v>42.9</v>
      </c>
      <c r="L3106" s="17" t="s">
        <v>104</v>
      </c>
      <c r="M3106" s="163" t="str">
        <f>IFERROR(GETPIVOTDATA("Tot. Bottles",'- Ordine Aggregato -'!$A$1,"sku anker",A3106),"")</f>
        <v/>
      </c>
      <c r="N3106" s="18" t="s">
        <v>42</v>
      </c>
      <c r="O3106" s="19" t="str">
        <f t="shared" si="48"/>
        <v>Order online</v>
      </c>
      <c r="P3106" s="97" t="s">
        <v>1387</v>
      </c>
      <c r="Q3106" s="13" t="s">
        <v>10123</v>
      </c>
      <c r="R3106" t="s">
        <v>10124</v>
      </c>
      <c r="S3106" s="20">
        <v>0</v>
      </c>
      <c r="T3106" s="21" t="s">
        <v>38</v>
      </c>
    </row>
    <row r="3107" spans="1:20" x14ac:dyDescent="0.35">
      <c r="A3107" s="96" t="s">
        <v>10125</v>
      </c>
      <c r="B3107" s="96"/>
      <c r="C3107" s="96"/>
      <c r="D3107" s="13" t="s">
        <v>10126</v>
      </c>
      <c r="E3107" s="13">
        <v>6</v>
      </c>
      <c r="F3107" s="14">
        <v>0.7</v>
      </c>
      <c r="G3107" s="13" t="s">
        <v>14874</v>
      </c>
      <c r="H3107" s="14">
        <v>43</v>
      </c>
      <c r="I3107" s="15" t="s">
        <v>32</v>
      </c>
      <c r="J3107" s="16">
        <v>291</v>
      </c>
      <c r="K3107" s="16">
        <v>48.5</v>
      </c>
      <c r="L3107" s="17" t="s">
        <v>104</v>
      </c>
      <c r="M3107" s="163" t="str">
        <f>IFERROR(GETPIVOTDATA("Tot. Bottles",'- Ordine Aggregato -'!$A$1,"sku anker",A3107),"")</f>
        <v/>
      </c>
      <c r="N3107" s="18" t="s">
        <v>34</v>
      </c>
      <c r="O3107" s="19" t="str">
        <f t="shared" si="48"/>
        <v>Order online</v>
      </c>
      <c r="P3107" s="97" t="s">
        <v>1387</v>
      </c>
      <c r="Q3107" s="13" t="s">
        <v>10127</v>
      </c>
      <c r="R3107" t="s">
        <v>10128</v>
      </c>
      <c r="S3107" s="20">
        <v>0</v>
      </c>
      <c r="T3107" s="21" t="s">
        <v>38</v>
      </c>
    </row>
    <row r="3108" spans="1:20" x14ac:dyDescent="0.35">
      <c r="A3108" s="96" t="s">
        <v>10129</v>
      </c>
      <c r="B3108" s="96"/>
      <c r="C3108" s="96"/>
      <c r="D3108" s="13" t="s">
        <v>10130</v>
      </c>
      <c r="E3108" s="13">
        <v>6</v>
      </c>
      <c r="F3108" s="14">
        <v>1</v>
      </c>
      <c r="G3108" s="13" t="s">
        <v>14874</v>
      </c>
      <c r="H3108" s="14">
        <v>37.5</v>
      </c>
      <c r="I3108" s="15" t="s">
        <v>32</v>
      </c>
      <c r="J3108" s="16">
        <v>21.9</v>
      </c>
      <c r="K3108" s="16">
        <v>3.65</v>
      </c>
      <c r="L3108" s="17" t="s">
        <v>1094</v>
      </c>
      <c r="M3108" s="163" t="str">
        <f>IFERROR(GETPIVOTDATA("Tot. Bottles",'- Ordine Aggregato -'!$A$1,"sku anker",A3108),"")</f>
        <v/>
      </c>
      <c r="N3108" s="18" t="s">
        <v>42</v>
      </c>
      <c r="O3108" s="19" t="str">
        <f t="shared" si="48"/>
        <v>Order online</v>
      </c>
      <c r="P3108" s="97" t="s">
        <v>662</v>
      </c>
      <c r="Q3108" s="13" t="s">
        <v>10131</v>
      </c>
      <c r="R3108" t="s">
        <v>10132</v>
      </c>
      <c r="S3108" s="20">
        <v>0</v>
      </c>
      <c r="T3108" s="21" t="s">
        <v>38</v>
      </c>
    </row>
    <row r="3109" spans="1:20" x14ac:dyDescent="0.35">
      <c r="A3109" s="13" t="s">
        <v>10133</v>
      </c>
      <c r="B3109" s="13"/>
      <c r="C3109" s="13"/>
      <c r="D3109" s="13" t="s">
        <v>10134</v>
      </c>
      <c r="E3109" s="13">
        <v>160</v>
      </c>
      <c r="F3109" s="14">
        <v>0.02</v>
      </c>
      <c r="G3109" s="13" t="s">
        <v>14874</v>
      </c>
      <c r="H3109" s="14">
        <v>14.9</v>
      </c>
      <c r="I3109" s="15" t="s">
        <v>32</v>
      </c>
      <c r="J3109" s="16">
        <v>96</v>
      </c>
      <c r="K3109" s="16">
        <v>0.6</v>
      </c>
      <c r="L3109" s="17" t="s">
        <v>768</v>
      </c>
      <c r="M3109" s="163" t="str">
        <f>IFERROR(GETPIVOTDATA("Tot. Bottles",'- Ordine Aggregato -'!$A$1,"sku anker",A3109),"")</f>
        <v/>
      </c>
      <c r="N3109" s="18" t="s">
        <v>42</v>
      </c>
      <c r="O3109" s="19" t="str">
        <f t="shared" si="48"/>
        <v>Order online</v>
      </c>
      <c r="P3109" s="97" t="s">
        <v>68</v>
      </c>
      <c r="Q3109" s="13" t="s">
        <v>10135</v>
      </c>
      <c r="R3109" t="s">
        <v>10136</v>
      </c>
      <c r="S3109" s="20">
        <v>0</v>
      </c>
      <c r="T3109" s="21" t="s">
        <v>38</v>
      </c>
    </row>
    <row r="3110" spans="1:20" x14ac:dyDescent="0.35">
      <c r="A3110" s="13" t="s">
        <v>10137</v>
      </c>
      <c r="B3110" s="13"/>
      <c r="C3110" s="13"/>
      <c r="D3110" s="13" t="s">
        <v>10138</v>
      </c>
      <c r="E3110" s="13">
        <v>40</v>
      </c>
      <c r="F3110" s="14">
        <v>0.02</v>
      </c>
      <c r="G3110" s="13" t="s">
        <v>14874</v>
      </c>
      <c r="H3110" s="14">
        <v>14.9</v>
      </c>
      <c r="I3110" s="15" t="s">
        <v>32</v>
      </c>
      <c r="J3110" s="16">
        <v>24</v>
      </c>
      <c r="K3110" s="16">
        <v>0.6</v>
      </c>
      <c r="L3110" s="17" t="s">
        <v>768</v>
      </c>
      <c r="M3110" s="163" t="str">
        <f>IFERROR(GETPIVOTDATA("Tot. Bottles",'- Ordine Aggregato -'!$A$1,"sku anker",A3110),"")</f>
        <v/>
      </c>
      <c r="N3110" s="18" t="s">
        <v>42</v>
      </c>
      <c r="O3110" s="19" t="str">
        <f t="shared" si="48"/>
        <v>Order online</v>
      </c>
      <c r="P3110" s="97" t="s">
        <v>68</v>
      </c>
      <c r="Q3110" s="13" t="s">
        <v>10135</v>
      </c>
      <c r="R3110" t="s">
        <v>10139</v>
      </c>
      <c r="S3110" s="20">
        <v>0</v>
      </c>
      <c r="T3110" s="21" t="s">
        <v>38</v>
      </c>
    </row>
    <row r="3111" spans="1:20" x14ac:dyDescent="0.35">
      <c r="A3111" s="96" t="s">
        <v>10141</v>
      </c>
      <c r="D3111" s="13" t="s">
        <v>10142</v>
      </c>
      <c r="E3111" s="13">
        <v>6</v>
      </c>
      <c r="F3111" s="14">
        <v>0.7</v>
      </c>
      <c r="G3111" s="13" t="s">
        <v>14874</v>
      </c>
      <c r="H3111" s="14">
        <v>30</v>
      </c>
      <c r="I3111" s="15" t="s">
        <v>32</v>
      </c>
      <c r="J3111" s="16">
        <v>28.5</v>
      </c>
      <c r="K3111" s="16">
        <v>4.75</v>
      </c>
      <c r="L3111" s="17" t="s">
        <v>61</v>
      </c>
      <c r="M3111" s="163" t="str">
        <f>IFERROR(GETPIVOTDATA("Tot. Bottles",'- Ordine Aggregato -'!$A$1,"sku anker",A3111),"")</f>
        <v/>
      </c>
      <c r="N3111" s="18" t="s">
        <v>34</v>
      </c>
      <c r="O3111" s="19" t="str">
        <f t="shared" si="48"/>
        <v>Order online</v>
      </c>
      <c r="P3111" s="97" t="s">
        <v>35</v>
      </c>
      <c r="Q3111" s="13" t="s">
        <v>10143</v>
      </c>
      <c r="R3111" t="s">
        <v>42</v>
      </c>
      <c r="S3111" s="20">
        <v>0</v>
      </c>
      <c r="T3111" s="21" t="s">
        <v>38</v>
      </c>
    </row>
    <row r="3112" spans="1:20" x14ac:dyDescent="0.35">
      <c r="A3112" s="96" t="s">
        <v>10144</v>
      </c>
      <c r="D3112" s="13" t="s">
        <v>10145</v>
      </c>
      <c r="E3112" s="13">
        <v>12</v>
      </c>
      <c r="F3112" s="14">
        <v>0.7</v>
      </c>
      <c r="G3112" s="13" t="s">
        <v>31</v>
      </c>
      <c r="H3112" s="14">
        <v>36</v>
      </c>
      <c r="I3112" s="15" t="s">
        <v>32</v>
      </c>
      <c r="J3112" s="16">
        <v>66</v>
      </c>
      <c r="K3112" s="16">
        <v>5.5</v>
      </c>
      <c r="L3112" s="17" t="s">
        <v>61</v>
      </c>
      <c r="M3112" s="163" t="str">
        <f>IFERROR(GETPIVOTDATA("Tot. Bottles",'- Ordine Aggregato -'!$A$1,"sku anker",A3112),"")</f>
        <v/>
      </c>
      <c r="N3112" s="18" t="s">
        <v>34</v>
      </c>
      <c r="O3112" s="19" t="str">
        <f t="shared" si="48"/>
        <v>Order online</v>
      </c>
      <c r="P3112" s="97" t="s">
        <v>35</v>
      </c>
      <c r="Q3112" s="13" t="s">
        <v>10146</v>
      </c>
      <c r="R3112" t="s">
        <v>10147</v>
      </c>
      <c r="S3112" s="20">
        <v>0</v>
      </c>
      <c r="T3112" s="21" t="s">
        <v>38</v>
      </c>
    </row>
    <row r="3113" spans="1:20" x14ac:dyDescent="0.35">
      <c r="A3113" s="96" t="s">
        <v>10148</v>
      </c>
      <c r="B3113" s="96"/>
      <c r="C3113" s="96"/>
      <c r="D3113" s="13" t="s">
        <v>10149</v>
      </c>
      <c r="E3113" s="13">
        <v>6</v>
      </c>
      <c r="F3113" s="14">
        <v>0.75</v>
      </c>
      <c r="G3113" s="13" t="s">
        <v>14874</v>
      </c>
      <c r="H3113" s="14">
        <v>17</v>
      </c>
      <c r="I3113" s="15" t="s">
        <v>32</v>
      </c>
      <c r="J3113" s="16">
        <v>44.099999999999994</v>
      </c>
      <c r="K3113" s="16">
        <v>7.35</v>
      </c>
      <c r="L3113" s="17" t="s">
        <v>1682</v>
      </c>
      <c r="M3113" s="163" t="str">
        <f>IFERROR(GETPIVOTDATA("Tot. Bottles",'- Ordine Aggregato -'!$A$1,"sku anker",A3113),"")</f>
        <v/>
      </c>
      <c r="N3113" s="18" t="s">
        <v>42</v>
      </c>
      <c r="O3113" s="19" t="str">
        <f t="shared" si="48"/>
        <v>Order online</v>
      </c>
      <c r="P3113" s="97" t="s">
        <v>35</v>
      </c>
      <c r="Q3113" s="13" t="s">
        <v>10150</v>
      </c>
      <c r="R3113" t="s">
        <v>10151</v>
      </c>
      <c r="S3113" s="20">
        <v>0</v>
      </c>
      <c r="T3113" s="21" t="s">
        <v>38</v>
      </c>
    </row>
    <row r="3114" spans="1:20" x14ac:dyDescent="0.35">
      <c r="A3114" s="96" t="s">
        <v>10152</v>
      </c>
      <c r="D3114" s="13" t="s">
        <v>10153</v>
      </c>
      <c r="E3114" s="13">
        <v>6</v>
      </c>
      <c r="F3114" s="14">
        <v>0.75</v>
      </c>
      <c r="G3114" s="13" t="s">
        <v>14874</v>
      </c>
      <c r="H3114" s="14">
        <v>15</v>
      </c>
      <c r="I3114" s="15" t="s">
        <v>32</v>
      </c>
      <c r="J3114" s="16">
        <v>24.599999999999998</v>
      </c>
      <c r="K3114" s="16">
        <v>4.0999999999999996</v>
      </c>
      <c r="L3114" s="17" t="s">
        <v>1682</v>
      </c>
      <c r="M3114" s="163" t="str">
        <f>IFERROR(GETPIVOTDATA("Tot. Bottles",'- Ordine Aggregato -'!$A$1,"sku anker",A3114),"")</f>
        <v/>
      </c>
      <c r="N3114" s="18" t="s">
        <v>42</v>
      </c>
      <c r="O3114" s="19" t="str">
        <f t="shared" si="48"/>
        <v>Order online</v>
      </c>
      <c r="P3114" s="97" t="s">
        <v>35</v>
      </c>
      <c r="Q3114" s="13" t="s">
        <v>10154</v>
      </c>
      <c r="R3114" t="s">
        <v>10155</v>
      </c>
      <c r="S3114" s="20">
        <v>0</v>
      </c>
      <c r="T3114" s="21" t="s">
        <v>38</v>
      </c>
    </row>
    <row r="3115" spans="1:20" x14ac:dyDescent="0.35">
      <c r="A3115" s="13" t="s">
        <v>10156</v>
      </c>
      <c r="B3115" s="13"/>
      <c r="C3115" s="13"/>
      <c r="D3115" s="13" t="s">
        <v>10157</v>
      </c>
      <c r="E3115" s="13">
        <v>6</v>
      </c>
      <c r="F3115" s="14">
        <v>0.75</v>
      </c>
      <c r="G3115" s="13" t="s">
        <v>14874</v>
      </c>
      <c r="H3115" s="14">
        <v>15</v>
      </c>
      <c r="I3115" s="15" t="s">
        <v>32</v>
      </c>
      <c r="J3115" s="16">
        <v>20.399999999999999</v>
      </c>
      <c r="K3115" s="16">
        <v>3.4</v>
      </c>
      <c r="L3115" s="17" t="s">
        <v>1682</v>
      </c>
      <c r="M3115" s="163" t="str">
        <f>IFERROR(GETPIVOTDATA("Tot. Bottles",'- Ordine Aggregato -'!$A$1,"sku anker",A3115),"")</f>
        <v/>
      </c>
      <c r="N3115" s="18" t="s">
        <v>42</v>
      </c>
      <c r="O3115" s="19" t="str">
        <f t="shared" si="48"/>
        <v>Order online</v>
      </c>
      <c r="P3115" s="97" t="s">
        <v>35</v>
      </c>
      <c r="Q3115" s="13" t="s">
        <v>10158</v>
      </c>
      <c r="R3115" t="s">
        <v>10159</v>
      </c>
      <c r="S3115" s="20">
        <v>0</v>
      </c>
      <c r="T3115" s="21" t="s">
        <v>38</v>
      </c>
    </row>
    <row r="3116" spans="1:20" x14ac:dyDescent="0.35">
      <c r="A3116" s="13" t="s">
        <v>10160</v>
      </c>
      <c r="B3116" s="13"/>
      <c r="C3116" s="13"/>
      <c r="D3116" s="13" t="s">
        <v>10161</v>
      </c>
      <c r="E3116" s="13">
        <v>6</v>
      </c>
      <c r="F3116" s="14">
        <v>1</v>
      </c>
      <c r="G3116" s="13" t="s">
        <v>46</v>
      </c>
      <c r="H3116" s="14">
        <v>30</v>
      </c>
      <c r="I3116" s="15" t="s">
        <v>32</v>
      </c>
      <c r="J3116" s="16">
        <v>30</v>
      </c>
      <c r="K3116" s="16">
        <v>5</v>
      </c>
      <c r="L3116" s="17" t="s">
        <v>61</v>
      </c>
      <c r="M3116" s="163" t="str">
        <f>IFERROR(GETPIVOTDATA("Tot. Bottles",'- Ordine Aggregato -'!$A$1,"sku anker",A3116),"")</f>
        <v/>
      </c>
      <c r="N3116" s="18" t="s">
        <v>42</v>
      </c>
      <c r="O3116" s="19" t="str">
        <f t="shared" si="48"/>
        <v>Order online</v>
      </c>
      <c r="P3116" s="97" t="s">
        <v>35</v>
      </c>
      <c r="Q3116" s="13" t="s">
        <v>10162</v>
      </c>
      <c r="R3116" t="s">
        <v>10163</v>
      </c>
      <c r="S3116" s="20">
        <v>0</v>
      </c>
      <c r="T3116" s="21" t="s">
        <v>38</v>
      </c>
    </row>
    <row r="3117" spans="1:20" x14ac:dyDescent="0.35">
      <c r="A3117" s="13" t="s">
        <v>10164</v>
      </c>
      <c r="B3117" s="13"/>
      <c r="C3117" s="13"/>
      <c r="D3117" s="13" t="s">
        <v>10165</v>
      </c>
      <c r="E3117" s="13">
        <v>6</v>
      </c>
      <c r="F3117" s="14">
        <v>0.5</v>
      </c>
      <c r="G3117" s="13" t="s">
        <v>14873</v>
      </c>
      <c r="H3117" s="14">
        <v>45.8</v>
      </c>
      <c r="I3117" s="15" t="s">
        <v>32</v>
      </c>
      <c r="J3117" s="16">
        <v>87</v>
      </c>
      <c r="K3117" s="16">
        <v>14.5</v>
      </c>
      <c r="L3117" s="17" t="s">
        <v>368</v>
      </c>
      <c r="M3117" s="163" t="str">
        <f>IFERROR(GETPIVOTDATA("Tot. Bottles",'- Ordine Aggregato -'!$A$1,"sku anker",A3117),"")</f>
        <v/>
      </c>
      <c r="N3117" s="18" t="s">
        <v>67</v>
      </c>
      <c r="O3117" s="19" t="str">
        <f t="shared" si="48"/>
        <v>Order online</v>
      </c>
      <c r="P3117" s="97" t="s">
        <v>6505</v>
      </c>
      <c r="Q3117" s="13" t="s">
        <v>10166</v>
      </c>
      <c r="R3117" t="s">
        <v>10167</v>
      </c>
      <c r="S3117" s="20">
        <v>14.5</v>
      </c>
      <c r="T3117" s="21" t="s">
        <v>38</v>
      </c>
    </row>
    <row r="3118" spans="1:20" x14ac:dyDescent="0.35">
      <c r="A3118" s="96" t="s">
        <v>10168</v>
      </c>
      <c r="B3118" s="96"/>
      <c r="C3118" s="96"/>
      <c r="D3118" s="13" t="s">
        <v>10169</v>
      </c>
      <c r="E3118" s="13">
        <v>6</v>
      </c>
      <c r="F3118" s="14">
        <v>0.7</v>
      </c>
      <c r="G3118" s="13" t="s">
        <v>31</v>
      </c>
      <c r="H3118" s="14">
        <v>40</v>
      </c>
      <c r="I3118" s="15" t="s">
        <v>32</v>
      </c>
      <c r="J3118" s="16">
        <v>103.5</v>
      </c>
      <c r="K3118" s="16">
        <v>17.25</v>
      </c>
      <c r="L3118" s="17" t="s">
        <v>73</v>
      </c>
      <c r="M3118" s="163" t="str">
        <f>IFERROR(GETPIVOTDATA("Tot. Bottles",'- Ordine Aggregato -'!$A$1,"sku anker",A3118),"")</f>
        <v/>
      </c>
      <c r="N3118" s="18" t="s">
        <v>42</v>
      </c>
      <c r="O3118" s="19" t="str">
        <f t="shared" si="48"/>
        <v>Order online</v>
      </c>
      <c r="P3118" s="97" t="s">
        <v>385</v>
      </c>
      <c r="Q3118" s="13" t="s">
        <v>10170</v>
      </c>
      <c r="R3118" t="s">
        <v>10171</v>
      </c>
      <c r="S3118" s="20">
        <v>0</v>
      </c>
      <c r="T3118" s="21" t="s">
        <v>38</v>
      </c>
    </row>
    <row r="3119" spans="1:20" x14ac:dyDescent="0.35">
      <c r="A3119" s="96" t="s">
        <v>10172</v>
      </c>
      <c r="D3119" s="13" t="s">
        <v>10173</v>
      </c>
      <c r="E3119" s="13">
        <v>6</v>
      </c>
      <c r="F3119" s="14">
        <v>0.7</v>
      </c>
      <c r="G3119" s="13" t="s">
        <v>14874</v>
      </c>
      <c r="H3119" s="14">
        <v>40</v>
      </c>
      <c r="I3119" s="15" t="s">
        <v>32</v>
      </c>
      <c r="J3119" s="16">
        <v>95.699999999999989</v>
      </c>
      <c r="K3119" s="16">
        <v>15.95</v>
      </c>
      <c r="L3119" s="17" t="s">
        <v>73</v>
      </c>
      <c r="M3119" s="163" t="str">
        <f>IFERROR(GETPIVOTDATA("Tot. Bottles",'- Ordine Aggregato -'!$A$1,"sku anker",A3119),"")</f>
        <v/>
      </c>
      <c r="N3119" s="18" t="s">
        <v>42</v>
      </c>
      <c r="O3119" s="19" t="str">
        <f t="shared" si="48"/>
        <v>Order online</v>
      </c>
      <c r="P3119" s="97" t="s">
        <v>385</v>
      </c>
      <c r="Q3119" s="13" t="s">
        <v>10174</v>
      </c>
      <c r="R3119" t="s">
        <v>10175</v>
      </c>
      <c r="S3119" s="20">
        <v>0</v>
      </c>
      <c r="T3119" s="21" t="s">
        <v>38</v>
      </c>
    </row>
    <row r="3120" spans="1:20" x14ac:dyDescent="0.35">
      <c r="A3120" s="96" t="s">
        <v>10176</v>
      </c>
      <c r="B3120" s="96"/>
      <c r="C3120" s="96"/>
      <c r="D3120" s="13" t="s">
        <v>10177</v>
      </c>
      <c r="E3120" s="13">
        <v>6</v>
      </c>
      <c r="F3120" s="14">
        <v>0.7</v>
      </c>
      <c r="G3120" s="13" t="s">
        <v>14873</v>
      </c>
      <c r="H3120" s="14">
        <v>38</v>
      </c>
      <c r="I3120" s="15" t="s">
        <v>32</v>
      </c>
      <c r="J3120" s="16">
        <v>29.700000000000003</v>
      </c>
      <c r="K3120" s="16">
        <v>4.95</v>
      </c>
      <c r="L3120" s="17" t="s">
        <v>10178</v>
      </c>
      <c r="M3120" s="163" t="str">
        <f>IFERROR(GETPIVOTDATA("Tot. Bottles",'- Ordine Aggregato -'!$A$1,"sku anker",A3120),"")</f>
        <v/>
      </c>
      <c r="N3120" s="18" t="s">
        <v>42</v>
      </c>
      <c r="O3120" s="19" t="str">
        <f t="shared" si="48"/>
        <v>Order online</v>
      </c>
      <c r="P3120" s="97" t="s">
        <v>3058</v>
      </c>
      <c r="Q3120" s="13" t="s">
        <v>10179</v>
      </c>
      <c r="R3120" t="s">
        <v>10180</v>
      </c>
      <c r="S3120" s="20">
        <v>0</v>
      </c>
      <c r="T3120" s="21" t="s">
        <v>38</v>
      </c>
    </row>
    <row r="3121" spans="1:20" x14ac:dyDescent="0.35">
      <c r="A3121" s="96" t="s">
        <v>10181</v>
      </c>
      <c r="B3121" s="96"/>
      <c r="C3121" s="96"/>
      <c r="D3121" s="13" t="s">
        <v>10177</v>
      </c>
      <c r="E3121" s="13">
        <v>12</v>
      </c>
      <c r="F3121" s="14">
        <v>0.7</v>
      </c>
      <c r="G3121" s="13" t="s">
        <v>14873</v>
      </c>
      <c r="H3121" s="14">
        <v>40</v>
      </c>
      <c r="I3121" s="15" t="s">
        <v>32</v>
      </c>
      <c r="J3121" s="16">
        <v>49.800000000000004</v>
      </c>
      <c r="K3121" s="16">
        <v>4.1500000000000004</v>
      </c>
      <c r="L3121" s="17" t="s">
        <v>10178</v>
      </c>
      <c r="M3121" s="163" t="str">
        <f>IFERROR(GETPIVOTDATA("Tot. Bottles",'- Ordine Aggregato -'!$A$1,"sku anker",A3121),"")</f>
        <v/>
      </c>
      <c r="N3121" s="18" t="s">
        <v>42</v>
      </c>
      <c r="O3121" s="19" t="str">
        <f t="shared" si="48"/>
        <v>Order online</v>
      </c>
      <c r="P3121" s="97" t="s">
        <v>3058</v>
      </c>
      <c r="Q3121" s="13" t="s">
        <v>10179</v>
      </c>
      <c r="R3121" t="s">
        <v>10180</v>
      </c>
      <c r="S3121" s="20">
        <v>0</v>
      </c>
      <c r="T3121" s="21" t="s">
        <v>38</v>
      </c>
    </row>
    <row r="3122" spans="1:20" x14ac:dyDescent="0.35">
      <c r="A3122" s="96" t="s">
        <v>10182</v>
      </c>
      <c r="B3122" s="96"/>
      <c r="C3122" s="96"/>
      <c r="D3122" s="13" t="s">
        <v>10177</v>
      </c>
      <c r="E3122" s="13">
        <v>12</v>
      </c>
      <c r="F3122" s="14">
        <v>1</v>
      </c>
      <c r="G3122" s="13" t="s">
        <v>14873</v>
      </c>
      <c r="H3122" s="14">
        <v>40</v>
      </c>
      <c r="I3122" s="15" t="s">
        <v>32</v>
      </c>
      <c r="J3122" s="16">
        <v>59.400000000000006</v>
      </c>
      <c r="K3122" s="16">
        <v>4.95</v>
      </c>
      <c r="L3122" s="17" t="s">
        <v>10178</v>
      </c>
      <c r="M3122" s="163" t="str">
        <f>IFERROR(GETPIVOTDATA("Tot. Bottles",'- Ordine Aggregato -'!$A$1,"sku anker",A3122),"")</f>
        <v/>
      </c>
      <c r="N3122" s="18" t="s">
        <v>42</v>
      </c>
      <c r="O3122" s="19" t="str">
        <f t="shared" si="48"/>
        <v>Order online</v>
      </c>
      <c r="P3122" s="97" t="s">
        <v>3058</v>
      </c>
      <c r="Q3122" s="13" t="s">
        <v>10183</v>
      </c>
      <c r="R3122" t="s">
        <v>10184</v>
      </c>
      <c r="S3122" s="20">
        <v>0</v>
      </c>
      <c r="T3122" s="21" t="s">
        <v>38</v>
      </c>
    </row>
    <row r="3123" spans="1:20" x14ac:dyDescent="0.35">
      <c r="A3123" s="13" t="s">
        <v>10185</v>
      </c>
      <c r="B3123" s="13"/>
      <c r="C3123" s="13"/>
      <c r="D3123" s="13" t="s">
        <v>10186</v>
      </c>
      <c r="E3123" s="13">
        <v>6</v>
      </c>
      <c r="F3123" s="14">
        <v>0.7</v>
      </c>
      <c r="G3123" s="13" t="s">
        <v>14874</v>
      </c>
      <c r="H3123" s="14">
        <v>37.5</v>
      </c>
      <c r="I3123" s="15" t="s">
        <v>32</v>
      </c>
      <c r="J3123" s="16">
        <v>12.299999999999999</v>
      </c>
      <c r="K3123" s="16">
        <v>2.0499999999999998</v>
      </c>
      <c r="L3123" s="17" t="s">
        <v>10178</v>
      </c>
      <c r="M3123" s="163" t="str">
        <f>IFERROR(GETPIVOTDATA("Tot. Bottles",'- Ordine Aggregato -'!$A$1,"sku anker",A3123),"")</f>
        <v/>
      </c>
      <c r="N3123" s="18" t="s">
        <v>42</v>
      </c>
      <c r="O3123" s="19" t="str">
        <f t="shared" si="48"/>
        <v>Order online</v>
      </c>
      <c r="P3123" s="97" t="s">
        <v>3058</v>
      </c>
      <c r="Q3123" s="13" t="s">
        <v>10187</v>
      </c>
      <c r="R3123" t="s">
        <v>42</v>
      </c>
      <c r="S3123" s="20">
        <v>0</v>
      </c>
      <c r="T3123" s="21" t="s">
        <v>38</v>
      </c>
    </row>
    <row r="3124" spans="1:20" x14ac:dyDescent="0.35">
      <c r="A3124" s="96" t="s">
        <v>10188</v>
      </c>
      <c r="B3124" s="96"/>
      <c r="C3124" s="96"/>
      <c r="D3124" s="13" t="s">
        <v>10189</v>
      </c>
      <c r="E3124" s="13">
        <v>12</v>
      </c>
      <c r="F3124" s="14">
        <v>1</v>
      </c>
      <c r="G3124" s="13" t="s">
        <v>14873</v>
      </c>
      <c r="H3124" s="14">
        <v>40</v>
      </c>
      <c r="I3124" s="15" t="s">
        <v>32</v>
      </c>
      <c r="J3124" s="16">
        <v>37.200000000000003</v>
      </c>
      <c r="K3124" s="16">
        <v>3.1</v>
      </c>
      <c r="L3124" s="17" t="s">
        <v>10178</v>
      </c>
      <c r="M3124" s="163" t="str">
        <f>IFERROR(GETPIVOTDATA("Tot. Bottles",'- Ordine Aggregato -'!$A$1,"sku anker",A3124),"")</f>
        <v/>
      </c>
      <c r="N3124" s="18" t="s">
        <v>42</v>
      </c>
      <c r="O3124" s="19" t="str">
        <f t="shared" si="48"/>
        <v>Order online</v>
      </c>
      <c r="P3124" s="97" t="s">
        <v>3058</v>
      </c>
      <c r="Q3124" s="13" t="s">
        <v>10190</v>
      </c>
      <c r="R3124" t="s">
        <v>10191</v>
      </c>
      <c r="S3124" s="20">
        <v>0</v>
      </c>
      <c r="T3124" s="21" t="s">
        <v>38</v>
      </c>
    </row>
    <row r="3125" spans="1:20" x14ac:dyDescent="0.35">
      <c r="A3125" s="96" t="s">
        <v>10192</v>
      </c>
      <c r="B3125" s="96"/>
      <c r="C3125" s="96"/>
      <c r="D3125" s="13" t="s">
        <v>10193</v>
      </c>
      <c r="E3125" s="13">
        <v>6</v>
      </c>
      <c r="F3125" s="14">
        <v>0.7</v>
      </c>
      <c r="G3125" s="13" t="s">
        <v>46</v>
      </c>
      <c r="H3125" s="14">
        <v>40</v>
      </c>
      <c r="I3125" s="15" t="s">
        <v>32</v>
      </c>
      <c r="J3125" s="16">
        <v>24.299999999999997</v>
      </c>
      <c r="K3125" s="16">
        <v>4.05</v>
      </c>
      <c r="L3125" s="17" t="s">
        <v>10178</v>
      </c>
      <c r="M3125" s="163" t="str">
        <f>IFERROR(GETPIVOTDATA("Tot. Bottles",'- Ordine Aggregato -'!$A$1,"sku anker",A3125),"")</f>
        <v/>
      </c>
      <c r="N3125" s="18" t="s">
        <v>34</v>
      </c>
      <c r="O3125" s="19" t="str">
        <f t="shared" si="48"/>
        <v>Order online</v>
      </c>
      <c r="P3125" s="97" t="s">
        <v>3058</v>
      </c>
      <c r="Q3125" s="13" t="s">
        <v>10194</v>
      </c>
      <c r="R3125" t="s">
        <v>10195</v>
      </c>
      <c r="S3125" s="20">
        <v>0</v>
      </c>
      <c r="T3125" s="21" t="s">
        <v>38</v>
      </c>
    </row>
    <row r="3126" spans="1:20" x14ac:dyDescent="0.35">
      <c r="A3126" s="96" t="s">
        <v>10196</v>
      </c>
      <c r="B3126" s="96"/>
      <c r="C3126" s="96"/>
      <c r="D3126" s="13" t="s">
        <v>10197</v>
      </c>
      <c r="E3126" s="13">
        <v>6</v>
      </c>
      <c r="F3126" s="14">
        <v>0.7</v>
      </c>
      <c r="G3126" s="13" t="s">
        <v>14874</v>
      </c>
      <c r="H3126" s="14">
        <v>47</v>
      </c>
      <c r="I3126" s="15" t="s">
        <v>32</v>
      </c>
      <c r="J3126" s="16">
        <v>107.69999999999999</v>
      </c>
      <c r="K3126" s="16">
        <v>17.95</v>
      </c>
      <c r="L3126" s="17" t="s">
        <v>368</v>
      </c>
      <c r="M3126" s="163" t="str">
        <f>IFERROR(GETPIVOTDATA("Tot. Bottles",'- Ordine Aggregato -'!$A$1,"sku anker",A3126),"")</f>
        <v/>
      </c>
      <c r="N3126" s="18" t="s">
        <v>67</v>
      </c>
      <c r="O3126" s="19" t="str">
        <f t="shared" si="48"/>
        <v>Order online</v>
      </c>
      <c r="P3126" s="97" t="s">
        <v>146</v>
      </c>
      <c r="Q3126" s="13" t="s">
        <v>10198</v>
      </c>
      <c r="R3126" t="s">
        <v>10199</v>
      </c>
      <c r="S3126" s="20">
        <v>17.95</v>
      </c>
      <c r="T3126" s="21" t="s">
        <v>38</v>
      </c>
    </row>
    <row r="3127" spans="1:20" x14ac:dyDescent="0.35">
      <c r="A3127" s="96" t="s">
        <v>10200</v>
      </c>
      <c r="B3127" s="96"/>
      <c r="C3127" s="96"/>
      <c r="D3127" s="13" t="s">
        <v>10201</v>
      </c>
      <c r="E3127" s="13">
        <v>6</v>
      </c>
      <c r="F3127" s="14">
        <v>1</v>
      </c>
      <c r="G3127" s="13" t="s">
        <v>31</v>
      </c>
      <c r="H3127" s="14">
        <v>0</v>
      </c>
      <c r="I3127" s="15" t="s">
        <v>32</v>
      </c>
      <c r="J3127" s="16">
        <v>27</v>
      </c>
      <c r="K3127" s="16">
        <v>4.5</v>
      </c>
      <c r="L3127" s="17" t="s">
        <v>2503</v>
      </c>
      <c r="M3127" s="163" t="str">
        <f>IFERROR(GETPIVOTDATA("Tot. Bottles",'- Ordine Aggregato -'!$A$1,"sku anker",A3127),"")</f>
        <v/>
      </c>
      <c r="N3127" s="18" t="s">
        <v>34</v>
      </c>
      <c r="O3127" s="19" t="str">
        <f t="shared" si="48"/>
        <v>Order online</v>
      </c>
      <c r="P3127" s="97" t="s">
        <v>225</v>
      </c>
      <c r="Q3127" s="13" t="s">
        <v>10202</v>
      </c>
      <c r="R3127" t="s">
        <v>10203</v>
      </c>
      <c r="S3127" s="20">
        <v>0</v>
      </c>
      <c r="T3127" s="21" t="s">
        <v>38</v>
      </c>
    </row>
    <row r="3128" spans="1:20" x14ac:dyDescent="0.35">
      <c r="A3128" s="96" t="s">
        <v>10204</v>
      </c>
      <c r="B3128" s="96"/>
      <c r="C3128" s="96"/>
      <c r="D3128" s="13" t="s">
        <v>10205</v>
      </c>
      <c r="E3128" s="13">
        <v>6</v>
      </c>
      <c r="F3128" s="14">
        <v>0.7</v>
      </c>
      <c r="G3128" s="13" t="s">
        <v>14873</v>
      </c>
      <c r="H3128" s="14">
        <v>40</v>
      </c>
      <c r="I3128" s="15" t="s">
        <v>32</v>
      </c>
      <c r="J3128" s="16">
        <v>34.799999999999997</v>
      </c>
      <c r="K3128" s="16">
        <v>5.8</v>
      </c>
      <c r="L3128" s="17" t="s">
        <v>448</v>
      </c>
      <c r="M3128" s="163" t="str">
        <f>IFERROR(GETPIVOTDATA("Tot. Bottles",'- Ordine Aggregato -'!$A$1,"sku anker",A3128),"")</f>
        <v/>
      </c>
      <c r="N3128" s="18" t="s">
        <v>34</v>
      </c>
      <c r="O3128" s="19" t="str">
        <f t="shared" si="48"/>
        <v>Order online</v>
      </c>
      <c r="P3128" s="97" t="s">
        <v>1232</v>
      </c>
      <c r="Q3128" s="13" t="s">
        <v>10206</v>
      </c>
      <c r="R3128" t="s">
        <v>10207</v>
      </c>
      <c r="S3128" s="20">
        <v>0</v>
      </c>
      <c r="T3128" s="21" t="s">
        <v>38</v>
      </c>
    </row>
    <row r="3129" spans="1:20" x14ac:dyDescent="0.35">
      <c r="A3129" s="13" t="s">
        <v>10208</v>
      </c>
      <c r="B3129" s="13"/>
      <c r="C3129" s="13"/>
      <c r="D3129" s="13" t="s">
        <v>10205</v>
      </c>
      <c r="E3129" s="13">
        <v>6</v>
      </c>
      <c r="F3129" s="14">
        <v>1</v>
      </c>
      <c r="G3129" s="13" t="s">
        <v>14873</v>
      </c>
      <c r="H3129" s="14">
        <v>40</v>
      </c>
      <c r="I3129" s="15" t="s">
        <v>32</v>
      </c>
      <c r="J3129" s="16">
        <v>47.400000000000006</v>
      </c>
      <c r="K3129" s="16">
        <v>7.9</v>
      </c>
      <c r="L3129" s="17" t="s">
        <v>448</v>
      </c>
      <c r="M3129" s="163" t="str">
        <f>IFERROR(GETPIVOTDATA("Tot. Bottles",'- Ordine Aggregato -'!$A$1,"sku anker",A3129),"")</f>
        <v/>
      </c>
      <c r="N3129" s="18" t="s">
        <v>42</v>
      </c>
      <c r="O3129" s="19" t="str">
        <f t="shared" si="48"/>
        <v>Order online</v>
      </c>
      <c r="P3129" s="97" t="s">
        <v>1232</v>
      </c>
      <c r="Q3129" s="13" t="s">
        <v>10209</v>
      </c>
      <c r="R3129" t="s">
        <v>10210</v>
      </c>
      <c r="S3129" s="20">
        <v>0</v>
      </c>
      <c r="T3129" s="21" t="s">
        <v>38</v>
      </c>
    </row>
    <row r="3130" spans="1:20" x14ac:dyDescent="0.35">
      <c r="A3130" s="96" t="s">
        <v>10211</v>
      </c>
      <c r="B3130" s="96"/>
      <c r="C3130" s="96"/>
      <c r="D3130" s="13" t="s">
        <v>10212</v>
      </c>
      <c r="E3130" s="13">
        <v>6</v>
      </c>
      <c r="F3130" s="14">
        <v>0.7</v>
      </c>
      <c r="G3130" s="13" t="s">
        <v>46</v>
      </c>
      <c r="H3130" s="14">
        <v>40</v>
      </c>
      <c r="I3130" s="15" t="s">
        <v>32</v>
      </c>
      <c r="J3130" s="16">
        <v>372</v>
      </c>
      <c r="K3130" s="16">
        <v>62</v>
      </c>
      <c r="L3130" s="17" t="s">
        <v>41</v>
      </c>
      <c r="M3130" s="163" t="str">
        <f>IFERROR(GETPIVOTDATA("Tot. Bottles",'- Ordine Aggregato -'!$A$1,"sku anker",A3130),"")</f>
        <v/>
      </c>
      <c r="N3130" s="18" t="s">
        <v>42</v>
      </c>
      <c r="O3130" s="19" t="str">
        <f t="shared" si="48"/>
        <v>Order online</v>
      </c>
      <c r="P3130" s="97" t="s">
        <v>43</v>
      </c>
      <c r="Q3130" s="13" t="s">
        <v>10213</v>
      </c>
      <c r="R3130" t="s">
        <v>10214</v>
      </c>
      <c r="S3130" s="20">
        <v>0</v>
      </c>
      <c r="T3130" s="21" t="s">
        <v>38</v>
      </c>
    </row>
    <row r="3131" spans="1:20" x14ac:dyDescent="0.35">
      <c r="A3131" s="13" t="s">
        <v>10215</v>
      </c>
      <c r="B3131" s="13"/>
      <c r="C3131" s="13"/>
      <c r="D3131" s="13" t="s">
        <v>10216</v>
      </c>
      <c r="E3131" s="13">
        <v>6</v>
      </c>
      <c r="F3131" s="14">
        <v>0.7</v>
      </c>
      <c r="G3131" s="13" t="s">
        <v>46</v>
      </c>
      <c r="H3131" s="14">
        <v>40</v>
      </c>
      <c r="I3131" s="15" t="s">
        <v>32</v>
      </c>
      <c r="J3131" s="16">
        <v>294</v>
      </c>
      <c r="K3131" s="16">
        <v>49</v>
      </c>
      <c r="L3131" s="17" t="s">
        <v>41</v>
      </c>
      <c r="M3131" s="163" t="str">
        <f>IFERROR(GETPIVOTDATA("Tot. Bottles",'- Ordine Aggregato -'!$A$1,"sku anker",A3131),"")</f>
        <v/>
      </c>
      <c r="N3131" s="18" t="s">
        <v>42</v>
      </c>
      <c r="O3131" s="19" t="str">
        <f t="shared" si="48"/>
        <v>Order online</v>
      </c>
      <c r="P3131" s="97" t="s">
        <v>43</v>
      </c>
      <c r="Q3131" s="13" t="s">
        <v>10217</v>
      </c>
      <c r="R3131" t="s">
        <v>10218</v>
      </c>
      <c r="S3131" s="20">
        <v>0</v>
      </c>
      <c r="T3131" s="21" t="s">
        <v>38</v>
      </c>
    </row>
    <row r="3132" spans="1:20" x14ac:dyDescent="0.35">
      <c r="A3132" s="96" t="s">
        <v>10219</v>
      </c>
      <c r="B3132" s="96"/>
      <c r="C3132" s="96"/>
      <c r="D3132" s="13" t="s">
        <v>10220</v>
      </c>
      <c r="E3132" s="13">
        <v>6</v>
      </c>
      <c r="F3132" s="14">
        <v>0.7</v>
      </c>
      <c r="G3132" s="13" t="s">
        <v>46</v>
      </c>
      <c r="H3132" s="14">
        <v>40</v>
      </c>
      <c r="I3132" s="15" t="s">
        <v>32</v>
      </c>
      <c r="J3132" s="16">
        <v>327</v>
      </c>
      <c r="K3132" s="16">
        <v>54.5</v>
      </c>
      <c r="L3132" s="17" t="s">
        <v>41</v>
      </c>
      <c r="M3132" s="163" t="str">
        <f>IFERROR(GETPIVOTDATA("Tot. Bottles",'- Ordine Aggregato -'!$A$1,"sku anker",A3132),"")</f>
        <v/>
      </c>
      <c r="N3132" s="18" t="s">
        <v>42</v>
      </c>
      <c r="O3132" s="19" t="str">
        <f t="shared" si="48"/>
        <v>Order online</v>
      </c>
      <c r="P3132" s="97" t="s">
        <v>43</v>
      </c>
      <c r="Q3132" s="13" t="s">
        <v>10221</v>
      </c>
      <c r="R3132" t="s">
        <v>10222</v>
      </c>
      <c r="S3132" s="20">
        <v>0</v>
      </c>
      <c r="T3132" s="21" t="s">
        <v>38</v>
      </c>
    </row>
    <row r="3133" spans="1:20" x14ac:dyDescent="0.35">
      <c r="A3133" s="96" t="s">
        <v>10223</v>
      </c>
      <c r="D3133" s="13" t="s">
        <v>10224</v>
      </c>
      <c r="E3133" s="13">
        <v>6</v>
      </c>
      <c r="F3133" s="14">
        <v>0.75</v>
      </c>
      <c r="G3133" s="13" t="s">
        <v>14874</v>
      </c>
      <c r="H3133" s="14">
        <v>13.5</v>
      </c>
      <c r="I3133" s="15" t="s">
        <v>32</v>
      </c>
      <c r="J3133" s="16">
        <v>32.099999999999994</v>
      </c>
      <c r="K3133" s="16">
        <v>5.35</v>
      </c>
      <c r="L3133" s="17" t="s">
        <v>710</v>
      </c>
      <c r="M3133" s="163" t="str">
        <f>IFERROR(GETPIVOTDATA("Tot. Bottles",'- Ordine Aggregato -'!$A$1,"sku anker",A3133),"")</f>
        <v/>
      </c>
      <c r="N3133" s="18" t="s">
        <v>42</v>
      </c>
      <c r="O3133" s="19" t="str">
        <f t="shared" si="48"/>
        <v>Order online</v>
      </c>
      <c r="P3133" s="97" t="s">
        <v>355</v>
      </c>
      <c r="Q3133" s="13" t="s">
        <v>10225</v>
      </c>
      <c r="R3133" t="s">
        <v>10226</v>
      </c>
      <c r="S3133" s="20">
        <v>0</v>
      </c>
      <c r="T3133" s="21" t="s">
        <v>38</v>
      </c>
    </row>
    <row r="3134" spans="1:20" x14ac:dyDescent="0.35">
      <c r="A3134" s="96" t="s">
        <v>10227</v>
      </c>
      <c r="B3134" s="96"/>
      <c r="C3134" s="96"/>
      <c r="D3134" s="13" t="s">
        <v>10228</v>
      </c>
      <c r="E3134" s="13">
        <v>6</v>
      </c>
      <c r="F3134" s="14">
        <v>0.75</v>
      </c>
      <c r="G3134" s="13" t="s">
        <v>14874</v>
      </c>
      <c r="H3134" s="14">
        <v>13.5</v>
      </c>
      <c r="I3134" s="15" t="s">
        <v>32</v>
      </c>
      <c r="J3134" s="16">
        <v>24.900000000000002</v>
      </c>
      <c r="K3134" s="16">
        <v>4.1500000000000004</v>
      </c>
      <c r="L3134" s="17" t="s">
        <v>704</v>
      </c>
      <c r="M3134" s="163" t="str">
        <f>IFERROR(GETPIVOTDATA("Tot. Bottles",'- Ordine Aggregato -'!$A$1,"sku anker",A3134),"")</f>
        <v/>
      </c>
      <c r="N3134" s="18" t="s">
        <v>67</v>
      </c>
      <c r="O3134" s="19" t="str">
        <f t="shared" si="48"/>
        <v>Order online</v>
      </c>
      <c r="P3134" s="97" t="s">
        <v>355</v>
      </c>
      <c r="Q3134" s="13" t="s">
        <v>10229</v>
      </c>
      <c r="R3134" t="s">
        <v>10230</v>
      </c>
      <c r="S3134" s="20">
        <v>4.1500000000000004</v>
      </c>
      <c r="T3134" s="21" t="s">
        <v>38</v>
      </c>
    </row>
    <row r="3135" spans="1:20" x14ac:dyDescent="0.35">
      <c r="A3135" s="96" t="s">
        <v>10231</v>
      </c>
      <c r="B3135" s="96"/>
      <c r="C3135" s="96"/>
      <c r="D3135" s="13" t="s">
        <v>10232</v>
      </c>
      <c r="E3135" s="13">
        <v>6</v>
      </c>
      <c r="F3135" s="14">
        <v>0.75</v>
      </c>
      <c r="G3135" s="13" t="s">
        <v>14874</v>
      </c>
      <c r="H3135" s="14">
        <v>13.5</v>
      </c>
      <c r="I3135" s="15" t="s">
        <v>32</v>
      </c>
      <c r="J3135" s="16">
        <v>37.5</v>
      </c>
      <c r="K3135" s="16">
        <v>6.25</v>
      </c>
      <c r="L3135" s="17" t="s">
        <v>710</v>
      </c>
      <c r="M3135" s="163" t="str">
        <f>IFERROR(GETPIVOTDATA("Tot. Bottles",'- Ordine Aggregato -'!$A$1,"sku anker",A3135),"")</f>
        <v/>
      </c>
      <c r="N3135" s="18" t="s">
        <v>67</v>
      </c>
      <c r="O3135" s="19" t="str">
        <f t="shared" si="48"/>
        <v>Order online</v>
      </c>
      <c r="P3135" s="97" t="s">
        <v>355</v>
      </c>
      <c r="Q3135" s="13" t="s">
        <v>10233</v>
      </c>
      <c r="R3135" t="s">
        <v>10234</v>
      </c>
      <c r="S3135" s="20">
        <v>6.25</v>
      </c>
      <c r="T3135" s="21" t="s">
        <v>38</v>
      </c>
    </row>
    <row r="3136" spans="1:20" x14ac:dyDescent="0.35">
      <c r="A3136" s="96" t="s">
        <v>10235</v>
      </c>
      <c r="B3136" s="96"/>
      <c r="C3136" s="96"/>
      <c r="D3136" s="13" t="s">
        <v>10236</v>
      </c>
      <c r="E3136" s="13">
        <v>6</v>
      </c>
      <c r="F3136" s="14">
        <v>0.5</v>
      </c>
      <c r="G3136" s="13" t="s">
        <v>46</v>
      </c>
      <c r="H3136" s="14">
        <v>26</v>
      </c>
      <c r="I3136" s="15" t="s">
        <v>32</v>
      </c>
      <c r="J3136" s="16">
        <v>45.3</v>
      </c>
      <c r="K3136" s="16">
        <v>7.55</v>
      </c>
      <c r="L3136" s="17" t="s">
        <v>589</v>
      </c>
      <c r="M3136" s="163" t="str">
        <f>IFERROR(GETPIVOTDATA("Tot. Bottles",'- Ordine Aggregato -'!$A$1,"sku anker",A3136),"")</f>
        <v/>
      </c>
      <c r="N3136" s="18" t="s">
        <v>67</v>
      </c>
      <c r="O3136" s="19" t="str">
        <f t="shared" si="48"/>
        <v>Order online</v>
      </c>
      <c r="P3136" s="97" t="s">
        <v>355</v>
      </c>
      <c r="Q3136" s="13" t="s">
        <v>10237</v>
      </c>
      <c r="R3136" t="s">
        <v>10238</v>
      </c>
      <c r="S3136" s="20">
        <v>7.55</v>
      </c>
      <c r="T3136" s="21" t="s">
        <v>38</v>
      </c>
    </row>
    <row r="3137" spans="1:20" x14ac:dyDescent="0.35">
      <c r="A3137" s="13" t="s">
        <v>15841</v>
      </c>
      <c r="B3137" s="13"/>
      <c r="C3137" s="13"/>
      <c r="D3137" s="13" t="s">
        <v>10236</v>
      </c>
      <c r="E3137" s="13">
        <v>6</v>
      </c>
      <c r="F3137" s="14">
        <v>0.7</v>
      </c>
      <c r="G3137" s="13" t="s">
        <v>14874</v>
      </c>
      <c r="H3137" s="14">
        <v>26</v>
      </c>
      <c r="I3137" s="15" t="s">
        <v>32</v>
      </c>
      <c r="J3137" s="16">
        <v>49.5</v>
      </c>
      <c r="K3137" s="16">
        <v>8.25</v>
      </c>
      <c r="L3137" s="17" t="s">
        <v>589</v>
      </c>
      <c r="M3137" s="163" t="str">
        <f>IFERROR(GETPIVOTDATA("Tot. Bottles",'- Ordine Aggregato -'!$A$1,"sku anker",A3137),"")</f>
        <v/>
      </c>
      <c r="N3137" s="18" t="s">
        <v>42</v>
      </c>
      <c r="O3137" s="19" t="str">
        <f t="shared" si="48"/>
        <v>Order online</v>
      </c>
      <c r="P3137" s="97" t="s">
        <v>355</v>
      </c>
      <c r="Q3137" s="13" t="s">
        <v>15842</v>
      </c>
      <c r="R3137" t="s">
        <v>15843</v>
      </c>
      <c r="S3137" s="20">
        <v>0</v>
      </c>
      <c r="T3137" s="21" t="s">
        <v>38</v>
      </c>
    </row>
    <row r="3138" spans="1:20" x14ac:dyDescent="0.35">
      <c r="A3138" s="13" t="s">
        <v>15844</v>
      </c>
      <c r="B3138" s="13"/>
      <c r="C3138" s="13"/>
      <c r="D3138" s="13" t="s">
        <v>10236</v>
      </c>
      <c r="E3138" s="13">
        <v>6</v>
      </c>
      <c r="F3138" s="14">
        <v>1</v>
      </c>
      <c r="G3138" s="13" t="s">
        <v>46</v>
      </c>
      <c r="H3138" s="14">
        <v>26</v>
      </c>
      <c r="I3138" s="15" t="s">
        <v>32</v>
      </c>
      <c r="J3138" s="16">
        <v>75</v>
      </c>
      <c r="K3138" s="16">
        <v>12.5</v>
      </c>
      <c r="L3138" s="17" t="s">
        <v>589</v>
      </c>
      <c r="M3138" s="163" t="str">
        <f>IFERROR(GETPIVOTDATA("Tot. Bottles",'- Ordine Aggregato -'!$A$1,"sku anker",A3138),"")</f>
        <v/>
      </c>
      <c r="N3138" s="18" t="s">
        <v>42</v>
      </c>
      <c r="O3138" s="19" t="str">
        <f t="shared" si="48"/>
        <v>Order online</v>
      </c>
      <c r="P3138" s="97" t="s">
        <v>355</v>
      </c>
      <c r="Q3138" s="13" t="s">
        <v>15845</v>
      </c>
      <c r="R3138" t="s">
        <v>42</v>
      </c>
      <c r="S3138" s="20">
        <v>0</v>
      </c>
      <c r="T3138" s="21" t="s">
        <v>38</v>
      </c>
    </row>
    <row r="3139" spans="1:20" x14ac:dyDescent="0.35">
      <c r="A3139" s="13" t="s">
        <v>15846</v>
      </c>
      <c r="B3139" s="13"/>
      <c r="C3139" s="13"/>
      <c r="D3139" s="13" t="s">
        <v>15847</v>
      </c>
      <c r="E3139" s="13">
        <v>6</v>
      </c>
      <c r="F3139" s="14">
        <v>0.5</v>
      </c>
      <c r="G3139" s="13" t="s">
        <v>14874</v>
      </c>
      <c r="H3139" s="14">
        <v>26</v>
      </c>
      <c r="I3139" s="15" t="s">
        <v>32</v>
      </c>
      <c r="J3139" s="16">
        <v>47.7</v>
      </c>
      <c r="K3139" s="16">
        <v>7.95</v>
      </c>
      <c r="L3139" s="17" t="s">
        <v>589</v>
      </c>
      <c r="M3139" s="163" t="str">
        <f>IFERROR(GETPIVOTDATA("Tot. Bottles",'- Ordine Aggregato -'!$A$1,"sku anker",A3139),"")</f>
        <v/>
      </c>
      <c r="N3139" s="18" t="s">
        <v>34</v>
      </c>
      <c r="O3139" s="19" t="str">
        <f t="shared" si="48"/>
        <v>Order online</v>
      </c>
      <c r="P3139" s="97" t="s">
        <v>355</v>
      </c>
      <c r="Q3139" s="13" t="s">
        <v>10237</v>
      </c>
      <c r="R3139" t="s">
        <v>15848</v>
      </c>
      <c r="S3139" s="20">
        <v>0</v>
      </c>
      <c r="T3139" s="21" t="s">
        <v>38</v>
      </c>
    </row>
    <row r="3140" spans="1:20" x14ac:dyDescent="0.35">
      <c r="A3140" s="96" t="s">
        <v>10239</v>
      </c>
      <c r="B3140" s="96"/>
      <c r="C3140" s="96"/>
      <c r="D3140" s="13" t="s">
        <v>10240</v>
      </c>
      <c r="E3140" s="13">
        <v>6</v>
      </c>
      <c r="F3140" s="14">
        <v>0.75</v>
      </c>
      <c r="G3140" s="13" t="s">
        <v>14874</v>
      </c>
      <c r="H3140" s="14">
        <v>20</v>
      </c>
      <c r="I3140" s="15" t="s">
        <v>32</v>
      </c>
      <c r="J3140" s="16">
        <v>113.69999999999999</v>
      </c>
      <c r="K3140" s="16">
        <v>18.95</v>
      </c>
      <c r="L3140" s="17" t="s">
        <v>1682</v>
      </c>
      <c r="M3140" s="163" t="str">
        <f>IFERROR(GETPIVOTDATA("Tot. Bottles",'- Ordine Aggregato -'!$A$1,"sku anker",A3140),"")</f>
        <v/>
      </c>
      <c r="N3140" s="18" t="s">
        <v>42</v>
      </c>
      <c r="O3140" s="19" t="str">
        <f t="shared" si="48"/>
        <v>Order online</v>
      </c>
      <c r="P3140" s="97" t="s">
        <v>35</v>
      </c>
      <c r="Q3140" s="13" t="s">
        <v>10241</v>
      </c>
      <c r="R3140" t="s">
        <v>42</v>
      </c>
      <c r="S3140" s="20">
        <v>0</v>
      </c>
      <c r="T3140" s="21" t="s">
        <v>38</v>
      </c>
    </row>
    <row r="3141" spans="1:20" x14ac:dyDescent="0.35">
      <c r="A3141" s="96" t="s">
        <v>10242</v>
      </c>
      <c r="D3141" s="13" t="s">
        <v>10243</v>
      </c>
      <c r="E3141" s="13">
        <v>6</v>
      </c>
      <c r="F3141" s="14">
        <v>0.7</v>
      </c>
      <c r="G3141" s="13" t="s">
        <v>14874</v>
      </c>
      <c r="H3141" s="14">
        <v>15</v>
      </c>
      <c r="I3141" s="15" t="s">
        <v>32</v>
      </c>
      <c r="J3141" s="16">
        <v>63</v>
      </c>
      <c r="K3141" s="16">
        <v>10.5</v>
      </c>
      <c r="L3141" s="17" t="s">
        <v>502</v>
      </c>
      <c r="M3141" s="163" t="str">
        <f>IFERROR(GETPIVOTDATA("Tot. Bottles",'- Ordine Aggregato -'!$A$1,"sku anker",A3141),"")</f>
        <v/>
      </c>
      <c r="N3141" s="18" t="s">
        <v>42</v>
      </c>
      <c r="O3141" s="19" t="str">
        <f t="shared" si="48"/>
        <v>Order online</v>
      </c>
      <c r="P3141" s="97" t="s">
        <v>225</v>
      </c>
      <c r="Q3141" s="13" t="s">
        <v>10244</v>
      </c>
      <c r="R3141" t="s">
        <v>10245</v>
      </c>
      <c r="S3141" s="20">
        <v>0</v>
      </c>
      <c r="T3141" s="21" t="s">
        <v>38</v>
      </c>
    </row>
    <row r="3142" spans="1:20" x14ac:dyDescent="0.35">
      <c r="A3142" s="13" t="s">
        <v>10246</v>
      </c>
      <c r="B3142" s="13"/>
      <c r="C3142" s="13"/>
      <c r="D3142" s="13" t="s">
        <v>10247</v>
      </c>
      <c r="E3142" s="13">
        <v>6</v>
      </c>
      <c r="F3142" s="14">
        <v>0.7</v>
      </c>
      <c r="G3142" s="13" t="s">
        <v>14874</v>
      </c>
      <c r="H3142" s="14">
        <v>40</v>
      </c>
      <c r="I3142" s="15" t="s">
        <v>32</v>
      </c>
      <c r="J3142" s="16">
        <v>32.099999999999994</v>
      </c>
      <c r="K3142" s="16">
        <v>5.35</v>
      </c>
      <c r="L3142" s="17" t="s">
        <v>104</v>
      </c>
      <c r="M3142" s="163" t="str">
        <f>IFERROR(GETPIVOTDATA("Tot. Bottles",'- Ordine Aggregato -'!$A$1,"sku anker",A3142),"")</f>
        <v/>
      </c>
      <c r="N3142" s="18" t="s">
        <v>42</v>
      </c>
      <c r="O3142" s="19" t="str">
        <f t="shared" si="48"/>
        <v>Order online</v>
      </c>
      <c r="P3142" s="97" t="s">
        <v>2924</v>
      </c>
      <c r="Q3142" s="13" t="s">
        <v>10248</v>
      </c>
      <c r="R3142" t="s">
        <v>10249</v>
      </c>
      <c r="S3142" s="20">
        <v>0</v>
      </c>
      <c r="T3142" s="21" t="s">
        <v>38</v>
      </c>
    </row>
    <row r="3143" spans="1:20" x14ac:dyDescent="0.35">
      <c r="A3143" s="96" t="s">
        <v>10250</v>
      </c>
      <c r="B3143" s="96"/>
      <c r="C3143" s="96"/>
      <c r="D3143" s="13" t="s">
        <v>10247</v>
      </c>
      <c r="E3143" s="13">
        <v>6</v>
      </c>
      <c r="F3143" s="14">
        <v>1</v>
      </c>
      <c r="G3143" s="13" t="s">
        <v>14874</v>
      </c>
      <c r="H3143" s="14">
        <v>40</v>
      </c>
      <c r="I3143" s="15" t="s">
        <v>32</v>
      </c>
      <c r="J3143" s="16">
        <v>42</v>
      </c>
      <c r="K3143" s="16">
        <v>7</v>
      </c>
      <c r="L3143" s="17" t="s">
        <v>104</v>
      </c>
      <c r="M3143" s="163" t="str">
        <f>IFERROR(GETPIVOTDATA("Tot. Bottles",'- Ordine Aggregato -'!$A$1,"sku anker",A3143),"")</f>
        <v/>
      </c>
      <c r="N3143" s="18" t="s">
        <v>42</v>
      </c>
      <c r="O3143" s="19" t="str">
        <f t="shared" si="48"/>
        <v>Order online</v>
      </c>
      <c r="P3143" s="97" t="s">
        <v>2924</v>
      </c>
      <c r="Q3143" s="13" t="s">
        <v>10251</v>
      </c>
      <c r="R3143" t="s">
        <v>10252</v>
      </c>
      <c r="S3143" s="20">
        <v>0</v>
      </c>
      <c r="T3143" s="21" t="s">
        <v>38</v>
      </c>
    </row>
    <row r="3144" spans="1:20" x14ac:dyDescent="0.35">
      <c r="A3144" s="13" t="s">
        <v>10253</v>
      </c>
      <c r="B3144" s="13"/>
      <c r="C3144" s="13"/>
      <c r="D3144" s="13" t="s">
        <v>10254</v>
      </c>
      <c r="E3144" s="13">
        <v>6</v>
      </c>
      <c r="F3144" s="14">
        <v>0.7</v>
      </c>
      <c r="G3144" s="13" t="s">
        <v>14874</v>
      </c>
      <c r="H3144" s="14">
        <v>40</v>
      </c>
      <c r="I3144" s="15" t="s">
        <v>32</v>
      </c>
      <c r="J3144" s="16">
        <v>57.900000000000006</v>
      </c>
      <c r="K3144" s="16">
        <v>9.65</v>
      </c>
      <c r="L3144" s="17" t="s">
        <v>104</v>
      </c>
      <c r="M3144" s="163" t="str">
        <f>IFERROR(GETPIVOTDATA("Tot. Bottles",'- Ordine Aggregato -'!$A$1,"sku anker",A3144),"")</f>
        <v/>
      </c>
      <c r="N3144" s="18" t="s">
        <v>42</v>
      </c>
      <c r="O3144" s="19" t="str">
        <f t="shared" si="48"/>
        <v>Order online</v>
      </c>
      <c r="P3144" s="97" t="s">
        <v>2924</v>
      </c>
      <c r="Q3144" s="13" t="s">
        <v>10255</v>
      </c>
      <c r="R3144" t="s">
        <v>10256</v>
      </c>
      <c r="S3144" s="20">
        <v>0</v>
      </c>
      <c r="T3144" s="21" t="s">
        <v>38</v>
      </c>
    </row>
    <row r="3145" spans="1:20" x14ac:dyDescent="0.35">
      <c r="A3145" s="96" t="s">
        <v>10257</v>
      </c>
      <c r="D3145" s="13" t="s">
        <v>10258</v>
      </c>
      <c r="E3145" s="13">
        <v>6</v>
      </c>
      <c r="F3145" s="14">
        <v>0.7</v>
      </c>
      <c r="G3145" s="13" t="s">
        <v>14874</v>
      </c>
      <c r="H3145" s="14">
        <v>40</v>
      </c>
      <c r="I3145" s="15" t="s">
        <v>32</v>
      </c>
      <c r="J3145" s="16">
        <v>78.900000000000006</v>
      </c>
      <c r="K3145" s="16">
        <v>13.15</v>
      </c>
      <c r="L3145" s="17" t="s">
        <v>104</v>
      </c>
      <c r="M3145" s="163" t="str">
        <f>IFERROR(GETPIVOTDATA("Tot. Bottles",'- Ordine Aggregato -'!$A$1,"sku anker",A3145),"")</f>
        <v/>
      </c>
      <c r="N3145" s="18" t="s">
        <v>42</v>
      </c>
      <c r="O3145" s="19" t="str">
        <f t="shared" si="48"/>
        <v>Order online</v>
      </c>
      <c r="P3145" s="97" t="s">
        <v>2924</v>
      </c>
      <c r="Q3145" s="13" t="s">
        <v>10259</v>
      </c>
      <c r="R3145" t="s">
        <v>10260</v>
      </c>
      <c r="S3145" s="20">
        <v>0</v>
      </c>
      <c r="T3145" s="21" t="s">
        <v>38</v>
      </c>
    </row>
    <row r="3146" spans="1:20" x14ac:dyDescent="0.35">
      <c r="A3146" s="96" t="s">
        <v>10261</v>
      </c>
      <c r="B3146" s="96"/>
      <c r="C3146" s="96"/>
      <c r="D3146" s="13" t="s">
        <v>10262</v>
      </c>
      <c r="E3146" s="13">
        <v>6</v>
      </c>
      <c r="F3146" s="14">
        <v>0.7</v>
      </c>
      <c r="G3146" s="13" t="s">
        <v>14874</v>
      </c>
      <c r="H3146" s="14">
        <v>37.5</v>
      </c>
      <c r="I3146" s="15" t="s">
        <v>32</v>
      </c>
      <c r="J3146" s="16">
        <v>33</v>
      </c>
      <c r="K3146" s="16">
        <v>5.5</v>
      </c>
      <c r="L3146" s="17" t="s">
        <v>1094</v>
      </c>
      <c r="M3146" s="163" t="str">
        <f>IFERROR(GETPIVOTDATA("Tot. Bottles",'- Ordine Aggregato -'!$A$1,"sku anker",A3146),"")</f>
        <v/>
      </c>
      <c r="N3146" s="18" t="s">
        <v>42</v>
      </c>
      <c r="O3146" s="19" t="str">
        <f t="shared" si="48"/>
        <v>Order online</v>
      </c>
      <c r="P3146" s="97" t="s">
        <v>2924</v>
      </c>
      <c r="Q3146" s="13" t="s">
        <v>10263</v>
      </c>
      <c r="R3146" t="s">
        <v>10264</v>
      </c>
      <c r="S3146" s="20">
        <v>0</v>
      </c>
      <c r="T3146" s="21" t="s">
        <v>38</v>
      </c>
    </row>
    <row r="3147" spans="1:20" x14ac:dyDescent="0.35">
      <c r="A3147" s="96" t="s">
        <v>10265</v>
      </c>
      <c r="D3147" s="13" t="s">
        <v>10262</v>
      </c>
      <c r="E3147" s="13">
        <v>6</v>
      </c>
      <c r="F3147" s="14">
        <v>1</v>
      </c>
      <c r="G3147" s="13" t="s">
        <v>14874</v>
      </c>
      <c r="H3147" s="14">
        <v>37.5</v>
      </c>
      <c r="I3147" s="15" t="s">
        <v>32</v>
      </c>
      <c r="J3147" s="16">
        <v>45.3</v>
      </c>
      <c r="K3147" s="16">
        <v>7.55</v>
      </c>
      <c r="L3147" s="17" t="s">
        <v>1094</v>
      </c>
      <c r="M3147" s="163" t="str">
        <f>IFERROR(GETPIVOTDATA("Tot. Bottles",'- Ordine Aggregato -'!$A$1,"sku anker",A3147),"")</f>
        <v/>
      </c>
      <c r="N3147" s="18" t="s">
        <v>42</v>
      </c>
      <c r="O3147" s="19" t="str">
        <f t="shared" si="48"/>
        <v>Order online</v>
      </c>
      <c r="P3147" s="97" t="s">
        <v>2924</v>
      </c>
      <c r="Q3147" s="13" t="s">
        <v>10266</v>
      </c>
      <c r="R3147" t="s">
        <v>10267</v>
      </c>
      <c r="S3147" s="20">
        <v>0</v>
      </c>
      <c r="T3147" s="21" t="s">
        <v>38</v>
      </c>
    </row>
    <row r="3148" spans="1:20" x14ac:dyDescent="0.35">
      <c r="A3148" s="96" t="s">
        <v>10268</v>
      </c>
      <c r="B3148" s="96"/>
      <c r="C3148" s="96"/>
      <c r="D3148" s="13" t="s">
        <v>10269</v>
      </c>
      <c r="E3148" s="13">
        <v>12</v>
      </c>
      <c r="F3148" s="14">
        <v>0.05</v>
      </c>
      <c r="G3148" s="13" t="s">
        <v>14874</v>
      </c>
      <c r="H3148" s="14">
        <v>40</v>
      </c>
      <c r="I3148" s="15" t="s">
        <v>32</v>
      </c>
      <c r="J3148" s="16">
        <v>49.800000000000004</v>
      </c>
      <c r="K3148" s="16">
        <v>4.1500000000000004</v>
      </c>
      <c r="L3148" s="17" t="s">
        <v>368</v>
      </c>
      <c r="M3148" s="163" t="str">
        <f>IFERROR(GETPIVOTDATA("Tot. Bottles",'- Ordine Aggregato -'!$A$1,"sku anker",A3148),"")</f>
        <v/>
      </c>
      <c r="N3148" s="18" t="s">
        <v>67</v>
      </c>
      <c r="O3148" s="19" t="str">
        <f t="shared" si="48"/>
        <v>Order online</v>
      </c>
      <c r="P3148" s="97" t="s">
        <v>614</v>
      </c>
      <c r="Q3148" s="13" t="s">
        <v>10270</v>
      </c>
      <c r="R3148" t="s">
        <v>10271</v>
      </c>
      <c r="S3148" s="20">
        <v>4.1500000000000004</v>
      </c>
      <c r="T3148" s="21" t="s">
        <v>38</v>
      </c>
    </row>
    <row r="3149" spans="1:20" x14ac:dyDescent="0.35">
      <c r="A3149" s="96" t="s">
        <v>10272</v>
      </c>
      <c r="B3149" s="96"/>
      <c r="C3149" s="96"/>
      <c r="D3149" s="13" t="s">
        <v>10269</v>
      </c>
      <c r="E3149" s="13">
        <v>6</v>
      </c>
      <c r="F3149" s="14">
        <v>0.5</v>
      </c>
      <c r="G3149" s="13" t="s">
        <v>14873</v>
      </c>
      <c r="H3149" s="14">
        <v>40</v>
      </c>
      <c r="I3149" s="15" t="s">
        <v>32</v>
      </c>
      <c r="J3149" s="16">
        <v>108</v>
      </c>
      <c r="K3149" s="16">
        <v>18</v>
      </c>
      <c r="L3149" s="17" t="s">
        <v>368</v>
      </c>
      <c r="M3149" s="163" t="str">
        <f>IFERROR(GETPIVOTDATA("Tot. Bottles",'- Ordine Aggregato -'!$A$1,"sku anker",A3149),"")</f>
        <v/>
      </c>
      <c r="N3149" s="18" t="s">
        <v>42</v>
      </c>
      <c r="O3149" s="19" t="str">
        <f t="shared" ref="O3149:O3212" si="49">HYPERLINK("https://www.ankeramsterdamspirits.nl/en/products/"&amp;A3149,"Order online")</f>
        <v>Order online</v>
      </c>
      <c r="P3149" s="97" t="s">
        <v>614</v>
      </c>
      <c r="Q3149" s="13" t="s">
        <v>10273</v>
      </c>
      <c r="R3149" t="s">
        <v>10274</v>
      </c>
      <c r="S3149" s="20">
        <v>0</v>
      </c>
      <c r="T3149" s="21" t="s">
        <v>38</v>
      </c>
    </row>
    <row r="3150" spans="1:20" x14ac:dyDescent="0.35">
      <c r="A3150" s="96" t="s">
        <v>14386</v>
      </c>
      <c r="D3150" s="13" t="s">
        <v>10269</v>
      </c>
      <c r="E3150" s="13">
        <v>6</v>
      </c>
      <c r="F3150" s="14">
        <v>0.7</v>
      </c>
      <c r="G3150" s="13" t="s">
        <v>46</v>
      </c>
      <c r="H3150" s="14">
        <v>40</v>
      </c>
      <c r="I3150" s="15" t="s">
        <v>32</v>
      </c>
      <c r="J3150" s="16">
        <v>108</v>
      </c>
      <c r="K3150" s="16">
        <v>18</v>
      </c>
      <c r="L3150" s="17" t="s">
        <v>368</v>
      </c>
      <c r="M3150" s="163" t="str">
        <f>IFERROR(GETPIVOTDATA("Tot. Bottles",'- Ordine Aggregato -'!$A$1,"sku anker",A3150),"")</f>
        <v/>
      </c>
      <c r="N3150" s="18" t="s">
        <v>42</v>
      </c>
      <c r="O3150" s="19" t="str">
        <f t="shared" si="49"/>
        <v>Order online</v>
      </c>
      <c r="P3150" s="97" t="s">
        <v>614</v>
      </c>
      <c r="Q3150" s="13" t="s">
        <v>10281</v>
      </c>
      <c r="R3150" t="s">
        <v>10282</v>
      </c>
      <c r="S3150" s="20">
        <v>0</v>
      </c>
      <c r="T3150" s="21" t="s">
        <v>38</v>
      </c>
    </row>
    <row r="3151" spans="1:20" x14ac:dyDescent="0.35">
      <c r="A3151" s="13" t="s">
        <v>10275</v>
      </c>
      <c r="B3151" s="13"/>
      <c r="C3151" s="13"/>
      <c r="D3151" s="13" t="s">
        <v>10276</v>
      </c>
      <c r="E3151" s="13">
        <v>5</v>
      </c>
      <c r="F3151" s="14">
        <v>0.7</v>
      </c>
      <c r="G3151" s="13" t="s">
        <v>14874</v>
      </c>
      <c r="H3151" s="14">
        <v>40</v>
      </c>
      <c r="I3151" s="15" t="s">
        <v>32</v>
      </c>
      <c r="J3151" s="16">
        <v>162.5</v>
      </c>
      <c r="K3151" s="16">
        <v>32.5</v>
      </c>
      <c r="L3151" s="17" t="s">
        <v>478</v>
      </c>
      <c r="M3151" s="163" t="str">
        <f>IFERROR(GETPIVOTDATA("Tot. Bottles",'- Ordine Aggregato -'!$A$1,"sku anker",A3151),"")</f>
        <v/>
      </c>
      <c r="N3151" s="18" t="s">
        <v>42</v>
      </c>
      <c r="O3151" s="19" t="str">
        <f t="shared" si="49"/>
        <v>Order online</v>
      </c>
      <c r="P3151" s="97" t="s">
        <v>614</v>
      </c>
      <c r="Q3151" s="13" t="s">
        <v>10277</v>
      </c>
      <c r="R3151" t="s">
        <v>10278</v>
      </c>
      <c r="S3151" s="20">
        <v>0</v>
      </c>
      <c r="T3151" s="21" t="s">
        <v>38</v>
      </c>
    </row>
    <row r="3152" spans="1:20" x14ac:dyDescent="0.35">
      <c r="A3152" s="13" t="s">
        <v>10279</v>
      </c>
      <c r="B3152" s="13"/>
      <c r="C3152" s="13"/>
      <c r="D3152" s="13" t="s">
        <v>10280</v>
      </c>
      <c r="E3152" s="13">
        <v>6</v>
      </c>
      <c r="F3152" s="14">
        <v>0.7</v>
      </c>
      <c r="G3152" s="13" t="s">
        <v>46</v>
      </c>
      <c r="H3152" s="14">
        <v>40</v>
      </c>
      <c r="I3152" s="15" t="s">
        <v>32</v>
      </c>
      <c r="J3152" s="16">
        <v>111</v>
      </c>
      <c r="K3152" s="16">
        <v>18.5</v>
      </c>
      <c r="L3152" s="17" t="s">
        <v>368</v>
      </c>
      <c r="M3152" s="163" t="str">
        <f>IFERROR(GETPIVOTDATA("Tot. Bottles",'- Ordine Aggregato -'!$A$1,"sku anker",A3152),"")</f>
        <v/>
      </c>
      <c r="N3152" s="18" t="s">
        <v>42</v>
      </c>
      <c r="O3152" s="19" t="str">
        <f t="shared" si="49"/>
        <v>Order online</v>
      </c>
      <c r="P3152" s="97" t="s">
        <v>614</v>
      </c>
      <c r="Q3152" s="13" t="s">
        <v>10281</v>
      </c>
      <c r="R3152" t="s">
        <v>10282</v>
      </c>
      <c r="S3152" s="20">
        <v>0</v>
      </c>
      <c r="T3152" s="21" t="s">
        <v>38</v>
      </c>
    </row>
    <row r="3153" spans="1:20" x14ac:dyDescent="0.35">
      <c r="A3153" s="13" t="s">
        <v>10283</v>
      </c>
      <c r="B3153" s="13"/>
      <c r="C3153" s="13"/>
      <c r="D3153" s="13" t="s">
        <v>10284</v>
      </c>
      <c r="E3153" s="13">
        <v>6</v>
      </c>
      <c r="F3153" s="14">
        <v>0.75</v>
      </c>
      <c r="G3153" s="13" t="s">
        <v>46</v>
      </c>
      <c r="H3153" s="14">
        <v>14.5</v>
      </c>
      <c r="I3153" s="15" t="s">
        <v>32</v>
      </c>
      <c r="J3153" s="16">
        <v>19.799999999999997</v>
      </c>
      <c r="K3153" s="16">
        <v>3.3</v>
      </c>
      <c r="L3153" s="17" t="s">
        <v>710</v>
      </c>
      <c r="M3153" s="163" t="str">
        <f>IFERROR(GETPIVOTDATA("Tot. Bottles",'- Ordine Aggregato -'!$A$1,"sku anker",A3153),"")</f>
        <v/>
      </c>
      <c r="N3153" s="18" t="s">
        <v>42</v>
      </c>
      <c r="O3153" s="19" t="str">
        <f t="shared" si="49"/>
        <v>Order online</v>
      </c>
      <c r="P3153" s="97" t="s">
        <v>35</v>
      </c>
      <c r="Q3153" s="13" t="s">
        <v>10285</v>
      </c>
      <c r="R3153" t="s">
        <v>705</v>
      </c>
      <c r="S3153" s="20">
        <v>0</v>
      </c>
      <c r="T3153" s="21" t="s">
        <v>38</v>
      </c>
    </row>
    <row r="3154" spans="1:20" x14ac:dyDescent="0.35">
      <c r="A3154" s="96" t="s">
        <v>10286</v>
      </c>
      <c r="B3154" s="96"/>
      <c r="C3154" s="96"/>
      <c r="D3154" s="13" t="s">
        <v>10287</v>
      </c>
      <c r="E3154" s="13">
        <v>12</v>
      </c>
      <c r="F3154" s="14">
        <v>0.5</v>
      </c>
      <c r="G3154" s="13" t="s">
        <v>14873</v>
      </c>
      <c r="H3154" s="14">
        <v>35</v>
      </c>
      <c r="I3154" s="15" t="s">
        <v>32</v>
      </c>
      <c r="J3154" s="16">
        <v>30</v>
      </c>
      <c r="K3154" s="16">
        <v>2.5</v>
      </c>
      <c r="L3154" s="17" t="s">
        <v>695</v>
      </c>
      <c r="M3154" s="163" t="str">
        <f>IFERROR(GETPIVOTDATA("Tot. Bottles",'- Ordine Aggregato -'!$A$1,"sku anker",A3154),"")</f>
        <v/>
      </c>
      <c r="N3154" s="18" t="s">
        <v>42</v>
      </c>
      <c r="O3154" s="19" t="str">
        <f t="shared" si="49"/>
        <v>Order online</v>
      </c>
      <c r="P3154" s="97" t="s">
        <v>68</v>
      </c>
      <c r="Q3154" s="13" t="s">
        <v>10288</v>
      </c>
      <c r="R3154" t="s">
        <v>10289</v>
      </c>
      <c r="S3154" s="20">
        <v>0</v>
      </c>
      <c r="T3154" s="21" t="s">
        <v>38</v>
      </c>
    </row>
    <row r="3155" spans="1:20" x14ac:dyDescent="0.35">
      <c r="A3155" s="13" t="s">
        <v>10290</v>
      </c>
      <c r="B3155" s="13"/>
      <c r="C3155" s="13"/>
      <c r="D3155" s="13" t="s">
        <v>10287</v>
      </c>
      <c r="E3155" s="13">
        <v>6</v>
      </c>
      <c r="F3155" s="14">
        <v>1</v>
      </c>
      <c r="G3155" s="13" t="s">
        <v>14873</v>
      </c>
      <c r="H3155" s="14">
        <v>35</v>
      </c>
      <c r="I3155" s="15" t="s">
        <v>32</v>
      </c>
      <c r="J3155" s="16">
        <v>24.599999999999998</v>
      </c>
      <c r="K3155" s="16">
        <v>4.0999999999999996</v>
      </c>
      <c r="L3155" s="17" t="s">
        <v>695</v>
      </c>
      <c r="M3155" s="163" t="str">
        <f>IFERROR(GETPIVOTDATA("Tot. Bottles",'- Ordine Aggregato -'!$A$1,"sku anker",A3155),"")</f>
        <v/>
      </c>
      <c r="N3155" s="18" t="s">
        <v>42</v>
      </c>
      <c r="O3155" s="19" t="str">
        <f t="shared" si="49"/>
        <v>Order online</v>
      </c>
      <c r="P3155" s="97" t="s">
        <v>68</v>
      </c>
      <c r="Q3155" s="13" t="s">
        <v>10291</v>
      </c>
      <c r="R3155" t="s">
        <v>10292</v>
      </c>
      <c r="S3155" s="20">
        <v>0</v>
      </c>
      <c r="T3155" s="21" t="s">
        <v>38</v>
      </c>
    </row>
    <row r="3156" spans="1:20" x14ac:dyDescent="0.35">
      <c r="A3156" s="96" t="s">
        <v>10294</v>
      </c>
      <c r="D3156" s="13" t="s">
        <v>10295</v>
      </c>
      <c r="E3156" s="13">
        <v>6</v>
      </c>
      <c r="F3156" s="14">
        <v>1</v>
      </c>
      <c r="G3156" s="13" t="s">
        <v>14883</v>
      </c>
      <c r="H3156" s="14">
        <v>0</v>
      </c>
      <c r="I3156" s="15" t="s">
        <v>32</v>
      </c>
      <c r="J3156" s="16">
        <v>22.5</v>
      </c>
      <c r="K3156" s="16">
        <v>3.75</v>
      </c>
      <c r="L3156" s="17" t="s">
        <v>235</v>
      </c>
      <c r="M3156" s="163" t="str">
        <f>IFERROR(GETPIVOTDATA("Tot. Bottles",'- Ordine Aggregato -'!$A$1,"sku anker",A3156),"")</f>
        <v/>
      </c>
      <c r="N3156" s="18" t="s">
        <v>42</v>
      </c>
      <c r="O3156" s="19" t="str">
        <f t="shared" si="49"/>
        <v>Order online</v>
      </c>
      <c r="P3156" s="97" t="s">
        <v>1698</v>
      </c>
      <c r="Q3156" s="13" t="s">
        <v>705</v>
      </c>
      <c r="R3156" t="s">
        <v>10293</v>
      </c>
      <c r="S3156" s="20">
        <v>0</v>
      </c>
      <c r="T3156" s="21" t="s">
        <v>38</v>
      </c>
    </row>
    <row r="3157" spans="1:20" x14ac:dyDescent="0.35">
      <c r="A3157" s="96" t="s">
        <v>10296</v>
      </c>
      <c r="D3157" s="13" t="s">
        <v>10297</v>
      </c>
      <c r="E3157" s="13">
        <v>6</v>
      </c>
      <c r="F3157" s="14">
        <v>0.75</v>
      </c>
      <c r="G3157" s="13" t="s">
        <v>31</v>
      </c>
      <c r="H3157" s="14">
        <v>9.5</v>
      </c>
      <c r="I3157" s="15" t="s">
        <v>32</v>
      </c>
      <c r="J3157" s="16">
        <v>24.299999999999997</v>
      </c>
      <c r="K3157" s="16">
        <v>4.05</v>
      </c>
      <c r="L3157" s="17" t="s">
        <v>2306</v>
      </c>
      <c r="M3157" s="163" t="str">
        <f>IFERROR(GETPIVOTDATA("Tot. Bottles",'- Ordine Aggregato -'!$A$1,"sku anker",A3157),"")</f>
        <v/>
      </c>
      <c r="N3157" s="18" t="s">
        <v>42</v>
      </c>
      <c r="O3157" s="19" t="str">
        <f t="shared" si="49"/>
        <v>Order online</v>
      </c>
      <c r="P3157" s="97" t="s">
        <v>35</v>
      </c>
      <c r="Q3157" s="13" t="s">
        <v>10298</v>
      </c>
      <c r="R3157" t="s">
        <v>10299</v>
      </c>
      <c r="S3157" s="20">
        <v>0</v>
      </c>
      <c r="T3157" s="21" t="s">
        <v>38</v>
      </c>
    </row>
    <row r="3158" spans="1:20" x14ac:dyDescent="0.35">
      <c r="A3158" s="13" t="s">
        <v>10300</v>
      </c>
      <c r="B3158" s="13"/>
      <c r="C3158" s="13"/>
      <c r="D3158" s="13" t="s">
        <v>10301</v>
      </c>
      <c r="E3158" s="13">
        <v>6</v>
      </c>
      <c r="F3158" s="14">
        <v>0.7</v>
      </c>
      <c r="G3158" s="13" t="s">
        <v>14873</v>
      </c>
      <c r="H3158" s="14">
        <v>17</v>
      </c>
      <c r="I3158" s="15" t="s">
        <v>32</v>
      </c>
      <c r="J3158" s="16">
        <v>36.599999999999994</v>
      </c>
      <c r="K3158" s="16">
        <v>6.1</v>
      </c>
      <c r="L3158" s="17" t="s">
        <v>502</v>
      </c>
      <c r="M3158" s="163" t="str">
        <f>IFERROR(GETPIVOTDATA("Tot. Bottles",'- Ordine Aggregato -'!$A$1,"sku anker",A3158),"")</f>
        <v/>
      </c>
      <c r="N3158" s="18" t="s">
        <v>42</v>
      </c>
      <c r="O3158" s="19" t="str">
        <f t="shared" si="49"/>
        <v>Order online</v>
      </c>
      <c r="P3158" s="97" t="s">
        <v>225</v>
      </c>
      <c r="Q3158" s="13" t="s">
        <v>10302</v>
      </c>
      <c r="R3158" t="s">
        <v>10303</v>
      </c>
      <c r="S3158" s="20">
        <v>0</v>
      </c>
      <c r="T3158" s="21" t="s">
        <v>38</v>
      </c>
    </row>
    <row r="3159" spans="1:20" x14ac:dyDescent="0.35">
      <c r="A3159" s="96" t="s">
        <v>10304</v>
      </c>
      <c r="B3159" s="96"/>
      <c r="C3159" s="96"/>
      <c r="D3159" s="13" t="s">
        <v>10301</v>
      </c>
      <c r="E3159" s="13">
        <v>6</v>
      </c>
      <c r="F3159" s="14">
        <v>1</v>
      </c>
      <c r="G3159" s="13" t="s">
        <v>31</v>
      </c>
      <c r="H3159" s="14">
        <v>17</v>
      </c>
      <c r="I3159" s="15" t="s">
        <v>32</v>
      </c>
      <c r="J3159" s="16">
        <v>48.900000000000006</v>
      </c>
      <c r="K3159" s="16">
        <v>8.15</v>
      </c>
      <c r="L3159" s="17" t="s">
        <v>502</v>
      </c>
      <c r="M3159" s="163" t="str">
        <f>IFERROR(GETPIVOTDATA("Tot. Bottles",'- Ordine Aggregato -'!$A$1,"sku anker",A3159),"")</f>
        <v/>
      </c>
      <c r="N3159" s="18" t="s">
        <v>67</v>
      </c>
      <c r="O3159" s="19" t="str">
        <f t="shared" si="49"/>
        <v>Order online</v>
      </c>
      <c r="P3159" s="97" t="s">
        <v>225</v>
      </c>
      <c r="Q3159" s="13" t="s">
        <v>10305</v>
      </c>
      <c r="R3159" t="s">
        <v>10306</v>
      </c>
      <c r="S3159" s="20">
        <v>8.15</v>
      </c>
      <c r="T3159" s="21" t="s">
        <v>38</v>
      </c>
    </row>
    <row r="3160" spans="1:20" x14ac:dyDescent="0.35">
      <c r="A3160" s="13" t="s">
        <v>10307</v>
      </c>
      <c r="B3160" s="13"/>
      <c r="C3160" s="13"/>
      <c r="D3160" s="13" t="s">
        <v>10308</v>
      </c>
      <c r="E3160" s="13">
        <v>6</v>
      </c>
      <c r="F3160" s="14">
        <v>0.7</v>
      </c>
      <c r="G3160" s="13" t="s">
        <v>14873</v>
      </c>
      <c r="H3160" s="14">
        <v>45</v>
      </c>
      <c r="I3160" s="15" t="s">
        <v>32</v>
      </c>
      <c r="J3160" s="16">
        <v>33</v>
      </c>
      <c r="K3160" s="16">
        <v>5.5</v>
      </c>
      <c r="L3160" s="17" t="s">
        <v>4712</v>
      </c>
      <c r="M3160" s="163" t="str">
        <f>IFERROR(GETPIVOTDATA("Tot. Bottles",'- Ordine Aggregato -'!$A$1,"sku anker",A3160),"")</f>
        <v/>
      </c>
      <c r="N3160" s="18" t="s">
        <v>42</v>
      </c>
      <c r="O3160" s="19" t="str">
        <f t="shared" si="49"/>
        <v>Order online</v>
      </c>
      <c r="P3160" s="97" t="s">
        <v>225</v>
      </c>
      <c r="Q3160" s="13" t="s">
        <v>10309</v>
      </c>
      <c r="R3160" t="s">
        <v>10310</v>
      </c>
      <c r="S3160" s="20">
        <v>0</v>
      </c>
      <c r="T3160" s="21" t="s">
        <v>38</v>
      </c>
    </row>
    <row r="3161" spans="1:20" x14ac:dyDescent="0.35">
      <c r="A3161" s="96" t="s">
        <v>10311</v>
      </c>
      <c r="B3161" s="96"/>
      <c r="C3161" s="96"/>
      <c r="D3161" s="13" t="s">
        <v>10308</v>
      </c>
      <c r="E3161" s="13">
        <v>6</v>
      </c>
      <c r="F3161" s="14">
        <v>0.7</v>
      </c>
      <c r="G3161" s="13" t="s">
        <v>46</v>
      </c>
      <c r="H3161" s="14">
        <v>45</v>
      </c>
      <c r="I3161" s="15" t="s">
        <v>32</v>
      </c>
      <c r="J3161" s="16">
        <v>33</v>
      </c>
      <c r="K3161" s="16">
        <v>5.5</v>
      </c>
      <c r="L3161" s="17" t="s">
        <v>4712</v>
      </c>
      <c r="M3161" s="163" t="str">
        <f>IFERROR(GETPIVOTDATA("Tot. Bottles",'- Ordine Aggregato -'!$A$1,"sku anker",A3161),"")</f>
        <v/>
      </c>
      <c r="N3161" s="18" t="s">
        <v>34</v>
      </c>
      <c r="O3161" s="19" t="str">
        <f t="shared" si="49"/>
        <v>Order online</v>
      </c>
      <c r="P3161" s="97" t="s">
        <v>225</v>
      </c>
      <c r="Q3161" s="13" t="s">
        <v>10312</v>
      </c>
      <c r="R3161" t="s">
        <v>10313</v>
      </c>
      <c r="S3161" s="20">
        <v>0</v>
      </c>
      <c r="T3161" s="21" t="s">
        <v>38</v>
      </c>
    </row>
    <row r="3162" spans="1:20" x14ac:dyDescent="0.35">
      <c r="A3162" s="96" t="s">
        <v>10314</v>
      </c>
      <c r="B3162" s="96"/>
      <c r="C3162" s="96"/>
      <c r="D3162" s="13" t="s">
        <v>10308</v>
      </c>
      <c r="E3162" s="13">
        <v>6</v>
      </c>
      <c r="F3162" s="14">
        <v>1</v>
      </c>
      <c r="G3162" s="13" t="s">
        <v>14873</v>
      </c>
      <c r="H3162" s="14">
        <v>45</v>
      </c>
      <c r="I3162" s="15" t="s">
        <v>32</v>
      </c>
      <c r="J3162" s="16">
        <v>39</v>
      </c>
      <c r="K3162" s="16">
        <v>6.5</v>
      </c>
      <c r="L3162" s="17" t="s">
        <v>4712</v>
      </c>
      <c r="M3162" s="163" t="str">
        <f>IFERROR(GETPIVOTDATA("Tot. Bottles",'- Ordine Aggregato -'!$A$1,"sku anker",A3162),"")</f>
        <v/>
      </c>
      <c r="N3162" s="18" t="s">
        <v>42</v>
      </c>
      <c r="O3162" s="19" t="str">
        <f t="shared" si="49"/>
        <v>Order online</v>
      </c>
      <c r="P3162" s="97" t="s">
        <v>225</v>
      </c>
      <c r="Q3162" s="13" t="s">
        <v>10315</v>
      </c>
      <c r="R3162" t="s">
        <v>10316</v>
      </c>
      <c r="S3162" s="20">
        <v>0</v>
      </c>
      <c r="T3162" s="21" t="s">
        <v>38</v>
      </c>
    </row>
    <row r="3163" spans="1:20" x14ac:dyDescent="0.35">
      <c r="A3163" s="96" t="s">
        <v>10317</v>
      </c>
      <c r="B3163" s="96"/>
      <c r="C3163" s="96"/>
      <c r="D3163" s="13" t="s">
        <v>10308</v>
      </c>
      <c r="E3163" s="13">
        <v>12</v>
      </c>
      <c r="F3163" s="14">
        <v>1</v>
      </c>
      <c r="G3163" s="13" t="s">
        <v>14873</v>
      </c>
      <c r="H3163" s="14">
        <v>45</v>
      </c>
      <c r="I3163" s="15" t="s">
        <v>32</v>
      </c>
      <c r="J3163" s="16">
        <v>78</v>
      </c>
      <c r="K3163" s="16">
        <v>6.5</v>
      </c>
      <c r="L3163" s="17" t="s">
        <v>4712</v>
      </c>
      <c r="M3163" s="163" t="str">
        <f>IFERROR(GETPIVOTDATA("Tot. Bottles",'- Ordine Aggregato -'!$A$1,"sku anker",A3163),"")</f>
        <v/>
      </c>
      <c r="N3163" s="18" t="s">
        <v>34</v>
      </c>
      <c r="O3163" s="19" t="str">
        <f t="shared" si="49"/>
        <v>Order online</v>
      </c>
      <c r="P3163" s="97" t="s">
        <v>225</v>
      </c>
      <c r="Q3163" s="13" t="s">
        <v>10318</v>
      </c>
      <c r="R3163" t="s">
        <v>10319</v>
      </c>
      <c r="S3163" s="20">
        <v>0</v>
      </c>
      <c r="T3163" s="21" t="s">
        <v>38</v>
      </c>
    </row>
    <row r="3164" spans="1:20" x14ac:dyDescent="0.35">
      <c r="A3164" s="96" t="s">
        <v>10320</v>
      </c>
      <c r="D3164" s="13" t="s">
        <v>10321</v>
      </c>
      <c r="E3164" s="13">
        <v>12</v>
      </c>
      <c r="F3164" s="14">
        <v>1</v>
      </c>
      <c r="G3164" s="13" t="s">
        <v>14873</v>
      </c>
      <c r="H3164" s="14">
        <v>45</v>
      </c>
      <c r="I3164" s="15" t="s">
        <v>32</v>
      </c>
      <c r="J3164" s="16">
        <v>27</v>
      </c>
      <c r="K3164" s="16">
        <v>2.25</v>
      </c>
      <c r="L3164" s="17" t="s">
        <v>4712</v>
      </c>
      <c r="M3164" s="163" t="str">
        <f>IFERROR(GETPIVOTDATA("Tot. Bottles",'- Ordine Aggregato -'!$A$1,"sku anker",A3164),"")</f>
        <v/>
      </c>
      <c r="N3164" s="18" t="s">
        <v>42</v>
      </c>
      <c r="O3164" s="19" t="str">
        <f t="shared" si="49"/>
        <v>Order online</v>
      </c>
      <c r="P3164" s="97" t="s">
        <v>225</v>
      </c>
      <c r="Q3164" s="13" t="s">
        <v>10322</v>
      </c>
      <c r="R3164" t="s">
        <v>10323</v>
      </c>
      <c r="S3164" s="20">
        <v>0</v>
      </c>
      <c r="T3164" s="21" t="s">
        <v>38</v>
      </c>
    </row>
    <row r="3165" spans="1:20" x14ac:dyDescent="0.35">
      <c r="A3165" s="13" t="s">
        <v>10324</v>
      </c>
      <c r="B3165" s="13"/>
      <c r="C3165" s="13"/>
      <c r="D3165" s="13" t="s">
        <v>10325</v>
      </c>
      <c r="E3165" s="13">
        <v>6</v>
      </c>
      <c r="F3165" s="14">
        <v>0.7</v>
      </c>
      <c r="G3165" s="13" t="s">
        <v>14873</v>
      </c>
      <c r="H3165" s="14">
        <v>40</v>
      </c>
      <c r="I3165" s="15" t="s">
        <v>32</v>
      </c>
      <c r="J3165" s="16">
        <v>201</v>
      </c>
      <c r="K3165" s="16">
        <v>33.5</v>
      </c>
      <c r="L3165" s="17" t="s">
        <v>41</v>
      </c>
      <c r="M3165" s="163" t="str">
        <f>IFERROR(GETPIVOTDATA("Tot. Bottles",'- Ordine Aggregato -'!$A$1,"sku anker",A3165),"")</f>
        <v/>
      </c>
      <c r="N3165" s="18" t="s">
        <v>42</v>
      </c>
      <c r="O3165" s="19" t="str">
        <f t="shared" si="49"/>
        <v>Order online</v>
      </c>
      <c r="P3165" s="97" t="s">
        <v>43</v>
      </c>
      <c r="Q3165" s="13" t="s">
        <v>10326</v>
      </c>
      <c r="R3165" t="s">
        <v>10327</v>
      </c>
      <c r="S3165" s="20">
        <v>0</v>
      </c>
      <c r="T3165" s="21" t="s">
        <v>38</v>
      </c>
    </row>
    <row r="3166" spans="1:20" x14ac:dyDescent="0.35">
      <c r="A3166" s="96" t="s">
        <v>10328</v>
      </c>
      <c r="D3166" s="13" t="s">
        <v>10329</v>
      </c>
      <c r="E3166" s="13">
        <v>6</v>
      </c>
      <c r="F3166" s="14">
        <v>0.7</v>
      </c>
      <c r="G3166" s="13" t="s">
        <v>46</v>
      </c>
      <c r="H3166" s="14">
        <v>40</v>
      </c>
      <c r="I3166" s="15" t="s">
        <v>32</v>
      </c>
      <c r="J3166" s="16">
        <v>990</v>
      </c>
      <c r="K3166" s="16">
        <v>165</v>
      </c>
      <c r="L3166" s="17" t="s">
        <v>41</v>
      </c>
      <c r="M3166" s="163" t="str">
        <f>IFERROR(GETPIVOTDATA("Tot. Bottles",'- Ordine Aggregato -'!$A$1,"sku anker",A3166),"")</f>
        <v/>
      </c>
      <c r="N3166" s="18" t="s">
        <v>42</v>
      </c>
      <c r="O3166" s="19" t="str">
        <f t="shared" si="49"/>
        <v>Order online</v>
      </c>
      <c r="P3166" s="97" t="s">
        <v>43</v>
      </c>
      <c r="Q3166" s="13" t="s">
        <v>10330</v>
      </c>
      <c r="R3166" t="s">
        <v>10331</v>
      </c>
      <c r="S3166" s="20">
        <v>0</v>
      </c>
      <c r="T3166" s="21" t="s">
        <v>38</v>
      </c>
    </row>
    <row r="3167" spans="1:20" x14ac:dyDescent="0.35">
      <c r="A3167" s="96" t="s">
        <v>10332</v>
      </c>
      <c r="D3167" s="13" t="s">
        <v>10333</v>
      </c>
      <c r="E3167" s="13">
        <v>4</v>
      </c>
      <c r="F3167" s="14">
        <v>0.7</v>
      </c>
      <c r="G3167" s="13" t="s">
        <v>46</v>
      </c>
      <c r="H3167" s="14">
        <v>40</v>
      </c>
      <c r="I3167" s="15" t="s">
        <v>32</v>
      </c>
      <c r="J3167" s="16">
        <v>1180</v>
      </c>
      <c r="K3167" s="16">
        <v>295</v>
      </c>
      <c r="L3167" s="17" t="s">
        <v>41</v>
      </c>
      <c r="M3167" s="163" t="str">
        <f>IFERROR(GETPIVOTDATA("Tot. Bottles",'- Ordine Aggregato -'!$A$1,"sku anker",A3167),"")</f>
        <v/>
      </c>
      <c r="N3167" s="18" t="s">
        <v>42</v>
      </c>
      <c r="O3167" s="19" t="str">
        <f t="shared" si="49"/>
        <v>Order online</v>
      </c>
      <c r="P3167" s="97" t="s">
        <v>43</v>
      </c>
      <c r="Q3167" s="13" t="s">
        <v>10334</v>
      </c>
      <c r="R3167" t="s">
        <v>10335</v>
      </c>
      <c r="S3167" s="20">
        <v>0</v>
      </c>
      <c r="T3167" s="21" t="s">
        <v>38</v>
      </c>
    </row>
    <row r="3168" spans="1:20" x14ac:dyDescent="0.35">
      <c r="A3168" s="13" t="s">
        <v>10336</v>
      </c>
      <c r="B3168" s="13"/>
      <c r="C3168" s="13"/>
      <c r="D3168" s="13" t="s">
        <v>10337</v>
      </c>
      <c r="E3168" s="13">
        <v>6</v>
      </c>
      <c r="F3168" s="14">
        <v>0.7</v>
      </c>
      <c r="G3168" s="13" t="s">
        <v>14874</v>
      </c>
      <c r="H3168" s="14">
        <v>40</v>
      </c>
      <c r="I3168" s="15" t="s">
        <v>32</v>
      </c>
      <c r="J3168" s="16">
        <v>171</v>
      </c>
      <c r="K3168" s="16">
        <v>28.5</v>
      </c>
      <c r="L3168" s="17" t="s">
        <v>41</v>
      </c>
      <c r="M3168" s="163" t="str">
        <f>IFERROR(GETPIVOTDATA("Tot. Bottles",'- Ordine Aggregato -'!$A$1,"sku anker",A3168),"")</f>
        <v/>
      </c>
      <c r="N3168" s="18" t="s">
        <v>67</v>
      </c>
      <c r="O3168" s="19" t="str">
        <f t="shared" si="49"/>
        <v>Order online</v>
      </c>
      <c r="P3168" s="97" t="s">
        <v>43</v>
      </c>
      <c r="Q3168" s="13" t="s">
        <v>10338</v>
      </c>
      <c r="R3168" t="s">
        <v>10339</v>
      </c>
      <c r="S3168" s="20">
        <v>28.5</v>
      </c>
      <c r="T3168" s="21" t="s">
        <v>38</v>
      </c>
    </row>
    <row r="3169" spans="1:20" x14ac:dyDescent="0.35">
      <c r="A3169" s="96" t="s">
        <v>10340</v>
      </c>
      <c r="D3169" s="13" t="s">
        <v>10341</v>
      </c>
      <c r="E3169" s="13">
        <v>60</v>
      </c>
      <c r="F3169" s="14">
        <v>0.05</v>
      </c>
      <c r="G3169" s="13" t="s">
        <v>14874</v>
      </c>
      <c r="H3169" s="14">
        <v>40</v>
      </c>
      <c r="I3169" s="15" t="s">
        <v>32</v>
      </c>
      <c r="J3169" s="16">
        <v>249.00000000000003</v>
      </c>
      <c r="K3169" s="16">
        <v>4.1500000000000004</v>
      </c>
      <c r="L3169" s="17" t="s">
        <v>41</v>
      </c>
      <c r="M3169" s="163" t="str">
        <f>IFERROR(GETPIVOTDATA("Tot. Bottles",'- Ordine Aggregato -'!$A$1,"sku anker",A3169),"")</f>
        <v/>
      </c>
      <c r="N3169" s="18" t="s">
        <v>34</v>
      </c>
      <c r="O3169" s="19" t="str">
        <f t="shared" si="49"/>
        <v>Order online</v>
      </c>
      <c r="P3169" s="97" t="s">
        <v>43</v>
      </c>
      <c r="Q3169" s="13" t="s">
        <v>10342</v>
      </c>
      <c r="R3169" t="s">
        <v>10343</v>
      </c>
      <c r="S3169" s="20">
        <v>0</v>
      </c>
      <c r="T3169" s="21" t="s">
        <v>38</v>
      </c>
    </row>
    <row r="3170" spans="1:20" x14ac:dyDescent="0.35">
      <c r="A3170" s="96" t="s">
        <v>10352</v>
      </c>
      <c r="D3170" s="13" t="s">
        <v>10341</v>
      </c>
      <c r="E3170" s="13">
        <v>6</v>
      </c>
      <c r="F3170" s="14">
        <v>0.7</v>
      </c>
      <c r="G3170" s="13" t="s">
        <v>46</v>
      </c>
      <c r="H3170" s="14">
        <v>40</v>
      </c>
      <c r="I3170" s="15" t="s">
        <v>32</v>
      </c>
      <c r="J3170" s="16">
        <v>168</v>
      </c>
      <c r="K3170" s="16">
        <v>28</v>
      </c>
      <c r="L3170" s="17" t="s">
        <v>41</v>
      </c>
      <c r="M3170" s="163" t="str">
        <f>IFERROR(GETPIVOTDATA("Tot. Bottles",'- Ordine Aggregato -'!$A$1,"sku anker",A3170),"")</f>
        <v/>
      </c>
      <c r="N3170" s="18" t="s">
        <v>34</v>
      </c>
      <c r="O3170" s="19" t="str">
        <f t="shared" si="49"/>
        <v>Order online</v>
      </c>
      <c r="P3170" s="97" t="s">
        <v>43</v>
      </c>
      <c r="Q3170" s="13" t="s">
        <v>10346</v>
      </c>
      <c r="R3170" t="s">
        <v>10353</v>
      </c>
      <c r="S3170" s="20">
        <v>0</v>
      </c>
      <c r="T3170" s="21" t="s">
        <v>38</v>
      </c>
    </row>
    <row r="3171" spans="1:20" x14ac:dyDescent="0.35">
      <c r="A3171" s="96" t="s">
        <v>10344</v>
      </c>
      <c r="B3171" s="96"/>
      <c r="C3171" s="96"/>
      <c r="D3171" s="13" t="s">
        <v>10345</v>
      </c>
      <c r="E3171" s="13">
        <v>6</v>
      </c>
      <c r="F3171" s="14">
        <v>0.7</v>
      </c>
      <c r="G3171" s="13" t="s">
        <v>14873</v>
      </c>
      <c r="H3171" s="14">
        <v>40</v>
      </c>
      <c r="I3171" s="15" t="s">
        <v>32</v>
      </c>
      <c r="J3171" s="16">
        <v>165</v>
      </c>
      <c r="K3171" s="16">
        <v>27.5</v>
      </c>
      <c r="L3171" s="17" t="s">
        <v>41</v>
      </c>
      <c r="M3171" s="163" t="str">
        <f>IFERROR(GETPIVOTDATA("Tot. Bottles",'- Ordine Aggregato -'!$A$1,"sku anker",A3171),"")</f>
        <v/>
      </c>
      <c r="N3171" s="18" t="s">
        <v>67</v>
      </c>
      <c r="O3171" s="19" t="str">
        <f t="shared" si="49"/>
        <v>Order online</v>
      </c>
      <c r="P3171" s="97" t="s">
        <v>43</v>
      </c>
      <c r="Q3171" s="13" t="s">
        <v>10346</v>
      </c>
      <c r="R3171" t="s">
        <v>10347</v>
      </c>
      <c r="S3171" s="20">
        <v>27.5</v>
      </c>
      <c r="T3171" s="21" t="s">
        <v>38</v>
      </c>
    </row>
    <row r="3172" spans="1:20" x14ac:dyDescent="0.35">
      <c r="A3172" s="96" t="s">
        <v>10348</v>
      </c>
      <c r="B3172" s="96"/>
      <c r="C3172" s="96"/>
      <c r="D3172" s="13" t="s">
        <v>10349</v>
      </c>
      <c r="E3172" s="13">
        <v>6</v>
      </c>
      <c r="F3172" s="14">
        <v>1</v>
      </c>
      <c r="G3172" s="13" t="s">
        <v>46</v>
      </c>
      <c r="H3172" s="14">
        <v>40</v>
      </c>
      <c r="I3172" s="15" t="s">
        <v>32</v>
      </c>
      <c r="J3172" s="16">
        <v>219</v>
      </c>
      <c r="K3172" s="16">
        <v>36.5</v>
      </c>
      <c r="L3172" s="17" t="s">
        <v>41</v>
      </c>
      <c r="M3172" s="163" t="str">
        <f>IFERROR(GETPIVOTDATA("Tot. Bottles",'- Ordine Aggregato -'!$A$1,"sku anker",A3172),"")</f>
        <v/>
      </c>
      <c r="N3172" s="18" t="s">
        <v>42</v>
      </c>
      <c r="O3172" s="19" t="str">
        <f t="shared" si="49"/>
        <v>Order online</v>
      </c>
      <c r="P3172" s="97" t="s">
        <v>43</v>
      </c>
      <c r="Q3172" s="13" t="s">
        <v>10350</v>
      </c>
      <c r="R3172" t="s">
        <v>10351</v>
      </c>
      <c r="S3172" s="20">
        <v>0</v>
      </c>
      <c r="T3172" s="21" t="s">
        <v>38</v>
      </c>
    </row>
    <row r="3173" spans="1:20" x14ac:dyDescent="0.35">
      <c r="A3173" s="96" t="s">
        <v>10354</v>
      </c>
      <c r="B3173" s="96"/>
      <c r="C3173" s="96"/>
      <c r="D3173" s="13" t="s">
        <v>10355</v>
      </c>
      <c r="E3173" s="13">
        <v>6</v>
      </c>
      <c r="F3173" s="14">
        <v>0.7</v>
      </c>
      <c r="G3173" s="13" t="s">
        <v>14873</v>
      </c>
      <c r="H3173" s="14">
        <v>46</v>
      </c>
      <c r="I3173" s="15" t="s">
        <v>32</v>
      </c>
      <c r="J3173" s="16">
        <v>140.69999999999999</v>
      </c>
      <c r="K3173" s="16">
        <v>23.45</v>
      </c>
      <c r="L3173" s="17" t="s">
        <v>145</v>
      </c>
      <c r="M3173" s="163" t="str">
        <f>IFERROR(GETPIVOTDATA("Tot. Bottles",'- Ordine Aggregato -'!$A$1,"sku anker",A3173),"")</f>
        <v/>
      </c>
      <c r="N3173" s="18" t="s">
        <v>42</v>
      </c>
      <c r="O3173" s="19" t="str">
        <f t="shared" si="49"/>
        <v>Order online</v>
      </c>
      <c r="P3173" s="97" t="s">
        <v>593</v>
      </c>
      <c r="Q3173" s="13" t="s">
        <v>10356</v>
      </c>
      <c r="R3173" t="s">
        <v>10357</v>
      </c>
      <c r="S3173" s="20">
        <v>0</v>
      </c>
      <c r="T3173" s="21" t="s">
        <v>38</v>
      </c>
    </row>
    <row r="3174" spans="1:20" x14ac:dyDescent="0.35">
      <c r="A3174" s="13" t="s">
        <v>10358</v>
      </c>
      <c r="B3174" s="13"/>
      <c r="C3174" s="13"/>
      <c r="D3174" s="13" t="s">
        <v>10359</v>
      </c>
      <c r="E3174" s="13">
        <v>6</v>
      </c>
      <c r="F3174" s="14">
        <v>0.7</v>
      </c>
      <c r="G3174" s="13" t="s">
        <v>14873</v>
      </c>
      <c r="H3174" s="14">
        <v>46</v>
      </c>
      <c r="I3174" s="15" t="s">
        <v>32</v>
      </c>
      <c r="J3174" s="16">
        <v>129</v>
      </c>
      <c r="K3174" s="16">
        <v>21.5</v>
      </c>
      <c r="L3174" s="17" t="s">
        <v>145</v>
      </c>
      <c r="M3174" s="163" t="str">
        <f>IFERROR(GETPIVOTDATA("Tot. Bottles",'- Ordine Aggregato -'!$A$1,"sku anker",A3174),"")</f>
        <v/>
      </c>
      <c r="N3174" s="18" t="s">
        <v>42</v>
      </c>
      <c r="O3174" s="19" t="str">
        <f t="shared" si="49"/>
        <v>Order online</v>
      </c>
      <c r="P3174" s="97" t="s">
        <v>593</v>
      </c>
      <c r="Q3174" s="13" t="s">
        <v>10360</v>
      </c>
      <c r="R3174" t="s">
        <v>10361</v>
      </c>
      <c r="S3174" s="20">
        <v>0</v>
      </c>
      <c r="T3174" s="21" t="s">
        <v>38</v>
      </c>
    </row>
    <row r="3175" spans="1:20" x14ac:dyDescent="0.35">
      <c r="A3175" s="13" t="s">
        <v>10362</v>
      </c>
      <c r="B3175" s="13"/>
      <c r="C3175" s="13"/>
      <c r="D3175" s="13" t="s">
        <v>10363</v>
      </c>
      <c r="E3175" s="13">
        <v>6</v>
      </c>
      <c r="F3175" s="14">
        <v>0.7</v>
      </c>
      <c r="G3175" s="13" t="s">
        <v>14874</v>
      </c>
      <c r="H3175" s="14">
        <v>40</v>
      </c>
      <c r="I3175" s="15" t="s">
        <v>32</v>
      </c>
      <c r="J3175" s="16">
        <v>73.199999999999989</v>
      </c>
      <c r="K3175" s="16">
        <v>12.2</v>
      </c>
      <c r="L3175" s="17" t="s">
        <v>145</v>
      </c>
      <c r="M3175" s="163" t="str">
        <f>IFERROR(GETPIVOTDATA("Tot. Bottles",'- Ordine Aggregato -'!$A$1,"sku anker",A3175),"")</f>
        <v/>
      </c>
      <c r="N3175" s="18" t="s">
        <v>42</v>
      </c>
      <c r="O3175" s="19" t="str">
        <f t="shared" si="49"/>
        <v>Order online</v>
      </c>
      <c r="P3175" s="97" t="s">
        <v>593</v>
      </c>
      <c r="Q3175" s="13" t="s">
        <v>10364</v>
      </c>
      <c r="R3175" t="s">
        <v>10365</v>
      </c>
      <c r="S3175" s="20">
        <v>0</v>
      </c>
      <c r="T3175" s="21" t="s">
        <v>38</v>
      </c>
    </row>
    <row r="3176" spans="1:20" x14ac:dyDescent="0.35">
      <c r="A3176" s="96" t="s">
        <v>10366</v>
      </c>
      <c r="D3176" s="13" t="s">
        <v>10367</v>
      </c>
      <c r="E3176" s="13">
        <v>6</v>
      </c>
      <c r="F3176" s="14">
        <v>0.7</v>
      </c>
      <c r="G3176" s="13" t="s">
        <v>46</v>
      </c>
      <c r="H3176" s="14">
        <v>55.2</v>
      </c>
      <c r="I3176" s="15" t="s">
        <v>32</v>
      </c>
      <c r="J3176" s="16">
        <v>168</v>
      </c>
      <c r="K3176" s="16">
        <v>28</v>
      </c>
      <c r="L3176" s="17" t="s">
        <v>145</v>
      </c>
      <c r="M3176" s="163" t="str">
        <f>IFERROR(GETPIVOTDATA("Tot. Bottles",'- Ordine Aggregato -'!$A$1,"sku anker",A3176),"")</f>
        <v/>
      </c>
      <c r="N3176" s="18" t="s">
        <v>67</v>
      </c>
      <c r="O3176" s="19" t="str">
        <f t="shared" si="49"/>
        <v>Order online</v>
      </c>
      <c r="P3176" s="97" t="s">
        <v>593</v>
      </c>
      <c r="Q3176" s="13" t="s">
        <v>10368</v>
      </c>
      <c r="R3176" t="s">
        <v>10369</v>
      </c>
      <c r="S3176" s="20">
        <v>28</v>
      </c>
      <c r="T3176" s="21" t="s">
        <v>38</v>
      </c>
    </row>
    <row r="3177" spans="1:20" x14ac:dyDescent="0.35">
      <c r="A3177" s="96" t="s">
        <v>10370</v>
      </c>
      <c r="B3177" s="96"/>
      <c r="C3177" s="96"/>
      <c r="D3177" s="13" t="s">
        <v>10371</v>
      </c>
      <c r="E3177" s="13">
        <v>12</v>
      </c>
      <c r="F3177" s="14">
        <v>0.05</v>
      </c>
      <c r="G3177" s="13" t="s">
        <v>14874</v>
      </c>
      <c r="H3177" s="14">
        <v>40</v>
      </c>
      <c r="I3177" s="15" t="s">
        <v>32</v>
      </c>
      <c r="J3177" s="16">
        <v>12</v>
      </c>
      <c r="K3177" s="16">
        <v>1</v>
      </c>
      <c r="L3177" s="17" t="s">
        <v>104</v>
      </c>
      <c r="M3177" s="163" t="str">
        <f>IFERROR(GETPIVOTDATA("Tot. Bottles",'- Ordine Aggregato -'!$A$1,"sku anker",A3177),"")</f>
        <v/>
      </c>
      <c r="N3177" s="18" t="s">
        <v>67</v>
      </c>
      <c r="O3177" s="19" t="str">
        <f t="shared" si="49"/>
        <v>Order online</v>
      </c>
      <c r="P3177" s="97" t="s">
        <v>662</v>
      </c>
      <c r="Q3177" s="13" t="s">
        <v>10372</v>
      </c>
      <c r="R3177" t="s">
        <v>10373</v>
      </c>
      <c r="S3177" s="20">
        <v>1</v>
      </c>
      <c r="T3177" s="21" t="s">
        <v>38</v>
      </c>
    </row>
    <row r="3178" spans="1:20" x14ac:dyDescent="0.35">
      <c r="A3178" s="96" t="s">
        <v>10374</v>
      </c>
      <c r="B3178" s="96"/>
      <c r="C3178" s="96"/>
      <c r="D3178" s="13" t="s">
        <v>10375</v>
      </c>
      <c r="E3178" s="13">
        <v>6</v>
      </c>
      <c r="F3178" s="14">
        <v>0.7</v>
      </c>
      <c r="G3178" s="13" t="s">
        <v>46</v>
      </c>
      <c r="H3178" s="14">
        <v>50.6</v>
      </c>
      <c r="I3178" s="15" t="s">
        <v>32</v>
      </c>
      <c r="J3178" s="16">
        <v>1440</v>
      </c>
      <c r="K3178" s="16">
        <v>240</v>
      </c>
      <c r="L3178" s="17" t="s">
        <v>145</v>
      </c>
      <c r="M3178" s="163" t="str">
        <f>IFERROR(GETPIVOTDATA("Tot. Bottles",'- Ordine Aggregato -'!$A$1,"sku anker",A3178),"")</f>
        <v/>
      </c>
      <c r="N3178" s="18" t="s">
        <v>42</v>
      </c>
      <c r="O3178" s="19" t="str">
        <f t="shared" si="49"/>
        <v>Order online</v>
      </c>
      <c r="P3178" s="97" t="s">
        <v>146</v>
      </c>
      <c r="Q3178" s="13" t="s">
        <v>10376</v>
      </c>
      <c r="R3178" t="s">
        <v>10377</v>
      </c>
      <c r="S3178" s="20">
        <v>0</v>
      </c>
      <c r="T3178" s="21" t="s">
        <v>38</v>
      </c>
    </row>
    <row r="3179" spans="1:20" x14ac:dyDescent="0.35">
      <c r="A3179" s="13" t="s">
        <v>10378</v>
      </c>
      <c r="B3179" s="13"/>
      <c r="C3179" s="13"/>
      <c r="D3179" s="13" t="s">
        <v>10379</v>
      </c>
      <c r="E3179" s="13">
        <v>6</v>
      </c>
      <c r="F3179" s="14">
        <v>0.7</v>
      </c>
      <c r="G3179" s="13" t="s">
        <v>46</v>
      </c>
      <c r="H3179" s="14">
        <v>52.1</v>
      </c>
      <c r="I3179" s="15" t="s">
        <v>32</v>
      </c>
      <c r="J3179" s="16">
        <v>145.19999999999999</v>
      </c>
      <c r="K3179" s="16">
        <v>24.2</v>
      </c>
      <c r="L3179" s="17" t="s">
        <v>145</v>
      </c>
      <c r="M3179" s="163" t="str">
        <f>IFERROR(GETPIVOTDATA("Tot. Bottles",'- Ordine Aggregato -'!$A$1,"sku anker",A3179),"")</f>
        <v/>
      </c>
      <c r="N3179" s="18" t="s">
        <v>42</v>
      </c>
      <c r="O3179" s="19" t="str">
        <f t="shared" si="49"/>
        <v>Order online</v>
      </c>
      <c r="P3179" s="97" t="s">
        <v>146</v>
      </c>
      <c r="Q3179" s="13" t="s">
        <v>10380</v>
      </c>
      <c r="R3179" t="s">
        <v>10381</v>
      </c>
      <c r="S3179" s="20">
        <v>0</v>
      </c>
      <c r="T3179" s="21" t="s">
        <v>38</v>
      </c>
    </row>
    <row r="3180" spans="1:20" x14ac:dyDescent="0.35">
      <c r="A3180" s="96" t="s">
        <v>10382</v>
      </c>
      <c r="B3180" s="96"/>
      <c r="C3180" s="96"/>
      <c r="D3180" s="13" t="s">
        <v>10383</v>
      </c>
      <c r="E3180" s="13">
        <v>6</v>
      </c>
      <c r="F3180" s="14">
        <v>0.7</v>
      </c>
      <c r="G3180" s="13" t="s">
        <v>14874</v>
      </c>
      <c r="H3180" s="14">
        <v>54.1</v>
      </c>
      <c r="I3180" s="15" t="s">
        <v>32</v>
      </c>
      <c r="J3180" s="16">
        <v>141</v>
      </c>
      <c r="K3180" s="16">
        <v>23.5</v>
      </c>
      <c r="L3180" s="17" t="s">
        <v>145</v>
      </c>
      <c r="M3180" s="163" t="str">
        <f>IFERROR(GETPIVOTDATA("Tot. Bottles",'- Ordine Aggregato -'!$A$1,"sku anker",A3180),"")</f>
        <v/>
      </c>
      <c r="N3180" s="18" t="s">
        <v>42</v>
      </c>
      <c r="O3180" s="19" t="str">
        <f t="shared" si="49"/>
        <v>Order online</v>
      </c>
      <c r="P3180" s="97" t="s">
        <v>146</v>
      </c>
      <c r="Q3180" s="13" t="s">
        <v>10384</v>
      </c>
      <c r="R3180" t="s">
        <v>10385</v>
      </c>
      <c r="S3180" s="20">
        <v>0</v>
      </c>
      <c r="T3180" s="21" t="s">
        <v>38</v>
      </c>
    </row>
    <row r="3181" spans="1:20" x14ac:dyDescent="0.35">
      <c r="A3181" s="13" t="s">
        <v>10386</v>
      </c>
      <c r="B3181" s="13"/>
      <c r="C3181" s="13"/>
      <c r="D3181" s="13" t="s">
        <v>10387</v>
      </c>
      <c r="E3181" s="13">
        <v>6</v>
      </c>
      <c r="F3181" s="14">
        <v>0.7</v>
      </c>
      <c r="G3181" s="13" t="s">
        <v>14874</v>
      </c>
      <c r="H3181" s="14">
        <v>46</v>
      </c>
      <c r="I3181" s="15" t="s">
        <v>32</v>
      </c>
      <c r="J3181" s="16">
        <v>107.10000000000001</v>
      </c>
      <c r="K3181" s="16">
        <v>17.850000000000001</v>
      </c>
      <c r="L3181" s="17" t="s">
        <v>145</v>
      </c>
      <c r="M3181" s="163" t="str">
        <f>IFERROR(GETPIVOTDATA("Tot. Bottles",'- Ordine Aggregato -'!$A$1,"sku anker",A3181),"")</f>
        <v/>
      </c>
      <c r="N3181" s="18" t="s">
        <v>42</v>
      </c>
      <c r="O3181" s="19" t="str">
        <f t="shared" si="49"/>
        <v>Order online</v>
      </c>
      <c r="P3181" s="97" t="s">
        <v>146</v>
      </c>
      <c r="Q3181" s="13" t="s">
        <v>10388</v>
      </c>
      <c r="R3181" t="s">
        <v>10389</v>
      </c>
      <c r="S3181" s="20">
        <v>0</v>
      </c>
      <c r="T3181" s="21" t="s">
        <v>38</v>
      </c>
    </row>
    <row r="3182" spans="1:20" x14ac:dyDescent="0.35">
      <c r="A3182" s="13" t="s">
        <v>10390</v>
      </c>
      <c r="B3182" s="13"/>
      <c r="C3182" s="13"/>
      <c r="D3182" s="13" t="s">
        <v>10391</v>
      </c>
      <c r="E3182" s="13">
        <v>6</v>
      </c>
      <c r="F3182" s="14">
        <v>0.75</v>
      </c>
      <c r="G3182" s="13" t="s">
        <v>14873</v>
      </c>
      <c r="H3182" s="14">
        <v>15</v>
      </c>
      <c r="I3182" s="15" t="s">
        <v>32</v>
      </c>
      <c r="J3182" s="16">
        <v>19.5</v>
      </c>
      <c r="K3182" s="16">
        <v>3.25</v>
      </c>
      <c r="L3182" s="17" t="s">
        <v>1682</v>
      </c>
      <c r="M3182" s="163" t="str">
        <f>IFERROR(GETPIVOTDATA("Tot. Bottles",'- Ordine Aggregato -'!$A$1,"sku anker",A3182),"")</f>
        <v/>
      </c>
      <c r="N3182" s="18" t="s">
        <v>67</v>
      </c>
      <c r="O3182" s="19" t="str">
        <f t="shared" si="49"/>
        <v>Order online</v>
      </c>
      <c r="P3182" s="97" t="s">
        <v>35</v>
      </c>
      <c r="Q3182" s="13" t="s">
        <v>10392</v>
      </c>
      <c r="R3182" t="s">
        <v>10393</v>
      </c>
      <c r="S3182" s="20">
        <v>3.25</v>
      </c>
      <c r="T3182" s="21" t="s">
        <v>38</v>
      </c>
    </row>
    <row r="3183" spans="1:20" x14ac:dyDescent="0.35">
      <c r="A3183" s="96" t="s">
        <v>10394</v>
      </c>
      <c r="D3183" s="13" t="s">
        <v>10395</v>
      </c>
      <c r="E3183" s="13">
        <v>6</v>
      </c>
      <c r="F3183" s="14">
        <v>0.75</v>
      </c>
      <c r="G3183" s="13" t="s">
        <v>14874</v>
      </c>
      <c r="H3183" s="14">
        <v>15</v>
      </c>
      <c r="I3183" s="15" t="s">
        <v>32</v>
      </c>
      <c r="J3183" s="16">
        <v>20.399999999999999</v>
      </c>
      <c r="K3183" s="16">
        <v>3.4</v>
      </c>
      <c r="L3183" s="17" t="s">
        <v>1682</v>
      </c>
      <c r="M3183" s="163" t="str">
        <f>IFERROR(GETPIVOTDATA("Tot. Bottles",'- Ordine Aggregato -'!$A$1,"sku anker",A3183),"")</f>
        <v/>
      </c>
      <c r="N3183" s="18" t="s">
        <v>67</v>
      </c>
      <c r="O3183" s="19" t="str">
        <f t="shared" si="49"/>
        <v>Order online</v>
      </c>
      <c r="P3183" s="97" t="s">
        <v>35</v>
      </c>
      <c r="Q3183" s="13" t="s">
        <v>10396</v>
      </c>
      <c r="R3183" t="s">
        <v>10397</v>
      </c>
      <c r="S3183" s="20">
        <v>3.4</v>
      </c>
      <c r="T3183" s="21" t="s">
        <v>38</v>
      </c>
    </row>
    <row r="3184" spans="1:20" x14ac:dyDescent="0.35">
      <c r="A3184" s="96" t="s">
        <v>10398</v>
      </c>
      <c r="B3184" s="96"/>
      <c r="C3184" s="96"/>
      <c r="D3184" s="13" t="s">
        <v>10399</v>
      </c>
      <c r="E3184" s="13">
        <v>6</v>
      </c>
      <c r="F3184" s="14">
        <v>0.75</v>
      </c>
      <c r="G3184" s="13" t="s">
        <v>31</v>
      </c>
      <c r="H3184" s="14">
        <v>15</v>
      </c>
      <c r="I3184" s="15" t="s">
        <v>32</v>
      </c>
      <c r="J3184" s="16">
        <v>20.399999999999999</v>
      </c>
      <c r="K3184" s="16">
        <v>3.4</v>
      </c>
      <c r="L3184" s="17" t="s">
        <v>1682</v>
      </c>
      <c r="M3184" s="163" t="str">
        <f>IFERROR(GETPIVOTDATA("Tot. Bottles",'- Ordine Aggregato -'!$A$1,"sku anker",A3184),"")</f>
        <v/>
      </c>
      <c r="N3184" s="18" t="s">
        <v>42</v>
      </c>
      <c r="O3184" s="19" t="str">
        <f t="shared" si="49"/>
        <v>Order online</v>
      </c>
      <c r="P3184" s="97" t="s">
        <v>35</v>
      </c>
      <c r="Q3184" s="13" t="s">
        <v>10400</v>
      </c>
      <c r="R3184" t="s">
        <v>10401</v>
      </c>
      <c r="S3184" s="20">
        <v>0</v>
      </c>
      <c r="T3184" s="21" t="s">
        <v>38</v>
      </c>
    </row>
    <row r="3185" spans="1:20" x14ac:dyDescent="0.35">
      <c r="A3185" s="96" t="s">
        <v>10402</v>
      </c>
      <c r="B3185" s="96"/>
      <c r="C3185" s="96"/>
      <c r="D3185" s="13" t="s">
        <v>10403</v>
      </c>
      <c r="E3185" s="13">
        <v>6</v>
      </c>
      <c r="F3185" s="14">
        <v>0.75</v>
      </c>
      <c r="G3185" s="13" t="s">
        <v>46</v>
      </c>
      <c r="H3185" s="14">
        <v>12.5</v>
      </c>
      <c r="I3185" s="15" t="s">
        <v>32</v>
      </c>
      <c r="J3185" s="16">
        <v>19.5</v>
      </c>
      <c r="K3185" s="16">
        <v>3.25</v>
      </c>
      <c r="L3185" s="17" t="s">
        <v>710</v>
      </c>
      <c r="M3185" s="163" t="str">
        <f>IFERROR(GETPIVOTDATA("Tot. Bottles",'- Ordine Aggregato -'!$A$1,"sku anker",A3185),"")</f>
        <v/>
      </c>
      <c r="N3185" s="18" t="s">
        <v>42</v>
      </c>
      <c r="O3185" s="19" t="str">
        <f t="shared" si="49"/>
        <v>Order online</v>
      </c>
      <c r="P3185" s="97" t="s">
        <v>364</v>
      </c>
      <c r="Q3185" s="13" t="s">
        <v>10404</v>
      </c>
      <c r="R3185" t="s">
        <v>10405</v>
      </c>
      <c r="S3185" s="20">
        <v>0</v>
      </c>
      <c r="T3185" s="21" t="s">
        <v>38</v>
      </c>
    </row>
    <row r="3186" spans="1:20" x14ac:dyDescent="0.35">
      <c r="A3186" s="96" t="s">
        <v>10406</v>
      </c>
      <c r="B3186" s="96"/>
      <c r="C3186" s="96"/>
      <c r="D3186" s="13" t="s">
        <v>10407</v>
      </c>
      <c r="E3186" s="13">
        <v>6</v>
      </c>
      <c r="F3186" s="14">
        <v>0.75</v>
      </c>
      <c r="G3186" s="13" t="s">
        <v>14874</v>
      </c>
      <c r="H3186" s="14">
        <v>12.5</v>
      </c>
      <c r="I3186" s="15" t="s">
        <v>32</v>
      </c>
      <c r="J3186" s="16">
        <v>13.200000000000001</v>
      </c>
      <c r="K3186" s="16">
        <v>2.2000000000000002</v>
      </c>
      <c r="L3186" s="17" t="s">
        <v>710</v>
      </c>
      <c r="M3186" s="163" t="str">
        <f>IFERROR(GETPIVOTDATA("Tot. Bottles",'- Ordine Aggregato -'!$A$1,"sku anker",A3186),"")</f>
        <v/>
      </c>
      <c r="N3186" s="18" t="s">
        <v>42</v>
      </c>
      <c r="O3186" s="19" t="str">
        <f t="shared" si="49"/>
        <v>Order online</v>
      </c>
      <c r="P3186" s="97" t="s">
        <v>364</v>
      </c>
      <c r="Q3186" s="13" t="s">
        <v>10408</v>
      </c>
      <c r="R3186" t="s">
        <v>10409</v>
      </c>
      <c r="S3186" s="20">
        <v>0</v>
      </c>
      <c r="T3186" s="21" t="s">
        <v>38</v>
      </c>
    </row>
    <row r="3187" spans="1:20" x14ac:dyDescent="0.35">
      <c r="A3187" s="13" t="s">
        <v>10410</v>
      </c>
      <c r="B3187" s="13"/>
      <c r="C3187" s="13"/>
      <c r="D3187" s="13" t="s">
        <v>10411</v>
      </c>
      <c r="E3187" s="13">
        <v>6</v>
      </c>
      <c r="F3187" s="14">
        <v>0.75</v>
      </c>
      <c r="G3187" s="13" t="s">
        <v>14874</v>
      </c>
      <c r="H3187" s="14">
        <v>17</v>
      </c>
      <c r="I3187" s="15" t="s">
        <v>32</v>
      </c>
      <c r="J3187" s="16">
        <v>27.900000000000002</v>
      </c>
      <c r="K3187" s="16">
        <v>4.6500000000000004</v>
      </c>
      <c r="L3187" s="17" t="s">
        <v>2306</v>
      </c>
      <c r="M3187" s="163" t="str">
        <f>IFERROR(GETPIVOTDATA("Tot. Bottles",'- Ordine Aggregato -'!$A$1,"sku anker",A3187),"")</f>
        <v/>
      </c>
      <c r="N3187" s="18" t="s">
        <v>42</v>
      </c>
      <c r="O3187" s="19" t="str">
        <f t="shared" si="49"/>
        <v>Order online</v>
      </c>
      <c r="P3187" s="97" t="s">
        <v>146</v>
      </c>
      <c r="Q3187" s="13" t="s">
        <v>10412</v>
      </c>
      <c r="R3187" t="s">
        <v>10413</v>
      </c>
      <c r="S3187" s="20">
        <v>0</v>
      </c>
      <c r="T3187" s="21" t="s">
        <v>38</v>
      </c>
    </row>
    <row r="3188" spans="1:20" x14ac:dyDescent="0.35">
      <c r="A3188" s="13" t="s">
        <v>10414</v>
      </c>
      <c r="B3188" s="13"/>
      <c r="C3188" s="13"/>
      <c r="D3188" s="13" t="s">
        <v>10415</v>
      </c>
      <c r="E3188" s="13">
        <v>6</v>
      </c>
      <c r="F3188" s="14">
        <v>0.7</v>
      </c>
      <c r="G3188" s="13" t="s">
        <v>14874</v>
      </c>
      <c r="H3188" s="14">
        <v>40</v>
      </c>
      <c r="I3188" s="15" t="s">
        <v>32</v>
      </c>
      <c r="J3188" s="16">
        <v>25.5</v>
      </c>
      <c r="K3188" s="16">
        <v>4.25</v>
      </c>
      <c r="L3188" s="17" t="s">
        <v>657</v>
      </c>
      <c r="M3188" s="163" t="str">
        <f>IFERROR(GETPIVOTDATA("Tot. Bottles",'- Ordine Aggregato -'!$A$1,"sku anker",A3188),"")</f>
        <v/>
      </c>
      <c r="N3188" s="18" t="s">
        <v>42</v>
      </c>
      <c r="O3188" s="19" t="str">
        <f t="shared" si="49"/>
        <v>Order online</v>
      </c>
      <c r="P3188" s="97" t="s">
        <v>385</v>
      </c>
      <c r="Q3188" s="13" t="s">
        <v>10416</v>
      </c>
      <c r="R3188" t="s">
        <v>10417</v>
      </c>
      <c r="S3188" s="20">
        <v>0</v>
      </c>
      <c r="T3188" s="21" t="s">
        <v>38</v>
      </c>
    </row>
    <row r="3189" spans="1:20" x14ac:dyDescent="0.35">
      <c r="A3189" s="96" t="s">
        <v>10418</v>
      </c>
      <c r="B3189" s="96"/>
      <c r="C3189" s="96"/>
      <c r="D3189" s="13" t="s">
        <v>10419</v>
      </c>
      <c r="E3189" s="13">
        <v>1</v>
      </c>
      <c r="F3189" s="14">
        <v>1</v>
      </c>
      <c r="G3189" s="13" t="s">
        <v>14874</v>
      </c>
      <c r="H3189" s="14">
        <v>40</v>
      </c>
      <c r="I3189" s="15" t="s">
        <v>32</v>
      </c>
      <c r="J3189" s="16">
        <v>37</v>
      </c>
      <c r="K3189" s="16">
        <v>37</v>
      </c>
      <c r="L3189" s="17" t="s">
        <v>73</v>
      </c>
      <c r="M3189" s="163" t="str">
        <f>IFERROR(GETPIVOTDATA("Tot. Bottles",'- Ordine Aggregato -'!$A$1,"sku anker",A3189),"")</f>
        <v/>
      </c>
      <c r="N3189" s="18" t="s">
        <v>42</v>
      </c>
      <c r="O3189" s="19" t="str">
        <f t="shared" si="49"/>
        <v>Order online</v>
      </c>
      <c r="P3189" s="97" t="s">
        <v>880</v>
      </c>
      <c r="Q3189" s="13" t="s">
        <v>10420</v>
      </c>
      <c r="R3189" t="s">
        <v>42</v>
      </c>
      <c r="S3189" s="20">
        <v>0</v>
      </c>
      <c r="T3189" s="21" t="s">
        <v>38</v>
      </c>
    </row>
    <row r="3190" spans="1:20" x14ac:dyDescent="0.35">
      <c r="A3190" s="13" t="s">
        <v>10421</v>
      </c>
      <c r="B3190" s="13"/>
      <c r="C3190" s="13"/>
      <c r="D3190" s="13" t="s">
        <v>10422</v>
      </c>
      <c r="E3190" s="13">
        <v>6</v>
      </c>
      <c r="F3190" s="14">
        <v>0.7</v>
      </c>
      <c r="G3190" s="13" t="s">
        <v>31</v>
      </c>
      <c r="H3190" s="14">
        <v>40</v>
      </c>
      <c r="I3190" s="15" t="s">
        <v>32</v>
      </c>
      <c r="J3190" s="16">
        <v>42.599999999999994</v>
      </c>
      <c r="K3190" s="16">
        <v>7.1</v>
      </c>
      <c r="L3190" s="17" t="s">
        <v>2333</v>
      </c>
      <c r="M3190" s="163" t="str">
        <f>IFERROR(GETPIVOTDATA("Tot. Bottles",'- Ordine Aggregato -'!$A$1,"sku anker",A3190),"")</f>
        <v/>
      </c>
      <c r="N3190" s="18" t="s">
        <v>42</v>
      </c>
      <c r="O3190" s="19" t="str">
        <f t="shared" si="49"/>
        <v>Order online</v>
      </c>
      <c r="P3190" s="97" t="s">
        <v>225</v>
      </c>
      <c r="Q3190" s="13" t="s">
        <v>10423</v>
      </c>
      <c r="R3190" t="s">
        <v>10424</v>
      </c>
      <c r="S3190" s="20">
        <v>0</v>
      </c>
      <c r="T3190" s="21" t="s">
        <v>38</v>
      </c>
    </row>
    <row r="3191" spans="1:20" x14ac:dyDescent="0.35">
      <c r="A3191" s="96" t="s">
        <v>10425</v>
      </c>
      <c r="B3191" s="96"/>
      <c r="C3191" s="96"/>
      <c r="D3191" s="13" t="s">
        <v>10426</v>
      </c>
      <c r="E3191" s="13">
        <v>6</v>
      </c>
      <c r="F3191" s="14">
        <v>0.7</v>
      </c>
      <c r="G3191" s="13" t="s">
        <v>14873</v>
      </c>
      <c r="H3191" s="14">
        <v>40</v>
      </c>
      <c r="I3191" s="15" t="s">
        <v>32</v>
      </c>
      <c r="J3191" s="16">
        <v>59.699999999999996</v>
      </c>
      <c r="K3191" s="16">
        <v>9.9499999999999993</v>
      </c>
      <c r="L3191" s="17" t="s">
        <v>2333</v>
      </c>
      <c r="M3191" s="163" t="str">
        <f>IFERROR(GETPIVOTDATA("Tot. Bottles",'- Ordine Aggregato -'!$A$1,"sku anker",A3191),"")</f>
        <v/>
      </c>
      <c r="N3191" s="18" t="s">
        <v>42</v>
      </c>
      <c r="O3191" s="19" t="str">
        <f t="shared" si="49"/>
        <v>Order online</v>
      </c>
      <c r="P3191" s="97" t="s">
        <v>225</v>
      </c>
      <c r="Q3191" s="13" t="s">
        <v>10427</v>
      </c>
      <c r="R3191" t="s">
        <v>10428</v>
      </c>
      <c r="S3191" s="20">
        <v>0</v>
      </c>
      <c r="T3191" s="21" t="s">
        <v>38</v>
      </c>
    </row>
    <row r="3192" spans="1:20" x14ac:dyDescent="0.35">
      <c r="A3192" s="13" t="s">
        <v>10429</v>
      </c>
      <c r="B3192" s="13"/>
      <c r="C3192" s="13"/>
      <c r="D3192" s="13" t="s">
        <v>10430</v>
      </c>
      <c r="E3192" s="13">
        <v>6</v>
      </c>
      <c r="F3192" s="14">
        <v>0.7</v>
      </c>
      <c r="G3192" s="13" t="s">
        <v>46</v>
      </c>
      <c r="H3192" s="14">
        <v>40</v>
      </c>
      <c r="I3192" s="15" t="s">
        <v>32</v>
      </c>
      <c r="J3192" s="16">
        <v>106.5</v>
      </c>
      <c r="K3192" s="16">
        <v>17.75</v>
      </c>
      <c r="L3192" s="17" t="s">
        <v>2333</v>
      </c>
      <c r="M3192" s="163" t="str">
        <f>IFERROR(GETPIVOTDATA("Tot. Bottles",'- Ordine Aggregato -'!$A$1,"sku anker",A3192),"")</f>
        <v/>
      </c>
      <c r="N3192" s="18" t="s">
        <v>42</v>
      </c>
      <c r="O3192" s="19" t="str">
        <f t="shared" si="49"/>
        <v>Order online</v>
      </c>
      <c r="P3192" s="97" t="s">
        <v>225</v>
      </c>
      <c r="Q3192" s="13" t="s">
        <v>10431</v>
      </c>
      <c r="R3192" t="s">
        <v>10432</v>
      </c>
      <c r="S3192" s="20">
        <v>0</v>
      </c>
      <c r="T3192" s="21" t="s">
        <v>38</v>
      </c>
    </row>
    <row r="3193" spans="1:20" x14ac:dyDescent="0.35">
      <c r="A3193" s="96" t="s">
        <v>10433</v>
      </c>
      <c r="D3193" s="13" t="s">
        <v>10434</v>
      </c>
      <c r="E3193" s="13">
        <v>6</v>
      </c>
      <c r="F3193" s="14">
        <v>0.7</v>
      </c>
      <c r="G3193" s="13" t="s">
        <v>14873</v>
      </c>
      <c r="H3193" s="14">
        <v>40</v>
      </c>
      <c r="I3193" s="15" t="s">
        <v>32</v>
      </c>
      <c r="J3193" s="16">
        <v>41.099999999999994</v>
      </c>
      <c r="K3193" s="16">
        <v>6.85</v>
      </c>
      <c r="L3193" s="17" t="s">
        <v>4712</v>
      </c>
      <c r="M3193" s="163" t="str">
        <f>IFERROR(GETPIVOTDATA("Tot. Bottles",'- Ordine Aggregato -'!$A$1,"sku anker",A3193),"")</f>
        <v/>
      </c>
      <c r="N3193" s="18" t="s">
        <v>42</v>
      </c>
      <c r="O3193" s="19" t="str">
        <f t="shared" si="49"/>
        <v>Order online</v>
      </c>
      <c r="P3193" s="97" t="s">
        <v>225</v>
      </c>
      <c r="Q3193" s="13" t="s">
        <v>10435</v>
      </c>
      <c r="R3193" t="s">
        <v>10436</v>
      </c>
      <c r="S3193" s="20">
        <v>0</v>
      </c>
      <c r="T3193" s="21" t="s">
        <v>38</v>
      </c>
    </row>
    <row r="3194" spans="1:20" x14ac:dyDescent="0.35">
      <c r="A3194" s="13" t="s">
        <v>10437</v>
      </c>
      <c r="B3194" s="13"/>
      <c r="C3194" s="13"/>
      <c r="D3194" s="13" t="s">
        <v>10434</v>
      </c>
      <c r="E3194" s="13">
        <v>12</v>
      </c>
      <c r="F3194" s="14">
        <v>1</v>
      </c>
      <c r="G3194" s="13" t="s">
        <v>14873</v>
      </c>
      <c r="H3194" s="14">
        <v>40</v>
      </c>
      <c r="I3194" s="15" t="s">
        <v>32</v>
      </c>
      <c r="J3194" s="16">
        <v>97.800000000000011</v>
      </c>
      <c r="K3194" s="16">
        <v>8.15</v>
      </c>
      <c r="L3194" s="17" t="s">
        <v>4712</v>
      </c>
      <c r="M3194" s="163" t="str">
        <f>IFERROR(GETPIVOTDATA("Tot. Bottles",'- Ordine Aggregato -'!$A$1,"sku anker",A3194),"")</f>
        <v/>
      </c>
      <c r="N3194" s="18" t="s">
        <v>42</v>
      </c>
      <c r="O3194" s="19" t="str">
        <f t="shared" si="49"/>
        <v>Order online</v>
      </c>
      <c r="P3194" s="97" t="s">
        <v>225</v>
      </c>
      <c r="Q3194" s="13" t="s">
        <v>10438</v>
      </c>
      <c r="R3194" t="s">
        <v>10439</v>
      </c>
      <c r="S3194" s="20">
        <v>0</v>
      </c>
      <c r="T3194" s="21" t="s">
        <v>38</v>
      </c>
    </row>
    <row r="3195" spans="1:20" x14ac:dyDescent="0.35">
      <c r="A3195" s="96" t="s">
        <v>10440</v>
      </c>
      <c r="D3195" s="13" t="s">
        <v>10441</v>
      </c>
      <c r="E3195" s="13">
        <v>6</v>
      </c>
      <c r="F3195" s="14">
        <v>0.7</v>
      </c>
      <c r="G3195" s="13" t="s">
        <v>46</v>
      </c>
      <c r="H3195" s="14">
        <v>68</v>
      </c>
      <c r="I3195" s="15" t="s">
        <v>32</v>
      </c>
      <c r="J3195" s="16">
        <v>93</v>
      </c>
      <c r="K3195" s="16">
        <v>15.5</v>
      </c>
      <c r="L3195" s="17" t="s">
        <v>219</v>
      </c>
      <c r="M3195" s="163" t="str">
        <f>IFERROR(GETPIVOTDATA("Tot. Bottles",'- Ordine Aggregato -'!$A$1,"sku anker",A3195),"")</f>
        <v/>
      </c>
      <c r="N3195" s="18" t="s">
        <v>34</v>
      </c>
      <c r="O3195" s="19" t="str">
        <f t="shared" si="49"/>
        <v>Order online</v>
      </c>
      <c r="P3195" s="97" t="s">
        <v>225</v>
      </c>
      <c r="Q3195" s="13" t="s">
        <v>10442</v>
      </c>
      <c r="R3195" t="s">
        <v>10443</v>
      </c>
      <c r="S3195" s="20">
        <v>0</v>
      </c>
      <c r="T3195" s="21" t="s">
        <v>38</v>
      </c>
    </row>
    <row r="3196" spans="1:20" x14ac:dyDescent="0.35">
      <c r="A3196" s="13" t="s">
        <v>15849</v>
      </c>
      <c r="B3196" s="13"/>
      <c r="C3196" s="13"/>
      <c r="D3196" s="13" t="s">
        <v>10444</v>
      </c>
      <c r="E3196" s="13">
        <v>24</v>
      </c>
      <c r="F3196" s="14">
        <v>0.33</v>
      </c>
      <c r="G3196" s="13" t="s">
        <v>14874</v>
      </c>
      <c r="H3196" s="14">
        <v>5</v>
      </c>
      <c r="I3196" s="15" t="s">
        <v>32</v>
      </c>
      <c r="J3196" s="16">
        <v>14.879999999999999</v>
      </c>
      <c r="K3196" s="16">
        <v>0.62</v>
      </c>
      <c r="L3196" s="17" t="s">
        <v>1498</v>
      </c>
      <c r="M3196" s="163" t="str">
        <f>IFERROR(GETPIVOTDATA("Tot. Bottles",'- Ordine Aggregato -'!$A$1,"sku anker",A3196),"")</f>
        <v/>
      </c>
      <c r="N3196" s="18" t="s">
        <v>42</v>
      </c>
      <c r="O3196" s="19" t="str">
        <f t="shared" si="49"/>
        <v>Order online</v>
      </c>
      <c r="P3196" s="97" t="s">
        <v>355</v>
      </c>
      <c r="Q3196" s="13" t="s">
        <v>15850</v>
      </c>
      <c r="R3196" t="s">
        <v>15851</v>
      </c>
      <c r="S3196" s="20">
        <v>0</v>
      </c>
      <c r="T3196" s="21" t="s">
        <v>38</v>
      </c>
    </row>
    <row r="3197" spans="1:20" x14ac:dyDescent="0.35">
      <c r="A3197" s="96" t="s">
        <v>10445</v>
      </c>
      <c r="D3197" s="13" t="s">
        <v>10446</v>
      </c>
      <c r="E3197" s="13">
        <v>24</v>
      </c>
      <c r="F3197" s="14">
        <v>0.33</v>
      </c>
      <c r="G3197" s="13" t="s">
        <v>46</v>
      </c>
      <c r="H3197" s="14">
        <v>4.7</v>
      </c>
      <c r="I3197" s="15" t="s">
        <v>32</v>
      </c>
      <c r="J3197" s="16">
        <v>13.919999999999998</v>
      </c>
      <c r="K3197" s="16">
        <v>0.57999999999999996</v>
      </c>
      <c r="L3197" s="17" t="s">
        <v>1498</v>
      </c>
      <c r="M3197" s="163" t="str">
        <f>IFERROR(GETPIVOTDATA("Tot. Bottles",'- Ordine Aggregato -'!$A$1,"sku anker",A3197),"")</f>
        <v/>
      </c>
      <c r="N3197" s="18" t="s">
        <v>42</v>
      </c>
      <c r="O3197" s="19" t="str">
        <f t="shared" si="49"/>
        <v>Order online</v>
      </c>
      <c r="P3197" s="97" t="s">
        <v>355</v>
      </c>
      <c r="Q3197" s="13" t="s">
        <v>10447</v>
      </c>
      <c r="R3197" t="s">
        <v>10448</v>
      </c>
      <c r="S3197" s="20">
        <v>0</v>
      </c>
      <c r="T3197" s="21" t="s">
        <v>38</v>
      </c>
    </row>
    <row r="3198" spans="1:20" x14ac:dyDescent="0.35">
      <c r="A3198" s="96" t="s">
        <v>10449</v>
      </c>
      <c r="D3198" s="13" t="s">
        <v>10450</v>
      </c>
      <c r="E3198" s="13">
        <v>6</v>
      </c>
      <c r="F3198" s="14">
        <v>0.75</v>
      </c>
      <c r="G3198" s="13" t="s">
        <v>46</v>
      </c>
      <c r="H3198" s="14">
        <v>12.5</v>
      </c>
      <c r="I3198" s="15" t="s">
        <v>32</v>
      </c>
      <c r="J3198" s="16">
        <v>780</v>
      </c>
      <c r="K3198" s="16">
        <v>130</v>
      </c>
      <c r="L3198" s="17" t="s">
        <v>863</v>
      </c>
      <c r="M3198" s="163" t="str">
        <f>IFERROR(GETPIVOTDATA("Tot. Bottles",'- Ordine Aggregato -'!$A$1,"sku anker",A3198),"")</f>
        <v/>
      </c>
      <c r="N3198" s="18" t="s">
        <v>67</v>
      </c>
      <c r="O3198" s="19" t="str">
        <f t="shared" si="49"/>
        <v>Order online</v>
      </c>
      <c r="P3198" s="97" t="s">
        <v>225</v>
      </c>
      <c r="Q3198" s="13" t="s">
        <v>10451</v>
      </c>
      <c r="R3198" t="s">
        <v>10452</v>
      </c>
      <c r="S3198" s="20">
        <v>130</v>
      </c>
      <c r="T3198" s="21" t="s">
        <v>38</v>
      </c>
    </row>
    <row r="3199" spans="1:20" x14ac:dyDescent="0.35">
      <c r="A3199" s="96" t="s">
        <v>10453</v>
      </c>
      <c r="D3199" s="13" t="s">
        <v>10454</v>
      </c>
      <c r="E3199" s="13">
        <v>6</v>
      </c>
      <c r="F3199" s="14">
        <v>0.75</v>
      </c>
      <c r="G3199" s="13" t="s">
        <v>14874</v>
      </c>
      <c r="H3199" s="14">
        <v>12.5</v>
      </c>
      <c r="I3199" s="15" t="s">
        <v>32</v>
      </c>
      <c r="J3199" s="16">
        <v>227.70000000000002</v>
      </c>
      <c r="K3199" s="16">
        <v>37.950000000000003</v>
      </c>
      <c r="L3199" s="17" t="s">
        <v>863</v>
      </c>
      <c r="M3199" s="163" t="str">
        <f>IFERROR(GETPIVOTDATA("Tot. Bottles",'- Ordine Aggregato -'!$A$1,"sku anker",A3199),"")</f>
        <v/>
      </c>
      <c r="N3199" s="18" t="s">
        <v>42</v>
      </c>
      <c r="O3199" s="19" t="str">
        <f t="shared" si="49"/>
        <v>Order online</v>
      </c>
      <c r="P3199" s="97" t="s">
        <v>225</v>
      </c>
      <c r="Q3199" s="13" t="s">
        <v>10455</v>
      </c>
      <c r="R3199" t="s">
        <v>10456</v>
      </c>
      <c r="S3199" s="20">
        <v>0</v>
      </c>
      <c r="T3199" s="21" t="s">
        <v>38</v>
      </c>
    </row>
    <row r="3200" spans="1:20" x14ac:dyDescent="0.35">
      <c r="A3200" s="96" t="s">
        <v>10457</v>
      </c>
      <c r="D3200" s="13" t="s">
        <v>10458</v>
      </c>
      <c r="E3200" s="13">
        <v>36</v>
      </c>
      <c r="F3200" s="14">
        <v>0.02</v>
      </c>
      <c r="G3200" s="13" t="s">
        <v>46</v>
      </c>
      <c r="H3200" s="14">
        <v>45</v>
      </c>
      <c r="I3200" s="15" t="s">
        <v>32</v>
      </c>
      <c r="J3200" s="16">
        <v>37.800000000000004</v>
      </c>
      <c r="K3200" s="16">
        <v>1.05</v>
      </c>
      <c r="L3200" s="17" t="s">
        <v>558</v>
      </c>
      <c r="M3200" s="163" t="str">
        <f>IFERROR(GETPIVOTDATA("Tot. Bottles",'- Ordine Aggregato -'!$A$1,"sku anker",A3200),"")</f>
        <v/>
      </c>
      <c r="N3200" s="18" t="s">
        <v>42</v>
      </c>
      <c r="O3200" s="19" t="str">
        <f t="shared" si="49"/>
        <v>Order online</v>
      </c>
      <c r="P3200" s="97" t="s">
        <v>355</v>
      </c>
      <c r="Q3200" s="13" t="s">
        <v>10459</v>
      </c>
      <c r="R3200" t="s">
        <v>10460</v>
      </c>
      <c r="S3200" s="20">
        <v>0</v>
      </c>
      <c r="T3200" s="21" t="s">
        <v>38</v>
      </c>
    </row>
    <row r="3201" spans="1:20" x14ac:dyDescent="0.35">
      <c r="A3201" s="13" t="s">
        <v>10461</v>
      </c>
      <c r="B3201" s="13"/>
      <c r="C3201" s="13"/>
      <c r="D3201" s="13" t="s">
        <v>10462</v>
      </c>
      <c r="E3201" s="13">
        <v>12</v>
      </c>
      <c r="F3201" s="14">
        <v>148</v>
      </c>
      <c r="G3201" s="13" t="s">
        <v>1081</v>
      </c>
      <c r="H3201" s="14">
        <v>35</v>
      </c>
      <c r="I3201" s="15" t="s">
        <v>32</v>
      </c>
      <c r="J3201" s="16">
        <v>91.199999999999989</v>
      </c>
      <c r="K3201" s="16">
        <v>7.6</v>
      </c>
      <c r="L3201" s="17" t="s">
        <v>558</v>
      </c>
      <c r="M3201" s="163" t="str">
        <f>IFERROR(GETPIVOTDATA("Tot. Bottles",'- Ordine Aggregato -'!$A$1,"sku anker",A3201),"")</f>
        <v/>
      </c>
      <c r="N3201" s="18" t="s">
        <v>34</v>
      </c>
      <c r="O3201" s="19" t="str">
        <f t="shared" si="49"/>
        <v>Order online</v>
      </c>
      <c r="P3201" s="97" t="s">
        <v>385</v>
      </c>
      <c r="Q3201" s="13" t="s">
        <v>10463</v>
      </c>
      <c r="R3201" t="s">
        <v>10464</v>
      </c>
      <c r="S3201" s="20">
        <v>0</v>
      </c>
      <c r="T3201" s="21" t="s">
        <v>38</v>
      </c>
    </row>
    <row r="3202" spans="1:20" x14ac:dyDescent="0.35">
      <c r="A3202" s="13" t="s">
        <v>10465</v>
      </c>
      <c r="B3202" s="13"/>
      <c r="C3202" s="13"/>
      <c r="D3202" s="13" t="s">
        <v>10466</v>
      </c>
      <c r="E3202" s="13">
        <v>6</v>
      </c>
      <c r="F3202" s="14">
        <v>0.75</v>
      </c>
      <c r="G3202" s="13" t="s">
        <v>14874</v>
      </c>
      <c r="H3202" s="14">
        <v>12.5</v>
      </c>
      <c r="I3202" s="15" t="s">
        <v>32</v>
      </c>
      <c r="J3202" s="16">
        <v>171</v>
      </c>
      <c r="K3202" s="16">
        <v>28.5</v>
      </c>
      <c r="L3202" s="17" t="s">
        <v>863</v>
      </c>
      <c r="M3202" s="163" t="str">
        <f>IFERROR(GETPIVOTDATA("Tot. Bottles",'- Ordine Aggregato -'!$A$1,"sku anker",A3202),"")</f>
        <v/>
      </c>
      <c r="N3202" s="18" t="s">
        <v>34</v>
      </c>
      <c r="O3202" s="19" t="str">
        <f t="shared" si="49"/>
        <v>Order online</v>
      </c>
      <c r="P3202" s="97" t="s">
        <v>225</v>
      </c>
      <c r="Q3202" s="13" t="s">
        <v>10467</v>
      </c>
      <c r="R3202" t="s">
        <v>42</v>
      </c>
      <c r="S3202" s="20">
        <v>0</v>
      </c>
      <c r="T3202" s="21" t="s">
        <v>38</v>
      </c>
    </row>
    <row r="3203" spans="1:20" x14ac:dyDescent="0.35">
      <c r="A3203" s="13" t="s">
        <v>10468</v>
      </c>
      <c r="B3203" s="13"/>
      <c r="C3203" s="13"/>
      <c r="D3203" s="13" t="s">
        <v>10469</v>
      </c>
      <c r="E3203" s="13">
        <v>6</v>
      </c>
      <c r="F3203" s="14">
        <v>0.7</v>
      </c>
      <c r="G3203" s="13" t="s">
        <v>46</v>
      </c>
      <c r="H3203" s="14">
        <v>42</v>
      </c>
      <c r="I3203" s="15" t="s">
        <v>32</v>
      </c>
      <c r="J3203" s="16">
        <v>94.800000000000011</v>
      </c>
      <c r="K3203" s="16">
        <v>15.8</v>
      </c>
      <c r="L3203" s="17" t="s">
        <v>368</v>
      </c>
      <c r="M3203" s="163" t="str">
        <f>IFERROR(GETPIVOTDATA("Tot. Bottles",'- Ordine Aggregato -'!$A$1,"sku anker",A3203),"")</f>
        <v/>
      </c>
      <c r="N3203" s="18" t="s">
        <v>42</v>
      </c>
      <c r="O3203" s="19" t="str">
        <f t="shared" si="49"/>
        <v>Order online</v>
      </c>
      <c r="P3203" s="97" t="s">
        <v>146</v>
      </c>
      <c r="Q3203" s="13" t="s">
        <v>10470</v>
      </c>
      <c r="R3203" t="s">
        <v>10471</v>
      </c>
      <c r="S3203" s="20">
        <v>0</v>
      </c>
      <c r="T3203" s="21" t="s">
        <v>38</v>
      </c>
    </row>
    <row r="3204" spans="1:20" x14ac:dyDescent="0.35">
      <c r="A3204" s="96" t="s">
        <v>10472</v>
      </c>
      <c r="B3204" s="96"/>
      <c r="C3204" s="96"/>
      <c r="D3204" s="13" t="s">
        <v>10473</v>
      </c>
      <c r="E3204" s="13">
        <v>6</v>
      </c>
      <c r="F3204" s="14">
        <v>0.7</v>
      </c>
      <c r="G3204" s="13" t="s">
        <v>46</v>
      </c>
      <c r="H3204" s="14">
        <v>42</v>
      </c>
      <c r="I3204" s="15" t="s">
        <v>32</v>
      </c>
      <c r="J3204" s="16">
        <v>84.9</v>
      </c>
      <c r="K3204" s="16">
        <v>14.15</v>
      </c>
      <c r="L3204" s="17" t="s">
        <v>368</v>
      </c>
      <c r="M3204" s="163" t="str">
        <f>IFERROR(GETPIVOTDATA("Tot. Bottles",'- Ordine Aggregato -'!$A$1,"sku anker",A3204),"")</f>
        <v/>
      </c>
      <c r="N3204" s="18" t="s">
        <v>67</v>
      </c>
      <c r="O3204" s="19" t="str">
        <f t="shared" si="49"/>
        <v>Order online</v>
      </c>
      <c r="P3204" s="97" t="s">
        <v>146</v>
      </c>
      <c r="Q3204" s="13" t="s">
        <v>10474</v>
      </c>
      <c r="R3204" t="s">
        <v>10475</v>
      </c>
      <c r="S3204" s="20">
        <v>14.15</v>
      </c>
      <c r="T3204" s="21" t="s">
        <v>38</v>
      </c>
    </row>
    <row r="3205" spans="1:20" x14ac:dyDescent="0.35">
      <c r="A3205" s="13" t="s">
        <v>10476</v>
      </c>
      <c r="B3205" s="13"/>
      <c r="C3205" s="13"/>
      <c r="D3205" s="13" t="s">
        <v>10473</v>
      </c>
      <c r="E3205" s="13">
        <v>6</v>
      </c>
      <c r="F3205" s="14">
        <v>0.7</v>
      </c>
      <c r="G3205" s="13" t="s">
        <v>46</v>
      </c>
      <c r="H3205" s="14">
        <v>42</v>
      </c>
      <c r="I3205" s="15" t="s">
        <v>32</v>
      </c>
      <c r="J3205" s="16">
        <v>99</v>
      </c>
      <c r="K3205" s="16">
        <v>16.5</v>
      </c>
      <c r="L3205" s="17" t="s">
        <v>368</v>
      </c>
      <c r="M3205" s="163" t="str">
        <f>IFERROR(GETPIVOTDATA("Tot. Bottles",'- Ordine Aggregato -'!$A$1,"sku anker",A3205),"")</f>
        <v/>
      </c>
      <c r="N3205" s="18" t="s">
        <v>42</v>
      </c>
      <c r="O3205" s="19" t="str">
        <f t="shared" si="49"/>
        <v>Order online</v>
      </c>
      <c r="P3205" s="97" t="s">
        <v>146</v>
      </c>
      <c r="Q3205" s="13" t="s">
        <v>10477</v>
      </c>
      <c r="R3205" t="s">
        <v>10478</v>
      </c>
      <c r="S3205" s="20">
        <v>0</v>
      </c>
      <c r="T3205" s="21" t="s">
        <v>38</v>
      </c>
    </row>
    <row r="3206" spans="1:20" x14ac:dyDescent="0.35">
      <c r="A3206" s="96" t="s">
        <v>10479</v>
      </c>
      <c r="D3206" s="13" t="s">
        <v>10480</v>
      </c>
      <c r="E3206" s="13">
        <v>6</v>
      </c>
      <c r="F3206" s="14">
        <v>0.7</v>
      </c>
      <c r="G3206" s="13" t="s">
        <v>46</v>
      </c>
      <c r="H3206" s="14">
        <v>57.1</v>
      </c>
      <c r="I3206" s="15" t="s">
        <v>32</v>
      </c>
      <c r="J3206" s="16">
        <v>96</v>
      </c>
      <c r="K3206" s="16">
        <v>16</v>
      </c>
      <c r="L3206" s="17" t="s">
        <v>368</v>
      </c>
      <c r="M3206" s="163" t="str">
        <f>IFERROR(GETPIVOTDATA("Tot. Bottles",'- Ordine Aggregato -'!$A$1,"sku anker",A3206),"")</f>
        <v/>
      </c>
      <c r="N3206" s="18" t="s">
        <v>42</v>
      </c>
      <c r="O3206" s="19" t="str">
        <f t="shared" si="49"/>
        <v>Order online</v>
      </c>
      <c r="P3206" s="97" t="s">
        <v>146</v>
      </c>
      <c r="Q3206" s="13" t="s">
        <v>10481</v>
      </c>
      <c r="R3206" t="s">
        <v>10482</v>
      </c>
      <c r="S3206" s="20">
        <v>0</v>
      </c>
      <c r="T3206" s="21" t="s">
        <v>38</v>
      </c>
    </row>
    <row r="3207" spans="1:20" x14ac:dyDescent="0.35">
      <c r="A3207" s="96" t="s">
        <v>10483</v>
      </c>
      <c r="D3207" s="13" t="s">
        <v>10484</v>
      </c>
      <c r="E3207" s="13">
        <v>6</v>
      </c>
      <c r="F3207" s="14">
        <v>0.7</v>
      </c>
      <c r="G3207" s="13" t="s">
        <v>46</v>
      </c>
      <c r="H3207" s="14">
        <v>42</v>
      </c>
      <c r="I3207" s="15" t="s">
        <v>32</v>
      </c>
      <c r="J3207" s="16">
        <v>60</v>
      </c>
      <c r="K3207" s="16">
        <v>10</v>
      </c>
      <c r="L3207" s="17" t="s">
        <v>368</v>
      </c>
      <c r="M3207" s="163" t="str">
        <f>IFERROR(GETPIVOTDATA("Tot. Bottles",'- Ordine Aggregato -'!$A$1,"sku anker",A3207),"")</f>
        <v/>
      </c>
      <c r="N3207" s="18" t="s">
        <v>67</v>
      </c>
      <c r="O3207" s="19" t="str">
        <f t="shared" si="49"/>
        <v>Order online</v>
      </c>
      <c r="P3207" s="97" t="s">
        <v>146</v>
      </c>
      <c r="Q3207" s="13" t="s">
        <v>10485</v>
      </c>
      <c r="R3207" t="s">
        <v>10486</v>
      </c>
      <c r="S3207" s="20">
        <v>10</v>
      </c>
      <c r="T3207" s="21" t="s">
        <v>38</v>
      </c>
    </row>
    <row r="3208" spans="1:20" x14ac:dyDescent="0.35">
      <c r="A3208" s="13" t="s">
        <v>10487</v>
      </c>
      <c r="B3208" s="13"/>
      <c r="C3208" s="13"/>
      <c r="D3208" s="13" t="s">
        <v>10488</v>
      </c>
      <c r="E3208" s="13">
        <v>6</v>
      </c>
      <c r="F3208" s="14">
        <v>0.5</v>
      </c>
      <c r="G3208" s="13" t="s">
        <v>46</v>
      </c>
      <c r="H3208" s="14">
        <v>29</v>
      </c>
      <c r="I3208" s="15" t="s">
        <v>32</v>
      </c>
      <c r="J3208" s="16">
        <v>71.699999999999989</v>
      </c>
      <c r="K3208" s="16">
        <v>11.95</v>
      </c>
      <c r="L3208" s="17" t="s">
        <v>623</v>
      </c>
      <c r="M3208" s="163" t="str">
        <f>IFERROR(GETPIVOTDATA("Tot. Bottles",'- Ordine Aggregato -'!$A$1,"sku anker",A3208),"")</f>
        <v/>
      </c>
      <c r="N3208" s="18" t="s">
        <v>67</v>
      </c>
      <c r="O3208" s="19" t="str">
        <f t="shared" si="49"/>
        <v>Order online</v>
      </c>
      <c r="P3208" s="97" t="s">
        <v>146</v>
      </c>
      <c r="Q3208" s="13" t="s">
        <v>10489</v>
      </c>
      <c r="R3208" t="s">
        <v>10490</v>
      </c>
      <c r="S3208" s="20">
        <v>11.95</v>
      </c>
      <c r="T3208" s="21" t="s">
        <v>38</v>
      </c>
    </row>
    <row r="3209" spans="1:20" x14ac:dyDescent="0.35">
      <c r="A3209" s="96" t="s">
        <v>10491</v>
      </c>
      <c r="D3209" s="13" t="s">
        <v>10492</v>
      </c>
      <c r="E3209" s="13">
        <v>6</v>
      </c>
      <c r="F3209" s="14">
        <v>1</v>
      </c>
      <c r="G3209" s="13" t="s">
        <v>31</v>
      </c>
      <c r="H3209" s="14">
        <v>21</v>
      </c>
      <c r="I3209" s="15" t="s">
        <v>32</v>
      </c>
      <c r="J3209" s="16">
        <v>47.099999999999994</v>
      </c>
      <c r="K3209" s="16">
        <v>7.85</v>
      </c>
      <c r="L3209" s="17" t="s">
        <v>558</v>
      </c>
      <c r="M3209" s="163" t="str">
        <f>IFERROR(GETPIVOTDATA("Tot. Bottles",'- Ordine Aggregato -'!$A$1,"sku anker",A3209),"")</f>
        <v/>
      </c>
      <c r="N3209" s="18" t="s">
        <v>42</v>
      </c>
      <c r="O3209" s="19" t="str">
        <f t="shared" si="49"/>
        <v>Order online</v>
      </c>
      <c r="P3209" s="97" t="s">
        <v>225</v>
      </c>
      <c r="Q3209" s="13" t="s">
        <v>10493</v>
      </c>
      <c r="R3209" t="s">
        <v>10494</v>
      </c>
      <c r="S3209" s="20">
        <v>0</v>
      </c>
      <c r="T3209" s="21" t="s">
        <v>38</v>
      </c>
    </row>
    <row r="3210" spans="1:20" x14ac:dyDescent="0.35">
      <c r="A3210" s="96" t="s">
        <v>10495</v>
      </c>
      <c r="B3210" s="96"/>
      <c r="C3210" s="96"/>
      <c r="D3210" s="13" t="s">
        <v>10496</v>
      </c>
      <c r="E3210" s="13">
        <v>6</v>
      </c>
      <c r="F3210" s="14">
        <v>1</v>
      </c>
      <c r="G3210" s="13" t="s">
        <v>31</v>
      </c>
      <c r="H3210" s="14">
        <v>18</v>
      </c>
      <c r="I3210" s="15" t="s">
        <v>32</v>
      </c>
      <c r="J3210" s="16">
        <v>38.700000000000003</v>
      </c>
      <c r="K3210" s="16">
        <v>6.45</v>
      </c>
      <c r="L3210" s="17" t="s">
        <v>558</v>
      </c>
      <c r="M3210" s="163" t="str">
        <f>IFERROR(GETPIVOTDATA("Tot. Bottles",'- Ordine Aggregato -'!$A$1,"sku anker",A3210),"")</f>
        <v/>
      </c>
      <c r="N3210" s="18" t="s">
        <v>42</v>
      </c>
      <c r="O3210" s="19" t="str">
        <f t="shared" si="49"/>
        <v>Order online</v>
      </c>
      <c r="P3210" s="97" t="s">
        <v>225</v>
      </c>
      <c r="Q3210" s="13" t="s">
        <v>10497</v>
      </c>
      <c r="R3210" t="s">
        <v>10498</v>
      </c>
      <c r="S3210" s="20">
        <v>0</v>
      </c>
      <c r="T3210" s="21" t="s">
        <v>38</v>
      </c>
    </row>
    <row r="3211" spans="1:20" x14ac:dyDescent="0.35">
      <c r="A3211" s="13" t="s">
        <v>10499</v>
      </c>
      <c r="B3211" s="13"/>
      <c r="C3211" s="13"/>
      <c r="D3211" s="13" t="s">
        <v>10500</v>
      </c>
      <c r="E3211" s="13">
        <v>6</v>
      </c>
      <c r="F3211" s="14">
        <v>1</v>
      </c>
      <c r="G3211" s="13" t="s">
        <v>46</v>
      </c>
      <c r="H3211" s="14">
        <v>18</v>
      </c>
      <c r="I3211" s="15" t="s">
        <v>32</v>
      </c>
      <c r="J3211" s="16">
        <v>37.5</v>
      </c>
      <c r="K3211" s="16">
        <v>6.25</v>
      </c>
      <c r="L3211" s="17" t="s">
        <v>558</v>
      </c>
      <c r="M3211" s="163" t="str">
        <f>IFERROR(GETPIVOTDATA("Tot. Bottles",'- Ordine Aggregato -'!$A$1,"sku anker",A3211),"")</f>
        <v/>
      </c>
      <c r="N3211" s="18" t="s">
        <v>67</v>
      </c>
      <c r="O3211" s="19" t="str">
        <f t="shared" si="49"/>
        <v>Order online</v>
      </c>
      <c r="P3211" s="97" t="s">
        <v>225</v>
      </c>
      <c r="Q3211" s="13" t="s">
        <v>10501</v>
      </c>
      <c r="R3211" t="s">
        <v>10502</v>
      </c>
      <c r="S3211" s="20">
        <v>6.25</v>
      </c>
      <c r="T3211" s="21" t="s">
        <v>38</v>
      </c>
    </row>
    <row r="3212" spans="1:20" x14ac:dyDescent="0.35">
      <c r="A3212" s="96" t="s">
        <v>10503</v>
      </c>
      <c r="D3212" s="13" t="s">
        <v>10504</v>
      </c>
      <c r="E3212" s="13">
        <v>6</v>
      </c>
      <c r="F3212" s="14">
        <v>0.7</v>
      </c>
      <c r="G3212" s="13" t="s">
        <v>46</v>
      </c>
      <c r="H3212" s="14">
        <v>40</v>
      </c>
      <c r="I3212" s="15" t="s">
        <v>32</v>
      </c>
      <c r="J3212" s="16">
        <v>77.400000000000006</v>
      </c>
      <c r="K3212" s="16">
        <v>12.9</v>
      </c>
      <c r="L3212" s="17" t="s">
        <v>399</v>
      </c>
      <c r="M3212" s="163" t="str">
        <f>IFERROR(GETPIVOTDATA("Tot. Bottles",'- Ordine Aggregato -'!$A$1,"sku anker",A3212),"")</f>
        <v/>
      </c>
      <c r="N3212" s="18" t="s">
        <v>42</v>
      </c>
      <c r="O3212" s="19" t="str">
        <f t="shared" si="49"/>
        <v>Order online</v>
      </c>
      <c r="P3212" s="97" t="s">
        <v>225</v>
      </c>
      <c r="Q3212" s="13" t="s">
        <v>10505</v>
      </c>
      <c r="R3212" t="s">
        <v>10506</v>
      </c>
      <c r="S3212" s="20">
        <v>0</v>
      </c>
      <c r="T3212" s="21" t="s">
        <v>38</v>
      </c>
    </row>
    <row r="3213" spans="1:20" x14ac:dyDescent="0.35">
      <c r="A3213" s="96" t="s">
        <v>10507</v>
      </c>
      <c r="D3213" s="13" t="s">
        <v>10508</v>
      </c>
      <c r="E3213" s="13">
        <v>6</v>
      </c>
      <c r="F3213" s="14">
        <v>0.7</v>
      </c>
      <c r="G3213" s="13" t="s">
        <v>14874</v>
      </c>
      <c r="H3213" s="14">
        <v>40</v>
      </c>
      <c r="I3213" s="15" t="s">
        <v>32</v>
      </c>
      <c r="J3213" s="16">
        <v>57.900000000000006</v>
      </c>
      <c r="K3213" s="16">
        <v>9.65</v>
      </c>
      <c r="L3213" s="17" t="s">
        <v>448</v>
      </c>
      <c r="M3213" s="163" t="str">
        <f>IFERROR(GETPIVOTDATA("Tot. Bottles",'- Ordine Aggregato -'!$A$1,"sku anker",A3213),"")</f>
        <v/>
      </c>
      <c r="N3213" s="18" t="s">
        <v>34</v>
      </c>
      <c r="O3213" s="19" t="str">
        <f t="shared" ref="O3213:O3276" si="50">HYPERLINK("https://www.ankeramsterdamspirits.nl/en/products/"&amp;A3213,"Order online")</f>
        <v>Order online</v>
      </c>
      <c r="P3213" s="97" t="s">
        <v>146</v>
      </c>
      <c r="Q3213" s="13" t="s">
        <v>10509</v>
      </c>
      <c r="R3213" t="s">
        <v>10510</v>
      </c>
      <c r="S3213" s="20">
        <v>0</v>
      </c>
      <c r="T3213" s="21" t="s">
        <v>38</v>
      </c>
    </row>
    <row r="3214" spans="1:20" x14ac:dyDescent="0.35">
      <c r="A3214" s="13" t="s">
        <v>10511</v>
      </c>
      <c r="B3214" s="13"/>
      <c r="C3214" s="13"/>
      <c r="D3214" s="13" t="s">
        <v>10512</v>
      </c>
      <c r="E3214" s="13">
        <v>20</v>
      </c>
      <c r="F3214" s="14">
        <v>0.25</v>
      </c>
      <c r="G3214" s="13" t="s">
        <v>14874</v>
      </c>
      <c r="H3214" s="14">
        <v>0</v>
      </c>
      <c r="I3214" s="15" t="s">
        <v>32</v>
      </c>
      <c r="J3214" s="16">
        <v>22.200000000000003</v>
      </c>
      <c r="K3214" s="16">
        <v>1.1100000000000001</v>
      </c>
      <c r="L3214" s="17" t="s">
        <v>33</v>
      </c>
      <c r="M3214" s="163" t="str">
        <f>IFERROR(GETPIVOTDATA("Tot. Bottles",'- Ordine Aggregato -'!$A$1,"sku anker",A3214),"")</f>
        <v/>
      </c>
      <c r="N3214" s="18" t="s">
        <v>34</v>
      </c>
      <c r="O3214" s="19" t="str">
        <f t="shared" si="50"/>
        <v>Order online</v>
      </c>
      <c r="P3214" s="97" t="s">
        <v>225</v>
      </c>
      <c r="Q3214" s="13" t="s">
        <v>10513</v>
      </c>
      <c r="R3214" t="s">
        <v>10514</v>
      </c>
      <c r="S3214" s="20">
        <v>0</v>
      </c>
      <c r="T3214" s="21" t="s">
        <v>38</v>
      </c>
    </row>
    <row r="3215" spans="1:20" x14ac:dyDescent="0.35">
      <c r="A3215" s="96" t="s">
        <v>10515</v>
      </c>
      <c r="D3215" s="13" t="s">
        <v>10516</v>
      </c>
      <c r="E3215" s="13">
        <v>6</v>
      </c>
      <c r="F3215" s="14">
        <v>0.7</v>
      </c>
      <c r="G3215" s="13" t="s">
        <v>31</v>
      </c>
      <c r="H3215" s="14">
        <v>25</v>
      </c>
      <c r="I3215" s="15" t="s">
        <v>32</v>
      </c>
      <c r="J3215" s="16">
        <v>35.700000000000003</v>
      </c>
      <c r="K3215" s="16">
        <v>5.95</v>
      </c>
      <c r="L3215" s="17" t="s">
        <v>623</v>
      </c>
      <c r="M3215" s="163" t="str">
        <f>IFERROR(GETPIVOTDATA("Tot. Bottles",'- Ordine Aggregato -'!$A$1,"sku anker",A3215),"")</f>
        <v/>
      </c>
      <c r="N3215" s="18" t="s">
        <v>42</v>
      </c>
      <c r="O3215" s="19" t="str">
        <f t="shared" si="50"/>
        <v>Order online</v>
      </c>
      <c r="P3215" s="97" t="s">
        <v>146</v>
      </c>
      <c r="Q3215" s="13" t="s">
        <v>10517</v>
      </c>
      <c r="R3215" t="s">
        <v>10518</v>
      </c>
      <c r="S3215" s="20">
        <v>0</v>
      </c>
      <c r="T3215" s="21" t="s">
        <v>38</v>
      </c>
    </row>
    <row r="3216" spans="1:20" x14ac:dyDescent="0.35">
      <c r="A3216" s="13" t="s">
        <v>10519</v>
      </c>
      <c r="B3216" s="13"/>
      <c r="C3216" s="13"/>
      <c r="D3216" s="13" t="s">
        <v>10516</v>
      </c>
      <c r="E3216" s="13">
        <v>12</v>
      </c>
      <c r="F3216" s="14">
        <v>1</v>
      </c>
      <c r="G3216" s="13" t="s">
        <v>31</v>
      </c>
      <c r="H3216" s="14">
        <v>25</v>
      </c>
      <c r="I3216" s="15" t="s">
        <v>32</v>
      </c>
      <c r="J3216" s="16">
        <v>107.39999999999999</v>
      </c>
      <c r="K3216" s="16">
        <v>8.9499999999999993</v>
      </c>
      <c r="L3216" s="17" t="s">
        <v>623</v>
      </c>
      <c r="M3216" s="163" t="str">
        <f>IFERROR(GETPIVOTDATA("Tot. Bottles",'- Ordine Aggregato -'!$A$1,"sku anker",A3216),"")</f>
        <v/>
      </c>
      <c r="N3216" s="18" t="s">
        <v>42</v>
      </c>
      <c r="O3216" s="19" t="str">
        <f t="shared" si="50"/>
        <v>Order online</v>
      </c>
      <c r="P3216" s="97" t="s">
        <v>146</v>
      </c>
      <c r="Q3216" s="13" t="s">
        <v>10520</v>
      </c>
      <c r="R3216" t="s">
        <v>10521</v>
      </c>
      <c r="S3216" s="20">
        <v>0</v>
      </c>
      <c r="T3216" s="21" t="s">
        <v>38</v>
      </c>
    </row>
    <row r="3217" spans="1:20" x14ac:dyDescent="0.35">
      <c r="A3217" s="96" t="s">
        <v>10522</v>
      </c>
      <c r="B3217" s="96"/>
      <c r="C3217" s="96"/>
      <c r="D3217" s="13" t="s">
        <v>10516</v>
      </c>
      <c r="E3217" s="13">
        <v>6</v>
      </c>
      <c r="F3217" s="14">
        <v>1</v>
      </c>
      <c r="G3217" s="13" t="s">
        <v>14874</v>
      </c>
      <c r="H3217" s="14">
        <v>25</v>
      </c>
      <c r="I3217" s="15" t="s">
        <v>32</v>
      </c>
      <c r="J3217" s="16">
        <v>53.699999999999996</v>
      </c>
      <c r="K3217" s="16">
        <v>8.9499999999999993</v>
      </c>
      <c r="L3217" s="17" t="s">
        <v>399</v>
      </c>
      <c r="M3217" s="163" t="str">
        <f>IFERROR(GETPIVOTDATA("Tot. Bottles",'- Ordine Aggregato -'!$A$1,"sku anker",A3217),"")</f>
        <v/>
      </c>
      <c r="N3217" s="18" t="s">
        <v>42</v>
      </c>
      <c r="O3217" s="19" t="str">
        <f t="shared" si="50"/>
        <v>Order online</v>
      </c>
      <c r="P3217" s="97" t="s">
        <v>146</v>
      </c>
      <c r="Q3217" s="13" t="s">
        <v>10523</v>
      </c>
      <c r="R3217" t="s">
        <v>10524</v>
      </c>
      <c r="S3217" s="20">
        <v>0</v>
      </c>
      <c r="T3217" s="21" t="s">
        <v>38</v>
      </c>
    </row>
    <row r="3218" spans="1:20" x14ac:dyDescent="0.35">
      <c r="A3218" s="13" t="s">
        <v>10525</v>
      </c>
      <c r="B3218" s="13"/>
      <c r="C3218" s="13"/>
      <c r="D3218" s="13" t="s">
        <v>10526</v>
      </c>
      <c r="E3218" s="13">
        <v>48</v>
      </c>
      <c r="F3218" s="14">
        <v>0.05</v>
      </c>
      <c r="G3218" s="13" t="s">
        <v>14874</v>
      </c>
      <c r="H3218" s="14">
        <v>17</v>
      </c>
      <c r="I3218" s="15" t="s">
        <v>32</v>
      </c>
      <c r="J3218" s="16">
        <v>300</v>
      </c>
      <c r="K3218" s="16">
        <v>6.25</v>
      </c>
      <c r="L3218" s="17" t="s">
        <v>502</v>
      </c>
      <c r="M3218" s="163" t="str">
        <f>IFERROR(GETPIVOTDATA("Tot. Bottles",'- Ordine Aggregato -'!$A$1,"sku anker",A3218),"")</f>
        <v/>
      </c>
      <c r="N3218" s="18" t="s">
        <v>34</v>
      </c>
      <c r="O3218" s="19" t="str">
        <f t="shared" si="50"/>
        <v>Order online</v>
      </c>
      <c r="P3218" s="97" t="s">
        <v>68</v>
      </c>
      <c r="Q3218" s="13" t="s">
        <v>10527</v>
      </c>
      <c r="R3218" t="s">
        <v>10528</v>
      </c>
      <c r="S3218" s="20">
        <v>0</v>
      </c>
      <c r="T3218" s="21" t="s">
        <v>38</v>
      </c>
    </row>
    <row r="3219" spans="1:20" x14ac:dyDescent="0.35">
      <c r="A3219" s="13" t="s">
        <v>10529</v>
      </c>
      <c r="B3219" s="13"/>
      <c r="C3219" s="13"/>
      <c r="D3219" s="13" t="s">
        <v>10526</v>
      </c>
      <c r="E3219" s="13">
        <v>6</v>
      </c>
      <c r="F3219" s="14">
        <v>1</v>
      </c>
      <c r="G3219" s="13" t="s">
        <v>46</v>
      </c>
      <c r="H3219" s="14">
        <v>17</v>
      </c>
      <c r="I3219" s="15" t="s">
        <v>32</v>
      </c>
      <c r="J3219" s="16">
        <v>113.69999999999999</v>
      </c>
      <c r="K3219" s="16">
        <v>18.95</v>
      </c>
      <c r="L3219" s="17" t="s">
        <v>502</v>
      </c>
      <c r="M3219" s="163" t="str">
        <f>IFERROR(GETPIVOTDATA("Tot. Bottles",'- Ordine Aggregato -'!$A$1,"sku anker",A3219),"")</f>
        <v/>
      </c>
      <c r="N3219" s="18" t="s">
        <v>67</v>
      </c>
      <c r="O3219" s="19" t="str">
        <f t="shared" si="50"/>
        <v>Order online</v>
      </c>
      <c r="P3219" s="97" t="s">
        <v>68</v>
      </c>
      <c r="Q3219" s="13" t="s">
        <v>10530</v>
      </c>
      <c r="R3219" t="s">
        <v>10531</v>
      </c>
      <c r="S3219" s="20">
        <v>18.95</v>
      </c>
      <c r="T3219" s="21" t="s">
        <v>38</v>
      </c>
    </row>
    <row r="3220" spans="1:20" x14ac:dyDescent="0.35">
      <c r="A3220" s="13" t="s">
        <v>10532</v>
      </c>
      <c r="B3220" s="13"/>
      <c r="C3220" s="13"/>
      <c r="D3220" s="13" t="s">
        <v>10533</v>
      </c>
      <c r="E3220" s="13">
        <v>48</v>
      </c>
      <c r="F3220" s="14">
        <v>0.05</v>
      </c>
      <c r="G3220" s="13" t="s">
        <v>46</v>
      </c>
      <c r="H3220" s="14">
        <v>17</v>
      </c>
      <c r="I3220" s="15" t="s">
        <v>32</v>
      </c>
      <c r="J3220" s="16">
        <v>252</v>
      </c>
      <c r="K3220" s="16">
        <v>5.25</v>
      </c>
      <c r="L3220" s="17" t="s">
        <v>502</v>
      </c>
      <c r="M3220" s="163" t="str">
        <f>IFERROR(GETPIVOTDATA("Tot. Bottles",'- Ordine Aggregato -'!$A$1,"sku anker",A3220),"")</f>
        <v/>
      </c>
      <c r="N3220" s="18" t="s">
        <v>67</v>
      </c>
      <c r="O3220" s="19" t="str">
        <f t="shared" si="50"/>
        <v>Order online</v>
      </c>
      <c r="P3220" s="97" t="s">
        <v>68</v>
      </c>
      <c r="Q3220" s="13" t="s">
        <v>10534</v>
      </c>
      <c r="R3220" t="s">
        <v>10535</v>
      </c>
      <c r="S3220" s="20">
        <v>5.25</v>
      </c>
      <c r="T3220" s="21" t="s">
        <v>38</v>
      </c>
    </row>
    <row r="3221" spans="1:20" x14ac:dyDescent="0.35">
      <c r="A3221" s="13" t="s">
        <v>10536</v>
      </c>
      <c r="B3221" s="13"/>
      <c r="C3221" s="13"/>
      <c r="D3221" s="13" t="s">
        <v>10533</v>
      </c>
      <c r="E3221" s="13">
        <v>6</v>
      </c>
      <c r="F3221" s="14">
        <v>1</v>
      </c>
      <c r="G3221" s="13" t="s">
        <v>46</v>
      </c>
      <c r="H3221" s="14">
        <v>17</v>
      </c>
      <c r="I3221" s="15" t="s">
        <v>32</v>
      </c>
      <c r="J3221" s="16">
        <v>128.10000000000002</v>
      </c>
      <c r="K3221" s="16">
        <v>21.35</v>
      </c>
      <c r="L3221" s="17" t="s">
        <v>502</v>
      </c>
      <c r="M3221" s="163" t="str">
        <f>IFERROR(GETPIVOTDATA("Tot. Bottles",'- Ordine Aggregato -'!$A$1,"sku anker",A3221),"")</f>
        <v/>
      </c>
      <c r="N3221" s="18" t="s">
        <v>34</v>
      </c>
      <c r="O3221" s="19" t="str">
        <f t="shared" si="50"/>
        <v>Order online</v>
      </c>
      <c r="P3221" s="97" t="s">
        <v>68</v>
      </c>
      <c r="Q3221" s="13" t="s">
        <v>10537</v>
      </c>
      <c r="R3221" t="s">
        <v>10538</v>
      </c>
      <c r="S3221" s="20">
        <v>0</v>
      </c>
      <c r="T3221" s="21" t="s">
        <v>38</v>
      </c>
    </row>
    <row r="3222" spans="1:20" x14ac:dyDescent="0.35">
      <c r="A3222" s="13" t="s">
        <v>10539</v>
      </c>
      <c r="B3222" s="13"/>
      <c r="C3222" s="13"/>
      <c r="D3222" s="13" t="s">
        <v>10540</v>
      </c>
      <c r="E3222" s="13">
        <v>48</v>
      </c>
      <c r="F3222" s="14">
        <v>0.05</v>
      </c>
      <c r="G3222" s="13" t="s">
        <v>46</v>
      </c>
      <c r="H3222" s="14">
        <v>17</v>
      </c>
      <c r="I3222" s="15" t="s">
        <v>32</v>
      </c>
      <c r="J3222" s="16">
        <v>252</v>
      </c>
      <c r="K3222" s="16">
        <v>5.25</v>
      </c>
      <c r="L3222" s="17" t="s">
        <v>502</v>
      </c>
      <c r="M3222" s="163" t="str">
        <f>IFERROR(GETPIVOTDATA("Tot. Bottles",'- Ordine Aggregato -'!$A$1,"sku anker",A3222),"")</f>
        <v/>
      </c>
      <c r="N3222" s="18" t="s">
        <v>67</v>
      </c>
      <c r="O3222" s="19" t="str">
        <f t="shared" si="50"/>
        <v>Order online</v>
      </c>
      <c r="P3222" s="97" t="s">
        <v>68</v>
      </c>
      <c r="Q3222" s="13" t="s">
        <v>10541</v>
      </c>
      <c r="R3222" t="s">
        <v>10542</v>
      </c>
      <c r="S3222" s="20">
        <v>5.25</v>
      </c>
      <c r="T3222" s="21" t="s">
        <v>38</v>
      </c>
    </row>
    <row r="3223" spans="1:20" x14ac:dyDescent="0.35">
      <c r="A3223" s="13" t="s">
        <v>10543</v>
      </c>
      <c r="B3223" s="13"/>
      <c r="C3223" s="13"/>
      <c r="D3223" s="13" t="s">
        <v>10540</v>
      </c>
      <c r="E3223" s="13">
        <v>6</v>
      </c>
      <c r="F3223" s="14">
        <v>1</v>
      </c>
      <c r="G3223" s="13" t="s">
        <v>46</v>
      </c>
      <c r="H3223" s="14">
        <v>17</v>
      </c>
      <c r="I3223" s="15" t="s">
        <v>32</v>
      </c>
      <c r="J3223" s="16">
        <v>113.69999999999999</v>
      </c>
      <c r="K3223" s="16">
        <v>18.95</v>
      </c>
      <c r="L3223" s="17" t="s">
        <v>502</v>
      </c>
      <c r="M3223" s="163" t="str">
        <f>IFERROR(GETPIVOTDATA("Tot. Bottles",'- Ordine Aggregato -'!$A$1,"sku anker",A3223),"")</f>
        <v/>
      </c>
      <c r="N3223" s="18" t="s">
        <v>67</v>
      </c>
      <c r="O3223" s="19" t="str">
        <f t="shared" si="50"/>
        <v>Order online</v>
      </c>
      <c r="P3223" s="97" t="s">
        <v>68</v>
      </c>
      <c r="Q3223" s="13" t="s">
        <v>10544</v>
      </c>
      <c r="R3223" t="s">
        <v>10545</v>
      </c>
      <c r="S3223" s="20">
        <v>18.95</v>
      </c>
      <c r="T3223" s="21" t="s">
        <v>38</v>
      </c>
    </row>
    <row r="3224" spans="1:20" x14ac:dyDescent="0.35">
      <c r="A3224" s="96" t="s">
        <v>10546</v>
      </c>
      <c r="B3224" s="96"/>
      <c r="C3224" s="96"/>
      <c r="D3224" s="13" t="s">
        <v>10547</v>
      </c>
      <c r="E3224" s="13">
        <v>6</v>
      </c>
      <c r="F3224" s="14">
        <v>1</v>
      </c>
      <c r="G3224" s="13" t="s">
        <v>14874</v>
      </c>
      <c r="H3224" s="14">
        <v>17</v>
      </c>
      <c r="I3224" s="15" t="s">
        <v>32</v>
      </c>
      <c r="J3224" s="16">
        <v>127.5</v>
      </c>
      <c r="K3224" s="16">
        <v>21.25</v>
      </c>
      <c r="L3224" s="17" t="s">
        <v>502</v>
      </c>
      <c r="M3224" s="163" t="str">
        <f>IFERROR(GETPIVOTDATA("Tot. Bottles",'- Ordine Aggregato -'!$A$1,"sku anker",A3224),"")</f>
        <v/>
      </c>
      <c r="N3224" s="18" t="s">
        <v>42</v>
      </c>
      <c r="O3224" s="19" t="str">
        <f t="shared" si="50"/>
        <v>Order online</v>
      </c>
      <c r="P3224" s="97" t="s">
        <v>68</v>
      </c>
      <c r="Q3224" s="13" t="s">
        <v>10548</v>
      </c>
      <c r="R3224" t="s">
        <v>10549</v>
      </c>
      <c r="S3224" s="20">
        <v>0</v>
      </c>
      <c r="T3224" s="21" t="s">
        <v>38</v>
      </c>
    </row>
    <row r="3225" spans="1:20" x14ac:dyDescent="0.35">
      <c r="A3225" s="96" t="s">
        <v>10550</v>
      </c>
      <c r="D3225" s="13" t="s">
        <v>10551</v>
      </c>
      <c r="E3225" s="13">
        <v>48</v>
      </c>
      <c r="F3225" s="14">
        <v>0.05</v>
      </c>
      <c r="G3225" s="13" t="s">
        <v>46</v>
      </c>
      <c r="H3225" s="14">
        <v>17</v>
      </c>
      <c r="I3225" s="15" t="s">
        <v>32</v>
      </c>
      <c r="J3225" s="16">
        <v>300</v>
      </c>
      <c r="K3225" s="16">
        <v>6.25</v>
      </c>
      <c r="L3225" s="17" t="s">
        <v>502</v>
      </c>
      <c r="M3225" s="163" t="str">
        <f>IFERROR(GETPIVOTDATA("Tot. Bottles",'- Ordine Aggregato -'!$A$1,"sku anker",A3225),"")</f>
        <v/>
      </c>
      <c r="N3225" s="18" t="s">
        <v>34</v>
      </c>
      <c r="O3225" s="19" t="str">
        <f t="shared" si="50"/>
        <v>Order online</v>
      </c>
      <c r="P3225" s="97" t="s">
        <v>68</v>
      </c>
      <c r="Q3225" s="13" t="s">
        <v>10552</v>
      </c>
      <c r="R3225" t="s">
        <v>10553</v>
      </c>
      <c r="S3225" s="20">
        <v>0</v>
      </c>
      <c r="T3225" s="21" t="s">
        <v>38</v>
      </c>
    </row>
    <row r="3226" spans="1:20" x14ac:dyDescent="0.35">
      <c r="A3226" s="13" t="s">
        <v>10554</v>
      </c>
      <c r="B3226" s="13"/>
      <c r="C3226" s="13"/>
      <c r="D3226" s="13" t="s">
        <v>10551</v>
      </c>
      <c r="E3226" s="13">
        <v>6</v>
      </c>
      <c r="F3226" s="14">
        <v>1</v>
      </c>
      <c r="G3226" s="13" t="s">
        <v>46</v>
      </c>
      <c r="H3226" s="14">
        <v>17</v>
      </c>
      <c r="I3226" s="15" t="s">
        <v>32</v>
      </c>
      <c r="J3226" s="16">
        <v>113.69999999999999</v>
      </c>
      <c r="K3226" s="16">
        <v>18.95</v>
      </c>
      <c r="L3226" s="17" t="s">
        <v>502</v>
      </c>
      <c r="M3226" s="163" t="str">
        <f>IFERROR(GETPIVOTDATA("Tot. Bottles",'- Ordine Aggregato -'!$A$1,"sku anker",A3226),"")</f>
        <v/>
      </c>
      <c r="N3226" s="18" t="s">
        <v>67</v>
      </c>
      <c r="O3226" s="19" t="str">
        <f t="shared" si="50"/>
        <v>Order online</v>
      </c>
      <c r="P3226" s="97" t="s">
        <v>68</v>
      </c>
      <c r="Q3226" s="13" t="s">
        <v>10555</v>
      </c>
      <c r="R3226" t="s">
        <v>10556</v>
      </c>
      <c r="S3226" s="20">
        <v>18.95</v>
      </c>
      <c r="T3226" s="21" t="s">
        <v>38</v>
      </c>
    </row>
    <row r="3227" spans="1:20" x14ac:dyDescent="0.35">
      <c r="A3227" s="96" t="s">
        <v>10557</v>
      </c>
      <c r="D3227" s="13" t="s">
        <v>10558</v>
      </c>
      <c r="E3227" s="13">
        <v>6</v>
      </c>
      <c r="F3227" s="14">
        <v>0.75</v>
      </c>
      <c r="G3227" s="13" t="s">
        <v>46</v>
      </c>
      <c r="H3227" s="14">
        <v>17</v>
      </c>
      <c r="I3227" s="15" t="s">
        <v>32</v>
      </c>
      <c r="J3227" s="16">
        <v>41.099999999999994</v>
      </c>
      <c r="K3227" s="16">
        <v>6.85</v>
      </c>
      <c r="L3227" s="17" t="s">
        <v>2306</v>
      </c>
      <c r="M3227" s="163" t="str">
        <f>IFERROR(GETPIVOTDATA("Tot. Bottles",'- Ordine Aggregato -'!$A$1,"sku anker",A3227),"")</f>
        <v/>
      </c>
      <c r="N3227" s="18" t="s">
        <v>42</v>
      </c>
      <c r="O3227" s="19" t="str">
        <f t="shared" si="50"/>
        <v>Order online</v>
      </c>
      <c r="P3227" s="97" t="s">
        <v>225</v>
      </c>
      <c r="Q3227" s="13" t="s">
        <v>10559</v>
      </c>
      <c r="R3227" t="s">
        <v>10560</v>
      </c>
      <c r="S3227" s="20">
        <v>0</v>
      </c>
      <c r="T3227" s="21" t="s">
        <v>38</v>
      </c>
    </row>
    <row r="3228" spans="1:20" x14ac:dyDescent="0.35">
      <c r="A3228" s="13" t="s">
        <v>10561</v>
      </c>
      <c r="B3228" s="13"/>
      <c r="C3228" s="13"/>
      <c r="D3228" s="13" t="s">
        <v>10562</v>
      </c>
      <c r="E3228" s="13">
        <v>6</v>
      </c>
      <c r="F3228" s="14">
        <v>0.75</v>
      </c>
      <c r="G3228" s="13" t="s">
        <v>14874</v>
      </c>
      <c r="H3228" s="14">
        <v>17</v>
      </c>
      <c r="I3228" s="15" t="s">
        <v>32</v>
      </c>
      <c r="J3228" s="16">
        <v>41.099999999999994</v>
      </c>
      <c r="K3228" s="16">
        <v>6.85</v>
      </c>
      <c r="L3228" s="17" t="s">
        <v>2306</v>
      </c>
      <c r="M3228" s="163" t="str">
        <f>IFERROR(GETPIVOTDATA("Tot. Bottles",'- Ordine Aggregato -'!$A$1,"sku anker",A3228),"")</f>
        <v/>
      </c>
      <c r="N3228" s="18" t="s">
        <v>42</v>
      </c>
      <c r="O3228" s="19" t="str">
        <f t="shared" si="50"/>
        <v>Order online</v>
      </c>
      <c r="P3228" s="97" t="s">
        <v>225</v>
      </c>
      <c r="Q3228" s="13" t="s">
        <v>10563</v>
      </c>
      <c r="R3228" t="s">
        <v>10564</v>
      </c>
      <c r="S3228" s="20">
        <v>0</v>
      </c>
      <c r="T3228" s="21" t="s">
        <v>38</v>
      </c>
    </row>
    <row r="3229" spans="1:20" x14ac:dyDescent="0.35">
      <c r="A3229" s="96" t="s">
        <v>10565</v>
      </c>
      <c r="D3229" s="13" t="s">
        <v>10566</v>
      </c>
      <c r="E3229" s="13">
        <v>6</v>
      </c>
      <c r="F3229" s="14">
        <v>0.7</v>
      </c>
      <c r="G3229" s="13" t="s">
        <v>14874</v>
      </c>
      <c r="H3229" s="14">
        <v>47</v>
      </c>
      <c r="I3229" s="15" t="s">
        <v>32</v>
      </c>
      <c r="J3229" s="16">
        <v>45</v>
      </c>
      <c r="K3229" s="16">
        <v>7.5</v>
      </c>
      <c r="L3229" s="17" t="s">
        <v>368</v>
      </c>
      <c r="M3229" s="163" t="str">
        <f>IFERROR(GETPIVOTDATA("Tot. Bottles",'- Ordine Aggregato -'!$A$1,"sku anker",A3229),"")</f>
        <v/>
      </c>
      <c r="N3229" s="18" t="s">
        <v>42</v>
      </c>
      <c r="O3229" s="19" t="str">
        <f t="shared" si="50"/>
        <v>Order online</v>
      </c>
      <c r="P3229" s="97" t="s">
        <v>146</v>
      </c>
      <c r="Q3229" s="13" t="s">
        <v>10567</v>
      </c>
      <c r="R3229" t="s">
        <v>10568</v>
      </c>
      <c r="S3229" s="20">
        <v>0</v>
      </c>
      <c r="T3229" s="21" t="s">
        <v>38</v>
      </c>
    </row>
    <row r="3230" spans="1:20" x14ac:dyDescent="0.35">
      <c r="A3230" s="13" t="s">
        <v>15852</v>
      </c>
      <c r="B3230" s="13"/>
      <c r="C3230" s="13"/>
      <c r="D3230" s="13" t="s">
        <v>15853</v>
      </c>
      <c r="E3230" s="13">
        <v>12</v>
      </c>
      <c r="F3230" s="14">
        <v>0.15</v>
      </c>
      <c r="G3230" s="13" t="s">
        <v>46</v>
      </c>
      <c r="H3230" s="14">
        <v>42.3</v>
      </c>
      <c r="I3230" s="15" t="s">
        <v>32</v>
      </c>
      <c r="J3230" s="16">
        <v>90</v>
      </c>
      <c r="K3230" s="16">
        <v>7.5</v>
      </c>
      <c r="L3230" s="17" t="s">
        <v>478</v>
      </c>
      <c r="M3230" s="163" t="str">
        <f>IFERROR(GETPIVOTDATA("Tot. Bottles",'- Ordine Aggregato -'!$A$1,"sku anker",A3230),"")</f>
        <v/>
      </c>
      <c r="N3230" s="18" t="s">
        <v>42</v>
      </c>
      <c r="O3230" s="19" t="str">
        <f t="shared" si="50"/>
        <v>Order online</v>
      </c>
      <c r="P3230" s="97" t="s">
        <v>146</v>
      </c>
      <c r="Q3230" s="13" t="s">
        <v>15854</v>
      </c>
      <c r="R3230" t="s">
        <v>15855</v>
      </c>
      <c r="S3230" s="20">
        <v>0</v>
      </c>
      <c r="T3230" s="21" t="s">
        <v>38</v>
      </c>
    </row>
    <row r="3231" spans="1:20" x14ac:dyDescent="0.35">
      <c r="A3231" s="96" t="s">
        <v>10569</v>
      </c>
      <c r="D3231" s="13" t="s">
        <v>10570</v>
      </c>
      <c r="E3231" s="13">
        <v>6</v>
      </c>
      <c r="F3231" s="14">
        <v>0.7</v>
      </c>
      <c r="G3231" s="13" t="s">
        <v>14874</v>
      </c>
      <c r="H3231" s="14">
        <v>40</v>
      </c>
      <c r="I3231" s="15" t="s">
        <v>32</v>
      </c>
      <c r="J3231" s="16">
        <v>41.7</v>
      </c>
      <c r="K3231" s="16">
        <v>6.95</v>
      </c>
      <c r="L3231" s="17" t="s">
        <v>368</v>
      </c>
      <c r="M3231" s="163" t="str">
        <f>IFERROR(GETPIVOTDATA("Tot. Bottles",'- Ordine Aggregato -'!$A$1,"sku anker",A3231),"")</f>
        <v/>
      </c>
      <c r="N3231" s="18" t="s">
        <v>34</v>
      </c>
      <c r="O3231" s="19" t="str">
        <f t="shared" si="50"/>
        <v>Order online</v>
      </c>
      <c r="P3231" s="97" t="s">
        <v>146</v>
      </c>
      <c r="Q3231" s="13" t="s">
        <v>10571</v>
      </c>
      <c r="R3231" t="s">
        <v>10572</v>
      </c>
      <c r="S3231" s="20">
        <v>0</v>
      </c>
      <c r="T3231" s="21" t="s">
        <v>38</v>
      </c>
    </row>
    <row r="3232" spans="1:20" x14ac:dyDescent="0.35">
      <c r="A3232" s="96" t="s">
        <v>10573</v>
      </c>
      <c r="D3232" s="13" t="s">
        <v>10574</v>
      </c>
      <c r="E3232" s="13">
        <v>6</v>
      </c>
      <c r="F3232" s="14">
        <v>0.75</v>
      </c>
      <c r="G3232" s="13" t="s">
        <v>31</v>
      </c>
      <c r="H3232" s="14">
        <v>12</v>
      </c>
      <c r="I3232" s="15" t="s">
        <v>32</v>
      </c>
      <c r="J3232" s="16">
        <v>129</v>
      </c>
      <c r="K3232" s="16">
        <v>21.5</v>
      </c>
      <c r="L3232" s="17" t="s">
        <v>863</v>
      </c>
      <c r="M3232" s="163" t="str">
        <f>IFERROR(GETPIVOTDATA("Tot. Bottles",'- Ordine Aggregato -'!$A$1,"sku anker",A3232),"")</f>
        <v/>
      </c>
      <c r="N3232" s="18" t="s">
        <v>34</v>
      </c>
      <c r="O3232" s="19" t="str">
        <f t="shared" si="50"/>
        <v>Order online</v>
      </c>
      <c r="P3232" s="97" t="s">
        <v>225</v>
      </c>
      <c r="Q3232" s="13" t="s">
        <v>10575</v>
      </c>
      <c r="R3232" t="s">
        <v>10576</v>
      </c>
      <c r="S3232" s="20">
        <v>0</v>
      </c>
      <c r="T3232" s="21" t="s">
        <v>38</v>
      </c>
    </row>
    <row r="3233" spans="1:20" x14ac:dyDescent="0.35">
      <c r="A3233" s="96" t="s">
        <v>10577</v>
      </c>
      <c r="B3233" s="96"/>
      <c r="C3233" s="96"/>
      <c r="D3233" s="13" t="s">
        <v>10578</v>
      </c>
      <c r="E3233" s="13">
        <v>6</v>
      </c>
      <c r="F3233" s="14">
        <v>0.75</v>
      </c>
      <c r="G3233" s="13" t="s">
        <v>46</v>
      </c>
      <c r="H3233" s="14">
        <v>12</v>
      </c>
      <c r="I3233" s="15" t="s">
        <v>32</v>
      </c>
      <c r="J3233" s="16">
        <v>219</v>
      </c>
      <c r="K3233" s="16">
        <v>36.5</v>
      </c>
      <c r="L3233" s="17" t="s">
        <v>863</v>
      </c>
      <c r="M3233" s="163" t="str">
        <f>IFERROR(GETPIVOTDATA("Tot. Bottles",'- Ordine Aggregato -'!$A$1,"sku anker",A3233),"")</f>
        <v/>
      </c>
      <c r="N3233" s="18" t="s">
        <v>42</v>
      </c>
      <c r="O3233" s="19" t="str">
        <f t="shared" si="50"/>
        <v>Order online</v>
      </c>
      <c r="P3233" s="97" t="s">
        <v>225</v>
      </c>
      <c r="Q3233" s="13" t="s">
        <v>10579</v>
      </c>
      <c r="R3233" t="s">
        <v>10580</v>
      </c>
      <c r="S3233" s="20">
        <v>0</v>
      </c>
      <c r="T3233" s="21" t="s">
        <v>38</v>
      </c>
    </row>
    <row r="3234" spans="1:20" x14ac:dyDescent="0.35">
      <c r="A3234" s="13" t="s">
        <v>15856</v>
      </c>
      <c r="B3234" s="13"/>
      <c r="C3234" s="13"/>
      <c r="D3234" s="13" t="s">
        <v>15857</v>
      </c>
      <c r="E3234" s="13">
        <v>6</v>
      </c>
      <c r="F3234" s="14">
        <v>0.75</v>
      </c>
      <c r="G3234" s="13" t="s">
        <v>14874</v>
      </c>
      <c r="H3234" s="14">
        <v>12</v>
      </c>
      <c r="I3234" s="15" t="s">
        <v>32</v>
      </c>
      <c r="J3234" s="16">
        <v>207</v>
      </c>
      <c r="K3234" s="16">
        <v>34.5</v>
      </c>
      <c r="L3234" s="17" t="s">
        <v>863</v>
      </c>
      <c r="M3234" s="163" t="str">
        <f>IFERROR(GETPIVOTDATA("Tot. Bottles",'- Ordine Aggregato -'!$A$1,"sku anker",A3234),"")</f>
        <v/>
      </c>
      <c r="N3234" s="18" t="s">
        <v>42</v>
      </c>
      <c r="O3234" s="19" t="str">
        <f t="shared" si="50"/>
        <v>Order online</v>
      </c>
      <c r="P3234" s="97" t="s">
        <v>225</v>
      </c>
      <c r="Q3234" s="13" t="s">
        <v>15858</v>
      </c>
      <c r="R3234" t="s">
        <v>15859</v>
      </c>
      <c r="S3234" s="20">
        <v>0</v>
      </c>
      <c r="T3234" s="21" t="s">
        <v>38</v>
      </c>
    </row>
    <row r="3235" spans="1:20" x14ac:dyDescent="0.35">
      <c r="A3235" s="96" t="s">
        <v>10581</v>
      </c>
      <c r="B3235" s="96"/>
      <c r="C3235" s="96"/>
      <c r="D3235" s="13" t="s">
        <v>10582</v>
      </c>
      <c r="E3235" s="13">
        <v>6</v>
      </c>
      <c r="F3235" s="14">
        <v>0.75</v>
      </c>
      <c r="G3235" s="13" t="s">
        <v>14874</v>
      </c>
      <c r="H3235" s="14">
        <v>12</v>
      </c>
      <c r="I3235" s="15" t="s">
        <v>32</v>
      </c>
      <c r="J3235" s="16">
        <v>132.89999999999998</v>
      </c>
      <c r="K3235" s="16">
        <v>22.15</v>
      </c>
      <c r="L3235" s="17" t="s">
        <v>863</v>
      </c>
      <c r="M3235" s="163" t="str">
        <f>IFERROR(GETPIVOTDATA("Tot. Bottles",'- Ordine Aggregato -'!$A$1,"sku anker",A3235),"")</f>
        <v/>
      </c>
      <c r="N3235" s="18" t="s">
        <v>42</v>
      </c>
      <c r="O3235" s="19" t="str">
        <f t="shared" si="50"/>
        <v>Order online</v>
      </c>
      <c r="P3235" s="97" t="s">
        <v>225</v>
      </c>
      <c r="Q3235" s="13" t="s">
        <v>10575</v>
      </c>
      <c r="R3235" t="s">
        <v>10583</v>
      </c>
      <c r="S3235" s="20">
        <v>0</v>
      </c>
      <c r="T3235" s="21" t="s">
        <v>38</v>
      </c>
    </row>
    <row r="3236" spans="1:20" x14ac:dyDescent="0.35">
      <c r="A3236" s="13" t="s">
        <v>15860</v>
      </c>
      <c r="B3236" s="13"/>
      <c r="C3236" s="13"/>
      <c r="D3236" s="13" t="s">
        <v>10582</v>
      </c>
      <c r="E3236" s="13">
        <v>3</v>
      </c>
      <c r="F3236" s="14">
        <v>1.5</v>
      </c>
      <c r="G3236" s="13" t="s">
        <v>46</v>
      </c>
      <c r="H3236" s="14">
        <v>12</v>
      </c>
      <c r="I3236" s="15" t="s">
        <v>32</v>
      </c>
      <c r="J3236" s="16">
        <v>157.5</v>
      </c>
      <c r="K3236" s="16">
        <v>52.5</v>
      </c>
      <c r="L3236" s="17" t="s">
        <v>4515</v>
      </c>
      <c r="M3236" s="163" t="str">
        <f>IFERROR(GETPIVOTDATA("Tot. Bottles",'- Ordine Aggregato -'!$A$1,"sku anker",A3236),"")</f>
        <v/>
      </c>
      <c r="N3236" s="18" t="s">
        <v>28</v>
      </c>
      <c r="O3236" s="19" t="str">
        <f t="shared" si="50"/>
        <v>Order online</v>
      </c>
      <c r="P3236" s="97" t="s">
        <v>225</v>
      </c>
      <c r="Q3236" s="13" t="s">
        <v>15861</v>
      </c>
      <c r="R3236" t="s">
        <v>42</v>
      </c>
      <c r="S3236" s="20">
        <v>0</v>
      </c>
      <c r="T3236" s="21" t="s">
        <v>3755</v>
      </c>
    </row>
    <row r="3237" spans="1:20" x14ac:dyDescent="0.35">
      <c r="A3237" s="96" t="s">
        <v>15862</v>
      </c>
      <c r="D3237" s="13" t="s">
        <v>15863</v>
      </c>
      <c r="E3237" s="13">
        <v>3</v>
      </c>
      <c r="F3237" s="14">
        <v>0.75</v>
      </c>
      <c r="G3237" s="13" t="s">
        <v>46</v>
      </c>
      <c r="H3237" s="14">
        <v>12</v>
      </c>
      <c r="I3237" s="15" t="s">
        <v>32</v>
      </c>
      <c r="J3237" s="16">
        <v>88.5</v>
      </c>
      <c r="K3237" s="16">
        <v>29.5</v>
      </c>
      <c r="L3237" s="17" t="s">
        <v>529</v>
      </c>
      <c r="M3237" s="163" t="str">
        <f>IFERROR(GETPIVOTDATA("Tot. Bottles",'- Ordine Aggregato -'!$A$1,"sku anker",A3237),"")</f>
        <v/>
      </c>
      <c r="N3237" s="18" t="s">
        <v>42</v>
      </c>
      <c r="O3237" s="19" t="str">
        <f t="shared" si="50"/>
        <v>Order online</v>
      </c>
      <c r="P3237" s="97" t="s">
        <v>225</v>
      </c>
      <c r="Q3237" s="13" t="s">
        <v>15864</v>
      </c>
      <c r="R3237" t="s">
        <v>15865</v>
      </c>
      <c r="S3237" s="20">
        <v>0</v>
      </c>
      <c r="T3237" s="21" t="s">
        <v>38</v>
      </c>
    </row>
    <row r="3238" spans="1:20" x14ac:dyDescent="0.35">
      <c r="A3238" s="96" t="s">
        <v>15866</v>
      </c>
      <c r="B3238" s="96"/>
      <c r="C3238" s="96"/>
      <c r="D3238" s="13" t="s">
        <v>15867</v>
      </c>
      <c r="E3238" s="13">
        <v>3</v>
      </c>
      <c r="F3238" s="14">
        <v>0.75</v>
      </c>
      <c r="G3238" s="13" t="s">
        <v>14874</v>
      </c>
      <c r="H3238" s="14">
        <v>12</v>
      </c>
      <c r="I3238" s="15" t="s">
        <v>32</v>
      </c>
      <c r="J3238" s="16">
        <v>112.5</v>
      </c>
      <c r="K3238" s="16">
        <v>37.5</v>
      </c>
      <c r="L3238" s="17" t="s">
        <v>529</v>
      </c>
      <c r="M3238" s="163" t="str">
        <f>IFERROR(GETPIVOTDATA("Tot. Bottles",'- Ordine Aggregato -'!$A$1,"sku anker",A3238),"")</f>
        <v/>
      </c>
      <c r="N3238" s="18" t="s">
        <v>42</v>
      </c>
      <c r="O3238" s="19" t="str">
        <f t="shared" si="50"/>
        <v>Order online</v>
      </c>
      <c r="P3238" s="97" t="s">
        <v>225</v>
      </c>
      <c r="Q3238" s="13" t="s">
        <v>15868</v>
      </c>
      <c r="R3238" t="s">
        <v>15869</v>
      </c>
      <c r="S3238" s="20">
        <v>0</v>
      </c>
      <c r="T3238" s="21" t="s">
        <v>38</v>
      </c>
    </row>
    <row r="3239" spans="1:20" x14ac:dyDescent="0.35">
      <c r="A3239" s="96" t="s">
        <v>10584</v>
      </c>
      <c r="D3239" s="13" t="s">
        <v>10585</v>
      </c>
      <c r="E3239" s="13">
        <v>6</v>
      </c>
      <c r="F3239" s="14">
        <v>0.75</v>
      </c>
      <c r="G3239" s="13" t="s">
        <v>14874</v>
      </c>
      <c r="H3239" s="14">
        <v>12</v>
      </c>
      <c r="I3239" s="15" t="s">
        <v>32</v>
      </c>
      <c r="J3239" s="16">
        <v>154.5</v>
      </c>
      <c r="K3239" s="16">
        <v>25.75</v>
      </c>
      <c r="L3239" s="17" t="s">
        <v>863</v>
      </c>
      <c r="M3239" s="163" t="str">
        <f>IFERROR(GETPIVOTDATA("Tot. Bottles",'- Ordine Aggregato -'!$A$1,"sku anker",A3239),"")</f>
        <v/>
      </c>
      <c r="N3239" s="18" t="s">
        <v>42</v>
      </c>
      <c r="O3239" s="19" t="str">
        <f t="shared" si="50"/>
        <v>Order online</v>
      </c>
      <c r="P3239" s="97" t="s">
        <v>225</v>
      </c>
      <c r="Q3239" s="13" t="s">
        <v>10575</v>
      </c>
      <c r="R3239" t="s">
        <v>10586</v>
      </c>
      <c r="S3239" s="20">
        <v>0</v>
      </c>
      <c r="T3239" s="21" t="s">
        <v>38</v>
      </c>
    </row>
    <row r="3240" spans="1:20" x14ac:dyDescent="0.35">
      <c r="A3240" s="13" t="s">
        <v>10587</v>
      </c>
      <c r="B3240" s="13"/>
      <c r="C3240" s="13"/>
      <c r="D3240" s="13" t="s">
        <v>10588</v>
      </c>
      <c r="E3240" s="13">
        <v>6</v>
      </c>
      <c r="F3240" s="14">
        <v>0.7</v>
      </c>
      <c r="G3240" s="13" t="s">
        <v>46</v>
      </c>
      <c r="H3240" s="14">
        <v>37.5</v>
      </c>
      <c r="I3240" s="15" t="s">
        <v>32</v>
      </c>
      <c r="J3240" s="16">
        <v>48.599999999999994</v>
      </c>
      <c r="K3240" s="16">
        <v>8.1</v>
      </c>
      <c r="L3240" s="17" t="s">
        <v>104</v>
      </c>
      <c r="M3240" s="163" t="str">
        <f>IFERROR(GETPIVOTDATA("Tot. Bottles",'- Ordine Aggregato -'!$A$1,"sku anker",A3240),"")</f>
        <v/>
      </c>
      <c r="N3240" s="18" t="s">
        <v>67</v>
      </c>
      <c r="O3240" s="19" t="str">
        <f t="shared" si="50"/>
        <v>Order online</v>
      </c>
      <c r="P3240" s="97" t="s">
        <v>3353</v>
      </c>
      <c r="Q3240" s="13" t="s">
        <v>10589</v>
      </c>
      <c r="R3240" t="s">
        <v>10590</v>
      </c>
      <c r="S3240" s="20">
        <v>8.1</v>
      </c>
      <c r="T3240" s="21" t="s">
        <v>38</v>
      </c>
    </row>
    <row r="3241" spans="1:20" x14ac:dyDescent="0.35">
      <c r="A3241" s="13" t="s">
        <v>10591</v>
      </c>
      <c r="B3241" s="13"/>
      <c r="C3241" s="13"/>
      <c r="D3241" s="13" t="s">
        <v>10592</v>
      </c>
      <c r="E3241" s="13">
        <v>6</v>
      </c>
      <c r="F3241" s="14">
        <v>0.7</v>
      </c>
      <c r="G3241" s="13" t="s">
        <v>14874</v>
      </c>
      <c r="H3241" s="14">
        <v>37.5</v>
      </c>
      <c r="I3241" s="15" t="s">
        <v>32</v>
      </c>
      <c r="J3241" s="16">
        <v>65.099999999999994</v>
      </c>
      <c r="K3241" s="16">
        <v>10.85</v>
      </c>
      <c r="L3241" s="17" t="s">
        <v>1134</v>
      </c>
      <c r="M3241" s="163" t="str">
        <f>IFERROR(GETPIVOTDATA("Tot. Bottles",'- Ordine Aggregato -'!$A$1,"sku anker",A3241),"")</f>
        <v/>
      </c>
      <c r="N3241" s="18" t="s">
        <v>42</v>
      </c>
      <c r="O3241" s="19" t="str">
        <f t="shared" si="50"/>
        <v>Order online</v>
      </c>
      <c r="P3241" s="97" t="s">
        <v>3353</v>
      </c>
      <c r="Q3241" s="13" t="s">
        <v>10593</v>
      </c>
      <c r="R3241" t="s">
        <v>10594</v>
      </c>
      <c r="S3241" s="20">
        <v>0</v>
      </c>
      <c r="T3241" s="21" t="s">
        <v>38</v>
      </c>
    </row>
    <row r="3242" spans="1:20" x14ac:dyDescent="0.35">
      <c r="A3242" s="96" t="s">
        <v>10595</v>
      </c>
      <c r="D3242" s="13" t="s">
        <v>10596</v>
      </c>
      <c r="E3242" s="13">
        <v>6</v>
      </c>
      <c r="F3242" s="14">
        <v>0.7</v>
      </c>
      <c r="G3242" s="13" t="s">
        <v>14874</v>
      </c>
      <c r="H3242" s="14">
        <v>37.5</v>
      </c>
      <c r="I3242" s="15" t="s">
        <v>32</v>
      </c>
      <c r="J3242" s="16">
        <v>65.099999999999994</v>
      </c>
      <c r="K3242" s="16">
        <v>10.85</v>
      </c>
      <c r="L3242" s="17" t="s">
        <v>1134</v>
      </c>
      <c r="M3242" s="163" t="str">
        <f>IFERROR(GETPIVOTDATA("Tot. Bottles",'- Ordine Aggregato -'!$A$1,"sku anker",A3242),"")</f>
        <v/>
      </c>
      <c r="N3242" s="18" t="s">
        <v>42</v>
      </c>
      <c r="O3242" s="19" t="str">
        <f t="shared" si="50"/>
        <v>Order online</v>
      </c>
      <c r="P3242" s="97" t="s">
        <v>3353</v>
      </c>
      <c r="Q3242" s="13" t="s">
        <v>10597</v>
      </c>
      <c r="R3242" t="s">
        <v>10598</v>
      </c>
      <c r="S3242" s="20">
        <v>0</v>
      </c>
      <c r="T3242" s="21" t="s">
        <v>38</v>
      </c>
    </row>
    <row r="3243" spans="1:20" x14ac:dyDescent="0.35">
      <c r="A3243" s="96" t="s">
        <v>10599</v>
      </c>
      <c r="B3243" s="96"/>
      <c r="C3243" s="96"/>
      <c r="D3243" s="13" t="s">
        <v>10600</v>
      </c>
      <c r="E3243" s="13">
        <v>6</v>
      </c>
      <c r="F3243" s="14">
        <v>0.7</v>
      </c>
      <c r="G3243" s="13" t="s">
        <v>31</v>
      </c>
      <c r="H3243" s="14">
        <v>17</v>
      </c>
      <c r="I3243" s="15" t="s">
        <v>32</v>
      </c>
      <c r="J3243" s="16">
        <v>32.700000000000003</v>
      </c>
      <c r="K3243" s="16">
        <v>5.45</v>
      </c>
      <c r="L3243" s="17" t="s">
        <v>502</v>
      </c>
      <c r="M3243" s="163" t="str">
        <f>IFERROR(GETPIVOTDATA("Tot. Bottles",'- Ordine Aggregato -'!$A$1,"sku anker",A3243),"")</f>
        <v/>
      </c>
      <c r="N3243" s="18" t="s">
        <v>67</v>
      </c>
      <c r="O3243" s="19" t="str">
        <f t="shared" si="50"/>
        <v>Order online</v>
      </c>
      <c r="P3243" s="97" t="s">
        <v>68</v>
      </c>
      <c r="Q3243" s="13" t="s">
        <v>10601</v>
      </c>
      <c r="R3243" t="s">
        <v>10602</v>
      </c>
      <c r="S3243" s="20">
        <v>5.45</v>
      </c>
      <c r="T3243" s="21" t="s">
        <v>38</v>
      </c>
    </row>
    <row r="3244" spans="1:20" x14ac:dyDescent="0.35">
      <c r="A3244" s="96" t="s">
        <v>10603</v>
      </c>
      <c r="B3244" s="96"/>
      <c r="C3244" s="96"/>
      <c r="D3244" s="13" t="s">
        <v>10600</v>
      </c>
      <c r="E3244" s="13">
        <v>6</v>
      </c>
      <c r="F3244" s="14">
        <v>1</v>
      </c>
      <c r="G3244" s="13" t="s">
        <v>14873</v>
      </c>
      <c r="H3244" s="14">
        <v>17</v>
      </c>
      <c r="I3244" s="15" t="s">
        <v>32</v>
      </c>
      <c r="J3244" s="16">
        <v>47.7</v>
      </c>
      <c r="K3244" s="16">
        <v>7.95</v>
      </c>
      <c r="L3244" s="17" t="s">
        <v>502</v>
      </c>
      <c r="M3244" s="163" t="str">
        <f>IFERROR(GETPIVOTDATA("Tot. Bottles",'- Ordine Aggregato -'!$A$1,"sku anker",A3244),"")</f>
        <v/>
      </c>
      <c r="N3244" s="18" t="s">
        <v>42</v>
      </c>
      <c r="O3244" s="19" t="str">
        <f t="shared" si="50"/>
        <v>Order online</v>
      </c>
      <c r="P3244" s="97" t="s">
        <v>68</v>
      </c>
      <c r="Q3244" s="13" t="s">
        <v>10604</v>
      </c>
      <c r="R3244" t="s">
        <v>10605</v>
      </c>
      <c r="S3244" s="20">
        <v>0</v>
      </c>
      <c r="T3244" s="21" t="s">
        <v>38</v>
      </c>
    </row>
    <row r="3245" spans="1:20" x14ac:dyDescent="0.35">
      <c r="A3245" s="13" t="s">
        <v>10606</v>
      </c>
      <c r="B3245" s="13"/>
      <c r="C3245" s="13"/>
      <c r="D3245" s="13" t="s">
        <v>10607</v>
      </c>
      <c r="E3245" s="13">
        <v>6</v>
      </c>
      <c r="F3245" s="14">
        <v>0.7</v>
      </c>
      <c r="G3245" s="13" t="s">
        <v>14873</v>
      </c>
      <c r="H3245" s="14">
        <v>35</v>
      </c>
      <c r="I3245" s="15" t="s">
        <v>32</v>
      </c>
      <c r="J3245" s="16">
        <v>34.5</v>
      </c>
      <c r="K3245" s="16">
        <v>5.75</v>
      </c>
      <c r="L3245" s="17" t="s">
        <v>508</v>
      </c>
      <c r="M3245" s="163" t="str">
        <f>IFERROR(GETPIVOTDATA("Tot. Bottles",'- Ordine Aggregato -'!$A$1,"sku anker",A3245),"")</f>
        <v/>
      </c>
      <c r="N3245" s="18" t="s">
        <v>34</v>
      </c>
      <c r="O3245" s="19" t="str">
        <f t="shared" si="50"/>
        <v>Order online</v>
      </c>
      <c r="P3245" s="97" t="s">
        <v>509</v>
      </c>
      <c r="Q3245" s="13" t="s">
        <v>10608</v>
      </c>
      <c r="R3245" t="s">
        <v>10609</v>
      </c>
      <c r="S3245" s="20">
        <v>0</v>
      </c>
      <c r="T3245" s="21" t="s">
        <v>38</v>
      </c>
    </row>
    <row r="3246" spans="1:20" x14ac:dyDescent="0.35">
      <c r="A3246" s="96" t="s">
        <v>10610</v>
      </c>
      <c r="B3246" s="96"/>
      <c r="C3246" s="96"/>
      <c r="D3246" s="13" t="s">
        <v>10611</v>
      </c>
      <c r="E3246" s="13">
        <v>12</v>
      </c>
      <c r="F3246" s="14">
        <v>0.7</v>
      </c>
      <c r="G3246" s="13" t="s">
        <v>14873</v>
      </c>
      <c r="H3246" s="14">
        <v>14</v>
      </c>
      <c r="I3246" s="15" t="s">
        <v>32</v>
      </c>
      <c r="J3246" s="16">
        <v>65.400000000000006</v>
      </c>
      <c r="K3246" s="16">
        <v>5.45</v>
      </c>
      <c r="L3246" s="17" t="s">
        <v>508</v>
      </c>
      <c r="M3246" s="163" t="str">
        <f>IFERROR(GETPIVOTDATA("Tot. Bottles",'- Ordine Aggregato -'!$A$1,"sku anker",A3246),"")</f>
        <v/>
      </c>
      <c r="N3246" s="18" t="s">
        <v>34</v>
      </c>
      <c r="O3246" s="19" t="str">
        <f t="shared" si="50"/>
        <v>Order online</v>
      </c>
      <c r="P3246" s="97" t="s">
        <v>509</v>
      </c>
      <c r="Q3246" s="13" t="s">
        <v>10612</v>
      </c>
      <c r="R3246" t="s">
        <v>10613</v>
      </c>
      <c r="S3246" s="20">
        <v>0</v>
      </c>
      <c r="T3246" s="21" t="s">
        <v>38</v>
      </c>
    </row>
    <row r="3247" spans="1:20" x14ac:dyDescent="0.35">
      <c r="A3247" s="96" t="s">
        <v>10614</v>
      </c>
      <c r="B3247" s="96"/>
      <c r="C3247" s="96"/>
      <c r="D3247" s="13" t="s">
        <v>10615</v>
      </c>
      <c r="E3247" s="13">
        <v>6</v>
      </c>
      <c r="F3247" s="14">
        <v>0.7</v>
      </c>
      <c r="G3247" s="13" t="s">
        <v>14873</v>
      </c>
      <c r="H3247" s="14">
        <v>38</v>
      </c>
      <c r="I3247" s="15" t="s">
        <v>32</v>
      </c>
      <c r="J3247" s="16">
        <v>28.5</v>
      </c>
      <c r="K3247" s="16">
        <v>4.75</v>
      </c>
      <c r="L3247" s="17" t="s">
        <v>416</v>
      </c>
      <c r="M3247" s="163" t="str">
        <f>IFERROR(GETPIVOTDATA("Tot. Bottles",'- Ordine Aggregato -'!$A$1,"sku anker",A3247),"")</f>
        <v/>
      </c>
      <c r="N3247" s="18" t="s">
        <v>67</v>
      </c>
      <c r="O3247" s="19" t="str">
        <f t="shared" si="50"/>
        <v>Order online</v>
      </c>
      <c r="P3247" s="97" t="s">
        <v>580</v>
      </c>
      <c r="Q3247" s="13" t="s">
        <v>10616</v>
      </c>
      <c r="R3247" t="s">
        <v>10617</v>
      </c>
      <c r="S3247" s="20">
        <v>4.75</v>
      </c>
      <c r="T3247" s="21" t="s">
        <v>38</v>
      </c>
    </row>
    <row r="3248" spans="1:20" x14ac:dyDescent="0.35">
      <c r="A3248" s="96" t="s">
        <v>10618</v>
      </c>
      <c r="B3248" s="96"/>
      <c r="C3248" s="96"/>
      <c r="D3248" s="13" t="s">
        <v>10615</v>
      </c>
      <c r="E3248" s="13">
        <v>6</v>
      </c>
      <c r="F3248" s="14">
        <v>1</v>
      </c>
      <c r="G3248" s="13" t="s">
        <v>14873</v>
      </c>
      <c r="H3248" s="14">
        <v>38</v>
      </c>
      <c r="I3248" s="15" t="s">
        <v>32</v>
      </c>
      <c r="J3248" s="16">
        <v>30.599999999999998</v>
      </c>
      <c r="K3248" s="16">
        <v>5.0999999999999996</v>
      </c>
      <c r="L3248" s="17" t="s">
        <v>416</v>
      </c>
      <c r="M3248" s="163">
        <f>IFERROR(GETPIVOTDATA("Tot. Bottles",'- Ordine Aggregato -'!$A$1,"sku anker",A3248),"")</f>
        <v>12</v>
      </c>
      <c r="N3248" s="18" t="s">
        <v>42</v>
      </c>
      <c r="O3248" s="19" t="str">
        <f t="shared" si="50"/>
        <v>Order online</v>
      </c>
      <c r="P3248" s="97" t="s">
        <v>580</v>
      </c>
      <c r="Q3248" s="13" t="s">
        <v>10619</v>
      </c>
      <c r="R3248" t="s">
        <v>10620</v>
      </c>
      <c r="S3248" s="20">
        <v>0</v>
      </c>
      <c r="T3248" s="21" t="s">
        <v>38</v>
      </c>
    </row>
    <row r="3249" spans="1:20" x14ac:dyDescent="0.35">
      <c r="A3249" s="13" t="s">
        <v>10621</v>
      </c>
      <c r="B3249" s="13"/>
      <c r="C3249" s="13"/>
      <c r="D3249" s="13" t="s">
        <v>10622</v>
      </c>
      <c r="E3249" s="13">
        <v>6</v>
      </c>
      <c r="F3249" s="14">
        <v>0.7</v>
      </c>
      <c r="G3249" s="13" t="s">
        <v>14874</v>
      </c>
      <c r="H3249" s="14">
        <v>41.2</v>
      </c>
      <c r="I3249" s="15" t="s">
        <v>32</v>
      </c>
      <c r="J3249" s="16">
        <v>41.7</v>
      </c>
      <c r="K3249" s="16">
        <v>6.95</v>
      </c>
      <c r="L3249" s="17" t="s">
        <v>1094</v>
      </c>
      <c r="M3249" s="163" t="str">
        <f>IFERROR(GETPIVOTDATA("Tot. Bottles",'- Ordine Aggregato -'!$A$1,"sku anker",A3249),"")</f>
        <v/>
      </c>
      <c r="N3249" s="18" t="s">
        <v>42</v>
      </c>
      <c r="O3249" s="19" t="str">
        <f t="shared" si="50"/>
        <v>Order online</v>
      </c>
      <c r="P3249" s="97" t="s">
        <v>2565</v>
      </c>
      <c r="Q3249" s="13" t="s">
        <v>10623</v>
      </c>
      <c r="R3249" t="s">
        <v>10624</v>
      </c>
      <c r="S3249" s="20">
        <v>0</v>
      </c>
      <c r="T3249" s="21" t="s">
        <v>38</v>
      </c>
    </row>
    <row r="3250" spans="1:20" x14ac:dyDescent="0.35">
      <c r="A3250" s="13" t="s">
        <v>10625</v>
      </c>
      <c r="B3250" s="13"/>
      <c r="C3250" s="13"/>
      <c r="D3250" s="13" t="s">
        <v>10626</v>
      </c>
      <c r="E3250" s="13">
        <v>6</v>
      </c>
      <c r="F3250" s="14">
        <v>0.7</v>
      </c>
      <c r="G3250" s="13" t="s">
        <v>46</v>
      </c>
      <c r="H3250" s="14">
        <v>40</v>
      </c>
      <c r="I3250" s="15" t="s">
        <v>32</v>
      </c>
      <c r="J3250" s="16">
        <v>78.599999999999994</v>
      </c>
      <c r="K3250" s="16">
        <v>13.1</v>
      </c>
      <c r="L3250" s="17" t="s">
        <v>104</v>
      </c>
      <c r="M3250" s="163" t="str">
        <f>IFERROR(GETPIVOTDATA("Tot. Bottles",'- Ordine Aggregato -'!$A$1,"sku anker",A3250),"")</f>
        <v/>
      </c>
      <c r="N3250" s="18" t="s">
        <v>42</v>
      </c>
      <c r="O3250" s="19" t="str">
        <f t="shared" si="50"/>
        <v>Order online</v>
      </c>
      <c r="P3250" s="97" t="s">
        <v>2565</v>
      </c>
      <c r="Q3250" s="13" t="s">
        <v>10627</v>
      </c>
      <c r="R3250" t="s">
        <v>10628</v>
      </c>
      <c r="S3250" s="20">
        <v>0</v>
      </c>
      <c r="T3250" s="21" t="s">
        <v>38</v>
      </c>
    </row>
    <row r="3251" spans="1:20" x14ac:dyDescent="0.35">
      <c r="A3251" s="13" t="s">
        <v>15870</v>
      </c>
      <c r="B3251" s="13"/>
      <c r="C3251" s="13"/>
      <c r="D3251" s="13" t="s">
        <v>15871</v>
      </c>
      <c r="E3251" s="13">
        <v>6</v>
      </c>
      <c r="F3251" s="14">
        <v>0.6</v>
      </c>
      <c r="G3251" s="13" t="s">
        <v>14874</v>
      </c>
      <c r="H3251" s="14">
        <v>41.12</v>
      </c>
      <c r="I3251" s="15" t="s">
        <v>32</v>
      </c>
      <c r="J3251" s="16">
        <v>201</v>
      </c>
      <c r="K3251" s="16">
        <v>33.5</v>
      </c>
      <c r="L3251" s="17" t="s">
        <v>104</v>
      </c>
      <c r="M3251" s="163" t="str">
        <f>IFERROR(GETPIVOTDATA("Tot. Bottles",'- Ordine Aggregato -'!$A$1,"sku anker",A3251),"")</f>
        <v/>
      </c>
      <c r="N3251" s="18" t="s">
        <v>42</v>
      </c>
      <c r="O3251" s="19" t="str">
        <f t="shared" si="50"/>
        <v>Order online</v>
      </c>
      <c r="P3251" s="97" t="s">
        <v>225</v>
      </c>
      <c r="Q3251" s="13" t="s">
        <v>10629</v>
      </c>
      <c r="R3251" t="s">
        <v>10630</v>
      </c>
      <c r="S3251" s="20">
        <v>0</v>
      </c>
      <c r="T3251" s="21" t="s">
        <v>38</v>
      </c>
    </row>
    <row r="3252" spans="1:20" x14ac:dyDescent="0.35">
      <c r="A3252" s="96" t="s">
        <v>10631</v>
      </c>
      <c r="D3252" s="13" t="s">
        <v>10632</v>
      </c>
      <c r="E3252" s="13">
        <v>6</v>
      </c>
      <c r="F3252" s="14">
        <v>0.7</v>
      </c>
      <c r="G3252" s="13" t="s">
        <v>14874</v>
      </c>
      <c r="H3252" s="14">
        <v>42</v>
      </c>
      <c r="I3252" s="15" t="s">
        <v>32</v>
      </c>
      <c r="J3252" s="16">
        <v>79.199999999999989</v>
      </c>
      <c r="K3252" s="16">
        <v>13.2</v>
      </c>
      <c r="L3252" s="17" t="s">
        <v>104</v>
      </c>
      <c r="M3252" s="163" t="str">
        <f>IFERROR(GETPIVOTDATA("Tot. Bottles",'- Ordine Aggregato -'!$A$1,"sku anker",A3252),"")</f>
        <v/>
      </c>
      <c r="N3252" s="18" t="s">
        <v>34</v>
      </c>
      <c r="O3252" s="19" t="str">
        <f t="shared" si="50"/>
        <v>Order online</v>
      </c>
      <c r="P3252" s="97" t="s">
        <v>514</v>
      </c>
      <c r="Q3252" s="13" t="s">
        <v>10633</v>
      </c>
      <c r="R3252" t="s">
        <v>10634</v>
      </c>
      <c r="S3252" s="20">
        <v>0</v>
      </c>
      <c r="T3252" s="21" t="s">
        <v>38</v>
      </c>
    </row>
    <row r="3253" spans="1:20" x14ac:dyDescent="0.35">
      <c r="A3253" s="13" t="s">
        <v>10635</v>
      </c>
      <c r="B3253" s="13"/>
      <c r="C3253" s="13"/>
      <c r="D3253" s="13" t="s">
        <v>10632</v>
      </c>
      <c r="E3253" s="13">
        <v>6</v>
      </c>
      <c r="F3253" s="14">
        <v>0.7</v>
      </c>
      <c r="G3253" s="13" t="s">
        <v>14874</v>
      </c>
      <c r="H3253" s="14">
        <v>42</v>
      </c>
      <c r="I3253" s="15" t="s">
        <v>32</v>
      </c>
      <c r="J3253" s="16">
        <v>78.900000000000006</v>
      </c>
      <c r="K3253" s="16">
        <v>13.15</v>
      </c>
      <c r="L3253" s="17" t="s">
        <v>104</v>
      </c>
      <c r="M3253" s="163" t="str">
        <f>IFERROR(GETPIVOTDATA("Tot. Bottles",'- Ordine Aggregato -'!$A$1,"sku anker",A3253),"")</f>
        <v/>
      </c>
      <c r="N3253" s="18" t="s">
        <v>42</v>
      </c>
      <c r="O3253" s="19" t="str">
        <f t="shared" si="50"/>
        <v>Order online</v>
      </c>
      <c r="P3253" s="97" t="s">
        <v>514</v>
      </c>
      <c r="Q3253" s="13" t="s">
        <v>10636</v>
      </c>
      <c r="R3253" t="s">
        <v>10634</v>
      </c>
      <c r="S3253" s="20">
        <v>0</v>
      </c>
      <c r="T3253" s="21" t="s">
        <v>38</v>
      </c>
    </row>
    <row r="3254" spans="1:20" x14ac:dyDescent="0.35">
      <c r="A3254" s="96" t="s">
        <v>10637</v>
      </c>
      <c r="B3254" s="96"/>
      <c r="C3254" s="96"/>
      <c r="D3254" s="13" t="s">
        <v>10638</v>
      </c>
      <c r="E3254" s="13">
        <v>6</v>
      </c>
      <c r="F3254" s="14">
        <v>0.7</v>
      </c>
      <c r="G3254" s="13" t="s">
        <v>14874</v>
      </c>
      <c r="H3254" s="14">
        <v>40</v>
      </c>
      <c r="I3254" s="15" t="s">
        <v>32</v>
      </c>
      <c r="J3254" s="16">
        <v>71.699999999999989</v>
      </c>
      <c r="K3254" s="16">
        <v>11.95</v>
      </c>
      <c r="L3254" s="17" t="s">
        <v>104</v>
      </c>
      <c r="M3254" s="163" t="str">
        <f>IFERROR(GETPIVOTDATA("Tot. Bottles",'- Ordine Aggregato -'!$A$1,"sku anker",A3254),"")</f>
        <v/>
      </c>
      <c r="N3254" s="18" t="s">
        <v>42</v>
      </c>
      <c r="O3254" s="19" t="str">
        <f t="shared" si="50"/>
        <v>Order online</v>
      </c>
      <c r="P3254" s="97" t="s">
        <v>2565</v>
      </c>
      <c r="Q3254" s="13" t="s">
        <v>10639</v>
      </c>
      <c r="R3254" t="s">
        <v>10640</v>
      </c>
      <c r="S3254" s="20">
        <v>0</v>
      </c>
      <c r="T3254" s="21" t="s">
        <v>38</v>
      </c>
    </row>
    <row r="3255" spans="1:20" x14ac:dyDescent="0.35">
      <c r="A3255" s="96" t="s">
        <v>10641</v>
      </c>
      <c r="D3255" s="13" t="s">
        <v>10642</v>
      </c>
      <c r="E3255" s="13">
        <v>6</v>
      </c>
      <c r="F3255" s="14">
        <v>0.7</v>
      </c>
      <c r="G3255" s="13" t="s">
        <v>46</v>
      </c>
      <c r="H3255" s="14">
        <v>40</v>
      </c>
      <c r="I3255" s="15" t="s">
        <v>32</v>
      </c>
      <c r="J3255" s="16">
        <v>86.699999999999989</v>
      </c>
      <c r="K3255" s="16">
        <v>14.45</v>
      </c>
      <c r="L3255" s="17" t="s">
        <v>104</v>
      </c>
      <c r="M3255" s="163" t="str">
        <f>IFERROR(GETPIVOTDATA("Tot. Bottles",'- Ordine Aggregato -'!$A$1,"sku anker",A3255),"")</f>
        <v/>
      </c>
      <c r="N3255" s="18" t="s">
        <v>42</v>
      </c>
      <c r="O3255" s="19" t="str">
        <f t="shared" si="50"/>
        <v>Order online</v>
      </c>
      <c r="P3255" s="97" t="s">
        <v>10643</v>
      </c>
      <c r="Q3255" s="13" t="s">
        <v>10644</v>
      </c>
      <c r="R3255" t="s">
        <v>10645</v>
      </c>
      <c r="S3255" s="20">
        <v>0</v>
      </c>
      <c r="T3255" s="21" t="s">
        <v>38</v>
      </c>
    </row>
    <row r="3256" spans="1:20" x14ac:dyDescent="0.35">
      <c r="A3256" s="96" t="s">
        <v>10646</v>
      </c>
      <c r="D3256" s="13" t="s">
        <v>10647</v>
      </c>
      <c r="E3256" s="13">
        <v>6</v>
      </c>
      <c r="F3256" s="14">
        <v>0.7</v>
      </c>
      <c r="G3256" s="13" t="s">
        <v>14874</v>
      </c>
      <c r="H3256" s="14">
        <v>40</v>
      </c>
      <c r="I3256" s="15" t="s">
        <v>32</v>
      </c>
      <c r="J3256" s="16">
        <v>41.7</v>
      </c>
      <c r="K3256" s="16">
        <v>6.95</v>
      </c>
      <c r="L3256" s="17" t="s">
        <v>104</v>
      </c>
      <c r="M3256" s="163" t="str">
        <f>IFERROR(GETPIVOTDATA("Tot. Bottles",'- Ordine Aggregato -'!$A$1,"sku anker",A3256),"")</f>
        <v/>
      </c>
      <c r="N3256" s="18" t="s">
        <v>42</v>
      </c>
      <c r="O3256" s="19" t="str">
        <f t="shared" si="50"/>
        <v>Order online</v>
      </c>
      <c r="P3256" s="97" t="s">
        <v>2565</v>
      </c>
      <c r="Q3256" s="13" t="s">
        <v>10648</v>
      </c>
      <c r="R3256" t="s">
        <v>10649</v>
      </c>
      <c r="S3256" s="20">
        <v>0</v>
      </c>
      <c r="T3256" s="21" t="s">
        <v>38</v>
      </c>
    </row>
    <row r="3257" spans="1:20" x14ac:dyDescent="0.35">
      <c r="A3257" s="96" t="s">
        <v>10650</v>
      </c>
      <c r="D3257" s="13" t="s">
        <v>10651</v>
      </c>
      <c r="E3257" s="13">
        <v>6</v>
      </c>
      <c r="F3257" s="14">
        <v>0.7</v>
      </c>
      <c r="G3257" s="13" t="s">
        <v>46</v>
      </c>
      <c r="H3257" s="14">
        <v>69</v>
      </c>
      <c r="I3257" s="15" t="s">
        <v>32</v>
      </c>
      <c r="J3257" s="16">
        <v>63</v>
      </c>
      <c r="K3257" s="16">
        <v>10.5</v>
      </c>
      <c r="L3257" s="17" t="s">
        <v>104</v>
      </c>
      <c r="M3257" s="163" t="str">
        <f>IFERROR(GETPIVOTDATA("Tot. Bottles",'- Ordine Aggregato -'!$A$1,"sku anker",A3257),"")</f>
        <v/>
      </c>
      <c r="N3257" s="18" t="s">
        <v>67</v>
      </c>
      <c r="O3257" s="19" t="str">
        <f t="shared" si="50"/>
        <v>Order online</v>
      </c>
      <c r="P3257" s="97" t="s">
        <v>4162</v>
      </c>
      <c r="Q3257" s="13" t="s">
        <v>10652</v>
      </c>
      <c r="R3257" t="s">
        <v>10653</v>
      </c>
      <c r="S3257" s="20">
        <v>10.5</v>
      </c>
      <c r="T3257" s="21" t="s">
        <v>38</v>
      </c>
    </row>
    <row r="3258" spans="1:20" x14ac:dyDescent="0.35">
      <c r="A3258" s="96" t="s">
        <v>10654</v>
      </c>
      <c r="D3258" s="13" t="s">
        <v>10655</v>
      </c>
      <c r="E3258" s="13">
        <v>6</v>
      </c>
      <c r="F3258" s="14">
        <v>0.7</v>
      </c>
      <c r="G3258" s="13" t="s">
        <v>14874</v>
      </c>
      <c r="H3258" s="14">
        <v>40</v>
      </c>
      <c r="I3258" s="15" t="s">
        <v>32</v>
      </c>
      <c r="J3258" s="16">
        <v>81.300000000000011</v>
      </c>
      <c r="K3258" s="16">
        <v>13.55</v>
      </c>
      <c r="L3258" s="17" t="s">
        <v>104</v>
      </c>
      <c r="M3258" s="163" t="str">
        <f>IFERROR(GETPIVOTDATA("Tot. Bottles",'- Ordine Aggregato -'!$A$1,"sku anker",A3258),"")</f>
        <v/>
      </c>
      <c r="N3258" s="18" t="s">
        <v>42</v>
      </c>
      <c r="O3258" s="19" t="str">
        <f t="shared" si="50"/>
        <v>Order online</v>
      </c>
      <c r="P3258" s="97" t="s">
        <v>662</v>
      </c>
      <c r="Q3258" s="13" t="s">
        <v>10656</v>
      </c>
      <c r="R3258" t="s">
        <v>10657</v>
      </c>
      <c r="S3258" s="20">
        <v>0</v>
      </c>
      <c r="T3258" s="21" t="s">
        <v>38</v>
      </c>
    </row>
    <row r="3259" spans="1:20" x14ac:dyDescent="0.35">
      <c r="A3259" s="96" t="s">
        <v>10658</v>
      </c>
      <c r="D3259" s="13" t="s">
        <v>10659</v>
      </c>
      <c r="E3259" s="13">
        <v>6</v>
      </c>
      <c r="F3259" s="14">
        <v>0.7</v>
      </c>
      <c r="G3259" s="13" t="s">
        <v>46</v>
      </c>
      <c r="H3259" s="14">
        <v>40</v>
      </c>
      <c r="I3259" s="15" t="s">
        <v>32</v>
      </c>
      <c r="J3259" s="16">
        <v>123</v>
      </c>
      <c r="K3259" s="16">
        <v>20.5</v>
      </c>
      <c r="L3259" s="17" t="s">
        <v>104</v>
      </c>
      <c r="M3259" s="163" t="str">
        <f>IFERROR(GETPIVOTDATA("Tot. Bottles",'- Ordine Aggregato -'!$A$1,"sku anker",A3259),"")</f>
        <v/>
      </c>
      <c r="N3259" s="18" t="s">
        <v>34</v>
      </c>
      <c r="O3259" s="19" t="str">
        <f t="shared" si="50"/>
        <v>Order online</v>
      </c>
      <c r="P3259" s="97" t="s">
        <v>2565</v>
      </c>
      <c r="Q3259" s="13" t="s">
        <v>10660</v>
      </c>
      <c r="R3259" t="s">
        <v>10661</v>
      </c>
      <c r="S3259" s="20">
        <v>0</v>
      </c>
      <c r="T3259" s="21" t="s">
        <v>38</v>
      </c>
    </row>
    <row r="3260" spans="1:20" x14ac:dyDescent="0.35">
      <c r="A3260" s="13" t="s">
        <v>10662</v>
      </c>
      <c r="B3260" s="13"/>
      <c r="C3260" s="13"/>
      <c r="D3260" s="13" t="s">
        <v>10663</v>
      </c>
      <c r="E3260" s="13">
        <v>6</v>
      </c>
      <c r="F3260" s="14">
        <v>0.7</v>
      </c>
      <c r="G3260" s="13" t="s">
        <v>46</v>
      </c>
      <c r="H3260" s="14">
        <v>40</v>
      </c>
      <c r="I3260" s="15" t="s">
        <v>32</v>
      </c>
      <c r="J3260" s="16">
        <v>93</v>
      </c>
      <c r="K3260" s="16">
        <v>15.5</v>
      </c>
      <c r="L3260" s="17" t="s">
        <v>104</v>
      </c>
      <c r="M3260" s="163" t="str">
        <f>IFERROR(GETPIVOTDATA("Tot. Bottles",'- Ordine Aggregato -'!$A$1,"sku anker",A3260),"")</f>
        <v/>
      </c>
      <c r="N3260" s="18" t="s">
        <v>34</v>
      </c>
      <c r="O3260" s="19" t="str">
        <f t="shared" si="50"/>
        <v>Order online</v>
      </c>
      <c r="P3260" s="97" t="s">
        <v>2565</v>
      </c>
      <c r="Q3260" s="13" t="s">
        <v>10664</v>
      </c>
      <c r="R3260" t="s">
        <v>42</v>
      </c>
      <c r="S3260" s="20">
        <v>0</v>
      </c>
      <c r="T3260" s="21" t="s">
        <v>38</v>
      </c>
    </row>
    <row r="3261" spans="1:20" x14ac:dyDescent="0.35">
      <c r="A3261" s="96" t="s">
        <v>10665</v>
      </c>
      <c r="D3261" s="13" t="s">
        <v>10666</v>
      </c>
      <c r="E3261" s="13">
        <v>6</v>
      </c>
      <c r="F3261" s="14">
        <v>0.7</v>
      </c>
      <c r="G3261" s="13" t="s">
        <v>14874</v>
      </c>
      <c r="H3261" s="14">
        <v>43</v>
      </c>
      <c r="I3261" s="15" t="s">
        <v>32</v>
      </c>
      <c r="J3261" s="16">
        <v>79.5</v>
      </c>
      <c r="K3261" s="16">
        <v>13.25</v>
      </c>
      <c r="L3261" s="17" t="s">
        <v>104</v>
      </c>
      <c r="M3261" s="163" t="str">
        <f>IFERROR(GETPIVOTDATA("Tot. Bottles",'- Ordine Aggregato -'!$A$1,"sku anker",A3261),"")</f>
        <v/>
      </c>
      <c r="N3261" s="18" t="s">
        <v>67</v>
      </c>
      <c r="O3261" s="19" t="str">
        <f t="shared" si="50"/>
        <v>Order online</v>
      </c>
      <c r="P3261" s="97" t="s">
        <v>773</v>
      </c>
      <c r="Q3261" s="13" t="s">
        <v>10667</v>
      </c>
      <c r="R3261" t="s">
        <v>10668</v>
      </c>
      <c r="S3261" s="20">
        <v>13.25</v>
      </c>
      <c r="T3261" s="21" t="s">
        <v>38</v>
      </c>
    </row>
    <row r="3262" spans="1:20" x14ac:dyDescent="0.35">
      <c r="A3262" s="13" t="s">
        <v>15872</v>
      </c>
      <c r="B3262" s="13"/>
      <c r="C3262" s="13"/>
      <c r="D3262" s="13" t="s">
        <v>15873</v>
      </c>
      <c r="E3262" s="13">
        <v>3</v>
      </c>
      <c r="F3262" s="14">
        <v>1.75</v>
      </c>
      <c r="G3262" s="13" t="s">
        <v>46</v>
      </c>
      <c r="H3262" s="14">
        <v>40</v>
      </c>
      <c r="I3262" s="15" t="s">
        <v>32</v>
      </c>
      <c r="J3262" s="16">
        <v>175.5</v>
      </c>
      <c r="K3262" s="16">
        <v>58.5</v>
      </c>
      <c r="L3262" s="17" t="s">
        <v>104</v>
      </c>
      <c r="M3262" s="163" t="str">
        <f>IFERROR(GETPIVOTDATA("Tot. Bottles",'- Ordine Aggregato -'!$A$1,"sku anker",A3262),"")</f>
        <v/>
      </c>
      <c r="N3262" s="18" t="s">
        <v>42</v>
      </c>
      <c r="O3262" s="19" t="str">
        <f t="shared" si="50"/>
        <v>Order online</v>
      </c>
      <c r="P3262" s="97" t="s">
        <v>2565</v>
      </c>
      <c r="Q3262" s="13" t="s">
        <v>15874</v>
      </c>
      <c r="R3262" t="s">
        <v>15875</v>
      </c>
      <c r="S3262" s="20">
        <v>0</v>
      </c>
      <c r="T3262" s="21" t="s">
        <v>38</v>
      </c>
    </row>
    <row r="3263" spans="1:20" x14ac:dyDescent="0.35">
      <c r="A3263" s="13" t="s">
        <v>10669</v>
      </c>
      <c r="B3263" s="13"/>
      <c r="C3263" s="13"/>
      <c r="D3263" s="13" t="s">
        <v>10670</v>
      </c>
      <c r="E3263" s="13">
        <v>5</v>
      </c>
      <c r="F3263" s="14">
        <v>0.7</v>
      </c>
      <c r="G3263" s="13" t="s">
        <v>46</v>
      </c>
      <c r="H3263" s="14">
        <v>40</v>
      </c>
      <c r="I3263" s="15" t="s">
        <v>32</v>
      </c>
      <c r="J3263" s="16">
        <v>152.5</v>
      </c>
      <c r="K3263" s="16">
        <v>30.5</v>
      </c>
      <c r="L3263" s="17" t="s">
        <v>1143</v>
      </c>
      <c r="M3263" s="163" t="str">
        <f>IFERROR(GETPIVOTDATA("Tot. Bottles",'- Ordine Aggregato -'!$A$1,"sku anker",A3263),"")</f>
        <v/>
      </c>
      <c r="N3263" s="18" t="s">
        <v>42</v>
      </c>
      <c r="O3263" s="19" t="str">
        <f t="shared" si="50"/>
        <v>Order online</v>
      </c>
      <c r="P3263" s="97" t="s">
        <v>2565</v>
      </c>
      <c r="Q3263" s="13" t="s">
        <v>10671</v>
      </c>
      <c r="R3263" t="s">
        <v>10672</v>
      </c>
      <c r="S3263" s="20">
        <v>0</v>
      </c>
      <c r="T3263" s="21" t="s">
        <v>38</v>
      </c>
    </row>
    <row r="3264" spans="1:20" x14ac:dyDescent="0.35">
      <c r="A3264" s="13" t="s">
        <v>10673</v>
      </c>
      <c r="B3264" s="13"/>
      <c r="C3264" s="13"/>
      <c r="D3264" s="13" t="s">
        <v>10674</v>
      </c>
      <c r="E3264" s="13">
        <v>6</v>
      </c>
      <c r="F3264" s="14">
        <v>0.7</v>
      </c>
      <c r="G3264" s="13" t="s">
        <v>14874</v>
      </c>
      <c r="H3264" s="14">
        <v>40</v>
      </c>
      <c r="I3264" s="15" t="s">
        <v>32</v>
      </c>
      <c r="J3264" s="16">
        <v>156</v>
      </c>
      <c r="K3264" s="16">
        <v>26</v>
      </c>
      <c r="L3264" s="17" t="s">
        <v>104</v>
      </c>
      <c r="M3264" s="163" t="str">
        <f>IFERROR(GETPIVOTDATA("Tot. Bottles",'- Ordine Aggregato -'!$A$1,"sku anker",A3264),"")</f>
        <v/>
      </c>
      <c r="N3264" s="18" t="s">
        <v>42</v>
      </c>
      <c r="O3264" s="19" t="str">
        <f t="shared" si="50"/>
        <v>Order online</v>
      </c>
      <c r="P3264" s="97" t="s">
        <v>2565</v>
      </c>
      <c r="Q3264" s="13" t="s">
        <v>10675</v>
      </c>
      <c r="R3264" t="s">
        <v>10676</v>
      </c>
      <c r="S3264" s="20">
        <v>0</v>
      </c>
      <c r="T3264" s="21" t="s">
        <v>38</v>
      </c>
    </row>
    <row r="3265" spans="1:20" x14ac:dyDescent="0.35">
      <c r="A3265" s="96" t="s">
        <v>10677</v>
      </c>
      <c r="D3265" s="13" t="s">
        <v>10678</v>
      </c>
      <c r="E3265" s="13">
        <v>6</v>
      </c>
      <c r="F3265" s="14">
        <v>1</v>
      </c>
      <c r="G3265" s="13" t="s">
        <v>14873</v>
      </c>
      <c r="H3265" s="14">
        <v>35</v>
      </c>
      <c r="I3265" s="15" t="s">
        <v>32</v>
      </c>
      <c r="J3265" s="16">
        <v>18.600000000000001</v>
      </c>
      <c r="K3265" s="16">
        <v>3.1</v>
      </c>
      <c r="L3265" s="17" t="s">
        <v>695</v>
      </c>
      <c r="M3265" s="163" t="str">
        <f>IFERROR(GETPIVOTDATA("Tot. Bottles",'- Ordine Aggregato -'!$A$1,"sku anker",A3265),"")</f>
        <v/>
      </c>
      <c r="N3265" s="18" t="s">
        <v>42</v>
      </c>
      <c r="O3265" s="19" t="str">
        <f t="shared" si="50"/>
        <v>Order online</v>
      </c>
      <c r="P3265" s="97" t="s">
        <v>68</v>
      </c>
      <c r="Q3265" s="13" t="s">
        <v>10679</v>
      </c>
      <c r="R3265" t="s">
        <v>10680</v>
      </c>
      <c r="S3265" s="20">
        <v>0</v>
      </c>
      <c r="T3265" s="21" t="s">
        <v>38</v>
      </c>
    </row>
    <row r="3266" spans="1:20" x14ac:dyDescent="0.35">
      <c r="A3266" s="96" t="s">
        <v>10681</v>
      </c>
      <c r="D3266" s="13" t="s">
        <v>10682</v>
      </c>
      <c r="E3266" s="13">
        <v>6</v>
      </c>
      <c r="F3266" s="14">
        <v>0.7</v>
      </c>
      <c r="G3266" s="13" t="s">
        <v>14874</v>
      </c>
      <c r="H3266" s="14">
        <v>40</v>
      </c>
      <c r="I3266" s="15" t="s">
        <v>32</v>
      </c>
      <c r="J3266" s="16">
        <v>88.5</v>
      </c>
      <c r="K3266" s="16">
        <v>14.75</v>
      </c>
      <c r="L3266" s="17" t="s">
        <v>657</v>
      </c>
      <c r="M3266" s="163" t="str">
        <f>IFERROR(GETPIVOTDATA("Tot. Bottles",'- Ordine Aggregato -'!$A$1,"sku anker",A3266),"")</f>
        <v/>
      </c>
      <c r="N3266" s="18" t="s">
        <v>42</v>
      </c>
      <c r="O3266" s="19" t="str">
        <f t="shared" si="50"/>
        <v>Order online</v>
      </c>
      <c r="P3266" s="97" t="s">
        <v>146</v>
      </c>
      <c r="Q3266" s="13" t="s">
        <v>10683</v>
      </c>
      <c r="R3266" t="s">
        <v>10684</v>
      </c>
      <c r="S3266" s="20">
        <v>0</v>
      </c>
      <c r="T3266" s="21" t="s">
        <v>38</v>
      </c>
    </row>
    <row r="3267" spans="1:20" x14ac:dyDescent="0.35">
      <c r="A3267" s="13" t="s">
        <v>10685</v>
      </c>
      <c r="B3267" s="13"/>
      <c r="C3267" s="13"/>
      <c r="D3267" s="13" t="s">
        <v>10686</v>
      </c>
      <c r="E3267" s="13">
        <v>6</v>
      </c>
      <c r="F3267" s="14">
        <v>0.7</v>
      </c>
      <c r="G3267" s="13" t="s">
        <v>46</v>
      </c>
      <c r="H3267" s="14">
        <v>57</v>
      </c>
      <c r="I3267" s="15" t="s">
        <v>32</v>
      </c>
      <c r="J3267" s="16">
        <v>123</v>
      </c>
      <c r="K3267" s="16">
        <v>20.5</v>
      </c>
      <c r="L3267" s="17" t="s">
        <v>368</v>
      </c>
      <c r="M3267" s="163" t="str">
        <f>IFERROR(GETPIVOTDATA("Tot. Bottles",'- Ordine Aggregato -'!$A$1,"sku anker",A3267),"")</f>
        <v/>
      </c>
      <c r="N3267" s="18" t="s">
        <v>42</v>
      </c>
      <c r="O3267" s="19" t="str">
        <f t="shared" si="50"/>
        <v>Order online</v>
      </c>
      <c r="P3267" s="97" t="s">
        <v>146</v>
      </c>
      <c r="Q3267" s="13" t="s">
        <v>10687</v>
      </c>
      <c r="R3267" t="s">
        <v>10688</v>
      </c>
      <c r="S3267" s="20">
        <v>0</v>
      </c>
      <c r="T3267" s="21" t="s">
        <v>38</v>
      </c>
    </row>
    <row r="3268" spans="1:20" x14ac:dyDescent="0.35">
      <c r="A3268" s="96" t="s">
        <v>10689</v>
      </c>
      <c r="D3268" s="13" t="s">
        <v>10690</v>
      </c>
      <c r="E3268" s="13">
        <v>6</v>
      </c>
      <c r="F3268" s="14">
        <v>0.75</v>
      </c>
      <c r="G3268" s="13" t="s">
        <v>14874</v>
      </c>
      <c r="H3268" s="14">
        <v>12.5</v>
      </c>
      <c r="I3268" s="15" t="s">
        <v>32</v>
      </c>
      <c r="J3268" s="16">
        <v>210</v>
      </c>
      <c r="K3268" s="16">
        <v>35</v>
      </c>
      <c r="L3268" s="17" t="s">
        <v>863</v>
      </c>
      <c r="M3268" s="163" t="str">
        <f>IFERROR(GETPIVOTDATA("Tot. Bottles",'- Ordine Aggregato -'!$A$1,"sku anker",A3268),"")</f>
        <v/>
      </c>
      <c r="N3268" s="18" t="s">
        <v>42</v>
      </c>
      <c r="O3268" s="19" t="str">
        <f t="shared" si="50"/>
        <v>Order online</v>
      </c>
      <c r="P3268" s="97" t="s">
        <v>225</v>
      </c>
      <c r="Q3268" s="13" t="s">
        <v>10691</v>
      </c>
      <c r="R3268" t="s">
        <v>10692</v>
      </c>
      <c r="S3268" s="20">
        <v>0</v>
      </c>
      <c r="T3268" s="21" t="s">
        <v>38</v>
      </c>
    </row>
    <row r="3269" spans="1:20" x14ac:dyDescent="0.35">
      <c r="A3269" s="96" t="s">
        <v>10693</v>
      </c>
      <c r="B3269" s="96"/>
      <c r="C3269" s="96"/>
      <c r="D3269" s="13" t="s">
        <v>10694</v>
      </c>
      <c r="E3269" s="13">
        <v>6</v>
      </c>
      <c r="F3269" s="14">
        <v>1</v>
      </c>
      <c r="G3269" s="13" t="s">
        <v>31</v>
      </c>
      <c r="H3269" s="14">
        <v>15</v>
      </c>
      <c r="I3269" s="15" t="s">
        <v>32</v>
      </c>
      <c r="J3269" s="16">
        <v>32.400000000000006</v>
      </c>
      <c r="K3269" s="16">
        <v>5.4</v>
      </c>
      <c r="L3269" s="17" t="s">
        <v>502</v>
      </c>
      <c r="M3269" s="163" t="str">
        <f>IFERROR(GETPIVOTDATA("Tot. Bottles",'- Ordine Aggregato -'!$A$1,"sku anker",A3269),"")</f>
        <v/>
      </c>
      <c r="N3269" s="18" t="s">
        <v>42</v>
      </c>
      <c r="O3269" s="19" t="str">
        <f t="shared" si="50"/>
        <v>Order online</v>
      </c>
      <c r="P3269" s="97" t="s">
        <v>220</v>
      </c>
      <c r="Q3269" s="13" t="s">
        <v>10695</v>
      </c>
      <c r="R3269" t="s">
        <v>10696</v>
      </c>
      <c r="S3269" s="20">
        <v>0</v>
      </c>
      <c r="T3269" s="21" t="s">
        <v>38</v>
      </c>
    </row>
    <row r="3270" spans="1:20" x14ac:dyDescent="0.35">
      <c r="A3270" s="13" t="s">
        <v>10697</v>
      </c>
      <c r="B3270" s="13"/>
      <c r="C3270" s="13"/>
      <c r="D3270" s="13" t="s">
        <v>10698</v>
      </c>
      <c r="E3270" s="13">
        <v>36</v>
      </c>
      <c r="F3270" s="14">
        <v>0.2</v>
      </c>
      <c r="G3270" s="13" t="s">
        <v>46</v>
      </c>
      <c r="H3270" s="14">
        <v>37.5</v>
      </c>
      <c r="I3270" s="15" t="s">
        <v>32</v>
      </c>
      <c r="J3270" s="16">
        <v>48.6</v>
      </c>
      <c r="K3270" s="16">
        <v>1.35</v>
      </c>
      <c r="L3270" s="17" t="s">
        <v>73</v>
      </c>
      <c r="M3270" s="163" t="str">
        <f>IFERROR(GETPIVOTDATA("Tot. Bottles",'- Ordine Aggregato -'!$A$1,"sku anker",A3270),"")</f>
        <v/>
      </c>
      <c r="N3270" s="18" t="s">
        <v>42</v>
      </c>
      <c r="O3270" s="19" t="str">
        <f t="shared" si="50"/>
        <v>Order online</v>
      </c>
      <c r="P3270" s="97" t="s">
        <v>225</v>
      </c>
      <c r="Q3270" s="13" t="s">
        <v>10699</v>
      </c>
      <c r="R3270" t="s">
        <v>10700</v>
      </c>
      <c r="S3270" s="20">
        <v>0</v>
      </c>
      <c r="T3270" s="21" t="s">
        <v>38</v>
      </c>
    </row>
    <row r="3271" spans="1:20" x14ac:dyDescent="0.35">
      <c r="A3271" s="13" t="s">
        <v>15876</v>
      </c>
      <c r="B3271" s="13"/>
      <c r="C3271" s="13"/>
      <c r="D3271" s="13" t="s">
        <v>10698</v>
      </c>
      <c r="E3271" s="13">
        <v>12</v>
      </c>
      <c r="F3271" s="14">
        <v>0.35</v>
      </c>
      <c r="G3271" s="13" t="s">
        <v>14874</v>
      </c>
      <c r="H3271" s="14">
        <v>37.5</v>
      </c>
      <c r="I3271" s="15" t="s">
        <v>32</v>
      </c>
      <c r="J3271" s="16">
        <v>29.400000000000002</v>
      </c>
      <c r="K3271" s="16">
        <v>2.4500000000000002</v>
      </c>
      <c r="L3271" s="17" t="s">
        <v>73</v>
      </c>
      <c r="M3271" s="163" t="str">
        <f>IFERROR(GETPIVOTDATA("Tot. Bottles",'- Ordine Aggregato -'!$A$1,"sku anker",A3271),"")</f>
        <v/>
      </c>
      <c r="N3271" s="18" t="s">
        <v>42</v>
      </c>
      <c r="O3271" s="19" t="str">
        <f t="shared" si="50"/>
        <v>Order online</v>
      </c>
      <c r="P3271" s="97" t="s">
        <v>225</v>
      </c>
      <c r="Q3271" s="13" t="s">
        <v>15877</v>
      </c>
      <c r="R3271" t="s">
        <v>15878</v>
      </c>
      <c r="S3271" s="20">
        <v>0</v>
      </c>
      <c r="T3271" s="21" t="s">
        <v>38</v>
      </c>
    </row>
    <row r="3272" spans="1:20" x14ac:dyDescent="0.35">
      <c r="A3272" s="96" t="s">
        <v>10701</v>
      </c>
      <c r="D3272" s="13" t="s">
        <v>10698</v>
      </c>
      <c r="E3272" s="13">
        <v>6</v>
      </c>
      <c r="F3272" s="14">
        <v>0.7</v>
      </c>
      <c r="G3272" s="13" t="s">
        <v>31</v>
      </c>
      <c r="H3272" s="14">
        <v>37.5</v>
      </c>
      <c r="I3272" s="15" t="s">
        <v>32</v>
      </c>
      <c r="J3272" s="16">
        <v>15.899999999999999</v>
      </c>
      <c r="K3272" s="16">
        <v>2.65</v>
      </c>
      <c r="L3272" s="17" t="s">
        <v>73</v>
      </c>
      <c r="M3272" s="163" t="str">
        <f>IFERROR(GETPIVOTDATA("Tot. Bottles",'- Ordine Aggregato -'!$A$1,"sku anker",A3272),"")</f>
        <v/>
      </c>
      <c r="N3272" s="18" t="s">
        <v>42</v>
      </c>
      <c r="O3272" s="19" t="str">
        <f t="shared" si="50"/>
        <v>Order online</v>
      </c>
      <c r="P3272" s="97" t="s">
        <v>225</v>
      </c>
      <c r="Q3272" s="13" t="s">
        <v>10702</v>
      </c>
      <c r="R3272" t="s">
        <v>10703</v>
      </c>
      <c r="S3272" s="20">
        <v>0</v>
      </c>
      <c r="T3272" s="21" t="s">
        <v>38</v>
      </c>
    </row>
    <row r="3273" spans="1:20" x14ac:dyDescent="0.35">
      <c r="A3273" s="13" t="s">
        <v>10704</v>
      </c>
      <c r="B3273" s="13"/>
      <c r="C3273" s="13"/>
      <c r="D3273" s="13" t="s">
        <v>10698</v>
      </c>
      <c r="E3273" s="13">
        <v>6</v>
      </c>
      <c r="F3273" s="14">
        <v>1</v>
      </c>
      <c r="G3273" s="13" t="s">
        <v>14874</v>
      </c>
      <c r="H3273" s="14">
        <v>37.5</v>
      </c>
      <c r="I3273" s="15" t="s">
        <v>32</v>
      </c>
      <c r="J3273" s="16">
        <v>19.5</v>
      </c>
      <c r="K3273" s="16">
        <v>3.25</v>
      </c>
      <c r="L3273" s="17" t="s">
        <v>73</v>
      </c>
      <c r="M3273" s="163" t="str">
        <f>IFERROR(GETPIVOTDATA("Tot. Bottles",'- Ordine Aggregato -'!$A$1,"sku anker",A3273),"")</f>
        <v/>
      </c>
      <c r="N3273" s="18" t="s">
        <v>67</v>
      </c>
      <c r="O3273" s="19" t="str">
        <f t="shared" si="50"/>
        <v>Order online</v>
      </c>
      <c r="P3273" s="97" t="s">
        <v>225</v>
      </c>
      <c r="Q3273" s="13" t="s">
        <v>10705</v>
      </c>
      <c r="R3273" t="s">
        <v>10706</v>
      </c>
      <c r="S3273" s="20">
        <v>3.25</v>
      </c>
      <c r="T3273" s="21" t="s">
        <v>38</v>
      </c>
    </row>
    <row r="3274" spans="1:20" x14ac:dyDescent="0.35">
      <c r="A3274" s="96" t="s">
        <v>10707</v>
      </c>
      <c r="B3274" s="96"/>
      <c r="C3274" s="96"/>
      <c r="D3274" s="13" t="s">
        <v>10698</v>
      </c>
      <c r="E3274" s="13">
        <v>6</v>
      </c>
      <c r="F3274" s="14">
        <v>1.5</v>
      </c>
      <c r="G3274" s="13" t="s">
        <v>14874</v>
      </c>
      <c r="H3274" s="14">
        <v>37.5</v>
      </c>
      <c r="I3274" s="15" t="s">
        <v>32</v>
      </c>
      <c r="J3274" s="16">
        <v>33</v>
      </c>
      <c r="K3274" s="16">
        <v>5.5</v>
      </c>
      <c r="L3274" s="17" t="s">
        <v>73</v>
      </c>
      <c r="M3274" s="163" t="str">
        <f>IFERROR(GETPIVOTDATA("Tot. Bottles",'- Ordine Aggregato -'!$A$1,"sku anker",A3274),"")</f>
        <v/>
      </c>
      <c r="N3274" s="18" t="s">
        <v>34</v>
      </c>
      <c r="O3274" s="19" t="str">
        <f t="shared" si="50"/>
        <v>Order online</v>
      </c>
      <c r="P3274" s="97" t="s">
        <v>1506</v>
      </c>
      <c r="Q3274" s="13" t="s">
        <v>10708</v>
      </c>
      <c r="R3274" t="s">
        <v>10709</v>
      </c>
      <c r="S3274" s="20">
        <v>0</v>
      </c>
      <c r="T3274" s="21" t="s">
        <v>38</v>
      </c>
    </row>
    <row r="3275" spans="1:20" x14ac:dyDescent="0.35">
      <c r="A3275" s="96" t="s">
        <v>15879</v>
      </c>
      <c r="D3275" s="13" t="s">
        <v>10698</v>
      </c>
      <c r="E3275" s="13">
        <v>6</v>
      </c>
      <c r="F3275" s="14">
        <v>2</v>
      </c>
      <c r="G3275" s="13" t="s">
        <v>14874</v>
      </c>
      <c r="H3275" s="14">
        <v>37.5</v>
      </c>
      <c r="I3275" s="15" t="s">
        <v>32</v>
      </c>
      <c r="J3275" s="16">
        <v>57</v>
      </c>
      <c r="K3275" s="16">
        <v>9.5</v>
      </c>
      <c r="L3275" s="17" t="s">
        <v>73</v>
      </c>
      <c r="M3275" s="163" t="str">
        <f>IFERROR(GETPIVOTDATA("Tot. Bottles",'- Ordine Aggregato -'!$A$1,"sku anker",A3275),"")</f>
        <v/>
      </c>
      <c r="N3275" s="18" t="s">
        <v>42</v>
      </c>
      <c r="O3275" s="19" t="str">
        <f t="shared" si="50"/>
        <v>Order online</v>
      </c>
      <c r="P3275" s="97" t="s">
        <v>225</v>
      </c>
      <c r="Q3275" s="13" t="s">
        <v>15880</v>
      </c>
      <c r="R3275" t="s">
        <v>15881</v>
      </c>
      <c r="S3275" s="20">
        <v>0</v>
      </c>
      <c r="T3275" s="21" t="s">
        <v>38</v>
      </c>
    </row>
    <row r="3276" spans="1:20" x14ac:dyDescent="0.35">
      <c r="A3276" s="13" t="s">
        <v>10710</v>
      </c>
      <c r="B3276" s="13"/>
      <c r="C3276" s="13"/>
      <c r="D3276" s="13" t="s">
        <v>10711</v>
      </c>
      <c r="E3276" s="13">
        <v>12</v>
      </c>
      <c r="F3276" s="14">
        <v>0.5</v>
      </c>
      <c r="G3276" s="13" t="s">
        <v>14874</v>
      </c>
      <c r="H3276" s="14">
        <v>8</v>
      </c>
      <c r="I3276" s="15" t="s">
        <v>32</v>
      </c>
      <c r="J3276" s="16">
        <v>59.400000000000006</v>
      </c>
      <c r="K3276" s="16">
        <v>4.95</v>
      </c>
      <c r="L3276" s="17" t="s">
        <v>623</v>
      </c>
      <c r="M3276" s="163" t="str">
        <f>IFERROR(GETPIVOTDATA("Tot. Bottles",'- Ordine Aggregato -'!$A$1,"sku anker",A3276),"")</f>
        <v/>
      </c>
      <c r="N3276" s="18" t="s">
        <v>42</v>
      </c>
      <c r="O3276" s="19" t="str">
        <f t="shared" si="50"/>
        <v>Order online</v>
      </c>
      <c r="P3276" s="97" t="s">
        <v>35</v>
      </c>
      <c r="Q3276" s="13" t="s">
        <v>10712</v>
      </c>
      <c r="R3276" t="s">
        <v>10713</v>
      </c>
      <c r="S3276" s="20">
        <v>0</v>
      </c>
      <c r="T3276" s="21" t="s">
        <v>38</v>
      </c>
    </row>
    <row r="3277" spans="1:20" x14ac:dyDescent="0.35">
      <c r="A3277" s="13" t="s">
        <v>10714</v>
      </c>
      <c r="B3277" s="13"/>
      <c r="C3277" s="13"/>
      <c r="D3277" s="13" t="s">
        <v>10715</v>
      </c>
      <c r="E3277" s="13">
        <v>6</v>
      </c>
      <c r="F3277" s="14">
        <v>0.75</v>
      </c>
      <c r="G3277" s="13" t="s">
        <v>14874</v>
      </c>
      <c r="H3277" s="14">
        <v>12.5</v>
      </c>
      <c r="I3277" s="15" t="s">
        <v>32</v>
      </c>
      <c r="J3277" s="16">
        <v>174</v>
      </c>
      <c r="K3277" s="16">
        <v>29</v>
      </c>
      <c r="L3277" s="17" t="s">
        <v>863</v>
      </c>
      <c r="M3277" s="163" t="str">
        <f>IFERROR(GETPIVOTDATA("Tot. Bottles",'- Ordine Aggregato -'!$A$1,"sku anker",A3277),"")</f>
        <v/>
      </c>
      <c r="N3277" s="18" t="s">
        <v>42</v>
      </c>
      <c r="O3277" s="19" t="str">
        <f t="shared" ref="O3277:O3340" si="51">HYPERLINK("https://www.ankeramsterdamspirits.nl/en/products/"&amp;A3277,"Order online")</f>
        <v>Order online</v>
      </c>
      <c r="P3277" s="97" t="s">
        <v>225</v>
      </c>
      <c r="Q3277" s="13" t="s">
        <v>10716</v>
      </c>
      <c r="R3277" t="s">
        <v>10717</v>
      </c>
      <c r="S3277" s="20">
        <v>0</v>
      </c>
      <c r="T3277" s="21" t="s">
        <v>38</v>
      </c>
    </row>
    <row r="3278" spans="1:20" x14ac:dyDescent="0.35">
      <c r="A3278" s="96" t="s">
        <v>10718</v>
      </c>
      <c r="B3278" s="96"/>
      <c r="C3278" s="96"/>
      <c r="D3278" s="13" t="s">
        <v>10719</v>
      </c>
      <c r="E3278" s="13">
        <v>6</v>
      </c>
      <c r="F3278" s="14">
        <v>0.75</v>
      </c>
      <c r="G3278" s="13" t="s">
        <v>46</v>
      </c>
      <c r="H3278" s="14">
        <v>12.5</v>
      </c>
      <c r="I3278" s="15" t="s">
        <v>32</v>
      </c>
      <c r="J3278" s="16">
        <v>149.69999999999999</v>
      </c>
      <c r="K3278" s="16">
        <v>24.95</v>
      </c>
      <c r="L3278" s="17" t="s">
        <v>863</v>
      </c>
      <c r="M3278" s="163" t="str">
        <f>IFERROR(GETPIVOTDATA("Tot. Bottles",'- Ordine Aggregato -'!$A$1,"sku anker",A3278),"")</f>
        <v/>
      </c>
      <c r="N3278" s="18" t="s">
        <v>34</v>
      </c>
      <c r="O3278" s="19" t="str">
        <f t="shared" si="51"/>
        <v>Order online</v>
      </c>
      <c r="P3278" s="97" t="s">
        <v>225</v>
      </c>
      <c r="Q3278" s="13" t="s">
        <v>10720</v>
      </c>
      <c r="R3278" t="s">
        <v>10721</v>
      </c>
      <c r="S3278" s="20">
        <v>0</v>
      </c>
      <c r="T3278" s="21" t="s">
        <v>38</v>
      </c>
    </row>
    <row r="3279" spans="1:20" x14ac:dyDescent="0.35">
      <c r="A3279" s="96" t="s">
        <v>10722</v>
      </c>
      <c r="D3279" s="13" t="s">
        <v>10719</v>
      </c>
      <c r="E3279" s="13">
        <v>6</v>
      </c>
      <c r="F3279" s="14">
        <v>0.75</v>
      </c>
      <c r="G3279" s="13" t="s">
        <v>14873</v>
      </c>
      <c r="H3279" s="14">
        <v>12.5</v>
      </c>
      <c r="I3279" s="15" t="s">
        <v>32</v>
      </c>
      <c r="J3279" s="16">
        <v>143.69999999999999</v>
      </c>
      <c r="K3279" s="16">
        <v>23.95</v>
      </c>
      <c r="L3279" s="17" t="s">
        <v>863</v>
      </c>
      <c r="M3279" s="163" t="str">
        <f>IFERROR(GETPIVOTDATA("Tot. Bottles",'- Ordine Aggregato -'!$A$1,"sku anker",A3279),"")</f>
        <v/>
      </c>
      <c r="N3279" s="18" t="s">
        <v>34</v>
      </c>
      <c r="O3279" s="19" t="str">
        <f t="shared" si="51"/>
        <v>Order online</v>
      </c>
      <c r="P3279" s="97" t="s">
        <v>225</v>
      </c>
      <c r="Q3279" s="13" t="s">
        <v>10723</v>
      </c>
      <c r="R3279" t="s">
        <v>10724</v>
      </c>
      <c r="S3279" s="20">
        <v>0</v>
      </c>
      <c r="T3279" s="21" t="s">
        <v>38</v>
      </c>
    </row>
    <row r="3280" spans="1:20" x14ac:dyDescent="0.35">
      <c r="A3280" s="96" t="s">
        <v>10725</v>
      </c>
      <c r="D3280" s="13" t="s">
        <v>10726</v>
      </c>
      <c r="E3280" s="13">
        <v>6</v>
      </c>
      <c r="F3280" s="14">
        <v>0.7</v>
      </c>
      <c r="G3280" s="13" t="s">
        <v>14874</v>
      </c>
      <c r="H3280" s="14">
        <v>25</v>
      </c>
      <c r="I3280" s="15" t="s">
        <v>32</v>
      </c>
      <c r="J3280" s="16">
        <v>35.700000000000003</v>
      </c>
      <c r="K3280" s="16">
        <v>5.95</v>
      </c>
      <c r="L3280" s="17" t="s">
        <v>502</v>
      </c>
      <c r="M3280" s="163" t="str">
        <f>IFERROR(GETPIVOTDATA("Tot. Bottles",'- Ordine Aggregato -'!$A$1,"sku anker",A3280),"")</f>
        <v/>
      </c>
      <c r="N3280" s="18" t="s">
        <v>34</v>
      </c>
      <c r="O3280" s="19" t="str">
        <f t="shared" si="51"/>
        <v>Order online</v>
      </c>
      <c r="P3280" s="97" t="s">
        <v>35</v>
      </c>
      <c r="Q3280" s="13" t="s">
        <v>10727</v>
      </c>
      <c r="R3280" t="s">
        <v>10728</v>
      </c>
      <c r="S3280" s="20">
        <v>0</v>
      </c>
      <c r="T3280" s="21" t="s">
        <v>38</v>
      </c>
    </row>
    <row r="3281" spans="1:20" x14ac:dyDescent="0.35">
      <c r="A3281" s="13" t="s">
        <v>10729</v>
      </c>
      <c r="B3281" s="13"/>
      <c r="C3281" s="13"/>
      <c r="D3281" s="13" t="s">
        <v>10730</v>
      </c>
      <c r="E3281" s="13">
        <v>12</v>
      </c>
      <c r="F3281" s="14">
        <v>0.7</v>
      </c>
      <c r="G3281" s="13" t="s">
        <v>14874</v>
      </c>
      <c r="H3281" s="14">
        <v>10</v>
      </c>
      <c r="I3281" s="15" t="s">
        <v>32</v>
      </c>
      <c r="J3281" s="16">
        <v>103.80000000000001</v>
      </c>
      <c r="K3281" s="16">
        <v>8.65</v>
      </c>
      <c r="L3281" s="17" t="s">
        <v>551</v>
      </c>
      <c r="M3281" s="163" t="str">
        <f>IFERROR(GETPIVOTDATA("Tot. Bottles",'- Ordine Aggregato -'!$A$1,"sku anker",A3281),"")</f>
        <v/>
      </c>
      <c r="N3281" s="18" t="s">
        <v>42</v>
      </c>
      <c r="O3281" s="19" t="str">
        <f t="shared" si="51"/>
        <v>Order online</v>
      </c>
      <c r="P3281" s="97" t="s">
        <v>6747</v>
      </c>
      <c r="Q3281" s="13" t="s">
        <v>10731</v>
      </c>
      <c r="R3281" t="s">
        <v>10732</v>
      </c>
      <c r="S3281" s="20">
        <v>0</v>
      </c>
      <c r="T3281" s="21" t="s">
        <v>38</v>
      </c>
    </row>
    <row r="3282" spans="1:20" x14ac:dyDescent="0.35">
      <c r="A3282" s="96" t="s">
        <v>10733</v>
      </c>
      <c r="D3282" s="13" t="s">
        <v>10734</v>
      </c>
      <c r="E3282" s="13">
        <v>12</v>
      </c>
      <c r="F3282" s="14">
        <v>0.7</v>
      </c>
      <c r="G3282" s="13" t="s">
        <v>14874</v>
      </c>
      <c r="H3282" s="14">
        <v>10</v>
      </c>
      <c r="I3282" s="15" t="s">
        <v>32</v>
      </c>
      <c r="J3282" s="16">
        <v>105.60000000000001</v>
      </c>
      <c r="K3282" s="16">
        <v>8.8000000000000007</v>
      </c>
      <c r="L3282" s="17" t="s">
        <v>551</v>
      </c>
      <c r="M3282" s="163" t="str">
        <f>IFERROR(GETPIVOTDATA("Tot. Bottles",'- Ordine Aggregato -'!$A$1,"sku anker",A3282),"")</f>
        <v/>
      </c>
      <c r="N3282" s="18" t="s">
        <v>42</v>
      </c>
      <c r="O3282" s="19" t="str">
        <f t="shared" si="51"/>
        <v>Order online</v>
      </c>
      <c r="P3282" s="97" t="s">
        <v>6747</v>
      </c>
      <c r="Q3282" s="13" t="s">
        <v>10735</v>
      </c>
      <c r="R3282" t="s">
        <v>10736</v>
      </c>
      <c r="S3282" s="20">
        <v>0</v>
      </c>
      <c r="T3282" s="21" t="s">
        <v>38</v>
      </c>
    </row>
    <row r="3283" spans="1:20" x14ac:dyDescent="0.35">
      <c r="A3283" s="96" t="s">
        <v>10737</v>
      </c>
      <c r="B3283" s="96"/>
      <c r="C3283" s="96"/>
      <c r="D3283" s="13" t="s">
        <v>10738</v>
      </c>
      <c r="E3283" s="13">
        <v>6</v>
      </c>
      <c r="F3283" s="14">
        <v>0.7</v>
      </c>
      <c r="G3283" s="13" t="s">
        <v>31</v>
      </c>
      <c r="H3283" s="14">
        <v>9</v>
      </c>
      <c r="I3283" s="15" t="s">
        <v>32</v>
      </c>
      <c r="J3283" s="16">
        <v>45.900000000000006</v>
      </c>
      <c r="K3283" s="16">
        <v>7.65</v>
      </c>
      <c r="L3283" s="17" t="s">
        <v>551</v>
      </c>
      <c r="M3283" s="163" t="str">
        <f>IFERROR(GETPIVOTDATA("Tot. Bottles",'- Ordine Aggregato -'!$A$1,"sku anker",A3283),"")</f>
        <v/>
      </c>
      <c r="N3283" s="18" t="s">
        <v>34</v>
      </c>
      <c r="O3283" s="19" t="str">
        <f t="shared" si="51"/>
        <v>Order online</v>
      </c>
      <c r="P3283" s="97" t="s">
        <v>2565</v>
      </c>
      <c r="Q3283" s="13" t="s">
        <v>10739</v>
      </c>
      <c r="R3283" t="s">
        <v>15882</v>
      </c>
      <c r="S3283" s="20">
        <v>0</v>
      </c>
      <c r="T3283" s="21" t="s">
        <v>38</v>
      </c>
    </row>
    <row r="3284" spans="1:20" x14ac:dyDescent="0.35">
      <c r="A3284" s="96" t="s">
        <v>10740</v>
      </c>
      <c r="D3284" s="13" t="s">
        <v>10741</v>
      </c>
      <c r="E3284" s="13">
        <v>6</v>
      </c>
      <c r="F3284" s="14">
        <v>0.7</v>
      </c>
      <c r="G3284" s="13" t="s">
        <v>46</v>
      </c>
      <c r="H3284" s="14">
        <v>30</v>
      </c>
      <c r="I3284" s="15" t="s">
        <v>32</v>
      </c>
      <c r="J3284" s="16">
        <v>74.099999999999994</v>
      </c>
      <c r="K3284" s="16">
        <v>12.35</v>
      </c>
      <c r="L3284" s="17" t="s">
        <v>1134</v>
      </c>
      <c r="M3284" s="163" t="str">
        <f>IFERROR(GETPIVOTDATA("Tot. Bottles",'- Ordine Aggregato -'!$A$1,"sku anker",A3284),"")</f>
        <v/>
      </c>
      <c r="N3284" s="18" t="s">
        <v>42</v>
      </c>
      <c r="O3284" s="19" t="str">
        <f t="shared" si="51"/>
        <v>Order online</v>
      </c>
      <c r="P3284" s="97" t="s">
        <v>225</v>
      </c>
      <c r="Q3284" s="13" t="s">
        <v>10742</v>
      </c>
      <c r="R3284" t="s">
        <v>42</v>
      </c>
      <c r="S3284" s="20">
        <v>0</v>
      </c>
      <c r="T3284" s="21" t="s">
        <v>38</v>
      </c>
    </row>
    <row r="3285" spans="1:20" x14ac:dyDescent="0.35">
      <c r="A3285" s="96" t="s">
        <v>14459</v>
      </c>
      <c r="B3285" s="96"/>
      <c r="C3285" s="96"/>
      <c r="D3285" s="13" t="s">
        <v>14460</v>
      </c>
      <c r="E3285" s="13">
        <v>6</v>
      </c>
      <c r="F3285" s="14">
        <v>0.5</v>
      </c>
      <c r="G3285" s="13" t="s">
        <v>46</v>
      </c>
      <c r="H3285" s="14">
        <v>40</v>
      </c>
      <c r="I3285" s="15" t="s">
        <v>32</v>
      </c>
      <c r="J3285" s="16">
        <v>61.5</v>
      </c>
      <c r="K3285" s="16">
        <v>10.25</v>
      </c>
      <c r="L3285" s="17" t="s">
        <v>368</v>
      </c>
      <c r="M3285" s="163" t="str">
        <f>IFERROR(GETPIVOTDATA("Tot. Bottles",'- Ordine Aggregato -'!$A$1,"sku anker",A3285),"")</f>
        <v/>
      </c>
      <c r="N3285" s="18" t="s">
        <v>42</v>
      </c>
      <c r="O3285" s="19" t="str">
        <f t="shared" si="51"/>
        <v>Order online</v>
      </c>
      <c r="P3285" s="97" t="s">
        <v>614</v>
      </c>
      <c r="Q3285" s="13" t="s">
        <v>15883</v>
      </c>
      <c r="R3285" t="s">
        <v>15884</v>
      </c>
      <c r="S3285" s="20">
        <v>0</v>
      </c>
      <c r="T3285" s="21" t="s">
        <v>38</v>
      </c>
    </row>
    <row r="3286" spans="1:20" x14ac:dyDescent="0.35">
      <c r="A3286" s="96" t="s">
        <v>10743</v>
      </c>
      <c r="D3286" s="13" t="s">
        <v>10744</v>
      </c>
      <c r="E3286" s="13">
        <v>6</v>
      </c>
      <c r="F3286" s="14">
        <v>0.7</v>
      </c>
      <c r="G3286" s="13" t="s">
        <v>46</v>
      </c>
      <c r="H3286" s="14">
        <v>45.8</v>
      </c>
      <c r="I3286" s="15" t="s">
        <v>32</v>
      </c>
      <c r="J3286" s="16">
        <v>139.5</v>
      </c>
      <c r="K3286" s="16">
        <v>23.25</v>
      </c>
      <c r="L3286" s="17" t="s">
        <v>145</v>
      </c>
      <c r="M3286" s="163" t="str">
        <f>IFERROR(GETPIVOTDATA("Tot. Bottles",'- Ordine Aggregato -'!$A$1,"sku anker",A3286),"")</f>
        <v/>
      </c>
      <c r="N3286" s="18" t="s">
        <v>42</v>
      </c>
      <c r="O3286" s="19" t="str">
        <f t="shared" si="51"/>
        <v>Order online</v>
      </c>
      <c r="P3286" s="97" t="s">
        <v>146</v>
      </c>
      <c r="Q3286" s="13" t="s">
        <v>10745</v>
      </c>
      <c r="R3286" t="s">
        <v>10746</v>
      </c>
      <c r="S3286" s="20">
        <v>0</v>
      </c>
      <c r="T3286" s="21" t="s">
        <v>38</v>
      </c>
    </row>
    <row r="3287" spans="1:20" x14ac:dyDescent="0.35">
      <c r="A3287" s="96" t="s">
        <v>14617</v>
      </c>
      <c r="B3287" s="96"/>
      <c r="C3287" s="96"/>
      <c r="D3287" s="13" t="s">
        <v>14618</v>
      </c>
      <c r="E3287" s="13">
        <v>6</v>
      </c>
      <c r="F3287" s="14">
        <v>0.7</v>
      </c>
      <c r="G3287" s="13" t="s">
        <v>46</v>
      </c>
      <c r="H3287" s="14">
        <v>59.4</v>
      </c>
      <c r="I3287" s="15" t="s">
        <v>32</v>
      </c>
      <c r="J3287" s="16">
        <v>240</v>
      </c>
      <c r="K3287" s="16">
        <v>40</v>
      </c>
      <c r="L3287" s="17" t="s">
        <v>145</v>
      </c>
      <c r="M3287" s="163" t="str">
        <f>IFERROR(GETPIVOTDATA("Tot. Bottles",'- Ordine Aggregato -'!$A$1,"sku anker",A3287),"")</f>
        <v/>
      </c>
      <c r="N3287" s="18" t="s">
        <v>28</v>
      </c>
      <c r="O3287" s="19" t="str">
        <f t="shared" si="51"/>
        <v>Order online</v>
      </c>
      <c r="P3287" s="97" t="s">
        <v>146</v>
      </c>
      <c r="Q3287" s="13" t="s">
        <v>15885</v>
      </c>
      <c r="R3287" t="s">
        <v>42</v>
      </c>
      <c r="S3287" s="20">
        <v>0</v>
      </c>
      <c r="T3287" s="21" t="s">
        <v>3755</v>
      </c>
    </row>
    <row r="3288" spans="1:20" x14ac:dyDescent="0.35">
      <c r="A3288" s="96" t="s">
        <v>10747</v>
      </c>
      <c r="B3288" s="96"/>
      <c r="C3288" s="96"/>
      <c r="D3288" s="13" t="s">
        <v>10748</v>
      </c>
      <c r="E3288" s="13">
        <v>6</v>
      </c>
      <c r="F3288" s="14">
        <v>0.7</v>
      </c>
      <c r="G3288" s="13" t="s">
        <v>14874</v>
      </c>
      <c r="H3288" s="14">
        <v>41.5</v>
      </c>
      <c r="I3288" s="15" t="s">
        <v>32</v>
      </c>
      <c r="J3288" s="16">
        <v>73.5</v>
      </c>
      <c r="K3288" s="16">
        <v>12.25</v>
      </c>
      <c r="L3288" s="17" t="s">
        <v>368</v>
      </c>
      <c r="M3288" s="163" t="str">
        <f>IFERROR(GETPIVOTDATA("Tot. Bottles",'- Ordine Aggregato -'!$A$1,"sku anker",A3288),"")</f>
        <v/>
      </c>
      <c r="N3288" s="18" t="s">
        <v>42</v>
      </c>
      <c r="O3288" s="19" t="str">
        <f t="shared" si="51"/>
        <v>Order online</v>
      </c>
      <c r="P3288" s="97" t="s">
        <v>146</v>
      </c>
      <c r="Q3288" s="13" t="s">
        <v>10749</v>
      </c>
      <c r="R3288" t="s">
        <v>10750</v>
      </c>
      <c r="S3288" s="20">
        <v>0</v>
      </c>
      <c r="T3288" s="21" t="s">
        <v>38</v>
      </c>
    </row>
    <row r="3289" spans="1:20" x14ac:dyDescent="0.35">
      <c r="A3289" s="13" t="s">
        <v>10751</v>
      </c>
      <c r="B3289" s="13"/>
      <c r="C3289" s="13"/>
      <c r="D3289" s="13" t="s">
        <v>10752</v>
      </c>
      <c r="E3289" s="13">
        <v>6</v>
      </c>
      <c r="F3289" s="14">
        <v>0.7</v>
      </c>
      <c r="G3289" s="13" t="s">
        <v>46</v>
      </c>
      <c r="H3289" s="14">
        <v>40</v>
      </c>
      <c r="I3289" s="15" t="s">
        <v>32</v>
      </c>
      <c r="J3289" s="16">
        <v>73.5</v>
      </c>
      <c r="K3289" s="16">
        <v>12.25</v>
      </c>
      <c r="L3289" s="17" t="s">
        <v>368</v>
      </c>
      <c r="M3289" s="163" t="str">
        <f>IFERROR(GETPIVOTDATA("Tot. Bottles",'- Ordine Aggregato -'!$A$1,"sku anker",A3289),"")</f>
        <v/>
      </c>
      <c r="N3289" s="18" t="s">
        <v>42</v>
      </c>
      <c r="O3289" s="19" t="str">
        <f t="shared" si="51"/>
        <v>Order online</v>
      </c>
      <c r="P3289" s="97" t="s">
        <v>146</v>
      </c>
      <c r="Q3289" s="13" t="s">
        <v>10753</v>
      </c>
      <c r="R3289" t="s">
        <v>10754</v>
      </c>
      <c r="S3289" s="20">
        <v>0</v>
      </c>
      <c r="T3289" s="21" t="s">
        <v>38</v>
      </c>
    </row>
    <row r="3290" spans="1:20" x14ac:dyDescent="0.35">
      <c r="A3290" s="96" t="s">
        <v>10755</v>
      </c>
      <c r="D3290" s="13" t="s">
        <v>10756</v>
      </c>
      <c r="E3290" s="13">
        <v>6</v>
      </c>
      <c r="F3290" s="14">
        <v>0.5</v>
      </c>
      <c r="G3290" s="13" t="s">
        <v>46</v>
      </c>
      <c r="H3290" s="14">
        <v>43</v>
      </c>
      <c r="I3290" s="15" t="s">
        <v>32</v>
      </c>
      <c r="J3290" s="16">
        <v>147</v>
      </c>
      <c r="K3290" s="16">
        <v>24.5</v>
      </c>
      <c r="L3290" s="17" t="s">
        <v>368</v>
      </c>
      <c r="M3290" s="163" t="str">
        <f>IFERROR(GETPIVOTDATA("Tot. Bottles",'- Ordine Aggregato -'!$A$1,"sku anker",A3290),"")</f>
        <v/>
      </c>
      <c r="N3290" s="18" t="s">
        <v>42</v>
      </c>
      <c r="O3290" s="19" t="str">
        <f t="shared" si="51"/>
        <v>Order online</v>
      </c>
      <c r="P3290" s="97" t="s">
        <v>355</v>
      </c>
      <c r="Q3290" s="13" t="s">
        <v>10757</v>
      </c>
      <c r="R3290" t="s">
        <v>10758</v>
      </c>
      <c r="S3290" s="20">
        <v>0</v>
      </c>
      <c r="T3290" s="21" t="s">
        <v>38</v>
      </c>
    </row>
    <row r="3291" spans="1:20" x14ac:dyDescent="0.35">
      <c r="A3291" s="96" t="s">
        <v>10759</v>
      </c>
      <c r="B3291" s="96"/>
      <c r="C3291" s="96"/>
      <c r="D3291" s="13" t="s">
        <v>10760</v>
      </c>
      <c r="E3291" s="13">
        <v>12</v>
      </c>
      <c r="F3291" s="14">
        <v>0.05</v>
      </c>
      <c r="G3291" s="13" t="s">
        <v>14874</v>
      </c>
      <c r="H3291" s="14">
        <v>40</v>
      </c>
      <c r="I3291" s="15" t="s">
        <v>32</v>
      </c>
      <c r="J3291" s="16">
        <v>27</v>
      </c>
      <c r="K3291" s="16">
        <v>2.25</v>
      </c>
      <c r="L3291" s="17" t="s">
        <v>368</v>
      </c>
      <c r="M3291" s="163" t="str">
        <f>IFERROR(GETPIVOTDATA("Tot. Bottles",'- Ordine Aggregato -'!$A$1,"sku anker",A3291),"")</f>
        <v/>
      </c>
      <c r="N3291" s="18" t="s">
        <v>67</v>
      </c>
      <c r="O3291" s="19" t="str">
        <f t="shared" si="51"/>
        <v>Order online</v>
      </c>
      <c r="P3291" s="97" t="s">
        <v>68</v>
      </c>
      <c r="Q3291" s="13" t="s">
        <v>10761</v>
      </c>
      <c r="R3291" t="s">
        <v>42</v>
      </c>
      <c r="S3291" s="20">
        <v>2.25</v>
      </c>
      <c r="T3291" s="21" t="s">
        <v>38</v>
      </c>
    </row>
    <row r="3292" spans="1:20" x14ac:dyDescent="0.35">
      <c r="A3292" s="96" t="s">
        <v>10762</v>
      </c>
      <c r="B3292" s="96"/>
      <c r="C3292" s="96"/>
      <c r="D3292" s="13" t="s">
        <v>10760</v>
      </c>
      <c r="E3292" s="13">
        <v>6</v>
      </c>
      <c r="F3292" s="14">
        <v>0.7</v>
      </c>
      <c r="G3292" s="13" t="s">
        <v>14873</v>
      </c>
      <c r="H3292" s="14">
        <v>40</v>
      </c>
      <c r="I3292" s="15" t="s">
        <v>32</v>
      </c>
      <c r="J3292" s="16">
        <v>105</v>
      </c>
      <c r="K3292" s="16">
        <v>17.5</v>
      </c>
      <c r="L3292" s="17" t="s">
        <v>368</v>
      </c>
      <c r="M3292" s="163" t="str">
        <f>IFERROR(GETPIVOTDATA("Tot. Bottles",'- Ordine Aggregato -'!$A$1,"sku anker",A3292),"")</f>
        <v/>
      </c>
      <c r="N3292" s="18" t="s">
        <v>67</v>
      </c>
      <c r="O3292" s="19" t="str">
        <f t="shared" si="51"/>
        <v>Order online</v>
      </c>
      <c r="P3292" s="97" t="s">
        <v>68</v>
      </c>
      <c r="Q3292" s="13" t="s">
        <v>10763</v>
      </c>
      <c r="R3292" t="s">
        <v>10764</v>
      </c>
      <c r="S3292" s="20">
        <v>17.5</v>
      </c>
      <c r="T3292" s="21" t="s">
        <v>38</v>
      </c>
    </row>
    <row r="3293" spans="1:20" x14ac:dyDescent="0.35">
      <c r="A3293" s="96" t="s">
        <v>10765</v>
      </c>
      <c r="B3293" s="96"/>
      <c r="C3293" s="96"/>
      <c r="D3293" s="13" t="s">
        <v>10766</v>
      </c>
      <c r="E3293" s="13">
        <v>6</v>
      </c>
      <c r="F3293" s="14">
        <v>1</v>
      </c>
      <c r="G3293" s="13" t="s">
        <v>46</v>
      </c>
      <c r="H3293" s="14">
        <v>54</v>
      </c>
      <c r="I3293" s="15" t="s">
        <v>32</v>
      </c>
      <c r="J3293" s="16">
        <v>25.799999999999997</v>
      </c>
      <c r="K3293" s="16">
        <v>4.3</v>
      </c>
      <c r="L3293" s="17" t="s">
        <v>104</v>
      </c>
      <c r="M3293" s="163" t="str">
        <f>IFERROR(GETPIVOTDATA("Tot. Bottles",'- Ordine Aggregato -'!$A$1,"sku anker",A3293),"")</f>
        <v/>
      </c>
      <c r="N3293" s="18" t="s">
        <v>42</v>
      </c>
      <c r="O3293" s="19" t="str">
        <f t="shared" si="51"/>
        <v>Order online</v>
      </c>
      <c r="P3293" s="97" t="s">
        <v>220</v>
      </c>
      <c r="Q3293" s="13" t="s">
        <v>10767</v>
      </c>
      <c r="R3293" t="s">
        <v>10768</v>
      </c>
      <c r="S3293" s="20">
        <v>0</v>
      </c>
      <c r="T3293" s="21" t="s">
        <v>38</v>
      </c>
    </row>
    <row r="3294" spans="1:20" x14ac:dyDescent="0.35">
      <c r="A3294" s="13" t="s">
        <v>10769</v>
      </c>
      <c r="B3294" s="13"/>
      <c r="C3294" s="13"/>
      <c r="D3294" s="13" t="s">
        <v>10770</v>
      </c>
      <c r="E3294" s="13">
        <v>6</v>
      </c>
      <c r="F3294" s="14">
        <v>0.7</v>
      </c>
      <c r="G3294" s="13" t="s">
        <v>14874</v>
      </c>
      <c r="H3294" s="14">
        <v>40</v>
      </c>
      <c r="I3294" s="15" t="s">
        <v>32</v>
      </c>
      <c r="J3294" s="16">
        <v>47.7</v>
      </c>
      <c r="K3294" s="16">
        <v>7.95</v>
      </c>
      <c r="L3294" s="17" t="s">
        <v>73</v>
      </c>
      <c r="M3294" s="163" t="str">
        <f>IFERROR(GETPIVOTDATA("Tot. Bottles",'- Ordine Aggregato -'!$A$1,"sku anker",A3294),"")</f>
        <v/>
      </c>
      <c r="N3294" s="18" t="s">
        <v>42</v>
      </c>
      <c r="O3294" s="19" t="str">
        <f t="shared" si="51"/>
        <v>Order online</v>
      </c>
      <c r="P3294" s="97" t="s">
        <v>880</v>
      </c>
      <c r="Q3294" s="13" t="s">
        <v>10771</v>
      </c>
      <c r="R3294" t="s">
        <v>10772</v>
      </c>
      <c r="S3294" s="20">
        <v>0</v>
      </c>
      <c r="T3294" s="21" t="s">
        <v>38</v>
      </c>
    </row>
    <row r="3295" spans="1:20" x14ac:dyDescent="0.35">
      <c r="A3295" s="96" t="s">
        <v>10773</v>
      </c>
      <c r="B3295" s="96"/>
      <c r="C3295" s="96"/>
      <c r="D3295" s="13" t="s">
        <v>10770</v>
      </c>
      <c r="E3295" s="13">
        <v>6</v>
      </c>
      <c r="F3295" s="14">
        <v>1</v>
      </c>
      <c r="G3295" s="13" t="s">
        <v>14874</v>
      </c>
      <c r="H3295" s="14">
        <v>40</v>
      </c>
      <c r="I3295" s="15" t="s">
        <v>32</v>
      </c>
      <c r="J3295" s="16">
        <v>48.599999999999994</v>
      </c>
      <c r="K3295" s="16">
        <v>8.1</v>
      </c>
      <c r="L3295" s="17" t="s">
        <v>73</v>
      </c>
      <c r="M3295" s="163" t="str">
        <f>IFERROR(GETPIVOTDATA("Tot. Bottles",'- Ordine Aggregato -'!$A$1,"sku anker",A3295),"")</f>
        <v/>
      </c>
      <c r="N3295" s="18" t="s">
        <v>42</v>
      </c>
      <c r="O3295" s="19" t="str">
        <f t="shared" si="51"/>
        <v>Order online</v>
      </c>
      <c r="P3295" s="97" t="s">
        <v>146</v>
      </c>
      <c r="Q3295" s="13" t="s">
        <v>10774</v>
      </c>
      <c r="R3295" t="s">
        <v>10775</v>
      </c>
      <c r="S3295" s="20">
        <v>0</v>
      </c>
      <c r="T3295" s="21" t="s">
        <v>38</v>
      </c>
    </row>
    <row r="3296" spans="1:20" x14ac:dyDescent="0.35">
      <c r="A3296" s="96" t="s">
        <v>10776</v>
      </c>
      <c r="B3296" s="96"/>
      <c r="C3296" s="96"/>
      <c r="D3296" s="13" t="s">
        <v>10770</v>
      </c>
      <c r="E3296" s="13">
        <v>3</v>
      </c>
      <c r="F3296" s="14">
        <v>1.75</v>
      </c>
      <c r="G3296" s="13" t="s">
        <v>14874</v>
      </c>
      <c r="H3296" s="14">
        <v>40</v>
      </c>
      <c r="I3296" s="15" t="s">
        <v>32</v>
      </c>
      <c r="J3296" s="16">
        <v>47.25</v>
      </c>
      <c r="K3296" s="16">
        <v>15.75</v>
      </c>
      <c r="L3296" s="17" t="s">
        <v>73</v>
      </c>
      <c r="M3296" s="163" t="str">
        <f>IFERROR(GETPIVOTDATA("Tot. Bottles",'- Ordine Aggregato -'!$A$1,"sku anker",A3296),"")</f>
        <v/>
      </c>
      <c r="N3296" s="18" t="s">
        <v>34</v>
      </c>
      <c r="O3296" s="19" t="str">
        <f t="shared" si="51"/>
        <v>Order online</v>
      </c>
      <c r="P3296" s="97" t="s">
        <v>880</v>
      </c>
      <c r="Q3296" s="13" t="s">
        <v>10777</v>
      </c>
      <c r="R3296" t="s">
        <v>10778</v>
      </c>
      <c r="S3296" s="20">
        <v>0</v>
      </c>
      <c r="T3296" s="21" t="s">
        <v>38</v>
      </c>
    </row>
    <row r="3297" spans="1:20" x14ac:dyDescent="0.35">
      <c r="A3297" s="13" t="s">
        <v>10779</v>
      </c>
      <c r="B3297" s="13"/>
      <c r="C3297" s="13"/>
      <c r="D3297" s="13" t="s">
        <v>10780</v>
      </c>
      <c r="E3297" s="13">
        <v>6</v>
      </c>
      <c r="F3297" s="14">
        <v>0.7</v>
      </c>
      <c r="G3297" s="13" t="s">
        <v>14874</v>
      </c>
      <c r="H3297" s="14">
        <v>37.5</v>
      </c>
      <c r="I3297" s="15" t="s">
        <v>32</v>
      </c>
      <c r="J3297" s="16">
        <v>48.599999999999994</v>
      </c>
      <c r="K3297" s="16">
        <v>8.1</v>
      </c>
      <c r="L3297" s="17" t="s">
        <v>66</v>
      </c>
      <c r="M3297" s="163" t="str">
        <f>IFERROR(GETPIVOTDATA("Tot. Bottles",'- Ordine Aggregato -'!$A$1,"sku anker",A3297),"")</f>
        <v/>
      </c>
      <c r="N3297" s="18" t="s">
        <v>42</v>
      </c>
      <c r="O3297" s="19" t="str">
        <f t="shared" si="51"/>
        <v>Order online</v>
      </c>
      <c r="P3297" s="97" t="s">
        <v>880</v>
      </c>
      <c r="Q3297" s="13" t="s">
        <v>10781</v>
      </c>
      <c r="R3297" t="s">
        <v>10782</v>
      </c>
      <c r="S3297" s="20">
        <v>0</v>
      </c>
      <c r="T3297" s="21" t="s">
        <v>38</v>
      </c>
    </row>
    <row r="3298" spans="1:20" x14ac:dyDescent="0.35">
      <c r="A3298" s="96" t="s">
        <v>10783</v>
      </c>
      <c r="D3298" s="13" t="s">
        <v>10784</v>
      </c>
      <c r="E3298" s="13">
        <v>6</v>
      </c>
      <c r="F3298" s="14">
        <v>0.7</v>
      </c>
      <c r="G3298" s="13" t="s">
        <v>14874</v>
      </c>
      <c r="H3298" s="14">
        <v>37.5</v>
      </c>
      <c r="I3298" s="15" t="s">
        <v>32</v>
      </c>
      <c r="J3298" s="16">
        <v>46.5</v>
      </c>
      <c r="K3298" s="16">
        <v>7.75</v>
      </c>
      <c r="L3298" s="17" t="s">
        <v>66</v>
      </c>
      <c r="M3298" s="163" t="str">
        <f>IFERROR(GETPIVOTDATA("Tot. Bottles",'- Ordine Aggregato -'!$A$1,"sku anker",A3298),"")</f>
        <v/>
      </c>
      <c r="N3298" s="18" t="s">
        <v>67</v>
      </c>
      <c r="O3298" s="19" t="str">
        <f t="shared" si="51"/>
        <v>Order online</v>
      </c>
      <c r="P3298" s="97" t="s">
        <v>880</v>
      </c>
      <c r="Q3298" s="13" t="s">
        <v>10785</v>
      </c>
      <c r="R3298" t="s">
        <v>10786</v>
      </c>
      <c r="S3298" s="20">
        <v>7.75</v>
      </c>
      <c r="T3298" s="21" t="s">
        <v>38</v>
      </c>
    </row>
    <row r="3299" spans="1:20" x14ac:dyDescent="0.35">
      <c r="A3299" s="96" t="s">
        <v>10787</v>
      </c>
      <c r="B3299" s="96"/>
      <c r="C3299" s="96"/>
      <c r="D3299" s="13" t="s">
        <v>10788</v>
      </c>
      <c r="E3299" s="13">
        <v>6</v>
      </c>
      <c r="F3299" s="14">
        <v>0.7</v>
      </c>
      <c r="G3299" s="13" t="s">
        <v>46</v>
      </c>
      <c r="H3299" s="14">
        <v>37.5</v>
      </c>
      <c r="I3299" s="15" t="s">
        <v>32</v>
      </c>
      <c r="J3299" s="16">
        <v>48.599999999999994</v>
      </c>
      <c r="K3299" s="16">
        <v>8.1</v>
      </c>
      <c r="L3299" s="17" t="s">
        <v>66</v>
      </c>
      <c r="M3299" s="163" t="str">
        <f>IFERROR(GETPIVOTDATA("Tot. Bottles",'- Ordine Aggregato -'!$A$1,"sku anker",A3299),"")</f>
        <v/>
      </c>
      <c r="N3299" s="18" t="s">
        <v>42</v>
      </c>
      <c r="O3299" s="19" t="str">
        <f t="shared" si="51"/>
        <v>Order online</v>
      </c>
      <c r="P3299" s="97" t="s">
        <v>880</v>
      </c>
      <c r="Q3299" s="13" t="s">
        <v>10789</v>
      </c>
      <c r="R3299" t="s">
        <v>10790</v>
      </c>
      <c r="S3299" s="20">
        <v>0</v>
      </c>
      <c r="T3299" s="21" t="s">
        <v>38</v>
      </c>
    </row>
    <row r="3300" spans="1:20" x14ac:dyDescent="0.35">
      <c r="A3300" s="96" t="s">
        <v>10791</v>
      </c>
      <c r="D3300" s="13" t="s">
        <v>10792</v>
      </c>
      <c r="E3300" s="13">
        <v>6</v>
      </c>
      <c r="F3300" s="14">
        <v>0.7</v>
      </c>
      <c r="G3300" s="13" t="s">
        <v>46</v>
      </c>
      <c r="H3300" s="14">
        <v>37.5</v>
      </c>
      <c r="I3300" s="15" t="s">
        <v>32</v>
      </c>
      <c r="J3300" s="16">
        <v>48.599999999999994</v>
      </c>
      <c r="K3300" s="16">
        <v>8.1</v>
      </c>
      <c r="L3300" s="17" t="s">
        <v>66</v>
      </c>
      <c r="M3300" s="163" t="str">
        <f>IFERROR(GETPIVOTDATA("Tot. Bottles",'- Ordine Aggregato -'!$A$1,"sku anker",A3300),"")</f>
        <v/>
      </c>
      <c r="N3300" s="18" t="s">
        <v>42</v>
      </c>
      <c r="O3300" s="19" t="str">
        <f t="shared" si="51"/>
        <v>Order online</v>
      </c>
      <c r="P3300" s="97" t="s">
        <v>880</v>
      </c>
      <c r="Q3300" s="13" t="s">
        <v>10793</v>
      </c>
      <c r="R3300" t="s">
        <v>10794</v>
      </c>
      <c r="S3300" s="20">
        <v>0</v>
      </c>
      <c r="T3300" s="21" t="s">
        <v>38</v>
      </c>
    </row>
    <row r="3301" spans="1:20" x14ac:dyDescent="0.35">
      <c r="A3301" s="13" t="s">
        <v>10795</v>
      </c>
      <c r="B3301" s="13"/>
      <c r="C3301" s="13"/>
      <c r="D3301" s="13" t="s">
        <v>10796</v>
      </c>
      <c r="E3301" s="13">
        <v>6</v>
      </c>
      <c r="F3301" s="14">
        <v>0.7</v>
      </c>
      <c r="G3301" s="13" t="s">
        <v>14874</v>
      </c>
      <c r="H3301" s="14">
        <v>40</v>
      </c>
      <c r="I3301" s="15" t="s">
        <v>32</v>
      </c>
      <c r="J3301" s="16">
        <v>129</v>
      </c>
      <c r="K3301" s="16">
        <v>21.5</v>
      </c>
      <c r="L3301" s="17" t="s">
        <v>73</v>
      </c>
      <c r="M3301" s="163" t="str">
        <f>IFERROR(GETPIVOTDATA("Tot. Bottles",'- Ordine Aggregato -'!$A$1,"sku anker",A3301),"")</f>
        <v/>
      </c>
      <c r="N3301" s="18" t="s">
        <v>42</v>
      </c>
      <c r="O3301" s="19" t="str">
        <f t="shared" si="51"/>
        <v>Order online</v>
      </c>
      <c r="P3301" s="97" t="s">
        <v>10797</v>
      </c>
      <c r="Q3301" s="13" t="s">
        <v>10798</v>
      </c>
      <c r="R3301" t="s">
        <v>10799</v>
      </c>
      <c r="S3301" s="20">
        <v>0</v>
      </c>
      <c r="T3301" s="21" t="s">
        <v>38</v>
      </c>
    </row>
    <row r="3302" spans="1:20" x14ac:dyDescent="0.35">
      <c r="A3302" s="96" t="s">
        <v>10800</v>
      </c>
      <c r="B3302" s="96"/>
      <c r="C3302" s="96"/>
      <c r="D3302" s="13" t="s">
        <v>10801</v>
      </c>
      <c r="E3302" s="13">
        <v>40</v>
      </c>
      <c r="F3302" s="14">
        <v>0.05</v>
      </c>
      <c r="G3302" s="13" t="s">
        <v>46</v>
      </c>
      <c r="H3302" s="14">
        <v>40</v>
      </c>
      <c r="I3302" s="15" t="s">
        <v>32</v>
      </c>
      <c r="J3302" s="16">
        <v>84</v>
      </c>
      <c r="K3302" s="16">
        <v>2.1</v>
      </c>
      <c r="L3302" s="17" t="s">
        <v>73</v>
      </c>
      <c r="M3302" s="163" t="str">
        <f>IFERROR(GETPIVOTDATA("Tot. Bottles",'- Ordine Aggregato -'!$A$1,"sku anker",A3302),"")</f>
        <v/>
      </c>
      <c r="N3302" s="18" t="s">
        <v>42</v>
      </c>
      <c r="O3302" s="19" t="str">
        <f t="shared" si="51"/>
        <v>Order online</v>
      </c>
      <c r="P3302" s="97" t="s">
        <v>10797</v>
      </c>
      <c r="Q3302" s="13" t="s">
        <v>10802</v>
      </c>
      <c r="R3302" t="s">
        <v>10803</v>
      </c>
      <c r="S3302" s="20">
        <v>0</v>
      </c>
      <c r="T3302" s="21" t="s">
        <v>38</v>
      </c>
    </row>
    <row r="3303" spans="1:20" x14ac:dyDescent="0.35">
      <c r="A3303" s="13" t="s">
        <v>10804</v>
      </c>
      <c r="B3303" s="13"/>
      <c r="C3303" s="13"/>
      <c r="D3303" s="13" t="s">
        <v>10805</v>
      </c>
      <c r="E3303" s="13">
        <v>6</v>
      </c>
      <c r="F3303" s="14">
        <v>0.7</v>
      </c>
      <c r="G3303" s="13" t="s">
        <v>14874</v>
      </c>
      <c r="H3303" s="14">
        <v>40</v>
      </c>
      <c r="I3303" s="15" t="s">
        <v>32</v>
      </c>
      <c r="J3303" s="16">
        <v>105.30000000000001</v>
      </c>
      <c r="K3303" s="16">
        <v>17.55</v>
      </c>
      <c r="L3303" s="17" t="s">
        <v>104</v>
      </c>
      <c r="M3303" s="163" t="str">
        <f>IFERROR(GETPIVOTDATA("Tot. Bottles",'- Ordine Aggregato -'!$A$1,"sku anker",A3303),"")</f>
        <v/>
      </c>
      <c r="N3303" s="18" t="s">
        <v>42</v>
      </c>
      <c r="O3303" s="19" t="str">
        <f t="shared" si="51"/>
        <v>Order online</v>
      </c>
      <c r="P3303" s="97" t="s">
        <v>1387</v>
      </c>
      <c r="Q3303" s="13" t="s">
        <v>10806</v>
      </c>
      <c r="R3303" t="s">
        <v>10807</v>
      </c>
      <c r="S3303" s="20">
        <v>0</v>
      </c>
      <c r="T3303" s="21" t="s">
        <v>38</v>
      </c>
    </row>
    <row r="3304" spans="1:20" x14ac:dyDescent="0.35">
      <c r="A3304" s="96" t="s">
        <v>10808</v>
      </c>
      <c r="B3304" s="96"/>
      <c r="C3304" s="96"/>
      <c r="D3304" s="13" t="s">
        <v>10809</v>
      </c>
      <c r="E3304" s="13">
        <v>6</v>
      </c>
      <c r="F3304" s="14">
        <v>0.7</v>
      </c>
      <c r="G3304" s="13" t="s">
        <v>14874</v>
      </c>
      <c r="H3304" s="14">
        <v>40</v>
      </c>
      <c r="I3304" s="15" t="s">
        <v>32</v>
      </c>
      <c r="J3304" s="16">
        <v>125.10000000000001</v>
      </c>
      <c r="K3304" s="16">
        <v>20.85</v>
      </c>
      <c r="L3304" s="17" t="s">
        <v>104</v>
      </c>
      <c r="M3304" s="163" t="str">
        <f>IFERROR(GETPIVOTDATA("Tot. Bottles",'- Ordine Aggregato -'!$A$1,"sku anker",A3304),"")</f>
        <v/>
      </c>
      <c r="N3304" s="18" t="s">
        <v>34</v>
      </c>
      <c r="O3304" s="19" t="str">
        <f t="shared" si="51"/>
        <v>Order online</v>
      </c>
      <c r="P3304" s="97" t="s">
        <v>1387</v>
      </c>
      <c r="Q3304" s="13" t="s">
        <v>10810</v>
      </c>
      <c r="R3304" t="s">
        <v>10811</v>
      </c>
      <c r="S3304" s="20">
        <v>0</v>
      </c>
      <c r="T3304" s="21" t="s">
        <v>38</v>
      </c>
    </row>
    <row r="3305" spans="1:20" x14ac:dyDescent="0.35">
      <c r="A3305" s="13" t="s">
        <v>10812</v>
      </c>
      <c r="B3305" s="13"/>
      <c r="C3305" s="13"/>
      <c r="D3305" s="13" t="s">
        <v>10813</v>
      </c>
      <c r="E3305" s="13">
        <v>6</v>
      </c>
      <c r="F3305" s="14">
        <v>0.7</v>
      </c>
      <c r="G3305" s="13" t="s">
        <v>46</v>
      </c>
      <c r="H3305" s="14">
        <v>40</v>
      </c>
      <c r="I3305" s="15" t="s">
        <v>32</v>
      </c>
      <c r="J3305" s="16">
        <v>147</v>
      </c>
      <c r="K3305" s="16">
        <v>24.5</v>
      </c>
      <c r="L3305" s="17" t="s">
        <v>104</v>
      </c>
      <c r="M3305" s="163" t="str">
        <f>IFERROR(GETPIVOTDATA("Tot. Bottles",'- Ordine Aggregato -'!$A$1,"sku anker",A3305),"")</f>
        <v/>
      </c>
      <c r="N3305" s="18" t="s">
        <v>34</v>
      </c>
      <c r="O3305" s="19" t="str">
        <f t="shared" si="51"/>
        <v>Order online</v>
      </c>
      <c r="P3305" s="97" t="s">
        <v>1387</v>
      </c>
      <c r="Q3305" s="13" t="s">
        <v>10814</v>
      </c>
      <c r="R3305" t="s">
        <v>10815</v>
      </c>
      <c r="S3305" s="20">
        <v>0</v>
      </c>
      <c r="T3305" s="21" t="s">
        <v>38</v>
      </c>
    </row>
    <row r="3306" spans="1:20" x14ac:dyDescent="0.35">
      <c r="A3306" s="96" t="s">
        <v>10816</v>
      </c>
      <c r="D3306" s="13" t="s">
        <v>10817</v>
      </c>
      <c r="E3306" s="13">
        <v>6</v>
      </c>
      <c r="F3306" s="14">
        <v>0.7</v>
      </c>
      <c r="G3306" s="13" t="s">
        <v>46</v>
      </c>
      <c r="H3306" s="14">
        <v>40</v>
      </c>
      <c r="I3306" s="15" t="s">
        <v>32</v>
      </c>
      <c r="J3306" s="16">
        <v>63</v>
      </c>
      <c r="K3306" s="16">
        <v>10.5</v>
      </c>
      <c r="L3306" s="17" t="s">
        <v>104</v>
      </c>
      <c r="M3306" s="163" t="str">
        <f>IFERROR(GETPIVOTDATA("Tot. Bottles",'- Ordine Aggregato -'!$A$1,"sku anker",A3306),"")</f>
        <v/>
      </c>
      <c r="N3306" s="18" t="s">
        <v>42</v>
      </c>
      <c r="O3306" s="19" t="str">
        <f t="shared" si="51"/>
        <v>Order online</v>
      </c>
      <c r="P3306" s="97" t="s">
        <v>1387</v>
      </c>
      <c r="Q3306" s="13" t="s">
        <v>10818</v>
      </c>
      <c r="R3306" t="s">
        <v>42</v>
      </c>
      <c r="S3306" s="20">
        <v>0</v>
      </c>
      <c r="T3306" s="21" t="s">
        <v>38</v>
      </c>
    </row>
    <row r="3307" spans="1:20" x14ac:dyDescent="0.35">
      <c r="A3307" s="96" t="s">
        <v>14750</v>
      </c>
      <c r="D3307" s="13" t="s">
        <v>14751</v>
      </c>
      <c r="E3307" s="13">
        <v>6</v>
      </c>
      <c r="F3307" s="14">
        <v>0.7</v>
      </c>
      <c r="G3307" s="13" t="s">
        <v>46</v>
      </c>
      <c r="H3307" s="14">
        <v>40.700000000000003</v>
      </c>
      <c r="I3307" s="15" t="s">
        <v>32</v>
      </c>
      <c r="J3307" s="16">
        <v>75</v>
      </c>
      <c r="K3307" s="16">
        <v>12.5</v>
      </c>
      <c r="L3307" s="17" t="s">
        <v>384</v>
      </c>
      <c r="M3307" s="163" t="str">
        <f>IFERROR(GETPIVOTDATA("Tot. Bottles",'- Ordine Aggregato -'!$A$1,"sku anker",A3307),"")</f>
        <v/>
      </c>
      <c r="N3307" s="18" t="s">
        <v>42</v>
      </c>
      <c r="O3307" s="19" t="str">
        <f t="shared" si="51"/>
        <v>Order online</v>
      </c>
      <c r="P3307" s="97" t="s">
        <v>146</v>
      </c>
      <c r="Q3307" s="13" t="s">
        <v>15886</v>
      </c>
      <c r="R3307" t="s">
        <v>42</v>
      </c>
      <c r="S3307" s="20">
        <v>0</v>
      </c>
      <c r="T3307" s="21" t="s">
        <v>38</v>
      </c>
    </row>
    <row r="3308" spans="1:20" x14ac:dyDescent="0.35">
      <c r="A3308" s="96" t="s">
        <v>14630</v>
      </c>
      <c r="B3308" s="96"/>
      <c r="C3308" s="96"/>
      <c r="D3308" s="13" t="s">
        <v>14631</v>
      </c>
      <c r="E3308" s="13">
        <v>6</v>
      </c>
      <c r="F3308" s="14">
        <v>0.7</v>
      </c>
      <c r="G3308" s="13" t="s">
        <v>46</v>
      </c>
      <c r="H3308" s="14">
        <v>35</v>
      </c>
      <c r="I3308" s="15" t="s">
        <v>32</v>
      </c>
      <c r="J3308" s="16">
        <v>91.5</v>
      </c>
      <c r="K3308" s="16">
        <v>15.25</v>
      </c>
      <c r="L3308" s="17" t="s">
        <v>448</v>
      </c>
      <c r="M3308" s="163" t="str">
        <f>IFERROR(GETPIVOTDATA("Tot. Bottles",'- Ordine Aggregato -'!$A$1,"sku anker",A3308),"")</f>
        <v/>
      </c>
      <c r="N3308" s="18" t="s">
        <v>67</v>
      </c>
      <c r="O3308" s="19" t="str">
        <f t="shared" si="51"/>
        <v>Order online</v>
      </c>
      <c r="P3308" s="97" t="s">
        <v>1232</v>
      </c>
      <c r="Q3308" s="13" t="s">
        <v>15887</v>
      </c>
      <c r="R3308" t="s">
        <v>15888</v>
      </c>
      <c r="S3308" s="20">
        <v>15.25</v>
      </c>
      <c r="T3308" s="21" t="s">
        <v>38</v>
      </c>
    </row>
    <row r="3309" spans="1:20" x14ac:dyDescent="0.35">
      <c r="A3309" s="96" t="s">
        <v>10819</v>
      </c>
      <c r="D3309" s="13" t="s">
        <v>10820</v>
      </c>
      <c r="E3309" s="13">
        <v>6</v>
      </c>
      <c r="F3309" s="14">
        <v>0.7</v>
      </c>
      <c r="G3309" s="13" t="s">
        <v>14874</v>
      </c>
      <c r="H3309" s="14">
        <v>40</v>
      </c>
      <c r="I3309" s="15" t="s">
        <v>32</v>
      </c>
      <c r="J3309" s="16">
        <v>97.199999999999989</v>
      </c>
      <c r="K3309" s="16">
        <v>16.2</v>
      </c>
      <c r="L3309" s="17" t="s">
        <v>448</v>
      </c>
      <c r="M3309" s="163" t="str">
        <f>IFERROR(GETPIVOTDATA("Tot. Bottles",'- Ordine Aggregato -'!$A$1,"sku anker",A3309),"")</f>
        <v/>
      </c>
      <c r="N3309" s="18" t="s">
        <v>42</v>
      </c>
      <c r="O3309" s="19" t="str">
        <f t="shared" si="51"/>
        <v>Order online</v>
      </c>
      <c r="P3309" s="97" t="s">
        <v>1232</v>
      </c>
      <c r="Q3309" s="13" t="s">
        <v>10821</v>
      </c>
      <c r="R3309" t="s">
        <v>10822</v>
      </c>
      <c r="S3309" s="20">
        <v>0</v>
      </c>
      <c r="T3309" s="21" t="s">
        <v>38</v>
      </c>
    </row>
    <row r="3310" spans="1:20" x14ac:dyDescent="0.35">
      <c r="A3310" s="13" t="s">
        <v>10823</v>
      </c>
      <c r="B3310" s="13"/>
      <c r="C3310" s="13"/>
      <c r="D3310" s="13" t="s">
        <v>10820</v>
      </c>
      <c r="E3310" s="13">
        <v>6</v>
      </c>
      <c r="F3310" s="14">
        <v>1</v>
      </c>
      <c r="G3310" s="13" t="s">
        <v>14874</v>
      </c>
      <c r="H3310" s="14">
        <v>40</v>
      </c>
      <c r="I3310" s="15" t="s">
        <v>32</v>
      </c>
      <c r="J3310" s="16">
        <v>111</v>
      </c>
      <c r="K3310" s="16">
        <v>18.5</v>
      </c>
      <c r="L3310" s="17" t="s">
        <v>448</v>
      </c>
      <c r="M3310" s="163" t="str">
        <f>IFERROR(GETPIVOTDATA("Tot. Bottles",'- Ordine Aggregato -'!$A$1,"sku anker",A3310),"")</f>
        <v/>
      </c>
      <c r="N3310" s="18" t="s">
        <v>42</v>
      </c>
      <c r="O3310" s="19" t="str">
        <f t="shared" si="51"/>
        <v>Order online</v>
      </c>
      <c r="P3310" s="97" t="s">
        <v>1232</v>
      </c>
      <c r="Q3310" s="13" t="s">
        <v>10824</v>
      </c>
      <c r="R3310" t="s">
        <v>10825</v>
      </c>
      <c r="S3310" s="20">
        <v>0</v>
      </c>
      <c r="T3310" s="21" t="s">
        <v>38</v>
      </c>
    </row>
    <row r="3311" spans="1:20" x14ac:dyDescent="0.35">
      <c r="A3311" s="13" t="s">
        <v>10826</v>
      </c>
      <c r="B3311" s="13"/>
      <c r="C3311" s="13"/>
      <c r="D3311" s="13" t="s">
        <v>10827</v>
      </c>
      <c r="E3311" s="13">
        <v>6</v>
      </c>
      <c r="F3311" s="14">
        <v>1</v>
      </c>
      <c r="G3311" s="13" t="s">
        <v>14874</v>
      </c>
      <c r="H3311" s="14">
        <v>40</v>
      </c>
      <c r="I3311" s="15" t="s">
        <v>32</v>
      </c>
      <c r="J3311" s="16">
        <v>53.099999999999994</v>
      </c>
      <c r="K3311" s="16">
        <v>8.85</v>
      </c>
      <c r="L3311" s="17" t="s">
        <v>368</v>
      </c>
      <c r="M3311" s="163" t="str">
        <f>IFERROR(GETPIVOTDATA("Tot. Bottles",'- Ordine Aggregato -'!$A$1,"sku anker",A3311),"")</f>
        <v/>
      </c>
      <c r="N3311" s="18" t="s">
        <v>34</v>
      </c>
      <c r="O3311" s="19" t="str">
        <f t="shared" si="51"/>
        <v>Order online</v>
      </c>
      <c r="P3311" s="97" t="s">
        <v>35</v>
      </c>
      <c r="Q3311" s="13" t="s">
        <v>10828</v>
      </c>
      <c r="R3311" t="s">
        <v>10829</v>
      </c>
      <c r="S3311" s="20">
        <v>0</v>
      </c>
      <c r="T3311" s="21" t="s">
        <v>38</v>
      </c>
    </row>
    <row r="3312" spans="1:20" x14ac:dyDescent="0.35">
      <c r="A3312" s="96" t="s">
        <v>14387</v>
      </c>
      <c r="D3312" s="13" t="s">
        <v>14388</v>
      </c>
      <c r="E3312" s="13">
        <v>6</v>
      </c>
      <c r="F3312" s="14">
        <v>0.7</v>
      </c>
      <c r="G3312" s="13" t="s">
        <v>46</v>
      </c>
      <c r="H3312" s="14">
        <v>40</v>
      </c>
      <c r="I3312" s="15" t="s">
        <v>32</v>
      </c>
      <c r="J3312" s="16">
        <v>45</v>
      </c>
      <c r="K3312" s="16">
        <v>7.5</v>
      </c>
      <c r="L3312" s="17" t="s">
        <v>368</v>
      </c>
      <c r="M3312" s="163" t="str">
        <f>IFERROR(GETPIVOTDATA("Tot. Bottles",'- Ordine Aggregato -'!$A$1,"sku anker",A3312),"")</f>
        <v/>
      </c>
      <c r="N3312" s="18" t="s">
        <v>42</v>
      </c>
      <c r="O3312" s="19" t="str">
        <f t="shared" si="51"/>
        <v>Order online</v>
      </c>
      <c r="P3312" s="97" t="s">
        <v>35</v>
      </c>
      <c r="Q3312" s="13" t="s">
        <v>15889</v>
      </c>
      <c r="R3312" t="s">
        <v>15890</v>
      </c>
      <c r="S3312" s="20">
        <v>0</v>
      </c>
      <c r="T3312" s="21" t="s">
        <v>38</v>
      </c>
    </row>
    <row r="3313" spans="1:20" x14ac:dyDescent="0.35">
      <c r="A3313" s="13" t="s">
        <v>10830</v>
      </c>
      <c r="B3313" s="13"/>
      <c r="C3313" s="13"/>
      <c r="D3313" s="13" t="s">
        <v>10831</v>
      </c>
      <c r="E3313" s="13">
        <v>6</v>
      </c>
      <c r="F3313" s="14">
        <v>0.7</v>
      </c>
      <c r="G3313" s="13" t="s">
        <v>46</v>
      </c>
      <c r="H3313" s="14">
        <v>37.5</v>
      </c>
      <c r="I3313" s="15" t="s">
        <v>32</v>
      </c>
      <c r="J3313" s="16">
        <v>56.400000000000006</v>
      </c>
      <c r="K3313" s="16">
        <v>9.4</v>
      </c>
      <c r="L3313" s="17" t="s">
        <v>368</v>
      </c>
      <c r="M3313" s="163" t="str">
        <f>IFERROR(GETPIVOTDATA("Tot. Bottles",'- Ordine Aggregato -'!$A$1,"sku anker",A3313),"")</f>
        <v/>
      </c>
      <c r="N3313" s="18" t="s">
        <v>42</v>
      </c>
      <c r="O3313" s="19" t="str">
        <f t="shared" si="51"/>
        <v>Order online</v>
      </c>
      <c r="P3313" s="97" t="s">
        <v>35</v>
      </c>
      <c r="Q3313" s="13" t="s">
        <v>10832</v>
      </c>
      <c r="R3313" t="s">
        <v>10833</v>
      </c>
      <c r="S3313" s="20">
        <v>0</v>
      </c>
      <c r="T3313" s="21" t="s">
        <v>38</v>
      </c>
    </row>
    <row r="3314" spans="1:20" x14ac:dyDescent="0.35">
      <c r="A3314" s="13" t="s">
        <v>10834</v>
      </c>
      <c r="B3314" s="13"/>
      <c r="C3314" s="13"/>
      <c r="D3314" s="13" t="s">
        <v>10831</v>
      </c>
      <c r="E3314" s="13">
        <v>6</v>
      </c>
      <c r="F3314" s="14">
        <v>1</v>
      </c>
      <c r="G3314" s="13" t="s">
        <v>46</v>
      </c>
      <c r="H3314" s="14">
        <v>37.5</v>
      </c>
      <c r="I3314" s="15" t="s">
        <v>32</v>
      </c>
      <c r="J3314" s="16">
        <v>53.099999999999994</v>
      </c>
      <c r="K3314" s="16">
        <v>8.85</v>
      </c>
      <c r="L3314" s="17" t="s">
        <v>368</v>
      </c>
      <c r="M3314" s="163" t="str">
        <f>IFERROR(GETPIVOTDATA("Tot. Bottles",'- Ordine Aggregato -'!$A$1,"sku anker",A3314),"")</f>
        <v/>
      </c>
      <c r="N3314" s="18" t="s">
        <v>42</v>
      </c>
      <c r="O3314" s="19" t="str">
        <f t="shared" si="51"/>
        <v>Order online</v>
      </c>
      <c r="P3314" s="97" t="s">
        <v>35</v>
      </c>
      <c r="Q3314" s="13" t="s">
        <v>10835</v>
      </c>
      <c r="R3314" t="s">
        <v>10836</v>
      </c>
      <c r="S3314" s="20">
        <v>0</v>
      </c>
      <c r="T3314" s="21" t="s">
        <v>38</v>
      </c>
    </row>
    <row r="3315" spans="1:20" x14ac:dyDescent="0.35">
      <c r="A3315" s="96" t="s">
        <v>15891</v>
      </c>
      <c r="D3315" s="13" t="s">
        <v>15892</v>
      </c>
      <c r="E3315" s="13">
        <v>6</v>
      </c>
      <c r="F3315" s="14">
        <v>0.7</v>
      </c>
      <c r="G3315" s="13" t="s">
        <v>14874</v>
      </c>
      <c r="H3315" s="14">
        <v>37.5</v>
      </c>
      <c r="I3315" s="15" t="s">
        <v>32</v>
      </c>
      <c r="J3315" s="16">
        <v>56.400000000000006</v>
      </c>
      <c r="K3315" s="16">
        <v>9.4</v>
      </c>
      <c r="L3315" s="17" t="s">
        <v>4515</v>
      </c>
      <c r="M3315" s="163" t="str">
        <f>IFERROR(GETPIVOTDATA("Tot. Bottles",'- Ordine Aggregato -'!$A$1,"sku anker",A3315),"")</f>
        <v/>
      </c>
      <c r="N3315" s="18" t="s">
        <v>42</v>
      </c>
      <c r="O3315" s="19" t="str">
        <f t="shared" si="51"/>
        <v>Order online</v>
      </c>
      <c r="P3315" s="97" t="s">
        <v>35</v>
      </c>
      <c r="Q3315" s="13" t="s">
        <v>42</v>
      </c>
      <c r="R3315" t="s">
        <v>42</v>
      </c>
      <c r="S3315" s="20">
        <v>0</v>
      </c>
      <c r="T3315" s="21" t="s">
        <v>38</v>
      </c>
    </row>
    <row r="3316" spans="1:20" x14ac:dyDescent="0.35">
      <c r="A3316" s="13" t="s">
        <v>10837</v>
      </c>
      <c r="B3316" s="13"/>
      <c r="C3316" s="13"/>
      <c r="D3316" s="13" t="s">
        <v>10838</v>
      </c>
      <c r="E3316" s="13">
        <v>6</v>
      </c>
      <c r="F3316" s="14">
        <v>0.75</v>
      </c>
      <c r="G3316" s="13" t="s">
        <v>31</v>
      </c>
      <c r="H3316" s="14">
        <v>16</v>
      </c>
      <c r="I3316" s="15" t="s">
        <v>32</v>
      </c>
      <c r="J3316" s="16">
        <v>41.099999999999994</v>
      </c>
      <c r="K3316" s="16">
        <v>6.85</v>
      </c>
      <c r="L3316" s="17" t="s">
        <v>713</v>
      </c>
      <c r="M3316" s="163" t="str">
        <f>IFERROR(GETPIVOTDATA("Tot. Bottles",'- Ordine Aggregato -'!$A$1,"sku anker",A3316),"")</f>
        <v/>
      </c>
      <c r="N3316" s="18" t="s">
        <v>34</v>
      </c>
      <c r="O3316" s="19" t="str">
        <f t="shared" si="51"/>
        <v>Order online</v>
      </c>
      <c r="P3316" s="97" t="s">
        <v>355</v>
      </c>
      <c r="Q3316" s="13" t="s">
        <v>10839</v>
      </c>
      <c r="R3316" t="s">
        <v>10840</v>
      </c>
      <c r="S3316" s="20">
        <v>0</v>
      </c>
      <c r="T3316" s="21" t="s">
        <v>38</v>
      </c>
    </row>
    <row r="3317" spans="1:20" x14ac:dyDescent="0.35">
      <c r="A3317" s="96" t="s">
        <v>10841</v>
      </c>
      <c r="D3317" s="13" t="s">
        <v>10842</v>
      </c>
      <c r="E3317" s="13">
        <v>6</v>
      </c>
      <c r="F3317" s="14">
        <v>1</v>
      </c>
      <c r="G3317" s="13" t="s">
        <v>14874</v>
      </c>
      <c r="H3317" s="14">
        <v>37.5</v>
      </c>
      <c r="I3317" s="15" t="s">
        <v>32</v>
      </c>
      <c r="J3317" s="16">
        <v>17.700000000000003</v>
      </c>
      <c r="K3317" s="16">
        <v>2.95</v>
      </c>
      <c r="L3317" s="17" t="s">
        <v>73</v>
      </c>
      <c r="M3317" s="163" t="str">
        <f>IFERROR(GETPIVOTDATA("Tot. Bottles",'- Ordine Aggregato -'!$A$1,"sku anker",A3317),"")</f>
        <v/>
      </c>
      <c r="N3317" s="18" t="s">
        <v>42</v>
      </c>
      <c r="O3317" s="19" t="str">
        <f t="shared" si="51"/>
        <v>Order online</v>
      </c>
      <c r="P3317" s="97" t="s">
        <v>225</v>
      </c>
      <c r="Q3317" s="13" t="s">
        <v>10843</v>
      </c>
      <c r="R3317" t="s">
        <v>10844</v>
      </c>
      <c r="S3317" s="20">
        <v>0</v>
      </c>
      <c r="T3317" s="21" t="s">
        <v>38</v>
      </c>
    </row>
    <row r="3318" spans="1:20" x14ac:dyDescent="0.35">
      <c r="A3318" s="13" t="s">
        <v>10845</v>
      </c>
      <c r="B3318" s="13"/>
      <c r="C3318" s="13"/>
      <c r="D3318" s="13" t="s">
        <v>10846</v>
      </c>
      <c r="E3318" s="13">
        <v>6</v>
      </c>
      <c r="F3318" s="14">
        <v>0.7</v>
      </c>
      <c r="G3318" s="13" t="s">
        <v>14874</v>
      </c>
      <c r="H3318" s="14">
        <v>16.600000000000001</v>
      </c>
      <c r="I3318" s="15" t="s">
        <v>32</v>
      </c>
      <c r="J3318" s="16">
        <v>16.5</v>
      </c>
      <c r="K3318" s="16">
        <v>2.75</v>
      </c>
      <c r="L3318" s="17" t="s">
        <v>66</v>
      </c>
      <c r="M3318" s="163" t="str">
        <f>IFERROR(GETPIVOTDATA("Tot. Bottles",'- Ordine Aggregato -'!$A$1,"sku anker",A3318),"")</f>
        <v/>
      </c>
      <c r="N3318" s="18" t="s">
        <v>67</v>
      </c>
      <c r="O3318" s="19" t="str">
        <f t="shared" si="51"/>
        <v>Order online</v>
      </c>
      <c r="P3318" s="97" t="s">
        <v>220</v>
      </c>
      <c r="Q3318" s="13" t="s">
        <v>10847</v>
      </c>
      <c r="R3318" t="s">
        <v>10848</v>
      </c>
      <c r="S3318" s="20">
        <v>2.75</v>
      </c>
      <c r="T3318" s="21" t="s">
        <v>38</v>
      </c>
    </row>
    <row r="3319" spans="1:20" x14ac:dyDescent="0.35">
      <c r="A3319" s="13" t="s">
        <v>10849</v>
      </c>
      <c r="B3319" s="13"/>
      <c r="C3319" s="13"/>
      <c r="D3319" s="13" t="s">
        <v>10846</v>
      </c>
      <c r="E3319" s="13">
        <v>6</v>
      </c>
      <c r="F3319" s="14">
        <v>1</v>
      </c>
      <c r="G3319" s="13" t="s">
        <v>14874</v>
      </c>
      <c r="H3319" s="14">
        <v>16.600000000000001</v>
      </c>
      <c r="I3319" s="15" t="s">
        <v>32</v>
      </c>
      <c r="J3319" s="16">
        <v>25.799999999999997</v>
      </c>
      <c r="K3319" s="16">
        <v>4.3</v>
      </c>
      <c r="L3319" s="17" t="s">
        <v>66</v>
      </c>
      <c r="M3319" s="163" t="str">
        <f>IFERROR(GETPIVOTDATA("Tot. Bottles",'- Ordine Aggregato -'!$A$1,"sku anker",A3319),"")</f>
        <v/>
      </c>
      <c r="N3319" s="18" t="s">
        <v>42</v>
      </c>
      <c r="O3319" s="19" t="str">
        <f t="shared" si="51"/>
        <v>Order online</v>
      </c>
      <c r="P3319" s="97" t="s">
        <v>220</v>
      </c>
      <c r="Q3319" s="13" t="s">
        <v>10850</v>
      </c>
      <c r="R3319" t="s">
        <v>10851</v>
      </c>
      <c r="S3319" s="20">
        <v>0</v>
      </c>
      <c r="T3319" s="21" t="s">
        <v>38</v>
      </c>
    </row>
    <row r="3320" spans="1:20" x14ac:dyDescent="0.35">
      <c r="A3320" s="96" t="s">
        <v>10852</v>
      </c>
      <c r="D3320" s="13" t="s">
        <v>10853</v>
      </c>
      <c r="E3320" s="13">
        <v>6</v>
      </c>
      <c r="F3320" s="14">
        <v>0.7</v>
      </c>
      <c r="G3320" s="13" t="s">
        <v>14874</v>
      </c>
      <c r="H3320" s="14">
        <v>17.5</v>
      </c>
      <c r="I3320" s="15" t="s">
        <v>32</v>
      </c>
      <c r="J3320" s="16">
        <v>15.899999999999999</v>
      </c>
      <c r="K3320" s="16">
        <v>2.65</v>
      </c>
      <c r="L3320" s="17" t="s">
        <v>66</v>
      </c>
      <c r="M3320" s="163" t="str">
        <f>IFERROR(GETPIVOTDATA("Tot. Bottles",'- Ordine Aggregato -'!$A$1,"sku anker",A3320),"")</f>
        <v/>
      </c>
      <c r="N3320" s="18" t="s">
        <v>42</v>
      </c>
      <c r="O3320" s="19" t="str">
        <f t="shared" si="51"/>
        <v>Order online</v>
      </c>
      <c r="P3320" s="97" t="s">
        <v>220</v>
      </c>
      <c r="Q3320" s="13" t="s">
        <v>10854</v>
      </c>
      <c r="R3320" t="s">
        <v>10855</v>
      </c>
      <c r="S3320" s="20">
        <v>0</v>
      </c>
      <c r="T3320" s="21" t="s">
        <v>38</v>
      </c>
    </row>
    <row r="3321" spans="1:20" x14ac:dyDescent="0.35">
      <c r="A3321" s="13" t="s">
        <v>10856</v>
      </c>
      <c r="B3321" s="13"/>
      <c r="C3321" s="13"/>
      <c r="D3321" s="13" t="s">
        <v>10857</v>
      </c>
      <c r="E3321" s="13">
        <v>6</v>
      </c>
      <c r="F3321" s="14">
        <v>0.7</v>
      </c>
      <c r="G3321" s="13" t="s">
        <v>46</v>
      </c>
      <c r="H3321" s="14">
        <v>15</v>
      </c>
      <c r="I3321" s="15" t="s">
        <v>32</v>
      </c>
      <c r="J3321" s="16">
        <v>16.799999999999997</v>
      </c>
      <c r="K3321" s="16">
        <v>2.8</v>
      </c>
      <c r="L3321" s="17" t="s">
        <v>66</v>
      </c>
      <c r="M3321" s="163" t="str">
        <f>IFERROR(GETPIVOTDATA("Tot. Bottles",'- Ordine Aggregato -'!$A$1,"sku anker",A3321),"")</f>
        <v/>
      </c>
      <c r="N3321" s="18" t="s">
        <v>34</v>
      </c>
      <c r="O3321" s="19" t="str">
        <f t="shared" si="51"/>
        <v>Order online</v>
      </c>
      <c r="P3321" s="97" t="s">
        <v>220</v>
      </c>
      <c r="Q3321" s="13" t="s">
        <v>10858</v>
      </c>
      <c r="R3321" t="s">
        <v>10859</v>
      </c>
      <c r="S3321" s="20">
        <v>0</v>
      </c>
      <c r="T3321" s="21" t="s">
        <v>38</v>
      </c>
    </row>
    <row r="3322" spans="1:20" x14ac:dyDescent="0.35">
      <c r="A3322" s="96" t="s">
        <v>10860</v>
      </c>
      <c r="B3322" s="96"/>
      <c r="C3322" s="96"/>
      <c r="D3322" s="13" t="s">
        <v>10861</v>
      </c>
      <c r="E3322" s="13">
        <v>6</v>
      </c>
      <c r="F3322" s="14">
        <v>0.7</v>
      </c>
      <c r="G3322" s="13" t="s">
        <v>14874</v>
      </c>
      <c r="H3322" s="14">
        <v>17.5</v>
      </c>
      <c r="I3322" s="15" t="s">
        <v>32</v>
      </c>
      <c r="J3322" s="16">
        <v>17.100000000000001</v>
      </c>
      <c r="K3322" s="16">
        <v>2.85</v>
      </c>
      <c r="L3322" s="17" t="s">
        <v>66</v>
      </c>
      <c r="M3322" s="163" t="str">
        <f>IFERROR(GETPIVOTDATA("Tot. Bottles",'- Ordine Aggregato -'!$A$1,"sku anker",A3322),"")</f>
        <v/>
      </c>
      <c r="N3322" s="18" t="s">
        <v>42</v>
      </c>
      <c r="O3322" s="19" t="str">
        <f t="shared" si="51"/>
        <v>Order online</v>
      </c>
      <c r="P3322" s="97" t="s">
        <v>220</v>
      </c>
      <c r="Q3322" s="13" t="s">
        <v>10862</v>
      </c>
      <c r="R3322" t="s">
        <v>10863</v>
      </c>
      <c r="S3322" s="20">
        <v>0</v>
      </c>
      <c r="T3322" s="21" t="s">
        <v>38</v>
      </c>
    </row>
    <row r="3323" spans="1:20" x14ac:dyDescent="0.35">
      <c r="A3323" s="96" t="s">
        <v>10864</v>
      </c>
      <c r="B3323" s="96"/>
      <c r="C3323" s="96"/>
      <c r="D3323" s="13" t="s">
        <v>10861</v>
      </c>
      <c r="E3323" s="13">
        <v>6</v>
      </c>
      <c r="F3323" s="14">
        <v>1</v>
      </c>
      <c r="G3323" s="13" t="s">
        <v>14874</v>
      </c>
      <c r="H3323" s="14">
        <v>17.5</v>
      </c>
      <c r="I3323" s="15" t="s">
        <v>32</v>
      </c>
      <c r="J3323" s="16">
        <v>19.5</v>
      </c>
      <c r="K3323" s="16">
        <v>3.25</v>
      </c>
      <c r="L3323" s="17" t="s">
        <v>66</v>
      </c>
      <c r="M3323" s="163" t="str">
        <f>IFERROR(GETPIVOTDATA("Tot. Bottles",'- Ordine Aggregato -'!$A$1,"sku anker",A3323),"")</f>
        <v/>
      </c>
      <c r="N3323" s="18" t="s">
        <v>42</v>
      </c>
      <c r="O3323" s="19" t="str">
        <f t="shared" si="51"/>
        <v>Order online</v>
      </c>
      <c r="P3323" s="97" t="s">
        <v>220</v>
      </c>
      <c r="Q3323" s="13" t="s">
        <v>10865</v>
      </c>
      <c r="R3323" t="s">
        <v>10866</v>
      </c>
      <c r="S3323" s="20">
        <v>0</v>
      </c>
      <c r="T3323" s="21" t="s">
        <v>38</v>
      </c>
    </row>
    <row r="3324" spans="1:20" x14ac:dyDescent="0.35">
      <c r="A3324" s="96" t="s">
        <v>10867</v>
      </c>
      <c r="D3324" s="13" t="s">
        <v>10868</v>
      </c>
      <c r="E3324" s="13">
        <v>6</v>
      </c>
      <c r="F3324" s="14">
        <v>0.7</v>
      </c>
      <c r="G3324" s="13" t="s">
        <v>46</v>
      </c>
      <c r="H3324" s="14">
        <v>17.7</v>
      </c>
      <c r="I3324" s="15" t="s">
        <v>32</v>
      </c>
      <c r="J3324" s="16">
        <v>18.600000000000001</v>
      </c>
      <c r="K3324" s="16">
        <v>3.1</v>
      </c>
      <c r="L3324" s="17" t="s">
        <v>66</v>
      </c>
      <c r="M3324" s="163" t="str">
        <f>IFERROR(GETPIVOTDATA("Tot. Bottles",'- Ordine Aggregato -'!$A$1,"sku anker",A3324),"")</f>
        <v/>
      </c>
      <c r="N3324" s="18" t="s">
        <v>34</v>
      </c>
      <c r="O3324" s="19" t="str">
        <f t="shared" si="51"/>
        <v>Order online</v>
      </c>
      <c r="P3324" s="97" t="s">
        <v>220</v>
      </c>
      <c r="Q3324" s="13" t="s">
        <v>10869</v>
      </c>
      <c r="R3324" t="s">
        <v>10870</v>
      </c>
      <c r="S3324" s="20">
        <v>0</v>
      </c>
      <c r="T3324" s="21" t="s">
        <v>38</v>
      </c>
    </row>
    <row r="3325" spans="1:20" x14ac:dyDescent="0.35">
      <c r="A3325" s="13" t="s">
        <v>10871</v>
      </c>
      <c r="B3325" s="13"/>
      <c r="C3325" s="13"/>
      <c r="D3325" s="13" t="s">
        <v>10872</v>
      </c>
      <c r="E3325" s="13">
        <v>6</v>
      </c>
      <c r="F3325" s="14">
        <v>0.7</v>
      </c>
      <c r="G3325" s="13" t="s">
        <v>46</v>
      </c>
      <c r="H3325" s="14">
        <v>37.5</v>
      </c>
      <c r="I3325" s="15" t="s">
        <v>32</v>
      </c>
      <c r="J3325" s="16">
        <v>15.299999999999999</v>
      </c>
      <c r="K3325" s="16">
        <v>2.5499999999999998</v>
      </c>
      <c r="L3325" s="17" t="s">
        <v>73</v>
      </c>
      <c r="M3325" s="163" t="str">
        <f>IFERROR(GETPIVOTDATA("Tot. Bottles",'- Ordine Aggregato -'!$A$1,"sku anker",A3325),"")</f>
        <v/>
      </c>
      <c r="N3325" s="18" t="s">
        <v>34</v>
      </c>
      <c r="O3325" s="19" t="str">
        <f t="shared" si="51"/>
        <v>Order online</v>
      </c>
      <c r="P3325" s="97" t="s">
        <v>220</v>
      </c>
      <c r="Q3325" s="13" t="s">
        <v>10873</v>
      </c>
      <c r="R3325" t="s">
        <v>10874</v>
      </c>
      <c r="S3325" s="20">
        <v>0</v>
      </c>
      <c r="T3325" s="21" t="s">
        <v>38</v>
      </c>
    </row>
    <row r="3326" spans="1:20" x14ac:dyDescent="0.35">
      <c r="A3326" s="13" t="s">
        <v>10875</v>
      </c>
      <c r="B3326" s="13"/>
      <c r="C3326" s="13"/>
      <c r="D3326" s="13" t="s">
        <v>10872</v>
      </c>
      <c r="E3326" s="13">
        <v>6</v>
      </c>
      <c r="F3326" s="14">
        <v>1</v>
      </c>
      <c r="G3326" s="13" t="s">
        <v>14874</v>
      </c>
      <c r="H3326" s="14">
        <v>37.5</v>
      </c>
      <c r="I3326" s="15" t="s">
        <v>32</v>
      </c>
      <c r="J3326" s="16">
        <v>13.5</v>
      </c>
      <c r="K3326" s="16">
        <v>2.25</v>
      </c>
      <c r="L3326" s="17" t="s">
        <v>73</v>
      </c>
      <c r="M3326" s="163" t="str">
        <f>IFERROR(GETPIVOTDATA("Tot. Bottles",'- Ordine Aggregato -'!$A$1,"sku anker",A3326),"")</f>
        <v/>
      </c>
      <c r="N3326" s="18" t="s">
        <v>67</v>
      </c>
      <c r="O3326" s="19" t="str">
        <f t="shared" si="51"/>
        <v>Order online</v>
      </c>
      <c r="P3326" s="97" t="s">
        <v>220</v>
      </c>
      <c r="Q3326" s="13" t="s">
        <v>10876</v>
      </c>
      <c r="R3326" t="s">
        <v>10877</v>
      </c>
      <c r="S3326" s="20">
        <v>2.25</v>
      </c>
      <c r="T3326" s="21" t="s">
        <v>38</v>
      </c>
    </row>
    <row r="3327" spans="1:20" x14ac:dyDescent="0.35">
      <c r="A3327" s="13" t="s">
        <v>10878</v>
      </c>
      <c r="B3327" s="13"/>
      <c r="C3327" s="13"/>
      <c r="D3327" s="13" t="s">
        <v>10879</v>
      </c>
      <c r="E3327" s="13">
        <v>6</v>
      </c>
      <c r="F3327" s="14">
        <v>0.7</v>
      </c>
      <c r="G3327" s="13" t="s">
        <v>14874</v>
      </c>
      <c r="H3327" s="14">
        <v>17.5</v>
      </c>
      <c r="I3327" s="15" t="s">
        <v>32</v>
      </c>
      <c r="J3327" s="16">
        <v>19.5</v>
      </c>
      <c r="K3327" s="16">
        <v>3.25</v>
      </c>
      <c r="L3327" s="17" t="s">
        <v>66</v>
      </c>
      <c r="M3327" s="163" t="str">
        <f>IFERROR(GETPIVOTDATA("Tot. Bottles",'- Ordine Aggregato -'!$A$1,"sku anker",A3327),"")</f>
        <v/>
      </c>
      <c r="N3327" s="18" t="s">
        <v>42</v>
      </c>
      <c r="O3327" s="19" t="str">
        <f t="shared" si="51"/>
        <v>Order online</v>
      </c>
      <c r="P3327" s="97" t="s">
        <v>220</v>
      </c>
      <c r="Q3327" s="13" t="s">
        <v>10880</v>
      </c>
      <c r="R3327" t="s">
        <v>10881</v>
      </c>
      <c r="S3327" s="20">
        <v>0</v>
      </c>
      <c r="T3327" s="21" t="s">
        <v>38</v>
      </c>
    </row>
    <row r="3328" spans="1:20" x14ac:dyDescent="0.35">
      <c r="A3328" s="13" t="s">
        <v>10882</v>
      </c>
      <c r="B3328" s="13"/>
      <c r="C3328" s="13"/>
      <c r="D3328" s="13" t="s">
        <v>10883</v>
      </c>
      <c r="E3328" s="13">
        <v>6</v>
      </c>
      <c r="F3328" s="14">
        <v>0.7</v>
      </c>
      <c r="G3328" s="13" t="s">
        <v>14874</v>
      </c>
      <c r="H3328" s="14">
        <v>17.5</v>
      </c>
      <c r="I3328" s="15" t="s">
        <v>32</v>
      </c>
      <c r="J3328" s="16">
        <v>30.900000000000002</v>
      </c>
      <c r="K3328" s="16">
        <v>5.15</v>
      </c>
      <c r="L3328" s="17" t="s">
        <v>66</v>
      </c>
      <c r="M3328" s="163" t="str">
        <f>IFERROR(GETPIVOTDATA("Tot. Bottles",'- Ordine Aggregato -'!$A$1,"sku anker",A3328),"")</f>
        <v/>
      </c>
      <c r="N3328" s="18" t="s">
        <v>42</v>
      </c>
      <c r="O3328" s="19" t="str">
        <f t="shared" si="51"/>
        <v>Order online</v>
      </c>
      <c r="P3328" s="97" t="s">
        <v>220</v>
      </c>
      <c r="Q3328" s="13" t="s">
        <v>10884</v>
      </c>
      <c r="R3328" t="s">
        <v>10885</v>
      </c>
      <c r="S3328" s="20">
        <v>0</v>
      </c>
      <c r="T3328" s="21" t="s">
        <v>38</v>
      </c>
    </row>
    <row r="3329" spans="1:20" x14ac:dyDescent="0.35">
      <c r="A3329" s="96" t="s">
        <v>10886</v>
      </c>
      <c r="B3329" s="96"/>
      <c r="C3329" s="96"/>
      <c r="D3329" s="13" t="s">
        <v>10887</v>
      </c>
      <c r="E3329" s="13">
        <v>6</v>
      </c>
      <c r="F3329" s="14">
        <v>0.7</v>
      </c>
      <c r="G3329" s="13" t="s">
        <v>46</v>
      </c>
      <c r="H3329" s="14">
        <v>40</v>
      </c>
      <c r="I3329" s="15" t="s">
        <v>32</v>
      </c>
      <c r="J3329" s="16">
        <v>201</v>
      </c>
      <c r="K3329" s="16">
        <v>33.5</v>
      </c>
      <c r="L3329" s="17" t="s">
        <v>104</v>
      </c>
      <c r="M3329" s="163" t="str">
        <f>IFERROR(GETPIVOTDATA("Tot. Bottles",'- Ordine Aggregato -'!$A$1,"sku anker",A3329),"")</f>
        <v/>
      </c>
      <c r="N3329" s="18" t="s">
        <v>42</v>
      </c>
      <c r="O3329" s="19" t="str">
        <f t="shared" si="51"/>
        <v>Order online</v>
      </c>
      <c r="P3329" s="97" t="s">
        <v>4162</v>
      </c>
      <c r="Q3329" s="13" t="s">
        <v>10888</v>
      </c>
      <c r="R3329" t="s">
        <v>42</v>
      </c>
      <c r="S3329" s="20">
        <v>0</v>
      </c>
      <c r="T3329" s="21" t="s">
        <v>38</v>
      </c>
    </row>
    <row r="3330" spans="1:20" x14ac:dyDescent="0.35">
      <c r="A3330" s="96" t="s">
        <v>10889</v>
      </c>
      <c r="D3330" s="13" t="s">
        <v>10890</v>
      </c>
      <c r="E3330" s="13">
        <v>6</v>
      </c>
      <c r="F3330" s="14">
        <v>0.7</v>
      </c>
      <c r="G3330" s="13" t="s">
        <v>14874</v>
      </c>
      <c r="H3330" s="14">
        <v>54.5</v>
      </c>
      <c r="I3330" s="15" t="s">
        <v>32</v>
      </c>
      <c r="J3330" s="16">
        <v>159</v>
      </c>
      <c r="K3330" s="16">
        <v>26.5</v>
      </c>
      <c r="L3330" s="17" t="s">
        <v>104</v>
      </c>
      <c r="M3330" s="163" t="str">
        <f>IFERROR(GETPIVOTDATA("Tot. Bottles",'- Ordine Aggregato -'!$A$1,"sku anker",A3330),"")</f>
        <v/>
      </c>
      <c r="N3330" s="18" t="s">
        <v>42</v>
      </c>
      <c r="O3330" s="19" t="str">
        <f t="shared" si="51"/>
        <v>Order online</v>
      </c>
      <c r="P3330" s="97" t="s">
        <v>146</v>
      </c>
      <c r="Q3330" s="13" t="s">
        <v>10891</v>
      </c>
      <c r="R3330" t="s">
        <v>10892</v>
      </c>
      <c r="S3330" s="20">
        <v>0</v>
      </c>
      <c r="T3330" s="21" t="s">
        <v>38</v>
      </c>
    </row>
    <row r="3331" spans="1:20" x14ac:dyDescent="0.35">
      <c r="A3331" s="96" t="s">
        <v>10893</v>
      </c>
      <c r="B3331" s="96"/>
      <c r="C3331" s="96"/>
      <c r="D3331" s="13" t="s">
        <v>10894</v>
      </c>
      <c r="E3331" s="13">
        <v>6</v>
      </c>
      <c r="F3331" s="14">
        <v>0.7</v>
      </c>
      <c r="G3331" s="13" t="s">
        <v>14874</v>
      </c>
      <c r="H3331" s="14">
        <v>54.5</v>
      </c>
      <c r="I3331" s="15" t="s">
        <v>32</v>
      </c>
      <c r="J3331" s="16">
        <v>69.300000000000011</v>
      </c>
      <c r="K3331" s="16">
        <v>11.55</v>
      </c>
      <c r="L3331" s="17" t="s">
        <v>104</v>
      </c>
      <c r="M3331" s="163" t="str">
        <f>IFERROR(GETPIVOTDATA("Tot. Bottles",'- Ordine Aggregato -'!$A$1,"sku anker",A3331),"")</f>
        <v/>
      </c>
      <c r="N3331" s="18" t="s">
        <v>42</v>
      </c>
      <c r="O3331" s="19" t="str">
        <f t="shared" si="51"/>
        <v>Order online</v>
      </c>
      <c r="P3331" s="97" t="s">
        <v>4162</v>
      </c>
      <c r="Q3331" s="13" t="s">
        <v>10895</v>
      </c>
      <c r="R3331" t="s">
        <v>10896</v>
      </c>
      <c r="S3331" s="20">
        <v>0</v>
      </c>
      <c r="T3331" s="21" t="s">
        <v>38</v>
      </c>
    </row>
    <row r="3332" spans="1:20" x14ac:dyDescent="0.35">
      <c r="A3332" s="13" t="s">
        <v>10897</v>
      </c>
      <c r="B3332" s="13"/>
      <c r="C3332" s="13"/>
      <c r="D3332" s="13" t="s">
        <v>10898</v>
      </c>
      <c r="E3332" s="13">
        <v>6</v>
      </c>
      <c r="F3332" s="14">
        <v>0.7</v>
      </c>
      <c r="G3332" s="13" t="s">
        <v>46</v>
      </c>
      <c r="H3332" s="14">
        <v>54.5</v>
      </c>
      <c r="I3332" s="15" t="s">
        <v>32</v>
      </c>
      <c r="J3332" s="16">
        <v>69.300000000000011</v>
      </c>
      <c r="K3332" s="16">
        <v>11.55</v>
      </c>
      <c r="L3332" s="17" t="s">
        <v>104</v>
      </c>
      <c r="M3332" s="163" t="str">
        <f>IFERROR(GETPIVOTDATA("Tot. Bottles",'- Ordine Aggregato -'!$A$1,"sku anker",A3332),"")</f>
        <v/>
      </c>
      <c r="N3332" s="18" t="s">
        <v>42</v>
      </c>
      <c r="O3332" s="19" t="str">
        <f t="shared" si="51"/>
        <v>Order online</v>
      </c>
      <c r="P3332" s="97" t="s">
        <v>4162</v>
      </c>
      <c r="Q3332" s="13" t="s">
        <v>10899</v>
      </c>
      <c r="R3332" t="s">
        <v>10900</v>
      </c>
      <c r="S3332" s="20">
        <v>0</v>
      </c>
      <c r="T3332" s="21" t="s">
        <v>38</v>
      </c>
    </row>
    <row r="3333" spans="1:20" x14ac:dyDescent="0.35">
      <c r="A3333" s="13" t="s">
        <v>10901</v>
      </c>
      <c r="B3333" s="13"/>
      <c r="C3333" s="13"/>
      <c r="D3333" s="13" t="s">
        <v>10902</v>
      </c>
      <c r="E3333" s="13">
        <v>6</v>
      </c>
      <c r="F3333" s="14">
        <v>0.7</v>
      </c>
      <c r="G3333" s="13" t="s">
        <v>46</v>
      </c>
      <c r="H3333" s="14">
        <v>40</v>
      </c>
      <c r="I3333" s="15" t="s">
        <v>32</v>
      </c>
      <c r="J3333" s="16">
        <v>59.699999999999996</v>
      </c>
      <c r="K3333" s="16">
        <v>9.9499999999999993</v>
      </c>
      <c r="L3333" s="17" t="s">
        <v>104</v>
      </c>
      <c r="M3333" s="163" t="str">
        <f>IFERROR(GETPIVOTDATA("Tot. Bottles",'- Ordine Aggregato -'!$A$1,"sku anker",A3333),"")</f>
        <v/>
      </c>
      <c r="N3333" s="18" t="s">
        <v>42</v>
      </c>
      <c r="O3333" s="19" t="str">
        <f t="shared" si="51"/>
        <v>Order online</v>
      </c>
      <c r="P3333" s="97" t="s">
        <v>4162</v>
      </c>
      <c r="Q3333" s="13" t="s">
        <v>10903</v>
      </c>
      <c r="R3333" t="s">
        <v>10904</v>
      </c>
      <c r="S3333" s="20">
        <v>0</v>
      </c>
      <c r="T3333" s="21" t="s">
        <v>38</v>
      </c>
    </row>
    <row r="3334" spans="1:20" x14ac:dyDescent="0.35">
      <c r="A3334" s="96" t="s">
        <v>10905</v>
      </c>
      <c r="B3334" s="96"/>
      <c r="C3334" s="96"/>
      <c r="D3334" s="13" t="s">
        <v>10906</v>
      </c>
      <c r="E3334" s="13">
        <v>6</v>
      </c>
      <c r="F3334" s="14">
        <v>0.7</v>
      </c>
      <c r="G3334" s="13" t="s">
        <v>46</v>
      </c>
      <c r="H3334" s="14">
        <v>75.5</v>
      </c>
      <c r="I3334" s="15" t="s">
        <v>32</v>
      </c>
      <c r="J3334" s="16">
        <v>75</v>
      </c>
      <c r="K3334" s="16">
        <v>12.5</v>
      </c>
      <c r="L3334" s="17" t="s">
        <v>104</v>
      </c>
      <c r="M3334" s="163" t="str">
        <f>IFERROR(GETPIVOTDATA("Tot. Bottles",'- Ordine Aggregato -'!$A$1,"sku anker",A3334),"")</f>
        <v/>
      </c>
      <c r="N3334" s="18" t="s">
        <v>67</v>
      </c>
      <c r="O3334" s="19" t="str">
        <f t="shared" si="51"/>
        <v>Order online</v>
      </c>
      <c r="P3334" s="97" t="s">
        <v>4162</v>
      </c>
      <c r="Q3334" s="13" t="s">
        <v>10907</v>
      </c>
      <c r="R3334" t="s">
        <v>42</v>
      </c>
      <c r="S3334" s="20">
        <v>12.5</v>
      </c>
      <c r="T3334" s="21" t="s">
        <v>38</v>
      </c>
    </row>
    <row r="3335" spans="1:20" x14ac:dyDescent="0.35">
      <c r="A3335" s="96" t="s">
        <v>10908</v>
      </c>
      <c r="B3335" s="96"/>
      <c r="C3335" s="96"/>
      <c r="D3335" s="13" t="s">
        <v>10909</v>
      </c>
      <c r="E3335" s="13">
        <v>6</v>
      </c>
      <c r="F3335" s="14">
        <v>0.7</v>
      </c>
      <c r="G3335" s="13" t="s">
        <v>14874</v>
      </c>
      <c r="H3335" s="14">
        <v>40</v>
      </c>
      <c r="I3335" s="15" t="s">
        <v>32</v>
      </c>
      <c r="J3335" s="16">
        <v>118.5</v>
      </c>
      <c r="K3335" s="16">
        <v>19.75</v>
      </c>
      <c r="L3335" s="17" t="s">
        <v>104</v>
      </c>
      <c r="M3335" s="163" t="str">
        <f>IFERROR(GETPIVOTDATA("Tot. Bottles",'- Ordine Aggregato -'!$A$1,"sku anker",A3335),"")</f>
        <v/>
      </c>
      <c r="N3335" s="18" t="s">
        <v>42</v>
      </c>
      <c r="O3335" s="19" t="str">
        <f t="shared" si="51"/>
        <v>Order online</v>
      </c>
      <c r="P3335" s="97" t="s">
        <v>146</v>
      </c>
      <c r="Q3335" s="13" t="s">
        <v>10910</v>
      </c>
      <c r="R3335" t="s">
        <v>10911</v>
      </c>
      <c r="S3335" s="20">
        <v>0</v>
      </c>
      <c r="T3335" s="21" t="s">
        <v>38</v>
      </c>
    </row>
    <row r="3336" spans="1:20" x14ac:dyDescent="0.35">
      <c r="A3336" s="96" t="s">
        <v>14280</v>
      </c>
      <c r="B3336" s="96"/>
      <c r="C3336" s="96"/>
      <c r="D3336" s="13" t="s">
        <v>14281</v>
      </c>
      <c r="E3336" s="13">
        <v>6</v>
      </c>
      <c r="F3336" s="14">
        <v>0.7</v>
      </c>
      <c r="G3336" s="13" t="s">
        <v>14874</v>
      </c>
      <c r="H3336" s="14">
        <v>40</v>
      </c>
      <c r="I3336" s="15" t="s">
        <v>32</v>
      </c>
      <c r="J3336" s="16">
        <v>93</v>
      </c>
      <c r="K3336" s="16">
        <v>15.5</v>
      </c>
      <c r="L3336" s="17" t="s">
        <v>104</v>
      </c>
      <c r="M3336" s="163" t="str">
        <f>IFERROR(GETPIVOTDATA("Tot. Bottles",'- Ordine Aggregato -'!$A$1,"sku anker",A3336),"")</f>
        <v/>
      </c>
      <c r="N3336" s="18" t="s">
        <v>42</v>
      </c>
      <c r="O3336" s="19" t="str">
        <f t="shared" si="51"/>
        <v>Order online</v>
      </c>
      <c r="P3336" s="97" t="s">
        <v>1387</v>
      </c>
      <c r="Q3336" s="13" t="s">
        <v>15893</v>
      </c>
      <c r="R3336" t="s">
        <v>15894</v>
      </c>
      <c r="S3336" s="20">
        <v>0</v>
      </c>
      <c r="T3336" s="21" t="s">
        <v>38</v>
      </c>
    </row>
    <row r="3337" spans="1:20" x14ac:dyDescent="0.35">
      <c r="A3337" s="13" t="s">
        <v>14282</v>
      </c>
      <c r="B3337" s="13"/>
      <c r="C3337" s="13"/>
      <c r="D3337" s="13" t="s">
        <v>14283</v>
      </c>
      <c r="E3337" s="13">
        <v>6</v>
      </c>
      <c r="F3337" s="14">
        <v>0.7</v>
      </c>
      <c r="G3337" s="13" t="s">
        <v>14874</v>
      </c>
      <c r="H3337" s="14">
        <v>40</v>
      </c>
      <c r="I3337" s="15" t="s">
        <v>32</v>
      </c>
      <c r="J3337" s="16">
        <v>111.89999999999999</v>
      </c>
      <c r="K3337" s="16">
        <v>18.649999999999999</v>
      </c>
      <c r="L3337" s="17" t="s">
        <v>104</v>
      </c>
      <c r="M3337" s="163" t="str">
        <f>IFERROR(GETPIVOTDATA("Tot. Bottles",'- Ordine Aggregato -'!$A$1,"sku anker",A3337),"")</f>
        <v/>
      </c>
      <c r="N3337" s="18" t="s">
        <v>42</v>
      </c>
      <c r="O3337" s="19" t="str">
        <f t="shared" si="51"/>
        <v>Order online</v>
      </c>
      <c r="P3337" s="97" t="s">
        <v>1387</v>
      </c>
      <c r="Q3337" s="13" t="s">
        <v>15895</v>
      </c>
      <c r="R3337" t="s">
        <v>15896</v>
      </c>
      <c r="S3337" s="20">
        <v>0</v>
      </c>
      <c r="T3337" s="21" t="s">
        <v>38</v>
      </c>
    </row>
    <row r="3338" spans="1:20" x14ac:dyDescent="0.35">
      <c r="A3338" s="13" t="s">
        <v>14284</v>
      </c>
      <c r="B3338" s="13"/>
      <c r="C3338" s="13"/>
      <c r="D3338" s="13" t="s">
        <v>14285</v>
      </c>
      <c r="E3338" s="13">
        <v>6</v>
      </c>
      <c r="F3338" s="14">
        <v>0.7</v>
      </c>
      <c r="G3338" s="13" t="s">
        <v>14874</v>
      </c>
      <c r="H3338" s="14">
        <v>40</v>
      </c>
      <c r="I3338" s="15" t="s">
        <v>32</v>
      </c>
      <c r="J3338" s="16">
        <v>157.5</v>
      </c>
      <c r="K3338" s="16">
        <v>26.25</v>
      </c>
      <c r="L3338" s="17" t="s">
        <v>104</v>
      </c>
      <c r="M3338" s="163" t="str">
        <f>IFERROR(GETPIVOTDATA("Tot. Bottles",'- Ordine Aggregato -'!$A$1,"sku anker",A3338),"")</f>
        <v/>
      </c>
      <c r="N3338" s="18" t="s">
        <v>42</v>
      </c>
      <c r="O3338" s="19" t="str">
        <f t="shared" si="51"/>
        <v>Order online</v>
      </c>
      <c r="P3338" s="97" t="s">
        <v>1387</v>
      </c>
      <c r="Q3338" s="13" t="s">
        <v>15897</v>
      </c>
      <c r="R3338" t="s">
        <v>15898</v>
      </c>
      <c r="S3338" s="20">
        <v>0</v>
      </c>
      <c r="T3338" s="21" t="s">
        <v>38</v>
      </c>
    </row>
    <row r="3339" spans="1:20" x14ac:dyDescent="0.35">
      <c r="A3339" s="96" t="s">
        <v>10912</v>
      </c>
      <c r="D3339" s="13" t="s">
        <v>10913</v>
      </c>
      <c r="E3339" s="13">
        <v>6</v>
      </c>
      <c r="F3339" s="14">
        <v>0.7</v>
      </c>
      <c r="G3339" s="13" t="s">
        <v>14874</v>
      </c>
      <c r="H3339" s="14">
        <v>40</v>
      </c>
      <c r="I3339" s="15" t="s">
        <v>32</v>
      </c>
      <c r="J3339" s="16">
        <v>216</v>
      </c>
      <c r="K3339" s="16">
        <v>36</v>
      </c>
      <c r="L3339" s="17" t="s">
        <v>104</v>
      </c>
      <c r="M3339" s="163" t="str">
        <f>IFERROR(GETPIVOTDATA("Tot. Bottles",'- Ordine Aggregato -'!$A$1,"sku anker",A3339),"")</f>
        <v/>
      </c>
      <c r="N3339" s="18" t="s">
        <v>34</v>
      </c>
      <c r="O3339" s="19" t="str">
        <f t="shared" si="51"/>
        <v>Order online</v>
      </c>
      <c r="P3339" s="97" t="s">
        <v>1387</v>
      </c>
      <c r="Q3339" s="13" t="s">
        <v>10914</v>
      </c>
      <c r="R3339" t="s">
        <v>10104</v>
      </c>
      <c r="S3339" s="20">
        <v>0</v>
      </c>
      <c r="T3339" s="21" t="s">
        <v>38</v>
      </c>
    </row>
    <row r="3340" spans="1:20" x14ac:dyDescent="0.35">
      <c r="A3340" s="96" t="s">
        <v>10915</v>
      </c>
      <c r="D3340" s="13" t="s">
        <v>10916</v>
      </c>
      <c r="E3340" s="13">
        <v>6</v>
      </c>
      <c r="F3340" s="14">
        <v>0.7</v>
      </c>
      <c r="G3340" s="13" t="s">
        <v>14874</v>
      </c>
      <c r="H3340" s="14">
        <v>46</v>
      </c>
      <c r="I3340" s="15" t="s">
        <v>32</v>
      </c>
      <c r="J3340" s="16">
        <v>171</v>
      </c>
      <c r="K3340" s="16">
        <v>28.5</v>
      </c>
      <c r="L3340" s="17" t="s">
        <v>104</v>
      </c>
      <c r="M3340" s="163" t="str">
        <f>IFERROR(GETPIVOTDATA("Tot. Bottles",'- Ordine Aggregato -'!$A$1,"sku anker",A3340),"")</f>
        <v/>
      </c>
      <c r="N3340" s="18" t="s">
        <v>42</v>
      </c>
      <c r="O3340" s="19" t="str">
        <f t="shared" si="51"/>
        <v>Order online</v>
      </c>
      <c r="P3340" s="97" t="s">
        <v>2565</v>
      </c>
      <c r="Q3340" s="13" t="s">
        <v>10917</v>
      </c>
      <c r="R3340" t="s">
        <v>10918</v>
      </c>
      <c r="S3340" s="20">
        <v>0</v>
      </c>
      <c r="T3340" s="21" t="s">
        <v>38</v>
      </c>
    </row>
    <row r="3341" spans="1:20" x14ac:dyDescent="0.35">
      <c r="A3341" s="96" t="s">
        <v>10919</v>
      </c>
      <c r="D3341" s="13" t="s">
        <v>10920</v>
      </c>
      <c r="E3341" s="13">
        <v>12</v>
      </c>
      <c r="F3341" s="14">
        <v>0.35</v>
      </c>
      <c r="G3341" s="13" t="s">
        <v>14874</v>
      </c>
      <c r="H3341" s="14">
        <v>45</v>
      </c>
      <c r="I3341" s="15" t="s">
        <v>32</v>
      </c>
      <c r="J3341" s="16">
        <v>95.4</v>
      </c>
      <c r="K3341" s="16">
        <v>7.95</v>
      </c>
      <c r="L3341" s="17" t="s">
        <v>1697</v>
      </c>
      <c r="M3341" s="163" t="str">
        <f>IFERROR(GETPIVOTDATA("Tot. Bottles",'- Ordine Aggregato -'!$A$1,"sku anker",A3341),"")</f>
        <v/>
      </c>
      <c r="N3341" s="18" t="s">
        <v>34</v>
      </c>
      <c r="O3341" s="19" t="str">
        <f t="shared" ref="O3341:O3404" si="52">HYPERLINK("https://www.ankeramsterdamspirits.nl/en/products/"&amp;A3341,"Order online")</f>
        <v>Order online</v>
      </c>
      <c r="P3341" s="97" t="s">
        <v>15053</v>
      </c>
      <c r="Q3341" s="13" t="s">
        <v>10921</v>
      </c>
      <c r="R3341" t="s">
        <v>10922</v>
      </c>
      <c r="S3341" s="20">
        <v>0</v>
      </c>
      <c r="T3341" s="21" t="s">
        <v>38</v>
      </c>
    </row>
    <row r="3342" spans="1:20" x14ac:dyDescent="0.35">
      <c r="A3342" s="96" t="s">
        <v>10923</v>
      </c>
      <c r="B3342" s="96"/>
      <c r="C3342" s="96"/>
      <c r="D3342" s="13" t="s">
        <v>10920</v>
      </c>
      <c r="E3342" s="13">
        <v>6</v>
      </c>
      <c r="F3342" s="14">
        <v>0.7</v>
      </c>
      <c r="G3342" s="13" t="s">
        <v>31</v>
      </c>
      <c r="H3342" s="14">
        <v>45</v>
      </c>
      <c r="I3342" s="15" t="s">
        <v>32</v>
      </c>
      <c r="J3342" s="16">
        <v>75.900000000000006</v>
      </c>
      <c r="K3342" s="16">
        <v>12.65</v>
      </c>
      <c r="L3342" s="17" t="s">
        <v>1697</v>
      </c>
      <c r="M3342" s="163" t="str">
        <f>IFERROR(GETPIVOTDATA("Tot. Bottles",'- Ordine Aggregato -'!$A$1,"sku anker",A3342),"")</f>
        <v/>
      </c>
      <c r="N3342" s="18" t="s">
        <v>34</v>
      </c>
      <c r="O3342" s="19" t="str">
        <f t="shared" si="52"/>
        <v>Order online</v>
      </c>
      <c r="P3342" s="97" t="s">
        <v>1698</v>
      </c>
      <c r="Q3342" s="13" t="s">
        <v>10924</v>
      </c>
      <c r="R3342" t="s">
        <v>10925</v>
      </c>
      <c r="S3342" s="20">
        <v>0</v>
      </c>
      <c r="T3342" s="21" t="s">
        <v>38</v>
      </c>
    </row>
    <row r="3343" spans="1:20" x14ac:dyDescent="0.35">
      <c r="A3343" s="96" t="s">
        <v>10927</v>
      </c>
      <c r="B3343" s="96"/>
      <c r="C3343" s="96"/>
      <c r="D3343" s="13" t="s">
        <v>10928</v>
      </c>
      <c r="E3343" s="13">
        <v>6</v>
      </c>
      <c r="F3343" s="14">
        <v>0.7</v>
      </c>
      <c r="G3343" s="13" t="s">
        <v>14874</v>
      </c>
      <c r="H3343" s="14">
        <v>47.5</v>
      </c>
      <c r="I3343" s="15" t="s">
        <v>32</v>
      </c>
      <c r="J3343" s="16">
        <v>104.69999999999999</v>
      </c>
      <c r="K3343" s="16">
        <v>17.45</v>
      </c>
      <c r="L3343" s="17" t="s">
        <v>1697</v>
      </c>
      <c r="M3343" s="163" t="str">
        <f>IFERROR(GETPIVOTDATA("Tot. Bottles",'- Ordine Aggregato -'!$A$1,"sku anker",A3343),"")</f>
        <v/>
      </c>
      <c r="N3343" s="18" t="s">
        <v>34</v>
      </c>
      <c r="O3343" s="19" t="str">
        <f t="shared" si="52"/>
        <v>Order online</v>
      </c>
      <c r="P3343" s="97" t="s">
        <v>15053</v>
      </c>
      <c r="Q3343" s="13" t="s">
        <v>10926</v>
      </c>
      <c r="R3343" t="s">
        <v>10929</v>
      </c>
      <c r="S3343" s="20">
        <v>0</v>
      </c>
      <c r="T3343" s="21" t="s">
        <v>38</v>
      </c>
    </row>
    <row r="3344" spans="1:20" x14ac:dyDescent="0.35">
      <c r="A3344" s="96" t="s">
        <v>10930</v>
      </c>
      <c r="B3344" s="96"/>
      <c r="C3344" s="96"/>
      <c r="D3344" s="13" t="s">
        <v>10931</v>
      </c>
      <c r="E3344" s="13">
        <v>12</v>
      </c>
      <c r="F3344" s="14">
        <v>0.35</v>
      </c>
      <c r="G3344" s="13" t="s">
        <v>31</v>
      </c>
      <c r="H3344" s="14">
        <v>45</v>
      </c>
      <c r="I3344" s="15" t="s">
        <v>32</v>
      </c>
      <c r="J3344" s="16">
        <v>69</v>
      </c>
      <c r="K3344" s="16">
        <v>5.75</v>
      </c>
      <c r="L3344" s="17" t="s">
        <v>1697</v>
      </c>
      <c r="M3344" s="163" t="str">
        <f>IFERROR(GETPIVOTDATA("Tot. Bottles",'- Ordine Aggregato -'!$A$1,"sku anker",A3344),"")</f>
        <v/>
      </c>
      <c r="N3344" s="18" t="s">
        <v>67</v>
      </c>
      <c r="O3344" s="19" t="str">
        <f t="shared" si="52"/>
        <v>Order online</v>
      </c>
      <c r="P3344" s="97" t="s">
        <v>1698</v>
      </c>
      <c r="Q3344" s="13" t="s">
        <v>10932</v>
      </c>
      <c r="R3344" t="s">
        <v>10933</v>
      </c>
      <c r="S3344" s="20">
        <v>5.75</v>
      </c>
      <c r="T3344" s="21" t="s">
        <v>38</v>
      </c>
    </row>
    <row r="3345" spans="1:20" x14ac:dyDescent="0.35">
      <c r="A3345" s="13" t="s">
        <v>10934</v>
      </c>
      <c r="B3345" s="13"/>
      <c r="C3345" s="13"/>
      <c r="D3345" s="13" t="s">
        <v>10931</v>
      </c>
      <c r="E3345" s="13">
        <v>6</v>
      </c>
      <c r="F3345" s="14">
        <v>0.7</v>
      </c>
      <c r="G3345" s="13" t="s">
        <v>46</v>
      </c>
      <c r="H3345" s="14">
        <v>45</v>
      </c>
      <c r="I3345" s="15" t="s">
        <v>32</v>
      </c>
      <c r="J3345" s="16">
        <v>48.900000000000006</v>
      </c>
      <c r="K3345" s="16">
        <v>8.15</v>
      </c>
      <c r="L3345" s="17" t="s">
        <v>1697</v>
      </c>
      <c r="M3345" s="163" t="str">
        <f>IFERROR(GETPIVOTDATA("Tot. Bottles",'- Ordine Aggregato -'!$A$1,"sku anker",A3345),"")</f>
        <v/>
      </c>
      <c r="N3345" s="18" t="s">
        <v>34</v>
      </c>
      <c r="O3345" s="19" t="str">
        <f t="shared" si="52"/>
        <v>Order online</v>
      </c>
      <c r="P3345" s="97" t="s">
        <v>15053</v>
      </c>
      <c r="Q3345" s="13" t="s">
        <v>10935</v>
      </c>
      <c r="R3345" t="s">
        <v>10936</v>
      </c>
      <c r="S3345" s="20">
        <v>0</v>
      </c>
      <c r="T3345" s="21" t="s">
        <v>38</v>
      </c>
    </row>
    <row r="3346" spans="1:20" x14ac:dyDescent="0.35">
      <c r="A3346" s="13" t="s">
        <v>10937</v>
      </c>
      <c r="B3346" s="13"/>
      <c r="C3346" s="13"/>
      <c r="D3346" s="13" t="s">
        <v>10938</v>
      </c>
      <c r="E3346" s="13">
        <v>6</v>
      </c>
      <c r="F3346" s="14">
        <v>0.7</v>
      </c>
      <c r="G3346" s="13" t="s">
        <v>31</v>
      </c>
      <c r="H3346" s="14">
        <v>45</v>
      </c>
      <c r="I3346" s="15" t="s">
        <v>32</v>
      </c>
      <c r="J3346" s="16">
        <v>63</v>
      </c>
      <c r="K3346" s="16">
        <v>10.5</v>
      </c>
      <c r="L3346" s="17" t="s">
        <v>1697</v>
      </c>
      <c r="M3346" s="163" t="str">
        <f>IFERROR(GETPIVOTDATA("Tot. Bottles",'- Ordine Aggregato -'!$A$1,"sku anker",A3346),"")</f>
        <v/>
      </c>
      <c r="N3346" s="18" t="s">
        <v>34</v>
      </c>
      <c r="O3346" s="19" t="str">
        <f t="shared" si="52"/>
        <v>Order online</v>
      </c>
      <c r="P3346" s="97" t="s">
        <v>1698</v>
      </c>
      <c r="Q3346" s="13" t="s">
        <v>10939</v>
      </c>
      <c r="R3346" t="s">
        <v>10940</v>
      </c>
      <c r="S3346" s="20">
        <v>0</v>
      </c>
      <c r="T3346" s="21" t="s">
        <v>38</v>
      </c>
    </row>
    <row r="3347" spans="1:20" x14ac:dyDescent="0.35">
      <c r="A3347" s="13" t="s">
        <v>14752</v>
      </c>
      <c r="B3347" s="13"/>
      <c r="C3347" s="13"/>
      <c r="D3347" s="13" t="s">
        <v>14753</v>
      </c>
      <c r="E3347" s="13">
        <v>6</v>
      </c>
      <c r="F3347" s="14">
        <v>0.7</v>
      </c>
      <c r="G3347" s="13" t="s">
        <v>46</v>
      </c>
      <c r="H3347" s="14">
        <v>45</v>
      </c>
      <c r="I3347" s="15" t="s">
        <v>32</v>
      </c>
      <c r="J3347" s="16">
        <v>41.7</v>
      </c>
      <c r="K3347" s="16">
        <v>6.95</v>
      </c>
      <c r="L3347" s="17" t="s">
        <v>546</v>
      </c>
      <c r="M3347" s="163" t="str">
        <f>IFERROR(GETPIVOTDATA("Tot. Bottles",'- Ordine Aggregato -'!$A$1,"sku anker",A3347),"")</f>
        <v/>
      </c>
      <c r="N3347" s="18" t="s">
        <v>42</v>
      </c>
      <c r="O3347" s="19" t="str">
        <f t="shared" si="52"/>
        <v>Order online</v>
      </c>
      <c r="P3347" s="97" t="s">
        <v>15053</v>
      </c>
      <c r="Q3347" s="13" t="s">
        <v>15899</v>
      </c>
      <c r="R3347" t="s">
        <v>15900</v>
      </c>
      <c r="S3347" s="20">
        <v>0</v>
      </c>
      <c r="T3347" s="21" t="s">
        <v>38</v>
      </c>
    </row>
    <row r="3348" spans="1:20" x14ac:dyDescent="0.35">
      <c r="A3348" s="96" t="s">
        <v>10941</v>
      </c>
      <c r="D3348" s="13" t="s">
        <v>10942</v>
      </c>
      <c r="E3348" s="13">
        <v>8</v>
      </c>
      <c r="F3348" s="14">
        <v>0.35</v>
      </c>
      <c r="G3348" s="13" t="s">
        <v>46</v>
      </c>
      <c r="H3348" s="14">
        <v>47</v>
      </c>
      <c r="I3348" s="15" t="s">
        <v>32</v>
      </c>
      <c r="J3348" s="16">
        <v>67.2</v>
      </c>
      <c r="K3348" s="16">
        <v>8.4</v>
      </c>
      <c r="L3348" s="17" t="s">
        <v>1697</v>
      </c>
      <c r="M3348" s="163" t="str">
        <f>IFERROR(GETPIVOTDATA("Tot. Bottles",'- Ordine Aggregato -'!$A$1,"sku anker",A3348),"")</f>
        <v/>
      </c>
      <c r="N3348" s="18" t="s">
        <v>34</v>
      </c>
      <c r="O3348" s="19" t="str">
        <f t="shared" si="52"/>
        <v>Order online</v>
      </c>
      <c r="P3348" s="97" t="s">
        <v>1698</v>
      </c>
      <c r="Q3348" s="13" t="s">
        <v>10943</v>
      </c>
      <c r="R3348" t="s">
        <v>10944</v>
      </c>
      <c r="S3348" s="20">
        <v>0</v>
      </c>
      <c r="T3348" s="21" t="s">
        <v>38</v>
      </c>
    </row>
    <row r="3349" spans="1:20" x14ac:dyDescent="0.35">
      <c r="A3349" s="96" t="s">
        <v>10945</v>
      </c>
      <c r="D3349" s="13" t="s">
        <v>10942</v>
      </c>
      <c r="E3349" s="13">
        <v>6</v>
      </c>
      <c r="F3349" s="14">
        <v>0.7</v>
      </c>
      <c r="G3349" s="13" t="s">
        <v>46</v>
      </c>
      <c r="H3349" s="14">
        <v>47</v>
      </c>
      <c r="I3349" s="15" t="s">
        <v>32</v>
      </c>
      <c r="J3349" s="16">
        <v>78</v>
      </c>
      <c r="K3349" s="16">
        <v>13</v>
      </c>
      <c r="L3349" s="17" t="s">
        <v>1697</v>
      </c>
      <c r="M3349" s="163" t="str">
        <f>IFERROR(GETPIVOTDATA("Tot. Bottles",'- Ordine Aggregato -'!$A$1,"sku anker",A3349),"")</f>
        <v/>
      </c>
      <c r="N3349" s="18" t="s">
        <v>42</v>
      </c>
      <c r="O3349" s="19" t="str">
        <f t="shared" si="52"/>
        <v>Order online</v>
      </c>
      <c r="P3349" s="97" t="s">
        <v>1698</v>
      </c>
      <c r="Q3349" s="13" t="s">
        <v>10946</v>
      </c>
      <c r="R3349" t="s">
        <v>10947</v>
      </c>
      <c r="S3349" s="20">
        <v>0</v>
      </c>
      <c r="T3349" s="21" t="s">
        <v>38</v>
      </c>
    </row>
    <row r="3350" spans="1:20" x14ac:dyDescent="0.35">
      <c r="A3350" s="13" t="s">
        <v>10948</v>
      </c>
      <c r="B3350" s="13"/>
      <c r="C3350" s="13"/>
      <c r="D3350" s="13" t="s">
        <v>10949</v>
      </c>
      <c r="E3350" s="13">
        <v>6</v>
      </c>
      <c r="F3350" s="14">
        <v>0.7</v>
      </c>
      <c r="G3350" s="13" t="s">
        <v>46</v>
      </c>
      <c r="H3350" s="14">
        <v>45</v>
      </c>
      <c r="I3350" s="15" t="s">
        <v>32</v>
      </c>
      <c r="J3350" s="16">
        <v>40.5</v>
      </c>
      <c r="K3350" s="16">
        <v>6.75</v>
      </c>
      <c r="L3350" s="17" t="s">
        <v>1697</v>
      </c>
      <c r="M3350" s="163" t="str">
        <f>IFERROR(GETPIVOTDATA("Tot. Bottles",'- Ordine Aggregato -'!$A$1,"sku anker",A3350),"")</f>
        <v/>
      </c>
      <c r="N3350" s="18" t="s">
        <v>42</v>
      </c>
      <c r="O3350" s="19" t="str">
        <f t="shared" si="52"/>
        <v>Order online</v>
      </c>
      <c r="P3350" s="97" t="s">
        <v>15053</v>
      </c>
      <c r="Q3350" s="13" t="s">
        <v>10950</v>
      </c>
      <c r="R3350" t="s">
        <v>10951</v>
      </c>
      <c r="S3350" s="20">
        <v>0</v>
      </c>
      <c r="T3350" s="21" t="s">
        <v>38</v>
      </c>
    </row>
    <row r="3351" spans="1:20" x14ac:dyDescent="0.35">
      <c r="A3351" s="13" t="s">
        <v>10952</v>
      </c>
      <c r="B3351" s="13"/>
      <c r="C3351" s="13"/>
      <c r="D3351" s="13" t="s">
        <v>10949</v>
      </c>
      <c r="E3351" s="13">
        <v>6</v>
      </c>
      <c r="F3351" s="14">
        <v>1</v>
      </c>
      <c r="G3351" s="13" t="s">
        <v>14874</v>
      </c>
      <c r="H3351" s="14">
        <v>45</v>
      </c>
      <c r="I3351" s="15" t="s">
        <v>32</v>
      </c>
      <c r="J3351" s="16">
        <v>50.699999999999996</v>
      </c>
      <c r="K3351" s="16">
        <v>8.4499999999999993</v>
      </c>
      <c r="L3351" s="17" t="s">
        <v>1697</v>
      </c>
      <c r="M3351" s="163" t="str">
        <f>IFERROR(GETPIVOTDATA("Tot. Bottles",'- Ordine Aggregato -'!$A$1,"sku anker",A3351),"")</f>
        <v/>
      </c>
      <c r="N3351" s="18" t="s">
        <v>67</v>
      </c>
      <c r="O3351" s="19" t="str">
        <f t="shared" si="52"/>
        <v>Order online</v>
      </c>
      <c r="P3351" s="97" t="s">
        <v>1698</v>
      </c>
      <c r="Q3351" s="13" t="s">
        <v>10953</v>
      </c>
      <c r="R3351" t="s">
        <v>10954</v>
      </c>
      <c r="S3351" s="20">
        <v>8.4499999999999993</v>
      </c>
      <c r="T3351" s="21" t="s">
        <v>38</v>
      </c>
    </row>
    <row r="3352" spans="1:20" x14ac:dyDescent="0.35">
      <c r="A3352" s="13" t="s">
        <v>10955</v>
      </c>
      <c r="B3352" s="13"/>
      <c r="C3352" s="13"/>
      <c r="D3352" s="13" t="s">
        <v>10956</v>
      </c>
      <c r="E3352" s="13">
        <v>6</v>
      </c>
      <c r="F3352" s="14">
        <v>0.7</v>
      </c>
      <c r="G3352" s="13" t="s">
        <v>46</v>
      </c>
      <c r="H3352" s="14">
        <v>45</v>
      </c>
      <c r="I3352" s="15" t="s">
        <v>32</v>
      </c>
      <c r="J3352" s="16">
        <v>56.400000000000006</v>
      </c>
      <c r="K3352" s="16">
        <v>9.4</v>
      </c>
      <c r="L3352" s="17" t="s">
        <v>1697</v>
      </c>
      <c r="M3352" s="163" t="str">
        <f>IFERROR(GETPIVOTDATA("Tot. Bottles",'- Ordine Aggregato -'!$A$1,"sku anker",A3352),"")</f>
        <v/>
      </c>
      <c r="N3352" s="18" t="s">
        <v>42</v>
      </c>
      <c r="O3352" s="19" t="str">
        <f t="shared" si="52"/>
        <v>Order online</v>
      </c>
      <c r="P3352" s="97" t="s">
        <v>1698</v>
      </c>
      <c r="Q3352" s="13" t="s">
        <v>10957</v>
      </c>
      <c r="R3352" t="s">
        <v>10958</v>
      </c>
      <c r="S3352" s="20">
        <v>0</v>
      </c>
      <c r="T3352" s="21" t="s">
        <v>38</v>
      </c>
    </row>
    <row r="3353" spans="1:20" x14ac:dyDescent="0.35">
      <c r="A3353" s="13" t="s">
        <v>10959</v>
      </c>
      <c r="B3353" s="13"/>
      <c r="C3353" s="13"/>
      <c r="D3353" s="13" t="s">
        <v>10960</v>
      </c>
      <c r="E3353" s="13">
        <v>6</v>
      </c>
      <c r="F3353" s="14">
        <v>0.7</v>
      </c>
      <c r="G3353" s="13" t="s">
        <v>31</v>
      </c>
      <c r="H3353" s="14">
        <v>30</v>
      </c>
      <c r="I3353" s="15" t="s">
        <v>32</v>
      </c>
      <c r="J3353" s="16">
        <v>41.7</v>
      </c>
      <c r="K3353" s="16">
        <v>6.95</v>
      </c>
      <c r="L3353" s="17" t="s">
        <v>558</v>
      </c>
      <c r="M3353" s="163" t="str">
        <f>IFERROR(GETPIVOTDATA("Tot. Bottles",'- Ordine Aggregato -'!$A$1,"sku anker",A3353),"")</f>
        <v/>
      </c>
      <c r="N3353" s="18" t="s">
        <v>42</v>
      </c>
      <c r="O3353" s="19" t="str">
        <f t="shared" si="52"/>
        <v>Order online</v>
      </c>
      <c r="P3353" s="97" t="s">
        <v>355</v>
      </c>
      <c r="Q3353" s="13" t="s">
        <v>10961</v>
      </c>
      <c r="R3353" t="s">
        <v>10962</v>
      </c>
      <c r="S3353" s="20">
        <v>0</v>
      </c>
      <c r="T3353" s="21" t="s">
        <v>38</v>
      </c>
    </row>
    <row r="3354" spans="1:20" x14ac:dyDescent="0.35">
      <c r="A3354" s="13" t="s">
        <v>10963</v>
      </c>
      <c r="B3354" s="13"/>
      <c r="C3354" s="13"/>
      <c r="D3354" s="13" t="s">
        <v>10960</v>
      </c>
      <c r="E3354" s="13">
        <v>6</v>
      </c>
      <c r="F3354" s="14">
        <v>1</v>
      </c>
      <c r="G3354" s="13" t="s">
        <v>14873</v>
      </c>
      <c r="H3354" s="14">
        <v>30</v>
      </c>
      <c r="I3354" s="15" t="s">
        <v>32</v>
      </c>
      <c r="J3354" s="16">
        <v>48.900000000000006</v>
      </c>
      <c r="K3354" s="16">
        <v>8.15</v>
      </c>
      <c r="L3354" s="17" t="s">
        <v>558</v>
      </c>
      <c r="M3354" s="163" t="str">
        <f>IFERROR(GETPIVOTDATA("Tot. Bottles",'- Ordine Aggregato -'!$A$1,"sku anker",A3354),"")</f>
        <v/>
      </c>
      <c r="N3354" s="18" t="s">
        <v>67</v>
      </c>
      <c r="O3354" s="19" t="str">
        <f t="shared" si="52"/>
        <v>Order online</v>
      </c>
      <c r="P3354" s="97" t="s">
        <v>355</v>
      </c>
      <c r="Q3354" s="13" t="s">
        <v>10964</v>
      </c>
      <c r="R3354" t="s">
        <v>10965</v>
      </c>
      <c r="S3354" s="20">
        <v>8.15</v>
      </c>
      <c r="T3354" s="21" t="s">
        <v>38</v>
      </c>
    </row>
    <row r="3355" spans="1:20" x14ac:dyDescent="0.35">
      <c r="A3355" s="13" t="s">
        <v>10966</v>
      </c>
      <c r="B3355" s="13"/>
      <c r="C3355" s="13"/>
      <c r="D3355" s="13" t="s">
        <v>10967</v>
      </c>
      <c r="E3355" s="13">
        <v>6</v>
      </c>
      <c r="F3355" s="14">
        <v>0.7</v>
      </c>
      <c r="G3355" s="13" t="s">
        <v>46</v>
      </c>
      <c r="H3355" s="14">
        <v>17</v>
      </c>
      <c r="I3355" s="15" t="s">
        <v>32</v>
      </c>
      <c r="J3355" s="16">
        <v>48.900000000000006</v>
      </c>
      <c r="K3355" s="16">
        <v>8.15</v>
      </c>
      <c r="L3355" s="17" t="s">
        <v>551</v>
      </c>
      <c r="M3355" s="163" t="str">
        <f>IFERROR(GETPIVOTDATA("Tot. Bottles",'- Ordine Aggregato -'!$A$1,"sku anker",A3355),"")</f>
        <v/>
      </c>
      <c r="N3355" s="18" t="s">
        <v>67</v>
      </c>
      <c r="O3355" s="19" t="str">
        <f t="shared" si="52"/>
        <v>Order online</v>
      </c>
      <c r="P3355" s="97" t="s">
        <v>355</v>
      </c>
      <c r="Q3355" s="13" t="s">
        <v>10968</v>
      </c>
      <c r="R3355" t="s">
        <v>10969</v>
      </c>
      <c r="S3355" s="20">
        <v>8.15</v>
      </c>
      <c r="T3355" s="21" t="s">
        <v>38</v>
      </c>
    </row>
    <row r="3356" spans="1:20" x14ac:dyDescent="0.35">
      <c r="A3356" s="96" t="s">
        <v>10970</v>
      </c>
      <c r="B3356" s="96"/>
      <c r="C3356" s="96"/>
      <c r="D3356" s="13" t="s">
        <v>10971</v>
      </c>
      <c r="E3356" s="13">
        <v>6</v>
      </c>
      <c r="F3356" s="14">
        <v>0.7</v>
      </c>
      <c r="G3356" s="13" t="s">
        <v>14873</v>
      </c>
      <c r="H3356" s="14">
        <v>38</v>
      </c>
      <c r="I3356" s="15" t="s">
        <v>32</v>
      </c>
      <c r="J3356" s="16">
        <v>44.400000000000006</v>
      </c>
      <c r="K3356" s="16">
        <v>7.4</v>
      </c>
      <c r="L3356" s="17" t="s">
        <v>718</v>
      </c>
      <c r="M3356" s="163" t="str">
        <f>IFERROR(GETPIVOTDATA("Tot. Bottles",'- Ordine Aggregato -'!$A$1,"sku anker",A3356),"")</f>
        <v/>
      </c>
      <c r="N3356" s="18" t="s">
        <v>42</v>
      </c>
      <c r="O3356" s="19" t="str">
        <f t="shared" si="52"/>
        <v>Order online</v>
      </c>
      <c r="P3356" s="97" t="s">
        <v>355</v>
      </c>
      <c r="Q3356" s="13" t="s">
        <v>10972</v>
      </c>
      <c r="R3356" t="s">
        <v>10973</v>
      </c>
      <c r="S3356" s="20">
        <v>0</v>
      </c>
      <c r="T3356" s="21" t="s">
        <v>38</v>
      </c>
    </row>
    <row r="3357" spans="1:20" x14ac:dyDescent="0.35">
      <c r="A3357" s="13" t="s">
        <v>10974</v>
      </c>
      <c r="B3357" s="13"/>
      <c r="C3357" s="13"/>
      <c r="D3357" s="13" t="s">
        <v>10975</v>
      </c>
      <c r="E3357" s="13">
        <v>6</v>
      </c>
      <c r="F3357" s="14">
        <v>0.7</v>
      </c>
      <c r="G3357" s="13" t="s">
        <v>14874</v>
      </c>
      <c r="H3357" s="14">
        <v>40</v>
      </c>
      <c r="I3357" s="15" t="s">
        <v>32</v>
      </c>
      <c r="J3357" s="16">
        <v>100.5</v>
      </c>
      <c r="K3357" s="16">
        <v>16.75</v>
      </c>
      <c r="L3357" s="17" t="s">
        <v>368</v>
      </c>
      <c r="M3357" s="163" t="str">
        <f>IFERROR(GETPIVOTDATA("Tot. Bottles",'- Ordine Aggregato -'!$A$1,"sku anker",A3357),"")</f>
        <v/>
      </c>
      <c r="N3357" s="18" t="s">
        <v>42</v>
      </c>
      <c r="O3357" s="19" t="str">
        <f t="shared" si="52"/>
        <v>Order online</v>
      </c>
      <c r="P3357" s="97" t="s">
        <v>146</v>
      </c>
      <c r="Q3357" s="13" t="s">
        <v>10976</v>
      </c>
      <c r="R3357" t="s">
        <v>10977</v>
      </c>
      <c r="S3357" s="20">
        <v>0</v>
      </c>
      <c r="T3357" s="21" t="s">
        <v>38</v>
      </c>
    </row>
    <row r="3358" spans="1:20" x14ac:dyDescent="0.35">
      <c r="A3358" s="13" t="s">
        <v>10978</v>
      </c>
      <c r="B3358" s="13"/>
      <c r="C3358" s="13"/>
      <c r="D3358" s="13" t="s">
        <v>10979</v>
      </c>
      <c r="E3358" s="13">
        <v>6</v>
      </c>
      <c r="F3358" s="14">
        <v>0.5</v>
      </c>
      <c r="G3358" s="13" t="s">
        <v>46</v>
      </c>
      <c r="H3358" s="14">
        <v>57</v>
      </c>
      <c r="I3358" s="15" t="s">
        <v>32</v>
      </c>
      <c r="J3358" s="16">
        <v>101.10000000000001</v>
      </c>
      <c r="K3358" s="16">
        <v>16.850000000000001</v>
      </c>
      <c r="L3358" s="17" t="s">
        <v>368</v>
      </c>
      <c r="M3358" s="163" t="str">
        <f>IFERROR(GETPIVOTDATA("Tot. Bottles",'- Ordine Aggregato -'!$A$1,"sku anker",A3358),"")</f>
        <v/>
      </c>
      <c r="N3358" s="18" t="s">
        <v>42</v>
      </c>
      <c r="O3358" s="19" t="str">
        <f t="shared" si="52"/>
        <v>Order online</v>
      </c>
      <c r="P3358" s="97" t="s">
        <v>146</v>
      </c>
      <c r="Q3358" s="13" t="s">
        <v>10980</v>
      </c>
      <c r="R3358" t="s">
        <v>10981</v>
      </c>
      <c r="S3358" s="20">
        <v>0</v>
      </c>
      <c r="T3358" s="21" t="s">
        <v>38</v>
      </c>
    </row>
    <row r="3359" spans="1:20" x14ac:dyDescent="0.35">
      <c r="A3359" s="13" t="s">
        <v>10982</v>
      </c>
      <c r="B3359" s="13"/>
      <c r="C3359" s="13"/>
      <c r="D3359" s="13" t="s">
        <v>10983</v>
      </c>
      <c r="E3359" s="13">
        <v>6</v>
      </c>
      <c r="F3359" s="14">
        <v>0.7</v>
      </c>
      <c r="G3359" s="13" t="s">
        <v>14874</v>
      </c>
      <c r="H3359" s="14">
        <v>38</v>
      </c>
      <c r="I3359" s="15" t="s">
        <v>32</v>
      </c>
      <c r="J3359" s="16">
        <v>109.5</v>
      </c>
      <c r="K3359" s="16">
        <v>18.25</v>
      </c>
      <c r="L3359" s="17" t="s">
        <v>623</v>
      </c>
      <c r="M3359" s="163" t="str">
        <f>IFERROR(GETPIVOTDATA("Tot. Bottles",'- Ordine Aggregato -'!$A$1,"sku anker",A3359),"")</f>
        <v/>
      </c>
      <c r="N3359" s="18" t="s">
        <v>42</v>
      </c>
      <c r="O3359" s="19" t="str">
        <f t="shared" si="52"/>
        <v>Order online</v>
      </c>
      <c r="P3359" s="97" t="s">
        <v>220</v>
      </c>
      <c r="Q3359" s="13" t="s">
        <v>10984</v>
      </c>
      <c r="R3359" t="s">
        <v>42</v>
      </c>
      <c r="S3359" s="20">
        <v>0</v>
      </c>
      <c r="T3359" s="21" t="s">
        <v>38</v>
      </c>
    </row>
    <row r="3360" spans="1:20" x14ac:dyDescent="0.35">
      <c r="A3360" s="96" t="s">
        <v>10985</v>
      </c>
      <c r="B3360" s="96"/>
      <c r="C3360" s="96"/>
      <c r="D3360" s="13" t="s">
        <v>10986</v>
      </c>
      <c r="E3360" s="13">
        <v>6</v>
      </c>
      <c r="F3360" s="14">
        <v>0.7</v>
      </c>
      <c r="G3360" s="13" t="s">
        <v>14874</v>
      </c>
      <c r="H3360" s="14">
        <v>40</v>
      </c>
      <c r="I3360" s="15" t="s">
        <v>32</v>
      </c>
      <c r="J3360" s="16">
        <v>129</v>
      </c>
      <c r="K3360" s="16">
        <v>21.5</v>
      </c>
      <c r="L3360" s="17" t="s">
        <v>104</v>
      </c>
      <c r="M3360" s="163" t="str">
        <f>IFERROR(GETPIVOTDATA("Tot. Bottles",'- Ordine Aggregato -'!$A$1,"sku anker",A3360),"")</f>
        <v/>
      </c>
      <c r="N3360" s="18" t="s">
        <v>67</v>
      </c>
      <c r="O3360" s="19" t="str">
        <f t="shared" si="52"/>
        <v>Order online</v>
      </c>
      <c r="P3360" s="97" t="s">
        <v>105</v>
      </c>
      <c r="Q3360" s="13" t="s">
        <v>10987</v>
      </c>
      <c r="R3360" t="s">
        <v>10988</v>
      </c>
      <c r="S3360" s="20">
        <v>21.5</v>
      </c>
      <c r="T3360" s="21" t="s">
        <v>38</v>
      </c>
    </row>
    <row r="3361" spans="1:20" x14ac:dyDescent="0.35">
      <c r="A3361" s="96" t="s">
        <v>10989</v>
      </c>
      <c r="B3361" s="96"/>
      <c r="C3361" s="96"/>
      <c r="D3361" s="13" t="s">
        <v>10986</v>
      </c>
      <c r="E3361" s="13">
        <v>1</v>
      </c>
      <c r="F3361" s="14">
        <v>4.5</v>
      </c>
      <c r="G3361" s="13" t="s">
        <v>14874</v>
      </c>
      <c r="H3361" s="14">
        <v>40</v>
      </c>
      <c r="I3361" s="15" t="s">
        <v>32</v>
      </c>
      <c r="J3361" s="16">
        <v>135</v>
      </c>
      <c r="K3361" s="16">
        <v>135</v>
      </c>
      <c r="L3361" s="17" t="s">
        <v>104</v>
      </c>
      <c r="M3361" s="163" t="str">
        <f>IFERROR(GETPIVOTDATA("Tot. Bottles",'- Ordine Aggregato -'!$A$1,"sku anker",A3361),"")</f>
        <v/>
      </c>
      <c r="N3361" s="18" t="s">
        <v>67</v>
      </c>
      <c r="O3361" s="19" t="str">
        <f t="shared" si="52"/>
        <v>Order online</v>
      </c>
      <c r="P3361" s="97" t="s">
        <v>773</v>
      </c>
      <c r="Q3361" s="13" t="s">
        <v>10990</v>
      </c>
      <c r="R3361" t="s">
        <v>10991</v>
      </c>
      <c r="S3361" s="20">
        <v>135</v>
      </c>
      <c r="T3361" s="21" t="s">
        <v>38</v>
      </c>
    </row>
    <row r="3362" spans="1:20" x14ac:dyDescent="0.35">
      <c r="A3362" s="96" t="s">
        <v>14824</v>
      </c>
      <c r="D3362" s="13" t="s">
        <v>14825</v>
      </c>
      <c r="E3362" s="13">
        <v>6</v>
      </c>
      <c r="F3362" s="14">
        <v>0.7</v>
      </c>
      <c r="G3362" s="13" t="s">
        <v>14874</v>
      </c>
      <c r="H3362" s="14">
        <v>46</v>
      </c>
      <c r="I3362" s="15" t="s">
        <v>32</v>
      </c>
      <c r="J3362" s="16">
        <v>213</v>
      </c>
      <c r="K3362" s="16">
        <v>35.5</v>
      </c>
      <c r="L3362" s="17" t="s">
        <v>104</v>
      </c>
      <c r="M3362" s="163" t="str">
        <f>IFERROR(GETPIVOTDATA("Tot. Bottles",'- Ordine Aggregato -'!$A$1,"sku anker",A3362),"")</f>
        <v/>
      </c>
      <c r="N3362" s="18" t="s">
        <v>42</v>
      </c>
      <c r="O3362" s="19" t="str">
        <f t="shared" si="52"/>
        <v>Order online</v>
      </c>
      <c r="P3362" s="97" t="s">
        <v>773</v>
      </c>
      <c r="Q3362" s="13" t="s">
        <v>15901</v>
      </c>
      <c r="R3362" t="s">
        <v>42</v>
      </c>
      <c r="S3362" s="20">
        <v>0</v>
      </c>
      <c r="T3362" s="21" t="s">
        <v>38</v>
      </c>
    </row>
    <row r="3363" spans="1:20" x14ac:dyDescent="0.35">
      <c r="A3363" s="96" t="s">
        <v>10992</v>
      </c>
      <c r="D3363" s="13" t="s">
        <v>10993</v>
      </c>
      <c r="E3363" s="13">
        <v>6</v>
      </c>
      <c r="F3363" s="14">
        <v>0.7</v>
      </c>
      <c r="G3363" s="13" t="s">
        <v>46</v>
      </c>
      <c r="H3363" s="14">
        <v>46</v>
      </c>
      <c r="I3363" s="15" t="s">
        <v>32</v>
      </c>
      <c r="J3363" s="16">
        <v>195</v>
      </c>
      <c r="K3363" s="16">
        <v>32.5</v>
      </c>
      <c r="L3363" s="17" t="s">
        <v>104</v>
      </c>
      <c r="M3363" s="163" t="str">
        <f>IFERROR(GETPIVOTDATA("Tot. Bottles",'- Ordine Aggregato -'!$A$1,"sku anker",A3363),"")</f>
        <v/>
      </c>
      <c r="N3363" s="18" t="s">
        <v>42</v>
      </c>
      <c r="O3363" s="19" t="str">
        <f t="shared" si="52"/>
        <v>Order online</v>
      </c>
      <c r="P3363" s="97" t="s">
        <v>773</v>
      </c>
      <c r="Q3363" s="13" t="s">
        <v>10994</v>
      </c>
      <c r="R3363" t="s">
        <v>10995</v>
      </c>
      <c r="S3363" s="20">
        <v>0</v>
      </c>
      <c r="T3363" s="21" t="s">
        <v>38</v>
      </c>
    </row>
    <row r="3364" spans="1:20" x14ac:dyDescent="0.35">
      <c r="A3364" s="96" t="s">
        <v>10996</v>
      </c>
      <c r="B3364" s="96"/>
      <c r="C3364" s="96"/>
      <c r="D3364" s="13" t="s">
        <v>10997</v>
      </c>
      <c r="E3364" s="13">
        <v>6</v>
      </c>
      <c r="F3364" s="14">
        <v>0.7</v>
      </c>
      <c r="G3364" s="13" t="s">
        <v>14874</v>
      </c>
      <c r="H3364" s="14">
        <v>46</v>
      </c>
      <c r="I3364" s="15" t="s">
        <v>32</v>
      </c>
      <c r="J3364" s="16">
        <v>162</v>
      </c>
      <c r="K3364" s="16">
        <v>27</v>
      </c>
      <c r="L3364" s="17" t="s">
        <v>104</v>
      </c>
      <c r="M3364" s="163" t="str">
        <f>IFERROR(GETPIVOTDATA("Tot. Bottles",'- Ordine Aggregato -'!$A$1,"sku anker",A3364),"")</f>
        <v/>
      </c>
      <c r="N3364" s="18" t="s">
        <v>67</v>
      </c>
      <c r="O3364" s="19" t="str">
        <f t="shared" si="52"/>
        <v>Order online</v>
      </c>
      <c r="P3364" s="97" t="s">
        <v>773</v>
      </c>
      <c r="Q3364" s="13" t="s">
        <v>10998</v>
      </c>
      <c r="R3364" t="s">
        <v>10999</v>
      </c>
      <c r="S3364" s="20">
        <v>27</v>
      </c>
      <c r="T3364" s="21" t="s">
        <v>38</v>
      </c>
    </row>
    <row r="3365" spans="1:20" x14ac:dyDescent="0.35">
      <c r="A3365" s="96" t="s">
        <v>14389</v>
      </c>
      <c r="B3365" s="96"/>
      <c r="C3365" s="96"/>
      <c r="D3365" s="13" t="s">
        <v>14390</v>
      </c>
      <c r="E3365" s="13">
        <v>6</v>
      </c>
      <c r="F3365" s="14">
        <v>0.7</v>
      </c>
      <c r="G3365" s="13" t="s">
        <v>46</v>
      </c>
      <c r="H3365" s="14">
        <v>40</v>
      </c>
      <c r="I3365" s="15" t="s">
        <v>32</v>
      </c>
      <c r="J3365" s="16">
        <v>142.5</v>
      </c>
      <c r="K3365" s="16">
        <v>23.75</v>
      </c>
      <c r="L3365" s="17" t="s">
        <v>368</v>
      </c>
      <c r="M3365" s="163" t="str">
        <f>IFERROR(GETPIVOTDATA("Tot. Bottles",'- Ordine Aggregato -'!$A$1,"sku anker",A3365),"")</f>
        <v/>
      </c>
      <c r="N3365" s="18" t="s">
        <v>42</v>
      </c>
      <c r="O3365" s="19" t="str">
        <f t="shared" si="52"/>
        <v>Order online</v>
      </c>
      <c r="P3365" s="97" t="s">
        <v>68</v>
      </c>
      <c r="Q3365" s="13" t="s">
        <v>15902</v>
      </c>
      <c r="R3365" t="s">
        <v>15903</v>
      </c>
      <c r="S3365" s="20">
        <v>0</v>
      </c>
      <c r="T3365" s="21" t="s">
        <v>38</v>
      </c>
    </row>
    <row r="3366" spans="1:20" x14ac:dyDescent="0.35">
      <c r="A3366" s="96" t="s">
        <v>11000</v>
      </c>
      <c r="D3366" s="13" t="s">
        <v>11001</v>
      </c>
      <c r="E3366" s="13">
        <v>6</v>
      </c>
      <c r="F3366" s="14">
        <v>0.7</v>
      </c>
      <c r="G3366" s="13" t="s">
        <v>14874</v>
      </c>
      <c r="H3366" s="14">
        <v>27</v>
      </c>
      <c r="I3366" s="15" t="s">
        <v>32</v>
      </c>
      <c r="J3366" s="16">
        <v>109.5</v>
      </c>
      <c r="K3366" s="16">
        <v>18.25</v>
      </c>
      <c r="L3366" s="17" t="s">
        <v>368</v>
      </c>
      <c r="M3366" s="163" t="str">
        <f>IFERROR(GETPIVOTDATA("Tot. Bottles",'- Ordine Aggregato -'!$A$1,"sku anker",A3366),"")</f>
        <v/>
      </c>
      <c r="N3366" s="18" t="s">
        <v>42</v>
      </c>
      <c r="O3366" s="19" t="str">
        <f t="shared" si="52"/>
        <v>Order online</v>
      </c>
      <c r="P3366" s="97" t="s">
        <v>68</v>
      </c>
      <c r="Q3366" s="13" t="s">
        <v>11002</v>
      </c>
      <c r="R3366" t="s">
        <v>11003</v>
      </c>
      <c r="S3366" s="20">
        <v>0</v>
      </c>
      <c r="T3366" s="21" t="s">
        <v>38</v>
      </c>
    </row>
    <row r="3367" spans="1:20" x14ac:dyDescent="0.35">
      <c r="A3367" s="96" t="s">
        <v>15904</v>
      </c>
      <c r="D3367" s="13" t="s">
        <v>15905</v>
      </c>
      <c r="E3367" s="13">
        <v>8</v>
      </c>
      <c r="F3367" s="14">
        <v>0.75</v>
      </c>
      <c r="G3367" s="13" t="s">
        <v>46</v>
      </c>
      <c r="H3367" s="14">
        <v>10</v>
      </c>
      <c r="I3367" s="15" t="s">
        <v>32</v>
      </c>
      <c r="J3367" s="16">
        <v>76</v>
      </c>
      <c r="K3367" s="16">
        <v>9.5</v>
      </c>
      <c r="L3367" s="17" t="s">
        <v>1498</v>
      </c>
      <c r="M3367" s="163" t="str">
        <f>IFERROR(GETPIVOTDATA("Tot. Bottles",'- Ordine Aggregato -'!$A$1,"sku anker",A3367),"")</f>
        <v/>
      </c>
      <c r="N3367" s="18" t="s">
        <v>42</v>
      </c>
      <c r="O3367" s="19" t="str">
        <f t="shared" si="52"/>
        <v>Order online</v>
      </c>
      <c r="P3367" s="97" t="s">
        <v>105</v>
      </c>
      <c r="Q3367" s="13" t="s">
        <v>15906</v>
      </c>
      <c r="R3367" t="s">
        <v>15907</v>
      </c>
      <c r="S3367" s="20">
        <v>0</v>
      </c>
      <c r="T3367" s="21" t="s">
        <v>38</v>
      </c>
    </row>
    <row r="3368" spans="1:20" x14ac:dyDescent="0.35">
      <c r="A3368" s="13" t="s">
        <v>11004</v>
      </c>
      <c r="B3368" s="13"/>
      <c r="C3368" s="13"/>
      <c r="D3368" s="13" t="s">
        <v>11005</v>
      </c>
      <c r="E3368" s="13">
        <v>6</v>
      </c>
      <c r="F3368" s="14">
        <v>0.7</v>
      </c>
      <c r="G3368" s="13" t="s">
        <v>31</v>
      </c>
      <c r="H3368" s="14">
        <v>38</v>
      </c>
      <c r="I3368" s="15" t="s">
        <v>32</v>
      </c>
      <c r="J3368" s="16">
        <v>285</v>
      </c>
      <c r="K3368" s="16">
        <v>47.5</v>
      </c>
      <c r="L3368" s="17" t="s">
        <v>41</v>
      </c>
      <c r="M3368" s="163" t="str">
        <f>IFERROR(GETPIVOTDATA("Tot. Bottles",'- Ordine Aggregato -'!$A$1,"sku anker",A3368),"")</f>
        <v/>
      </c>
      <c r="N3368" s="18" t="s">
        <v>67</v>
      </c>
      <c r="O3368" s="19" t="str">
        <f t="shared" si="52"/>
        <v>Order online</v>
      </c>
      <c r="P3368" s="97" t="s">
        <v>43</v>
      </c>
      <c r="Q3368" s="13" t="s">
        <v>11006</v>
      </c>
      <c r="R3368" t="s">
        <v>11007</v>
      </c>
      <c r="S3368" s="20">
        <v>47.5</v>
      </c>
      <c r="T3368" s="21" t="s">
        <v>38</v>
      </c>
    </row>
    <row r="3369" spans="1:20" x14ac:dyDescent="0.35">
      <c r="A3369" s="13" t="s">
        <v>11008</v>
      </c>
      <c r="B3369" s="13"/>
      <c r="C3369" s="13"/>
      <c r="D3369" s="13" t="s">
        <v>11009</v>
      </c>
      <c r="E3369" s="13">
        <v>6</v>
      </c>
      <c r="F3369" s="14">
        <v>0.7</v>
      </c>
      <c r="G3369" s="13" t="s">
        <v>46</v>
      </c>
      <c r="H3369" s="14">
        <v>40</v>
      </c>
      <c r="I3369" s="15" t="s">
        <v>32</v>
      </c>
      <c r="J3369" s="16">
        <v>87</v>
      </c>
      <c r="K3369" s="16">
        <v>14.5</v>
      </c>
      <c r="L3369" s="17" t="s">
        <v>73</v>
      </c>
      <c r="M3369" s="163" t="str">
        <f>IFERROR(GETPIVOTDATA("Tot. Bottles",'- Ordine Aggregato -'!$A$1,"sku anker",A3369),"")</f>
        <v/>
      </c>
      <c r="N3369" s="18" t="s">
        <v>42</v>
      </c>
      <c r="O3369" s="19" t="str">
        <f t="shared" si="52"/>
        <v>Order online</v>
      </c>
      <c r="P3369" s="97" t="s">
        <v>68</v>
      </c>
      <c r="Q3369" s="13" t="s">
        <v>11010</v>
      </c>
      <c r="R3369" t="s">
        <v>11011</v>
      </c>
      <c r="S3369" s="20">
        <v>0</v>
      </c>
      <c r="T3369" s="21" t="s">
        <v>38</v>
      </c>
    </row>
    <row r="3370" spans="1:20" x14ac:dyDescent="0.35">
      <c r="A3370" s="96" t="s">
        <v>11012</v>
      </c>
      <c r="D3370" s="13" t="s">
        <v>11013</v>
      </c>
      <c r="E3370" s="13">
        <v>6</v>
      </c>
      <c r="F3370" s="14">
        <v>0.7</v>
      </c>
      <c r="G3370" s="13" t="s">
        <v>46</v>
      </c>
      <c r="H3370" s="14">
        <v>40</v>
      </c>
      <c r="I3370" s="15" t="s">
        <v>32</v>
      </c>
      <c r="J3370" s="16">
        <v>135</v>
      </c>
      <c r="K3370" s="16">
        <v>22.5</v>
      </c>
      <c r="L3370" s="17" t="s">
        <v>73</v>
      </c>
      <c r="M3370" s="163" t="str">
        <f>IFERROR(GETPIVOTDATA("Tot. Bottles",'- Ordine Aggregato -'!$A$1,"sku anker",A3370),"")</f>
        <v/>
      </c>
      <c r="N3370" s="18" t="s">
        <v>42</v>
      </c>
      <c r="O3370" s="19" t="str">
        <f t="shared" si="52"/>
        <v>Order online</v>
      </c>
      <c r="P3370" s="97" t="s">
        <v>220</v>
      </c>
      <c r="Q3370" s="13" t="s">
        <v>11014</v>
      </c>
      <c r="R3370" t="s">
        <v>11015</v>
      </c>
      <c r="S3370" s="20">
        <v>0</v>
      </c>
      <c r="T3370" s="21" t="s">
        <v>38</v>
      </c>
    </row>
    <row r="3371" spans="1:20" x14ac:dyDescent="0.35">
      <c r="A3371" s="96" t="s">
        <v>11016</v>
      </c>
      <c r="B3371" s="96"/>
      <c r="C3371" s="96"/>
      <c r="D3371" s="13" t="s">
        <v>11017</v>
      </c>
      <c r="E3371" s="13">
        <v>6</v>
      </c>
      <c r="F3371" s="14">
        <v>0.7</v>
      </c>
      <c r="G3371" s="13" t="s">
        <v>14874</v>
      </c>
      <c r="H3371" s="14">
        <v>40</v>
      </c>
      <c r="I3371" s="15" t="s">
        <v>32</v>
      </c>
      <c r="J3371" s="16">
        <v>135</v>
      </c>
      <c r="K3371" s="16">
        <v>22.5</v>
      </c>
      <c r="L3371" s="17" t="s">
        <v>73</v>
      </c>
      <c r="M3371" s="163" t="str">
        <f>IFERROR(GETPIVOTDATA("Tot. Bottles",'- Ordine Aggregato -'!$A$1,"sku anker",A3371),"")</f>
        <v/>
      </c>
      <c r="N3371" s="18" t="s">
        <v>42</v>
      </c>
      <c r="O3371" s="19" t="str">
        <f t="shared" si="52"/>
        <v>Order online</v>
      </c>
      <c r="P3371" s="97" t="s">
        <v>220</v>
      </c>
      <c r="Q3371" s="13" t="s">
        <v>11014</v>
      </c>
      <c r="R3371" t="s">
        <v>11015</v>
      </c>
      <c r="S3371" s="20">
        <v>0</v>
      </c>
      <c r="T3371" s="21" t="s">
        <v>38</v>
      </c>
    </row>
    <row r="3372" spans="1:20" x14ac:dyDescent="0.35">
      <c r="A3372" s="96" t="s">
        <v>11018</v>
      </c>
      <c r="D3372" s="13" t="s">
        <v>11019</v>
      </c>
      <c r="E3372" s="13">
        <v>6</v>
      </c>
      <c r="F3372" s="14">
        <v>0.7</v>
      </c>
      <c r="G3372" s="13" t="s">
        <v>14874</v>
      </c>
      <c r="H3372" s="14">
        <v>43</v>
      </c>
      <c r="I3372" s="15" t="s">
        <v>32</v>
      </c>
      <c r="J3372" s="16">
        <v>225</v>
      </c>
      <c r="K3372" s="16">
        <v>37.5</v>
      </c>
      <c r="L3372" s="17" t="s">
        <v>448</v>
      </c>
      <c r="M3372" s="163" t="str">
        <f>IFERROR(GETPIVOTDATA("Tot. Bottles",'- Ordine Aggregato -'!$A$1,"sku anker",A3372),"")</f>
        <v/>
      </c>
      <c r="N3372" s="18" t="s">
        <v>42</v>
      </c>
      <c r="O3372" s="19" t="str">
        <f t="shared" si="52"/>
        <v>Order online</v>
      </c>
      <c r="P3372" s="97" t="s">
        <v>1232</v>
      </c>
      <c r="Q3372" s="13" t="s">
        <v>11020</v>
      </c>
      <c r="R3372" t="s">
        <v>11021</v>
      </c>
      <c r="S3372" s="20">
        <v>0</v>
      </c>
      <c r="T3372" s="21" t="s">
        <v>38</v>
      </c>
    </row>
    <row r="3373" spans="1:20" x14ac:dyDescent="0.35">
      <c r="A3373" s="96" t="s">
        <v>11022</v>
      </c>
      <c r="D3373" s="13" t="s">
        <v>11023</v>
      </c>
      <c r="E3373" s="13">
        <v>6</v>
      </c>
      <c r="F3373" s="14">
        <v>0.5</v>
      </c>
      <c r="G3373" s="13" t="s">
        <v>31</v>
      </c>
      <c r="H3373" s="14">
        <v>4.9000000000000004</v>
      </c>
      <c r="I3373" s="15" t="s">
        <v>32</v>
      </c>
      <c r="J3373" s="16">
        <v>9.8999999999999986</v>
      </c>
      <c r="K3373" s="16">
        <v>1.65</v>
      </c>
      <c r="L3373" s="17" t="s">
        <v>1498</v>
      </c>
      <c r="M3373" s="163" t="str">
        <f>IFERROR(GETPIVOTDATA("Tot. Bottles",'- Ordine Aggregato -'!$A$1,"sku anker",A3373),"")</f>
        <v/>
      </c>
      <c r="N3373" s="18" t="s">
        <v>34</v>
      </c>
      <c r="O3373" s="19" t="str">
        <f t="shared" si="52"/>
        <v>Order online</v>
      </c>
      <c r="P3373" s="97" t="s">
        <v>220</v>
      </c>
      <c r="Q3373" s="13" t="s">
        <v>11024</v>
      </c>
      <c r="R3373" t="s">
        <v>11025</v>
      </c>
      <c r="S3373" s="20">
        <v>0</v>
      </c>
      <c r="T3373" s="21" t="s">
        <v>38</v>
      </c>
    </row>
    <row r="3374" spans="1:20" x14ac:dyDescent="0.35">
      <c r="A3374" s="96" t="s">
        <v>11026</v>
      </c>
      <c r="B3374" s="96"/>
      <c r="C3374" s="96"/>
      <c r="D3374" s="13" t="s">
        <v>11027</v>
      </c>
      <c r="E3374" s="13">
        <v>6</v>
      </c>
      <c r="F3374" s="14">
        <v>0.7</v>
      </c>
      <c r="G3374" s="13" t="s">
        <v>14874</v>
      </c>
      <c r="H3374" s="14">
        <v>40</v>
      </c>
      <c r="I3374" s="15" t="s">
        <v>32</v>
      </c>
      <c r="J3374" s="16">
        <v>47.099999999999994</v>
      </c>
      <c r="K3374" s="16">
        <v>7.85</v>
      </c>
      <c r="L3374" s="17" t="s">
        <v>448</v>
      </c>
      <c r="M3374" s="163" t="str">
        <f>IFERROR(GETPIVOTDATA("Tot. Bottles",'- Ordine Aggregato -'!$A$1,"sku anker",A3374),"")</f>
        <v/>
      </c>
      <c r="N3374" s="18" t="s">
        <v>34</v>
      </c>
      <c r="O3374" s="19" t="str">
        <f t="shared" si="52"/>
        <v>Order online</v>
      </c>
      <c r="P3374" s="97" t="s">
        <v>146</v>
      </c>
      <c r="Q3374" s="13" t="s">
        <v>11028</v>
      </c>
      <c r="R3374" t="s">
        <v>11029</v>
      </c>
      <c r="S3374" s="20">
        <v>0</v>
      </c>
      <c r="T3374" s="21" t="s">
        <v>38</v>
      </c>
    </row>
    <row r="3375" spans="1:20" x14ac:dyDescent="0.35">
      <c r="A3375" s="96" t="s">
        <v>11030</v>
      </c>
      <c r="D3375" s="13" t="s">
        <v>11031</v>
      </c>
      <c r="E3375" s="13">
        <v>6</v>
      </c>
      <c r="F3375" s="14">
        <v>0.7</v>
      </c>
      <c r="G3375" s="13" t="s">
        <v>46</v>
      </c>
      <c r="H3375" s="14">
        <v>45.3</v>
      </c>
      <c r="I3375" s="15" t="s">
        <v>32</v>
      </c>
      <c r="J3375" s="16">
        <v>99</v>
      </c>
      <c r="K3375" s="16">
        <v>16.5</v>
      </c>
      <c r="L3375" s="17" t="s">
        <v>657</v>
      </c>
      <c r="M3375" s="163" t="str">
        <f>IFERROR(GETPIVOTDATA("Tot. Bottles",'- Ordine Aggregato -'!$A$1,"sku anker",A3375),"")</f>
        <v/>
      </c>
      <c r="N3375" s="18" t="s">
        <v>34</v>
      </c>
      <c r="O3375" s="19" t="str">
        <f t="shared" si="52"/>
        <v>Order online</v>
      </c>
      <c r="P3375" s="97" t="s">
        <v>385</v>
      </c>
      <c r="Q3375" s="13" t="s">
        <v>11032</v>
      </c>
      <c r="R3375" t="s">
        <v>11033</v>
      </c>
      <c r="S3375" s="20">
        <v>0</v>
      </c>
      <c r="T3375" s="21" t="s">
        <v>38</v>
      </c>
    </row>
    <row r="3376" spans="1:20" x14ac:dyDescent="0.35">
      <c r="A3376" s="96" t="s">
        <v>11034</v>
      </c>
      <c r="D3376" s="13" t="s">
        <v>11035</v>
      </c>
      <c r="E3376" s="13">
        <v>24</v>
      </c>
      <c r="F3376" s="14">
        <v>0.25</v>
      </c>
      <c r="G3376" s="13" t="s">
        <v>14874</v>
      </c>
      <c r="H3376" s="14">
        <v>0</v>
      </c>
      <c r="I3376" s="15" t="s">
        <v>32</v>
      </c>
      <c r="J3376" s="16">
        <v>25.200000000000003</v>
      </c>
      <c r="K3376" s="16">
        <v>1.05</v>
      </c>
      <c r="L3376" s="17" t="s">
        <v>33</v>
      </c>
      <c r="M3376" s="163" t="str">
        <f>IFERROR(GETPIVOTDATA("Tot. Bottles",'- Ordine Aggregato -'!$A$1,"sku anker",A3376),"")</f>
        <v/>
      </c>
      <c r="N3376" s="18" t="s">
        <v>42</v>
      </c>
      <c r="O3376" s="19" t="str">
        <f t="shared" si="52"/>
        <v>Order online</v>
      </c>
      <c r="P3376" s="97" t="s">
        <v>68</v>
      </c>
      <c r="Q3376" s="13" t="s">
        <v>11036</v>
      </c>
      <c r="R3376" t="s">
        <v>11037</v>
      </c>
      <c r="S3376" s="20">
        <v>0</v>
      </c>
      <c r="T3376" s="21" t="s">
        <v>38</v>
      </c>
    </row>
    <row r="3377" spans="1:20" x14ac:dyDescent="0.35">
      <c r="A3377" s="96" t="s">
        <v>11038</v>
      </c>
      <c r="D3377" s="13" t="s">
        <v>11039</v>
      </c>
      <c r="E3377" s="13">
        <v>6</v>
      </c>
      <c r="F3377" s="14">
        <v>0.7</v>
      </c>
      <c r="G3377" s="13" t="s">
        <v>46</v>
      </c>
      <c r="H3377" s="14">
        <v>58.4</v>
      </c>
      <c r="I3377" s="15" t="s">
        <v>32</v>
      </c>
      <c r="J3377" s="16">
        <v>450</v>
      </c>
      <c r="K3377" s="16">
        <v>75</v>
      </c>
      <c r="L3377" s="17" t="s">
        <v>145</v>
      </c>
      <c r="M3377" s="163" t="str">
        <f>IFERROR(GETPIVOTDATA("Tot. Bottles",'- Ordine Aggregato -'!$A$1,"sku anker",A3377),"")</f>
        <v/>
      </c>
      <c r="N3377" s="18" t="s">
        <v>67</v>
      </c>
      <c r="O3377" s="19" t="str">
        <f t="shared" si="52"/>
        <v>Order online</v>
      </c>
      <c r="P3377" s="97" t="s">
        <v>146</v>
      </c>
      <c r="Q3377" s="13" t="s">
        <v>42</v>
      </c>
      <c r="R3377" t="s">
        <v>42</v>
      </c>
      <c r="S3377" s="20">
        <v>75</v>
      </c>
      <c r="T3377" s="21" t="s">
        <v>38</v>
      </c>
    </row>
    <row r="3378" spans="1:20" x14ac:dyDescent="0.35">
      <c r="A3378" s="96" t="s">
        <v>11040</v>
      </c>
      <c r="B3378" s="96"/>
      <c r="C3378" s="96"/>
      <c r="D3378" s="13" t="s">
        <v>11041</v>
      </c>
      <c r="E3378" s="13">
        <v>3</v>
      </c>
      <c r="F3378" s="14">
        <v>0.7</v>
      </c>
      <c r="G3378" s="13" t="s">
        <v>14873</v>
      </c>
      <c r="H3378" s="14">
        <v>40</v>
      </c>
      <c r="I3378" s="15" t="s">
        <v>32</v>
      </c>
      <c r="J3378" s="16">
        <v>83.550000000000011</v>
      </c>
      <c r="K3378" s="16">
        <v>27.85</v>
      </c>
      <c r="L3378" s="17" t="s">
        <v>4671</v>
      </c>
      <c r="M3378" s="163" t="str">
        <f>IFERROR(GETPIVOTDATA("Tot. Bottles",'- Ordine Aggregato -'!$A$1,"sku anker",A3378),"")</f>
        <v/>
      </c>
      <c r="N3378" s="18" t="s">
        <v>42</v>
      </c>
      <c r="O3378" s="19" t="str">
        <f t="shared" si="52"/>
        <v>Order online</v>
      </c>
      <c r="P3378" s="97" t="s">
        <v>1232</v>
      </c>
      <c r="Q3378" s="13" t="s">
        <v>11042</v>
      </c>
      <c r="R3378" t="s">
        <v>11043</v>
      </c>
      <c r="S3378" s="20">
        <v>0</v>
      </c>
      <c r="T3378" s="21" t="s">
        <v>38</v>
      </c>
    </row>
    <row r="3379" spans="1:20" x14ac:dyDescent="0.35">
      <c r="A3379" s="13" t="s">
        <v>11044</v>
      </c>
      <c r="B3379" s="13"/>
      <c r="C3379" s="13"/>
      <c r="D3379" s="13" t="s">
        <v>11045</v>
      </c>
      <c r="E3379" s="13">
        <v>3</v>
      </c>
      <c r="F3379" s="14">
        <v>0.7</v>
      </c>
      <c r="G3379" s="13" t="s">
        <v>14873</v>
      </c>
      <c r="H3379" s="14">
        <v>46</v>
      </c>
      <c r="I3379" s="15" t="s">
        <v>32</v>
      </c>
      <c r="J3379" s="16">
        <v>148.5</v>
      </c>
      <c r="K3379" s="16">
        <v>49.5</v>
      </c>
      <c r="L3379" s="17" t="s">
        <v>4671</v>
      </c>
      <c r="M3379" s="163" t="str">
        <f>IFERROR(GETPIVOTDATA("Tot. Bottles",'- Ordine Aggregato -'!$A$1,"sku anker",A3379),"")</f>
        <v/>
      </c>
      <c r="N3379" s="18" t="s">
        <v>34</v>
      </c>
      <c r="O3379" s="19" t="str">
        <f t="shared" si="52"/>
        <v>Order online</v>
      </c>
      <c r="P3379" s="97" t="s">
        <v>1232</v>
      </c>
      <c r="Q3379" s="13" t="s">
        <v>11046</v>
      </c>
      <c r="R3379" t="s">
        <v>11047</v>
      </c>
      <c r="S3379" s="20">
        <v>0</v>
      </c>
      <c r="T3379" s="21" t="s">
        <v>38</v>
      </c>
    </row>
    <row r="3380" spans="1:20" x14ac:dyDescent="0.35">
      <c r="A3380" s="96" t="s">
        <v>11048</v>
      </c>
      <c r="D3380" s="13" t="s">
        <v>11049</v>
      </c>
      <c r="E3380" s="13">
        <v>3</v>
      </c>
      <c r="F3380" s="14">
        <v>0.7</v>
      </c>
      <c r="G3380" s="13" t="s">
        <v>14873</v>
      </c>
      <c r="H3380" s="14">
        <v>46</v>
      </c>
      <c r="I3380" s="15" t="s">
        <v>32</v>
      </c>
      <c r="J3380" s="16">
        <v>435</v>
      </c>
      <c r="K3380" s="16">
        <v>145</v>
      </c>
      <c r="L3380" s="17" t="s">
        <v>4671</v>
      </c>
      <c r="M3380" s="163" t="str">
        <f>IFERROR(GETPIVOTDATA("Tot. Bottles",'- Ordine Aggregato -'!$A$1,"sku anker",A3380),"")</f>
        <v/>
      </c>
      <c r="N3380" s="18" t="s">
        <v>34</v>
      </c>
      <c r="O3380" s="19" t="str">
        <f t="shared" si="52"/>
        <v>Order online</v>
      </c>
      <c r="P3380" s="97" t="s">
        <v>1232</v>
      </c>
      <c r="Q3380" s="13" t="s">
        <v>11050</v>
      </c>
      <c r="R3380" t="s">
        <v>11051</v>
      </c>
      <c r="S3380" s="20">
        <v>0</v>
      </c>
      <c r="T3380" s="21" t="s">
        <v>38</v>
      </c>
    </row>
    <row r="3381" spans="1:20" x14ac:dyDescent="0.35">
      <c r="A3381" s="13" t="s">
        <v>11052</v>
      </c>
      <c r="B3381" s="13"/>
      <c r="C3381" s="13"/>
      <c r="D3381" s="13" t="s">
        <v>11053</v>
      </c>
      <c r="E3381" s="13">
        <v>3</v>
      </c>
      <c r="F3381" s="14">
        <v>0.7</v>
      </c>
      <c r="G3381" s="13" t="s">
        <v>14874</v>
      </c>
      <c r="H3381" s="14">
        <v>46</v>
      </c>
      <c r="I3381" s="15" t="s">
        <v>32</v>
      </c>
      <c r="J3381" s="16">
        <v>118.5</v>
      </c>
      <c r="K3381" s="16">
        <v>39.5</v>
      </c>
      <c r="L3381" s="17" t="s">
        <v>145</v>
      </c>
      <c r="M3381" s="163" t="str">
        <f>IFERROR(GETPIVOTDATA("Tot. Bottles",'- Ordine Aggregato -'!$A$1,"sku anker",A3381),"")</f>
        <v/>
      </c>
      <c r="N3381" s="18" t="s">
        <v>67</v>
      </c>
      <c r="O3381" s="19" t="str">
        <f t="shared" si="52"/>
        <v>Order online</v>
      </c>
      <c r="P3381" s="97" t="s">
        <v>1232</v>
      </c>
      <c r="Q3381" s="13" t="s">
        <v>11054</v>
      </c>
      <c r="R3381" t="s">
        <v>11055</v>
      </c>
      <c r="S3381" s="20">
        <v>39.5</v>
      </c>
      <c r="T3381" s="21" t="s">
        <v>38</v>
      </c>
    </row>
    <row r="3382" spans="1:20" x14ac:dyDescent="0.35">
      <c r="A3382" s="13" t="s">
        <v>11056</v>
      </c>
      <c r="B3382" s="13"/>
      <c r="C3382" s="13"/>
      <c r="D3382" s="13" t="s">
        <v>11057</v>
      </c>
      <c r="E3382" s="13">
        <v>4</v>
      </c>
      <c r="F3382" s="14">
        <v>0.7</v>
      </c>
      <c r="G3382" s="13" t="s">
        <v>14874</v>
      </c>
      <c r="H3382" s="14">
        <v>40</v>
      </c>
      <c r="I3382" s="15" t="s">
        <v>32</v>
      </c>
      <c r="J3382" s="16">
        <v>87.2</v>
      </c>
      <c r="K3382" s="16">
        <v>21.8</v>
      </c>
      <c r="L3382" s="17" t="s">
        <v>104</v>
      </c>
      <c r="M3382" s="163" t="str">
        <f>IFERROR(GETPIVOTDATA("Tot. Bottles",'- Ordine Aggregato -'!$A$1,"sku anker",A3382),"")</f>
        <v/>
      </c>
      <c r="N3382" s="18" t="s">
        <v>42</v>
      </c>
      <c r="O3382" s="19" t="str">
        <f t="shared" si="52"/>
        <v>Order online</v>
      </c>
      <c r="P3382" s="97" t="s">
        <v>1387</v>
      </c>
      <c r="Q3382" s="13" t="s">
        <v>11058</v>
      </c>
      <c r="R3382" t="s">
        <v>11059</v>
      </c>
      <c r="S3382" s="20">
        <v>0</v>
      </c>
      <c r="T3382" s="21" t="s">
        <v>38</v>
      </c>
    </row>
    <row r="3383" spans="1:20" x14ac:dyDescent="0.35">
      <c r="A3383" s="13" t="s">
        <v>11060</v>
      </c>
      <c r="B3383" s="13"/>
      <c r="C3383" s="13"/>
      <c r="D3383" s="13" t="s">
        <v>11061</v>
      </c>
      <c r="E3383" s="13">
        <v>4</v>
      </c>
      <c r="F3383" s="14">
        <v>0.7</v>
      </c>
      <c r="G3383" s="13" t="s">
        <v>14874</v>
      </c>
      <c r="H3383" s="14">
        <v>40</v>
      </c>
      <c r="I3383" s="15" t="s">
        <v>32</v>
      </c>
      <c r="J3383" s="16">
        <v>58</v>
      </c>
      <c r="K3383" s="16">
        <v>14.5</v>
      </c>
      <c r="L3383" s="17" t="s">
        <v>104</v>
      </c>
      <c r="M3383" s="163" t="str">
        <f>IFERROR(GETPIVOTDATA("Tot. Bottles",'- Ordine Aggregato -'!$A$1,"sku anker",A3383),"")</f>
        <v/>
      </c>
      <c r="N3383" s="18" t="s">
        <v>34</v>
      </c>
      <c r="O3383" s="19" t="str">
        <f t="shared" si="52"/>
        <v>Order online</v>
      </c>
      <c r="P3383" s="97" t="s">
        <v>1387</v>
      </c>
      <c r="Q3383" s="13" t="s">
        <v>11062</v>
      </c>
      <c r="R3383" t="s">
        <v>11063</v>
      </c>
      <c r="S3383" s="20">
        <v>0</v>
      </c>
      <c r="T3383" s="21" t="s">
        <v>38</v>
      </c>
    </row>
    <row r="3384" spans="1:20" x14ac:dyDescent="0.35">
      <c r="A3384" s="96" t="s">
        <v>11064</v>
      </c>
      <c r="D3384" s="13" t="s">
        <v>11065</v>
      </c>
      <c r="E3384" s="13">
        <v>4</v>
      </c>
      <c r="F3384" s="14">
        <v>0.7</v>
      </c>
      <c r="G3384" s="13" t="s">
        <v>14874</v>
      </c>
      <c r="H3384" s="14">
        <v>40</v>
      </c>
      <c r="I3384" s="15" t="s">
        <v>32</v>
      </c>
      <c r="J3384" s="16">
        <v>110</v>
      </c>
      <c r="K3384" s="16">
        <v>27.5</v>
      </c>
      <c r="L3384" s="17" t="s">
        <v>104</v>
      </c>
      <c r="M3384" s="163" t="str">
        <f>IFERROR(GETPIVOTDATA("Tot. Bottles",'- Ordine Aggregato -'!$A$1,"sku anker",A3384),"")</f>
        <v/>
      </c>
      <c r="N3384" s="18" t="s">
        <v>42</v>
      </c>
      <c r="O3384" s="19" t="str">
        <f t="shared" si="52"/>
        <v>Order online</v>
      </c>
      <c r="P3384" s="97" t="s">
        <v>1387</v>
      </c>
      <c r="Q3384" s="13" t="s">
        <v>11066</v>
      </c>
      <c r="R3384" t="s">
        <v>42</v>
      </c>
      <c r="S3384" s="20">
        <v>0</v>
      </c>
      <c r="T3384" s="21" t="s">
        <v>38</v>
      </c>
    </row>
    <row r="3385" spans="1:20" x14ac:dyDescent="0.35">
      <c r="A3385" s="96" t="s">
        <v>14443</v>
      </c>
      <c r="D3385" s="13" t="s">
        <v>14444</v>
      </c>
      <c r="E3385" s="13">
        <v>6</v>
      </c>
      <c r="F3385" s="14">
        <v>1</v>
      </c>
      <c r="G3385" s="13" t="s">
        <v>14874</v>
      </c>
      <c r="H3385" s="14">
        <v>40</v>
      </c>
      <c r="I3385" s="15" t="s">
        <v>32</v>
      </c>
      <c r="J3385" s="16">
        <v>255</v>
      </c>
      <c r="K3385" s="16">
        <v>42.5</v>
      </c>
      <c r="L3385" s="17" t="s">
        <v>645</v>
      </c>
      <c r="M3385" s="163" t="str">
        <f>IFERROR(GETPIVOTDATA("Tot. Bottles",'- Ordine Aggregato -'!$A$1,"sku anker",A3385),"")</f>
        <v/>
      </c>
      <c r="N3385" s="18" t="s">
        <v>42</v>
      </c>
      <c r="O3385" s="19" t="str">
        <f t="shared" si="52"/>
        <v>Order online</v>
      </c>
      <c r="P3385" s="97" t="s">
        <v>225</v>
      </c>
      <c r="Q3385" s="13" t="s">
        <v>15908</v>
      </c>
      <c r="R3385" t="s">
        <v>15909</v>
      </c>
      <c r="S3385" s="20">
        <v>0</v>
      </c>
      <c r="T3385" s="21" t="s">
        <v>38</v>
      </c>
    </row>
    <row r="3386" spans="1:20" x14ac:dyDescent="0.35">
      <c r="A3386" s="96" t="s">
        <v>11067</v>
      </c>
      <c r="B3386" s="96"/>
      <c r="C3386" s="96"/>
      <c r="D3386" s="13" t="s">
        <v>11068</v>
      </c>
      <c r="E3386" s="13">
        <v>6</v>
      </c>
      <c r="F3386" s="14">
        <v>0.7</v>
      </c>
      <c r="G3386" s="13" t="s">
        <v>14873</v>
      </c>
      <c r="H3386" s="14">
        <v>40</v>
      </c>
      <c r="I3386" s="15" t="s">
        <v>32</v>
      </c>
      <c r="J3386" s="16">
        <v>237</v>
      </c>
      <c r="K3386" s="16">
        <v>39.5</v>
      </c>
      <c r="L3386" s="17" t="s">
        <v>645</v>
      </c>
      <c r="M3386" s="163" t="str">
        <f>IFERROR(GETPIVOTDATA("Tot. Bottles",'- Ordine Aggregato -'!$A$1,"sku anker",A3386),"")</f>
        <v/>
      </c>
      <c r="N3386" s="18" t="s">
        <v>67</v>
      </c>
      <c r="O3386" s="19" t="str">
        <f t="shared" si="52"/>
        <v>Order online</v>
      </c>
      <c r="P3386" s="97" t="s">
        <v>225</v>
      </c>
      <c r="Q3386" s="13" t="s">
        <v>11069</v>
      </c>
      <c r="R3386" t="s">
        <v>11070</v>
      </c>
      <c r="S3386" s="20">
        <v>39.5</v>
      </c>
      <c r="T3386" s="21" t="s">
        <v>38</v>
      </c>
    </row>
    <row r="3387" spans="1:20" x14ac:dyDescent="0.35">
      <c r="A3387" s="13" t="s">
        <v>14499</v>
      </c>
      <c r="B3387" s="13"/>
      <c r="C3387" s="13"/>
      <c r="D3387" s="13" t="s">
        <v>11072</v>
      </c>
      <c r="E3387" s="13">
        <v>3</v>
      </c>
      <c r="F3387" s="14">
        <v>0.7</v>
      </c>
      <c r="G3387" s="13" t="s">
        <v>14873</v>
      </c>
      <c r="H3387" s="14">
        <v>40</v>
      </c>
      <c r="I3387" s="15" t="s">
        <v>32</v>
      </c>
      <c r="J3387" s="16">
        <v>7050</v>
      </c>
      <c r="K3387" s="16">
        <v>2350</v>
      </c>
      <c r="L3387" s="17" t="s">
        <v>645</v>
      </c>
      <c r="M3387" s="163" t="str">
        <f>IFERROR(GETPIVOTDATA("Tot. Bottles",'- Ordine Aggregato -'!$A$1,"sku anker",A3387),"")</f>
        <v/>
      </c>
      <c r="N3387" s="18" t="s">
        <v>42</v>
      </c>
      <c r="O3387" s="19" t="str">
        <f t="shared" si="52"/>
        <v>Order online</v>
      </c>
      <c r="P3387" s="97" t="s">
        <v>225</v>
      </c>
      <c r="Q3387" s="13" t="s">
        <v>11073</v>
      </c>
      <c r="R3387" t="s">
        <v>15910</v>
      </c>
      <c r="S3387" s="20">
        <v>0</v>
      </c>
      <c r="T3387" s="21" t="s">
        <v>38</v>
      </c>
    </row>
    <row r="3388" spans="1:20" x14ac:dyDescent="0.35">
      <c r="A3388" s="13" t="s">
        <v>11071</v>
      </c>
      <c r="B3388" s="13"/>
      <c r="C3388" s="13"/>
      <c r="D3388" s="13" t="s">
        <v>11072</v>
      </c>
      <c r="E3388" s="13">
        <v>1</v>
      </c>
      <c r="F3388" s="14">
        <v>0.7</v>
      </c>
      <c r="G3388" s="13" t="s">
        <v>14874</v>
      </c>
      <c r="H3388" s="14">
        <v>40</v>
      </c>
      <c r="I3388" s="15" t="s">
        <v>32</v>
      </c>
      <c r="J3388" s="16">
        <v>2350</v>
      </c>
      <c r="K3388" s="16">
        <v>2350</v>
      </c>
      <c r="L3388" s="17" t="s">
        <v>645</v>
      </c>
      <c r="M3388" s="163" t="str">
        <f>IFERROR(GETPIVOTDATA("Tot. Bottles",'- Ordine Aggregato -'!$A$1,"sku anker",A3388),"")</f>
        <v/>
      </c>
      <c r="N3388" s="18" t="s">
        <v>34</v>
      </c>
      <c r="O3388" s="19" t="str">
        <f t="shared" si="52"/>
        <v>Order online</v>
      </c>
      <c r="P3388" s="97" t="s">
        <v>225</v>
      </c>
      <c r="Q3388" s="13" t="s">
        <v>11073</v>
      </c>
      <c r="R3388" t="s">
        <v>11074</v>
      </c>
      <c r="S3388" s="20">
        <v>0</v>
      </c>
      <c r="T3388" s="21" t="s">
        <v>38</v>
      </c>
    </row>
    <row r="3389" spans="1:20" x14ac:dyDescent="0.35">
      <c r="A3389" s="96" t="s">
        <v>11075</v>
      </c>
      <c r="D3389" s="13" t="s">
        <v>11076</v>
      </c>
      <c r="E3389" s="13">
        <v>12</v>
      </c>
      <c r="F3389" s="14">
        <v>0.7</v>
      </c>
      <c r="G3389" s="13" t="s">
        <v>14874</v>
      </c>
      <c r="H3389" s="14">
        <v>40</v>
      </c>
      <c r="I3389" s="15" t="s">
        <v>32</v>
      </c>
      <c r="J3389" s="16">
        <v>324</v>
      </c>
      <c r="K3389" s="16">
        <v>27</v>
      </c>
      <c r="L3389" s="17" t="s">
        <v>645</v>
      </c>
      <c r="M3389" s="163" t="str">
        <f>IFERROR(GETPIVOTDATA("Tot. Bottles",'- Ordine Aggregato -'!$A$1,"sku anker",A3389),"")</f>
        <v/>
      </c>
      <c r="N3389" s="18" t="s">
        <v>67</v>
      </c>
      <c r="O3389" s="19" t="str">
        <f t="shared" si="52"/>
        <v>Order online</v>
      </c>
      <c r="P3389" s="97" t="s">
        <v>225</v>
      </c>
      <c r="Q3389" s="13" t="s">
        <v>11077</v>
      </c>
      <c r="R3389" t="s">
        <v>11078</v>
      </c>
      <c r="S3389" s="20">
        <v>27</v>
      </c>
      <c r="T3389" s="21" t="s">
        <v>38</v>
      </c>
    </row>
    <row r="3390" spans="1:20" x14ac:dyDescent="0.35">
      <c r="A3390" s="13" t="s">
        <v>11079</v>
      </c>
      <c r="B3390" s="13"/>
      <c r="C3390" s="13"/>
      <c r="D3390" s="13" t="s">
        <v>11076</v>
      </c>
      <c r="E3390" s="13">
        <v>6</v>
      </c>
      <c r="F3390" s="14">
        <v>0.7</v>
      </c>
      <c r="G3390" s="13" t="s">
        <v>46</v>
      </c>
      <c r="H3390" s="14">
        <v>40</v>
      </c>
      <c r="I3390" s="15" t="s">
        <v>32</v>
      </c>
      <c r="J3390" s="16">
        <v>162</v>
      </c>
      <c r="K3390" s="16">
        <v>27</v>
      </c>
      <c r="L3390" s="17" t="s">
        <v>645</v>
      </c>
      <c r="M3390" s="163" t="str">
        <f>IFERROR(GETPIVOTDATA("Tot. Bottles",'- Ordine Aggregato -'!$A$1,"sku anker",A3390),"")</f>
        <v/>
      </c>
      <c r="N3390" s="18" t="s">
        <v>67</v>
      </c>
      <c r="O3390" s="19" t="str">
        <f t="shared" si="52"/>
        <v>Order online</v>
      </c>
      <c r="P3390" s="97" t="s">
        <v>225</v>
      </c>
      <c r="Q3390" s="13" t="s">
        <v>11077</v>
      </c>
      <c r="R3390" t="s">
        <v>11080</v>
      </c>
      <c r="S3390" s="20">
        <v>27</v>
      </c>
      <c r="T3390" s="21" t="s">
        <v>38</v>
      </c>
    </row>
    <row r="3391" spans="1:20" x14ac:dyDescent="0.35">
      <c r="A3391" s="96" t="s">
        <v>11081</v>
      </c>
      <c r="D3391" s="13" t="s">
        <v>11076</v>
      </c>
      <c r="E3391" s="13">
        <v>12</v>
      </c>
      <c r="F3391" s="14">
        <v>1</v>
      </c>
      <c r="G3391" s="13" t="s">
        <v>14874</v>
      </c>
      <c r="H3391" s="14">
        <v>40</v>
      </c>
      <c r="I3391" s="15" t="s">
        <v>32</v>
      </c>
      <c r="J3391" s="16">
        <v>522</v>
      </c>
      <c r="K3391" s="16">
        <v>43.5</v>
      </c>
      <c r="L3391" s="17" t="s">
        <v>645</v>
      </c>
      <c r="M3391" s="163" t="str">
        <f>IFERROR(GETPIVOTDATA("Tot. Bottles",'- Ordine Aggregato -'!$A$1,"sku anker",A3391),"")</f>
        <v/>
      </c>
      <c r="N3391" s="18" t="s">
        <v>67</v>
      </c>
      <c r="O3391" s="19" t="str">
        <f t="shared" si="52"/>
        <v>Order online</v>
      </c>
      <c r="P3391" s="97" t="s">
        <v>225</v>
      </c>
      <c r="Q3391" s="13" t="s">
        <v>11082</v>
      </c>
      <c r="R3391" t="s">
        <v>11083</v>
      </c>
      <c r="S3391" s="20">
        <v>43.5</v>
      </c>
      <c r="T3391" s="21" t="s">
        <v>38</v>
      </c>
    </row>
    <row r="3392" spans="1:20" x14ac:dyDescent="0.35">
      <c r="A3392" s="96" t="s">
        <v>11084</v>
      </c>
      <c r="D3392" s="13" t="s">
        <v>11085</v>
      </c>
      <c r="E3392" s="13">
        <v>12</v>
      </c>
      <c r="F3392" s="14">
        <v>1</v>
      </c>
      <c r="G3392" s="13" t="s">
        <v>14873</v>
      </c>
      <c r="H3392" s="14">
        <v>40</v>
      </c>
      <c r="I3392" s="15" t="s">
        <v>32</v>
      </c>
      <c r="J3392" s="16">
        <v>534</v>
      </c>
      <c r="K3392" s="16">
        <v>44.5</v>
      </c>
      <c r="L3392" s="17" t="s">
        <v>645</v>
      </c>
      <c r="M3392" s="163" t="str">
        <f>IFERROR(GETPIVOTDATA("Tot. Bottles",'- Ordine Aggregato -'!$A$1,"sku anker",A3392),"")</f>
        <v/>
      </c>
      <c r="N3392" s="18" t="s">
        <v>42</v>
      </c>
      <c r="O3392" s="19" t="str">
        <f t="shared" si="52"/>
        <v>Order online</v>
      </c>
      <c r="P3392" s="97" t="s">
        <v>225</v>
      </c>
      <c r="Q3392" s="13" t="s">
        <v>11086</v>
      </c>
      <c r="R3392" t="s">
        <v>11087</v>
      </c>
      <c r="S3392" s="20">
        <v>0</v>
      </c>
      <c r="T3392" s="21" t="s">
        <v>38</v>
      </c>
    </row>
    <row r="3393" spans="1:20" x14ac:dyDescent="0.35">
      <c r="A3393" s="96" t="s">
        <v>11090</v>
      </c>
      <c r="B3393" s="96"/>
      <c r="C3393" s="96"/>
      <c r="D3393" s="13" t="s">
        <v>11091</v>
      </c>
      <c r="E3393" s="13">
        <v>6</v>
      </c>
      <c r="F3393" s="14">
        <v>0.7</v>
      </c>
      <c r="G3393" s="13" t="s">
        <v>14873</v>
      </c>
      <c r="H3393" s="14">
        <v>40</v>
      </c>
      <c r="I3393" s="15" t="s">
        <v>32</v>
      </c>
      <c r="J3393" s="16">
        <v>690</v>
      </c>
      <c r="K3393" s="16">
        <v>115</v>
      </c>
      <c r="L3393" s="17" t="s">
        <v>645</v>
      </c>
      <c r="M3393" s="163" t="str">
        <f>IFERROR(GETPIVOTDATA("Tot. Bottles",'- Ordine Aggregato -'!$A$1,"sku anker",A3393),"")</f>
        <v/>
      </c>
      <c r="N3393" s="18" t="s">
        <v>42</v>
      </c>
      <c r="O3393" s="19" t="str">
        <f t="shared" si="52"/>
        <v>Order online</v>
      </c>
      <c r="P3393" s="97" t="s">
        <v>225</v>
      </c>
      <c r="Q3393" s="13" t="s">
        <v>11088</v>
      </c>
      <c r="R3393" t="s">
        <v>11089</v>
      </c>
      <c r="S3393" s="20">
        <v>0</v>
      </c>
      <c r="T3393" s="21" t="s">
        <v>38</v>
      </c>
    </row>
    <row r="3394" spans="1:20" x14ac:dyDescent="0.35">
      <c r="A3394" s="96" t="s">
        <v>11092</v>
      </c>
      <c r="D3394" s="13" t="s">
        <v>11091</v>
      </c>
      <c r="E3394" s="13">
        <v>12</v>
      </c>
      <c r="F3394" s="14">
        <v>0.7</v>
      </c>
      <c r="G3394" s="13" t="s">
        <v>14873</v>
      </c>
      <c r="H3394" s="14">
        <v>40</v>
      </c>
      <c r="I3394" s="15" t="s">
        <v>32</v>
      </c>
      <c r="J3394" s="16">
        <v>1380</v>
      </c>
      <c r="K3394" s="16">
        <v>115</v>
      </c>
      <c r="L3394" s="17" t="s">
        <v>645</v>
      </c>
      <c r="M3394" s="163" t="str">
        <f>IFERROR(GETPIVOTDATA("Tot. Bottles",'- Ordine Aggregato -'!$A$1,"sku anker",A3394),"")</f>
        <v/>
      </c>
      <c r="N3394" s="18" t="s">
        <v>42</v>
      </c>
      <c r="O3394" s="19" t="str">
        <f t="shared" si="52"/>
        <v>Order online</v>
      </c>
      <c r="P3394" s="97" t="s">
        <v>225</v>
      </c>
      <c r="Q3394" s="13" t="s">
        <v>11088</v>
      </c>
      <c r="R3394" t="s">
        <v>11093</v>
      </c>
      <c r="S3394" s="20">
        <v>0</v>
      </c>
      <c r="T3394" s="21" t="s">
        <v>38</v>
      </c>
    </row>
    <row r="3395" spans="1:20" x14ac:dyDescent="0.35">
      <c r="A3395" s="13" t="s">
        <v>11094</v>
      </c>
      <c r="B3395" s="13"/>
      <c r="C3395" s="13"/>
      <c r="D3395" s="13" t="s">
        <v>11095</v>
      </c>
      <c r="E3395" s="13">
        <v>12</v>
      </c>
      <c r="F3395" s="14">
        <v>0.7</v>
      </c>
      <c r="G3395" s="13" t="s">
        <v>14874</v>
      </c>
      <c r="H3395" s="14">
        <v>40</v>
      </c>
      <c r="I3395" s="15" t="s">
        <v>32</v>
      </c>
      <c r="J3395" s="16">
        <v>1380</v>
      </c>
      <c r="K3395" s="16">
        <v>115</v>
      </c>
      <c r="L3395" s="17" t="s">
        <v>645</v>
      </c>
      <c r="M3395" s="163" t="str">
        <f>IFERROR(GETPIVOTDATA("Tot. Bottles",'- Ordine Aggregato -'!$A$1,"sku anker",A3395),"")</f>
        <v/>
      </c>
      <c r="N3395" s="18" t="s">
        <v>34</v>
      </c>
      <c r="O3395" s="19" t="str">
        <f t="shared" si="52"/>
        <v>Order online</v>
      </c>
      <c r="P3395" s="97" t="s">
        <v>225</v>
      </c>
      <c r="Q3395" s="13" t="s">
        <v>11088</v>
      </c>
      <c r="R3395" t="s">
        <v>11093</v>
      </c>
      <c r="S3395" s="20">
        <v>0</v>
      </c>
      <c r="T3395" s="21" t="s">
        <v>38</v>
      </c>
    </row>
    <row r="3396" spans="1:20" x14ac:dyDescent="0.35">
      <c r="A3396" s="96" t="s">
        <v>14754</v>
      </c>
      <c r="B3396" s="96"/>
      <c r="C3396" s="96"/>
      <c r="D3396" s="13" t="s">
        <v>14755</v>
      </c>
      <c r="E3396" s="13">
        <v>6</v>
      </c>
      <c r="F3396" s="14">
        <v>0.7</v>
      </c>
      <c r="G3396" s="13" t="s">
        <v>14874</v>
      </c>
      <c r="H3396" s="14">
        <v>37.5</v>
      </c>
      <c r="I3396" s="15" t="s">
        <v>32</v>
      </c>
      <c r="J3396" s="16">
        <v>44.04</v>
      </c>
      <c r="K3396" s="16">
        <v>7.34</v>
      </c>
      <c r="L3396" s="17" t="s">
        <v>368</v>
      </c>
      <c r="M3396" s="163" t="str">
        <f>IFERROR(GETPIVOTDATA("Tot. Bottles",'- Ordine Aggregato -'!$A$1,"sku anker",A3396),"")</f>
        <v/>
      </c>
      <c r="N3396" s="18" t="s">
        <v>42</v>
      </c>
      <c r="O3396" s="19" t="str">
        <f t="shared" si="52"/>
        <v>Order online</v>
      </c>
      <c r="P3396" s="97" t="s">
        <v>35</v>
      </c>
      <c r="Q3396" s="13" t="s">
        <v>15911</v>
      </c>
      <c r="R3396" t="s">
        <v>15912</v>
      </c>
      <c r="S3396" s="20">
        <v>0</v>
      </c>
      <c r="T3396" s="21" t="s">
        <v>38</v>
      </c>
    </row>
    <row r="3397" spans="1:20" x14ac:dyDescent="0.35">
      <c r="A3397" s="13" t="s">
        <v>15913</v>
      </c>
      <c r="B3397" s="13"/>
      <c r="C3397" s="13"/>
      <c r="D3397" s="13" t="s">
        <v>11097</v>
      </c>
      <c r="E3397" s="13">
        <v>12</v>
      </c>
      <c r="F3397" s="14">
        <v>0.7</v>
      </c>
      <c r="G3397" s="13" t="s">
        <v>14873</v>
      </c>
      <c r="H3397" s="14">
        <v>45</v>
      </c>
      <c r="I3397" s="15" t="s">
        <v>32</v>
      </c>
      <c r="J3397" s="16">
        <v>83.4</v>
      </c>
      <c r="K3397" s="16">
        <v>6.95</v>
      </c>
      <c r="L3397" s="17" t="s">
        <v>4712</v>
      </c>
      <c r="M3397" s="163" t="str">
        <f>IFERROR(GETPIVOTDATA("Tot. Bottles",'- Ordine Aggregato -'!$A$1,"sku anker",A3397),"")</f>
        <v/>
      </c>
      <c r="N3397" s="18" t="s">
        <v>42</v>
      </c>
      <c r="O3397" s="19" t="str">
        <f t="shared" si="52"/>
        <v>Order online</v>
      </c>
      <c r="P3397" s="97" t="s">
        <v>225</v>
      </c>
      <c r="Q3397" s="13" t="s">
        <v>11098</v>
      </c>
      <c r="R3397" t="s">
        <v>15914</v>
      </c>
      <c r="S3397" s="20">
        <v>0</v>
      </c>
      <c r="T3397" s="21" t="s">
        <v>38</v>
      </c>
    </row>
    <row r="3398" spans="1:20" x14ac:dyDescent="0.35">
      <c r="A3398" s="96" t="s">
        <v>11096</v>
      </c>
      <c r="D3398" s="13" t="s">
        <v>11097</v>
      </c>
      <c r="E3398" s="13">
        <v>6</v>
      </c>
      <c r="F3398" s="14">
        <v>0.7</v>
      </c>
      <c r="G3398" s="13" t="s">
        <v>14873</v>
      </c>
      <c r="H3398" s="14">
        <v>45</v>
      </c>
      <c r="I3398" s="15" t="s">
        <v>32</v>
      </c>
      <c r="J3398" s="16">
        <v>41.7</v>
      </c>
      <c r="K3398" s="16">
        <v>6.95</v>
      </c>
      <c r="L3398" s="17" t="s">
        <v>4712</v>
      </c>
      <c r="M3398" s="163" t="str">
        <f>IFERROR(GETPIVOTDATA("Tot. Bottles",'- Ordine Aggregato -'!$A$1,"sku anker",A3398),"")</f>
        <v/>
      </c>
      <c r="N3398" s="18" t="s">
        <v>42</v>
      </c>
      <c r="O3398" s="19" t="str">
        <f t="shared" si="52"/>
        <v>Order online</v>
      </c>
      <c r="P3398" s="97" t="s">
        <v>225</v>
      </c>
      <c r="Q3398" s="13" t="s">
        <v>11098</v>
      </c>
      <c r="R3398" t="s">
        <v>11099</v>
      </c>
      <c r="S3398" s="20">
        <v>0</v>
      </c>
      <c r="T3398" s="21" t="s">
        <v>38</v>
      </c>
    </row>
    <row r="3399" spans="1:20" x14ac:dyDescent="0.35">
      <c r="A3399" s="13" t="s">
        <v>11100</v>
      </c>
      <c r="B3399" s="13"/>
      <c r="C3399" s="13"/>
      <c r="D3399" s="13" t="s">
        <v>11097</v>
      </c>
      <c r="E3399" s="13">
        <v>6</v>
      </c>
      <c r="F3399" s="14">
        <v>1</v>
      </c>
      <c r="G3399" s="13" t="s">
        <v>14873</v>
      </c>
      <c r="H3399" s="14">
        <v>45</v>
      </c>
      <c r="I3399" s="15" t="s">
        <v>32</v>
      </c>
      <c r="J3399" s="16">
        <v>47.7</v>
      </c>
      <c r="K3399" s="16">
        <v>7.95</v>
      </c>
      <c r="L3399" s="17" t="s">
        <v>4712</v>
      </c>
      <c r="M3399" s="163" t="str">
        <f>IFERROR(GETPIVOTDATA("Tot. Bottles",'- Ordine Aggregato -'!$A$1,"sku anker",A3399),"")</f>
        <v/>
      </c>
      <c r="N3399" s="18" t="s">
        <v>42</v>
      </c>
      <c r="O3399" s="19" t="str">
        <f t="shared" si="52"/>
        <v>Order online</v>
      </c>
      <c r="P3399" s="97" t="s">
        <v>225</v>
      </c>
      <c r="Q3399" s="13" t="s">
        <v>11101</v>
      </c>
      <c r="R3399" t="s">
        <v>11102</v>
      </c>
      <c r="S3399" s="20">
        <v>0</v>
      </c>
      <c r="T3399" s="21" t="s">
        <v>38</v>
      </c>
    </row>
    <row r="3400" spans="1:20" x14ac:dyDescent="0.35">
      <c r="A3400" s="96" t="s">
        <v>11103</v>
      </c>
      <c r="D3400" s="13" t="s">
        <v>11097</v>
      </c>
      <c r="E3400" s="13">
        <v>12</v>
      </c>
      <c r="F3400" s="14">
        <v>1</v>
      </c>
      <c r="G3400" s="13" t="s">
        <v>14873</v>
      </c>
      <c r="H3400" s="14">
        <v>45</v>
      </c>
      <c r="I3400" s="15" t="s">
        <v>32</v>
      </c>
      <c r="J3400" s="16">
        <v>95.4</v>
      </c>
      <c r="K3400" s="16">
        <v>7.95</v>
      </c>
      <c r="L3400" s="17" t="s">
        <v>4712</v>
      </c>
      <c r="M3400" s="163" t="str">
        <f>IFERROR(GETPIVOTDATA("Tot. Bottles",'- Ordine Aggregato -'!$A$1,"sku anker",A3400),"")</f>
        <v/>
      </c>
      <c r="N3400" s="18" t="s">
        <v>42</v>
      </c>
      <c r="O3400" s="19" t="str">
        <f t="shared" si="52"/>
        <v>Order online</v>
      </c>
      <c r="P3400" s="97" t="s">
        <v>225</v>
      </c>
      <c r="Q3400" s="13" t="s">
        <v>11101</v>
      </c>
      <c r="R3400" t="s">
        <v>11102</v>
      </c>
      <c r="S3400" s="20">
        <v>0</v>
      </c>
      <c r="T3400" s="21" t="s">
        <v>38</v>
      </c>
    </row>
    <row r="3401" spans="1:20" x14ac:dyDescent="0.35">
      <c r="A3401" s="96" t="s">
        <v>11104</v>
      </c>
      <c r="D3401" s="13" t="s">
        <v>11105</v>
      </c>
      <c r="E3401" s="13">
        <v>6</v>
      </c>
      <c r="F3401" s="14">
        <v>0.75</v>
      </c>
      <c r="G3401" s="13" t="s">
        <v>46</v>
      </c>
      <c r="H3401" s="14">
        <v>46.85</v>
      </c>
      <c r="I3401" s="15" t="s">
        <v>32</v>
      </c>
      <c r="J3401" s="16">
        <v>105</v>
      </c>
      <c r="K3401" s="16">
        <v>17.5</v>
      </c>
      <c r="L3401" s="17" t="s">
        <v>657</v>
      </c>
      <c r="M3401" s="163" t="str">
        <f>IFERROR(GETPIVOTDATA("Tot. Bottles",'- Ordine Aggregato -'!$A$1,"sku anker",A3401),"")</f>
        <v/>
      </c>
      <c r="N3401" s="18" t="s">
        <v>42</v>
      </c>
      <c r="O3401" s="19" t="str">
        <f t="shared" si="52"/>
        <v>Order online</v>
      </c>
      <c r="P3401" s="97" t="s">
        <v>385</v>
      </c>
      <c r="Q3401" s="13" t="s">
        <v>11106</v>
      </c>
      <c r="R3401" t="s">
        <v>11107</v>
      </c>
      <c r="S3401" s="20">
        <v>0</v>
      </c>
      <c r="T3401" s="21" t="s">
        <v>38</v>
      </c>
    </row>
    <row r="3402" spans="1:20" x14ac:dyDescent="0.35">
      <c r="A3402" s="13" t="s">
        <v>11108</v>
      </c>
      <c r="B3402" s="13"/>
      <c r="C3402" s="13"/>
      <c r="D3402" s="13" t="s">
        <v>11109</v>
      </c>
      <c r="E3402" s="13">
        <v>6</v>
      </c>
      <c r="F3402" s="14">
        <v>0.75</v>
      </c>
      <c r="G3402" s="13" t="s">
        <v>46</v>
      </c>
      <c r="H3402" s="14">
        <v>13</v>
      </c>
      <c r="I3402" s="15" t="s">
        <v>32</v>
      </c>
      <c r="J3402" s="16">
        <v>45.900000000000006</v>
      </c>
      <c r="K3402" s="16">
        <v>7.65</v>
      </c>
      <c r="L3402" s="17" t="s">
        <v>710</v>
      </c>
      <c r="M3402" s="163" t="str">
        <f>IFERROR(GETPIVOTDATA("Tot. Bottles",'- Ordine Aggregato -'!$A$1,"sku anker",A3402),"")</f>
        <v/>
      </c>
      <c r="N3402" s="18" t="s">
        <v>42</v>
      </c>
      <c r="O3402" s="19" t="str">
        <f t="shared" si="52"/>
        <v>Order online</v>
      </c>
      <c r="P3402" s="97" t="s">
        <v>355</v>
      </c>
      <c r="Q3402" s="13" t="s">
        <v>11110</v>
      </c>
      <c r="R3402" t="s">
        <v>11111</v>
      </c>
      <c r="S3402" s="20">
        <v>0</v>
      </c>
      <c r="T3402" s="21" t="s">
        <v>38</v>
      </c>
    </row>
    <row r="3403" spans="1:20" x14ac:dyDescent="0.35">
      <c r="A3403" s="96" t="s">
        <v>11112</v>
      </c>
      <c r="B3403" s="96"/>
      <c r="C3403" s="96"/>
      <c r="D3403" s="13" t="s">
        <v>11113</v>
      </c>
      <c r="E3403" s="13">
        <v>6</v>
      </c>
      <c r="F3403" s="14">
        <v>0.75</v>
      </c>
      <c r="G3403" s="13" t="s">
        <v>46</v>
      </c>
      <c r="H3403" s="14">
        <v>14</v>
      </c>
      <c r="I3403" s="15" t="s">
        <v>32</v>
      </c>
      <c r="J3403" s="16">
        <v>81</v>
      </c>
      <c r="K3403" s="16">
        <v>13.5</v>
      </c>
      <c r="L3403" s="17" t="s">
        <v>710</v>
      </c>
      <c r="M3403" s="163" t="str">
        <f>IFERROR(GETPIVOTDATA("Tot. Bottles",'- Ordine Aggregato -'!$A$1,"sku anker",A3403),"")</f>
        <v/>
      </c>
      <c r="N3403" s="18" t="s">
        <v>42</v>
      </c>
      <c r="O3403" s="19" t="str">
        <f t="shared" si="52"/>
        <v>Order online</v>
      </c>
      <c r="P3403" s="97" t="s">
        <v>355</v>
      </c>
      <c r="Q3403" s="13" t="s">
        <v>11114</v>
      </c>
      <c r="R3403" t="s">
        <v>11115</v>
      </c>
      <c r="S3403" s="20">
        <v>0</v>
      </c>
      <c r="T3403" s="21" t="s">
        <v>38</v>
      </c>
    </row>
    <row r="3404" spans="1:20" x14ac:dyDescent="0.35">
      <c r="A3404" s="96" t="s">
        <v>11116</v>
      </c>
      <c r="B3404" s="96"/>
      <c r="C3404" s="96"/>
      <c r="D3404" s="13" t="s">
        <v>11117</v>
      </c>
      <c r="E3404" s="13">
        <v>6</v>
      </c>
      <c r="F3404" s="14">
        <v>0.75</v>
      </c>
      <c r="G3404" s="13" t="s">
        <v>14874</v>
      </c>
      <c r="H3404" s="14">
        <v>14</v>
      </c>
      <c r="I3404" s="15" t="s">
        <v>32</v>
      </c>
      <c r="J3404" s="16">
        <v>178.2</v>
      </c>
      <c r="K3404" s="16">
        <v>29.7</v>
      </c>
      <c r="L3404" s="17" t="s">
        <v>710</v>
      </c>
      <c r="M3404" s="163" t="str">
        <f>IFERROR(GETPIVOTDATA("Tot. Bottles",'- Ordine Aggregato -'!$A$1,"sku anker",A3404),"")</f>
        <v/>
      </c>
      <c r="N3404" s="18" t="s">
        <v>34</v>
      </c>
      <c r="O3404" s="19" t="str">
        <f t="shared" si="52"/>
        <v>Order online</v>
      </c>
      <c r="P3404" s="97" t="s">
        <v>355</v>
      </c>
      <c r="Q3404" s="13" t="s">
        <v>11118</v>
      </c>
      <c r="R3404" t="s">
        <v>11119</v>
      </c>
      <c r="S3404" s="20">
        <v>0</v>
      </c>
      <c r="T3404" s="21" t="s">
        <v>38</v>
      </c>
    </row>
    <row r="3405" spans="1:20" x14ac:dyDescent="0.35">
      <c r="A3405" s="96" t="s">
        <v>11121</v>
      </c>
      <c r="B3405" s="96"/>
      <c r="C3405" s="96"/>
      <c r="D3405" s="13" t="s">
        <v>11122</v>
      </c>
      <c r="E3405" s="13">
        <v>12</v>
      </c>
      <c r="F3405" s="14">
        <v>0.5</v>
      </c>
      <c r="G3405" s="13" t="s">
        <v>14874</v>
      </c>
      <c r="H3405" s="14">
        <v>45</v>
      </c>
      <c r="I3405" s="15" t="s">
        <v>32</v>
      </c>
      <c r="J3405" s="16">
        <v>61.199999999999996</v>
      </c>
      <c r="K3405" s="16">
        <v>5.0999999999999996</v>
      </c>
      <c r="L3405" s="17" t="s">
        <v>399</v>
      </c>
      <c r="M3405" s="163" t="str">
        <f>IFERROR(GETPIVOTDATA("Tot. Bottles",'- Ordine Aggregato -'!$A$1,"sku anker",A3405),"")</f>
        <v/>
      </c>
      <c r="N3405" s="18" t="s">
        <v>34</v>
      </c>
      <c r="O3405" s="19" t="str">
        <f t="shared" ref="O3405:O3468" si="53">HYPERLINK("https://www.ankeramsterdamspirits.nl/en/products/"&amp;A3405,"Order online")</f>
        <v>Order online</v>
      </c>
      <c r="P3405" s="97" t="s">
        <v>11120</v>
      </c>
      <c r="Q3405" s="13" t="s">
        <v>11123</v>
      </c>
      <c r="R3405" t="s">
        <v>11124</v>
      </c>
      <c r="S3405" s="20">
        <v>0</v>
      </c>
      <c r="T3405" s="21" t="s">
        <v>38</v>
      </c>
    </row>
    <row r="3406" spans="1:20" x14ac:dyDescent="0.35">
      <c r="A3406" s="96" t="s">
        <v>11125</v>
      </c>
      <c r="D3406" s="13" t="s">
        <v>11126</v>
      </c>
      <c r="E3406" s="13">
        <v>12</v>
      </c>
      <c r="F3406" s="14">
        <v>0.5</v>
      </c>
      <c r="G3406" s="13" t="s">
        <v>14874</v>
      </c>
      <c r="H3406" s="14">
        <v>30</v>
      </c>
      <c r="I3406" s="15" t="s">
        <v>32</v>
      </c>
      <c r="J3406" s="16">
        <v>54.599999999999994</v>
      </c>
      <c r="K3406" s="16">
        <v>4.55</v>
      </c>
      <c r="L3406" s="17" t="s">
        <v>502</v>
      </c>
      <c r="M3406" s="163" t="str">
        <f>IFERROR(GETPIVOTDATA("Tot. Bottles",'- Ordine Aggregato -'!$A$1,"sku anker",A3406),"")</f>
        <v/>
      </c>
      <c r="N3406" s="18" t="s">
        <v>67</v>
      </c>
      <c r="O3406" s="19" t="str">
        <f t="shared" si="53"/>
        <v>Order online</v>
      </c>
      <c r="P3406" s="97" t="s">
        <v>11120</v>
      </c>
      <c r="Q3406" s="13" t="s">
        <v>11127</v>
      </c>
      <c r="R3406" t="s">
        <v>11128</v>
      </c>
      <c r="S3406" s="20">
        <v>4.55</v>
      </c>
      <c r="T3406" s="21" t="s">
        <v>38</v>
      </c>
    </row>
    <row r="3407" spans="1:20" x14ac:dyDescent="0.35">
      <c r="A3407" s="96" t="s">
        <v>11129</v>
      </c>
      <c r="D3407" s="13" t="s">
        <v>11130</v>
      </c>
      <c r="E3407" s="13">
        <v>6</v>
      </c>
      <c r="F3407" s="14">
        <v>0.7</v>
      </c>
      <c r="G3407" s="13" t="s">
        <v>14874</v>
      </c>
      <c r="H3407" s="14">
        <v>50</v>
      </c>
      <c r="I3407" s="15" t="s">
        <v>32</v>
      </c>
      <c r="J3407" s="16">
        <v>124.5</v>
      </c>
      <c r="K3407" s="16">
        <v>20.75</v>
      </c>
      <c r="L3407" s="17" t="s">
        <v>657</v>
      </c>
      <c r="M3407" s="163" t="str">
        <f>IFERROR(GETPIVOTDATA("Tot. Bottles",'- Ordine Aggregato -'!$A$1,"sku anker",A3407),"")</f>
        <v/>
      </c>
      <c r="N3407" s="18" t="s">
        <v>42</v>
      </c>
      <c r="O3407" s="19" t="str">
        <f t="shared" si="53"/>
        <v>Order online</v>
      </c>
      <c r="P3407" s="97" t="s">
        <v>385</v>
      </c>
      <c r="Q3407" s="13" t="s">
        <v>11131</v>
      </c>
      <c r="R3407" t="s">
        <v>11132</v>
      </c>
      <c r="S3407" s="20">
        <v>0</v>
      </c>
      <c r="T3407" s="21" t="s">
        <v>38</v>
      </c>
    </row>
    <row r="3408" spans="1:20" x14ac:dyDescent="0.35">
      <c r="A3408" s="13" t="s">
        <v>11133</v>
      </c>
      <c r="B3408" s="13"/>
      <c r="C3408" s="13"/>
      <c r="D3408" s="13" t="s">
        <v>11134</v>
      </c>
      <c r="E3408" s="13">
        <v>6</v>
      </c>
      <c r="F3408" s="14">
        <v>0.7</v>
      </c>
      <c r="G3408" s="13" t="s">
        <v>14874</v>
      </c>
      <c r="H3408" s="14">
        <v>40</v>
      </c>
      <c r="I3408" s="15" t="s">
        <v>32</v>
      </c>
      <c r="J3408" s="16">
        <v>97.5</v>
      </c>
      <c r="K3408" s="16">
        <v>16.25</v>
      </c>
      <c r="L3408" s="17" t="s">
        <v>73</v>
      </c>
      <c r="M3408" s="163" t="str">
        <f>IFERROR(GETPIVOTDATA("Tot. Bottles",'- Ordine Aggregato -'!$A$1,"sku anker",A3408),"")</f>
        <v/>
      </c>
      <c r="N3408" s="18" t="s">
        <v>67</v>
      </c>
      <c r="O3408" s="19" t="str">
        <f t="shared" si="53"/>
        <v>Order online</v>
      </c>
      <c r="P3408" s="97" t="s">
        <v>355</v>
      </c>
      <c r="Q3408" s="13" t="s">
        <v>11135</v>
      </c>
      <c r="R3408" t="s">
        <v>11136</v>
      </c>
      <c r="S3408" s="20">
        <v>16.25</v>
      </c>
      <c r="T3408" s="21" t="s">
        <v>38</v>
      </c>
    </row>
    <row r="3409" spans="1:20" x14ac:dyDescent="0.35">
      <c r="A3409" s="13" t="s">
        <v>11137</v>
      </c>
      <c r="B3409" s="13"/>
      <c r="C3409" s="13"/>
      <c r="D3409" s="13" t="s">
        <v>11138</v>
      </c>
      <c r="E3409" s="13">
        <v>6</v>
      </c>
      <c r="F3409" s="14">
        <v>1</v>
      </c>
      <c r="G3409" s="13" t="s">
        <v>14874</v>
      </c>
      <c r="H3409" s="14">
        <v>40</v>
      </c>
      <c r="I3409" s="15" t="s">
        <v>32</v>
      </c>
      <c r="J3409" s="16">
        <v>112.5</v>
      </c>
      <c r="K3409" s="16">
        <v>18.75</v>
      </c>
      <c r="L3409" s="17" t="s">
        <v>73</v>
      </c>
      <c r="M3409" s="163" t="str">
        <f>IFERROR(GETPIVOTDATA("Tot. Bottles",'- Ordine Aggregato -'!$A$1,"sku anker",A3409),"")</f>
        <v/>
      </c>
      <c r="N3409" s="18" t="s">
        <v>67</v>
      </c>
      <c r="O3409" s="19" t="str">
        <f t="shared" si="53"/>
        <v>Order online</v>
      </c>
      <c r="P3409" s="97" t="s">
        <v>355</v>
      </c>
      <c r="Q3409" s="13" t="s">
        <v>11139</v>
      </c>
      <c r="R3409" t="s">
        <v>11140</v>
      </c>
      <c r="S3409" s="20">
        <v>18.75</v>
      </c>
      <c r="T3409" s="21" t="s">
        <v>38</v>
      </c>
    </row>
    <row r="3410" spans="1:20" x14ac:dyDescent="0.35">
      <c r="A3410" s="96" t="s">
        <v>11141</v>
      </c>
      <c r="D3410" s="13" t="s">
        <v>11142</v>
      </c>
      <c r="E3410" s="13">
        <v>6</v>
      </c>
      <c r="F3410" s="14">
        <v>1</v>
      </c>
      <c r="G3410" s="13" t="s">
        <v>14874</v>
      </c>
      <c r="H3410" s="14">
        <v>40</v>
      </c>
      <c r="I3410" s="15" t="s">
        <v>32</v>
      </c>
      <c r="J3410" s="16">
        <v>127.5</v>
      </c>
      <c r="K3410" s="16">
        <v>21.25</v>
      </c>
      <c r="L3410" s="17" t="s">
        <v>73</v>
      </c>
      <c r="M3410" s="163" t="str">
        <f>IFERROR(GETPIVOTDATA("Tot. Bottles",'- Ordine Aggregato -'!$A$1,"sku anker",A3410),"")</f>
        <v/>
      </c>
      <c r="N3410" s="18" t="s">
        <v>42</v>
      </c>
      <c r="O3410" s="19" t="str">
        <f t="shared" si="53"/>
        <v>Order online</v>
      </c>
      <c r="P3410" s="97" t="s">
        <v>355</v>
      </c>
      <c r="Q3410" s="13" t="s">
        <v>11143</v>
      </c>
      <c r="R3410" t="s">
        <v>11144</v>
      </c>
      <c r="S3410" s="20">
        <v>0</v>
      </c>
      <c r="T3410" s="21" t="s">
        <v>38</v>
      </c>
    </row>
    <row r="3411" spans="1:20" x14ac:dyDescent="0.35">
      <c r="A3411" s="96" t="s">
        <v>11145</v>
      </c>
      <c r="B3411" s="96"/>
      <c r="C3411" s="96"/>
      <c r="D3411" s="13" t="s">
        <v>11146</v>
      </c>
      <c r="E3411" s="13">
        <v>6</v>
      </c>
      <c r="F3411" s="14">
        <v>0.7</v>
      </c>
      <c r="G3411" s="13" t="s">
        <v>14873</v>
      </c>
      <c r="H3411" s="14">
        <v>40</v>
      </c>
      <c r="I3411" s="15" t="s">
        <v>32</v>
      </c>
      <c r="J3411" s="16">
        <v>60.599999999999994</v>
      </c>
      <c r="K3411" s="16">
        <v>10.1</v>
      </c>
      <c r="L3411" s="17" t="s">
        <v>645</v>
      </c>
      <c r="M3411" s="163" t="str">
        <f>IFERROR(GETPIVOTDATA("Tot. Bottles",'- Ordine Aggregato -'!$A$1,"sku anker",A3411),"")</f>
        <v/>
      </c>
      <c r="N3411" s="18" t="s">
        <v>34</v>
      </c>
      <c r="O3411" s="19" t="str">
        <f t="shared" si="53"/>
        <v>Order online</v>
      </c>
      <c r="P3411" s="97" t="s">
        <v>225</v>
      </c>
      <c r="Q3411" s="13" t="s">
        <v>11147</v>
      </c>
      <c r="R3411" t="s">
        <v>42</v>
      </c>
      <c r="S3411" s="20">
        <v>0</v>
      </c>
      <c r="T3411" s="21" t="s">
        <v>38</v>
      </c>
    </row>
    <row r="3412" spans="1:20" x14ac:dyDescent="0.35">
      <c r="A3412" s="96" t="s">
        <v>11148</v>
      </c>
      <c r="D3412" s="13" t="s">
        <v>11149</v>
      </c>
      <c r="E3412" s="13">
        <v>6</v>
      </c>
      <c r="F3412" s="14">
        <v>0.7</v>
      </c>
      <c r="G3412" s="13" t="s">
        <v>14873</v>
      </c>
      <c r="H3412" s="14">
        <v>40</v>
      </c>
      <c r="I3412" s="15" t="s">
        <v>32</v>
      </c>
      <c r="J3412" s="16">
        <v>81.900000000000006</v>
      </c>
      <c r="K3412" s="16">
        <v>13.65</v>
      </c>
      <c r="L3412" s="17" t="s">
        <v>645</v>
      </c>
      <c r="M3412" s="163" t="str">
        <f>IFERROR(GETPIVOTDATA("Tot. Bottles",'- Ordine Aggregato -'!$A$1,"sku anker",A3412),"")</f>
        <v/>
      </c>
      <c r="N3412" s="18" t="s">
        <v>34</v>
      </c>
      <c r="O3412" s="19" t="str">
        <f t="shared" si="53"/>
        <v>Order online</v>
      </c>
      <c r="P3412" s="97" t="s">
        <v>225</v>
      </c>
      <c r="Q3412" s="13" t="s">
        <v>11150</v>
      </c>
      <c r="R3412" t="s">
        <v>42</v>
      </c>
      <c r="S3412" s="20">
        <v>0</v>
      </c>
      <c r="T3412" s="21" t="s">
        <v>38</v>
      </c>
    </row>
    <row r="3413" spans="1:20" x14ac:dyDescent="0.35">
      <c r="A3413" s="96" t="s">
        <v>11151</v>
      </c>
      <c r="D3413" s="13" t="s">
        <v>11152</v>
      </c>
      <c r="E3413" s="13">
        <v>6</v>
      </c>
      <c r="F3413" s="14">
        <v>0.7</v>
      </c>
      <c r="G3413" s="13" t="s">
        <v>31</v>
      </c>
      <c r="H3413" s="14">
        <v>14</v>
      </c>
      <c r="I3413" s="15" t="s">
        <v>32</v>
      </c>
      <c r="J3413" s="16">
        <v>36.900000000000006</v>
      </c>
      <c r="K3413" s="16">
        <v>6.15</v>
      </c>
      <c r="L3413" s="17" t="s">
        <v>66</v>
      </c>
      <c r="M3413" s="163" t="str">
        <f>IFERROR(GETPIVOTDATA("Tot. Bottles",'- Ordine Aggregato -'!$A$1,"sku anker",A3413),"")</f>
        <v/>
      </c>
      <c r="N3413" s="18" t="s">
        <v>34</v>
      </c>
      <c r="O3413" s="19" t="str">
        <f t="shared" si="53"/>
        <v>Order online</v>
      </c>
      <c r="P3413" s="97" t="s">
        <v>68</v>
      </c>
      <c r="Q3413" s="13" t="s">
        <v>11153</v>
      </c>
      <c r="R3413" t="s">
        <v>11154</v>
      </c>
      <c r="S3413" s="20">
        <v>0</v>
      </c>
      <c r="T3413" s="21" t="s">
        <v>38</v>
      </c>
    </row>
    <row r="3414" spans="1:20" x14ac:dyDescent="0.35">
      <c r="A3414" s="13" t="s">
        <v>11155</v>
      </c>
      <c r="B3414" s="13"/>
      <c r="C3414" s="13"/>
      <c r="D3414" s="13" t="s">
        <v>11156</v>
      </c>
      <c r="E3414" s="13">
        <v>6</v>
      </c>
      <c r="F3414" s="14">
        <v>0.7</v>
      </c>
      <c r="G3414" s="13" t="s">
        <v>14874</v>
      </c>
      <c r="H3414" s="14">
        <v>14.7</v>
      </c>
      <c r="I3414" s="15" t="s">
        <v>32</v>
      </c>
      <c r="J3414" s="16">
        <v>35.700000000000003</v>
      </c>
      <c r="K3414" s="16">
        <v>5.95</v>
      </c>
      <c r="L3414" s="17" t="s">
        <v>66</v>
      </c>
      <c r="M3414" s="163" t="str">
        <f>IFERROR(GETPIVOTDATA("Tot. Bottles",'- Ordine Aggregato -'!$A$1,"sku anker",A3414),"")</f>
        <v/>
      </c>
      <c r="N3414" s="18" t="s">
        <v>42</v>
      </c>
      <c r="O3414" s="19" t="str">
        <f t="shared" si="53"/>
        <v>Order online</v>
      </c>
      <c r="P3414" s="97" t="s">
        <v>220</v>
      </c>
      <c r="Q3414" s="13" t="s">
        <v>11157</v>
      </c>
      <c r="R3414" t="s">
        <v>11158</v>
      </c>
      <c r="S3414" s="20">
        <v>0</v>
      </c>
      <c r="T3414" s="21" t="s">
        <v>38</v>
      </c>
    </row>
    <row r="3415" spans="1:20" x14ac:dyDescent="0.35">
      <c r="A3415" s="96" t="s">
        <v>11159</v>
      </c>
      <c r="B3415" s="96"/>
      <c r="C3415" s="96"/>
      <c r="D3415" s="13" t="s">
        <v>11160</v>
      </c>
      <c r="E3415" s="13">
        <v>6</v>
      </c>
      <c r="F3415" s="14">
        <v>0.7</v>
      </c>
      <c r="G3415" s="13" t="s">
        <v>31</v>
      </c>
      <c r="H3415" s="14">
        <v>17</v>
      </c>
      <c r="I3415" s="15" t="s">
        <v>32</v>
      </c>
      <c r="J3415" s="16">
        <v>38.099999999999994</v>
      </c>
      <c r="K3415" s="16">
        <v>6.35</v>
      </c>
      <c r="L3415" s="17" t="s">
        <v>66</v>
      </c>
      <c r="M3415" s="163" t="str">
        <f>IFERROR(GETPIVOTDATA("Tot. Bottles",'- Ordine Aggregato -'!$A$1,"sku anker",A3415),"")</f>
        <v/>
      </c>
      <c r="N3415" s="18" t="s">
        <v>34</v>
      </c>
      <c r="O3415" s="19" t="str">
        <f t="shared" si="53"/>
        <v>Order online</v>
      </c>
      <c r="P3415" s="97" t="s">
        <v>68</v>
      </c>
      <c r="Q3415" s="13" t="s">
        <v>11161</v>
      </c>
      <c r="R3415" t="s">
        <v>11162</v>
      </c>
      <c r="S3415" s="20">
        <v>0</v>
      </c>
      <c r="T3415" s="21" t="s">
        <v>38</v>
      </c>
    </row>
    <row r="3416" spans="1:20" x14ac:dyDescent="0.35">
      <c r="A3416" s="13" t="s">
        <v>11163</v>
      </c>
      <c r="B3416" s="13"/>
      <c r="C3416" s="13"/>
      <c r="D3416" s="13" t="s">
        <v>11164</v>
      </c>
      <c r="E3416" s="13">
        <v>6</v>
      </c>
      <c r="F3416" s="14">
        <v>0.7</v>
      </c>
      <c r="G3416" s="13" t="s">
        <v>31</v>
      </c>
      <c r="H3416" s="14">
        <v>14.9</v>
      </c>
      <c r="I3416" s="15" t="s">
        <v>32</v>
      </c>
      <c r="J3416" s="16">
        <v>36.900000000000006</v>
      </c>
      <c r="K3416" s="16">
        <v>6.15</v>
      </c>
      <c r="L3416" s="17" t="s">
        <v>66</v>
      </c>
      <c r="M3416" s="163" t="str">
        <f>IFERROR(GETPIVOTDATA("Tot. Bottles",'- Ordine Aggregato -'!$A$1,"sku anker",A3416),"")</f>
        <v/>
      </c>
      <c r="N3416" s="18" t="s">
        <v>42</v>
      </c>
      <c r="O3416" s="19" t="str">
        <f t="shared" si="53"/>
        <v>Order online</v>
      </c>
      <c r="P3416" s="97" t="s">
        <v>68</v>
      </c>
      <c r="Q3416" s="13" t="s">
        <v>11165</v>
      </c>
      <c r="R3416" t="s">
        <v>11166</v>
      </c>
      <c r="S3416" s="20">
        <v>0</v>
      </c>
      <c r="T3416" s="21" t="s">
        <v>38</v>
      </c>
    </row>
    <row r="3417" spans="1:20" x14ac:dyDescent="0.35">
      <c r="A3417" s="13" t="s">
        <v>11167</v>
      </c>
      <c r="B3417" s="13"/>
      <c r="C3417" s="13"/>
      <c r="D3417" s="13" t="s">
        <v>11168</v>
      </c>
      <c r="E3417" s="13">
        <v>6</v>
      </c>
      <c r="F3417" s="14">
        <v>0.5</v>
      </c>
      <c r="G3417" s="13" t="s">
        <v>14874</v>
      </c>
      <c r="H3417" s="14">
        <v>56</v>
      </c>
      <c r="I3417" s="15" t="s">
        <v>32</v>
      </c>
      <c r="J3417" s="16">
        <v>112.5</v>
      </c>
      <c r="K3417" s="16">
        <v>18.75</v>
      </c>
      <c r="L3417" s="17" t="s">
        <v>1787</v>
      </c>
      <c r="M3417" s="163" t="str">
        <f>IFERROR(GETPIVOTDATA("Tot. Bottles",'- Ordine Aggregato -'!$A$1,"sku anker",A3417),"")</f>
        <v/>
      </c>
      <c r="N3417" s="18" t="s">
        <v>42</v>
      </c>
      <c r="O3417" s="19" t="str">
        <f t="shared" si="53"/>
        <v>Order online</v>
      </c>
      <c r="P3417" s="97" t="s">
        <v>146</v>
      </c>
      <c r="Q3417" s="13" t="s">
        <v>11169</v>
      </c>
      <c r="R3417" t="s">
        <v>11170</v>
      </c>
      <c r="S3417" s="20">
        <v>0</v>
      </c>
      <c r="T3417" s="21" t="s">
        <v>38</v>
      </c>
    </row>
    <row r="3418" spans="1:20" x14ac:dyDescent="0.35">
      <c r="A3418" s="96" t="s">
        <v>11171</v>
      </c>
      <c r="B3418" s="96"/>
      <c r="C3418" s="96"/>
      <c r="D3418" s="13" t="s">
        <v>11172</v>
      </c>
      <c r="E3418" s="13">
        <v>6</v>
      </c>
      <c r="F3418" s="14">
        <v>0.7</v>
      </c>
      <c r="G3418" s="13" t="s">
        <v>14874</v>
      </c>
      <c r="H3418" s="14">
        <v>70</v>
      </c>
      <c r="I3418" s="15" t="s">
        <v>32</v>
      </c>
      <c r="J3418" s="16">
        <v>19.799999999999997</v>
      </c>
      <c r="K3418" s="16">
        <v>3.3</v>
      </c>
      <c r="L3418" s="17" t="s">
        <v>219</v>
      </c>
      <c r="M3418" s="163" t="str">
        <f>IFERROR(GETPIVOTDATA("Tot. Bottles",'- Ordine Aggregato -'!$A$1,"sku anker",A3418),"")</f>
        <v/>
      </c>
      <c r="N3418" s="18" t="s">
        <v>42</v>
      </c>
      <c r="O3418" s="19" t="str">
        <f t="shared" si="53"/>
        <v>Order online</v>
      </c>
      <c r="P3418" s="97" t="s">
        <v>35</v>
      </c>
      <c r="Q3418" s="13" t="s">
        <v>11173</v>
      </c>
      <c r="R3418" t="s">
        <v>11174</v>
      </c>
      <c r="S3418" s="20">
        <v>0</v>
      </c>
      <c r="T3418" s="21" t="s">
        <v>38</v>
      </c>
    </row>
    <row r="3419" spans="1:20" x14ac:dyDescent="0.35">
      <c r="A3419" s="96" t="s">
        <v>11175</v>
      </c>
      <c r="B3419" s="96"/>
      <c r="C3419" s="96"/>
      <c r="D3419" s="13" t="s">
        <v>11176</v>
      </c>
      <c r="E3419" s="13">
        <v>6</v>
      </c>
      <c r="F3419" s="14">
        <v>0.7</v>
      </c>
      <c r="G3419" s="13" t="s">
        <v>14873</v>
      </c>
      <c r="H3419" s="14">
        <v>45</v>
      </c>
      <c r="I3419" s="15" t="s">
        <v>32</v>
      </c>
      <c r="J3419" s="16">
        <v>92.1</v>
      </c>
      <c r="K3419" s="16">
        <v>15.35</v>
      </c>
      <c r="L3419" s="17" t="s">
        <v>448</v>
      </c>
      <c r="M3419" s="163" t="str">
        <f>IFERROR(GETPIVOTDATA("Tot. Bottles",'- Ordine Aggregato -'!$A$1,"sku anker",A3419),"")</f>
        <v/>
      </c>
      <c r="N3419" s="18" t="s">
        <v>42</v>
      </c>
      <c r="O3419" s="19" t="str">
        <f t="shared" si="53"/>
        <v>Order online</v>
      </c>
      <c r="P3419" s="97" t="s">
        <v>1232</v>
      </c>
      <c r="Q3419" s="13" t="s">
        <v>11177</v>
      </c>
      <c r="R3419" t="s">
        <v>11178</v>
      </c>
      <c r="S3419" s="20">
        <v>0</v>
      </c>
      <c r="T3419" s="21" t="s">
        <v>38</v>
      </c>
    </row>
    <row r="3420" spans="1:20" x14ac:dyDescent="0.35">
      <c r="A3420" s="96" t="s">
        <v>11179</v>
      </c>
      <c r="D3420" s="13" t="s">
        <v>11180</v>
      </c>
      <c r="E3420" s="13">
        <v>6</v>
      </c>
      <c r="F3420" s="14">
        <v>0.7</v>
      </c>
      <c r="G3420" s="13" t="s">
        <v>14873</v>
      </c>
      <c r="H3420" s="14">
        <v>37.5</v>
      </c>
      <c r="I3420" s="15" t="s">
        <v>32</v>
      </c>
      <c r="J3420" s="16">
        <v>33</v>
      </c>
      <c r="K3420" s="16">
        <v>5.5</v>
      </c>
      <c r="L3420" s="17" t="s">
        <v>104</v>
      </c>
      <c r="M3420" s="163" t="str">
        <f>IFERROR(GETPIVOTDATA("Tot. Bottles",'- Ordine Aggregato -'!$A$1,"sku anker",A3420),"")</f>
        <v/>
      </c>
      <c r="N3420" s="18" t="s">
        <v>42</v>
      </c>
      <c r="O3420" s="19" t="str">
        <f t="shared" si="53"/>
        <v>Order online</v>
      </c>
      <c r="P3420" s="97" t="s">
        <v>35</v>
      </c>
      <c r="Q3420" s="13" t="s">
        <v>11181</v>
      </c>
      <c r="R3420" t="s">
        <v>11182</v>
      </c>
      <c r="S3420" s="20">
        <v>0</v>
      </c>
      <c r="T3420" s="21" t="s">
        <v>38</v>
      </c>
    </row>
    <row r="3421" spans="1:20" x14ac:dyDescent="0.35">
      <c r="A3421" s="96" t="s">
        <v>11183</v>
      </c>
      <c r="B3421" s="96"/>
      <c r="C3421" s="96"/>
      <c r="D3421" s="13" t="s">
        <v>11180</v>
      </c>
      <c r="E3421" s="13">
        <v>6</v>
      </c>
      <c r="F3421" s="14">
        <v>1</v>
      </c>
      <c r="G3421" s="13" t="s">
        <v>14873</v>
      </c>
      <c r="H3421" s="14">
        <v>37.5</v>
      </c>
      <c r="I3421" s="15" t="s">
        <v>32</v>
      </c>
      <c r="J3421" s="16">
        <v>37.200000000000003</v>
      </c>
      <c r="K3421" s="16">
        <v>6.2</v>
      </c>
      <c r="L3421" s="17" t="s">
        <v>104</v>
      </c>
      <c r="M3421" s="163" t="str">
        <f>IFERROR(GETPIVOTDATA("Tot. Bottles",'- Ordine Aggregato -'!$A$1,"sku anker",A3421),"")</f>
        <v/>
      </c>
      <c r="N3421" s="18" t="s">
        <v>42</v>
      </c>
      <c r="O3421" s="19" t="str">
        <f t="shared" si="53"/>
        <v>Order online</v>
      </c>
      <c r="P3421" s="97" t="s">
        <v>35</v>
      </c>
      <c r="Q3421" s="13" t="s">
        <v>11184</v>
      </c>
      <c r="R3421" t="s">
        <v>11185</v>
      </c>
      <c r="S3421" s="20">
        <v>0</v>
      </c>
      <c r="T3421" s="21" t="s">
        <v>38</v>
      </c>
    </row>
    <row r="3422" spans="1:20" x14ac:dyDescent="0.35">
      <c r="A3422" s="96" t="s">
        <v>11186</v>
      </c>
      <c r="B3422" s="96"/>
      <c r="C3422" s="96"/>
      <c r="D3422" s="13" t="s">
        <v>11187</v>
      </c>
      <c r="E3422" s="13">
        <v>6</v>
      </c>
      <c r="F3422" s="14">
        <v>1</v>
      </c>
      <c r="G3422" s="13" t="s">
        <v>14874</v>
      </c>
      <c r="H3422" s="14">
        <v>37.5</v>
      </c>
      <c r="I3422" s="15" t="s">
        <v>32</v>
      </c>
      <c r="J3422" s="16">
        <v>37.200000000000003</v>
      </c>
      <c r="K3422" s="16">
        <v>6.2</v>
      </c>
      <c r="L3422" s="17" t="s">
        <v>104</v>
      </c>
      <c r="M3422" s="163" t="str">
        <f>IFERROR(GETPIVOTDATA("Tot. Bottles",'- Ordine Aggregato -'!$A$1,"sku anker",A3422),"")</f>
        <v/>
      </c>
      <c r="N3422" s="18" t="s">
        <v>42</v>
      </c>
      <c r="O3422" s="19" t="str">
        <f t="shared" si="53"/>
        <v>Order online</v>
      </c>
      <c r="P3422" s="97" t="s">
        <v>35</v>
      </c>
      <c r="Q3422" s="13" t="s">
        <v>11184</v>
      </c>
      <c r="R3422" t="s">
        <v>11185</v>
      </c>
      <c r="S3422" s="20">
        <v>0</v>
      </c>
      <c r="T3422" s="21" t="s">
        <v>38</v>
      </c>
    </row>
    <row r="3423" spans="1:20" x14ac:dyDescent="0.35">
      <c r="A3423" s="13" t="s">
        <v>11188</v>
      </c>
      <c r="B3423" s="13"/>
      <c r="C3423" s="13"/>
      <c r="D3423" s="13" t="s">
        <v>11189</v>
      </c>
      <c r="E3423" s="13">
        <v>6</v>
      </c>
      <c r="F3423" s="14">
        <v>0.7</v>
      </c>
      <c r="G3423" s="13" t="s">
        <v>14874</v>
      </c>
      <c r="H3423" s="14">
        <v>40</v>
      </c>
      <c r="I3423" s="15" t="s">
        <v>32</v>
      </c>
      <c r="J3423" s="16">
        <v>61.800000000000004</v>
      </c>
      <c r="K3423" s="16">
        <v>10.3</v>
      </c>
      <c r="L3423" s="17" t="s">
        <v>104</v>
      </c>
      <c r="M3423" s="163" t="str">
        <f>IFERROR(GETPIVOTDATA("Tot. Bottles",'- Ordine Aggregato -'!$A$1,"sku anker",A3423),"")</f>
        <v/>
      </c>
      <c r="N3423" s="18" t="s">
        <v>34</v>
      </c>
      <c r="O3423" s="19" t="str">
        <f t="shared" si="53"/>
        <v>Order online</v>
      </c>
      <c r="P3423" s="97" t="s">
        <v>335</v>
      </c>
      <c r="Q3423" s="13" t="s">
        <v>11190</v>
      </c>
      <c r="R3423" t="s">
        <v>11191</v>
      </c>
      <c r="S3423" s="20">
        <v>0</v>
      </c>
      <c r="T3423" s="21" t="s">
        <v>38</v>
      </c>
    </row>
    <row r="3424" spans="1:20" x14ac:dyDescent="0.35">
      <c r="A3424" s="96" t="s">
        <v>11192</v>
      </c>
      <c r="D3424" s="13" t="s">
        <v>11193</v>
      </c>
      <c r="E3424" s="13">
        <v>6</v>
      </c>
      <c r="F3424" s="14">
        <v>0.7</v>
      </c>
      <c r="G3424" s="13" t="s">
        <v>46</v>
      </c>
      <c r="H3424" s="14">
        <v>55.5</v>
      </c>
      <c r="I3424" s="15" t="s">
        <v>32</v>
      </c>
      <c r="J3424" s="16">
        <v>94.800000000000011</v>
      </c>
      <c r="K3424" s="16">
        <v>15.8</v>
      </c>
      <c r="L3424" s="17" t="s">
        <v>104</v>
      </c>
      <c r="M3424" s="163" t="str">
        <f>IFERROR(GETPIVOTDATA("Tot. Bottles",'- Ordine Aggregato -'!$A$1,"sku anker",A3424),"")</f>
        <v/>
      </c>
      <c r="N3424" s="18" t="s">
        <v>42</v>
      </c>
      <c r="O3424" s="19" t="str">
        <f t="shared" si="53"/>
        <v>Order online</v>
      </c>
      <c r="P3424" s="97" t="s">
        <v>335</v>
      </c>
      <c r="Q3424" s="13" t="s">
        <v>11194</v>
      </c>
      <c r="R3424" t="s">
        <v>42</v>
      </c>
      <c r="S3424" s="20">
        <v>0</v>
      </c>
      <c r="T3424" s="21" t="s">
        <v>38</v>
      </c>
    </row>
    <row r="3425" spans="1:20" x14ac:dyDescent="0.35">
      <c r="A3425" s="96" t="s">
        <v>11195</v>
      </c>
      <c r="B3425" s="96"/>
      <c r="C3425" s="96"/>
      <c r="D3425" s="13" t="s">
        <v>11196</v>
      </c>
      <c r="E3425" s="13">
        <v>6</v>
      </c>
      <c r="F3425" s="14">
        <v>0.7</v>
      </c>
      <c r="G3425" s="13" t="s">
        <v>14874</v>
      </c>
      <c r="H3425" s="14">
        <v>40</v>
      </c>
      <c r="I3425" s="15" t="s">
        <v>32</v>
      </c>
      <c r="J3425" s="16">
        <v>100.5</v>
      </c>
      <c r="K3425" s="16">
        <v>16.75</v>
      </c>
      <c r="L3425" s="17" t="s">
        <v>104</v>
      </c>
      <c r="M3425" s="163" t="str">
        <f>IFERROR(GETPIVOTDATA("Tot. Bottles",'- Ordine Aggregato -'!$A$1,"sku anker",A3425),"")</f>
        <v/>
      </c>
      <c r="N3425" s="18" t="s">
        <v>34</v>
      </c>
      <c r="O3425" s="19" t="str">
        <f t="shared" si="53"/>
        <v>Order online</v>
      </c>
      <c r="P3425" s="97" t="s">
        <v>335</v>
      </c>
      <c r="Q3425" s="13" t="s">
        <v>11197</v>
      </c>
      <c r="R3425" t="s">
        <v>11198</v>
      </c>
      <c r="S3425" s="20">
        <v>0</v>
      </c>
      <c r="T3425" s="21" t="s">
        <v>38</v>
      </c>
    </row>
    <row r="3426" spans="1:20" x14ac:dyDescent="0.35">
      <c r="A3426" s="96" t="s">
        <v>14391</v>
      </c>
      <c r="D3426" s="13" t="s">
        <v>14392</v>
      </c>
      <c r="E3426" s="13">
        <v>6</v>
      </c>
      <c r="F3426" s="14">
        <v>0.7</v>
      </c>
      <c r="G3426" s="13" t="s">
        <v>14874</v>
      </c>
      <c r="H3426" s="14">
        <v>40</v>
      </c>
      <c r="I3426" s="15" t="s">
        <v>32</v>
      </c>
      <c r="J3426" s="16">
        <v>261</v>
      </c>
      <c r="K3426" s="16">
        <v>43.5</v>
      </c>
      <c r="L3426" s="17" t="s">
        <v>1143</v>
      </c>
      <c r="M3426" s="163" t="str">
        <f>IFERROR(GETPIVOTDATA("Tot. Bottles",'- Ordine Aggregato -'!$A$1,"sku anker",A3426),"")</f>
        <v/>
      </c>
      <c r="N3426" s="18" t="s">
        <v>42</v>
      </c>
      <c r="O3426" s="19" t="str">
        <f t="shared" si="53"/>
        <v>Order online</v>
      </c>
      <c r="P3426" s="97" t="s">
        <v>335</v>
      </c>
      <c r="Q3426" s="13" t="s">
        <v>15915</v>
      </c>
      <c r="R3426" t="s">
        <v>15916</v>
      </c>
      <c r="S3426" s="20">
        <v>0</v>
      </c>
      <c r="T3426" s="21" t="s">
        <v>38</v>
      </c>
    </row>
    <row r="3427" spans="1:20" x14ac:dyDescent="0.35">
      <c r="A3427" s="13" t="s">
        <v>11199</v>
      </c>
      <c r="B3427" s="13"/>
      <c r="C3427" s="13"/>
      <c r="D3427" s="13" t="s">
        <v>11200</v>
      </c>
      <c r="E3427" s="13">
        <v>6</v>
      </c>
      <c r="F3427" s="14">
        <v>0.7</v>
      </c>
      <c r="G3427" s="13" t="s">
        <v>14874</v>
      </c>
      <c r="H3427" s="14">
        <v>40</v>
      </c>
      <c r="I3427" s="15" t="s">
        <v>32</v>
      </c>
      <c r="J3427" s="16">
        <v>249</v>
      </c>
      <c r="K3427" s="16">
        <v>41.5</v>
      </c>
      <c r="L3427" s="17" t="s">
        <v>104</v>
      </c>
      <c r="M3427" s="163" t="str">
        <f>IFERROR(GETPIVOTDATA("Tot. Bottles",'- Ordine Aggregato -'!$A$1,"sku anker",A3427),"")</f>
        <v/>
      </c>
      <c r="N3427" s="18" t="s">
        <v>42</v>
      </c>
      <c r="O3427" s="19" t="str">
        <f t="shared" si="53"/>
        <v>Order online</v>
      </c>
      <c r="P3427" s="97" t="s">
        <v>335</v>
      </c>
      <c r="Q3427" s="13" t="s">
        <v>11201</v>
      </c>
      <c r="R3427" t="s">
        <v>11202</v>
      </c>
      <c r="S3427" s="20">
        <v>0</v>
      </c>
      <c r="T3427" s="21" t="s">
        <v>38</v>
      </c>
    </row>
    <row r="3428" spans="1:20" x14ac:dyDescent="0.35">
      <c r="A3428" s="13" t="s">
        <v>11203</v>
      </c>
      <c r="B3428" s="13"/>
      <c r="C3428" s="13"/>
      <c r="D3428" s="13" t="s">
        <v>11204</v>
      </c>
      <c r="E3428" s="13">
        <v>6</v>
      </c>
      <c r="F3428" s="14">
        <v>0.7</v>
      </c>
      <c r="G3428" s="13" t="s">
        <v>14874</v>
      </c>
      <c r="H3428" s="14">
        <v>20</v>
      </c>
      <c r="I3428" s="15" t="s">
        <v>32</v>
      </c>
      <c r="J3428" s="16">
        <v>41.7</v>
      </c>
      <c r="K3428" s="16">
        <v>6.95</v>
      </c>
      <c r="L3428" s="17" t="s">
        <v>1134</v>
      </c>
      <c r="M3428" s="163" t="str">
        <f>IFERROR(GETPIVOTDATA("Tot. Bottles",'- Ordine Aggregato -'!$A$1,"sku anker",A3428),"")</f>
        <v/>
      </c>
      <c r="N3428" s="18" t="s">
        <v>42</v>
      </c>
      <c r="O3428" s="19" t="str">
        <f t="shared" si="53"/>
        <v>Order online</v>
      </c>
      <c r="P3428" s="97" t="s">
        <v>15917</v>
      </c>
      <c r="Q3428" s="13" t="s">
        <v>11205</v>
      </c>
      <c r="R3428" t="s">
        <v>11206</v>
      </c>
      <c r="S3428" s="20">
        <v>0</v>
      </c>
      <c r="T3428" s="21" t="s">
        <v>38</v>
      </c>
    </row>
    <row r="3429" spans="1:20" x14ac:dyDescent="0.35">
      <c r="A3429" s="13" t="s">
        <v>15918</v>
      </c>
      <c r="B3429" s="13"/>
      <c r="C3429" s="13"/>
      <c r="D3429" s="13" t="s">
        <v>15919</v>
      </c>
      <c r="E3429" s="13">
        <v>6</v>
      </c>
      <c r="F3429" s="14">
        <v>0.7</v>
      </c>
      <c r="G3429" s="13" t="s">
        <v>14874</v>
      </c>
      <c r="H3429" s="14">
        <v>20</v>
      </c>
      <c r="I3429" s="15" t="s">
        <v>32</v>
      </c>
      <c r="J3429" s="16">
        <v>34.200000000000003</v>
      </c>
      <c r="K3429" s="16">
        <v>5.7</v>
      </c>
      <c r="L3429" s="17" t="s">
        <v>1134</v>
      </c>
      <c r="M3429" s="163" t="str">
        <f>IFERROR(GETPIVOTDATA("Tot. Bottles",'- Ordine Aggregato -'!$A$1,"sku anker",A3429),"")</f>
        <v/>
      </c>
      <c r="N3429" s="18" t="s">
        <v>34</v>
      </c>
      <c r="O3429" s="19" t="str">
        <f t="shared" si="53"/>
        <v>Order online</v>
      </c>
      <c r="P3429" s="97" t="s">
        <v>35</v>
      </c>
      <c r="Q3429" s="13" t="s">
        <v>11207</v>
      </c>
      <c r="R3429" t="s">
        <v>11208</v>
      </c>
      <c r="S3429" s="20">
        <v>0</v>
      </c>
      <c r="T3429" s="21" t="s">
        <v>38</v>
      </c>
    </row>
    <row r="3430" spans="1:20" x14ac:dyDescent="0.35">
      <c r="A3430" s="96" t="s">
        <v>11209</v>
      </c>
      <c r="B3430" s="96"/>
      <c r="C3430" s="96"/>
      <c r="D3430" s="13" t="s">
        <v>11210</v>
      </c>
      <c r="E3430" s="13">
        <v>6</v>
      </c>
      <c r="F3430" s="14">
        <v>0.7</v>
      </c>
      <c r="G3430" s="13" t="s">
        <v>14874</v>
      </c>
      <c r="H3430" s="14">
        <v>20</v>
      </c>
      <c r="I3430" s="15" t="s">
        <v>32</v>
      </c>
      <c r="J3430" s="16">
        <v>41.400000000000006</v>
      </c>
      <c r="K3430" s="16">
        <v>6.9</v>
      </c>
      <c r="L3430" s="17" t="s">
        <v>1134</v>
      </c>
      <c r="M3430" s="163" t="str">
        <f>IFERROR(GETPIVOTDATA("Tot. Bottles",'- Ordine Aggregato -'!$A$1,"sku anker",A3430),"")</f>
        <v/>
      </c>
      <c r="N3430" s="18" t="s">
        <v>42</v>
      </c>
      <c r="O3430" s="19" t="str">
        <f t="shared" si="53"/>
        <v>Order online</v>
      </c>
      <c r="P3430" s="97" t="s">
        <v>146</v>
      </c>
      <c r="Q3430" s="13" t="s">
        <v>11211</v>
      </c>
      <c r="R3430" t="s">
        <v>11212</v>
      </c>
      <c r="S3430" s="20">
        <v>0</v>
      </c>
      <c r="T3430" s="21" t="s">
        <v>38</v>
      </c>
    </row>
    <row r="3431" spans="1:20" x14ac:dyDescent="0.35">
      <c r="A3431" s="96" t="s">
        <v>11214</v>
      </c>
      <c r="B3431" s="96"/>
      <c r="C3431" s="96"/>
      <c r="D3431" s="13" t="s">
        <v>11213</v>
      </c>
      <c r="E3431" s="13">
        <v>12</v>
      </c>
      <c r="F3431" s="14">
        <v>0.2</v>
      </c>
      <c r="G3431" s="13" t="s">
        <v>14874</v>
      </c>
      <c r="H3431" s="14">
        <v>22</v>
      </c>
      <c r="I3431" s="15" t="s">
        <v>32</v>
      </c>
      <c r="J3431" s="16">
        <v>34.200000000000003</v>
      </c>
      <c r="K3431" s="16">
        <v>2.85</v>
      </c>
      <c r="L3431" s="17" t="s">
        <v>1134</v>
      </c>
      <c r="M3431" s="163" t="str">
        <f>IFERROR(GETPIVOTDATA("Tot. Bottles",'- Ordine Aggregato -'!$A$1,"sku anker",A3431),"")</f>
        <v/>
      </c>
      <c r="N3431" s="18" t="s">
        <v>67</v>
      </c>
      <c r="O3431" s="19" t="str">
        <f t="shared" si="53"/>
        <v>Order online</v>
      </c>
      <c r="P3431" s="97" t="s">
        <v>35</v>
      </c>
      <c r="Q3431" s="13" t="s">
        <v>11215</v>
      </c>
      <c r="R3431" t="s">
        <v>11216</v>
      </c>
      <c r="S3431" s="20">
        <v>2.85</v>
      </c>
      <c r="T3431" s="21" t="s">
        <v>38</v>
      </c>
    </row>
    <row r="3432" spans="1:20" x14ac:dyDescent="0.35">
      <c r="A3432" s="96" t="s">
        <v>11217</v>
      </c>
      <c r="D3432" s="13" t="s">
        <v>11218</v>
      </c>
      <c r="E3432" s="13">
        <v>6</v>
      </c>
      <c r="F3432" s="14">
        <v>1</v>
      </c>
      <c r="G3432" s="13" t="s">
        <v>46</v>
      </c>
      <c r="H3432" s="14">
        <v>22</v>
      </c>
      <c r="I3432" s="15" t="s">
        <v>32</v>
      </c>
      <c r="J3432" s="16">
        <v>43.8</v>
      </c>
      <c r="K3432" s="16">
        <v>7.3</v>
      </c>
      <c r="L3432" s="17" t="s">
        <v>1134</v>
      </c>
      <c r="M3432" s="163" t="str">
        <f>IFERROR(GETPIVOTDATA("Tot. Bottles",'- Ordine Aggregato -'!$A$1,"sku anker",A3432),"")</f>
        <v/>
      </c>
      <c r="N3432" s="18" t="s">
        <v>34</v>
      </c>
      <c r="O3432" s="19" t="str">
        <f t="shared" si="53"/>
        <v>Order online</v>
      </c>
      <c r="P3432" s="97" t="s">
        <v>35</v>
      </c>
      <c r="Q3432" s="13" t="s">
        <v>11219</v>
      </c>
      <c r="R3432" t="s">
        <v>11220</v>
      </c>
      <c r="S3432" s="20">
        <v>0</v>
      </c>
      <c r="T3432" s="21" t="s">
        <v>38</v>
      </c>
    </row>
    <row r="3433" spans="1:20" x14ac:dyDescent="0.35">
      <c r="A3433" s="96" t="s">
        <v>14500</v>
      </c>
      <c r="D3433" s="13" t="s">
        <v>14501</v>
      </c>
      <c r="E3433" s="13">
        <v>3</v>
      </c>
      <c r="F3433" s="14">
        <v>0.7</v>
      </c>
      <c r="G3433" s="13" t="s">
        <v>14874</v>
      </c>
      <c r="H3433" s="14">
        <v>40</v>
      </c>
      <c r="I3433" s="15" t="s">
        <v>32</v>
      </c>
      <c r="J3433" s="16">
        <v>85.5</v>
      </c>
      <c r="K3433" s="16">
        <v>28.5</v>
      </c>
      <c r="L3433" s="17" t="s">
        <v>104</v>
      </c>
      <c r="M3433" s="163" t="str">
        <f>IFERROR(GETPIVOTDATA("Tot. Bottles",'- Ordine Aggregato -'!$A$1,"sku anker",A3433),"")</f>
        <v/>
      </c>
      <c r="N3433" s="18" t="s">
        <v>28</v>
      </c>
      <c r="O3433" s="19" t="str">
        <f t="shared" si="53"/>
        <v>Order online</v>
      </c>
      <c r="P3433" s="97" t="s">
        <v>4280</v>
      </c>
      <c r="Q3433" s="13" t="s">
        <v>15920</v>
      </c>
      <c r="R3433" t="s">
        <v>15921</v>
      </c>
      <c r="S3433" s="20">
        <v>0</v>
      </c>
      <c r="T3433" s="21" t="s">
        <v>3755</v>
      </c>
    </row>
    <row r="3434" spans="1:20" x14ac:dyDescent="0.35">
      <c r="A3434" s="96" t="s">
        <v>14286</v>
      </c>
      <c r="D3434" s="13" t="s">
        <v>14287</v>
      </c>
      <c r="E3434" s="13">
        <v>6</v>
      </c>
      <c r="F3434" s="14">
        <v>0.7</v>
      </c>
      <c r="G3434" s="13" t="s">
        <v>14874</v>
      </c>
      <c r="H3434" s="14">
        <v>40</v>
      </c>
      <c r="I3434" s="15" t="s">
        <v>32</v>
      </c>
      <c r="J3434" s="16">
        <v>171</v>
      </c>
      <c r="K3434" s="16">
        <v>28.5</v>
      </c>
      <c r="L3434" s="17" t="s">
        <v>104</v>
      </c>
      <c r="M3434" s="163" t="str">
        <f>IFERROR(GETPIVOTDATA("Tot. Bottles",'- Ordine Aggregato -'!$A$1,"sku anker",A3434),"")</f>
        <v/>
      </c>
      <c r="N3434" s="18" t="s">
        <v>42</v>
      </c>
      <c r="O3434" s="19" t="str">
        <f t="shared" si="53"/>
        <v>Order online</v>
      </c>
      <c r="P3434" s="97" t="s">
        <v>4280</v>
      </c>
      <c r="Q3434" s="13" t="s">
        <v>15920</v>
      </c>
      <c r="R3434" t="s">
        <v>15922</v>
      </c>
      <c r="S3434" s="20">
        <v>0</v>
      </c>
      <c r="T3434" s="21" t="s">
        <v>38</v>
      </c>
    </row>
    <row r="3435" spans="1:20" x14ac:dyDescent="0.35">
      <c r="A3435" s="13" t="s">
        <v>11221</v>
      </c>
      <c r="B3435" s="13"/>
      <c r="C3435" s="13"/>
      <c r="D3435" s="13" t="s">
        <v>11222</v>
      </c>
      <c r="E3435" s="13">
        <v>6</v>
      </c>
      <c r="F3435" s="14">
        <v>0.7</v>
      </c>
      <c r="G3435" s="13" t="s">
        <v>14874</v>
      </c>
      <c r="H3435" s="14">
        <v>40</v>
      </c>
      <c r="I3435" s="15" t="s">
        <v>32</v>
      </c>
      <c r="J3435" s="16">
        <v>387</v>
      </c>
      <c r="K3435" s="16">
        <v>64.5</v>
      </c>
      <c r="L3435" s="17" t="s">
        <v>104</v>
      </c>
      <c r="M3435" s="163" t="str">
        <f>IFERROR(GETPIVOTDATA("Tot. Bottles",'- Ordine Aggregato -'!$A$1,"sku anker",A3435),"")</f>
        <v/>
      </c>
      <c r="N3435" s="18" t="s">
        <v>34</v>
      </c>
      <c r="O3435" s="19" t="str">
        <f t="shared" si="53"/>
        <v>Order online</v>
      </c>
      <c r="P3435" s="97" t="s">
        <v>4280</v>
      </c>
      <c r="Q3435" s="13" t="s">
        <v>11223</v>
      </c>
      <c r="R3435" t="s">
        <v>11224</v>
      </c>
      <c r="S3435" s="20">
        <v>0</v>
      </c>
      <c r="T3435" s="21" t="s">
        <v>38</v>
      </c>
    </row>
    <row r="3436" spans="1:20" x14ac:dyDescent="0.35">
      <c r="A3436" s="96" t="s">
        <v>11225</v>
      </c>
      <c r="B3436" s="96"/>
      <c r="C3436" s="96"/>
      <c r="D3436" s="13" t="s">
        <v>11226</v>
      </c>
      <c r="E3436" s="13">
        <v>6</v>
      </c>
      <c r="F3436" s="14">
        <v>0.5</v>
      </c>
      <c r="G3436" s="13" t="s">
        <v>46</v>
      </c>
      <c r="H3436" s="14">
        <v>40</v>
      </c>
      <c r="I3436" s="15" t="s">
        <v>32</v>
      </c>
      <c r="J3436" s="16">
        <v>78</v>
      </c>
      <c r="K3436" s="16">
        <v>13</v>
      </c>
      <c r="L3436" s="17" t="s">
        <v>104</v>
      </c>
      <c r="M3436" s="163" t="str">
        <f>IFERROR(GETPIVOTDATA("Tot. Bottles",'- Ordine Aggregato -'!$A$1,"sku anker",A3436),"")</f>
        <v/>
      </c>
      <c r="N3436" s="18" t="s">
        <v>67</v>
      </c>
      <c r="O3436" s="19" t="str">
        <f t="shared" si="53"/>
        <v>Order online</v>
      </c>
      <c r="P3436" s="97" t="s">
        <v>220</v>
      </c>
      <c r="Q3436" s="13" t="s">
        <v>11227</v>
      </c>
      <c r="R3436" t="s">
        <v>11228</v>
      </c>
      <c r="S3436" s="20">
        <v>13</v>
      </c>
      <c r="T3436" s="21" t="s">
        <v>38</v>
      </c>
    </row>
    <row r="3437" spans="1:20" x14ac:dyDescent="0.35">
      <c r="A3437" s="13" t="s">
        <v>14756</v>
      </c>
      <c r="B3437" s="13"/>
      <c r="C3437" s="13"/>
      <c r="D3437" s="13" t="s">
        <v>14757</v>
      </c>
      <c r="E3437" s="13">
        <v>6</v>
      </c>
      <c r="F3437" s="14">
        <v>0.7</v>
      </c>
      <c r="G3437" s="13" t="s">
        <v>46</v>
      </c>
      <c r="H3437" s="14">
        <v>38</v>
      </c>
      <c r="I3437" s="15" t="s">
        <v>32</v>
      </c>
      <c r="J3437" s="16">
        <v>75</v>
      </c>
      <c r="K3437" s="16">
        <v>12.5</v>
      </c>
      <c r="L3437" s="17" t="s">
        <v>41</v>
      </c>
      <c r="M3437" s="163" t="str">
        <f>IFERROR(GETPIVOTDATA("Tot. Bottles",'- Ordine Aggregato -'!$A$1,"sku anker",A3437),"")</f>
        <v/>
      </c>
      <c r="N3437" s="18" t="s">
        <v>42</v>
      </c>
      <c r="O3437" s="19" t="str">
        <f t="shared" si="53"/>
        <v>Order online</v>
      </c>
      <c r="P3437" s="97" t="s">
        <v>43</v>
      </c>
      <c r="Q3437" s="13" t="s">
        <v>15923</v>
      </c>
      <c r="R3437" t="s">
        <v>15924</v>
      </c>
      <c r="S3437" s="20">
        <v>0</v>
      </c>
      <c r="T3437" s="21" t="s">
        <v>38</v>
      </c>
    </row>
    <row r="3438" spans="1:20" x14ac:dyDescent="0.35">
      <c r="A3438" s="96" t="s">
        <v>11229</v>
      </c>
      <c r="B3438" s="96"/>
      <c r="C3438" s="96"/>
      <c r="D3438" s="13" t="s">
        <v>11230</v>
      </c>
      <c r="E3438" s="13">
        <v>6</v>
      </c>
      <c r="F3438" s="14">
        <v>0.7</v>
      </c>
      <c r="G3438" s="13" t="s">
        <v>46</v>
      </c>
      <c r="H3438" s="14">
        <v>38</v>
      </c>
      <c r="I3438" s="15" t="s">
        <v>32</v>
      </c>
      <c r="J3438" s="16">
        <v>87</v>
      </c>
      <c r="K3438" s="16">
        <v>14.5</v>
      </c>
      <c r="L3438" s="17" t="s">
        <v>41</v>
      </c>
      <c r="M3438" s="163" t="str">
        <f>IFERROR(GETPIVOTDATA("Tot. Bottles",'- Ordine Aggregato -'!$A$1,"sku anker",A3438),"")</f>
        <v/>
      </c>
      <c r="N3438" s="18" t="s">
        <v>34</v>
      </c>
      <c r="O3438" s="19" t="str">
        <f t="shared" si="53"/>
        <v>Order online</v>
      </c>
      <c r="P3438" s="97" t="s">
        <v>43</v>
      </c>
      <c r="Q3438" s="13" t="s">
        <v>11231</v>
      </c>
      <c r="R3438" t="s">
        <v>11232</v>
      </c>
      <c r="S3438" s="20">
        <v>0</v>
      </c>
      <c r="T3438" s="21" t="s">
        <v>38</v>
      </c>
    </row>
    <row r="3439" spans="1:20" x14ac:dyDescent="0.35">
      <c r="A3439" s="96" t="s">
        <v>11233</v>
      </c>
      <c r="D3439" s="13" t="s">
        <v>11234</v>
      </c>
      <c r="E3439" s="13">
        <v>6</v>
      </c>
      <c r="F3439" s="14">
        <v>0.75</v>
      </c>
      <c r="G3439" s="13" t="s">
        <v>14874</v>
      </c>
      <c r="H3439" s="14">
        <v>14.5</v>
      </c>
      <c r="I3439" s="15" t="s">
        <v>32</v>
      </c>
      <c r="J3439" s="16">
        <v>47.7</v>
      </c>
      <c r="K3439" s="16">
        <v>7.95</v>
      </c>
      <c r="L3439" s="17" t="s">
        <v>548</v>
      </c>
      <c r="M3439" s="163" t="str">
        <f>IFERROR(GETPIVOTDATA("Tot. Bottles",'- Ordine Aggregato -'!$A$1,"sku anker",A3439),"")</f>
        <v/>
      </c>
      <c r="N3439" s="18" t="s">
        <v>42</v>
      </c>
      <c r="O3439" s="19" t="str">
        <f t="shared" si="53"/>
        <v>Order online</v>
      </c>
      <c r="P3439" s="97" t="s">
        <v>220</v>
      </c>
      <c r="Q3439" s="13" t="s">
        <v>11235</v>
      </c>
      <c r="R3439" t="s">
        <v>11236</v>
      </c>
      <c r="S3439" s="20">
        <v>0</v>
      </c>
      <c r="T3439" s="21" t="s">
        <v>38</v>
      </c>
    </row>
    <row r="3440" spans="1:20" x14ac:dyDescent="0.35">
      <c r="A3440" s="13" t="s">
        <v>11237</v>
      </c>
      <c r="B3440" s="13"/>
      <c r="C3440" s="13"/>
      <c r="D3440" s="13" t="s">
        <v>14632</v>
      </c>
      <c r="E3440" s="13">
        <v>6</v>
      </c>
      <c r="F3440" s="14">
        <v>0.7</v>
      </c>
      <c r="G3440" s="13" t="s">
        <v>46</v>
      </c>
      <c r="H3440" s="14">
        <v>46</v>
      </c>
      <c r="I3440" s="15" t="s">
        <v>32</v>
      </c>
      <c r="J3440" s="16">
        <v>189</v>
      </c>
      <c r="K3440" s="16">
        <v>31.5</v>
      </c>
      <c r="L3440" s="17" t="s">
        <v>145</v>
      </c>
      <c r="M3440" s="163" t="str">
        <f>IFERROR(GETPIVOTDATA("Tot. Bottles",'- Ordine Aggregato -'!$A$1,"sku anker",A3440),"")</f>
        <v/>
      </c>
      <c r="N3440" s="18" t="s">
        <v>67</v>
      </c>
      <c r="O3440" s="19" t="str">
        <f t="shared" si="53"/>
        <v>Order online</v>
      </c>
      <c r="P3440" s="97" t="s">
        <v>146</v>
      </c>
      <c r="Q3440" s="13" t="s">
        <v>11238</v>
      </c>
      <c r="R3440" t="s">
        <v>11239</v>
      </c>
      <c r="S3440" s="20">
        <v>31.5</v>
      </c>
      <c r="T3440" s="21" t="s">
        <v>38</v>
      </c>
    </row>
    <row r="3441" spans="1:20" x14ac:dyDescent="0.35">
      <c r="A3441" s="96" t="s">
        <v>11240</v>
      </c>
      <c r="D3441" s="13" t="s">
        <v>11241</v>
      </c>
      <c r="E3441" s="13">
        <v>6</v>
      </c>
      <c r="F3441" s="14">
        <v>0.7</v>
      </c>
      <c r="G3441" s="13" t="s">
        <v>14874</v>
      </c>
      <c r="H3441" s="14">
        <v>46</v>
      </c>
      <c r="I3441" s="15" t="s">
        <v>32</v>
      </c>
      <c r="J3441" s="16">
        <v>411</v>
      </c>
      <c r="K3441" s="16">
        <v>68.5</v>
      </c>
      <c r="L3441" s="17" t="s">
        <v>145</v>
      </c>
      <c r="M3441" s="163" t="str">
        <f>IFERROR(GETPIVOTDATA("Tot. Bottles",'- Ordine Aggregato -'!$A$1,"sku anker",A3441),"")</f>
        <v/>
      </c>
      <c r="N3441" s="18" t="s">
        <v>34</v>
      </c>
      <c r="O3441" s="19" t="str">
        <f t="shared" si="53"/>
        <v>Order online</v>
      </c>
      <c r="P3441" s="97" t="s">
        <v>146</v>
      </c>
      <c r="Q3441" s="13" t="s">
        <v>11242</v>
      </c>
      <c r="R3441" t="s">
        <v>11243</v>
      </c>
      <c r="S3441" s="20">
        <v>0</v>
      </c>
      <c r="T3441" s="21" t="s">
        <v>38</v>
      </c>
    </row>
    <row r="3442" spans="1:20" x14ac:dyDescent="0.35">
      <c r="A3442" s="13" t="s">
        <v>11244</v>
      </c>
      <c r="B3442" s="13"/>
      <c r="C3442" s="13"/>
      <c r="D3442" s="13" t="s">
        <v>11245</v>
      </c>
      <c r="E3442" s="13">
        <v>6</v>
      </c>
      <c r="F3442" s="14">
        <v>0.7</v>
      </c>
      <c r="G3442" s="13" t="s">
        <v>14873</v>
      </c>
      <c r="H3442" s="14">
        <v>40</v>
      </c>
      <c r="I3442" s="15" t="s">
        <v>32</v>
      </c>
      <c r="J3442" s="16">
        <v>177</v>
      </c>
      <c r="K3442" s="16">
        <v>29.5</v>
      </c>
      <c r="L3442" s="17" t="s">
        <v>145</v>
      </c>
      <c r="M3442" s="163" t="str">
        <f>IFERROR(GETPIVOTDATA("Tot. Bottles",'- Ordine Aggregato -'!$A$1,"sku anker",A3442),"")</f>
        <v/>
      </c>
      <c r="N3442" s="18" t="s">
        <v>34</v>
      </c>
      <c r="O3442" s="19" t="str">
        <f t="shared" si="53"/>
        <v>Order online</v>
      </c>
      <c r="P3442" s="97" t="s">
        <v>146</v>
      </c>
      <c r="Q3442" s="13" t="s">
        <v>11246</v>
      </c>
      <c r="R3442" t="s">
        <v>11247</v>
      </c>
      <c r="S3442" s="20">
        <v>0</v>
      </c>
      <c r="T3442" s="21" t="s">
        <v>38</v>
      </c>
    </row>
    <row r="3443" spans="1:20" x14ac:dyDescent="0.35">
      <c r="A3443" s="13" t="s">
        <v>11248</v>
      </c>
      <c r="B3443" s="13"/>
      <c r="C3443" s="13"/>
      <c r="D3443" s="13" t="s">
        <v>11249</v>
      </c>
      <c r="E3443" s="13">
        <v>6</v>
      </c>
      <c r="F3443" s="14">
        <v>0.7</v>
      </c>
      <c r="G3443" s="13" t="s">
        <v>46</v>
      </c>
      <c r="H3443" s="14">
        <v>40</v>
      </c>
      <c r="I3443" s="15" t="s">
        <v>32</v>
      </c>
      <c r="J3443" s="16">
        <v>59.699999999999996</v>
      </c>
      <c r="K3443" s="16">
        <v>9.9499999999999993</v>
      </c>
      <c r="L3443" s="17" t="s">
        <v>363</v>
      </c>
      <c r="M3443" s="163" t="str">
        <f>IFERROR(GETPIVOTDATA("Tot. Bottles",'- Ordine Aggregato -'!$A$1,"sku anker",A3443),"")</f>
        <v/>
      </c>
      <c r="N3443" s="18" t="s">
        <v>67</v>
      </c>
      <c r="O3443" s="19" t="str">
        <f t="shared" si="53"/>
        <v>Order online</v>
      </c>
      <c r="P3443" s="97" t="s">
        <v>225</v>
      </c>
      <c r="Q3443" s="13" t="s">
        <v>11250</v>
      </c>
      <c r="R3443" t="s">
        <v>42</v>
      </c>
      <c r="S3443" s="20">
        <v>9.9499999999999993</v>
      </c>
      <c r="T3443" s="21" t="s">
        <v>38</v>
      </c>
    </row>
    <row r="3444" spans="1:20" x14ac:dyDescent="0.35">
      <c r="A3444" s="96" t="s">
        <v>11251</v>
      </c>
      <c r="D3444" s="13" t="s">
        <v>11252</v>
      </c>
      <c r="E3444" s="13">
        <v>6</v>
      </c>
      <c r="F3444" s="14">
        <v>0.75</v>
      </c>
      <c r="G3444" s="13" t="s">
        <v>14873</v>
      </c>
      <c r="H3444" s="14">
        <v>12.5</v>
      </c>
      <c r="I3444" s="15" t="s">
        <v>32</v>
      </c>
      <c r="J3444" s="16">
        <v>438</v>
      </c>
      <c r="K3444" s="16">
        <v>73</v>
      </c>
      <c r="L3444" s="17" t="s">
        <v>863</v>
      </c>
      <c r="M3444" s="163" t="str">
        <f>IFERROR(GETPIVOTDATA("Tot. Bottles",'- Ordine Aggregato -'!$A$1,"sku anker",A3444),"")</f>
        <v/>
      </c>
      <c r="N3444" s="18" t="s">
        <v>34</v>
      </c>
      <c r="O3444" s="19" t="str">
        <f t="shared" si="53"/>
        <v>Order online</v>
      </c>
      <c r="P3444" s="97" t="s">
        <v>225</v>
      </c>
      <c r="Q3444" s="13" t="s">
        <v>11253</v>
      </c>
      <c r="R3444" t="s">
        <v>11254</v>
      </c>
      <c r="S3444" s="20">
        <v>0</v>
      </c>
      <c r="T3444" s="21" t="s">
        <v>38</v>
      </c>
    </row>
    <row r="3445" spans="1:20" x14ac:dyDescent="0.35">
      <c r="A3445" s="96" t="s">
        <v>11257</v>
      </c>
      <c r="B3445" s="96"/>
      <c r="C3445" s="96"/>
      <c r="D3445" s="13" t="s">
        <v>11258</v>
      </c>
      <c r="E3445" s="13">
        <v>6</v>
      </c>
      <c r="F3445" s="14">
        <v>0.75</v>
      </c>
      <c r="G3445" s="13" t="s">
        <v>46</v>
      </c>
      <c r="H3445" s="14">
        <v>12.5</v>
      </c>
      <c r="I3445" s="15" t="s">
        <v>32</v>
      </c>
      <c r="J3445" s="16">
        <v>438</v>
      </c>
      <c r="K3445" s="16">
        <v>73</v>
      </c>
      <c r="L3445" s="17" t="s">
        <v>863</v>
      </c>
      <c r="M3445" s="163" t="str">
        <f>IFERROR(GETPIVOTDATA("Tot. Bottles",'- Ordine Aggregato -'!$A$1,"sku anker",A3445),"")</f>
        <v/>
      </c>
      <c r="N3445" s="18" t="s">
        <v>34</v>
      </c>
      <c r="O3445" s="19" t="str">
        <f t="shared" si="53"/>
        <v>Order online</v>
      </c>
      <c r="P3445" s="97" t="s">
        <v>225</v>
      </c>
      <c r="Q3445" s="13" t="s">
        <v>11255</v>
      </c>
      <c r="R3445" t="s">
        <v>11256</v>
      </c>
      <c r="S3445" s="20">
        <v>0</v>
      </c>
      <c r="T3445" s="21" t="s">
        <v>38</v>
      </c>
    </row>
    <row r="3446" spans="1:20" x14ac:dyDescent="0.35">
      <c r="A3446" s="13" t="s">
        <v>11259</v>
      </c>
      <c r="B3446" s="13"/>
      <c r="C3446" s="13"/>
      <c r="D3446" s="13" t="s">
        <v>11260</v>
      </c>
      <c r="E3446" s="13">
        <v>6</v>
      </c>
      <c r="F3446" s="14">
        <v>0.75</v>
      </c>
      <c r="G3446" s="13" t="s">
        <v>14874</v>
      </c>
      <c r="H3446" s="14">
        <v>12.5</v>
      </c>
      <c r="I3446" s="15" t="s">
        <v>32</v>
      </c>
      <c r="J3446" s="16">
        <v>276</v>
      </c>
      <c r="K3446" s="16">
        <v>46</v>
      </c>
      <c r="L3446" s="17" t="s">
        <v>863</v>
      </c>
      <c r="M3446" s="163" t="str">
        <f>IFERROR(GETPIVOTDATA("Tot. Bottles",'- Ordine Aggregato -'!$A$1,"sku anker",A3446),"")</f>
        <v/>
      </c>
      <c r="N3446" s="18" t="s">
        <v>67</v>
      </c>
      <c r="O3446" s="19" t="str">
        <f t="shared" si="53"/>
        <v>Order online</v>
      </c>
      <c r="P3446" s="97" t="s">
        <v>225</v>
      </c>
      <c r="Q3446" s="13" t="s">
        <v>11261</v>
      </c>
      <c r="R3446" t="s">
        <v>11262</v>
      </c>
      <c r="S3446" s="20">
        <v>46</v>
      </c>
      <c r="T3446" s="21" t="s">
        <v>38</v>
      </c>
    </row>
    <row r="3447" spans="1:20" x14ac:dyDescent="0.35">
      <c r="A3447" s="96" t="s">
        <v>11263</v>
      </c>
      <c r="B3447" s="96"/>
      <c r="C3447" s="96"/>
      <c r="D3447" s="13" t="s">
        <v>11260</v>
      </c>
      <c r="E3447" s="13">
        <v>3</v>
      </c>
      <c r="F3447" s="14">
        <v>1.5</v>
      </c>
      <c r="G3447" s="13" t="s">
        <v>14874</v>
      </c>
      <c r="H3447" s="14">
        <v>12.5</v>
      </c>
      <c r="I3447" s="15" t="s">
        <v>32</v>
      </c>
      <c r="J3447" s="16">
        <v>360</v>
      </c>
      <c r="K3447" s="16">
        <v>120</v>
      </c>
      <c r="L3447" s="17" t="s">
        <v>863</v>
      </c>
      <c r="M3447" s="163" t="str">
        <f>IFERROR(GETPIVOTDATA("Tot. Bottles",'- Ordine Aggregato -'!$A$1,"sku anker",A3447),"")</f>
        <v/>
      </c>
      <c r="N3447" s="18" t="s">
        <v>42</v>
      </c>
      <c r="O3447" s="19" t="str">
        <f t="shared" si="53"/>
        <v>Order online</v>
      </c>
      <c r="P3447" s="97" t="s">
        <v>225</v>
      </c>
      <c r="Q3447" s="13" t="s">
        <v>11264</v>
      </c>
      <c r="R3447" t="s">
        <v>11265</v>
      </c>
      <c r="S3447" s="20">
        <v>0</v>
      </c>
      <c r="T3447" s="21" t="s">
        <v>38</v>
      </c>
    </row>
    <row r="3448" spans="1:20" x14ac:dyDescent="0.35">
      <c r="A3448" s="13" t="s">
        <v>11266</v>
      </c>
      <c r="B3448" s="13"/>
      <c r="C3448" s="13"/>
      <c r="D3448" s="13" t="s">
        <v>11267</v>
      </c>
      <c r="E3448" s="13">
        <v>6</v>
      </c>
      <c r="F3448" s="14">
        <v>0.75</v>
      </c>
      <c r="G3448" s="13" t="s">
        <v>14873</v>
      </c>
      <c r="H3448" s="14">
        <v>12.5</v>
      </c>
      <c r="I3448" s="15" t="s">
        <v>32</v>
      </c>
      <c r="J3448" s="16">
        <v>408</v>
      </c>
      <c r="K3448" s="16">
        <v>68</v>
      </c>
      <c r="L3448" s="17" t="s">
        <v>863</v>
      </c>
      <c r="M3448" s="163" t="str">
        <f>IFERROR(GETPIVOTDATA("Tot. Bottles",'- Ordine Aggregato -'!$A$1,"sku anker",A3448),"")</f>
        <v/>
      </c>
      <c r="N3448" s="18" t="s">
        <v>42</v>
      </c>
      <c r="O3448" s="19" t="str">
        <f t="shared" si="53"/>
        <v>Order online</v>
      </c>
      <c r="P3448" s="97" t="s">
        <v>225</v>
      </c>
      <c r="Q3448" s="13" t="s">
        <v>11268</v>
      </c>
      <c r="R3448" t="s">
        <v>11269</v>
      </c>
      <c r="S3448" s="20">
        <v>0</v>
      </c>
      <c r="T3448" s="21" t="s">
        <v>38</v>
      </c>
    </row>
    <row r="3449" spans="1:20" x14ac:dyDescent="0.35">
      <c r="A3449" s="13" t="s">
        <v>11270</v>
      </c>
      <c r="B3449" s="13"/>
      <c r="C3449" s="13"/>
      <c r="D3449" s="13" t="s">
        <v>11271</v>
      </c>
      <c r="E3449" s="13">
        <v>6</v>
      </c>
      <c r="F3449" s="14">
        <v>0.75</v>
      </c>
      <c r="G3449" s="13" t="s">
        <v>46</v>
      </c>
      <c r="H3449" s="14">
        <v>12.5</v>
      </c>
      <c r="I3449" s="15" t="s">
        <v>32</v>
      </c>
      <c r="J3449" s="16">
        <v>408</v>
      </c>
      <c r="K3449" s="16">
        <v>68</v>
      </c>
      <c r="L3449" s="17" t="s">
        <v>863</v>
      </c>
      <c r="M3449" s="163" t="str">
        <f>IFERROR(GETPIVOTDATA("Tot. Bottles",'- Ordine Aggregato -'!$A$1,"sku anker",A3449),"")</f>
        <v/>
      </c>
      <c r="N3449" s="18" t="s">
        <v>42</v>
      </c>
      <c r="O3449" s="19" t="str">
        <f t="shared" si="53"/>
        <v>Order online</v>
      </c>
      <c r="P3449" s="97" t="s">
        <v>225</v>
      </c>
      <c r="Q3449" s="13" t="s">
        <v>11272</v>
      </c>
      <c r="R3449" t="s">
        <v>11273</v>
      </c>
      <c r="S3449" s="20">
        <v>0</v>
      </c>
      <c r="T3449" s="21" t="s">
        <v>38</v>
      </c>
    </row>
    <row r="3450" spans="1:20" x14ac:dyDescent="0.35">
      <c r="A3450" s="96" t="s">
        <v>11274</v>
      </c>
      <c r="D3450" s="13" t="s">
        <v>11275</v>
      </c>
      <c r="E3450" s="13">
        <v>6</v>
      </c>
      <c r="F3450" s="14">
        <v>0.48</v>
      </c>
      <c r="G3450" s="13" t="s">
        <v>46</v>
      </c>
      <c r="H3450" s="14">
        <v>42.5</v>
      </c>
      <c r="I3450" s="15" t="s">
        <v>32</v>
      </c>
      <c r="J3450" s="16">
        <v>270</v>
      </c>
      <c r="K3450" s="16">
        <v>45</v>
      </c>
      <c r="L3450" s="17" t="s">
        <v>1143</v>
      </c>
      <c r="M3450" s="163" t="str">
        <f>IFERROR(GETPIVOTDATA("Tot. Bottles",'- Ordine Aggregato -'!$A$1,"sku anker",A3450),"")</f>
        <v/>
      </c>
      <c r="N3450" s="18" t="s">
        <v>42</v>
      </c>
      <c r="O3450" s="19" t="str">
        <f t="shared" si="53"/>
        <v>Order online</v>
      </c>
      <c r="P3450" s="97" t="s">
        <v>105</v>
      </c>
      <c r="Q3450" s="13" t="s">
        <v>11276</v>
      </c>
      <c r="R3450" t="s">
        <v>11277</v>
      </c>
      <c r="S3450" s="20">
        <v>0</v>
      </c>
      <c r="T3450" s="21" t="s">
        <v>38</v>
      </c>
    </row>
    <row r="3451" spans="1:20" x14ac:dyDescent="0.35">
      <c r="A3451" s="96" t="s">
        <v>11278</v>
      </c>
      <c r="D3451" s="13" t="s">
        <v>11279</v>
      </c>
      <c r="E3451" s="13">
        <v>6</v>
      </c>
      <c r="F3451" s="14">
        <v>0.48</v>
      </c>
      <c r="G3451" s="13" t="s">
        <v>14874</v>
      </c>
      <c r="H3451" s="14">
        <v>43.7</v>
      </c>
      <c r="I3451" s="15" t="s">
        <v>32</v>
      </c>
      <c r="J3451" s="16">
        <v>267</v>
      </c>
      <c r="K3451" s="16">
        <v>44.5</v>
      </c>
      <c r="L3451" s="17" t="s">
        <v>1143</v>
      </c>
      <c r="M3451" s="163" t="str">
        <f>IFERROR(GETPIVOTDATA("Tot. Bottles",'- Ordine Aggregato -'!$A$1,"sku anker",A3451),"")</f>
        <v/>
      </c>
      <c r="N3451" s="18" t="s">
        <v>34</v>
      </c>
      <c r="O3451" s="19" t="str">
        <f t="shared" si="53"/>
        <v>Order online</v>
      </c>
      <c r="P3451" s="97" t="s">
        <v>105</v>
      </c>
      <c r="Q3451" s="13" t="s">
        <v>11280</v>
      </c>
      <c r="R3451" t="s">
        <v>11281</v>
      </c>
      <c r="S3451" s="20">
        <v>0</v>
      </c>
      <c r="T3451" s="21" t="s">
        <v>38</v>
      </c>
    </row>
    <row r="3452" spans="1:20" x14ac:dyDescent="0.35">
      <c r="A3452" s="96" t="s">
        <v>15925</v>
      </c>
      <c r="D3452" s="13" t="s">
        <v>15926</v>
      </c>
      <c r="E3452" s="13">
        <v>6</v>
      </c>
      <c r="F3452" s="14">
        <v>0.48</v>
      </c>
      <c r="G3452" s="13" t="s">
        <v>14874</v>
      </c>
      <c r="H3452" s="14">
        <v>42.9</v>
      </c>
      <c r="I3452" s="15" t="s">
        <v>32</v>
      </c>
      <c r="J3452" s="16">
        <v>255</v>
      </c>
      <c r="K3452" s="16">
        <v>42.5</v>
      </c>
      <c r="L3452" s="17" t="s">
        <v>1143</v>
      </c>
      <c r="M3452" s="163" t="str">
        <f>IFERROR(GETPIVOTDATA("Tot. Bottles",'- Ordine Aggregato -'!$A$1,"sku anker",A3452),"")</f>
        <v/>
      </c>
      <c r="N3452" s="18" t="s">
        <v>42</v>
      </c>
      <c r="O3452" s="19" t="str">
        <f t="shared" si="53"/>
        <v>Order online</v>
      </c>
      <c r="P3452" s="97" t="s">
        <v>105</v>
      </c>
      <c r="Q3452" s="13" t="s">
        <v>15927</v>
      </c>
      <c r="R3452" t="s">
        <v>13036</v>
      </c>
      <c r="S3452" s="20">
        <v>0</v>
      </c>
      <c r="T3452" s="21" t="s">
        <v>38</v>
      </c>
    </row>
    <row r="3453" spans="1:20" x14ac:dyDescent="0.35">
      <c r="A3453" s="96" t="s">
        <v>11282</v>
      </c>
      <c r="B3453" s="96"/>
      <c r="C3453" s="96"/>
      <c r="D3453" s="13" t="s">
        <v>11283</v>
      </c>
      <c r="E3453" s="13">
        <v>6</v>
      </c>
      <c r="F3453" s="14">
        <v>0.7</v>
      </c>
      <c r="G3453" s="13" t="s">
        <v>14874</v>
      </c>
      <c r="H3453" s="14">
        <v>42.6</v>
      </c>
      <c r="I3453" s="15" t="s">
        <v>32</v>
      </c>
      <c r="J3453" s="16">
        <v>104.69999999999999</v>
      </c>
      <c r="K3453" s="16">
        <v>17.45</v>
      </c>
      <c r="L3453" s="17" t="s">
        <v>104</v>
      </c>
      <c r="M3453" s="163" t="str">
        <f>IFERROR(GETPIVOTDATA("Tot. Bottles",'- Ordine Aggregato -'!$A$1,"sku anker",A3453),"")</f>
        <v/>
      </c>
      <c r="N3453" s="18" t="s">
        <v>34</v>
      </c>
      <c r="O3453" s="19" t="str">
        <f t="shared" si="53"/>
        <v>Order online</v>
      </c>
      <c r="P3453" s="97" t="s">
        <v>662</v>
      </c>
      <c r="Q3453" s="13" t="s">
        <v>11284</v>
      </c>
      <c r="R3453" t="s">
        <v>11285</v>
      </c>
      <c r="S3453" s="20">
        <v>0</v>
      </c>
      <c r="T3453" s="21" t="s">
        <v>38</v>
      </c>
    </row>
    <row r="3454" spans="1:20" x14ac:dyDescent="0.35">
      <c r="A3454" s="13" t="s">
        <v>11286</v>
      </c>
      <c r="B3454" s="13"/>
      <c r="C3454" s="13"/>
      <c r="D3454" s="13" t="s">
        <v>11287</v>
      </c>
      <c r="E3454" s="13">
        <v>6</v>
      </c>
      <c r="F3454" s="14">
        <v>0.7</v>
      </c>
      <c r="G3454" s="13" t="s">
        <v>31</v>
      </c>
      <c r="H3454" s="14">
        <v>15</v>
      </c>
      <c r="I3454" s="15" t="s">
        <v>32</v>
      </c>
      <c r="J3454" s="16">
        <v>75.300000000000011</v>
      </c>
      <c r="K3454" s="16">
        <v>12.55</v>
      </c>
      <c r="L3454" s="17" t="s">
        <v>1134</v>
      </c>
      <c r="M3454" s="163" t="str">
        <f>IFERROR(GETPIVOTDATA("Tot. Bottles",'- Ordine Aggregato -'!$A$1,"sku anker",A3454),"")</f>
        <v/>
      </c>
      <c r="N3454" s="18" t="s">
        <v>34</v>
      </c>
      <c r="O3454" s="19" t="str">
        <f t="shared" si="53"/>
        <v>Order online</v>
      </c>
      <c r="P3454" s="97" t="s">
        <v>385</v>
      </c>
      <c r="Q3454" s="13" t="s">
        <v>11288</v>
      </c>
      <c r="R3454" t="s">
        <v>11289</v>
      </c>
      <c r="S3454" s="20">
        <v>0</v>
      </c>
      <c r="T3454" s="21" t="s">
        <v>38</v>
      </c>
    </row>
    <row r="3455" spans="1:20" x14ac:dyDescent="0.35">
      <c r="A3455" s="13" t="s">
        <v>11290</v>
      </c>
      <c r="B3455" s="13"/>
      <c r="C3455" s="13"/>
      <c r="D3455" s="13" t="s">
        <v>11291</v>
      </c>
      <c r="E3455" s="13">
        <v>6</v>
      </c>
      <c r="F3455" s="14">
        <v>0.7</v>
      </c>
      <c r="G3455" s="13" t="s">
        <v>31</v>
      </c>
      <c r="H3455" s="14">
        <v>40</v>
      </c>
      <c r="I3455" s="15" t="s">
        <v>32</v>
      </c>
      <c r="J3455" s="16">
        <v>80.099999999999994</v>
      </c>
      <c r="K3455" s="16">
        <v>13.35</v>
      </c>
      <c r="L3455" s="17" t="s">
        <v>104</v>
      </c>
      <c r="M3455" s="163" t="str">
        <f>IFERROR(GETPIVOTDATA("Tot. Bottles",'- Ordine Aggregato -'!$A$1,"sku anker",A3455),"")</f>
        <v/>
      </c>
      <c r="N3455" s="18" t="s">
        <v>42</v>
      </c>
      <c r="O3455" s="19" t="str">
        <f t="shared" si="53"/>
        <v>Order online</v>
      </c>
      <c r="P3455" s="97" t="s">
        <v>385</v>
      </c>
      <c r="Q3455" s="13" t="s">
        <v>11292</v>
      </c>
      <c r="R3455" t="s">
        <v>11293</v>
      </c>
      <c r="S3455" s="20">
        <v>0</v>
      </c>
      <c r="T3455" s="21" t="s">
        <v>38</v>
      </c>
    </row>
    <row r="3456" spans="1:20" x14ac:dyDescent="0.35">
      <c r="A3456" s="96" t="s">
        <v>11294</v>
      </c>
      <c r="B3456" s="96"/>
      <c r="C3456" s="96"/>
      <c r="D3456" s="13" t="s">
        <v>11295</v>
      </c>
      <c r="E3456" s="13">
        <v>6</v>
      </c>
      <c r="F3456" s="14">
        <v>1.5</v>
      </c>
      <c r="G3456" s="13" t="s">
        <v>46</v>
      </c>
      <c r="H3456" s="14">
        <v>18</v>
      </c>
      <c r="I3456" s="15" t="s">
        <v>32</v>
      </c>
      <c r="J3456" s="16">
        <v>92.699999999999989</v>
      </c>
      <c r="K3456" s="16">
        <v>15.45</v>
      </c>
      <c r="L3456" s="17" t="s">
        <v>66</v>
      </c>
      <c r="M3456" s="163" t="str">
        <f>IFERROR(GETPIVOTDATA("Tot. Bottles",'- Ordine Aggregato -'!$A$1,"sku anker",A3456),"")</f>
        <v/>
      </c>
      <c r="N3456" s="18" t="s">
        <v>34</v>
      </c>
      <c r="O3456" s="19" t="str">
        <f t="shared" si="53"/>
        <v>Order online</v>
      </c>
      <c r="P3456" s="97" t="s">
        <v>35</v>
      </c>
      <c r="Q3456" s="13" t="s">
        <v>11296</v>
      </c>
      <c r="R3456" t="s">
        <v>11297</v>
      </c>
      <c r="S3456" s="20">
        <v>0</v>
      </c>
      <c r="T3456" s="21" t="s">
        <v>38</v>
      </c>
    </row>
    <row r="3457" spans="1:20" x14ac:dyDescent="0.35">
      <c r="A3457" s="96" t="s">
        <v>11298</v>
      </c>
      <c r="D3457" s="13" t="s">
        <v>11299</v>
      </c>
      <c r="E3457" s="13">
        <v>6</v>
      </c>
      <c r="F3457" s="14">
        <v>0.7</v>
      </c>
      <c r="G3457" s="13" t="s">
        <v>46</v>
      </c>
      <c r="H3457" s="14">
        <v>14.9</v>
      </c>
      <c r="I3457" s="15" t="s">
        <v>32</v>
      </c>
      <c r="J3457" s="16">
        <v>44.099999999999994</v>
      </c>
      <c r="K3457" s="16">
        <v>7.35</v>
      </c>
      <c r="L3457" s="17" t="s">
        <v>66</v>
      </c>
      <c r="M3457" s="163" t="str">
        <f>IFERROR(GETPIVOTDATA("Tot. Bottles",'- Ordine Aggregato -'!$A$1,"sku anker",A3457),"")</f>
        <v/>
      </c>
      <c r="N3457" s="18" t="s">
        <v>42</v>
      </c>
      <c r="O3457" s="19" t="str">
        <f t="shared" si="53"/>
        <v>Order online</v>
      </c>
      <c r="P3457" s="97" t="s">
        <v>35</v>
      </c>
      <c r="Q3457" s="13" t="s">
        <v>11300</v>
      </c>
      <c r="R3457" t="s">
        <v>11301</v>
      </c>
      <c r="S3457" s="20">
        <v>0</v>
      </c>
      <c r="T3457" s="21" t="s">
        <v>38</v>
      </c>
    </row>
    <row r="3458" spans="1:20" x14ac:dyDescent="0.35">
      <c r="A3458" s="96" t="s">
        <v>11302</v>
      </c>
      <c r="D3458" s="13" t="s">
        <v>11299</v>
      </c>
      <c r="E3458" s="13">
        <v>6</v>
      </c>
      <c r="F3458" s="14">
        <v>1</v>
      </c>
      <c r="G3458" s="13" t="s">
        <v>46</v>
      </c>
      <c r="H3458" s="14">
        <v>18</v>
      </c>
      <c r="I3458" s="15" t="s">
        <v>32</v>
      </c>
      <c r="J3458" s="16">
        <v>46.5</v>
      </c>
      <c r="K3458" s="16">
        <v>7.75</v>
      </c>
      <c r="L3458" s="17" t="s">
        <v>66</v>
      </c>
      <c r="M3458" s="163" t="str">
        <f>IFERROR(GETPIVOTDATA("Tot. Bottles",'- Ordine Aggregato -'!$A$1,"sku anker",A3458),"")</f>
        <v/>
      </c>
      <c r="N3458" s="18" t="s">
        <v>42</v>
      </c>
      <c r="O3458" s="19" t="str">
        <f t="shared" si="53"/>
        <v>Order online</v>
      </c>
      <c r="P3458" s="97" t="s">
        <v>35</v>
      </c>
      <c r="Q3458" s="13" t="s">
        <v>11303</v>
      </c>
      <c r="R3458" t="s">
        <v>11304</v>
      </c>
      <c r="S3458" s="20">
        <v>0</v>
      </c>
      <c r="T3458" s="21" t="s">
        <v>38</v>
      </c>
    </row>
    <row r="3459" spans="1:20" x14ac:dyDescent="0.35">
      <c r="A3459" s="96" t="s">
        <v>11305</v>
      </c>
      <c r="D3459" s="13" t="s">
        <v>11306</v>
      </c>
      <c r="E3459" s="13">
        <v>6</v>
      </c>
      <c r="F3459" s="14">
        <v>1</v>
      </c>
      <c r="G3459" s="13" t="s">
        <v>46</v>
      </c>
      <c r="H3459" s="14">
        <v>18</v>
      </c>
      <c r="I3459" s="15" t="s">
        <v>32</v>
      </c>
      <c r="J3459" s="16">
        <v>37.5</v>
      </c>
      <c r="K3459" s="16">
        <v>6.25</v>
      </c>
      <c r="L3459" s="17" t="s">
        <v>66</v>
      </c>
      <c r="M3459" s="163" t="str">
        <f>IFERROR(GETPIVOTDATA("Tot. Bottles",'- Ordine Aggregato -'!$A$1,"sku anker",A3459),"")</f>
        <v/>
      </c>
      <c r="N3459" s="18" t="s">
        <v>67</v>
      </c>
      <c r="O3459" s="19" t="str">
        <f t="shared" si="53"/>
        <v>Order online</v>
      </c>
      <c r="P3459" s="97" t="s">
        <v>35</v>
      </c>
      <c r="Q3459" s="13" t="s">
        <v>11307</v>
      </c>
      <c r="R3459" t="s">
        <v>11308</v>
      </c>
      <c r="S3459" s="20">
        <v>6.25</v>
      </c>
      <c r="T3459" s="21" t="s">
        <v>38</v>
      </c>
    </row>
    <row r="3460" spans="1:20" x14ac:dyDescent="0.35">
      <c r="A3460" s="96" t="s">
        <v>11309</v>
      </c>
      <c r="B3460" s="96"/>
      <c r="C3460" s="96"/>
      <c r="D3460" s="13" t="s">
        <v>11310</v>
      </c>
      <c r="E3460" s="13">
        <v>6</v>
      </c>
      <c r="F3460" s="14">
        <v>0.7</v>
      </c>
      <c r="G3460" s="13" t="s">
        <v>14874</v>
      </c>
      <c r="H3460" s="14">
        <v>43</v>
      </c>
      <c r="I3460" s="15" t="s">
        <v>32</v>
      </c>
      <c r="J3460" s="16">
        <v>85.5</v>
      </c>
      <c r="K3460" s="16">
        <v>14.25</v>
      </c>
      <c r="L3460" s="17" t="s">
        <v>368</v>
      </c>
      <c r="M3460" s="163" t="str">
        <f>IFERROR(GETPIVOTDATA("Tot. Bottles",'- Ordine Aggregato -'!$A$1,"sku anker",A3460),"")</f>
        <v/>
      </c>
      <c r="N3460" s="18" t="s">
        <v>67</v>
      </c>
      <c r="O3460" s="19" t="str">
        <f t="shared" si="53"/>
        <v>Order online</v>
      </c>
      <c r="P3460" s="97" t="s">
        <v>68</v>
      </c>
      <c r="Q3460" s="13" t="s">
        <v>11311</v>
      </c>
      <c r="R3460" t="s">
        <v>42</v>
      </c>
      <c r="S3460" s="20">
        <v>14.25</v>
      </c>
      <c r="T3460" s="21" t="s">
        <v>38</v>
      </c>
    </row>
    <row r="3461" spans="1:20" x14ac:dyDescent="0.35">
      <c r="A3461" s="13" t="s">
        <v>11312</v>
      </c>
      <c r="B3461" s="13"/>
      <c r="C3461" s="13"/>
      <c r="D3461" s="13" t="s">
        <v>11313</v>
      </c>
      <c r="E3461" s="13">
        <v>6</v>
      </c>
      <c r="F3461" s="14">
        <v>1</v>
      </c>
      <c r="G3461" s="13" t="s">
        <v>14873</v>
      </c>
      <c r="H3461" s="14">
        <v>35</v>
      </c>
      <c r="I3461" s="15" t="s">
        <v>32</v>
      </c>
      <c r="J3461" s="16">
        <v>36</v>
      </c>
      <c r="K3461" s="16">
        <v>6</v>
      </c>
      <c r="L3461" s="17" t="s">
        <v>690</v>
      </c>
      <c r="M3461" s="163" t="str">
        <f>IFERROR(GETPIVOTDATA("Tot. Bottles",'- Ordine Aggregato -'!$A$1,"sku anker",A3461),"")</f>
        <v/>
      </c>
      <c r="N3461" s="18" t="s">
        <v>42</v>
      </c>
      <c r="O3461" s="19" t="str">
        <f t="shared" si="53"/>
        <v>Order online</v>
      </c>
      <c r="P3461" s="97" t="s">
        <v>68</v>
      </c>
      <c r="Q3461" s="13" t="s">
        <v>11314</v>
      </c>
      <c r="R3461" t="s">
        <v>11315</v>
      </c>
      <c r="S3461" s="20">
        <v>0</v>
      </c>
      <c r="T3461" s="21" t="s">
        <v>38</v>
      </c>
    </row>
    <row r="3462" spans="1:20" x14ac:dyDescent="0.35">
      <c r="A3462" s="13" t="s">
        <v>11316</v>
      </c>
      <c r="B3462" s="13"/>
      <c r="C3462" s="13"/>
      <c r="D3462" s="13" t="s">
        <v>11317</v>
      </c>
      <c r="E3462" s="13">
        <v>6</v>
      </c>
      <c r="F3462" s="14">
        <v>1</v>
      </c>
      <c r="G3462" s="13" t="s">
        <v>14874</v>
      </c>
      <c r="H3462" s="14">
        <v>40</v>
      </c>
      <c r="I3462" s="15" t="s">
        <v>32</v>
      </c>
      <c r="J3462" s="16">
        <v>59.699999999999996</v>
      </c>
      <c r="K3462" s="16">
        <v>9.9499999999999993</v>
      </c>
      <c r="L3462" s="17" t="s">
        <v>690</v>
      </c>
      <c r="M3462" s="163" t="str">
        <f>IFERROR(GETPIVOTDATA("Tot. Bottles",'- Ordine Aggregato -'!$A$1,"sku anker",A3462),"")</f>
        <v/>
      </c>
      <c r="N3462" s="18" t="s">
        <v>34</v>
      </c>
      <c r="O3462" s="19" t="str">
        <f t="shared" si="53"/>
        <v>Order online</v>
      </c>
      <c r="P3462" s="97" t="s">
        <v>68</v>
      </c>
      <c r="Q3462" s="13" t="s">
        <v>11318</v>
      </c>
      <c r="R3462" t="s">
        <v>11319</v>
      </c>
      <c r="S3462" s="20">
        <v>0</v>
      </c>
      <c r="T3462" s="21" t="s">
        <v>38</v>
      </c>
    </row>
    <row r="3463" spans="1:20" x14ac:dyDescent="0.35">
      <c r="A3463" s="96" t="s">
        <v>11320</v>
      </c>
      <c r="D3463" s="13" t="s">
        <v>11321</v>
      </c>
      <c r="E3463" s="13">
        <v>6</v>
      </c>
      <c r="F3463" s="14">
        <v>1</v>
      </c>
      <c r="G3463" s="13" t="s">
        <v>14873</v>
      </c>
      <c r="H3463" s="14">
        <v>35</v>
      </c>
      <c r="I3463" s="15" t="s">
        <v>32</v>
      </c>
      <c r="J3463" s="16">
        <v>36</v>
      </c>
      <c r="K3463" s="16">
        <v>6</v>
      </c>
      <c r="L3463" s="17" t="s">
        <v>690</v>
      </c>
      <c r="M3463" s="163" t="str">
        <f>IFERROR(GETPIVOTDATA("Tot. Bottles",'- Ordine Aggregato -'!$A$1,"sku anker",A3463),"")</f>
        <v/>
      </c>
      <c r="N3463" s="18" t="s">
        <v>42</v>
      </c>
      <c r="O3463" s="19" t="str">
        <f t="shared" si="53"/>
        <v>Order online</v>
      </c>
      <c r="P3463" s="97" t="s">
        <v>68</v>
      </c>
      <c r="Q3463" s="13" t="s">
        <v>11322</v>
      </c>
      <c r="R3463" t="s">
        <v>11323</v>
      </c>
      <c r="S3463" s="20">
        <v>0</v>
      </c>
      <c r="T3463" s="21" t="s">
        <v>38</v>
      </c>
    </row>
    <row r="3464" spans="1:20" x14ac:dyDescent="0.35">
      <c r="A3464" s="96" t="s">
        <v>11324</v>
      </c>
      <c r="D3464" s="13" t="s">
        <v>11325</v>
      </c>
      <c r="E3464" s="13">
        <v>6</v>
      </c>
      <c r="F3464" s="14">
        <v>0.7</v>
      </c>
      <c r="G3464" s="13" t="s">
        <v>46</v>
      </c>
      <c r="H3464" s="14">
        <v>40</v>
      </c>
      <c r="I3464" s="15" t="s">
        <v>32</v>
      </c>
      <c r="J3464" s="16">
        <v>153</v>
      </c>
      <c r="K3464" s="16">
        <v>25.5</v>
      </c>
      <c r="L3464" s="17" t="s">
        <v>104</v>
      </c>
      <c r="M3464" s="163" t="str">
        <f>IFERROR(GETPIVOTDATA("Tot. Bottles",'- Ordine Aggregato -'!$A$1,"sku anker",A3464),"")</f>
        <v/>
      </c>
      <c r="N3464" s="18" t="s">
        <v>42</v>
      </c>
      <c r="O3464" s="19" t="str">
        <f t="shared" si="53"/>
        <v>Order online</v>
      </c>
      <c r="P3464" s="97" t="s">
        <v>442</v>
      </c>
      <c r="Q3464" s="13" t="s">
        <v>11326</v>
      </c>
      <c r="R3464" t="s">
        <v>11327</v>
      </c>
      <c r="S3464" s="20">
        <v>0</v>
      </c>
      <c r="T3464" s="21" t="s">
        <v>38</v>
      </c>
    </row>
    <row r="3465" spans="1:20" x14ac:dyDescent="0.35">
      <c r="A3465" s="96" t="s">
        <v>11328</v>
      </c>
      <c r="D3465" s="13" t="s">
        <v>11329</v>
      </c>
      <c r="E3465" s="13">
        <v>6</v>
      </c>
      <c r="F3465" s="14">
        <v>0.7</v>
      </c>
      <c r="G3465" s="13" t="s">
        <v>14874</v>
      </c>
      <c r="H3465" s="14">
        <v>24</v>
      </c>
      <c r="I3465" s="15" t="s">
        <v>32</v>
      </c>
      <c r="J3465" s="16">
        <v>31.5</v>
      </c>
      <c r="K3465" s="16">
        <v>5.25</v>
      </c>
      <c r="L3465" s="17" t="s">
        <v>502</v>
      </c>
      <c r="M3465" s="163" t="str">
        <f>IFERROR(GETPIVOTDATA("Tot. Bottles",'- Ordine Aggregato -'!$A$1,"sku anker",A3465),"")</f>
        <v/>
      </c>
      <c r="N3465" s="18" t="s">
        <v>67</v>
      </c>
      <c r="O3465" s="19" t="str">
        <f t="shared" si="53"/>
        <v>Order online</v>
      </c>
      <c r="P3465" s="97" t="s">
        <v>68</v>
      </c>
      <c r="Q3465" s="13" t="s">
        <v>11330</v>
      </c>
      <c r="R3465" t="s">
        <v>11331</v>
      </c>
      <c r="S3465" s="20">
        <v>5.25</v>
      </c>
      <c r="T3465" s="21" t="s">
        <v>38</v>
      </c>
    </row>
    <row r="3466" spans="1:20" x14ac:dyDescent="0.35">
      <c r="A3466" s="13" t="s">
        <v>11332</v>
      </c>
      <c r="B3466" s="13"/>
      <c r="C3466" s="13"/>
      <c r="D3466" s="13" t="s">
        <v>11333</v>
      </c>
      <c r="E3466" s="13">
        <v>6</v>
      </c>
      <c r="F3466" s="14">
        <v>0.7</v>
      </c>
      <c r="G3466" s="13" t="s">
        <v>31</v>
      </c>
      <c r="H3466" s="14">
        <v>20</v>
      </c>
      <c r="I3466" s="15" t="s">
        <v>32</v>
      </c>
      <c r="J3466" s="16">
        <v>31.5</v>
      </c>
      <c r="K3466" s="16">
        <v>5.25</v>
      </c>
      <c r="L3466" s="17" t="s">
        <v>502</v>
      </c>
      <c r="M3466" s="163" t="str">
        <f>IFERROR(GETPIVOTDATA("Tot. Bottles",'- Ordine Aggregato -'!$A$1,"sku anker",A3466),"")</f>
        <v/>
      </c>
      <c r="N3466" s="18" t="s">
        <v>42</v>
      </c>
      <c r="O3466" s="19" t="str">
        <f t="shared" si="53"/>
        <v>Order online</v>
      </c>
      <c r="P3466" s="97" t="s">
        <v>68</v>
      </c>
      <c r="Q3466" s="13" t="s">
        <v>11334</v>
      </c>
      <c r="R3466" t="s">
        <v>11335</v>
      </c>
      <c r="S3466" s="20">
        <v>0</v>
      </c>
      <c r="T3466" s="21" t="s">
        <v>38</v>
      </c>
    </row>
    <row r="3467" spans="1:20" x14ac:dyDescent="0.35">
      <c r="A3467" s="96" t="s">
        <v>11336</v>
      </c>
      <c r="B3467" s="96"/>
      <c r="C3467" s="96"/>
      <c r="D3467" s="13" t="s">
        <v>11333</v>
      </c>
      <c r="E3467" s="13">
        <v>6</v>
      </c>
      <c r="F3467" s="14">
        <v>1</v>
      </c>
      <c r="G3467" s="13" t="s">
        <v>31</v>
      </c>
      <c r="H3467" s="14">
        <v>20</v>
      </c>
      <c r="I3467" s="15" t="s">
        <v>32</v>
      </c>
      <c r="J3467" s="16">
        <v>44.099999999999994</v>
      </c>
      <c r="K3467" s="16">
        <v>7.35</v>
      </c>
      <c r="L3467" s="17" t="s">
        <v>502</v>
      </c>
      <c r="M3467" s="163" t="str">
        <f>IFERROR(GETPIVOTDATA("Tot. Bottles",'- Ordine Aggregato -'!$A$1,"sku anker",A3467),"")</f>
        <v/>
      </c>
      <c r="N3467" s="18" t="s">
        <v>42</v>
      </c>
      <c r="O3467" s="19" t="str">
        <f t="shared" si="53"/>
        <v>Order online</v>
      </c>
      <c r="P3467" s="97" t="s">
        <v>68</v>
      </c>
      <c r="Q3467" s="13" t="s">
        <v>11337</v>
      </c>
      <c r="R3467" t="s">
        <v>11338</v>
      </c>
      <c r="S3467" s="20">
        <v>0</v>
      </c>
      <c r="T3467" s="21" t="s">
        <v>38</v>
      </c>
    </row>
    <row r="3468" spans="1:20" x14ac:dyDescent="0.35">
      <c r="A3468" s="96" t="s">
        <v>11339</v>
      </c>
      <c r="D3468" s="13" t="s">
        <v>11340</v>
      </c>
      <c r="E3468" s="13">
        <v>6</v>
      </c>
      <c r="F3468" s="14">
        <v>0.7</v>
      </c>
      <c r="G3468" s="13" t="s">
        <v>14873</v>
      </c>
      <c r="H3468" s="14">
        <v>38</v>
      </c>
      <c r="I3468" s="15" t="s">
        <v>32</v>
      </c>
      <c r="J3468" s="16">
        <v>33.900000000000006</v>
      </c>
      <c r="K3468" s="16">
        <v>5.65</v>
      </c>
      <c r="L3468" s="17" t="s">
        <v>416</v>
      </c>
      <c r="M3468" s="163">
        <f>IFERROR(GETPIVOTDATA("Tot. Bottles",'- Ordine Aggregato -'!$A$1,"sku anker",A3468),"")</f>
        <v>24</v>
      </c>
      <c r="N3468" s="18" t="s">
        <v>34</v>
      </c>
      <c r="O3468" s="19" t="str">
        <f t="shared" si="53"/>
        <v>Order online</v>
      </c>
      <c r="P3468" s="97" t="s">
        <v>580</v>
      </c>
      <c r="Q3468" s="13" t="s">
        <v>11341</v>
      </c>
      <c r="R3468" t="s">
        <v>11342</v>
      </c>
      <c r="S3468" s="20">
        <v>0</v>
      </c>
      <c r="T3468" s="21" t="s">
        <v>38</v>
      </c>
    </row>
    <row r="3469" spans="1:20" x14ac:dyDescent="0.35">
      <c r="A3469" s="13" t="s">
        <v>11343</v>
      </c>
      <c r="B3469" s="13"/>
      <c r="C3469" s="13"/>
      <c r="D3469" s="13" t="s">
        <v>11344</v>
      </c>
      <c r="E3469" s="13">
        <v>6</v>
      </c>
      <c r="F3469" s="14">
        <v>0.7</v>
      </c>
      <c r="G3469" s="13" t="s">
        <v>14874</v>
      </c>
      <c r="H3469" s="14">
        <v>43</v>
      </c>
      <c r="I3469" s="15" t="s">
        <v>32</v>
      </c>
      <c r="J3469" s="16">
        <v>139.5</v>
      </c>
      <c r="K3469" s="16">
        <v>23.25</v>
      </c>
      <c r="L3469" s="17" t="s">
        <v>368</v>
      </c>
      <c r="M3469" s="163" t="str">
        <f>IFERROR(GETPIVOTDATA("Tot. Bottles",'- Ordine Aggregato -'!$A$1,"sku anker",A3469),"")</f>
        <v/>
      </c>
      <c r="N3469" s="18" t="s">
        <v>42</v>
      </c>
      <c r="O3469" s="19" t="str">
        <f t="shared" ref="O3469:O3532" si="54">HYPERLINK("https://www.ankeramsterdamspirits.nl/en/products/"&amp;A3469,"Order online")</f>
        <v>Order online</v>
      </c>
      <c r="P3469" s="97" t="s">
        <v>11345</v>
      </c>
      <c r="Q3469" s="13" t="s">
        <v>11346</v>
      </c>
      <c r="R3469" t="s">
        <v>11347</v>
      </c>
      <c r="S3469" s="20">
        <v>0</v>
      </c>
      <c r="T3469" s="21" t="s">
        <v>38</v>
      </c>
    </row>
    <row r="3470" spans="1:20" x14ac:dyDescent="0.35">
      <c r="A3470" s="96" t="s">
        <v>11348</v>
      </c>
      <c r="D3470" s="13" t="s">
        <v>11349</v>
      </c>
      <c r="E3470" s="13">
        <v>6</v>
      </c>
      <c r="F3470" s="14">
        <v>0.7</v>
      </c>
      <c r="G3470" s="13" t="s">
        <v>14874</v>
      </c>
      <c r="H3470" s="14">
        <v>40</v>
      </c>
      <c r="I3470" s="15" t="s">
        <v>32</v>
      </c>
      <c r="J3470" s="16">
        <v>50.099999999999994</v>
      </c>
      <c r="K3470" s="16">
        <v>8.35</v>
      </c>
      <c r="L3470" s="17" t="s">
        <v>104</v>
      </c>
      <c r="M3470" s="163" t="str">
        <f>IFERROR(GETPIVOTDATA("Tot. Bottles",'- Ordine Aggregato -'!$A$1,"sku anker",A3470),"")</f>
        <v/>
      </c>
      <c r="N3470" s="18" t="s">
        <v>42</v>
      </c>
      <c r="O3470" s="19" t="str">
        <f t="shared" si="54"/>
        <v>Order online</v>
      </c>
      <c r="P3470" s="97" t="s">
        <v>146</v>
      </c>
      <c r="Q3470" s="13" t="s">
        <v>11350</v>
      </c>
      <c r="R3470" t="s">
        <v>11351</v>
      </c>
      <c r="S3470" s="20">
        <v>0</v>
      </c>
      <c r="T3470" s="21" t="s">
        <v>38</v>
      </c>
    </row>
    <row r="3471" spans="1:20" x14ac:dyDescent="0.35">
      <c r="A3471" s="13" t="s">
        <v>14480</v>
      </c>
      <c r="B3471" s="13"/>
      <c r="C3471" s="13"/>
      <c r="D3471" s="13" t="s">
        <v>11349</v>
      </c>
      <c r="E3471" s="13">
        <v>12</v>
      </c>
      <c r="F3471" s="14">
        <v>1</v>
      </c>
      <c r="G3471" s="13" t="s">
        <v>14874</v>
      </c>
      <c r="H3471" s="14">
        <v>40</v>
      </c>
      <c r="I3471" s="15" t="s">
        <v>32</v>
      </c>
      <c r="J3471" s="16">
        <v>129</v>
      </c>
      <c r="K3471" s="16">
        <v>10.75</v>
      </c>
      <c r="L3471" s="17" t="s">
        <v>104</v>
      </c>
      <c r="M3471" s="163" t="str">
        <f>IFERROR(GETPIVOTDATA("Tot. Bottles",'- Ordine Aggregato -'!$A$1,"sku anker",A3471),"")</f>
        <v/>
      </c>
      <c r="N3471" s="18" t="s">
        <v>42</v>
      </c>
      <c r="O3471" s="19" t="str">
        <f t="shared" si="54"/>
        <v>Order online</v>
      </c>
      <c r="P3471" s="97" t="s">
        <v>146</v>
      </c>
      <c r="Q3471" s="13" t="s">
        <v>15928</v>
      </c>
      <c r="R3471" t="s">
        <v>15929</v>
      </c>
      <c r="S3471" s="20">
        <v>0</v>
      </c>
      <c r="T3471" s="21" t="s">
        <v>38</v>
      </c>
    </row>
    <row r="3472" spans="1:20" x14ac:dyDescent="0.35">
      <c r="A3472" s="96" t="s">
        <v>11352</v>
      </c>
      <c r="D3472" s="13" t="s">
        <v>11353</v>
      </c>
      <c r="E3472" s="13">
        <v>6</v>
      </c>
      <c r="F3472" s="14">
        <v>0.75</v>
      </c>
      <c r="G3472" s="13" t="s">
        <v>14874</v>
      </c>
      <c r="H3472" s="14">
        <v>13.5</v>
      </c>
      <c r="I3472" s="15" t="s">
        <v>32</v>
      </c>
      <c r="J3472" s="16">
        <v>31.200000000000003</v>
      </c>
      <c r="K3472" s="16">
        <v>5.2</v>
      </c>
      <c r="L3472" s="17" t="s">
        <v>437</v>
      </c>
      <c r="M3472" s="163" t="str">
        <f>IFERROR(GETPIVOTDATA("Tot. Bottles",'- Ordine Aggregato -'!$A$1,"sku anker",A3472),"")</f>
        <v/>
      </c>
      <c r="N3472" s="18" t="s">
        <v>42</v>
      </c>
      <c r="O3472" s="19" t="str">
        <f t="shared" si="54"/>
        <v>Order online</v>
      </c>
      <c r="P3472" s="97" t="s">
        <v>355</v>
      </c>
      <c r="Q3472" s="13" t="s">
        <v>11354</v>
      </c>
      <c r="R3472" t="s">
        <v>42</v>
      </c>
      <c r="S3472" s="20">
        <v>0</v>
      </c>
      <c r="T3472" s="21" t="s">
        <v>38</v>
      </c>
    </row>
    <row r="3473" spans="1:20" x14ac:dyDescent="0.35">
      <c r="A3473" s="96" t="s">
        <v>11355</v>
      </c>
      <c r="B3473" s="96"/>
      <c r="C3473" s="96"/>
      <c r="D3473" s="13" t="s">
        <v>11356</v>
      </c>
      <c r="E3473" s="13">
        <v>6</v>
      </c>
      <c r="F3473" s="14">
        <v>0.75</v>
      </c>
      <c r="G3473" s="13" t="s">
        <v>14874</v>
      </c>
      <c r="H3473" s="14">
        <v>13.5</v>
      </c>
      <c r="I3473" s="15" t="s">
        <v>32</v>
      </c>
      <c r="J3473" s="16">
        <v>25.799999999999997</v>
      </c>
      <c r="K3473" s="16">
        <v>4.3</v>
      </c>
      <c r="L3473" s="17" t="s">
        <v>704</v>
      </c>
      <c r="M3473" s="163" t="str">
        <f>IFERROR(GETPIVOTDATA("Tot. Bottles",'- Ordine Aggregato -'!$A$1,"sku anker",A3473),"")</f>
        <v/>
      </c>
      <c r="N3473" s="18" t="s">
        <v>42</v>
      </c>
      <c r="O3473" s="19" t="str">
        <f t="shared" si="54"/>
        <v>Order online</v>
      </c>
      <c r="P3473" s="97" t="s">
        <v>225</v>
      </c>
      <c r="Q3473" s="13" t="s">
        <v>11357</v>
      </c>
      <c r="R3473" t="s">
        <v>11358</v>
      </c>
      <c r="S3473" s="20">
        <v>0</v>
      </c>
      <c r="T3473" s="21" t="s">
        <v>38</v>
      </c>
    </row>
    <row r="3474" spans="1:20" x14ac:dyDescent="0.35">
      <c r="A3474" s="13" t="s">
        <v>11359</v>
      </c>
      <c r="B3474" s="13"/>
      <c r="C3474" s="13"/>
      <c r="D3474" s="13" t="s">
        <v>11360</v>
      </c>
      <c r="E3474" s="13">
        <v>6</v>
      </c>
      <c r="F3474" s="14">
        <v>0.75</v>
      </c>
      <c r="G3474" s="13" t="s">
        <v>14874</v>
      </c>
      <c r="H3474" s="14">
        <v>13</v>
      </c>
      <c r="I3474" s="15" t="s">
        <v>32</v>
      </c>
      <c r="J3474" s="16">
        <v>25.799999999999997</v>
      </c>
      <c r="K3474" s="16">
        <v>4.3</v>
      </c>
      <c r="L3474" s="17" t="s">
        <v>710</v>
      </c>
      <c r="M3474" s="163" t="str">
        <f>IFERROR(GETPIVOTDATA("Tot. Bottles",'- Ordine Aggregato -'!$A$1,"sku anker",A3474),"")</f>
        <v/>
      </c>
      <c r="N3474" s="18" t="s">
        <v>42</v>
      </c>
      <c r="O3474" s="19" t="str">
        <f t="shared" si="54"/>
        <v>Order online</v>
      </c>
      <c r="P3474" s="97" t="s">
        <v>225</v>
      </c>
      <c r="Q3474" s="13" t="s">
        <v>11361</v>
      </c>
      <c r="R3474" t="s">
        <v>11362</v>
      </c>
      <c r="S3474" s="20">
        <v>0</v>
      </c>
      <c r="T3474" s="21" t="s">
        <v>38</v>
      </c>
    </row>
    <row r="3475" spans="1:20" x14ac:dyDescent="0.35">
      <c r="A3475" s="13" t="s">
        <v>11363</v>
      </c>
      <c r="B3475" s="13"/>
      <c r="C3475" s="13"/>
      <c r="D3475" s="13" t="s">
        <v>11364</v>
      </c>
      <c r="E3475" s="13">
        <v>6</v>
      </c>
      <c r="F3475" s="14">
        <v>1</v>
      </c>
      <c r="G3475" s="13" t="s">
        <v>46</v>
      </c>
      <c r="H3475" s="14">
        <v>50</v>
      </c>
      <c r="I3475" s="15" t="s">
        <v>32</v>
      </c>
      <c r="J3475" s="16">
        <v>61.800000000000004</v>
      </c>
      <c r="K3475" s="16">
        <v>10.3</v>
      </c>
      <c r="L3475" s="17" t="s">
        <v>104</v>
      </c>
      <c r="M3475" s="163" t="str">
        <f>IFERROR(GETPIVOTDATA("Tot. Bottles",'- Ordine Aggregato -'!$A$1,"sku anker",A3475),"")</f>
        <v/>
      </c>
      <c r="N3475" s="18" t="s">
        <v>42</v>
      </c>
      <c r="O3475" s="19" t="str">
        <f t="shared" si="54"/>
        <v>Order online</v>
      </c>
      <c r="P3475" s="97" t="s">
        <v>225</v>
      </c>
      <c r="Q3475" s="13" t="s">
        <v>11365</v>
      </c>
      <c r="R3475" t="s">
        <v>11366</v>
      </c>
      <c r="S3475" s="20">
        <v>0</v>
      </c>
      <c r="T3475" s="21" t="s">
        <v>38</v>
      </c>
    </row>
    <row r="3476" spans="1:20" x14ac:dyDescent="0.35">
      <c r="A3476" s="13" t="s">
        <v>11367</v>
      </c>
      <c r="B3476" s="13"/>
      <c r="C3476" s="13"/>
      <c r="D3476" s="13" t="s">
        <v>11368</v>
      </c>
      <c r="E3476" s="13">
        <v>6</v>
      </c>
      <c r="F3476" s="14">
        <v>0.7</v>
      </c>
      <c r="G3476" s="13" t="s">
        <v>14874</v>
      </c>
      <c r="H3476" s="14">
        <v>40</v>
      </c>
      <c r="I3476" s="15" t="s">
        <v>32</v>
      </c>
      <c r="J3476" s="16">
        <v>39</v>
      </c>
      <c r="K3476" s="16">
        <v>6.5</v>
      </c>
      <c r="L3476" s="17" t="s">
        <v>104</v>
      </c>
      <c r="M3476" s="163" t="str">
        <f>IFERROR(GETPIVOTDATA("Tot. Bottles",'- Ordine Aggregato -'!$A$1,"sku anker",A3476),"")</f>
        <v/>
      </c>
      <c r="N3476" s="18" t="s">
        <v>42</v>
      </c>
      <c r="O3476" s="19" t="str">
        <f t="shared" si="54"/>
        <v>Order online</v>
      </c>
      <c r="P3476" s="97" t="s">
        <v>1348</v>
      </c>
      <c r="Q3476" s="13" t="s">
        <v>11369</v>
      </c>
      <c r="R3476" t="s">
        <v>11370</v>
      </c>
      <c r="S3476" s="20">
        <v>0</v>
      </c>
      <c r="T3476" s="21" t="s">
        <v>38</v>
      </c>
    </row>
    <row r="3477" spans="1:20" x14ac:dyDescent="0.35">
      <c r="A3477" s="96" t="s">
        <v>11371</v>
      </c>
      <c r="D3477" s="13" t="s">
        <v>11372</v>
      </c>
      <c r="E3477" s="13">
        <v>6</v>
      </c>
      <c r="F3477" s="14">
        <v>0.7</v>
      </c>
      <c r="G3477" s="13" t="s">
        <v>46</v>
      </c>
      <c r="H3477" s="14">
        <v>45</v>
      </c>
      <c r="I3477" s="15" t="s">
        <v>32</v>
      </c>
      <c r="J3477" s="16">
        <v>45.900000000000006</v>
      </c>
      <c r="K3477" s="16">
        <v>7.65</v>
      </c>
      <c r="L3477" s="17" t="s">
        <v>104</v>
      </c>
      <c r="M3477" s="163" t="str">
        <f>IFERROR(GETPIVOTDATA("Tot. Bottles",'- Ordine Aggregato -'!$A$1,"sku anker",A3477),"")</f>
        <v/>
      </c>
      <c r="N3477" s="18" t="s">
        <v>42</v>
      </c>
      <c r="O3477" s="19" t="str">
        <f t="shared" si="54"/>
        <v>Order online</v>
      </c>
      <c r="P3477" s="97" t="s">
        <v>225</v>
      </c>
      <c r="Q3477" s="13" t="s">
        <v>11373</v>
      </c>
      <c r="R3477" t="s">
        <v>11374</v>
      </c>
      <c r="S3477" s="20">
        <v>0</v>
      </c>
      <c r="T3477" s="21" t="s">
        <v>38</v>
      </c>
    </row>
    <row r="3478" spans="1:20" x14ac:dyDescent="0.35">
      <c r="A3478" s="13" t="s">
        <v>11375</v>
      </c>
      <c r="B3478" s="13"/>
      <c r="C3478" s="13"/>
      <c r="D3478" s="13" t="s">
        <v>11376</v>
      </c>
      <c r="E3478" s="13">
        <v>12</v>
      </c>
      <c r="F3478" s="14">
        <v>0.3</v>
      </c>
      <c r="G3478" s="13" t="s">
        <v>46</v>
      </c>
      <c r="H3478" s="14">
        <v>14.5</v>
      </c>
      <c r="I3478" s="15" t="s">
        <v>32</v>
      </c>
      <c r="J3478" s="16">
        <v>55.800000000000004</v>
      </c>
      <c r="K3478" s="16">
        <v>4.6500000000000004</v>
      </c>
      <c r="L3478" s="17" t="s">
        <v>2306</v>
      </c>
      <c r="M3478" s="163" t="str">
        <f>IFERROR(GETPIVOTDATA("Tot. Bottles",'- Ordine Aggregato -'!$A$1,"sku anker",A3478),"")</f>
        <v/>
      </c>
      <c r="N3478" s="18" t="s">
        <v>42</v>
      </c>
      <c r="O3478" s="19" t="str">
        <f t="shared" si="54"/>
        <v>Order online</v>
      </c>
      <c r="P3478" s="97" t="s">
        <v>442</v>
      </c>
      <c r="Q3478" s="13" t="s">
        <v>11377</v>
      </c>
      <c r="R3478" t="s">
        <v>11378</v>
      </c>
      <c r="S3478" s="20">
        <v>0</v>
      </c>
      <c r="T3478" s="21" t="s">
        <v>38</v>
      </c>
    </row>
    <row r="3479" spans="1:20" x14ac:dyDescent="0.35">
      <c r="A3479" s="96" t="s">
        <v>11379</v>
      </c>
      <c r="B3479" s="96"/>
      <c r="C3479" s="96"/>
      <c r="D3479" s="13" t="s">
        <v>11376</v>
      </c>
      <c r="E3479" s="13">
        <v>12</v>
      </c>
      <c r="F3479" s="14">
        <v>0.72</v>
      </c>
      <c r="G3479" s="13" t="s">
        <v>14874</v>
      </c>
      <c r="H3479" s="14">
        <v>14.5</v>
      </c>
      <c r="I3479" s="15" t="s">
        <v>32</v>
      </c>
      <c r="J3479" s="16">
        <v>89.4</v>
      </c>
      <c r="K3479" s="16">
        <v>7.45</v>
      </c>
      <c r="L3479" s="17" t="s">
        <v>2306</v>
      </c>
      <c r="M3479" s="163" t="str">
        <f>IFERROR(GETPIVOTDATA("Tot. Bottles",'- Ordine Aggregato -'!$A$1,"sku anker",A3479),"")</f>
        <v/>
      </c>
      <c r="N3479" s="18" t="s">
        <v>42</v>
      </c>
      <c r="O3479" s="19" t="str">
        <f t="shared" si="54"/>
        <v>Order online</v>
      </c>
      <c r="P3479" s="97" t="s">
        <v>442</v>
      </c>
      <c r="Q3479" s="13" t="s">
        <v>11380</v>
      </c>
      <c r="R3479" t="s">
        <v>11381</v>
      </c>
      <c r="S3479" s="20">
        <v>0</v>
      </c>
      <c r="T3479" s="21" t="s">
        <v>38</v>
      </c>
    </row>
    <row r="3480" spans="1:20" x14ac:dyDescent="0.35">
      <c r="A3480" s="96" t="s">
        <v>11382</v>
      </c>
      <c r="D3480" s="13" t="s">
        <v>11383</v>
      </c>
      <c r="E3480" s="13">
        <v>12</v>
      </c>
      <c r="F3480" s="14">
        <v>0.75</v>
      </c>
      <c r="G3480" s="13" t="s">
        <v>46</v>
      </c>
      <c r="H3480" s="14">
        <v>14.5</v>
      </c>
      <c r="I3480" s="15" t="s">
        <v>32</v>
      </c>
      <c r="J3480" s="16">
        <v>129</v>
      </c>
      <c r="K3480" s="16">
        <v>10.75</v>
      </c>
      <c r="L3480" s="17" t="s">
        <v>2306</v>
      </c>
      <c r="M3480" s="163" t="str">
        <f>IFERROR(GETPIVOTDATA("Tot. Bottles",'- Ordine Aggregato -'!$A$1,"sku anker",A3480),"")</f>
        <v/>
      </c>
      <c r="N3480" s="18" t="s">
        <v>34</v>
      </c>
      <c r="O3480" s="19" t="str">
        <f t="shared" si="54"/>
        <v>Order online</v>
      </c>
      <c r="P3480" s="97" t="s">
        <v>442</v>
      </c>
      <c r="Q3480" s="13" t="s">
        <v>11384</v>
      </c>
      <c r="R3480" t="s">
        <v>11385</v>
      </c>
      <c r="S3480" s="20">
        <v>0</v>
      </c>
      <c r="T3480" s="21" t="s">
        <v>38</v>
      </c>
    </row>
    <row r="3481" spans="1:20" x14ac:dyDescent="0.35">
      <c r="A3481" s="13" t="s">
        <v>11386</v>
      </c>
      <c r="B3481" s="13"/>
      <c r="C3481" s="13"/>
      <c r="D3481" s="13" t="s">
        <v>11387</v>
      </c>
      <c r="E3481" s="13">
        <v>24</v>
      </c>
      <c r="F3481" s="14">
        <v>0.33</v>
      </c>
      <c r="G3481" s="13" t="s">
        <v>46</v>
      </c>
      <c r="H3481" s="14">
        <v>5.9</v>
      </c>
      <c r="I3481" s="15" t="s">
        <v>32</v>
      </c>
      <c r="J3481" s="16">
        <v>18.240000000000002</v>
      </c>
      <c r="K3481" s="16">
        <v>0.76</v>
      </c>
      <c r="L3481" s="17" t="s">
        <v>1498</v>
      </c>
      <c r="M3481" s="163" t="str">
        <f>IFERROR(GETPIVOTDATA("Tot. Bottles",'- Ordine Aggregato -'!$A$1,"sku anker",A3481),"")</f>
        <v/>
      </c>
      <c r="N3481" s="18" t="s">
        <v>42</v>
      </c>
      <c r="O3481" s="19" t="str">
        <f t="shared" si="54"/>
        <v>Order online</v>
      </c>
      <c r="P3481" s="97" t="s">
        <v>43</v>
      </c>
      <c r="Q3481" s="13" t="s">
        <v>11388</v>
      </c>
      <c r="R3481" t="s">
        <v>11389</v>
      </c>
      <c r="S3481" s="20">
        <v>0</v>
      </c>
      <c r="T3481" s="21" t="s">
        <v>38</v>
      </c>
    </row>
    <row r="3482" spans="1:20" x14ac:dyDescent="0.35">
      <c r="A3482" s="13" t="s">
        <v>11391</v>
      </c>
      <c r="B3482" s="13"/>
      <c r="C3482" s="13"/>
      <c r="D3482" s="13" t="s">
        <v>11390</v>
      </c>
      <c r="E3482" s="13">
        <v>144</v>
      </c>
      <c r="F3482" s="14">
        <v>0.03</v>
      </c>
      <c r="G3482" s="13" t="s">
        <v>14874</v>
      </c>
      <c r="H3482" s="14">
        <v>25</v>
      </c>
      <c r="I3482" s="15" t="s">
        <v>32</v>
      </c>
      <c r="J3482" s="16">
        <v>158.4</v>
      </c>
      <c r="K3482" s="16">
        <v>1.1000000000000001</v>
      </c>
      <c r="L3482" s="17" t="s">
        <v>399</v>
      </c>
      <c r="M3482" s="163" t="str">
        <f>IFERROR(GETPIVOTDATA("Tot. Bottles",'- Ordine Aggregato -'!$A$1,"sku anker",A3482),"")</f>
        <v/>
      </c>
      <c r="N3482" s="18" t="s">
        <v>42</v>
      </c>
      <c r="O3482" s="19" t="str">
        <f t="shared" si="54"/>
        <v>Order online</v>
      </c>
      <c r="P3482" s="97" t="s">
        <v>2989</v>
      </c>
      <c r="Q3482" s="13" t="s">
        <v>11392</v>
      </c>
      <c r="R3482" t="s">
        <v>11393</v>
      </c>
      <c r="S3482" s="20">
        <v>0</v>
      </c>
      <c r="T3482" s="21" t="s">
        <v>38</v>
      </c>
    </row>
    <row r="3483" spans="1:20" x14ac:dyDescent="0.35">
      <c r="A3483" s="13" t="s">
        <v>11394</v>
      </c>
      <c r="B3483" s="13"/>
      <c r="C3483" s="13"/>
      <c r="D3483" s="13" t="s">
        <v>11390</v>
      </c>
      <c r="E3483" s="13">
        <v>12</v>
      </c>
      <c r="F3483" s="14">
        <v>0.35</v>
      </c>
      <c r="G3483" s="13" t="s">
        <v>14874</v>
      </c>
      <c r="H3483" s="14">
        <v>25</v>
      </c>
      <c r="I3483" s="15" t="s">
        <v>32</v>
      </c>
      <c r="J3483" s="16">
        <v>71.400000000000006</v>
      </c>
      <c r="K3483" s="16">
        <v>5.95</v>
      </c>
      <c r="L3483" s="17" t="s">
        <v>399</v>
      </c>
      <c r="M3483" s="163" t="str">
        <f>IFERROR(GETPIVOTDATA("Tot. Bottles",'- Ordine Aggregato -'!$A$1,"sku anker",A3483),"")</f>
        <v/>
      </c>
      <c r="N3483" s="18" t="s">
        <v>42</v>
      </c>
      <c r="O3483" s="19" t="str">
        <f t="shared" si="54"/>
        <v>Order online</v>
      </c>
      <c r="P3483" s="97" t="s">
        <v>2989</v>
      </c>
      <c r="Q3483" s="13" t="s">
        <v>11395</v>
      </c>
      <c r="R3483" t="s">
        <v>11396</v>
      </c>
      <c r="S3483" s="20">
        <v>0</v>
      </c>
      <c r="T3483" s="21" t="s">
        <v>38</v>
      </c>
    </row>
    <row r="3484" spans="1:20" x14ac:dyDescent="0.35">
      <c r="A3484" s="96" t="s">
        <v>11397</v>
      </c>
      <c r="B3484" s="96"/>
      <c r="C3484" s="96"/>
      <c r="D3484" s="13" t="s">
        <v>11390</v>
      </c>
      <c r="E3484" s="13">
        <v>6</v>
      </c>
      <c r="F3484" s="14">
        <v>0.7</v>
      </c>
      <c r="G3484" s="13" t="s">
        <v>14873</v>
      </c>
      <c r="H3484" s="14">
        <v>25</v>
      </c>
      <c r="I3484" s="15" t="s">
        <v>32</v>
      </c>
      <c r="J3484" s="16">
        <v>51</v>
      </c>
      <c r="K3484" s="16">
        <v>8.5</v>
      </c>
      <c r="L3484" s="17" t="s">
        <v>399</v>
      </c>
      <c r="M3484" s="163" t="str">
        <f>IFERROR(GETPIVOTDATA("Tot. Bottles",'- Ordine Aggregato -'!$A$1,"sku anker",A3484),"")</f>
        <v/>
      </c>
      <c r="N3484" s="18" t="s">
        <v>42</v>
      </c>
      <c r="O3484" s="19" t="str">
        <f t="shared" si="54"/>
        <v>Order online</v>
      </c>
      <c r="P3484" s="97" t="s">
        <v>2989</v>
      </c>
      <c r="Q3484" s="13" t="s">
        <v>11398</v>
      </c>
      <c r="R3484" t="s">
        <v>11399</v>
      </c>
      <c r="S3484" s="20">
        <v>0</v>
      </c>
      <c r="T3484" s="21" t="s">
        <v>38</v>
      </c>
    </row>
    <row r="3485" spans="1:20" x14ac:dyDescent="0.35">
      <c r="A3485" s="96" t="s">
        <v>11400</v>
      </c>
      <c r="D3485" s="13" t="s">
        <v>11390</v>
      </c>
      <c r="E3485" s="13">
        <v>1</v>
      </c>
      <c r="F3485" s="14">
        <v>3</v>
      </c>
      <c r="G3485" s="13" t="s">
        <v>14874</v>
      </c>
      <c r="H3485" s="14">
        <v>25</v>
      </c>
      <c r="I3485" s="15" t="s">
        <v>32</v>
      </c>
      <c r="J3485" s="16">
        <v>50</v>
      </c>
      <c r="K3485" s="16">
        <v>50</v>
      </c>
      <c r="L3485" s="17" t="s">
        <v>399</v>
      </c>
      <c r="M3485" s="163" t="str">
        <f>IFERROR(GETPIVOTDATA("Tot. Bottles",'- Ordine Aggregato -'!$A$1,"sku anker",A3485),"")</f>
        <v/>
      </c>
      <c r="N3485" s="18" t="s">
        <v>42</v>
      </c>
      <c r="O3485" s="19" t="str">
        <f t="shared" si="54"/>
        <v>Order online</v>
      </c>
      <c r="P3485" s="97" t="s">
        <v>2989</v>
      </c>
      <c r="Q3485" s="13" t="s">
        <v>11401</v>
      </c>
      <c r="R3485" t="s">
        <v>42</v>
      </c>
      <c r="S3485" s="20">
        <v>0</v>
      </c>
      <c r="T3485" s="21" t="s">
        <v>38</v>
      </c>
    </row>
    <row r="3486" spans="1:20" x14ac:dyDescent="0.35">
      <c r="A3486" s="13" t="s">
        <v>11402</v>
      </c>
      <c r="B3486" s="13"/>
      <c r="C3486" s="13"/>
      <c r="D3486" s="13" t="s">
        <v>11403</v>
      </c>
      <c r="E3486" s="13">
        <v>6</v>
      </c>
      <c r="F3486" s="14">
        <v>0.7</v>
      </c>
      <c r="G3486" s="13" t="s">
        <v>46</v>
      </c>
      <c r="H3486" s="14">
        <v>40</v>
      </c>
      <c r="I3486" s="15" t="s">
        <v>32</v>
      </c>
      <c r="J3486" s="16">
        <v>17.700000000000003</v>
      </c>
      <c r="K3486" s="16">
        <v>2.95</v>
      </c>
      <c r="L3486" s="17" t="s">
        <v>718</v>
      </c>
      <c r="M3486" s="163" t="str">
        <f>IFERROR(GETPIVOTDATA("Tot. Bottles",'- Ordine Aggregato -'!$A$1,"sku anker",A3486),"")</f>
        <v/>
      </c>
      <c r="N3486" s="18" t="s">
        <v>42</v>
      </c>
      <c r="O3486" s="19" t="str">
        <f t="shared" si="54"/>
        <v>Order online</v>
      </c>
      <c r="P3486" s="97" t="s">
        <v>355</v>
      </c>
      <c r="Q3486" s="13" t="s">
        <v>11404</v>
      </c>
      <c r="R3486" t="s">
        <v>11405</v>
      </c>
      <c r="S3486" s="20">
        <v>0</v>
      </c>
      <c r="T3486" s="21" t="s">
        <v>38</v>
      </c>
    </row>
    <row r="3487" spans="1:20" x14ac:dyDescent="0.35">
      <c r="A3487" s="96" t="s">
        <v>11406</v>
      </c>
      <c r="B3487" s="96"/>
      <c r="C3487" s="96"/>
      <c r="D3487" s="13" t="s">
        <v>11407</v>
      </c>
      <c r="E3487" s="13">
        <v>6</v>
      </c>
      <c r="F3487" s="14">
        <v>0.7</v>
      </c>
      <c r="G3487" s="13" t="s">
        <v>46</v>
      </c>
      <c r="H3487" s="14">
        <v>35</v>
      </c>
      <c r="I3487" s="15" t="s">
        <v>32</v>
      </c>
      <c r="J3487" s="16">
        <v>17.700000000000003</v>
      </c>
      <c r="K3487" s="16">
        <v>2.95</v>
      </c>
      <c r="L3487" s="17" t="s">
        <v>718</v>
      </c>
      <c r="M3487" s="163" t="str">
        <f>IFERROR(GETPIVOTDATA("Tot. Bottles",'- Ordine Aggregato -'!$A$1,"sku anker",A3487),"")</f>
        <v/>
      </c>
      <c r="N3487" s="18" t="s">
        <v>42</v>
      </c>
      <c r="O3487" s="19" t="str">
        <f t="shared" si="54"/>
        <v>Order online</v>
      </c>
      <c r="P3487" s="97" t="s">
        <v>355</v>
      </c>
      <c r="Q3487" s="13" t="s">
        <v>11408</v>
      </c>
      <c r="R3487" t="s">
        <v>11409</v>
      </c>
      <c r="S3487" s="20">
        <v>0</v>
      </c>
      <c r="T3487" s="21" t="s">
        <v>38</v>
      </c>
    </row>
    <row r="3488" spans="1:20" x14ac:dyDescent="0.35">
      <c r="A3488" s="96" t="s">
        <v>11410</v>
      </c>
      <c r="B3488" s="96"/>
      <c r="C3488" s="96"/>
      <c r="D3488" s="13" t="s">
        <v>11411</v>
      </c>
      <c r="E3488" s="13">
        <v>12</v>
      </c>
      <c r="F3488" s="14">
        <v>0.7</v>
      </c>
      <c r="G3488" s="13" t="s">
        <v>14874</v>
      </c>
      <c r="H3488" s="14">
        <v>38</v>
      </c>
      <c r="I3488" s="15" t="s">
        <v>32</v>
      </c>
      <c r="J3488" s="16">
        <v>34.799999999999997</v>
      </c>
      <c r="K3488" s="16">
        <v>2.9</v>
      </c>
      <c r="L3488" s="17" t="s">
        <v>718</v>
      </c>
      <c r="M3488" s="163" t="str">
        <f>IFERROR(GETPIVOTDATA("Tot. Bottles",'- Ordine Aggregato -'!$A$1,"sku anker",A3488),"")</f>
        <v/>
      </c>
      <c r="N3488" s="18" t="s">
        <v>42</v>
      </c>
      <c r="O3488" s="19" t="str">
        <f t="shared" si="54"/>
        <v>Order online</v>
      </c>
      <c r="P3488" s="97" t="s">
        <v>225</v>
      </c>
      <c r="Q3488" s="13" t="s">
        <v>11412</v>
      </c>
      <c r="R3488" t="s">
        <v>11413</v>
      </c>
      <c r="S3488" s="20">
        <v>0</v>
      </c>
      <c r="T3488" s="21" t="s">
        <v>38</v>
      </c>
    </row>
    <row r="3489" spans="1:20" x14ac:dyDescent="0.35">
      <c r="A3489" s="13" t="s">
        <v>11414</v>
      </c>
      <c r="B3489" s="13"/>
      <c r="C3489" s="13"/>
      <c r="D3489" s="13" t="s">
        <v>11415</v>
      </c>
      <c r="E3489" s="13">
        <v>6</v>
      </c>
      <c r="F3489" s="14">
        <v>0.7</v>
      </c>
      <c r="G3489" s="13" t="s">
        <v>14874</v>
      </c>
      <c r="H3489" s="14">
        <v>40</v>
      </c>
      <c r="I3489" s="15" t="s">
        <v>32</v>
      </c>
      <c r="J3489" s="16">
        <v>66.599999999999994</v>
      </c>
      <c r="K3489" s="16">
        <v>11.1</v>
      </c>
      <c r="L3489" s="17" t="s">
        <v>4671</v>
      </c>
      <c r="M3489" s="163" t="str">
        <f>IFERROR(GETPIVOTDATA("Tot. Bottles",'- Ordine Aggregato -'!$A$1,"sku anker",A3489),"")</f>
        <v/>
      </c>
      <c r="N3489" s="18" t="s">
        <v>42</v>
      </c>
      <c r="O3489" s="19" t="str">
        <f t="shared" si="54"/>
        <v>Order online</v>
      </c>
      <c r="P3489" s="97" t="s">
        <v>1232</v>
      </c>
      <c r="Q3489" s="13" t="s">
        <v>11416</v>
      </c>
      <c r="R3489" t="s">
        <v>11417</v>
      </c>
      <c r="S3489" s="20">
        <v>0</v>
      </c>
      <c r="T3489" s="21" t="s">
        <v>38</v>
      </c>
    </row>
    <row r="3490" spans="1:20" x14ac:dyDescent="0.35">
      <c r="A3490" s="13" t="s">
        <v>11418</v>
      </c>
      <c r="B3490" s="13"/>
      <c r="C3490" s="13"/>
      <c r="D3490" s="13" t="s">
        <v>11419</v>
      </c>
      <c r="E3490" s="13">
        <v>6</v>
      </c>
      <c r="F3490" s="14">
        <v>0.7</v>
      </c>
      <c r="G3490" s="13" t="s">
        <v>14874</v>
      </c>
      <c r="H3490" s="14">
        <v>40</v>
      </c>
      <c r="I3490" s="15" t="s">
        <v>32</v>
      </c>
      <c r="J3490" s="16">
        <v>58.5</v>
      </c>
      <c r="K3490" s="16">
        <v>9.75</v>
      </c>
      <c r="L3490" s="17" t="s">
        <v>4671</v>
      </c>
      <c r="M3490" s="163" t="str">
        <f>IFERROR(GETPIVOTDATA("Tot. Bottles",'- Ordine Aggregato -'!$A$1,"sku anker",A3490),"")</f>
        <v/>
      </c>
      <c r="N3490" s="18" t="s">
        <v>67</v>
      </c>
      <c r="O3490" s="19" t="str">
        <f t="shared" si="54"/>
        <v>Order online</v>
      </c>
      <c r="P3490" s="97" t="s">
        <v>1232</v>
      </c>
      <c r="Q3490" s="13" t="s">
        <v>11420</v>
      </c>
      <c r="R3490" t="s">
        <v>11421</v>
      </c>
      <c r="S3490" s="20">
        <v>9.75</v>
      </c>
      <c r="T3490" s="21" t="s">
        <v>38</v>
      </c>
    </row>
    <row r="3491" spans="1:20" x14ac:dyDescent="0.35">
      <c r="A3491" s="96" t="s">
        <v>11422</v>
      </c>
      <c r="B3491" s="96"/>
      <c r="C3491" s="96"/>
      <c r="D3491" s="13" t="s">
        <v>11423</v>
      </c>
      <c r="E3491" s="13">
        <v>6</v>
      </c>
      <c r="F3491" s="14">
        <v>0.7</v>
      </c>
      <c r="G3491" s="13" t="s">
        <v>31</v>
      </c>
      <c r="H3491" s="14">
        <v>40</v>
      </c>
      <c r="I3491" s="15" t="s">
        <v>32</v>
      </c>
      <c r="J3491" s="16">
        <v>53.699999999999996</v>
      </c>
      <c r="K3491" s="16">
        <v>8.9499999999999993</v>
      </c>
      <c r="L3491" s="17" t="s">
        <v>145</v>
      </c>
      <c r="M3491" s="163" t="str">
        <f>IFERROR(GETPIVOTDATA("Tot. Bottles",'- Ordine Aggregato -'!$A$1,"sku anker",A3491),"")</f>
        <v/>
      </c>
      <c r="N3491" s="18" t="s">
        <v>42</v>
      </c>
      <c r="O3491" s="19" t="str">
        <f t="shared" si="54"/>
        <v>Order online</v>
      </c>
      <c r="P3491" s="97" t="s">
        <v>1232</v>
      </c>
      <c r="Q3491" s="13" t="s">
        <v>11424</v>
      </c>
      <c r="R3491" t="s">
        <v>11425</v>
      </c>
      <c r="S3491" s="20">
        <v>0</v>
      </c>
      <c r="T3491" s="21" t="s">
        <v>38</v>
      </c>
    </row>
    <row r="3492" spans="1:20" x14ac:dyDescent="0.35">
      <c r="A3492" s="96" t="s">
        <v>11426</v>
      </c>
      <c r="B3492" s="96"/>
      <c r="C3492" s="96"/>
      <c r="D3492" s="13" t="s">
        <v>11427</v>
      </c>
      <c r="E3492" s="13">
        <v>6</v>
      </c>
      <c r="F3492" s="14">
        <v>0.7</v>
      </c>
      <c r="G3492" s="13" t="s">
        <v>31</v>
      </c>
      <c r="H3492" s="14">
        <v>40</v>
      </c>
      <c r="I3492" s="15" t="s">
        <v>32</v>
      </c>
      <c r="J3492" s="16">
        <v>126.60000000000001</v>
      </c>
      <c r="K3492" s="16">
        <v>21.1</v>
      </c>
      <c r="L3492" s="17" t="s">
        <v>3019</v>
      </c>
      <c r="M3492" s="163" t="str">
        <f>IFERROR(GETPIVOTDATA("Tot. Bottles",'- Ordine Aggregato -'!$A$1,"sku anker",A3492),"")</f>
        <v/>
      </c>
      <c r="N3492" s="18" t="s">
        <v>42</v>
      </c>
      <c r="O3492" s="19" t="str">
        <f t="shared" si="54"/>
        <v>Order online</v>
      </c>
      <c r="P3492" s="97" t="s">
        <v>43</v>
      </c>
      <c r="Q3492" s="13" t="s">
        <v>11428</v>
      </c>
      <c r="R3492" t="s">
        <v>42</v>
      </c>
      <c r="S3492" s="20">
        <v>0</v>
      </c>
      <c r="T3492" s="21" t="s">
        <v>38</v>
      </c>
    </row>
    <row r="3493" spans="1:20" x14ac:dyDescent="0.35">
      <c r="A3493" s="13" t="s">
        <v>11429</v>
      </c>
      <c r="B3493" s="13"/>
      <c r="C3493" s="13"/>
      <c r="D3493" s="13" t="s">
        <v>11430</v>
      </c>
      <c r="E3493" s="13">
        <v>6</v>
      </c>
      <c r="F3493" s="14">
        <v>0.75</v>
      </c>
      <c r="G3493" s="13" t="s">
        <v>14874</v>
      </c>
      <c r="H3493" s="14">
        <v>15.5</v>
      </c>
      <c r="I3493" s="15" t="s">
        <v>32</v>
      </c>
      <c r="J3493" s="16">
        <v>295.20000000000005</v>
      </c>
      <c r="K3493" s="16">
        <v>49.2</v>
      </c>
      <c r="L3493" s="17" t="s">
        <v>710</v>
      </c>
      <c r="M3493" s="163" t="str">
        <f>IFERROR(GETPIVOTDATA("Tot. Bottles",'- Ordine Aggregato -'!$A$1,"sku anker",A3493),"")</f>
        <v/>
      </c>
      <c r="N3493" s="18" t="s">
        <v>34</v>
      </c>
      <c r="O3493" s="19" t="str">
        <f t="shared" si="54"/>
        <v>Order online</v>
      </c>
      <c r="P3493" s="97" t="s">
        <v>355</v>
      </c>
      <c r="Q3493" s="13" t="s">
        <v>11431</v>
      </c>
      <c r="R3493" t="s">
        <v>11432</v>
      </c>
      <c r="S3493" s="20">
        <v>0</v>
      </c>
      <c r="T3493" s="21" t="s">
        <v>38</v>
      </c>
    </row>
    <row r="3494" spans="1:20" x14ac:dyDescent="0.35">
      <c r="A3494" s="96" t="s">
        <v>11433</v>
      </c>
      <c r="D3494" s="13" t="s">
        <v>11434</v>
      </c>
      <c r="E3494" s="13">
        <v>6</v>
      </c>
      <c r="F3494" s="14">
        <v>0.75</v>
      </c>
      <c r="G3494" s="13" t="s">
        <v>46</v>
      </c>
      <c r="H3494" s="14">
        <v>14.5</v>
      </c>
      <c r="I3494" s="15" t="s">
        <v>32</v>
      </c>
      <c r="J3494" s="16">
        <v>156.60000000000002</v>
      </c>
      <c r="K3494" s="16">
        <v>26.1</v>
      </c>
      <c r="L3494" s="17" t="s">
        <v>710</v>
      </c>
      <c r="M3494" s="163" t="str">
        <f>IFERROR(GETPIVOTDATA("Tot. Bottles",'- Ordine Aggregato -'!$A$1,"sku anker",A3494),"")</f>
        <v/>
      </c>
      <c r="N3494" s="18" t="s">
        <v>34</v>
      </c>
      <c r="O3494" s="19" t="str">
        <f t="shared" si="54"/>
        <v>Order online</v>
      </c>
      <c r="P3494" s="97" t="s">
        <v>355</v>
      </c>
      <c r="Q3494" s="13" t="s">
        <v>11435</v>
      </c>
      <c r="R3494" t="s">
        <v>11436</v>
      </c>
      <c r="S3494" s="20">
        <v>0</v>
      </c>
      <c r="T3494" s="21" t="s">
        <v>38</v>
      </c>
    </row>
    <row r="3495" spans="1:20" x14ac:dyDescent="0.35">
      <c r="A3495" s="96" t="s">
        <v>11437</v>
      </c>
      <c r="D3495" s="13" t="s">
        <v>11438</v>
      </c>
      <c r="E3495" s="13">
        <v>6</v>
      </c>
      <c r="F3495" s="14">
        <v>0.75</v>
      </c>
      <c r="G3495" s="13" t="s">
        <v>14874</v>
      </c>
      <c r="H3495" s="14">
        <v>13.5</v>
      </c>
      <c r="I3495" s="15" t="s">
        <v>32</v>
      </c>
      <c r="J3495" s="16">
        <v>58.5</v>
      </c>
      <c r="K3495" s="16">
        <v>9.75</v>
      </c>
      <c r="L3495" s="17" t="s">
        <v>710</v>
      </c>
      <c r="M3495" s="163" t="str">
        <f>IFERROR(GETPIVOTDATA("Tot. Bottles",'- Ordine Aggregato -'!$A$1,"sku anker",A3495),"")</f>
        <v/>
      </c>
      <c r="N3495" s="18" t="s">
        <v>42</v>
      </c>
      <c r="O3495" s="19" t="str">
        <f t="shared" si="54"/>
        <v>Order online</v>
      </c>
      <c r="P3495" s="97" t="s">
        <v>355</v>
      </c>
      <c r="Q3495" s="13" t="s">
        <v>11439</v>
      </c>
      <c r="R3495" t="s">
        <v>11440</v>
      </c>
      <c r="S3495" s="20">
        <v>0</v>
      </c>
      <c r="T3495" s="21" t="s">
        <v>38</v>
      </c>
    </row>
    <row r="3496" spans="1:20" x14ac:dyDescent="0.35">
      <c r="A3496" s="13" t="s">
        <v>11441</v>
      </c>
      <c r="B3496" s="13"/>
      <c r="C3496" s="13"/>
      <c r="D3496" s="13" t="s">
        <v>11442</v>
      </c>
      <c r="E3496" s="13">
        <v>4</v>
      </c>
      <c r="F3496" s="14">
        <v>1.5</v>
      </c>
      <c r="G3496" s="13" t="s">
        <v>14874</v>
      </c>
      <c r="H3496" s="14">
        <v>13.5</v>
      </c>
      <c r="I3496" s="15" t="s">
        <v>32</v>
      </c>
      <c r="J3496" s="16">
        <v>94</v>
      </c>
      <c r="K3496" s="16">
        <v>23.5</v>
      </c>
      <c r="L3496" s="17" t="s">
        <v>710</v>
      </c>
      <c r="M3496" s="163" t="str">
        <f>IFERROR(GETPIVOTDATA("Tot. Bottles",'- Ordine Aggregato -'!$A$1,"sku anker",A3496),"")</f>
        <v/>
      </c>
      <c r="N3496" s="18" t="s">
        <v>34</v>
      </c>
      <c r="O3496" s="19" t="str">
        <f t="shared" si="54"/>
        <v>Order online</v>
      </c>
      <c r="P3496" s="97" t="s">
        <v>355</v>
      </c>
      <c r="Q3496" s="13" t="s">
        <v>11443</v>
      </c>
      <c r="R3496" t="s">
        <v>11444</v>
      </c>
      <c r="S3496" s="20">
        <v>0</v>
      </c>
      <c r="T3496" s="21" t="s">
        <v>38</v>
      </c>
    </row>
    <row r="3497" spans="1:20" x14ac:dyDescent="0.35">
      <c r="A3497" s="13" t="s">
        <v>11445</v>
      </c>
      <c r="B3497" s="13"/>
      <c r="C3497" s="13"/>
      <c r="D3497" s="13" t="s">
        <v>15930</v>
      </c>
      <c r="E3497" s="13">
        <v>6</v>
      </c>
      <c r="F3497" s="14">
        <v>0.75</v>
      </c>
      <c r="G3497" s="13" t="s">
        <v>46</v>
      </c>
      <c r="H3497" s="14">
        <v>13</v>
      </c>
      <c r="I3497" s="15" t="s">
        <v>32</v>
      </c>
      <c r="J3497" s="16">
        <v>47.099999999999994</v>
      </c>
      <c r="K3497" s="16">
        <v>7.85</v>
      </c>
      <c r="L3497" s="17" t="s">
        <v>710</v>
      </c>
      <c r="M3497" s="163" t="str">
        <f>IFERROR(GETPIVOTDATA("Tot. Bottles",'- Ordine Aggregato -'!$A$1,"sku anker",A3497),"")</f>
        <v/>
      </c>
      <c r="N3497" s="18" t="s">
        <v>42</v>
      </c>
      <c r="O3497" s="19" t="str">
        <f t="shared" si="54"/>
        <v>Order online</v>
      </c>
      <c r="P3497" s="97" t="s">
        <v>355</v>
      </c>
      <c r="Q3497" s="13" t="s">
        <v>11446</v>
      </c>
      <c r="R3497" t="s">
        <v>11447</v>
      </c>
      <c r="S3497" s="20">
        <v>0</v>
      </c>
      <c r="T3497" s="21" t="s">
        <v>38</v>
      </c>
    </row>
    <row r="3498" spans="1:20" x14ac:dyDescent="0.35">
      <c r="A3498" s="13" t="s">
        <v>11448</v>
      </c>
      <c r="B3498" s="13"/>
      <c r="C3498" s="13"/>
      <c r="D3498" s="13" t="s">
        <v>15931</v>
      </c>
      <c r="E3498" s="13">
        <v>6</v>
      </c>
      <c r="F3498" s="14">
        <v>0.75</v>
      </c>
      <c r="G3498" s="13" t="s">
        <v>46</v>
      </c>
      <c r="H3498" s="14">
        <v>13.5</v>
      </c>
      <c r="I3498" s="15" t="s">
        <v>32</v>
      </c>
      <c r="J3498" s="16">
        <v>104.39999999999999</v>
      </c>
      <c r="K3498" s="16">
        <v>17.399999999999999</v>
      </c>
      <c r="L3498" s="17" t="s">
        <v>710</v>
      </c>
      <c r="M3498" s="163" t="str">
        <f>IFERROR(GETPIVOTDATA("Tot. Bottles",'- Ordine Aggregato -'!$A$1,"sku anker",A3498),"")</f>
        <v/>
      </c>
      <c r="N3498" s="18" t="s">
        <v>42</v>
      </c>
      <c r="O3498" s="19" t="str">
        <f t="shared" si="54"/>
        <v>Order online</v>
      </c>
      <c r="P3498" s="97" t="s">
        <v>355</v>
      </c>
      <c r="Q3498" s="13" t="s">
        <v>11449</v>
      </c>
      <c r="R3498" t="s">
        <v>11450</v>
      </c>
      <c r="S3498" s="20">
        <v>0</v>
      </c>
      <c r="T3498" s="21" t="s">
        <v>38</v>
      </c>
    </row>
    <row r="3499" spans="1:20" x14ac:dyDescent="0.35">
      <c r="A3499" s="13" t="s">
        <v>11451</v>
      </c>
      <c r="B3499" s="13"/>
      <c r="C3499" s="13"/>
      <c r="D3499" s="13" t="s">
        <v>11452</v>
      </c>
      <c r="E3499" s="13">
        <v>6</v>
      </c>
      <c r="F3499" s="14">
        <v>0.75</v>
      </c>
      <c r="G3499" s="13" t="s">
        <v>46</v>
      </c>
      <c r="H3499" s="14">
        <v>13.5</v>
      </c>
      <c r="I3499" s="15" t="s">
        <v>32</v>
      </c>
      <c r="J3499" s="16">
        <v>64.5</v>
      </c>
      <c r="K3499" s="16">
        <v>10.75</v>
      </c>
      <c r="L3499" s="17" t="s">
        <v>710</v>
      </c>
      <c r="M3499" s="163" t="str">
        <f>IFERROR(GETPIVOTDATA("Tot. Bottles",'- Ordine Aggregato -'!$A$1,"sku anker",A3499),"")</f>
        <v/>
      </c>
      <c r="N3499" s="18" t="s">
        <v>34</v>
      </c>
      <c r="O3499" s="19" t="str">
        <f t="shared" si="54"/>
        <v>Order online</v>
      </c>
      <c r="P3499" s="97" t="s">
        <v>355</v>
      </c>
      <c r="Q3499" s="13" t="s">
        <v>11453</v>
      </c>
      <c r="R3499" t="s">
        <v>11454</v>
      </c>
      <c r="S3499" s="20">
        <v>0</v>
      </c>
      <c r="T3499" s="21" t="s">
        <v>38</v>
      </c>
    </row>
    <row r="3500" spans="1:20" x14ac:dyDescent="0.35">
      <c r="A3500" s="96" t="s">
        <v>15932</v>
      </c>
      <c r="D3500" s="13" t="s">
        <v>15933</v>
      </c>
      <c r="E3500" s="13">
        <v>1</v>
      </c>
      <c r="F3500" s="14">
        <v>5</v>
      </c>
      <c r="G3500" s="13" t="s">
        <v>46</v>
      </c>
      <c r="H3500" s="14">
        <v>13.5</v>
      </c>
      <c r="I3500" s="15" t="s">
        <v>32</v>
      </c>
      <c r="J3500" s="16">
        <v>75</v>
      </c>
      <c r="K3500" s="16">
        <v>75</v>
      </c>
      <c r="L3500" s="17" t="s">
        <v>710</v>
      </c>
      <c r="M3500" s="163" t="str">
        <f>IFERROR(GETPIVOTDATA("Tot. Bottles",'- Ordine Aggregato -'!$A$1,"sku anker",A3500),"")</f>
        <v/>
      </c>
      <c r="N3500" s="18" t="s">
        <v>42</v>
      </c>
      <c r="O3500" s="19" t="str">
        <f t="shared" si="54"/>
        <v>Order online</v>
      </c>
      <c r="P3500" s="97" t="s">
        <v>355</v>
      </c>
      <c r="Q3500" s="13" t="s">
        <v>15934</v>
      </c>
      <c r="R3500" t="s">
        <v>42</v>
      </c>
      <c r="S3500" s="20">
        <v>0</v>
      </c>
      <c r="T3500" s="21" t="s">
        <v>38</v>
      </c>
    </row>
    <row r="3501" spans="1:20" x14ac:dyDescent="0.35">
      <c r="A3501" s="96" t="s">
        <v>15935</v>
      </c>
      <c r="D3501" s="13" t="s">
        <v>15936</v>
      </c>
      <c r="E3501" s="13">
        <v>6</v>
      </c>
      <c r="F3501" s="14">
        <v>0.75</v>
      </c>
      <c r="G3501" s="13" t="s">
        <v>46</v>
      </c>
      <c r="H3501" s="14">
        <v>13.5</v>
      </c>
      <c r="I3501" s="15" t="s">
        <v>32</v>
      </c>
      <c r="J3501" s="16">
        <v>64.5</v>
      </c>
      <c r="K3501" s="16">
        <v>10.75</v>
      </c>
      <c r="L3501" s="17" t="s">
        <v>710</v>
      </c>
      <c r="M3501" s="163" t="str">
        <f>IFERROR(GETPIVOTDATA("Tot. Bottles",'- Ordine Aggregato -'!$A$1,"sku anker",A3501),"")</f>
        <v/>
      </c>
      <c r="N3501" s="18" t="s">
        <v>42</v>
      </c>
      <c r="O3501" s="19" t="str">
        <f t="shared" si="54"/>
        <v>Order online</v>
      </c>
      <c r="P3501" s="97" t="s">
        <v>355</v>
      </c>
      <c r="Q3501" s="13" t="s">
        <v>11453</v>
      </c>
      <c r="R3501" t="s">
        <v>42</v>
      </c>
      <c r="S3501" s="20">
        <v>0</v>
      </c>
      <c r="T3501" s="21" t="s">
        <v>38</v>
      </c>
    </row>
    <row r="3502" spans="1:20" x14ac:dyDescent="0.35">
      <c r="A3502" s="96" t="s">
        <v>11455</v>
      </c>
      <c r="D3502" s="13" t="s">
        <v>11456</v>
      </c>
      <c r="E3502" s="13">
        <v>6</v>
      </c>
      <c r="F3502" s="14">
        <v>0.75</v>
      </c>
      <c r="G3502" s="13" t="s">
        <v>14874</v>
      </c>
      <c r="H3502" s="14">
        <v>13.5</v>
      </c>
      <c r="I3502" s="15" t="s">
        <v>32</v>
      </c>
      <c r="J3502" s="16">
        <v>156.60000000000002</v>
      </c>
      <c r="K3502" s="16">
        <v>26.1</v>
      </c>
      <c r="L3502" s="17" t="s">
        <v>710</v>
      </c>
      <c r="M3502" s="163" t="str">
        <f>IFERROR(GETPIVOTDATA("Tot. Bottles",'- Ordine Aggregato -'!$A$1,"sku anker",A3502),"")</f>
        <v/>
      </c>
      <c r="N3502" s="18" t="s">
        <v>34</v>
      </c>
      <c r="O3502" s="19" t="str">
        <f t="shared" si="54"/>
        <v>Order online</v>
      </c>
      <c r="P3502" s="97" t="s">
        <v>355</v>
      </c>
      <c r="Q3502" s="13" t="s">
        <v>11457</v>
      </c>
      <c r="R3502" t="s">
        <v>11458</v>
      </c>
      <c r="S3502" s="20">
        <v>0</v>
      </c>
      <c r="T3502" s="21" t="s">
        <v>38</v>
      </c>
    </row>
    <row r="3503" spans="1:20" x14ac:dyDescent="0.35">
      <c r="A3503" s="96" t="s">
        <v>11459</v>
      </c>
      <c r="B3503" s="96"/>
      <c r="C3503" s="96"/>
      <c r="D3503" s="13" t="s">
        <v>11460</v>
      </c>
      <c r="E3503" s="13">
        <v>6</v>
      </c>
      <c r="F3503" s="14">
        <v>0.75</v>
      </c>
      <c r="G3503" s="13" t="s">
        <v>14874</v>
      </c>
      <c r="H3503" s="14">
        <v>14.5</v>
      </c>
      <c r="I3503" s="15" t="s">
        <v>32</v>
      </c>
      <c r="J3503" s="16">
        <v>71.099999999999994</v>
      </c>
      <c r="K3503" s="16">
        <v>11.85</v>
      </c>
      <c r="L3503" s="17" t="s">
        <v>710</v>
      </c>
      <c r="M3503" s="163" t="str">
        <f>IFERROR(GETPIVOTDATA("Tot. Bottles",'- Ordine Aggregato -'!$A$1,"sku anker",A3503),"")</f>
        <v/>
      </c>
      <c r="N3503" s="18" t="s">
        <v>42</v>
      </c>
      <c r="O3503" s="19" t="str">
        <f t="shared" si="54"/>
        <v>Order online</v>
      </c>
      <c r="P3503" s="97" t="s">
        <v>355</v>
      </c>
      <c r="Q3503" s="13" t="s">
        <v>11461</v>
      </c>
      <c r="R3503" t="s">
        <v>11462</v>
      </c>
      <c r="S3503" s="20">
        <v>0</v>
      </c>
      <c r="T3503" s="21" t="s">
        <v>38</v>
      </c>
    </row>
    <row r="3504" spans="1:20" x14ac:dyDescent="0.35">
      <c r="A3504" s="96" t="s">
        <v>11463</v>
      </c>
      <c r="B3504" s="96"/>
      <c r="C3504" s="96"/>
      <c r="D3504" s="13" t="s">
        <v>15937</v>
      </c>
      <c r="E3504" s="13">
        <v>6</v>
      </c>
      <c r="F3504" s="14">
        <v>0.75</v>
      </c>
      <c r="G3504" s="13" t="s">
        <v>46</v>
      </c>
      <c r="H3504" s="14">
        <v>14</v>
      </c>
      <c r="I3504" s="15" t="s">
        <v>32</v>
      </c>
      <c r="J3504" s="16">
        <v>58.5</v>
      </c>
      <c r="K3504" s="16">
        <v>9.75</v>
      </c>
      <c r="L3504" s="17" t="s">
        <v>710</v>
      </c>
      <c r="M3504" s="163" t="str">
        <f>IFERROR(GETPIVOTDATA("Tot. Bottles",'- Ordine Aggregato -'!$A$1,"sku anker",A3504),"")</f>
        <v/>
      </c>
      <c r="N3504" s="18" t="s">
        <v>42</v>
      </c>
      <c r="O3504" s="19" t="str">
        <f t="shared" si="54"/>
        <v>Order online</v>
      </c>
      <c r="P3504" s="97" t="s">
        <v>355</v>
      </c>
      <c r="Q3504" s="13" t="s">
        <v>11439</v>
      </c>
      <c r="R3504" t="s">
        <v>11464</v>
      </c>
      <c r="S3504" s="20">
        <v>0</v>
      </c>
      <c r="T3504" s="21" t="s">
        <v>38</v>
      </c>
    </row>
    <row r="3505" spans="1:20" x14ac:dyDescent="0.35">
      <c r="A3505" s="13" t="s">
        <v>11465</v>
      </c>
      <c r="B3505" s="13"/>
      <c r="C3505" s="13"/>
      <c r="D3505" s="13" t="s">
        <v>11466</v>
      </c>
      <c r="E3505" s="13">
        <v>6</v>
      </c>
      <c r="F3505" s="14">
        <v>0.75</v>
      </c>
      <c r="G3505" s="13" t="s">
        <v>14874</v>
      </c>
      <c r="H3505" s="14">
        <v>15</v>
      </c>
      <c r="I3505" s="15" t="s">
        <v>32</v>
      </c>
      <c r="J3505" s="16">
        <v>148.80000000000001</v>
      </c>
      <c r="K3505" s="16">
        <v>24.8</v>
      </c>
      <c r="L3505" s="17" t="s">
        <v>710</v>
      </c>
      <c r="M3505" s="163" t="str">
        <f>IFERROR(GETPIVOTDATA("Tot. Bottles",'- Ordine Aggregato -'!$A$1,"sku anker",A3505),"")</f>
        <v/>
      </c>
      <c r="N3505" s="18" t="s">
        <v>42</v>
      </c>
      <c r="O3505" s="19" t="str">
        <f t="shared" si="54"/>
        <v>Order online</v>
      </c>
      <c r="P3505" s="97" t="s">
        <v>355</v>
      </c>
      <c r="Q3505" s="13" t="s">
        <v>11467</v>
      </c>
      <c r="R3505" t="s">
        <v>11468</v>
      </c>
      <c r="S3505" s="20">
        <v>0</v>
      </c>
      <c r="T3505" s="21" t="s">
        <v>38</v>
      </c>
    </row>
    <row r="3506" spans="1:20" x14ac:dyDescent="0.35">
      <c r="A3506" s="13" t="s">
        <v>11469</v>
      </c>
      <c r="B3506" s="13"/>
      <c r="C3506" s="13"/>
      <c r="D3506" s="13" t="s">
        <v>11470</v>
      </c>
      <c r="E3506" s="13">
        <v>6</v>
      </c>
      <c r="F3506" s="14">
        <v>0.75</v>
      </c>
      <c r="G3506" s="13" t="s">
        <v>46</v>
      </c>
      <c r="H3506" s="14">
        <v>13.5</v>
      </c>
      <c r="I3506" s="15" t="s">
        <v>32</v>
      </c>
      <c r="J3506" s="16">
        <v>33.299999999999997</v>
      </c>
      <c r="K3506" s="16">
        <v>5.55</v>
      </c>
      <c r="L3506" s="17" t="s">
        <v>710</v>
      </c>
      <c r="M3506" s="163" t="str">
        <f>IFERROR(GETPIVOTDATA("Tot. Bottles",'- Ordine Aggregato -'!$A$1,"sku anker",A3506),"")</f>
        <v/>
      </c>
      <c r="N3506" s="18" t="s">
        <v>42</v>
      </c>
      <c r="O3506" s="19" t="str">
        <f t="shared" si="54"/>
        <v>Order online</v>
      </c>
      <c r="P3506" s="97" t="s">
        <v>355</v>
      </c>
      <c r="Q3506" s="13" t="s">
        <v>11471</v>
      </c>
      <c r="R3506" t="s">
        <v>11472</v>
      </c>
      <c r="S3506" s="20">
        <v>0</v>
      </c>
      <c r="T3506" s="21" t="s">
        <v>38</v>
      </c>
    </row>
    <row r="3507" spans="1:20" x14ac:dyDescent="0.35">
      <c r="A3507" s="96" t="s">
        <v>11476</v>
      </c>
      <c r="D3507" s="13" t="s">
        <v>11477</v>
      </c>
      <c r="E3507" s="13">
        <v>6</v>
      </c>
      <c r="F3507" s="14">
        <v>0.75</v>
      </c>
      <c r="G3507" s="13" t="s">
        <v>14874</v>
      </c>
      <c r="H3507" s="14">
        <v>13</v>
      </c>
      <c r="I3507" s="15" t="s">
        <v>32</v>
      </c>
      <c r="J3507" s="16">
        <v>33.299999999999997</v>
      </c>
      <c r="K3507" s="16">
        <v>5.55</v>
      </c>
      <c r="L3507" s="17" t="s">
        <v>704</v>
      </c>
      <c r="M3507" s="163" t="str">
        <f>IFERROR(GETPIVOTDATA("Tot. Bottles",'- Ordine Aggregato -'!$A$1,"sku anker",A3507),"")</f>
        <v/>
      </c>
      <c r="N3507" s="18" t="s">
        <v>42</v>
      </c>
      <c r="O3507" s="19" t="str">
        <f t="shared" si="54"/>
        <v>Order online</v>
      </c>
      <c r="P3507" s="97" t="s">
        <v>355</v>
      </c>
      <c r="Q3507" s="13" t="s">
        <v>11478</v>
      </c>
      <c r="R3507" t="s">
        <v>11479</v>
      </c>
      <c r="S3507" s="20">
        <v>0</v>
      </c>
      <c r="T3507" s="21" t="s">
        <v>38</v>
      </c>
    </row>
    <row r="3508" spans="1:20" x14ac:dyDescent="0.35">
      <c r="A3508" s="96" t="s">
        <v>11473</v>
      </c>
      <c r="B3508" s="96"/>
      <c r="C3508" s="96"/>
      <c r="D3508" s="13" t="s">
        <v>15938</v>
      </c>
      <c r="E3508" s="13">
        <v>6</v>
      </c>
      <c r="F3508" s="14">
        <v>0.75</v>
      </c>
      <c r="G3508" s="13" t="s">
        <v>14874</v>
      </c>
      <c r="H3508" s="14">
        <v>13.5</v>
      </c>
      <c r="I3508" s="15" t="s">
        <v>32</v>
      </c>
      <c r="J3508" s="16">
        <v>150.30000000000001</v>
      </c>
      <c r="K3508" s="16">
        <v>25.05</v>
      </c>
      <c r="L3508" s="17" t="s">
        <v>710</v>
      </c>
      <c r="M3508" s="163" t="str">
        <f>IFERROR(GETPIVOTDATA("Tot. Bottles",'- Ordine Aggregato -'!$A$1,"sku anker",A3508),"")</f>
        <v/>
      </c>
      <c r="N3508" s="18" t="s">
        <v>42</v>
      </c>
      <c r="O3508" s="19" t="str">
        <f t="shared" si="54"/>
        <v>Order online</v>
      </c>
      <c r="P3508" s="97" t="s">
        <v>355</v>
      </c>
      <c r="Q3508" s="13" t="s">
        <v>11474</v>
      </c>
      <c r="R3508" t="s">
        <v>11475</v>
      </c>
      <c r="S3508" s="20">
        <v>0</v>
      </c>
      <c r="T3508" s="21" t="s">
        <v>38</v>
      </c>
    </row>
    <row r="3509" spans="1:20" x14ac:dyDescent="0.35">
      <c r="A3509" s="96" t="s">
        <v>11480</v>
      </c>
      <c r="D3509" s="13" t="s">
        <v>11481</v>
      </c>
      <c r="E3509" s="13">
        <v>6</v>
      </c>
      <c r="F3509" s="14">
        <v>0.75</v>
      </c>
      <c r="G3509" s="13" t="s">
        <v>46</v>
      </c>
      <c r="H3509" s="14">
        <v>15</v>
      </c>
      <c r="I3509" s="15" t="s">
        <v>32</v>
      </c>
      <c r="J3509" s="16">
        <v>72</v>
      </c>
      <c r="K3509" s="16">
        <v>12</v>
      </c>
      <c r="L3509" s="17" t="s">
        <v>1682</v>
      </c>
      <c r="M3509" s="163" t="str">
        <f>IFERROR(GETPIVOTDATA("Tot. Bottles",'- Ordine Aggregato -'!$A$1,"sku anker",A3509),"")</f>
        <v/>
      </c>
      <c r="N3509" s="18" t="s">
        <v>42</v>
      </c>
      <c r="O3509" s="19" t="str">
        <f t="shared" si="54"/>
        <v>Order online</v>
      </c>
      <c r="P3509" s="97" t="s">
        <v>355</v>
      </c>
      <c r="Q3509" s="13" t="s">
        <v>11482</v>
      </c>
      <c r="R3509" t="s">
        <v>11483</v>
      </c>
      <c r="S3509" s="20">
        <v>0</v>
      </c>
      <c r="T3509" s="21" t="s">
        <v>38</v>
      </c>
    </row>
    <row r="3510" spans="1:20" x14ac:dyDescent="0.35">
      <c r="A3510" s="96" t="s">
        <v>11484</v>
      </c>
      <c r="B3510" s="96"/>
      <c r="C3510" s="96"/>
      <c r="D3510" s="13" t="s">
        <v>11485</v>
      </c>
      <c r="E3510" s="13">
        <v>6</v>
      </c>
      <c r="F3510" s="14">
        <v>0.7</v>
      </c>
      <c r="G3510" s="13" t="s">
        <v>14874</v>
      </c>
      <c r="H3510" s="14">
        <v>40</v>
      </c>
      <c r="I3510" s="15" t="s">
        <v>32</v>
      </c>
      <c r="J3510" s="16">
        <v>58.5</v>
      </c>
      <c r="K3510" s="16">
        <v>9.75</v>
      </c>
      <c r="L3510" s="17" t="s">
        <v>104</v>
      </c>
      <c r="M3510" s="163" t="str">
        <f>IFERROR(GETPIVOTDATA("Tot. Bottles",'- Ordine Aggregato -'!$A$1,"sku anker",A3510),"")</f>
        <v/>
      </c>
      <c r="N3510" s="18" t="s">
        <v>34</v>
      </c>
      <c r="O3510" s="19" t="str">
        <f t="shared" si="54"/>
        <v>Order online</v>
      </c>
      <c r="P3510" s="97" t="s">
        <v>1183</v>
      </c>
      <c r="Q3510" s="13" t="s">
        <v>11486</v>
      </c>
      <c r="R3510" t="s">
        <v>42</v>
      </c>
      <c r="S3510" s="20">
        <v>0</v>
      </c>
      <c r="T3510" s="21" t="s">
        <v>38</v>
      </c>
    </row>
    <row r="3511" spans="1:20" x14ac:dyDescent="0.35">
      <c r="A3511" s="13" t="s">
        <v>11487</v>
      </c>
      <c r="B3511" s="13"/>
      <c r="C3511" s="13"/>
      <c r="D3511" s="13" t="s">
        <v>11488</v>
      </c>
      <c r="E3511" s="13">
        <v>24</v>
      </c>
      <c r="F3511" s="14">
        <v>0.33</v>
      </c>
      <c r="G3511" s="13" t="s">
        <v>46</v>
      </c>
      <c r="H3511" s="14">
        <v>5.4</v>
      </c>
      <c r="I3511" s="15" t="s">
        <v>32</v>
      </c>
      <c r="J3511" s="16">
        <v>11.76</v>
      </c>
      <c r="K3511" s="16">
        <v>0.49</v>
      </c>
      <c r="L3511" s="17" t="s">
        <v>1498</v>
      </c>
      <c r="M3511" s="163" t="str">
        <f>IFERROR(GETPIVOTDATA("Tot. Bottles",'- Ordine Aggregato -'!$A$1,"sku anker",A3511),"")</f>
        <v/>
      </c>
      <c r="N3511" s="18" t="s">
        <v>34</v>
      </c>
      <c r="O3511" s="19" t="str">
        <f t="shared" si="54"/>
        <v>Order online</v>
      </c>
      <c r="P3511" s="97" t="s">
        <v>35</v>
      </c>
      <c r="Q3511" s="13" t="s">
        <v>11489</v>
      </c>
      <c r="R3511" t="s">
        <v>11490</v>
      </c>
      <c r="S3511" s="20">
        <v>0</v>
      </c>
      <c r="T3511" s="21" t="s">
        <v>38</v>
      </c>
    </row>
    <row r="3512" spans="1:20" x14ac:dyDescent="0.35">
      <c r="A3512" s="96" t="s">
        <v>15939</v>
      </c>
      <c r="D3512" s="13" t="s">
        <v>11492</v>
      </c>
      <c r="E3512" s="13">
        <v>24</v>
      </c>
      <c r="F3512" s="14">
        <v>0.2</v>
      </c>
      <c r="G3512" s="13" t="s">
        <v>14874</v>
      </c>
      <c r="H3512" s="14">
        <v>40</v>
      </c>
      <c r="I3512" s="15" t="s">
        <v>32</v>
      </c>
      <c r="J3512" s="16">
        <v>391.20000000000005</v>
      </c>
      <c r="K3512" s="16">
        <v>16.3</v>
      </c>
      <c r="L3512" s="17" t="s">
        <v>104</v>
      </c>
      <c r="M3512" s="163" t="str">
        <f>IFERROR(GETPIVOTDATA("Tot. Bottles",'- Ordine Aggregato -'!$A$1,"sku anker",A3512),"")</f>
        <v/>
      </c>
      <c r="N3512" s="18" t="s">
        <v>42</v>
      </c>
      <c r="O3512" s="19" t="str">
        <f t="shared" si="54"/>
        <v>Order online</v>
      </c>
      <c r="P3512" s="97" t="s">
        <v>6747</v>
      </c>
      <c r="Q3512" s="13" t="s">
        <v>15940</v>
      </c>
      <c r="R3512" t="s">
        <v>42</v>
      </c>
      <c r="S3512" s="20">
        <v>0</v>
      </c>
      <c r="T3512" s="21" t="s">
        <v>38</v>
      </c>
    </row>
    <row r="3513" spans="1:20" x14ac:dyDescent="0.35">
      <c r="A3513" s="96" t="s">
        <v>11491</v>
      </c>
      <c r="B3513" s="96"/>
      <c r="C3513" s="96"/>
      <c r="D3513" s="13" t="s">
        <v>11492</v>
      </c>
      <c r="E3513" s="13">
        <v>6</v>
      </c>
      <c r="F3513" s="14">
        <v>0.7</v>
      </c>
      <c r="G3513" s="13" t="s">
        <v>14874</v>
      </c>
      <c r="H3513" s="14">
        <v>40</v>
      </c>
      <c r="I3513" s="15" t="s">
        <v>32</v>
      </c>
      <c r="J3513" s="16">
        <v>153</v>
      </c>
      <c r="K3513" s="16">
        <v>25.5</v>
      </c>
      <c r="L3513" s="17" t="s">
        <v>104</v>
      </c>
      <c r="M3513" s="163" t="str">
        <f>IFERROR(GETPIVOTDATA("Tot. Bottles",'- Ordine Aggregato -'!$A$1,"sku anker",A3513),"")</f>
        <v/>
      </c>
      <c r="N3513" s="18" t="s">
        <v>67</v>
      </c>
      <c r="O3513" s="19" t="str">
        <f t="shared" si="54"/>
        <v>Order online</v>
      </c>
      <c r="P3513" s="97" t="s">
        <v>6747</v>
      </c>
      <c r="Q3513" s="13" t="s">
        <v>11493</v>
      </c>
      <c r="R3513" t="s">
        <v>11494</v>
      </c>
      <c r="S3513" s="20">
        <v>25.5</v>
      </c>
      <c r="T3513" s="21" t="s">
        <v>38</v>
      </c>
    </row>
    <row r="3514" spans="1:20" x14ac:dyDescent="0.35">
      <c r="A3514" s="13" t="s">
        <v>11495</v>
      </c>
      <c r="B3514" s="13"/>
      <c r="C3514" s="13"/>
      <c r="D3514" s="13" t="s">
        <v>11496</v>
      </c>
      <c r="E3514" s="13">
        <v>12</v>
      </c>
      <c r="F3514" s="14">
        <v>0.7</v>
      </c>
      <c r="G3514" s="13" t="s">
        <v>14874</v>
      </c>
      <c r="H3514" s="14">
        <v>40</v>
      </c>
      <c r="I3514" s="15" t="s">
        <v>32</v>
      </c>
      <c r="J3514" s="16">
        <v>378</v>
      </c>
      <c r="K3514" s="16">
        <v>31.5</v>
      </c>
      <c r="L3514" s="17" t="s">
        <v>104</v>
      </c>
      <c r="M3514" s="163" t="str">
        <f>IFERROR(GETPIVOTDATA("Tot. Bottles",'- Ordine Aggregato -'!$A$1,"sku anker",A3514),"")</f>
        <v/>
      </c>
      <c r="N3514" s="18" t="s">
        <v>67</v>
      </c>
      <c r="O3514" s="19" t="str">
        <f t="shared" si="54"/>
        <v>Order online</v>
      </c>
      <c r="P3514" s="97" t="s">
        <v>6747</v>
      </c>
      <c r="Q3514" s="13" t="s">
        <v>11497</v>
      </c>
      <c r="R3514" t="s">
        <v>42</v>
      </c>
      <c r="S3514" s="20">
        <v>31.5</v>
      </c>
      <c r="T3514" s="21" t="s">
        <v>38</v>
      </c>
    </row>
    <row r="3515" spans="1:20" x14ac:dyDescent="0.35">
      <c r="A3515" s="96" t="s">
        <v>15941</v>
      </c>
      <c r="B3515" s="96"/>
      <c r="C3515" s="96"/>
      <c r="D3515" s="13" t="s">
        <v>11499</v>
      </c>
      <c r="E3515" s="13">
        <v>24</v>
      </c>
      <c r="F3515" s="14">
        <v>0.2</v>
      </c>
      <c r="G3515" s="13" t="s">
        <v>14874</v>
      </c>
      <c r="H3515" s="14">
        <v>40</v>
      </c>
      <c r="I3515" s="15" t="s">
        <v>32</v>
      </c>
      <c r="J3515" s="16">
        <v>249.60000000000002</v>
      </c>
      <c r="K3515" s="16">
        <v>10.4</v>
      </c>
      <c r="L3515" s="17" t="s">
        <v>104</v>
      </c>
      <c r="M3515" s="163" t="str">
        <f>IFERROR(GETPIVOTDATA("Tot. Bottles",'- Ordine Aggregato -'!$A$1,"sku anker",A3515),"")</f>
        <v/>
      </c>
      <c r="N3515" s="18" t="s">
        <v>42</v>
      </c>
      <c r="O3515" s="19" t="str">
        <f t="shared" si="54"/>
        <v>Order online</v>
      </c>
      <c r="P3515" s="97" t="s">
        <v>6747</v>
      </c>
      <c r="Q3515" s="13" t="s">
        <v>15942</v>
      </c>
      <c r="R3515" t="s">
        <v>15943</v>
      </c>
      <c r="S3515" s="20">
        <v>0</v>
      </c>
      <c r="T3515" s="21" t="s">
        <v>38</v>
      </c>
    </row>
    <row r="3516" spans="1:20" x14ac:dyDescent="0.35">
      <c r="A3516" s="13" t="s">
        <v>11498</v>
      </c>
      <c r="B3516" s="13"/>
      <c r="C3516" s="13"/>
      <c r="D3516" s="13" t="s">
        <v>11499</v>
      </c>
      <c r="E3516" s="13">
        <v>6</v>
      </c>
      <c r="F3516" s="14">
        <v>0.7</v>
      </c>
      <c r="G3516" s="13" t="s">
        <v>14874</v>
      </c>
      <c r="H3516" s="14">
        <v>40</v>
      </c>
      <c r="I3516" s="15" t="s">
        <v>32</v>
      </c>
      <c r="J3516" s="16">
        <v>120</v>
      </c>
      <c r="K3516" s="16">
        <v>20</v>
      </c>
      <c r="L3516" s="17" t="s">
        <v>104</v>
      </c>
      <c r="M3516" s="163" t="str">
        <f>IFERROR(GETPIVOTDATA("Tot. Bottles",'- Ordine Aggregato -'!$A$1,"sku anker",A3516),"")</f>
        <v/>
      </c>
      <c r="N3516" s="18" t="s">
        <v>67</v>
      </c>
      <c r="O3516" s="19" t="str">
        <f t="shared" si="54"/>
        <v>Order online</v>
      </c>
      <c r="P3516" s="97" t="s">
        <v>6747</v>
      </c>
      <c r="Q3516" s="13" t="s">
        <v>11500</v>
      </c>
      <c r="R3516" t="s">
        <v>11494</v>
      </c>
      <c r="S3516" s="20">
        <v>20</v>
      </c>
      <c r="T3516" s="21" t="s">
        <v>38</v>
      </c>
    </row>
    <row r="3517" spans="1:20" x14ac:dyDescent="0.35">
      <c r="A3517" s="96" t="s">
        <v>11501</v>
      </c>
      <c r="D3517" s="13" t="s">
        <v>11502</v>
      </c>
      <c r="E3517" s="13">
        <v>12</v>
      </c>
      <c r="F3517" s="14">
        <v>0.7</v>
      </c>
      <c r="G3517" s="13" t="s">
        <v>14874</v>
      </c>
      <c r="H3517" s="14">
        <v>40</v>
      </c>
      <c r="I3517" s="15" t="s">
        <v>32</v>
      </c>
      <c r="J3517" s="16">
        <v>108</v>
      </c>
      <c r="K3517" s="16">
        <v>9</v>
      </c>
      <c r="L3517" s="17" t="s">
        <v>104</v>
      </c>
      <c r="M3517" s="163" t="str">
        <f>IFERROR(GETPIVOTDATA("Tot. Bottles",'- Ordine Aggregato -'!$A$1,"sku anker",A3517),"")</f>
        <v/>
      </c>
      <c r="N3517" s="18" t="s">
        <v>42</v>
      </c>
      <c r="O3517" s="19" t="str">
        <f t="shared" si="54"/>
        <v>Order online</v>
      </c>
      <c r="P3517" s="97" t="s">
        <v>6747</v>
      </c>
      <c r="Q3517" s="13" t="s">
        <v>11503</v>
      </c>
      <c r="R3517" t="s">
        <v>11504</v>
      </c>
      <c r="S3517" s="20">
        <v>0</v>
      </c>
      <c r="T3517" s="21" t="s">
        <v>38</v>
      </c>
    </row>
    <row r="3518" spans="1:20" x14ac:dyDescent="0.35">
      <c r="A3518" s="13" t="s">
        <v>11505</v>
      </c>
      <c r="B3518" s="13"/>
      <c r="C3518" s="13"/>
      <c r="D3518" s="13" t="s">
        <v>11506</v>
      </c>
      <c r="E3518" s="13">
        <v>12</v>
      </c>
      <c r="F3518" s="14">
        <v>0.7</v>
      </c>
      <c r="G3518" s="13" t="s">
        <v>14874</v>
      </c>
      <c r="H3518" s="14">
        <v>40</v>
      </c>
      <c r="I3518" s="15" t="s">
        <v>32</v>
      </c>
      <c r="J3518" s="16">
        <v>108</v>
      </c>
      <c r="K3518" s="16">
        <v>9</v>
      </c>
      <c r="L3518" s="17" t="s">
        <v>1094</v>
      </c>
      <c r="M3518" s="163" t="str">
        <f>IFERROR(GETPIVOTDATA("Tot. Bottles",'- Ordine Aggregato -'!$A$1,"sku anker",A3518),"")</f>
        <v/>
      </c>
      <c r="N3518" s="18" t="s">
        <v>42</v>
      </c>
      <c r="O3518" s="19" t="str">
        <f t="shared" si="54"/>
        <v>Order online</v>
      </c>
      <c r="P3518" s="97" t="s">
        <v>6747</v>
      </c>
      <c r="Q3518" s="13" t="s">
        <v>11507</v>
      </c>
      <c r="R3518" t="s">
        <v>11504</v>
      </c>
      <c r="S3518" s="20">
        <v>0</v>
      </c>
      <c r="T3518" s="21" t="s">
        <v>38</v>
      </c>
    </row>
    <row r="3519" spans="1:20" x14ac:dyDescent="0.35">
      <c r="A3519" s="13" t="s">
        <v>11508</v>
      </c>
      <c r="B3519" s="13"/>
      <c r="C3519" s="13"/>
      <c r="D3519" s="13" t="s">
        <v>11509</v>
      </c>
      <c r="E3519" s="13">
        <v>24</v>
      </c>
      <c r="F3519" s="14">
        <v>0.25</v>
      </c>
      <c r="G3519" s="13" t="s">
        <v>46</v>
      </c>
      <c r="H3519" s="14">
        <v>0</v>
      </c>
      <c r="I3519" s="15" t="s">
        <v>32</v>
      </c>
      <c r="J3519" s="16">
        <v>11.76</v>
      </c>
      <c r="K3519" s="16">
        <v>0.49</v>
      </c>
      <c r="L3519" s="17" t="s">
        <v>33</v>
      </c>
      <c r="M3519" s="163" t="str">
        <f>IFERROR(GETPIVOTDATA("Tot. Bottles",'- Ordine Aggregato -'!$A$1,"sku anker",A3519),"")</f>
        <v/>
      </c>
      <c r="N3519" s="18" t="s">
        <v>42</v>
      </c>
      <c r="O3519" s="19" t="str">
        <f t="shared" si="54"/>
        <v>Order online</v>
      </c>
      <c r="P3519" s="97" t="s">
        <v>355</v>
      </c>
      <c r="Q3519" s="13" t="s">
        <v>11510</v>
      </c>
      <c r="R3519" t="s">
        <v>11511</v>
      </c>
      <c r="S3519" s="20">
        <v>0</v>
      </c>
      <c r="T3519" s="21" t="s">
        <v>38</v>
      </c>
    </row>
    <row r="3520" spans="1:20" x14ac:dyDescent="0.35">
      <c r="A3520" s="13" t="s">
        <v>11512</v>
      </c>
      <c r="B3520" s="13"/>
      <c r="C3520" s="13"/>
      <c r="D3520" s="13" t="s">
        <v>11509</v>
      </c>
      <c r="E3520" s="13">
        <v>12</v>
      </c>
      <c r="F3520" s="14">
        <v>0.75</v>
      </c>
      <c r="G3520" s="13" t="s">
        <v>31</v>
      </c>
      <c r="H3520" s="14">
        <v>0</v>
      </c>
      <c r="I3520" s="15" t="s">
        <v>32</v>
      </c>
      <c r="J3520" s="16">
        <v>11.040000000000001</v>
      </c>
      <c r="K3520" s="16">
        <v>0.92</v>
      </c>
      <c r="L3520" s="17" t="s">
        <v>33</v>
      </c>
      <c r="M3520" s="163" t="str">
        <f>IFERROR(GETPIVOTDATA("Tot. Bottles",'- Ordine Aggregato -'!$A$1,"sku anker",A3520),"")</f>
        <v/>
      </c>
      <c r="N3520" s="18" t="s">
        <v>42</v>
      </c>
      <c r="O3520" s="19" t="str">
        <f t="shared" si="54"/>
        <v>Order online</v>
      </c>
      <c r="P3520" s="97" t="s">
        <v>355</v>
      </c>
      <c r="Q3520" s="13" t="s">
        <v>11513</v>
      </c>
      <c r="R3520" t="s">
        <v>11514</v>
      </c>
      <c r="S3520" s="20">
        <v>0</v>
      </c>
      <c r="T3520" s="21" t="s">
        <v>38</v>
      </c>
    </row>
    <row r="3521" spans="1:20" x14ac:dyDescent="0.35">
      <c r="A3521" s="96" t="s">
        <v>11515</v>
      </c>
      <c r="D3521" s="13" t="s">
        <v>11516</v>
      </c>
      <c r="E3521" s="13">
        <v>24</v>
      </c>
      <c r="F3521" s="14">
        <v>0.2</v>
      </c>
      <c r="G3521" s="13" t="s">
        <v>14874</v>
      </c>
      <c r="H3521" s="14">
        <v>0</v>
      </c>
      <c r="I3521" s="15" t="s">
        <v>32</v>
      </c>
      <c r="J3521" s="16">
        <v>16.559999999999999</v>
      </c>
      <c r="K3521" s="16">
        <v>0.69</v>
      </c>
      <c r="L3521" s="17" t="s">
        <v>33</v>
      </c>
      <c r="M3521" s="163" t="str">
        <f>IFERROR(GETPIVOTDATA("Tot. Bottles",'- Ordine Aggregato -'!$A$1,"sku anker",A3521),"")</f>
        <v/>
      </c>
      <c r="N3521" s="18" t="s">
        <v>42</v>
      </c>
      <c r="O3521" s="19" t="str">
        <f t="shared" si="54"/>
        <v>Order online</v>
      </c>
      <c r="P3521" s="97" t="s">
        <v>355</v>
      </c>
      <c r="Q3521" s="13" t="s">
        <v>11517</v>
      </c>
      <c r="R3521" t="s">
        <v>11518</v>
      </c>
      <c r="S3521" s="20">
        <v>0</v>
      </c>
      <c r="T3521" s="21" t="s">
        <v>38</v>
      </c>
    </row>
    <row r="3522" spans="1:20" x14ac:dyDescent="0.35">
      <c r="A3522" s="96" t="s">
        <v>11519</v>
      </c>
      <c r="B3522" s="96"/>
      <c r="C3522" s="96"/>
      <c r="D3522" s="13" t="s">
        <v>11520</v>
      </c>
      <c r="E3522" s="13">
        <v>24</v>
      </c>
      <c r="F3522" s="14">
        <v>0.2</v>
      </c>
      <c r="G3522" s="13" t="s">
        <v>46</v>
      </c>
      <c r="H3522" s="14">
        <v>0</v>
      </c>
      <c r="I3522" s="15" t="s">
        <v>32</v>
      </c>
      <c r="J3522" s="16">
        <v>16.559999999999999</v>
      </c>
      <c r="K3522" s="16">
        <v>0.69</v>
      </c>
      <c r="L3522" s="17" t="s">
        <v>33</v>
      </c>
      <c r="M3522" s="163" t="str">
        <f>IFERROR(GETPIVOTDATA("Tot. Bottles",'- Ordine Aggregato -'!$A$1,"sku anker",A3522),"")</f>
        <v/>
      </c>
      <c r="N3522" s="18" t="s">
        <v>42</v>
      </c>
      <c r="O3522" s="19" t="str">
        <f t="shared" si="54"/>
        <v>Order online</v>
      </c>
      <c r="P3522" s="97" t="s">
        <v>355</v>
      </c>
      <c r="Q3522" s="13" t="s">
        <v>11521</v>
      </c>
      <c r="R3522" t="s">
        <v>11522</v>
      </c>
      <c r="S3522" s="20">
        <v>0</v>
      </c>
      <c r="T3522" s="21" t="s">
        <v>38</v>
      </c>
    </row>
    <row r="3523" spans="1:20" x14ac:dyDescent="0.35">
      <c r="A3523" s="96" t="s">
        <v>11523</v>
      </c>
      <c r="B3523" s="96"/>
      <c r="C3523" s="96"/>
      <c r="D3523" s="13" t="s">
        <v>11524</v>
      </c>
      <c r="E3523" s="13">
        <v>24</v>
      </c>
      <c r="F3523" s="14">
        <v>0.2</v>
      </c>
      <c r="G3523" s="13" t="s">
        <v>46</v>
      </c>
      <c r="H3523" s="14">
        <v>0</v>
      </c>
      <c r="I3523" s="15" t="s">
        <v>32</v>
      </c>
      <c r="J3523" s="16">
        <v>18</v>
      </c>
      <c r="K3523" s="16">
        <v>0.75</v>
      </c>
      <c r="L3523" s="17" t="s">
        <v>33</v>
      </c>
      <c r="M3523" s="163" t="str">
        <f>IFERROR(GETPIVOTDATA("Tot. Bottles",'- Ordine Aggregato -'!$A$1,"sku anker",A3523),"")</f>
        <v/>
      </c>
      <c r="N3523" s="18" t="s">
        <v>34</v>
      </c>
      <c r="O3523" s="19" t="str">
        <f t="shared" si="54"/>
        <v>Order online</v>
      </c>
      <c r="P3523" s="97" t="s">
        <v>355</v>
      </c>
      <c r="Q3523" s="13" t="s">
        <v>11525</v>
      </c>
      <c r="R3523" t="s">
        <v>11526</v>
      </c>
      <c r="S3523" s="20">
        <v>0</v>
      </c>
      <c r="T3523" s="21" t="s">
        <v>38</v>
      </c>
    </row>
    <row r="3524" spans="1:20" x14ac:dyDescent="0.35">
      <c r="A3524" s="96" t="s">
        <v>11527</v>
      </c>
      <c r="D3524" s="13" t="s">
        <v>11528</v>
      </c>
      <c r="E3524" s="13">
        <v>24</v>
      </c>
      <c r="F3524" s="14">
        <v>0.2</v>
      </c>
      <c r="G3524" s="13" t="s">
        <v>46</v>
      </c>
      <c r="H3524" s="14">
        <v>0</v>
      </c>
      <c r="I3524" s="15" t="s">
        <v>32</v>
      </c>
      <c r="J3524" s="16">
        <v>12</v>
      </c>
      <c r="K3524" s="16">
        <v>0.5</v>
      </c>
      <c r="L3524" s="17" t="s">
        <v>33</v>
      </c>
      <c r="M3524" s="163" t="str">
        <f>IFERROR(GETPIVOTDATA("Tot. Bottles",'- Ordine Aggregato -'!$A$1,"sku anker",A3524),"")</f>
        <v/>
      </c>
      <c r="N3524" s="18" t="s">
        <v>67</v>
      </c>
      <c r="O3524" s="19" t="str">
        <f t="shared" si="54"/>
        <v>Order online</v>
      </c>
      <c r="P3524" s="97" t="s">
        <v>355</v>
      </c>
      <c r="Q3524" s="13" t="s">
        <v>11529</v>
      </c>
      <c r="R3524" t="s">
        <v>11530</v>
      </c>
      <c r="S3524" s="20">
        <v>0.5</v>
      </c>
      <c r="T3524" s="21" t="s">
        <v>38</v>
      </c>
    </row>
    <row r="3525" spans="1:20" x14ac:dyDescent="0.35">
      <c r="A3525" s="13" t="s">
        <v>11531</v>
      </c>
      <c r="B3525" s="13"/>
      <c r="C3525" s="13"/>
      <c r="D3525" s="13" t="s">
        <v>11532</v>
      </c>
      <c r="E3525" s="13">
        <v>24</v>
      </c>
      <c r="F3525" s="14">
        <v>0.2</v>
      </c>
      <c r="G3525" s="13" t="s">
        <v>46</v>
      </c>
      <c r="H3525" s="14">
        <v>0</v>
      </c>
      <c r="I3525" s="15" t="s">
        <v>32</v>
      </c>
      <c r="J3525" s="16">
        <v>17.759999999999998</v>
      </c>
      <c r="K3525" s="16">
        <v>0.74</v>
      </c>
      <c r="L3525" s="17" t="s">
        <v>33</v>
      </c>
      <c r="M3525" s="163" t="str">
        <f>IFERROR(GETPIVOTDATA("Tot. Bottles",'- Ordine Aggregato -'!$A$1,"sku anker",A3525),"")</f>
        <v/>
      </c>
      <c r="N3525" s="18" t="s">
        <v>42</v>
      </c>
      <c r="O3525" s="19" t="str">
        <f t="shared" si="54"/>
        <v>Order online</v>
      </c>
      <c r="P3525" s="97" t="s">
        <v>355</v>
      </c>
      <c r="Q3525" s="13" t="s">
        <v>11533</v>
      </c>
      <c r="R3525" t="s">
        <v>11534</v>
      </c>
      <c r="S3525" s="20">
        <v>0</v>
      </c>
      <c r="T3525" s="21" t="s">
        <v>38</v>
      </c>
    </row>
    <row r="3526" spans="1:20" x14ac:dyDescent="0.35">
      <c r="A3526" s="13" t="s">
        <v>11535</v>
      </c>
      <c r="B3526" s="13"/>
      <c r="C3526" s="13"/>
      <c r="D3526" s="13" t="s">
        <v>11536</v>
      </c>
      <c r="E3526" s="13">
        <v>24</v>
      </c>
      <c r="F3526" s="14">
        <v>0.2</v>
      </c>
      <c r="G3526" s="13" t="s">
        <v>46</v>
      </c>
      <c r="H3526" s="14">
        <v>0</v>
      </c>
      <c r="I3526" s="15" t="s">
        <v>32</v>
      </c>
      <c r="J3526" s="16">
        <v>12</v>
      </c>
      <c r="K3526" s="16">
        <v>0.5</v>
      </c>
      <c r="L3526" s="17" t="s">
        <v>33</v>
      </c>
      <c r="M3526" s="163" t="str">
        <f>IFERROR(GETPIVOTDATA("Tot. Bottles",'- Ordine Aggregato -'!$A$1,"sku anker",A3526),"")</f>
        <v/>
      </c>
      <c r="N3526" s="18" t="s">
        <v>67</v>
      </c>
      <c r="O3526" s="19" t="str">
        <f t="shared" si="54"/>
        <v>Order online</v>
      </c>
      <c r="P3526" s="97" t="s">
        <v>355</v>
      </c>
      <c r="Q3526" s="13" t="s">
        <v>11537</v>
      </c>
      <c r="R3526" t="s">
        <v>11538</v>
      </c>
      <c r="S3526" s="20">
        <v>0.5</v>
      </c>
      <c r="T3526" s="21" t="s">
        <v>38</v>
      </c>
    </row>
    <row r="3527" spans="1:20" x14ac:dyDescent="0.35">
      <c r="A3527" s="96" t="s">
        <v>15944</v>
      </c>
      <c r="D3527" s="13" t="s">
        <v>15945</v>
      </c>
      <c r="E3527" s="13">
        <v>6</v>
      </c>
      <c r="F3527" s="14">
        <v>0.75</v>
      </c>
      <c r="G3527" s="13" t="s">
        <v>14873</v>
      </c>
      <c r="H3527" s="14">
        <v>19.5</v>
      </c>
      <c r="I3527" s="15" t="s">
        <v>32</v>
      </c>
      <c r="J3527" s="16">
        <v>32.700000000000003</v>
      </c>
      <c r="K3527" s="16">
        <v>5.45</v>
      </c>
      <c r="L3527" s="17" t="s">
        <v>1682</v>
      </c>
      <c r="M3527" s="163" t="str">
        <f>IFERROR(GETPIVOTDATA("Tot. Bottles",'- Ordine Aggregato -'!$A$1,"sku anker",A3527),"")</f>
        <v/>
      </c>
      <c r="N3527" s="18" t="s">
        <v>42</v>
      </c>
      <c r="O3527" s="19" t="str">
        <f t="shared" si="54"/>
        <v>Order online</v>
      </c>
      <c r="P3527" s="97" t="s">
        <v>364</v>
      </c>
      <c r="Q3527" s="13" t="s">
        <v>15946</v>
      </c>
      <c r="R3527" t="s">
        <v>15947</v>
      </c>
      <c r="S3527" s="20">
        <v>0</v>
      </c>
      <c r="T3527" s="21" t="s">
        <v>38</v>
      </c>
    </row>
    <row r="3528" spans="1:20" x14ac:dyDescent="0.35">
      <c r="A3528" s="13" t="s">
        <v>11539</v>
      </c>
      <c r="B3528" s="13"/>
      <c r="C3528" s="13"/>
      <c r="D3528" s="13" t="s">
        <v>11540</v>
      </c>
      <c r="E3528" s="13">
        <v>6</v>
      </c>
      <c r="F3528" s="14">
        <v>0.75</v>
      </c>
      <c r="G3528" s="13" t="s">
        <v>14873</v>
      </c>
      <c r="H3528" s="14">
        <v>19.5</v>
      </c>
      <c r="I3528" s="15" t="s">
        <v>32</v>
      </c>
      <c r="J3528" s="16">
        <v>32.700000000000003</v>
      </c>
      <c r="K3528" s="16">
        <v>5.45</v>
      </c>
      <c r="L3528" s="17" t="s">
        <v>1682</v>
      </c>
      <c r="M3528" s="163" t="str">
        <f>IFERROR(GETPIVOTDATA("Tot. Bottles",'- Ordine Aggregato -'!$A$1,"sku anker",A3528),"")</f>
        <v/>
      </c>
      <c r="N3528" s="18" t="s">
        <v>42</v>
      </c>
      <c r="O3528" s="19" t="str">
        <f t="shared" si="54"/>
        <v>Order online</v>
      </c>
      <c r="P3528" s="97" t="s">
        <v>364</v>
      </c>
      <c r="Q3528" s="13" t="s">
        <v>11541</v>
      </c>
      <c r="R3528" t="s">
        <v>11542</v>
      </c>
      <c r="S3528" s="20">
        <v>0</v>
      </c>
      <c r="T3528" s="21" t="s">
        <v>38</v>
      </c>
    </row>
    <row r="3529" spans="1:20" x14ac:dyDescent="0.35">
      <c r="A3529" s="13" t="s">
        <v>11543</v>
      </c>
      <c r="B3529" s="13"/>
      <c r="C3529" s="13"/>
      <c r="D3529" s="13" t="s">
        <v>11544</v>
      </c>
      <c r="E3529" s="13">
        <v>6</v>
      </c>
      <c r="F3529" s="14">
        <v>0.75</v>
      </c>
      <c r="G3529" s="13" t="s">
        <v>14873</v>
      </c>
      <c r="H3529" s="14">
        <v>19.5</v>
      </c>
      <c r="I3529" s="15" t="s">
        <v>32</v>
      </c>
      <c r="J3529" s="16">
        <v>31.5</v>
      </c>
      <c r="K3529" s="16">
        <v>5.25</v>
      </c>
      <c r="L3529" s="17" t="s">
        <v>1682</v>
      </c>
      <c r="M3529" s="163" t="str">
        <f>IFERROR(GETPIVOTDATA("Tot. Bottles",'- Ordine Aggregato -'!$A$1,"sku anker",A3529),"")</f>
        <v/>
      </c>
      <c r="N3529" s="18" t="s">
        <v>67</v>
      </c>
      <c r="O3529" s="19" t="str">
        <f t="shared" si="54"/>
        <v>Order online</v>
      </c>
      <c r="P3529" s="97" t="s">
        <v>364</v>
      </c>
      <c r="Q3529" s="13" t="s">
        <v>11545</v>
      </c>
      <c r="R3529" t="s">
        <v>11546</v>
      </c>
      <c r="S3529" s="20">
        <v>5.25</v>
      </c>
      <c r="T3529" s="21" t="s">
        <v>38</v>
      </c>
    </row>
    <row r="3530" spans="1:20" x14ac:dyDescent="0.35">
      <c r="A3530" s="13" t="s">
        <v>11547</v>
      </c>
      <c r="B3530" s="13"/>
      <c r="C3530" s="13"/>
      <c r="D3530" s="13" t="s">
        <v>11548</v>
      </c>
      <c r="E3530" s="13">
        <v>6</v>
      </c>
      <c r="F3530" s="14">
        <v>0.75</v>
      </c>
      <c r="G3530" s="13" t="s">
        <v>14874</v>
      </c>
      <c r="H3530" s="14">
        <v>15</v>
      </c>
      <c r="I3530" s="15" t="s">
        <v>32</v>
      </c>
      <c r="J3530" s="16">
        <v>22.5</v>
      </c>
      <c r="K3530" s="16">
        <v>3.75</v>
      </c>
      <c r="L3530" s="17" t="s">
        <v>1682</v>
      </c>
      <c r="M3530" s="163" t="str">
        <f>IFERROR(GETPIVOTDATA("Tot. Bottles",'- Ordine Aggregato -'!$A$1,"sku anker",A3530),"")</f>
        <v/>
      </c>
      <c r="N3530" s="18" t="s">
        <v>42</v>
      </c>
      <c r="O3530" s="19" t="str">
        <f t="shared" si="54"/>
        <v>Order online</v>
      </c>
      <c r="P3530" s="97" t="s">
        <v>35</v>
      </c>
      <c r="Q3530" s="13" t="s">
        <v>11549</v>
      </c>
      <c r="R3530" t="s">
        <v>11550</v>
      </c>
      <c r="S3530" s="20">
        <v>0</v>
      </c>
      <c r="T3530" s="21" t="s">
        <v>38</v>
      </c>
    </row>
    <row r="3531" spans="1:20" x14ac:dyDescent="0.35">
      <c r="A3531" s="13" t="s">
        <v>11551</v>
      </c>
      <c r="B3531" s="13"/>
      <c r="C3531" s="13"/>
      <c r="D3531" s="13" t="s">
        <v>11552</v>
      </c>
      <c r="E3531" s="13">
        <v>6</v>
      </c>
      <c r="F3531" s="14">
        <v>0.75</v>
      </c>
      <c r="G3531" s="13" t="s">
        <v>14874</v>
      </c>
      <c r="H3531" s="14">
        <v>15</v>
      </c>
      <c r="I3531" s="15" t="s">
        <v>32</v>
      </c>
      <c r="J3531" s="16">
        <v>21.6</v>
      </c>
      <c r="K3531" s="16">
        <v>3.6</v>
      </c>
      <c r="L3531" s="17" t="s">
        <v>1682</v>
      </c>
      <c r="M3531" s="163" t="str">
        <f>IFERROR(GETPIVOTDATA("Tot. Bottles",'- Ordine Aggregato -'!$A$1,"sku anker",A3531),"")</f>
        <v/>
      </c>
      <c r="N3531" s="18" t="s">
        <v>34</v>
      </c>
      <c r="O3531" s="19" t="str">
        <f t="shared" si="54"/>
        <v>Order online</v>
      </c>
      <c r="P3531" s="97" t="s">
        <v>35</v>
      </c>
      <c r="Q3531" s="13" t="s">
        <v>11553</v>
      </c>
      <c r="R3531" t="s">
        <v>11554</v>
      </c>
      <c r="S3531" s="20">
        <v>0</v>
      </c>
      <c r="T3531" s="21" t="s">
        <v>38</v>
      </c>
    </row>
    <row r="3532" spans="1:20" x14ac:dyDescent="0.35">
      <c r="A3532" s="96" t="s">
        <v>11555</v>
      </c>
      <c r="D3532" s="13" t="s">
        <v>11556</v>
      </c>
      <c r="E3532" s="13">
        <v>6</v>
      </c>
      <c r="F3532" s="14">
        <v>0.75</v>
      </c>
      <c r="G3532" s="13" t="s">
        <v>14873</v>
      </c>
      <c r="H3532" s="14">
        <v>15</v>
      </c>
      <c r="I3532" s="15" t="s">
        <v>32</v>
      </c>
      <c r="J3532" s="16">
        <v>21.6</v>
      </c>
      <c r="K3532" s="16">
        <v>3.6</v>
      </c>
      <c r="L3532" s="17" t="s">
        <v>1682</v>
      </c>
      <c r="M3532" s="163" t="str">
        <f>IFERROR(GETPIVOTDATA("Tot. Bottles",'- Ordine Aggregato -'!$A$1,"sku anker",A3532),"")</f>
        <v/>
      </c>
      <c r="N3532" s="18" t="s">
        <v>42</v>
      </c>
      <c r="O3532" s="19" t="str">
        <f t="shared" si="54"/>
        <v>Order online</v>
      </c>
      <c r="P3532" s="97" t="s">
        <v>35</v>
      </c>
      <c r="Q3532" s="13" t="s">
        <v>11557</v>
      </c>
      <c r="R3532" t="s">
        <v>11558</v>
      </c>
      <c r="S3532" s="20">
        <v>0</v>
      </c>
      <c r="T3532" s="21" t="s">
        <v>38</v>
      </c>
    </row>
    <row r="3533" spans="1:20" x14ac:dyDescent="0.35">
      <c r="A3533" s="96" t="s">
        <v>11559</v>
      </c>
      <c r="D3533" s="13" t="s">
        <v>11560</v>
      </c>
      <c r="E3533" s="13">
        <v>6</v>
      </c>
      <c r="F3533" s="14">
        <v>1.5</v>
      </c>
      <c r="G3533" s="13" t="s">
        <v>14873</v>
      </c>
      <c r="H3533" s="14">
        <v>7</v>
      </c>
      <c r="I3533" s="15" t="s">
        <v>32</v>
      </c>
      <c r="J3533" s="16">
        <v>11.7</v>
      </c>
      <c r="K3533" s="16">
        <v>1.95</v>
      </c>
      <c r="L3533" s="17" t="s">
        <v>2306</v>
      </c>
      <c r="M3533" s="163" t="str">
        <f>IFERROR(GETPIVOTDATA("Tot. Bottles",'- Ordine Aggregato -'!$A$1,"sku anker",A3533),"")</f>
        <v/>
      </c>
      <c r="N3533" s="18" t="s">
        <v>42</v>
      </c>
      <c r="O3533" s="19" t="str">
        <f t="shared" ref="O3533:O3596" si="55">HYPERLINK("https://www.ankeramsterdamspirits.nl/en/products/"&amp;A3533,"Order online")</f>
        <v>Order online</v>
      </c>
      <c r="P3533" s="97" t="s">
        <v>35</v>
      </c>
      <c r="Q3533" s="13" t="s">
        <v>11561</v>
      </c>
      <c r="R3533" t="s">
        <v>11562</v>
      </c>
      <c r="S3533" s="20">
        <v>0</v>
      </c>
      <c r="T3533" s="21" t="s">
        <v>38</v>
      </c>
    </row>
    <row r="3534" spans="1:20" x14ac:dyDescent="0.35">
      <c r="A3534" s="96" t="s">
        <v>11563</v>
      </c>
      <c r="D3534" s="13" t="s">
        <v>11564</v>
      </c>
      <c r="E3534" s="13">
        <v>6</v>
      </c>
      <c r="F3534" s="14">
        <v>0.7</v>
      </c>
      <c r="G3534" s="13" t="s">
        <v>46</v>
      </c>
      <c r="H3534" s="14">
        <v>30</v>
      </c>
      <c r="I3534" s="15" t="s">
        <v>32</v>
      </c>
      <c r="J3534" s="16">
        <v>49.199999999999996</v>
      </c>
      <c r="K3534" s="16">
        <v>8.1999999999999993</v>
      </c>
      <c r="L3534" s="17" t="s">
        <v>399</v>
      </c>
      <c r="M3534" s="163" t="str">
        <f>IFERROR(GETPIVOTDATA("Tot. Bottles",'- Ordine Aggregato -'!$A$1,"sku anker",A3534),"")</f>
        <v/>
      </c>
      <c r="N3534" s="18" t="s">
        <v>34</v>
      </c>
      <c r="O3534" s="19" t="str">
        <f t="shared" si="55"/>
        <v>Order online</v>
      </c>
      <c r="P3534" s="97" t="s">
        <v>355</v>
      </c>
      <c r="Q3534" s="13" t="s">
        <v>11565</v>
      </c>
      <c r="R3534" t="s">
        <v>11566</v>
      </c>
      <c r="S3534" s="20">
        <v>0</v>
      </c>
      <c r="T3534" s="21" t="s">
        <v>38</v>
      </c>
    </row>
    <row r="3535" spans="1:20" x14ac:dyDescent="0.35">
      <c r="A3535" s="96" t="s">
        <v>11567</v>
      </c>
      <c r="D3535" s="13" t="s">
        <v>11568</v>
      </c>
      <c r="E3535" s="13">
        <v>6</v>
      </c>
      <c r="F3535" s="14">
        <v>0.7</v>
      </c>
      <c r="G3535" s="13" t="s">
        <v>46</v>
      </c>
      <c r="H3535" s="14">
        <v>30</v>
      </c>
      <c r="I3535" s="15" t="s">
        <v>32</v>
      </c>
      <c r="J3535" s="16">
        <v>49.199999999999996</v>
      </c>
      <c r="K3535" s="16">
        <v>8.1999999999999993</v>
      </c>
      <c r="L3535" s="17" t="s">
        <v>589</v>
      </c>
      <c r="M3535" s="163" t="str">
        <f>IFERROR(GETPIVOTDATA("Tot. Bottles",'- Ordine Aggregato -'!$A$1,"sku anker",A3535),"")</f>
        <v/>
      </c>
      <c r="N3535" s="18" t="s">
        <v>34</v>
      </c>
      <c r="O3535" s="19" t="str">
        <f t="shared" si="55"/>
        <v>Order online</v>
      </c>
      <c r="P3535" s="97" t="s">
        <v>355</v>
      </c>
      <c r="Q3535" s="13" t="s">
        <v>11569</v>
      </c>
      <c r="R3535" t="s">
        <v>11570</v>
      </c>
      <c r="S3535" s="20">
        <v>0</v>
      </c>
      <c r="T3535" s="21" t="s">
        <v>38</v>
      </c>
    </row>
    <row r="3536" spans="1:20" x14ac:dyDescent="0.35">
      <c r="A3536" s="96" t="s">
        <v>11571</v>
      </c>
      <c r="B3536" s="96"/>
      <c r="C3536" s="96"/>
      <c r="D3536" s="13" t="s">
        <v>11572</v>
      </c>
      <c r="E3536" s="13">
        <v>6</v>
      </c>
      <c r="F3536" s="14">
        <v>0.75</v>
      </c>
      <c r="G3536" s="13" t="s">
        <v>14874</v>
      </c>
      <c r="H3536" s="14">
        <v>13.5</v>
      </c>
      <c r="I3536" s="15" t="s">
        <v>32</v>
      </c>
      <c r="J3536" s="16">
        <v>47.7</v>
      </c>
      <c r="K3536" s="16">
        <v>7.95</v>
      </c>
      <c r="L3536" s="17" t="s">
        <v>710</v>
      </c>
      <c r="M3536" s="163" t="str">
        <f>IFERROR(GETPIVOTDATA("Tot. Bottles",'- Ordine Aggregato -'!$A$1,"sku anker",A3536),"")</f>
        <v/>
      </c>
      <c r="N3536" s="18" t="s">
        <v>42</v>
      </c>
      <c r="O3536" s="19" t="str">
        <f t="shared" si="55"/>
        <v>Order online</v>
      </c>
      <c r="P3536" s="97" t="s">
        <v>355</v>
      </c>
      <c r="Q3536" s="13" t="s">
        <v>11573</v>
      </c>
      <c r="R3536" t="s">
        <v>11574</v>
      </c>
      <c r="S3536" s="20">
        <v>0</v>
      </c>
      <c r="T3536" s="21" t="s">
        <v>38</v>
      </c>
    </row>
    <row r="3537" spans="1:20" x14ac:dyDescent="0.35">
      <c r="A3537" s="96" t="s">
        <v>11575</v>
      </c>
      <c r="D3537" s="13" t="s">
        <v>11576</v>
      </c>
      <c r="E3537" s="13">
        <v>6</v>
      </c>
      <c r="F3537" s="14">
        <v>0.75</v>
      </c>
      <c r="G3537" s="13" t="s">
        <v>14874</v>
      </c>
      <c r="H3537" s="14">
        <v>13.5</v>
      </c>
      <c r="I3537" s="15" t="s">
        <v>32</v>
      </c>
      <c r="J3537" s="16">
        <v>31.799999999999997</v>
      </c>
      <c r="K3537" s="16">
        <v>5.3</v>
      </c>
      <c r="L3537" s="17" t="s">
        <v>710</v>
      </c>
      <c r="M3537" s="163" t="str">
        <f>IFERROR(GETPIVOTDATA("Tot. Bottles",'- Ordine Aggregato -'!$A$1,"sku anker",A3537),"")</f>
        <v/>
      </c>
      <c r="N3537" s="18" t="s">
        <v>42</v>
      </c>
      <c r="O3537" s="19" t="str">
        <f t="shared" si="55"/>
        <v>Order online</v>
      </c>
      <c r="P3537" s="97" t="s">
        <v>355</v>
      </c>
      <c r="Q3537" s="13" t="s">
        <v>11577</v>
      </c>
      <c r="R3537" t="s">
        <v>11578</v>
      </c>
      <c r="S3537" s="20">
        <v>0</v>
      </c>
      <c r="T3537" s="21" t="s">
        <v>38</v>
      </c>
    </row>
    <row r="3538" spans="1:20" x14ac:dyDescent="0.35">
      <c r="A3538" s="13" t="s">
        <v>15948</v>
      </c>
      <c r="B3538" s="13"/>
      <c r="C3538" s="13"/>
      <c r="D3538" s="13" t="s">
        <v>15949</v>
      </c>
      <c r="E3538" s="13">
        <v>6</v>
      </c>
      <c r="F3538" s="14">
        <v>0.75</v>
      </c>
      <c r="G3538" s="13" t="s">
        <v>46</v>
      </c>
      <c r="H3538" s="14">
        <v>13</v>
      </c>
      <c r="I3538" s="15" t="s">
        <v>32</v>
      </c>
      <c r="J3538" s="16">
        <v>27.599999999999998</v>
      </c>
      <c r="K3538" s="16">
        <v>4.5999999999999996</v>
      </c>
      <c r="L3538" s="17" t="s">
        <v>437</v>
      </c>
      <c r="M3538" s="163" t="str">
        <f>IFERROR(GETPIVOTDATA("Tot. Bottles",'- Ordine Aggregato -'!$A$1,"sku anker",A3538),"")</f>
        <v/>
      </c>
      <c r="N3538" s="18" t="s">
        <v>42</v>
      </c>
      <c r="O3538" s="19" t="str">
        <f t="shared" si="55"/>
        <v>Order online</v>
      </c>
      <c r="P3538" s="97" t="s">
        <v>355</v>
      </c>
      <c r="Q3538" s="13" t="s">
        <v>15950</v>
      </c>
      <c r="R3538" t="s">
        <v>15951</v>
      </c>
      <c r="S3538" s="20">
        <v>0</v>
      </c>
      <c r="T3538" s="21" t="s">
        <v>38</v>
      </c>
    </row>
    <row r="3539" spans="1:20" x14ac:dyDescent="0.35">
      <c r="A3539" s="96" t="s">
        <v>15952</v>
      </c>
      <c r="D3539" s="13" t="s">
        <v>15953</v>
      </c>
      <c r="E3539" s="13">
        <v>6</v>
      </c>
      <c r="F3539" s="14">
        <v>0.75</v>
      </c>
      <c r="G3539" s="13" t="s">
        <v>46</v>
      </c>
      <c r="H3539" s="14">
        <v>12.5</v>
      </c>
      <c r="I3539" s="15" t="s">
        <v>32</v>
      </c>
      <c r="J3539" s="16">
        <v>25.799999999999997</v>
      </c>
      <c r="K3539" s="16">
        <v>4.3</v>
      </c>
      <c r="L3539" s="17" t="s">
        <v>437</v>
      </c>
      <c r="M3539" s="163" t="str">
        <f>IFERROR(GETPIVOTDATA("Tot. Bottles",'- Ordine Aggregato -'!$A$1,"sku anker",A3539),"")</f>
        <v/>
      </c>
      <c r="N3539" s="18" t="s">
        <v>34</v>
      </c>
      <c r="O3539" s="19" t="str">
        <f t="shared" si="55"/>
        <v>Order online</v>
      </c>
      <c r="P3539" s="97" t="s">
        <v>355</v>
      </c>
      <c r="Q3539" s="13" t="s">
        <v>15950</v>
      </c>
      <c r="R3539" t="s">
        <v>15951</v>
      </c>
      <c r="S3539" s="20">
        <v>0</v>
      </c>
      <c r="T3539" s="21" t="s">
        <v>38</v>
      </c>
    </row>
    <row r="3540" spans="1:20" x14ac:dyDescent="0.35">
      <c r="A3540" s="13" t="s">
        <v>11579</v>
      </c>
      <c r="B3540" s="13"/>
      <c r="C3540" s="13"/>
      <c r="D3540" s="13" t="s">
        <v>11580</v>
      </c>
      <c r="E3540" s="13">
        <v>6</v>
      </c>
      <c r="F3540" s="14">
        <v>0.75</v>
      </c>
      <c r="G3540" s="13" t="s">
        <v>14874</v>
      </c>
      <c r="H3540" s="14">
        <v>12</v>
      </c>
      <c r="I3540" s="15" t="s">
        <v>32</v>
      </c>
      <c r="J3540" s="16">
        <v>25.799999999999997</v>
      </c>
      <c r="K3540" s="16">
        <v>4.3</v>
      </c>
      <c r="L3540" s="17" t="s">
        <v>960</v>
      </c>
      <c r="M3540" s="163" t="str">
        <f>IFERROR(GETPIVOTDATA("Tot. Bottles",'- Ordine Aggregato -'!$A$1,"sku anker",A3540),"")</f>
        <v/>
      </c>
      <c r="N3540" s="18" t="s">
        <v>42</v>
      </c>
      <c r="O3540" s="19" t="str">
        <f t="shared" si="55"/>
        <v>Order online</v>
      </c>
      <c r="P3540" s="97" t="s">
        <v>355</v>
      </c>
      <c r="Q3540" s="13" t="s">
        <v>11581</v>
      </c>
      <c r="R3540" t="s">
        <v>11582</v>
      </c>
      <c r="S3540" s="20">
        <v>0</v>
      </c>
      <c r="T3540" s="21" t="s">
        <v>38</v>
      </c>
    </row>
    <row r="3541" spans="1:20" x14ac:dyDescent="0.35">
      <c r="A3541" s="96" t="s">
        <v>15954</v>
      </c>
      <c r="B3541" s="96"/>
      <c r="C3541" s="96"/>
      <c r="D3541" s="13" t="s">
        <v>15955</v>
      </c>
      <c r="E3541" s="13">
        <v>6</v>
      </c>
      <c r="F3541" s="14">
        <v>0.75</v>
      </c>
      <c r="G3541" s="13" t="s">
        <v>14874</v>
      </c>
      <c r="H3541" s="14">
        <v>12</v>
      </c>
      <c r="I3541" s="15" t="s">
        <v>32</v>
      </c>
      <c r="J3541" s="16">
        <v>25.799999999999997</v>
      </c>
      <c r="K3541" s="16">
        <v>4.3</v>
      </c>
      <c r="L3541" s="17" t="s">
        <v>960</v>
      </c>
      <c r="M3541" s="163" t="str">
        <f>IFERROR(GETPIVOTDATA("Tot. Bottles",'- Ordine Aggregato -'!$A$1,"sku anker",A3541),"")</f>
        <v/>
      </c>
      <c r="N3541" s="18" t="s">
        <v>42</v>
      </c>
      <c r="O3541" s="19" t="str">
        <f t="shared" si="55"/>
        <v>Order online</v>
      </c>
      <c r="P3541" s="97" t="s">
        <v>355</v>
      </c>
      <c r="Q3541" s="13" t="s">
        <v>15956</v>
      </c>
      <c r="R3541" t="s">
        <v>15957</v>
      </c>
      <c r="S3541" s="20">
        <v>0</v>
      </c>
      <c r="T3541" s="21" t="s">
        <v>38</v>
      </c>
    </row>
    <row r="3542" spans="1:20" x14ac:dyDescent="0.35">
      <c r="A3542" s="96" t="s">
        <v>15958</v>
      </c>
      <c r="B3542" s="96"/>
      <c r="C3542" s="96"/>
      <c r="D3542" s="13" t="s">
        <v>15959</v>
      </c>
      <c r="E3542" s="13">
        <v>6</v>
      </c>
      <c r="F3542" s="14">
        <v>0.75</v>
      </c>
      <c r="G3542" s="13" t="s">
        <v>46</v>
      </c>
      <c r="H3542" s="14">
        <v>13.5</v>
      </c>
      <c r="I3542" s="15" t="s">
        <v>32</v>
      </c>
      <c r="J3542" s="16">
        <v>31.200000000000003</v>
      </c>
      <c r="K3542" s="16">
        <v>5.2</v>
      </c>
      <c r="L3542" s="17" t="s">
        <v>710</v>
      </c>
      <c r="M3542" s="163" t="str">
        <f>IFERROR(GETPIVOTDATA("Tot. Bottles",'- Ordine Aggregato -'!$A$1,"sku anker",A3542),"")</f>
        <v/>
      </c>
      <c r="N3542" s="18" t="s">
        <v>42</v>
      </c>
      <c r="O3542" s="19" t="str">
        <f t="shared" si="55"/>
        <v>Order online</v>
      </c>
      <c r="P3542" s="97" t="s">
        <v>355</v>
      </c>
      <c r="Q3542" s="13" t="s">
        <v>11583</v>
      </c>
      <c r="R3542" t="s">
        <v>42</v>
      </c>
      <c r="S3542" s="20">
        <v>0</v>
      </c>
      <c r="T3542" s="21" t="s">
        <v>38</v>
      </c>
    </row>
    <row r="3543" spans="1:20" x14ac:dyDescent="0.35">
      <c r="A3543" s="96" t="s">
        <v>11584</v>
      </c>
      <c r="D3543" s="13" t="s">
        <v>11585</v>
      </c>
      <c r="E3543" s="13">
        <v>6</v>
      </c>
      <c r="F3543" s="14">
        <v>0.75</v>
      </c>
      <c r="G3543" s="13" t="s">
        <v>14874</v>
      </c>
      <c r="H3543" s="14">
        <v>14.5</v>
      </c>
      <c r="I3543" s="15" t="s">
        <v>32</v>
      </c>
      <c r="J3543" s="16">
        <v>77.400000000000006</v>
      </c>
      <c r="K3543" s="16">
        <v>12.9</v>
      </c>
      <c r="L3543" s="17" t="s">
        <v>710</v>
      </c>
      <c r="M3543" s="163" t="str">
        <f>IFERROR(GETPIVOTDATA("Tot. Bottles",'- Ordine Aggregato -'!$A$1,"sku anker",A3543),"")</f>
        <v/>
      </c>
      <c r="N3543" s="18" t="s">
        <v>42</v>
      </c>
      <c r="O3543" s="19" t="str">
        <f t="shared" si="55"/>
        <v>Order online</v>
      </c>
      <c r="P3543" s="97" t="s">
        <v>355</v>
      </c>
      <c r="Q3543" s="13" t="s">
        <v>11586</v>
      </c>
      <c r="R3543" t="s">
        <v>42</v>
      </c>
      <c r="S3543" s="20">
        <v>0</v>
      </c>
      <c r="T3543" s="21" t="s">
        <v>38</v>
      </c>
    </row>
    <row r="3544" spans="1:20" x14ac:dyDescent="0.35">
      <c r="A3544" s="13" t="s">
        <v>15960</v>
      </c>
      <c r="B3544" s="13"/>
      <c r="C3544" s="13"/>
      <c r="D3544" s="13" t="s">
        <v>15961</v>
      </c>
      <c r="E3544" s="13">
        <v>6</v>
      </c>
      <c r="F3544" s="14">
        <v>0.75</v>
      </c>
      <c r="G3544" s="13" t="s">
        <v>46</v>
      </c>
      <c r="H3544" s="14">
        <v>14</v>
      </c>
      <c r="I3544" s="15" t="s">
        <v>32</v>
      </c>
      <c r="J3544" s="16">
        <v>48.300000000000004</v>
      </c>
      <c r="K3544" s="16">
        <v>8.0500000000000007</v>
      </c>
      <c r="L3544" s="17" t="s">
        <v>710</v>
      </c>
      <c r="M3544" s="163" t="str">
        <f>IFERROR(GETPIVOTDATA("Tot. Bottles",'- Ordine Aggregato -'!$A$1,"sku anker",A3544),"")</f>
        <v/>
      </c>
      <c r="N3544" s="18" t="s">
        <v>42</v>
      </c>
      <c r="O3544" s="19" t="str">
        <f t="shared" si="55"/>
        <v>Order online</v>
      </c>
      <c r="P3544" s="97" t="s">
        <v>355</v>
      </c>
      <c r="Q3544" s="13" t="s">
        <v>11573</v>
      </c>
      <c r="R3544" t="s">
        <v>11574</v>
      </c>
      <c r="S3544" s="20">
        <v>0</v>
      </c>
      <c r="T3544" s="21" t="s">
        <v>38</v>
      </c>
    </row>
    <row r="3545" spans="1:20" x14ac:dyDescent="0.35">
      <c r="A3545" s="13" t="s">
        <v>15962</v>
      </c>
      <c r="B3545" s="13"/>
      <c r="C3545" s="13"/>
      <c r="D3545" s="13" t="s">
        <v>15963</v>
      </c>
      <c r="E3545" s="13">
        <v>6</v>
      </c>
      <c r="F3545" s="14">
        <v>0.75</v>
      </c>
      <c r="G3545" s="13" t="s">
        <v>46</v>
      </c>
      <c r="H3545" s="14">
        <v>14</v>
      </c>
      <c r="I3545" s="15" t="s">
        <v>32</v>
      </c>
      <c r="J3545" s="16">
        <v>47.099999999999994</v>
      </c>
      <c r="K3545" s="16">
        <v>7.85</v>
      </c>
      <c r="L3545" s="17" t="s">
        <v>710</v>
      </c>
      <c r="M3545" s="163" t="str">
        <f>IFERROR(GETPIVOTDATA("Tot. Bottles",'- Ordine Aggregato -'!$A$1,"sku anker",A3545),"")</f>
        <v/>
      </c>
      <c r="N3545" s="18" t="s">
        <v>42</v>
      </c>
      <c r="O3545" s="19" t="str">
        <f t="shared" si="55"/>
        <v>Order online</v>
      </c>
      <c r="P3545" s="97" t="s">
        <v>355</v>
      </c>
      <c r="Q3545" s="13" t="s">
        <v>15964</v>
      </c>
      <c r="R3545" t="s">
        <v>15965</v>
      </c>
      <c r="S3545" s="20">
        <v>0</v>
      </c>
      <c r="T3545" s="21" t="s">
        <v>38</v>
      </c>
    </row>
    <row r="3546" spans="1:20" x14ac:dyDescent="0.35">
      <c r="A3546" s="96" t="s">
        <v>11587</v>
      </c>
      <c r="B3546" s="96"/>
      <c r="C3546" s="96"/>
      <c r="D3546" s="13" t="s">
        <v>11588</v>
      </c>
      <c r="E3546" s="13">
        <v>6</v>
      </c>
      <c r="F3546" s="14">
        <v>0.75</v>
      </c>
      <c r="G3546" s="13" t="s">
        <v>14874</v>
      </c>
      <c r="H3546" s="14">
        <v>13.5</v>
      </c>
      <c r="I3546" s="15" t="s">
        <v>32</v>
      </c>
      <c r="J3546" s="16">
        <v>29.400000000000002</v>
      </c>
      <c r="K3546" s="16">
        <v>4.9000000000000004</v>
      </c>
      <c r="L3546" s="17" t="s">
        <v>710</v>
      </c>
      <c r="M3546" s="163" t="str">
        <f>IFERROR(GETPIVOTDATA("Tot. Bottles",'- Ordine Aggregato -'!$A$1,"sku anker",A3546),"")</f>
        <v/>
      </c>
      <c r="N3546" s="18" t="s">
        <v>42</v>
      </c>
      <c r="O3546" s="19" t="str">
        <f t="shared" si="55"/>
        <v>Order online</v>
      </c>
      <c r="P3546" s="97" t="s">
        <v>355</v>
      </c>
      <c r="Q3546" s="13" t="s">
        <v>11589</v>
      </c>
      <c r="R3546" t="s">
        <v>15966</v>
      </c>
      <c r="S3546" s="20">
        <v>0</v>
      </c>
      <c r="T3546" s="21" t="s">
        <v>38</v>
      </c>
    </row>
    <row r="3547" spans="1:20" x14ac:dyDescent="0.35">
      <c r="A3547" s="96" t="s">
        <v>15967</v>
      </c>
      <c r="D3547" s="13" t="s">
        <v>15968</v>
      </c>
      <c r="E3547" s="13">
        <v>6</v>
      </c>
      <c r="F3547" s="14">
        <v>0.5</v>
      </c>
      <c r="G3547" s="13" t="s">
        <v>46</v>
      </c>
      <c r="H3547" s="14">
        <v>14</v>
      </c>
      <c r="I3547" s="15" t="s">
        <v>32</v>
      </c>
      <c r="J3547" s="16">
        <v>73.5</v>
      </c>
      <c r="K3547" s="16">
        <v>12.25</v>
      </c>
      <c r="L3547" s="17" t="s">
        <v>704</v>
      </c>
      <c r="M3547" s="163" t="str">
        <f>IFERROR(GETPIVOTDATA("Tot. Bottles",'- Ordine Aggregato -'!$A$1,"sku anker",A3547),"")</f>
        <v/>
      </c>
      <c r="N3547" s="18" t="s">
        <v>42</v>
      </c>
      <c r="O3547" s="19" t="str">
        <f t="shared" si="55"/>
        <v>Order online</v>
      </c>
      <c r="P3547" s="97" t="s">
        <v>355</v>
      </c>
      <c r="Q3547" s="13" t="s">
        <v>15969</v>
      </c>
      <c r="R3547" t="s">
        <v>42</v>
      </c>
      <c r="S3547" s="20">
        <v>0</v>
      </c>
      <c r="T3547" s="21" t="s">
        <v>38</v>
      </c>
    </row>
    <row r="3548" spans="1:20" x14ac:dyDescent="0.35">
      <c r="A3548" s="13" t="s">
        <v>11591</v>
      </c>
      <c r="B3548" s="13"/>
      <c r="C3548" s="13"/>
      <c r="D3548" s="13" t="s">
        <v>11592</v>
      </c>
      <c r="E3548" s="13">
        <v>6</v>
      </c>
      <c r="F3548" s="14">
        <v>0.75</v>
      </c>
      <c r="G3548" s="13" t="s">
        <v>14874</v>
      </c>
      <c r="H3548" s="14">
        <v>13</v>
      </c>
      <c r="I3548" s="15" t="s">
        <v>32</v>
      </c>
      <c r="J3548" s="16">
        <v>63.599999999999994</v>
      </c>
      <c r="K3548" s="16">
        <v>10.6</v>
      </c>
      <c r="L3548" s="17" t="s">
        <v>704</v>
      </c>
      <c r="M3548" s="163" t="str">
        <f>IFERROR(GETPIVOTDATA("Tot. Bottles",'- Ordine Aggregato -'!$A$1,"sku anker",A3548),"")</f>
        <v/>
      </c>
      <c r="N3548" s="18" t="s">
        <v>42</v>
      </c>
      <c r="O3548" s="19" t="str">
        <f t="shared" si="55"/>
        <v>Order online</v>
      </c>
      <c r="P3548" s="97" t="s">
        <v>355</v>
      </c>
      <c r="Q3548" s="13" t="s">
        <v>11590</v>
      </c>
      <c r="R3548" t="s">
        <v>42</v>
      </c>
      <c r="S3548" s="20">
        <v>0</v>
      </c>
      <c r="T3548" s="21" t="s">
        <v>38</v>
      </c>
    </row>
    <row r="3549" spans="1:20" x14ac:dyDescent="0.35">
      <c r="A3549" s="96" t="s">
        <v>11593</v>
      </c>
      <c r="B3549" s="96"/>
      <c r="C3549" s="96"/>
      <c r="D3549" s="13" t="s">
        <v>11594</v>
      </c>
      <c r="E3549" s="13">
        <v>6</v>
      </c>
      <c r="F3549" s="14">
        <v>0.75</v>
      </c>
      <c r="G3549" s="13" t="s">
        <v>14874</v>
      </c>
      <c r="H3549" s="14">
        <v>14.5</v>
      </c>
      <c r="I3549" s="15" t="s">
        <v>32</v>
      </c>
      <c r="J3549" s="16">
        <v>77.400000000000006</v>
      </c>
      <c r="K3549" s="16">
        <v>12.9</v>
      </c>
      <c r="L3549" s="17" t="s">
        <v>710</v>
      </c>
      <c r="M3549" s="163" t="str">
        <f>IFERROR(GETPIVOTDATA("Tot. Bottles",'- Ordine Aggregato -'!$A$1,"sku anker",A3549),"")</f>
        <v/>
      </c>
      <c r="N3549" s="18" t="s">
        <v>42</v>
      </c>
      <c r="O3549" s="19" t="str">
        <f t="shared" si="55"/>
        <v>Order online</v>
      </c>
      <c r="P3549" s="97" t="s">
        <v>355</v>
      </c>
      <c r="Q3549" s="13" t="s">
        <v>11595</v>
      </c>
      <c r="R3549" t="s">
        <v>42</v>
      </c>
      <c r="S3549" s="20">
        <v>0</v>
      </c>
      <c r="T3549" s="21" t="s">
        <v>38</v>
      </c>
    </row>
    <row r="3550" spans="1:20" x14ac:dyDescent="0.35">
      <c r="A3550" s="96" t="s">
        <v>11596</v>
      </c>
      <c r="B3550" s="96"/>
      <c r="C3550" s="96"/>
      <c r="D3550" s="13" t="s">
        <v>11597</v>
      </c>
      <c r="E3550" s="13">
        <v>6</v>
      </c>
      <c r="F3550" s="14">
        <v>0.75</v>
      </c>
      <c r="G3550" s="13" t="s">
        <v>14874</v>
      </c>
      <c r="H3550" s="14">
        <v>15</v>
      </c>
      <c r="I3550" s="15" t="s">
        <v>32</v>
      </c>
      <c r="J3550" s="16">
        <v>73.800000000000011</v>
      </c>
      <c r="K3550" s="16">
        <v>12.3</v>
      </c>
      <c r="L3550" s="17" t="s">
        <v>710</v>
      </c>
      <c r="M3550" s="163" t="str">
        <f>IFERROR(GETPIVOTDATA("Tot. Bottles",'- Ordine Aggregato -'!$A$1,"sku anker",A3550),"")</f>
        <v/>
      </c>
      <c r="N3550" s="18" t="s">
        <v>42</v>
      </c>
      <c r="O3550" s="19" t="str">
        <f t="shared" si="55"/>
        <v>Order online</v>
      </c>
      <c r="P3550" s="97" t="s">
        <v>355</v>
      </c>
      <c r="Q3550" s="13" t="s">
        <v>11595</v>
      </c>
      <c r="R3550" t="s">
        <v>42</v>
      </c>
      <c r="S3550" s="20">
        <v>0</v>
      </c>
      <c r="T3550" s="21" t="s">
        <v>38</v>
      </c>
    </row>
    <row r="3551" spans="1:20" x14ac:dyDescent="0.35">
      <c r="A3551" s="96" t="s">
        <v>11598</v>
      </c>
      <c r="B3551" s="96"/>
      <c r="C3551" s="96"/>
      <c r="D3551" s="13" t="s">
        <v>11599</v>
      </c>
      <c r="E3551" s="13">
        <v>6</v>
      </c>
      <c r="F3551" s="14">
        <v>0.75</v>
      </c>
      <c r="G3551" s="13" t="s">
        <v>46</v>
      </c>
      <c r="H3551" s="14">
        <v>13</v>
      </c>
      <c r="I3551" s="15" t="s">
        <v>32</v>
      </c>
      <c r="J3551" s="16">
        <v>38.400000000000006</v>
      </c>
      <c r="K3551" s="16">
        <v>6.4</v>
      </c>
      <c r="L3551" s="17" t="s">
        <v>704</v>
      </c>
      <c r="M3551" s="163" t="str">
        <f>IFERROR(GETPIVOTDATA("Tot. Bottles",'- Ordine Aggregato -'!$A$1,"sku anker",A3551),"")</f>
        <v/>
      </c>
      <c r="N3551" s="18" t="s">
        <v>42</v>
      </c>
      <c r="O3551" s="19" t="str">
        <f t="shared" si="55"/>
        <v>Order online</v>
      </c>
      <c r="P3551" s="97" t="s">
        <v>355</v>
      </c>
      <c r="Q3551" s="13" t="s">
        <v>11600</v>
      </c>
      <c r="R3551" t="s">
        <v>11601</v>
      </c>
      <c r="S3551" s="20">
        <v>0</v>
      </c>
      <c r="T3551" s="21" t="s">
        <v>38</v>
      </c>
    </row>
    <row r="3552" spans="1:20" x14ac:dyDescent="0.35">
      <c r="A3552" s="96" t="s">
        <v>11602</v>
      </c>
      <c r="D3552" s="13" t="s">
        <v>11603</v>
      </c>
      <c r="E3552" s="13">
        <v>6</v>
      </c>
      <c r="F3552" s="14">
        <v>0.75</v>
      </c>
      <c r="G3552" s="13" t="s">
        <v>14874</v>
      </c>
      <c r="H3552" s="14">
        <v>13</v>
      </c>
      <c r="I3552" s="15" t="s">
        <v>32</v>
      </c>
      <c r="J3552" s="16">
        <v>28.5</v>
      </c>
      <c r="K3552" s="16">
        <v>4.75</v>
      </c>
      <c r="L3552" s="17" t="s">
        <v>704</v>
      </c>
      <c r="M3552" s="163" t="str">
        <f>IFERROR(GETPIVOTDATA("Tot. Bottles",'- Ordine Aggregato -'!$A$1,"sku anker",A3552),"")</f>
        <v/>
      </c>
      <c r="N3552" s="18" t="s">
        <v>42</v>
      </c>
      <c r="O3552" s="19" t="str">
        <f t="shared" si="55"/>
        <v>Order online</v>
      </c>
      <c r="P3552" s="97" t="s">
        <v>355</v>
      </c>
      <c r="Q3552" s="13" t="s">
        <v>11604</v>
      </c>
      <c r="R3552" t="s">
        <v>11605</v>
      </c>
      <c r="S3552" s="20">
        <v>0</v>
      </c>
      <c r="T3552" s="21" t="s">
        <v>38</v>
      </c>
    </row>
    <row r="3553" spans="1:20" x14ac:dyDescent="0.35">
      <c r="A3553" s="13" t="s">
        <v>11606</v>
      </c>
      <c r="B3553" s="13"/>
      <c r="C3553" s="13"/>
      <c r="D3553" s="13" t="s">
        <v>11607</v>
      </c>
      <c r="E3553" s="13">
        <v>6</v>
      </c>
      <c r="F3553" s="14">
        <v>0.75</v>
      </c>
      <c r="G3553" s="13" t="s">
        <v>14874</v>
      </c>
      <c r="H3553" s="14">
        <v>12</v>
      </c>
      <c r="I3553" s="15" t="s">
        <v>32</v>
      </c>
      <c r="J3553" s="16">
        <v>45</v>
      </c>
      <c r="K3553" s="16">
        <v>7.5</v>
      </c>
      <c r="L3553" s="17" t="s">
        <v>960</v>
      </c>
      <c r="M3553" s="163" t="str">
        <f>IFERROR(GETPIVOTDATA("Tot. Bottles",'- Ordine Aggregato -'!$A$1,"sku anker",A3553),"")</f>
        <v/>
      </c>
      <c r="N3553" s="18" t="s">
        <v>42</v>
      </c>
      <c r="O3553" s="19" t="str">
        <f t="shared" si="55"/>
        <v>Order online</v>
      </c>
      <c r="P3553" s="97" t="s">
        <v>355</v>
      </c>
      <c r="Q3553" s="13" t="s">
        <v>11608</v>
      </c>
      <c r="R3553" t="s">
        <v>11609</v>
      </c>
      <c r="S3553" s="20">
        <v>0</v>
      </c>
      <c r="T3553" s="21" t="s">
        <v>38</v>
      </c>
    </row>
    <row r="3554" spans="1:20" x14ac:dyDescent="0.35">
      <c r="A3554" s="96" t="s">
        <v>11610</v>
      </c>
      <c r="D3554" s="13" t="s">
        <v>11611</v>
      </c>
      <c r="E3554" s="13">
        <v>6</v>
      </c>
      <c r="F3554" s="14">
        <v>0.7</v>
      </c>
      <c r="G3554" s="13" t="s">
        <v>14874</v>
      </c>
      <c r="H3554" s="14">
        <v>40</v>
      </c>
      <c r="I3554" s="15" t="s">
        <v>32</v>
      </c>
      <c r="J3554" s="16">
        <v>163.80000000000001</v>
      </c>
      <c r="K3554" s="16">
        <v>27.3</v>
      </c>
      <c r="L3554" s="17" t="s">
        <v>104</v>
      </c>
      <c r="M3554" s="163" t="str">
        <f>IFERROR(GETPIVOTDATA("Tot. Bottles",'- Ordine Aggregato -'!$A$1,"sku anker",A3554),"")</f>
        <v/>
      </c>
      <c r="N3554" s="18" t="s">
        <v>34</v>
      </c>
      <c r="O3554" s="19" t="str">
        <f t="shared" si="55"/>
        <v>Order online</v>
      </c>
      <c r="P3554" s="97" t="s">
        <v>2924</v>
      </c>
      <c r="Q3554" s="13" t="s">
        <v>11612</v>
      </c>
      <c r="R3554" t="s">
        <v>11613</v>
      </c>
      <c r="S3554" s="20">
        <v>0</v>
      </c>
      <c r="T3554" s="21" t="s">
        <v>38</v>
      </c>
    </row>
    <row r="3555" spans="1:20" x14ac:dyDescent="0.35">
      <c r="A3555" s="13" t="s">
        <v>11614</v>
      </c>
      <c r="B3555" s="13"/>
      <c r="C3555" s="13"/>
      <c r="D3555" s="13" t="s">
        <v>11615</v>
      </c>
      <c r="E3555" s="13">
        <v>6</v>
      </c>
      <c r="F3555" s="14">
        <v>0.7</v>
      </c>
      <c r="G3555" s="13" t="s">
        <v>14873</v>
      </c>
      <c r="H3555" s="14">
        <v>28</v>
      </c>
      <c r="I3555" s="15" t="s">
        <v>32</v>
      </c>
      <c r="J3555" s="16">
        <v>66.900000000000006</v>
      </c>
      <c r="K3555" s="16">
        <v>11.15</v>
      </c>
      <c r="L3555" s="17" t="s">
        <v>589</v>
      </c>
      <c r="M3555" s="163" t="str">
        <f>IFERROR(GETPIVOTDATA("Tot. Bottles",'- Ordine Aggregato -'!$A$1,"sku anker",A3555),"")</f>
        <v/>
      </c>
      <c r="N3555" s="18" t="s">
        <v>42</v>
      </c>
      <c r="O3555" s="19" t="str">
        <f t="shared" si="55"/>
        <v>Order online</v>
      </c>
      <c r="P3555" s="97" t="s">
        <v>355</v>
      </c>
      <c r="Q3555" s="13" t="s">
        <v>11616</v>
      </c>
      <c r="R3555" t="s">
        <v>11617</v>
      </c>
      <c r="S3555" s="20">
        <v>0</v>
      </c>
      <c r="T3555" s="21" t="s">
        <v>38</v>
      </c>
    </row>
    <row r="3556" spans="1:20" x14ac:dyDescent="0.35">
      <c r="A3556" s="96" t="s">
        <v>11618</v>
      </c>
      <c r="D3556" s="13" t="s">
        <v>11619</v>
      </c>
      <c r="E3556" s="13">
        <v>6</v>
      </c>
      <c r="F3556" s="14">
        <v>0.75</v>
      </c>
      <c r="G3556" s="13" t="s">
        <v>14874</v>
      </c>
      <c r="H3556" s="14">
        <v>20</v>
      </c>
      <c r="I3556" s="15" t="s">
        <v>32</v>
      </c>
      <c r="J3556" s="16">
        <v>108</v>
      </c>
      <c r="K3556" s="16">
        <v>18</v>
      </c>
      <c r="L3556" s="17" t="s">
        <v>3853</v>
      </c>
      <c r="M3556" s="163" t="str">
        <f>IFERROR(GETPIVOTDATA("Tot. Bottles",'- Ordine Aggregato -'!$A$1,"sku anker",A3556),"")</f>
        <v/>
      </c>
      <c r="N3556" s="18" t="s">
        <v>34</v>
      </c>
      <c r="O3556" s="19" t="str">
        <f t="shared" si="55"/>
        <v>Order online</v>
      </c>
      <c r="P3556" s="97" t="s">
        <v>364</v>
      </c>
      <c r="Q3556" s="13" t="s">
        <v>11620</v>
      </c>
      <c r="R3556" t="s">
        <v>11621</v>
      </c>
      <c r="S3556" s="20">
        <v>0</v>
      </c>
      <c r="T3556" s="21" t="s">
        <v>38</v>
      </c>
    </row>
    <row r="3557" spans="1:20" x14ac:dyDescent="0.35">
      <c r="A3557" s="96" t="s">
        <v>11622</v>
      </c>
      <c r="B3557" s="96"/>
      <c r="C3557" s="96"/>
      <c r="D3557" s="13" t="s">
        <v>11623</v>
      </c>
      <c r="E3557" s="13">
        <v>6</v>
      </c>
      <c r="F3557" s="14">
        <v>0.75</v>
      </c>
      <c r="G3557" s="13" t="s">
        <v>14874</v>
      </c>
      <c r="H3557" s="14">
        <v>20</v>
      </c>
      <c r="I3557" s="15" t="s">
        <v>32</v>
      </c>
      <c r="J3557" s="16">
        <v>201</v>
      </c>
      <c r="K3557" s="16">
        <v>33.5</v>
      </c>
      <c r="L3557" s="17" t="s">
        <v>3853</v>
      </c>
      <c r="M3557" s="163" t="str">
        <f>IFERROR(GETPIVOTDATA("Tot. Bottles",'- Ordine Aggregato -'!$A$1,"sku anker",A3557),"")</f>
        <v/>
      </c>
      <c r="N3557" s="18" t="s">
        <v>42</v>
      </c>
      <c r="O3557" s="19" t="str">
        <f t="shared" si="55"/>
        <v>Order online</v>
      </c>
      <c r="P3557" s="97" t="s">
        <v>364</v>
      </c>
      <c r="Q3557" s="13" t="s">
        <v>11624</v>
      </c>
      <c r="R3557" t="s">
        <v>11625</v>
      </c>
      <c r="S3557" s="20">
        <v>0</v>
      </c>
      <c r="T3557" s="21" t="s">
        <v>38</v>
      </c>
    </row>
    <row r="3558" spans="1:20" x14ac:dyDescent="0.35">
      <c r="A3558" s="96" t="s">
        <v>11626</v>
      </c>
      <c r="D3558" s="13" t="s">
        <v>11627</v>
      </c>
      <c r="E3558" s="13">
        <v>6</v>
      </c>
      <c r="F3558" s="14">
        <v>0.75</v>
      </c>
      <c r="G3558" s="13" t="s">
        <v>46</v>
      </c>
      <c r="H3558" s="14">
        <v>19</v>
      </c>
      <c r="I3558" s="15" t="s">
        <v>32</v>
      </c>
      <c r="J3558" s="16">
        <v>35.099999999999994</v>
      </c>
      <c r="K3558" s="16">
        <v>5.85</v>
      </c>
      <c r="L3558" s="17" t="s">
        <v>3853</v>
      </c>
      <c r="M3558" s="163" t="str">
        <f>IFERROR(GETPIVOTDATA("Tot. Bottles",'- Ordine Aggregato -'!$A$1,"sku anker",A3558),"")</f>
        <v/>
      </c>
      <c r="N3558" s="18" t="s">
        <v>42</v>
      </c>
      <c r="O3558" s="19" t="str">
        <f t="shared" si="55"/>
        <v>Order online</v>
      </c>
      <c r="P3558" s="97" t="s">
        <v>364</v>
      </c>
      <c r="Q3558" s="13" t="s">
        <v>11628</v>
      </c>
      <c r="R3558" t="s">
        <v>11629</v>
      </c>
      <c r="S3558" s="20">
        <v>0</v>
      </c>
      <c r="T3558" s="21" t="s">
        <v>38</v>
      </c>
    </row>
    <row r="3559" spans="1:20" x14ac:dyDescent="0.35">
      <c r="A3559" s="13" t="s">
        <v>11630</v>
      </c>
      <c r="B3559" s="13"/>
      <c r="C3559" s="13"/>
      <c r="D3559" s="13" t="s">
        <v>11631</v>
      </c>
      <c r="E3559" s="13">
        <v>6</v>
      </c>
      <c r="F3559" s="14">
        <v>0.75</v>
      </c>
      <c r="G3559" s="13" t="s">
        <v>14874</v>
      </c>
      <c r="H3559" s="14">
        <v>19</v>
      </c>
      <c r="I3559" s="15" t="s">
        <v>32</v>
      </c>
      <c r="J3559" s="16">
        <v>39.900000000000006</v>
      </c>
      <c r="K3559" s="16">
        <v>6.65</v>
      </c>
      <c r="L3559" s="17" t="s">
        <v>3853</v>
      </c>
      <c r="M3559" s="163" t="str">
        <f>IFERROR(GETPIVOTDATA("Tot. Bottles",'- Ordine Aggregato -'!$A$1,"sku anker",A3559),"")</f>
        <v/>
      </c>
      <c r="N3559" s="18" t="s">
        <v>34</v>
      </c>
      <c r="O3559" s="19" t="str">
        <f t="shared" si="55"/>
        <v>Order online</v>
      </c>
      <c r="P3559" s="97" t="s">
        <v>364</v>
      </c>
      <c r="Q3559" s="13" t="s">
        <v>11632</v>
      </c>
      <c r="R3559" t="s">
        <v>11633</v>
      </c>
      <c r="S3559" s="20">
        <v>0</v>
      </c>
      <c r="T3559" s="21" t="s">
        <v>38</v>
      </c>
    </row>
    <row r="3560" spans="1:20" x14ac:dyDescent="0.35">
      <c r="A3560" s="96" t="s">
        <v>15970</v>
      </c>
      <c r="D3560" s="13" t="s">
        <v>15971</v>
      </c>
      <c r="E3560" s="13">
        <v>6</v>
      </c>
      <c r="F3560" s="14">
        <v>0.75</v>
      </c>
      <c r="G3560" s="13" t="s">
        <v>46</v>
      </c>
      <c r="H3560" s="14">
        <v>20</v>
      </c>
      <c r="I3560" s="15" t="s">
        <v>32</v>
      </c>
      <c r="J3560" s="16">
        <v>57.900000000000006</v>
      </c>
      <c r="K3560" s="16">
        <v>9.65</v>
      </c>
      <c r="L3560" s="17" t="s">
        <v>3853</v>
      </c>
      <c r="M3560" s="163" t="str">
        <f>IFERROR(GETPIVOTDATA("Tot. Bottles",'- Ordine Aggregato -'!$A$1,"sku anker",A3560),"")</f>
        <v/>
      </c>
      <c r="N3560" s="18" t="s">
        <v>42</v>
      </c>
      <c r="O3560" s="19" t="str">
        <f t="shared" si="55"/>
        <v>Order online</v>
      </c>
      <c r="P3560" s="97" t="s">
        <v>364</v>
      </c>
      <c r="Q3560" s="13" t="s">
        <v>15972</v>
      </c>
      <c r="R3560" t="s">
        <v>15973</v>
      </c>
      <c r="S3560" s="20">
        <v>0</v>
      </c>
      <c r="T3560" s="21" t="s">
        <v>38</v>
      </c>
    </row>
    <row r="3561" spans="1:20" x14ac:dyDescent="0.35">
      <c r="A3561" s="96" t="s">
        <v>11634</v>
      </c>
      <c r="D3561" s="13" t="s">
        <v>11635</v>
      </c>
      <c r="E3561" s="13">
        <v>6</v>
      </c>
      <c r="F3561" s="14">
        <v>0.75</v>
      </c>
      <c r="G3561" s="13" t="s">
        <v>14874</v>
      </c>
      <c r="H3561" s="14">
        <v>20</v>
      </c>
      <c r="I3561" s="15" t="s">
        <v>32</v>
      </c>
      <c r="J3561" s="16">
        <v>71.099999999999994</v>
      </c>
      <c r="K3561" s="16">
        <v>11.85</v>
      </c>
      <c r="L3561" s="17" t="s">
        <v>3853</v>
      </c>
      <c r="M3561" s="163" t="str">
        <f>IFERROR(GETPIVOTDATA("Tot. Bottles",'- Ordine Aggregato -'!$A$1,"sku anker",A3561),"")</f>
        <v/>
      </c>
      <c r="N3561" s="18" t="s">
        <v>34</v>
      </c>
      <c r="O3561" s="19" t="str">
        <f t="shared" si="55"/>
        <v>Order online</v>
      </c>
      <c r="P3561" s="97" t="s">
        <v>364</v>
      </c>
      <c r="Q3561" s="13" t="s">
        <v>11636</v>
      </c>
      <c r="R3561" t="s">
        <v>11637</v>
      </c>
      <c r="S3561" s="20">
        <v>0</v>
      </c>
      <c r="T3561" s="21" t="s">
        <v>38</v>
      </c>
    </row>
    <row r="3562" spans="1:20" x14ac:dyDescent="0.35">
      <c r="A3562" s="13" t="s">
        <v>11638</v>
      </c>
      <c r="B3562" s="13"/>
      <c r="C3562" s="13"/>
      <c r="D3562" s="13" t="s">
        <v>11639</v>
      </c>
      <c r="E3562" s="13">
        <v>3</v>
      </c>
      <c r="F3562" s="14">
        <v>0.6</v>
      </c>
      <c r="G3562" s="13" t="s">
        <v>46</v>
      </c>
      <c r="H3562" s="14">
        <v>40</v>
      </c>
      <c r="I3562" s="15" t="s">
        <v>32</v>
      </c>
      <c r="J3562" s="16">
        <v>59.400000000000006</v>
      </c>
      <c r="K3562" s="16">
        <v>19.8</v>
      </c>
      <c r="L3562" s="17" t="s">
        <v>73</v>
      </c>
      <c r="M3562" s="163" t="str">
        <f>IFERROR(GETPIVOTDATA("Tot. Bottles",'- Ordine Aggregato -'!$A$1,"sku anker",A3562),"")</f>
        <v/>
      </c>
      <c r="N3562" s="18" t="s">
        <v>42</v>
      </c>
      <c r="O3562" s="19" t="str">
        <f t="shared" si="55"/>
        <v>Order online</v>
      </c>
      <c r="P3562" s="97" t="s">
        <v>880</v>
      </c>
      <c r="Q3562" s="13" t="s">
        <v>11640</v>
      </c>
      <c r="R3562" t="s">
        <v>11641</v>
      </c>
      <c r="S3562" s="20">
        <v>0</v>
      </c>
      <c r="T3562" s="21" t="s">
        <v>38</v>
      </c>
    </row>
    <row r="3563" spans="1:20" x14ac:dyDescent="0.35">
      <c r="A3563" s="96" t="s">
        <v>11642</v>
      </c>
      <c r="B3563" s="96"/>
      <c r="C3563" s="96"/>
      <c r="D3563" s="13" t="s">
        <v>11643</v>
      </c>
      <c r="E3563" s="13">
        <v>6</v>
      </c>
      <c r="F3563" s="14">
        <v>0.75</v>
      </c>
      <c r="G3563" s="13" t="s">
        <v>14874</v>
      </c>
      <c r="H3563" s="14">
        <v>13</v>
      </c>
      <c r="I3563" s="15" t="s">
        <v>32</v>
      </c>
      <c r="J3563" s="16">
        <v>27</v>
      </c>
      <c r="K3563" s="16">
        <v>4.5</v>
      </c>
      <c r="L3563" s="17" t="s">
        <v>710</v>
      </c>
      <c r="M3563" s="163" t="str">
        <f>IFERROR(GETPIVOTDATA("Tot. Bottles",'- Ordine Aggregato -'!$A$1,"sku anker",A3563),"")</f>
        <v/>
      </c>
      <c r="N3563" s="18" t="s">
        <v>42</v>
      </c>
      <c r="O3563" s="19" t="str">
        <f t="shared" si="55"/>
        <v>Order online</v>
      </c>
      <c r="P3563" s="97" t="s">
        <v>355</v>
      </c>
      <c r="Q3563" s="13" t="s">
        <v>11644</v>
      </c>
      <c r="R3563" t="s">
        <v>705</v>
      </c>
      <c r="S3563" s="20">
        <v>0</v>
      </c>
      <c r="T3563" s="21" t="s">
        <v>38</v>
      </c>
    </row>
    <row r="3564" spans="1:20" x14ac:dyDescent="0.35">
      <c r="A3564" s="13" t="s">
        <v>11645</v>
      </c>
      <c r="B3564" s="13"/>
      <c r="C3564" s="13"/>
      <c r="D3564" s="13" t="s">
        <v>11646</v>
      </c>
      <c r="E3564" s="13">
        <v>6</v>
      </c>
      <c r="F3564" s="14">
        <v>0.75</v>
      </c>
      <c r="G3564" s="13" t="s">
        <v>14874</v>
      </c>
      <c r="H3564" s="14">
        <v>12.5</v>
      </c>
      <c r="I3564" s="15" t="s">
        <v>32</v>
      </c>
      <c r="J3564" s="16">
        <v>27</v>
      </c>
      <c r="K3564" s="16">
        <v>4.5</v>
      </c>
      <c r="L3564" s="17" t="s">
        <v>704</v>
      </c>
      <c r="M3564" s="163" t="str">
        <f>IFERROR(GETPIVOTDATA("Tot. Bottles",'- Ordine Aggregato -'!$A$1,"sku anker",A3564),"")</f>
        <v/>
      </c>
      <c r="N3564" s="18" t="s">
        <v>42</v>
      </c>
      <c r="O3564" s="19" t="str">
        <f t="shared" si="55"/>
        <v>Order online</v>
      </c>
      <c r="P3564" s="97" t="s">
        <v>355</v>
      </c>
      <c r="Q3564" s="13" t="s">
        <v>11647</v>
      </c>
      <c r="R3564" t="s">
        <v>705</v>
      </c>
      <c r="S3564" s="20">
        <v>0</v>
      </c>
      <c r="T3564" s="21" t="s">
        <v>38</v>
      </c>
    </row>
    <row r="3565" spans="1:20" x14ac:dyDescent="0.35">
      <c r="A3565" s="13" t="s">
        <v>11648</v>
      </c>
      <c r="B3565" s="13"/>
      <c r="C3565" s="13"/>
      <c r="D3565" s="13" t="s">
        <v>11649</v>
      </c>
      <c r="E3565" s="13">
        <v>6</v>
      </c>
      <c r="F3565" s="14">
        <v>0.5</v>
      </c>
      <c r="G3565" s="13" t="s">
        <v>14873</v>
      </c>
      <c r="H3565" s="14">
        <v>14.9</v>
      </c>
      <c r="I3565" s="15" t="s">
        <v>32</v>
      </c>
      <c r="J3565" s="16">
        <v>63.900000000000006</v>
      </c>
      <c r="K3565" s="16">
        <v>10.65</v>
      </c>
      <c r="L3565" s="17" t="s">
        <v>399</v>
      </c>
      <c r="M3565" s="163" t="str">
        <f>IFERROR(GETPIVOTDATA("Tot. Bottles",'- Ordine Aggregato -'!$A$1,"sku anker",A3565),"")</f>
        <v/>
      </c>
      <c r="N3565" s="18" t="s">
        <v>42</v>
      </c>
      <c r="O3565" s="19" t="str">
        <f t="shared" si="55"/>
        <v>Order online</v>
      </c>
      <c r="P3565" s="97" t="s">
        <v>8750</v>
      </c>
      <c r="Q3565" s="13" t="s">
        <v>11650</v>
      </c>
      <c r="R3565" t="s">
        <v>11651</v>
      </c>
      <c r="S3565" s="20">
        <v>0</v>
      </c>
      <c r="T3565" s="21" t="s">
        <v>38</v>
      </c>
    </row>
    <row r="3566" spans="1:20" x14ac:dyDescent="0.35">
      <c r="A3566" s="13" t="s">
        <v>14758</v>
      </c>
      <c r="B3566" s="13"/>
      <c r="C3566" s="13"/>
      <c r="D3566" s="13" t="s">
        <v>14759</v>
      </c>
      <c r="E3566" s="13">
        <v>6</v>
      </c>
      <c r="F3566" s="14">
        <v>0.7</v>
      </c>
      <c r="G3566" s="13" t="s">
        <v>14874</v>
      </c>
      <c r="H3566" s="14">
        <v>45</v>
      </c>
      <c r="I3566" s="15" t="s">
        <v>32</v>
      </c>
      <c r="J3566" s="16">
        <v>171</v>
      </c>
      <c r="K3566" s="16">
        <v>28.5</v>
      </c>
      <c r="L3566" s="17" t="s">
        <v>448</v>
      </c>
      <c r="M3566" s="163" t="str">
        <f>IFERROR(GETPIVOTDATA("Tot. Bottles",'- Ordine Aggregato -'!$A$1,"sku anker",A3566),"")</f>
        <v/>
      </c>
      <c r="N3566" s="18" t="s">
        <v>42</v>
      </c>
      <c r="O3566" s="19" t="str">
        <f t="shared" si="55"/>
        <v>Order online</v>
      </c>
      <c r="P3566" s="97" t="s">
        <v>385</v>
      </c>
      <c r="Q3566" s="13" t="s">
        <v>15974</v>
      </c>
      <c r="R3566" t="s">
        <v>42</v>
      </c>
      <c r="S3566" s="20">
        <v>0</v>
      </c>
      <c r="T3566" s="21" t="s">
        <v>38</v>
      </c>
    </row>
    <row r="3567" spans="1:20" x14ac:dyDescent="0.35">
      <c r="A3567" s="96" t="s">
        <v>11652</v>
      </c>
      <c r="D3567" s="13" t="s">
        <v>11653</v>
      </c>
      <c r="E3567" s="13">
        <v>6</v>
      </c>
      <c r="F3567" s="14">
        <v>0.7</v>
      </c>
      <c r="G3567" s="13" t="s">
        <v>46</v>
      </c>
      <c r="H3567" s="14">
        <v>40</v>
      </c>
      <c r="I3567" s="15" t="s">
        <v>32</v>
      </c>
      <c r="J3567" s="16">
        <v>217.5</v>
      </c>
      <c r="K3567" s="16">
        <v>36.25</v>
      </c>
      <c r="L3567" s="17" t="s">
        <v>145</v>
      </c>
      <c r="M3567" s="163" t="str">
        <f>IFERROR(GETPIVOTDATA("Tot. Bottles",'- Ordine Aggregato -'!$A$1,"sku anker",A3567),"")</f>
        <v/>
      </c>
      <c r="N3567" s="18" t="s">
        <v>34</v>
      </c>
      <c r="O3567" s="19" t="str">
        <f t="shared" si="55"/>
        <v>Order online</v>
      </c>
      <c r="P3567" s="97" t="s">
        <v>146</v>
      </c>
      <c r="Q3567" s="13" t="s">
        <v>11654</v>
      </c>
      <c r="R3567" t="s">
        <v>11655</v>
      </c>
      <c r="S3567" s="20">
        <v>0</v>
      </c>
      <c r="T3567" s="21" t="s">
        <v>38</v>
      </c>
    </row>
    <row r="3568" spans="1:20" x14ac:dyDescent="0.35">
      <c r="A3568" s="96" t="s">
        <v>11656</v>
      </c>
      <c r="B3568" s="96"/>
      <c r="C3568" s="96"/>
      <c r="D3568" s="13" t="s">
        <v>11657</v>
      </c>
      <c r="E3568" s="13">
        <v>6</v>
      </c>
      <c r="F3568" s="14">
        <v>0.7</v>
      </c>
      <c r="G3568" s="13" t="s">
        <v>14874</v>
      </c>
      <c r="H3568" s="14">
        <v>40</v>
      </c>
      <c r="I3568" s="15" t="s">
        <v>32</v>
      </c>
      <c r="J3568" s="16">
        <v>174</v>
      </c>
      <c r="K3568" s="16">
        <v>29</v>
      </c>
      <c r="L3568" s="17" t="s">
        <v>145</v>
      </c>
      <c r="M3568" s="163" t="str">
        <f>IFERROR(GETPIVOTDATA("Tot. Bottles",'- Ordine Aggregato -'!$A$1,"sku anker",A3568),"")</f>
        <v/>
      </c>
      <c r="N3568" s="18" t="s">
        <v>42</v>
      </c>
      <c r="O3568" s="19" t="str">
        <f t="shared" si="55"/>
        <v>Order online</v>
      </c>
      <c r="P3568" s="97" t="s">
        <v>146</v>
      </c>
      <c r="Q3568" s="13" t="s">
        <v>11658</v>
      </c>
      <c r="R3568" t="s">
        <v>11659</v>
      </c>
      <c r="S3568" s="20">
        <v>0</v>
      </c>
      <c r="T3568" s="21" t="s">
        <v>38</v>
      </c>
    </row>
    <row r="3569" spans="1:20" x14ac:dyDescent="0.35">
      <c r="A3569" s="96" t="s">
        <v>11660</v>
      </c>
      <c r="D3569" s="13" t="s">
        <v>11661</v>
      </c>
      <c r="E3569" s="13">
        <v>6</v>
      </c>
      <c r="F3569" s="14">
        <v>0.7</v>
      </c>
      <c r="G3569" s="13" t="s">
        <v>31</v>
      </c>
      <c r="H3569" s="14">
        <v>42.2</v>
      </c>
      <c r="I3569" s="15" t="s">
        <v>32</v>
      </c>
      <c r="J3569" s="16">
        <v>109.5</v>
      </c>
      <c r="K3569" s="16">
        <v>18.25</v>
      </c>
      <c r="L3569" s="17" t="s">
        <v>368</v>
      </c>
      <c r="M3569" s="163" t="str">
        <f>IFERROR(GETPIVOTDATA("Tot. Bottles",'- Ordine Aggregato -'!$A$1,"sku anker",A3569),"")</f>
        <v/>
      </c>
      <c r="N3569" s="18" t="s">
        <v>42</v>
      </c>
      <c r="O3569" s="19" t="str">
        <f t="shared" si="55"/>
        <v>Order online</v>
      </c>
      <c r="P3569" s="97" t="s">
        <v>84</v>
      </c>
      <c r="Q3569" s="13" t="s">
        <v>11662</v>
      </c>
      <c r="R3569" t="s">
        <v>11663</v>
      </c>
      <c r="S3569" s="20">
        <v>0</v>
      </c>
      <c r="T3569" s="21" t="s">
        <v>38</v>
      </c>
    </row>
    <row r="3570" spans="1:20" x14ac:dyDescent="0.35">
      <c r="A3570" s="96" t="s">
        <v>11664</v>
      </c>
      <c r="B3570" s="96"/>
      <c r="C3570" s="96"/>
      <c r="D3570" s="13" t="s">
        <v>11665</v>
      </c>
      <c r="E3570" s="13">
        <v>6</v>
      </c>
      <c r="F3570" s="14">
        <v>0.7</v>
      </c>
      <c r="G3570" s="13" t="s">
        <v>46</v>
      </c>
      <c r="H3570" s="14">
        <v>41.6</v>
      </c>
      <c r="I3570" s="15" t="s">
        <v>32</v>
      </c>
      <c r="J3570" s="16">
        <v>115.5</v>
      </c>
      <c r="K3570" s="16">
        <v>19.25</v>
      </c>
      <c r="L3570" s="17" t="s">
        <v>368</v>
      </c>
      <c r="M3570" s="163" t="str">
        <f>IFERROR(GETPIVOTDATA("Tot. Bottles",'- Ordine Aggregato -'!$A$1,"sku anker",A3570),"")</f>
        <v/>
      </c>
      <c r="N3570" s="18" t="s">
        <v>42</v>
      </c>
      <c r="O3570" s="19" t="str">
        <f t="shared" si="55"/>
        <v>Order online</v>
      </c>
      <c r="P3570" s="97" t="s">
        <v>84</v>
      </c>
      <c r="Q3570" s="13" t="s">
        <v>11666</v>
      </c>
      <c r="R3570" t="s">
        <v>42</v>
      </c>
      <c r="S3570" s="20">
        <v>0</v>
      </c>
      <c r="T3570" s="21" t="s">
        <v>38</v>
      </c>
    </row>
    <row r="3571" spans="1:20" x14ac:dyDescent="0.35">
      <c r="A3571" s="13" t="s">
        <v>14826</v>
      </c>
      <c r="B3571" s="13"/>
      <c r="C3571" s="13"/>
      <c r="D3571" s="13" t="s">
        <v>14827</v>
      </c>
      <c r="E3571" s="13">
        <v>6</v>
      </c>
      <c r="F3571" s="14">
        <v>0.7</v>
      </c>
      <c r="G3571" s="13" t="s">
        <v>14874</v>
      </c>
      <c r="H3571" s="14">
        <v>46</v>
      </c>
      <c r="I3571" s="15" t="s">
        <v>32</v>
      </c>
      <c r="J3571" s="16">
        <v>147</v>
      </c>
      <c r="K3571" s="16">
        <v>24.5</v>
      </c>
      <c r="L3571" s="17" t="s">
        <v>145</v>
      </c>
      <c r="M3571" s="163" t="str">
        <f>IFERROR(GETPIVOTDATA("Tot. Bottles",'- Ordine Aggregato -'!$A$1,"sku anker",A3571),"")</f>
        <v/>
      </c>
      <c r="N3571" s="18" t="s">
        <v>42</v>
      </c>
      <c r="O3571" s="19" t="str">
        <f t="shared" si="55"/>
        <v>Order online</v>
      </c>
      <c r="P3571" s="97" t="s">
        <v>146</v>
      </c>
      <c r="Q3571" s="13" t="s">
        <v>15975</v>
      </c>
      <c r="R3571" t="s">
        <v>42</v>
      </c>
      <c r="S3571" s="20">
        <v>0</v>
      </c>
      <c r="T3571" s="21" t="s">
        <v>38</v>
      </c>
    </row>
    <row r="3572" spans="1:20" x14ac:dyDescent="0.35">
      <c r="A3572" s="96" t="s">
        <v>14760</v>
      </c>
      <c r="D3572" s="13" t="s">
        <v>14761</v>
      </c>
      <c r="E3572" s="13">
        <v>6</v>
      </c>
      <c r="F3572" s="14">
        <v>0.7</v>
      </c>
      <c r="G3572" s="13" t="s">
        <v>46</v>
      </c>
      <c r="H3572" s="14">
        <v>57</v>
      </c>
      <c r="I3572" s="15" t="s">
        <v>32</v>
      </c>
      <c r="J3572" s="16">
        <v>135</v>
      </c>
      <c r="K3572" s="16">
        <v>22.5</v>
      </c>
      <c r="L3572" s="17" t="s">
        <v>145</v>
      </c>
      <c r="M3572" s="163" t="str">
        <f>IFERROR(GETPIVOTDATA("Tot. Bottles",'- Ordine Aggregato -'!$A$1,"sku anker",A3572),"")</f>
        <v/>
      </c>
      <c r="N3572" s="18" t="s">
        <v>42</v>
      </c>
      <c r="O3572" s="19" t="str">
        <f t="shared" si="55"/>
        <v>Order online</v>
      </c>
      <c r="P3572" s="97" t="s">
        <v>146</v>
      </c>
      <c r="Q3572" s="13" t="s">
        <v>15976</v>
      </c>
      <c r="R3572" t="s">
        <v>42</v>
      </c>
      <c r="S3572" s="20">
        <v>0</v>
      </c>
      <c r="T3572" s="21" t="s">
        <v>38</v>
      </c>
    </row>
    <row r="3573" spans="1:20" x14ac:dyDescent="0.35">
      <c r="A3573" s="13" t="s">
        <v>14828</v>
      </c>
      <c r="B3573" s="13"/>
      <c r="C3573" s="13"/>
      <c r="D3573" s="13" t="s">
        <v>14829</v>
      </c>
      <c r="E3573" s="13">
        <v>6</v>
      </c>
      <c r="F3573" s="14">
        <v>0.7</v>
      </c>
      <c r="G3573" s="13" t="s">
        <v>14874</v>
      </c>
      <c r="H3573" s="14">
        <v>46</v>
      </c>
      <c r="I3573" s="15" t="s">
        <v>32</v>
      </c>
      <c r="J3573" s="16">
        <v>105</v>
      </c>
      <c r="K3573" s="16">
        <v>17.5</v>
      </c>
      <c r="L3573" s="17" t="s">
        <v>145</v>
      </c>
      <c r="M3573" s="163" t="str">
        <f>IFERROR(GETPIVOTDATA("Tot. Bottles",'- Ordine Aggregato -'!$A$1,"sku anker",A3573),"")</f>
        <v/>
      </c>
      <c r="N3573" s="18" t="s">
        <v>42</v>
      </c>
      <c r="O3573" s="19" t="str">
        <f t="shared" si="55"/>
        <v>Order online</v>
      </c>
      <c r="P3573" s="97" t="s">
        <v>146</v>
      </c>
      <c r="Q3573" s="13" t="s">
        <v>15977</v>
      </c>
      <c r="R3573" t="s">
        <v>42</v>
      </c>
      <c r="S3573" s="20">
        <v>0</v>
      </c>
      <c r="T3573" s="21" t="s">
        <v>38</v>
      </c>
    </row>
    <row r="3574" spans="1:20" x14ac:dyDescent="0.35">
      <c r="A3574" s="96" t="s">
        <v>11667</v>
      </c>
      <c r="D3574" s="13" t="s">
        <v>11668</v>
      </c>
      <c r="E3574" s="13">
        <v>24</v>
      </c>
      <c r="F3574" s="14">
        <v>0.2</v>
      </c>
      <c r="G3574" s="13" t="s">
        <v>46</v>
      </c>
      <c r="H3574" s="14">
        <v>5.5</v>
      </c>
      <c r="I3574" s="15" t="s">
        <v>32</v>
      </c>
      <c r="J3574" s="16">
        <v>31.200000000000003</v>
      </c>
      <c r="K3574" s="16">
        <v>1.3</v>
      </c>
      <c r="L3574" s="17" t="s">
        <v>960</v>
      </c>
      <c r="M3574" s="163" t="str">
        <f>IFERROR(GETPIVOTDATA("Tot. Bottles",'- Ordine Aggregato -'!$A$1,"sku anker",A3574),"")</f>
        <v/>
      </c>
      <c r="N3574" s="18" t="s">
        <v>34</v>
      </c>
      <c r="O3574" s="19" t="str">
        <f t="shared" si="55"/>
        <v>Order online</v>
      </c>
      <c r="P3574" s="97" t="s">
        <v>355</v>
      </c>
      <c r="Q3574" s="13" t="s">
        <v>11669</v>
      </c>
      <c r="R3574" t="s">
        <v>42</v>
      </c>
      <c r="S3574" s="20">
        <v>0</v>
      </c>
      <c r="T3574" s="21" t="s">
        <v>38</v>
      </c>
    </row>
    <row r="3575" spans="1:20" x14ac:dyDescent="0.35">
      <c r="A3575" s="13" t="s">
        <v>11670</v>
      </c>
      <c r="B3575" s="13"/>
      <c r="C3575" s="13"/>
      <c r="D3575" s="13" t="s">
        <v>11668</v>
      </c>
      <c r="E3575" s="13">
        <v>6</v>
      </c>
      <c r="F3575" s="14">
        <v>0.75</v>
      </c>
      <c r="G3575" s="13" t="s">
        <v>46</v>
      </c>
      <c r="H3575" s="14">
        <v>5.5</v>
      </c>
      <c r="I3575" s="15" t="s">
        <v>32</v>
      </c>
      <c r="J3575" s="16">
        <v>27.299999999999997</v>
      </c>
      <c r="K3575" s="16">
        <v>4.55</v>
      </c>
      <c r="L3575" s="17" t="s">
        <v>960</v>
      </c>
      <c r="M3575" s="163" t="str">
        <f>IFERROR(GETPIVOTDATA("Tot. Bottles",'- Ordine Aggregato -'!$A$1,"sku anker",A3575),"")</f>
        <v/>
      </c>
      <c r="N3575" s="18" t="s">
        <v>34</v>
      </c>
      <c r="O3575" s="19" t="str">
        <f t="shared" si="55"/>
        <v>Order online</v>
      </c>
      <c r="P3575" s="97" t="s">
        <v>355</v>
      </c>
      <c r="Q3575" s="13" t="s">
        <v>11671</v>
      </c>
      <c r="R3575" t="s">
        <v>11672</v>
      </c>
      <c r="S3575" s="20">
        <v>0</v>
      </c>
      <c r="T3575" s="21" t="s">
        <v>38</v>
      </c>
    </row>
    <row r="3576" spans="1:20" x14ac:dyDescent="0.35">
      <c r="A3576" s="13" t="s">
        <v>11673</v>
      </c>
      <c r="B3576" s="13"/>
      <c r="C3576" s="13"/>
      <c r="D3576" s="13" t="s">
        <v>11674</v>
      </c>
      <c r="E3576" s="13">
        <v>24</v>
      </c>
      <c r="F3576" s="14">
        <v>0.2</v>
      </c>
      <c r="G3576" s="13" t="s">
        <v>14874</v>
      </c>
      <c r="H3576" s="14">
        <v>10.5</v>
      </c>
      <c r="I3576" s="15" t="s">
        <v>32</v>
      </c>
      <c r="J3576" s="16">
        <v>39.599999999999994</v>
      </c>
      <c r="K3576" s="16">
        <v>1.65</v>
      </c>
      <c r="L3576" s="17" t="s">
        <v>965</v>
      </c>
      <c r="M3576" s="163" t="str">
        <f>IFERROR(GETPIVOTDATA("Tot. Bottles",'- Ordine Aggregato -'!$A$1,"sku anker",A3576),"")</f>
        <v/>
      </c>
      <c r="N3576" s="18" t="s">
        <v>34</v>
      </c>
      <c r="O3576" s="19" t="str">
        <f t="shared" si="55"/>
        <v>Order online</v>
      </c>
      <c r="P3576" s="97" t="s">
        <v>355</v>
      </c>
      <c r="Q3576" s="13" t="s">
        <v>11675</v>
      </c>
      <c r="R3576" t="s">
        <v>11676</v>
      </c>
      <c r="S3576" s="20">
        <v>0</v>
      </c>
      <c r="T3576" s="21" t="s">
        <v>38</v>
      </c>
    </row>
    <row r="3577" spans="1:20" x14ac:dyDescent="0.35">
      <c r="A3577" s="13" t="s">
        <v>11677</v>
      </c>
      <c r="B3577" s="13"/>
      <c r="C3577" s="13"/>
      <c r="D3577" s="13" t="s">
        <v>11678</v>
      </c>
      <c r="E3577" s="13">
        <v>6</v>
      </c>
      <c r="F3577" s="14">
        <v>0.7</v>
      </c>
      <c r="G3577" s="13" t="s">
        <v>14874</v>
      </c>
      <c r="H3577" s="14">
        <v>34</v>
      </c>
      <c r="I3577" s="15" t="s">
        <v>32</v>
      </c>
      <c r="J3577" s="16">
        <v>17.399999999999999</v>
      </c>
      <c r="K3577" s="16">
        <v>2.9</v>
      </c>
      <c r="L3577" s="17" t="s">
        <v>2217</v>
      </c>
      <c r="M3577" s="163" t="str">
        <f>IFERROR(GETPIVOTDATA("Tot. Bottles",'- Ordine Aggregato -'!$A$1,"sku anker",A3577),"")</f>
        <v/>
      </c>
      <c r="N3577" s="18" t="s">
        <v>34</v>
      </c>
      <c r="O3577" s="19" t="str">
        <f t="shared" si="55"/>
        <v>Order online</v>
      </c>
      <c r="P3577" s="97" t="s">
        <v>220</v>
      </c>
      <c r="Q3577" s="13" t="s">
        <v>11679</v>
      </c>
      <c r="R3577" t="s">
        <v>11680</v>
      </c>
      <c r="S3577" s="20">
        <v>0</v>
      </c>
      <c r="T3577" s="21" t="s">
        <v>38</v>
      </c>
    </row>
    <row r="3578" spans="1:20" x14ac:dyDescent="0.35">
      <c r="A3578" s="13" t="s">
        <v>11681</v>
      </c>
      <c r="B3578" s="13"/>
      <c r="C3578" s="13"/>
      <c r="D3578" s="13" t="s">
        <v>11682</v>
      </c>
      <c r="E3578" s="13">
        <v>6</v>
      </c>
      <c r="F3578" s="14">
        <v>1</v>
      </c>
      <c r="G3578" s="13" t="s">
        <v>14873</v>
      </c>
      <c r="H3578" s="14">
        <v>35</v>
      </c>
      <c r="I3578" s="15" t="s">
        <v>32</v>
      </c>
      <c r="J3578" s="16">
        <v>33.299999999999997</v>
      </c>
      <c r="K3578" s="16">
        <v>5.55</v>
      </c>
      <c r="L3578" s="17" t="s">
        <v>558</v>
      </c>
      <c r="M3578" s="163" t="str">
        <f>IFERROR(GETPIVOTDATA("Tot. Bottles",'- Ordine Aggregato -'!$A$1,"sku anker",A3578),"")</f>
        <v/>
      </c>
      <c r="N3578" s="18" t="s">
        <v>42</v>
      </c>
      <c r="O3578" s="19" t="str">
        <f t="shared" si="55"/>
        <v>Order online</v>
      </c>
      <c r="P3578" s="97" t="s">
        <v>68</v>
      </c>
      <c r="Q3578" s="13" t="s">
        <v>11683</v>
      </c>
      <c r="R3578" t="s">
        <v>11684</v>
      </c>
      <c r="S3578" s="20">
        <v>0</v>
      </c>
      <c r="T3578" s="21" t="s">
        <v>38</v>
      </c>
    </row>
    <row r="3579" spans="1:20" x14ac:dyDescent="0.35">
      <c r="A3579" s="13" t="s">
        <v>11685</v>
      </c>
      <c r="B3579" s="13"/>
      <c r="C3579" s="13"/>
      <c r="D3579" s="13" t="s">
        <v>11686</v>
      </c>
      <c r="E3579" s="13">
        <v>6</v>
      </c>
      <c r="F3579" s="14">
        <v>1</v>
      </c>
      <c r="G3579" s="13" t="s">
        <v>31</v>
      </c>
      <c r="H3579" s="14">
        <v>30</v>
      </c>
      <c r="I3579" s="15" t="s">
        <v>32</v>
      </c>
      <c r="J3579" s="16">
        <v>33</v>
      </c>
      <c r="K3579" s="16">
        <v>5.5</v>
      </c>
      <c r="L3579" s="17" t="s">
        <v>558</v>
      </c>
      <c r="M3579" s="163" t="str">
        <f>IFERROR(GETPIVOTDATA("Tot. Bottles",'- Ordine Aggregato -'!$A$1,"sku anker",A3579),"")</f>
        <v/>
      </c>
      <c r="N3579" s="18" t="s">
        <v>42</v>
      </c>
      <c r="O3579" s="19" t="str">
        <f t="shared" si="55"/>
        <v>Order online</v>
      </c>
      <c r="P3579" s="97" t="s">
        <v>68</v>
      </c>
      <c r="Q3579" s="13" t="s">
        <v>11687</v>
      </c>
      <c r="R3579" t="s">
        <v>11688</v>
      </c>
      <c r="S3579" s="20">
        <v>0</v>
      </c>
      <c r="T3579" s="21" t="s">
        <v>38</v>
      </c>
    </row>
    <row r="3580" spans="1:20" x14ac:dyDescent="0.35">
      <c r="A3580" s="13" t="s">
        <v>11690</v>
      </c>
      <c r="B3580" s="13"/>
      <c r="C3580" s="13"/>
      <c r="D3580" s="13" t="s">
        <v>11689</v>
      </c>
      <c r="E3580" s="13">
        <v>12</v>
      </c>
      <c r="F3580" s="14">
        <v>0.35</v>
      </c>
      <c r="G3580" s="13" t="s">
        <v>14874</v>
      </c>
      <c r="H3580" s="14">
        <v>21.5</v>
      </c>
      <c r="I3580" s="15" t="s">
        <v>32</v>
      </c>
      <c r="J3580" s="16">
        <v>61.800000000000004</v>
      </c>
      <c r="K3580" s="16">
        <v>5.15</v>
      </c>
      <c r="L3580" s="17" t="s">
        <v>558</v>
      </c>
      <c r="M3580" s="163" t="str">
        <f>IFERROR(GETPIVOTDATA("Tot. Bottles",'- Ordine Aggregato -'!$A$1,"sku anker",A3580),"")</f>
        <v/>
      </c>
      <c r="N3580" s="18" t="s">
        <v>42</v>
      </c>
      <c r="O3580" s="19" t="str">
        <f t="shared" si="55"/>
        <v>Order online</v>
      </c>
      <c r="P3580" s="97" t="s">
        <v>68</v>
      </c>
      <c r="Q3580" s="13" t="s">
        <v>11691</v>
      </c>
      <c r="R3580" t="s">
        <v>11692</v>
      </c>
      <c r="S3580" s="20">
        <v>0</v>
      </c>
      <c r="T3580" s="21" t="s">
        <v>38</v>
      </c>
    </row>
    <row r="3581" spans="1:20" x14ac:dyDescent="0.35">
      <c r="A3581" s="13" t="s">
        <v>11693</v>
      </c>
      <c r="B3581" s="13"/>
      <c r="C3581" s="13"/>
      <c r="D3581" s="13" t="s">
        <v>11689</v>
      </c>
      <c r="E3581" s="13">
        <v>6</v>
      </c>
      <c r="F3581" s="14">
        <v>0.7</v>
      </c>
      <c r="G3581" s="13" t="s">
        <v>46</v>
      </c>
      <c r="H3581" s="14">
        <v>21.5</v>
      </c>
      <c r="I3581" s="15" t="s">
        <v>32</v>
      </c>
      <c r="J3581" s="16">
        <v>39</v>
      </c>
      <c r="K3581" s="16">
        <v>6.5</v>
      </c>
      <c r="L3581" s="17" t="s">
        <v>558</v>
      </c>
      <c r="M3581" s="163" t="str">
        <f>IFERROR(GETPIVOTDATA("Tot. Bottles",'- Ordine Aggregato -'!$A$1,"sku anker",A3581),"")</f>
        <v/>
      </c>
      <c r="N3581" s="18" t="s">
        <v>42</v>
      </c>
      <c r="O3581" s="19" t="str">
        <f t="shared" si="55"/>
        <v>Order online</v>
      </c>
      <c r="P3581" s="97" t="s">
        <v>68</v>
      </c>
      <c r="Q3581" s="13" t="s">
        <v>11694</v>
      </c>
      <c r="R3581" t="s">
        <v>11695</v>
      </c>
      <c r="S3581" s="20">
        <v>0</v>
      </c>
      <c r="T3581" s="21" t="s">
        <v>38</v>
      </c>
    </row>
    <row r="3582" spans="1:20" x14ac:dyDescent="0.35">
      <c r="A3582" s="96" t="s">
        <v>11696</v>
      </c>
      <c r="B3582" s="96"/>
      <c r="C3582" s="96"/>
      <c r="D3582" s="13" t="s">
        <v>11689</v>
      </c>
      <c r="E3582" s="13">
        <v>6</v>
      </c>
      <c r="F3582" s="14">
        <v>1</v>
      </c>
      <c r="G3582" s="13" t="s">
        <v>14873</v>
      </c>
      <c r="H3582" s="14">
        <v>21.5</v>
      </c>
      <c r="I3582" s="15" t="s">
        <v>32</v>
      </c>
      <c r="J3582" s="16">
        <v>47.099999999999994</v>
      </c>
      <c r="K3582" s="16">
        <v>7.85</v>
      </c>
      <c r="L3582" s="17" t="s">
        <v>558</v>
      </c>
      <c r="M3582" s="163" t="str">
        <f>IFERROR(GETPIVOTDATA("Tot. Bottles",'- Ordine Aggregato -'!$A$1,"sku anker",A3582),"")</f>
        <v/>
      </c>
      <c r="N3582" s="18" t="s">
        <v>42</v>
      </c>
      <c r="O3582" s="19" t="str">
        <f t="shared" si="55"/>
        <v>Order online</v>
      </c>
      <c r="P3582" s="97" t="s">
        <v>68</v>
      </c>
      <c r="Q3582" s="13" t="s">
        <v>11697</v>
      </c>
      <c r="R3582" t="s">
        <v>11698</v>
      </c>
      <c r="S3582" s="20">
        <v>0</v>
      </c>
      <c r="T3582" s="21" t="s">
        <v>38</v>
      </c>
    </row>
    <row r="3583" spans="1:20" x14ac:dyDescent="0.35">
      <c r="A3583" s="96" t="s">
        <v>11699</v>
      </c>
      <c r="D3583" s="13" t="s">
        <v>11700</v>
      </c>
      <c r="E3583" s="13">
        <v>12</v>
      </c>
      <c r="F3583" s="14">
        <v>1</v>
      </c>
      <c r="G3583" s="13" t="s">
        <v>14874</v>
      </c>
      <c r="H3583" s="14">
        <v>40</v>
      </c>
      <c r="I3583" s="15" t="s">
        <v>32</v>
      </c>
      <c r="J3583" s="16">
        <v>81</v>
      </c>
      <c r="K3583" s="16">
        <v>6.75</v>
      </c>
      <c r="L3583" s="17" t="s">
        <v>448</v>
      </c>
      <c r="M3583" s="163" t="str">
        <f>IFERROR(GETPIVOTDATA("Tot. Bottles",'- Ordine Aggregato -'!$A$1,"sku anker",A3583),"")</f>
        <v/>
      </c>
      <c r="N3583" s="18" t="s">
        <v>42</v>
      </c>
      <c r="O3583" s="19" t="str">
        <f t="shared" si="55"/>
        <v>Order online</v>
      </c>
      <c r="P3583" s="97" t="s">
        <v>1844</v>
      </c>
      <c r="Q3583" s="13" t="s">
        <v>11701</v>
      </c>
      <c r="R3583" t="s">
        <v>11702</v>
      </c>
      <c r="S3583" s="20">
        <v>0</v>
      </c>
      <c r="T3583" s="21" t="s">
        <v>38</v>
      </c>
    </row>
    <row r="3584" spans="1:20" x14ac:dyDescent="0.35">
      <c r="A3584" s="13" t="s">
        <v>11703</v>
      </c>
      <c r="B3584" s="13"/>
      <c r="C3584" s="13"/>
      <c r="D3584" s="13" t="s">
        <v>11704</v>
      </c>
      <c r="E3584" s="13">
        <v>12</v>
      </c>
      <c r="F3584" s="14">
        <v>0.7</v>
      </c>
      <c r="G3584" s="13" t="s">
        <v>14874</v>
      </c>
      <c r="H3584" s="14">
        <v>40</v>
      </c>
      <c r="I3584" s="15" t="s">
        <v>32</v>
      </c>
      <c r="J3584" s="16">
        <v>66</v>
      </c>
      <c r="K3584" s="16">
        <v>5.5</v>
      </c>
      <c r="L3584" s="17" t="s">
        <v>448</v>
      </c>
      <c r="M3584" s="163" t="str">
        <f>IFERROR(GETPIVOTDATA("Tot. Bottles",'- Ordine Aggregato -'!$A$1,"sku anker",A3584),"")</f>
        <v/>
      </c>
      <c r="N3584" s="18" t="s">
        <v>42</v>
      </c>
      <c r="O3584" s="19" t="str">
        <f t="shared" si="55"/>
        <v>Order online</v>
      </c>
      <c r="P3584" s="97" t="s">
        <v>1844</v>
      </c>
      <c r="Q3584" s="13" t="s">
        <v>11705</v>
      </c>
      <c r="R3584" t="s">
        <v>11706</v>
      </c>
      <c r="S3584" s="20">
        <v>0</v>
      </c>
      <c r="T3584" s="21" t="s">
        <v>38</v>
      </c>
    </row>
    <row r="3585" spans="1:20" x14ac:dyDescent="0.35">
      <c r="A3585" s="96" t="s">
        <v>11707</v>
      </c>
      <c r="D3585" s="13" t="s">
        <v>11704</v>
      </c>
      <c r="E3585" s="13">
        <v>12</v>
      </c>
      <c r="F3585" s="14">
        <v>1</v>
      </c>
      <c r="G3585" s="13" t="s">
        <v>14873</v>
      </c>
      <c r="H3585" s="14">
        <v>40</v>
      </c>
      <c r="I3585" s="15" t="s">
        <v>32</v>
      </c>
      <c r="J3585" s="16">
        <v>77.400000000000006</v>
      </c>
      <c r="K3585" s="16">
        <v>6.45</v>
      </c>
      <c r="L3585" s="17" t="s">
        <v>448</v>
      </c>
      <c r="M3585" s="163" t="str">
        <f>IFERROR(GETPIVOTDATA("Tot. Bottles",'- Ordine Aggregato -'!$A$1,"sku anker",A3585),"")</f>
        <v/>
      </c>
      <c r="N3585" s="18" t="s">
        <v>67</v>
      </c>
      <c r="O3585" s="19" t="str">
        <f t="shared" si="55"/>
        <v>Order online</v>
      </c>
      <c r="P3585" s="97" t="s">
        <v>1844</v>
      </c>
      <c r="Q3585" s="13" t="s">
        <v>11708</v>
      </c>
      <c r="R3585" t="s">
        <v>11709</v>
      </c>
      <c r="S3585" s="20">
        <v>6.45</v>
      </c>
      <c r="T3585" s="21" t="s">
        <v>38</v>
      </c>
    </row>
    <row r="3586" spans="1:20" x14ac:dyDescent="0.35">
      <c r="A3586" s="96" t="s">
        <v>11710</v>
      </c>
      <c r="D3586" s="13" t="s">
        <v>11711</v>
      </c>
      <c r="E3586" s="13">
        <v>6</v>
      </c>
      <c r="F3586" s="14">
        <v>0.7</v>
      </c>
      <c r="G3586" s="13" t="s">
        <v>46</v>
      </c>
      <c r="H3586" s="14">
        <v>30</v>
      </c>
      <c r="I3586" s="15" t="s">
        <v>32</v>
      </c>
      <c r="J3586" s="16">
        <v>33.900000000000006</v>
      </c>
      <c r="K3586" s="16">
        <v>5.65</v>
      </c>
      <c r="L3586" s="17" t="s">
        <v>399</v>
      </c>
      <c r="M3586" s="163" t="str">
        <f>IFERROR(GETPIVOTDATA("Tot. Bottles",'- Ordine Aggregato -'!$A$1,"sku anker",A3586),"")</f>
        <v/>
      </c>
      <c r="N3586" s="18" t="s">
        <v>34</v>
      </c>
      <c r="O3586" s="19" t="str">
        <f t="shared" si="55"/>
        <v>Order online</v>
      </c>
      <c r="P3586" s="97" t="s">
        <v>220</v>
      </c>
      <c r="Q3586" s="13" t="s">
        <v>11712</v>
      </c>
      <c r="R3586" t="s">
        <v>11713</v>
      </c>
      <c r="S3586" s="20">
        <v>0</v>
      </c>
      <c r="T3586" s="21" t="s">
        <v>38</v>
      </c>
    </row>
    <row r="3587" spans="1:20" x14ac:dyDescent="0.35">
      <c r="A3587" s="96" t="s">
        <v>11714</v>
      </c>
      <c r="D3587" s="13" t="s">
        <v>11715</v>
      </c>
      <c r="E3587" s="13">
        <v>6</v>
      </c>
      <c r="F3587" s="14">
        <v>0.7</v>
      </c>
      <c r="G3587" s="13" t="s">
        <v>46</v>
      </c>
      <c r="H3587" s="14">
        <v>0</v>
      </c>
      <c r="I3587" s="15" t="s">
        <v>32</v>
      </c>
      <c r="J3587" s="16">
        <v>117</v>
      </c>
      <c r="K3587" s="16">
        <v>19.5</v>
      </c>
      <c r="L3587" s="17" t="s">
        <v>2503</v>
      </c>
      <c r="M3587" s="163" t="str">
        <f>IFERROR(GETPIVOTDATA("Tot. Bottles",'- Ordine Aggregato -'!$A$1,"sku anker",A3587),"")</f>
        <v/>
      </c>
      <c r="N3587" s="18" t="s">
        <v>42</v>
      </c>
      <c r="O3587" s="19" t="str">
        <f t="shared" si="55"/>
        <v>Order online</v>
      </c>
      <c r="P3587" s="97" t="s">
        <v>146</v>
      </c>
      <c r="Q3587" s="13" t="s">
        <v>11716</v>
      </c>
      <c r="R3587" t="s">
        <v>11717</v>
      </c>
      <c r="S3587" s="20">
        <v>0</v>
      </c>
      <c r="T3587" s="21" t="s">
        <v>38</v>
      </c>
    </row>
    <row r="3588" spans="1:20" x14ac:dyDescent="0.35">
      <c r="A3588" s="96" t="s">
        <v>11718</v>
      </c>
      <c r="D3588" s="13" t="s">
        <v>11719</v>
      </c>
      <c r="E3588" s="13">
        <v>6</v>
      </c>
      <c r="F3588" s="14">
        <v>0.7</v>
      </c>
      <c r="G3588" s="13" t="s">
        <v>14874</v>
      </c>
      <c r="H3588" s="14">
        <v>0</v>
      </c>
      <c r="I3588" s="15" t="s">
        <v>32</v>
      </c>
      <c r="J3588" s="16">
        <v>116.69999999999999</v>
      </c>
      <c r="K3588" s="16">
        <v>19.45</v>
      </c>
      <c r="L3588" s="17" t="s">
        <v>2503</v>
      </c>
      <c r="M3588" s="163" t="str">
        <f>IFERROR(GETPIVOTDATA("Tot. Bottles",'- Ordine Aggregato -'!$A$1,"sku anker",A3588),"")</f>
        <v/>
      </c>
      <c r="N3588" s="18" t="s">
        <v>34</v>
      </c>
      <c r="O3588" s="19" t="str">
        <f t="shared" si="55"/>
        <v>Order online</v>
      </c>
      <c r="P3588" s="97" t="s">
        <v>146</v>
      </c>
      <c r="Q3588" s="13" t="s">
        <v>11720</v>
      </c>
      <c r="R3588" t="s">
        <v>11721</v>
      </c>
      <c r="S3588" s="20">
        <v>0</v>
      </c>
      <c r="T3588" s="21" t="s">
        <v>38</v>
      </c>
    </row>
    <row r="3589" spans="1:20" x14ac:dyDescent="0.35">
      <c r="A3589" s="96" t="s">
        <v>11722</v>
      </c>
      <c r="B3589" s="96"/>
      <c r="C3589" s="96"/>
      <c r="D3589" s="13" t="s">
        <v>11723</v>
      </c>
      <c r="E3589" s="13">
        <v>6</v>
      </c>
      <c r="F3589" s="14">
        <v>0.7</v>
      </c>
      <c r="G3589" s="13" t="s">
        <v>46</v>
      </c>
      <c r="H3589" s="14">
        <v>0</v>
      </c>
      <c r="I3589" s="15" t="s">
        <v>32</v>
      </c>
      <c r="J3589" s="16">
        <v>116.69999999999999</v>
      </c>
      <c r="K3589" s="16">
        <v>19.45</v>
      </c>
      <c r="L3589" s="17" t="s">
        <v>2503</v>
      </c>
      <c r="M3589" s="163" t="str">
        <f>IFERROR(GETPIVOTDATA("Tot. Bottles",'- Ordine Aggregato -'!$A$1,"sku anker",A3589),"")</f>
        <v/>
      </c>
      <c r="N3589" s="18" t="s">
        <v>42</v>
      </c>
      <c r="O3589" s="19" t="str">
        <f t="shared" si="55"/>
        <v>Order online</v>
      </c>
      <c r="P3589" s="97" t="s">
        <v>146</v>
      </c>
      <c r="Q3589" s="13" t="s">
        <v>11724</v>
      </c>
      <c r="R3589" t="s">
        <v>42</v>
      </c>
      <c r="S3589" s="20">
        <v>0</v>
      </c>
      <c r="T3589" s="21" t="s">
        <v>38</v>
      </c>
    </row>
    <row r="3590" spans="1:20" x14ac:dyDescent="0.35">
      <c r="A3590" s="13" t="s">
        <v>15978</v>
      </c>
      <c r="B3590" s="13"/>
      <c r="C3590" s="13"/>
      <c r="D3590" s="13" t="s">
        <v>15979</v>
      </c>
      <c r="E3590" s="13">
        <v>6</v>
      </c>
      <c r="F3590" s="14">
        <v>0.7</v>
      </c>
      <c r="G3590" s="13" t="s">
        <v>14874</v>
      </c>
      <c r="H3590" s="14">
        <v>33</v>
      </c>
      <c r="I3590" s="15" t="s">
        <v>32</v>
      </c>
      <c r="J3590" s="16">
        <v>59.699999999999996</v>
      </c>
      <c r="K3590" s="16">
        <v>9.9499999999999993</v>
      </c>
      <c r="L3590" s="17" t="s">
        <v>88</v>
      </c>
      <c r="M3590" s="163" t="str">
        <f>IFERROR(GETPIVOTDATA("Tot. Bottles",'- Ordine Aggregato -'!$A$1,"sku anker",A3590),"")</f>
        <v/>
      </c>
      <c r="N3590" s="18" t="s">
        <v>34</v>
      </c>
      <c r="O3590" s="19" t="str">
        <f t="shared" si="55"/>
        <v>Order online</v>
      </c>
      <c r="P3590" s="97" t="s">
        <v>146</v>
      </c>
      <c r="Q3590" s="13" t="s">
        <v>15980</v>
      </c>
      <c r="R3590" t="s">
        <v>15981</v>
      </c>
      <c r="S3590" s="20">
        <v>0</v>
      </c>
      <c r="T3590" s="21" t="s">
        <v>38</v>
      </c>
    </row>
    <row r="3591" spans="1:20" x14ac:dyDescent="0.35">
      <c r="A3591" s="96" t="s">
        <v>11725</v>
      </c>
      <c r="D3591" s="13" t="s">
        <v>14461</v>
      </c>
      <c r="E3591" s="13">
        <v>6</v>
      </c>
      <c r="F3591" s="14">
        <v>0.5</v>
      </c>
      <c r="G3591" s="13" t="s">
        <v>14874</v>
      </c>
      <c r="H3591" s="14">
        <v>40</v>
      </c>
      <c r="I3591" s="15" t="s">
        <v>32</v>
      </c>
      <c r="J3591" s="16">
        <v>107.69999999999999</v>
      </c>
      <c r="K3591" s="16">
        <v>17.95</v>
      </c>
      <c r="L3591" s="17" t="s">
        <v>368</v>
      </c>
      <c r="M3591" s="163" t="str">
        <f>IFERROR(GETPIVOTDATA("Tot. Bottles",'- Ordine Aggregato -'!$A$1,"sku anker",A3591),"")</f>
        <v/>
      </c>
      <c r="N3591" s="18" t="s">
        <v>42</v>
      </c>
      <c r="O3591" s="19" t="str">
        <f t="shared" si="55"/>
        <v>Order online</v>
      </c>
      <c r="P3591" s="97" t="s">
        <v>68</v>
      </c>
      <c r="Q3591" s="13" t="s">
        <v>11726</v>
      </c>
      <c r="R3591" t="s">
        <v>11727</v>
      </c>
      <c r="S3591" s="20">
        <v>0</v>
      </c>
      <c r="T3591" s="21" t="s">
        <v>38</v>
      </c>
    </row>
    <row r="3592" spans="1:20" x14ac:dyDescent="0.35">
      <c r="A3592" s="13" t="s">
        <v>14762</v>
      </c>
      <c r="B3592" s="13"/>
      <c r="C3592" s="13"/>
      <c r="D3592" s="13" t="s">
        <v>14763</v>
      </c>
      <c r="E3592" s="13">
        <v>6</v>
      </c>
      <c r="F3592" s="14">
        <v>0.7</v>
      </c>
      <c r="G3592" s="13" t="s">
        <v>46</v>
      </c>
      <c r="H3592" s="14">
        <v>37.5</v>
      </c>
      <c r="I3592" s="15" t="s">
        <v>32</v>
      </c>
      <c r="J3592" s="16">
        <v>23.700000000000003</v>
      </c>
      <c r="K3592" s="16">
        <v>3.95</v>
      </c>
      <c r="L3592" s="17" t="s">
        <v>66</v>
      </c>
      <c r="M3592" s="163" t="str">
        <f>IFERROR(GETPIVOTDATA("Tot. Bottles",'- Ordine Aggregato -'!$A$1,"sku anker",A3592),"")</f>
        <v/>
      </c>
      <c r="N3592" s="18" t="s">
        <v>42</v>
      </c>
      <c r="O3592" s="19" t="str">
        <f t="shared" si="55"/>
        <v>Order online</v>
      </c>
      <c r="P3592" s="97" t="s">
        <v>35</v>
      </c>
      <c r="Q3592" s="13" t="s">
        <v>15982</v>
      </c>
      <c r="R3592" t="s">
        <v>42</v>
      </c>
      <c r="S3592" s="20">
        <v>0</v>
      </c>
      <c r="T3592" s="21" t="s">
        <v>38</v>
      </c>
    </row>
    <row r="3593" spans="1:20" x14ac:dyDescent="0.35">
      <c r="A3593" s="96" t="s">
        <v>14764</v>
      </c>
      <c r="D3593" s="13" t="s">
        <v>14765</v>
      </c>
      <c r="E3593" s="13">
        <v>6</v>
      </c>
      <c r="F3593" s="14">
        <v>0.7</v>
      </c>
      <c r="G3593" s="13" t="s">
        <v>46</v>
      </c>
      <c r="H3593" s="14">
        <v>37.5</v>
      </c>
      <c r="I3593" s="15" t="s">
        <v>32</v>
      </c>
      <c r="J3593" s="16">
        <v>25.5</v>
      </c>
      <c r="K3593" s="16">
        <v>4.25</v>
      </c>
      <c r="L3593" s="17" t="s">
        <v>66</v>
      </c>
      <c r="M3593" s="163" t="str">
        <f>IFERROR(GETPIVOTDATA("Tot. Bottles",'- Ordine Aggregato -'!$A$1,"sku anker",A3593),"")</f>
        <v/>
      </c>
      <c r="N3593" s="18" t="s">
        <v>42</v>
      </c>
      <c r="O3593" s="19" t="str">
        <f t="shared" si="55"/>
        <v>Order online</v>
      </c>
      <c r="P3593" s="97" t="s">
        <v>35</v>
      </c>
      <c r="Q3593" s="13" t="s">
        <v>15983</v>
      </c>
      <c r="R3593" t="s">
        <v>15984</v>
      </c>
      <c r="S3593" s="20">
        <v>0</v>
      </c>
      <c r="T3593" s="21" t="s">
        <v>38</v>
      </c>
    </row>
    <row r="3594" spans="1:20" x14ac:dyDescent="0.35">
      <c r="A3594" s="96" t="s">
        <v>11728</v>
      </c>
      <c r="B3594" s="96"/>
      <c r="C3594" s="96"/>
      <c r="D3594" s="13" t="s">
        <v>11729</v>
      </c>
      <c r="E3594" s="13">
        <v>6</v>
      </c>
      <c r="F3594" s="14">
        <v>0.7</v>
      </c>
      <c r="G3594" s="13" t="s">
        <v>46</v>
      </c>
      <c r="H3594" s="14">
        <v>40</v>
      </c>
      <c r="I3594" s="15" t="s">
        <v>32</v>
      </c>
      <c r="J3594" s="16">
        <v>77.699999999999989</v>
      </c>
      <c r="K3594" s="16">
        <v>12.95</v>
      </c>
      <c r="L3594" s="17" t="s">
        <v>1787</v>
      </c>
      <c r="M3594" s="163" t="str">
        <f>IFERROR(GETPIVOTDATA("Tot. Bottles",'- Ordine Aggregato -'!$A$1,"sku anker",A3594),"")</f>
        <v/>
      </c>
      <c r="N3594" s="18" t="s">
        <v>67</v>
      </c>
      <c r="O3594" s="19" t="str">
        <f t="shared" si="55"/>
        <v>Order online</v>
      </c>
      <c r="P3594" s="97" t="s">
        <v>146</v>
      </c>
      <c r="Q3594" s="13" t="s">
        <v>11730</v>
      </c>
      <c r="R3594" t="s">
        <v>11731</v>
      </c>
      <c r="S3594" s="20">
        <v>12.95</v>
      </c>
      <c r="T3594" s="21" t="s">
        <v>38</v>
      </c>
    </row>
    <row r="3595" spans="1:20" x14ac:dyDescent="0.35">
      <c r="A3595" s="96" t="s">
        <v>11732</v>
      </c>
      <c r="D3595" s="13" t="s">
        <v>11733</v>
      </c>
      <c r="E3595" s="13">
        <v>6</v>
      </c>
      <c r="F3595" s="14">
        <v>0.5</v>
      </c>
      <c r="G3595" s="13" t="s">
        <v>14874</v>
      </c>
      <c r="H3595" s="14">
        <v>15.5</v>
      </c>
      <c r="I3595" s="15" t="s">
        <v>32</v>
      </c>
      <c r="J3595" s="16">
        <v>45.900000000000006</v>
      </c>
      <c r="K3595" s="16">
        <v>7.65</v>
      </c>
      <c r="L3595" s="17" t="s">
        <v>551</v>
      </c>
      <c r="M3595" s="163" t="str">
        <f>IFERROR(GETPIVOTDATA("Tot. Bottles",'- Ordine Aggregato -'!$A$1,"sku anker",A3595),"")</f>
        <v/>
      </c>
      <c r="N3595" s="18" t="s">
        <v>67</v>
      </c>
      <c r="O3595" s="19" t="str">
        <f t="shared" si="55"/>
        <v>Order online</v>
      </c>
      <c r="P3595" s="97" t="s">
        <v>1232</v>
      </c>
      <c r="Q3595" s="13" t="s">
        <v>11734</v>
      </c>
      <c r="R3595" t="s">
        <v>11735</v>
      </c>
      <c r="S3595" s="20">
        <v>7.65</v>
      </c>
      <c r="T3595" s="21" t="s">
        <v>38</v>
      </c>
    </row>
    <row r="3596" spans="1:20" x14ac:dyDescent="0.35">
      <c r="A3596" s="96" t="s">
        <v>11736</v>
      </c>
      <c r="D3596" s="13" t="s">
        <v>11733</v>
      </c>
      <c r="E3596" s="13">
        <v>6</v>
      </c>
      <c r="F3596" s="14">
        <v>0.7</v>
      </c>
      <c r="G3596" s="13" t="s">
        <v>31</v>
      </c>
      <c r="H3596" s="14">
        <v>15.5</v>
      </c>
      <c r="I3596" s="15" t="s">
        <v>32</v>
      </c>
      <c r="J3596" s="16">
        <v>64.199999999999989</v>
      </c>
      <c r="K3596" s="16">
        <v>10.7</v>
      </c>
      <c r="L3596" s="17" t="s">
        <v>551</v>
      </c>
      <c r="M3596" s="163" t="str">
        <f>IFERROR(GETPIVOTDATA("Tot. Bottles",'- Ordine Aggregato -'!$A$1,"sku anker",A3596),"")</f>
        <v/>
      </c>
      <c r="N3596" s="18" t="s">
        <v>67</v>
      </c>
      <c r="O3596" s="19" t="str">
        <f t="shared" si="55"/>
        <v>Order online</v>
      </c>
      <c r="P3596" s="97" t="s">
        <v>1232</v>
      </c>
      <c r="Q3596" s="13" t="s">
        <v>11737</v>
      </c>
      <c r="R3596" t="s">
        <v>11738</v>
      </c>
      <c r="S3596" s="20">
        <v>10.7</v>
      </c>
      <c r="T3596" s="21" t="s">
        <v>38</v>
      </c>
    </row>
    <row r="3597" spans="1:20" x14ac:dyDescent="0.35">
      <c r="A3597" s="96" t="s">
        <v>11739</v>
      </c>
      <c r="D3597" s="13" t="s">
        <v>11733</v>
      </c>
      <c r="E3597" s="13">
        <v>6</v>
      </c>
      <c r="F3597" s="14">
        <v>1</v>
      </c>
      <c r="G3597" s="13" t="s">
        <v>31</v>
      </c>
      <c r="H3597" s="14">
        <v>15.5</v>
      </c>
      <c r="I3597" s="15" t="s">
        <v>32</v>
      </c>
      <c r="J3597" s="16">
        <v>77.400000000000006</v>
      </c>
      <c r="K3597" s="16">
        <v>12.9</v>
      </c>
      <c r="L3597" s="17" t="s">
        <v>551</v>
      </c>
      <c r="M3597" s="163" t="str">
        <f>IFERROR(GETPIVOTDATA("Tot. Bottles",'- Ordine Aggregato -'!$A$1,"sku anker",A3597),"")</f>
        <v/>
      </c>
      <c r="N3597" s="18" t="s">
        <v>42</v>
      </c>
      <c r="O3597" s="19" t="str">
        <f t="shared" ref="O3597:O3660" si="56">HYPERLINK("https://www.ankeramsterdamspirits.nl/en/products/"&amp;A3597,"Order online")</f>
        <v>Order online</v>
      </c>
      <c r="P3597" s="97" t="s">
        <v>1232</v>
      </c>
      <c r="Q3597" s="13" t="s">
        <v>11740</v>
      </c>
      <c r="R3597" t="s">
        <v>11741</v>
      </c>
      <c r="S3597" s="20">
        <v>0</v>
      </c>
      <c r="T3597" s="21" t="s">
        <v>38</v>
      </c>
    </row>
    <row r="3598" spans="1:20" x14ac:dyDescent="0.35">
      <c r="A3598" s="96" t="s">
        <v>11742</v>
      </c>
      <c r="B3598" s="96"/>
      <c r="C3598" s="96"/>
      <c r="D3598" s="13" t="s">
        <v>11743</v>
      </c>
      <c r="E3598" s="13">
        <v>6</v>
      </c>
      <c r="F3598" s="14">
        <v>0.7</v>
      </c>
      <c r="G3598" s="13" t="s">
        <v>46</v>
      </c>
      <c r="H3598" s="14">
        <v>43</v>
      </c>
      <c r="I3598" s="15" t="s">
        <v>32</v>
      </c>
      <c r="J3598" s="16">
        <v>450</v>
      </c>
      <c r="K3598" s="16">
        <v>75</v>
      </c>
      <c r="L3598" s="17" t="s">
        <v>145</v>
      </c>
      <c r="M3598" s="163" t="str">
        <f>IFERROR(GETPIVOTDATA("Tot. Bottles",'- Ordine Aggregato -'!$A$1,"sku anker",A3598),"")</f>
        <v/>
      </c>
      <c r="N3598" s="18" t="s">
        <v>67</v>
      </c>
      <c r="O3598" s="19" t="str">
        <f t="shared" si="56"/>
        <v>Order online</v>
      </c>
      <c r="P3598" s="97" t="s">
        <v>442</v>
      </c>
      <c r="Q3598" s="13" t="s">
        <v>11744</v>
      </c>
      <c r="R3598" t="s">
        <v>11745</v>
      </c>
      <c r="S3598" s="20">
        <v>75</v>
      </c>
      <c r="T3598" s="21" t="s">
        <v>38</v>
      </c>
    </row>
    <row r="3599" spans="1:20" x14ac:dyDescent="0.35">
      <c r="A3599" s="96" t="s">
        <v>14549</v>
      </c>
      <c r="D3599" s="13" t="s">
        <v>14550</v>
      </c>
      <c r="E3599" s="13">
        <v>12</v>
      </c>
      <c r="F3599" s="14">
        <v>0.7</v>
      </c>
      <c r="G3599" s="13" t="s">
        <v>46</v>
      </c>
      <c r="H3599" s="14">
        <v>43</v>
      </c>
      <c r="I3599" s="15" t="s">
        <v>32</v>
      </c>
      <c r="J3599" s="16">
        <v>222</v>
      </c>
      <c r="K3599" s="16">
        <v>18.5</v>
      </c>
      <c r="L3599" s="17" t="s">
        <v>448</v>
      </c>
      <c r="M3599" s="163" t="str">
        <f>IFERROR(GETPIVOTDATA("Tot. Bottles",'- Ordine Aggregato -'!$A$1,"sku anker",A3599),"")</f>
        <v/>
      </c>
      <c r="N3599" s="18" t="s">
        <v>42</v>
      </c>
      <c r="O3599" s="19" t="str">
        <f t="shared" si="56"/>
        <v>Order online</v>
      </c>
      <c r="P3599" s="97" t="s">
        <v>442</v>
      </c>
      <c r="Q3599" s="13" t="s">
        <v>15985</v>
      </c>
      <c r="R3599" t="s">
        <v>15986</v>
      </c>
      <c r="S3599" s="20">
        <v>0</v>
      </c>
      <c r="T3599" s="21" t="s">
        <v>38</v>
      </c>
    </row>
    <row r="3600" spans="1:20" x14ac:dyDescent="0.35">
      <c r="A3600" s="13" t="s">
        <v>11748</v>
      </c>
      <c r="B3600" s="13"/>
      <c r="C3600" s="13"/>
      <c r="D3600" s="13" t="s">
        <v>11746</v>
      </c>
      <c r="E3600" s="13">
        <v>12</v>
      </c>
      <c r="F3600" s="14">
        <v>0.7</v>
      </c>
      <c r="G3600" s="13" t="s">
        <v>46</v>
      </c>
      <c r="H3600" s="14">
        <v>43</v>
      </c>
      <c r="I3600" s="15" t="s">
        <v>32</v>
      </c>
      <c r="J3600" s="16">
        <v>402</v>
      </c>
      <c r="K3600" s="16">
        <v>33.5</v>
      </c>
      <c r="L3600" s="17" t="s">
        <v>1787</v>
      </c>
      <c r="M3600" s="163" t="str">
        <f>IFERROR(GETPIVOTDATA("Tot. Bottles",'- Ordine Aggregato -'!$A$1,"sku anker",A3600),"")</f>
        <v/>
      </c>
      <c r="N3600" s="18" t="s">
        <v>34</v>
      </c>
      <c r="O3600" s="19" t="str">
        <f t="shared" si="56"/>
        <v>Order online</v>
      </c>
      <c r="P3600" s="97" t="s">
        <v>442</v>
      </c>
      <c r="Q3600" s="13" t="s">
        <v>11747</v>
      </c>
      <c r="R3600" t="s">
        <v>11749</v>
      </c>
      <c r="S3600" s="20">
        <v>0</v>
      </c>
      <c r="T3600" s="21" t="s">
        <v>38</v>
      </c>
    </row>
    <row r="3601" spans="1:20" x14ac:dyDescent="0.35">
      <c r="A3601" s="13" t="s">
        <v>11750</v>
      </c>
      <c r="B3601" s="13"/>
      <c r="C3601" s="13"/>
      <c r="D3601" s="13" t="s">
        <v>11751</v>
      </c>
      <c r="E3601" s="13">
        <v>6</v>
      </c>
      <c r="F3601" s="14">
        <v>0.35</v>
      </c>
      <c r="G3601" s="13" t="s">
        <v>14874</v>
      </c>
      <c r="H3601" s="14">
        <v>38</v>
      </c>
      <c r="I3601" s="15" t="s">
        <v>32</v>
      </c>
      <c r="J3601" s="16">
        <v>26.700000000000003</v>
      </c>
      <c r="K3601" s="16">
        <v>4.45</v>
      </c>
      <c r="L3601" s="17" t="s">
        <v>41</v>
      </c>
      <c r="M3601" s="163" t="str">
        <f>IFERROR(GETPIVOTDATA("Tot. Bottles",'- Ordine Aggregato -'!$A$1,"sku anker",A3601),"")</f>
        <v/>
      </c>
      <c r="N3601" s="18" t="s">
        <v>42</v>
      </c>
      <c r="O3601" s="19" t="str">
        <f t="shared" si="56"/>
        <v>Order online</v>
      </c>
      <c r="P3601" s="97" t="s">
        <v>43</v>
      </c>
      <c r="Q3601" s="13" t="s">
        <v>11752</v>
      </c>
      <c r="R3601" t="s">
        <v>11753</v>
      </c>
      <c r="S3601" s="20">
        <v>0</v>
      </c>
      <c r="T3601" s="21" t="s">
        <v>38</v>
      </c>
    </row>
    <row r="3602" spans="1:20" x14ac:dyDescent="0.35">
      <c r="A3602" s="96" t="s">
        <v>11754</v>
      </c>
      <c r="D3602" s="13" t="s">
        <v>11755</v>
      </c>
      <c r="E3602" s="13">
        <v>12</v>
      </c>
      <c r="F3602" s="14">
        <v>0.05</v>
      </c>
      <c r="G3602" s="13" t="s">
        <v>46</v>
      </c>
      <c r="H3602" s="14">
        <v>38</v>
      </c>
      <c r="I3602" s="15" t="s">
        <v>32</v>
      </c>
      <c r="J3602" s="16">
        <v>17.399999999999999</v>
      </c>
      <c r="K3602" s="16">
        <v>1.45</v>
      </c>
      <c r="L3602" s="17" t="s">
        <v>41</v>
      </c>
      <c r="M3602" s="163" t="str">
        <f>IFERROR(GETPIVOTDATA("Tot. Bottles",'- Ordine Aggregato -'!$A$1,"sku anker",A3602),"")</f>
        <v/>
      </c>
      <c r="N3602" s="18" t="s">
        <v>34</v>
      </c>
      <c r="O3602" s="19" t="str">
        <f t="shared" si="56"/>
        <v>Order online</v>
      </c>
      <c r="P3602" s="97" t="s">
        <v>43</v>
      </c>
      <c r="Q3602" s="13" t="s">
        <v>11756</v>
      </c>
      <c r="R3602" t="s">
        <v>11757</v>
      </c>
      <c r="S3602" s="20">
        <v>0</v>
      </c>
      <c r="T3602" s="21" t="s">
        <v>38</v>
      </c>
    </row>
    <row r="3603" spans="1:20" x14ac:dyDescent="0.35">
      <c r="A3603" s="96" t="s">
        <v>11759</v>
      </c>
      <c r="B3603" s="96"/>
      <c r="C3603" s="96"/>
      <c r="D3603" s="13" t="s">
        <v>11758</v>
      </c>
      <c r="E3603" s="13">
        <v>6</v>
      </c>
      <c r="F3603" s="14">
        <v>0.7</v>
      </c>
      <c r="G3603" s="13" t="s">
        <v>14874</v>
      </c>
      <c r="H3603" s="14">
        <v>38</v>
      </c>
      <c r="I3603" s="15" t="s">
        <v>32</v>
      </c>
      <c r="J3603" s="16">
        <v>34.5</v>
      </c>
      <c r="K3603" s="16">
        <v>5.75</v>
      </c>
      <c r="L3603" s="17" t="s">
        <v>41</v>
      </c>
      <c r="M3603" s="163" t="str">
        <f>IFERROR(GETPIVOTDATA("Tot. Bottles",'- Ordine Aggregato -'!$A$1,"sku anker",A3603),"")</f>
        <v/>
      </c>
      <c r="N3603" s="18" t="s">
        <v>67</v>
      </c>
      <c r="O3603" s="19" t="str">
        <f t="shared" si="56"/>
        <v>Order online</v>
      </c>
      <c r="P3603" s="97" t="s">
        <v>43</v>
      </c>
      <c r="Q3603" s="13" t="s">
        <v>11760</v>
      </c>
      <c r="R3603" t="s">
        <v>11761</v>
      </c>
      <c r="S3603" s="20">
        <v>5.75</v>
      </c>
      <c r="T3603" s="21" t="s">
        <v>38</v>
      </c>
    </row>
    <row r="3604" spans="1:20" x14ac:dyDescent="0.35">
      <c r="A3604" s="96" t="s">
        <v>11764</v>
      </c>
      <c r="B3604" s="96"/>
      <c r="C3604" s="96"/>
      <c r="D3604" s="13" t="s">
        <v>11765</v>
      </c>
      <c r="E3604" s="13">
        <v>6</v>
      </c>
      <c r="F3604" s="14">
        <v>1</v>
      </c>
      <c r="G3604" s="13" t="s">
        <v>14874</v>
      </c>
      <c r="H3604" s="14">
        <v>38</v>
      </c>
      <c r="I3604" s="15" t="s">
        <v>32</v>
      </c>
      <c r="J3604" s="16">
        <v>42.900000000000006</v>
      </c>
      <c r="K3604" s="16">
        <v>7.15</v>
      </c>
      <c r="L3604" s="17" t="s">
        <v>41</v>
      </c>
      <c r="M3604" s="163" t="str">
        <f>IFERROR(GETPIVOTDATA("Tot. Bottles",'- Ordine Aggregato -'!$A$1,"sku anker",A3604),"")</f>
        <v/>
      </c>
      <c r="N3604" s="18" t="s">
        <v>42</v>
      </c>
      <c r="O3604" s="19" t="str">
        <f t="shared" si="56"/>
        <v>Order online</v>
      </c>
      <c r="P3604" s="97" t="s">
        <v>43</v>
      </c>
      <c r="Q3604" s="13" t="s">
        <v>11762</v>
      </c>
      <c r="R3604" t="s">
        <v>11763</v>
      </c>
      <c r="S3604" s="20">
        <v>0</v>
      </c>
      <c r="T3604" s="21" t="s">
        <v>38</v>
      </c>
    </row>
    <row r="3605" spans="1:20" x14ac:dyDescent="0.35">
      <c r="A3605" s="96" t="s">
        <v>14551</v>
      </c>
      <c r="B3605" s="96"/>
      <c r="C3605" s="96"/>
      <c r="D3605" s="13" t="s">
        <v>14552</v>
      </c>
      <c r="E3605" s="13">
        <v>12</v>
      </c>
      <c r="F3605" s="14">
        <v>0.05</v>
      </c>
      <c r="G3605" s="13" t="s">
        <v>14874</v>
      </c>
      <c r="H3605" s="14">
        <v>38</v>
      </c>
      <c r="I3605" s="15" t="s">
        <v>32</v>
      </c>
      <c r="J3605" s="16">
        <v>18</v>
      </c>
      <c r="K3605" s="16">
        <v>1.5</v>
      </c>
      <c r="L3605" s="17" t="s">
        <v>41</v>
      </c>
      <c r="M3605" s="163" t="str">
        <f>IFERROR(GETPIVOTDATA("Tot. Bottles",'- Ordine Aggregato -'!$A$1,"sku anker",A3605),"")</f>
        <v/>
      </c>
      <c r="N3605" s="18" t="s">
        <v>42</v>
      </c>
      <c r="O3605" s="19" t="str">
        <f t="shared" si="56"/>
        <v>Order online</v>
      </c>
      <c r="P3605" s="97" t="s">
        <v>43</v>
      </c>
      <c r="Q3605" s="13" t="s">
        <v>15987</v>
      </c>
      <c r="R3605" t="s">
        <v>15988</v>
      </c>
      <c r="S3605" s="20">
        <v>0</v>
      </c>
      <c r="T3605" s="21" t="s">
        <v>38</v>
      </c>
    </row>
    <row r="3606" spans="1:20" x14ac:dyDescent="0.35">
      <c r="A3606" s="13" t="s">
        <v>11767</v>
      </c>
      <c r="B3606" s="13"/>
      <c r="C3606" s="13"/>
      <c r="D3606" s="13" t="s">
        <v>11766</v>
      </c>
      <c r="E3606" s="13">
        <v>6</v>
      </c>
      <c r="F3606" s="14">
        <v>0.5</v>
      </c>
      <c r="G3606" s="13" t="s">
        <v>46</v>
      </c>
      <c r="H3606" s="14">
        <v>38</v>
      </c>
      <c r="I3606" s="15" t="s">
        <v>32</v>
      </c>
      <c r="J3606" s="16">
        <v>30.599999999999998</v>
      </c>
      <c r="K3606" s="16">
        <v>5.0999999999999996</v>
      </c>
      <c r="L3606" s="17" t="s">
        <v>41</v>
      </c>
      <c r="M3606" s="163" t="str">
        <f>IFERROR(GETPIVOTDATA("Tot. Bottles",'- Ordine Aggregato -'!$A$1,"sku anker",A3606),"")</f>
        <v/>
      </c>
      <c r="N3606" s="18" t="s">
        <v>34</v>
      </c>
      <c r="O3606" s="19" t="str">
        <f t="shared" si="56"/>
        <v>Order online</v>
      </c>
      <c r="P3606" s="97" t="s">
        <v>43</v>
      </c>
      <c r="Q3606" s="13" t="s">
        <v>11768</v>
      </c>
      <c r="R3606" t="s">
        <v>11769</v>
      </c>
      <c r="S3606" s="20">
        <v>0</v>
      </c>
      <c r="T3606" s="21" t="s">
        <v>38</v>
      </c>
    </row>
    <row r="3607" spans="1:20" x14ac:dyDescent="0.35">
      <c r="A3607" s="13" t="s">
        <v>11770</v>
      </c>
      <c r="B3607" s="13"/>
      <c r="C3607" s="13"/>
      <c r="D3607" s="13" t="s">
        <v>11766</v>
      </c>
      <c r="E3607" s="13">
        <v>6</v>
      </c>
      <c r="F3607" s="14">
        <v>0.7</v>
      </c>
      <c r="G3607" s="13" t="s">
        <v>14874</v>
      </c>
      <c r="H3607" s="14">
        <v>38</v>
      </c>
      <c r="I3607" s="15" t="s">
        <v>32</v>
      </c>
      <c r="J3607" s="16">
        <v>36.900000000000006</v>
      </c>
      <c r="K3607" s="16">
        <v>6.15</v>
      </c>
      <c r="L3607" s="17" t="s">
        <v>41</v>
      </c>
      <c r="M3607" s="163" t="str">
        <f>IFERROR(GETPIVOTDATA("Tot. Bottles",'- Ordine Aggregato -'!$A$1,"sku anker",A3607),"")</f>
        <v/>
      </c>
      <c r="N3607" s="18" t="s">
        <v>42</v>
      </c>
      <c r="O3607" s="19" t="str">
        <f t="shared" si="56"/>
        <v>Order online</v>
      </c>
      <c r="P3607" s="97" t="s">
        <v>43</v>
      </c>
      <c r="Q3607" s="13" t="s">
        <v>11771</v>
      </c>
      <c r="R3607" t="s">
        <v>11772</v>
      </c>
      <c r="S3607" s="20">
        <v>0</v>
      </c>
      <c r="T3607" s="21" t="s">
        <v>38</v>
      </c>
    </row>
    <row r="3608" spans="1:20" x14ac:dyDescent="0.35">
      <c r="A3608" s="96" t="s">
        <v>11773</v>
      </c>
      <c r="D3608" s="13" t="s">
        <v>11774</v>
      </c>
      <c r="E3608" s="13">
        <v>6</v>
      </c>
      <c r="F3608" s="14">
        <v>1</v>
      </c>
      <c r="G3608" s="13" t="s">
        <v>14874</v>
      </c>
      <c r="H3608" s="14">
        <v>38</v>
      </c>
      <c r="I3608" s="15" t="s">
        <v>32</v>
      </c>
      <c r="J3608" s="16">
        <v>42.900000000000006</v>
      </c>
      <c r="K3608" s="16">
        <v>7.15</v>
      </c>
      <c r="L3608" s="17" t="s">
        <v>41</v>
      </c>
      <c r="M3608" s="163" t="str">
        <f>IFERROR(GETPIVOTDATA("Tot. Bottles",'- Ordine Aggregato -'!$A$1,"sku anker",A3608),"")</f>
        <v/>
      </c>
      <c r="N3608" s="18" t="s">
        <v>42</v>
      </c>
      <c r="O3608" s="19" t="str">
        <f t="shared" si="56"/>
        <v>Order online</v>
      </c>
      <c r="P3608" s="97" t="s">
        <v>43</v>
      </c>
      <c r="Q3608" s="13" t="s">
        <v>11775</v>
      </c>
      <c r="R3608" t="s">
        <v>11776</v>
      </c>
      <c r="S3608" s="20">
        <v>0</v>
      </c>
      <c r="T3608" s="21" t="s">
        <v>38</v>
      </c>
    </row>
    <row r="3609" spans="1:20" x14ac:dyDescent="0.35">
      <c r="A3609" s="96" t="s">
        <v>11777</v>
      </c>
      <c r="D3609" s="13" t="s">
        <v>11778</v>
      </c>
      <c r="E3609" s="13">
        <v>96</v>
      </c>
      <c r="F3609" s="14">
        <v>0.05</v>
      </c>
      <c r="G3609" s="13" t="s">
        <v>46</v>
      </c>
      <c r="H3609" s="14">
        <v>43</v>
      </c>
      <c r="I3609" s="15" t="s">
        <v>32</v>
      </c>
      <c r="J3609" s="16">
        <v>230.39999999999998</v>
      </c>
      <c r="K3609" s="16">
        <v>2.4</v>
      </c>
      <c r="L3609" s="17" t="s">
        <v>368</v>
      </c>
      <c r="M3609" s="163" t="str">
        <f>IFERROR(GETPIVOTDATA("Tot. Bottles",'- Ordine Aggregato -'!$A$1,"sku anker",A3609),"")</f>
        <v/>
      </c>
      <c r="N3609" s="18" t="s">
        <v>42</v>
      </c>
      <c r="O3609" s="19" t="str">
        <f t="shared" si="56"/>
        <v>Order online</v>
      </c>
      <c r="P3609" s="97" t="s">
        <v>146</v>
      </c>
      <c r="Q3609" s="13" t="s">
        <v>11779</v>
      </c>
      <c r="R3609" t="s">
        <v>11780</v>
      </c>
      <c r="S3609" s="20">
        <v>0</v>
      </c>
      <c r="T3609" s="21" t="s">
        <v>38</v>
      </c>
    </row>
    <row r="3610" spans="1:20" x14ac:dyDescent="0.35">
      <c r="A3610" s="13" t="s">
        <v>11781</v>
      </c>
      <c r="B3610" s="13"/>
      <c r="C3610" s="13"/>
      <c r="D3610" s="13" t="s">
        <v>11778</v>
      </c>
      <c r="E3610" s="13">
        <v>6</v>
      </c>
      <c r="F3610" s="14">
        <v>0.7</v>
      </c>
      <c r="G3610" s="13" t="s">
        <v>46</v>
      </c>
      <c r="H3610" s="14">
        <v>43</v>
      </c>
      <c r="I3610" s="15" t="s">
        <v>32</v>
      </c>
      <c r="J3610" s="16">
        <v>109.5</v>
      </c>
      <c r="K3610" s="16">
        <v>18.25</v>
      </c>
      <c r="L3610" s="17" t="s">
        <v>368</v>
      </c>
      <c r="M3610" s="163" t="str">
        <f>IFERROR(GETPIVOTDATA("Tot. Bottles",'- Ordine Aggregato -'!$A$1,"sku anker",A3610),"")</f>
        <v/>
      </c>
      <c r="N3610" s="18" t="s">
        <v>67</v>
      </c>
      <c r="O3610" s="19" t="str">
        <f t="shared" si="56"/>
        <v>Order online</v>
      </c>
      <c r="P3610" s="97" t="s">
        <v>146</v>
      </c>
      <c r="Q3610" s="13" t="s">
        <v>11782</v>
      </c>
      <c r="R3610" t="s">
        <v>11783</v>
      </c>
      <c r="S3610" s="20">
        <v>18.25</v>
      </c>
      <c r="T3610" s="21" t="s">
        <v>38</v>
      </c>
    </row>
    <row r="3611" spans="1:20" x14ac:dyDescent="0.35">
      <c r="A3611" s="96" t="s">
        <v>11784</v>
      </c>
      <c r="B3611" s="96"/>
      <c r="C3611" s="96"/>
      <c r="D3611" s="13" t="s">
        <v>11785</v>
      </c>
      <c r="E3611" s="13">
        <v>6</v>
      </c>
      <c r="F3611" s="14">
        <v>0.7</v>
      </c>
      <c r="G3611" s="13" t="s">
        <v>46</v>
      </c>
      <c r="H3611" s="14">
        <v>43</v>
      </c>
      <c r="I3611" s="15" t="s">
        <v>32</v>
      </c>
      <c r="J3611" s="16">
        <v>122.39999999999999</v>
      </c>
      <c r="K3611" s="16">
        <v>20.399999999999999</v>
      </c>
      <c r="L3611" s="17" t="s">
        <v>368</v>
      </c>
      <c r="M3611" s="163" t="str">
        <f>IFERROR(GETPIVOTDATA("Tot. Bottles",'- Ordine Aggregato -'!$A$1,"sku anker",A3611),"")</f>
        <v/>
      </c>
      <c r="N3611" s="18" t="s">
        <v>42</v>
      </c>
      <c r="O3611" s="19" t="str">
        <f t="shared" si="56"/>
        <v>Order online</v>
      </c>
      <c r="P3611" s="97" t="s">
        <v>146</v>
      </c>
      <c r="Q3611" s="13" t="s">
        <v>11786</v>
      </c>
      <c r="R3611" t="s">
        <v>42</v>
      </c>
      <c r="S3611" s="20">
        <v>0</v>
      </c>
      <c r="T3611" s="21" t="s">
        <v>38</v>
      </c>
    </row>
    <row r="3612" spans="1:20" x14ac:dyDescent="0.35">
      <c r="A3612" s="96" t="s">
        <v>11787</v>
      </c>
      <c r="B3612" s="96"/>
      <c r="C3612" s="96"/>
      <c r="D3612" s="13" t="s">
        <v>11788</v>
      </c>
      <c r="E3612" s="13">
        <v>6</v>
      </c>
      <c r="F3612" s="14">
        <v>0.7</v>
      </c>
      <c r="G3612" s="13" t="s">
        <v>46</v>
      </c>
      <c r="H3612" s="14">
        <v>40.4</v>
      </c>
      <c r="I3612" s="15" t="s">
        <v>32</v>
      </c>
      <c r="J3612" s="16">
        <v>75</v>
      </c>
      <c r="K3612" s="16">
        <v>12.5</v>
      </c>
      <c r="L3612" s="17" t="s">
        <v>368</v>
      </c>
      <c r="M3612" s="163" t="str">
        <f>IFERROR(GETPIVOTDATA("Tot. Bottles",'- Ordine Aggregato -'!$A$1,"sku anker",A3612),"")</f>
        <v/>
      </c>
      <c r="N3612" s="18" t="s">
        <v>67</v>
      </c>
      <c r="O3612" s="19" t="str">
        <f t="shared" si="56"/>
        <v>Order online</v>
      </c>
      <c r="P3612" s="97" t="s">
        <v>146</v>
      </c>
      <c r="Q3612" s="13" t="s">
        <v>11789</v>
      </c>
      <c r="R3612" t="s">
        <v>11790</v>
      </c>
      <c r="S3612" s="20">
        <v>12.5</v>
      </c>
      <c r="T3612" s="21" t="s">
        <v>38</v>
      </c>
    </row>
    <row r="3613" spans="1:20" x14ac:dyDescent="0.35">
      <c r="A3613" s="96" t="s">
        <v>11791</v>
      </c>
      <c r="B3613" s="96"/>
      <c r="C3613" s="96"/>
      <c r="D3613" s="13" t="s">
        <v>11792</v>
      </c>
      <c r="E3613" s="13">
        <v>6</v>
      </c>
      <c r="F3613" s="14">
        <v>0.7</v>
      </c>
      <c r="G3613" s="13" t="s">
        <v>14874</v>
      </c>
      <c r="H3613" s="14">
        <v>41.6</v>
      </c>
      <c r="I3613" s="15" t="s">
        <v>32</v>
      </c>
      <c r="J3613" s="16">
        <v>81</v>
      </c>
      <c r="K3613" s="16">
        <v>13.5</v>
      </c>
      <c r="L3613" s="17" t="s">
        <v>368</v>
      </c>
      <c r="M3613" s="163" t="str">
        <f>IFERROR(GETPIVOTDATA("Tot. Bottles",'- Ordine Aggregato -'!$A$1,"sku anker",A3613),"")</f>
        <v/>
      </c>
      <c r="N3613" s="18" t="s">
        <v>42</v>
      </c>
      <c r="O3613" s="19" t="str">
        <f t="shared" si="56"/>
        <v>Order online</v>
      </c>
      <c r="P3613" s="97" t="s">
        <v>146</v>
      </c>
      <c r="Q3613" s="13" t="s">
        <v>11793</v>
      </c>
      <c r="R3613" t="s">
        <v>11794</v>
      </c>
      <c r="S3613" s="20">
        <v>0</v>
      </c>
      <c r="T3613" s="21" t="s">
        <v>38</v>
      </c>
    </row>
    <row r="3614" spans="1:20" x14ac:dyDescent="0.35">
      <c r="A3614" s="96" t="s">
        <v>11795</v>
      </c>
      <c r="D3614" s="13" t="s">
        <v>11796</v>
      </c>
      <c r="E3614" s="13">
        <v>6</v>
      </c>
      <c r="F3614" s="14">
        <v>0.5</v>
      </c>
      <c r="G3614" s="13" t="s">
        <v>46</v>
      </c>
      <c r="H3614" s="14">
        <v>29</v>
      </c>
      <c r="I3614" s="15" t="s">
        <v>32</v>
      </c>
      <c r="J3614" s="16">
        <v>123</v>
      </c>
      <c r="K3614" s="16">
        <v>20.5</v>
      </c>
      <c r="L3614" s="17" t="s">
        <v>623</v>
      </c>
      <c r="M3614" s="163" t="str">
        <f>IFERROR(GETPIVOTDATA("Tot. Bottles",'- Ordine Aggregato -'!$A$1,"sku anker",A3614),"")</f>
        <v/>
      </c>
      <c r="N3614" s="18" t="s">
        <v>42</v>
      </c>
      <c r="O3614" s="19" t="str">
        <f t="shared" si="56"/>
        <v>Order online</v>
      </c>
      <c r="P3614" s="97" t="s">
        <v>146</v>
      </c>
      <c r="Q3614" s="13" t="s">
        <v>11797</v>
      </c>
      <c r="R3614" t="s">
        <v>11798</v>
      </c>
      <c r="S3614" s="20">
        <v>0</v>
      </c>
      <c r="T3614" s="21" t="s">
        <v>38</v>
      </c>
    </row>
    <row r="3615" spans="1:20" x14ac:dyDescent="0.35">
      <c r="A3615" s="96" t="s">
        <v>15989</v>
      </c>
      <c r="D3615" s="13" t="s">
        <v>15990</v>
      </c>
      <c r="E3615" s="13">
        <v>6</v>
      </c>
      <c r="F3615" s="14">
        <v>0.7</v>
      </c>
      <c r="G3615" s="13" t="s">
        <v>14874</v>
      </c>
      <c r="H3615" s="14">
        <v>40</v>
      </c>
      <c r="I3615" s="15" t="s">
        <v>32</v>
      </c>
      <c r="J3615" s="16">
        <v>135</v>
      </c>
      <c r="K3615" s="16">
        <v>22.5</v>
      </c>
      <c r="L3615" s="17" t="s">
        <v>4515</v>
      </c>
      <c r="M3615" s="163" t="str">
        <f>IFERROR(GETPIVOTDATA("Tot. Bottles",'- Ordine Aggregato -'!$A$1,"sku anker",A3615),"")</f>
        <v/>
      </c>
      <c r="N3615" s="18" t="s">
        <v>42</v>
      </c>
      <c r="O3615" s="19" t="str">
        <f t="shared" si="56"/>
        <v>Order online</v>
      </c>
      <c r="P3615" s="97" t="s">
        <v>68</v>
      </c>
      <c r="Q3615" s="13" t="s">
        <v>15991</v>
      </c>
      <c r="R3615" t="s">
        <v>42</v>
      </c>
      <c r="S3615" s="20">
        <v>0</v>
      </c>
      <c r="T3615" s="21" t="s">
        <v>38</v>
      </c>
    </row>
    <row r="3616" spans="1:20" x14ac:dyDescent="0.35">
      <c r="A3616" s="96" t="s">
        <v>11799</v>
      </c>
      <c r="B3616" s="96"/>
      <c r="C3616" s="96"/>
      <c r="D3616" s="13" t="s">
        <v>11800</v>
      </c>
      <c r="E3616" s="13">
        <v>6</v>
      </c>
      <c r="F3616" s="14">
        <v>0.7</v>
      </c>
      <c r="G3616" s="13" t="s">
        <v>14874</v>
      </c>
      <c r="H3616" s="14">
        <v>40</v>
      </c>
      <c r="I3616" s="15" t="s">
        <v>32</v>
      </c>
      <c r="J3616" s="16">
        <v>131.69999999999999</v>
      </c>
      <c r="K3616" s="16">
        <v>21.95</v>
      </c>
      <c r="L3616" s="17" t="s">
        <v>368</v>
      </c>
      <c r="M3616" s="163" t="str">
        <f>IFERROR(GETPIVOTDATA("Tot. Bottles",'- Ordine Aggregato -'!$A$1,"sku anker",A3616),"")</f>
        <v/>
      </c>
      <c r="N3616" s="18" t="s">
        <v>42</v>
      </c>
      <c r="O3616" s="19" t="str">
        <f t="shared" si="56"/>
        <v>Order online</v>
      </c>
      <c r="P3616" s="97" t="s">
        <v>68</v>
      </c>
      <c r="Q3616" s="13" t="s">
        <v>11801</v>
      </c>
      <c r="R3616" t="s">
        <v>11802</v>
      </c>
      <c r="S3616" s="20">
        <v>0</v>
      </c>
      <c r="T3616" s="21" t="s">
        <v>38</v>
      </c>
    </row>
    <row r="3617" spans="1:20" x14ac:dyDescent="0.35">
      <c r="A3617" s="13" t="s">
        <v>15992</v>
      </c>
      <c r="B3617" s="13"/>
      <c r="C3617" s="13"/>
      <c r="D3617" s="13" t="s">
        <v>11803</v>
      </c>
      <c r="E3617" s="13">
        <v>6</v>
      </c>
      <c r="F3617" s="14">
        <v>0.7</v>
      </c>
      <c r="G3617" s="13" t="s">
        <v>46</v>
      </c>
      <c r="H3617" s="14">
        <v>40</v>
      </c>
      <c r="I3617" s="15" t="s">
        <v>32</v>
      </c>
      <c r="J3617" s="16">
        <v>215.70000000000002</v>
      </c>
      <c r="K3617" s="16">
        <v>35.950000000000003</v>
      </c>
      <c r="L3617" s="17" t="s">
        <v>4515</v>
      </c>
      <c r="M3617" s="163" t="str">
        <f>IFERROR(GETPIVOTDATA("Tot. Bottles",'- Ordine Aggregato -'!$A$1,"sku anker",A3617),"")</f>
        <v/>
      </c>
      <c r="N3617" s="18" t="s">
        <v>42</v>
      </c>
      <c r="O3617" s="19" t="str">
        <f t="shared" si="56"/>
        <v>Order online</v>
      </c>
      <c r="P3617" s="97" t="s">
        <v>68</v>
      </c>
      <c r="Q3617" s="13" t="s">
        <v>15993</v>
      </c>
      <c r="R3617" t="s">
        <v>42</v>
      </c>
      <c r="S3617" s="20">
        <v>0</v>
      </c>
      <c r="T3617" s="21" t="s">
        <v>38</v>
      </c>
    </row>
    <row r="3618" spans="1:20" x14ac:dyDescent="0.35">
      <c r="A3618" s="96" t="s">
        <v>11804</v>
      </c>
      <c r="B3618" s="96"/>
      <c r="C3618" s="96"/>
      <c r="D3618" s="13" t="s">
        <v>11805</v>
      </c>
      <c r="E3618" s="13">
        <v>5</v>
      </c>
      <c r="F3618" s="14">
        <v>0.7</v>
      </c>
      <c r="G3618" s="13" t="s">
        <v>46</v>
      </c>
      <c r="H3618" s="14">
        <v>40</v>
      </c>
      <c r="I3618" s="15" t="s">
        <v>32</v>
      </c>
      <c r="J3618" s="16">
        <v>324.75</v>
      </c>
      <c r="K3618" s="16">
        <v>64.95</v>
      </c>
      <c r="L3618" s="17" t="s">
        <v>478</v>
      </c>
      <c r="M3618" s="163" t="str">
        <f>IFERROR(GETPIVOTDATA("Tot. Bottles",'- Ordine Aggregato -'!$A$1,"sku anker",A3618),"")</f>
        <v/>
      </c>
      <c r="N3618" s="18" t="s">
        <v>42</v>
      </c>
      <c r="O3618" s="19" t="str">
        <f t="shared" si="56"/>
        <v>Order online</v>
      </c>
      <c r="P3618" s="97" t="s">
        <v>68</v>
      </c>
      <c r="Q3618" s="13" t="s">
        <v>15994</v>
      </c>
      <c r="R3618" t="s">
        <v>42</v>
      </c>
      <c r="S3618" s="20">
        <v>0</v>
      </c>
      <c r="T3618" s="21" t="s">
        <v>38</v>
      </c>
    </row>
    <row r="3619" spans="1:20" x14ac:dyDescent="0.35">
      <c r="A3619" s="96" t="s">
        <v>11806</v>
      </c>
      <c r="D3619" s="13" t="s">
        <v>11807</v>
      </c>
      <c r="E3619" s="13">
        <v>6</v>
      </c>
      <c r="F3619" s="14">
        <v>1</v>
      </c>
      <c r="G3619" s="13" t="s">
        <v>14873</v>
      </c>
      <c r="H3619" s="14">
        <v>40</v>
      </c>
      <c r="I3619" s="15" t="s">
        <v>32</v>
      </c>
      <c r="J3619" s="16">
        <v>25.799999999999997</v>
      </c>
      <c r="K3619" s="16">
        <v>4.3</v>
      </c>
      <c r="L3619" s="17" t="s">
        <v>448</v>
      </c>
      <c r="M3619" s="163" t="str">
        <f>IFERROR(GETPIVOTDATA("Tot. Bottles",'- Ordine Aggregato -'!$A$1,"sku anker",A3619),"")</f>
        <v/>
      </c>
      <c r="N3619" s="18" t="s">
        <v>42</v>
      </c>
      <c r="O3619" s="19" t="str">
        <f t="shared" si="56"/>
        <v>Order online</v>
      </c>
      <c r="P3619" s="97" t="s">
        <v>146</v>
      </c>
      <c r="Q3619" s="13" t="s">
        <v>11808</v>
      </c>
      <c r="R3619" t="s">
        <v>11809</v>
      </c>
      <c r="S3619" s="20">
        <v>0</v>
      </c>
      <c r="T3619" s="21" t="s">
        <v>38</v>
      </c>
    </row>
    <row r="3620" spans="1:20" x14ac:dyDescent="0.35">
      <c r="A3620" s="96" t="s">
        <v>11810</v>
      </c>
      <c r="B3620" s="96"/>
      <c r="C3620" s="96"/>
      <c r="D3620" s="13" t="s">
        <v>11811</v>
      </c>
      <c r="E3620" s="13">
        <v>12</v>
      </c>
      <c r="F3620" s="14">
        <v>0.25</v>
      </c>
      <c r="G3620" s="13" t="s">
        <v>46</v>
      </c>
      <c r="H3620" s="14">
        <v>0</v>
      </c>
      <c r="I3620" s="15" t="s">
        <v>32</v>
      </c>
      <c r="J3620" s="16">
        <v>12.600000000000001</v>
      </c>
      <c r="K3620" s="16">
        <v>1.05</v>
      </c>
      <c r="L3620" s="17" t="s">
        <v>2503</v>
      </c>
      <c r="M3620" s="163" t="str">
        <f>IFERROR(GETPIVOTDATA("Tot. Bottles",'- Ordine Aggregato -'!$A$1,"sku anker",A3620),"")</f>
        <v/>
      </c>
      <c r="N3620" s="18" t="s">
        <v>42</v>
      </c>
      <c r="O3620" s="19" t="str">
        <f t="shared" si="56"/>
        <v>Order online</v>
      </c>
      <c r="P3620" s="97" t="s">
        <v>503</v>
      </c>
      <c r="Q3620" s="13" t="s">
        <v>11812</v>
      </c>
      <c r="R3620" t="s">
        <v>11813</v>
      </c>
      <c r="S3620" s="20">
        <v>0</v>
      </c>
      <c r="T3620" s="21" t="s">
        <v>38</v>
      </c>
    </row>
    <row r="3621" spans="1:20" x14ac:dyDescent="0.35">
      <c r="A3621" s="13" t="s">
        <v>11814</v>
      </c>
      <c r="B3621" s="13"/>
      <c r="C3621" s="13"/>
      <c r="D3621" s="13" t="s">
        <v>11815</v>
      </c>
      <c r="E3621" s="13">
        <v>6</v>
      </c>
      <c r="F3621" s="14">
        <v>1</v>
      </c>
      <c r="G3621" s="13" t="s">
        <v>14874</v>
      </c>
      <c r="H3621" s="14">
        <v>0</v>
      </c>
      <c r="I3621" s="15" t="s">
        <v>32</v>
      </c>
      <c r="J3621" s="16">
        <v>30.599999999999998</v>
      </c>
      <c r="K3621" s="16">
        <v>5.0999999999999996</v>
      </c>
      <c r="L3621" s="17" t="s">
        <v>2503</v>
      </c>
      <c r="M3621" s="163" t="str">
        <f>IFERROR(GETPIVOTDATA("Tot. Bottles",'- Ordine Aggregato -'!$A$1,"sku anker",A3621),"")</f>
        <v/>
      </c>
      <c r="N3621" s="18" t="s">
        <v>34</v>
      </c>
      <c r="O3621" s="19" t="str">
        <f t="shared" si="56"/>
        <v>Order online</v>
      </c>
      <c r="P3621" s="97" t="s">
        <v>503</v>
      </c>
      <c r="Q3621" s="13" t="s">
        <v>11816</v>
      </c>
      <c r="R3621" t="s">
        <v>11817</v>
      </c>
      <c r="S3621" s="20">
        <v>0</v>
      </c>
      <c r="T3621" s="21" t="s">
        <v>38</v>
      </c>
    </row>
    <row r="3622" spans="1:20" x14ac:dyDescent="0.35">
      <c r="A3622" s="96" t="s">
        <v>11818</v>
      </c>
      <c r="B3622" s="96"/>
      <c r="C3622" s="96"/>
      <c r="D3622" s="13" t="s">
        <v>11819</v>
      </c>
      <c r="E3622" s="13">
        <v>12</v>
      </c>
      <c r="F3622" s="14">
        <v>0.25</v>
      </c>
      <c r="G3622" s="13" t="s">
        <v>14874</v>
      </c>
      <c r="H3622" s="14">
        <v>0</v>
      </c>
      <c r="I3622" s="15" t="s">
        <v>32</v>
      </c>
      <c r="J3622" s="16">
        <v>12.600000000000001</v>
      </c>
      <c r="K3622" s="16">
        <v>1.05</v>
      </c>
      <c r="L3622" s="17" t="s">
        <v>2503</v>
      </c>
      <c r="M3622" s="163" t="str">
        <f>IFERROR(GETPIVOTDATA("Tot. Bottles",'- Ordine Aggregato -'!$A$1,"sku anker",A3622),"")</f>
        <v/>
      </c>
      <c r="N3622" s="18" t="s">
        <v>42</v>
      </c>
      <c r="O3622" s="19" t="str">
        <f t="shared" si="56"/>
        <v>Order online</v>
      </c>
      <c r="P3622" s="97" t="s">
        <v>503</v>
      </c>
      <c r="Q3622" s="13" t="s">
        <v>11820</v>
      </c>
      <c r="R3622" t="s">
        <v>11821</v>
      </c>
      <c r="S3622" s="20">
        <v>0</v>
      </c>
      <c r="T3622" s="21" t="s">
        <v>38</v>
      </c>
    </row>
    <row r="3623" spans="1:20" x14ac:dyDescent="0.35">
      <c r="A3623" s="96" t="s">
        <v>11822</v>
      </c>
      <c r="D3623" s="13" t="s">
        <v>11823</v>
      </c>
      <c r="E3623" s="13">
        <v>12</v>
      </c>
      <c r="F3623" s="14">
        <v>0.25</v>
      </c>
      <c r="G3623" s="13" t="s">
        <v>46</v>
      </c>
      <c r="H3623" s="14">
        <v>0</v>
      </c>
      <c r="I3623" s="15" t="s">
        <v>32</v>
      </c>
      <c r="J3623" s="16">
        <v>12.600000000000001</v>
      </c>
      <c r="K3623" s="16">
        <v>1.05</v>
      </c>
      <c r="L3623" s="17" t="s">
        <v>2503</v>
      </c>
      <c r="M3623" s="163" t="str">
        <f>IFERROR(GETPIVOTDATA("Tot. Bottles",'- Ordine Aggregato -'!$A$1,"sku anker",A3623),"")</f>
        <v/>
      </c>
      <c r="N3623" s="18" t="s">
        <v>34</v>
      </c>
      <c r="O3623" s="19" t="str">
        <f t="shared" si="56"/>
        <v>Order online</v>
      </c>
      <c r="P3623" s="97" t="s">
        <v>503</v>
      </c>
      <c r="Q3623" s="13" t="s">
        <v>11824</v>
      </c>
      <c r="R3623" t="s">
        <v>11825</v>
      </c>
      <c r="S3623" s="20">
        <v>0</v>
      </c>
      <c r="T3623" s="21" t="s">
        <v>38</v>
      </c>
    </row>
    <row r="3624" spans="1:20" x14ac:dyDescent="0.35">
      <c r="A3624" s="96" t="s">
        <v>11826</v>
      </c>
      <c r="D3624" s="13" t="s">
        <v>11827</v>
      </c>
      <c r="E3624" s="13">
        <v>12</v>
      </c>
      <c r="F3624" s="14">
        <v>0.25</v>
      </c>
      <c r="G3624" s="13" t="s">
        <v>14874</v>
      </c>
      <c r="H3624" s="14">
        <v>0</v>
      </c>
      <c r="I3624" s="15" t="s">
        <v>32</v>
      </c>
      <c r="J3624" s="16">
        <v>12.600000000000001</v>
      </c>
      <c r="K3624" s="16">
        <v>1.05</v>
      </c>
      <c r="L3624" s="17" t="s">
        <v>2503</v>
      </c>
      <c r="M3624" s="163" t="str">
        <f>IFERROR(GETPIVOTDATA("Tot. Bottles",'- Ordine Aggregato -'!$A$1,"sku anker",A3624),"")</f>
        <v/>
      </c>
      <c r="N3624" s="18" t="s">
        <v>34</v>
      </c>
      <c r="O3624" s="19" t="str">
        <f t="shared" si="56"/>
        <v>Order online</v>
      </c>
      <c r="P3624" s="97" t="s">
        <v>503</v>
      </c>
      <c r="Q3624" s="13" t="s">
        <v>11828</v>
      </c>
      <c r="R3624" t="s">
        <v>11829</v>
      </c>
      <c r="S3624" s="20">
        <v>0</v>
      </c>
      <c r="T3624" s="21" t="s">
        <v>38</v>
      </c>
    </row>
    <row r="3625" spans="1:20" x14ac:dyDescent="0.35">
      <c r="A3625" s="96" t="s">
        <v>11830</v>
      </c>
      <c r="B3625" s="96"/>
      <c r="C3625" s="96"/>
      <c r="D3625" s="13" t="s">
        <v>11831</v>
      </c>
      <c r="E3625" s="13">
        <v>6</v>
      </c>
      <c r="F3625" s="14">
        <v>0.7</v>
      </c>
      <c r="G3625" s="13" t="s">
        <v>46</v>
      </c>
      <c r="H3625" s="14">
        <v>43</v>
      </c>
      <c r="I3625" s="15" t="s">
        <v>32</v>
      </c>
      <c r="J3625" s="16">
        <v>147</v>
      </c>
      <c r="K3625" s="16">
        <v>24.5</v>
      </c>
      <c r="L3625" s="17" t="s">
        <v>368</v>
      </c>
      <c r="M3625" s="163" t="str">
        <f>IFERROR(GETPIVOTDATA("Tot. Bottles",'- Ordine Aggregato -'!$A$1,"sku anker",A3625),"")</f>
        <v/>
      </c>
      <c r="N3625" s="18" t="s">
        <v>34</v>
      </c>
      <c r="O3625" s="19" t="str">
        <f t="shared" si="56"/>
        <v>Order online</v>
      </c>
      <c r="P3625" s="97" t="s">
        <v>565</v>
      </c>
      <c r="Q3625" s="13" t="s">
        <v>11832</v>
      </c>
      <c r="R3625" t="s">
        <v>11833</v>
      </c>
      <c r="S3625" s="20">
        <v>0</v>
      </c>
      <c r="T3625" s="21" t="s">
        <v>38</v>
      </c>
    </row>
    <row r="3626" spans="1:20" x14ac:dyDescent="0.35">
      <c r="A3626" s="13" t="s">
        <v>11834</v>
      </c>
      <c r="B3626" s="13"/>
      <c r="C3626" s="13"/>
      <c r="D3626" s="13" t="s">
        <v>11835</v>
      </c>
      <c r="E3626" s="13">
        <v>6</v>
      </c>
      <c r="F3626" s="14">
        <v>0.7</v>
      </c>
      <c r="G3626" s="13" t="s">
        <v>14874</v>
      </c>
      <c r="H3626" s="14">
        <v>43</v>
      </c>
      <c r="I3626" s="15" t="s">
        <v>32</v>
      </c>
      <c r="J3626" s="16">
        <v>135</v>
      </c>
      <c r="K3626" s="16">
        <v>22.5</v>
      </c>
      <c r="L3626" s="17" t="s">
        <v>368</v>
      </c>
      <c r="M3626" s="163" t="str">
        <f>IFERROR(GETPIVOTDATA("Tot. Bottles",'- Ordine Aggregato -'!$A$1,"sku anker",A3626),"")</f>
        <v/>
      </c>
      <c r="N3626" s="18" t="s">
        <v>67</v>
      </c>
      <c r="O3626" s="19" t="str">
        <f t="shared" si="56"/>
        <v>Order online</v>
      </c>
      <c r="P3626" s="97" t="s">
        <v>565</v>
      </c>
      <c r="Q3626" s="13" t="s">
        <v>11836</v>
      </c>
      <c r="R3626" t="s">
        <v>11837</v>
      </c>
      <c r="S3626" s="20">
        <v>22.5</v>
      </c>
      <c r="T3626" s="21" t="s">
        <v>38</v>
      </c>
    </row>
    <row r="3627" spans="1:20" x14ac:dyDescent="0.35">
      <c r="A3627" s="96" t="s">
        <v>11838</v>
      </c>
      <c r="D3627" s="13" t="s">
        <v>11839</v>
      </c>
      <c r="E3627" s="13">
        <v>6</v>
      </c>
      <c r="F3627" s="14">
        <v>0.7</v>
      </c>
      <c r="G3627" s="13" t="s">
        <v>14874</v>
      </c>
      <c r="H3627" s="14">
        <v>43</v>
      </c>
      <c r="I3627" s="15" t="s">
        <v>32</v>
      </c>
      <c r="J3627" s="16">
        <v>147</v>
      </c>
      <c r="K3627" s="16">
        <v>24.5</v>
      </c>
      <c r="L3627" s="17" t="s">
        <v>368</v>
      </c>
      <c r="M3627" s="163" t="str">
        <f>IFERROR(GETPIVOTDATA("Tot. Bottles",'- Ordine Aggregato -'!$A$1,"sku anker",A3627),"")</f>
        <v/>
      </c>
      <c r="N3627" s="18" t="s">
        <v>34</v>
      </c>
      <c r="O3627" s="19" t="str">
        <f t="shared" si="56"/>
        <v>Order online</v>
      </c>
      <c r="P3627" s="97" t="s">
        <v>565</v>
      </c>
      <c r="Q3627" s="13" t="s">
        <v>11840</v>
      </c>
      <c r="R3627" t="s">
        <v>11841</v>
      </c>
      <c r="S3627" s="20">
        <v>0</v>
      </c>
      <c r="T3627" s="21" t="s">
        <v>38</v>
      </c>
    </row>
    <row r="3628" spans="1:20" x14ac:dyDescent="0.35">
      <c r="A3628" s="13" t="s">
        <v>11842</v>
      </c>
      <c r="B3628" s="13"/>
      <c r="C3628" s="13"/>
      <c r="D3628" s="13" t="s">
        <v>11843</v>
      </c>
      <c r="E3628" s="13">
        <v>6</v>
      </c>
      <c r="F3628" s="14">
        <v>0.7</v>
      </c>
      <c r="G3628" s="13" t="s">
        <v>46</v>
      </c>
      <c r="H3628" s="14">
        <v>43</v>
      </c>
      <c r="I3628" s="15" t="s">
        <v>32</v>
      </c>
      <c r="J3628" s="16">
        <v>135</v>
      </c>
      <c r="K3628" s="16">
        <v>22.5</v>
      </c>
      <c r="L3628" s="17" t="s">
        <v>368</v>
      </c>
      <c r="M3628" s="163" t="str">
        <f>IFERROR(GETPIVOTDATA("Tot. Bottles",'- Ordine Aggregato -'!$A$1,"sku anker",A3628),"")</f>
        <v/>
      </c>
      <c r="N3628" s="18" t="s">
        <v>67</v>
      </c>
      <c r="O3628" s="19" t="str">
        <f t="shared" si="56"/>
        <v>Order online</v>
      </c>
      <c r="P3628" s="97" t="s">
        <v>565</v>
      </c>
      <c r="Q3628" s="13" t="s">
        <v>11844</v>
      </c>
      <c r="R3628" t="s">
        <v>11845</v>
      </c>
      <c r="S3628" s="20">
        <v>22.5</v>
      </c>
      <c r="T3628" s="21" t="s">
        <v>38</v>
      </c>
    </row>
    <row r="3629" spans="1:20" x14ac:dyDescent="0.35">
      <c r="A3629" s="96" t="s">
        <v>14766</v>
      </c>
      <c r="B3629" s="96"/>
      <c r="C3629" s="96"/>
      <c r="D3629" s="13" t="s">
        <v>14767</v>
      </c>
      <c r="E3629" s="13">
        <v>6</v>
      </c>
      <c r="F3629" s="14">
        <v>0.7</v>
      </c>
      <c r="G3629" s="13" t="s">
        <v>46</v>
      </c>
      <c r="H3629" s="14">
        <v>43.4</v>
      </c>
      <c r="I3629" s="15" t="s">
        <v>32</v>
      </c>
      <c r="J3629" s="16">
        <v>100.5</v>
      </c>
      <c r="K3629" s="16">
        <v>16.75</v>
      </c>
      <c r="L3629" s="17" t="s">
        <v>368</v>
      </c>
      <c r="M3629" s="163" t="str">
        <f>IFERROR(GETPIVOTDATA("Tot. Bottles",'- Ordine Aggregato -'!$A$1,"sku anker",A3629),"")</f>
        <v/>
      </c>
      <c r="N3629" s="18" t="s">
        <v>42</v>
      </c>
      <c r="O3629" s="19" t="str">
        <f t="shared" si="56"/>
        <v>Order online</v>
      </c>
      <c r="P3629" s="97" t="s">
        <v>1232</v>
      </c>
      <c r="Q3629" s="13" t="s">
        <v>15995</v>
      </c>
      <c r="R3629" t="s">
        <v>15996</v>
      </c>
      <c r="S3629" s="20">
        <v>0</v>
      </c>
      <c r="T3629" s="21" t="s">
        <v>38</v>
      </c>
    </row>
    <row r="3630" spans="1:20" x14ac:dyDescent="0.35">
      <c r="A3630" s="96" t="s">
        <v>11846</v>
      </c>
      <c r="D3630" s="13" t="s">
        <v>11847</v>
      </c>
      <c r="E3630" s="13">
        <v>6</v>
      </c>
      <c r="F3630" s="14">
        <v>0.7</v>
      </c>
      <c r="G3630" s="13" t="s">
        <v>46</v>
      </c>
      <c r="H3630" s="14">
        <v>41.8</v>
      </c>
      <c r="I3630" s="15" t="s">
        <v>32</v>
      </c>
      <c r="J3630" s="16">
        <v>111</v>
      </c>
      <c r="K3630" s="16">
        <v>18.5</v>
      </c>
      <c r="L3630" s="17" t="s">
        <v>368</v>
      </c>
      <c r="M3630" s="163" t="str">
        <f>IFERROR(GETPIVOTDATA("Tot. Bottles",'- Ordine Aggregato -'!$A$1,"sku anker",A3630),"")</f>
        <v/>
      </c>
      <c r="N3630" s="18" t="s">
        <v>67</v>
      </c>
      <c r="O3630" s="19" t="str">
        <f t="shared" si="56"/>
        <v>Order online</v>
      </c>
      <c r="P3630" s="97" t="s">
        <v>68</v>
      </c>
      <c r="Q3630" s="13" t="s">
        <v>11848</v>
      </c>
      <c r="R3630" t="s">
        <v>11849</v>
      </c>
      <c r="S3630" s="20">
        <v>18.5</v>
      </c>
      <c r="T3630" s="21" t="s">
        <v>38</v>
      </c>
    </row>
    <row r="3631" spans="1:20" x14ac:dyDescent="0.35">
      <c r="A3631" s="13" t="s">
        <v>11850</v>
      </c>
      <c r="B3631" s="13"/>
      <c r="C3631" s="13"/>
      <c r="D3631" s="13" t="s">
        <v>11851</v>
      </c>
      <c r="E3631" s="13">
        <v>6</v>
      </c>
      <c r="F3631" s="14">
        <v>0.7</v>
      </c>
      <c r="G3631" s="13" t="s">
        <v>46</v>
      </c>
      <c r="H3631" s="14">
        <v>40</v>
      </c>
      <c r="I3631" s="15" t="s">
        <v>32</v>
      </c>
      <c r="J3631" s="16">
        <v>27.599999999999998</v>
      </c>
      <c r="K3631" s="16">
        <v>4.5999999999999996</v>
      </c>
      <c r="L3631" s="17" t="s">
        <v>73</v>
      </c>
      <c r="M3631" s="163" t="str">
        <f>IFERROR(GETPIVOTDATA("Tot. Bottles",'- Ordine Aggregato -'!$A$1,"sku anker",A3631),"")</f>
        <v/>
      </c>
      <c r="N3631" s="18" t="s">
        <v>42</v>
      </c>
      <c r="O3631" s="19" t="str">
        <f t="shared" si="56"/>
        <v>Order online</v>
      </c>
      <c r="P3631" s="97" t="s">
        <v>385</v>
      </c>
      <c r="Q3631" s="13" t="s">
        <v>11852</v>
      </c>
      <c r="R3631" t="s">
        <v>11853</v>
      </c>
      <c r="S3631" s="20">
        <v>0</v>
      </c>
      <c r="T3631" s="21" t="s">
        <v>38</v>
      </c>
    </row>
    <row r="3632" spans="1:20" x14ac:dyDescent="0.35">
      <c r="A3632" s="13" t="s">
        <v>11854</v>
      </c>
      <c r="B3632" s="13"/>
      <c r="C3632" s="13"/>
      <c r="D3632" s="13" t="s">
        <v>11851</v>
      </c>
      <c r="E3632" s="13">
        <v>12</v>
      </c>
      <c r="F3632" s="14">
        <v>1</v>
      </c>
      <c r="G3632" s="13" t="s">
        <v>14874</v>
      </c>
      <c r="H3632" s="14">
        <v>40</v>
      </c>
      <c r="I3632" s="15" t="s">
        <v>32</v>
      </c>
      <c r="J3632" s="16">
        <v>65.400000000000006</v>
      </c>
      <c r="K3632" s="16">
        <v>5.45</v>
      </c>
      <c r="L3632" s="17" t="s">
        <v>73</v>
      </c>
      <c r="M3632" s="163" t="str">
        <f>IFERROR(GETPIVOTDATA("Tot. Bottles",'- Ordine Aggregato -'!$A$1,"sku anker",A3632),"")</f>
        <v/>
      </c>
      <c r="N3632" s="18" t="s">
        <v>42</v>
      </c>
      <c r="O3632" s="19" t="str">
        <f t="shared" si="56"/>
        <v>Order online</v>
      </c>
      <c r="P3632" s="97" t="s">
        <v>355</v>
      </c>
      <c r="Q3632" s="13" t="s">
        <v>11855</v>
      </c>
      <c r="R3632" t="s">
        <v>11856</v>
      </c>
      <c r="S3632" s="20">
        <v>0</v>
      </c>
      <c r="T3632" s="21" t="s">
        <v>38</v>
      </c>
    </row>
    <row r="3633" spans="1:20" x14ac:dyDescent="0.35">
      <c r="A3633" s="13" t="s">
        <v>11857</v>
      </c>
      <c r="B3633" s="13"/>
      <c r="C3633" s="13"/>
      <c r="D3633" s="13" t="s">
        <v>11858</v>
      </c>
      <c r="E3633" s="13">
        <v>6</v>
      </c>
      <c r="F3633" s="14">
        <v>0.75</v>
      </c>
      <c r="G3633" s="13" t="s">
        <v>46</v>
      </c>
      <c r="H3633" s="14">
        <v>12.5</v>
      </c>
      <c r="I3633" s="15" t="s">
        <v>32</v>
      </c>
      <c r="J3633" s="16">
        <v>45</v>
      </c>
      <c r="K3633" s="16">
        <v>7.5</v>
      </c>
      <c r="L3633" s="17" t="s">
        <v>710</v>
      </c>
      <c r="M3633" s="163" t="str">
        <f>IFERROR(GETPIVOTDATA("Tot. Bottles",'- Ordine Aggregato -'!$A$1,"sku anker",A3633),"")</f>
        <v/>
      </c>
      <c r="N3633" s="18" t="s">
        <v>42</v>
      </c>
      <c r="O3633" s="19" t="str">
        <f t="shared" si="56"/>
        <v>Order online</v>
      </c>
      <c r="P3633" s="97" t="s">
        <v>237</v>
      </c>
      <c r="Q3633" s="13" t="s">
        <v>11859</v>
      </c>
      <c r="R3633" t="s">
        <v>11860</v>
      </c>
      <c r="S3633" s="20">
        <v>0</v>
      </c>
      <c r="T3633" s="21" t="s">
        <v>38</v>
      </c>
    </row>
    <row r="3634" spans="1:20" x14ac:dyDescent="0.35">
      <c r="A3634" s="13" t="s">
        <v>11861</v>
      </c>
      <c r="B3634" s="13"/>
      <c r="C3634" s="13"/>
      <c r="D3634" s="13" t="s">
        <v>11862</v>
      </c>
      <c r="E3634" s="13">
        <v>6</v>
      </c>
      <c r="F3634" s="14">
        <v>0.7</v>
      </c>
      <c r="G3634" s="13" t="s">
        <v>46</v>
      </c>
      <c r="H3634" s="14">
        <v>51.5</v>
      </c>
      <c r="I3634" s="15" t="s">
        <v>32</v>
      </c>
      <c r="J3634" s="16">
        <v>179.7</v>
      </c>
      <c r="K3634" s="16">
        <v>29.95</v>
      </c>
      <c r="L3634" s="17" t="s">
        <v>657</v>
      </c>
      <c r="M3634" s="163" t="str">
        <f>IFERROR(GETPIVOTDATA("Tot. Bottles",'- Ordine Aggregato -'!$A$1,"sku anker",A3634),"")</f>
        <v/>
      </c>
      <c r="N3634" s="18" t="s">
        <v>67</v>
      </c>
      <c r="O3634" s="19" t="str">
        <f t="shared" si="56"/>
        <v>Order online</v>
      </c>
      <c r="P3634" s="97" t="s">
        <v>385</v>
      </c>
      <c r="Q3634" s="13" t="s">
        <v>11863</v>
      </c>
      <c r="R3634" t="s">
        <v>42</v>
      </c>
      <c r="S3634" s="20">
        <v>29.95</v>
      </c>
      <c r="T3634" s="21" t="s">
        <v>38</v>
      </c>
    </row>
    <row r="3635" spans="1:20" x14ac:dyDescent="0.35">
      <c r="A3635" s="96" t="s">
        <v>11864</v>
      </c>
      <c r="B3635" s="96"/>
      <c r="C3635" s="96"/>
      <c r="D3635" s="13" t="s">
        <v>11865</v>
      </c>
      <c r="E3635" s="13">
        <v>6</v>
      </c>
      <c r="F3635" s="14">
        <v>0.7</v>
      </c>
      <c r="G3635" s="13" t="s">
        <v>14874</v>
      </c>
      <c r="H3635" s="14">
        <v>48</v>
      </c>
      <c r="I3635" s="15" t="s">
        <v>32</v>
      </c>
      <c r="J3635" s="16">
        <v>205.5</v>
      </c>
      <c r="K3635" s="16">
        <v>34.25</v>
      </c>
      <c r="L3635" s="17" t="s">
        <v>657</v>
      </c>
      <c r="M3635" s="163" t="str">
        <f>IFERROR(GETPIVOTDATA("Tot. Bottles",'- Ordine Aggregato -'!$A$1,"sku anker",A3635),"")</f>
        <v/>
      </c>
      <c r="N3635" s="18" t="s">
        <v>67</v>
      </c>
      <c r="O3635" s="19" t="str">
        <f t="shared" si="56"/>
        <v>Order online</v>
      </c>
      <c r="P3635" s="97" t="s">
        <v>385</v>
      </c>
      <c r="Q3635" s="13" t="s">
        <v>11866</v>
      </c>
      <c r="R3635" t="s">
        <v>11867</v>
      </c>
      <c r="S3635" s="20">
        <v>34.25</v>
      </c>
      <c r="T3635" s="21" t="s">
        <v>38</v>
      </c>
    </row>
    <row r="3636" spans="1:20" x14ac:dyDescent="0.35">
      <c r="A3636" s="13" t="s">
        <v>11868</v>
      </c>
      <c r="B3636" s="13"/>
      <c r="C3636" s="13"/>
      <c r="D3636" s="13" t="s">
        <v>11869</v>
      </c>
      <c r="E3636" s="13">
        <v>6</v>
      </c>
      <c r="F3636" s="14">
        <v>0.7</v>
      </c>
      <c r="G3636" s="13" t="s">
        <v>31</v>
      </c>
      <c r="H3636" s="14">
        <v>45</v>
      </c>
      <c r="I3636" s="15" t="s">
        <v>32</v>
      </c>
      <c r="J3636" s="16">
        <v>117</v>
      </c>
      <c r="K3636" s="16">
        <v>19.5</v>
      </c>
      <c r="L3636" s="17" t="s">
        <v>657</v>
      </c>
      <c r="M3636" s="163" t="str">
        <f>IFERROR(GETPIVOTDATA("Tot. Bottles",'- Ordine Aggregato -'!$A$1,"sku anker",A3636),"")</f>
        <v/>
      </c>
      <c r="N3636" s="18" t="s">
        <v>67</v>
      </c>
      <c r="O3636" s="19" t="str">
        <f t="shared" si="56"/>
        <v>Order online</v>
      </c>
      <c r="P3636" s="97" t="s">
        <v>385</v>
      </c>
      <c r="Q3636" s="13" t="s">
        <v>11870</v>
      </c>
      <c r="R3636" t="s">
        <v>42</v>
      </c>
      <c r="S3636" s="20">
        <v>19.5</v>
      </c>
      <c r="T3636" s="21" t="s">
        <v>38</v>
      </c>
    </row>
    <row r="3637" spans="1:20" x14ac:dyDescent="0.35">
      <c r="A3637" s="96" t="s">
        <v>11871</v>
      </c>
      <c r="B3637" s="96"/>
      <c r="C3637" s="96"/>
      <c r="D3637" s="13" t="s">
        <v>11872</v>
      </c>
      <c r="E3637" s="13">
        <v>12</v>
      </c>
      <c r="F3637" s="14">
        <v>1</v>
      </c>
      <c r="G3637" s="13" t="s">
        <v>46</v>
      </c>
      <c r="H3637" s="14">
        <v>50</v>
      </c>
      <c r="I3637" s="15" t="s">
        <v>32</v>
      </c>
      <c r="J3637" s="16">
        <v>70.199999999999989</v>
      </c>
      <c r="K3637" s="16">
        <v>5.85</v>
      </c>
      <c r="L3637" s="17" t="s">
        <v>73</v>
      </c>
      <c r="M3637" s="163" t="str">
        <f>IFERROR(GETPIVOTDATA("Tot. Bottles",'- Ordine Aggregato -'!$A$1,"sku anker",A3637),"")</f>
        <v/>
      </c>
      <c r="N3637" s="18" t="s">
        <v>42</v>
      </c>
      <c r="O3637" s="19" t="str">
        <f t="shared" si="56"/>
        <v>Order online</v>
      </c>
      <c r="P3637" s="97" t="s">
        <v>146</v>
      </c>
      <c r="Q3637" s="13" t="s">
        <v>11873</v>
      </c>
      <c r="R3637" t="s">
        <v>11874</v>
      </c>
      <c r="S3637" s="20">
        <v>0</v>
      </c>
      <c r="T3637" s="21" t="s">
        <v>38</v>
      </c>
    </row>
    <row r="3638" spans="1:20" x14ac:dyDescent="0.35">
      <c r="A3638" s="13" t="s">
        <v>11875</v>
      </c>
      <c r="B3638" s="13"/>
      <c r="C3638" s="13"/>
      <c r="D3638" s="13" t="s">
        <v>11876</v>
      </c>
      <c r="E3638" s="13">
        <v>6</v>
      </c>
      <c r="F3638" s="14">
        <v>0.7</v>
      </c>
      <c r="G3638" s="13" t="s">
        <v>14874</v>
      </c>
      <c r="H3638" s="14">
        <v>4</v>
      </c>
      <c r="I3638" s="15" t="s">
        <v>32</v>
      </c>
      <c r="J3638" s="16">
        <v>11.7</v>
      </c>
      <c r="K3638" s="16">
        <v>1.95</v>
      </c>
      <c r="L3638" s="17" t="s">
        <v>768</v>
      </c>
      <c r="M3638" s="163" t="str">
        <f>IFERROR(GETPIVOTDATA("Tot. Bottles",'- Ordine Aggregato -'!$A$1,"sku anker",A3638),"")</f>
        <v/>
      </c>
      <c r="N3638" s="18" t="s">
        <v>42</v>
      </c>
      <c r="O3638" s="19" t="str">
        <f t="shared" si="56"/>
        <v>Order online</v>
      </c>
      <c r="P3638" s="97" t="s">
        <v>146</v>
      </c>
      <c r="Q3638" s="13" t="s">
        <v>11877</v>
      </c>
      <c r="R3638" t="s">
        <v>11878</v>
      </c>
      <c r="S3638" s="20">
        <v>0</v>
      </c>
      <c r="T3638" s="21" t="s">
        <v>38</v>
      </c>
    </row>
    <row r="3639" spans="1:20" x14ac:dyDescent="0.35">
      <c r="A3639" s="96" t="s">
        <v>15997</v>
      </c>
      <c r="B3639" s="96"/>
      <c r="C3639" s="96"/>
      <c r="D3639" s="13" t="s">
        <v>15998</v>
      </c>
      <c r="E3639" s="13">
        <v>24</v>
      </c>
      <c r="F3639" s="14">
        <v>275</v>
      </c>
      <c r="G3639" s="13" t="s">
        <v>767</v>
      </c>
      <c r="H3639" s="14">
        <v>4</v>
      </c>
      <c r="I3639" s="15" t="s">
        <v>32</v>
      </c>
      <c r="J3639" s="16">
        <v>24</v>
      </c>
      <c r="K3639" s="16">
        <v>1</v>
      </c>
      <c r="L3639" s="17" t="s">
        <v>768</v>
      </c>
      <c r="M3639" s="163" t="str">
        <f>IFERROR(GETPIVOTDATA("Tot. Bottles",'- Ordine Aggregato -'!$A$1,"sku anker",A3639),"")</f>
        <v/>
      </c>
      <c r="N3639" s="18" t="s">
        <v>42</v>
      </c>
      <c r="O3639" s="19" t="str">
        <f t="shared" si="56"/>
        <v>Order online</v>
      </c>
      <c r="P3639" s="97" t="s">
        <v>146</v>
      </c>
      <c r="Q3639" s="13" t="s">
        <v>11880</v>
      </c>
      <c r="R3639" t="s">
        <v>15999</v>
      </c>
      <c r="S3639" s="20">
        <v>0</v>
      </c>
      <c r="T3639" s="21" t="s">
        <v>38</v>
      </c>
    </row>
    <row r="3640" spans="1:20" x14ac:dyDescent="0.35">
      <c r="A3640" s="96" t="s">
        <v>11879</v>
      </c>
      <c r="B3640" s="96"/>
      <c r="C3640" s="96"/>
      <c r="D3640" s="13" t="s">
        <v>11876</v>
      </c>
      <c r="E3640" s="13">
        <v>24</v>
      </c>
      <c r="F3640" s="14">
        <v>275</v>
      </c>
      <c r="G3640" s="13" t="s">
        <v>767</v>
      </c>
      <c r="H3640" s="14">
        <v>4</v>
      </c>
      <c r="I3640" s="15" t="s">
        <v>32</v>
      </c>
      <c r="J3640" s="16">
        <v>24</v>
      </c>
      <c r="K3640" s="16">
        <v>1</v>
      </c>
      <c r="L3640" s="17" t="s">
        <v>768</v>
      </c>
      <c r="M3640" s="163" t="str">
        <f>IFERROR(GETPIVOTDATA("Tot. Bottles",'- Ordine Aggregato -'!$A$1,"sku anker",A3640),"")</f>
        <v/>
      </c>
      <c r="N3640" s="18" t="s">
        <v>42</v>
      </c>
      <c r="O3640" s="19" t="str">
        <f t="shared" si="56"/>
        <v>Order online</v>
      </c>
      <c r="P3640" s="97" t="s">
        <v>146</v>
      </c>
      <c r="Q3640" s="13" t="s">
        <v>11880</v>
      </c>
      <c r="R3640" t="s">
        <v>11881</v>
      </c>
      <c r="S3640" s="20">
        <v>0</v>
      </c>
      <c r="T3640" s="21" t="s">
        <v>38</v>
      </c>
    </row>
    <row r="3641" spans="1:20" x14ac:dyDescent="0.35">
      <c r="A3641" s="96" t="s">
        <v>11882</v>
      </c>
      <c r="B3641" s="96"/>
      <c r="C3641" s="96"/>
      <c r="D3641" s="13" t="s">
        <v>11883</v>
      </c>
      <c r="E3641" s="13">
        <v>6</v>
      </c>
      <c r="F3641" s="14">
        <v>0.7</v>
      </c>
      <c r="G3641" s="13" t="s">
        <v>46</v>
      </c>
      <c r="H3641" s="14">
        <v>25</v>
      </c>
      <c r="I3641" s="15" t="s">
        <v>32</v>
      </c>
      <c r="J3641" s="16">
        <v>45</v>
      </c>
      <c r="K3641" s="16">
        <v>7.5</v>
      </c>
      <c r="L3641" s="17" t="s">
        <v>66</v>
      </c>
      <c r="M3641" s="163" t="str">
        <f>IFERROR(GETPIVOTDATA("Tot. Bottles",'- Ordine Aggregato -'!$A$1,"sku anker",A3641),"")</f>
        <v/>
      </c>
      <c r="N3641" s="18" t="s">
        <v>34</v>
      </c>
      <c r="O3641" s="19" t="str">
        <f t="shared" si="56"/>
        <v>Order online</v>
      </c>
      <c r="P3641" s="97" t="s">
        <v>146</v>
      </c>
      <c r="Q3641" s="13" t="s">
        <v>11884</v>
      </c>
      <c r="R3641" t="s">
        <v>11885</v>
      </c>
      <c r="S3641" s="20">
        <v>0</v>
      </c>
      <c r="T3641" s="21" t="s">
        <v>38</v>
      </c>
    </row>
    <row r="3642" spans="1:20" x14ac:dyDescent="0.35">
      <c r="A3642" s="13" t="s">
        <v>11886</v>
      </c>
      <c r="B3642" s="13"/>
      <c r="C3642" s="13"/>
      <c r="D3642" s="13" t="s">
        <v>11887</v>
      </c>
      <c r="E3642" s="13">
        <v>6</v>
      </c>
      <c r="F3642" s="14">
        <v>0.7</v>
      </c>
      <c r="G3642" s="13" t="s">
        <v>46</v>
      </c>
      <c r="H3642" s="14">
        <v>25</v>
      </c>
      <c r="I3642" s="15" t="s">
        <v>32</v>
      </c>
      <c r="J3642" s="16">
        <v>43.5</v>
      </c>
      <c r="K3642" s="16">
        <v>7.25</v>
      </c>
      <c r="L3642" s="17" t="s">
        <v>66</v>
      </c>
      <c r="M3642" s="163" t="str">
        <f>IFERROR(GETPIVOTDATA("Tot. Bottles",'- Ordine Aggregato -'!$A$1,"sku anker",A3642),"")</f>
        <v/>
      </c>
      <c r="N3642" s="18" t="s">
        <v>42</v>
      </c>
      <c r="O3642" s="19" t="str">
        <f t="shared" si="56"/>
        <v>Order online</v>
      </c>
      <c r="P3642" s="97" t="s">
        <v>146</v>
      </c>
      <c r="Q3642" s="13" t="s">
        <v>11888</v>
      </c>
      <c r="R3642" t="s">
        <v>11889</v>
      </c>
      <c r="S3642" s="20">
        <v>0</v>
      </c>
      <c r="T3642" s="21" t="s">
        <v>38</v>
      </c>
    </row>
    <row r="3643" spans="1:20" x14ac:dyDescent="0.35">
      <c r="A3643" s="96" t="s">
        <v>11890</v>
      </c>
      <c r="D3643" s="13" t="s">
        <v>11891</v>
      </c>
      <c r="E3643" s="13">
        <v>48</v>
      </c>
      <c r="F3643" s="14">
        <v>0.2</v>
      </c>
      <c r="G3643" s="13" t="s">
        <v>46</v>
      </c>
      <c r="H3643" s="14">
        <v>37.5</v>
      </c>
      <c r="I3643" s="15" t="s">
        <v>32</v>
      </c>
      <c r="J3643" s="16">
        <v>84</v>
      </c>
      <c r="K3643" s="16">
        <v>1.75</v>
      </c>
      <c r="L3643" s="17" t="s">
        <v>73</v>
      </c>
      <c r="M3643" s="163" t="str">
        <f>IFERROR(GETPIVOTDATA("Tot. Bottles",'- Ordine Aggregato -'!$A$1,"sku anker",A3643),"")</f>
        <v/>
      </c>
      <c r="N3643" s="18" t="s">
        <v>67</v>
      </c>
      <c r="O3643" s="19" t="str">
        <f t="shared" si="56"/>
        <v>Order online</v>
      </c>
      <c r="P3643" s="97" t="s">
        <v>146</v>
      </c>
      <c r="Q3643" s="13" t="s">
        <v>11892</v>
      </c>
      <c r="R3643" t="s">
        <v>11893</v>
      </c>
      <c r="S3643" s="20">
        <v>1.75</v>
      </c>
      <c r="T3643" s="21" t="s">
        <v>38</v>
      </c>
    </row>
    <row r="3644" spans="1:20" x14ac:dyDescent="0.35">
      <c r="A3644" s="13" t="s">
        <v>11894</v>
      </c>
      <c r="B3644" s="13"/>
      <c r="C3644" s="13"/>
      <c r="D3644" s="13" t="s">
        <v>11891</v>
      </c>
      <c r="E3644" s="13">
        <v>24</v>
      </c>
      <c r="F3644" s="14">
        <v>0.35</v>
      </c>
      <c r="G3644" s="13" t="s">
        <v>46</v>
      </c>
      <c r="H3644" s="14">
        <v>37.5</v>
      </c>
      <c r="I3644" s="15" t="s">
        <v>32</v>
      </c>
      <c r="J3644" s="16">
        <v>80.400000000000006</v>
      </c>
      <c r="K3644" s="16">
        <v>3.35</v>
      </c>
      <c r="L3644" s="17" t="s">
        <v>73</v>
      </c>
      <c r="M3644" s="163" t="str">
        <f>IFERROR(GETPIVOTDATA("Tot. Bottles",'- Ordine Aggregato -'!$A$1,"sku anker",A3644),"")</f>
        <v/>
      </c>
      <c r="N3644" s="18" t="s">
        <v>42</v>
      </c>
      <c r="O3644" s="19" t="str">
        <f t="shared" si="56"/>
        <v>Order online</v>
      </c>
      <c r="P3644" s="97" t="s">
        <v>146</v>
      </c>
      <c r="Q3644" s="13" t="s">
        <v>11895</v>
      </c>
      <c r="R3644" t="s">
        <v>11896</v>
      </c>
      <c r="S3644" s="20">
        <v>0</v>
      </c>
      <c r="T3644" s="21" t="s">
        <v>38</v>
      </c>
    </row>
    <row r="3645" spans="1:20" x14ac:dyDescent="0.35">
      <c r="A3645" s="13" t="s">
        <v>11897</v>
      </c>
      <c r="B3645" s="13"/>
      <c r="C3645" s="13"/>
      <c r="D3645" s="13" t="s">
        <v>11891</v>
      </c>
      <c r="E3645" s="13">
        <v>6</v>
      </c>
      <c r="F3645" s="14">
        <v>0.5</v>
      </c>
      <c r="G3645" s="13" t="s">
        <v>14874</v>
      </c>
      <c r="H3645" s="14">
        <v>37.5</v>
      </c>
      <c r="I3645" s="15" t="s">
        <v>32</v>
      </c>
      <c r="J3645" s="16">
        <v>21</v>
      </c>
      <c r="K3645" s="16">
        <v>3.5</v>
      </c>
      <c r="L3645" s="17" t="s">
        <v>73</v>
      </c>
      <c r="M3645" s="163" t="str">
        <f>IFERROR(GETPIVOTDATA("Tot. Bottles",'- Ordine Aggregato -'!$A$1,"sku anker",A3645),"")</f>
        <v/>
      </c>
      <c r="N3645" s="18" t="s">
        <v>42</v>
      </c>
      <c r="O3645" s="19" t="str">
        <f t="shared" si="56"/>
        <v>Order online</v>
      </c>
      <c r="P3645" s="97" t="s">
        <v>146</v>
      </c>
      <c r="Q3645" s="13" t="s">
        <v>11898</v>
      </c>
      <c r="R3645" t="s">
        <v>11899</v>
      </c>
      <c r="S3645" s="20">
        <v>0</v>
      </c>
      <c r="T3645" s="21" t="s">
        <v>38</v>
      </c>
    </row>
    <row r="3646" spans="1:20" x14ac:dyDescent="0.35">
      <c r="A3646" s="96" t="s">
        <v>11900</v>
      </c>
      <c r="B3646" s="96"/>
      <c r="C3646" s="96"/>
      <c r="D3646" s="13" t="s">
        <v>11891</v>
      </c>
      <c r="E3646" s="13">
        <v>6</v>
      </c>
      <c r="F3646" s="14">
        <v>0.7</v>
      </c>
      <c r="G3646" s="13" t="s">
        <v>14874</v>
      </c>
      <c r="H3646" s="14">
        <v>37.5</v>
      </c>
      <c r="I3646" s="15" t="s">
        <v>32</v>
      </c>
      <c r="J3646" s="16">
        <v>24.299999999999997</v>
      </c>
      <c r="K3646" s="16">
        <v>4.05</v>
      </c>
      <c r="L3646" s="17" t="s">
        <v>73</v>
      </c>
      <c r="M3646" s="163" t="str">
        <f>IFERROR(GETPIVOTDATA("Tot. Bottles",'- Ordine Aggregato -'!$A$1,"sku anker",A3646),"")</f>
        <v/>
      </c>
      <c r="N3646" s="18" t="s">
        <v>42</v>
      </c>
      <c r="O3646" s="19" t="str">
        <f t="shared" si="56"/>
        <v>Order online</v>
      </c>
      <c r="P3646" s="97" t="s">
        <v>355</v>
      </c>
      <c r="Q3646" s="13" t="s">
        <v>11901</v>
      </c>
      <c r="R3646" t="s">
        <v>11902</v>
      </c>
      <c r="S3646" s="20">
        <v>0</v>
      </c>
      <c r="T3646" s="21" t="s">
        <v>38</v>
      </c>
    </row>
    <row r="3647" spans="1:20" x14ac:dyDescent="0.35">
      <c r="A3647" s="13" t="s">
        <v>11903</v>
      </c>
      <c r="B3647" s="13"/>
      <c r="C3647" s="13"/>
      <c r="D3647" s="13" t="s">
        <v>11891</v>
      </c>
      <c r="E3647" s="13">
        <v>6</v>
      </c>
      <c r="F3647" s="14">
        <v>1</v>
      </c>
      <c r="G3647" s="13" t="s">
        <v>46</v>
      </c>
      <c r="H3647" s="14">
        <v>37.5</v>
      </c>
      <c r="I3647" s="15" t="s">
        <v>32</v>
      </c>
      <c r="J3647" s="16">
        <v>32.700000000000003</v>
      </c>
      <c r="K3647" s="16">
        <v>5.45</v>
      </c>
      <c r="L3647" s="17" t="s">
        <v>73</v>
      </c>
      <c r="M3647" s="163" t="str">
        <f>IFERROR(GETPIVOTDATA("Tot. Bottles",'- Ordine Aggregato -'!$A$1,"sku anker",A3647),"")</f>
        <v/>
      </c>
      <c r="N3647" s="18" t="s">
        <v>42</v>
      </c>
      <c r="O3647" s="19" t="str">
        <f t="shared" si="56"/>
        <v>Order online</v>
      </c>
      <c r="P3647" s="97" t="s">
        <v>146</v>
      </c>
      <c r="Q3647" s="13" t="s">
        <v>11904</v>
      </c>
      <c r="R3647" t="s">
        <v>11905</v>
      </c>
      <c r="S3647" s="20">
        <v>0</v>
      </c>
      <c r="T3647" s="21" t="s">
        <v>38</v>
      </c>
    </row>
    <row r="3648" spans="1:20" x14ac:dyDescent="0.35">
      <c r="A3648" s="96" t="s">
        <v>11906</v>
      </c>
      <c r="B3648" s="96"/>
      <c r="C3648" s="96"/>
      <c r="D3648" s="13" t="s">
        <v>11891</v>
      </c>
      <c r="E3648" s="13">
        <v>6</v>
      </c>
      <c r="F3648" s="14">
        <v>1.5</v>
      </c>
      <c r="G3648" s="13" t="s">
        <v>14874</v>
      </c>
      <c r="H3648" s="14">
        <v>37.5</v>
      </c>
      <c r="I3648" s="15" t="s">
        <v>32</v>
      </c>
      <c r="J3648" s="16">
        <v>52.5</v>
      </c>
      <c r="K3648" s="16">
        <v>8.75</v>
      </c>
      <c r="L3648" s="17" t="s">
        <v>73</v>
      </c>
      <c r="M3648" s="163" t="str">
        <f>IFERROR(GETPIVOTDATA("Tot. Bottles",'- Ordine Aggregato -'!$A$1,"sku anker",A3648),"")</f>
        <v/>
      </c>
      <c r="N3648" s="18" t="s">
        <v>42</v>
      </c>
      <c r="O3648" s="19" t="str">
        <f t="shared" si="56"/>
        <v>Order online</v>
      </c>
      <c r="P3648" s="97" t="s">
        <v>146</v>
      </c>
      <c r="Q3648" s="13" t="s">
        <v>11907</v>
      </c>
      <c r="R3648" t="s">
        <v>11908</v>
      </c>
      <c r="S3648" s="20">
        <v>0</v>
      </c>
      <c r="T3648" s="21" t="s">
        <v>38</v>
      </c>
    </row>
    <row r="3649" spans="1:20" x14ac:dyDescent="0.35">
      <c r="A3649" s="96" t="s">
        <v>14502</v>
      </c>
      <c r="D3649" s="13" t="s">
        <v>11891</v>
      </c>
      <c r="E3649" s="13">
        <v>4</v>
      </c>
      <c r="F3649" s="14">
        <v>3</v>
      </c>
      <c r="G3649" s="13" t="s">
        <v>14874</v>
      </c>
      <c r="H3649" s="14">
        <v>40</v>
      </c>
      <c r="I3649" s="15" t="s">
        <v>32</v>
      </c>
      <c r="J3649" s="16">
        <v>78</v>
      </c>
      <c r="K3649" s="16">
        <v>19.5</v>
      </c>
      <c r="L3649" s="17" t="s">
        <v>73</v>
      </c>
      <c r="M3649" s="163" t="str">
        <f>IFERROR(GETPIVOTDATA("Tot. Bottles",'- Ordine Aggregato -'!$A$1,"sku anker",A3649),"")</f>
        <v/>
      </c>
      <c r="N3649" s="18" t="s">
        <v>42</v>
      </c>
      <c r="O3649" s="19" t="str">
        <f t="shared" si="56"/>
        <v>Order online</v>
      </c>
      <c r="P3649" s="97" t="s">
        <v>146</v>
      </c>
      <c r="Q3649" s="13" t="s">
        <v>11911</v>
      </c>
      <c r="R3649" t="s">
        <v>16000</v>
      </c>
      <c r="S3649" s="20">
        <v>0</v>
      </c>
      <c r="T3649" s="21" t="s">
        <v>38</v>
      </c>
    </row>
    <row r="3650" spans="1:20" x14ac:dyDescent="0.35">
      <c r="A3650" s="96" t="s">
        <v>11909</v>
      </c>
      <c r="B3650" s="96"/>
      <c r="C3650" s="96"/>
      <c r="D3650" s="13" t="s">
        <v>11910</v>
      </c>
      <c r="E3650" s="13">
        <v>4</v>
      </c>
      <c r="F3650" s="14">
        <v>3</v>
      </c>
      <c r="G3650" s="13" t="s">
        <v>14874</v>
      </c>
      <c r="H3650" s="14">
        <v>40</v>
      </c>
      <c r="I3650" s="15" t="s">
        <v>32</v>
      </c>
      <c r="J3650" s="16">
        <v>78</v>
      </c>
      <c r="K3650" s="16">
        <v>19.5</v>
      </c>
      <c r="L3650" s="17" t="s">
        <v>73</v>
      </c>
      <c r="M3650" s="163" t="str">
        <f>IFERROR(GETPIVOTDATA("Tot. Bottles",'- Ordine Aggregato -'!$A$1,"sku anker",A3650),"")</f>
        <v/>
      </c>
      <c r="N3650" s="18" t="s">
        <v>34</v>
      </c>
      <c r="O3650" s="19" t="str">
        <f t="shared" si="56"/>
        <v>Order online</v>
      </c>
      <c r="P3650" s="97" t="s">
        <v>146</v>
      </c>
      <c r="Q3650" s="13" t="s">
        <v>11911</v>
      </c>
      <c r="R3650" t="s">
        <v>11912</v>
      </c>
      <c r="S3650" s="20">
        <v>0</v>
      </c>
      <c r="T3650" s="21" t="s">
        <v>38</v>
      </c>
    </row>
    <row r="3651" spans="1:20" x14ac:dyDescent="0.35">
      <c r="A3651" s="96" t="s">
        <v>11913</v>
      </c>
      <c r="B3651" s="96"/>
      <c r="C3651" s="96"/>
      <c r="D3651" s="13" t="s">
        <v>11914</v>
      </c>
      <c r="E3651" s="13">
        <v>120</v>
      </c>
      <c r="F3651" s="14">
        <v>0.05</v>
      </c>
      <c r="G3651" s="13" t="s">
        <v>46</v>
      </c>
      <c r="H3651" s="14">
        <v>37.5</v>
      </c>
      <c r="I3651" s="15" t="s">
        <v>32</v>
      </c>
      <c r="J3651" s="16">
        <v>66</v>
      </c>
      <c r="K3651" s="16">
        <v>0.55000000000000004</v>
      </c>
      <c r="L3651" s="17" t="s">
        <v>73</v>
      </c>
      <c r="M3651" s="163" t="str">
        <f>IFERROR(GETPIVOTDATA("Tot. Bottles",'- Ordine Aggregato -'!$A$1,"sku anker",A3651),"")</f>
        <v/>
      </c>
      <c r="N3651" s="18" t="s">
        <v>42</v>
      </c>
      <c r="O3651" s="19" t="str">
        <f t="shared" si="56"/>
        <v>Order online</v>
      </c>
      <c r="P3651" s="97" t="s">
        <v>146</v>
      </c>
      <c r="Q3651" s="13" t="s">
        <v>11915</v>
      </c>
      <c r="R3651" t="s">
        <v>11916</v>
      </c>
      <c r="S3651" s="20">
        <v>0</v>
      </c>
      <c r="T3651" s="21" t="s">
        <v>38</v>
      </c>
    </row>
    <row r="3652" spans="1:20" x14ac:dyDescent="0.35">
      <c r="A3652" s="13" t="s">
        <v>11917</v>
      </c>
      <c r="B3652" s="13"/>
      <c r="C3652" s="13"/>
      <c r="D3652" s="13" t="s">
        <v>11914</v>
      </c>
      <c r="E3652" s="13">
        <v>48</v>
      </c>
      <c r="F3652" s="14">
        <v>0.2</v>
      </c>
      <c r="G3652" s="13" t="s">
        <v>46</v>
      </c>
      <c r="H3652" s="14">
        <v>37.5</v>
      </c>
      <c r="I3652" s="15" t="s">
        <v>32</v>
      </c>
      <c r="J3652" s="16">
        <v>81.599999999999994</v>
      </c>
      <c r="K3652" s="16">
        <v>1.7</v>
      </c>
      <c r="L3652" s="17" t="s">
        <v>73</v>
      </c>
      <c r="M3652" s="163" t="str">
        <f>IFERROR(GETPIVOTDATA("Tot. Bottles",'- Ordine Aggregato -'!$A$1,"sku anker",A3652),"")</f>
        <v/>
      </c>
      <c r="N3652" s="18" t="s">
        <v>67</v>
      </c>
      <c r="O3652" s="19" t="str">
        <f t="shared" si="56"/>
        <v>Order online</v>
      </c>
      <c r="P3652" s="97" t="s">
        <v>146</v>
      </c>
      <c r="Q3652" s="13" t="s">
        <v>11892</v>
      </c>
      <c r="R3652" t="s">
        <v>11893</v>
      </c>
      <c r="S3652" s="20">
        <v>1.7</v>
      </c>
      <c r="T3652" s="21" t="s">
        <v>38</v>
      </c>
    </row>
    <row r="3653" spans="1:20" x14ac:dyDescent="0.35">
      <c r="A3653" s="13" t="s">
        <v>11918</v>
      </c>
      <c r="B3653" s="13"/>
      <c r="C3653" s="13"/>
      <c r="D3653" s="13" t="s">
        <v>11914</v>
      </c>
      <c r="E3653" s="13">
        <v>48</v>
      </c>
      <c r="F3653" s="14">
        <v>0.2</v>
      </c>
      <c r="G3653" s="13" t="s">
        <v>46</v>
      </c>
      <c r="H3653" s="14">
        <v>37.5</v>
      </c>
      <c r="I3653" s="15" t="s">
        <v>32</v>
      </c>
      <c r="J3653" s="16">
        <v>81.599999999999994</v>
      </c>
      <c r="K3653" s="16">
        <v>1.7</v>
      </c>
      <c r="L3653" s="17" t="s">
        <v>73</v>
      </c>
      <c r="M3653" s="163" t="str">
        <f>IFERROR(GETPIVOTDATA("Tot. Bottles",'- Ordine Aggregato -'!$A$1,"sku anker",A3653),"")</f>
        <v/>
      </c>
      <c r="N3653" s="18" t="s">
        <v>42</v>
      </c>
      <c r="O3653" s="19" t="str">
        <f t="shared" si="56"/>
        <v>Order online</v>
      </c>
      <c r="P3653" s="97" t="s">
        <v>146</v>
      </c>
      <c r="Q3653" s="13" t="s">
        <v>11892</v>
      </c>
      <c r="R3653" t="s">
        <v>11893</v>
      </c>
      <c r="S3653" s="20">
        <v>0</v>
      </c>
      <c r="T3653" s="21" t="s">
        <v>38</v>
      </c>
    </row>
    <row r="3654" spans="1:20" x14ac:dyDescent="0.35">
      <c r="A3654" s="13" t="s">
        <v>11919</v>
      </c>
      <c r="B3654" s="13"/>
      <c r="C3654" s="13"/>
      <c r="D3654" s="13" t="s">
        <v>11914</v>
      </c>
      <c r="E3654" s="13">
        <v>24</v>
      </c>
      <c r="F3654" s="14">
        <v>0.5</v>
      </c>
      <c r="G3654" s="13" t="s">
        <v>46</v>
      </c>
      <c r="H3654" s="14">
        <v>40</v>
      </c>
      <c r="I3654" s="15" t="s">
        <v>32</v>
      </c>
      <c r="J3654" s="16">
        <v>70.800000000000011</v>
      </c>
      <c r="K3654" s="16">
        <v>2.95</v>
      </c>
      <c r="L3654" s="17" t="s">
        <v>73</v>
      </c>
      <c r="M3654" s="163" t="str">
        <f>IFERROR(GETPIVOTDATA("Tot. Bottles",'- Ordine Aggregato -'!$A$1,"sku anker",A3654),"")</f>
        <v/>
      </c>
      <c r="N3654" s="18" t="s">
        <v>67</v>
      </c>
      <c r="O3654" s="19" t="str">
        <f t="shared" si="56"/>
        <v>Order online</v>
      </c>
      <c r="P3654" s="97" t="s">
        <v>146</v>
      </c>
      <c r="Q3654" s="13" t="s">
        <v>11898</v>
      </c>
      <c r="R3654" t="s">
        <v>11920</v>
      </c>
      <c r="S3654" s="20">
        <v>2.95</v>
      </c>
      <c r="T3654" s="21" t="s">
        <v>38</v>
      </c>
    </row>
    <row r="3655" spans="1:20" x14ac:dyDescent="0.35">
      <c r="A3655" s="96" t="s">
        <v>11921</v>
      </c>
      <c r="B3655" s="96"/>
      <c r="C3655" s="96"/>
      <c r="D3655" s="13" t="s">
        <v>11922</v>
      </c>
      <c r="E3655" s="13">
        <v>6</v>
      </c>
      <c r="F3655" s="14">
        <v>0.7</v>
      </c>
      <c r="G3655" s="13" t="s">
        <v>46</v>
      </c>
      <c r="H3655" s="14">
        <v>57</v>
      </c>
      <c r="I3655" s="15" t="s">
        <v>32</v>
      </c>
      <c r="J3655" s="16">
        <v>75</v>
      </c>
      <c r="K3655" s="16">
        <v>12.5</v>
      </c>
      <c r="L3655" s="17" t="s">
        <v>104</v>
      </c>
      <c r="M3655" s="163" t="str">
        <f>IFERROR(GETPIVOTDATA("Tot. Bottles",'- Ordine Aggregato -'!$A$1,"sku anker",A3655),"")</f>
        <v/>
      </c>
      <c r="N3655" s="18" t="s">
        <v>42</v>
      </c>
      <c r="O3655" s="19" t="str">
        <f t="shared" si="56"/>
        <v>Order online</v>
      </c>
      <c r="P3655" s="97" t="s">
        <v>773</v>
      </c>
      <c r="Q3655" s="13" t="s">
        <v>11923</v>
      </c>
      <c r="R3655" t="s">
        <v>11924</v>
      </c>
      <c r="S3655" s="20">
        <v>0</v>
      </c>
      <c r="T3655" s="21" t="s">
        <v>38</v>
      </c>
    </row>
    <row r="3656" spans="1:20" x14ac:dyDescent="0.35">
      <c r="A3656" s="13" t="s">
        <v>14863</v>
      </c>
      <c r="B3656" s="13"/>
      <c r="C3656" s="13"/>
      <c r="D3656" s="13" t="s">
        <v>11927</v>
      </c>
      <c r="E3656" s="13">
        <v>6</v>
      </c>
      <c r="F3656" s="14">
        <v>0.7</v>
      </c>
      <c r="G3656" s="13" t="s">
        <v>14874</v>
      </c>
      <c r="H3656" s="14">
        <v>43</v>
      </c>
      <c r="I3656" s="15" t="s">
        <v>32</v>
      </c>
      <c r="J3656" s="16">
        <v>119.69999999999999</v>
      </c>
      <c r="K3656" s="16">
        <v>19.95</v>
      </c>
      <c r="L3656" s="17" t="s">
        <v>145</v>
      </c>
      <c r="M3656" s="163" t="str">
        <f>IFERROR(GETPIVOTDATA("Tot. Bottles",'- Ordine Aggregato -'!$A$1,"sku anker",A3656),"")</f>
        <v/>
      </c>
      <c r="N3656" s="18" t="s">
        <v>67</v>
      </c>
      <c r="O3656" s="19" t="str">
        <f t="shared" si="56"/>
        <v>Order online</v>
      </c>
      <c r="P3656" s="97" t="s">
        <v>146</v>
      </c>
      <c r="Q3656" s="13" t="s">
        <v>16001</v>
      </c>
      <c r="R3656" t="s">
        <v>16002</v>
      </c>
      <c r="S3656" s="20">
        <v>19.95</v>
      </c>
      <c r="T3656" s="21" t="s">
        <v>38</v>
      </c>
    </row>
    <row r="3657" spans="1:20" x14ac:dyDescent="0.35">
      <c r="A3657" s="13" t="s">
        <v>16003</v>
      </c>
      <c r="B3657" s="13"/>
      <c r="C3657" s="13"/>
      <c r="D3657" s="13" t="s">
        <v>14864</v>
      </c>
      <c r="E3657" s="13">
        <v>6</v>
      </c>
      <c r="F3657" s="14">
        <v>0.7</v>
      </c>
      <c r="G3657" s="13" t="s">
        <v>14874</v>
      </c>
      <c r="H3657" s="14">
        <v>58</v>
      </c>
      <c r="I3657" s="15" t="s">
        <v>32</v>
      </c>
      <c r="J3657" s="16">
        <v>124.5</v>
      </c>
      <c r="K3657" s="16">
        <v>20.75</v>
      </c>
      <c r="L3657" s="17" t="s">
        <v>4515</v>
      </c>
      <c r="M3657" s="163" t="str">
        <f>IFERROR(GETPIVOTDATA("Tot. Bottles",'- Ordine Aggregato -'!$A$1,"sku anker",A3657),"")</f>
        <v/>
      </c>
      <c r="N3657" s="18" t="s">
        <v>28</v>
      </c>
      <c r="O3657" s="19" t="str">
        <f t="shared" si="56"/>
        <v>Order online</v>
      </c>
      <c r="P3657" s="97" t="s">
        <v>146</v>
      </c>
      <c r="Q3657" s="13" t="s">
        <v>11925</v>
      </c>
      <c r="R3657" t="s">
        <v>42</v>
      </c>
      <c r="S3657" s="20">
        <v>0</v>
      </c>
      <c r="T3657" s="21" t="s">
        <v>3755</v>
      </c>
    </row>
    <row r="3658" spans="1:20" x14ac:dyDescent="0.35">
      <c r="A3658" s="13" t="s">
        <v>11926</v>
      </c>
      <c r="B3658" s="13"/>
      <c r="C3658" s="13"/>
      <c r="D3658" s="13" t="s">
        <v>14864</v>
      </c>
      <c r="E3658" s="13">
        <v>6</v>
      </c>
      <c r="F3658" s="14">
        <v>0.7</v>
      </c>
      <c r="G3658" s="13" t="s">
        <v>46</v>
      </c>
      <c r="H3658" s="14">
        <v>43</v>
      </c>
      <c r="I3658" s="15" t="s">
        <v>32</v>
      </c>
      <c r="J3658" s="16">
        <v>124.5</v>
      </c>
      <c r="K3658" s="16">
        <v>20.75</v>
      </c>
      <c r="L3658" s="17" t="s">
        <v>145</v>
      </c>
      <c r="M3658" s="163" t="str">
        <f>IFERROR(GETPIVOTDATA("Tot. Bottles",'- Ordine Aggregato -'!$A$1,"sku anker",A3658),"")</f>
        <v/>
      </c>
      <c r="N3658" s="18" t="s">
        <v>42</v>
      </c>
      <c r="O3658" s="19" t="str">
        <f t="shared" si="56"/>
        <v>Order online</v>
      </c>
      <c r="P3658" s="97" t="s">
        <v>146</v>
      </c>
      <c r="Q3658" s="13" t="s">
        <v>11928</v>
      </c>
      <c r="R3658" t="s">
        <v>11929</v>
      </c>
      <c r="S3658" s="20">
        <v>0</v>
      </c>
      <c r="T3658" s="21" t="s">
        <v>38</v>
      </c>
    </row>
    <row r="3659" spans="1:20" x14ac:dyDescent="0.35">
      <c r="A3659" s="13" t="s">
        <v>11930</v>
      </c>
      <c r="B3659" s="13"/>
      <c r="C3659" s="13"/>
      <c r="D3659" s="13" t="s">
        <v>14865</v>
      </c>
      <c r="E3659" s="13">
        <v>6</v>
      </c>
      <c r="F3659" s="14">
        <v>0.7</v>
      </c>
      <c r="G3659" s="13" t="s">
        <v>14874</v>
      </c>
      <c r="H3659" s="14">
        <v>43</v>
      </c>
      <c r="I3659" s="15" t="s">
        <v>32</v>
      </c>
      <c r="J3659" s="16">
        <v>210</v>
      </c>
      <c r="K3659" s="16">
        <v>35</v>
      </c>
      <c r="L3659" s="17" t="s">
        <v>145</v>
      </c>
      <c r="M3659" s="163" t="str">
        <f>IFERROR(GETPIVOTDATA("Tot. Bottles",'- Ordine Aggregato -'!$A$1,"sku anker",A3659),"")</f>
        <v/>
      </c>
      <c r="N3659" s="18" t="s">
        <v>67</v>
      </c>
      <c r="O3659" s="19" t="str">
        <f t="shared" si="56"/>
        <v>Order online</v>
      </c>
      <c r="P3659" s="97" t="s">
        <v>43</v>
      </c>
      <c r="Q3659" s="13" t="s">
        <v>11931</v>
      </c>
      <c r="R3659" t="s">
        <v>11932</v>
      </c>
      <c r="S3659" s="20">
        <v>35</v>
      </c>
      <c r="T3659" s="21" t="s">
        <v>38</v>
      </c>
    </row>
    <row r="3660" spans="1:20" x14ac:dyDescent="0.35">
      <c r="A3660" s="96" t="s">
        <v>11933</v>
      </c>
      <c r="D3660" s="13" t="s">
        <v>11934</v>
      </c>
      <c r="E3660" s="13">
        <v>6</v>
      </c>
      <c r="F3660" s="14">
        <v>0.7</v>
      </c>
      <c r="G3660" s="13" t="s">
        <v>14874</v>
      </c>
      <c r="H3660" s="14">
        <v>43</v>
      </c>
      <c r="I3660" s="15" t="s">
        <v>32</v>
      </c>
      <c r="J3660" s="16">
        <v>241.5</v>
      </c>
      <c r="K3660" s="16">
        <v>40.25</v>
      </c>
      <c r="L3660" s="17" t="s">
        <v>145</v>
      </c>
      <c r="M3660" s="163" t="str">
        <f>IFERROR(GETPIVOTDATA("Tot. Bottles",'- Ordine Aggregato -'!$A$1,"sku anker",A3660),"")</f>
        <v/>
      </c>
      <c r="N3660" s="18" t="s">
        <v>42</v>
      </c>
      <c r="O3660" s="19" t="str">
        <f t="shared" si="56"/>
        <v>Order online</v>
      </c>
      <c r="P3660" s="97" t="s">
        <v>146</v>
      </c>
      <c r="Q3660" s="13" t="s">
        <v>11935</v>
      </c>
      <c r="R3660" t="s">
        <v>11936</v>
      </c>
      <c r="S3660" s="20">
        <v>0</v>
      </c>
      <c r="T3660" s="21" t="s">
        <v>38</v>
      </c>
    </row>
    <row r="3661" spans="1:20" x14ac:dyDescent="0.35">
      <c r="A3661" s="13" t="s">
        <v>11937</v>
      </c>
      <c r="B3661" s="13"/>
      <c r="C3661" s="13"/>
      <c r="D3661" s="13" t="s">
        <v>11934</v>
      </c>
      <c r="E3661" s="13">
        <v>6</v>
      </c>
      <c r="F3661" s="14">
        <v>0.7</v>
      </c>
      <c r="G3661" s="13" t="s">
        <v>46</v>
      </c>
      <c r="H3661" s="14">
        <v>43</v>
      </c>
      <c r="I3661" s="15" t="s">
        <v>32</v>
      </c>
      <c r="J3661" s="16">
        <v>231</v>
      </c>
      <c r="K3661" s="16">
        <v>38.5</v>
      </c>
      <c r="L3661" s="17" t="s">
        <v>145</v>
      </c>
      <c r="M3661" s="163" t="str">
        <f>IFERROR(GETPIVOTDATA("Tot. Bottles",'- Ordine Aggregato -'!$A$1,"sku anker",A3661),"")</f>
        <v/>
      </c>
      <c r="N3661" s="18" t="s">
        <v>67</v>
      </c>
      <c r="O3661" s="19" t="str">
        <f t="shared" ref="O3661:O3724" si="57">HYPERLINK("https://www.ankeramsterdamspirits.nl/en/products/"&amp;A3661,"Order online")</f>
        <v>Order online</v>
      </c>
      <c r="P3661" s="97" t="s">
        <v>146</v>
      </c>
      <c r="Q3661" s="13" t="s">
        <v>11938</v>
      </c>
      <c r="R3661" t="s">
        <v>42</v>
      </c>
      <c r="S3661" s="20">
        <v>38.5</v>
      </c>
      <c r="T3661" s="21" t="s">
        <v>38</v>
      </c>
    </row>
    <row r="3662" spans="1:20" x14ac:dyDescent="0.35">
      <c r="A3662" s="96" t="s">
        <v>11939</v>
      </c>
      <c r="D3662" s="13" t="s">
        <v>11940</v>
      </c>
      <c r="E3662" s="13">
        <v>6</v>
      </c>
      <c r="F3662" s="14">
        <v>0.7</v>
      </c>
      <c r="G3662" s="13" t="s">
        <v>14874</v>
      </c>
      <c r="H3662" s="14">
        <v>20</v>
      </c>
      <c r="I3662" s="15" t="s">
        <v>32</v>
      </c>
      <c r="J3662" s="16">
        <v>97.5</v>
      </c>
      <c r="K3662" s="16">
        <v>16.25</v>
      </c>
      <c r="L3662" s="17" t="s">
        <v>623</v>
      </c>
      <c r="M3662" s="163" t="str">
        <f>IFERROR(GETPIVOTDATA("Tot. Bottles",'- Ordine Aggregato -'!$A$1,"sku anker",A3662),"")</f>
        <v/>
      </c>
      <c r="N3662" s="18" t="s">
        <v>34</v>
      </c>
      <c r="O3662" s="19" t="str">
        <f t="shared" si="57"/>
        <v>Order online</v>
      </c>
      <c r="P3662" s="97" t="s">
        <v>146</v>
      </c>
      <c r="Q3662" s="13" t="s">
        <v>11941</v>
      </c>
      <c r="R3662" t="s">
        <v>11942</v>
      </c>
      <c r="S3662" s="20">
        <v>0</v>
      </c>
      <c r="T3662" s="21" t="s">
        <v>38</v>
      </c>
    </row>
    <row r="3663" spans="1:20" x14ac:dyDescent="0.35">
      <c r="A3663" s="13" t="s">
        <v>11943</v>
      </c>
      <c r="B3663" s="13"/>
      <c r="C3663" s="13"/>
      <c r="D3663" s="13" t="s">
        <v>11944</v>
      </c>
      <c r="E3663" s="13">
        <v>6</v>
      </c>
      <c r="F3663" s="14">
        <v>0.7</v>
      </c>
      <c r="G3663" s="13" t="s">
        <v>14874</v>
      </c>
      <c r="H3663" s="14">
        <v>36</v>
      </c>
      <c r="I3663" s="15" t="s">
        <v>32</v>
      </c>
      <c r="J3663" s="16">
        <v>22.5</v>
      </c>
      <c r="K3663" s="16">
        <v>3.75</v>
      </c>
      <c r="L3663" s="17" t="s">
        <v>61</v>
      </c>
      <c r="M3663" s="163" t="str">
        <f>IFERROR(GETPIVOTDATA("Tot. Bottles",'- Ordine Aggregato -'!$A$1,"sku anker",A3663),"")</f>
        <v/>
      </c>
      <c r="N3663" s="18" t="s">
        <v>42</v>
      </c>
      <c r="O3663" s="19" t="str">
        <f t="shared" si="57"/>
        <v>Order online</v>
      </c>
      <c r="P3663" s="97" t="s">
        <v>35</v>
      </c>
      <c r="Q3663" s="13" t="s">
        <v>11945</v>
      </c>
      <c r="R3663" t="s">
        <v>11946</v>
      </c>
      <c r="S3663" s="20">
        <v>0</v>
      </c>
      <c r="T3663" s="21" t="s">
        <v>38</v>
      </c>
    </row>
    <row r="3664" spans="1:20" x14ac:dyDescent="0.35">
      <c r="A3664" s="96" t="s">
        <v>16004</v>
      </c>
      <c r="D3664" s="13" t="s">
        <v>11944</v>
      </c>
      <c r="E3664" s="13">
        <v>12</v>
      </c>
      <c r="F3664" s="14">
        <v>1</v>
      </c>
      <c r="G3664" s="13" t="s">
        <v>46</v>
      </c>
      <c r="H3664" s="14">
        <v>30</v>
      </c>
      <c r="I3664" s="15" t="s">
        <v>32</v>
      </c>
      <c r="J3664" s="16">
        <v>59.400000000000006</v>
      </c>
      <c r="K3664" s="16">
        <v>4.95</v>
      </c>
      <c r="L3664" s="17" t="s">
        <v>61</v>
      </c>
      <c r="M3664" s="163" t="str">
        <f>IFERROR(GETPIVOTDATA("Tot. Bottles",'- Ordine Aggregato -'!$A$1,"sku anker",A3664),"")</f>
        <v/>
      </c>
      <c r="N3664" s="18" t="s">
        <v>34</v>
      </c>
      <c r="O3664" s="19" t="str">
        <f t="shared" si="57"/>
        <v>Order online</v>
      </c>
      <c r="P3664" s="97" t="s">
        <v>35</v>
      </c>
      <c r="Q3664" s="13" t="s">
        <v>16005</v>
      </c>
      <c r="R3664" t="s">
        <v>16006</v>
      </c>
      <c r="S3664" s="20">
        <v>0</v>
      </c>
      <c r="T3664" s="21" t="s">
        <v>38</v>
      </c>
    </row>
    <row r="3665" spans="1:20" x14ac:dyDescent="0.35">
      <c r="A3665" s="96" t="s">
        <v>11947</v>
      </c>
      <c r="B3665" s="96"/>
      <c r="C3665" s="96"/>
      <c r="D3665" s="13" t="s">
        <v>11944</v>
      </c>
      <c r="E3665" s="13">
        <v>6</v>
      </c>
      <c r="F3665" s="14">
        <v>1</v>
      </c>
      <c r="G3665" s="13" t="s">
        <v>46</v>
      </c>
      <c r="H3665" s="14">
        <v>30</v>
      </c>
      <c r="I3665" s="15" t="s">
        <v>32</v>
      </c>
      <c r="J3665" s="16">
        <v>29.700000000000003</v>
      </c>
      <c r="K3665" s="16">
        <v>4.95</v>
      </c>
      <c r="L3665" s="17" t="s">
        <v>61</v>
      </c>
      <c r="M3665" s="163" t="str">
        <f>IFERROR(GETPIVOTDATA("Tot. Bottles",'- Ordine Aggregato -'!$A$1,"sku anker",A3665),"")</f>
        <v/>
      </c>
      <c r="N3665" s="18" t="s">
        <v>34</v>
      </c>
      <c r="O3665" s="19" t="str">
        <f t="shared" si="57"/>
        <v>Order online</v>
      </c>
      <c r="P3665" s="97" t="s">
        <v>35</v>
      </c>
      <c r="Q3665" s="13" t="s">
        <v>11948</v>
      </c>
      <c r="R3665" t="s">
        <v>11949</v>
      </c>
      <c r="S3665" s="20">
        <v>0</v>
      </c>
      <c r="T3665" s="21" t="s">
        <v>38</v>
      </c>
    </row>
    <row r="3666" spans="1:20" x14ac:dyDescent="0.35">
      <c r="A3666" s="96" t="s">
        <v>11950</v>
      </c>
      <c r="D3666" s="13" t="s">
        <v>11951</v>
      </c>
      <c r="E3666" s="13">
        <v>12</v>
      </c>
      <c r="F3666" s="14">
        <v>0.7</v>
      </c>
      <c r="G3666" s="13" t="s">
        <v>46</v>
      </c>
      <c r="H3666" s="14">
        <v>40</v>
      </c>
      <c r="I3666" s="15" t="s">
        <v>32</v>
      </c>
      <c r="J3666" s="16">
        <v>32.400000000000006</v>
      </c>
      <c r="K3666" s="16">
        <v>2.7</v>
      </c>
      <c r="L3666" s="17" t="s">
        <v>73</v>
      </c>
      <c r="M3666" s="163" t="str">
        <f>IFERROR(GETPIVOTDATA("Tot. Bottles",'- Ordine Aggregato -'!$A$1,"sku anker",A3666),"")</f>
        <v/>
      </c>
      <c r="N3666" s="18" t="s">
        <v>42</v>
      </c>
      <c r="O3666" s="19" t="str">
        <f t="shared" si="57"/>
        <v>Order online</v>
      </c>
      <c r="P3666" s="97" t="s">
        <v>880</v>
      </c>
      <c r="Q3666" s="13" t="s">
        <v>11952</v>
      </c>
      <c r="R3666" t="s">
        <v>11953</v>
      </c>
      <c r="S3666" s="20">
        <v>0</v>
      </c>
      <c r="T3666" s="21" t="s">
        <v>38</v>
      </c>
    </row>
    <row r="3667" spans="1:20" x14ac:dyDescent="0.35">
      <c r="A3667" s="13" t="s">
        <v>11954</v>
      </c>
      <c r="B3667" s="13"/>
      <c r="C3667" s="13"/>
      <c r="D3667" s="13" t="s">
        <v>11951</v>
      </c>
      <c r="E3667" s="13">
        <v>12</v>
      </c>
      <c r="F3667" s="14">
        <v>1</v>
      </c>
      <c r="G3667" s="13" t="s">
        <v>14874</v>
      </c>
      <c r="H3667" s="14">
        <v>40</v>
      </c>
      <c r="I3667" s="15" t="s">
        <v>32</v>
      </c>
      <c r="J3667" s="16">
        <v>36</v>
      </c>
      <c r="K3667" s="16">
        <v>3</v>
      </c>
      <c r="L3667" s="17" t="s">
        <v>73</v>
      </c>
      <c r="M3667" s="163" t="str">
        <f>IFERROR(GETPIVOTDATA("Tot. Bottles",'- Ordine Aggregato -'!$A$1,"sku anker",A3667),"")</f>
        <v/>
      </c>
      <c r="N3667" s="18" t="s">
        <v>42</v>
      </c>
      <c r="O3667" s="19" t="str">
        <f t="shared" si="57"/>
        <v>Order online</v>
      </c>
      <c r="P3667" s="97" t="s">
        <v>880</v>
      </c>
      <c r="Q3667" s="13" t="s">
        <v>11955</v>
      </c>
      <c r="R3667" t="s">
        <v>11956</v>
      </c>
      <c r="S3667" s="20">
        <v>0</v>
      </c>
      <c r="T3667" s="21" t="s">
        <v>38</v>
      </c>
    </row>
    <row r="3668" spans="1:20" x14ac:dyDescent="0.35">
      <c r="A3668" s="96" t="s">
        <v>11957</v>
      </c>
      <c r="D3668" s="13" t="s">
        <v>11958</v>
      </c>
      <c r="E3668" s="13">
        <v>12</v>
      </c>
      <c r="F3668" s="14">
        <v>1</v>
      </c>
      <c r="G3668" s="13" t="s">
        <v>46</v>
      </c>
      <c r="H3668" s="14">
        <v>40</v>
      </c>
      <c r="I3668" s="15" t="s">
        <v>32</v>
      </c>
      <c r="J3668" s="16">
        <v>28.799999999999997</v>
      </c>
      <c r="K3668" s="16">
        <v>2.4</v>
      </c>
      <c r="L3668" s="17" t="s">
        <v>73</v>
      </c>
      <c r="M3668" s="163" t="str">
        <f>IFERROR(GETPIVOTDATA("Tot. Bottles",'- Ordine Aggregato -'!$A$1,"sku anker",A3668),"")</f>
        <v/>
      </c>
      <c r="N3668" s="18" t="s">
        <v>34</v>
      </c>
      <c r="O3668" s="19" t="str">
        <f t="shared" si="57"/>
        <v>Order online</v>
      </c>
      <c r="P3668" s="97" t="s">
        <v>880</v>
      </c>
      <c r="Q3668" s="13" t="s">
        <v>11959</v>
      </c>
      <c r="R3668" t="s">
        <v>11960</v>
      </c>
      <c r="S3668" s="20">
        <v>0</v>
      </c>
      <c r="T3668" s="21" t="s">
        <v>38</v>
      </c>
    </row>
    <row r="3669" spans="1:20" x14ac:dyDescent="0.35">
      <c r="A3669" s="13" t="s">
        <v>11961</v>
      </c>
      <c r="B3669" s="13"/>
      <c r="C3669" s="13"/>
      <c r="D3669" s="13" t="s">
        <v>11962</v>
      </c>
      <c r="E3669" s="13">
        <v>12</v>
      </c>
      <c r="F3669" s="14">
        <v>0.7</v>
      </c>
      <c r="G3669" s="13" t="s">
        <v>14874</v>
      </c>
      <c r="H3669" s="14">
        <v>40</v>
      </c>
      <c r="I3669" s="15" t="s">
        <v>32</v>
      </c>
      <c r="J3669" s="16">
        <v>23.4</v>
      </c>
      <c r="K3669" s="16">
        <v>1.95</v>
      </c>
      <c r="L3669" s="17" t="s">
        <v>73</v>
      </c>
      <c r="M3669" s="163" t="str">
        <f>IFERROR(GETPIVOTDATA("Tot. Bottles",'- Ordine Aggregato -'!$A$1,"sku anker",A3669),"")</f>
        <v/>
      </c>
      <c r="N3669" s="18" t="s">
        <v>42</v>
      </c>
      <c r="O3669" s="19" t="str">
        <f t="shared" si="57"/>
        <v>Order online</v>
      </c>
      <c r="P3669" s="97" t="s">
        <v>880</v>
      </c>
      <c r="Q3669" s="13" t="s">
        <v>11963</v>
      </c>
      <c r="R3669" t="s">
        <v>42</v>
      </c>
      <c r="S3669" s="20">
        <v>0</v>
      </c>
      <c r="T3669" s="21" t="s">
        <v>38</v>
      </c>
    </row>
    <row r="3670" spans="1:20" x14ac:dyDescent="0.35">
      <c r="A3670" s="96" t="s">
        <v>11964</v>
      </c>
      <c r="D3670" s="13" t="s">
        <v>11965</v>
      </c>
      <c r="E3670" s="13">
        <v>24</v>
      </c>
      <c r="F3670" s="14">
        <v>0.33</v>
      </c>
      <c r="G3670" s="13" t="s">
        <v>14874</v>
      </c>
      <c r="H3670" s="14">
        <v>4.5</v>
      </c>
      <c r="I3670" s="15" t="s">
        <v>32</v>
      </c>
      <c r="J3670" s="16">
        <v>12.96</v>
      </c>
      <c r="K3670" s="16">
        <v>0.54</v>
      </c>
      <c r="L3670" s="17" t="s">
        <v>1498</v>
      </c>
      <c r="M3670" s="163" t="str">
        <f>IFERROR(GETPIVOTDATA("Tot. Bottles",'- Ordine Aggregato -'!$A$1,"sku anker",A3670),"")</f>
        <v/>
      </c>
      <c r="N3670" s="18" t="s">
        <v>42</v>
      </c>
      <c r="O3670" s="19" t="str">
        <f t="shared" si="57"/>
        <v>Order online</v>
      </c>
      <c r="P3670" s="97" t="s">
        <v>43</v>
      </c>
      <c r="Q3670" s="13" t="s">
        <v>11966</v>
      </c>
      <c r="R3670" t="s">
        <v>11967</v>
      </c>
      <c r="S3670" s="20">
        <v>0</v>
      </c>
      <c r="T3670" s="21" t="s">
        <v>38</v>
      </c>
    </row>
    <row r="3671" spans="1:20" x14ac:dyDescent="0.35">
      <c r="A3671" s="96" t="s">
        <v>11968</v>
      </c>
      <c r="B3671" s="96"/>
      <c r="C3671" s="96"/>
      <c r="D3671" s="13" t="s">
        <v>11969</v>
      </c>
      <c r="E3671" s="13">
        <v>12</v>
      </c>
      <c r="F3671" s="14">
        <v>0.04</v>
      </c>
      <c r="G3671" s="13" t="s">
        <v>46</v>
      </c>
      <c r="H3671" s="14">
        <v>30</v>
      </c>
      <c r="I3671" s="15" t="s">
        <v>32</v>
      </c>
      <c r="J3671" s="16">
        <v>13.799999999999999</v>
      </c>
      <c r="K3671" s="16">
        <v>1.1499999999999999</v>
      </c>
      <c r="L3671" s="17" t="s">
        <v>2204</v>
      </c>
      <c r="M3671" s="163" t="str">
        <f>IFERROR(GETPIVOTDATA("Tot. Bottles",'- Ordine Aggregato -'!$A$1,"sku anker",A3671),"")</f>
        <v/>
      </c>
      <c r="N3671" s="18" t="s">
        <v>34</v>
      </c>
      <c r="O3671" s="19" t="str">
        <f t="shared" si="57"/>
        <v>Order online</v>
      </c>
      <c r="P3671" s="97" t="s">
        <v>68</v>
      </c>
      <c r="Q3671" s="13" t="s">
        <v>11970</v>
      </c>
      <c r="R3671" t="s">
        <v>11971</v>
      </c>
      <c r="S3671" s="20">
        <v>0</v>
      </c>
      <c r="T3671" s="21" t="s">
        <v>38</v>
      </c>
    </row>
    <row r="3672" spans="1:20" x14ac:dyDescent="0.35">
      <c r="A3672" s="96" t="s">
        <v>11972</v>
      </c>
      <c r="B3672" s="96"/>
      <c r="C3672" s="96"/>
      <c r="D3672" s="13" t="s">
        <v>11969</v>
      </c>
      <c r="E3672" s="13">
        <v>12</v>
      </c>
      <c r="F3672" s="14">
        <v>0.5</v>
      </c>
      <c r="G3672" s="13" t="s">
        <v>14874</v>
      </c>
      <c r="H3672" s="14">
        <v>30</v>
      </c>
      <c r="I3672" s="15" t="s">
        <v>32</v>
      </c>
      <c r="J3672" s="16">
        <v>49.199999999999996</v>
      </c>
      <c r="K3672" s="16">
        <v>4.0999999999999996</v>
      </c>
      <c r="L3672" s="17" t="s">
        <v>2204</v>
      </c>
      <c r="M3672" s="163" t="str">
        <f>IFERROR(GETPIVOTDATA("Tot. Bottles",'- Ordine Aggregato -'!$A$1,"sku anker",A3672),"")</f>
        <v/>
      </c>
      <c r="N3672" s="18" t="s">
        <v>42</v>
      </c>
      <c r="O3672" s="19" t="str">
        <f t="shared" si="57"/>
        <v>Order online</v>
      </c>
      <c r="P3672" s="97" t="s">
        <v>68</v>
      </c>
      <c r="Q3672" s="13" t="s">
        <v>11973</v>
      </c>
      <c r="R3672" t="s">
        <v>11974</v>
      </c>
      <c r="S3672" s="20">
        <v>0</v>
      </c>
      <c r="T3672" s="21" t="s">
        <v>38</v>
      </c>
    </row>
    <row r="3673" spans="1:20" x14ac:dyDescent="0.35">
      <c r="A3673" s="13" t="s">
        <v>11975</v>
      </c>
      <c r="B3673" s="13"/>
      <c r="C3673" s="13"/>
      <c r="D3673" s="13" t="s">
        <v>11969</v>
      </c>
      <c r="E3673" s="13">
        <v>6</v>
      </c>
      <c r="F3673" s="14">
        <v>1</v>
      </c>
      <c r="G3673" s="13" t="s">
        <v>14873</v>
      </c>
      <c r="H3673" s="14">
        <v>30</v>
      </c>
      <c r="I3673" s="15" t="s">
        <v>32</v>
      </c>
      <c r="J3673" s="16">
        <v>39</v>
      </c>
      <c r="K3673" s="16">
        <v>6.5</v>
      </c>
      <c r="L3673" s="17" t="s">
        <v>2204</v>
      </c>
      <c r="M3673" s="163" t="str">
        <f>IFERROR(GETPIVOTDATA("Tot. Bottles",'- Ordine Aggregato -'!$A$1,"sku anker",A3673),"")</f>
        <v/>
      </c>
      <c r="N3673" s="18" t="s">
        <v>42</v>
      </c>
      <c r="O3673" s="19" t="str">
        <f t="shared" si="57"/>
        <v>Order online</v>
      </c>
      <c r="P3673" s="97" t="s">
        <v>68</v>
      </c>
      <c r="Q3673" s="13" t="s">
        <v>11976</v>
      </c>
      <c r="R3673" t="s">
        <v>11977</v>
      </c>
      <c r="S3673" s="20">
        <v>0</v>
      </c>
      <c r="T3673" s="21" t="s">
        <v>38</v>
      </c>
    </row>
    <row r="3674" spans="1:20" x14ac:dyDescent="0.35">
      <c r="A3674" s="13" t="s">
        <v>11979</v>
      </c>
      <c r="B3674" s="13"/>
      <c r="C3674" s="13"/>
      <c r="D3674" s="13" t="s">
        <v>11978</v>
      </c>
      <c r="E3674" s="13">
        <v>6</v>
      </c>
      <c r="F3674" s="14">
        <v>1.5</v>
      </c>
      <c r="G3674" s="13" t="s">
        <v>46</v>
      </c>
      <c r="H3674" s="14">
        <v>7</v>
      </c>
      <c r="I3674" s="15" t="s">
        <v>32</v>
      </c>
      <c r="J3674" s="16">
        <v>33</v>
      </c>
      <c r="K3674" s="16">
        <v>5.5</v>
      </c>
      <c r="L3674" s="17" t="s">
        <v>768</v>
      </c>
      <c r="M3674" s="163" t="str">
        <f>IFERROR(GETPIVOTDATA("Tot. Bottles",'- Ordine Aggregato -'!$A$1,"sku anker",A3674),"")</f>
        <v/>
      </c>
      <c r="N3674" s="18" t="s">
        <v>42</v>
      </c>
      <c r="O3674" s="19" t="str">
        <f t="shared" si="57"/>
        <v>Order online</v>
      </c>
      <c r="P3674" s="97" t="s">
        <v>68</v>
      </c>
      <c r="Q3674" s="13" t="s">
        <v>11980</v>
      </c>
      <c r="R3674" t="s">
        <v>11981</v>
      </c>
      <c r="S3674" s="20">
        <v>0</v>
      </c>
      <c r="T3674" s="21" t="s">
        <v>38</v>
      </c>
    </row>
    <row r="3675" spans="1:20" x14ac:dyDescent="0.35">
      <c r="A3675" s="13" t="s">
        <v>11982</v>
      </c>
      <c r="B3675" s="13"/>
      <c r="C3675" s="13"/>
      <c r="D3675" s="13" t="s">
        <v>11983</v>
      </c>
      <c r="E3675" s="13">
        <v>12</v>
      </c>
      <c r="F3675" s="14">
        <v>0.25</v>
      </c>
      <c r="G3675" s="13" t="s">
        <v>46</v>
      </c>
      <c r="H3675" s="14">
        <v>7</v>
      </c>
      <c r="I3675" s="15" t="s">
        <v>32</v>
      </c>
      <c r="J3675" s="16">
        <v>14.399999999999999</v>
      </c>
      <c r="K3675" s="16">
        <v>1.2</v>
      </c>
      <c r="L3675" s="17" t="s">
        <v>768</v>
      </c>
      <c r="M3675" s="163" t="str">
        <f>IFERROR(GETPIVOTDATA("Tot. Bottles",'- Ordine Aggregato -'!$A$1,"sku anker",A3675),"")</f>
        <v/>
      </c>
      <c r="N3675" s="18" t="s">
        <v>34</v>
      </c>
      <c r="O3675" s="19" t="str">
        <f t="shared" si="57"/>
        <v>Order online</v>
      </c>
      <c r="P3675" s="97" t="s">
        <v>68</v>
      </c>
      <c r="Q3675" s="13" t="s">
        <v>11984</v>
      </c>
      <c r="R3675" t="s">
        <v>11985</v>
      </c>
      <c r="S3675" s="20">
        <v>0</v>
      </c>
      <c r="T3675" s="21" t="s">
        <v>38</v>
      </c>
    </row>
    <row r="3676" spans="1:20" x14ac:dyDescent="0.35">
      <c r="A3676" s="13" t="s">
        <v>11986</v>
      </c>
      <c r="B3676" s="13"/>
      <c r="C3676" s="13"/>
      <c r="D3676" s="13" t="s">
        <v>11987</v>
      </c>
      <c r="E3676" s="13">
        <v>4</v>
      </c>
      <c r="F3676" s="14">
        <v>3</v>
      </c>
      <c r="G3676" s="13" t="s">
        <v>46</v>
      </c>
      <c r="H3676" s="14">
        <v>30</v>
      </c>
      <c r="I3676" s="15" t="s">
        <v>32</v>
      </c>
      <c r="J3676" s="16">
        <v>70</v>
      </c>
      <c r="K3676" s="16">
        <v>17.5</v>
      </c>
      <c r="L3676" s="17" t="s">
        <v>2204</v>
      </c>
      <c r="M3676" s="163" t="str">
        <f>IFERROR(GETPIVOTDATA("Tot. Bottles",'- Ordine Aggregato -'!$A$1,"sku anker",A3676),"")</f>
        <v/>
      </c>
      <c r="N3676" s="18" t="s">
        <v>42</v>
      </c>
      <c r="O3676" s="19" t="str">
        <f t="shared" si="57"/>
        <v>Order online</v>
      </c>
      <c r="P3676" s="97" t="s">
        <v>68</v>
      </c>
      <c r="Q3676" s="13" t="s">
        <v>11988</v>
      </c>
      <c r="R3676" t="s">
        <v>11989</v>
      </c>
      <c r="S3676" s="20">
        <v>0</v>
      </c>
      <c r="T3676" s="21" t="s">
        <v>38</v>
      </c>
    </row>
    <row r="3677" spans="1:20" x14ac:dyDescent="0.35">
      <c r="A3677" s="96" t="s">
        <v>11990</v>
      </c>
      <c r="B3677" s="96"/>
      <c r="C3677" s="96"/>
      <c r="D3677" s="13" t="s">
        <v>11991</v>
      </c>
      <c r="E3677" s="13">
        <v>12</v>
      </c>
      <c r="F3677" s="14">
        <v>0.2</v>
      </c>
      <c r="G3677" s="13" t="s">
        <v>46</v>
      </c>
      <c r="H3677" s="14">
        <v>30</v>
      </c>
      <c r="I3677" s="15" t="s">
        <v>32</v>
      </c>
      <c r="J3677" s="16">
        <v>21</v>
      </c>
      <c r="K3677" s="16">
        <v>1.75</v>
      </c>
      <c r="L3677" s="17" t="s">
        <v>2204</v>
      </c>
      <c r="M3677" s="163" t="str">
        <f>IFERROR(GETPIVOTDATA("Tot. Bottles",'- Ordine Aggregato -'!$A$1,"sku anker",A3677),"")</f>
        <v/>
      </c>
      <c r="N3677" s="18" t="s">
        <v>42</v>
      </c>
      <c r="O3677" s="19" t="str">
        <f t="shared" si="57"/>
        <v>Order online</v>
      </c>
      <c r="P3677" s="97" t="s">
        <v>68</v>
      </c>
      <c r="Q3677" s="13" t="s">
        <v>11992</v>
      </c>
      <c r="R3677" t="s">
        <v>11993</v>
      </c>
      <c r="S3677" s="20">
        <v>0</v>
      </c>
      <c r="T3677" s="21" t="s">
        <v>38</v>
      </c>
    </row>
    <row r="3678" spans="1:20" x14ac:dyDescent="0.35">
      <c r="A3678" s="96" t="s">
        <v>11994</v>
      </c>
      <c r="B3678" s="96"/>
      <c r="C3678" s="96"/>
      <c r="D3678" s="13" t="s">
        <v>11995</v>
      </c>
      <c r="E3678" s="13">
        <v>15</v>
      </c>
      <c r="F3678" s="14">
        <v>0.5</v>
      </c>
      <c r="G3678" s="13" t="s">
        <v>14874</v>
      </c>
      <c r="H3678" s="14">
        <v>25</v>
      </c>
      <c r="I3678" s="15" t="s">
        <v>32</v>
      </c>
      <c r="J3678" s="16">
        <v>58.5</v>
      </c>
      <c r="K3678" s="16">
        <v>3.9</v>
      </c>
      <c r="L3678" s="17" t="s">
        <v>66</v>
      </c>
      <c r="M3678" s="163" t="str">
        <f>IFERROR(GETPIVOTDATA("Tot. Bottles",'- Ordine Aggregato -'!$A$1,"sku anker",A3678),"")</f>
        <v/>
      </c>
      <c r="N3678" s="18" t="s">
        <v>42</v>
      </c>
      <c r="O3678" s="19" t="str">
        <f t="shared" si="57"/>
        <v>Order online</v>
      </c>
      <c r="P3678" s="97" t="s">
        <v>880</v>
      </c>
      <c r="Q3678" s="13" t="s">
        <v>11996</v>
      </c>
      <c r="R3678" t="s">
        <v>11997</v>
      </c>
      <c r="S3678" s="20">
        <v>0</v>
      </c>
      <c r="T3678" s="21" t="s">
        <v>38</v>
      </c>
    </row>
    <row r="3679" spans="1:20" x14ac:dyDescent="0.35">
      <c r="A3679" s="13" t="s">
        <v>11998</v>
      </c>
      <c r="B3679" s="13"/>
      <c r="C3679" s="13"/>
      <c r="D3679" s="13" t="s">
        <v>11999</v>
      </c>
      <c r="E3679" s="13">
        <v>15</v>
      </c>
      <c r="F3679" s="14">
        <v>0.5</v>
      </c>
      <c r="G3679" s="13" t="s">
        <v>46</v>
      </c>
      <c r="H3679" s="14">
        <v>28</v>
      </c>
      <c r="I3679" s="15" t="s">
        <v>32</v>
      </c>
      <c r="J3679" s="16">
        <v>58.5</v>
      </c>
      <c r="K3679" s="16">
        <v>3.9</v>
      </c>
      <c r="L3679" s="17" t="s">
        <v>66</v>
      </c>
      <c r="M3679" s="163" t="str">
        <f>IFERROR(GETPIVOTDATA("Tot. Bottles",'- Ordine Aggregato -'!$A$1,"sku anker",A3679),"")</f>
        <v/>
      </c>
      <c r="N3679" s="18" t="s">
        <v>42</v>
      </c>
      <c r="O3679" s="19" t="str">
        <f t="shared" si="57"/>
        <v>Order online</v>
      </c>
      <c r="P3679" s="97" t="s">
        <v>880</v>
      </c>
      <c r="Q3679" s="13" t="s">
        <v>12000</v>
      </c>
      <c r="R3679" t="s">
        <v>12001</v>
      </c>
      <c r="S3679" s="20">
        <v>0</v>
      </c>
      <c r="T3679" s="21" t="s">
        <v>38</v>
      </c>
    </row>
    <row r="3680" spans="1:20" x14ac:dyDescent="0.35">
      <c r="A3680" s="13" t="s">
        <v>12002</v>
      </c>
      <c r="B3680" s="13"/>
      <c r="C3680" s="13"/>
      <c r="D3680" s="13" t="s">
        <v>12003</v>
      </c>
      <c r="E3680" s="13">
        <v>15</v>
      </c>
      <c r="F3680" s="14">
        <v>0.5</v>
      </c>
      <c r="G3680" s="13" t="s">
        <v>46</v>
      </c>
      <c r="H3680" s="14">
        <v>28</v>
      </c>
      <c r="I3680" s="15" t="s">
        <v>32</v>
      </c>
      <c r="J3680" s="16">
        <v>58.5</v>
      </c>
      <c r="K3680" s="16">
        <v>3.9</v>
      </c>
      <c r="L3680" s="17" t="s">
        <v>66</v>
      </c>
      <c r="M3680" s="163" t="str">
        <f>IFERROR(GETPIVOTDATA("Tot. Bottles",'- Ordine Aggregato -'!$A$1,"sku anker",A3680),"")</f>
        <v/>
      </c>
      <c r="N3680" s="18" t="s">
        <v>42</v>
      </c>
      <c r="O3680" s="19" t="str">
        <f t="shared" si="57"/>
        <v>Order online</v>
      </c>
      <c r="P3680" s="97" t="s">
        <v>880</v>
      </c>
      <c r="Q3680" s="13" t="s">
        <v>12004</v>
      </c>
      <c r="R3680" t="s">
        <v>12005</v>
      </c>
      <c r="S3680" s="20">
        <v>0</v>
      </c>
      <c r="T3680" s="21" t="s">
        <v>38</v>
      </c>
    </row>
    <row r="3681" spans="1:20" x14ac:dyDescent="0.35">
      <c r="A3681" s="96" t="s">
        <v>12006</v>
      </c>
      <c r="D3681" s="13" t="s">
        <v>12007</v>
      </c>
      <c r="E3681" s="13">
        <v>96</v>
      </c>
      <c r="F3681" s="14">
        <v>0.1</v>
      </c>
      <c r="G3681" s="13" t="s">
        <v>46</v>
      </c>
      <c r="H3681" s="14">
        <v>28</v>
      </c>
      <c r="I3681" s="15" t="s">
        <v>32</v>
      </c>
      <c r="J3681" s="16">
        <v>86.4</v>
      </c>
      <c r="K3681" s="16">
        <v>0.9</v>
      </c>
      <c r="L3681" s="17" t="s">
        <v>66</v>
      </c>
      <c r="M3681" s="163" t="str">
        <f>IFERROR(GETPIVOTDATA("Tot. Bottles",'- Ordine Aggregato -'!$A$1,"sku anker",A3681),"")</f>
        <v/>
      </c>
      <c r="N3681" s="18" t="s">
        <v>42</v>
      </c>
      <c r="O3681" s="19" t="str">
        <f t="shared" si="57"/>
        <v>Order online</v>
      </c>
      <c r="P3681" s="97" t="s">
        <v>880</v>
      </c>
      <c r="Q3681" s="13" t="s">
        <v>12008</v>
      </c>
      <c r="R3681" t="s">
        <v>12009</v>
      </c>
      <c r="S3681" s="20">
        <v>0</v>
      </c>
      <c r="T3681" s="21" t="s">
        <v>38</v>
      </c>
    </row>
    <row r="3682" spans="1:20" x14ac:dyDescent="0.35">
      <c r="A3682" s="13" t="s">
        <v>12010</v>
      </c>
      <c r="B3682" s="13"/>
      <c r="C3682" s="13"/>
      <c r="D3682" s="13" t="s">
        <v>12007</v>
      </c>
      <c r="E3682" s="13">
        <v>15</v>
      </c>
      <c r="F3682" s="14">
        <v>0.5</v>
      </c>
      <c r="G3682" s="13" t="s">
        <v>46</v>
      </c>
      <c r="H3682" s="14">
        <v>28</v>
      </c>
      <c r="I3682" s="15" t="s">
        <v>32</v>
      </c>
      <c r="J3682" s="16">
        <v>58.5</v>
      </c>
      <c r="K3682" s="16">
        <v>3.9</v>
      </c>
      <c r="L3682" s="17" t="s">
        <v>66</v>
      </c>
      <c r="M3682" s="163" t="str">
        <f>IFERROR(GETPIVOTDATA("Tot. Bottles",'- Ordine Aggregato -'!$A$1,"sku anker",A3682),"")</f>
        <v/>
      </c>
      <c r="N3682" s="18" t="s">
        <v>42</v>
      </c>
      <c r="O3682" s="19" t="str">
        <f t="shared" si="57"/>
        <v>Order online</v>
      </c>
      <c r="P3682" s="97" t="s">
        <v>880</v>
      </c>
      <c r="Q3682" s="13" t="s">
        <v>12011</v>
      </c>
      <c r="R3682" t="s">
        <v>12012</v>
      </c>
      <c r="S3682" s="20">
        <v>0</v>
      </c>
      <c r="T3682" s="21" t="s">
        <v>38</v>
      </c>
    </row>
    <row r="3683" spans="1:20" x14ac:dyDescent="0.35">
      <c r="A3683" s="96" t="s">
        <v>12013</v>
      </c>
      <c r="D3683" s="13" t="s">
        <v>12014</v>
      </c>
      <c r="E3683" s="13">
        <v>15</v>
      </c>
      <c r="F3683" s="14">
        <v>0.5</v>
      </c>
      <c r="G3683" s="13" t="s">
        <v>46</v>
      </c>
      <c r="H3683" s="14">
        <v>28</v>
      </c>
      <c r="I3683" s="15" t="s">
        <v>32</v>
      </c>
      <c r="J3683" s="16">
        <v>58.5</v>
      </c>
      <c r="K3683" s="16">
        <v>3.9</v>
      </c>
      <c r="L3683" s="17" t="s">
        <v>66</v>
      </c>
      <c r="M3683" s="163" t="str">
        <f>IFERROR(GETPIVOTDATA("Tot. Bottles",'- Ordine Aggregato -'!$A$1,"sku anker",A3683),"")</f>
        <v/>
      </c>
      <c r="N3683" s="18" t="s">
        <v>42</v>
      </c>
      <c r="O3683" s="19" t="str">
        <f t="shared" si="57"/>
        <v>Order online</v>
      </c>
      <c r="P3683" s="97" t="s">
        <v>880</v>
      </c>
      <c r="Q3683" s="13" t="s">
        <v>12015</v>
      </c>
      <c r="R3683" t="s">
        <v>12016</v>
      </c>
      <c r="S3683" s="20">
        <v>0</v>
      </c>
      <c r="T3683" s="21" t="s">
        <v>38</v>
      </c>
    </row>
    <row r="3684" spans="1:20" x14ac:dyDescent="0.35">
      <c r="A3684" s="96" t="s">
        <v>12017</v>
      </c>
      <c r="D3684" s="13" t="s">
        <v>12018</v>
      </c>
      <c r="E3684" s="13">
        <v>15</v>
      </c>
      <c r="F3684" s="14">
        <v>0.5</v>
      </c>
      <c r="G3684" s="13" t="s">
        <v>46</v>
      </c>
      <c r="H3684" s="14">
        <v>25</v>
      </c>
      <c r="I3684" s="15" t="s">
        <v>32</v>
      </c>
      <c r="J3684" s="16">
        <v>58.5</v>
      </c>
      <c r="K3684" s="16">
        <v>3.9</v>
      </c>
      <c r="L3684" s="17" t="s">
        <v>66</v>
      </c>
      <c r="M3684" s="163" t="str">
        <f>IFERROR(GETPIVOTDATA("Tot. Bottles",'- Ordine Aggregato -'!$A$1,"sku anker",A3684),"")</f>
        <v/>
      </c>
      <c r="N3684" s="18" t="s">
        <v>42</v>
      </c>
      <c r="O3684" s="19" t="str">
        <f t="shared" si="57"/>
        <v>Order online</v>
      </c>
      <c r="P3684" s="97" t="s">
        <v>880</v>
      </c>
      <c r="Q3684" s="13" t="s">
        <v>12019</v>
      </c>
      <c r="R3684" t="s">
        <v>12020</v>
      </c>
      <c r="S3684" s="20">
        <v>0</v>
      </c>
      <c r="T3684" s="21" t="s">
        <v>38</v>
      </c>
    </row>
    <row r="3685" spans="1:20" x14ac:dyDescent="0.35">
      <c r="A3685" s="13" t="s">
        <v>12021</v>
      </c>
      <c r="B3685" s="13"/>
      <c r="C3685" s="13"/>
      <c r="D3685" s="13" t="s">
        <v>12022</v>
      </c>
      <c r="E3685" s="13">
        <v>15</v>
      </c>
      <c r="F3685" s="14">
        <v>0.5</v>
      </c>
      <c r="G3685" s="13" t="s">
        <v>46</v>
      </c>
      <c r="H3685" s="14">
        <v>25</v>
      </c>
      <c r="I3685" s="15" t="s">
        <v>32</v>
      </c>
      <c r="J3685" s="16">
        <v>58.5</v>
      </c>
      <c r="K3685" s="16">
        <v>3.9</v>
      </c>
      <c r="L3685" s="17" t="s">
        <v>66</v>
      </c>
      <c r="M3685" s="163" t="str">
        <f>IFERROR(GETPIVOTDATA("Tot. Bottles",'- Ordine Aggregato -'!$A$1,"sku anker",A3685),"")</f>
        <v/>
      </c>
      <c r="N3685" s="18" t="s">
        <v>42</v>
      </c>
      <c r="O3685" s="19" t="str">
        <f t="shared" si="57"/>
        <v>Order online</v>
      </c>
      <c r="P3685" s="97" t="s">
        <v>880</v>
      </c>
      <c r="Q3685" s="13" t="s">
        <v>12023</v>
      </c>
      <c r="R3685" t="s">
        <v>12024</v>
      </c>
      <c r="S3685" s="20">
        <v>0</v>
      </c>
      <c r="T3685" s="21" t="s">
        <v>38</v>
      </c>
    </row>
    <row r="3686" spans="1:20" x14ac:dyDescent="0.35">
      <c r="A3686" s="96" t="s">
        <v>12025</v>
      </c>
      <c r="B3686" s="96"/>
      <c r="C3686" s="96"/>
      <c r="D3686" s="13" t="s">
        <v>12026</v>
      </c>
      <c r="E3686" s="13">
        <v>15</v>
      </c>
      <c r="F3686" s="14">
        <v>0.5</v>
      </c>
      <c r="G3686" s="13" t="s">
        <v>46</v>
      </c>
      <c r="H3686" s="14">
        <v>28</v>
      </c>
      <c r="I3686" s="15" t="s">
        <v>32</v>
      </c>
      <c r="J3686" s="16">
        <v>58.5</v>
      </c>
      <c r="K3686" s="16">
        <v>3.9</v>
      </c>
      <c r="L3686" s="17" t="s">
        <v>66</v>
      </c>
      <c r="M3686" s="163" t="str">
        <f>IFERROR(GETPIVOTDATA("Tot. Bottles",'- Ordine Aggregato -'!$A$1,"sku anker",A3686),"")</f>
        <v/>
      </c>
      <c r="N3686" s="18" t="s">
        <v>42</v>
      </c>
      <c r="O3686" s="19" t="str">
        <f t="shared" si="57"/>
        <v>Order online</v>
      </c>
      <c r="P3686" s="97" t="s">
        <v>880</v>
      </c>
      <c r="Q3686" s="13" t="s">
        <v>12027</v>
      </c>
      <c r="R3686" t="s">
        <v>12028</v>
      </c>
      <c r="S3686" s="20">
        <v>0</v>
      </c>
      <c r="T3686" s="21" t="s">
        <v>38</v>
      </c>
    </row>
    <row r="3687" spans="1:20" x14ac:dyDescent="0.35">
      <c r="A3687" s="13" t="s">
        <v>12029</v>
      </c>
      <c r="B3687" s="13"/>
      <c r="C3687" s="13"/>
      <c r="D3687" s="13" t="s">
        <v>12030</v>
      </c>
      <c r="E3687" s="13">
        <v>96</v>
      </c>
      <c r="F3687" s="14">
        <v>0.1</v>
      </c>
      <c r="G3687" s="13" t="s">
        <v>46</v>
      </c>
      <c r="H3687" s="14">
        <v>28</v>
      </c>
      <c r="I3687" s="15" t="s">
        <v>32</v>
      </c>
      <c r="J3687" s="16">
        <v>115.19999999999999</v>
      </c>
      <c r="K3687" s="16">
        <v>1.2</v>
      </c>
      <c r="L3687" s="17" t="s">
        <v>66</v>
      </c>
      <c r="M3687" s="163" t="str">
        <f>IFERROR(GETPIVOTDATA("Tot. Bottles",'- Ordine Aggregato -'!$A$1,"sku anker",A3687),"")</f>
        <v/>
      </c>
      <c r="N3687" s="18" t="s">
        <v>42</v>
      </c>
      <c r="O3687" s="19" t="str">
        <f t="shared" si="57"/>
        <v>Order online</v>
      </c>
      <c r="P3687" s="97" t="s">
        <v>880</v>
      </c>
      <c r="Q3687" s="13" t="s">
        <v>12031</v>
      </c>
      <c r="R3687" t="s">
        <v>12032</v>
      </c>
      <c r="S3687" s="20">
        <v>0</v>
      </c>
      <c r="T3687" s="21" t="s">
        <v>38</v>
      </c>
    </row>
    <row r="3688" spans="1:20" x14ac:dyDescent="0.35">
      <c r="A3688" s="96" t="s">
        <v>12033</v>
      </c>
      <c r="B3688" s="96"/>
      <c r="C3688" s="96"/>
      <c r="D3688" s="13" t="s">
        <v>12030</v>
      </c>
      <c r="E3688" s="13">
        <v>15</v>
      </c>
      <c r="F3688" s="14">
        <v>0.5</v>
      </c>
      <c r="G3688" s="13" t="s">
        <v>46</v>
      </c>
      <c r="H3688" s="14">
        <v>28</v>
      </c>
      <c r="I3688" s="15" t="s">
        <v>32</v>
      </c>
      <c r="J3688" s="16">
        <v>58.5</v>
      </c>
      <c r="K3688" s="16">
        <v>3.9</v>
      </c>
      <c r="L3688" s="17" t="s">
        <v>66</v>
      </c>
      <c r="M3688" s="163" t="str">
        <f>IFERROR(GETPIVOTDATA("Tot. Bottles",'- Ordine Aggregato -'!$A$1,"sku anker",A3688),"")</f>
        <v/>
      </c>
      <c r="N3688" s="18" t="s">
        <v>42</v>
      </c>
      <c r="O3688" s="19" t="str">
        <f t="shared" si="57"/>
        <v>Order online</v>
      </c>
      <c r="P3688" s="97" t="s">
        <v>880</v>
      </c>
      <c r="Q3688" s="13" t="s">
        <v>12034</v>
      </c>
      <c r="R3688" t="s">
        <v>12035</v>
      </c>
      <c r="S3688" s="20">
        <v>0</v>
      </c>
      <c r="T3688" s="21" t="s">
        <v>38</v>
      </c>
    </row>
    <row r="3689" spans="1:20" x14ac:dyDescent="0.35">
      <c r="A3689" s="13" t="s">
        <v>12036</v>
      </c>
      <c r="B3689" s="13"/>
      <c r="C3689" s="13"/>
      <c r="D3689" s="13" t="s">
        <v>12037</v>
      </c>
      <c r="E3689" s="13">
        <v>15</v>
      </c>
      <c r="F3689" s="14">
        <v>0.5</v>
      </c>
      <c r="G3689" s="13" t="s">
        <v>46</v>
      </c>
      <c r="H3689" s="14">
        <v>28</v>
      </c>
      <c r="I3689" s="15" t="s">
        <v>32</v>
      </c>
      <c r="J3689" s="16">
        <v>58.5</v>
      </c>
      <c r="K3689" s="16">
        <v>3.9</v>
      </c>
      <c r="L3689" s="17" t="s">
        <v>66</v>
      </c>
      <c r="M3689" s="163" t="str">
        <f>IFERROR(GETPIVOTDATA("Tot. Bottles",'- Ordine Aggregato -'!$A$1,"sku anker",A3689),"")</f>
        <v/>
      </c>
      <c r="N3689" s="18" t="s">
        <v>42</v>
      </c>
      <c r="O3689" s="19" t="str">
        <f t="shared" si="57"/>
        <v>Order online</v>
      </c>
      <c r="P3689" s="97" t="s">
        <v>880</v>
      </c>
      <c r="Q3689" s="13" t="s">
        <v>12038</v>
      </c>
      <c r="R3689" t="s">
        <v>12039</v>
      </c>
      <c r="S3689" s="20">
        <v>0</v>
      </c>
      <c r="T3689" s="21" t="s">
        <v>38</v>
      </c>
    </row>
    <row r="3690" spans="1:20" x14ac:dyDescent="0.35">
      <c r="A3690" s="13" t="s">
        <v>12040</v>
      </c>
      <c r="B3690" s="13"/>
      <c r="C3690" s="13"/>
      <c r="D3690" s="13" t="s">
        <v>12041</v>
      </c>
      <c r="E3690" s="13">
        <v>96</v>
      </c>
      <c r="F3690" s="14">
        <v>0.1</v>
      </c>
      <c r="G3690" s="13" t="s">
        <v>14874</v>
      </c>
      <c r="H3690" s="14">
        <v>28</v>
      </c>
      <c r="I3690" s="15" t="s">
        <v>32</v>
      </c>
      <c r="J3690" s="16">
        <v>86.4</v>
      </c>
      <c r="K3690" s="16">
        <v>0.9</v>
      </c>
      <c r="L3690" s="17" t="s">
        <v>66</v>
      </c>
      <c r="M3690" s="163" t="str">
        <f>IFERROR(GETPIVOTDATA("Tot. Bottles",'- Ordine Aggregato -'!$A$1,"sku anker",A3690),"")</f>
        <v/>
      </c>
      <c r="N3690" s="18" t="s">
        <v>34</v>
      </c>
      <c r="O3690" s="19" t="str">
        <f t="shared" si="57"/>
        <v>Order online</v>
      </c>
      <c r="P3690" s="97" t="s">
        <v>880</v>
      </c>
      <c r="Q3690" s="13" t="s">
        <v>12042</v>
      </c>
      <c r="R3690" t="s">
        <v>12043</v>
      </c>
      <c r="S3690" s="20">
        <v>0</v>
      </c>
      <c r="T3690" s="21" t="s">
        <v>38</v>
      </c>
    </row>
    <row r="3691" spans="1:20" x14ac:dyDescent="0.35">
      <c r="A3691" s="13" t="s">
        <v>12044</v>
      </c>
      <c r="B3691" s="13"/>
      <c r="C3691" s="13"/>
      <c r="D3691" s="13" t="s">
        <v>12041</v>
      </c>
      <c r="E3691" s="13">
        <v>15</v>
      </c>
      <c r="F3691" s="14">
        <v>0.5</v>
      </c>
      <c r="G3691" s="13" t="s">
        <v>46</v>
      </c>
      <c r="H3691" s="14">
        <v>28</v>
      </c>
      <c r="I3691" s="15" t="s">
        <v>32</v>
      </c>
      <c r="J3691" s="16">
        <v>58.5</v>
      </c>
      <c r="K3691" s="16">
        <v>3.9</v>
      </c>
      <c r="L3691" s="17" t="s">
        <v>66</v>
      </c>
      <c r="M3691" s="163" t="str">
        <f>IFERROR(GETPIVOTDATA("Tot. Bottles",'- Ordine Aggregato -'!$A$1,"sku anker",A3691),"")</f>
        <v/>
      </c>
      <c r="N3691" s="18" t="s">
        <v>42</v>
      </c>
      <c r="O3691" s="19" t="str">
        <f t="shared" si="57"/>
        <v>Order online</v>
      </c>
      <c r="P3691" s="97" t="s">
        <v>880</v>
      </c>
      <c r="Q3691" s="13" t="s">
        <v>12045</v>
      </c>
      <c r="R3691" t="s">
        <v>12046</v>
      </c>
      <c r="S3691" s="20">
        <v>0</v>
      </c>
      <c r="T3691" s="21" t="s">
        <v>38</v>
      </c>
    </row>
    <row r="3692" spans="1:20" x14ac:dyDescent="0.35">
      <c r="A3692" s="96" t="s">
        <v>12047</v>
      </c>
      <c r="B3692" s="96"/>
      <c r="C3692" s="96"/>
      <c r="D3692" s="13" t="s">
        <v>12048</v>
      </c>
      <c r="E3692" s="13">
        <v>15</v>
      </c>
      <c r="F3692" s="14">
        <v>0.5</v>
      </c>
      <c r="G3692" s="13" t="s">
        <v>46</v>
      </c>
      <c r="H3692" s="14">
        <v>28</v>
      </c>
      <c r="I3692" s="15" t="s">
        <v>32</v>
      </c>
      <c r="J3692" s="16">
        <v>58.5</v>
      </c>
      <c r="K3692" s="16">
        <v>3.9</v>
      </c>
      <c r="L3692" s="17" t="s">
        <v>66</v>
      </c>
      <c r="M3692" s="163" t="str">
        <f>IFERROR(GETPIVOTDATA("Tot. Bottles",'- Ordine Aggregato -'!$A$1,"sku anker",A3692),"")</f>
        <v/>
      </c>
      <c r="N3692" s="18" t="s">
        <v>42</v>
      </c>
      <c r="O3692" s="19" t="str">
        <f t="shared" si="57"/>
        <v>Order online</v>
      </c>
      <c r="P3692" s="97" t="s">
        <v>880</v>
      </c>
      <c r="Q3692" s="13" t="s">
        <v>12049</v>
      </c>
      <c r="R3692" t="s">
        <v>12050</v>
      </c>
      <c r="S3692" s="20">
        <v>0</v>
      </c>
      <c r="T3692" s="21" t="s">
        <v>38</v>
      </c>
    </row>
    <row r="3693" spans="1:20" x14ac:dyDescent="0.35">
      <c r="A3693" s="13" t="s">
        <v>12051</v>
      </c>
      <c r="B3693" s="13"/>
      <c r="C3693" s="13"/>
      <c r="D3693" s="13" t="s">
        <v>12052</v>
      </c>
      <c r="E3693" s="13">
        <v>96</v>
      </c>
      <c r="F3693" s="14">
        <v>0.1</v>
      </c>
      <c r="G3693" s="13" t="s">
        <v>46</v>
      </c>
      <c r="H3693" s="14">
        <v>28</v>
      </c>
      <c r="I3693" s="15" t="s">
        <v>32</v>
      </c>
      <c r="J3693" s="16">
        <v>86.4</v>
      </c>
      <c r="K3693" s="16">
        <v>0.9</v>
      </c>
      <c r="L3693" s="17" t="s">
        <v>66</v>
      </c>
      <c r="M3693" s="163" t="str">
        <f>IFERROR(GETPIVOTDATA("Tot. Bottles",'- Ordine Aggregato -'!$A$1,"sku anker",A3693),"")</f>
        <v/>
      </c>
      <c r="N3693" s="18" t="s">
        <v>42</v>
      </c>
      <c r="O3693" s="19" t="str">
        <f t="shared" si="57"/>
        <v>Order online</v>
      </c>
      <c r="P3693" s="97" t="s">
        <v>880</v>
      </c>
      <c r="Q3693" s="13" t="s">
        <v>12053</v>
      </c>
      <c r="R3693" t="s">
        <v>12054</v>
      </c>
      <c r="S3693" s="20">
        <v>0</v>
      </c>
      <c r="T3693" s="21" t="s">
        <v>38</v>
      </c>
    </row>
    <row r="3694" spans="1:20" x14ac:dyDescent="0.35">
      <c r="A3694" s="96" t="s">
        <v>12055</v>
      </c>
      <c r="B3694" s="96"/>
      <c r="C3694" s="96"/>
      <c r="D3694" s="13" t="s">
        <v>12056</v>
      </c>
      <c r="E3694" s="13">
        <v>96</v>
      </c>
      <c r="F3694" s="14">
        <v>0.1</v>
      </c>
      <c r="G3694" s="13" t="s">
        <v>46</v>
      </c>
      <c r="H3694" s="14">
        <v>28</v>
      </c>
      <c r="I3694" s="15" t="s">
        <v>32</v>
      </c>
      <c r="J3694" s="16">
        <v>86.4</v>
      </c>
      <c r="K3694" s="16">
        <v>0.9</v>
      </c>
      <c r="L3694" s="17" t="s">
        <v>66</v>
      </c>
      <c r="M3694" s="163" t="str">
        <f>IFERROR(GETPIVOTDATA("Tot. Bottles",'- Ordine Aggregato -'!$A$1,"sku anker",A3694),"")</f>
        <v/>
      </c>
      <c r="N3694" s="18" t="s">
        <v>34</v>
      </c>
      <c r="O3694" s="19" t="str">
        <f t="shared" si="57"/>
        <v>Order online</v>
      </c>
      <c r="P3694" s="97" t="s">
        <v>880</v>
      </c>
      <c r="Q3694" s="13" t="s">
        <v>12057</v>
      </c>
      <c r="R3694" t="s">
        <v>12058</v>
      </c>
      <c r="S3694" s="20">
        <v>0</v>
      </c>
      <c r="T3694" s="21" t="s">
        <v>38</v>
      </c>
    </row>
    <row r="3695" spans="1:20" x14ac:dyDescent="0.35">
      <c r="A3695" s="96" t="s">
        <v>12059</v>
      </c>
      <c r="B3695" s="96"/>
      <c r="C3695" s="96"/>
      <c r="D3695" s="13" t="s">
        <v>12060</v>
      </c>
      <c r="E3695" s="13">
        <v>15</v>
      </c>
      <c r="F3695" s="14">
        <v>0.5</v>
      </c>
      <c r="G3695" s="13" t="s">
        <v>14874</v>
      </c>
      <c r="H3695" s="14">
        <v>28</v>
      </c>
      <c r="I3695" s="15" t="s">
        <v>32</v>
      </c>
      <c r="J3695" s="16">
        <v>58.5</v>
      </c>
      <c r="K3695" s="16">
        <v>3.9</v>
      </c>
      <c r="L3695" s="17" t="s">
        <v>66</v>
      </c>
      <c r="M3695" s="163" t="str">
        <f>IFERROR(GETPIVOTDATA("Tot. Bottles",'- Ordine Aggregato -'!$A$1,"sku anker",A3695),"")</f>
        <v/>
      </c>
      <c r="N3695" s="18" t="s">
        <v>42</v>
      </c>
      <c r="O3695" s="19" t="str">
        <f t="shared" si="57"/>
        <v>Order online</v>
      </c>
      <c r="P3695" s="97" t="s">
        <v>880</v>
      </c>
      <c r="Q3695" s="13" t="s">
        <v>12061</v>
      </c>
      <c r="R3695" t="s">
        <v>12062</v>
      </c>
      <c r="S3695" s="20">
        <v>0</v>
      </c>
      <c r="T3695" s="21" t="s">
        <v>38</v>
      </c>
    </row>
    <row r="3696" spans="1:20" x14ac:dyDescent="0.35">
      <c r="A3696" s="13" t="s">
        <v>12063</v>
      </c>
      <c r="B3696" s="13"/>
      <c r="C3696" s="13"/>
      <c r="D3696" s="13" t="s">
        <v>12064</v>
      </c>
      <c r="E3696" s="13">
        <v>96</v>
      </c>
      <c r="F3696" s="14">
        <v>0.1</v>
      </c>
      <c r="G3696" s="13" t="s">
        <v>46</v>
      </c>
      <c r="H3696" s="14">
        <v>28</v>
      </c>
      <c r="I3696" s="15" t="s">
        <v>32</v>
      </c>
      <c r="J3696" s="16">
        <v>115.19999999999999</v>
      </c>
      <c r="K3696" s="16">
        <v>1.2</v>
      </c>
      <c r="L3696" s="17" t="s">
        <v>502</v>
      </c>
      <c r="M3696" s="163" t="str">
        <f>IFERROR(GETPIVOTDATA("Tot. Bottles",'- Ordine Aggregato -'!$A$1,"sku anker",A3696),"")</f>
        <v/>
      </c>
      <c r="N3696" s="18" t="s">
        <v>42</v>
      </c>
      <c r="O3696" s="19" t="str">
        <f t="shared" si="57"/>
        <v>Order online</v>
      </c>
      <c r="P3696" s="97" t="s">
        <v>880</v>
      </c>
      <c r="Q3696" s="13" t="s">
        <v>12065</v>
      </c>
      <c r="R3696" t="s">
        <v>12066</v>
      </c>
      <c r="S3696" s="20">
        <v>0</v>
      </c>
      <c r="T3696" s="21" t="s">
        <v>38</v>
      </c>
    </row>
    <row r="3697" spans="1:20" x14ac:dyDescent="0.35">
      <c r="A3697" s="96" t="s">
        <v>12067</v>
      </c>
      <c r="B3697" s="96"/>
      <c r="C3697" s="96"/>
      <c r="D3697" s="13" t="s">
        <v>12064</v>
      </c>
      <c r="E3697" s="13">
        <v>15</v>
      </c>
      <c r="F3697" s="14">
        <v>0.5</v>
      </c>
      <c r="G3697" s="13" t="s">
        <v>46</v>
      </c>
      <c r="H3697" s="14">
        <v>28</v>
      </c>
      <c r="I3697" s="15" t="s">
        <v>32</v>
      </c>
      <c r="J3697" s="16">
        <v>58.5</v>
      </c>
      <c r="K3697" s="16">
        <v>3.9</v>
      </c>
      <c r="L3697" s="17" t="s">
        <v>66</v>
      </c>
      <c r="M3697" s="163" t="str">
        <f>IFERROR(GETPIVOTDATA("Tot. Bottles",'- Ordine Aggregato -'!$A$1,"sku anker",A3697),"")</f>
        <v/>
      </c>
      <c r="N3697" s="18" t="s">
        <v>42</v>
      </c>
      <c r="O3697" s="19" t="str">
        <f t="shared" si="57"/>
        <v>Order online</v>
      </c>
      <c r="P3697" s="97" t="s">
        <v>880</v>
      </c>
      <c r="Q3697" s="13" t="s">
        <v>12068</v>
      </c>
      <c r="R3697" t="s">
        <v>12069</v>
      </c>
      <c r="S3697" s="20">
        <v>0</v>
      </c>
      <c r="T3697" s="21" t="s">
        <v>38</v>
      </c>
    </row>
    <row r="3698" spans="1:20" x14ac:dyDescent="0.35">
      <c r="A3698" s="13" t="s">
        <v>12070</v>
      </c>
      <c r="B3698" s="13"/>
      <c r="C3698" s="13"/>
      <c r="D3698" s="13" t="s">
        <v>12071</v>
      </c>
      <c r="E3698" s="13">
        <v>6</v>
      </c>
      <c r="F3698" s="14">
        <v>0.7</v>
      </c>
      <c r="G3698" s="13" t="s">
        <v>14874</v>
      </c>
      <c r="H3698" s="14">
        <v>38</v>
      </c>
      <c r="I3698" s="15" t="s">
        <v>32</v>
      </c>
      <c r="J3698" s="16">
        <v>64.5</v>
      </c>
      <c r="K3698" s="16">
        <v>10.75</v>
      </c>
      <c r="L3698" s="17" t="s">
        <v>66</v>
      </c>
      <c r="M3698" s="163" t="str">
        <f>IFERROR(GETPIVOTDATA("Tot. Bottles",'- Ordine Aggregato -'!$A$1,"sku anker",A3698),"")</f>
        <v/>
      </c>
      <c r="N3698" s="18" t="s">
        <v>42</v>
      </c>
      <c r="O3698" s="19" t="str">
        <f t="shared" si="57"/>
        <v>Order online</v>
      </c>
      <c r="P3698" s="97" t="s">
        <v>880</v>
      </c>
      <c r="Q3698" s="13" t="s">
        <v>12072</v>
      </c>
      <c r="R3698" t="s">
        <v>12073</v>
      </c>
      <c r="S3698" s="20">
        <v>0</v>
      </c>
      <c r="T3698" s="21" t="s">
        <v>38</v>
      </c>
    </row>
    <row r="3699" spans="1:20" x14ac:dyDescent="0.35">
      <c r="A3699" s="96" t="s">
        <v>12074</v>
      </c>
      <c r="B3699" s="96"/>
      <c r="C3699" s="96"/>
      <c r="D3699" s="13" t="s">
        <v>12075</v>
      </c>
      <c r="E3699" s="13">
        <v>96</v>
      </c>
      <c r="F3699" s="14">
        <v>0.1</v>
      </c>
      <c r="G3699" s="13" t="s">
        <v>46</v>
      </c>
      <c r="H3699" s="14">
        <v>40</v>
      </c>
      <c r="I3699" s="15" t="s">
        <v>32</v>
      </c>
      <c r="J3699" s="16">
        <v>86.4</v>
      </c>
      <c r="K3699" s="16">
        <v>0.9</v>
      </c>
      <c r="L3699" s="17" t="s">
        <v>73</v>
      </c>
      <c r="M3699" s="163" t="str">
        <f>IFERROR(GETPIVOTDATA("Tot. Bottles",'- Ordine Aggregato -'!$A$1,"sku anker",A3699),"")</f>
        <v/>
      </c>
      <c r="N3699" s="18" t="s">
        <v>42</v>
      </c>
      <c r="O3699" s="19" t="str">
        <f t="shared" si="57"/>
        <v>Order online</v>
      </c>
      <c r="P3699" s="97" t="s">
        <v>880</v>
      </c>
      <c r="Q3699" s="13" t="s">
        <v>12076</v>
      </c>
      <c r="R3699" t="s">
        <v>12009</v>
      </c>
      <c r="S3699" s="20">
        <v>0</v>
      </c>
      <c r="T3699" s="21" t="s">
        <v>38</v>
      </c>
    </row>
    <row r="3700" spans="1:20" x14ac:dyDescent="0.35">
      <c r="A3700" s="96" t="s">
        <v>12077</v>
      </c>
      <c r="B3700" s="96"/>
      <c r="C3700" s="96"/>
      <c r="D3700" s="13" t="s">
        <v>12075</v>
      </c>
      <c r="E3700" s="13">
        <v>15</v>
      </c>
      <c r="F3700" s="14">
        <v>0.5</v>
      </c>
      <c r="G3700" s="13" t="s">
        <v>31</v>
      </c>
      <c r="H3700" s="14">
        <v>40</v>
      </c>
      <c r="I3700" s="15" t="s">
        <v>32</v>
      </c>
      <c r="J3700" s="16">
        <v>58.5</v>
      </c>
      <c r="K3700" s="16">
        <v>3.9</v>
      </c>
      <c r="L3700" s="17" t="s">
        <v>66</v>
      </c>
      <c r="M3700" s="163" t="str">
        <f>IFERROR(GETPIVOTDATA("Tot. Bottles",'- Ordine Aggregato -'!$A$1,"sku anker",A3700),"")</f>
        <v/>
      </c>
      <c r="N3700" s="18" t="s">
        <v>42</v>
      </c>
      <c r="O3700" s="19" t="str">
        <f t="shared" si="57"/>
        <v>Order online</v>
      </c>
      <c r="P3700" s="97" t="s">
        <v>880</v>
      </c>
      <c r="Q3700" s="13" t="s">
        <v>12078</v>
      </c>
      <c r="R3700" t="s">
        <v>12079</v>
      </c>
      <c r="S3700" s="20">
        <v>0</v>
      </c>
      <c r="T3700" s="21" t="s">
        <v>38</v>
      </c>
    </row>
    <row r="3701" spans="1:20" x14ac:dyDescent="0.35">
      <c r="A3701" s="96" t="s">
        <v>12080</v>
      </c>
      <c r="B3701" s="96"/>
      <c r="C3701" s="96"/>
      <c r="D3701" s="13" t="s">
        <v>12081</v>
      </c>
      <c r="E3701" s="13">
        <v>96</v>
      </c>
      <c r="F3701" s="14">
        <v>0.1</v>
      </c>
      <c r="G3701" s="13" t="s">
        <v>14874</v>
      </c>
      <c r="H3701" s="14">
        <v>28</v>
      </c>
      <c r="I3701" s="15" t="s">
        <v>32</v>
      </c>
      <c r="J3701" s="16">
        <v>86.4</v>
      </c>
      <c r="K3701" s="16">
        <v>0.9</v>
      </c>
      <c r="L3701" s="17" t="s">
        <v>66</v>
      </c>
      <c r="M3701" s="163" t="str">
        <f>IFERROR(GETPIVOTDATA("Tot. Bottles",'- Ordine Aggregato -'!$A$1,"sku anker",A3701),"")</f>
        <v/>
      </c>
      <c r="N3701" s="18" t="s">
        <v>34</v>
      </c>
      <c r="O3701" s="19" t="str">
        <f t="shared" si="57"/>
        <v>Order online</v>
      </c>
      <c r="P3701" s="97" t="s">
        <v>880</v>
      </c>
      <c r="Q3701" s="13" t="s">
        <v>12082</v>
      </c>
      <c r="R3701" t="s">
        <v>12083</v>
      </c>
      <c r="S3701" s="20">
        <v>0</v>
      </c>
      <c r="T3701" s="21" t="s">
        <v>38</v>
      </c>
    </row>
    <row r="3702" spans="1:20" x14ac:dyDescent="0.35">
      <c r="A3702" s="96" t="s">
        <v>12084</v>
      </c>
      <c r="B3702" s="96"/>
      <c r="C3702" s="96"/>
      <c r="D3702" s="13" t="s">
        <v>12081</v>
      </c>
      <c r="E3702" s="13">
        <v>15</v>
      </c>
      <c r="F3702" s="14">
        <v>0.5</v>
      </c>
      <c r="G3702" s="13" t="s">
        <v>46</v>
      </c>
      <c r="H3702" s="14">
        <v>28</v>
      </c>
      <c r="I3702" s="15" t="s">
        <v>32</v>
      </c>
      <c r="J3702" s="16">
        <v>58.5</v>
      </c>
      <c r="K3702" s="16">
        <v>3.9</v>
      </c>
      <c r="L3702" s="17" t="s">
        <v>66</v>
      </c>
      <c r="M3702" s="163" t="str">
        <f>IFERROR(GETPIVOTDATA("Tot. Bottles",'- Ordine Aggregato -'!$A$1,"sku anker",A3702),"")</f>
        <v/>
      </c>
      <c r="N3702" s="18" t="s">
        <v>42</v>
      </c>
      <c r="O3702" s="19" t="str">
        <f t="shared" si="57"/>
        <v>Order online</v>
      </c>
      <c r="P3702" s="97" t="s">
        <v>880</v>
      </c>
      <c r="Q3702" s="13" t="s">
        <v>12085</v>
      </c>
      <c r="R3702" t="s">
        <v>12035</v>
      </c>
      <c r="S3702" s="20">
        <v>0</v>
      </c>
      <c r="T3702" s="21" t="s">
        <v>38</v>
      </c>
    </row>
    <row r="3703" spans="1:20" x14ac:dyDescent="0.35">
      <c r="A3703" s="13" t="s">
        <v>12086</v>
      </c>
      <c r="B3703" s="13"/>
      <c r="C3703" s="13"/>
      <c r="D3703" s="13" t="s">
        <v>12087</v>
      </c>
      <c r="E3703" s="13">
        <v>15</v>
      </c>
      <c r="F3703" s="14">
        <v>0.5</v>
      </c>
      <c r="G3703" s="13" t="s">
        <v>14874</v>
      </c>
      <c r="H3703" s="14">
        <v>28</v>
      </c>
      <c r="I3703" s="15" t="s">
        <v>32</v>
      </c>
      <c r="J3703" s="16">
        <v>58.5</v>
      </c>
      <c r="K3703" s="16">
        <v>3.9</v>
      </c>
      <c r="L3703" s="17" t="s">
        <v>66</v>
      </c>
      <c r="M3703" s="163" t="str">
        <f>IFERROR(GETPIVOTDATA("Tot. Bottles",'- Ordine Aggregato -'!$A$1,"sku anker",A3703),"")</f>
        <v/>
      </c>
      <c r="N3703" s="18" t="s">
        <v>42</v>
      </c>
      <c r="O3703" s="19" t="str">
        <f t="shared" si="57"/>
        <v>Order online</v>
      </c>
      <c r="P3703" s="97" t="s">
        <v>880</v>
      </c>
      <c r="Q3703" s="13" t="s">
        <v>12088</v>
      </c>
      <c r="R3703" t="s">
        <v>12089</v>
      </c>
      <c r="S3703" s="20">
        <v>0</v>
      </c>
      <c r="T3703" s="21" t="s">
        <v>38</v>
      </c>
    </row>
    <row r="3704" spans="1:20" x14ac:dyDescent="0.35">
      <c r="A3704" s="96" t="s">
        <v>12090</v>
      </c>
      <c r="B3704" s="96"/>
      <c r="C3704" s="96"/>
      <c r="D3704" s="13" t="s">
        <v>12091</v>
      </c>
      <c r="E3704" s="13">
        <v>96</v>
      </c>
      <c r="F3704" s="14">
        <v>0.1</v>
      </c>
      <c r="G3704" s="13" t="s">
        <v>14874</v>
      </c>
      <c r="H3704" s="14">
        <v>28</v>
      </c>
      <c r="I3704" s="15" t="s">
        <v>32</v>
      </c>
      <c r="J3704" s="16">
        <v>115.19999999999999</v>
      </c>
      <c r="K3704" s="16">
        <v>1.2</v>
      </c>
      <c r="L3704" s="17" t="s">
        <v>66</v>
      </c>
      <c r="M3704" s="163" t="str">
        <f>IFERROR(GETPIVOTDATA("Tot. Bottles",'- Ordine Aggregato -'!$A$1,"sku anker",A3704),"")</f>
        <v/>
      </c>
      <c r="N3704" s="18" t="s">
        <v>34</v>
      </c>
      <c r="O3704" s="19" t="str">
        <f t="shared" si="57"/>
        <v>Order online</v>
      </c>
      <c r="P3704" s="97" t="s">
        <v>880</v>
      </c>
      <c r="Q3704" s="13" t="s">
        <v>12092</v>
      </c>
      <c r="R3704" t="s">
        <v>12093</v>
      </c>
      <c r="S3704" s="20">
        <v>0</v>
      </c>
      <c r="T3704" s="21" t="s">
        <v>38</v>
      </c>
    </row>
    <row r="3705" spans="1:20" x14ac:dyDescent="0.35">
      <c r="A3705" s="96" t="s">
        <v>12094</v>
      </c>
      <c r="B3705" s="96"/>
      <c r="C3705" s="96"/>
      <c r="D3705" s="13" t="s">
        <v>12095</v>
      </c>
      <c r="E3705" s="13">
        <v>15</v>
      </c>
      <c r="F3705" s="14">
        <v>0.5</v>
      </c>
      <c r="G3705" s="13" t="s">
        <v>46</v>
      </c>
      <c r="H3705" s="14">
        <v>28</v>
      </c>
      <c r="I3705" s="15" t="s">
        <v>32</v>
      </c>
      <c r="J3705" s="16">
        <v>58.5</v>
      </c>
      <c r="K3705" s="16">
        <v>3.9</v>
      </c>
      <c r="L3705" s="17" t="s">
        <v>66</v>
      </c>
      <c r="M3705" s="163" t="str">
        <f>IFERROR(GETPIVOTDATA("Tot. Bottles",'- Ordine Aggregato -'!$A$1,"sku anker",A3705),"")</f>
        <v/>
      </c>
      <c r="N3705" s="18" t="s">
        <v>42</v>
      </c>
      <c r="O3705" s="19" t="str">
        <f t="shared" si="57"/>
        <v>Order online</v>
      </c>
      <c r="P3705" s="97" t="s">
        <v>880</v>
      </c>
      <c r="Q3705" s="13" t="s">
        <v>12096</v>
      </c>
      <c r="R3705" t="s">
        <v>12097</v>
      </c>
      <c r="S3705" s="20">
        <v>0</v>
      </c>
      <c r="T3705" s="21" t="s">
        <v>38</v>
      </c>
    </row>
    <row r="3706" spans="1:20" x14ac:dyDescent="0.35">
      <c r="A3706" s="96" t="s">
        <v>12098</v>
      </c>
      <c r="D3706" s="13" t="s">
        <v>12099</v>
      </c>
      <c r="E3706" s="13">
        <v>6</v>
      </c>
      <c r="F3706" s="14">
        <v>0.7</v>
      </c>
      <c r="G3706" s="13" t="s">
        <v>31</v>
      </c>
      <c r="H3706" s="14">
        <v>15</v>
      </c>
      <c r="I3706" s="15" t="s">
        <v>32</v>
      </c>
      <c r="J3706" s="16">
        <v>26.700000000000003</v>
      </c>
      <c r="K3706" s="16">
        <v>4.45</v>
      </c>
      <c r="L3706" s="17" t="s">
        <v>502</v>
      </c>
      <c r="M3706" s="163" t="str">
        <f>IFERROR(GETPIVOTDATA("Tot. Bottles",'- Ordine Aggregato -'!$A$1,"sku anker",A3706),"")</f>
        <v/>
      </c>
      <c r="N3706" s="18" t="s">
        <v>67</v>
      </c>
      <c r="O3706" s="19" t="str">
        <f t="shared" si="57"/>
        <v>Order online</v>
      </c>
      <c r="P3706" s="97" t="s">
        <v>146</v>
      </c>
      <c r="Q3706" s="13" t="s">
        <v>12100</v>
      </c>
      <c r="R3706" t="s">
        <v>12101</v>
      </c>
      <c r="S3706" s="20">
        <v>4.45</v>
      </c>
      <c r="T3706" s="21" t="s">
        <v>38</v>
      </c>
    </row>
    <row r="3707" spans="1:20" x14ac:dyDescent="0.35">
      <c r="A3707" s="13" t="s">
        <v>12102</v>
      </c>
      <c r="B3707" s="13"/>
      <c r="C3707" s="13"/>
      <c r="D3707" s="13" t="s">
        <v>12103</v>
      </c>
      <c r="E3707" s="13">
        <v>6</v>
      </c>
      <c r="F3707" s="14">
        <v>0.7</v>
      </c>
      <c r="G3707" s="13" t="s">
        <v>31</v>
      </c>
      <c r="H3707" s="14">
        <v>15</v>
      </c>
      <c r="I3707" s="15" t="s">
        <v>32</v>
      </c>
      <c r="J3707" s="16">
        <v>31.5</v>
      </c>
      <c r="K3707" s="16">
        <v>5.25</v>
      </c>
      <c r="L3707" s="17" t="s">
        <v>502</v>
      </c>
      <c r="M3707" s="163" t="str">
        <f>IFERROR(GETPIVOTDATA("Tot. Bottles",'- Ordine Aggregato -'!$A$1,"sku anker",A3707),"")</f>
        <v/>
      </c>
      <c r="N3707" s="18" t="s">
        <v>42</v>
      </c>
      <c r="O3707" s="19" t="str">
        <f t="shared" si="57"/>
        <v>Order online</v>
      </c>
      <c r="P3707" s="97" t="s">
        <v>146</v>
      </c>
      <c r="Q3707" s="13" t="s">
        <v>12104</v>
      </c>
      <c r="R3707" t="s">
        <v>12105</v>
      </c>
      <c r="S3707" s="20">
        <v>0</v>
      </c>
      <c r="T3707" s="21" t="s">
        <v>38</v>
      </c>
    </row>
    <row r="3708" spans="1:20" x14ac:dyDescent="0.35">
      <c r="A3708" s="96" t="s">
        <v>12106</v>
      </c>
      <c r="B3708" s="96"/>
      <c r="C3708" s="96"/>
      <c r="D3708" s="13" t="s">
        <v>12107</v>
      </c>
      <c r="E3708" s="13">
        <v>6</v>
      </c>
      <c r="F3708" s="14">
        <v>0.7</v>
      </c>
      <c r="G3708" s="13" t="s">
        <v>31</v>
      </c>
      <c r="H3708" s="14">
        <v>15</v>
      </c>
      <c r="I3708" s="15" t="s">
        <v>32</v>
      </c>
      <c r="J3708" s="16">
        <v>25.5</v>
      </c>
      <c r="K3708" s="16">
        <v>4.25</v>
      </c>
      <c r="L3708" s="17" t="s">
        <v>502</v>
      </c>
      <c r="M3708" s="163" t="str">
        <f>IFERROR(GETPIVOTDATA("Tot. Bottles",'- Ordine Aggregato -'!$A$1,"sku anker",A3708),"")</f>
        <v/>
      </c>
      <c r="N3708" s="18" t="s">
        <v>67</v>
      </c>
      <c r="O3708" s="19" t="str">
        <f t="shared" si="57"/>
        <v>Order online</v>
      </c>
      <c r="P3708" s="97" t="s">
        <v>146</v>
      </c>
      <c r="Q3708" s="13" t="s">
        <v>12108</v>
      </c>
      <c r="R3708" t="s">
        <v>12109</v>
      </c>
      <c r="S3708" s="20">
        <v>4.25</v>
      </c>
      <c r="T3708" s="21" t="s">
        <v>38</v>
      </c>
    </row>
    <row r="3709" spans="1:20" x14ac:dyDescent="0.35">
      <c r="A3709" s="13" t="s">
        <v>12110</v>
      </c>
      <c r="B3709" s="13"/>
      <c r="C3709" s="13"/>
      <c r="D3709" s="13" t="s">
        <v>12111</v>
      </c>
      <c r="E3709" s="13">
        <v>6</v>
      </c>
      <c r="F3709" s="14">
        <v>0.7</v>
      </c>
      <c r="G3709" s="13" t="s">
        <v>31</v>
      </c>
      <c r="H3709" s="14">
        <v>15</v>
      </c>
      <c r="I3709" s="15" t="s">
        <v>32</v>
      </c>
      <c r="J3709" s="16">
        <v>33</v>
      </c>
      <c r="K3709" s="16">
        <v>5.5</v>
      </c>
      <c r="L3709" s="17" t="s">
        <v>502</v>
      </c>
      <c r="M3709" s="163" t="str">
        <f>IFERROR(GETPIVOTDATA("Tot. Bottles",'- Ordine Aggregato -'!$A$1,"sku anker",A3709),"")</f>
        <v/>
      </c>
      <c r="N3709" s="18" t="s">
        <v>42</v>
      </c>
      <c r="O3709" s="19" t="str">
        <f t="shared" si="57"/>
        <v>Order online</v>
      </c>
      <c r="P3709" s="97" t="s">
        <v>146</v>
      </c>
      <c r="Q3709" s="13" t="s">
        <v>12112</v>
      </c>
      <c r="R3709" t="s">
        <v>12113</v>
      </c>
      <c r="S3709" s="20">
        <v>0</v>
      </c>
      <c r="T3709" s="21" t="s">
        <v>38</v>
      </c>
    </row>
    <row r="3710" spans="1:20" x14ac:dyDescent="0.35">
      <c r="A3710" s="13" t="s">
        <v>12114</v>
      </c>
      <c r="B3710" s="13"/>
      <c r="C3710" s="13"/>
      <c r="D3710" s="13" t="s">
        <v>12115</v>
      </c>
      <c r="E3710" s="13">
        <v>6</v>
      </c>
      <c r="F3710" s="14">
        <v>0.7</v>
      </c>
      <c r="G3710" s="13" t="s">
        <v>31</v>
      </c>
      <c r="H3710" s="14">
        <v>15</v>
      </c>
      <c r="I3710" s="15" t="s">
        <v>32</v>
      </c>
      <c r="J3710" s="16">
        <v>26.099999999999998</v>
      </c>
      <c r="K3710" s="16">
        <v>4.3499999999999996</v>
      </c>
      <c r="L3710" s="17" t="s">
        <v>502</v>
      </c>
      <c r="M3710" s="163" t="str">
        <f>IFERROR(GETPIVOTDATA("Tot. Bottles",'- Ordine Aggregato -'!$A$1,"sku anker",A3710),"")</f>
        <v/>
      </c>
      <c r="N3710" s="18" t="s">
        <v>67</v>
      </c>
      <c r="O3710" s="19" t="str">
        <f t="shared" si="57"/>
        <v>Order online</v>
      </c>
      <c r="P3710" s="97" t="s">
        <v>146</v>
      </c>
      <c r="Q3710" s="13" t="s">
        <v>12116</v>
      </c>
      <c r="R3710" t="s">
        <v>12117</v>
      </c>
      <c r="S3710" s="20">
        <v>4.3499999999999996</v>
      </c>
      <c r="T3710" s="21" t="s">
        <v>38</v>
      </c>
    </row>
    <row r="3711" spans="1:20" x14ac:dyDescent="0.35">
      <c r="A3711" s="13" t="s">
        <v>12118</v>
      </c>
      <c r="B3711" s="13"/>
      <c r="C3711" s="13"/>
      <c r="D3711" s="13" t="s">
        <v>12119</v>
      </c>
      <c r="E3711" s="13">
        <v>6</v>
      </c>
      <c r="F3711" s="14">
        <v>0.7</v>
      </c>
      <c r="G3711" s="13" t="s">
        <v>31</v>
      </c>
      <c r="H3711" s="14">
        <v>15</v>
      </c>
      <c r="I3711" s="15" t="s">
        <v>32</v>
      </c>
      <c r="J3711" s="16">
        <v>33.900000000000006</v>
      </c>
      <c r="K3711" s="16">
        <v>5.65</v>
      </c>
      <c r="L3711" s="17" t="s">
        <v>502</v>
      </c>
      <c r="M3711" s="163" t="str">
        <f>IFERROR(GETPIVOTDATA("Tot. Bottles",'- Ordine Aggregato -'!$A$1,"sku anker",A3711),"")</f>
        <v/>
      </c>
      <c r="N3711" s="18" t="s">
        <v>42</v>
      </c>
      <c r="O3711" s="19" t="str">
        <f t="shared" si="57"/>
        <v>Order online</v>
      </c>
      <c r="P3711" s="97" t="s">
        <v>146</v>
      </c>
      <c r="Q3711" s="13" t="s">
        <v>12120</v>
      </c>
      <c r="R3711" t="s">
        <v>12121</v>
      </c>
      <c r="S3711" s="20">
        <v>0</v>
      </c>
      <c r="T3711" s="21" t="s">
        <v>38</v>
      </c>
    </row>
    <row r="3712" spans="1:20" x14ac:dyDescent="0.35">
      <c r="A3712" s="96" t="s">
        <v>16007</v>
      </c>
      <c r="B3712" s="96"/>
      <c r="C3712" s="96"/>
      <c r="D3712" s="13" t="s">
        <v>16008</v>
      </c>
      <c r="E3712" s="13">
        <v>6</v>
      </c>
      <c r="F3712" s="14">
        <v>0.7</v>
      </c>
      <c r="G3712" s="13" t="s">
        <v>767</v>
      </c>
      <c r="H3712" s="14">
        <v>15</v>
      </c>
      <c r="I3712" s="15" t="s">
        <v>32</v>
      </c>
      <c r="J3712" s="16">
        <v>31.5</v>
      </c>
      <c r="K3712" s="16">
        <v>5.25</v>
      </c>
      <c r="L3712" s="17" t="s">
        <v>4515</v>
      </c>
      <c r="M3712" s="163" t="str">
        <f>IFERROR(GETPIVOTDATA("Tot. Bottles",'- Ordine Aggregato -'!$A$1,"sku anker",A3712),"")</f>
        <v/>
      </c>
      <c r="N3712" s="18" t="s">
        <v>28</v>
      </c>
      <c r="O3712" s="19" t="str">
        <f t="shared" si="57"/>
        <v>Order online</v>
      </c>
      <c r="P3712" s="97" t="s">
        <v>146</v>
      </c>
      <c r="Q3712" s="13" t="s">
        <v>16009</v>
      </c>
      <c r="R3712" t="s">
        <v>16010</v>
      </c>
      <c r="S3712" s="20">
        <v>0</v>
      </c>
      <c r="T3712" s="21" t="s">
        <v>3755</v>
      </c>
    </row>
    <row r="3713" spans="1:20" x14ac:dyDescent="0.35">
      <c r="A3713" s="96" t="s">
        <v>12122</v>
      </c>
      <c r="D3713" s="13" t="s">
        <v>12123</v>
      </c>
      <c r="E3713" s="13">
        <v>6</v>
      </c>
      <c r="F3713" s="14">
        <v>0.35</v>
      </c>
      <c r="G3713" s="13" t="s">
        <v>46</v>
      </c>
      <c r="H3713" s="14">
        <v>35</v>
      </c>
      <c r="I3713" s="15" t="s">
        <v>32</v>
      </c>
      <c r="J3713" s="16">
        <v>30</v>
      </c>
      <c r="K3713" s="16">
        <v>5</v>
      </c>
      <c r="L3713" s="17" t="s">
        <v>88</v>
      </c>
      <c r="M3713" s="163" t="str">
        <f>IFERROR(GETPIVOTDATA("Tot. Bottles",'- Ordine Aggregato -'!$A$1,"sku anker",A3713),"")</f>
        <v/>
      </c>
      <c r="N3713" s="18" t="s">
        <v>42</v>
      </c>
      <c r="O3713" s="19" t="str">
        <f t="shared" si="57"/>
        <v>Order online</v>
      </c>
      <c r="P3713" s="97" t="s">
        <v>385</v>
      </c>
      <c r="Q3713" s="13" t="s">
        <v>12124</v>
      </c>
      <c r="R3713" t="s">
        <v>12125</v>
      </c>
      <c r="S3713" s="20">
        <v>0</v>
      </c>
      <c r="T3713" s="21" t="s">
        <v>38</v>
      </c>
    </row>
    <row r="3714" spans="1:20" x14ac:dyDescent="0.35">
      <c r="A3714" s="96" t="s">
        <v>12126</v>
      </c>
      <c r="D3714" s="13" t="s">
        <v>12123</v>
      </c>
      <c r="E3714" s="13">
        <v>6</v>
      </c>
      <c r="F3714" s="14">
        <v>0.7</v>
      </c>
      <c r="G3714" s="13" t="s">
        <v>46</v>
      </c>
      <c r="H3714" s="14">
        <v>35</v>
      </c>
      <c r="I3714" s="15" t="s">
        <v>32</v>
      </c>
      <c r="J3714" s="16">
        <v>29.700000000000003</v>
      </c>
      <c r="K3714" s="16">
        <v>4.95</v>
      </c>
      <c r="L3714" s="17" t="s">
        <v>88</v>
      </c>
      <c r="M3714" s="163" t="str">
        <f>IFERROR(GETPIVOTDATA("Tot. Bottles",'- Ordine Aggregato -'!$A$1,"sku anker",A3714),"")</f>
        <v/>
      </c>
      <c r="N3714" s="18" t="s">
        <v>42</v>
      </c>
      <c r="O3714" s="19" t="str">
        <f t="shared" si="57"/>
        <v>Order online</v>
      </c>
      <c r="P3714" s="97" t="s">
        <v>385</v>
      </c>
      <c r="Q3714" s="13" t="s">
        <v>12127</v>
      </c>
      <c r="R3714" t="s">
        <v>12128</v>
      </c>
      <c r="S3714" s="20">
        <v>0</v>
      </c>
      <c r="T3714" s="21" t="s">
        <v>38</v>
      </c>
    </row>
    <row r="3715" spans="1:20" x14ac:dyDescent="0.35">
      <c r="A3715" s="13" t="s">
        <v>12129</v>
      </c>
      <c r="B3715" s="13"/>
      <c r="C3715" s="13"/>
      <c r="D3715" s="13" t="s">
        <v>12123</v>
      </c>
      <c r="E3715" s="13">
        <v>6</v>
      </c>
      <c r="F3715" s="14">
        <v>0.7</v>
      </c>
      <c r="G3715" s="13" t="s">
        <v>14873</v>
      </c>
      <c r="H3715" s="14">
        <v>35</v>
      </c>
      <c r="I3715" s="15" t="s">
        <v>32</v>
      </c>
      <c r="J3715" s="16">
        <v>29.700000000000003</v>
      </c>
      <c r="K3715" s="16">
        <v>4.95</v>
      </c>
      <c r="L3715" s="17" t="s">
        <v>88</v>
      </c>
      <c r="M3715" s="163" t="str">
        <f>IFERROR(GETPIVOTDATA("Tot. Bottles",'- Ordine Aggregato -'!$A$1,"sku anker",A3715),"")</f>
        <v/>
      </c>
      <c r="N3715" s="18" t="s">
        <v>42</v>
      </c>
      <c r="O3715" s="19" t="str">
        <f t="shared" si="57"/>
        <v>Order online</v>
      </c>
      <c r="P3715" s="97" t="s">
        <v>385</v>
      </c>
      <c r="Q3715" s="13" t="s">
        <v>12130</v>
      </c>
      <c r="R3715" t="s">
        <v>12128</v>
      </c>
      <c r="S3715" s="20">
        <v>0</v>
      </c>
      <c r="T3715" s="21" t="s">
        <v>38</v>
      </c>
    </row>
    <row r="3716" spans="1:20" x14ac:dyDescent="0.35">
      <c r="A3716" s="96" t="s">
        <v>12131</v>
      </c>
      <c r="B3716" s="96"/>
      <c r="C3716" s="96"/>
      <c r="D3716" s="13" t="s">
        <v>12123</v>
      </c>
      <c r="E3716" s="13">
        <v>12</v>
      </c>
      <c r="F3716" s="14">
        <v>1</v>
      </c>
      <c r="G3716" s="13" t="s">
        <v>14873</v>
      </c>
      <c r="H3716" s="14">
        <v>35</v>
      </c>
      <c r="I3716" s="15" t="s">
        <v>32</v>
      </c>
      <c r="J3716" s="16">
        <v>75</v>
      </c>
      <c r="K3716" s="16">
        <v>6.25</v>
      </c>
      <c r="L3716" s="17" t="s">
        <v>88</v>
      </c>
      <c r="M3716" s="163" t="str">
        <f>IFERROR(GETPIVOTDATA("Tot. Bottles",'- Ordine Aggregato -'!$A$1,"sku anker",A3716),"")</f>
        <v/>
      </c>
      <c r="N3716" s="18" t="s">
        <v>42</v>
      </c>
      <c r="O3716" s="19" t="str">
        <f t="shared" si="57"/>
        <v>Order online</v>
      </c>
      <c r="P3716" s="97" t="s">
        <v>385</v>
      </c>
      <c r="Q3716" s="13" t="s">
        <v>12132</v>
      </c>
      <c r="R3716" t="s">
        <v>12133</v>
      </c>
      <c r="S3716" s="20">
        <v>0</v>
      </c>
      <c r="T3716" s="21" t="s">
        <v>38</v>
      </c>
    </row>
    <row r="3717" spans="1:20" x14ac:dyDescent="0.35">
      <c r="A3717" s="13" t="s">
        <v>12134</v>
      </c>
      <c r="B3717" s="13"/>
      <c r="C3717" s="13"/>
      <c r="D3717" s="13" t="s">
        <v>12123</v>
      </c>
      <c r="E3717" s="13">
        <v>6</v>
      </c>
      <c r="F3717" s="14">
        <v>1</v>
      </c>
      <c r="G3717" s="13" t="s">
        <v>46</v>
      </c>
      <c r="H3717" s="14">
        <v>35</v>
      </c>
      <c r="I3717" s="15" t="s">
        <v>32</v>
      </c>
      <c r="J3717" s="16">
        <v>37.5</v>
      </c>
      <c r="K3717" s="16">
        <v>6.25</v>
      </c>
      <c r="L3717" s="17" t="s">
        <v>88</v>
      </c>
      <c r="M3717" s="163" t="str">
        <f>IFERROR(GETPIVOTDATA("Tot. Bottles",'- Ordine Aggregato -'!$A$1,"sku anker",A3717),"")</f>
        <v/>
      </c>
      <c r="N3717" s="18" t="s">
        <v>42</v>
      </c>
      <c r="O3717" s="19" t="str">
        <f t="shared" si="57"/>
        <v>Order online</v>
      </c>
      <c r="P3717" s="97" t="s">
        <v>385</v>
      </c>
      <c r="Q3717" s="13" t="s">
        <v>12135</v>
      </c>
      <c r="R3717" t="s">
        <v>12136</v>
      </c>
      <c r="S3717" s="20">
        <v>0</v>
      </c>
      <c r="T3717" s="21" t="s">
        <v>38</v>
      </c>
    </row>
    <row r="3718" spans="1:20" x14ac:dyDescent="0.35">
      <c r="A3718" s="13" t="s">
        <v>12137</v>
      </c>
      <c r="B3718" s="13"/>
      <c r="C3718" s="13"/>
      <c r="D3718" s="13" t="s">
        <v>12138</v>
      </c>
      <c r="E3718" s="13">
        <v>6</v>
      </c>
      <c r="F3718" s="14">
        <v>0.7</v>
      </c>
      <c r="G3718" s="13" t="s">
        <v>14873</v>
      </c>
      <c r="H3718" s="14">
        <v>40</v>
      </c>
      <c r="I3718" s="15" t="s">
        <v>32</v>
      </c>
      <c r="J3718" s="16">
        <v>29.099999999999998</v>
      </c>
      <c r="K3718" s="16">
        <v>4.8499999999999996</v>
      </c>
      <c r="L3718" s="17" t="s">
        <v>1224</v>
      </c>
      <c r="M3718" s="163" t="str">
        <f>IFERROR(GETPIVOTDATA("Tot. Bottles",'- Ordine Aggregato -'!$A$1,"sku anker",A3718),"")</f>
        <v/>
      </c>
      <c r="N3718" s="18" t="s">
        <v>34</v>
      </c>
      <c r="O3718" s="19" t="str">
        <f t="shared" si="57"/>
        <v>Order online</v>
      </c>
      <c r="P3718" s="97" t="s">
        <v>220</v>
      </c>
      <c r="Q3718" s="13" t="s">
        <v>12139</v>
      </c>
      <c r="R3718" t="s">
        <v>12140</v>
      </c>
      <c r="S3718" s="20">
        <v>0</v>
      </c>
      <c r="T3718" s="21" t="s">
        <v>38</v>
      </c>
    </row>
    <row r="3719" spans="1:20" x14ac:dyDescent="0.35">
      <c r="A3719" s="13" t="s">
        <v>12141</v>
      </c>
      <c r="B3719" s="13"/>
      <c r="C3719" s="13"/>
      <c r="D3719" s="13" t="s">
        <v>12142</v>
      </c>
      <c r="E3719" s="13">
        <v>6</v>
      </c>
      <c r="F3719" s="14">
        <v>0.7</v>
      </c>
      <c r="G3719" s="13" t="s">
        <v>14873</v>
      </c>
      <c r="H3719" s="14">
        <v>40</v>
      </c>
      <c r="I3719" s="15" t="s">
        <v>32</v>
      </c>
      <c r="J3719" s="16">
        <v>24</v>
      </c>
      <c r="K3719" s="16">
        <v>4</v>
      </c>
      <c r="L3719" s="17" t="s">
        <v>1224</v>
      </c>
      <c r="M3719" s="163" t="str">
        <f>IFERROR(GETPIVOTDATA("Tot. Bottles",'- Ordine Aggregato -'!$A$1,"sku anker",A3719),"")</f>
        <v/>
      </c>
      <c r="N3719" s="18" t="s">
        <v>42</v>
      </c>
      <c r="O3719" s="19" t="str">
        <f t="shared" si="57"/>
        <v>Order online</v>
      </c>
      <c r="P3719" s="97" t="s">
        <v>220</v>
      </c>
      <c r="Q3719" s="13" t="s">
        <v>12143</v>
      </c>
      <c r="R3719" t="s">
        <v>12144</v>
      </c>
      <c r="S3719" s="20">
        <v>0</v>
      </c>
      <c r="T3719" s="21" t="s">
        <v>38</v>
      </c>
    </row>
    <row r="3720" spans="1:20" x14ac:dyDescent="0.35">
      <c r="A3720" s="13" t="s">
        <v>12145</v>
      </c>
      <c r="B3720" s="13"/>
      <c r="C3720" s="13"/>
      <c r="D3720" s="13" t="s">
        <v>12146</v>
      </c>
      <c r="E3720" s="13">
        <v>6</v>
      </c>
      <c r="F3720" s="14">
        <v>0.7</v>
      </c>
      <c r="G3720" s="13" t="s">
        <v>14873</v>
      </c>
      <c r="H3720" s="14">
        <v>40</v>
      </c>
      <c r="I3720" s="15" t="s">
        <v>32</v>
      </c>
      <c r="J3720" s="16">
        <v>28.5</v>
      </c>
      <c r="K3720" s="16">
        <v>4.75</v>
      </c>
      <c r="L3720" s="17" t="s">
        <v>502</v>
      </c>
      <c r="M3720" s="163" t="str">
        <f>IFERROR(GETPIVOTDATA("Tot. Bottles",'- Ordine Aggregato -'!$A$1,"sku anker",A3720),"")</f>
        <v/>
      </c>
      <c r="N3720" s="18" t="s">
        <v>42</v>
      </c>
      <c r="O3720" s="19" t="str">
        <f t="shared" si="57"/>
        <v>Order online</v>
      </c>
      <c r="P3720" s="97" t="s">
        <v>220</v>
      </c>
      <c r="Q3720" s="13" t="s">
        <v>12147</v>
      </c>
      <c r="R3720" t="s">
        <v>12148</v>
      </c>
      <c r="S3720" s="20">
        <v>0</v>
      </c>
      <c r="T3720" s="21" t="s">
        <v>38</v>
      </c>
    </row>
    <row r="3721" spans="1:20" x14ac:dyDescent="0.35">
      <c r="A3721" s="96" t="s">
        <v>12149</v>
      </c>
      <c r="B3721" s="96"/>
      <c r="C3721" s="96"/>
      <c r="D3721" s="13" t="s">
        <v>12150</v>
      </c>
      <c r="E3721" s="13">
        <v>6</v>
      </c>
      <c r="F3721" s="14">
        <v>0.7</v>
      </c>
      <c r="G3721" s="13" t="s">
        <v>14874</v>
      </c>
      <c r="H3721" s="14">
        <v>10</v>
      </c>
      <c r="I3721" s="15" t="s">
        <v>32</v>
      </c>
      <c r="J3721" s="16">
        <v>46.5</v>
      </c>
      <c r="K3721" s="16">
        <v>7.75</v>
      </c>
      <c r="L3721" s="17" t="s">
        <v>399</v>
      </c>
      <c r="M3721" s="163" t="str">
        <f>IFERROR(GETPIVOTDATA("Tot. Bottles",'- Ordine Aggregato -'!$A$1,"sku anker",A3721),"")</f>
        <v/>
      </c>
      <c r="N3721" s="18" t="s">
        <v>42</v>
      </c>
      <c r="O3721" s="19" t="str">
        <f t="shared" si="57"/>
        <v>Order online</v>
      </c>
      <c r="P3721" s="97" t="s">
        <v>68</v>
      </c>
      <c r="Q3721" s="13" t="s">
        <v>12151</v>
      </c>
      <c r="R3721" t="s">
        <v>12152</v>
      </c>
      <c r="S3721" s="20">
        <v>0</v>
      </c>
      <c r="T3721" s="21" t="s">
        <v>38</v>
      </c>
    </row>
    <row r="3722" spans="1:20" x14ac:dyDescent="0.35">
      <c r="A3722" s="96" t="s">
        <v>12153</v>
      </c>
      <c r="D3722" s="13" t="s">
        <v>12154</v>
      </c>
      <c r="E3722" s="13">
        <v>160</v>
      </c>
      <c r="F3722" s="14">
        <v>0.02</v>
      </c>
      <c r="G3722" s="13" t="s">
        <v>14874</v>
      </c>
      <c r="H3722" s="14">
        <v>10</v>
      </c>
      <c r="I3722" s="15" t="s">
        <v>32</v>
      </c>
      <c r="J3722" s="16">
        <v>78.400000000000006</v>
      </c>
      <c r="K3722" s="16">
        <v>0.49</v>
      </c>
      <c r="L3722" s="17" t="s">
        <v>399</v>
      </c>
      <c r="M3722" s="163" t="str">
        <f>IFERROR(GETPIVOTDATA("Tot. Bottles",'- Ordine Aggregato -'!$A$1,"sku anker",A3722),"")</f>
        <v/>
      </c>
      <c r="N3722" s="18" t="s">
        <v>42</v>
      </c>
      <c r="O3722" s="19" t="str">
        <f t="shared" si="57"/>
        <v>Order online</v>
      </c>
      <c r="P3722" s="97" t="s">
        <v>68</v>
      </c>
      <c r="Q3722" s="13" t="s">
        <v>12155</v>
      </c>
      <c r="R3722" t="s">
        <v>12156</v>
      </c>
      <c r="S3722" s="20">
        <v>0</v>
      </c>
      <c r="T3722" s="21" t="s">
        <v>38</v>
      </c>
    </row>
    <row r="3723" spans="1:20" x14ac:dyDescent="0.35">
      <c r="A3723" s="96" t="s">
        <v>12157</v>
      </c>
      <c r="D3723" s="13" t="s">
        <v>12158</v>
      </c>
      <c r="E3723" s="13">
        <v>6</v>
      </c>
      <c r="F3723" s="14">
        <v>0.7</v>
      </c>
      <c r="G3723" s="13" t="s">
        <v>46</v>
      </c>
      <c r="H3723" s="14">
        <v>46</v>
      </c>
      <c r="I3723" s="15" t="s">
        <v>32</v>
      </c>
      <c r="J3723" s="16">
        <v>137.39999999999998</v>
      </c>
      <c r="K3723" s="16">
        <v>22.9</v>
      </c>
      <c r="L3723" s="17" t="s">
        <v>145</v>
      </c>
      <c r="M3723" s="163" t="str">
        <f>IFERROR(GETPIVOTDATA("Tot. Bottles",'- Ordine Aggregato -'!$A$1,"sku anker",A3723),"")</f>
        <v/>
      </c>
      <c r="N3723" s="18" t="s">
        <v>42</v>
      </c>
      <c r="O3723" s="19" t="str">
        <f t="shared" si="57"/>
        <v>Order online</v>
      </c>
      <c r="P3723" s="97" t="s">
        <v>146</v>
      </c>
      <c r="Q3723" s="13" t="s">
        <v>12159</v>
      </c>
      <c r="R3723" t="s">
        <v>42</v>
      </c>
      <c r="S3723" s="20">
        <v>0</v>
      </c>
      <c r="T3723" s="21" t="s">
        <v>38</v>
      </c>
    </row>
    <row r="3724" spans="1:20" x14ac:dyDescent="0.35">
      <c r="A3724" s="13" t="s">
        <v>12160</v>
      </c>
      <c r="B3724" s="13"/>
      <c r="C3724" s="13"/>
      <c r="D3724" s="13" t="s">
        <v>12161</v>
      </c>
      <c r="E3724" s="13">
        <v>6</v>
      </c>
      <c r="F3724" s="14">
        <v>0.7</v>
      </c>
      <c r="G3724" s="13" t="s">
        <v>46</v>
      </c>
      <c r="H3724" s="14">
        <v>40</v>
      </c>
      <c r="I3724" s="15" t="s">
        <v>32</v>
      </c>
      <c r="J3724" s="16">
        <v>77.699999999999989</v>
      </c>
      <c r="K3724" s="16">
        <v>12.95</v>
      </c>
      <c r="L3724" s="17" t="s">
        <v>145</v>
      </c>
      <c r="M3724" s="163" t="str">
        <f>IFERROR(GETPIVOTDATA("Tot. Bottles",'- Ordine Aggregato -'!$A$1,"sku anker",A3724),"")</f>
        <v/>
      </c>
      <c r="N3724" s="18" t="s">
        <v>42</v>
      </c>
      <c r="O3724" s="19" t="str">
        <f t="shared" si="57"/>
        <v>Order online</v>
      </c>
      <c r="P3724" s="97" t="s">
        <v>146</v>
      </c>
      <c r="Q3724" s="13" t="s">
        <v>12162</v>
      </c>
      <c r="R3724" t="s">
        <v>12163</v>
      </c>
      <c r="S3724" s="20">
        <v>0</v>
      </c>
      <c r="T3724" s="21" t="s">
        <v>38</v>
      </c>
    </row>
    <row r="3725" spans="1:20" x14ac:dyDescent="0.35">
      <c r="A3725" s="13" t="s">
        <v>12164</v>
      </c>
      <c r="B3725" s="13"/>
      <c r="C3725" s="13"/>
      <c r="D3725" s="13" t="s">
        <v>12161</v>
      </c>
      <c r="E3725" s="13">
        <v>6</v>
      </c>
      <c r="F3725" s="14">
        <v>1</v>
      </c>
      <c r="G3725" s="13" t="s">
        <v>46</v>
      </c>
      <c r="H3725" s="14">
        <v>46</v>
      </c>
      <c r="I3725" s="15" t="s">
        <v>32</v>
      </c>
      <c r="J3725" s="16">
        <v>82.5</v>
      </c>
      <c r="K3725" s="16">
        <v>13.75</v>
      </c>
      <c r="L3725" s="17" t="s">
        <v>145</v>
      </c>
      <c r="M3725" s="163" t="str">
        <f>IFERROR(GETPIVOTDATA("Tot. Bottles",'- Ordine Aggregato -'!$A$1,"sku anker",A3725),"")</f>
        <v/>
      </c>
      <c r="N3725" s="18" t="s">
        <v>34</v>
      </c>
      <c r="O3725" s="19" t="str">
        <f t="shared" ref="O3725:O3788" si="58">HYPERLINK("https://www.ankeramsterdamspirits.nl/en/products/"&amp;A3725,"Order online")</f>
        <v>Order online</v>
      </c>
      <c r="P3725" s="97" t="s">
        <v>146</v>
      </c>
      <c r="Q3725" s="13" t="s">
        <v>12165</v>
      </c>
      <c r="R3725" t="s">
        <v>12166</v>
      </c>
      <c r="S3725" s="20">
        <v>0</v>
      </c>
      <c r="T3725" s="21" t="s">
        <v>38</v>
      </c>
    </row>
    <row r="3726" spans="1:20" x14ac:dyDescent="0.35">
      <c r="A3726" s="13" t="s">
        <v>12167</v>
      </c>
      <c r="B3726" s="13"/>
      <c r="C3726" s="13"/>
      <c r="D3726" s="13" t="s">
        <v>12168</v>
      </c>
      <c r="E3726" s="13">
        <v>6</v>
      </c>
      <c r="F3726" s="14">
        <v>0.7</v>
      </c>
      <c r="G3726" s="13" t="s">
        <v>14874</v>
      </c>
      <c r="H3726" s="14">
        <v>46</v>
      </c>
      <c r="I3726" s="15" t="s">
        <v>32</v>
      </c>
      <c r="J3726" s="16">
        <v>201</v>
      </c>
      <c r="K3726" s="16">
        <v>33.5</v>
      </c>
      <c r="L3726" s="17" t="s">
        <v>145</v>
      </c>
      <c r="M3726" s="163" t="str">
        <f>IFERROR(GETPIVOTDATA("Tot. Bottles",'- Ordine Aggregato -'!$A$1,"sku anker",A3726),"")</f>
        <v/>
      </c>
      <c r="N3726" s="18" t="s">
        <v>67</v>
      </c>
      <c r="O3726" s="19" t="str">
        <f t="shared" si="58"/>
        <v>Order online</v>
      </c>
      <c r="P3726" s="97" t="s">
        <v>146</v>
      </c>
      <c r="Q3726" s="13" t="s">
        <v>12169</v>
      </c>
      <c r="R3726" t="s">
        <v>12170</v>
      </c>
      <c r="S3726" s="20">
        <v>33.5</v>
      </c>
      <c r="T3726" s="21" t="s">
        <v>38</v>
      </c>
    </row>
    <row r="3727" spans="1:20" x14ac:dyDescent="0.35">
      <c r="A3727" s="96" t="s">
        <v>12171</v>
      </c>
      <c r="B3727" s="96"/>
      <c r="C3727" s="96"/>
      <c r="D3727" s="13" t="s">
        <v>12172</v>
      </c>
      <c r="E3727" s="13">
        <v>6</v>
      </c>
      <c r="F3727" s="14">
        <v>0.7</v>
      </c>
      <c r="G3727" s="13" t="s">
        <v>14874</v>
      </c>
      <c r="H3727" s="14">
        <v>46</v>
      </c>
      <c r="I3727" s="15" t="s">
        <v>32</v>
      </c>
      <c r="J3727" s="16">
        <v>351</v>
      </c>
      <c r="K3727" s="16">
        <v>58.5</v>
      </c>
      <c r="L3727" s="17" t="s">
        <v>145</v>
      </c>
      <c r="M3727" s="163" t="str">
        <f>IFERROR(GETPIVOTDATA("Tot. Bottles",'- Ordine Aggregato -'!$A$1,"sku anker",A3727),"")</f>
        <v/>
      </c>
      <c r="N3727" s="18" t="s">
        <v>42</v>
      </c>
      <c r="O3727" s="19" t="str">
        <f t="shared" si="58"/>
        <v>Order online</v>
      </c>
      <c r="P3727" s="97" t="s">
        <v>146</v>
      </c>
      <c r="Q3727" s="13" t="s">
        <v>12173</v>
      </c>
      <c r="R3727" t="s">
        <v>12174</v>
      </c>
      <c r="S3727" s="20">
        <v>0</v>
      </c>
      <c r="T3727" s="21" t="s">
        <v>38</v>
      </c>
    </row>
    <row r="3728" spans="1:20" x14ac:dyDescent="0.35">
      <c r="A3728" s="96" t="s">
        <v>12175</v>
      </c>
      <c r="D3728" s="13" t="s">
        <v>12176</v>
      </c>
      <c r="E3728" s="13">
        <v>6</v>
      </c>
      <c r="F3728" s="14">
        <v>0.7</v>
      </c>
      <c r="G3728" s="13" t="s">
        <v>46</v>
      </c>
      <c r="H3728" s="14">
        <v>40</v>
      </c>
      <c r="I3728" s="15" t="s">
        <v>32</v>
      </c>
      <c r="J3728" s="16">
        <v>70.5</v>
      </c>
      <c r="K3728" s="16">
        <v>11.75</v>
      </c>
      <c r="L3728" s="17" t="s">
        <v>145</v>
      </c>
      <c r="M3728" s="163" t="str">
        <f>IFERROR(GETPIVOTDATA("Tot. Bottles",'- Ordine Aggregato -'!$A$1,"sku anker",A3728),"")</f>
        <v/>
      </c>
      <c r="N3728" s="18" t="s">
        <v>42</v>
      </c>
      <c r="O3728" s="19" t="str">
        <f t="shared" si="58"/>
        <v>Order online</v>
      </c>
      <c r="P3728" s="97" t="s">
        <v>146</v>
      </c>
      <c r="Q3728" s="13" t="s">
        <v>12177</v>
      </c>
      <c r="R3728" t="s">
        <v>12178</v>
      </c>
      <c r="S3728" s="20">
        <v>0</v>
      </c>
      <c r="T3728" s="21" t="s">
        <v>38</v>
      </c>
    </row>
    <row r="3729" spans="1:20" x14ac:dyDescent="0.35">
      <c r="A3729" s="13" t="s">
        <v>12179</v>
      </c>
      <c r="B3729" s="13"/>
      <c r="C3729" s="13"/>
      <c r="D3729" s="13" t="s">
        <v>12180</v>
      </c>
      <c r="E3729" s="13">
        <v>6</v>
      </c>
      <c r="F3729" s="14">
        <v>1</v>
      </c>
      <c r="G3729" s="13" t="s">
        <v>46</v>
      </c>
      <c r="H3729" s="14">
        <v>46</v>
      </c>
      <c r="I3729" s="15" t="s">
        <v>32</v>
      </c>
      <c r="J3729" s="16">
        <v>68.400000000000006</v>
      </c>
      <c r="K3729" s="16">
        <v>11.4</v>
      </c>
      <c r="L3729" s="17" t="s">
        <v>145</v>
      </c>
      <c r="M3729" s="163" t="str">
        <f>IFERROR(GETPIVOTDATA("Tot. Bottles",'- Ordine Aggregato -'!$A$1,"sku anker",A3729),"")</f>
        <v/>
      </c>
      <c r="N3729" s="18" t="s">
        <v>34</v>
      </c>
      <c r="O3729" s="19" t="str">
        <f t="shared" si="58"/>
        <v>Order online</v>
      </c>
      <c r="P3729" s="97" t="s">
        <v>146</v>
      </c>
      <c r="Q3729" s="13" t="s">
        <v>12181</v>
      </c>
      <c r="R3729" t="s">
        <v>12182</v>
      </c>
      <c r="S3729" s="20">
        <v>0</v>
      </c>
      <c r="T3729" s="21" t="s">
        <v>38</v>
      </c>
    </row>
    <row r="3730" spans="1:20" x14ac:dyDescent="0.35">
      <c r="A3730" s="96" t="s">
        <v>12183</v>
      </c>
      <c r="B3730" s="96"/>
      <c r="C3730" s="96"/>
      <c r="D3730" s="13" t="s">
        <v>12184</v>
      </c>
      <c r="E3730" s="13">
        <v>6</v>
      </c>
      <c r="F3730" s="14">
        <v>0.7</v>
      </c>
      <c r="G3730" s="13" t="s">
        <v>14874</v>
      </c>
      <c r="H3730" s="14">
        <v>30</v>
      </c>
      <c r="I3730" s="15" t="s">
        <v>32</v>
      </c>
      <c r="J3730" s="16">
        <v>73.5</v>
      </c>
      <c r="K3730" s="16">
        <v>12.25</v>
      </c>
      <c r="L3730" s="17" t="s">
        <v>1134</v>
      </c>
      <c r="M3730" s="163" t="str">
        <f>IFERROR(GETPIVOTDATA("Tot. Bottles",'- Ordine Aggregato -'!$A$1,"sku anker",A3730),"")</f>
        <v/>
      </c>
      <c r="N3730" s="18" t="s">
        <v>42</v>
      </c>
      <c r="O3730" s="19" t="str">
        <f t="shared" si="58"/>
        <v>Order online</v>
      </c>
      <c r="P3730" s="97" t="s">
        <v>68</v>
      </c>
      <c r="Q3730" s="13" t="s">
        <v>12185</v>
      </c>
      <c r="R3730" t="s">
        <v>12186</v>
      </c>
      <c r="S3730" s="20">
        <v>0</v>
      </c>
      <c r="T3730" s="21" t="s">
        <v>38</v>
      </c>
    </row>
    <row r="3731" spans="1:20" x14ac:dyDescent="0.35">
      <c r="A3731" s="96" t="s">
        <v>12187</v>
      </c>
      <c r="B3731" s="96"/>
      <c r="C3731" s="96"/>
      <c r="D3731" s="13" t="s">
        <v>12188</v>
      </c>
      <c r="E3731" s="13">
        <v>6</v>
      </c>
      <c r="F3731" s="14">
        <v>0.7</v>
      </c>
      <c r="G3731" s="13" t="s">
        <v>46</v>
      </c>
      <c r="H3731" s="14">
        <v>38</v>
      </c>
      <c r="I3731" s="15" t="s">
        <v>32</v>
      </c>
      <c r="J3731" s="16">
        <v>57</v>
      </c>
      <c r="K3731" s="16">
        <v>9.5</v>
      </c>
      <c r="L3731" s="17" t="s">
        <v>1094</v>
      </c>
      <c r="M3731" s="163" t="str">
        <f>IFERROR(GETPIVOTDATA("Tot. Bottles",'- Ordine Aggregato -'!$A$1,"sku anker",A3731),"")</f>
        <v/>
      </c>
      <c r="N3731" s="18" t="s">
        <v>67</v>
      </c>
      <c r="O3731" s="19" t="str">
        <f t="shared" si="58"/>
        <v>Order online</v>
      </c>
      <c r="P3731" s="97" t="s">
        <v>68</v>
      </c>
      <c r="Q3731" s="13" t="s">
        <v>12189</v>
      </c>
      <c r="R3731" t="s">
        <v>12190</v>
      </c>
      <c r="S3731" s="20">
        <v>9.5</v>
      </c>
      <c r="T3731" s="21" t="s">
        <v>38</v>
      </c>
    </row>
    <row r="3732" spans="1:20" x14ac:dyDescent="0.35">
      <c r="A3732" s="13" t="s">
        <v>12191</v>
      </c>
      <c r="B3732" s="13"/>
      <c r="C3732" s="13"/>
      <c r="D3732" s="13" t="s">
        <v>12192</v>
      </c>
      <c r="E3732" s="13">
        <v>6</v>
      </c>
      <c r="F3732" s="14">
        <v>0.7</v>
      </c>
      <c r="G3732" s="13" t="s">
        <v>46</v>
      </c>
      <c r="H3732" s="14">
        <v>38</v>
      </c>
      <c r="I3732" s="15" t="s">
        <v>32</v>
      </c>
      <c r="J3732" s="16">
        <v>69</v>
      </c>
      <c r="K3732" s="16">
        <v>11.5</v>
      </c>
      <c r="L3732" s="17" t="s">
        <v>1094</v>
      </c>
      <c r="M3732" s="163" t="str">
        <f>IFERROR(GETPIVOTDATA("Tot. Bottles",'- Ordine Aggregato -'!$A$1,"sku anker",A3732),"")</f>
        <v/>
      </c>
      <c r="N3732" s="18" t="s">
        <v>67</v>
      </c>
      <c r="O3732" s="19" t="str">
        <f t="shared" si="58"/>
        <v>Order online</v>
      </c>
      <c r="P3732" s="97" t="s">
        <v>68</v>
      </c>
      <c r="Q3732" s="13" t="s">
        <v>12193</v>
      </c>
      <c r="R3732" t="s">
        <v>12194</v>
      </c>
      <c r="S3732" s="20">
        <v>11.5</v>
      </c>
      <c r="T3732" s="21" t="s">
        <v>38</v>
      </c>
    </row>
    <row r="3733" spans="1:20" x14ac:dyDescent="0.35">
      <c r="A3733" s="13" t="s">
        <v>12195</v>
      </c>
      <c r="B3733" s="13"/>
      <c r="C3733" s="13"/>
      <c r="D3733" s="13" t="s">
        <v>12196</v>
      </c>
      <c r="E3733" s="13">
        <v>6</v>
      </c>
      <c r="F3733" s="14">
        <v>0.7</v>
      </c>
      <c r="G3733" s="13" t="s">
        <v>46</v>
      </c>
      <c r="H3733" s="14">
        <v>38</v>
      </c>
      <c r="I3733" s="15" t="s">
        <v>32</v>
      </c>
      <c r="J3733" s="16">
        <v>63</v>
      </c>
      <c r="K3733" s="16">
        <v>10.5</v>
      </c>
      <c r="L3733" s="17" t="s">
        <v>1134</v>
      </c>
      <c r="M3733" s="163" t="str">
        <f>IFERROR(GETPIVOTDATA("Tot. Bottles",'- Ordine Aggregato -'!$A$1,"sku anker",A3733),"")</f>
        <v/>
      </c>
      <c r="N3733" s="18" t="s">
        <v>67</v>
      </c>
      <c r="O3733" s="19" t="str">
        <f t="shared" si="58"/>
        <v>Order online</v>
      </c>
      <c r="P3733" s="97" t="s">
        <v>68</v>
      </c>
      <c r="Q3733" s="13" t="s">
        <v>12197</v>
      </c>
      <c r="R3733" t="s">
        <v>12198</v>
      </c>
      <c r="S3733" s="20">
        <v>10.5</v>
      </c>
      <c r="T3733" s="21" t="s">
        <v>38</v>
      </c>
    </row>
    <row r="3734" spans="1:20" x14ac:dyDescent="0.35">
      <c r="A3734" s="96" t="s">
        <v>12199</v>
      </c>
      <c r="D3734" s="13" t="s">
        <v>12200</v>
      </c>
      <c r="E3734" s="13">
        <v>6</v>
      </c>
      <c r="F3734" s="14">
        <v>0.7</v>
      </c>
      <c r="G3734" s="13" t="s">
        <v>46</v>
      </c>
      <c r="H3734" s="14">
        <v>38</v>
      </c>
      <c r="I3734" s="15" t="s">
        <v>32</v>
      </c>
      <c r="J3734" s="16">
        <v>76.5</v>
      </c>
      <c r="K3734" s="16">
        <v>12.75</v>
      </c>
      <c r="L3734" s="17" t="s">
        <v>1134</v>
      </c>
      <c r="M3734" s="163" t="str">
        <f>IFERROR(GETPIVOTDATA("Tot. Bottles",'- Ordine Aggregato -'!$A$1,"sku anker",A3734),"")</f>
        <v/>
      </c>
      <c r="N3734" s="18" t="s">
        <v>34</v>
      </c>
      <c r="O3734" s="19" t="str">
        <f t="shared" si="58"/>
        <v>Order online</v>
      </c>
      <c r="P3734" s="97" t="s">
        <v>68</v>
      </c>
      <c r="Q3734" s="13" t="s">
        <v>12201</v>
      </c>
      <c r="R3734" t="s">
        <v>12202</v>
      </c>
      <c r="S3734" s="20">
        <v>0</v>
      </c>
      <c r="T3734" s="21" t="s">
        <v>38</v>
      </c>
    </row>
    <row r="3735" spans="1:20" x14ac:dyDescent="0.35">
      <c r="A3735" s="13" t="s">
        <v>12203</v>
      </c>
      <c r="B3735" s="13"/>
      <c r="C3735" s="13"/>
      <c r="D3735" s="13" t="s">
        <v>12204</v>
      </c>
      <c r="E3735" s="13">
        <v>6</v>
      </c>
      <c r="F3735" s="14">
        <v>0.7</v>
      </c>
      <c r="G3735" s="13" t="s">
        <v>46</v>
      </c>
      <c r="H3735" s="14">
        <v>38</v>
      </c>
      <c r="I3735" s="15" t="s">
        <v>32</v>
      </c>
      <c r="J3735" s="16">
        <v>76.5</v>
      </c>
      <c r="K3735" s="16">
        <v>12.75</v>
      </c>
      <c r="L3735" s="17" t="s">
        <v>1134</v>
      </c>
      <c r="M3735" s="163" t="str">
        <f>IFERROR(GETPIVOTDATA("Tot. Bottles",'- Ordine Aggregato -'!$A$1,"sku anker",A3735),"")</f>
        <v/>
      </c>
      <c r="N3735" s="18" t="s">
        <v>42</v>
      </c>
      <c r="O3735" s="19" t="str">
        <f t="shared" si="58"/>
        <v>Order online</v>
      </c>
      <c r="P3735" s="97" t="s">
        <v>68</v>
      </c>
      <c r="Q3735" s="13" t="s">
        <v>12201</v>
      </c>
      <c r="R3735" t="s">
        <v>12205</v>
      </c>
      <c r="S3735" s="20">
        <v>0</v>
      </c>
      <c r="T3735" s="21" t="s">
        <v>38</v>
      </c>
    </row>
    <row r="3736" spans="1:20" x14ac:dyDescent="0.35">
      <c r="A3736" s="96" t="s">
        <v>12206</v>
      </c>
      <c r="B3736" s="96"/>
      <c r="C3736" s="96"/>
      <c r="D3736" s="13" t="s">
        <v>12207</v>
      </c>
      <c r="E3736" s="13">
        <v>8</v>
      </c>
      <c r="F3736" s="14">
        <v>0.7</v>
      </c>
      <c r="G3736" s="13" t="s">
        <v>14874</v>
      </c>
      <c r="H3736" s="14">
        <v>38</v>
      </c>
      <c r="I3736" s="15" t="s">
        <v>32</v>
      </c>
      <c r="J3736" s="16">
        <v>106</v>
      </c>
      <c r="K3736" s="16">
        <v>13.25</v>
      </c>
      <c r="L3736" s="17" t="s">
        <v>1143</v>
      </c>
      <c r="M3736" s="163" t="str">
        <f>IFERROR(GETPIVOTDATA("Tot. Bottles",'- Ordine Aggregato -'!$A$1,"sku anker",A3736),"")</f>
        <v/>
      </c>
      <c r="N3736" s="18" t="s">
        <v>42</v>
      </c>
      <c r="O3736" s="19" t="str">
        <f t="shared" si="58"/>
        <v>Order online</v>
      </c>
      <c r="P3736" s="97" t="s">
        <v>68</v>
      </c>
      <c r="Q3736" s="13" t="s">
        <v>12208</v>
      </c>
      <c r="R3736" t="s">
        <v>12209</v>
      </c>
      <c r="S3736" s="20">
        <v>0</v>
      </c>
      <c r="T3736" s="21" t="s">
        <v>38</v>
      </c>
    </row>
    <row r="3737" spans="1:20" x14ac:dyDescent="0.35">
      <c r="A3737" s="13" t="s">
        <v>12210</v>
      </c>
      <c r="B3737" s="13"/>
      <c r="C3737" s="13"/>
      <c r="D3737" s="13" t="s">
        <v>12211</v>
      </c>
      <c r="E3737" s="13">
        <v>6</v>
      </c>
      <c r="F3737" s="14">
        <v>0.7</v>
      </c>
      <c r="G3737" s="13" t="s">
        <v>46</v>
      </c>
      <c r="H3737" s="14">
        <v>38</v>
      </c>
      <c r="I3737" s="15" t="s">
        <v>32</v>
      </c>
      <c r="J3737" s="16">
        <v>75</v>
      </c>
      <c r="K3737" s="16">
        <v>12.5</v>
      </c>
      <c r="L3737" s="17" t="s">
        <v>104</v>
      </c>
      <c r="M3737" s="163" t="str">
        <f>IFERROR(GETPIVOTDATA("Tot. Bottles",'- Ordine Aggregato -'!$A$1,"sku anker",A3737),"")</f>
        <v/>
      </c>
      <c r="N3737" s="18" t="s">
        <v>67</v>
      </c>
      <c r="O3737" s="19" t="str">
        <f t="shared" si="58"/>
        <v>Order online</v>
      </c>
      <c r="P3737" s="97" t="s">
        <v>68</v>
      </c>
      <c r="Q3737" s="13" t="s">
        <v>12212</v>
      </c>
      <c r="R3737" t="s">
        <v>12213</v>
      </c>
      <c r="S3737" s="20">
        <v>12.5</v>
      </c>
      <c r="T3737" s="21" t="s">
        <v>38</v>
      </c>
    </row>
    <row r="3738" spans="1:20" x14ac:dyDescent="0.35">
      <c r="A3738" s="96" t="s">
        <v>14288</v>
      </c>
      <c r="D3738" s="13" t="s">
        <v>14289</v>
      </c>
      <c r="E3738" s="13">
        <v>6</v>
      </c>
      <c r="F3738" s="14">
        <v>0.7</v>
      </c>
      <c r="G3738" s="13" t="s">
        <v>14874</v>
      </c>
      <c r="H3738" s="14">
        <v>40</v>
      </c>
      <c r="I3738" s="15" t="s">
        <v>32</v>
      </c>
      <c r="J3738" s="16">
        <v>42.900000000000006</v>
      </c>
      <c r="K3738" s="16">
        <v>7.15</v>
      </c>
      <c r="L3738" s="17" t="s">
        <v>104</v>
      </c>
      <c r="M3738" s="163" t="str">
        <f>IFERROR(GETPIVOTDATA("Tot. Bottles",'- Ordine Aggregato -'!$A$1,"sku anker",A3738),"")</f>
        <v/>
      </c>
      <c r="N3738" s="18" t="s">
        <v>42</v>
      </c>
      <c r="O3738" s="19" t="str">
        <f t="shared" si="58"/>
        <v>Order online</v>
      </c>
      <c r="P3738" s="97" t="s">
        <v>225</v>
      </c>
      <c r="Q3738" s="13" t="s">
        <v>16011</v>
      </c>
      <c r="R3738" t="s">
        <v>16012</v>
      </c>
      <c r="S3738" s="20">
        <v>0</v>
      </c>
      <c r="T3738" s="21" t="s">
        <v>38</v>
      </c>
    </row>
    <row r="3739" spans="1:20" x14ac:dyDescent="0.35">
      <c r="A3739" s="96" t="s">
        <v>14290</v>
      </c>
      <c r="D3739" s="13" t="s">
        <v>14291</v>
      </c>
      <c r="E3739" s="13">
        <v>6</v>
      </c>
      <c r="F3739" s="14">
        <v>0.7</v>
      </c>
      <c r="G3739" s="13" t="s">
        <v>14874</v>
      </c>
      <c r="H3739" s="14">
        <v>40</v>
      </c>
      <c r="I3739" s="15" t="s">
        <v>32</v>
      </c>
      <c r="J3739" s="16">
        <v>42</v>
      </c>
      <c r="K3739" s="16">
        <v>7</v>
      </c>
      <c r="L3739" s="17" t="s">
        <v>104</v>
      </c>
      <c r="M3739" s="163" t="str">
        <f>IFERROR(GETPIVOTDATA("Tot. Bottles",'- Ordine Aggregato -'!$A$1,"sku anker",A3739),"")</f>
        <v/>
      </c>
      <c r="N3739" s="18" t="s">
        <v>42</v>
      </c>
      <c r="O3739" s="19" t="str">
        <f t="shared" si="58"/>
        <v>Order online</v>
      </c>
      <c r="P3739" s="97" t="s">
        <v>225</v>
      </c>
      <c r="Q3739" s="13" t="s">
        <v>16013</v>
      </c>
      <c r="R3739" t="s">
        <v>16014</v>
      </c>
      <c r="S3739" s="20">
        <v>0</v>
      </c>
      <c r="T3739" s="21" t="s">
        <v>38</v>
      </c>
    </row>
    <row r="3740" spans="1:20" x14ac:dyDescent="0.35">
      <c r="A3740" s="96" t="s">
        <v>12214</v>
      </c>
      <c r="B3740" s="96"/>
      <c r="C3740" s="96"/>
      <c r="D3740" s="13" t="s">
        <v>12215</v>
      </c>
      <c r="E3740" s="13">
        <v>6</v>
      </c>
      <c r="F3740" s="14">
        <v>0.5</v>
      </c>
      <c r="G3740" s="13" t="s">
        <v>46</v>
      </c>
      <c r="H3740" s="14">
        <v>20</v>
      </c>
      <c r="I3740" s="15" t="s">
        <v>32</v>
      </c>
      <c r="J3740" s="16">
        <v>93</v>
      </c>
      <c r="K3740" s="16">
        <v>15.5</v>
      </c>
      <c r="L3740" s="17" t="s">
        <v>399</v>
      </c>
      <c r="M3740" s="163" t="str">
        <f>IFERROR(GETPIVOTDATA("Tot. Bottles",'- Ordine Aggregato -'!$A$1,"sku anker",A3740),"")</f>
        <v/>
      </c>
      <c r="N3740" s="18" t="s">
        <v>42</v>
      </c>
      <c r="O3740" s="19" t="str">
        <f t="shared" si="58"/>
        <v>Order online</v>
      </c>
      <c r="P3740" s="97" t="s">
        <v>225</v>
      </c>
      <c r="Q3740" s="13" t="s">
        <v>12216</v>
      </c>
      <c r="R3740" t="s">
        <v>12217</v>
      </c>
      <c r="S3740" s="20">
        <v>0</v>
      </c>
      <c r="T3740" s="21" t="s">
        <v>38</v>
      </c>
    </row>
    <row r="3741" spans="1:20" x14ac:dyDescent="0.35">
      <c r="A3741" s="13" t="s">
        <v>12218</v>
      </c>
      <c r="B3741" s="13"/>
      <c r="C3741" s="13"/>
      <c r="D3741" s="13" t="s">
        <v>12215</v>
      </c>
      <c r="E3741" s="13">
        <v>6</v>
      </c>
      <c r="F3741" s="14">
        <v>0.7</v>
      </c>
      <c r="G3741" s="13" t="s">
        <v>14873</v>
      </c>
      <c r="H3741" s="14">
        <v>20</v>
      </c>
      <c r="I3741" s="15" t="s">
        <v>32</v>
      </c>
      <c r="J3741" s="16">
        <v>108</v>
      </c>
      <c r="K3741" s="16">
        <v>18</v>
      </c>
      <c r="L3741" s="17" t="s">
        <v>399</v>
      </c>
      <c r="M3741" s="163" t="str">
        <f>IFERROR(GETPIVOTDATA("Tot. Bottles",'- Ordine Aggregato -'!$A$1,"sku anker",A3741),"")</f>
        <v/>
      </c>
      <c r="N3741" s="18" t="s">
        <v>42</v>
      </c>
      <c r="O3741" s="19" t="str">
        <f t="shared" si="58"/>
        <v>Order online</v>
      </c>
      <c r="P3741" s="97" t="s">
        <v>225</v>
      </c>
      <c r="Q3741" s="13" t="s">
        <v>12219</v>
      </c>
      <c r="R3741" t="s">
        <v>12220</v>
      </c>
      <c r="S3741" s="20">
        <v>0</v>
      </c>
      <c r="T3741" s="21" t="s">
        <v>38</v>
      </c>
    </row>
    <row r="3742" spans="1:20" x14ac:dyDescent="0.35">
      <c r="A3742" s="13" t="s">
        <v>12221</v>
      </c>
      <c r="B3742" s="13"/>
      <c r="C3742" s="13"/>
      <c r="D3742" s="13" t="s">
        <v>12222</v>
      </c>
      <c r="E3742" s="13">
        <v>12</v>
      </c>
      <c r="F3742" s="14">
        <v>0.7</v>
      </c>
      <c r="G3742" s="13" t="s">
        <v>14874</v>
      </c>
      <c r="H3742" s="14">
        <v>40</v>
      </c>
      <c r="I3742" s="15" t="s">
        <v>32</v>
      </c>
      <c r="J3742" s="16">
        <v>59.400000000000006</v>
      </c>
      <c r="K3742" s="16">
        <v>4.95</v>
      </c>
      <c r="L3742" s="17" t="s">
        <v>61</v>
      </c>
      <c r="M3742" s="163" t="str">
        <f>IFERROR(GETPIVOTDATA("Tot. Bottles",'- Ordine Aggregato -'!$A$1,"sku anker",A3742),"")</f>
        <v/>
      </c>
      <c r="N3742" s="18" t="s">
        <v>67</v>
      </c>
      <c r="O3742" s="19" t="str">
        <f t="shared" si="58"/>
        <v>Order online</v>
      </c>
      <c r="P3742" s="97" t="s">
        <v>225</v>
      </c>
      <c r="Q3742" s="13" t="s">
        <v>12223</v>
      </c>
      <c r="R3742" t="s">
        <v>12224</v>
      </c>
      <c r="S3742" s="20">
        <v>4.95</v>
      </c>
      <c r="T3742" s="21" t="s">
        <v>38</v>
      </c>
    </row>
    <row r="3743" spans="1:20" x14ac:dyDescent="0.35">
      <c r="A3743" s="96" t="s">
        <v>12225</v>
      </c>
      <c r="B3743" s="96"/>
      <c r="C3743" s="96"/>
      <c r="D3743" s="13" t="s">
        <v>12226</v>
      </c>
      <c r="E3743" s="13">
        <v>12</v>
      </c>
      <c r="F3743" s="14">
        <v>0.7</v>
      </c>
      <c r="G3743" s="13" t="s">
        <v>14874</v>
      </c>
      <c r="H3743" s="14">
        <v>40</v>
      </c>
      <c r="I3743" s="15" t="s">
        <v>32</v>
      </c>
      <c r="J3743" s="16">
        <v>78</v>
      </c>
      <c r="K3743" s="16">
        <v>6.5</v>
      </c>
      <c r="L3743" s="17" t="s">
        <v>61</v>
      </c>
      <c r="M3743" s="163" t="str">
        <f>IFERROR(GETPIVOTDATA("Tot. Bottles",'- Ordine Aggregato -'!$A$1,"sku anker",A3743),"")</f>
        <v/>
      </c>
      <c r="N3743" s="18" t="s">
        <v>67</v>
      </c>
      <c r="O3743" s="19" t="str">
        <f t="shared" si="58"/>
        <v>Order online</v>
      </c>
      <c r="P3743" s="97" t="s">
        <v>225</v>
      </c>
      <c r="Q3743" s="13" t="s">
        <v>12227</v>
      </c>
      <c r="R3743" t="s">
        <v>12228</v>
      </c>
      <c r="S3743" s="20">
        <v>6.5</v>
      </c>
      <c r="T3743" s="21" t="s">
        <v>38</v>
      </c>
    </row>
    <row r="3744" spans="1:20" x14ac:dyDescent="0.35">
      <c r="A3744" s="96" t="s">
        <v>12229</v>
      </c>
      <c r="B3744" s="96"/>
      <c r="C3744" s="96"/>
      <c r="D3744" s="13" t="s">
        <v>12230</v>
      </c>
      <c r="E3744" s="13">
        <v>6</v>
      </c>
      <c r="F3744" s="14">
        <v>0.75</v>
      </c>
      <c r="G3744" s="13" t="s">
        <v>14874</v>
      </c>
      <c r="H3744" s="14">
        <v>8.5</v>
      </c>
      <c r="I3744" s="15" t="s">
        <v>32</v>
      </c>
      <c r="J3744" s="16">
        <v>20.700000000000003</v>
      </c>
      <c r="K3744" s="16">
        <v>3.45</v>
      </c>
      <c r="L3744" s="17" t="s">
        <v>704</v>
      </c>
      <c r="M3744" s="163" t="str">
        <f>IFERROR(GETPIVOTDATA("Tot. Bottles",'- Ordine Aggregato -'!$A$1,"sku anker",A3744),"")</f>
        <v/>
      </c>
      <c r="N3744" s="18" t="s">
        <v>42</v>
      </c>
      <c r="O3744" s="19" t="str">
        <f t="shared" si="58"/>
        <v>Order online</v>
      </c>
      <c r="P3744" s="97" t="s">
        <v>220</v>
      </c>
      <c r="Q3744" s="13" t="s">
        <v>12231</v>
      </c>
      <c r="R3744" t="s">
        <v>12232</v>
      </c>
      <c r="S3744" s="20">
        <v>0</v>
      </c>
      <c r="T3744" s="21" t="s">
        <v>38</v>
      </c>
    </row>
    <row r="3745" spans="1:20" x14ac:dyDescent="0.35">
      <c r="A3745" s="13" t="s">
        <v>12234</v>
      </c>
      <c r="B3745" s="13"/>
      <c r="C3745" s="13"/>
      <c r="D3745" s="13" t="s">
        <v>12235</v>
      </c>
      <c r="E3745" s="13">
        <v>6</v>
      </c>
      <c r="F3745" s="14">
        <v>0.7</v>
      </c>
      <c r="G3745" s="13" t="s">
        <v>14874</v>
      </c>
      <c r="H3745" s="14">
        <v>38</v>
      </c>
      <c r="I3745" s="15" t="s">
        <v>32</v>
      </c>
      <c r="J3745" s="16">
        <v>204</v>
      </c>
      <c r="K3745" s="16">
        <v>34</v>
      </c>
      <c r="L3745" s="17" t="s">
        <v>66</v>
      </c>
      <c r="M3745" s="163" t="str">
        <f>IFERROR(GETPIVOTDATA("Tot. Bottles",'- Ordine Aggregato -'!$A$1,"sku anker",A3745),"")</f>
        <v/>
      </c>
      <c r="N3745" s="18" t="s">
        <v>34</v>
      </c>
      <c r="O3745" s="19" t="str">
        <f t="shared" si="58"/>
        <v>Order online</v>
      </c>
      <c r="P3745" s="97" t="s">
        <v>146</v>
      </c>
      <c r="Q3745" s="13" t="s">
        <v>12236</v>
      </c>
      <c r="R3745" t="s">
        <v>12237</v>
      </c>
      <c r="S3745" s="20">
        <v>0</v>
      </c>
      <c r="T3745" s="21" t="s">
        <v>38</v>
      </c>
    </row>
    <row r="3746" spans="1:20" x14ac:dyDescent="0.35">
      <c r="A3746" s="96" t="s">
        <v>12238</v>
      </c>
      <c r="D3746" s="13" t="s">
        <v>12239</v>
      </c>
      <c r="E3746" s="13">
        <v>6</v>
      </c>
      <c r="F3746" s="14">
        <v>0.7</v>
      </c>
      <c r="G3746" s="13" t="s">
        <v>46</v>
      </c>
      <c r="H3746" s="14">
        <v>38</v>
      </c>
      <c r="I3746" s="15" t="s">
        <v>32</v>
      </c>
      <c r="J3746" s="16">
        <v>204</v>
      </c>
      <c r="K3746" s="16">
        <v>34</v>
      </c>
      <c r="L3746" s="17" t="s">
        <v>623</v>
      </c>
      <c r="M3746" s="163" t="str">
        <f>IFERROR(GETPIVOTDATA("Tot. Bottles",'- Ordine Aggregato -'!$A$1,"sku anker",A3746),"")</f>
        <v/>
      </c>
      <c r="N3746" s="18" t="s">
        <v>42</v>
      </c>
      <c r="O3746" s="19" t="str">
        <f t="shared" si="58"/>
        <v>Order online</v>
      </c>
      <c r="P3746" s="97" t="s">
        <v>146</v>
      </c>
      <c r="Q3746" s="13" t="s">
        <v>12240</v>
      </c>
      <c r="R3746" t="s">
        <v>12241</v>
      </c>
      <c r="S3746" s="20">
        <v>0</v>
      </c>
      <c r="T3746" s="21" t="s">
        <v>38</v>
      </c>
    </row>
    <row r="3747" spans="1:20" x14ac:dyDescent="0.35">
      <c r="A3747" s="96" t="s">
        <v>12242</v>
      </c>
      <c r="D3747" s="13" t="s">
        <v>12243</v>
      </c>
      <c r="E3747" s="13">
        <v>6</v>
      </c>
      <c r="F3747" s="14">
        <v>0.7</v>
      </c>
      <c r="G3747" s="13" t="s">
        <v>46</v>
      </c>
      <c r="H3747" s="14">
        <v>38</v>
      </c>
      <c r="I3747" s="15" t="s">
        <v>32</v>
      </c>
      <c r="J3747" s="16">
        <v>204</v>
      </c>
      <c r="K3747" s="16">
        <v>34</v>
      </c>
      <c r="L3747" s="17" t="s">
        <v>1134</v>
      </c>
      <c r="M3747" s="163" t="str">
        <f>IFERROR(GETPIVOTDATA("Tot. Bottles",'- Ordine Aggregato -'!$A$1,"sku anker",A3747),"")</f>
        <v/>
      </c>
      <c r="N3747" s="18" t="s">
        <v>34</v>
      </c>
      <c r="O3747" s="19" t="str">
        <f t="shared" si="58"/>
        <v>Order online</v>
      </c>
      <c r="P3747" s="97" t="s">
        <v>146</v>
      </c>
      <c r="Q3747" s="13" t="s">
        <v>12244</v>
      </c>
      <c r="R3747" t="s">
        <v>12245</v>
      </c>
      <c r="S3747" s="20">
        <v>0</v>
      </c>
      <c r="T3747" s="21" t="s">
        <v>38</v>
      </c>
    </row>
    <row r="3748" spans="1:20" x14ac:dyDescent="0.35">
      <c r="A3748" s="96" t="s">
        <v>12246</v>
      </c>
      <c r="D3748" s="13" t="s">
        <v>12247</v>
      </c>
      <c r="E3748" s="13">
        <v>6</v>
      </c>
      <c r="F3748" s="14">
        <v>0.5</v>
      </c>
      <c r="G3748" s="13" t="s">
        <v>46</v>
      </c>
      <c r="H3748" s="14">
        <v>50</v>
      </c>
      <c r="I3748" s="15" t="s">
        <v>32</v>
      </c>
      <c r="J3748" s="16">
        <v>105</v>
      </c>
      <c r="K3748" s="16">
        <v>17.5</v>
      </c>
      <c r="L3748" s="17" t="s">
        <v>657</v>
      </c>
      <c r="M3748" s="163" t="str">
        <f>IFERROR(GETPIVOTDATA("Tot. Bottles",'- Ordine Aggregato -'!$A$1,"sku anker",A3748),"")</f>
        <v/>
      </c>
      <c r="N3748" s="18" t="s">
        <v>67</v>
      </c>
      <c r="O3748" s="19" t="str">
        <f t="shared" si="58"/>
        <v>Order online</v>
      </c>
      <c r="P3748" s="97" t="s">
        <v>220</v>
      </c>
      <c r="Q3748" s="13" t="s">
        <v>12248</v>
      </c>
      <c r="R3748" t="s">
        <v>42</v>
      </c>
      <c r="S3748" s="20">
        <v>17.5</v>
      </c>
      <c r="T3748" s="21" t="s">
        <v>38</v>
      </c>
    </row>
    <row r="3749" spans="1:20" x14ac:dyDescent="0.35">
      <c r="A3749" s="96" t="s">
        <v>12249</v>
      </c>
      <c r="B3749" s="96"/>
      <c r="C3749" s="96"/>
      <c r="D3749" s="13" t="s">
        <v>12250</v>
      </c>
      <c r="E3749" s="13">
        <v>6</v>
      </c>
      <c r="F3749" s="14">
        <v>0.7</v>
      </c>
      <c r="G3749" s="13" t="s">
        <v>14874</v>
      </c>
      <c r="H3749" s="14">
        <v>43</v>
      </c>
      <c r="I3749" s="15" t="s">
        <v>32</v>
      </c>
      <c r="J3749" s="16">
        <v>150</v>
      </c>
      <c r="K3749" s="16">
        <v>25</v>
      </c>
      <c r="L3749" s="17" t="s">
        <v>145</v>
      </c>
      <c r="M3749" s="163" t="str">
        <f>IFERROR(GETPIVOTDATA("Tot. Bottles",'- Ordine Aggregato -'!$A$1,"sku anker",A3749),"")</f>
        <v/>
      </c>
      <c r="N3749" s="18" t="s">
        <v>67</v>
      </c>
      <c r="O3749" s="19" t="str">
        <f t="shared" si="58"/>
        <v>Order online</v>
      </c>
      <c r="P3749" s="97" t="s">
        <v>146</v>
      </c>
      <c r="Q3749" s="13" t="s">
        <v>12251</v>
      </c>
      <c r="R3749" t="s">
        <v>12252</v>
      </c>
      <c r="S3749" s="20">
        <v>25</v>
      </c>
      <c r="T3749" s="21" t="s">
        <v>38</v>
      </c>
    </row>
    <row r="3750" spans="1:20" x14ac:dyDescent="0.35">
      <c r="A3750" s="13" t="s">
        <v>12253</v>
      </c>
      <c r="B3750" s="13"/>
      <c r="C3750" s="13"/>
      <c r="D3750" s="13" t="s">
        <v>12254</v>
      </c>
      <c r="E3750" s="13">
        <v>6</v>
      </c>
      <c r="F3750" s="14">
        <v>0.7</v>
      </c>
      <c r="G3750" s="13" t="s">
        <v>46</v>
      </c>
      <c r="H3750" s="14">
        <v>28</v>
      </c>
      <c r="I3750" s="15" t="s">
        <v>32</v>
      </c>
      <c r="J3750" s="16">
        <v>34.5</v>
      </c>
      <c r="K3750" s="16">
        <v>5.75</v>
      </c>
      <c r="L3750" s="17" t="s">
        <v>399</v>
      </c>
      <c r="M3750" s="163" t="str">
        <f>IFERROR(GETPIVOTDATA("Tot. Bottles",'- Ordine Aggregato -'!$A$1,"sku anker",A3750),"")</f>
        <v/>
      </c>
      <c r="N3750" s="18" t="s">
        <v>42</v>
      </c>
      <c r="O3750" s="19" t="str">
        <f t="shared" si="58"/>
        <v>Order online</v>
      </c>
      <c r="P3750" s="97" t="s">
        <v>355</v>
      </c>
      <c r="Q3750" s="13" t="s">
        <v>12255</v>
      </c>
      <c r="R3750" t="s">
        <v>12256</v>
      </c>
      <c r="S3750" s="20">
        <v>0</v>
      </c>
      <c r="T3750" s="21" t="s">
        <v>38</v>
      </c>
    </row>
    <row r="3751" spans="1:20" x14ac:dyDescent="0.35">
      <c r="A3751" s="96" t="s">
        <v>12257</v>
      </c>
      <c r="B3751" s="96"/>
      <c r="C3751" s="96"/>
      <c r="D3751" s="13" t="s">
        <v>12258</v>
      </c>
      <c r="E3751" s="13">
        <v>6</v>
      </c>
      <c r="F3751" s="14">
        <v>0.7</v>
      </c>
      <c r="G3751" s="13" t="s">
        <v>46</v>
      </c>
      <c r="H3751" s="14">
        <v>28</v>
      </c>
      <c r="I3751" s="15" t="s">
        <v>32</v>
      </c>
      <c r="J3751" s="16">
        <v>27.900000000000002</v>
      </c>
      <c r="K3751" s="16">
        <v>4.6500000000000004</v>
      </c>
      <c r="L3751" s="17" t="s">
        <v>589</v>
      </c>
      <c r="M3751" s="163" t="str">
        <f>IFERROR(GETPIVOTDATA("Tot. Bottles",'- Ordine Aggregato -'!$A$1,"sku anker",A3751),"")</f>
        <v/>
      </c>
      <c r="N3751" s="18" t="s">
        <v>67</v>
      </c>
      <c r="O3751" s="19" t="str">
        <f t="shared" si="58"/>
        <v>Order online</v>
      </c>
      <c r="P3751" s="97" t="s">
        <v>355</v>
      </c>
      <c r="Q3751" s="13" t="s">
        <v>12259</v>
      </c>
      <c r="R3751" t="s">
        <v>12260</v>
      </c>
      <c r="S3751" s="20">
        <v>4.6500000000000004</v>
      </c>
      <c r="T3751" s="21" t="s">
        <v>38</v>
      </c>
    </row>
    <row r="3752" spans="1:20" x14ac:dyDescent="0.35">
      <c r="A3752" s="96" t="s">
        <v>12261</v>
      </c>
      <c r="D3752" s="13" t="s">
        <v>12262</v>
      </c>
      <c r="E3752" s="13">
        <v>6</v>
      </c>
      <c r="F3752" s="14">
        <v>0.7</v>
      </c>
      <c r="G3752" s="13" t="s">
        <v>14873</v>
      </c>
      <c r="H3752" s="14">
        <v>40</v>
      </c>
      <c r="I3752" s="15" t="s">
        <v>32</v>
      </c>
      <c r="J3752" s="16">
        <v>55.5</v>
      </c>
      <c r="K3752" s="16">
        <v>9.25</v>
      </c>
      <c r="L3752" s="17" t="s">
        <v>399</v>
      </c>
      <c r="M3752" s="163" t="str">
        <f>IFERROR(GETPIVOTDATA("Tot. Bottles",'- Ordine Aggregato -'!$A$1,"sku anker",A3752),"")</f>
        <v/>
      </c>
      <c r="N3752" s="18" t="s">
        <v>42</v>
      </c>
      <c r="O3752" s="19" t="str">
        <f t="shared" si="58"/>
        <v>Order online</v>
      </c>
      <c r="P3752" s="97" t="s">
        <v>355</v>
      </c>
      <c r="Q3752" s="13" t="s">
        <v>12263</v>
      </c>
      <c r="R3752" t="s">
        <v>12264</v>
      </c>
      <c r="S3752" s="20">
        <v>0</v>
      </c>
      <c r="T3752" s="21" t="s">
        <v>38</v>
      </c>
    </row>
    <row r="3753" spans="1:20" x14ac:dyDescent="0.35">
      <c r="A3753" s="96" t="s">
        <v>14393</v>
      </c>
      <c r="B3753" s="96"/>
      <c r="C3753" s="96"/>
      <c r="D3753" s="13" t="s">
        <v>14394</v>
      </c>
      <c r="E3753" s="13">
        <v>6</v>
      </c>
      <c r="F3753" s="14">
        <v>0.7</v>
      </c>
      <c r="G3753" s="13" t="s">
        <v>14874</v>
      </c>
      <c r="H3753" s="14">
        <v>40</v>
      </c>
      <c r="I3753" s="15" t="s">
        <v>32</v>
      </c>
      <c r="J3753" s="16">
        <v>57</v>
      </c>
      <c r="K3753" s="16">
        <v>9.5</v>
      </c>
      <c r="L3753" s="17" t="s">
        <v>399</v>
      </c>
      <c r="M3753" s="163" t="str">
        <f>IFERROR(GETPIVOTDATA("Tot. Bottles",'- Ordine Aggregato -'!$A$1,"sku anker",A3753),"")</f>
        <v/>
      </c>
      <c r="N3753" s="18" t="s">
        <v>42</v>
      </c>
      <c r="O3753" s="19" t="str">
        <f t="shared" si="58"/>
        <v>Order online</v>
      </c>
      <c r="P3753" s="97" t="s">
        <v>355</v>
      </c>
      <c r="Q3753" s="13" t="s">
        <v>16015</v>
      </c>
      <c r="R3753" t="s">
        <v>16016</v>
      </c>
      <c r="S3753" s="20">
        <v>0</v>
      </c>
      <c r="T3753" s="21" t="s">
        <v>38</v>
      </c>
    </row>
    <row r="3754" spans="1:20" x14ac:dyDescent="0.35">
      <c r="A3754" s="96" t="s">
        <v>12265</v>
      </c>
      <c r="D3754" s="13" t="s">
        <v>12266</v>
      </c>
      <c r="E3754" s="13">
        <v>6</v>
      </c>
      <c r="F3754" s="14">
        <v>0.7</v>
      </c>
      <c r="G3754" s="13" t="s">
        <v>46</v>
      </c>
      <c r="H3754" s="14">
        <v>38</v>
      </c>
      <c r="I3754" s="15" t="s">
        <v>32</v>
      </c>
      <c r="J3754" s="16">
        <v>28.5</v>
      </c>
      <c r="K3754" s="16">
        <v>4.75</v>
      </c>
      <c r="L3754" s="17" t="s">
        <v>718</v>
      </c>
      <c r="M3754" s="163" t="str">
        <f>IFERROR(GETPIVOTDATA("Tot. Bottles",'- Ordine Aggregato -'!$A$1,"sku anker",A3754),"")</f>
        <v/>
      </c>
      <c r="N3754" s="18" t="s">
        <v>42</v>
      </c>
      <c r="O3754" s="19" t="str">
        <f t="shared" si="58"/>
        <v>Order online</v>
      </c>
      <c r="P3754" s="97" t="s">
        <v>355</v>
      </c>
      <c r="Q3754" s="13" t="s">
        <v>12267</v>
      </c>
      <c r="R3754" t="s">
        <v>42</v>
      </c>
      <c r="S3754" s="20">
        <v>0</v>
      </c>
      <c r="T3754" s="21" t="s">
        <v>38</v>
      </c>
    </row>
    <row r="3755" spans="1:20" x14ac:dyDescent="0.35">
      <c r="A3755" s="96" t="s">
        <v>12268</v>
      </c>
      <c r="B3755" s="96"/>
      <c r="C3755" s="96"/>
      <c r="D3755" s="13" t="s">
        <v>12269</v>
      </c>
      <c r="E3755" s="13">
        <v>6</v>
      </c>
      <c r="F3755" s="14">
        <v>0.7</v>
      </c>
      <c r="G3755" s="13" t="s">
        <v>46</v>
      </c>
      <c r="H3755" s="14">
        <v>38</v>
      </c>
      <c r="I3755" s="15" t="s">
        <v>32</v>
      </c>
      <c r="J3755" s="16">
        <v>36.599999999999994</v>
      </c>
      <c r="K3755" s="16">
        <v>6.1</v>
      </c>
      <c r="L3755" s="17" t="s">
        <v>104</v>
      </c>
      <c r="M3755" s="163" t="str">
        <f>IFERROR(GETPIVOTDATA("Tot. Bottles",'- Ordine Aggregato -'!$A$1,"sku anker",A3755),"")</f>
        <v/>
      </c>
      <c r="N3755" s="18" t="s">
        <v>42</v>
      </c>
      <c r="O3755" s="19" t="str">
        <f t="shared" si="58"/>
        <v>Order online</v>
      </c>
      <c r="P3755" s="97" t="s">
        <v>503</v>
      </c>
      <c r="Q3755" s="13" t="s">
        <v>12270</v>
      </c>
      <c r="R3755" t="s">
        <v>12271</v>
      </c>
      <c r="S3755" s="20">
        <v>0</v>
      </c>
      <c r="T3755" s="21" t="s">
        <v>38</v>
      </c>
    </row>
    <row r="3756" spans="1:20" x14ac:dyDescent="0.35">
      <c r="A3756" s="13" t="s">
        <v>12272</v>
      </c>
      <c r="B3756" s="13"/>
      <c r="C3756" s="13"/>
      <c r="D3756" s="13" t="s">
        <v>12273</v>
      </c>
      <c r="E3756" s="13">
        <v>6</v>
      </c>
      <c r="F3756" s="14">
        <v>0.7</v>
      </c>
      <c r="G3756" s="13" t="s">
        <v>46</v>
      </c>
      <c r="H3756" s="14">
        <v>40</v>
      </c>
      <c r="I3756" s="15" t="s">
        <v>32</v>
      </c>
      <c r="J3756" s="16">
        <v>28.5</v>
      </c>
      <c r="K3756" s="16">
        <v>4.75</v>
      </c>
      <c r="L3756" s="17" t="s">
        <v>104</v>
      </c>
      <c r="M3756" s="163" t="str">
        <f>IFERROR(GETPIVOTDATA("Tot. Bottles",'- Ordine Aggregato -'!$A$1,"sku anker",A3756),"")</f>
        <v/>
      </c>
      <c r="N3756" s="18" t="s">
        <v>42</v>
      </c>
      <c r="O3756" s="19" t="str">
        <f t="shared" si="58"/>
        <v>Order online</v>
      </c>
      <c r="P3756" s="97" t="s">
        <v>503</v>
      </c>
      <c r="Q3756" s="13" t="s">
        <v>12274</v>
      </c>
      <c r="R3756" t="s">
        <v>12275</v>
      </c>
      <c r="S3756" s="20">
        <v>0</v>
      </c>
      <c r="T3756" s="21" t="s">
        <v>38</v>
      </c>
    </row>
    <row r="3757" spans="1:20" x14ac:dyDescent="0.35">
      <c r="A3757" s="13" t="s">
        <v>12276</v>
      </c>
      <c r="B3757" s="13"/>
      <c r="C3757" s="13"/>
      <c r="D3757" s="13" t="s">
        <v>12277</v>
      </c>
      <c r="E3757" s="13">
        <v>6</v>
      </c>
      <c r="F3757" s="14">
        <v>0.7</v>
      </c>
      <c r="G3757" s="13" t="s">
        <v>46</v>
      </c>
      <c r="H3757" s="14">
        <v>60</v>
      </c>
      <c r="I3757" s="15" t="s">
        <v>32</v>
      </c>
      <c r="J3757" s="16">
        <v>39</v>
      </c>
      <c r="K3757" s="16">
        <v>6.5</v>
      </c>
      <c r="L3757" s="17" t="s">
        <v>104</v>
      </c>
      <c r="M3757" s="163" t="str">
        <f>IFERROR(GETPIVOTDATA("Tot. Bottles",'- Ordine Aggregato -'!$A$1,"sku anker",A3757),"")</f>
        <v/>
      </c>
      <c r="N3757" s="18" t="s">
        <v>42</v>
      </c>
      <c r="O3757" s="19" t="str">
        <f t="shared" si="58"/>
        <v>Order online</v>
      </c>
      <c r="P3757" s="97" t="s">
        <v>503</v>
      </c>
      <c r="Q3757" s="13" t="s">
        <v>12278</v>
      </c>
      <c r="R3757" t="s">
        <v>12279</v>
      </c>
      <c r="S3757" s="20">
        <v>0</v>
      </c>
      <c r="T3757" s="21" t="s">
        <v>38</v>
      </c>
    </row>
    <row r="3758" spans="1:20" x14ac:dyDescent="0.35">
      <c r="A3758" s="13" t="s">
        <v>12280</v>
      </c>
      <c r="B3758" s="13"/>
      <c r="C3758" s="13"/>
      <c r="D3758" s="13" t="s">
        <v>12277</v>
      </c>
      <c r="E3758" s="13">
        <v>6</v>
      </c>
      <c r="F3758" s="14">
        <v>1</v>
      </c>
      <c r="G3758" s="13" t="s">
        <v>14874</v>
      </c>
      <c r="H3758" s="14">
        <v>60</v>
      </c>
      <c r="I3758" s="15" t="s">
        <v>32</v>
      </c>
      <c r="J3758" s="16">
        <v>38.099999999999994</v>
      </c>
      <c r="K3758" s="16">
        <v>6.35</v>
      </c>
      <c r="L3758" s="17" t="s">
        <v>104</v>
      </c>
      <c r="M3758" s="163" t="str">
        <f>IFERROR(GETPIVOTDATA("Tot. Bottles",'- Ordine Aggregato -'!$A$1,"sku anker",A3758),"")</f>
        <v/>
      </c>
      <c r="N3758" s="18" t="s">
        <v>34</v>
      </c>
      <c r="O3758" s="19" t="str">
        <f t="shared" si="58"/>
        <v>Order online</v>
      </c>
      <c r="P3758" s="97" t="s">
        <v>503</v>
      </c>
      <c r="Q3758" s="13" t="s">
        <v>12281</v>
      </c>
      <c r="R3758" t="s">
        <v>12282</v>
      </c>
      <c r="S3758" s="20">
        <v>0</v>
      </c>
      <c r="T3758" s="21" t="s">
        <v>38</v>
      </c>
    </row>
    <row r="3759" spans="1:20" x14ac:dyDescent="0.35">
      <c r="A3759" s="96" t="s">
        <v>12283</v>
      </c>
      <c r="B3759" s="96"/>
      <c r="C3759" s="96"/>
      <c r="D3759" s="13" t="s">
        <v>12284</v>
      </c>
      <c r="E3759" s="13">
        <v>12</v>
      </c>
      <c r="F3759" s="14">
        <v>0.1</v>
      </c>
      <c r="G3759" s="13" t="s">
        <v>46</v>
      </c>
      <c r="H3759" s="14">
        <v>80</v>
      </c>
      <c r="I3759" s="15" t="s">
        <v>32</v>
      </c>
      <c r="J3759" s="16">
        <v>25.799999999999997</v>
      </c>
      <c r="K3759" s="16">
        <v>2.15</v>
      </c>
      <c r="L3759" s="17" t="s">
        <v>104</v>
      </c>
      <c r="M3759" s="163" t="str">
        <f>IFERROR(GETPIVOTDATA("Tot. Bottles",'- Ordine Aggregato -'!$A$1,"sku anker",A3759),"")</f>
        <v/>
      </c>
      <c r="N3759" s="18" t="s">
        <v>42</v>
      </c>
      <c r="O3759" s="19" t="str">
        <f t="shared" si="58"/>
        <v>Order online</v>
      </c>
      <c r="P3759" s="97" t="s">
        <v>503</v>
      </c>
      <c r="Q3759" s="13" t="s">
        <v>12285</v>
      </c>
      <c r="R3759" t="s">
        <v>12286</v>
      </c>
      <c r="S3759" s="20">
        <v>0</v>
      </c>
      <c r="T3759" s="21" t="s">
        <v>38</v>
      </c>
    </row>
    <row r="3760" spans="1:20" x14ac:dyDescent="0.35">
      <c r="A3760" s="13" t="s">
        <v>12287</v>
      </c>
      <c r="B3760" s="13"/>
      <c r="C3760" s="13"/>
      <c r="D3760" s="13" t="s">
        <v>12284</v>
      </c>
      <c r="E3760" s="13">
        <v>6</v>
      </c>
      <c r="F3760" s="14">
        <v>0.5</v>
      </c>
      <c r="G3760" s="13" t="s">
        <v>46</v>
      </c>
      <c r="H3760" s="14">
        <v>80</v>
      </c>
      <c r="I3760" s="15" t="s">
        <v>32</v>
      </c>
      <c r="J3760" s="16">
        <v>31.5</v>
      </c>
      <c r="K3760" s="16">
        <v>5.25</v>
      </c>
      <c r="L3760" s="17" t="s">
        <v>104</v>
      </c>
      <c r="M3760" s="163" t="str">
        <f>IFERROR(GETPIVOTDATA("Tot. Bottles",'- Ordine Aggregato -'!$A$1,"sku anker",A3760),"")</f>
        <v/>
      </c>
      <c r="N3760" s="18" t="s">
        <v>34</v>
      </c>
      <c r="O3760" s="19" t="str">
        <f t="shared" si="58"/>
        <v>Order online</v>
      </c>
      <c r="P3760" s="97" t="s">
        <v>503</v>
      </c>
      <c r="Q3760" s="13" t="s">
        <v>12256</v>
      </c>
      <c r="R3760" t="s">
        <v>6769</v>
      </c>
      <c r="S3760" s="20">
        <v>0</v>
      </c>
      <c r="T3760" s="21" t="s">
        <v>38</v>
      </c>
    </row>
    <row r="3761" spans="1:20" x14ac:dyDescent="0.35">
      <c r="A3761" s="13" t="s">
        <v>12288</v>
      </c>
      <c r="B3761" s="13"/>
      <c r="C3761" s="13"/>
      <c r="D3761" s="13" t="s">
        <v>12284</v>
      </c>
      <c r="E3761" s="13">
        <v>6</v>
      </c>
      <c r="F3761" s="14">
        <v>0.5</v>
      </c>
      <c r="G3761" s="13" t="s">
        <v>46</v>
      </c>
      <c r="H3761" s="14">
        <v>80</v>
      </c>
      <c r="I3761" s="15" t="s">
        <v>32</v>
      </c>
      <c r="J3761" s="16">
        <v>32.700000000000003</v>
      </c>
      <c r="K3761" s="16">
        <v>5.45</v>
      </c>
      <c r="L3761" s="17" t="s">
        <v>104</v>
      </c>
      <c r="M3761" s="163" t="str">
        <f>IFERROR(GETPIVOTDATA("Tot. Bottles",'- Ordine Aggregato -'!$A$1,"sku anker",A3761),"")</f>
        <v/>
      </c>
      <c r="N3761" s="18" t="s">
        <v>34</v>
      </c>
      <c r="O3761" s="19" t="str">
        <f t="shared" si="58"/>
        <v>Order online</v>
      </c>
      <c r="P3761" s="97" t="s">
        <v>503</v>
      </c>
      <c r="Q3761" s="13" t="s">
        <v>12289</v>
      </c>
      <c r="R3761" t="s">
        <v>6769</v>
      </c>
      <c r="S3761" s="20">
        <v>0</v>
      </c>
      <c r="T3761" s="21" t="s">
        <v>38</v>
      </c>
    </row>
    <row r="3762" spans="1:20" x14ac:dyDescent="0.35">
      <c r="A3762" s="96" t="s">
        <v>12290</v>
      </c>
      <c r="B3762" s="96"/>
      <c r="C3762" s="96"/>
      <c r="D3762" s="13" t="s">
        <v>12284</v>
      </c>
      <c r="E3762" s="13">
        <v>6</v>
      </c>
      <c r="F3762" s="14">
        <v>0.7</v>
      </c>
      <c r="G3762" s="13" t="s">
        <v>46</v>
      </c>
      <c r="H3762" s="14">
        <v>80</v>
      </c>
      <c r="I3762" s="15" t="s">
        <v>32</v>
      </c>
      <c r="J3762" s="16">
        <v>35.099999999999994</v>
      </c>
      <c r="K3762" s="16">
        <v>5.85</v>
      </c>
      <c r="L3762" s="17" t="s">
        <v>104</v>
      </c>
      <c r="M3762" s="163" t="str">
        <f>IFERROR(GETPIVOTDATA("Tot. Bottles",'- Ordine Aggregato -'!$A$1,"sku anker",A3762),"")</f>
        <v/>
      </c>
      <c r="N3762" s="18" t="s">
        <v>34</v>
      </c>
      <c r="O3762" s="19" t="str">
        <f t="shared" si="58"/>
        <v>Order online</v>
      </c>
      <c r="P3762" s="97" t="s">
        <v>503</v>
      </c>
      <c r="Q3762" s="13" t="s">
        <v>12291</v>
      </c>
      <c r="R3762" t="s">
        <v>12292</v>
      </c>
      <c r="S3762" s="20">
        <v>0</v>
      </c>
      <c r="T3762" s="21" t="s">
        <v>38</v>
      </c>
    </row>
    <row r="3763" spans="1:20" x14ac:dyDescent="0.35">
      <c r="A3763" s="96" t="s">
        <v>12293</v>
      </c>
      <c r="D3763" s="13" t="s">
        <v>12284</v>
      </c>
      <c r="E3763" s="13">
        <v>6</v>
      </c>
      <c r="F3763" s="14">
        <v>1</v>
      </c>
      <c r="G3763" s="13" t="s">
        <v>46</v>
      </c>
      <c r="H3763" s="14">
        <v>80</v>
      </c>
      <c r="I3763" s="15" t="s">
        <v>32</v>
      </c>
      <c r="J3763" s="16">
        <v>45</v>
      </c>
      <c r="K3763" s="16">
        <v>7.5</v>
      </c>
      <c r="L3763" s="17" t="s">
        <v>104</v>
      </c>
      <c r="M3763" s="163" t="str">
        <f>IFERROR(GETPIVOTDATA("Tot. Bottles",'- Ordine Aggregato -'!$A$1,"sku anker",A3763),"")</f>
        <v/>
      </c>
      <c r="N3763" s="18" t="s">
        <v>34</v>
      </c>
      <c r="O3763" s="19" t="str">
        <f t="shared" si="58"/>
        <v>Order online</v>
      </c>
      <c r="P3763" s="97" t="s">
        <v>503</v>
      </c>
      <c r="Q3763" s="13" t="s">
        <v>12294</v>
      </c>
      <c r="R3763" t="s">
        <v>12295</v>
      </c>
      <c r="S3763" s="20">
        <v>0</v>
      </c>
      <c r="T3763" s="21" t="s">
        <v>38</v>
      </c>
    </row>
    <row r="3764" spans="1:20" x14ac:dyDescent="0.35">
      <c r="A3764" s="96" t="s">
        <v>12296</v>
      </c>
      <c r="B3764" s="96"/>
      <c r="C3764" s="96"/>
      <c r="D3764" s="13" t="s">
        <v>12297</v>
      </c>
      <c r="E3764" s="13">
        <v>6</v>
      </c>
      <c r="F3764" s="14">
        <v>0.5</v>
      </c>
      <c r="G3764" s="13" t="s">
        <v>46</v>
      </c>
      <c r="H3764" s="14">
        <v>40</v>
      </c>
      <c r="I3764" s="15" t="s">
        <v>32</v>
      </c>
      <c r="J3764" s="16">
        <v>33</v>
      </c>
      <c r="K3764" s="16">
        <v>5.5</v>
      </c>
      <c r="L3764" s="17" t="s">
        <v>104</v>
      </c>
      <c r="M3764" s="163" t="str">
        <f>IFERROR(GETPIVOTDATA("Tot. Bottles",'- Ordine Aggregato -'!$A$1,"sku anker",A3764),"")</f>
        <v/>
      </c>
      <c r="N3764" s="18" t="s">
        <v>42</v>
      </c>
      <c r="O3764" s="19" t="str">
        <f t="shared" si="58"/>
        <v>Order online</v>
      </c>
      <c r="P3764" s="97" t="s">
        <v>503</v>
      </c>
      <c r="Q3764" s="13" t="s">
        <v>12298</v>
      </c>
      <c r="R3764" t="s">
        <v>12299</v>
      </c>
      <c r="S3764" s="20">
        <v>0</v>
      </c>
      <c r="T3764" s="21" t="s">
        <v>38</v>
      </c>
    </row>
    <row r="3765" spans="1:20" x14ac:dyDescent="0.35">
      <c r="A3765" s="96" t="s">
        <v>12300</v>
      </c>
      <c r="B3765" s="96"/>
      <c r="C3765" s="96"/>
      <c r="D3765" s="13" t="s">
        <v>12297</v>
      </c>
      <c r="E3765" s="13">
        <v>6</v>
      </c>
      <c r="F3765" s="14">
        <v>1</v>
      </c>
      <c r="G3765" s="13" t="s">
        <v>46</v>
      </c>
      <c r="H3765" s="14">
        <v>40</v>
      </c>
      <c r="I3765" s="15" t="s">
        <v>32</v>
      </c>
      <c r="J3765" s="16">
        <v>38.099999999999994</v>
      </c>
      <c r="K3765" s="16">
        <v>6.35</v>
      </c>
      <c r="L3765" s="17" t="s">
        <v>104</v>
      </c>
      <c r="M3765" s="163" t="str">
        <f>IFERROR(GETPIVOTDATA("Tot. Bottles",'- Ordine Aggregato -'!$A$1,"sku anker",A3765),"")</f>
        <v/>
      </c>
      <c r="N3765" s="18" t="s">
        <v>34</v>
      </c>
      <c r="O3765" s="19" t="str">
        <f t="shared" si="58"/>
        <v>Order online</v>
      </c>
      <c r="P3765" s="97" t="s">
        <v>503</v>
      </c>
      <c r="Q3765" s="13" t="s">
        <v>12301</v>
      </c>
      <c r="R3765" t="s">
        <v>12302</v>
      </c>
      <c r="S3765" s="20">
        <v>0</v>
      </c>
      <c r="T3765" s="21" t="s">
        <v>38</v>
      </c>
    </row>
    <row r="3766" spans="1:20" x14ac:dyDescent="0.35">
      <c r="A3766" s="13" t="s">
        <v>12303</v>
      </c>
      <c r="B3766" s="13"/>
      <c r="C3766" s="13"/>
      <c r="D3766" s="13" t="s">
        <v>12304</v>
      </c>
      <c r="E3766" s="13">
        <v>6</v>
      </c>
      <c r="F3766" s="14">
        <v>0.7</v>
      </c>
      <c r="G3766" s="13" t="s">
        <v>14873</v>
      </c>
      <c r="H3766" s="14">
        <v>35</v>
      </c>
      <c r="I3766" s="15" t="s">
        <v>32</v>
      </c>
      <c r="J3766" s="16">
        <v>27.299999999999997</v>
      </c>
      <c r="K3766" s="16">
        <v>4.55</v>
      </c>
      <c r="L3766" s="17" t="s">
        <v>502</v>
      </c>
      <c r="M3766" s="163" t="str">
        <f>IFERROR(GETPIVOTDATA("Tot. Bottles",'- Ordine Aggregato -'!$A$1,"sku anker",A3766),"")</f>
        <v/>
      </c>
      <c r="N3766" s="18" t="s">
        <v>42</v>
      </c>
      <c r="O3766" s="19" t="str">
        <f t="shared" si="58"/>
        <v>Order online</v>
      </c>
      <c r="P3766" s="97" t="s">
        <v>503</v>
      </c>
      <c r="Q3766" s="13" t="s">
        <v>12305</v>
      </c>
      <c r="R3766" t="s">
        <v>12306</v>
      </c>
      <c r="S3766" s="20">
        <v>0</v>
      </c>
      <c r="T3766" s="21" t="s">
        <v>38</v>
      </c>
    </row>
    <row r="3767" spans="1:20" x14ac:dyDescent="0.35">
      <c r="A3767" s="13" t="s">
        <v>12307</v>
      </c>
      <c r="B3767" s="13"/>
      <c r="C3767" s="13"/>
      <c r="D3767" s="13" t="s">
        <v>12308</v>
      </c>
      <c r="E3767" s="13">
        <v>6</v>
      </c>
      <c r="F3767" s="14">
        <v>0.7</v>
      </c>
      <c r="G3767" s="13" t="s">
        <v>14873</v>
      </c>
      <c r="H3767" s="14">
        <v>20</v>
      </c>
      <c r="I3767" s="15" t="s">
        <v>32</v>
      </c>
      <c r="J3767" s="16">
        <v>33</v>
      </c>
      <c r="K3767" s="16">
        <v>5.5</v>
      </c>
      <c r="L3767" s="17" t="s">
        <v>399</v>
      </c>
      <c r="M3767" s="163" t="str">
        <f>IFERROR(GETPIVOTDATA("Tot. Bottles",'- Ordine Aggregato -'!$A$1,"sku anker",A3767),"")</f>
        <v/>
      </c>
      <c r="N3767" s="18" t="s">
        <v>42</v>
      </c>
      <c r="O3767" s="19" t="str">
        <f t="shared" si="58"/>
        <v>Order online</v>
      </c>
      <c r="P3767" s="97" t="s">
        <v>68</v>
      </c>
      <c r="Q3767" s="13" t="s">
        <v>12309</v>
      </c>
      <c r="R3767" t="s">
        <v>12310</v>
      </c>
      <c r="S3767" s="20">
        <v>0</v>
      </c>
      <c r="T3767" s="21" t="s">
        <v>38</v>
      </c>
    </row>
    <row r="3768" spans="1:20" x14ac:dyDescent="0.35">
      <c r="A3768" s="96" t="s">
        <v>12311</v>
      </c>
      <c r="B3768" s="96"/>
      <c r="C3768" s="96"/>
      <c r="D3768" s="13" t="s">
        <v>12312</v>
      </c>
      <c r="E3768" s="13">
        <v>6</v>
      </c>
      <c r="F3768" s="14">
        <v>0.7</v>
      </c>
      <c r="G3768" s="13" t="s">
        <v>14874</v>
      </c>
      <c r="H3768" s="14">
        <v>0</v>
      </c>
      <c r="I3768" s="15" t="s">
        <v>32</v>
      </c>
      <c r="J3768" s="16">
        <v>93</v>
      </c>
      <c r="K3768" s="16">
        <v>15.5</v>
      </c>
      <c r="L3768" s="17" t="s">
        <v>2503</v>
      </c>
      <c r="M3768" s="163" t="str">
        <f>IFERROR(GETPIVOTDATA("Tot. Bottles",'- Ordine Aggregato -'!$A$1,"sku anker",A3768),"")</f>
        <v/>
      </c>
      <c r="N3768" s="18" t="s">
        <v>42</v>
      </c>
      <c r="O3768" s="19" t="str">
        <f t="shared" si="58"/>
        <v>Order online</v>
      </c>
      <c r="P3768" s="97" t="s">
        <v>146</v>
      </c>
      <c r="Q3768" s="13" t="s">
        <v>12313</v>
      </c>
      <c r="R3768" t="s">
        <v>12314</v>
      </c>
      <c r="S3768" s="20">
        <v>0</v>
      </c>
      <c r="T3768" s="21" t="s">
        <v>38</v>
      </c>
    </row>
    <row r="3769" spans="1:20" x14ac:dyDescent="0.35">
      <c r="A3769" s="13" t="s">
        <v>12315</v>
      </c>
      <c r="B3769" s="13"/>
      <c r="C3769" s="13"/>
      <c r="D3769" s="13" t="s">
        <v>12316</v>
      </c>
      <c r="E3769" s="13">
        <v>6</v>
      </c>
      <c r="F3769" s="14">
        <v>0.7</v>
      </c>
      <c r="G3769" s="13" t="s">
        <v>46</v>
      </c>
      <c r="H3769" s="14">
        <v>0</v>
      </c>
      <c r="I3769" s="15" t="s">
        <v>32</v>
      </c>
      <c r="J3769" s="16">
        <v>93</v>
      </c>
      <c r="K3769" s="16">
        <v>15.5</v>
      </c>
      <c r="L3769" s="17" t="s">
        <v>2503</v>
      </c>
      <c r="M3769" s="163" t="str">
        <f>IFERROR(GETPIVOTDATA("Tot. Bottles",'- Ordine Aggregato -'!$A$1,"sku anker",A3769),"")</f>
        <v/>
      </c>
      <c r="N3769" s="18" t="s">
        <v>42</v>
      </c>
      <c r="O3769" s="19" t="str">
        <f t="shared" si="58"/>
        <v>Order online</v>
      </c>
      <c r="P3769" s="97" t="s">
        <v>146</v>
      </c>
      <c r="Q3769" s="13" t="s">
        <v>12317</v>
      </c>
      <c r="R3769" t="s">
        <v>12318</v>
      </c>
      <c r="S3769" s="20">
        <v>0</v>
      </c>
      <c r="T3769" s="21" t="s">
        <v>38</v>
      </c>
    </row>
    <row r="3770" spans="1:20" x14ac:dyDescent="0.35">
      <c r="A3770" s="96" t="s">
        <v>12319</v>
      </c>
      <c r="D3770" s="13" t="s">
        <v>12320</v>
      </c>
      <c r="E3770" s="13">
        <v>6</v>
      </c>
      <c r="F3770" s="14">
        <v>0.7</v>
      </c>
      <c r="G3770" s="13" t="s">
        <v>46</v>
      </c>
      <c r="H3770" s="14">
        <v>0</v>
      </c>
      <c r="I3770" s="15" t="s">
        <v>32</v>
      </c>
      <c r="J3770" s="16">
        <v>93</v>
      </c>
      <c r="K3770" s="16">
        <v>15.5</v>
      </c>
      <c r="L3770" s="17" t="s">
        <v>2503</v>
      </c>
      <c r="M3770" s="163" t="str">
        <f>IFERROR(GETPIVOTDATA("Tot. Bottles",'- Ordine Aggregato -'!$A$1,"sku anker",A3770),"")</f>
        <v/>
      </c>
      <c r="N3770" s="18" t="s">
        <v>42</v>
      </c>
      <c r="O3770" s="19" t="str">
        <f t="shared" si="58"/>
        <v>Order online</v>
      </c>
      <c r="P3770" s="97" t="s">
        <v>146</v>
      </c>
      <c r="Q3770" s="13" t="s">
        <v>12321</v>
      </c>
      <c r="R3770" t="s">
        <v>12322</v>
      </c>
      <c r="S3770" s="20">
        <v>0</v>
      </c>
      <c r="T3770" s="21" t="s">
        <v>38</v>
      </c>
    </row>
    <row r="3771" spans="1:20" x14ac:dyDescent="0.35">
      <c r="A3771" s="96" t="s">
        <v>12323</v>
      </c>
      <c r="B3771" s="96"/>
      <c r="C3771" s="96"/>
      <c r="D3771" s="13" t="s">
        <v>12324</v>
      </c>
      <c r="E3771" s="13">
        <v>6</v>
      </c>
      <c r="F3771" s="14">
        <v>0.7</v>
      </c>
      <c r="G3771" s="13" t="s">
        <v>14874</v>
      </c>
      <c r="H3771" s="14">
        <v>0</v>
      </c>
      <c r="I3771" s="15" t="s">
        <v>32</v>
      </c>
      <c r="J3771" s="16">
        <v>93</v>
      </c>
      <c r="K3771" s="16">
        <v>15.5</v>
      </c>
      <c r="L3771" s="17" t="s">
        <v>2503</v>
      </c>
      <c r="M3771" s="163" t="str">
        <f>IFERROR(GETPIVOTDATA("Tot. Bottles",'- Ordine Aggregato -'!$A$1,"sku anker",A3771),"")</f>
        <v/>
      </c>
      <c r="N3771" s="18" t="s">
        <v>42</v>
      </c>
      <c r="O3771" s="19" t="str">
        <f t="shared" si="58"/>
        <v>Order online</v>
      </c>
      <c r="P3771" s="97" t="s">
        <v>146</v>
      </c>
      <c r="Q3771" s="13" t="s">
        <v>12325</v>
      </c>
      <c r="R3771" t="s">
        <v>12326</v>
      </c>
      <c r="S3771" s="20">
        <v>0</v>
      </c>
      <c r="T3771" s="21" t="s">
        <v>38</v>
      </c>
    </row>
    <row r="3772" spans="1:20" x14ac:dyDescent="0.35">
      <c r="A3772" s="13" t="s">
        <v>12327</v>
      </c>
      <c r="B3772" s="13"/>
      <c r="C3772" s="13"/>
      <c r="D3772" s="13" t="s">
        <v>12328</v>
      </c>
      <c r="E3772" s="13">
        <v>6</v>
      </c>
      <c r="F3772" s="14">
        <v>0.7</v>
      </c>
      <c r="G3772" s="13" t="s">
        <v>46</v>
      </c>
      <c r="H3772" s="14">
        <v>0</v>
      </c>
      <c r="I3772" s="15" t="s">
        <v>32</v>
      </c>
      <c r="J3772" s="16">
        <v>93</v>
      </c>
      <c r="K3772" s="16">
        <v>15.5</v>
      </c>
      <c r="L3772" s="17" t="s">
        <v>2503</v>
      </c>
      <c r="M3772" s="163" t="str">
        <f>IFERROR(GETPIVOTDATA("Tot. Bottles",'- Ordine Aggregato -'!$A$1,"sku anker",A3772),"")</f>
        <v/>
      </c>
      <c r="N3772" s="18" t="s">
        <v>42</v>
      </c>
      <c r="O3772" s="19" t="str">
        <f t="shared" si="58"/>
        <v>Order online</v>
      </c>
      <c r="P3772" s="97" t="s">
        <v>146</v>
      </c>
      <c r="Q3772" s="13" t="s">
        <v>12329</v>
      </c>
      <c r="R3772" t="s">
        <v>12330</v>
      </c>
      <c r="S3772" s="20">
        <v>0</v>
      </c>
      <c r="T3772" s="21" t="s">
        <v>38</v>
      </c>
    </row>
    <row r="3773" spans="1:20" x14ac:dyDescent="0.35">
      <c r="A3773" s="96" t="s">
        <v>12331</v>
      </c>
      <c r="B3773" s="96"/>
      <c r="C3773" s="96"/>
      <c r="D3773" s="13" t="s">
        <v>12332</v>
      </c>
      <c r="E3773" s="13">
        <v>6</v>
      </c>
      <c r="F3773" s="14">
        <v>0.7</v>
      </c>
      <c r="G3773" s="13" t="s">
        <v>14874</v>
      </c>
      <c r="H3773" s="14">
        <v>40</v>
      </c>
      <c r="I3773" s="15" t="s">
        <v>32</v>
      </c>
      <c r="J3773" s="16">
        <v>111</v>
      </c>
      <c r="K3773" s="16">
        <v>18.5</v>
      </c>
      <c r="L3773" s="17" t="s">
        <v>73</v>
      </c>
      <c r="M3773" s="163" t="str">
        <f>IFERROR(GETPIVOTDATA("Tot. Bottles",'- Ordine Aggregato -'!$A$1,"sku anker",A3773),"")</f>
        <v/>
      </c>
      <c r="N3773" s="18" t="s">
        <v>42</v>
      </c>
      <c r="O3773" s="19" t="str">
        <f t="shared" si="58"/>
        <v>Order online</v>
      </c>
      <c r="P3773" s="97" t="s">
        <v>442</v>
      </c>
      <c r="Q3773" s="13" t="s">
        <v>12333</v>
      </c>
      <c r="R3773" t="s">
        <v>12334</v>
      </c>
      <c r="S3773" s="20">
        <v>0</v>
      </c>
      <c r="T3773" s="21" t="s">
        <v>38</v>
      </c>
    </row>
    <row r="3774" spans="1:20" x14ac:dyDescent="0.35">
      <c r="A3774" s="96" t="s">
        <v>12335</v>
      </c>
      <c r="D3774" s="13" t="s">
        <v>12336</v>
      </c>
      <c r="E3774" s="13">
        <v>6</v>
      </c>
      <c r="F3774" s="14">
        <v>0.7</v>
      </c>
      <c r="G3774" s="13" t="s">
        <v>14874</v>
      </c>
      <c r="H3774" s="14">
        <v>43</v>
      </c>
      <c r="I3774" s="15" t="s">
        <v>32</v>
      </c>
      <c r="J3774" s="16">
        <v>73.5</v>
      </c>
      <c r="K3774" s="16">
        <v>12.25</v>
      </c>
      <c r="L3774" s="17" t="s">
        <v>368</v>
      </c>
      <c r="M3774" s="163" t="str">
        <f>IFERROR(GETPIVOTDATA("Tot. Bottles",'- Ordine Aggregato -'!$A$1,"sku anker",A3774),"")</f>
        <v/>
      </c>
      <c r="N3774" s="18" t="s">
        <v>67</v>
      </c>
      <c r="O3774" s="19" t="str">
        <f t="shared" si="58"/>
        <v>Order online</v>
      </c>
      <c r="P3774" s="97" t="s">
        <v>442</v>
      </c>
      <c r="Q3774" s="13" t="s">
        <v>12337</v>
      </c>
      <c r="R3774" t="s">
        <v>12338</v>
      </c>
      <c r="S3774" s="20">
        <v>12.25</v>
      </c>
      <c r="T3774" s="21" t="s">
        <v>38</v>
      </c>
    </row>
    <row r="3775" spans="1:20" x14ac:dyDescent="0.35">
      <c r="A3775" s="96" t="s">
        <v>12339</v>
      </c>
      <c r="D3775" s="13" t="s">
        <v>12336</v>
      </c>
      <c r="E3775" s="13">
        <v>6</v>
      </c>
      <c r="F3775" s="14">
        <v>1</v>
      </c>
      <c r="G3775" s="13" t="s">
        <v>14874</v>
      </c>
      <c r="H3775" s="14">
        <v>43</v>
      </c>
      <c r="I3775" s="15" t="s">
        <v>32</v>
      </c>
      <c r="J3775" s="16">
        <v>105</v>
      </c>
      <c r="K3775" s="16">
        <v>17.5</v>
      </c>
      <c r="L3775" s="17" t="s">
        <v>368</v>
      </c>
      <c r="M3775" s="163" t="str">
        <f>IFERROR(GETPIVOTDATA("Tot. Bottles",'- Ordine Aggregato -'!$A$1,"sku anker",A3775),"")</f>
        <v/>
      </c>
      <c r="N3775" s="18" t="s">
        <v>34</v>
      </c>
      <c r="O3775" s="19" t="str">
        <f t="shared" si="58"/>
        <v>Order online</v>
      </c>
      <c r="P3775" s="97" t="s">
        <v>146</v>
      </c>
      <c r="Q3775" s="13" t="s">
        <v>12340</v>
      </c>
      <c r="R3775" t="s">
        <v>12341</v>
      </c>
      <c r="S3775" s="20">
        <v>0</v>
      </c>
      <c r="T3775" s="21" t="s">
        <v>38</v>
      </c>
    </row>
    <row r="3776" spans="1:20" x14ac:dyDescent="0.35">
      <c r="A3776" s="13" t="s">
        <v>12342</v>
      </c>
      <c r="B3776" s="13"/>
      <c r="C3776" s="13"/>
      <c r="D3776" s="13" t="s">
        <v>12343</v>
      </c>
      <c r="E3776" s="13">
        <v>6</v>
      </c>
      <c r="F3776" s="14">
        <v>0.7</v>
      </c>
      <c r="G3776" s="13" t="s">
        <v>31</v>
      </c>
      <c r="H3776" s="14">
        <v>43</v>
      </c>
      <c r="I3776" s="15" t="s">
        <v>32</v>
      </c>
      <c r="J3776" s="16">
        <v>177</v>
      </c>
      <c r="K3776" s="16">
        <v>29.5</v>
      </c>
      <c r="L3776" s="17" t="s">
        <v>448</v>
      </c>
      <c r="M3776" s="163" t="str">
        <f>IFERROR(GETPIVOTDATA("Tot. Bottles",'- Ordine Aggregato -'!$A$1,"sku anker",A3776),"")</f>
        <v/>
      </c>
      <c r="N3776" s="18" t="s">
        <v>42</v>
      </c>
      <c r="O3776" s="19" t="str">
        <f t="shared" si="58"/>
        <v>Order online</v>
      </c>
      <c r="P3776" s="97" t="s">
        <v>442</v>
      </c>
      <c r="Q3776" s="13" t="s">
        <v>12344</v>
      </c>
      <c r="R3776" t="s">
        <v>12345</v>
      </c>
      <c r="S3776" s="20">
        <v>0</v>
      </c>
      <c r="T3776" s="21" t="s">
        <v>38</v>
      </c>
    </row>
    <row r="3777" spans="1:20" x14ac:dyDescent="0.35">
      <c r="A3777" s="96" t="s">
        <v>12346</v>
      </c>
      <c r="D3777" s="13" t="s">
        <v>12347</v>
      </c>
      <c r="E3777" s="13">
        <v>6</v>
      </c>
      <c r="F3777" s="14">
        <v>0.7</v>
      </c>
      <c r="G3777" s="13" t="s">
        <v>31</v>
      </c>
      <c r="H3777" s="14">
        <v>43</v>
      </c>
      <c r="I3777" s="15" t="s">
        <v>32</v>
      </c>
      <c r="J3777" s="16">
        <v>96.899999999999991</v>
      </c>
      <c r="K3777" s="16">
        <v>16.149999999999999</v>
      </c>
      <c r="L3777" s="17" t="s">
        <v>448</v>
      </c>
      <c r="M3777" s="163" t="str">
        <f>IFERROR(GETPIVOTDATA("Tot. Bottles",'- Ordine Aggregato -'!$A$1,"sku anker",A3777),"")</f>
        <v/>
      </c>
      <c r="N3777" s="18" t="s">
        <v>67</v>
      </c>
      <c r="O3777" s="19" t="str">
        <f t="shared" si="58"/>
        <v>Order online</v>
      </c>
      <c r="P3777" s="97" t="s">
        <v>442</v>
      </c>
      <c r="Q3777" s="13" t="s">
        <v>12348</v>
      </c>
      <c r="R3777" t="s">
        <v>12349</v>
      </c>
      <c r="S3777" s="20">
        <v>16.149999999999999</v>
      </c>
      <c r="T3777" s="21" t="s">
        <v>38</v>
      </c>
    </row>
    <row r="3778" spans="1:20" x14ac:dyDescent="0.35">
      <c r="A3778" s="96" t="s">
        <v>12350</v>
      </c>
      <c r="D3778" s="13" t="s">
        <v>12351</v>
      </c>
      <c r="E3778" s="13">
        <v>12</v>
      </c>
      <c r="F3778" s="14">
        <v>0.35</v>
      </c>
      <c r="G3778" s="13" t="s">
        <v>14874</v>
      </c>
      <c r="H3778" s="14">
        <v>43</v>
      </c>
      <c r="I3778" s="15" t="s">
        <v>32</v>
      </c>
      <c r="J3778" s="16">
        <v>600</v>
      </c>
      <c r="K3778" s="16">
        <v>50</v>
      </c>
      <c r="L3778" s="17" t="s">
        <v>448</v>
      </c>
      <c r="M3778" s="163" t="str">
        <f>IFERROR(GETPIVOTDATA("Tot. Bottles",'- Ordine Aggregato -'!$A$1,"sku anker",A3778),"")</f>
        <v/>
      </c>
      <c r="N3778" s="18" t="s">
        <v>67</v>
      </c>
      <c r="O3778" s="19" t="str">
        <f t="shared" si="58"/>
        <v>Order online</v>
      </c>
      <c r="P3778" s="97" t="s">
        <v>442</v>
      </c>
      <c r="Q3778" s="13" t="s">
        <v>12352</v>
      </c>
      <c r="R3778" t="s">
        <v>12353</v>
      </c>
      <c r="S3778" s="20">
        <v>50</v>
      </c>
      <c r="T3778" s="21" t="s">
        <v>38</v>
      </c>
    </row>
    <row r="3779" spans="1:20" x14ac:dyDescent="0.35">
      <c r="A3779" s="96" t="s">
        <v>12354</v>
      </c>
      <c r="D3779" s="13" t="s">
        <v>12355</v>
      </c>
      <c r="E3779" s="13">
        <v>6</v>
      </c>
      <c r="F3779" s="14">
        <v>0.7</v>
      </c>
      <c r="G3779" s="13" t="s">
        <v>46</v>
      </c>
      <c r="H3779" s="14">
        <v>20</v>
      </c>
      <c r="I3779" s="15" t="s">
        <v>32</v>
      </c>
      <c r="J3779" s="16">
        <v>40.200000000000003</v>
      </c>
      <c r="K3779" s="16">
        <v>6.7</v>
      </c>
      <c r="L3779" s="17" t="s">
        <v>399</v>
      </c>
      <c r="M3779" s="163" t="str">
        <f>IFERROR(GETPIVOTDATA("Tot. Bottles",'- Ordine Aggregato -'!$A$1,"sku anker",A3779),"")</f>
        <v/>
      </c>
      <c r="N3779" s="18" t="s">
        <v>42</v>
      </c>
      <c r="O3779" s="19" t="str">
        <f t="shared" si="58"/>
        <v>Order online</v>
      </c>
      <c r="P3779" s="97" t="s">
        <v>225</v>
      </c>
      <c r="Q3779" s="13" t="s">
        <v>12356</v>
      </c>
      <c r="R3779" t="s">
        <v>12357</v>
      </c>
      <c r="S3779" s="20">
        <v>0</v>
      </c>
      <c r="T3779" s="21" t="s">
        <v>38</v>
      </c>
    </row>
    <row r="3780" spans="1:20" x14ac:dyDescent="0.35">
      <c r="A3780" s="96" t="s">
        <v>12358</v>
      </c>
      <c r="D3780" s="13" t="s">
        <v>12355</v>
      </c>
      <c r="E3780" s="13">
        <v>6</v>
      </c>
      <c r="F3780" s="14">
        <v>1</v>
      </c>
      <c r="G3780" s="13" t="s">
        <v>31</v>
      </c>
      <c r="H3780" s="14">
        <v>15</v>
      </c>
      <c r="I3780" s="15" t="s">
        <v>32</v>
      </c>
      <c r="J3780" s="16">
        <v>41.7</v>
      </c>
      <c r="K3780" s="16">
        <v>6.95</v>
      </c>
      <c r="L3780" s="17" t="s">
        <v>399</v>
      </c>
      <c r="M3780" s="163" t="str">
        <f>IFERROR(GETPIVOTDATA("Tot. Bottles",'- Ordine Aggregato -'!$A$1,"sku anker",A3780),"")</f>
        <v/>
      </c>
      <c r="N3780" s="18" t="s">
        <v>34</v>
      </c>
      <c r="O3780" s="19" t="str">
        <f t="shared" si="58"/>
        <v>Order online</v>
      </c>
      <c r="P3780" s="97" t="s">
        <v>225</v>
      </c>
      <c r="Q3780" s="13" t="s">
        <v>12359</v>
      </c>
      <c r="R3780" t="s">
        <v>12360</v>
      </c>
      <c r="S3780" s="20">
        <v>0</v>
      </c>
      <c r="T3780" s="21" t="s">
        <v>38</v>
      </c>
    </row>
    <row r="3781" spans="1:20" x14ac:dyDescent="0.35">
      <c r="A3781" s="13" t="s">
        <v>12361</v>
      </c>
      <c r="B3781" s="13"/>
      <c r="C3781" s="13"/>
      <c r="D3781" s="13" t="s">
        <v>12362</v>
      </c>
      <c r="E3781" s="13">
        <v>6</v>
      </c>
      <c r="F3781" s="14">
        <v>0.7</v>
      </c>
      <c r="G3781" s="13" t="s">
        <v>14874</v>
      </c>
      <c r="H3781" s="14">
        <v>14.5</v>
      </c>
      <c r="I3781" s="15" t="s">
        <v>32</v>
      </c>
      <c r="J3781" s="16">
        <v>64.5</v>
      </c>
      <c r="K3781" s="16">
        <v>10.75</v>
      </c>
      <c r="L3781" s="17" t="s">
        <v>399</v>
      </c>
      <c r="M3781" s="163" t="str">
        <f>IFERROR(GETPIVOTDATA("Tot. Bottles",'- Ordine Aggregato -'!$A$1,"sku anker",A3781),"")</f>
        <v/>
      </c>
      <c r="N3781" s="18" t="s">
        <v>34</v>
      </c>
      <c r="O3781" s="19" t="str">
        <f t="shared" si="58"/>
        <v>Order online</v>
      </c>
      <c r="P3781" s="97" t="s">
        <v>68</v>
      </c>
      <c r="Q3781" s="13" t="s">
        <v>12363</v>
      </c>
      <c r="R3781" t="s">
        <v>12364</v>
      </c>
      <c r="S3781" s="20">
        <v>0</v>
      </c>
      <c r="T3781" s="21" t="s">
        <v>38</v>
      </c>
    </row>
    <row r="3782" spans="1:20" x14ac:dyDescent="0.35">
      <c r="A3782" s="13" t="s">
        <v>12365</v>
      </c>
      <c r="B3782" s="13"/>
      <c r="C3782" s="13"/>
      <c r="D3782" s="13" t="s">
        <v>12366</v>
      </c>
      <c r="E3782" s="13">
        <v>10</v>
      </c>
      <c r="F3782" s="14">
        <v>0.04</v>
      </c>
      <c r="G3782" s="13" t="s">
        <v>46</v>
      </c>
      <c r="H3782" s="14">
        <v>55</v>
      </c>
      <c r="I3782" s="15" t="s">
        <v>32</v>
      </c>
      <c r="J3782" s="16">
        <v>15.5</v>
      </c>
      <c r="K3782" s="16">
        <v>1.55</v>
      </c>
      <c r="L3782" s="17" t="s">
        <v>219</v>
      </c>
      <c r="M3782" s="163" t="str">
        <f>IFERROR(GETPIVOTDATA("Tot. Bottles",'- Ordine Aggregato -'!$A$1,"sku anker",A3782),"")</f>
        <v/>
      </c>
      <c r="N3782" s="18" t="s">
        <v>34</v>
      </c>
      <c r="O3782" s="19" t="str">
        <f t="shared" si="58"/>
        <v>Order online</v>
      </c>
      <c r="P3782" s="97" t="s">
        <v>220</v>
      </c>
      <c r="Q3782" s="13" t="s">
        <v>12367</v>
      </c>
      <c r="R3782" t="s">
        <v>12368</v>
      </c>
      <c r="S3782" s="20">
        <v>0</v>
      </c>
      <c r="T3782" s="21" t="s">
        <v>38</v>
      </c>
    </row>
    <row r="3783" spans="1:20" x14ac:dyDescent="0.35">
      <c r="A3783" s="96" t="s">
        <v>12369</v>
      </c>
      <c r="D3783" s="13" t="s">
        <v>12366</v>
      </c>
      <c r="E3783" s="13">
        <v>6</v>
      </c>
      <c r="F3783" s="14">
        <v>0.7</v>
      </c>
      <c r="G3783" s="13" t="s">
        <v>46</v>
      </c>
      <c r="H3783" s="14">
        <v>55</v>
      </c>
      <c r="I3783" s="15" t="s">
        <v>32</v>
      </c>
      <c r="J3783" s="16">
        <v>59.099999999999994</v>
      </c>
      <c r="K3783" s="16">
        <v>9.85</v>
      </c>
      <c r="L3783" s="17" t="s">
        <v>219</v>
      </c>
      <c r="M3783" s="163" t="str">
        <f>IFERROR(GETPIVOTDATA("Tot. Bottles",'- Ordine Aggregato -'!$A$1,"sku anker",A3783),"")</f>
        <v/>
      </c>
      <c r="N3783" s="18" t="s">
        <v>34</v>
      </c>
      <c r="O3783" s="19" t="str">
        <f t="shared" si="58"/>
        <v>Order online</v>
      </c>
      <c r="P3783" s="97" t="s">
        <v>220</v>
      </c>
      <c r="Q3783" s="13" t="s">
        <v>12370</v>
      </c>
      <c r="R3783" t="s">
        <v>12371</v>
      </c>
      <c r="S3783" s="20">
        <v>0</v>
      </c>
      <c r="T3783" s="21" t="s">
        <v>38</v>
      </c>
    </row>
    <row r="3784" spans="1:20" x14ac:dyDescent="0.35">
      <c r="A3784" s="96" t="s">
        <v>12372</v>
      </c>
      <c r="B3784" s="96"/>
      <c r="C3784" s="96"/>
      <c r="D3784" s="13" t="s">
        <v>12373</v>
      </c>
      <c r="E3784" s="13">
        <v>6</v>
      </c>
      <c r="F3784" s="14">
        <v>0.5</v>
      </c>
      <c r="G3784" s="13" t="s">
        <v>46</v>
      </c>
      <c r="H3784" s="14">
        <v>73</v>
      </c>
      <c r="I3784" s="15" t="s">
        <v>32</v>
      </c>
      <c r="J3784" s="16">
        <v>93.9</v>
      </c>
      <c r="K3784" s="16">
        <v>15.65</v>
      </c>
      <c r="L3784" s="17" t="s">
        <v>219</v>
      </c>
      <c r="M3784" s="163" t="str">
        <f>IFERROR(GETPIVOTDATA("Tot. Bottles",'- Ordine Aggregato -'!$A$1,"sku anker",A3784),"")</f>
        <v/>
      </c>
      <c r="N3784" s="18" t="s">
        <v>34</v>
      </c>
      <c r="O3784" s="19" t="str">
        <f t="shared" si="58"/>
        <v>Order online</v>
      </c>
      <c r="P3784" s="97" t="s">
        <v>220</v>
      </c>
      <c r="Q3784" s="13" t="s">
        <v>12374</v>
      </c>
      <c r="R3784" t="s">
        <v>12375</v>
      </c>
      <c r="S3784" s="20">
        <v>0</v>
      </c>
      <c r="T3784" s="21" t="s">
        <v>38</v>
      </c>
    </row>
    <row r="3785" spans="1:20" x14ac:dyDescent="0.35">
      <c r="A3785" s="96" t="s">
        <v>12376</v>
      </c>
      <c r="D3785" s="13" t="s">
        <v>12377</v>
      </c>
      <c r="E3785" s="13">
        <v>6</v>
      </c>
      <c r="F3785" s="14">
        <v>0.5</v>
      </c>
      <c r="G3785" s="13" t="s">
        <v>46</v>
      </c>
      <c r="H3785" s="14">
        <v>14.9</v>
      </c>
      <c r="I3785" s="15" t="s">
        <v>32</v>
      </c>
      <c r="J3785" s="16">
        <v>39</v>
      </c>
      <c r="K3785" s="16">
        <v>6.5</v>
      </c>
      <c r="L3785" s="17" t="s">
        <v>768</v>
      </c>
      <c r="M3785" s="163" t="str">
        <f>IFERROR(GETPIVOTDATA("Tot. Bottles",'- Ordine Aggregato -'!$A$1,"sku anker",A3785),"")</f>
        <v/>
      </c>
      <c r="N3785" s="18" t="s">
        <v>67</v>
      </c>
      <c r="O3785" s="19" t="str">
        <f t="shared" si="58"/>
        <v>Order online</v>
      </c>
      <c r="P3785" s="97" t="s">
        <v>68</v>
      </c>
      <c r="Q3785" s="13" t="s">
        <v>12378</v>
      </c>
      <c r="R3785" t="s">
        <v>12379</v>
      </c>
      <c r="S3785" s="20">
        <v>6.5</v>
      </c>
      <c r="T3785" s="21" t="s">
        <v>38</v>
      </c>
    </row>
    <row r="3786" spans="1:20" x14ac:dyDescent="0.35">
      <c r="A3786" s="13" t="s">
        <v>12380</v>
      </c>
      <c r="B3786" s="13"/>
      <c r="C3786" s="13"/>
      <c r="D3786" s="13" t="s">
        <v>12381</v>
      </c>
      <c r="E3786" s="13">
        <v>6</v>
      </c>
      <c r="F3786" s="14">
        <v>0.5</v>
      </c>
      <c r="G3786" s="13" t="s">
        <v>46</v>
      </c>
      <c r="H3786" s="14">
        <v>14.9</v>
      </c>
      <c r="I3786" s="15" t="s">
        <v>32</v>
      </c>
      <c r="J3786" s="16">
        <v>48.900000000000006</v>
      </c>
      <c r="K3786" s="16">
        <v>8.15</v>
      </c>
      <c r="L3786" s="17" t="s">
        <v>768</v>
      </c>
      <c r="M3786" s="163" t="str">
        <f>IFERROR(GETPIVOTDATA("Tot. Bottles",'- Ordine Aggregato -'!$A$1,"sku anker",A3786),"")</f>
        <v/>
      </c>
      <c r="N3786" s="18" t="s">
        <v>42</v>
      </c>
      <c r="O3786" s="19" t="str">
        <f t="shared" si="58"/>
        <v>Order online</v>
      </c>
      <c r="P3786" s="97" t="s">
        <v>146</v>
      </c>
      <c r="Q3786" s="13" t="s">
        <v>12382</v>
      </c>
      <c r="R3786" t="s">
        <v>12383</v>
      </c>
      <c r="S3786" s="20">
        <v>0</v>
      </c>
      <c r="T3786" s="21" t="s">
        <v>38</v>
      </c>
    </row>
    <row r="3787" spans="1:20" x14ac:dyDescent="0.35">
      <c r="A3787" s="13" t="s">
        <v>12384</v>
      </c>
      <c r="B3787" s="13"/>
      <c r="C3787" s="13"/>
      <c r="D3787" s="13" t="s">
        <v>12385</v>
      </c>
      <c r="E3787" s="13">
        <v>6</v>
      </c>
      <c r="F3787" s="14">
        <v>0.5</v>
      </c>
      <c r="G3787" s="13" t="s">
        <v>14874</v>
      </c>
      <c r="H3787" s="14">
        <v>14.9</v>
      </c>
      <c r="I3787" s="15" t="s">
        <v>32</v>
      </c>
      <c r="J3787" s="16">
        <v>48.900000000000006</v>
      </c>
      <c r="K3787" s="16">
        <v>8.15</v>
      </c>
      <c r="L3787" s="17" t="s">
        <v>768</v>
      </c>
      <c r="M3787" s="163" t="str">
        <f>IFERROR(GETPIVOTDATA("Tot. Bottles",'- Ordine Aggregato -'!$A$1,"sku anker",A3787),"")</f>
        <v/>
      </c>
      <c r="N3787" s="18" t="s">
        <v>42</v>
      </c>
      <c r="O3787" s="19" t="str">
        <f t="shared" si="58"/>
        <v>Order online</v>
      </c>
      <c r="P3787" s="97" t="s">
        <v>146</v>
      </c>
      <c r="Q3787" s="13" t="s">
        <v>12386</v>
      </c>
      <c r="R3787" t="s">
        <v>12387</v>
      </c>
      <c r="S3787" s="20">
        <v>0</v>
      </c>
      <c r="T3787" s="21" t="s">
        <v>38</v>
      </c>
    </row>
    <row r="3788" spans="1:20" x14ac:dyDescent="0.35">
      <c r="A3788" s="96" t="s">
        <v>12388</v>
      </c>
      <c r="D3788" s="13" t="s">
        <v>12389</v>
      </c>
      <c r="E3788" s="13">
        <v>6</v>
      </c>
      <c r="F3788" s="14">
        <v>0.5</v>
      </c>
      <c r="G3788" s="13" t="s">
        <v>46</v>
      </c>
      <c r="H3788" s="14">
        <v>14.9</v>
      </c>
      <c r="I3788" s="15" t="s">
        <v>32</v>
      </c>
      <c r="J3788" s="16">
        <v>49.5</v>
      </c>
      <c r="K3788" s="16">
        <v>8.25</v>
      </c>
      <c r="L3788" s="17" t="s">
        <v>768</v>
      </c>
      <c r="M3788" s="163" t="str">
        <f>IFERROR(GETPIVOTDATA("Tot. Bottles",'- Ordine Aggregato -'!$A$1,"sku anker",A3788),"")</f>
        <v/>
      </c>
      <c r="N3788" s="18" t="s">
        <v>42</v>
      </c>
      <c r="O3788" s="19" t="str">
        <f t="shared" si="58"/>
        <v>Order online</v>
      </c>
      <c r="P3788" s="97" t="s">
        <v>146</v>
      </c>
      <c r="Q3788" s="13" t="s">
        <v>12390</v>
      </c>
      <c r="R3788" t="s">
        <v>12391</v>
      </c>
      <c r="S3788" s="20">
        <v>0</v>
      </c>
      <c r="T3788" s="21" t="s">
        <v>38</v>
      </c>
    </row>
    <row r="3789" spans="1:20" x14ac:dyDescent="0.35">
      <c r="A3789" s="96" t="s">
        <v>12392</v>
      </c>
      <c r="D3789" s="13" t="s">
        <v>12393</v>
      </c>
      <c r="E3789" s="13">
        <v>6</v>
      </c>
      <c r="F3789" s="14">
        <v>0.5</v>
      </c>
      <c r="G3789" s="13" t="s">
        <v>46</v>
      </c>
      <c r="H3789" s="14">
        <v>14.9</v>
      </c>
      <c r="I3789" s="15" t="s">
        <v>32</v>
      </c>
      <c r="J3789" s="16">
        <v>49.5</v>
      </c>
      <c r="K3789" s="16">
        <v>8.25</v>
      </c>
      <c r="L3789" s="17" t="s">
        <v>768</v>
      </c>
      <c r="M3789" s="163" t="str">
        <f>IFERROR(GETPIVOTDATA("Tot. Bottles",'- Ordine Aggregato -'!$A$1,"sku anker",A3789),"")</f>
        <v/>
      </c>
      <c r="N3789" s="18" t="s">
        <v>42</v>
      </c>
      <c r="O3789" s="19" t="str">
        <f t="shared" ref="O3789:O3852" si="59">HYPERLINK("https://www.ankeramsterdamspirits.nl/en/products/"&amp;A3789,"Order online")</f>
        <v>Order online</v>
      </c>
      <c r="P3789" s="97" t="s">
        <v>68</v>
      </c>
      <c r="Q3789" s="13" t="s">
        <v>12394</v>
      </c>
      <c r="R3789" t="s">
        <v>12395</v>
      </c>
      <c r="S3789" s="20">
        <v>0</v>
      </c>
      <c r="T3789" s="21" t="s">
        <v>38</v>
      </c>
    </row>
    <row r="3790" spans="1:20" x14ac:dyDescent="0.35">
      <c r="A3790" s="96" t="s">
        <v>12396</v>
      </c>
      <c r="D3790" s="13" t="s">
        <v>12397</v>
      </c>
      <c r="E3790" s="13">
        <v>3</v>
      </c>
      <c r="F3790" s="14">
        <v>1.5</v>
      </c>
      <c r="G3790" s="13" t="s">
        <v>14874</v>
      </c>
      <c r="H3790" s="14">
        <v>12.5</v>
      </c>
      <c r="I3790" s="15" t="s">
        <v>32</v>
      </c>
      <c r="J3790" s="16">
        <v>210</v>
      </c>
      <c r="K3790" s="16">
        <v>70</v>
      </c>
      <c r="L3790" s="17" t="s">
        <v>863</v>
      </c>
      <c r="M3790" s="163" t="str">
        <f>IFERROR(GETPIVOTDATA("Tot. Bottles",'- Ordine Aggregato -'!$A$1,"sku anker",A3790),"")</f>
        <v/>
      </c>
      <c r="N3790" s="18" t="s">
        <v>34</v>
      </c>
      <c r="O3790" s="19" t="str">
        <f t="shared" si="59"/>
        <v>Order online</v>
      </c>
      <c r="P3790" s="97" t="s">
        <v>225</v>
      </c>
      <c r="Q3790" s="13" t="s">
        <v>12398</v>
      </c>
      <c r="R3790" t="s">
        <v>12399</v>
      </c>
      <c r="S3790" s="20">
        <v>0</v>
      </c>
      <c r="T3790" s="21" t="s">
        <v>38</v>
      </c>
    </row>
    <row r="3791" spans="1:20" x14ac:dyDescent="0.35">
      <c r="A3791" s="96" t="s">
        <v>12400</v>
      </c>
      <c r="B3791" s="96"/>
      <c r="C3791" s="96"/>
      <c r="D3791" s="13" t="s">
        <v>12401</v>
      </c>
      <c r="E3791" s="13">
        <v>6</v>
      </c>
      <c r="F3791" s="14">
        <v>0.75</v>
      </c>
      <c r="G3791" s="13" t="s">
        <v>14873</v>
      </c>
      <c r="H3791" s="14">
        <v>12.5</v>
      </c>
      <c r="I3791" s="15" t="s">
        <v>32</v>
      </c>
      <c r="J3791" s="16">
        <v>183</v>
      </c>
      <c r="K3791" s="16">
        <v>30.5</v>
      </c>
      <c r="L3791" s="17" t="s">
        <v>863</v>
      </c>
      <c r="M3791" s="163" t="str">
        <f>IFERROR(GETPIVOTDATA("Tot. Bottles",'- Ordine Aggregato -'!$A$1,"sku anker",A3791),"")</f>
        <v/>
      </c>
      <c r="N3791" s="18" t="s">
        <v>42</v>
      </c>
      <c r="O3791" s="19" t="str">
        <f t="shared" si="59"/>
        <v>Order online</v>
      </c>
      <c r="P3791" s="97" t="s">
        <v>225</v>
      </c>
      <c r="Q3791" s="13" t="s">
        <v>12402</v>
      </c>
      <c r="R3791" t="s">
        <v>12403</v>
      </c>
      <c r="S3791" s="20">
        <v>0</v>
      </c>
      <c r="T3791" s="21" t="s">
        <v>38</v>
      </c>
    </row>
    <row r="3792" spans="1:20" x14ac:dyDescent="0.35">
      <c r="A3792" s="96" t="s">
        <v>16017</v>
      </c>
      <c r="D3792" s="13" t="s">
        <v>16018</v>
      </c>
      <c r="E3792" s="13">
        <v>6</v>
      </c>
      <c r="F3792" s="14">
        <v>0.75</v>
      </c>
      <c r="G3792" s="13" t="s">
        <v>14874</v>
      </c>
      <c r="H3792" s="14">
        <v>12.5</v>
      </c>
      <c r="I3792" s="15" t="s">
        <v>32</v>
      </c>
      <c r="J3792" s="16">
        <v>183</v>
      </c>
      <c r="K3792" s="16">
        <v>30.5</v>
      </c>
      <c r="L3792" s="17" t="s">
        <v>863</v>
      </c>
      <c r="M3792" s="163" t="str">
        <f>IFERROR(GETPIVOTDATA("Tot. Bottles",'- Ordine Aggregato -'!$A$1,"sku anker",A3792),"")</f>
        <v/>
      </c>
      <c r="N3792" s="18" t="s">
        <v>42</v>
      </c>
      <c r="O3792" s="19" t="str">
        <f t="shared" si="59"/>
        <v>Order online</v>
      </c>
      <c r="P3792" s="97" t="s">
        <v>225</v>
      </c>
      <c r="Q3792" s="13" t="s">
        <v>16019</v>
      </c>
      <c r="R3792" t="s">
        <v>16020</v>
      </c>
      <c r="S3792" s="20">
        <v>0</v>
      </c>
      <c r="T3792" s="21" t="s">
        <v>38</v>
      </c>
    </row>
    <row r="3793" spans="1:20" x14ac:dyDescent="0.35">
      <c r="A3793" s="96" t="s">
        <v>16021</v>
      </c>
      <c r="B3793" s="96"/>
      <c r="C3793" s="96"/>
      <c r="D3793" s="13" t="s">
        <v>16018</v>
      </c>
      <c r="E3793" s="13">
        <v>6</v>
      </c>
      <c r="F3793" s="14">
        <v>0.75</v>
      </c>
      <c r="G3793" s="13" t="s">
        <v>31</v>
      </c>
      <c r="H3793" s="14">
        <v>12.5</v>
      </c>
      <c r="I3793" s="15" t="s">
        <v>32</v>
      </c>
      <c r="J3793" s="16">
        <v>183</v>
      </c>
      <c r="K3793" s="16">
        <v>30.5</v>
      </c>
      <c r="L3793" s="17" t="s">
        <v>863</v>
      </c>
      <c r="M3793" s="163" t="str">
        <f>IFERROR(GETPIVOTDATA("Tot. Bottles",'- Ordine Aggregato -'!$A$1,"sku anker",A3793),"")</f>
        <v/>
      </c>
      <c r="N3793" s="18" t="s">
        <v>34</v>
      </c>
      <c r="O3793" s="19" t="str">
        <f t="shared" si="59"/>
        <v>Order online</v>
      </c>
      <c r="P3793" s="97" t="s">
        <v>225</v>
      </c>
      <c r="Q3793" s="13" t="s">
        <v>16019</v>
      </c>
      <c r="R3793" t="s">
        <v>42</v>
      </c>
      <c r="S3793" s="20">
        <v>0</v>
      </c>
      <c r="T3793" s="21" t="s">
        <v>38</v>
      </c>
    </row>
    <row r="3794" spans="1:20" x14ac:dyDescent="0.35">
      <c r="A3794" s="13" t="s">
        <v>12404</v>
      </c>
      <c r="B3794" s="13"/>
      <c r="C3794" s="13"/>
      <c r="D3794" s="13" t="s">
        <v>12405</v>
      </c>
      <c r="E3794" s="13">
        <v>6</v>
      </c>
      <c r="F3794" s="14">
        <v>0.75</v>
      </c>
      <c r="G3794" s="13" t="s">
        <v>14874</v>
      </c>
      <c r="H3794" s="14">
        <v>12.5</v>
      </c>
      <c r="I3794" s="15" t="s">
        <v>32</v>
      </c>
      <c r="J3794" s="16">
        <v>930</v>
      </c>
      <c r="K3794" s="16">
        <v>155</v>
      </c>
      <c r="L3794" s="17" t="s">
        <v>863</v>
      </c>
      <c r="M3794" s="163" t="str">
        <f>IFERROR(GETPIVOTDATA("Tot. Bottles",'- Ordine Aggregato -'!$A$1,"sku anker",A3794),"")</f>
        <v/>
      </c>
      <c r="N3794" s="18" t="s">
        <v>42</v>
      </c>
      <c r="O3794" s="19" t="str">
        <f t="shared" si="59"/>
        <v>Order online</v>
      </c>
      <c r="P3794" s="97" t="s">
        <v>225</v>
      </c>
      <c r="Q3794" s="13" t="s">
        <v>42</v>
      </c>
      <c r="R3794" t="s">
        <v>42</v>
      </c>
      <c r="S3794" s="20">
        <v>0</v>
      </c>
      <c r="T3794" s="21" t="s">
        <v>38</v>
      </c>
    </row>
    <row r="3795" spans="1:20" x14ac:dyDescent="0.35">
      <c r="A3795" s="13" t="s">
        <v>16022</v>
      </c>
      <c r="B3795" s="13"/>
      <c r="C3795" s="13"/>
      <c r="D3795" s="13" t="s">
        <v>12407</v>
      </c>
      <c r="E3795" s="13">
        <v>6</v>
      </c>
      <c r="F3795" s="14">
        <v>0.75</v>
      </c>
      <c r="G3795" s="13" t="s">
        <v>46</v>
      </c>
      <c r="H3795" s="14">
        <v>12.5</v>
      </c>
      <c r="I3795" s="15" t="s">
        <v>32</v>
      </c>
      <c r="J3795" s="16">
        <v>201</v>
      </c>
      <c r="K3795" s="16">
        <v>33.5</v>
      </c>
      <c r="L3795" s="17" t="s">
        <v>863</v>
      </c>
      <c r="M3795" s="163" t="str">
        <f>IFERROR(GETPIVOTDATA("Tot. Bottles",'- Ordine Aggregato -'!$A$1,"sku anker",A3795),"")</f>
        <v/>
      </c>
      <c r="N3795" s="18" t="s">
        <v>28</v>
      </c>
      <c r="O3795" s="19" t="str">
        <f t="shared" si="59"/>
        <v>Order online</v>
      </c>
      <c r="P3795" s="97" t="s">
        <v>225</v>
      </c>
      <c r="Q3795" s="13" t="s">
        <v>16023</v>
      </c>
      <c r="R3795" t="s">
        <v>42</v>
      </c>
      <c r="S3795" s="20">
        <v>0</v>
      </c>
      <c r="T3795" s="21" t="s">
        <v>3755</v>
      </c>
    </row>
    <row r="3796" spans="1:20" x14ac:dyDescent="0.35">
      <c r="A3796" s="13" t="s">
        <v>12406</v>
      </c>
      <c r="B3796" s="13"/>
      <c r="C3796" s="13"/>
      <c r="D3796" s="13" t="s">
        <v>12407</v>
      </c>
      <c r="E3796" s="13">
        <v>6</v>
      </c>
      <c r="F3796" s="14">
        <v>0.75</v>
      </c>
      <c r="G3796" s="13" t="s">
        <v>46</v>
      </c>
      <c r="H3796" s="14">
        <v>12.5</v>
      </c>
      <c r="I3796" s="15" t="s">
        <v>32</v>
      </c>
      <c r="J3796" s="16">
        <v>201</v>
      </c>
      <c r="K3796" s="16">
        <v>33.5</v>
      </c>
      <c r="L3796" s="17" t="s">
        <v>863</v>
      </c>
      <c r="M3796" s="163" t="str">
        <f>IFERROR(GETPIVOTDATA("Tot. Bottles",'- Ordine Aggregato -'!$A$1,"sku anker",A3796),"")</f>
        <v/>
      </c>
      <c r="N3796" s="18" t="s">
        <v>34</v>
      </c>
      <c r="O3796" s="19" t="str">
        <f t="shared" si="59"/>
        <v>Order online</v>
      </c>
      <c r="P3796" s="97" t="s">
        <v>225</v>
      </c>
      <c r="Q3796" s="13" t="s">
        <v>12408</v>
      </c>
      <c r="R3796" t="s">
        <v>12409</v>
      </c>
      <c r="S3796" s="20">
        <v>0</v>
      </c>
      <c r="T3796" s="21" t="s">
        <v>38</v>
      </c>
    </row>
    <row r="3797" spans="1:20" x14ac:dyDescent="0.35">
      <c r="A3797" s="13" t="s">
        <v>12410</v>
      </c>
      <c r="B3797" s="13"/>
      <c r="C3797" s="13"/>
      <c r="D3797" s="13" t="s">
        <v>12411</v>
      </c>
      <c r="E3797" s="13">
        <v>6</v>
      </c>
      <c r="F3797" s="14">
        <v>0.75</v>
      </c>
      <c r="G3797" s="13" t="s">
        <v>14874</v>
      </c>
      <c r="H3797" s="14">
        <v>12.5</v>
      </c>
      <c r="I3797" s="15" t="s">
        <v>32</v>
      </c>
      <c r="J3797" s="16">
        <v>243</v>
      </c>
      <c r="K3797" s="16">
        <v>40.5</v>
      </c>
      <c r="L3797" s="17" t="s">
        <v>863</v>
      </c>
      <c r="M3797" s="163" t="str">
        <f>IFERROR(GETPIVOTDATA("Tot. Bottles",'- Ordine Aggregato -'!$A$1,"sku anker",A3797),"")</f>
        <v/>
      </c>
      <c r="N3797" s="18" t="s">
        <v>42</v>
      </c>
      <c r="O3797" s="19" t="str">
        <f t="shared" si="59"/>
        <v>Order online</v>
      </c>
      <c r="P3797" s="97" t="s">
        <v>225</v>
      </c>
      <c r="Q3797" s="13" t="s">
        <v>12412</v>
      </c>
      <c r="R3797" t="s">
        <v>12413</v>
      </c>
      <c r="S3797" s="20">
        <v>0</v>
      </c>
      <c r="T3797" s="21" t="s">
        <v>38</v>
      </c>
    </row>
    <row r="3798" spans="1:20" x14ac:dyDescent="0.35">
      <c r="A3798" s="13" t="s">
        <v>12414</v>
      </c>
      <c r="B3798" s="13"/>
      <c r="C3798" s="13"/>
      <c r="D3798" s="13" t="s">
        <v>12415</v>
      </c>
      <c r="E3798" s="13">
        <v>6</v>
      </c>
      <c r="F3798" s="14">
        <v>0.75</v>
      </c>
      <c r="G3798" s="13" t="s">
        <v>14874</v>
      </c>
      <c r="H3798" s="14">
        <v>12.5</v>
      </c>
      <c r="I3798" s="15" t="s">
        <v>32</v>
      </c>
      <c r="J3798" s="16">
        <v>249</v>
      </c>
      <c r="K3798" s="16">
        <v>41.5</v>
      </c>
      <c r="L3798" s="17" t="s">
        <v>863</v>
      </c>
      <c r="M3798" s="163" t="str">
        <f>IFERROR(GETPIVOTDATA("Tot. Bottles",'- Ordine Aggregato -'!$A$1,"sku anker",A3798),"")</f>
        <v/>
      </c>
      <c r="N3798" s="18" t="s">
        <v>34</v>
      </c>
      <c r="O3798" s="19" t="str">
        <f t="shared" si="59"/>
        <v>Order online</v>
      </c>
      <c r="P3798" s="97" t="s">
        <v>225</v>
      </c>
      <c r="Q3798" s="13" t="s">
        <v>12416</v>
      </c>
      <c r="R3798" t="s">
        <v>12417</v>
      </c>
      <c r="S3798" s="20">
        <v>0</v>
      </c>
      <c r="T3798" s="21" t="s">
        <v>38</v>
      </c>
    </row>
    <row r="3799" spans="1:20" x14ac:dyDescent="0.35">
      <c r="A3799" s="96" t="s">
        <v>12418</v>
      </c>
      <c r="B3799" s="96"/>
      <c r="C3799" s="96"/>
      <c r="D3799" s="13" t="s">
        <v>12419</v>
      </c>
      <c r="E3799" s="13">
        <v>6</v>
      </c>
      <c r="F3799" s="14">
        <v>0.7</v>
      </c>
      <c r="G3799" s="13" t="s">
        <v>14874</v>
      </c>
      <c r="H3799" s="14">
        <v>38</v>
      </c>
      <c r="I3799" s="15" t="s">
        <v>32</v>
      </c>
      <c r="J3799" s="16">
        <v>41.7</v>
      </c>
      <c r="K3799" s="16">
        <v>6.95</v>
      </c>
      <c r="L3799" s="17" t="s">
        <v>104</v>
      </c>
      <c r="M3799" s="163" t="str">
        <f>IFERROR(GETPIVOTDATA("Tot. Bottles",'- Ordine Aggregato -'!$A$1,"sku anker",A3799),"")</f>
        <v/>
      </c>
      <c r="N3799" s="18" t="s">
        <v>42</v>
      </c>
      <c r="O3799" s="19" t="str">
        <f t="shared" si="59"/>
        <v>Order online</v>
      </c>
      <c r="P3799" s="97" t="s">
        <v>12420</v>
      </c>
      <c r="Q3799" s="13" t="s">
        <v>12421</v>
      </c>
      <c r="R3799" t="s">
        <v>12422</v>
      </c>
      <c r="S3799" s="20">
        <v>0</v>
      </c>
      <c r="T3799" s="21" t="s">
        <v>38</v>
      </c>
    </row>
    <row r="3800" spans="1:20" x14ac:dyDescent="0.35">
      <c r="A3800" s="13" t="s">
        <v>16024</v>
      </c>
      <c r="B3800" s="13"/>
      <c r="C3800" s="13"/>
      <c r="D3800" s="13" t="s">
        <v>16025</v>
      </c>
      <c r="E3800" s="13">
        <v>6</v>
      </c>
      <c r="F3800" s="14">
        <v>0.7</v>
      </c>
      <c r="G3800" s="13" t="s">
        <v>14874</v>
      </c>
      <c r="H3800" s="14">
        <v>45.8</v>
      </c>
      <c r="I3800" s="15" t="s">
        <v>32</v>
      </c>
      <c r="J3800" s="16">
        <v>179.39999999999998</v>
      </c>
      <c r="K3800" s="16">
        <v>29.9</v>
      </c>
      <c r="L3800" s="17" t="s">
        <v>145</v>
      </c>
      <c r="M3800" s="163" t="str">
        <f>IFERROR(GETPIVOTDATA("Tot. Bottles",'- Ordine Aggregato -'!$A$1,"sku anker",A3800),"")</f>
        <v/>
      </c>
      <c r="N3800" s="18" t="s">
        <v>34</v>
      </c>
      <c r="O3800" s="19" t="str">
        <f t="shared" si="59"/>
        <v>Order online</v>
      </c>
      <c r="P3800" s="97" t="s">
        <v>146</v>
      </c>
      <c r="Q3800" s="13" t="s">
        <v>16026</v>
      </c>
      <c r="R3800" t="s">
        <v>16027</v>
      </c>
      <c r="S3800" s="20">
        <v>0</v>
      </c>
      <c r="T3800" s="21" t="s">
        <v>38</v>
      </c>
    </row>
    <row r="3801" spans="1:20" x14ac:dyDescent="0.35">
      <c r="A3801" s="96" t="s">
        <v>12423</v>
      </c>
      <c r="B3801" s="96"/>
      <c r="C3801" s="96"/>
      <c r="D3801" s="13" t="s">
        <v>12424</v>
      </c>
      <c r="E3801" s="13">
        <v>12</v>
      </c>
      <c r="F3801" s="14">
        <v>0.2</v>
      </c>
      <c r="G3801" s="13" t="s">
        <v>46</v>
      </c>
      <c r="H3801" s="14">
        <v>45.8</v>
      </c>
      <c r="I3801" s="15" t="s">
        <v>32</v>
      </c>
      <c r="J3801" s="16">
        <v>122.39999999999999</v>
      </c>
      <c r="K3801" s="16">
        <v>10.199999999999999</v>
      </c>
      <c r="L3801" s="17" t="s">
        <v>145</v>
      </c>
      <c r="M3801" s="163" t="str">
        <f>IFERROR(GETPIVOTDATA("Tot. Bottles",'- Ordine Aggregato -'!$A$1,"sku anker",A3801),"")</f>
        <v/>
      </c>
      <c r="N3801" s="18" t="s">
        <v>34</v>
      </c>
      <c r="O3801" s="19" t="str">
        <f t="shared" si="59"/>
        <v>Order online</v>
      </c>
      <c r="P3801" s="97" t="s">
        <v>146</v>
      </c>
      <c r="Q3801" s="13" t="s">
        <v>12425</v>
      </c>
      <c r="R3801" t="s">
        <v>12426</v>
      </c>
      <c r="S3801" s="20">
        <v>0</v>
      </c>
      <c r="T3801" s="21" t="s">
        <v>38</v>
      </c>
    </row>
    <row r="3802" spans="1:20" x14ac:dyDescent="0.35">
      <c r="A3802" s="13" t="s">
        <v>12427</v>
      </c>
      <c r="B3802" s="13"/>
      <c r="C3802" s="13"/>
      <c r="D3802" s="13" t="s">
        <v>12424</v>
      </c>
      <c r="E3802" s="13">
        <v>6</v>
      </c>
      <c r="F3802" s="14">
        <v>0.7</v>
      </c>
      <c r="G3802" s="13" t="s">
        <v>46</v>
      </c>
      <c r="H3802" s="14">
        <v>45.8</v>
      </c>
      <c r="I3802" s="15" t="s">
        <v>32</v>
      </c>
      <c r="J3802" s="16">
        <v>129</v>
      </c>
      <c r="K3802" s="16">
        <v>21.5</v>
      </c>
      <c r="L3802" s="17" t="s">
        <v>145</v>
      </c>
      <c r="M3802" s="163" t="str">
        <f>IFERROR(GETPIVOTDATA("Tot. Bottles",'- Ordine Aggregato -'!$A$1,"sku anker",A3802),"")</f>
        <v/>
      </c>
      <c r="N3802" s="18" t="s">
        <v>42</v>
      </c>
      <c r="O3802" s="19" t="str">
        <f t="shared" si="59"/>
        <v>Order online</v>
      </c>
      <c r="P3802" s="97" t="s">
        <v>146</v>
      </c>
      <c r="Q3802" s="13" t="s">
        <v>12428</v>
      </c>
      <c r="R3802" t="s">
        <v>12429</v>
      </c>
      <c r="S3802" s="20">
        <v>0</v>
      </c>
      <c r="T3802" s="21" t="s">
        <v>38</v>
      </c>
    </row>
    <row r="3803" spans="1:20" x14ac:dyDescent="0.35">
      <c r="A3803" s="13" t="s">
        <v>12430</v>
      </c>
      <c r="B3803" s="13"/>
      <c r="C3803" s="13"/>
      <c r="D3803" s="13" t="s">
        <v>12431</v>
      </c>
      <c r="E3803" s="13">
        <v>6</v>
      </c>
      <c r="F3803" s="14">
        <v>1</v>
      </c>
      <c r="G3803" s="13" t="s">
        <v>14874</v>
      </c>
      <c r="H3803" s="14">
        <v>45.8</v>
      </c>
      <c r="I3803" s="15" t="s">
        <v>32</v>
      </c>
      <c r="J3803" s="16">
        <v>225</v>
      </c>
      <c r="K3803" s="16">
        <v>37.5</v>
      </c>
      <c r="L3803" s="17" t="s">
        <v>145</v>
      </c>
      <c r="M3803" s="163" t="str">
        <f>IFERROR(GETPIVOTDATA("Tot. Bottles",'- Ordine Aggregato -'!$A$1,"sku anker",A3803),"")</f>
        <v/>
      </c>
      <c r="N3803" s="18" t="s">
        <v>42</v>
      </c>
      <c r="O3803" s="19" t="str">
        <f t="shared" si="59"/>
        <v>Order online</v>
      </c>
      <c r="P3803" s="97" t="s">
        <v>146</v>
      </c>
      <c r="Q3803" s="13" t="s">
        <v>12432</v>
      </c>
      <c r="R3803" t="s">
        <v>12433</v>
      </c>
      <c r="S3803" s="20">
        <v>0</v>
      </c>
      <c r="T3803" s="21" t="s">
        <v>38</v>
      </c>
    </row>
    <row r="3804" spans="1:20" x14ac:dyDescent="0.35">
      <c r="A3804" s="13" t="s">
        <v>12434</v>
      </c>
      <c r="B3804" s="13"/>
      <c r="C3804" s="13"/>
      <c r="D3804" s="13" t="s">
        <v>12435</v>
      </c>
      <c r="E3804" s="13">
        <v>6</v>
      </c>
      <c r="F3804" s="14">
        <v>0.7</v>
      </c>
      <c r="G3804" s="13" t="s">
        <v>14874</v>
      </c>
      <c r="H3804" s="14">
        <v>45.8</v>
      </c>
      <c r="I3804" s="15" t="s">
        <v>32</v>
      </c>
      <c r="J3804" s="16">
        <v>231</v>
      </c>
      <c r="K3804" s="16">
        <v>38.5</v>
      </c>
      <c r="L3804" s="17" t="s">
        <v>145</v>
      </c>
      <c r="M3804" s="163" t="str">
        <f>IFERROR(GETPIVOTDATA("Tot. Bottles",'- Ordine Aggregato -'!$A$1,"sku anker",A3804),"")</f>
        <v/>
      </c>
      <c r="N3804" s="18" t="s">
        <v>67</v>
      </c>
      <c r="O3804" s="19" t="str">
        <f t="shared" si="59"/>
        <v>Order online</v>
      </c>
      <c r="P3804" s="97" t="s">
        <v>146</v>
      </c>
      <c r="Q3804" s="13" t="s">
        <v>12436</v>
      </c>
      <c r="R3804" t="s">
        <v>12437</v>
      </c>
      <c r="S3804" s="20">
        <v>38.5</v>
      </c>
      <c r="T3804" s="21" t="s">
        <v>38</v>
      </c>
    </row>
    <row r="3805" spans="1:20" x14ac:dyDescent="0.35">
      <c r="A3805" s="96" t="s">
        <v>12438</v>
      </c>
      <c r="B3805" s="96"/>
      <c r="C3805" s="96"/>
      <c r="D3805" s="13" t="s">
        <v>12439</v>
      </c>
      <c r="E3805" s="13">
        <v>12</v>
      </c>
      <c r="F3805" s="14">
        <v>0.7</v>
      </c>
      <c r="G3805" s="13" t="s">
        <v>46</v>
      </c>
      <c r="H3805" s="14">
        <v>48.6</v>
      </c>
      <c r="I3805" s="15" t="s">
        <v>32</v>
      </c>
      <c r="J3805" s="16">
        <v>498</v>
      </c>
      <c r="K3805" s="16">
        <v>41.5</v>
      </c>
      <c r="L3805" s="17" t="s">
        <v>145</v>
      </c>
      <c r="M3805" s="163" t="str">
        <f>IFERROR(GETPIVOTDATA("Tot. Bottles",'- Ordine Aggregato -'!$A$1,"sku anker",A3805),"")</f>
        <v/>
      </c>
      <c r="N3805" s="18" t="s">
        <v>42</v>
      </c>
      <c r="O3805" s="19" t="str">
        <f t="shared" si="59"/>
        <v>Order online</v>
      </c>
      <c r="P3805" s="97" t="s">
        <v>146</v>
      </c>
      <c r="Q3805" s="13" t="s">
        <v>12440</v>
      </c>
      <c r="R3805" t="s">
        <v>12441</v>
      </c>
      <c r="S3805" s="20">
        <v>0</v>
      </c>
      <c r="T3805" s="21" t="s">
        <v>38</v>
      </c>
    </row>
    <row r="3806" spans="1:20" x14ac:dyDescent="0.35">
      <c r="A3806" s="96" t="s">
        <v>12442</v>
      </c>
      <c r="D3806" s="13" t="s">
        <v>12443</v>
      </c>
      <c r="E3806" s="13">
        <v>6</v>
      </c>
      <c r="F3806" s="14">
        <v>0.7</v>
      </c>
      <c r="G3806" s="13" t="s">
        <v>14874</v>
      </c>
      <c r="H3806" s="14">
        <v>45.8</v>
      </c>
      <c r="I3806" s="15" t="s">
        <v>32</v>
      </c>
      <c r="J3806" s="16">
        <v>161.69999999999999</v>
      </c>
      <c r="K3806" s="16">
        <v>26.95</v>
      </c>
      <c r="L3806" s="17" t="s">
        <v>145</v>
      </c>
      <c r="M3806" s="163" t="str">
        <f>IFERROR(GETPIVOTDATA("Tot. Bottles",'- Ordine Aggregato -'!$A$1,"sku anker",A3806),"")</f>
        <v/>
      </c>
      <c r="N3806" s="18" t="s">
        <v>42</v>
      </c>
      <c r="O3806" s="19" t="str">
        <f t="shared" si="59"/>
        <v>Order online</v>
      </c>
      <c r="P3806" s="97" t="s">
        <v>146</v>
      </c>
      <c r="Q3806" s="13" t="s">
        <v>12444</v>
      </c>
      <c r="R3806" t="s">
        <v>12445</v>
      </c>
      <c r="S3806" s="20">
        <v>0</v>
      </c>
      <c r="T3806" s="21" t="s">
        <v>38</v>
      </c>
    </row>
    <row r="3807" spans="1:20" x14ac:dyDescent="0.35">
      <c r="A3807" s="96" t="s">
        <v>12446</v>
      </c>
      <c r="D3807" s="13" t="s">
        <v>12447</v>
      </c>
      <c r="E3807" s="13">
        <v>6</v>
      </c>
      <c r="F3807" s="14">
        <v>0.7</v>
      </c>
      <c r="G3807" s="13" t="s">
        <v>14874</v>
      </c>
      <c r="H3807" s="14">
        <v>45.8</v>
      </c>
      <c r="I3807" s="15" t="s">
        <v>32</v>
      </c>
      <c r="J3807" s="16">
        <v>114.89999999999999</v>
      </c>
      <c r="K3807" s="16">
        <v>19.149999999999999</v>
      </c>
      <c r="L3807" s="17" t="s">
        <v>145</v>
      </c>
      <c r="M3807" s="163" t="str">
        <f>IFERROR(GETPIVOTDATA("Tot. Bottles",'- Ordine Aggregato -'!$A$1,"sku anker",A3807),"")</f>
        <v/>
      </c>
      <c r="N3807" s="18" t="s">
        <v>67</v>
      </c>
      <c r="O3807" s="19" t="str">
        <f t="shared" si="59"/>
        <v>Order online</v>
      </c>
      <c r="P3807" s="97" t="s">
        <v>146</v>
      </c>
      <c r="Q3807" s="13" t="s">
        <v>12448</v>
      </c>
      <c r="R3807" t="s">
        <v>16028</v>
      </c>
      <c r="S3807" s="20">
        <v>19.149999999999999</v>
      </c>
      <c r="T3807" s="21" t="s">
        <v>38</v>
      </c>
    </row>
    <row r="3808" spans="1:20" x14ac:dyDescent="0.35">
      <c r="A3808" s="13" t="s">
        <v>12449</v>
      </c>
      <c r="B3808" s="13"/>
      <c r="C3808" s="13"/>
      <c r="D3808" s="13" t="s">
        <v>12450</v>
      </c>
      <c r="E3808" s="13">
        <v>6</v>
      </c>
      <c r="F3808" s="14">
        <v>0.7</v>
      </c>
      <c r="G3808" s="13" t="s">
        <v>14874</v>
      </c>
      <c r="H3808" s="14">
        <v>45.8</v>
      </c>
      <c r="I3808" s="15" t="s">
        <v>32</v>
      </c>
      <c r="J3808" s="16">
        <v>129</v>
      </c>
      <c r="K3808" s="16">
        <v>21.5</v>
      </c>
      <c r="L3808" s="17" t="s">
        <v>145</v>
      </c>
      <c r="M3808" s="163" t="str">
        <f>IFERROR(GETPIVOTDATA("Tot. Bottles",'- Ordine Aggregato -'!$A$1,"sku anker",A3808),"")</f>
        <v/>
      </c>
      <c r="N3808" s="18" t="s">
        <v>67</v>
      </c>
      <c r="O3808" s="19" t="str">
        <f t="shared" si="59"/>
        <v>Order online</v>
      </c>
      <c r="P3808" s="97" t="s">
        <v>146</v>
      </c>
      <c r="Q3808" s="13" t="s">
        <v>12451</v>
      </c>
      <c r="R3808" t="s">
        <v>12452</v>
      </c>
      <c r="S3808" s="20">
        <v>21.5</v>
      </c>
      <c r="T3808" s="21" t="s">
        <v>38</v>
      </c>
    </row>
    <row r="3809" spans="1:20" x14ac:dyDescent="0.35">
      <c r="A3809" s="96" t="s">
        <v>12453</v>
      </c>
      <c r="B3809" s="96"/>
      <c r="C3809" s="96"/>
      <c r="D3809" s="13" t="s">
        <v>12454</v>
      </c>
      <c r="E3809" s="13">
        <v>6</v>
      </c>
      <c r="F3809" s="14">
        <v>0.7</v>
      </c>
      <c r="G3809" s="13" t="s">
        <v>14874</v>
      </c>
      <c r="H3809" s="14">
        <v>45.8</v>
      </c>
      <c r="I3809" s="15" t="s">
        <v>32</v>
      </c>
      <c r="J3809" s="16">
        <v>237</v>
      </c>
      <c r="K3809" s="16">
        <v>39.5</v>
      </c>
      <c r="L3809" s="17" t="s">
        <v>145</v>
      </c>
      <c r="M3809" s="163" t="str">
        <f>IFERROR(GETPIVOTDATA("Tot. Bottles",'- Ordine Aggregato -'!$A$1,"sku anker",A3809),"")</f>
        <v/>
      </c>
      <c r="N3809" s="18" t="s">
        <v>67</v>
      </c>
      <c r="O3809" s="19" t="str">
        <f t="shared" si="59"/>
        <v>Order online</v>
      </c>
      <c r="P3809" s="97" t="s">
        <v>146</v>
      </c>
      <c r="Q3809" s="13" t="s">
        <v>12455</v>
      </c>
      <c r="R3809" t="s">
        <v>12456</v>
      </c>
      <c r="S3809" s="20">
        <v>39.5</v>
      </c>
      <c r="T3809" s="21" t="s">
        <v>38</v>
      </c>
    </row>
    <row r="3810" spans="1:20" x14ac:dyDescent="0.35">
      <c r="A3810" s="96" t="s">
        <v>12457</v>
      </c>
      <c r="B3810" s="96"/>
      <c r="C3810" s="96"/>
      <c r="D3810" s="13" t="s">
        <v>12458</v>
      </c>
      <c r="E3810" s="13">
        <v>6</v>
      </c>
      <c r="F3810" s="14">
        <v>0.7</v>
      </c>
      <c r="G3810" s="13" t="s">
        <v>14874</v>
      </c>
      <c r="H3810" s="14">
        <v>43</v>
      </c>
      <c r="I3810" s="15" t="s">
        <v>32</v>
      </c>
      <c r="J3810" s="16">
        <v>186</v>
      </c>
      <c r="K3810" s="16">
        <v>31</v>
      </c>
      <c r="L3810" s="17" t="s">
        <v>145</v>
      </c>
      <c r="M3810" s="163" t="str">
        <f>IFERROR(GETPIVOTDATA("Tot. Bottles",'- Ordine Aggregato -'!$A$1,"sku anker",A3810),"")</f>
        <v/>
      </c>
      <c r="N3810" s="18" t="s">
        <v>67</v>
      </c>
      <c r="O3810" s="19" t="str">
        <f t="shared" si="59"/>
        <v>Order online</v>
      </c>
      <c r="P3810" s="97" t="s">
        <v>146</v>
      </c>
      <c r="Q3810" s="13" t="s">
        <v>12459</v>
      </c>
      <c r="R3810" t="s">
        <v>12460</v>
      </c>
      <c r="S3810" s="20">
        <v>31</v>
      </c>
      <c r="T3810" s="21" t="s">
        <v>38</v>
      </c>
    </row>
    <row r="3811" spans="1:20" x14ac:dyDescent="0.35">
      <c r="A3811" s="96" t="s">
        <v>12461</v>
      </c>
      <c r="D3811" s="13" t="s">
        <v>12462</v>
      </c>
      <c r="E3811" s="13">
        <v>6</v>
      </c>
      <c r="F3811" s="14">
        <v>0.7</v>
      </c>
      <c r="G3811" s="13" t="s">
        <v>46</v>
      </c>
      <c r="H3811" s="14">
        <v>46</v>
      </c>
      <c r="I3811" s="15" t="s">
        <v>32</v>
      </c>
      <c r="J3811" s="16">
        <v>405</v>
      </c>
      <c r="K3811" s="16">
        <v>67.5</v>
      </c>
      <c r="L3811" s="17" t="s">
        <v>145</v>
      </c>
      <c r="M3811" s="163" t="str">
        <f>IFERROR(GETPIVOTDATA("Tot. Bottles",'- Ordine Aggregato -'!$A$1,"sku anker",A3811),"")</f>
        <v/>
      </c>
      <c r="N3811" s="18" t="s">
        <v>42</v>
      </c>
      <c r="O3811" s="19" t="str">
        <f t="shared" si="59"/>
        <v>Order online</v>
      </c>
      <c r="P3811" s="97" t="s">
        <v>146</v>
      </c>
      <c r="Q3811" s="13" t="s">
        <v>12463</v>
      </c>
      <c r="R3811" t="s">
        <v>12464</v>
      </c>
      <c r="S3811" s="20">
        <v>0</v>
      </c>
      <c r="T3811" s="21" t="s">
        <v>38</v>
      </c>
    </row>
    <row r="3812" spans="1:20" x14ac:dyDescent="0.35">
      <c r="A3812" s="96" t="s">
        <v>12465</v>
      </c>
      <c r="B3812" s="96"/>
      <c r="C3812" s="96"/>
      <c r="D3812" s="13" t="s">
        <v>12466</v>
      </c>
      <c r="E3812" s="13">
        <v>6</v>
      </c>
      <c r="F3812" s="14">
        <v>0.7</v>
      </c>
      <c r="G3812" s="13" t="s">
        <v>14874</v>
      </c>
      <c r="H3812" s="14">
        <v>46.8</v>
      </c>
      <c r="I3812" s="15" t="s">
        <v>32</v>
      </c>
      <c r="J3812" s="16">
        <v>690</v>
      </c>
      <c r="K3812" s="16">
        <v>115</v>
      </c>
      <c r="L3812" s="17" t="s">
        <v>145</v>
      </c>
      <c r="M3812" s="163" t="str">
        <f>IFERROR(GETPIVOTDATA("Tot. Bottles",'- Ordine Aggregato -'!$A$1,"sku anker",A3812),"")</f>
        <v/>
      </c>
      <c r="N3812" s="18" t="s">
        <v>42</v>
      </c>
      <c r="O3812" s="19" t="str">
        <f t="shared" si="59"/>
        <v>Order online</v>
      </c>
      <c r="P3812" s="97" t="s">
        <v>146</v>
      </c>
      <c r="Q3812" s="13" t="s">
        <v>12467</v>
      </c>
      <c r="R3812" t="s">
        <v>12468</v>
      </c>
      <c r="S3812" s="20">
        <v>0</v>
      </c>
      <c r="T3812" s="21" t="s">
        <v>38</v>
      </c>
    </row>
    <row r="3813" spans="1:20" x14ac:dyDescent="0.35">
      <c r="A3813" s="96" t="s">
        <v>12469</v>
      </c>
      <c r="B3813" s="96"/>
      <c r="C3813" s="96"/>
      <c r="D3813" s="13" t="s">
        <v>12470</v>
      </c>
      <c r="E3813" s="13">
        <v>6</v>
      </c>
      <c r="F3813" s="14">
        <v>0.7</v>
      </c>
      <c r="G3813" s="13" t="s">
        <v>46</v>
      </c>
      <c r="H3813" s="14">
        <v>57.5</v>
      </c>
      <c r="I3813" s="15" t="s">
        <v>32</v>
      </c>
      <c r="J3813" s="16">
        <v>267</v>
      </c>
      <c r="K3813" s="16">
        <v>44.5</v>
      </c>
      <c r="L3813" s="17" t="s">
        <v>145</v>
      </c>
      <c r="M3813" s="163" t="str">
        <f>IFERROR(GETPIVOTDATA("Tot. Bottles",'- Ordine Aggregato -'!$A$1,"sku anker",A3813),"")</f>
        <v/>
      </c>
      <c r="N3813" s="18" t="s">
        <v>67</v>
      </c>
      <c r="O3813" s="19" t="str">
        <f t="shared" si="59"/>
        <v>Order online</v>
      </c>
      <c r="P3813" s="97" t="s">
        <v>146</v>
      </c>
      <c r="Q3813" s="13" t="s">
        <v>12471</v>
      </c>
      <c r="R3813" t="s">
        <v>12472</v>
      </c>
      <c r="S3813" s="20">
        <v>44.5</v>
      </c>
      <c r="T3813" s="21" t="s">
        <v>38</v>
      </c>
    </row>
    <row r="3814" spans="1:20" x14ac:dyDescent="0.35">
      <c r="A3814" s="96" t="s">
        <v>12473</v>
      </c>
      <c r="D3814" s="13" t="s">
        <v>12474</v>
      </c>
      <c r="E3814" s="13">
        <v>6</v>
      </c>
      <c r="F3814" s="14">
        <v>0.7</v>
      </c>
      <c r="G3814" s="13" t="s">
        <v>46</v>
      </c>
      <c r="H3814" s="14">
        <v>40</v>
      </c>
      <c r="I3814" s="15" t="s">
        <v>32</v>
      </c>
      <c r="J3814" s="16">
        <v>76.199999999999989</v>
      </c>
      <c r="K3814" s="16">
        <v>12.7</v>
      </c>
      <c r="L3814" s="17" t="s">
        <v>145</v>
      </c>
      <c r="M3814" s="163" t="str">
        <f>IFERROR(GETPIVOTDATA("Tot. Bottles",'- Ordine Aggregato -'!$A$1,"sku anker",A3814),"")</f>
        <v/>
      </c>
      <c r="N3814" s="18" t="s">
        <v>42</v>
      </c>
      <c r="O3814" s="19" t="str">
        <f t="shared" si="59"/>
        <v>Order online</v>
      </c>
      <c r="P3814" s="97" t="s">
        <v>146</v>
      </c>
      <c r="Q3814" s="13" t="s">
        <v>12475</v>
      </c>
      <c r="R3814" t="s">
        <v>12476</v>
      </c>
      <c r="S3814" s="20">
        <v>0</v>
      </c>
      <c r="T3814" s="21" t="s">
        <v>38</v>
      </c>
    </row>
    <row r="3815" spans="1:20" x14ac:dyDescent="0.35">
      <c r="A3815" s="13" t="s">
        <v>12477</v>
      </c>
      <c r="B3815" s="13"/>
      <c r="C3815" s="13"/>
      <c r="D3815" s="13" t="s">
        <v>12478</v>
      </c>
      <c r="E3815" s="13">
        <v>12</v>
      </c>
      <c r="F3815" s="14">
        <v>1</v>
      </c>
      <c r="G3815" s="13" t="s">
        <v>14874</v>
      </c>
      <c r="H3815" s="14">
        <v>40</v>
      </c>
      <c r="I3815" s="15" t="s">
        <v>32</v>
      </c>
      <c r="J3815" s="16">
        <v>243</v>
      </c>
      <c r="K3815" s="16">
        <v>20.25</v>
      </c>
      <c r="L3815" s="17" t="s">
        <v>145</v>
      </c>
      <c r="M3815" s="163" t="str">
        <f>IFERROR(GETPIVOTDATA("Tot. Bottles",'- Ordine Aggregato -'!$A$1,"sku anker",A3815),"")</f>
        <v/>
      </c>
      <c r="N3815" s="18" t="s">
        <v>42</v>
      </c>
      <c r="O3815" s="19" t="str">
        <f t="shared" si="59"/>
        <v>Order online</v>
      </c>
      <c r="P3815" s="97" t="s">
        <v>146</v>
      </c>
      <c r="Q3815" s="13" t="s">
        <v>12479</v>
      </c>
      <c r="R3815" t="s">
        <v>12480</v>
      </c>
      <c r="S3815" s="20">
        <v>0</v>
      </c>
      <c r="T3815" s="21" t="s">
        <v>38</v>
      </c>
    </row>
    <row r="3816" spans="1:20" x14ac:dyDescent="0.35">
      <c r="A3816" s="13" t="s">
        <v>12481</v>
      </c>
      <c r="B3816" s="13"/>
      <c r="C3816" s="13"/>
      <c r="D3816" s="13" t="s">
        <v>12482</v>
      </c>
      <c r="E3816" s="13">
        <v>6</v>
      </c>
      <c r="F3816" s="14">
        <v>0.7</v>
      </c>
      <c r="G3816" s="13" t="s">
        <v>46</v>
      </c>
      <c r="H3816" s="14">
        <v>40</v>
      </c>
      <c r="I3816" s="15" t="s">
        <v>32</v>
      </c>
      <c r="J3816" s="16">
        <v>126.89999999999999</v>
      </c>
      <c r="K3816" s="16">
        <v>21.15</v>
      </c>
      <c r="L3816" s="17" t="s">
        <v>145</v>
      </c>
      <c r="M3816" s="163" t="str">
        <f>IFERROR(GETPIVOTDATA("Tot. Bottles",'- Ordine Aggregato -'!$A$1,"sku anker",A3816),"")</f>
        <v/>
      </c>
      <c r="N3816" s="18" t="s">
        <v>42</v>
      </c>
      <c r="O3816" s="19" t="str">
        <f t="shared" si="59"/>
        <v>Order online</v>
      </c>
      <c r="P3816" s="97" t="s">
        <v>146</v>
      </c>
      <c r="Q3816" s="13" t="s">
        <v>12483</v>
      </c>
      <c r="R3816" t="s">
        <v>12484</v>
      </c>
      <c r="S3816" s="20">
        <v>0</v>
      </c>
      <c r="T3816" s="21" t="s">
        <v>38</v>
      </c>
    </row>
    <row r="3817" spans="1:20" x14ac:dyDescent="0.35">
      <c r="A3817" s="96" t="s">
        <v>12485</v>
      </c>
      <c r="B3817" s="96"/>
      <c r="C3817" s="96"/>
      <c r="D3817" s="13" t="s">
        <v>12486</v>
      </c>
      <c r="E3817" s="13">
        <v>6</v>
      </c>
      <c r="F3817" s="14">
        <v>0.7</v>
      </c>
      <c r="G3817" s="13" t="s">
        <v>46</v>
      </c>
      <c r="H3817" s="14">
        <v>40</v>
      </c>
      <c r="I3817" s="15" t="s">
        <v>32</v>
      </c>
      <c r="J3817" s="16">
        <v>101.69999999999999</v>
      </c>
      <c r="K3817" s="16">
        <v>16.95</v>
      </c>
      <c r="L3817" s="17" t="s">
        <v>145</v>
      </c>
      <c r="M3817" s="163" t="str">
        <f>IFERROR(GETPIVOTDATA("Tot. Bottles",'- Ordine Aggregato -'!$A$1,"sku anker",A3817),"")</f>
        <v/>
      </c>
      <c r="N3817" s="18" t="s">
        <v>42</v>
      </c>
      <c r="O3817" s="19" t="str">
        <f t="shared" si="59"/>
        <v>Order online</v>
      </c>
      <c r="P3817" s="97" t="s">
        <v>146</v>
      </c>
      <c r="Q3817" s="13" t="s">
        <v>12487</v>
      </c>
      <c r="R3817" t="s">
        <v>12488</v>
      </c>
      <c r="S3817" s="20">
        <v>0</v>
      </c>
      <c r="T3817" s="21" t="s">
        <v>38</v>
      </c>
    </row>
    <row r="3818" spans="1:20" x14ac:dyDescent="0.35">
      <c r="A3818" s="96" t="s">
        <v>14310</v>
      </c>
      <c r="D3818" s="13" t="s">
        <v>14311</v>
      </c>
      <c r="E3818" s="13">
        <v>6</v>
      </c>
      <c r="F3818" s="14">
        <v>0.7</v>
      </c>
      <c r="G3818" s="13" t="s">
        <v>46</v>
      </c>
      <c r="H3818" s="14">
        <v>40</v>
      </c>
      <c r="I3818" s="15" t="s">
        <v>32</v>
      </c>
      <c r="J3818" s="16">
        <v>101.69999999999999</v>
      </c>
      <c r="K3818" s="16">
        <v>16.95</v>
      </c>
      <c r="L3818" s="17" t="s">
        <v>145</v>
      </c>
      <c r="M3818" s="163" t="str">
        <f>IFERROR(GETPIVOTDATA("Tot. Bottles",'- Ordine Aggregato -'!$A$1,"sku anker",A3818),"")</f>
        <v/>
      </c>
      <c r="N3818" s="18" t="s">
        <v>42</v>
      </c>
      <c r="O3818" s="19" t="str">
        <f t="shared" si="59"/>
        <v>Order online</v>
      </c>
      <c r="P3818" s="97" t="s">
        <v>146</v>
      </c>
      <c r="Q3818" s="13" t="s">
        <v>16029</v>
      </c>
      <c r="R3818" t="s">
        <v>16030</v>
      </c>
      <c r="S3818" s="20">
        <v>0</v>
      </c>
      <c r="T3818" s="21" t="s">
        <v>38</v>
      </c>
    </row>
    <row r="3819" spans="1:20" x14ac:dyDescent="0.35">
      <c r="A3819" s="13" t="s">
        <v>12489</v>
      </c>
      <c r="B3819" s="13"/>
      <c r="C3819" s="13"/>
      <c r="D3819" s="13" t="s">
        <v>12490</v>
      </c>
      <c r="E3819" s="13">
        <v>6</v>
      </c>
      <c r="F3819" s="14">
        <v>0.7</v>
      </c>
      <c r="G3819" s="13" t="s">
        <v>14874</v>
      </c>
      <c r="H3819" s="14">
        <v>40</v>
      </c>
      <c r="I3819" s="15" t="s">
        <v>32</v>
      </c>
      <c r="J3819" s="16">
        <v>77.699999999999989</v>
      </c>
      <c r="K3819" s="16">
        <v>12.95</v>
      </c>
      <c r="L3819" s="17" t="s">
        <v>145</v>
      </c>
      <c r="M3819" s="163" t="str">
        <f>IFERROR(GETPIVOTDATA("Tot. Bottles",'- Ordine Aggregato -'!$A$1,"sku anker",A3819),"")</f>
        <v/>
      </c>
      <c r="N3819" s="18" t="s">
        <v>42</v>
      </c>
      <c r="O3819" s="19" t="str">
        <f t="shared" si="59"/>
        <v>Order online</v>
      </c>
      <c r="P3819" s="97" t="s">
        <v>146</v>
      </c>
      <c r="Q3819" s="13" t="s">
        <v>12491</v>
      </c>
      <c r="R3819" t="s">
        <v>12492</v>
      </c>
      <c r="S3819" s="20">
        <v>0</v>
      </c>
      <c r="T3819" s="21" t="s">
        <v>38</v>
      </c>
    </row>
    <row r="3820" spans="1:20" x14ac:dyDescent="0.35">
      <c r="A3820" s="96" t="s">
        <v>12493</v>
      </c>
      <c r="D3820" s="13" t="s">
        <v>12494</v>
      </c>
      <c r="E3820" s="13">
        <v>12</v>
      </c>
      <c r="F3820" s="14">
        <v>1</v>
      </c>
      <c r="G3820" s="13" t="s">
        <v>14874</v>
      </c>
      <c r="H3820" s="14">
        <v>40</v>
      </c>
      <c r="I3820" s="15" t="s">
        <v>32</v>
      </c>
      <c r="J3820" s="16">
        <v>238.79999999999998</v>
      </c>
      <c r="K3820" s="16">
        <v>19.899999999999999</v>
      </c>
      <c r="L3820" s="17" t="s">
        <v>145</v>
      </c>
      <c r="M3820" s="163" t="str">
        <f>IFERROR(GETPIVOTDATA("Tot. Bottles",'- Ordine Aggregato -'!$A$1,"sku anker",A3820),"")</f>
        <v/>
      </c>
      <c r="N3820" s="18" t="s">
        <v>42</v>
      </c>
      <c r="O3820" s="19" t="str">
        <f t="shared" si="59"/>
        <v>Order online</v>
      </c>
      <c r="P3820" s="97" t="s">
        <v>146</v>
      </c>
      <c r="Q3820" s="13" t="s">
        <v>12495</v>
      </c>
      <c r="R3820" t="s">
        <v>12496</v>
      </c>
      <c r="S3820" s="20">
        <v>0</v>
      </c>
      <c r="T3820" s="21" t="s">
        <v>38</v>
      </c>
    </row>
    <row r="3821" spans="1:20" x14ac:dyDescent="0.35">
      <c r="A3821" s="96" t="s">
        <v>12497</v>
      </c>
      <c r="D3821" s="13" t="s">
        <v>12498</v>
      </c>
      <c r="E3821" s="13">
        <v>6</v>
      </c>
      <c r="F3821" s="14">
        <v>0.7</v>
      </c>
      <c r="G3821" s="13" t="s">
        <v>46</v>
      </c>
      <c r="H3821" s="14">
        <v>40</v>
      </c>
      <c r="I3821" s="15" t="s">
        <v>32</v>
      </c>
      <c r="J3821" s="16">
        <v>60</v>
      </c>
      <c r="K3821" s="16">
        <v>10</v>
      </c>
      <c r="L3821" s="17" t="s">
        <v>66</v>
      </c>
      <c r="M3821" s="163" t="str">
        <f>IFERROR(GETPIVOTDATA("Tot. Bottles",'- Ordine Aggregato -'!$A$1,"sku anker",A3821),"")</f>
        <v/>
      </c>
      <c r="N3821" s="18" t="s">
        <v>67</v>
      </c>
      <c r="O3821" s="19" t="str">
        <f t="shared" si="59"/>
        <v>Order online</v>
      </c>
      <c r="P3821" s="97" t="s">
        <v>146</v>
      </c>
      <c r="Q3821" s="13" t="s">
        <v>12499</v>
      </c>
      <c r="R3821" t="s">
        <v>12500</v>
      </c>
      <c r="S3821" s="20">
        <v>10</v>
      </c>
      <c r="T3821" s="21" t="s">
        <v>38</v>
      </c>
    </row>
    <row r="3822" spans="1:20" x14ac:dyDescent="0.35">
      <c r="A3822" s="13" t="s">
        <v>14292</v>
      </c>
      <c r="B3822" s="13"/>
      <c r="C3822" s="13"/>
      <c r="D3822" s="13" t="s">
        <v>14293</v>
      </c>
      <c r="E3822" s="13">
        <v>6</v>
      </c>
      <c r="F3822" s="14">
        <v>0.7</v>
      </c>
      <c r="G3822" s="13" t="s">
        <v>14874</v>
      </c>
      <c r="H3822" s="14">
        <v>40</v>
      </c>
      <c r="I3822" s="15" t="s">
        <v>32</v>
      </c>
      <c r="J3822" s="16">
        <v>95.699999999999989</v>
      </c>
      <c r="K3822" s="16">
        <v>15.95</v>
      </c>
      <c r="L3822" s="17" t="s">
        <v>104</v>
      </c>
      <c r="M3822" s="163" t="str">
        <f>IFERROR(GETPIVOTDATA("Tot. Bottles",'- Ordine Aggregato -'!$A$1,"sku anker",A3822),"")</f>
        <v/>
      </c>
      <c r="N3822" s="18" t="s">
        <v>42</v>
      </c>
      <c r="O3822" s="19" t="str">
        <f t="shared" si="59"/>
        <v>Order online</v>
      </c>
      <c r="P3822" s="97" t="s">
        <v>4542</v>
      </c>
      <c r="Q3822" s="13" t="s">
        <v>16031</v>
      </c>
      <c r="R3822" t="s">
        <v>16032</v>
      </c>
      <c r="S3822" s="20">
        <v>0</v>
      </c>
      <c r="T3822" s="21" t="s">
        <v>38</v>
      </c>
    </row>
    <row r="3823" spans="1:20" x14ac:dyDescent="0.35">
      <c r="A3823" s="96" t="s">
        <v>12501</v>
      </c>
      <c r="D3823" s="13" t="s">
        <v>12502</v>
      </c>
      <c r="E3823" s="13">
        <v>6</v>
      </c>
      <c r="F3823" s="14">
        <v>0.7</v>
      </c>
      <c r="G3823" s="13" t="s">
        <v>14874</v>
      </c>
      <c r="H3823" s="14">
        <v>40</v>
      </c>
      <c r="I3823" s="15" t="s">
        <v>32</v>
      </c>
      <c r="J3823" s="16">
        <v>41.7</v>
      </c>
      <c r="K3823" s="16">
        <v>6.95</v>
      </c>
      <c r="L3823" s="17" t="s">
        <v>104</v>
      </c>
      <c r="M3823" s="163" t="str">
        <f>IFERROR(GETPIVOTDATA("Tot. Bottles",'- Ordine Aggregato -'!$A$1,"sku anker",A3823),"")</f>
        <v/>
      </c>
      <c r="N3823" s="18" t="s">
        <v>42</v>
      </c>
      <c r="O3823" s="19" t="str">
        <f t="shared" si="59"/>
        <v>Order online</v>
      </c>
      <c r="P3823" s="97" t="s">
        <v>4542</v>
      </c>
      <c r="Q3823" s="13" t="s">
        <v>12503</v>
      </c>
      <c r="R3823" t="s">
        <v>12504</v>
      </c>
      <c r="S3823" s="20">
        <v>0</v>
      </c>
      <c r="T3823" s="21" t="s">
        <v>38</v>
      </c>
    </row>
    <row r="3824" spans="1:20" x14ac:dyDescent="0.35">
      <c r="A3824" s="13" t="s">
        <v>12505</v>
      </c>
      <c r="B3824" s="13"/>
      <c r="C3824" s="13"/>
      <c r="D3824" s="13" t="s">
        <v>12506</v>
      </c>
      <c r="E3824" s="13">
        <v>6</v>
      </c>
      <c r="F3824" s="14">
        <v>0.7</v>
      </c>
      <c r="G3824" s="13" t="s">
        <v>46</v>
      </c>
      <c r="H3824" s="14">
        <v>40</v>
      </c>
      <c r="I3824" s="15" t="s">
        <v>32</v>
      </c>
      <c r="J3824" s="16">
        <v>30</v>
      </c>
      <c r="K3824" s="16">
        <v>5</v>
      </c>
      <c r="L3824" s="17" t="s">
        <v>1094</v>
      </c>
      <c r="M3824" s="163" t="str">
        <f>IFERROR(GETPIVOTDATA("Tot. Bottles",'- Ordine Aggregato -'!$A$1,"sku anker",A3824),"")</f>
        <v/>
      </c>
      <c r="N3824" s="18" t="s">
        <v>67</v>
      </c>
      <c r="O3824" s="19" t="str">
        <f t="shared" si="59"/>
        <v>Order online</v>
      </c>
      <c r="P3824" s="97" t="s">
        <v>4542</v>
      </c>
      <c r="Q3824" s="13" t="s">
        <v>12507</v>
      </c>
      <c r="R3824" t="s">
        <v>12508</v>
      </c>
      <c r="S3824" s="20">
        <v>5</v>
      </c>
      <c r="T3824" s="21" t="s">
        <v>38</v>
      </c>
    </row>
    <row r="3825" spans="1:20" x14ac:dyDescent="0.35">
      <c r="A3825" s="96" t="s">
        <v>12509</v>
      </c>
      <c r="B3825" s="96"/>
      <c r="C3825" s="96"/>
      <c r="D3825" s="13" t="s">
        <v>12510</v>
      </c>
      <c r="E3825" s="13">
        <v>6</v>
      </c>
      <c r="F3825" s="14">
        <v>0.7</v>
      </c>
      <c r="G3825" s="13" t="s">
        <v>14874</v>
      </c>
      <c r="H3825" s="14">
        <v>42</v>
      </c>
      <c r="I3825" s="15" t="s">
        <v>32</v>
      </c>
      <c r="J3825" s="16">
        <v>102.89999999999999</v>
      </c>
      <c r="K3825" s="16">
        <v>17.149999999999999</v>
      </c>
      <c r="L3825" s="17" t="s">
        <v>368</v>
      </c>
      <c r="M3825" s="163" t="str">
        <f>IFERROR(GETPIVOTDATA("Tot. Bottles",'- Ordine Aggregato -'!$A$1,"sku anker",A3825),"")</f>
        <v/>
      </c>
      <c r="N3825" s="18" t="s">
        <v>34</v>
      </c>
      <c r="O3825" s="19" t="str">
        <f t="shared" si="59"/>
        <v>Order online</v>
      </c>
      <c r="P3825" s="97" t="s">
        <v>12511</v>
      </c>
      <c r="Q3825" s="13" t="s">
        <v>12512</v>
      </c>
      <c r="R3825" t="s">
        <v>12513</v>
      </c>
      <c r="S3825" s="20">
        <v>0</v>
      </c>
      <c r="T3825" s="21" t="s">
        <v>38</v>
      </c>
    </row>
    <row r="3826" spans="1:20" x14ac:dyDescent="0.35">
      <c r="A3826" s="13" t="s">
        <v>12514</v>
      </c>
      <c r="B3826" s="13"/>
      <c r="C3826" s="13"/>
      <c r="D3826" s="13" t="s">
        <v>12515</v>
      </c>
      <c r="E3826" s="13">
        <v>6</v>
      </c>
      <c r="F3826" s="14">
        <v>0.7</v>
      </c>
      <c r="G3826" s="13" t="s">
        <v>14874</v>
      </c>
      <c r="H3826" s="14">
        <v>38</v>
      </c>
      <c r="I3826" s="15" t="s">
        <v>32</v>
      </c>
      <c r="J3826" s="16">
        <v>96.899999999999991</v>
      </c>
      <c r="K3826" s="16">
        <v>16.149999999999999</v>
      </c>
      <c r="L3826" s="17" t="s">
        <v>502</v>
      </c>
      <c r="M3826" s="163" t="str">
        <f>IFERROR(GETPIVOTDATA("Tot. Bottles",'- Ordine Aggregato -'!$A$1,"sku anker",A3826),"")</f>
        <v/>
      </c>
      <c r="N3826" s="18" t="s">
        <v>42</v>
      </c>
      <c r="O3826" s="19" t="str">
        <f t="shared" si="59"/>
        <v>Order online</v>
      </c>
      <c r="P3826" s="97" t="s">
        <v>12511</v>
      </c>
      <c r="Q3826" s="13" t="s">
        <v>12516</v>
      </c>
      <c r="R3826" t="s">
        <v>12517</v>
      </c>
      <c r="S3826" s="20">
        <v>0</v>
      </c>
      <c r="T3826" s="21" t="s">
        <v>38</v>
      </c>
    </row>
    <row r="3827" spans="1:20" x14ac:dyDescent="0.35">
      <c r="A3827" s="13" t="s">
        <v>12518</v>
      </c>
      <c r="B3827" s="13"/>
      <c r="C3827" s="13"/>
      <c r="D3827" s="13" t="s">
        <v>12519</v>
      </c>
      <c r="E3827" s="13">
        <v>6</v>
      </c>
      <c r="F3827" s="14">
        <v>0.7</v>
      </c>
      <c r="G3827" s="13" t="s">
        <v>14874</v>
      </c>
      <c r="H3827" s="14">
        <v>0</v>
      </c>
      <c r="I3827" s="15" t="s">
        <v>32</v>
      </c>
      <c r="J3827" s="16">
        <v>76.5</v>
      </c>
      <c r="K3827" s="16">
        <v>12.75</v>
      </c>
      <c r="L3827" s="17" t="s">
        <v>368</v>
      </c>
      <c r="M3827" s="163" t="str">
        <f>IFERROR(GETPIVOTDATA("Tot. Bottles",'- Ordine Aggregato -'!$A$1,"sku anker",A3827),"")</f>
        <v/>
      </c>
      <c r="N3827" s="18" t="s">
        <v>42</v>
      </c>
      <c r="O3827" s="19" t="str">
        <f t="shared" si="59"/>
        <v>Order online</v>
      </c>
      <c r="P3827" s="97" t="s">
        <v>146</v>
      </c>
      <c r="Q3827" s="13" t="s">
        <v>12520</v>
      </c>
      <c r="R3827" t="s">
        <v>12521</v>
      </c>
      <c r="S3827" s="20">
        <v>0</v>
      </c>
      <c r="T3827" s="21" t="s">
        <v>38</v>
      </c>
    </row>
    <row r="3828" spans="1:20" x14ac:dyDescent="0.35">
      <c r="A3828" s="96" t="s">
        <v>12522</v>
      </c>
      <c r="B3828" s="96"/>
      <c r="C3828" s="96"/>
      <c r="D3828" s="13" t="s">
        <v>12523</v>
      </c>
      <c r="E3828" s="13">
        <v>6</v>
      </c>
      <c r="F3828" s="14">
        <v>0.7</v>
      </c>
      <c r="G3828" s="13" t="s">
        <v>46</v>
      </c>
      <c r="H3828" s="14">
        <v>41.3</v>
      </c>
      <c r="I3828" s="15" t="s">
        <v>32</v>
      </c>
      <c r="J3828" s="16">
        <v>53.699999999999996</v>
      </c>
      <c r="K3828" s="16">
        <v>8.9499999999999993</v>
      </c>
      <c r="L3828" s="17" t="s">
        <v>368</v>
      </c>
      <c r="M3828" s="163" t="str">
        <f>IFERROR(GETPIVOTDATA("Tot. Bottles",'- Ordine Aggregato -'!$A$1,"sku anker",A3828),"")</f>
        <v/>
      </c>
      <c r="N3828" s="18" t="s">
        <v>67</v>
      </c>
      <c r="O3828" s="19" t="str">
        <f t="shared" si="59"/>
        <v>Order online</v>
      </c>
      <c r="P3828" s="97" t="s">
        <v>146</v>
      </c>
      <c r="Q3828" s="13" t="s">
        <v>12524</v>
      </c>
      <c r="R3828" t="s">
        <v>12525</v>
      </c>
      <c r="S3828" s="20">
        <v>8.9499999999999993</v>
      </c>
      <c r="T3828" s="21" t="s">
        <v>38</v>
      </c>
    </row>
    <row r="3829" spans="1:20" x14ac:dyDescent="0.35">
      <c r="A3829" s="96" t="s">
        <v>12526</v>
      </c>
      <c r="D3829" s="13" t="s">
        <v>12527</v>
      </c>
      <c r="E3829" s="13">
        <v>6</v>
      </c>
      <c r="F3829" s="14">
        <v>0.7</v>
      </c>
      <c r="G3829" s="13" t="s">
        <v>14874</v>
      </c>
      <c r="H3829" s="14">
        <v>41.3</v>
      </c>
      <c r="I3829" s="15" t="s">
        <v>32</v>
      </c>
      <c r="J3829" s="16">
        <v>53.699999999999996</v>
      </c>
      <c r="K3829" s="16">
        <v>8.9499999999999993</v>
      </c>
      <c r="L3829" s="17" t="s">
        <v>368</v>
      </c>
      <c r="M3829" s="163" t="str">
        <f>IFERROR(GETPIVOTDATA("Tot. Bottles",'- Ordine Aggregato -'!$A$1,"sku anker",A3829),"")</f>
        <v/>
      </c>
      <c r="N3829" s="18" t="s">
        <v>67</v>
      </c>
      <c r="O3829" s="19" t="str">
        <f t="shared" si="59"/>
        <v>Order online</v>
      </c>
      <c r="P3829" s="97" t="s">
        <v>146</v>
      </c>
      <c r="Q3829" s="13" t="s">
        <v>12528</v>
      </c>
      <c r="R3829" t="s">
        <v>12529</v>
      </c>
      <c r="S3829" s="20">
        <v>8.9499999999999993</v>
      </c>
      <c r="T3829" s="21" t="s">
        <v>38</v>
      </c>
    </row>
    <row r="3830" spans="1:20" x14ac:dyDescent="0.35">
      <c r="A3830" s="96" t="s">
        <v>12530</v>
      </c>
      <c r="B3830" s="96"/>
      <c r="C3830" s="96"/>
      <c r="D3830" s="13" t="s">
        <v>12527</v>
      </c>
      <c r="E3830" s="13">
        <v>12</v>
      </c>
      <c r="F3830" s="14">
        <v>1</v>
      </c>
      <c r="G3830" s="13" t="s">
        <v>14874</v>
      </c>
      <c r="H3830" s="14">
        <v>41.3</v>
      </c>
      <c r="I3830" s="15" t="s">
        <v>32</v>
      </c>
      <c r="J3830" s="16">
        <v>141</v>
      </c>
      <c r="K3830" s="16">
        <v>11.75</v>
      </c>
      <c r="L3830" s="17" t="s">
        <v>368</v>
      </c>
      <c r="M3830" s="163" t="str">
        <f>IFERROR(GETPIVOTDATA("Tot. Bottles",'- Ordine Aggregato -'!$A$1,"sku anker",A3830),"")</f>
        <v/>
      </c>
      <c r="N3830" s="18" t="s">
        <v>42</v>
      </c>
      <c r="O3830" s="19" t="str">
        <f t="shared" si="59"/>
        <v>Order online</v>
      </c>
      <c r="P3830" s="97" t="s">
        <v>146</v>
      </c>
      <c r="Q3830" s="13" t="s">
        <v>12531</v>
      </c>
      <c r="R3830" t="s">
        <v>12532</v>
      </c>
      <c r="S3830" s="20">
        <v>0</v>
      </c>
      <c r="T3830" s="21" t="s">
        <v>38</v>
      </c>
    </row>
    <row r="3831" spans="1:20" x14ac:dyDescent="0.35">
      <c r="A3831" s="96" t="s">
        <v>12533</v>
      </c>
      <c r="B3831" s="96"/>
      <c r="C3831" s="96"/>
      <c r="D3831" s="13" t="s">
        <v>12534</v>
      </c>
      <c r="E3831" s="13">
        <v>12</v>
      </c>
      <c r="F3831" s="14">
        <v>0.35</v>
      </c>
      <c r="G3831" s="13" t="s">
        <v>14874</v>
      </c>
      <c r="H3831" s="14">
        <v>43.1</v>
      </c>
      <c r="I3831" s="15" t="s">
        <v>32</v>
      </c>
      <c r="J3831" s="16">
        <v>55.800000000000004</v>
      </c>
      <c r="K3831" s="16">
        <v>4.6500000000000004</v>
      </c>
      <c r="L3831" s="17" t="s">
        <v>368</v>
      </c>
      <c r="M3831" s="163" t="str">
        <f>IFERROR(GETPIVOTDATA("Tot. Bottles",'- Ordine Aggregato -'!$A$1,"sku anker",A3831),"")</f>
        <v/>
      </c>
      <c r="N3831" s="18" t="s">
        <v>42</v>
      </c>
      <c r="O3831" s="19" t="str">
        <f t="shared" si="59"/>
        <v>Order online</v>
      </c>
      <c r="P3831" s="97" t="s">
        <v>146</v>
      </c>
      <c r="Q3831" s="13" t="s">
        <v>12535</v>
      </c>
      <c r="R3831" t="s">
        <v>12536</v>
      </c>
      <c r="S3831" s="20">
        <v>0</v>
      </c>
      <c r="T3831" s="21" t="s">
        <v>38</v>
      </c>
    </row>
    <row r="3832" spans="1:20" x14ac:dyDescent="0.35">
      <c r="A3832" s="96" t="s">
        <v>12537</v>
      </c>
      <c r="B3832" s="96"/>
      <c r="C3832" s="96"/>
      <c r="D3832" s="13" t="s">
        <v>12534</v>
      </c>
      <c r="E3832" s="13">
        <v>6</v>
      </c>
      <c r="F3832" s="14">
        <v>0.7</v>
      </c>
      <c r="G3832" s="13" t="s">
        <v>46</v>
      </c>
      <c r="H3832" s="14">
        <v>43.1</v>
      </c>
      <c r="I3832" s="15" t="s">
        <v>32</v>
      </c>
      <c r="J3832" s="16">
        <v>45.3</v>
      </c>
      <c r="K3832" s="16">
        <v>7.55</v>
      </c>
      <c r="L3832" s="17" t="s">
        <v>368</v>
      </c>
      <c r="M3832" s="163" t="str">
        <f>IFERROR(GETPIVOTDATA("Tot. Bottles",'- Ordine Aggregato -'!$A$1,"sku anker",A3832),"")</f>
        <v/>
      </c>
      <c r="N3832" s="18" t="s">
        <v>42</v>
      </c>
      <c r="O3832" s="19" t="str">
        <f t="shared" si="59"/>
        <v>Order online</v>
      </c>
      <c r="P3832" s="97" t="s">
        <v>146</v>
      </c>
      <c r="Q3832" s="13" t="s">
        <v>12538</v>
      </c>
      <c r="R3832" t="s">
        <v>12539</v>
      </c>
      <c r="S3832" s="20">
        <v>0</v>
      </c>
      <c r="T3832" s="21" t="s">
        <v>38</v>
      </c>
    </row>
    <row r="3833" spans="1:20" x14ac:dyDescent="0.35">
      <c r="A3833" s="96" t="s">
        <v>12540</v>
      </c>
      <c r="D3833" s="13" t="s">
        <v>12534</v>
      </c>
      <c r="E3833" s="13">
        <v>12</v>
      </c>
      <c r="F3833" s="14">
        <v>1</v>
      </c>
      <c r="G3833" s="13" t="s">
        <v>14874</v>
      </c>
      <c r="H3833" s="14">
        <v>47.3</v>
      </c>
      <c r="I3833" s="15" t="s">
        <v>32</v>
      </c>
      <c r="J3833" s="16">
        <v>127.19999999999999</v>
      </c>
      <c r="K3833" s="16">
        <v>10.6</v>
      </c>
      <c r="L3833" s="17" t="s">
        <v>368</v>
      </c>
      <c r="M3833" s="163" t="str">
        <f>IFERROR(GETPIVOTDATA("Tot. Bottles",'- Ordine Aggregato -'!$A$1,"sku anker",A3833),"")</f>
        <v/>
      </c>
      <c r="N3833" s="18" t="s">
        <v>67</v>
      </c>
      <c r="O3833" s="19" t="str">
        <f t="shared" si="59"/>
        <v>Order online</v>
      </c>
      <c r="P3833" s="97" t="s">
        <v>146</v>
      </c>
      <c r="Q3833" s="13" t="s">
        <v>12541</v>
      </c>
      <c r="R3833" t="s">
        <v>12542</v>
      </c>
      <c r="S3833" s="20">
        <v>10.6</v>
      </c>
      <c r="T3833" s="21" t="s">
        <v>38</v>
      </c>
    </row>
    <row r="3834" spans="1:20" x14ac:dyDescent="0.35">
      <c r="A3834" s="96" t="s">
        <v>12543</v>
      </c>
      <c r="D3834" s="13" t="s">
        <v>12534</v>
      </c>
      <c r="E3834" s="13">
        <v>12</v>
      </c>
      <c r="F3834" s="14">
        <v>1</v>
      </c>
      <c r="G3834" s="13" t="s">
        <v>46</v>
      </c>
      <c r="H3834" s="14">
        <v>43.1</v>
      </c>
      <c r="I3834" s="15" t="s">
        <v>32</v>
      </c>
      <c r="J3834" s="16">
        <v>129</v>
      </c>
      <c r="K3834" s="16">
        <v>10.75</v>
      </c>
      <c r="L3834" s="17" t="s">
        <v>368</v>
      </c>
      <c r="M3834" s="163" t="str">
        <f>IFERROR(GETPIVOTDATA("Tot. Bottles",'- Ordine Aggregato -'!$A$1,"sku anker",A3834),"")</f>
        <v/>
      </c>
      <c r="N3834" s="18" t="s">
        <v>42</v>
      </c>
      <c r="O3834" s="19" t="str">
        <f t="shared" si="59"/>
        <v>Order online</v>
      </c>
      <c r="P3834" s="97" t="s">
        <v>146</v>
      </c>
      <c r="Q3834" s="13" t="s">
        <v>12544</v>
      </c>
      <c r="R3834" t="s">
        <v>12545</v>
      </c>
      <c r="S3834" s="20">
        <v>0</v>
      </c>
      <c r="T3834" s="21" t="s">
        <v>38</v>
      </c>
    </row>
    <row r="3835" spans="1:20" x14ac:dyDescent="0.35">
      <c r="A3835" s="96" t="s">
        <v>12547</v>
      </c>
      <c r="B3835" s="96"/>
      <c r="C3835" s="96"/>
      <c r="D3835" s="13" t="s">
        <v>12546</v>
      </c>
      <c r="E3835" s="13">
        <v>192</v>
      </c>
      <c r="F3835" s="14">
        <v>0.05</v>
      </c>
      <c r="G3835" s="13" t="s">
        <v>46</v>
      </c>
      <c r="H3835" s="14">
        <v>47.3</v>
      </c>
      <c r="I3835" s="15" t="s">
        <v>32</v>
      </c>
      <c r="J3835" s="16">
        <v>192</v>
      </c>
      <c r="K3835" s="16">
        <v>1</v>
      </c>
      <c r="L3835" s="17" t="s">
        <v>368</v>
      </c>
      <c r="M3835" s="163" t="str">
        <f>IFERROR(GETPIVOTDATA("Tot. Bottles",'- Ordine Aggregato -'!$A$1,"sku anker",A3835),"")</f>
        <v/>
      </c>
      <c r="N3835" s="18" t="s">
        <v>67</v>
      </c>
      <c r="O3835" s="19" t="str">
        <f t="shared" si="59"/>
        <v>Order online</v>
      </c>
      <c r="P3835" s="97" t="s">
        <v>146</v>
      </c>
      <c r="Q3835" s="13" t="s">
        <v>12548</v>
      </c>
      <c r="R3835" t="s">
        <v>12549</v>
      </c>
      <c r="S3835" s="20">
        <v>1</v>
      </c>
      <c r="T3835" s="21" t="s">
        <v>38</v>
      </c>
    </row>
    <row r="3836" spans="1:20" x14ac:dyDescent="0.35">
      <c r="A3836" s="13" t="s">
        <v>12550</v>
      </c>
      <c r="B3836" s="13"/>
      <c r="C3836" s="13"/>
      <c r="D3836" s="13" t="s">
        <v>12551</v>
      </c>
      <c r="E3836" s="13">
        <v>12</v>
      </c>
      <c r="F3836" s="14">
        <v>1</v>
      </c>
      <c r="G3836" s="13" t="s">
        <v>14874</v>
      </c>
      <c r="H3836" s="14">
        <v>41.3</v>
      </c>
      <c r="I3836" s="15" t="s">
        <v>32</v>
      </c>
      <c r="J3836" s="16">
        <v>123</v>
      </c>
      <c r="K3836" s="16">
        <v>10.25</v>
      </c>
      <c r="L3836" s="17" t="s">
        <v>368</v>
      </c>
      <c r="M3836" s="163" t="str">
        <f>IFERROR(GETPIVOTDATA("Tot. Bottles",'- Ordine Aggregato -'!$A$1,"sku anker",A3836),"")</f>
        <v/>
      </c>
      <c r="N3836" s="18" t="s">
        <v>67</v>
      </c>
      <c r="O3836" s="19" t="str">
        <f t="shared" si="59"/>
        <v>Order online</v>
      </c>
      <c r="P3836" s="97" t="s">
        <v>146</v>
      </c>
      <c r="Q3836" s="13" t="s">
        <v>12552</v>
      </c>
      <c r="R3836" t="s">
        <v>12553</v>
      </c>
      <c r="S3836" s="20">
        <v>10.25</v>
      </c>
      <c r="T3836" s="21" t="s">
        <v>38</v>
      </c>
    </row>
    <row r="3837" spans="1:20" x14ac:dyDescent="0.35">
      <c r="A3837" s="13" t="s">
        <v>12554</v>
      </c>
      <c r="B3837" s="13"/>
      <c r="C3837" s="13"/>
      <c r="D3837" s="13" t="s">
        <v>12555</v>
      </c>
      <c r="E3837" s="13">
        <v>6</v>
      </c>
      <c r="F3837" s="14">
        <v>0.7</v>
      </c>
      <c r="G3837" s="13" t="s">
        <v>46</v>
      </c>
      <c r="H3837" s="14">
        <v>41.3</v>
      </c>
      <c r="I3837" s="15" t="s">
        <v>32</v>
      </c>
      <c r="J3837" s="16">
        <v>66.900000000000006</v>
      </c>
      <c r="K3837" s="16">
        <v>11.15</v>
      </c>
      <c r="L3837" s="17" t="s">
        <v>368</v>
      </c>
      <c r="M3837" s="163" t="str">
        <f>IFERROR(GETPIVOTDATA("Tot. Bottles",'- Ordine Aggregato -'!$A$1,"sku anker",A3837),"")</f>
        <v/>
      </c>
      <c r="N3837" s="18" t="s">
        <v>42</v>
      </c>
      <c r="O3837" s="19" t="str">
        <f t="shared" si="59"/>
        <v>Order online</v>
      </c>
      <c r="P3837" s="97" t="s">
        <v>146</v>
      </c>
      <c r="Q3837" s="13" t="s">
        <v>12556</v>
      </c>
      <c r="R3837" t="s">
        <v>12557</v>
      </c>
      <c r="S3837" s="20">
        <v>0</v>
      </c>
      <c r="T3837" s="21" t="s">
        <v>38</v>
      </c>
    </row>
    <row r="3838" spans="1:20" x14ac:dyDescent="0.35">
      <c r="A3838" s="96" t="s">
        <v>12558</v>
      </c>
      <c r="B3838" s="96"/>
      <c r="C3838" s="96"/>
      <c r="D3838" s="13" t="s">
        <v>12555</v>
      </c>
      <c r="E3838" s="13">
        <v>12</v>
      </c>
      <c r="F3838" s="14">
        <v>1</v>
      </c>
      <c r="G3838" s="13" t="s">
        <v>46</v>
      </c>
      <c r="H3838" s="14">
        <v>41.3</v>
      </c>
      <c r="I3838" s="15" t="s">
        <v>32</v>
      </c>
      <c r="J3838" s="16">
        <v>123</v>
      </c>
      <c r="K3838" s="16">
        <v>10.25</v>
      </c>
      <c r="L3838" s="17" t="s">
        <v>368</v>
      </c>
      <c r="M3838" s="163" t="str">
        <f>IFERROR(GETPIVOTDATA("Tot. Bottles",'- Ordine Aggregato -'!$A$1,"sku anker",A3838),"")</f>
        <v/>
      </c>
      <c r="N3838" s="18" t="s">
        <v>67</v>
      </c>
      <c r="O3838" s="19" t="str">
        <f t="shared" si="59"/>
        <v>Order online</v>
      </c>
      <c r="P3838" s="97" t="s">
        <v>146</v>
      </c>
      <c r="Q3838" s="13" t="s">
        <v>12559</v>
      </c>
      <c r="R3838" t="s">
        <v>12560</v>
      </c>
      <c r="S3838" s="20">
        <v>10.25</v>
      </c>
      <c r="T3838" s="21" t="s">
        <v>38</v>
      </c>
    </row>
    <row r="3839" spans="1:20" x14ac:dyDescent="0.35">
      <c r="A3839" s="96" t="s">
        <v>12561</v>
      </c>
      <c r="D3839" s="13" t="s">
        <v>12562</v>
      </c>
      <c r="E3839" s="13">
        <v>6</v>
      </c>
      <c r="F3839" s="14">
        <v>0.7</v>
      </c>
      <c r="G3839" s="13" t="s">
        <v>46</v>
      </c>
      <c r="H3839" s="14">
        <v>47.3</v>
      </c>
      <c r="I3839" s="15" t="s">
        <v>32</v>
      </c>
      <c r="J3839" s="16">
        <v>91.5</v>
      </c>
      <c r="K3839" s="16">
        <v>15.25</v>
      </c>
      <c r="L3839" s="17" t="s">
        <v>368</v>
      </c>
      <c r="M3839" s="163" t="str">
        <f>IFERROR(GETPIVOTDATA("Tot. Bottles",'- Ordine Aggregato -'!$A$1,"sku anker",A3839),"")</f>
        <v/>
      </c>
      <c r="N3839" s="18" t="s">
        <v>67</v>
      </c>
      <c r="O3839" s="19" t="str">
        <f t="shared" si="59"/>
        <v>Order online</v>
      </c>
      <c r="P3839" s="97" t="s">
        <v>146</v>
      </c>
      <c r="Q3839" s="13" t="s">
        <v>12563</v>
      </c>
      <c r="R3839" t="s">
        <v>12564</v>
      </c>
      <c r="S3839" s="20">
        <v>15.25</v>
      </c>
      <c r="T3839" s="21" t="s">
        <v>38</v>
      </c>
    </row>
    <row r="3840" spans="1:20" x14ac:dyDescent="0.35">
      <c r="A3840" s="96" t="s">
        <v>12565</v>
      </c>
      <c r="B3840" s="96"/>
      <c r="C3840" s="96"/>
      <c r="D3840" s="13" t="s">
        <v>12562</v>
      </c>
      <c r="E3840" s="13">
        <v>12</v>
      </c>
      <c r="F3840" s="14">
        <v>1</v>
      </c>
      <c r="G3840" s="13" t="s">
        <v>46</v>
      </c>
      <c r="H3840" s="14">
        <v>47.3</v>
      </c>
      <c r="I3840" s="15" t="s">
        <v>32</v>
      </c>
      <c r="J3840" s="16">
        <v>207</v>
      </c>
      <c r="K3840" s="16">
        <v>17.25</v>
      </c>
      <c r="L3840" s="17" t="s">
        <v>368</v>
      </c>
      <c r="M3840" s="163" t="str">
        <f>IFERROR(GETPIVOTDATA("Tot. Bottles",'- Ordine Aggregato -'!$A$1,"sku anker",A3840),"")</f>
        <v/>
      </c>
      <c r="N3840" s="18" t="s">
        <v>42</v>
      </c>
      <c r="O3840" s="19" t="str">
        <f t="shared" si="59"/>
        <v>Order online</v>
      </c>
      <c r="P3840" s="97" t="s">
        <v>146</v>
      </c>
      <c r="Q3840" s="13" t="s">
        <v>12566</v>
      </c>
      <c r="R3840" t="s">
        <v>12567</v>
      </c>
      <c r="S3840" s="20">
        <v>0</v>
      </c>
      <c r="T3840" s="21" t="s">
        <v>38</v>
      </c>
    </row>
    <row r="3841" spans="1:20" x14ac:dyDescent="0.35">
      <c r="A3841" s="96" t="s">
        <v>12568</v>
      </c>
      <c r="B3841" s="96"/>
      <c r="C3841" s="96"/>
      <c r="D3841" s="13" t="s">
        <v>12569</v>
      </c>
      <c r="E3841" s="13">
        <v>12</v>
      </c>
      <c r="F3841" s="14">
        <v>1</v>
      </c>
      <c r="G3841" s="13" t="s">
        <v>14874</v>
      </c>
      <c r="H3841" s="14">
        <v>45.3</v>
      </c>
      <c r="I3841" s="15" t="s">
        <v>32</v>
      </c>
      <c r="J3841" s="16">
        <v>234</v>
      </c>
      <c r="K3841" s="16">
        <v>19.5</v>
      </c>
      <c r="L3841" s="17" t="s">
        <v>368</v>
      </c>
      <c r="M3841" s="163" t="str">
        <f>IFERROR(GETPIVOTDATA("Tot. Bottles",'- Ordine Aggregato -'!$A$1,"sku anker",A3841),"")</f>
        <v/>
      </c>
      <c r="N3841" s="18" t="s">
        <v>67</v>
      </c>
      <c r="O3841" s="19" t="str">
        <f t="shared" si="59"/>
        <v>Order online</v>
      </c>
      <c r="P3841" s="97" t="s">
        <v>146</v>
      </c>
      <c r="Q3841" s="13" t="s">
        <v>12570</v>
      </c>
      <c r="R3841" t="s">
        <v>12571</v>
      </c>
      <c r="S3841" s="20">
        <v>19.5</v>
      </c>
      <c r="T3841" s="21" t="s">
        <v>38</v>
      </c>
    </row>
    <row r="3842" spans="1:20" x14ac:dyDescent="0.35">
      <c r="A3842" s="13" t="s">
        <v>12572</v>
      </c>
      <c r="B3842" s="13"/>
      <c r="C3842" s="13"/>
      <c r="D3842" s="13" t="s">
        <v>12573</v>
      </c>
      <c r="E3842" s="13">
        <v>6</v>
      </c>
      <c r="F3842" s="14">
        <v>0.7</v>
      </c>
      <c r="G3842" s="13" t="s">
        <v>46</v>
      </c>
      <c r="H3842" s="14">
        <v>40</v>
      </c>
      <c r="I3842" s="15" t="s">
        <v>32</v>
      </c>
      <c r="J3842" s="16">
        <v>107.10000000000001</v>
      </c>
      <c r="K3842" s="16">
        <v>17.850000000000001</v>
      </c>
      <c r="L3842" s="17" t="s">
        <v>368</v>
      </c>
      <c r="M3842" s="163" t="str">
        <f>IFERROR(GETPIVOTDATA("Tot. Bottles",'- Ordine Aggregato -'!$A$1,"sku anker",A3842),"")</f>
        <v/>
      </c>
      <c r="N3842" s="18" t="s">
        <v>42</v>
      </c>
      <c r="O3842" s="19" t="str">
        <f t="shared" si="59"/>
        <v>Order online</v>
      </c>
      <c r="P3842" s="97" t="s">
        <v>146</v>
      </c>
      <c r="Q3842" s="13" t="s">
        <v>12574</v>
      </c>
      <c r="R3842" t="s">
        <v>12575</v>
      </c>
      <c r="S3842" s="20">
        <v>0</v>
      </c>
      <c r="T3842" s="21" t="s">
        <v>38</v>
      </c>
    </row>
    <row r="3843" spans="1:20" x14ac:dyDescent="0.35">
      <c r="A3843" s="96" t="s">
        <v>12576</v>
      </c>
      <c r="D3843" s="13" t="s">
        <v>12577</v>
      </c>
      <c r="E3843" s="13">
        <v>5</v>
      </c>
      <c r="F3843" s="14">
        <v>0.1</v>
      </c>
      <c r="G3843" s="13" t="s">
        <v>46</v>
      </c>
      <c r="H3843" s="14">
        <v>43.08</v>
      </c>
      <c r="I3843" s="15" t="s">
        <v>32</v>
      </c>
      <c r="J3843" s="16">
        <v>63.75</v>
      </c>
      <c r="K3843" s="16">
        <v>12.75</v>
      </c>
      <c r="L3843" s="17" t="s">
        <v>478</v>
      </c>
      <c r="M3843" s="163" t="str">
        <f>IFERROR(GETPIVOTDATA("Tot. Bottles",'- Ordine Aggregato -'!$A$1,"sku anker",A3843),"")</f>
        <v/>
      </c>
      <c r="N3843" s="18" t="s">
        <v>34</v>
      </c>
      <c r="O3843" s="19" t="str">
        <f t="shared" si="59"/>
        <v>Order online</v>
      </c>
      <c r="P3843" s="97" t="s">
        <v>68</v>
      </c>
      <c r="Q3843" s="13" t="s">
        <v>12578</v>
      </c>
      <c r="R3843" t="s">
        <v>42</v>
      </c>
      <c r="S3843" s="20">
        <v>0</v>
      </c>
      <c r="T3843" s="21" t="s">
        <v>38</v>
      </c>
    </row>
    <row r="3844" spans="1:20" x14ac:dyDescent="0.35">
      <c r="A3844" s="13" t="s">
        <v>12579</v>
      </c>
      <c r="B3844" s="13"/>
      <c r="C3844" s="13"/>
      <c r="D3844" s="13" t="s">
        <v>12580</v>
      </c>
      <c r="E3844" s="13">
        <v>5</v>
      </c>
      <c r="F3844" s="14">
        <v>0.1</v>
      </c>
      <c r="G3844" s="13" t="s">
        <v>46</v>
      </c>
      <c r="H3844" s="14">
        <v>40</v>
      </c>
      <c r="I3844" s="15" t="s">
        <v>32</v>
      </c>
      <c r="J3844" s="16">
        <v>55.75</v>
      </c>
      <c r="K3844" s="16">
        <v>11.15</v>
      </c>
      <c r="L3844" s="17" t="s">
        <v>529</v>
      </c>
      <c r="M3844" s="163" t="str">
        <f>IFERROR(GETPIVOTDATA("Tot. Bottles",'- Ordine Aggregato -'!$A$1,"sku anker",A3844),"")</f>
        <v/>
      </c>
      <c r="N3844" s="18" t="s">
        <v>34</v>
      </c>
      <c r="O3844" s="19" t="str">
        <f t="shared" si="59"/>
        <v>Order online</v>
      </c>
      <c r="P3844" s="97" t="s">
        <v>68</v>
      </c>
      <c r="Q3844" s="13" t="s">
        <v>12581</v>
      </c>
      <c r="R3844" t="s">
        <v>42</v>
      </c>
      <c r="S3844" s="20">
        <v>0</v>
      </c>
      <c r="T3844" s="21" t="s">
        <v>38</v>
      </c>
    </row>
    <row r="3845" spans="1:20" x14ac:dyDescent="0.35">
      <c r="A3845" s="13" t="s">
        <v>12582</v>
      </c>
      <c r="B3845" s="13"/>
      <c r="C3845" s="13"/>
      <c r="D3845" s="13" t="s">
        <v>12583</v>
      </c>
      <c r="E3845" s="13">
        <v>5</v>
      </c>
      <c r="F3845" s="14">
        <v>0.1</v>
      </c>
      <c r="G3845" s="13" t="s">
        <v>14874</v>
      </c>
      <c r="H3845" s="14">
        <v>40</v>
      </c>
      <c r="I3845" s="15" t="s">
        <v>32</v>
      </c>
      <c r="J3845" s="16">
        <v>55.75</v>
      </c>
      <c r="K3845" s="16">
        <v>11.15</v>
      </c>
      <c r="L3845" s="17" t="s">
        <v>384</v>
      </c>
      <c r="M3845" s="163" t="str">
        <f>IFERROR(GETPIVOTDATA("Tot. Bottles",'- Ordine Aggregato -'!$A$1,"sku anker",A3845),"")</f>
        <v/>
      </c>
      <c r="N3845" s="18" t="s">
        <v>34</v>
      </c>
      <c r="O3845" s="19" t="str">
        <f t="shared" si="59"/>
        <v>Order online</v>
      </c>
      <c r="P3845" s="97" t="s">
        <v>68</v>
      </c>
      <c r="Q3845" s="13" t="s">
        <v>12584</v>
      </c>
      <c r="R3845" t="s">
        <v>42</v>
      </c>
      <c r="S3845" s="20">
        <v>0</v>
      </c>
      <c r="T3845" s="21" t="s">
        <v>38</v>
      </c>
    </row>
    <row r="3846" spans="1:20" x14ac:dyDescent="0.35">
      <c r="A3846" s="96" t="s">
        <v>16033</v>
      </c>
      <c r="D3846" s="13" t="s">
        <v>16034</v>
      </c>
      <c r="E3846" s="13">
        <v>6</v>
      </c>
      <c r="F3846" s="14">
        <v>0.75</v>
      </c>
      <c r="G3846" s="13" t="s">
        <v>31</v>
      </c>
      <c r="H3846" s="14">
        <v>20</v>
      </c>
      <c r="I3846" s="15" t="s">
        <v>32</v>
      </c>
      <c r="J3846" s="16">
        <v>81</v>
      </c>
      <c r="K3846" s="16">
        <v>13.5</v>
      </c>
      <c r="L3846" s="17" t="s">
        <v>3853</v>
      </c>
      <c r="M3846" s="163" t="str">
        <f>IFERROR(GETPIVOTDATA("Tot. Bottles",'- Ordine Aggregato -'!$A$1,"sku anker",A3846),"")</f>
        <v/>
      </c>
      <c r="N3846" s="18" t="s">
        <v>42</v>
      </c>
      <c r="O3846" s="19" t="str">
        <f t="shared" si="59"/>
        <v>Order online</v>
      </c>
      <c r="P3846" s="97" t="s">
        <v>364</v>
      </c>
      <c r="Q3846" s="13" t="s">
        <v>12587</v>
      </c>
      <c r="R3846" t="s">
        <v>16035</v>
      </c>
      <c r="S3846" s="20">
        <v>0</v>
      </c>
      <c r="T3846" s="21" t="s">
        <v>38</v>
      </c>
    </row>
    <row r="3847" spans="1:20" x14ac:dyDescent="0.35">
      <c r="A3847" s="96" t="s">
        <v>12585</v>
      </c>
      <c r="B3847" s="96"/>
      <c r="C3847" s="96"/>
      <c r="D3847" s="13" t="s">
        <v>12586</v>
      </c>
      <c r="E3847" s="13">
        <v>6</v>
      </c>
      <c r="F3847" s="14">
        <v>0.75</v>
      </c>
      <c r="G3847" s="13" t="s">
        <v>14874</v>
      </c>
      <c r="H3847" s="14">
        <v>20</v>
      </c>
      <c r="I3847" s="15" t="s">
        <v>32</v>
      </c>
      <c r="J3847" s="16">
        <v>89.699999999999989</v>
      </c>
      <c r="K3847" s="16">
        <v>14.95</v>
      </c>
      <c r="L3847" s="17" t="s">
        <v>3853</v>
      </c>
      <c r="M3847" s="163" t="str">
        <f>IFERROR(GETPIVOTDATA("Tot. Bottles",'- Ordine Aggregato -'!$A$1,"sku anker",A3847),"")</f>
        <v/>
      </c>
      <c r="N3847" s="18" t="s">
        <v>34</v>
      </c>
      <c r="O3847" s="19" t="str">
        <f t="shared" si="59"/>
        <v>Order online</v>
      </c>
      <c r="P3847" s="97" t="s">
        <v>364</v>
      </c>
      <c r="Q3847" s="13" t="s">
        <v>12587</v>
      </c>
      <c r="R3847" t="s">
        <v>12588</v>
      </c>
      <c r="S3847" s="20">
        <v>0</v>
      </c>
      <c r="T3847" s="21" t="s">
        <v>38</v>
      </c>
    </row>
    <row r="3848" spans="1:20" x14ac:dyDescent="0.35">
      <c r="A3848" s="13" t="s">
        <v>12589</v>
      </c>
      <c r="B3848" s="13"/>
      <c r="C3848" s="13"/>
      <c r="D3848" s="13" t="s">
        <v>12590</v>
      </c>
      <c r="E3848" s="13">
        <v>6</v>
      </c>
      <c r="F3848" s="14">
        <v>0.7</v>
      </c>
      <c r="G3848" s="13" t="s">
        <v>14873</v>
      </c>
      <c r="H3848" s="14">
        <v>11</v>
      </c>
      <c r="I3848" s="15" t="s">
        <v>32</v>
      </c>
      <c r="J3848" s="16">
        <v>73.5</v>
      </c>
      <c r="K3848" s="16">
        <v>12.25</v>
      </c>
      <c r="L3848" s="17" t="s">
        <v>1134</v>
      </c>
      <c r="M3848" s="163" t="str">
        <f>IFERROR(GETPIVOTDATA("Tot. Bottles",'- Ordine Aggregato -'!$A$1,"sku anker",A3848),"")</f>
        <v/>
      </c>
      <c r="N3848" s="18" t="s">
        <v>42</v>
      </c>
      <c r="O3848" s="19" t="str">
        <f t="shared" si="59"/>
        <v>Order online</v>
      </c>
      <c r="P3848" s="97" t="s">
        <v>2565</v>
      </c>
      <c r="Q3848" s="13" t="s">
        <v>12591</v>
      </c>
      <c r="R3848" t="s">
        <v>12592</v>
      </c>
      <c r="S3848" s="20">
        <v>0</v>
      </c>
      <c r="T3848" s="21" t="s">
        <v>38</v>
      </c>
    </row>
    <row r="3849" spans="1:20" x14ac:dyDescent="0.35">
      <c r="A3849" s="96" t="s">
        <v>12593</v>
      </c>
      <c r="D3849" s="13" t="s">
        <v>12594</v>
      </c>
      <c r="E3849" s="13">
        <v>6</v>
      </c>
      <c r="F3849" s="14">
        <v>0.7</v>
      </c>
      <c r="G3849" s="13" t="s">
        <v>31</v>
      </c>
      <c r="H3849" s="14">
        <v>40</v>
      </c>
      <c r="I3849" s="15" t="s">
        <v>32</v>
      </c>
      <c r="J3849" s="16">
        <v>28.5</v>
      </c>
      <c r="K3849" s="16">
        <v>4.75</v>
      </c>
      <c r="L3849" s="17" t="s">
        <v>448</v>
      </c>
      <c r="M3849" s="163" t="str">
        <f>IFERROR(GETPIVOTDATA("Tot. Bottles",'- Ordine Aggregato -'!$A$1,"sku anker",A3849),"")</f>
        <v/>
      </c>
      <c r="N3849" s="18" t="s">
        <v>42</v>
      </c>
      <c r="O3849" s="19" t="str">
        <f t="shared" si="59"/>
        <v>Order online</v>
      </c>
      <c r="P3849" s="97" t="s">
        <v>146</v>
      </c>
      <c r="Q3849" s="13" t="s">
        <v>12595</v>
      </c>
      <c r="R3849" t="s">
        <v>12596</v>
      </c>
      <c r="S3849" s="20">
        <v>0</v>
      </c>
      <c r="T3849" s="21" t="s">
        <v>38</v>
      </c>
    </row>
    <row r="3850" spans="1:20" x14ac:dyDescent="0.35">
      <c r="A3850" s="13" t="s">
        <v>12597</v>
      </c>
      <c r="B3850" s="13"/>
      <c r="C3850" s="13"/>
      <c r="D3850" s="13" t="s">
        <v>12598</v>
      </c>
      <c r="E3850" s="13">
        <v>6</v>
      </c>
      <c r="F3850" s="14">
        <v>0.7</v>
      </c>
      <c r="G3850" s="13" t="s">
        <v>46</v>
      </c>
      <c r="H3850" s="14">
        <v>43</v>
      </c>
      <c r="I3850" s="15" t="s">
        <v>32</v>
      </c>
      <c r="J3850" s="16">
        <v>197.70000000000002</v>
      </c>
      <c r="K3850" s="16">
        <v>32.950000000000003</v>
      </c>
      <c r="L3850" s="17" t="s">
        <v>145</v>
      </c>
      <c r="M3850" s="163" t="str">
        <f>IFERROR(GETPIVOTDATA("Tot. Bottles",'- Ordine Aggregato -'!$A$1,"sku anker",A3850),"")</f>
        <v/>
      </c>
      <c r="N3850" s="18" t="s">
        <v>67</v>
      </c>
      <c r="O3850" s="19" t="str">
        <f t="shared" si="59"/>
        <v>Order online</v>
      </c>
      <c r="P3850" s="97" t="s">
        <v>146</v>
      </c>
      <c r="Q3850" s="13" t="s">
        <v>12599</v>
      </c>
      <c r="R3850" t="s">
        <v>12600</v>
      </c>
      <c r="S3850" s="20">
        <v>32.950000000000003</v>
      </c>
      <c r="T3850" s="21" t="s">
        <v>38</v>
      </c>
    </row>
    <row r="3851" spans="1:20" x14ac:dyDescent="0.35">
      <c r="A3851" s="96" t="s">
        <v>14395</v>
      </c>
      <c r="D3851" s="13" t="s">
        <v>14396</v>
      </c>
      <c r="E3851" s="13">
        <v>6</v>
      </c>
      <c r="F3851" s="14">
        <v>0.7</v>
      </c>
      <c r="G3851" s="13" t="s">
        <v>46</v>
      </c>
      <c r="H3851" s="14">
        <v>40</v>
      </c>
      <c r="I3851" s="15" t="s">
        <v>32</v>
      </c>
      <c r="J3851" s="16">
        <v>129</v>
      </c>
      <c r="K3851" s="16">
        <v>21.5</v>
      </c>
      <c r="L3851" s="17" t="s">
        <v>41</v>
      </c>
      <c r="M3851" s="163" t="str">
        <f>IFERROR(GETPIVOTDATA("Tot. Bottles",'- Ordine Aggregato -'!$A$1,"sku anker",A3851),"")</f>
        <v/>
      </c>
      <c r="N3851" s="18" t="s">
        <v>42</v>
      </c>
      <c r="O3851" s="19" t="str">
        <f t="shared" si="59"/>
        <v>Order online</v>
      </c>
      <c r="P3851" s="97" t="s">
        <v>43</v>
      </c>
      <c r="Q3851" s="13" t="s">
        <v>16036</v>
      </c>
      <c r="R3851" t="s">
        <v>16037</v>
      </c>
      <c r="S3851" s="20">
        <v>0</v>
      </c>
      <c r="T3851" s="21" t="s">
        <v>38</v>
      </c>
    </row>
    <row r="3852" spans="1:20" x14ac:dyDescent="0.35">
      <c r="A3852" s="13" t="s">
        <v>12601</v>
      </c>
      <c r="B3852" s="13"/>
      <c r="C3852" s="13"/>
      <c r="D3852" s="13" t="s">
        <v>12602</v>
      </c>
      <c r="E3852" s="13">
        <v>6</v>
      </c>
      <c r="F3852" s="14">
        <v>0.7</v>
      </c>
      <c r="G3852" s="13" t="s">
        <v>46</v>
      </c>
      <c r="H3852" s="14">
        <v>40</v>
      </c>
      <c r="I3852" s="15" t="s">
        <v>32</v>
      </c>
      <c r="J3852" s="16">
        <v>119.69999999999999</v>
      </c>
      <c r="K3852" s="16">
        <v>19.95</v>
      </c>
      <c r="L3852" s="17" t="s">
        <v>41</v>
      </c>
      <c r="M3852" s="163" t="str">
        <f>IFERROR(GETPIVOTDATA("Tot. Bottles",'- Ordine Aggregato -'!$A$1,"sku anker",A3852),"")</f>
        <v/>
      </c>
      <c r="N3852" s="18" t="s">
        <v>42</v>
      </c>
      <c r="O3852" s="19" t="str">
        <f t="shared" si="59"/>
        <v>Order online</v>
      </c>
      <c r="P3852" s="97" t="s">
        <v>43</v>
      </c>
      <c r="Q3852" s="13" t="s">
        <v>12603</v>
      </c>
      <c r="R3852" t="s">
        <v>12604</v>
      </c>
      <c r="S3852" s="20">
        <v>0</v>
      </c>
      <c r="T3852" s="21" t="s">
        <v>38</v>
      </c>
    </row>
    <row r="3853" spans="1:20" x14ac:dyDescent="0.35">
      <c r="A3853" s="96" t="s">
        <v>12605</v>
      </c>
      <c r="B3853" s="96"/>
      <c r="C3853" s="96"/>
      <c r="D3853" s="13" t="s">
        <v>14768</v>
      </c>
      <c r="E3853" s="13">
        <v>6</v>
      </c>
      <c r="F3853" s="14">
        <v>0.7</v>
      </c>
      <c r="G3853" s="13" t="s">
        <v>46</v>
      </c>
      <c r="H3853" s="14">
        <v>50</v>
      </c>
      <c r="I3853" s="15" t="s">
        <v>32</v>
      </c>
      <c r="J3853" s="16">
        <v>273</v>
      </c>
      <c r="K3853" s="16">
        <v>45.5</v>
      </c>
      <c r="L3853" s="17" t="s">
        <v>463</v>
      </c>
      <c r="M3853" s="163" t="str">
        <f>IFERROR(GETPIVOTDATA("Tot. Bottles",'- Ordine Aggregato -'!$A$1,"sku anker",A3853),"")</f>
        <v/>
      </c>
      <c r="N3853" s="18" t="s">
        <v>42</v>
      </c>
      <c r="O3853" s="19" t="str">
        <f t="shared" ref="O3853:O3916" si="60">HYPERLINK("https://www.ankeramsterdamspirits.nl/en/products/"&amp;A3853,"Order online")</f>
        <v>Order online</v>
      </c>
      <c r="P3853" s="97" t="s">
        <v>1232</v>
      </c>
      <c r="Q3853" s="13" t="s">
        <v>12606</v>
      </c>
      <c r="R3853" t="s">
        <v>12607</v>
      </c>
      <c r="S3853" s="20">
        <v>0</v>
      </c>
      <c r="T3853" s="21" t="s">
        <v>38</v>
      </c>
    </row>
    <row r="3854" spans="1:20" x14ac:dyDescent="0.35">
      <c r="A3854" s="96" t="s">
        <v>12608</v>
      </c>
      <c r="D3854" s="13" t="s">
        <v>12609</v>
      </c>
      <c r="E3854" s="13">
        <v>6</v>
      </c>
      <c r="F3854" s="14">
        <v>0.7</v>
      </c>
      <c r="G3854" s="13" t="s">
        <v>14874</v>
      </c>
      <c r="H3854" s="14">
        <v>50</v>
      </c>
      <c r="I3854" s="15" t="s">
        <v>32</v>
      </c>
      <c r="J3854" s="16">
        <v>327</v>
      </c>
      <c r="K3854" s="16">
        <v>54.5</v>
      </c>
      <c r="L3854" s="17" t="s">
        <v>463</v>
      </c>
      <c r="M3854" s="163" t="str">
        <f>IFERROR(GETPIVOTDATA("Tot. Bottles",'- Ordine Aggregato -'!$A$1,"sku anker",A3854),"")</f>
        <v/>
      </c>
      <c r="N3854" s="18" t="s">
        <v>67</v>
      </c>
      <c r="O3854" s="19" t="str">
        <f t="shared" si="60"/>
        <v>Order online</v>
      </c>
      <c r="P3854" s="97" t="s">
        <v>1232</v>
      </c>
      <c r="Q3854" s="13" t="s">
        <v>12610</v>
      </c>
      <c r="R3854" t="s">
        <v>12611</v>
      </c>
      <c r="S3854" s="20">
        <v>54.5</v>
      </c>
      <c r="T3854" s="21" t="s">
        <v>38</v>
      </c>
    </row>
    <row r="3855" spans="1:20" x14ac:dyDescent="0.35">
      <c r="A3855" s="96" t="s">
        <v>12612</v>
      </c>
      <c r="B3855" s="96"/>
      <c r="C3855" s="96"/>
      <c r="D3855" s="13" t="s">
        <v>12613</v>
      </c>
      <c r="E3855" s="13">
        <v>6</v>
      </c>
      <c r="F3855" s="14">
        <v>0.7</v>
      </c>
      <c r="G3855" s="13" t="s">
        <v>46</v>
      </c>
      <c r="H3855" s="14">
        <v>46</v>
      </c>
      <c r="I3855" s="15" t="s">
        <v>32</v>
      </c>
      <c r="J3855" s="16">
        <v>129</v>
      </c>
      <c r="K3855" s="16">
        <v>21.5</v>
      </c>
      <c r="L3855" s="17" t="s">
        <v>145</v>
      </c>
      <c r="M3855" s="163" t="str">
        <f>IFERROR(GETPIVOTDATA("Tot. Bottles",'- Ordine Aggregato -'!$A$1,"sku anker",A3855),"")</f>
        <v/>
      </c>
      <c r="N3855" s="18" t="s">
        <v>67</v>
      </c>
      <c r="O3855" s="19" t="str">
        <f t="shared" si="60"/>
        <v>Order online</v>
      </c>
      <c r="P3855" s="97" t="s">
        <v>1232</v>
      </c>
      <c r="Q3855" s="13" t="s">
        <v>12614</v>
      </c>
      <c r="R3855" t="s">
        <v>12615</v>
      </c>
      <c r="S3855" s="20">
        <v>21.5</v>
      </c>
      <c r="T3855" s="21" t="s">
        <v>38</v>
      </c>
    </row>
    <row r="3856" spans="1:20" x14ac:dyDescent="0.35">
      <c r="A3856" s="96" t="s">
        <v>12616</v>
      </c>
      <c r="D3856" s="13" t="s">
        <v>12617</v>
      </c>
      <c r="E3856" s="13">
        <v>6</v>
      </c>
      <c r="F3856" s="14">
        <v>0.7</v>
      </c>
      <c r="G3856" s="13" t="s">
        <v>14874</v>
      </c>
      <c r="H3856" s="14">
        <v>46</v>
      </c>
      <c r="I3856" s="15" t="s">
        <v>32</v>
      </c>
      <c r="J3856" s="16">
        <v>129</v>
      </c>
      <c r="K3856" s="16">
        <v>21.5</v>
      </c>
      <c r="L3856" s="17" t="s">
        <v>448</v>
      </c>
      <c r="M3856" s="163" t="str">
        <f>IFERROR(GETPIVOTDATA("Tot. Bottles",'- Ordine Aggregato -'!$A$1,"sku anker",A3856),"")</f>
        <v/>
      </c>
      <c r="N3856" s="18" t="s">
        <v>42</v>
      </c>
      <c r="O3856" s="19" t="str">
        <f t="shared" si="60"/>
        <v>Order online</v>
      </c>
      <c r="P3856" s="97" t="s">
        <v>1232</v>
      </c>
      <c r="Q3856" s="13" t="s">
        <v>12618</v>
      </c>
      <c r="R3856" t="s">
        <v>12619</v>
      </c>
      <c r="S3856" s="20">
        <v>0</v>
      </c>
      <c r="T3856" s="21" t="s">
        <v>38</v>
      </c>
    </row>
    <row r="3857" spans="1:20" x14ac:dyDescent="0.35">
      <c r="A3857" s="13" t="s">
        <v>12620</v>
      </c>
      <c r="B3857" s="13"/>
      <c r="C3857" s="13"/>
      <c r="D3857" s="13" t="s">
        <v>12621</v>
      </c>
      <c r="E3857" s="13">
        <v>6</v>
      </c>
      <c r="F3857" s="14">
        <v>0.7</v>
      </c>
      <c r="G3857" s="13" t="s">
        <v>14873</v>
      </c>
      <c r="H3857" s="14">
        <v>46</v>
      </c>
      <c r="I3857" s="15" t="s">
        <v>32</v>
      </c>
      <c r="J3857" s="16">
        <v>105</v>
      </c>
      <c r="K3857" s="16">
        <v>17.5</v>
      </c>
      <c r="L3857" s="17" t="s">
        <v>1787</v>
      </c>
      <c r="M3857" s="163" t="str">
        <f>IFERROR(GETPIVOTDATA("Tot. Bottles",'- Ordine Aggregato -'!$A$1,"sku anker",A3857),"")</f>
        <v/>
      </c>
      <c r="N3857" s="18" t="s">
        <v>42</v>
      </c>
      <c r="O3857" s="19" t="str">
        <f t="shared" si="60"/>
        <v>Order online</v>
      </c>
      <c r="P3857" s="97" t="s">
        <v>1232</v>
      </c>
      <c r="Q3857" s="13" t="s">
        <v>12622</v>
      </c>
      <c r="R3857" t="s">
        <v>12623</v>
      </c>
      <c r="S3857" s="20">
        <v>0</v>
      </c>
      <c r="T3857" s="21" t="s">
        <v>38</v>
      </c>
    </row>
    <row r="3858" spans="1:20" x14ac:dyDescent="0.35">
      <c r="A3858" s="13" t="s">
        <v>12624</v>
      </c>
      <c r="B3858" s="13"/>
      <c r="C3858" s="13"/>
      <c r="D3858" s="13" t="s">
        <v>12625</v>
      </c>
      <c r="E3858" s="13">
        <v>6</v>
      </c>
      <c r="F3858" s="14">
        <v>0.7</v>
      </c>
      <c r="G3858" s="13" t="s">
        <v>14873</v>
      </c>
      <c r="H3858" s="14">
        <v>46</v>
      </c>
      <c r="I3858" s="15" t="s">
        <v>32</v>
      </c>
      <c r="J3858" s="16">
        <v>131.69999999999999</v>
      </c>
      <c r="K3858" s="16">
        <v>21.95</v>
      </c>
      <c r="L3858" s="17" t="s">
        <v>1787</v>
      </c>
      <c r="M3858" s="163" t="str">
        <f>IFERROR(GETPIVOTDATA("Tot. Bottles",'- Ordine Aggregato -'!$A$1,"sku anker",A3858),"")</f>
        <v/>
      </c>
      <c r="N3858" s="18" t="s">
        <v>42</v>
      </c>
      <c r="O3858" s="19" t="str">
        <f t="shared" si="60"/>
        <v>Order online</v>
      </c>
      <c r="P3858" s="97" t="s">
        <v>1232</v>
      </c>
      <c r="Q3858" s="13" t="s">
        <v>12626</v>
      </c>
      <c r="R3858" t="s">
        <v>12627</v>
      </c>
      <c r="S3858" s="20">
        <v>0</v>
      </c>
      <c r="T3858" s="21" t="s">
        <v>38</v>
      </c>
    </row>
    <row r="3859" spans="1:20" x14ac:dyDescent="0.35">
      <c r="A3859" s="96" t="s">
        <v>12628</v>
      </c>
      <c r="B3859" s="96"/>
      <c r="C3859" s="96"/>
      <c r="D3859" s="13" t="s">
        <v>12629</v>
      </c>
      <c r="E3859" s="13">
        <v>6</v>
      </c>
      <c r="F3859" s="14">
        <v>0.7</v>
      </c>
      <c r="G3859" s="13" t="s">
        <v>14874</v>
      </c>
      <c r="H3859" s="14">
        <v>46</v>
      </c>
      <c r="I3859" s="15" t="s">
        <v>32</v>
      </c>
      <c r="J3859" s="16">
        <v>131.39999999999998</v>
      </c>
      <c r="K3859" s="16">
        <v>21.9</v>
      </c>
      <c r="L3859" s="17" t="s">
        <v>4671</v>
      </c>
      <c r="M3859" s="163" t="str">
        <f>IFERROR(GETPIVOTDATA("Tot. Bottles",'- Ordine Aggregato -'!$A$1,"sku anker",A3859),"")</f>
        <v/>
      </c>
      <c r="N3859" s="18" t="s">
        <v>42</v>
      </c>
      <c r="O3859" s="19" t="str">
        <f t="shared" si="60"/>
        <v>Order online</v>
      </c>
      <c r="P3859" s="97" t="s">
        <v>1232</v>
      </c>
      <c r="Q3859" s="13" t="s">
        <v>12630</v>
      </c>
      <c r="R3859" t="s">
        <v>12631</v>
      </c>
      <c r="S3859" s="20">
        <v>0</v>
      </c>
      <c r="T3859" s="21" t="s">
        <v>38</v>
      </c>
    </row>
    <row r="3860" spans="1:20" x14ac:dyDescent="0.35">
      <c r="A3860" s="96" t="s">
        <v>12632</v>
      </c>
      <c r="D3860" s="13" t="s">
        <v>12633</v>
      </c>
      <c r="E3860" s="13">
        <v>6</v>
      </c>
      <c r="F3860" s="14">
        <v>0.7</v>
      </c>
      <c r="G3860" s="13" t="s">
        <v>14873</v>
      </c>
      <c r="H3860" s="14">
        <v>46</v>
      </c>
      <c r="I3860" s="15" t="s">
        <v>32</v>
      </c>
      <c r="J3860" s="16">
        <v>73.5</v>
      </c>
      <c r="K3860" s="16">
        <v>12.25</v>
      </c>
      <c r="L3860" s="17" t="s">
        <v>1787</v>
      </c>
      <c r="M3860" s="163" t="str">
        <f>IFERROR(GETPIVOTDATA("Tot. Bottles",'- Ordine Aggregato -'!$A$1,"sku anker",A3860),"")</f>
        <v/>
      </c>
      <c r="N3860" s="18" t="s">
        <v>42</v>
      </c>
      <c r="O3860" s="19" t="str">
        <f t="shared" si="60"/>
        <v>Order online</v>
      </c>
      <c r="P3860" s="97" t="s">
        <v>1232</v>
      </c>
      <c r="Q3860" s="13" t="s">
        <v>12634</v>
      </c>
      <c r="R3860" t="s">
        <v>12635</v>
      </c>
      <c r="S3860" s="20">
        <v>0</v>
      </c>
      <c r="T3860" s="21" t="s">
        <v>38</v>
      </c>
    </row>
    <row r="3861" spans="1:20" x14ac:dyDescent="0.35">
      <c r="A3861" s="96" t="s">
        <v>12636</v>
      </c>
      <c r="B3861" s="96"/>
      <c r="C3861" s="96"/>
      <c r="D3861" s="13" t="s">
        <v>12637</v>
      </c>
      <c r="E3861" s="13">
        <v>6</v>
      </c>
      <c r="F3861" s="14">
        <v>0.7</v>
      </c>
      <c r="G3861" s="13" t="s">
        <v>14874</v>
      </c>
      <c r="H3861" s="14">
        <v>46</v>
      </c>
      <c r="I3861" s="15" t="s">
        <v>32</v>
      </c>
      <c r="J3861" s="16">
        <v>129</v>
      </c>
      <c r="K3861" s="16">
        <v>21.5</v>
      </c>
      <c r="L3861" s="17" t="s">
        <v>448</v>
      </c>
      <c r="M3861" s="163" t="str">
        <f>IFERROR(GETPIVOTDATA("Tot. Bottles",'- Ordine Aggregato -'!$A$1,"sku anker",A3861),"")</f>
        <v/>
      </c>
      <c r="N3861" s="18" t="s">
        <v>42</v>
      </c>
      <c r="O3861" s="19" t="str">
        <f t="shared" si="60"/>
        <v>Order online</v>
      </c>
      <c r="P3861" s="97" t="s">
        <v>1232</v>
      </c>
      <c r="Q3861" s="13" t="s">
        <v>12638</v>
      </c>
      <c r="R3861" t="s">
        <v>12639</v>
      </c>
      <c r="S3861" s="20">
        <v>0</v>
      </c>
      <c r="T3861" s="21" t="s">
        <v>38</v>
      </c>
    </row>
    <row r="3862" spans="1:20" x14ac:dyDescent="0.35">
      <c r="A3862" s="96" t="s">
        <v>12640</v>
      </c>
      <c r="D3862" s="13" t="s">
        <v>12641</v>
      </c>
      <c r="E3862" s="13">
        <v>6</v>
      </c>
      <c r="F3862" s="14">
        <v>0.7</v>
      </c>
      <c r="G3862" s="13" t="s">
        <v>14874</v>
      </c>
      <c r="H3862" s="14">
        <v>46</v>
      </c>
      <c r="I3862" s="15" t="s">
        <v>32</v>
      </c>
      <c r="J3862" s="16">
        <v>108.89999999999999</v>
      </c>
      <c r="K3862" s="16">
        <v>18.149999999999999</v>
      </c>
      <c r="L3862" s="17" t="s">
        <v>1787</v>
      </c>
      <c r="M3862" s="163" t="str">
        <f>IFERROR(GETPIVOTDATA("Tot. Bottles",'- Ordine Aggregato -'!$A$1,"sku anker",A3862),"")</f>
        <v/>
      </c>
      <c r="N3862" s="18" t="s">
        <v>42</v>
      </c>
      <c r="O3862" s="19" t="str">
        <f t="shared" si="60"/>
        <v>Order online</v>
      </c>
      <c r="P3862" s="97" t="s">
        <v>1232</v>
      </c>
      <c r="Q3862" s="13" t="s">
        <v>12642</v>
      </c>
      <c r="R3862" t="s">
        <v>12643</v>
      </c>
      <c r="S3862" s="20">
        <v>0</v>
      </c>
      <c r="T3862" s="21" t="s">
        <v>38</v>
      </c>
    </row>
    <row r="3863" spans="1:20" x14ac:dyDescent="0.35">
      <c r="A3863" s="13" t="s">
        <v>12644</v>
      </c>
      <c r="B3863" s="13"/>
      <c r="C3863" s="13"/>
      <c r="D3863" s="13" t="s">
        <v>12645</v>
      </c>
      <c r="E3863" s="13">
        <v>6</v>
      </c>
      <c r="F3863" s="14">
        <v>0.15</v>
      </c>
      <c r="G3863" s="13" t="s">
        <v>46</v>
      </c>
      <c r="H3863" s="14">
        <v>46</v>
      </c>
      <c r="I3863" s="15" t="s">
        <v>32</v>
      </c>
      <c r="J3863" s="16">
        <v>65.699999999999989</v>
      </c>
      <c r="K3863" s="16">
        <v>10.95</v>
      </c>
      <c r="L3863" s="17" t="s">
        <v>384</v>
      </c>
      <c r="M3863" s="163" t="str">
        <f>IFERROR(GETPIVOTDATA("Tot. Bottles",'- Ordine Aggregato -'!$A$1,"sku anker",A3863),"")</f>
        <v/>
      </c>
      <c r="N3863" s="18" t="s">
        <v>42</v>
      </c>
      <c r="O3863" s="19" t="str">
        <f t="shared" si="60"/>
        <v>Order online</v>
      </c>
      <c r="P3863" s="97" t="s">
        <v>1232</v>
      </c>
      <c r="Q3863" s="13" t="s">
        <v>12646</v>
      </c>
      <c r="R3863" t="s">
        <v>12647</v>
      </c>
      <c r="S3863" s="20">
        <v>0</v>
      </c>
      <c r="T3863" s="21" t="s">
        <v>38</v>
      </c>
    </row>
    <row r="3864" spans="1:20" x14ac:dyDescent="0.35">
      <c r="A3864" s="96" t="s">
        <v>12648</v>
      </c>
      <c r="D3864" s="13" t="s">
        <v>12649</v>
      </c>
      <c r="E3864" s="13">
        <v>6</v>
      </c>
      <c r="F3864" s="14">
        <v>0.7</v>
      </c>
      <c r="G3864" s="13" t="s">
        <v>31</v>
      </c>
      <c r="H3864" s="14">
        <v>17</v>
      </c>
      <c r="I3864" s="15" t="s">
        <v>32</v>
      </c>
      <c r="J3864" s="16">
        <v>29.700000000000003</v>
      </c>
      <c r="K3864" s="16">
        <v>4.95</v>
      </c>
      <c r="L3864" s="17" t="s">
        <v>551</v>
      </c>
      <c r="M3864" s="163" t="str">
        <f>IFERROR(GETPIVOTDATA("Tot. Bottles",'- Ordine Aggregato -'!$A$1,"sku anker",A3864),"")</f>
        <v/>
      </c>
      <c r="N3864" s="18" t="s">
        <v>42</v>
      </c>
      <c r="O3864" s="19" t="str">
        <f t="shared" si="60"/>
        <v>Order online</v>
      </c>
      <c r="P3864" s="97" t="s">
        <v>35</v>
      </c>
      <c r="Q3864" s="13" t="s">
        <v>12650</v>
      </c>
      <c r="R3864" t="s">
        <v>12651</v>
      </c>
      <c r="S3864" s="20">
        <v>0</v>
      </c>
      <c r="T3864" s="21" t="s">
        <v>38</v>
      </c>
    </row>
    <row r="3865" spans="1:20" x14ac:dyDescent="0.35">
      <c r="A3865" s="13" t="s">
        <v>12654</v>
      </c>
      <c r="B3865" s="13"/>
      <c r="C3865" s="13"/>
      <c r="D3865" s="13" t="s">
        <v>12652</v>
      </c>
      <c r="E3865" s="13">
        <v>12</v>
      </c>
      <c r="F3865" s="14">
        <v>0.7</v>
      </c>
      <c r="G3865" s="13" t="s">
        <v>14873</v>
      </c>
      <c r="H3865" s="14">
        <v>40</v>
      </c>
      <c r="I3865" s="15" t="s">
        <v>32</v>
      </c>
      <c r="J3865" s="16">
        <v>123</v>
      </c>
      <c r="K3865" s="16">
        <v>10.25</v>
      </c>
      <c r="L3865" s="17" t="s">
        <v>448</v>
      </c>
      <c r="M3865" s="163" t="str">
        <f>IFERROR(GETPIVOTDATA("Tot. Bottles",'- Ordine Aggregato -'!$A$1,"sku anker",A3865),"")</f>
        <v/>
      </c>
      <c r="N3865" s="18" t="s">
        <v>34</v>
      </c>
      <c r="O3865" s="19" t="str">
        <f t="shared" si="60"/>
        <v>Order online</v>
      </c>
      <c r="P3865" s="97" t="s">
        <v>442</v>
      </c>
      <c r="Q3865" s="13" t="s">
        <v>12653</v>
      </c>
      <c r="R3865" t="s">
        <v>12655</v>
      </c>
      <c r="S3865" s="20">
        <v>0</v>
      </c>
      <c r="T3865" s="21" t="s">
        <v>38</v>
      </c>
    </row>
    <row r="3866" spans="1:20" x14ac:dyDescent="0.35">
      <c r="A3866" s="96" t="s">
        <v>12656</v>
      </c>
      <c r="D3866" s="13" t="s">
        <v>12657</v>
      </c>
      <c r="E3866" s="13">
        <v>6</v>
      </c>
      <c r="F3866" s="14">
        <v>0.7</v>
      </c>
      <c r="G3866" s="13" t="s">
        <v>14874</v>
      </c>
      <c r="H3866" s="14">
        <v>37.5</v>
      </c>
      <c r="I3866" s="15" t="s">
        <v>32</v>
      </c>
      <c r="J3866" s="16">
        <v>55.5</v>
      </c>
      <c r="K3866" s="16">
        <v>9.25</v>
      </c>
      <c r="L3866" s="17" t="s">
        <v>368</v>
      </c>
      <c r="M3866" s="163" t="str">
        <f>IFERROR(GETPIVOTDATA("Tot. Bottles",'- Ordine Aggregato -'!$A$1,"sku anker",A3866),"")</f>
        <v/>
      </c>
      <c r="N3866" s="18" t="s">
        <v>67</v>
      </c>
      <c r="O3866" s="19" t="str">
        <f t="shared" si="60"/>
        <v>Order online</v>
      </c>
      <c r="P3866" s="97" t="s">
        <v>442</v>
      </c>
      <c r="Q3866" s="13" t="s">
        <v>12658</v>
      </c>
      <c r="R3866" t="s">
        <v>12659</v>
      </c>
      <c r="S3866" s="20">
        <v>9.25</v>
      </c>
      <c r="T3866" s="21" t="s">
        <v>38</v>
      </c>
    </row>
    <row r="3867" spans="1:20" x14ac:dyDescent="0.35">
      <c r="A3867" s="96" t="s">
        <v>14553</v>
      </c>
      <c r="B3867" s="96"/>
      <c r="C3867" s="96"/>
      <c r="D3867" s="13" t="s">
        <v>14554</v>
      </c>
      <c r="E3867" s="13">
        <v>12</v>
      </c>
      <c r="F3867" s="14">
        <v>0.7</v>
      </c>
      <c r="G3867" s="13" t="s">
        <v>46</v>
      </c>
      <c r="H3867" s="14">
        <v>43</v>
      </c>
      <c r="I3867" s="15" t="s">
        <v>32</v>
      </c>
      <c r="J3867" s="16">
        <v>174</v>
      </c>
      <c r="K3867" s="16">
        <v>14.5</v>
      </c>
      <c r="L3867" s="17" t="s">
        <v>448</v>
      </c>
      <c r="M3867" s="163" t="str">
        <f>IFERROR(GETPIVOTDATA("Tot. Bottles",'- Ordine Aggregato -'!$A$1,"sku anker",A3867),"")</f>
        <v/>
      </c>
      <c r="N3867" s="18" t="s">
        <v>42</v>
      </c>
      <c r="O3867" s="19" t="str">
        <f t="shared" si="60"/>
        <v>Order online</v>
      </c>
      <c r="P3867" s="97" t="s">
        <v>442</v>
      </c>
      <c r="Q3867" s="13" t="s">
        <v>12662</v>
      </c>
      <c r="R3867" t="s">
        <v>16038</v>
      </c>
      <c r="S3867" s="20">
        <v>0</v>
      </c>
      <c r="T3867" s="21" t="s">
        <v>38</v>
      </c>
    </row>
    <row r="3868" spans="1:20" x14ac:dyDescent="0.35">
      <c r="A3868" s="13" t="s">
        <v>12660</v>
      </c>
      <c r="B3868" s="13"/>
      <c r="C3868" s="13"/>
      <c r="D3868" s="13" t="s">
        <v>12661</v>
      </c>
      <c r="E3868" s="13">
        <v>6</v>
      </c>
      <c r="F3868" s="14">
        <v>0.7</v>
      </c>
      <c r="G3868" s="13" t="s">
        <v>46</v>
      </c>
      <c r="H3868" s="14">
        <v>43</v>
      </c>
      <c r="I3868" s="15" t="s">
        <v>32</v>
      </c>
      <c r="J3868" s="16">
        <v>87</v>
      </c>
      <c r="K3868" s="16">
        <v>14.5</v>
      </c>
      <c r="L3868" s="17" t="s">
        <v>145</v>
      </c>
      <c r="M3868" s="163" t="str">
        <f>IFERROR(GETPIVOTDATA("Tot. Bottles",'- Ordine Aggregato -'!$A$1,"sku anker",A3868),"")</f>
        <v/>
      </c>
      <c r="N3868" s="18" t="s">
        <v>42</v>
      </c>
      <c r="O3868" s="19" t="str">
        <f t="shared" si="60"/>
        <v>Order online</v>
      </c>
      <c r="P3868" s="97" t="s">
        <v>442</v>
      </c>
      <c r="Q3868" s="13" t="s">
        <v>12662</v>
      </c>
      <c r="R3868" t="s">
        <v>12663</v>
      </c>
      <c r="S3868" s="20">
        <v>0</v>
      </c>
      <c r="T3868" s="21" t="s">
        <v>38</v>
      </c>
    </row>
    <row r="3869" spans="1:20" x14ac:dyDescent="0.35">
      <c r="A3869" s="96" t="s">
        <v>12664</v>
      </c>
      <c r="D3869" s="13" t="s">
        <v>12665</v>
      </c>
      <c r="E3869" s="13">
        <v>6</v>
      </c>
      <c r="F3869" s="14">
        <v>0.75</v>
      </c>
      <c r="G3869" s="13" t="s">
        <v>14874</v>
      </c>
      <c r="H3869" s="14">
        <v>13</v>
      </c>
      <c r="I3869" s="15" t="s">
        <v>32</v>
      </c>
      <c r="J3869" s="16">
        <v>25.799999999999997</v>
      </c>
      <c r="K3869" s="16">
        <v>4.3</v>
      </c>
      <c r="L3869" s="17" t="s">
        <v>704</v>
      </c>
      <c r="M3869" s="163" t="str">
        <f>IFERROR(GETPIVOTDATA("Tot. Bottles",'- Ordine Aggregato -'!$A$1,"sku anker",A3869),"")</f>
        <v/>
      </c>
      <c r="N3869" s="18" t="s">
        <v>42</v>
      </c>
      <c r="O3869" s="19" t="str">
        <f t="shared" si="60"/>
        <v>Order online</v>
      </c>
      <c r="P3869" s="97" t="s">
        <v>355</v>
      </c>
      <c r="Q3869" s="13" t="s">
        <v>12666</v>
      </c>
      <c r="R3869" t="s">
        <v>42</v>
      </c>
      <c r="S3869" s="20">
        <v>0</v>
      </c>
      <c r="T3869" s="21" t="s">
        <v>38</v>
      </c>
    </row>
    <row r="3870" spans="1:20" x14ac:dyDescent="0.35">
      <c r="A3870" s="96" t="s">
        <v>12667</v>
      </c>
      <c r="B3870" s="96"/>
      <c r="C3870" s="96"/>
      <c r="D3870" s="13" t="s">
        <v>12668</v>
      </c>
      <c r="E3870" s="13">
        <v>6</v>
      </c>
      <c r="F3870" s="14">
        <v>0.75</v>
      </c>
      <c r="G3870" s="13" t="s">
        <v>46</v>
      </c>
      <c r="H3870" s="14">
        <v>13.5</v>
      </c>
      <c r="I3870" s="15" t="s">
        <v>32</v>
      </c>
      <c r="J3870" s="16">
        <v>39</v>
      </c>
      <c r="K3870" s="16">
        <v>6.5</v>
      </c>
      <c r="L3870" s="17" t="s">
        <v>710</v>
      </c>
      <c r="M3870" s="163" t="str">
        <f>IFERROR(GETPIVOTDATA("Tot. Bottles",'- Ordine Aggregato -'!$A$1,"sku anker",A3870),"")</f>
        <v/>
      </c>
      <c r="N3870" s="18" t="s">
        <v>42</v>
      </c>
      <c r="O3870" s="19" t="str">
        <f t="shared" si="60"/>
        <v>Order online</v>
      </c>
      <c r="P3870" s="97" t="s">
        <v>355</v>
      </c>
      <c r="Q3870" s="13" t="s">
        <v>12669</v>
      </c>
      <c r="R3870" t="s">
        <v>42</v>
      </c>
      <c r="S3870" s="20">
        <v>0</v>
      </c>
      <c r="T3870" s="21" t="s">
        <v>38</v>
      </c>
    </row>
    <row r="3871" spans="1:20" x14ac:dyDescent="0.35">
      <c r="A3871" s="96" t="s">
        <v>12670</v>
      </c>
      <c r="B3871" s="96"/>
      <c r="C3871" s="96"/>
      <c r="D3871" s="13" t="s">
        <v>12671</v>
      </c>
      <c r="E3871" s="13">
        <v>6</v>
      </c>
      <c r="F3871" s="14">
        <v>0.75</v>
      </c>
      <c r="G3871" s="13" t="s">
        <v>14874</v>
      </c>
      <c r="H3871" s="14">
        <v>13</v>
      </c>
      <c r="I3871" s="15" t="s">
        <v>32</v>
      </c>
      <c r="J3871" s="16">
        <v>36.900000000000006</v>
      </c>
      <c r="K3871" s="16">
        <v>6.15</v>
      </c>
      <c r="L3871" s="17" t="s">
        <v>704</v>
      </c>
      <c r="M3871" s="163" t="str">
        <f>IFERROR(GETPIVOTDATA("Tot. Bottles",'- Ordine Aggregato -'!$A$1,"sku anker",A3871),"")</f>
        <v/>
      </c>
      <c r="N3871" s="18" t="s">
        <v>34</v>
      </c>
      <c r="O3871" s="19" t="str">
        <f t="shared" si="60"/>
        <v>Order online</v>
      </c>
      <c r="P3871" s="97" t="s">
        <v>355</v>
      </c>
      <c r="Q3871" s="13" t="s">
        <v>12672</v>
      </c>
      <c r="R3871" t="s">
        <v>12673</v>
      </c>
      <c r="S3871" s="20">
        <v>0</v>
      </c>
      <c r="T3871" s="21" t="s">
        <v>38</v>
      </c>
    </row>
    <row r="3872" spans="1:20" x14ac:dyDescent="0.35">
      <c r="A3872" s="96" t="s">
        <v>12674</v>
      </c>
      <c r="D3872" s="13" t="s">
        <v>12675</v>
      </c>
      <c r="E3872" s="13">
        <v>6</v>
      </c>
      <c r="F3872" s="14">
        <v>0.75</v>
      </c>
      <c r="G3872" s="13" t="s">
        <v>14874</v>
      </c>
      <c r="H3872" s="14">
        <v>13</v>
      </c>
      <c r="I3872" s="15" t="s">
        <v>32</v>
      </c>
      <c r="J3872" s="16">
        <v>41.099999999999994</v>
      </c>
      <c r="K3872" s="16">
        <v>6.85</v>
      </c>
      <c r="L3872" s="17" t="s">
        <v>704</v>
      </c>
      <c r="M3872" s="163" t="str">
        <f>IFERROR(GETPIVOTDATA("Tot. Bottles",'- Ordine Aggregato -'!$A$1,"sku anker",A3872),"")</f>
        <v/>
      </c>
      <c r="N3872" s="18" t="s">
        <v>42</v>
      </c>
      <c r="O3872" s="19" t="str">
        <f t="shared" si="60"/>
        <v>Order online</v>
      </c>
      <c r="P3872" s="97" t="s">
        <v>355</v>
      </c>
      <c r="Q3872" s="13" t="s">
        <v>12672</v>
      </c>
      <c r="R3872" t="s">
        <v>12673</v>
      </c>
      <c r="S3872" s="20">
        <v>0</v>
      </c>
      <c r="T3872" s="21" t="s">
        <v>38</v>
      </c>
    </row>
    <row r="3873" spans="1:20" x14ac:dyDescent="0.35">
      <c r="A3873" s="96" t="s">
        <v>12678</v>
      </c>
      <c r="B3873" s="96"/>
      <c r="C3873" s="96"/>
      <c r="D3873" s="13" t="s">
        <v>12679</v>
      </c>
      <c r="E3873" s="13">
        <v>6</v>
      </c>
      <c r="F3873" s="14">
        <v>0.75</v>
      </c>
      <c r="G3873" s="13" t="s">
        <v>14874</v>
      </c>
      <c r="H3873" s="14">
        <v>13.5</v>
      </c>
      <c r="I3873" s="15" t="s">
        <v>32</v>
      </c>
      <c r="J3873" s="16">
        <v>47.7</v>
      </c>
      <c r="K3873" s="16">
        <v>7.95</v>
      </c>
      <c r="L3873" s="17" t="s">
        <v>704</v>
      </c>
      <c r="M3873" s="163" t="str">
        <f>IFERROR(GETPIVOTDATA("Tot. Bottles",'- Ordine Aggregato -'!$A$1,"sku anker",A3873),"")</f>
        <v/>
      </c>
      <c r="N3873" s="18" t="s">
        <v>42</v>
      </c>
      <c r="O3873" s="19" t="str">
        <f t="shared" si="60"/>
        <v>Order online</v>
      </c>
      <c r="P3873" s="97" t="s">
        <v>355</v>
      </c>
      <c r="Q3873" s="13" t="s">
        <v>12676</v>
      </c>
      <c r="R3873" t="s">
        <v>12677</v>
      </c>
      <c r="S3873" s="20">
        <v>0</v>
      </c>
      <c r="T3873" s="21" t="s">
        <v>38</v>
      </c>
    </row>
    <row r="3874" spans="1:20" x14ac:dyDescent="0.35">
      <c r="A3874" s="96" t="s">
        <v>12680</v>
      </c>
      <c r="B3874" s="96"/>
      <c r="C3874" s="96"/>
      <c r="D3874" s="13" t="s">
        <v>12681</v>
      </c>
      <c r="E3874" s="13">
        <v>6</v>
      </c>
      <c r="F3874" s="14">
        <v>0.75</v>
      </c>
      <c r="G3874" s="13" t="s">
        <v>14874</v>
      </c>
      <c r="H3874" s="14">
        <v>14.5</v>
      </c>
      <c r="I3874" s="15" t="s">
        <v>32</v>
      </c>
      <c r="J3874" s="16">
        <v>64.800000000000011</v>
      </c>
      <c r="K3874" s="16">
        <v>10.8</v>
      </c>
      <c r="L3874" s="17" t="s">
        <v>704</v>
      </c>
      <c r="M3874" s="163" t="str">
        <f>IFERROR(GETPIVOTDATA("Tot. Bottles",'- Ordine Aggregato -'!$A$1,"sku anker",A3874),"")</f>
        <v/>
      </c>
      <c r="N3874" s="18" t="s">
        <v>42</v>
      </c>
      <c r="O3874" s="19" t="str">
        <f t="shared" si="60"/>
        <v>Order online</v>
      </c>
      <c r="P3874" s="97" t="s">
        <v>355</v>
      </c>
      <c r="Q3874" s="13" t="s">
        <v>12682</v>
      </c>
      <c r="R3874" t="s">
        <v>12683</v>
      </c>
      <c r="S3874" s="20">
        <v>0</v>
      </c>
      <c r="T3874" s="21" t="s">
        <v>38</v>
      </c>
    </row>
    <row r="3875" spans="1:20" x14ac:dyDescent="0.35">
      <c r="A3875" s="96" t="s">
        <v>16039</v>
      </c>
      <c r="B3875" s="96"/>
      <c r="C3875" s="96"/>
      <c r="D3875" s="13" t="s">
        <v>16040</v>
      </c>
      <c r="E3875" s="13">
        <v>6</v>
      </c>
      <c r="F3875" s="14">
        <v>0.75</v>
      </c>
      <c r="G3875" s="13" t="s">
        <v>14874</v>
      </c>
      <c r="H3875" s="14">
        <v>14.5</v>
      </c>
      <c r="I3875" s="15" t="s">
        <v>32</v>
      </c>
      <c r="J3875" s="16">
        <v>61.800000000000004</v>
      </c>
      <c r="K3875" s="16">
        <v>10.3</v>
      </c>
      <c r="L3875" s="17" t="s">
        <v>704</v>
      </c>
      <c r="M3875" s="163" t="str">
        <f>IFERROR(GETPIVOTDATA("Tot. Bottles",'- Ordine Aggregato -'!$A$1,"sku anker",A3875),"")</f>
        <v/>
      </c>
      <c r="N3875" s="18" t="s">
        <v>42</v>
      </c>
      <c r="O3875" s="19" t="str">
        <f t="shared" si="60"/>
        <v>Order online</v>
      </c>
      <c r="P3875" s="97" t="s">
        <v>355</v>
      </c>
      <c r="Q3875" s="13" t="s">
        <v>12682</v>
      </c>
      <c r="R3875" t="s">
        <v>12683</v>
      </c>
      <c r="S3875" s="20">
        <v>0</v>
      </c>
      <c r="T3875" s="21" t="s">
        <v>38</v>
      </c>
    </row>
    <row r="3876" spans="1:20" x14ac:dyDescent="0.35">
      <c r="A3876" s="96" t="s">
        <v>12684</v>
      </c>
      <c r="D3876" s="13" t="s">
        <v>12685</v>
      </c>
      <c r="E3876" s="13">
        <v>6</v>
      </c>
      <c r="F3876" s="14">
        <v>0.75</v>
      </c>
      <c r="G3876" s="13" t="s">
        <v>14874</v>
      </c>
      <c r="H3876" s="14">
        <v>13.5</v>
      </c>
      <c r="I3876" s="15" t="s">
        <v>32</v>
      </c>
      <c r="J3876" s="16">
        <v>45.900000000000006</v>
      </c>
      <c r="K3876" s="16">
        <v>7.65</v>
      </c>
      <c r="L3876" s="17" t="s">
        <v>704</v>
      </c>
      <c r="M3876" s="163" t="str">
        <f>IFERROR(GETPIVOTDATA("Tot. Bottles",'- Ordine Aggregato -'!$A$1,"sku anker",A3876),"")</f>
        <v/>
      </c>
      <c r="N3876" s="18" t="s">
        <v>42</v>
      </c>
      <c r="O3876" s="19" t="str">
        <f t="shared" si="60"/>
        <v>Order online</v>
      </c>
      <c r="P3876" s="97" t="s">
        <v>355</v>
      </c>
      <c r="Q3876" s="13" t="s">
        <v>12686</v>
      </c>
      <c r="R3876" t="s">
        <v>12687</v>
      </c>
      <c r="S3876" s="20">
        <v>0</v>
      </c>
      <c r="T3876" s="21" t="s">
        <v>38</v>
      </c>
    </row>
    <row r="3877" spans="1:20" x14ac:dyDescent="0.35">
      <c r="A3877" s="13" t="s">
        <v>12688</v>
      </c>
      <c r="B3877" s="13"/>
      <c r="C3877" s="13"/>
      <c r="D3877" s="13" t="s">
        <v>12689</v>
      </c>
      <c r="E3877" s="13">
        <v>6</v>
      </c>
      <c r="F3877" s="14">
        <v>0.75</v>
      </c>
      <c r="G3877" s="13" t="s">
        <v>14874</v>
      </c>
      <c r="H3877" s="14">
        <v>14</v>
      </c>
      <c r="I3877" s="15" t="s">
        <v>32</v>
      </c>
      <c r="J3877" s="16">
        <v>66.599999999999994</v>
      </c>
      <c r="K3877" s="16">
        <v>11.1</v>
      </c>
      <c r="L3877" s="17" t="s">
        <v>710</v>
      </c>
      <c r="M3877" s="163" t="str">
        <f>IFERROR(GETPIVOTDATA("Tot. Bottles",'- Ordine Aggregato -'!$A$1,"sku anker",A3877),"")</f>
        <v/>
      </c>
      <c r="N3877" s="18" t="s">
        <v>42</v>
      </c>
      <c r="O3877" s="19" t="str">
        <f t="shared" si="60"/>
        <v>Order online</v>
      </c>
      <c r="P3877" s="97" t="s">
        <v>355</v>
      </c>
      <c r="Q3877" s="13" t="s">
        <v>705</v>
      </c>
      <c r="R3877" t="s">
        <v>42</v>
      </c>
      <c r="S3877" s="20">
        <v>0</v>
      </c>
      <c r="T3877" s="21" t="s">
        <v>38</v>
      </c>
    </row>
    <row r="3878" spans="1:20" x14ac:dyDescent="0.35">
      <c r="A3878" s="96" t="s">
        <v>16041</v>
      </c>
      <c r="D3878" s="13" t="s">
        <v>16042</v>
      </c>
      <c r="E3878" s="13">
        <v>6</v>
      </c>
      <c r="F3878" s="14">
        <v>0.75</v>
      </c>
      <c r="G3878" s="13" t="s">
        <v>14874</v>
      </c>
      <c r="H3878" s="14">
        <v>14</v>
      </c>
      <c r="I3878" s="15" t="s">
        <v>32</v>
      </c>
      <c r="J3878" s="16">
        <v>71.400000000000006</v>
      </c>
      <c r="K3878" s="16">
        <v>11.9</v>
      </c>
      <c r="L3878" s="17" t="s">
        <v>710</v>
      </c>
      <c r="M3878" s="163" t="str">
        <f>IFERROR(GETPIVOTDATA("Tot. Bottles",'- Ordine Aggregato -'!$A$1,"sku anker",A3878),"")</f>
        <v/>
      </c>
      <c r="N3878" s="18" t="s">
        <v>42</v>
      </c>
      <c r="O3878" s="19" t="str">
        <f t="shared" si="60"/>
        <v>Order online</v>
      </c>
      <c r="P3878" s="97" t="s">
        <v>355</v>
      </c>
      <c r="Q3878" s="13" t="s">
        <v>16043</v>
      </c>
      <c r="R3878" t="s">
        <v>16044</v>
      </c>
      <c r="S3878" s="20">
        <v>0</v>
      </c>
      <c r="T3878" s="21" t="s">
        <v>38</v>
      </c>
    </row>
    <row r="3879" spans="1:20" x14ac:dyDescent="0.35">
      <c r="A3879" s="13" t="s">
        <v>12690</v>
      </c>
      <c r="B3879" s="13"/>
      <c r="C3879" s="13"/>
      <c r="D3879" s="13" t="s">
        <v>12691</v>
      </c>
      <c r="E3879" s="13">
        <v>6</v>
      </c>
      <c r="F3879" s="14">
        <v>0.7</v>
      </c>
      <c r="G3879" s="13" t="s">
        <v>14874</v>
      </c>
      <c r="H3879" s="14">
        <v>15</v>
      </c>
      <c r="I3879" s="15" t="s">
        <v>32</v>
      </c>
      <c r="J3879" s="16">
        <v>61.199999999999996</v>
      </c>
      <c r="K3879" s="16">
        <v>10.199999999999999</v>
      </c>
      <c r="L3879" s="17" t="s">
        <v>551</v>
      </c>
      <c r="M3879" s="163" t="str">
        <f>IFERROR(GETPIVOTDATA("Tot. Bottles",'- Ordine Aggregato -'!$A$1,"sku anker",A3879),"")</f>
        <v/>
      </c>
      <c r="N3879" s="18" t="s">
        <v>42</v>
      </c>
      <c r="O3879" s="19" t="str">
        <f t="shared" si="60"/>
        <v>Order online</v>
      </c>
      <c r="P3879" s="97" t="s">
        <v>385</v>
      </c>
      <c r="Q3879" s="13" t="s">
        <v>12692</v>
      </c>
      <c r="R3879" t="s">
        <v>12693</v>
      </c>
      <c r="S3879" s="20">
        <v>0</v>
      </c>
      <c r="T3879" s="21" t="s">
        <v>38</v>
      </c>
    </row>
    <row r="3880" spans="1:20" x14ac:dyDescent="0.35">
      <c r="A3880" s="96" t="s">
        <v>12694</v>
      </c>
      <c r="D3880" s="13" t="s">
        <v>12695</v>
      </c>
      <c r="E3880" s="13">
        <v>6</v>
      </c>
      <c r="F3880" s="14">
        <v>0.75</v>
      </c>
      <c r="G3880" s="13" t="s">
        <v>46</v>
      </c>
      <c r="H3880" s="14">
        <v>12.5</v>
      </c>
      <c r="I3880" s="15" t="s">
        <v>32</v>
      </c>
      <c r="J3880" s="16">
        <v>17.700000000000003</v>
      </c>
      <c r="K3880" s="16">
        <v>2.95</v>
      </c>
      <c r="L3880" s="17" t="s">
        <v>704</v>
      </c>
      <c r="M3880" s="163" t="str">
        <f>IFERROR(GETPIVOTDATA("Tot. Bottles",'- Ordine Aggregato -'!$A$1,"sku anker",A3880),"")</f>
        <v/>
      </c>
      <c r="N3880" s="18" t="s">
        <v>67</v>
      </c>
      <c r="O3880" s="19" t="str">
        <f t="shared" si="60"/>
        <v>Order online</v>
      </c>
      <c r="P3880" s="97" t="s">
        <v>355</v>
      </c>
      <c r="Q3880" s="13" t="s">
        <v>12696</v>
      </c>
      <c r="R3880" t="s">
        <v>12697</v>
      </c>
      <c r="S3880" s="20">
        <v>2.95</v>
      </c>
      <c r="T3880" s="21" t="s">
        <v>38</v>
      </c>
    </row>
    <row r="3881" spans="1:20" x14ac:dyDescent="0.35">
      <c r="A3881" s="13" t="s">
        <v>14584</v>
      </c>
      <c r="B3881" s="13"/>
      <c r="C3881" s="13"/>
      <c r="D3881" s="13" t="s">
        <v>14585</v>
      </c>
      <c r="E3881" s="13">
        <v>6</v>
      </c>
      <c r="F3881" s="14">
        <v>0.5</v>
      </c>
      <c r="G3881" s="13" t="s">
        <v>14874</v>
      </c>
      <c r="H3881" s="14">
        <v>44</v>
      </c>
      <c r="I3881" s="15" t="s">
        <v>32</v>
      </c>
      <c r="J3881" s="16">
        <v>141</v>
      </c>
      <c r="K3881" s="16">
        <v>23.5</v>
      </c>
      <c r="L3881" s="17" t="s">
        <v>368</v>
      </c>
      <c r="M3881" s="163" t="str">
        <f>IFERROR(GETPIVOTDATA("Tot. Bottles",'- Ordine Aggregato -'!$A$1,"sku anker",A3881),"")</f>
        <v/>
      </c>
      <c r="N3881" s="18" t="s">
        <v>42</v>
      </c>
      <c r="O3881" s="19" t="str">
        <f t="shared" si="60"/>
        <v>Order online</v>
      </c>
      <c r="P3881" s="97" t="s">
        <v>1219</v>
      </c>
      <c r="Q3881" s="13" t="s">
        <v>16045</v>
      </c>
      <c r="R3881" t="s">
        <v>42</v>
      </c>
      <c r="S3881" s="20">
        <v>0</v>
      </c>
      <c r="T3881" s="21" t="s">
        <v>38</v>
      </c>
    </row>
    <row r="3882" spans="1:20" x14ac:dyDescent="0.35">
      <c r="A3882" s="13" t="s">
        <v>14531</v>
      </c>
      <c r="B3882" s="13"/>
      <c r="C3882" s="13"/>
      <c r="D3882" s="13" t="s">
        <v>14532</v>
      </c>
      <c r="E3882" s="13">
        <v>4</v>
      </c>
      <c r="F3882" s="14">
        <v>0.7</v>
      </c>
      <c r="G3882" s="13" t="s">
        <v>14874</v>
      </c>
      <c r="H3882" s="14">
        <v>46</v>
      </c>
      <c r="I3882" s="15" t="s">
        <v>32</v>
      </c>
      <c r="J3882" s="16">
        <v>70</v>
      </c>
      <c r="K3882" s="16">
        <v>17.5</v>
      </c>
      <c r="L3882" s="17" t="s">
        <v>478</v>
      </c>
      <c r="M3882" s="163" t="str">
        <f>IFERROR(GETPIVOTDATA("Tot. Bottles",'- Ordine Aggregato -'!$A$1,"sku anker",A3882),"")</f>
        <v/>
      </c>
      <c r="N3882" s="18" t="s">
        <v>42</v>
      </c>
      <c r="O3882" s="19" t="str">
        <f t="shared" si="60"/>
        <v>Order online</v>
      </c>
      <c r="P3882" s="97" t="s">
        <v>146</v>
      </c>
      <c r="Q3882" s="13" t="s">
        <v>16046</v>
      </c>
      <c r="R3882" t="s">
        <v>16047</v>
      </c>
      <c r="S3882" s="20">
        <v>0</v>
      </c>
      <c r="T3882" s="21" t="s">
        <v>38</v>
      </c>
    </row>
    <row r="3883" spans="1:20" x14ac:dyDescent="0.35">
      <c r="A3883" s="96" t="s">
        <v>12698</v>
      </c>
      <c r="B3883" s="96"/>
      <c r="C3883" s="96"/>
      <c r="D3883" s="13" t="s">
        <v>12699</v>
      </c>
      <c r="E3883" s="13">
        <v>6</v>
      </c>
      <c r="F3883" s="14">
        <v>0.7</v>
      </c>
      <c r="G3883" s="13" t="s">
        <v>46</v>
      </c>
      <c r="H3883" s="14">
        <v>46</v>
      </c>
      <c r="I3883" s="15" t="s">
        <v>32</v>
      </c>
      <c r="J3883" s="16">
        <v>103.5</v>
      </c>
      <c r="K3883" s="16">
        <v>17.25</v>
      </c>
      <c r="L3883" s="17" t="s">
        <v>368</v>
      </c>
      <c r="M3883" s="163" t="str">
        <f>IFERROR(GETPIVOTDATA("Tot. Bottles",'- Ordine Aggregato -'!$A$1,"sku anker",A3883),"")</f>
        <v/>
      </c>
      <c r="N3883" s="18" t="s">
        <v>67</v>
      </c>
      <c r="O3883" s="19" t="str">
        <f t="shared" si="60"/>
        <v>Order online</v>
      </c>
      <c r="P3883" s="97" t="s">
        <v>146</v>
      </c>
      <c r="Q3883" s="13" t="s">
        <v>12700</v>
      </c>
      <c r="R3883" t="s">
        <v>12701</v>
      </c>
      <c r="S3883" s="20">
        <v>17.25</v>
      </c>
      <c r="T3883" s="21" t="s">
        <v>38</v>
      </c>
    </row>
    <row r="3884" spans="1:20" x14ac:dyDescent="0.35">
      <c r="A3884" s="96" t="s">
        <v>12702</v>
      </c>
      <c r="B3884" s="96"/>
      <c r="C3884" s="96"/>
      <c r="D3884" s="13" t="s">
        <v>12699</v>
      </c>
      <c r="E3884" s="13">
        <v>12</v>
      </c>
      <c r="F3884" s="14">
        <v>1</v>
      </c>
      <c r="G3884" s="13" t="s">
        <v>46</v>
      </c>
      <c r="H3884" s="14">
        <v>46</v>
      </c>
      <c r="I3884" s="15" t="s">
        <v>32</v>
      </c>
      <c r="J3884" s="16">
        <v>246</v>
      </c>
      <c r="K3884" s="16">
        <v>20.5</v>
      </c>
      <c r="L3884" s="17" t="s">
        <v>368</v>
      </c>
      <c r="M3884" s="163" t="str">
        <f>IFERROR(GETPIVOTDATA("Tot. Bottles",'- Ordine Aggregato -'!$A$1,"sku anker",A3884),"")</f>
        <v/>
      </c>
      <c r="N3884" s="18" t="s">
        <v>42</v>
      </c>
      <c r="O3884" s="19" t="str">
        <f t="shared" si="60"/>
        <v>Order online</v>
      </c>
      <c r="P3884" s="97" t="s">
        <v>146</v>
      </c>
      <c r="Q3884" s="13" t="s">
        <v>12703</v>
      </c>
      <c r="R3884" t="s">
        <v>12704</v>
      </c>
      <c r="S3884" s="20">
        <v>0</v>
      </c>
      <c r="T3884" s="21" t="s">
        <v>38</v>
      </c>
    </row>
    <row r="3885" spans="1:20" x14ac:dyDescent="0.35">
      <c r="A3885" s="96" t="s">
        <v>12705</v>
      </c>
      <c r="B3885" s="96"/>
      <c r="C3885" s="96"/>
      <c r="D3885" s="13" t="s">
        <v>12706</v>
      </c>
      <c r="E3885" s="13">
        <v>6</v>
      </c>
      <c r="F3885" s="14">
        <v>0.7</v>
      </c>
      <c r="G3885" s="13" t="s">
        <v>46</v>
      </c>
      <c r="H3885" s="14">
        <v>24</v>
      </c>
      <c r="I3885" s="15" t="s">
        <v>32</v>
      </c>
      <c r="J3885" s="16">
        <v>63</v>
      </c>
      <c r="K3885" s="16">
        <v>10.5</v>
      </c>
      <c r="L3885" s="17" t="s">
        <v>623</v>
      </c>
      <c r="M3885" s="163" t="str">
        <f>IFERROR(GETPIVOTDATA("Tot. Bottles",'- Ordine Aggregato -'!$A$1,"sku anker",A3885),"")</f>
        <v/>
      </c>
      <c r="N3885" s="18" t="s">
        <v>42</v>
      </c>
      <c r="O3885" s="19" t="str">
        <f t="shared" si="60"/>
        <v>Order online</v>
      </c>
      <c r="P3885" s="97" t="s">
        <v>146</v>
      </c>
      <c r="Q3885" s="13" t="s">
        <v>12707</v>
      </c>
      <c r="R3885" t="s">
        <v>42</v>
      </c>
      <c r="S3885" s="20">
        <v>0</v>
      </c>
      <c r="T3885" s="21" t="s">
        <v>38</v>
      </c>
    </row>
    <row r="3886" spans="1:20" x14ac:dyDescent="0.35">
      <c r="A3886" s="13" t="s">
        <v>12708</v>
      </c>
      <c r="B3886" s="13"/>
      <c r="C3886" s="13"/>
      <c r="D3886" s="13" t="s">
        <v>12709</v>
      </c>
      <c r="E3886" s="13">
        <v>6</v>
      </c>
      <c r="F3886" s="14">
        <v>0.7</v>
      </c>
      <c r="G3886" s="13" t="s">
        <v>14874</v>
      </c>
      <c r="H3886" s="14">
        <v>40</v>
      </c>
      <c r="I3886" s="15" t="s">
        <v>32</v>
      </c>
      <c r="J3886" s="16">
        <v>177</v>
      </c>
      <c r="K3886" s="16">
        <v>29.5</v>
      </c>
      <c r="L3886" s="17" t="s">
        <v>145</v>
      </c>
      <c r="M3886" s="163" t="str">
        <f>IFERROR(GETPIVOTDATA("Tot. Bottles",'- Ordine Aggregato -'!$A$1,"sku anker",A3886),"")</f>
        <v/>
      </c>
      <c r="N3886" s="18" t="s">
        <v>42</v>
      </c>
      <c r="O3886" s="19" t="str">
        <f t="shared" si="60"/>
        <v>Order online</v>
      </c>
      <c r="P3886" s="97" t="s">
        <v>146</v>
      </c>
      <c r="Q3886" s="13" t="s">
        <v>12710</v>
      </c>
      <c r="R3886" t="s">
        <v>12711</v>
      </c>
      <c r="S3886" s="20">
        <v>0</v>
      </c>
      <c r="T3886" s="21" t="s">
        <v>38</v>
      </c>
    </row>
    <row r="3887" spans="1:20" x14ac:dyDescent="0.35">
      <c r="A3887" s="96" t="s">
        <v>12712</v>
      </c>
      <c r="B3887" s="96"/>
      <c r="C3887" s="96"/>
      <c r="D3887" s="13" t="s">
        <v>12713</v>
      </c>
      <c r="E3887" s="13">
        <v>6</v>
      </c>
      <c r="F3887" s="14">
        <v>0.7</v>
      </c>
      <c r="G3887" s="13" t="s">
        <v>14874</v>
      </c>
      <c r="H3887" s="14">
        <v>40</v>
      </c>
      <c r="I3887" s="15" t="s">
        <v>32</v>
      </c>
      <c r="J3887" s="16">
        <v>83.699999999999989</v>
      </c>
      <c r="K3887" s="16">
        <v>13.95</v>
      </c>
      <c r="L3887" s="17" t="s">
        <v>1787</v>
      </c>
      <c r="M3887" s="163" t="str">
        <f>IFERROR(GETPIVOTDATA("Tot. Bottles",'- Ordine Aggregato -'!$A$1,"sku anker",A3887),"")</f>
        <v/>
      </c>
      <c r="N3887" s="18" t="s">
        <v>42</v>
      </c>
      <c r="O3887" s="19" t="str">
        <f t="shared" si="60"/>
        <v>Order online</v>
      </c>
      <c r="P3887" s="97" t="s">
        <v>146</v>
      </c>
      <c r="Q3887" s="13" t="s">
        <v>12714</v>
      </c>
      <c r="R3887" t="s">
        <v>12715</v>
      </c>
      <c r="S3887" s="20">
        <v>0</v>
      </c>
      <c r="T3887" s="21" t="s">
        <v>38</v>
      </c>
    </row>
    <row r="3888" spans="1:20" x14ac:dyDescent="0.35">
      <c r="A3888" s="96" t="s">
        <v>16048</v>
      </c>
      <c r="D3888" s="13" t="s">
        <v>16049</v>
      </c>
      <c r="E3888" s="13">
        <v>6</v>
      </c>
      <c r="F3888" s="14">
        <v>0.6</v>
      </c>
      <c r="G3888" s="13" t="s">
        <v>46</v>
      </c>
      <c r="H3888" s="14">
        <v>44.3</v>
      </c>
      <c r="I3888" s="15" t="s">
        <v>32</v>
      </c>
      <c r="J3888" s="16">
        <v>99</v>
      </c>
      <c r="K3888" s="16">
        <v>16.5</v>
      </c>
      <c r="L3888" s="17" t="s">
        <v>463</v>
      </c>
      <c r="M3888" s="163" t="str">
        <f>IFERROR(GETPIVOTDATA("Tot. Bottles",'- Ordine Aggregato -'!$A$1,"sku anker",A3888),"")</f>
        <v/>
      </c>
      <c r="N3888" s="18" t="s">
        <v>42</v>
      </c>
      <c r="O3888" s="19" t="str">
        <f t="shared" si="60"/>
        <v>Order online</v>
      </c>
      <c r="P3888" s="97" t="s">
        <v>1232</v>
      </c>
      <c r="Q3888" s="13" t="s">
        <v>16050</v>
      </c>
      <c r="R3888" t="s">
        <v>16051</v>
      </c>
      <c r="S3888" s="20">
        <v>0</v>
      </c>
      <c r="T3888" s="21" t="s">
        <v>38</v>
      </c>
    </row>
    <row r="3889" spans="1:20" x14ac:dyDescent="0.35">
      <c r="A3889" s="96" t="s">
        <v>14397</v>
      </c>
      <c r="D3889" s="13" t="s">
        <v>14398</v>
      </c>
      <c r="E3889" s="13">
        <v>6</v>
      </c>
      <c r="F3889" s="14">
        <v>0.7</v>
      </c>
      <c r="G3889" s="13" t="s">
        <v>46</v>
      </c>
      <c r="H3889" s="14">
        <v>40</v>
      </c>
      <c r="I3889" s="15" t="s">
        <v>32</v>
      </c>
      <c r="J3889" s="16">
        <v>71.699999999999989</v>
      </c>
      <c r="K3889" s="16">
        <v>11.95</v>
      </c>
      <c r="L3889" s="17" t="s">
        <v>448</v>
      </c>
      <c r="M3889" s="163" t="str">
        <f>IFERROR(GETPIVOTDATA("Tot. Bottles",'- Ordine Aggregato -'!$A$1,"sku anker",A3889),"")</f>
        <v/>
      </c>
      <c r="N3889" s="18" t="s">
        <v>42</v>
      </c>
      <c r="O3889" s="19" t="str">
        <f t="shared" si="60"/>
        <v>Order online</v>
      </c>
      <c r="P3889" s="97" t="s">
        <v>1232</v>
      </c>
      <c r="Q3889" s="13" t="s">
        <v>16052</v>
      </c>
      <c r="R3889" t="s">
        <v>16053</v>
      </c>
      <c r="S3889" s="20">
        <v>0</v>
      </c>
      <c r="T3889" s="21" t="s">
        <v>38</v>
      </c>
    </row>
    <row r="3890" spans="1:20" x14ac:dyDescent="0.35">
      <c r="A3890" s="96" t="s">
        <v>12716</v>
      </c>
      <c r="B3890" s="96"/>
      <c r="C3890" s="96"/>
      <c r="D3890" s="13" t="s">
        <v>12717</v>
      </c>
      <c r="E3890" s="13">
        <v>6</v>
      </c>
      <c r="F3890" s="14">
        <v>0.7</v>
      </c>
      <c r="G3890" s="13" t="s">
        <v>46</v>
      </c>
      <c r="H3890" s="14">
        <v>40</v>
      </c>
      <c r="I3890" s="15" t="s">
        <v>32</v>
      </c>
      <c r="J3890" s="16">
        <v>101.69999999999999</v>
      </c>
      <c r="K3890" s="16">
        <v>16.95</v>
      </c>
      <c r="L3890" s="17" t="s">
        <v>368</v>
      </c>
      <c r="M3890" s="163" t="str">
        <f>IFERROR(GETPIVOTDATA("Tot. Bottles",'- Ordine Aggregato -'!$A$1,"sku anker",A3890),"")</f>
        <v/>
      </c>
      <c r="N3890" s="18" t="s">
        <v>67</v>
      </c>
      <c r="O3890" s="19" t="str">
        <f t="shared" si="60"/>
        <v>Order online</v>
      </c>
      <c r="P3890" s="97" t="s">
        <v>146</v>
      </c>
      <c r="Q3890" s="13" t="s">
        <v>12718</v>
      </c>
      <c r="R3890" t="s">
        <v>42</v>
      </c>
      <c r="S3890" s="20">
        <v>16.95</v>
      </c>
      <c r="T3890" s="21" t="s">
        <v>38</v>
      </c>
    </row>
    <row r="3891" spans="1:20" x14ac:dyDescent="0.35">
      <c r="A3891" s="96" t="s">
        <v>12719</v>
      </c>
      <c r="B3891" s="96"/>
      <c r="C3891" s="96"/>
      <c r="D3891" s="13" t="s">
        <v>12720</v>
      </c>
      <c r="E3891" s="13">
        <v>6</v>
      </c>
      <c r="F3891" s="14">
        <v>0.7</v>
      </c>
      <c r="G3891" s="13" t="s">
        <v>46</v>
      </c>
      <c r="H3891" s="14">
        <v>43</v>
      </c>
      <c r="I3891" s="15" t="s">
        <v>32</v>
      </c>
      <c r="J3891" s="16">
        <v>101.69999999999999</v>
      </c>
      <c r="K3891" s="16">
        <v>16.95</v>
      </c>
      <c r="L3891" s="17" t="s">
        <v>368</v>
      </c>
      <c r="M3891" s="163" t="str">
        <f>IFERROR(GETPIVOTDATA("Tot. Bottles",'- Ordine Aggregato -'!$A$1,"sku anker",A3891),"")</f>
        <v/>
      </c>
      <c r="N3891" s="18" t="s">
        <v>67</v>
      </c>
      <c r="O3891" s="19" t="str">
        <f t="shared" si="60"/>
        <v>Order online</v>
      </c>
      <c r="P3891" s="97" t="s">
        <v>146</v>
      </c>
      <c r="Q3891" s="13" t="s">
        <v>12721</v>
      </c>
      <c r="R3891" t="s">
        <v>42</v>
      </c>
      <c r="S3891" s="20">
        <v>16.95</v>
      </c>
      <c r="T3891" s="21" t="s">
        <v>38</v>
      </c>
    </row>
    <row r="3892" spans="1:20" x14ac:dyDescent="0.35">
      <c r="A3892" s="96" t="s">
        <v>12722</v>
      </c>
      <c r="B3892" s="96"/>
      <c r="C3892" s="96"/>
      <c r="D3892" s="13" t="s">
        <v>12723</v>
      </c>
      <c r="E3892" s="13">
        <v>6</v>
      </c>
      <c r="F3892" s="14">
        <v>0.7</v>
      </c>
      <c r="G3892" s="13" t="s">
        <v>46</v>
      </c>
      <c r="H3892" s="14">
        <v>40</v>
      </c>
      <c r="I3892" s="15" t="s">
        <v>32</v>
      </c>
      <c r="J3892" s="16">
        <v>101.69999999999999</v>
      </c>
      <c r="K3892" s="16">
        <v>16.95</v>
      </c>
      <c r="L3892" s="17" t="s">
        <v>368</v>
      </c>
      <c r="M3892" s="163" t="str">
        <f>IFERROR(GETPIVOTDATA("Tot. Bottles",'- Ordine Aggregato -'!$A$1,"sku anker",A3892),"")</f>
        <v/>
      </c>
      <c r="N3892" s="18" t="s">
        <v>67</v>
      </c>
      <c r="O3892" s="19" t="str">
        <f t="shared" si="60"/>
        <v>Order online</v>
      </c>
      <c r="P3892" s="97" t="s">
        <v>146</v>
      </c>
      <c r="Q3892" s="13" t="s">
        <v>12724</v>
      </c>
      <c r="R3892" t="s">
        <v>42</v>
      </c>
      <c r="S3892" s="20">
        <v>16.95</v>
      </c>
      <c r="T3892" s="21" t="s">
        <v>38</v>
      </c>
    </row>
    <row r="3893" spans="1:20" x14ac:dyDescent="0.35">
      <c r="A3893" s="13" t="s">
        <v>12725</v>
      </c>
      <c r="B3893" s="13"/>
      <c r="C3893" s="13"/>
      <c r="D3893" s="13" t="s">
        <v>12726</v>
      </c>
      <c r="E3893" s="13">
        <v>6</v>
      </c>
      <c r="F3893" s="14">
        <v>0.7</v>
      </c>
      <c r="G3893" s="13" t="s">
        <v>14874</v>
      </c>
      <c r="H3893" s="14">
        <v>40</v>
      </c>
      <c r="I3893" s="15" t="s">
        <v>32</v>
      </c>
      <c r="J3893" s="16">
        <v>101.69999999999999</v>
      </c>
      <c r="K3893" s="16">
        <v>16.95</v>
      </c>
      <c r="L3893" s="17" t="s">
        <v>368</v>
      </c>
      <c r="M3893" s="163" t="str">
        <f>IFERROR(GETPIVOTDATA("Tot. Bottles",'- Ordine Aggregato -'!$A$1,"sku anker",A3893),"")</f>
        <v/>
      </c>
      <c r="N3893" s="18" t="s">
        <v>67</v>
      </c>
      <c r="O3893" s="19" t="str">
        <f t="shared" si="60"/>
        <v>Order online</v>
      </c>
      <c r="P3893" s="97" t="s">
        <v>146</v>
      </c>
      <c r="Q3893" s="13" t="s">
        <v>12727</v>
      </c>
      <c r="R3893" t="s">
        <v>42</v>
      </c>
      <c r="S3893" s="20">
        <v>16.95</v>
      </c>
      <c r="T3893" s="21" t="s">
        <v>38</v>
      </c>
    </row>
    <row r="3894" spans="1:20" x14ac:dyDescent="0.35">
      <c r="A3894" s="96" t="s">
        <v>12728</v>
      </c>
      <c r="D3894" s="13" t="s">
        <v>12729</v>
      </c>
      <c r="E3894" s="13">
        <v>6</v>
      </c>
      <c r="F3894" s="14">
        <v>0.7</v>
      </c>
      <c r="G3894" s="13" t="s">
        <v>14874</v>
      </c>
      <c r="H3894" s="14">
        <v>40</v>
      </c>
      <c r="I3894" s="15" t="s">
        <v>32</v>
      </c>
      <c r="J3894" s="16">
        <v>101.69999999999999</v>
      </c>
      <c r="K3894" s="16">
        <v>16.95</v>
      </c>
      <c r="L3894" s="17" t="s">
        <v>368</v>
      </c>
      <c r="M3894" s="163" t="str">
        <f>IFERROR(GETPIVOTDATA("Tot. Bottles",'- Ordine Aggregato -'!$A$1,"sku anker",A3894),"")</f>
        <v/>
      </c>
      <c r="N3894" s="18" t="s">
        <v>67</v>
      </c>
      <c r="O3894" s="19" t="str">
        <f t="shared" si="60"/>
        <v>Order online</v>
      </c>
      <c r="P3894" s="97" t="s">
        <v>146</v>
      </c>
      <c r="Q3894" s="13" t="s">
        <v>12730</v>
      </c>
      <c r="R3894" t="s">
        <v>42</v>
      </c>
      <c r="S3894" s="20">
        <v>16.95</v>
      </c>
      <c r="T3894" s="21" t="s">
        <v>38</v>
      </c>
    </row>
    <row r="3895" spans="1:20" x14ac:dyDescent="0.35">
      <c r="A3895" s="13" t="s">
        <v>12731</v>
      </c>
      <c r="B3895" s="13"/>
      <c r="C3895" s="13"/>
      <c r="D3895" s="13" t="s">
        <v>12729</v>
      </c>
      <c r="E3895" s="13">
        <v>6</v>
      </c>
      <c r="F3895" s="14">
        <v>0.7</v>
      </c>
      <c r="G3895" s="13" t="s">
        <v>46</v>
      </c>
      <c r="H3895" s="14">
        <v>41</v>
      </c>
      <c r="I3895" s="15" t="s">
        <v>32</v>
      </c>
      <c r="J3895" s="16">
        <v>101.69999999999999</v>
      </c>
      <c r="K3895" s="16">
        <v>16.95</v>
      </c>
      <c r="L3895" s="17" t="s">
        <v>368</v>
      </c>
      <c r="M3895" s="163" t="str">
        <f>IFERROR(GETPIVOTDATA("Tot. Bottles",'- Ordine Aggregato -'!$A$1,"sku anker",A3895),"")</f>
        <v/>
      </c>
      <c r="N3895" s="18" t="s">
        <v>67</v>
      </c>
      <c r="O3895" s="19" t="str">
        <f t="shared" si="60"/>
        <v>Order online</v>
      </c>
      <c r="P3895" s="97" t="s">
        <v>146</v>
      </c>
      <c r="Q3895" s="13" t="s">
        <v>12730</v>
      </c>
      <c r="R3895" t="s">
        <v>42</v>
      </c>
      <c r="S3895" s="20">
        <v>16.95</v>
      </c>
      <c r="T3895" s="21" t="s">
        <v>38</v>
      </c>
    </row>
    <row r="3896" spans="1:20" x14ac:dyDescent="0.35">
      <c r="A3896" s="13" t="s">
        <v>12732</v>
      </c>
      <c r="B3896" s="13"/>
      <c r="C3896" s="13"/>
      <c r="D3896" s="13" t="s">
        <v>16054</v>
      </c>
      <c r="E3896" s="13">
        <v>10</v>
      </c>
      <c r="F3896" s="14">
        <v>0.2</v>
      </c>
      <c r="G3896" s="13" t="s">
        <v>14874</v>
      </c>
      <c r="H3896" s="14">
        <v>40</v>
      </c>
      <c r="I3896" s="15" t="s">
        <v>32</v>
      </c>
      <c r="J3896" s="16">
        <v>177.5</v>
      </c>
      <c r="K3896" s="16">
        <v>17.75</v>
      </c>
      <c r="L3896" s="17" t="s">
        <v>478</v>
      </c>
      <c r="M3896" s="163" t="str">
        <f>IFERROR(GETPIVOTDATA("Tot. Bottles",'- Ordine Aggregato -'!$A$1,"sku anker",A3896),"")</f>
        <v/>
      </c>
      <c r="N3896" s="18" t="s">
        <v>34</v>
      </c>
      <c r="O3896" s="19" t="str">
        <f t="shared" si="60"/>
        <v>Order online</v>
      </c>
      <c r="P3896" s="97" t="s">
        <v>146</v>
      </c>
      <c r="Q3896" s="13" t="s">
        <v>12733</v>
      </c>
      <c r="R3896" t="s">
        <v>42</v>
      </c>
      <c r="S3896" s="20">
        <v>0</v>
      </c>
      <c r="T3896" s="21" t="s">
        <v>38</v>
      </c>
    </row>
    <row r="3897" spans="1:20" x14ac:dyDescent="0.35">
      <c r="A3897" s="96" t="s">
        <v>12734</v>
      </c>
      <c r="D3897" s="13" t="s">
        <v>12735</v>
      </c>
      <c r="E3897" s="13">
        <v>6</v>
      </c>
      <c r="F3897" s="14">
        <v>0.7</v>
      </c>
      <c r="G3897" s="13" t="s">
        <v>46</v>
      </c>
      <c r="H3897" s="14">
        <v>40</v>
      </c>
      <c r="I3897" s="15" t="s">
        <v>32</v>
      </c>
      <c r="J3897" s="16">
        <v>267</v>
      </c>
      <c r="K3897" s="16">
        <v>44.5</v>
      </c>
      <c r="L3897" s="17" t="s">
        <v>145</v>
      </c>
      <c r="M3897" s="163" t="str">
        <f>IFERROR(GETPIVOTDATA("Tot. Bottles",'- Ordine Aggregato -'!$A$1,"sku anker",A3897),"")</f>
        <v/>
      </c>
      <c r="N3897" s="18" t="s">
        <v>42</v>
      </c>
      <c r="O3897" s="19" t="str">
        <f t="shared" si="60"/>
        <v>Order online</v>
      </c>
      <c r="P3897" s="97" t="s">
        <v>146</v>
      </c>
      <c r="Q3897" s="13" t="s">
        <v>12736</v>
      </c>
      <c r="R3897" t="s">
        <v>12737</v>
      </c>
      <c r="S3897" s="20">
        <v>0</v>
      </c>
      <c r="T3897" s="21" t="s">
        <v>38</v>
      </c>
    </row>
    <row r="3898" spans="1:20" x14ac:dyDescent="0.35">
      <c r="A3898" s="96" t="s">
        <v>12738</v>
      </c>
      <c r="D3898" s="13" t="s">
        <v>12739</v>
      </c>
      <c r="E3898" s="13">
        <v>6</v>
      </c>
      <c r="F3898" s="14">
        <v>0.7</v>
      </c>
      <c r="G3898" s="13" t="s">
        <v>14874</v>
      </c>
      <c r="H3898" s="14">
        <v>43</v>
      </c>
      <c r="I3898" s="15" t="s">
        <v>32</v>
      </c>
      <c r="J3898" s="16">
        <v>348</v>
      </c>
      <c r="K3898" s="16">
        <v>58</v>
      </c>
      <c r="L3898" s="17" t="s">
        <v>145</v>
      </c>
      <c r="M3898" s="163" t="str">
        <f>IFERROR(GETPIVOTDATA("Tot. Bottles",'- Ordine Aggregato -'!$A$1,"sku anker",A3898),"")</f>
        <v/>
      </c>
      <c r="N3898" s="18" t="s">
        <v>42</v>
      </c>
      <c r="O3898" s="19" t="str">
        <f t="shared" si="60"/>
        <v>Order online</v>
      </c>
      <c r="P3898" s="97" t="s">
        <v>146</v>
      </c>
      <c r="Q3898" s="13" t="s">
        <v>12740</v>
      </c>
      <c r="R3898" t="s">
        <v>12741</v>
      </c>
      <c r="S3898" s="20">
        <v>0</v>
      </c>
      <c r="T3898" s="21" t="s">
        <v>38</v>
      </c>
    </row>
    <row r="3899" spans="1:20" x14ac:dyDescent="0.35">
      <c r="A3899" s="96" t="s">
        <v>12742</v>
      </c>
      <c r="D3899" s="13" t="s">
        <v>12743</v>
      </c>
      <c r="E3899" s="13">
        <v>6</v>
      </c>
      <c r="F3899" s="14">
        <v>0.7</v>
      </c>
      <c r="G3899" s="13" t="s">
        <v>46</v>
      </c>
      <c r="H3899" s="14">
        <v>40</v>
      </c>
      <c r="I3899" s="15" t="s">
        <v>32</v>
      </c>
      <c r="J3899" s="16">
        <v>479.70000000000005</v>
      </c>
      <c r="K3899" s="16">
        <v>79.95</v>
      </c>
      <c r="L3899" s="17" t="s">
        <v>145</v>
      </c>
      <c r="M3899" s="163" t="str">
        <f>IFERROR(GETPIVOTDATA("Tot. Bottles",'- Ordine Aggregato -'!$A$1,"sku anker",A3899),"")</f>
        <v/>
      </c>
      <c r="N3899" s="18" t="s">
        <v>42</v>
      </c>
      <c r="O3899" s="19" t="str">
        <f t="shared" si="60"/>
        <v>Order online</v>
      </c>
      <c r="P3899" s="97" t="s">
        <v>146</v>
      </c>
      <c r="Q3899" s="13" t="s">
        <v>12744</v>
      </c>
      <c r="R3899" t="s">
        <v>12745</v>
      </c>
      <c r="S3899" s="20">
        <v>0</v>
      </c>
      <c r="T3899" s="21" t="s">
        <v>38</v>
      </c>
    </row>
    <row r="3900" spans="1:20" x14ac:dyDescent="0.35">
      <c r="A3900" s="96" t="s">
        <v>12748</v>
      </c>
      <c r="D3900" s="13" t="s">
        <v>12749</v>
      </c>
      <c r="E3900" s="13">
        <v>6</v>
      </c>
      <c r="F3900" s="14">
        <v>0.7</v>
      </c>
      <c r="G3900" s="13" t="s">
        <v>14874</v>
      </c>
      <c r="H3900" s="14">
        <v>43</v>
      </c>
      <c r="I3900" s="15" t="s">
        <v>32</v>
      </c>
      <c r="J3900" s="16">
        <v>1110</v>
      </c>
      <c r="K3900" s="16">
        <v>185</v>
      </c>
      <c r="L3900" s="17" t="s">
        <v>145</v>
      </c>
      <c r="M3900" s="163" t="str">
        <f>IFERROR(GETPIVOTDATA("Tot. Bottles",'- Ordine Aggregato -'!$A$1,"sku anker",A3900),"")</f>
        <v/>
      </c>
      <c r="N3900" s="18" t="s">
        <v>42</v>
      </c>
      <c r="O3900" s="19" t="str">
        <f t="shared" si="60"/>
        <v>Order online</v>
      </c>
      <c r="P3900" s="97" t="s">
        <v>146</v>
      </c>
      <c r="Q3900" s="13" t="s">
        <v>12746</v>
      </c>
      <c r="R3900" t="s">
        <v>12747</v>
      </c>
      <c r="S3900" s="20">
        <v>0</v>
      </c>
      <c r="T3900" s="21" t="s">
        <v>38</v>
      </c>
    </row>
    <row r="3901" spans="1:20" x14ac:dyDescent="0.35">
      <c r="A3901" s="96" t="s">
        <v>12750</v>
      </c>
      <c r="D3901" s="13" t="s">
        <v>12751</v>
      </c>
      <c r="E3901" s="13">
        <v>6</v>
      </c>
      <c r="F3901" s="14">
        <v>0.7</v>
      </c>
      <c r="G3901" s="13" t="s">
        <v>14874</v>
      </c>
      <c r="H3901" s="14">
        <v>46.9</v>
      </c>
      <c r="I3901" s="15" t="s">
        <v>32</v>
      </c>
      <c r="J3901" s="16">
        <v>1590</v>
      </c>
      <c r="K3901" s="16">
        <v>265</v>
      </c>
      <c r="L3901" s="17" t="s">
        <v>145</v>
      </c>
      <c r="M3901" s="163" t="str">
        <f>IFERROR(GETPIVOTDATA("Tot. Bottles",'- Ordine Aggregato -'!$A$1,"sku anker",A3901),"")</f>
        <v/>
      </c>
      <c r="N3901" s="18" t="s">
        <v>42</v>
      </c>
      <c r="O3901" s="19" t="str">
        <f t="shared" si="60"/>
        <v>Order online</v>
      </c>
      <c r="P3901" s="97" t="s">
        <v>146</v>
      </c>
      <c r="Q3901" s="13" t="s">
        <v>12752</v>
      </c>
      <c r="R3901" t="s">
        <v>12753</v>
      </c>
      <c r="S3901" s="20">
        <v>0</v>
      </c>
      <c r="T3901" s="21" t="s">
        <v>38</v>
      </c>
    </row>
    <row r="3902" spans="1:20" x14ac:dyDescent="0.35">
      <c r="A3902" s="13" t="s">
        <v>12754</v>
      </c>
      <c r="B3902" s="13"/>
      <c r="C3902" s="13"/>
      <c r="D3902" s="13" t="s">
        <v>12755</v>
      </c>
      <c r="E3902" s="13">
        <v>1</v>
      </c>
      <c r="F3902" s="14">
        <v>0.7</v>
      </c>
      <c r="G3902" s="13" t="s">
        <v>31</v>
      </c>
      <c r="H3902" s="14">
        <v>43.8</v>
      </c>
      <c r="I3902" s="15" t="s">
        <v>32</v>
      </c>
      <c r="J3902" s="16">
        <v>500</v>
      </c>
      <c r="K3902" s="16">
        <v>500</v>
      </c>
      <c r="L3902" s="17" t="s">
        <v>145</v>
      </c>
      <c r="M3902" s="163" t="str">
        <f>IFERROR(GETPIVOTDATA("Tot. Bottles",'- Ordine Aggregato -'!$A$1,"sku anker",A3902),"")</f>
        <v/>
      </c>
      <c r="N3902" s="18" t="s">
        <v>42</v>
      </c>
      <c r="O3902" s="19" t="str">
        <f t="shared" si="60"/>
        <v>Order online</v>
      </c>
      <c r="P3902" s="97" t="s">
        <v>146</v>
      </c>
      <c r="Q3902" s="13" t="s">
        <v>12756</v>
      </c>
      <c r="R3902" t="s">
        <v>12757</v>
      </c>
      <c r="S3902" s="20">
        <v>0</v>
      </c>
      <c r="T3902" s="21" t="s">
        <v>38</v>
      </c>
    </row>
    <row r="3903" spans="1:20" x14ac:dyDescent="0.35">
      <c r="A3903" s="13" t="s">
        <v>12758</v>
      </c>
      <c r="B3903" s="13"/>
      <c r="C3903" s="13"/>
      <c r="D3903" s="13" t="s">
        <v>12759</v>
      </c>
      <c r="E3903" s="13">
        <v>1</v>
      </c>
      <c r="F3903" s="14">
        <v>0.7</v>
      </c>
      <c r="G3903" s="13" t="s">
        <v>46</v>
      </c>
      <c r="H3903" s="14">
        <v>42</v>
      </c>
      <c r="I3903" s="15" t="s">
        <v>32</v>
      </c>
      <c r="J3903" s="16">
        <v>1250</v>
      </c>
      <c r="K3903" s="16">
        <v>1250</v>
      </c>
      <c r="L3903" s="17" t="s">
        <v>145</v>
      </c>
      <c r="M3903" s="163" t="str">
        <f>IFERROR(GETPIVOTDATA("Tot. Bottles",'- Ordine Aggregato -'!$A$1,"sku anker",A3903),"")</f>
        <v/>
      </c>
      <c r="N3903" s="18" t="s">
        <v>42</v>
      </c>
      <c r="O3903" s="19" t="str">
        <f t="shared" si="60"/>
        <v>Order online</v>
      </c>
      <c r="P3903" s="97" t="s">
        <v>146</v>
      </c>
      <c r="Q3903" s="13" t="s">
        <v>12760</v>
      </c>
      <c r="R3903" t="s">
        <v>12761</v>
      </c>
      <c r="S3903" s="20">
        <v>0</v>
      </c>
      <c r="T3903" s="21" t="s">
        <v>38</v>
      </c>
    </row>
    <row r="3904" spans="1:20" x14ac:dyDescent="0.35">
      <c r="A3904" s="96" t="s">
        <v>12762</v>
      </c>
      <c r="D3904" s="13" t="s">
        <v>12763</v>
      </c>
      <c r="E3904" s="13">
        <v>1</v>
      </c>
      <c r="F3904" s="14">
        <v>0.7</v>
      </c>
      <c r="G3904" s="13" t="s">
        <v>14874</v>
      </c>
      <c r="H3904" s="14">
        <v>43.2</v>
      </c>
      <c r="I3904" s="15" t="s">
        <v>32</v>
      </c>
      <c r="J3904" s="16">
        <v>3750</v>
      </c>
      <c r="K3904" s="16">
        <v>3750</v>
      </c>
      <c r="L3904" s="17" t="s">
        <v>145</v>
      </c>
      <c r="M3904" s="163" t="str">
        <f>IFERROR(GETPIVOTDATA("Tot. Bottles",'- Ordine Aggregato -'!$A$1,"sku anker",A3904),"")</f>
        <v/>
      </c>
      <c r="N3904" s="18" t="s">
        <v>42</v>
      </c>
      <c r="O3904" s="19" t="str">
        <f t="shared" si="60"/>
        <v>Order online</v>
      </c>
      <c r="P3904" s="97" t="s">
        <v>146</v>
      </c>
      <c r="Q3904" s="13" t="s">
        <v>12764</v>
      </c>
      <c r="R3904" t="s">
        <v>42</v>
      </c>
      <c r="S3904" s="20">
        <v>0</v>
      </c>
      <c r="T3904" s="21" t="s">
        <v>38</v>
      </c>
    </row>
    <row r="3905" spans="1:20" x14ac:dyDescent="0.35">
      <c r="A3905" s="96" t="s">
        <v>12765</v>
      </c>
      <c r="D3905" s="13" t="s">
        <v>12766</v>
      </c>
      <c r="E3905" s="13">
        <v>6</v>
      </c>
      <c r="F3905" s="14">
        <v>0.7</v>
      </c>
      <c r="G3905" s="13" t="s">
        <v>46</v>
      </c>
      <c r="H3905" s="14">
        <v>44</v>
      </c>
      <c r="I3905" s="15" t="s">
        <v>32</v>
      </c>
      <c r="J3905" s="16">
        <v>477</v>
      </c>
      <c r="K3905" s="16">
        <v>79.5</v>
      </c>
      <c r="L3905" s="17" t="s">
        <v>145</v>
      </c>
      <c r="M3905" s="163" t="str">
        <f>IFERROR(GETPIVOTDATA("Tot. Bottles",'- Ordine Aggregato -'!$A$1,"sku anker",A3905),"")</f>
        <v/>
      </c>
      <c r="N3905" s="18" t="s">
        <v>42</v>
      </c>
      <c r="O3905" s="19" t="str">
        <f t="shared" si="60"/>
        <v>Order online</v>
      </c>
      <c r="P3905" s="97" t="s">
        <v>146</v>
      </c>
      <c r="Q3905" s="13" t="s">
        <v>12767</v>
      </c>
      <c r="R3905" t="s">
        <v>12768</v>
      </c>
      <c r="S3905" s="20">
        <v>0</v>
      </c>
      <c r="T3905" s="21" t="s">
        <v>38</v>
      </c>
    </row>
    <row r="3906" spans="1:20" x14ac:dyDescent="0.35">
      <c r="A3906" s="96" t="s">
        <v>12769</v>
      </c>
      <c r="D3906" s="13" t="s">
        <v>12766</v>
      </c>
      <c r="E3906" s="13">
        <v>12</v>
      </c>
      <c r="F3906" s="14">
        <v>1</v>
      </c>
      <c r="G3906" s="13" t="s">
        <v>46</v>
      </c>
      <c r="H3906" s="14">
        <v>44</v>
      </c>
      <c r="I3906" s="15" t="s">
        <v>32</v>
      </c>
      <c r="J3906" s="16">
        <v>1140</v>
      </c>
      <c r="K3906" s="16">
        <v>95</v>
      </c>
      <c r="L3906" s="17" t="s">
        <v>145</v>
      </c>
      <c r="M3906" s="163" t="str">
        <f>IFERROR(GETPIVOTDATA("Tot. Bottles",'- Ordine Aggregato -'!$A$1,"sku anker",A3906),"")</f>
        <v/>
      </c>
      <c r="N3906" s="18" t="s">
        <v>42</v>
      </c>
      <c r="O3906" s="19" t="str">
        <f t="shared" si="60"/>
        <v>Order online</v>
      </c>
      <c r="P3906" s="97" t="s">
        <v>146</v>
      </c>
      <c r="Q3906" s="13" t="s">
        <v>12770</v>
      </c>
      <c r="R3906" t="s">
        <v>12771</v>
      </c>
      <c r="S3906" s="20">
        <v>0</v>
      </c>
      <c r="T3906" s="21" t="s">
        <v>38</v>
      </c>
    </row>
    <row r="3907" spans="1:20" x14ac:dyDescent="0.35">
      <c r="A3907" s="13" t="s">
        <v>12772</v>
      </c>
      <c r="B3907" s="13"/>
      <c r="C3907" s="13"/>
      <c r="D3907" s="13" t="s">
        <v>12766</v>
      </c>
      <c r="E3907" s="13">
        <v>6</v>
      </c>
      <c r="F3907" s="14">
        <v>1</v>
      </c>
      <c r="G3907" s="13" t="s">
        <v>14874</v>
      </c>
      <c r="H3907" s="14">
        <v>44</v>
      </c>
      <c r="I3907" s="15" t="s">
        <v>32</v>
      </c>
      <c r="J3907" s="16">
        <v>570</v>
      </c>
      <c r="K3907" s="16">
        <v>95</v>
      </c>
      <c r="L3907" s="17" t="s">
        <v>145</v>
      </c>
      <c r="M3907" s="163" t="str">
        <f>IFERROR(GETPIVOTDATA("Tot. Bottles",'- Ordine Aggregato -'!$A$1,"sku anker",A3907),"")</f>
        <v/>
      </c>
      <c r="N3907" s="18" t="s">
        <v>42</v>
      </c>
      <c r="O3907" s="19" t="str">
        <f t="shared" si="60"/>
        <v>Order online</v>
      </c>
      <c r="P3907" s="97" t="s">
        <v>146</v>
      </c>
      <c r="Q3907" s="13" t="s">
        <v>12770</v>
      </c>
      <c r="R3907" t="s">
        <v>12773</v>
      </c>
      <c r="S3907" s="20">
        <v>0</v>
      </c>
      <c r="T3907" s="21" t="s">
        <v>38</v>
      </c>
    </row>
    <row r="3908" spans="1:20" x14ac:dyDescent="0.35">
      <c r="A3908" s="96" t="s">
        <v>14312</v>
      </c>
      <c r="D3908" s="13" t="s">
        <v>12775</v>
      </c>
      <c r="E3908" s="13">
        <v>6</v>
      </c>
      <c r="F3908" s="14">
        <v>0.7</v>
      </c>
      <c r="G3908" s="13" t="s">
        <v>14874</v>
      </c>
      <c r="H3908" s="14">
        <v>40</v>
      </c>
      <c r="I3908" s="15" t="s">
        <v>32</v>
      </c>
      <c r="J3908" s="16">
        <v>1020</v>
      </c>
      <c r="K3908" s="16">
        <v>170</v>
      </c>
      <c r="L3908" s="17" t="s">
        <v>145</v>
      </c>
      <c r="M3908" s="163" t="str">
        <f>IFERROR(GETPIVOTDATA("Tot. Bottles",'- Ordine Aggregato -'!$A$1,"sku anker",A3908),"")</f>
        <v/>
      </c>
      <c r="N3908" s="18" t="s">
        <v>42</v>
      </c>
      <c r="O3908" s="19" t="str">
        <f t="shared" si="60"/>
        <v>Order online</v>
      </c>
      <c r="P3908" s="97" t="s">
        <v>146</v>
      </c>
      <c r="Q3908" s="13" t="s">
        <v>16055</v>
      </c>
      <c r="R3908" t="s">
        <v>16056</v>
      </c>
      <c r="S3908" s="20">
        <v>0</v>
      </c>
      <c r="T3908" s="21" t="s">
        <v>38</v>
      </c>
    </row>
    <row r="3909" spans="1:20" x14ac:dyDescent="0.35">
      <c r="A3909" s="13" t="s">
        <v>12774</v>
      </c>
      <c r="B3909" s="13"/>
      <c r="C3909" s="13"/>
      <c r="D3909" s="13" t="s">
        <v>12775</v>
      </c>
      <c r="E3909" s="13">
        <v>6</v>
      </c>
      <c r="F3909" s="14">
        <v>0.7</v>
      </c>
      <c r="G3909" s="13" t="s">
        <v>14874</v>
      </c>
      <c r="H3909" s="14">
        <v>40</v>
      </c>
      <c r="I3909" s="15" t="s">
        <v>32</v>
      </c>
      <c r="J3909" s="16">
        <v>960</v>
      </c>
      <c r="K3909" s="16">
        <v>160</v>
      </c>
      <c r="L3909" s="17" t="s">
        <v>145</v>
      </c>
      <c r="M3909" s="163" t="str">
        <f>IFERROR(GETPIVOTDATA("Tot. Bottles",'- Ordine Aggregato -'!$A$1,"sku anker",A3909),"")</f>
        <v/>
      </c>
      <c r="N3909" s="18" t="s">
        <v>42</v>
      </c>
      <c r="O3909" s="19" t="str">
        <f t="shared" si="60"/>
        <v>Order online</v>
      </c>
      <c r="P3909" s="97" t="s">
        <v>146</v>
      </c>
      <c r="Q3909" s="13" t="s">
        <v>12776</v>
      </c>
      <c r="R3909" t="s">
        <v>12777</v>
      </c>
      <c r="S3909" s="20">
        <v>0</v>
      </c>
      <c r="T3909" s="21" t="s">
        <v>38</v>
      </c>
    </row>
    <row r="3910" spans="1:20" x14ac:dyDescent="0.35">
      <c r="A3910" s="13" t="s">
        <v>12778</v>
      </c>
      <c r="B3910" s="13"/>
      <c r="C3910" s="13"/>
      <c r="D3910" s="13" t="s">
        <v>12779</v>
      </c>
      <c r="E3910" s="13">
        <v>6</v>
      </c>
      <c r="F3910" s="14">
        <v>0.7</v>
      </c>
      <c r="G3910" s="13" t="s">
        <v>46</v>
      </c>
      <c r="H3910" s="14">
        <v>46.5</v>
      </c>
      <c r="I3910" s="15" t="s">
        <v>32</v>
      </c>
      <c r="J3910" s="16">
        <v>294</v>
      </c>
      <c r="K3910" s="16">
        <v>49</v>
      </c>
      <c r="L3910" s="17" t="s">
        <v>145</v>
      </c>
      <c r="M3910" s="163" t="str">
        <f>IFERROR(GETPIVOTDATA("Tot. Bottles",'- Ordine Aggregato -'!$A$1,"sku anker",A3910),"")</f>
        <v/>
      </c>
      <c r="N3910" s="18" t="s">
        <v>42</v>
      </c>
      <c r="O3910" s="19" t="str">
        <f t="shared" si="60"/>
        <v>Order online</v>
      </c>
      <c r="P3910" s="97" t="s">
        <v>146</v>
      </c>
      <c r="Q3910" s="13" t="s">
        <v>12780</v>
      </c>
      <c r="R3910" t="s">
        <v>12781</v>
      </c>
      <c r="S3910" s="20">
        <v>0</v>
      </c>
      <c r="T3910" s="21" t="s">
        <v>38</v>
      </c>
    </row>
    <row r="3911" spans="1:20" x14ac:dyDescent="0.35">
      <c r="A3911" s="13" t="s">
        <v>12782</v>
      </c>
      <c r="B3911" s="13"/>
      <c r="C3911" s="13"/>
      <c r="D3911" s="13" t="s">
        <v>12783</v>
      </c>
      <c r="E3911" s="13">
        <v>6</v>
      </c>
      <c r="F3911" s="14">
        <v>1</v>
      </c>
      <c r="G3911" s="13" t="s">
        <v>46</v>
      </c>
      <c r="H3911" s="14">
        <v>41.5</v>
      </c>
      <c r="I3911" s="15" t="s">
        <v>32</v>
      </c>
      <c r="J3911" s="16">
        <v>381</v>
      </c>
      <c r="K3911" s="16">
        <v>63.5</v>
      </c>
      <c r="L3911" s="17" t="s">
        <v>145</v>
      </c>
      <c r="M3911" s="163" t="str">
        <f>IFERROR(GETPIVOTDATA("Tot. Bottles",'- Ordine Aggregato -'!$A$1,"sku anker",A3911),"")</f>
        <v/>
      </c>
      <c r="N3911" s="18" t="s">
        <v>42</v>
      </c>
      <c r="O3911" s="19" t="str">
        <f t="shared" si="60"/>
        <v>Order online</v>
      </c>
      <c r="P3911" s="97" t="s">
        <v>146</v>
      </c>
      <c r="Q3911" s="13" t="s">
        <v>12784</v>
      </c>
      <c r="R3911" t="s">
        <v>12785</v>
      </c>
      <c r="S3911" s="20">
        <v>0</v>
      </c>
      <c r="T3911" s="21" t="s">
        <v>38</v>
      </c>
    </row>
    <row r="3912" spans="1:20" x14ac:dyDescent="0.35">
      <c r="A3912" s="96" t="s">
        <v>14606</v>
      </c>
      <c r="B3912" s="96"/>
      <c r="C3912" s="96"/>
      <c r="D3912" s="13" t="s">
        <v>14607</v>
      </c>
      <c r="E3912" s="13">
        <v>6</v>
      </c>
      <c r="F3912" s="14">
        <v>1</v>
      </c>
      <c r="G3912" s="13" t="s">
        <v>46</v>
      </c>
      <c r="H3912" s="14">
        <v>41.5</v>
      </c>
      <c r="I3912" s="15" t="s">
        <v>32</v>
      </c>
      <c r="J3912" s="16">
        <v>381</v>
      </c>
      <c r="K3912" s="16">
        <v>63.5</v>
      </c>
      <c r="L3912" s="17" t="s">
        <v>145</v>
      </c>
      <c r="M3912" s="163" t="str">
        <f>IFERROR(GETPIVOTDATA("Tot. Bottles",'- Ordine Aggregato -'!$A$1,"sku anker",A3912),"")</f>
        <v/>
      </c>
      <c r="N3912" s="18" t="s">
        <v>42</v>
      </c>
      <c r="O3912" s="19" t="str">
        <f t="shared" si="60"/>
        <v>Order online</v>
      </c>
      <c r="P3912" s="97" t="s">
        <v>146</v>
      </c>
      <c r="Q3912" s="13" t="s">
        <v>12784</v>
      </c>
      <c r="R3912" t="s">
        <v>12785</v>
      </c>
      <c r="S3912" s="20">
        <v>0</v>
      </c>
      <c r="T3912" s="21" t="s">
        <v>38</v>
      </c>
    </row>
    <row r="3913" spans="1:20" x14ac:dyDescent="0.35">
      <c r="A3913" s="13" t="s">
        <v>14445</v>
      </c>
      <c r="B3913" s="13"/>
      <c r="C3913" s="13"/>
      <c r="D3913" s="13" t="s">
        <v>14446</v>
      </c>
      <c r="E3913" s="13">
        <v>6</v>
      </c>
      <c r="F3913" s="14">
        <v>1</v>
      </c>
      <c r="G3913" s="13" t="s">
        <v>14874</v>
      </c>
      <c r="H3913" s="14">
        <v>40</v>
      </c>
      <c r="I3913" s="15" t="s">
        <v>32</v>
      </c>
      <c r="J3913" s="16">
        <v>285</v>
      </c>
      <c r="K3913" s="16">
        <v>47.5</v>
      </c>
      <c r="L3913" s="17" t="s">
        <v>145</v>
      </c>
      <c r="M3913" s="163" t="str">
        <f>IFERROR(GETPIVOTDATA("Tot. Bottles",'- Ordine Aggregato -'!$A$1,"sku anker",A3913),"")</f>
        <v/>
      </c>
      <c r="N3913" s="18" t="s">
        <v>42</v>
      </c>
      <c r="O3913" s="19" t="str">
        <f t="shared" si="60"/>
        <v>Order online</v>
      </c>
      <c r="P3913" s="97" t="s">
        <v>146</v>
      </c>
      <c r="Q3913" s="13" t="s">
        <v>12786</v>
      </c>
      <c r="R3913" t="s">
        <v>16057</v>
      </c>
      <c r="S3913" s="20">
        <v>0</v>
      </c>
      <c r="T3913" s="21" t="s">
        <v>38</v>
      </c>
    </row>
    <row r="3914" spans="1:20" x14ac:dyDescent="0.35">
      <c r="A3914" s="13" t="s">
        <v>12787</v>
      </c>
      <c r="B3914" s="13"/>
      <c r="C3914" s="13"/>
      <c r="D3914" s="13" t="s">
        <v>12788</v>
      </c>
      <c r="E3914" s="13">
        <v>6</v>
      </c>
      <c r="F3914" s="14">
        <v>0.7</v>
      </c>
      <c r="G3914" s="13" t="s">
        <v>14874</v>
      </c>
      <c r="H3914" s="14">
        <v>40</v>
      </c>
      <c r="I3914" s="15" t="s">
        <v>32</v>
      </c>
      <c r="J3914" s="16">
        <v>145.5</v>
      </c>
      <c r="K3914" s="16">
        <v>24.25</v>
      </c>
      <c r="L3914" s="17" t="s">
        <v>1787</v>
      </c>
      <c r="M3914" s="163" t="str">
        <f>IFERROR(GETPIVOTDATA("Tot. Bottles",'- Ordine Aggregato -'!$A$1,"sku anker",A3914),"")</f>
        <v/>
      </c>
      <c r="N3914" s="18" t="s">
        <v>34</v>
      </c>
      <c r="O3914" s="19" t="str">
        <f t="shared" si="60"/>
        <v>Order online</v>
      </c>
      <c r="P3914" s="97" t="s">
        <v>146</v>
      </c>
      <c r="Q3914" s="13" t="s">
        <v>12789</v>
      </c>
      <c r="R3914" t="s">
        <v>12790</v>
      </c>
      <c r="S3914" s="20">
        <v>0</v>
      </c>
      <c r="T3914" s="21" t="s">
        <v>38</v>
      </c>
    </row>
    <row r="3915" spans="1:20" x14ac:dyDescent="0.35">
      <c r="A3915" s="96" t="s">
        <v>14769</v>
      </c>
      <c r="D3915" s="13" t="s">
        <v>14770</v>
      </c>
      <c r="E3915" s="13">
        <v>6</v>
      </c>
      <c r="F3915" s="14">
        <v>0.7</v>
      </c>
      <c r="G3915" s="13" t="s">
        <v>46</v>
      </c>
      <c r="H3915" s="14">
        <v>41</v>
      </c>
      <c r="I3915" s="15" t="s">
        <v>32</v>
      </c>
      <c r="J3915" s="16">
        <v>141</v>
      </c>
      <c r="K3915" s="16">
        <v>23.5</v>
      </c>
      <c r="L3915" s="17" t="s">
        <v>104</v>
      </c>
      <c r="M3915" s="163" t="str">
        <f>IFERROR(GETPIVOTDATA("Tot. Bottles",'- Ordine Aggregato -'!$A$1,"sku anker",A3915),"")</f>
        <v/>
      </c>
      <c r="N3915" s="18" t="s">
        <v>42</v>
      </c>
      <c r="O3915" s="19" t="str">
        <f t="shared" si="60"/>
        <v>Order online</v>
      </c>
      <c r="P3915" s="97" t="s">
        <v>335</v>
      </c>
      <c r="Q3915" s="13" t="s">
        <v>16058</v>
      </c>
      <c r="R3915" t="s">
        <v>16059</v>
      </c>
      <c r="S3915" s="20">
        <v>0</v>
      </c>
      <c r="T3915" s="21" t="s">
        <v>38</v>
      </c>
    </row>
    <row r="3916" spans="1:20" x14ac:dyDescent="0.35">
      <c r="A3916" s="96" t="s">
        <v>14294</v>
      </c>
      <c r="B3916" s="96"/>
      <c r="C3916" s="96"/>
      <c r="D3916" s="13" t="s">
        <v>14295</v>
      </c>
      <c r="E3916" s="13">
        <v>6</v>
      </c>
      <c r="F3916" s="14">
        <v>0.7</v>
      </c>
      <c r="G3916" s="13" t="s">
        <v>14874</v>
      </c>
      <c r="H3916" s="14">
        <v>40</v>
      </c>
      <c r="I3916" s="15" t="s">
        <v>32</v>
      </c>
      <c r="J3916" s="16">
        <v>57.900000000000006</v>
      </c>
      <c r="K3916" s="16">
        <v>9.65</v>
      </c>
      <c r="L3916" s="17" t="s">
        <v>104</v>
      </c>
      <c r="M3916" s="163" t="str">
        <f>IFERROR(GETPIVOTDATA("Tot. Bottles",'- Ordine Aggregato -'!$A$1,"sku anker",A3916),"")</f>
        <v/>
      </c>
      <c r="N3916" s="18" t="s">
        <v>42</v>
      </c>
      <c r="O3916" s="19" t="str">
        <f t="shared" si="60"/>
        <v>Order online</v>
      </c>
      <c r="P3916" s="97" t="s">
        <v>335</v>
      </c>
      <c r="Q3916" s="13" t="s">
        <v>16060</v>
      </c>
      <c r="R3916" t="s">
        <v>16061</v>
      </c>
      <c r="S3916" s="20">
        <v>0</v>
      </c>
      <c r="T3916" s="21" t="s">
        <v>38</v>
      </c>
    </row>
    <row r="3917" spans="1:20" x14ac:dyDescent="0.35">
      <c r="A3917" s="96" t="s">
        <v>14423</v>
      </c>
      <c r="B3917" s="96"/>
      <c r="C3917" s="96"/>
      <c r="D3917" s="13" t="s">
        <v>14424</v>
      </c>
      <c r="E3917" s="13">
        <v>6</v>
      </c>
      <c r="F3917" s="14">
        <v>0.7</v>
      </c>
      <c r="G3917" s="13" t="s">
        <v>46</v>
      </c>
      <c r="H3917" s="14">
        <v>40</v>
      </c>
      <c r="I3917" s="15" t="s">
        <v>32</v>
      </c>
      <c r="J3917" s="16">
        <v>81</v>
      </c>
      <c r="K3917" s="16">
        <v>13.5</v>
      </c>
      <c r="L3917" s="17" t="s">
        <v>104</v>
      </c>
      <c r="M3917" s="163" t="str">
        <f>IFERROR(GETPIVOTDATA("Tot. Bottles",'- Ordine Aggregato -'!$A$1,"sku anker",A3917),"")</f>
        <v/>
      </c>
      <c r="N3917" s="18" t="s">
        <v>28</v>
      </c>
      <c r="O3917" s="19" t="str">
        <f t="shared" ref="O3917:O3980" si="61">HYPERLINK("https://www.ankeramsterdamspirits.nl/en/products/"&amp;A3917,"Order online")</f>
        <v>Order online</v>
      </c>
      <c r="P3917" s="97" t="s">
        <v>335</v>
      </c>
      <c r="Q3917" s="13" t="s">
        <v>16062</v>
      </c>
      <c r="R3917" t="s">
        <v>16063</v>
      </c>
      <c r="S3917" s="20">
        <v>0</v>
      </c>
      <c r="T3917" s="21" t="s">
        <v>3755</v>
      </c>
    </row>
    <row r="3918" spans="1:20" x14ac:dyDescent="0.35">
      <c r="A3918" s="13" t="s">
        <v>12791</v>
      </c>
      <c r="B3918" s="13"/>
      <c r="C3918" s="13"/>
      <c r="D3918" s="13" t="s">
        <v>12792</v>
      </c>
      <c r="E3918" s="13">
        <v>6</v>
      </c>
      <c r="F3918" s="14">
        <v>0.7</v>
      </c>
      <c r="G3918" s="13" t="s">
        <v>14874</v>
      </c>
      <c r="H3918" s="14">
        <v>40</v>
      </c>
      <c r="I3918" s="15" t="s">
        <v>32</v>
      </c>
      <c r="J3918" s="16">
        <v>87</v>
      </c>
      <c r="K3918" s="16">
        <v>14.5</v>
      </c>
      <c r="L3918" s="17" t="s">
        <v>145</v>
      </c>
      <c r="M3918" s="163" t="str">
        <f>IFERROR(GETPIVOTDATA("Tot. Bottles",'- Ordine Aggregato -'!$A$1,"sku anker",A3918),"")</f>
        <v/>
      </c>
      <c r="N3918" s="18" t="s">
        <v>42</v>
      </c>
      <c r="O3918" s="19" t="str">
        <f t="shared" si="61"/>
        <v>Order online</v>
      </c>
      <c r="P3918" s="97" t="s">
        <v>146</v>
      </c>
      <c r="Q3918" s="13" t="s">
        <v>12793</v>
      </c>
      <c r="R3918" t="s">
        <v>12794</v>
      </c>
      <c r="S3918" s="20">
        <v>0</v>
      </c>
      <c r="T3918" s="21" t="s">
        <v>38</v>
      </c>
    </row>
    <row r="3919" spans="1:20" x14ac:dyDescent="0.35">
      <c r="A3919" s="96" t="s">
        <v>14313</v>
      </c>
      <c r="B3919" s="96"/>
      <c r="C3919" s="96"/>
      <c r="D3919" s="13" t="s">
        <v>12796</v>
      </c>
      <c r="E3919" s="13">
        <v>6</v>
      </c>
      <c r="F3919" s="14">
        <v>0.7</v>
      </c>
      <c r="G3919" s="13" t="s">
        <v>14874</v>
      </c>
      <c r="H3919" s="14">
        <v>40</v>
      </c>
      <c r="I3919" s="15" t="s">
        <v>32</v>
      </c>
      <c r="J3919" s="16">
        <v>123</v>
      </c>
      <c r="K3919" s="16">
        <v>20.5</v>
      </c>
      <c r="L3919" s="17" t="s">
        <v>145</v>
      </c>
      <c r="M3919" s="163" t="str">
        <f>IFERROR(GETPIVOTDATA("Tot. Bottles",'- Ordine Aggregato -'!$A$1,"sku anker",A3919),"")</f>
        <v/>
      </c>
      <c r="N3919" s="18" t="s">
        <v>42</v>
      </c>
      <c r="O3919" s="19" t="str">
        <f t="shared" si="61"/>
        <v>Order online</v>
      </c>
      <c r="P3919" s="97" t="s">
        <v>146</v>
      </c>
      <c r="Q3919" s="13" t="s">
        <v>16064</v>
      </c>
      <c r="R3919" t="s">
        <v>16065</v>
      </c>
      <c r="S3919" s="20">
        <v>0</v>
      </c>
      <c r="T3919" s="21" t="s">
        <v>38</v>
      </c>
    </row>
    <row r="3920" spans="1:20" x14ac:dyDescent="0.35">
      <c r="A3920" s="96" t="s">
        <v>12795</v>
      </c>
      <c r="D3920" s="13" t="s">
        <v>12796</v>
      </c>
      <c r="E3920" s="13">
        <v>6</v>
      </c>
      <c r="F3920" s="14">
        <v>0.7</v>
      </c>
      <c r="G3920" s="13" t="s">
        <v>14873</v>
      </c>
      <c r="H3920" s="14">
        <v>40</v>
      </c>
      <c r="I3920" s="15" t="s">
        <v>32</v>
      </c>
      <c r="J3920" s="16">
        <v>123</v>
      </c>
      <c r="K3920" s="16">
        <v>20.5</v>
      </c>
      <c r="L3920" s="17" t="s">
        <v>145</v>
      </c>
      <c r="M3920" s="163" t="str">
        <f>IFERROR(GETPIVOTDATA("Tot. Bottles",'- Ordine Aggregato -'!$A$1,"sku anker",A3920),"")</f>
        <v/>
      </c>
      <c r="N3920" s="18" t="s">
        <v>42</v>
      </c>
      <c r="O3920" s="19" t="str">
        <f t="shared" si="61"/>
        <v>Order online</v>
      </c>
      <c r="P3920" s="97" t="s">
        <v>146</v>
      </c>
      <c r="Q3920" s="13" t="s">
        <v>12797</v>
      </c>
      <c r="R3920" t="s">
        <v>16066</v>
      </c>
      <c r="S3920" s="20">
        <v>0</v>
      </c>
      <c r="T3920" s="21" t="s">
        <v>38</v>
      </c>
    </row>
    <row r="3921" spans="1:20" x14ac:dyDescent="0.35">
      <c r="A3921" s="96" t="s">
        <v>12798</v>
      </c>
      <c r="B3921" s="96"/>
      <c r="C3921" s="96"/>
      <c r="D3921" s="13" t="s">
        <v>12799</v>
      </c>
      <c r="E3921" s="13">
        <v>6</v>
      </c>
      <c r="F3921" s="14">
        <v>0.7</v>
      </c>
      <c r="G3921" s="13" t="s">
        <v>14874</v>
      </c>
      <c r="H3921" s="14">
        <v>45</v>
      </c>
      <c r="I3921" s="15" t="s">
        <v>32</v>
      </c>
      <c r="J3921" s="16">
        <v>91.5</v>
      </c>
      <c r="K3921" s="16">
        <v>15.25</v>
      </c>
      <c r="L3921" s="17" t="s">
        <v>368</v>
      </c>
      <c r="M3921" s="163" t="str">
        <f>IFERROR(GETPIVOTDATA("Tot. Bottles",'- Ordine Aggregato -'!$A$1,"sku anker",A3921),"")</f>
        <v/>
      </c>
      <c r="N3921" s="18" t="s">
        <v>42</v>
      </c>
      <c r="O3921" s="19" t="str">
        <f t="shared" si="61"/>
        <v>Order online</v>
      </c>
      <c r="P3921" s="97" t="s">
        <v>220</v>
      </c>
      <c r="Q3921" s="13" t="s">
        <v>12800</v>
      </c>
      <c r="R3921" t="s">
        <v>12801</v>
      </c>
      <c r="S3921" s="20">
        <v>0</v>
      </c>
      <c r="T3921" s="21" t="s">
        <v>38</v>
      </c>
    </row>
    <row r="3922" spans="1:20" x14ac:dyDescent="0.35">
      <c r="A3922" s="96" t="s">
        <v>12802</v>
      </c>
      <c r="D3922" s="13" t="s">
        <v>12803</v>
      </c>
      <c r="E3922" s="13">
        <v>6</v>
      </c>
      <c r="F3922" s="14">
        <v>0.7</v>
      </c>
      <c r="G3922" s="13" t="s">
        <v>46</v>
      </c>
      <c r="H3922" s="14">
        <v>40</v>
      </c>
      <c r="I3922" s="15" t="s">
        <v>32</v>
      </c>
      <c r="J3922" s="16">
        <v>72.900000000000006</v>
      </c>
      <c r="K3922" s="16">
        <v>12.15</v>
      </c>
      <c r="L3922" s="17" t="s">
        <v>104</v>
      </c>
      <c r="M3922" s="163" t="str">
        <f>IFERROR(GETPIVOTDATA("Tot. Bottles",'- Ordine Aggregato -'!$A$1,"sku anker",A3922),"")</f>
        <v/>
      </c>
      <c r="N3922" s="18" t="s">
        <v>34</v>
      </c>
      <c r="O3922" s="19" t="str">
        <f t="shared" si="61"/>
        <v>Order online</v>
      </c>
      <c r="P3922" s="97" t="s">
        <v>773</v>
      </c>
      <c r="Q3922" s="13" t="s">
        <v>12804</v>
      </c>
      <c r="R3922" t="s">
        <v>12805</v>
      </c>
      <c r="S3922" s="20">
        <v>0</v>
      </c>
      <c r="T3922" s="21" t="s">
        <v>38</v>
      </c>
    </row>
    <row r="3923" spans="1:20" x14ac:dyDescent="0.35">
      <c r="A3923" s="96" t="s">
        <v>12806</v>
      </c>
      <c r="D3923" s="13" t="s">
        <v>12807</v>
      </c>
      <c r="E3923" s="13">
        <v>6</v>
      </c>
      <c r="F3923" s="14">
        <v>0.7</v>
      </c>
      <c r="G3923" s="13" t="s">
        <v>14874</v>
      </c>
      <c r="H3923" s="14">
        <v>37.5</v>
      </c>
      <c r="I3923" s="15" t="s">
        <v>32</v>
      </c>
      <c r="J3923" s="16">
        <v>71.699999999999989</v>
      </c>
      <c r="K3923" s="16">
        <v>11.95</v>
      </c>
      <c r="L3923" s="17" t="s">
        <v>104</v>
      </c>
      <c r="M3923" s="163" t="str">
        <f>IFERROR(GETPIVOTDATA("Tot. Bottles",'- Ordine Aggregato -'!$A$1,"sku anker",A3923),"")</f>
        <v/>
      </c>
      <c r="N3923" s="18" t="s">
        <v>34</v>
      </c>
      <c r="O3923" s="19" t="str">
        <f t="shared" si="61"/>
        <v>Order online</v>
      </c>
      <c r="P3923" s="97" t="s">
        <v>146</v>
      </c>
      <c r="Q3923" s="13" t="s">
        <v>12808</v>
      </c>
      <c r="R3923" t="s">
        <v>12809</v>
      </c>
      <c r="S3923" s="20">
        <v>0</v>
      </c>
      <c r="T3923" s="21" t="s">
        <v>38</v>
      </c>
    </row>
    <row r="3924" spans="1:20" x14ac:dyDescent="0.35">
      <c r="A3924" s="96" t="s">
        <v>12810</v>
      </c>
      <c r="D3924" s="13" t="s">
        <v>12811</v>
      </c>
      <c r="E3924" s="13">
        <v>6</v>
      </c>
      <c r="F3924" s="14">
        <v>0.7</v>
      </c>
      <c r="G3924" s="13" t="s">
        <v>46</v>
      </c>
      <c r="H3924" s="14">
        <v>40</v>
      </c>
      <c r="I3924" s="15" t="s">
        <v>32</v>
      </c>
      <c r="J3924" s="16">
        <v>40.5</v>
      </c>
      <c r="K3924" s="16">
        <v>6.75</v>
      </c>
      <c r="L3924" s="17" t="s">
        <v>1094</v>
      </c>
      <c r="M3924" s="163" t="str">
        <f>IFERROR(GETPIVOTDATA("Tot. Bottles",'- Ordine Aggregato -'!$A$1,"sku anker",A3924),"")</f>
        <v/>
      </c>
      <c r="N3924" s="18" t="s">
        <v>67</v>
      </c>
      <c r="O3924" s="19" t="str">
        <f t="shared" si="61"/>
        <v>Order online</v>
      </c>
      <c r="P3924" s="97" t="s">
        <v>773</v>
      </c>
      <c r="Q3924" s="13" t="s">
        <v>12812</v>
      </c>
      <c r="R3924" t="s">
        <v>12813</v>
      </c>
      <c r="S3924" s="20">
        <v>6.75</v>
      </c>
      <c r="T3924" s="21" t="s">
        <v>38</v>
      </c>
    </row>
    <row r="3925" spans="1:20" x14ac:dyDescent="0.35">
      <c r="A3925" s="96" t="s">
        <v>12814</v>
      </c>
      <c r="B3925" s="96"/>
      <c r="C3925" s="96"/>
      <c r="D3925" s="13" t="s">
        <v>12815</v>
      </c>
      <c r="E3925" s="13">
        <v>6</v>
      </c>
      <c r="F3925" s="14">
        <v>0.7</v>
      </c>
      <c r="G3925" s="13" t="s">
        <v>46</v>
      </c>
      <c r="H3925" s="14">
        <v>40</v>
      </c>
      <c r="I3925" s="15" t="s">
        <v>32</v>
      </c>
      <c r="J3925" s="16">
        <v>111</v>
      </c>
      <c r="K3925" s="16">
        <v>18.5</v>
      </c>
      <c r="L3925" s="17" t="s">
        <v>104</v>
      </c>
      <c r="M3925" s="163" t="str">
        <f>IFERROR(GETPIVOTDATA("Tot. Bottles",'- Ordine Aggregato -'!$A$1,"sku anker",A3925),"")</f>
        <v/>
      </c>
      <c r="N3925" s="18" t="s">
        <v>67</v>
      </c>
      <c r="O3925" s="19" t="str">
        <f t="shared" si="61"/>
        <v>Order online</v>
      </c>
      <c r="P3925" s="97" t="s">
        <v>2565</v>
      </c>
      <c r="Q3925" s="13" t="s">
        <v>12816</v>
      </c>
      <c r="R3925" t="s">
        <v>12817</v>
      </c>
      <c r="S3925" s="20">
        <v>18.5</v>
      </c>
      <c r="T3925" s="21" t="s">
        <v>38</v>
      </c>
    </row>
    <row r="3926" spans="1:20" x14ac:dyDescent="0.35">
      <c r="A3926" s="96" t="s">
        <v>16067</v>
      </c>
      <c r="B3926" s="96"/>
      <c r="C3926" s="96"/>
      <c r="D3926" s="13" t="s">
        <v>16068</v>
      </c>
      <c r="E3926" s="13">
        <v>6</v>
      </c>
      <c r="F3926" s="14">
        <v>0.7</v>
      </c>
      <c r="G3926" s="13" t="s">
        <v>14874</v>
      </c>
      <c r="H3926" s="14">
        <v>42</v>
      </c>
      <c r="I3926" s="15" t="s">
        <v>32</v>
      </c>
      <c r="J3926" s="16">
        <v>183</v>
      </c>
      <c r="K3926" s="16">
        <v>30.5</v>
      </c>
      <c r="L3926" s="17" t="s">
        <v>368</v>
      </c>
      <c r="M3926" s="163" t="str">
        <f>IFERROR(GETPIVOTDATA("Tot. Bottles",'- Ordine Aggregato -'!$A$1,"sku anker",A3926),"")</f>
        <v/>
      </c>
      <c r="N3926" s="18" t="s">
        <v>34</v>
      </c>
      <c r="O3926" s="19" t="str">
        <f t="shared" si="61"/>
        <v>Order online</v>
      </c>
      <c r="P3926" s="97" t="s">
        <v>225</v>
      </c>
      <c r="Q3926" s="13" t="s">
        <v>16069</v>
      </c>
      <c r="R3926" t="s">
        <v>16070</v>
      </c>
      <c r="S3926" s="20">
        <v>0</v>
      </c>
      <c r="T3926" s="21" t="s">
        <v>38</v>
      </c>
    </row>
    <row r="3927" spans="1:20" x14ac:dyDescent="0.35">
      <c r="A3927" s="96" t="s">
        <v>12818</v>
      </c>
      <c r="D3927" s="13" t="s">
        <v>12819</v>
      </c>
      <c r="E3927" s="13">
        <v>6</v>
      </c>
      <c r="F3927" s="14">
        <v>0.5</v>
      </c>
      <c r="G3927" s="13" t="s">
        <v>46</v>
      </c>
      <c r="H3927" s="14">
        <v>42.9</v>
      </c>
      <c r="I3927" s="15" t="s">
        <v>32</v>
      </c>
      <c r="J3927" s="16">
        <v>153</v>
      </c>
      <c r="K3927" s="16">
        <v>25.5</v>
      </c>
      <c r="L3927" s="17" t="s">
        <v>478</v>
      </c>
      <c r="M3927" s="163" t="str">
        <f>IFERROR(GETPIVOTDATA("Tot. Bottles",'- Ordine Aggregato -'!$A$1,"sku anker",A3927),"")</f>
        <v/>
      </c>
      <c r="N3927" s="18" t="s">
        <v>42</v>
      </c>
      <c r="O3927" s="19" t="str">
        <f t="shared" si="61"/>
        <v>Order online</v>
      </c>
      <c r="P3927" s="97" t="s">
        <v>68</v>
      </c>
      <c r="Q3927" s="13" t="s">
        <v>12820</v>
      </c>
      <c r="R3927" t="s">
        <v>12821</v>
      </c>
      <c r="S3927" s="20">
        <v>0</v>
      </c>
      <c r="T3927" s="21" t="s">
        <v>38</v>
      </c>
    </row>
    <row r="3928" spans="1:20" x14ac:dyDescent="0.35">
      <c r="A3928" s="13" t="s">
        <v>12822</v>
      </c>
      <c r="B3928" s="13"/>
      <c r="C3928" s="13"/>
      <c r="D3928" s="13" t="s">
        <v>12823</v>
      </c>
      <c r="E3928" s="13">
        <v>6</v>
      </c>
      <c r="F3928" s="14">
        <v>1</v>
      </c>
      <c r="G3928" s="13" t="s">
        <v>14874</v>
      </c>
      <c r="H3928" s="14">
        <v>43</v>
      </c>
      <c r="I3928" s="15" t="s">
        <v>32</v>
      </c>
      <c r="J3928" s="16">
        <v>213</v>
      </c>
      <c r="K3928" s="16">
        <v>35.5</v>
      </c>
      <c r="L3928" s="17" t="s">
        <v>145</v>
      </c>
      <c r="M3928" s="163" t="str">
        <f>IFERROR(GETPIVOTDATA("Tot. Bottles",'- Ordine Aggregato -'!$A$1,"sku anker",A3928),"")</f>
        <v/>
      </c>
      <c r="N3928" s="18" t="s">
        <v>67</v>
      </c>
      <c r="O3928" s="19" t="str">
        <f t="shared" si="61"/>
        <v>Order online</v>
      </c>
      <c r="P3928" s="97" t="s">
        <v>146</v>
      </c>
      <c r="Q3928" s="13" t="s">
        <v>12824</v>
      </c>
      <c r="R3928" t="s">
        <v>12825</v>
      </c>
      <c r="S3928" s="20">
        <v>35.5</v>
      </c>
      <c r="T3928" s="21" t="s">
        <v>38</v>
      </c>
    </row>
    <row r="3929" spans="1:20" x14ac:dyDescent="0.35">
      <c r="A3929" s="96" t="s">
        <v>12826</v>
      </c>
      <c r="B3929" s="96"/>
      <c r="C3929" s="96"/>
      <c r="D3929" s="13" t="s">
        <v>12827</v>
      </c>
      <c r="E3929" s="13">
        <v>6</v>
      </c>
      <c r="F3929" s="14">
        <v>0.7</v>
      </c>
      <c r="G3929" s="13" t="s">
        <v>14873</v>
      </c>
      <c r="H3929" s="14">
        <v>43</v>
      </c>
      <c r="I3929" s="15" t="s">
        <v>32</v>
      </c>
      <c r="J3929" s="16">
        <v>159</v>
      </c>
      <c r="K3929" s="16">
        <v>26.5</v>
      </c>
      <c r="L3929" s="17" t="s">
        <v>145</v>
      </c>
      <c r="M3929" s="163" t="str">
        <f>IFERROR(GETPIVOTDATA("Tot. Bottles",'- Ordine Aggregato -'!$A$1,"sku anker",A3929),"")</f>
        <v/>
      </c>
      <c r="N3929" s="18" t="s">
        <v>67</v>
      </c>
      <c r="O3929" s="19" t="str">
        <f t="shared" si="61"/>
        <v>Order online</v>
      </c>
      <c r="P3929" s="97" t="s">
        <v>146</v>
      </c>
      <c r="Q3929" s="13" t="s">
        <v>12828</v>
      </c>
      <c r="R3929" t="s">
        <v>12829</v>
      </c>
      <c r="S3929" s="20">
        <v>26.5</v>
      </c>
      <c r="T3929" s="21" t="s">
        <v>38</v>
      </c>
    </row>
    <row r="3930" spans="1:20" x14ac:dyDescent="0.35">
      <c r="A3930" s="13" t="s">
        <v>12830</v>
      </c>
      <c r="B3930" s="13"/>
      <c r="C3930" s="13"/>
      <c r="D3930" s="13" t="s">
        <v>12831</v>
      </c>
      <c r="E3930" s="13">
        <v>6</v>
      </c>
      <c r="F3930" s="14">
        <v>0.7</v>
      </c>
      <c r="G3930" s="13" t="s">
        <v>46</v>
      </c>
      <c r="H3930" s="14">
        <v>46</v>
      </c>
      <c r="I3930" s="15" t="s">
        <v>32</v>
      </c>
      <c r="J3930" s="16">
        <v>348</v>
      </c>
      <c r="K3930" s="16">
        <v>58</v>
      </c>
      <c r="L3930" s="17" t="s">
        <v>145</v>
      </c>
      <c r="M3930" s="163" t="str">
        <f>IFERROR(GETPIVOTDATA("Tot. Bottles",'- Ordine Aggregato -'!$A$1,"sku anker",A3930),"")</f>
        <v/>
      </c>
      <c r="N3930" s="18" t="s">
        <v>42</v>
      </c>
      <c r="O3930" s="19" t="str">
        <f t="shared" si="61"/>
        <v>Order online</v>
      </c>
      <c r="P3930" s="97" t="s">
        <v>146</v>
      </c>
      <c r="Q3930" s="13" t="s">
        <v>12832</v>
      </c>
      <c r="R3930" t="s">
        <v>12833</v>
      </c>
      <c r="S3930" s="20">
        <v>0</v>
      </c>
      <c r="T3930" s="21" t="s">
        <v>38</v>
      </c>
    </row>
    <row r="3931" spans="1:20" x14ac:dyDescent="0.35">
      <c r="A3931" s="96" t="s">
        <v>14771</v>
      </c>
      <c r="B3931" s="96"/>
      <c r="C3931" s="96"/>
      <c r="D3931" s="13" t="s">
        <v>14772</v>
      </c>
      <c r="E3931" s="13">
        <v>6</v>
      </c>
      <c r="F3931" s="14">
        <v>0.7</v>
      </c>
      <c r="G3931" s="13" t="s">
        <v>46</v>
      </c>
      <c r="H3931" s="14">
        <v>61</v>
      </c>
      <c r="I3931" s="15" t="s">
        <v>32</v>
      </c>
      <c r="J3931" s="16">
        <v>357</v>
      </c>
      <c r="K3931" s="16">
        <v>59.5</v>
      </c>
      <c r="L3931" s="17" t="s">
        <v>145</v>
      </c>
      <c r="M3931" s="163" t="str">
        <f>IFERROR(GETPIVOTDATA("Tot. Bottles",'- Ordine Aggregato -'!$A$1,"sku anker",A3931),"")</f>
        <v/>
      </c>
      <c r="N3931" s="18" t="s">
        <v>42</v>
      </c>
      <c r="O3931" s="19" t="str">
        <f t="shared" si="61"/>
        <v>Order online</v>
      </c>
      <c r="P3931" s="97" t="s">
        <v>146</v>
      </c>
      <c r="Q3931" s="13" t="s">
        <v>16071</v>
      </c>
      <c r="R3931" t="s">
        <v>16072</v>
      </c>
      <c r="S3931" s="20">
        <v>0</v>
      </c>
      <c r="T3931" s="21" t="s">
        <v>38</v>
      </c>
    </row>
    <row r="3932" spans="1:20" x14ac:dyDescent="0.35">
      <c r="A3932" s="96" t="s">
        <v>12834</v>
      </c>
      <c r="D3932" s="13" t="s">
        <v>12835</v>
      </c>
      <c r="E3932" s="13">
        <v>6</v>
      </c>
      <c r="F3932" s="14">
        <v>0.7</v>
      </c>
      <c r="G3932" s="13" t="s">
        <v>46</v>
      </c>
      <c r="H3932" s="14">
        <v>58.6</v>
      </c>
      <c r="I3932" s="15" t="s">
        <v>32</v>
      </c>
      <c r="J3932" s="16">
        <v>357</v>
      </c>
      <c r="K3932" s="16">
        <v>59.5</v>
      </c>
      <c r="L3932" s="17" t="s">
        <v>145</v>
      </c>
      <c r="M3932" s="163" t="str">
        <f>IFERROR(GETPIVOTDATA("Tot. Bottles",'- Ordine Aggregato -'!$A$1,"sku anker",A3932),"")</f>
        <v/>
      </c>
      <c r="N3932" s="18" t="s">
        <v>42</v>
      </c>
      <c r="O3932" s="19" t="str">
        <f t="shared" si="61"/>
        <v>Order online</v>
      </c>
      <c r="P3932" s="97" t="s">
        <v>146</v>
      </c>
      <c r="Q3932" s="13" t="s">
        <v>12836</v>
      </c>
      <c r="R3932" t="s">
        <v>12837</v>
      </c>
      <c r="S3932" s="20">
        <v>0</v>
      </c>
      <c r="T3932" s="21" t="s">
        <v>38</v>
      </c>
    </row>
    <row r="3933" spans="1:20" x14ac:dyDescent="0.35">
      <c r="A3933" s="13" t="s">
        <v>14773</v>
      </c>
      <c r="B3933" s="13"/>
      <c r="C3933" s="13"/>
      <c r="D3933" s="13" t="s">
        <v>14774</v>
      </c>
      <c r="E3933" s="13">
        <v>6</v>
      </c>
      <c r="F3933" s="14">
        <v>0.7</v>
      </c>
      <c r="G3933" s="13" t="s">
        <v>14874</v>
      </c>
      <c r="H3933" s="14">
        <v>58.2</v>
      </c>
      <c r="I3933" s="15" t="s">
        <v>32</v>
      </c>
      <c r="J3933" s="16">
        <v>357</v>
      </c>
      <c r="K3933" s="16">
        <v>59.5</v>
      </c>
      <c r="L3933" s="17" t="s">
        <v>145</v>
      </c>
      <c r="M3933" s="163" t="str">
        <f>IFERROR(GETPIVOTDATA("Tot. Bottles",'- Ordine Aggregato -'!$A$1,"sku anker",A3933),"")</f>
        <v/>
      </c>
      <c r="N3933" s="18" t="s">
        <v>42</v>
      </c>
      <c r="O3933" s="19" t="str">
        <f t="shared" si="61"/>
        <v>Order online</v>
      </c>
      <c r="P3933" s="97" t="s">
        <v>146</v>
      </c>
      <c r="Q3933" s="13" t="s">
        <v>16073</v>
      </c>
      <c r="R3933" t="s">
        <v>16074</v>
      </c>
      <c r="S3933" s="20">
        <v>0</v>
      </c>
      <c r="T3933" s="21" t="s">
        <v>38</v>
      </c>
    </row>
    <row r="3934" spans="1:20" x14ac:dyDescent="0.35">
      <c r="A3934" s="96" t="s">
        <v>14775</v>
      </c>
      <c r="D3934" s="13" t="s">
        <v>14776</v>
      </c>
      <c r="E3934" s="13">
        <v>6</v>
      </c>
      <c r="F3934" s="14">
        <v>0.7</v>
      </c>
      <c r="G3934" s="13" t="s">
        <v>46</v>
      </c>
      <c r="H3934" s="14">
        <v>59.4</v>
      </c>
      <c r="I3934" s="15" t="s">
        <v>32</v>
      </c>
      <c r="J3934" s="16">
        <v>357</v>
      </c>
      <c r="K3934" s="16">
        <v>59.5</v>
      </c>
      <c r="L3934" s="17" t="s">
        <v>145</v>
      </c>
      <c r="M3934" s="163" t="str">
        <f>IFERROR(GETPIVOTDATA("Tot. Bottles",'- Ordine Aggregato -'!$A$1,"sku anker",A3934),"")</f>
        <v/>
      </c>
      <c r="N3934" s="18" t="s">
        <v>42</v>
      </c>
      <c r="O3934" s="19" t="str">
        <f t="shared" si="61"/>
        <v>Order online</v>
      </c>
      <c r="P3934" s="97" t="s">
        <v>146</v>
      </c>
      <c r="Q3934" s="13" t="s">
        <v>16075</v>
      </c>
      <c r="R3934" t="s">
        <v>42</v>
      </c>
      <c r="S3934" s="20">
        <v>0</v>
      </c>
      <c r="T3934" s="21" t="s">
        <v>38</v>
      </c>
    </row>
    <row r="3935" spans="1:20" x14ac:dyDescent="0.35">
      <c r="A3935" s="13" t="s">
        <v>12838</v>
      </c>
      <c r="B3935" s="13"/>
      <c r="C3935" s="13"/>
      <c r="D3935" s="13" t="s">
        <v>12839</v>
      </c>
      <c r="E3935" s="13">
        <v>6</v>
      </c>
      <c r="F3935" s="14">
        <v>0.7</v>
      </c>
      <c r="G3935" s="13" t="s">
        <v>14874</v>
      </c>
      <c r="H3935" s="14">
        <v>46</v>
      </c>
      <c r="I3935" s="15" t="s">
        <v>32</v>
      </c>
      <c r="J3935" s="16">
        <v>309</v>
      </c>
      <c r="K3935" s="16">
        <v>51.5</v>
      </c>
      <c r="L3935" s="17" t="s">
        <v>145</v>
      </c>
      <c r="M3935" s="163" t="str">
        <f>IFERROR(GETPIVOTDATA("Tot. Bottles",'- Ordine Aggregato -'!$A$1,"sku anker",A3935),"")</f>
        <v/>
      </c>
      <c r="N3935" s="18" t="s">
        <v>42</v>
      </c>
      <c r="O3935" s="19" t="str">
        <f t="shared" si="61"/>
        <v>Order online</v>
      </c>
      <c r="P3935" s="97" t="s">
        <v>146</v>
      </c>
      <c r="Q3935" s="13" t="s">
        <v>12840</v>
      </c>
      <c r="R3935" t="s">
        <v>12841</v>
      </c>
      <c r="S3935" s="20">
        <v>0</v>
      </c>
      <c r="T3935" s="21" t="s">
        <v>38</v>
      </c>
    </row>
    <row r="3936" spans="1:20" x14ac:dyDescent="0.35">
      <c r="A3936" s="13" t="s">
        <v>12842</v>
      </c>
      <c r="B3936" s="13"/>
      <c r="C3936" s="13"/>
      <c r="D3936" s="13" t="s">
        <v>12843</v>
      </c>
      <c r="E3936" s="13">
        <v>6</v>
      </c>
      <c r="F3936" s="14">
        <v>0.7</v>
      </c>
      <c r="G3936" s="13" t="s">
        <v>14874</v>
      </c>
      <c r="H3936" s="14">
        <v>48</v>
      </c>
      <c r="I3936" s="15" t="s">
        <v>32</v>
      </c>
      <c r="J3936" s="16">
        <v>178.5</v>
      </c>
      <c r="K3936" s="16">
        <v>29.75</v>
      </c>
      <c r="L3936" s="17" t="s">
        <v>145</v>
      </c>
      <c r="M3936" s="163" t="str">
        <f>IFERROR(GETPIVOTDATA("Tot. Bottles",'- Ordine Aggregato -'!$A$1,"sku anker",A3936),"")</f>
        <v/>
      </c>
      <c r="N3936" s="18" t="s">
        <v>42</v>
      </c>
      <c r="O3936" s="19" t="str">
        <f t="shared" si="61"/>
        <v>Order online</v>
      </c>
      <c r="P3936" s="97" t="s">
        <v>146</v>
      </c>
      <c r="Q3936" s="13" t="s">
        <v>12844</v>
      </c>
      <c r="R3936" t="s">
        <v>12845</v>
      </c>
      <c r="S3936" s="20">
        <v>0</v>
      </c>
      <c r="T3936" s="21" t="s">
        <v>38</v>
      </c>
    </row>
    <row r="3937" spans="1:20" x14ac:dyDescent="0.35">
      <c r="A3937" s="13" t="s">
        <v>12849</v>
      </c>
      <c r="B3937" s="13"/>
      <c r="C3937" s="13"/>
      <c r="D3937" s="13" t="s">
        <v>12850</v>
      </c>
      <c r="E3937" s="13">
        <v>6</v>
      </c>
      <c r="F3937" s="14">
        <v>0.7</v>
      </c>
      <c r="G3937" s="13" t="s">
        <v>14874</v>
      </c>
      <c r="H3937" s="14">
        <v>40</v>
      </c>
      <c r="I3937" s="15" t="s">
        <v>32</v>
      </c>
      <c r="J3937" s="16">
        <v>126</v>
      </c>
      <c r="K3937" s="16">
        <v>21</v>
      </c>
      <c r="L3937" s="17" t="s">
        <v>145</v>
      </c>
      <c r="M3937" s="163" t="str">
        <f>IFERROR(GETPIVOTDATA("Tot. Bottles",'- Ordine Aggregato -'!$A$1,"sku anker",A3937),"")</f>
        <v/>
      </c>
      <c r="N3937" s="18" t="s">
        <v>42</v>
      </c>
      <c r="O3937" s="19" t="str">
        <f t="shared" si="61"/>
        <v>Order online</v>
      </c>
      <c r="P3937" s="97" t="s">
        <v>146</v>
      </c>
      <c r="Q3937" s="13" t="s">
        <v>12847</v>
      </c>
      <c r="R3937" t="s">
        <v>12851</v>
      </c>
      <c r="S3937" s="20">
        <v>0</v>
      </c>
      <c r="T3937" s="21" t="s">
        <v>38</v>
      </c>
    </row>
    <row r="3938" spans="1:20" x14ac:dyDescent="0.35">
      <c r="A3938" s="96" t="s">
        <v>14503</v>
      </c>
      <c r="B3938" s="96"/>
      <c r="C3938" s="96"/>
      <c r="D3938" s="13" t="s">
        <v>12853</v>
      </c>
      <c r="E3938" s="13">
        <v>3</v>
      </c>
      <c r="F3938" s="14">
        <v>0.7</v>
      </c>
      <c r="G3938" s="13" t="s">
        <v>46</v>
      </c>
      <c r="H3938" s="14">
        <v>40</v>
      </c>
      <c r="I3938" s="15" t="s">
        <v>32</v>
      </c>
      <c r="J3938" s="16">
        <v>70.199999999999989</v>
      </c>
      <c r="K3938" s="16">
        <v>23.4</v>
      </c>
      <c r="L3938" s="17" t="s">
        <v>145</v>
      </c>
      <c r="M3938" s="163" t="str">
        <f>IFERROR(GETPIVOTDATA("Tot. Bottles",'- Ordine Aggregato -'!$A$1,"sku anker",A3938),"")</f>
        <v/>
      </c>
      <c r="N3938" s="18" t="s">
        <v>42</v>
      </c>
      <c r="O3938" s="19" t="str">
        <f t="shared" si="61"/>
        <v>Order online</v>
      </c>
      <c r="P3938" s="97" t="s">
        <v>146</v>
      </c>
      <c r="Q3938" s="13" t="s">
        <v>12847</v>
      </c>
      <c r="R3938" t="s">
        <v>16076</v>
      </c>
      <c r="S3938" s="20">
        <v>0</v>
      </c>
      <c r="T3938" s="21" t="s">
        <v>38</v>
      </c>
    </row>
    <row r="3939" spans="1:20" x14ac:dyDescent="0.35">
      <c r="A3939" s="96" t="s">
        <v>12852</v>
      </c>
      <c r="B3939" s="96"/>
      <c r="C3939" s="96"/>
      <c r="D3939" s="13" t="s">
        <v>12853</v>
      </c>
      <c r="E3939" s="13">
        <v>6</v>
      </c>
      <c r="F3939" s="14">
        <v>0.7</v>
      </c>
      <c r="G3939" s="13" t="s">
        <v>14873</v>
      </c>
      <c r="H3939" s="14">
        <v>40</v>
      </c>
      <c r="I3939" s="15" t="s">
        <v>32</v>
      </c>
      <c r="J3939" s="16">
        <v>140.39999999999998</v>
      </c>
      <c r="K3939" s="16">
        <v>23.4</v>
      </c>
      <c r="L3939" s="17" t="s">
        <v>145</v>
      </c>
      <c r="M3939" s="163" t="str">
        <f>IFERROR(GETPIVOTDATA("Tot. Bottles",'- Ordine Aggregato -'!$A$1,"sku anker",A3939),"")</f>
        <v/>
      </c>
      <c r="N3939" s="18" t="s">
        <v>42</v>
      </c>
      <c r="O3939" s="19" t="str">
        <f t="shared" si="61"/>
        <v>Order online</v>
      </c>
      <c r="P3939" s="97" t="s">
        <v>146</v>
      </c>
      <c r="Q3939" s="13" t="s">
        <v>12854</v>
      </c>
      <c r="R3939" t="s">
        <v>12848</v>
      </c>
      <c r="S3939" s="20">
        <v>0</v>
      </c>
      <c r="T3939" s="21" t="s">
        <v>38</v>
      </c>
    </row>
    <row r="3940" spans="1:20" x14ac:dyDescent="0.35">
      <c r="A3940" s="13" t="s">
        <v>12846</v>
      </c>
      <c r="B3940" s="13"/>
      <c r="C3940" s="13"/>
      <c r="D3940" s="13" t="s">
        <v>12853</v>
      </c>
      <c r="E3940" s="13">
        <v>6</v>
      </c>
      <c r="F3940" s="14">
        <v>0.7</v>
      </c>
      <c r="G3940" s="13" t="s">
        <v>46</v>
      </c>
      <c r="H3940" s="14">
        <v>40</v>
      </c>
      <c r="I3940" s="15" t="s">
        <v>32</v>
      </c>
      <c r="J3940" s="16">
        <v>141</v>
      </c>
      <c r="K3940" s="16">
        <v>23.5</v>
      </c>
      <c r="L3940" s="17" t="s">
        <v>145</v>
      </c>
      <c r="M3940" s="163" t="str">
        <f>IFERROR(GETPIVOTDATA("Tot. Bottles",'- Ordine Aggregato -'!$A$1,"sku anker",A3940),"")</f>
        <v/>
      </c>
      <c r="N3940" s="18" t="s">
        <v>42</v>
      </c>
      <c r="O3940" s="19" t="str">
        <f t="shared" si="61"/>
        <v>Order online</v>
      </c>
      <c r="P3940" s="97" t="s">
        <v>146</v>
      </c>
      <c r="Q3940" s="13" t="s">
        <v>12847</v>
      </c>
      <c r="R3940" t="s">
        <v>12848</v>
      </c>
      <c r="S3940" s="20">
        <v>0</v>
      </c>
      <c r="T3940" s="21" t="s">
        <v>38</v>
      </c>
    </row>
    <row r="3941" spans="1:20" x14ac:dyDescent="0.35">
      <c r="A3941" s="96" t="s">
        <v>12855</v>
      </c>
      <c r="B3941" s="96"/>
      <c r="C3941" s="96"/>
      <c r="D3941" s="13" t="s">
        <v>12856</v>
      </c>
      <c r="E3941" s="13">
        <v>6</v>
      </c>
      <c r="F3941" s="14">
        <v>0.7</v>
      </c>
      <c r="G3941" s="13" t="s">
        <v>46</v>
      </c>
      <c r="H3941" s="14">
        <v>40</v>
      </c>
      <c r="I3941" s="15" t="s">
        <v>32</v>
      </c>
      <c r="J3941" s="16">
        <v>165</v>
      </c>
      <c r="K3941" s="16">
        <v>27.5</v>
      </c>
      <c r="L3941" s="17" t="s">
        <v>145</v>
      </c>
      <c r="M3941" s="163" t="str">
        <f>IFERROR(GETPIVOTDATA("Tot. Bottles",'- Ordine Aggregato -'!$A$1,"sku anker",A3941),"")</f>
        <v/>
      </c>
      <c r="N3941" s="18" t="s">
        <v>42</v>
      </c>
      <c r="O3941" s="19" t="str">
        <f t="shared" si="61"/>
        <v>Order online</v>
      </c>
      <c r="P3941" s="97" t="s">
        <v>146</v>
      </c>
      <c r="Q3941" s="13" t="s">
        <v>12857</v>
      </c>
      <c r="R3941" t="s">
        <v>12858</v>
      </c>
      <c r="S3941" s="20">
        <v>0</v>
      </c>
      <c r="T3941" s="21" t="s">
        <v>38</v>
      </c>
    </row>
    <row r="3942" spans="1:20" x14ac:dyDescent="0.35">
      <c r="A3942" s="96" t="s">
        <v>12859</v>
      </c>
      <c r="B3942" s="96"/>
      <c r="C3942" s="96"/>
      <c r="D3942" s="13" t="s">
        <v>12860</v>
      </c>
      <c r="E3942" s="13">
        <v>6</v>
      </c>
      <c r="F3942" s="14">
        <v>0.7</v>
      </c>
      <c r="G3942" s="13" t="s">
        <v>14873</v>
      </c>
      <c r="H3942" s="14">
        <v>40</v>
      </c>
      <c r="I3942" s="15" t="s">
        <v>32</v>
      </c>
      <c r="J3942" s="16">
        <v>213</v>
      </c>
      <c r="K3942" s="16">
        <v>35.5</v>
      </c>
      <c r="L3942" s="17" t="s">
        <v>145</v>
      </c>
      <c r="M3942" s="163" t="str">
        <f>IFERROR(GETPIVOTDATA("Tot. Bottles",'- Ordine Aggregato -'!$A$1,"sku anker",A3942),"")</f>
        <v/>
      </c>
      <c r="N3942" s="18" t="s">
        <v>42</v>
      </c>
      <c r="O3942" s="19" t="str">
        <f t="shared" si="61"/>
        <v>Order online</v>
      </c>
      <c r="P3942" s="97" t="s">
        <v>146</v>
      </c>
      <c r="Q3942" s="13" t="s">
        <v>12861</v>
      </c>
      <c r="R3942" t="s">
        <v>12862</v>
      </c>
      <c r="S3942" s="20">
        <v>0</v>
      </c>
      <c r="T3942" s="21" t="s">
        <v>38</v>
      </c>
    </row>
    <row r="3943" spans="1:20" x14ac:dyDescent="0.35">
      <c r="A3943" s="96" t="s">
        <v>12863</v>
      </c>
      <c r="B3943" s="96"/>
      <c r="C3943" s="96"/>
      <c r="D3943" s="13" t="s">
        <v>12868</v>
      </c>
      <c r="E3943" s="13">
        <v>6</v>
      </c>
      <c r="F3943" s="14">
        <v>0.7</v>
      </c>
      <c r="G3943" s="13" t="s">
        <v>14874</v>
      </c>
      <c r="H3943" s="14">
        <v>40</v>
      </c>
      <c r="I3943" s="15" t="s">
        <v>32</v>
      </c>
      <c r="J3943" s="16">
        <v>375</v>
      </c>
      <c r="K3943" s="16">
        <v>62.5</v>
      </c>
      <c r="L3943" s="17" t="s">
        <v>145</v>
      </c>
      <c r="M3943" s="163" t="str">
        <f>IFERROR(GETPIVOTDATA("Tot. Bottles",'- Ordine Aggregato -'!$A$1,"sku anker",A3943),"")</f>
        <v/>
      </c>
      <c r="N3943" s="18" t="s">
        <v>42</v>
      </c>
      <c r="O3943" s="19" t="str">
        <f t="shared" si="61"/>
        <v>Order online</v>
      </c>
      <c r="P3943" s="97" t="s">
        <v>146</v>
      </c>
      <c r="Q3943" s="13" t="s">
        <v>12865</v>
      </c>
      <c r="R3943" t="s">
        <v>12866</v>
      </c>
      <c r="S3943" s="20">
        <v>0</v>
      </c>
      <c r="T3943" s="21" t="s">
        <v>38</v>
      </c>
    </row>
    <row r="3944" spans="1:20" x14ac:dyDescent="0.35">
      <c r="A3944" s="96" t="s">
        <v>12867</v>
      </c>
      <c r="D3944" s="13" t="s">
        <v>12868</v>
      </c>
      <c r="E3944" s="13">
        <v>6</v>
      </c>
      <c r="F3944" s="14">
        <v>0.7</v>
      </c>
      <c r="G3944" s="13" t="s">
        <v>14874</v>
      </c>
      <c r="H3944" s="14">
        <v>40</v>
      </c>
      <c r="I3944" s="15" t="s">
        <v>32</v>
      </c>
      <c r="J3944" s="16">
        <v>375</v>
      </c>
      <c r="K3944" s="16">
        <v>62.5</v>
      </c>
      <c r="L3944" s="17" t="s">
        <v>145</v>
      </c>
      <c r="M3944" s="163" t="str">
        <f>IFERROR(GETPIVOTDATA("Tot. Bottles",'- Ordine Aggregato -'!$A$1,"sku anker",A3944),"")</f>
        <v/>
      </c>
      <c r="N3944" s="18" t="s">
        <v>42</v>
      </c>
      <c r="O3944" s="19" t="str">
        <f t="shared" si="61"/>
        <v>Order online</v>
      </c>
      <c r="P3944" s="97" t="s">
        <v>146</v>
      </c>
      <c r="Q3944" s="13" t="s">
        <v>12869</v>
      </c>
      <c r="R3944" t="s">
        <v>12870</v>
      </c>
      <c r="S3944" s="20">
        <v>0</v>
      </c>
      <c r="T3944" s="21" t="s">
        <v>38</v>
      </c>
    </row>
    <row r="3945" spans="1:20" x14ac:dyDescent="0.35">
      <c r="A3945" s="96" t="s">
        <v>12871</v>
      </c>
      <c r="D3945" s="13" t="s">
        <v>12872</v>
      </c>
      <c r="E3945" s="13">
        <v>6</v>
      </c>
      <c r="F3945" s="14">
        <v>0.7</v>
      </c>
      <c r="G3945" s="13" t="s">
        <v>14873</v>
      </c>
      <c r="H3945" s="14">
        <v>40</v>
      </c>
      <c r="I3945" s="15" t="s">
        <v>32</v>
      </c>
      <c r="J3945" s="16">
        <v>156</v>
      </c>
      <c r="K3945" s="16">
        <v>26</v>
      </c>
      <c r="L3945" s="17" t="s">
        <v>145</v>
      </c>
      <c r="M3945" s="163" t="str">
        <f>IFERROR(GETPIVOTDATA("Tot. Bottles",'- Ordine Aggregato -'!$A$1,"sku anker",A3945),"")</f>
        <v/>
      </c>
      <c r="N3945" s="18" t="s">
        <v>42</v>
      </c>
      <c r="O3945" s="19" t="str">
        <f t="shared" si="61"/>
        <v>Order online</v>
      </c>
      <c r="P3945" s="97" t="s">
        <v>146</v>
      </c>
      <c r="Q3945" s="13" t="s">
        <v>12873</v>
      </c>
      <c r="R3945" t="s">
        <v>12874</v>
      </c>
      <c r="S3945" s="20">
        <v>0</v>
      </c>
      <c r="T3945" s="21" t="s">
        <v>38</v>
      </c>
    </row>
    <row r="3946" spans="1:20" x14ac:dyDescent="0.35">
      <c r="A3946" s="96" t="s">
        <v>12875</v>
      </c>
      <c r="D3946" s="13" t="s">
        <v>12876</v>
      </c>
      <c r="E3946" s="13">
        <v>6</v>
      </c>
      <c r="F3946" s="14">
        <v>0.7</v>
      </c>
      <c r="G3946" s="13" t="s">
        <v>46</v>
      </c>
      <c r="H3946" s="14">
        <v>40</v>
      </c>
      <c r="I3946" s="15" t="s">
        <v>32</v>
      </c>
      <c r="J3946" s="16">
        <v>129.89999999999998</v>
      </c>
      <c r="K3946" s="16">
        <v>21.65</v>
      </c>
      <c r="L3946" s="17" t="s">
        <v>145</v>
      </c>
      <c r="M3946" s="163" t="str">
        <f>IFERROR(GETPIVOTDATA("Tot. Bottles",'- Ordine Aggregato -'!$A$1,"sku anker",A3946),"")</f>
        <v/>
      </c>
      <c r="N3946" s="18" t="s">
        <v>42</v>
      </c>
      <c r="O3946" s="19" t="str">
        <f t="shared" si="61"/>
        <v>Order online</v>
      </c>
      <c r="P3946" s="97" t="s">
        <v>146</v>
      </c>
      <c r="Q3946" s="13" t="s">
        <v>12877</v>
      </c>
      <c r="R3946" t="s">
        <v>12878</v>
      </c>
      <c r="S3946" s="20">
        <v>0</v>
      </c>
      <c r="T3946" s="21" t="s">
        <v>38</v>
      </c>
    </row>
    <row r="3947" spans="1:20" x14ac:dyDescent="0.35">
      <c r="A3947" s="96" t="s">
        <v>12879</v>
      </c>
      <c r="D3947" s="13" t="s">
        <v>12880</v>
      </c>
      <c r="E3947" s="13">
        <v>120</v>
      </c>
      <c r="F3947" s="14">
        <v>0.05</v>
      </c>
      <c r="G3947" s="13" t="s">
        <v>46</v>
      </c>
      <c r="H3947" s="14">
        <v>40</v>
      </c>
      <c r="I3947" s="15" t="s">
        <v>32</v>
      </c>
      <c r="J3947" s="16">
        <v>264</v>
      </c>
      <c r="K3947" s="16">
        <v>2.2000000000000002</v>
      </c>
      <c r="L3947" s="17" t="s">
        <v>145</v>
      </c>
      <c r="M3947" s="163" t="str">
        <f>IFERROR(GETPIVOTDATA("Tot. Bottles",'- Ordine Aggregato -'!$A$1,"sku anker",A3947),"")</f>
        <v/>
      </c>
      <c r="N3947" s="18" t="s">
        <v>42</v>
      </c>
      <c r="O3947" s="19" t="str">
        <f t="shared" si="61"/>
        <v>Order online</v>
      </c>
      <c r="P3947" s="97" t="s">
        <v>146</v>
      </c>
      <c r="Q3947" s="13" t="s">
        <v>12881</v>
      </c>
      <c r="R3947" t="s">
        <v>12882</v>
      </c>
      <c r="S3947" s="20">
        <v>0</v>
      </c>
      <c r="T3947" s="21" t="s">
        <v>38</v>
      </c>
    </row>
    <row r="3948" spans="1:20" x14ac:dyDescent="0.35">
      <c r="A3948" s="96" t="s">
        <v>12884</v>
      </c>
      <c r="D3948" s="13" t="s">
        <v>12883</v>
      </c>
      <c r="E3948" s="13">
        <v>3</v>
      </c>
      <c r="F3948" s="14">
        <v>0.7</v>
      </c>
      <c r="G3948" s="13" t="s">
        <v>14873</v>
      </c>
      <c r="H3948" s="14">
        <v>40</v>
      </c>
      <c r="I3948" s="15" t="s">
        <v>32</v>
      </c>
      <c r="J3948" s="16">
        <v>52.5</v>
      </c>
      <c r="K3948" s="16">
        <v>17.5</v>
      </c>
      <c r="L3948" s="17" t="s">
        <v>145</v>
      </c>
      <c r="M3948" s="163" t="str">
        <f>IFERROR(GETPIVOTDATA("Tot. Bottles",'- Ordine Aggregato -'!$A$1,"sku anker",A3948),"")</f>
        <v/>
      </c>
      <c r="N3948" s="18" t="s">
        <v>42</v>
      </c>
      <c r="O3948" s="19" t="str">
        <f t="shared" si="61"/>
        <v>Order online</v>
      </c>
      <c r="P3948" s="97" t="s">
        <v>146</v>
      </c>
      <c r="Q3948" s="13" t="s">
        <v>12885</v>
      </c>
      <c r="R3948" t="s">
        <v>12886</v>
      </c>
      <c r="S3948" s="20">
        <v>0</v>
      </c>
      <c r="T3948" s="21" t="s">
        <v>38</v>
      </c>
    </row>
    <row r="3949" spans="1:20" x14ac:dyDescent="0.35">
      <c r="A3949" s="13" t="s">
        <v>12887</v>
      </c>
      <c r="B3949" s="13"/>
      <c r="C3949" s="13"/>
      <c r="D3949" s="13" t="s">
        <v>12883</v>
      </c>
      <c r="E3949" s="13">
        <v>6</v>
      </c>
      <c r="F3949" s="14">
        <v>0.7</v>
      </c>
      <c r="G3949" s="13" t="s">
        <v>14873</v>
      </c>
      <c r="H3949" s="14">
        <v>40</v>
      </c>
      <c r="I3949" s="15" t="s">
        <v>32</v>
      </c>
      <c r="J3949" s="16">
        <v>105</v>
      </c>
      <c r="K3949" s="16">
        <v>17.5</v>
      </c>
      <c r="L3949" s="17" t="s">
        <v>145</v>
      </c>
      <c r="M3949" s="163" t="str">
        <f>IFERROR(GETPIVOTDATA("Tot. Bottles",'- Ordine Aggregato -'!$A$1,"sku anker",A3949),"")</f>
        <v/>
      </c>
      <c r="N3949" s="18" t="s">
        <v>34</v>
      </c>
      <c r="O3949" s="19" t="str">
        <f t="shared" si="61"/>
        <v>Order online</v>
      </c>
      <c r="P3949" s="97" t="s">
        <v>146</v>
      </c>
      <c r="Q3949" s="13" t="s">
        <v>12885</v>
      </c>
      <c r="R3949" t="s">
        <v>12888</v>
      </c>
      <c r="S3949" s="20">
        <v>0</v>
      </c>
      <c r="T3949" s="21" t="s">
        <v>38</v>
      </c>
    </row>
    <row r="3950" spans="1:20" x14ac:dyDescent="0.35">
      <c r="A3950" s="13" t="s">
        <v>12889</v>
      </c>
      <c r="B3950" s="13"/>
      <c r="C3950" s="13"/>
      <c r="D3950" s="13" t="s">
        <v>12890</v>
      </c>
      <c r="E3950" s="13">
        <v>6</v>
      </c>
      <c r="F3950" s="14">
        <v>0.7</v>
      </c>
      <c r="G3950" s="13" t="s">
        <v>14873</v>
      </c>
      <c r="H3950" s="14">
        <v>40</v>
      </c>
      <c r="I3950" s="15" t="s">
        <v>32</v>
      </c>
      <c r="J3950" s="16">
        <v>162.89999999999998</v>
      </c>
      <c r="K3950" s="16">
        <v>27.15</v>
      </c>
      <c r="L3950" s="17" t="s">
        <v>145</v>
      </c>
      <c r="M3950" s="163" t="str">
        <f>IFERROR(GETPIVOTDATA("Tot. Bottles",'- Ordine Aggregato -'!$A$1,"sku anker",A3950),"")</f>
        <v/>
      </c>
      <c r="N3950" s="18" t="s">
        <v>42</v>
      </c>
      <c r="O3950" s="19" t="str">
        <f t="shared" si="61"/>
        <v>Order online</v>
      </c>
      <c r="P3950" s="97" t="s">
        <v>146</v>
      </c>
      <c r="Q3950" s="13" t="s">
        <v>12891</v>
      </c>
      <c r="R3950" t="s">
        <v>12892</v>
      </c>
      <c r="S3950" s="20">
        <v>0</v>
      </c>
      <c r="T3950" s="21" t="s">
        <v>38</v>
      </c>
    </row>
    <row r="3951" spans="1:20" x14ac:dyDescent="0.35">
      <c r="A3951" s="13" t="s">
        <v>12893</v>
      </c>
      <c r="B3951" s="13"/>
      <c r="C3951" s="13"/>
      <c r="D3951" s="13" t="s">
        <v>12894</v>
      </c>
      <c r="E3951" s="13">
        <v>6</v>
      </c>
      <c r="F3951" s="14">
        <v>0.7</v>
      </c>
      <c r="G3951" s="13" t="s">
        <v>14874</v>
      </c>
      <c r="H3951" s="14">
        <v>48.8</v>
      </c>
      <c r="I3951" s="15" t="s">
        <v>32</v>
      </c>
      <c r="J3951" s="16">
        <v>258</v>
      </c>
      <c r="K3951" s="16">
        <v>43</v>
      </c>
      <c r="L3951" s="17" t="s">
        <v>145</v>
      </c>
      <c r="M3951" s="163" t="str">
        <f>IFERROR(GETPIVOTDATA("Tot. Bottles",'- Ordine Aggregato -'!$A$1,"sku anker",A3951),"")</f>
        <v/>
      </c>
      <c r="N3951" s="18" t="s">
        <v>34</v>
      </c>
      <c r="O3951" s="19" t="str">
        <f t="shared" si="61"/>
        <v>Order online</v>
      </c>
      <c r="P3951" s="97" t="s">
        <v>146</v>
      </c>
      <c r="Q3951" s="13" t="s">
        <v>12895</v>
      </c>
      <c r="R3951" t="s">
        <v>12896</v>
      </c>
      <c r="S3951" s="20">
        <v>0</v>
      </c>
      <c r="T3951" s="21" t="s">
        <v>38</v>
      </c>
    </row>
    <row r="3952" spans="1:20" x14ac:dyDescent="0.35">
      <c r="A3952" s="96" t="s">
        <v>14586</v>
      </c>
      <c r="B3952" s="96"/>
      <c r="C3952" s="96"/>
      <c r="D3952" s="13" t="s">
        <v>14587</v>
      </c>
      <c r="E3952" s="13">
        <v>6</v>
      </c>
      <c r="F3952" s="14">
        <v>0.5</v>
      </c>
      <c r="G3952" s="13" t="s">
        <v>46</v>
      </c>
      <c r="H3952" s="14">
        <v>45</v>
      </c>
      <c r="I3952" s="15" t="s">
        <v>32</v>
      </c>
      <c r="J3952" s="16">
        <v>129</v>
      </c>
      <c r="K3952" s="16">
        <v>21.5</v>
      </c>
      <c r="L3952" s="17" t="s">
        <v>368</v>
      </c>
      <c r="M3952" s="163" t="str">
        <f>IFERROR(GETPIVOTDATA("Tot. Bottles",'- Ordine Aggregato -'!$A$1,"sku anker",A3952),"")</f>
        <v/>
      </c>
      <c r="N3952" s="18" t="s">
        <v>42</v>
      </c>
      <c r="O3952" s="19" t="str">
        <f t="shared" si="61"/>
        <v>Order online</v>
      </c>
      <c r="P3952" s="97" t="s">
        <v>220</v>
      </c>
      <c r="Q3952" s="13" t="s">
        <v>16077</v>
      </c>
      <c r="R3952" t="s">
        <v>42</v>
      </c>
      <c r="S3952" s="20">
        <v>0</v>
      </c>
      <c r="T3952" s="21" t="s">
        <v>38</v>
      </c>
    </row>
    <row r="3953" spans="1:20" x14ac:dyDescent="0.35">
      <c r="A3953" s="96" t="s">
        <v>12897</v>
      </c>
      <c r="D3953" s="13" t="s">
        <v>12898</v>
      </c>
      <c r="E3953" s="13">
        <v>6</v>
      </c>
      <c r="F3953" s="14">
        <v>0.7</v>
      </c>
      <c r="G3953" s="13" t="s">
        <v>46</v>
      </c>
      <c r="H3953" s="14">
        <v>43</v>
      </c>
      <c r="I3953" s="15" t="s">
        <v>32</v>
      </c>
      <c r="J3953" s="16">
        <v>237</v>
      </c>
      <c r="K3953" s="16">
        <v>39.5</v>
      </c>
      <c r="L3953" s="17" t="s">
        <v>145</v>
      </c>
      <c r="M3953" s="163" t="str">
        <f>IFERROR(GETPIVOTDATA("Tot. Bottles",'- Ordine Aggregato -'!$A$1,"sku anker",A3953),"")</f>
        <v/>
      </c>
      <c r="N3953" s="18" t="s">
        <v>34</v>
      </c>
      <c r="O3953" s="19" t="str">
        <f t="shared" si="61"/>
        <v>Order online</v>
      </c>
      <c r="P3953" s="97" t="s">
        <v>1232</v>
      </c>
      <c r="Q3953" s="13" t="s">
        <v>12899</v>
      </c>
      <c r="R3953" t="s">
        <v>12900</v>
      </c>
      <c r="S3953" s="20">
        <v>0</v>
      </c>
      <c r="T3953" s="21" t="s">
        <v>38</v>
      </c>
    </row>
    <row r="3954" spans="1:20" x14ac:dyDescent="0.35">
      <c r="A3954" s="13" t="s">
        <v>12903</v>
      </c>
      <c r="B3954" s="13"/>
      <c r="C3954" s="13"/>
      <c r="D3954" s="13" t="s">
        <v>12904</v>
      </c>
      <c r="E3954" s="13">
        <v>6</v>
      </c>
      <c r="F3954" s="14">
        <v>0.7</v>
      </c>
      <c r="G3954" s="13" t="s">
        <v>14874</v>
      </c>
      <c r="H3954" s="14">
        <v>46</v>
      </c>
      <c r="I3954" s="15" t="s">
        <v>32</v>
      </c>
      <c r="J3954" s="16">
        <v>210</v>
      </c>
      <c r="K3954" s="16">
        <v>35</v>
      </c>
      <c r="L3954" s="17" t="s">
        <v>145</v>
      </c>
      <c r="M3954" s="163" t="str">
        <f>IFERROR(GETPIVOTDATA("Tot. Bottles",'- Ordine Aggregato -'!$A$1,"sku anker",A3954),"")</f>
        <v/>
      </c>
      <c r="N3954" s="18" t="s">
        <v>42</v>
      </c>
      <c r="O3954" s="19" t="str">
        <f t="shared" si="61"/>
        <v>Order online</v>
      </c>
      <c r="P3954" s="97" t="s">
        <v>1232</v>
      </c>
      <c r="Q3954" s="13" t="s">
        <v>12905</v>
      </c>
      <c r="R3954" t="s">
        <v>42</v>
      </c>
      <c r="S3954" s="20">
        <v>0</v>
      </c>
      <c r="T3954" s="21" t="s">
        <v>38</v>
      </c>
    </row>
    <row r="3955" spans="1:20" x14ac:dyDescent="0.35">
      <c r="A3955" s="13" t="s">
        <v>12906</v>
      </c>
      <c r="B3955" s="13"/>
      <c r="C3955" s="13"/>
      <c r="D3955" s="13" t="s">
        <v>12907</v>
      </c>
      <c r="E3955" s="13">
        <v>6</v>
      </c>
      <c r="F3955" s="14">
        <v>0.7</v>
      </c>
      <c r="G3955" s="13" t="s">
        <v>46</v>
      </c>
      <c r="H3955" s="14">
        <v>40</v>
      </c>
      <c r="I3955" s="15" t="s">
        <v>32</v>
      </c>
      <c r="J3955" s="16">
        <v>105</v>
      </c>
      <c r="K3955" s="16">
        <v>17.5</v>
      </c>
      <c r="L3955" s="17" t="s">
        <v>145</v>
      </c>
      <c r="M3955" s="163" t="str">
        <f>IFERROR(GETPIVOTDATA("Tot. Bottles",'- Ordine Aggregato -'!$A$1,"sku anker",A3955),"")</f>
        <v/>
      </c>
      <c r="N3955" s="18" t="s">
        <v>42</v>
      </c>
      <c r="O3955" s="19" t="str">
        <f t="shared" si="61"/>
        <v>Order online</v>
      </c>
      <c r="P3955" s="97" t="s">
        <v>1232</v>
      </c>
      <c r="Q3955" s="13" t="s">
        <v>12908</v>
      </c>
      <c r="R3955" t="s">
        <v>12909</v>
      </c>
      <c r="S3955" s="20">
        <v>0</v>
      </c>
      <c r="T3955" s="21" t="s">
        <v>38</v>
      </c>
    </row>
    <row r="3956" spans="1:20" x14ac:dyDescent="0.35">
      <c r="A3956" s="96" t="s">
        <v>12910</v>
      </c>
      <c r="B3956" s="96"/>
      <c r="C3956" s="96"/>
      <c r="D3956" s="13" t="s">
        <v>12911</v>
      </c>
      <c r="E3956" s="13">
        <v>6</v>
      </c>
      <c r="F3956" s="14">
        <v>0.7</v>
      </c>
      <c r="G3956" s="13" t="s">
        <v>14874</v>
      </c>
      <c r="H3956" s="14">
        <v>40</v>
      </c>
      <c r="I3956" s="15" t="s">
        <v>32</v>
      </c>
      <c r="J3956" s="16">
        <v>87</v>
      </c>
      <c r="K3956" s="16">
        <v>14.5</v>
      </c>
      <c r="L3956" s="17" t="s">
        <v>448</v>
      </c>
      <c r="M3956" s="163" t="str">
        <f>IFERROR(GETPIVOTDATA("Tot. Bottles",'- Ordine Aggregato -'!$A$1,"sku anker",A3956),"")</f>
        <v/>
      </c>
      <c r="N3956" s="18" t="s">
        <v>42</v>
      </c>
      <c r="O3956" s="19" t="str">
        <f t="shared" si="61"/>
        <v>Order online</v>
      </c>
      <c r="P3956" s="97" t="s">
        <v>1232</v>
      </c>
      <c r="Q3956" s="13" t="s">
        <v>12901</v>
      </c>
      <c r="R3956" t="s">
        <v>12902</v>
      </c>
      <c r="S3956" s="20">
        <v>0</v>
      </c>
      <c r="T3956" s="21" t="s">
        <v>38</v>
      </c>
    </row>
    <row r="3957" spans="1:20" x14ac:dyDescent="0.35">
      <c r="A3957" s="13" t="s">
        <v>12912</v>
      </c>
      <c r="B3957" s="13"/>
      <c r="C3957" s="13"/>
      <c r="D3957" s="13" t="s">
        <v>12913</v>
      </c>
      <c r="E3957" s="13">
        <v>6</v>
      </c>
      <c r="F3957" s="14">
        <v>0.7</v>
      </c>
      <c r="G3957" s="13" t="s">
        <v>46</v>
      </c>
      <c r="H3957" s="14">
        <v>43</v>
      </c>
      <c r="I3957" s="15" t="s">
        <v>32</v>
      </c>
      <c r="J3957" s="16">
        <v>365.70000000000005</v>
      </c>
      <c r="K3957" s="16">
        <v>60.95</v>
      </c>
      <c r="L3957" s="17" t="s">
        <v>1787</v>
      </c>
      <c r="M3957" s="163" t="str">
        <f>IFERROR(GETPIVOTDATA("Tot. Bottles",'- Ordine Aggregato -'!$A$1,"sku anker",A3957),"")</f>
        <v/>
      </c>
      <c r="N3957" s="18" t="s">
        <v>34</v>
      </c>
      <c r="O3957" s="19" t="str">
        <f t="shared" si="61"/>
        <v>Order online</v>
      </c>
      <c r="P3957" s="97" t="s">
        <v>442</v>
      </c>
      <c r="Q3957" s="13" t="s">
        <v>12914</v>
      </c>
      <c r="R3957" t="s">
        <v>12915</v>
      </c>
      <c r="S3957" s="20">
        <v>0</v>
      </c>
      <c r="T3957" s="21" t="s">
        <v>38</v>
      </c>
    </row>
    <row r="3958" spans="1:20" x14ac:dyDescent="0.35">
      <c r="A3958" s="13" t="s">
        <v>12916</v>
      </c>
      <c r="B3958" s="13"/>
      <c r="C3958" s="13"/>
      <c r="D3958" s="13" t="s">
        <v>12917</v>
      </c>
      <c r="E3958" s="13">
        <v>6</v>
      </c>
      <c r="F3958" s="14">
        <v>0.7</v>
      </c>
      <c r="G3958" s="13" t="s">
        <v>46</v>
      </c>
      <c r="H3958" s="14">
        <v>43</v>
      </c>
      <c r="I3958" s="15" t="s">
        <v>32</v>
      </c>
      <c r="J3958" s="16">
        <v>85.199999999999989</v>
      </c>
      <c r="K3958" s="16">
        <v>14.2</v>
      </c>
      <c r="L3958" s="17" t="s">
        <v>368</v>
      </c>
      <c r="M3958" s="163" t="str">
        <f>IFERROR(GETPIVOTDATA("Tot. Bottles",'- Ordine Aggregato -'!$A$1,"sku anker",A3958),"")</f>
        <v/>
      </c>
      <c r="N3958" s="18" t="s">
        <v>42</v>
      </c>
      <c r="O3958" s="19" t="str">
        <f t="shared" si="61"/>
        <v>Order online</v>
      </c>
      <c r="P3958" s="97" t="s">
        <v>146</v>
      </c>
      <c r="Q3958" s="13" t="s">
        <v>12918</v>
      </c>
      <c r="R3958" t="s">
        <v>12919</v>
      </c>
      <c r="S3958" s="20">
        <v>0</v>
      </c>
      <c r="T3958" s="21" t="s">
        <v>38</v>
      </c>
    </row>
    <row r="3959" spans="1:20" x14ac:dyDescent="0.35">
      <c r="A3959" s="13" t="s">
        <v>12921</v>
      </c>
      <c r="B3959" s="13"/>
      <c r="C3959" s="13"/>
      <c r="D3959" s="13" t="s">
        <v>12920</v>
      </c>
      <c r="E3959" s="13">
        <v>1</v>
      </c>
      <c r="F3959" s="14">
        <v>3</v>
      </c>
      <c r="G3959" s="13" t="s">
        <v>14874</v>
      </c>
      <c r="H3959" s="14">
        <v>43</v>
      </c>
      <c r="I3959" s="15" t="s">
        <v>32</v>
      </c>
      <c r="J3959" s="16">
        <v>138</v>
      </c>
      <c r="K3959" s="16">
        <v>138</v>
      </c>
      <c r="L3959" s="17" t="s">
        <v>368</v>
      </c>
      <c r="M3959" s="163" t="str">
        <f>IFERROR(GETPIVOTDATA("Tot. Bottles",'- Ordine Aggregato -'!$A$1,"sku anker",A3959),"")</f>
        <v/>
      </c>
      <c r="N3959" s="18" t="s">
        <v>34</v>
      </c>
      <c r="O3959" s="19" t="str">
        <f t="shared" si="61"/>
        <v>Order online</v>
      </c>
      <c r="P3959" s="97" t="s">
        <v>146</v>
      </c>
      <c r="Q3959" s="13" t="s">
        <v>12922</v>
      </c>
      <c r="R3959" t="s">
        <v>42</v>
      </c>
      <c r="S3959" s="20">
        <v>0</v>
      </c>
      <c r="T3959" s="21" t="s">
        <v>38</v>
      </c>
    </row>
    <row r="3960" spans="1:20" x14ac:dyDescent="0.35">
      <c r="A3960" s="13" t="s">
        <v>12923</v>
      </c>
      <c r="B3960" s="13"/>
      <c r="C3960" s="13"/>
      <c r="D3960" s="13" t="s">
        <v>12924</v>
      </c>
      <c r="E3960" s="13">
        <v>6</v>
      </c>
      <c r="F3960" s="14">
        <v>1</v>
      </c>
      <c r="G3960" s="13" t="s">
        <v>14883</v>
      </c>
      <c r="H3960" s="14">
        <v>0</v>
      </c>
      <c r="I3960" s="15" t="s">
        <v>32</v>
      </c>
      <c r="J3960" s="16">
        <v>15</v>
      </c>
      <c r="K3960" s="16">
        <v>2.5</v>
      </c>
      <c r="L3960" s="17" t="s">
        <v>235</v>
      </c>
      <c r="M3960" s="163" t="str">
        <f>IFERROR(GETPIVOTDATA("Tot. Bottles",'- Ordine Aggregato -'!$A$1,"sku anker",A3960),"")</f>
        <v/>
      </c>
      <c r="N3960" s="18" t="s">
        <v>42</v>
      </c>
      <c r="O3960" s="19" t="str">
        <f t="shared" si="61"/>
        <v>Order online</v>
      </c>
      <c r="P3960" s="97" t="s">
        <v>35</v>
      </c>
      <c r="Q3960" s="13" t="s">
        <v>42</v>
      </c>
      <c r="R3960" t="s">
        <v>42</v>
      </c>
      <c r="S3960" s="20">
        <v>0</v>
      </c>
      <c r="T3960" s="21" t="s">
        <v>38</v>
      </c>
    </row>
    <row r="3961" spans="1:20" x14ac:dyDescent="0.35">
      <c r="A3961" s="13" t="s">
        <v>12925</v>
      </c>
      <c r="B3961" s="13"/>
      <c r="C3961" s="13"/>
      <c r="D3961" s="13" t="s">
        <v>12926</v>
      </c>
      <c r="E3961" s="13">
        <v>3</v>
      </c>
      <c r="F3961" s="14">
        <v>0.7</v>
      </c>
      <c r="G3961" s="13" t="s">
        <v>14874</v>
      </c>
      <c r="H3961" s="14">
        <v>43</v>
      </c>
      <c r="I3961" s="15" t="s">
        <v>32</v>
      </c>
      <c r="J3961" s="16">
        <v>77.849999999999994</v>
      </c>
      <c r="K3961" s="16">
        <v>25.95</v>
      </c>
      <c r="L3961" s="17" t="s">
        <v>368</v>
      </c>
      <c r="M3961" s="163" t="str">
        <f>IFERROR(GETPIVOTDATA("Tot. Bottles",'- Ordine Aggregato -'!$A$1,"sku anker",A3961),"")</f>
        <v/>
      </c>
      <c r="N3961" s="18" t="s">
        <v>42</v>
      </c>
      <c r="O3961" s="19" t="str">
        <f t="shared" si="61"/>
        <v>Order online</v>
      </c>
      <c r="P3961" s="97" t="s">
        <v>35</v>
      </c>
      <c r="Q3961" s="13" t="s">
        <v>12927</v>
      </c>
      <c r="R3961" t="s">
        <v>12928</v>
      </c>
      <c r="S3961" s="20">
        <v>0</v>
      </c>
      <c r="T3961" s="21" t="s">
        <v>38</v>
      </c>
    </row>
    <row r="3962" spans="1:20" x14ac:dyDescent="0.35">
      <c r="A3962" s="96" t="s">
        <v>12929</v>
      </c>
      <c r="D3962" s="13" t="s">
        <v>12930</v>
      </c>
      <c r="E3962" s="13">
        <v>6</v>
      </c>
      <c r="F3962" s="14">
        <v>0.7</v>
      </c>
      <c r="G3962" s="13" t="s">
        <v>46</v>
      </c>
      <c r="H3962" s="14">
        <v>40</v>
      </c>
      <c r="I3962" s="15" t="s">
        <v>32</v>
      </c>
      <c r="J3962" s="16">
        <v>432</v>
      </c>
      <c r="K3962" s="16">
        <v>72</v>
      </c>
      <c r="L3962" s="17" t="s">
        <v>145</v>
      </c>
      <c r="M3962" s="163" t="str">
        <f>IFERROR(GETPIVOTDATA("Tot. Bottles",'- Ordine Aggregato -'!$A$1,"sku anker",A3962),"")</f>
        <v/>
      </c>
      <c r="N3962" s="18" t="s">
        <v>42</v>
      </c>
      <c r="O3962" s="19" t="str">
        <f t="shared" si="61"/>
        <v>Order online</v>
      </c>
      <c r="P3962" s="97" t="s">
        <v>146</v>
      </c>
      <c r="Q3962" s="13" t="s">
        <v>12931</v>
      </c>
      <c r="R3962" t="s">
        <v>12932</v>
      </c>
      <c r="S3962" s="20">
        <v>0</v>
      </c>
      <c r="T3962" s="21" t="s">
        <v>38</v>
      </c>
    </row>
    <row r="3963" spans="1:20" x14ac:dyDescent="0.35">
      <c r="A3963" s="13" t="s">
        <v>12933</v>
      </c>
      <c r="B3963" s="13"/>
      <c r="C3963" s="13"/>
      <c r="D3963" s="13" t="s">
        <v>12934</v>
      </c>
      <c r="E3963" s="13">
        <v>6</v>
      </c>
      <c r="F3963" s="14">
        <v>0.7</v>
      </c>
      <c r="G3963" s="13" t="s">
        <v>46</v>
      </c>
      <c r="H3963" s="14">
        <v>40</v>
      </c>
      <c r="I3963" s="15" t="s">
        <v>32</v>
      </c>
      <c r="J3963" s="16">
        <v>489</v>
      </c>
      <c r="K3963" s="16">
        <v>81.5</v>
      </c>
      <c r="L3963" s="17" t="s">
        <v>145</v>
      </c>
      <c r="M3963" s="163" t="str">
        <f>IFERROR(GETPIVOTDATA("Tot. Bottles",'- Ordine Aggregato -'!$A$1,"sku anker",A3963),"")</f>
        <v/>
      </c>
      <c r="N3963" s="18" t="s">
        <v>42</v>
      </c>
      <c r="O3963" s="19" t="str">
        <f t="shared" si="61"/>
        <v>Order online</v>
      </c>
      <c r="P3963" s="97" t="s">
        <v>146</v>
      </c>
      <c r="Q3963" s="13" t="s">
        <v>12935</v>
      </c>
      <c r="R3963" t="s">
        <v>12936</v>
      </c>
      <c r="S3963" s="20">
        <v>0</v>
      </c>
      <c r="T3963" s="21" t="s">
        <v>38</v>
      </c>
    </row>
    <row r="3964" spans="1:20" x14ac:dyDescent="0.35">
      <c r="A3964" s="96" t="s">
        <v>12937</v>
      </c>
      <c r="D3964" s="13" t="s">
        <v>12938</v>
      </c>
      <c r="E3964" s="13">
        <v>6</v>
      </c>
      <c r="F3964" s="14">
        <v>0.7</v>
      </c>
      <c r="G3964" s="13" t="s">
        <v>46</v>
      </c>
      <c r="H3964" s="14">
        <v>40</v>
      </c>
      <c r="I3964" s="15" t="s">
        <v>32</v>
      </c>
      <c r="J3964" s="16">
        <v>419.70000000000005</v>
      </c>
      <c r="K3964" s="16">
        <v>69.95</v>
      </c>
      <c r="L3964" s="17" t="s">
        <v>145</v>
      </c>
      <c r="M3964" s="163" t="str">
        <f>IFERROR(GETPIVOTDATA("Tot. Bottles",'- Ordine Aggregato -'!$A$1,"sku anker",A3964),"")</f>
        <v/>
      </c>
      <c r="N3964" s="18" t="s">
        <v>42</v>
      </c>
      <c r="O3964" s="19" t="str">
        <f t="shared" si="61"/>
        <v>Order online</v>
      </c>
      <c r="P3964" s="97" t="s">
        <v>146</v>
      </c>
      <c r="Q3964" s="13" t="s">
        <v>12939</v>
      </c>
      <c r="R3964" t="s">
        <v>12940</v>
      </c>
      <c r="S3964" s="20">
        <v>0</v>
      </c>
      <c r="T3964" s="21" t="s">
        <v>38</v>
      </c>
    </row>
    <row r="3965" spans="1:20" x14ac:dyDescent="0.35">
      <c r="A3965" s="13" t="s">
        <v>12941</v>
      </c>
      <c r="B3965" s="13"/>
      <c r="C3965" s="13"/>
      <c r="D3965" s="13" t="s">
        <v>12942</v>
      </c>
      <c r="E3965" s="13">
        <v>6</v>
      </c>
      <c r="F3965" s="14">
        <v>0.7</v>
      </c>
      <c r="G3965" s="13" t="s">
        <v>14874</v>
      </c>
      <c r="H3965" s="14">
        <v>43</v>
      </c>
      <c r="I3965" s="15" t="s">
        <v>32</v>
      </c>
      <c r="J3965" s="16">
        <v>714</v>
      </c>
      <c r="K3965" s="16">
        <v>119</v>
      </c>
      <c r="L3965" s="17" t="s">
        <v>145</v>
      </c>
      <c r="M3965" s="163" t="str">
        <f>IFERROR(GETPIVOTDATA("Tot. Bottles",'- Ordine Aggregato -'!$A$1,"sku anker",A3965),"")</f>
        <v/>
      </c>
      <c r="N3965" s="18" t="s">
        <v>42</v>
      </c>
      <c r="O3965" s="19" t="str">
        <f t="shared" si="61"/>
        <v>Order online</v>
      </c>
      <c r="P3965" s="97" t="s">
        <v>146</v>
      </c>
      <c r="Q3965" s="13" t="s">
        <v>12943</v>
      </c>
      <c r="R3965" t="s">
        <v>12944</v>
      </c>
      <c r="S3965" s="20">
        <v>0</v>
      </c>
      <c r="T3965" s="21" t="s">
        <v>38</v>
      </c>
    </row>
    <row r="3966" spans="1:20" x14ac:dyDescent="0.35">
      <c r="A3966" s="96" t="s">
        <v>12945</v>
      </c>
      <c r="B3966" s="96"/>
      <c r="C3966" s="96"/>
      <c r="D3966" s="13" t="s">
        <v>16078</v>
      </c>
      <c r="E3966" s="13">
        <v>6</v>
      </c>
      <c r="F3966" s="14">
        <v>0.7</v>
      </c>
      <c r="G3966" s="13" t="s">
        <v>46</v>
      </c>
      <c r="H3966" s="14">
        <v>43</v>
      </c>
      <c r="I3966" s="15" t="s">
        <v>32</v>
      </c>
      <c r="J3966" s="16">
        <v>2100</v>
      </c>
      <c r="K3966" s="16">
        <v>350</v>
      </c>
      <c r="L3966" s="17" t="s">
        <v>145</v>
      </c>
      <c r="M3966" s="163" t="str">
        <f>IFERROR(GETPIVOTDATA("Tot. Bottles",'- Ordine Aggregato -'!$A$1,"sku anker",A3966),"")</f>
        <v/>
      </c>
      <c r="N3966" s="18" t="s">
        <v>34</v>
      </c>
      <c r="O3966" s="19" t="str">
        <f t="shared" si="61"/>
        <v>Order online</v>
      </c>
      <c r="P3966" s="97" t="s">
        <v>146</v>
      </c>
      <c r="Q3966" s="13" t="s">
        <v>12946</v>
      </c>
      <c r="R3966" t="s">
        <v>12947</v>
      </c>
      <c r="S3966" s="20">
        <v>0</v>
      </c>
      <c r="T3966" s="21" t="s">
        <v>38</v>
      </c>
    </row>
    <row r="3967" spans="1:20" x14ac:dyDescent="0.35">
      <c r="A3967" s="96" t="s">
        <v>12948</v>
      </c>
      <c r="D3967" s="13" t="s">
        <v>12949</v>
      </c>
      <c r="E3967" s="13">
        <v>6</v>
      </c>
      <c r="F3967" s="14">
        <v>0.7</v>
      </c>
      <c r="G3967" s="13" t="s">
        <v>14874</v>
      </c>
      <c r="H3967" s="14">
        <v>43</v>
      </c>
      <c r="I3967" s="15" t="s">
        <v>32</v>
      </c>
      <c r="J3967" s="16">
        <v>1770</v>
      </c>
      <c r="K3967" s="16">
        <v>295</v>
      </c>
      <c r="L3967" s="17" t="s">
        <v>145</v>
      </c>
      <c r="M3967" s="163" t="str">
        <f>IFERROR(GETPIVOTDATA("Tot. Bottles",'- Ordine Aggregato -'!$A$1,"sku anker",A3967),"")</f>
        <v/>
      </c>
      <c r="N3967" s="18" t="s">
        <v>42</v>
      </c>
      <c r="O3967" s="19" t="str">
        <f t="shared" si="61"/>
        <v>Order online</v>
      </c>
      <c r="P3967" s="97" t="s">
        <v>146</v>
      </c>
      <c r="Q3967" s="13" t="s">
        <v>12946</v>
      </c>
      <c r="R3967" t="s">
        <v>12947</v>
      </c>
      <c r="S3967" s="20">
        <v>0</v>
      </c>
      <c r="T3967" s="21" t="s">
        <v>38</v>
      </c>
    </row>
    <row r="3968" spans="1:20" x14ac:dyDescent="0.35">
      <c r="A3968" s="96" t="s">
        <v>12953</v>
      </c>
      <c r="B3968" s="96"/>
      <c r="C3968" s="96"/>
      <c r="D3968" s="13" t="s">
        <v>12954</v>
      </c>
      <c r="E3968" s="13">
        <v>6</v>
      </c>
      <c r="F3968" s="14">
        <v>0.7</v>
      </c>
      <c r="G3968" s="13" t="s">
        <v>14874</v>
      </c>
      <c r="H3968" s="14">
        <v>43</v>
      </c>
      <c r="I3968" s="15" t="s">
        <v>32</v>
      </c>
      <c r="J3968" s="16">
        <v>1770</v>
      </c>
      <c r="K3968" s="16">
        <v>295</v>
      </c>
      <c r="L3968" s="17" t="s">
        <v>145</v>
      </c>
      <c r="M3968" s="163" t="str">
        <f>IFERROR(GETPIVOTDATA("Tot. Bottles",'- Ordine Aggregato -'!$A$1,"sku anker",A3968),"")</f>
        <v/>
      </c>
      <c r="N3968" s="18" t="s">
        <v>42</v>
      </c>
      <c r="O3968" s="19" t="str">
        <f t="shared" si="61"/>
        <v>Order online</v>
      </c>
      <c r="P3968" s="97" t="s">
        <v>146</v>
      </c>
      <c r="Q3968" s="13" t="s">
        <v>12951</v>
      </c>
      <c r="R3968" t="s">
        <v>12952</v>
      </c>
      <c r="S3968" s="20">
        <v>0</v>
      </c>
      <c r="T3968" s="21" t="s">
        <v>38</v>
      </c>
    </row>
    <row r="3969" spans="1:20" x14ac:dyDescent="0.35">
      <c r="A3969" s="13" t="s">
        <v>12950</v>
      </c>
      <c r="B3969" s="13"/>
      <c r="C3969" s="13"/>
      <c r="D3969" s="13" t="s">
        <v>14866</v>
      </c>
      <c r="E3969" s="13">
        <v>6</v>
      </c>
      <c r="F3969" s="14">
        <v>0.7</v>
      </c>
      <c r="G3969" s="13" t="s">
        <v>46</v>
      </c>
      <c r="H3969" s="14">
        <v>43</v>
      </c>
      <c r="I3969" s="15" t="s">
        <v>32</v>
      </c>
      <c r="J3969" s="16">
        <v>2280</v>
      </c>
      <c r="K3969" s="16">
        <v>380</v>
      </c>
      <c r="L3969" s="17" t="s">
        <v>145</v>
      </c>
      <c r="M3969" s="163" t="str">
        <f>IFERROR(GETPIVOTDATA("Tot. Bottles",'- Ordine Aggregato -'!$A$1,"sku anker",A3969),"")</f>
        <v/>
      </c>
      <c r="N3969" s="18" t="s">
        <v>42</v>
      </c>
      <c r="O3969" s="19" t="str">
        <f t="shared" si="61"/>
        <v>Order online</v>
      </c>
      <c r="P3969" s="97" t="s">
        <v>146</v>
      </c>
      <c r="Q3969" s="13" t="s">
        <v>12951</v>
      </c>
      <c r="R3969" t="s">
        <v>12952</v>
      </c>
      <c r="S3969" s="20">
        <v>0</v>
      </c>
      <c r="T3969" s="21" t="s">
        <v>38</v>
      </c>
    </row>
    <row r="3970" spans="1:20" x14ac:dyDescent="0.35">
      <c r="A3970" s="96" t="s">
        <v>12957</v>
      </c>
      <c r="B3970" s="96"/>
      <c r="C3970" s="96"/>
      <c r="D3970" s="13" t="s">
        <v>12958</v>
      </c>
      <c r="E3970" s="13">
        <v>3</v>
      </c>
      <c r="F3970" s="14">
        <v>0.7</v>
      </c>
      <c r="G3970" s="13" t="s">
        <v>46</v>
      </c>
      <c r="H3970" s="14">
        <v>43</v>
      </c>
      <c r="I3970" s="15" t="s">
        <v>32</v>
      </c>
      <c r="J3970" s="16">
        <v>6750</v>
      </c>
      <c r="K3970" s="16">
        <v>2250</v>
      </c>
      <c r="L3970" s="17" t="s">
        <v>145</v>
      </c>
      <c r="M3970" s="163">
        <f>IFERROR(GETPIVOTDATA("Tot. Bottles",'- Ordine Aggregato -'!$A$1,"sku anker",A3970),"")</f>
        <v>12</v>
      </c>
      <c r="N3970" s="18" t="s">
        <v>42</v>
      </c>
      <c r="O3970" s="19" t="str">
        <f t="shared" si="61"/>
        <v>Order online</v>
      </c>
      <c r="P3970" s="97" t="s">
        <v>146</v>
      </c>
      <c r="Q3970" s="13" t="s">
        <v>12955</v>
      </c>
      <c r="R3970" t="s">
        <v>12956</v>
      </c>
      <c r="S3970" s="20">
        <v>0</v>
      </c>
      <c r="T3970" s="21" t="s">
        <v>38</v>
      </c>
    </row>
    <row r="3971" spans="1:20" x14ac:dyDescent="0.35">
      <c r="A3971" s="13" t="s">
        <v>12959</v>
      </c>
      <c r="B3971" s="13"/>
      <c r="C3971" s="13"/>
      <c r="D3971" s="13" t="s">
        <v>12960</v>
      </c>
      <c r="E3971" s="13">
        <v>3</v>
      </c>
      <c r="F3971" s="14">
        <v>0.7</v>
      </c>
      <c r="G3971" s="13" t="s">
        <v>14874</v>
      </c>
      <c r="H3971" s="14">
        <v>43</v>
      </c>
      <c r="I3971" s="15" t="s">
        <v>32</v>
      </c>
      <c r="J3971" s="16">
        <v>13950</v>
      </c>
      <c r="K3971" s="16">
        <v>4650</v>
      </c>
      <c r="L3971" s="17" t="s">
        <v>145</v>
      </c>
      <c r="M3971" s="163" t="str">
        <f>IFERROR(GETPIVOTDATA("Tot. Bottles",'- Ordine Aggregato -'!$A$1,"sku anker",A3971),"")</f>
        <v/>
      </c>
      <c r="N3971" s="18" t="s">
        <v>42</v>
      </c>
      <c r="O3971" s="19" t="str">
        <f t="shared" si="61"/>
        <v>Order online</v>
      </c>
      <c r="P3971" s="97" t="s">
        <v>146</v>
      </c>
      <c r="Q3971" s="13" t="s">
        <v>42</v>
      </c>
      <c r="R3971" t="s">
        <v>42</v>
      </c>
      <c r="S3971" s="20">
        <v>0</v>
      </c>
      <c r="T3971" s="21" t="s">
        <v>38</v>
      </c>
    </row>
    <row r="3972" spans="1:20" x14ac:dyDescent="0.35">
      <c r="A3972" s="13" t="s">
        <v>12961</v>
      </c>
      <c r="B3972" s="13"/>
      <c r="C3972" s="13"/>
      <c r="D3972" s="13" t="s">
        <v>12962</v>
      </c>
      <c r="E3972" s="13">
        <v>6</v>
      </c>
      <c r="F3972" s="14">
        <v>0.7</v>
      </c>
      <c r="G3972" s="13" t="s">
        <v>14874</v>
      </c>
      <c r="H3972" s="14">
        <v>47.9</v>
      </c>
      <c r="I3972" s="15" t="s">
        <v>32</v>
      </c>
      <c r="J3972" s="16">
        <v>12900</v>
      </c>
      <c r="K3972" s="16">
        <v>2150</v>
      </c>
      <c r="L3972" s="17" t="s">
        <v>145</v>
      </c>
      <c r="M3972" s="163">
        <f>IFERROR(GETPIVOTDATA("Tot. Bottles",'- Ordine Aggregato -'!$A$1,"sku anker",A3972),"")</f>
        <v>6</v>
      </c>
      <c r="N3972" s="18" t="s">
        <v>67</v>
      </c>
      <c r="O3972" s="19" t="str">
        <f t="shared" si="61"/>
        <v>Order online</v>
      </c>
      <c r="P3972" s="97" t="s">
        <v>146</v>
      </c>
      <c r="Q3972" s="13" t="s">
        <v>12963</v>
      </c>
      <c r="R3972" t="s">
        <v>42</v>
      </c>
      <c r="S3972" s="20">
        <v>2150</v>
      </c>
      <c r="T3972" s="21" t="s">
        <v>38</v>
      </c>
    </row>
    <row r="3973" spans="1:20" x14ac:dyDescent="0.35">
      <c r="A3973" s="96" t="s">
        <v>12964</v>
      </c>
      <c r="B3973" s="96"/>
      <c r="C3973" s="96"/>
      <c r="D3973" s="13" t="s">
        <v>14867</v>
      </c>
      <c r="E3973" s="13">
        <v>6</v>
      </c>
      <c r="F3973" s="14">
        <v>0.7</v>
      </c>
      <c r="G3973" s="13" t="s">
        <v>46</v>
      </c>
      <c r="H3973" s="14">
        <v>43</v>
      </c>
      <c r="I3973" s="15" t="s">
        <v>32</v>
      </c>
      <c r="J3973" s="16">
        <v>690</v>
      </c>
      <c r="K3973" s="16">
        <v>115</v>
      </c>
      <c r="L3973" s="17" t="s">
        <v>145</v>
      </c>
      <c r="M3973" s="163" t="str">
        <f>IFERROR(GETPIVOTDATA("Tot. Bottles",'- Ordine Aggregato -'!$A$1,"sku anker",A3973),"")</f>
        <v/>
      </c>
      <c r="N3973" s="18" t="s">
        <v>67</v>
      </c>
      <c r="O3973" s="19" t="str">
        <f t="shared" si="61"/>
        <v>Order online</v>
      </c>
      <c r="P3973" s="97" t="s">
        <v>146</v>
      </c>
      <c r="Q3973" s="13" t="s">
        <v>12965</v>
      </c>
      <c r="R3973" t="s">
        <v>16079</v>
      </c>
      <c r="S3973" s="20">
        <v>115</v>
      </c>
      <c r="T3973" s="21" t="s">
        <v>38</v>
      </c>
    </row>
    <row r="3974" spans="1:20" x14ac:dyDescent="0.35">
      <c r="A3974" s="13" t="s">
        <v>14868</v>
      </c>
      <c r="B3974" s="13"/>
      <c r="C3974" s="13"/>
      <c r="D3974" s="13" t="s">
        <v>14869</v>
      </c>
      <c r="E3974" s="13">
        <v>6</v>
      </c>
      <c r="F3974" s="14">
        <v>0.7</v>
      </c>
      <c r="G3974" s="13" t="s">
        <v>14874</v>
      </c>
      <c r="H3974" s="14">
        <v>43</v>
      </c>
      <c r="I3974" s="15" t="s">
        <v>32</v>
      </c>
      <c r="J3974" s="16">
        <v>720</v>
      </c>
      <c r="K3974" s="16">
        <v>120</v>
      </c>
      <c r="L3974" s="17" t="s">
        <v>145</v>
      </c>
      <c r="M3974" s="163" t="str">
        <f>IFERROR(GETPIVOTDATA("Tot. Bottles",'- Ordine Aggregato -'!$A$1,"sku anker",A3974),"")</f>
        <v/>
      </c>
      <c r="N3974" s="18" t="s">
        <v>28</v>
      </c>
      <c r="O3974" s="19" t="str">
        <f t="shared" si="61"/>
        <v>Order online</v>
      </c>
      <c r="P3974" s="97" t="s">
        <v>146</v>
      </c>
      <c r="Q3974" s="13" t="s">
        <v>16080</v>
      </c>
      <c r="R3974" t="s">
        <v>16081</v>
      </c>
      <c r="S3974" s="20">
        <v>0</v>
      </c>
      <c r="T3974" s="21" t="s">
        <v>3755</v>
      </c>
    </row>
    <row r="3975" spans="1:20" x14ac:dyDescent="0.35">
      <c r="A3975" s="96" t="s">
        <v>12968</v>
      </c>
      <c r="D3975" s="13" t="s">
        <v>12966</v>
      </c>
      <c r="E3975" s="13">
        <v>6</v>
      </c>
      <c r="F3975" s="14">
        <v>0.7</v>
      </c>
      <c r="G3975" s="13" t="s">
        <v>14874</v>
      </c>
      <c r="H3975" s="14">
        <v>52.5</v>
      </c>
      <c r="I3975" s="15" t="s">
        <v>32</v>
      </c>
      <c r="J3975" s="16">
        <v>1170</v>
      </c>
      <c r="K3975" s="16">
        <v>195</v>
      </c>
      <c r="L3975" s="17" t="s">
        <v>145</v>
      </c>
      <c r="M3975" s="163" t="str">
        <f>IFERROR(GETPIVOTDATA("Tot. Bottles",'- Ordine Aggregato -'!$A$1,"sku anker",A3975),"")</f>
        <v/>
      </c>
      <c r="N3975" s="18" t="s">
        <v>42</v>
      </c>
      <c r="O3975" s="19" t="str">
        <f t="shared" si="61"/>
        <v>Order online</v>
      </c>
      <c r="P3975" s="97" t="s">
        <v>146</v>
      </c>
      <c r="Q3975" s="13" t="s">
        <v>12967</v>
      </c>
      <c r="R3975" t="s">
        <v>12969</v>
      </c>
      <c r="S3975" s="20">
        <v>0</v>
      </c>
      <c r="T3975" s="21" t="s">
        <v>38</v>
      </c>
    </row>
    <row r="3976" spans="1:20" x14ac:dyDescent="0.35">
      <c r="A3976" s="13" t="s">
        <v>12970</v>
      </c>
      <c r="B3976" s="13"/>
      <c r="C3976" s="13"/>
      <c r="D3976" s="13" t="s">
        <v>12971</v>
      </c>
      <c r="E3976" s="13">
        <v>6</v>
      </c>
      <c r="F3976" s="14">
        <v>0.7</v>
      </c>
      <c r="G3976" s="13" t="s">
        <v>14874</v>
      </c>
      <c r="H3976" s="14">
        <v>50.3</v>
      </c>
      <c r="I3976" s="15" t="s">
        <v>32</v>
      </c>
      <c r="J3976" s="16">
        <v>894</v>
      </c>
      <c r="K3976" s="16">
        <v>149</v>
      </c>
      <c r="L3976" s="17" t="s">
        <v>657</v>
      </c>
      <c r="M3976" s="163" t="str">
        <f>IFERROR(GETPIVOTDATA("Tot. Bottles",'- Ordine Aggregato -'!$A$1,"sku anker",A3976),"")</f>
        <v/>
      </c>
      <c r="N3976" s="18" t="s">
        <v>67</v>
      </c>
      <c r="O3976" s="19" t="str">
        <f t="shared" si="61"/>
        <v>Order online</v>
      </c>
      <c r="P3976" s="97" t="s">
        <v>146</v>
      </c>
      <c r="Q3976" s="13" t="s">
        <v>12972</v>
      </c>
      <c r="R3976" t="s">
        <v>12973</v>
      </c>
      <c r="S3976" s="20">
        <v>149</v>
      </c>
      <c r="T3976" s="21" t="s">
        <v>38</v>
      </c>
    </row>
    <row r="3977" spans="1:20" x14ac:dyDescent="0.35">
      <c r="A3977" s="96" t="s">
        <v>12974</v>
      </c>
      <c r="D3977" s="13" t="s">
        <v>12975</v>
      </c>
      <c r="E3977" s="13">
        <v>6</v>
      </c>
      <c r="F3977" s="14">
        <v>0.7</v>
      </c>
      <c r="G3977" s="13" t="s">
        <v>46</v>
      </c>
      <c r="H3977" s="14">
        <v>44.9</v>
      </c>
      <c r="I3977" s="15" t="s">
        <v>32</v>
      </c>
      <c r="J3977" s="16">
        <v>2100</v>
      </c>
      <c r="K3977" s="16">
        <v>350</v>
      </c>
      <c r="L3977" s="17" t="s">
        <v>145</v>
      </c>
      <c r="M3977" s="163" t="str">
        <f>IFERROR(GETPIVOTDATA("Tot. Bottles",'- Ordine Aggregato -'!$A$1,"sku anker",A3977),"")</f>
        <v/>
      </c>
      <c r="N3977" s="18" t="s">
        <v>42</v>
      </c>
      <c r="O3977" s="19" t="str">
        <f t="shared" si="61"/>
        <v>Order online</v>
      </c>
      <c r="P3977" s="97" t="s">
        <v>146</v>
      </c>
      <c r="Q3977" s="13" t="s">
        <v>12976</v>
      </c>
      <c r="R3977" t="s">
        <v>12977</v>
      </c>
      <c r="S3977" s="20">
        <v>0</v>
      </c>
      <c r="T3977" s="21" t="s">
        <v>38</v>
      </c>
    </row>
    <row r="3978" spans="1:20" x14ac:dyDescent="0.35">
      <c r="A3978" s="13" t="s">
        <v>14777</v>
      </c>
      <c r="B3978" s="13"/>
      <c r="C3978" s="13"/>
      <c r="D3978" s="13" t="s">
        <v>14778</v>
      </c>
      <c r="E3978" s="13">
        <v>6</v>
      </c>
      <c r="F3978" s="14">
        <v>0.7</v>
      </c>
      <c r="G3978" s="13" t="s">
        <v>14874</v>
      </c>
      <c r="H3978" s="14">
        <v>44.2</v>
      </c>
      <c r="I3978" s="15" t="s">
        <v>32</v>
      </c>
      <c r="J3978" s="16">
        <v>852</v>
      </c>
      <c r="K3978" s="16">
        <v>142</v>
      </c>
      <c r="L3978" s="17" t="s">
        <v>145</v>
      </c>
      <c r="M3978" s="163" t="str">
        <f>IFERROR(GETPIVOTDATA("Tot. Bottles",'- Ordine Aggregato -'!$A$1,"sku anker",A3978),"")</f>
        <v/>
      </c>
      <c r="N3978" s="18" t="s">
        <v>42</v>
      </c>
      <c r="O3978" s="19" t="str">
        <f t="shared" si="61"/>
        <v>Order online</v>
      </c>
      <c r="P3978" s="97" t="s">
        <v>146</v>
      </c>
      <c r="Q3978" s="13" t="s">
        <v>16082</v>
      </c>
      <c r="R3978" t="s">
        <v>16083</v>
      </c>
      <c r="S3978" s="20">
        <v>0</v>
      </c>
      <c r="T3978" s="21" t="s">
        <v>38</v>
      </c>
    </row>
    <row r="3979" spans="1:20" x14ac:dyDescent="0.35">
      <c r="A3979" s="96" t="s">
        <v>12978</v>
      </c>
      <c r="D3979" s="13" t="s">
        <v>12979</v>
      </c>
      <c r="E3979" s="13">
        <v>6</v>
      </c>
      <c r="F3979" s="14">
        <v>0.7</v>
      </c>
      <c r="G3979" s="13" t="s">
        <v>14874</v>
      </c>
      <c r="H3979" s="14">
        <v>44</v>
      </c>
      <c r="I3979" s="15" t="s">
        <v>32</v>
      </c>
      <c r="J3979" s="16">
        <v>1050</v>
      </c>
      <c r="K3979" s="16">
        <v>175</v>
      </c>
      <c r="L3979" s="17" t="s">
        <v>145</v>
      </c>
      <c r="M3979" s="163" t="str">
        <f>IFERROR(GETPIVOTDATA("Tot. Bottles",'- Ordine Aggregato -'!$A$1,"sku anker",A3979),"")</f>
        <v/>
      </c>
      <c r="N3979" s="18" t="s">
        <v>67</v>
      </c>
      <c r="O3979" s="19" t="str">
        <f t="shared" si="61"/>
        <v>Order online</v>
      </c>
      <c r="P3979" s="97" t="s">
        <v>146</v>
      </c>
      <c r="Q3979" s="13" t="s">
        <v>12980</v>
      </c>
      <c r="R3979" t="s">
        <v>12981</v>
      </c>
      <c r="S3979" s="20">
        <v>175</v>
      </c>
      <c r="T3979" s="21" t="s">
        <v>38</v>
      </c>
    </row>
    <row r="3980" spans="1:20" x14ac:dyDescent="0.35">
      <c r="A3980" s="13" t="s">
        <v>14779</v>
      </c>
      <c r="B3980" s="13"/>
      <c r="C3980" s="13"/>
      <c r="D3980" s="13" t="s">
        <v>14780</v>
      </c>
      <c r="E3980" s="13">
        <v>6</v>
      </c>
      <c r="F3980" s="14">
        <v>0.7</v>
      </c>
      <c r="G3980" s="13" t="s">
        <v>46</v>
      </c>
      <c r="H3980" s="14">
        <v>43.7</v>
      </c>
      <c r="I3980" s="15" t="s">
        <v>32</v>
      </c>
      <c r="J3980" s="16">
        <v>10500</v>
      </c>
      <c r="K3980" s="16">
        <v>1750</v>
      </c>
      <c r="L3980" s="17" t="s">
        <v>145</v>
      </c>
      <c r="M3980" s="163" t="str">
        <f>IFERROR(GETPIVOTDATA("Tot. Bottles",'- Ordine Aggregato -'!$A$1,"sku anker",A3980),"")</f>
        <v/>
      </c>
      <c r="N3980" s="18" t="s">
        <v>42</v>
      </c>
      <c r="O3980" s="19" t="str">
        <f t="shared" si="61"/>
        <v>Order online</v>
      </c>
      <c r="P3980" s="97" t="s">
        <v>146</v>
      </c>
      <c r="Q3980" s="13" t="s">
        <v>16084</v>
      </c>
      <c r="R3980" t="s">
        <v>42</v>
      </c>
      <c r="S3980" s="20">
        <v>0</v>
      </c>
      <c r="T3980" s="21" t="s">
        <v>38</v>
      </c>
    </row>
    <row r="3981" spans="1:20" x14ac:dyDescent="0.35">
      <c r="A3981" s="96" t="s">
        <v>16085</v>
      </c>
      <c r="B3981" s="96"/>
      <c r="C3981" s="96"/>
      <c r="D3981" s="13" t="s">
        <v>16086</v>
      </c>
      <c r="E3981" s="13">
        <v>6</v>
      </c>
      <c r="F3981" s="14">
        <v>0.7</v>
      </c>
      <c r="G3981" s="13" t="s">
        <v>46</v>
      </c>
      <c r="H3981" s="14">
        <v>43.7</v>
      </c>
      <c r="I3981" s="15" t="s">
        <v>32</v>
      </c>
      <c r="J3981" s="16">
        <v>10500</v>
      </c>
      <c r="K3981" s="16">
        <v>1750</v>
      </c>
      <c r="L3981" s="17" t="s">
        <v>145</v>
      </c>
      <c r="M3981" s="163" t="str">
        <f>IFERROR(GETPIVOTDATA("Tot. Bottles",'- Ordine Aggregato -'!$A$1,"sku anker",A3981),"")</f>
        <v/>
      </c>
      <c r="N3981" s="18" t="s">
        <v>34</v>
      </c>
      <c r="O3981" s="19" t="str">
        <f t="shared" ref="O3981:O4044" si="62">HYPERLINK("https://www.ankeramsterdamspirits.nl/en/products/"&amp;A3981,"Order online")</f>
        <v>Order online</v>
      </c>
      <c r="P3981" s="97" t="s">
        <v>146</v>
      </c>
      <c r="Q3981" s="13" t="s">
        <v>16087</v>
      </c>
      <c r="R3981" t="s">
        <v>42</v>
      </c>
      <c r="S3981" s="20">
        <v>0</v>
      </c>
      <c r="T3981" s="21" t="s">
        <v>38</v>
      </c>
    </row>
    <row r="3982" spans="1:20" x14ac:dyDescent="0.35">
      <c r="A3982" s="96" t="s">
        <v>16088</v>
      </c>
      <c r="B3982" s="96"/>
      <c r="C3982" s="96"/>
      <c r="D3982" s="13" t="s">
        <v>16089</v>
      </c>
      <c r="E3982" s="13">
        <v>6</v>
      </c>
      <c r="F3982" s="14">
        <v>0.7</v>
      </c>
      <c r="G3982" s="13" t="s">
        <v>46</v>
      </c>
      <c r="H3982" s="14">
        <v>43.7</v>
      </c>
      <c r="I3982" s="15" t="s">
        <v>32</v>
      </c>
      <c r="J3982" s="16">
        <v>10500</v>
      </c>
      <c r="K3982" s="16">
        <v>1750</v>
      </c>
      <c r="L3982" s="17" t="s">
        <v>145</v>
      </c>
      <c r="M3982" s="163" t="str">
        <f>IFERROR(GETPIVOTDATA("Tot. Bottles",'- Ordine Aggregato -'!$A$1,"sku anker",A3982),"")</f>
        <v/>
      </c>
      <c r="N3982" s="18" t="s">
        <v>34</v>
      </c>
      <c r="O3982" s="19" t="str">
        <f t="shared" si="62"/>
        <v>Order online</v>
      </c>
      <c r="P3982" s="97" t="s">
        <v>146</v>
      </c>
      <c r="Q3982" s="13" t="s">
        <v>16090</v>
      </c>
      <c r="R3982" t="s">
        <v>42</v>
      </c>
      <c r="S3982" s="20">
        <v>0</v>
      </c>
      <c r="T3982" s="21" t="s">
        <v>38</v>
      </c>
    </row>
    <row r="3983" spans="1:20" x14ac:dyDescent="0.35">
      <c r="A3983" s="13" t="s">
        <v>12982</v>
      </c>
      <c r="B3983" s="13"/>
      <c r="C3983" s="13"/>
      <c r="D3983" s="13" t="s">
        <v>12983</v>
      </c>
      <c r="E3983" s="13">
        <v>1</v>
      </c>
      <c r="F3983" s="14">
        <v>0.7</v>
      </c>
      <c r="G3983" s="13" t="s">
        <v>14874</v>
      </c>
      <c r="H3983" s="14">
        <v>46</v>
      </c>
      <c r="I3983" s="15" t="s">
        <v>32</v>
      </c>
      <c r="J3983" s="16">
        <v>4400</v>
      </c>
      <c r="K3983" s="16">
        <v>4400</v>
      </c>
      <c r="L3983" s="17" t="s">
        <v>145</v>
      </c>
      <c r="M3983" s="163" t="str">
        <f>IFERROR(GETPIVOTDATA("Tot. Bottles",'- Ordine Aggregato -'!$A$1,"sku anker",A3983),"")</f>
        <v/>
      </c>
      <c r="N3983" s="18" t="s">
        <v>42</v>
      </c>
      <c r="O3983" s="19" t="str">
        <f t="shared" si="62"/>
        <v>Order online</v>
      </c>
      <c r="P3983" s="97" t="s">
        <v>146</v>
      </c>
      <c r="Q3983" s="13" t="s">
        <v>12984</v>
      </c>
      <c r="R3983" t="s">
        <v>12985</v>
      </c>
      <c r="S3983" s="20">
        <v>0</v>
      </c>
      <c r="T3983" s="21" t="s">
        <v>38</v>
      </c>
    </row>
    <row r="3984" spans="1:20" x14ac:dyDescent="0.35">
      <c r="A3984" s="96" t="s">
        <v>12988</v>
      </c>
      <c r="D3984" s="13" t="s">
        <v>12989</v>
      </c>
      <c r="E3984" s="13">
        <v>3</v>
      </c>
      <c r="F3984" s="14">
        <v>0.7</v>
      </c>
      <c r="G3984" s="13" t="s">
        <v>46</v>
      </c>
      <c r="H3984" s="14">
        <v>43</v>
      </c>
      <c r="I3984" s="15" t="s">
        <v>32</v>
      </c>
      <c r="J3984" s="16">
        <v>795</v>
      </c>
      <c r="K3984" s="16">
        <v>265</v>
      </c>
      <c r="L3984" s="17" t="s">
        <v>145</v>
      </c>
      <c r="M3984" s="163" t="str">
        <f>IFERROR(GETPIVOTDATA("Tot. Bottles",'- Ordine Aggregato -'!$A$1,"sku anker",A3984),"")</f>
        <v/>
      </c>
      <c r="N3984" s="18" t="s">
        <v>67</v>
      </c>
      <c r="O3984" s="19" t="str">
        <f t="shared" si="62"/>
        <v>Order online</v>
      </c>
      <c r="P3984" s="97" t="s">
        <v>146</v>
      </c>
      <c r="Q3984" s="13" t="s">
        <v>12986</v>
      </c>
      <c r="R3984" t="s">
        <v>12987</v>
      </c>
      <c r="S3984" s="20">
        <v>265</v>
      </c>
      <c r="T3984" s="21" t="s">
        <v>38</v>
      </c>
    </row>
    <row r="3985" spans="1:20" x14ac:dyDescent="0.35">
      <c r="A3985" s="13" t="s">
        <v>12990</v>
      </c>
      <c r="B3985" s="13"/>
      <c r="C3985" s="13"/>
      <c r="D3985" s="13" t="s">
        <v>12991</v>
      </c>
      <c r="E3985" s="13">
        <v>6</v>
      </c>
      <c r="F3985" s="14">
        <v>0.5</v>
      </c>
      <c r="G3985" s="13" t="s">
        <v>14874</v>
      </c>
      <c r="H3985" s="14">
        <v>40</v>
      </c>
      <c r="I3985" s="15" t="s">
        <v>32</v>
      </c>
      <c r="J3985" s="16">
        <v>55.199999999999996</v>
      </c>
      <c r="K3985" s="16">
        <v>9.1999999999999993</v>
      </c>
      <c r="L3985" s="17" t="s">
        <v>61</v>
      </c>
      <c r="M3985" s="163" t="str">
        <f>IFERROR(GETPIVOTDATA("Tot. Bottles",'- Ordine Aggregato -'!$A$1,"sku anker",A3985),"")</f>
        <v/>
      </c>
      <c r="N3985" s="18" t="s">
        <v>34</v>
      </c>
      <c r="O3985" s="19" t="str">
        <f t="shared" si="62"/>
        <v>Order online</v>
      </c>
      <c r="P3985" s="97" t="s">
        <v>220</v>
      </c>
      <c r="Q3985" s="13" t="s">
        <v>12992</v>
      </c>
      <c r="R3985" t="s">
        <v>12993</v>
      </c>
      <c r="S3985" s="20">
        <v>0</v>
      </c>
      <c r="T3985" s="21" t="s">
        <v>38</v>
      </c>
    </row>
    <row r="3986" spans="1:20" x14ac:dyDescent="0.35">
      <c r="A3986" s="13" t="s">
        <v>12994</v>
      </c>
      <c r="B3986" s="13"/>
      <c r="C3986" s="13"/>
      <c r="D3986" s="13" t="s">
        <v>12995</v>
      </c>
      <c r="E3986" s="13">
        <v>6</v>
      </c>
      <c r="F3986" s="14">
        <v>0.5</v>
      </c>
      <c r="G3986" s="13" t="s">
        <v>14874</v>
      </c>
      <c r="H3986" s="14">
        <v>40</v>
      </c>
      <c r="I3986" s="15" t="s">
        <v>32</v>
      </c>
      <c r="J3986" s="16">
        <v>51</v>
      </c>
      <c r="K3986" s="16">
        <v>8.5</v>
      </c>
      <c r="L3986" s="17" t="s">
        <v>1224</v>
      </c>
      <c r="M3986" s="163" t="str">
        <f>IFERROR(GETPIVOTDATA("Tot. Bottles",'- Ordine Aggregato -'!$A$1,"sku anker",A3986),"")</f>
        <v/>
      </c>
      <c r="N3986" s="18" t="s">
        <v>34</v>
      </c>
      <c r="O3986" s="19" t="str">
        <f t="shared" si="62"/>
        <v>Order online</v>
      </c>
      <c r="P3986" s="97" t="s">
        <v>220</v>
      </c>
      <c r="Q3986" s="13" t="s">
        <v>12996</v>
      </c>
      <c r="R3986" t="s">
        <v>12997</v>
      </c>
      <c r="S3986" s="20">
        <v>0</v>
      </c>
      <c r="T3986" s="21" t="s">
        <v>38</v>
      </c>
    </row>
    <row r="3987" spans="1:20" x14ac:dyDescent="0.35">
      <c r="A3987" s="13" t="s">
        <v>12998</v>
      </c>
      <c r="B3987" s="13"/>
      <c r="C3987" s="13"/>
      <c r="D3987" s="13" t="s">
        <v>12999</v>
      </c>
      <c r="E3987" s="13">
        <v>6</v>
      </c>
      <c r="F3987" s="14">
        <v>0.5</v>
      </c>
      <c r="G3987" s="13" t="s">
        <v>14874</v>
      </c>
      <c r="H3987" s="14">
        <v>40</v>
      </c>
      <c r="I3987" s="15" t="s">
        <v>32</v>
      </c>
      <c r="J3987" s="16">
        <v>45</v>
      </c>
      <c r="K3987" s="16">
        <v>7.5</v>
      </c>
      <c r="L3987" s="17" t="s">
        <v>1224</v>
      </c>
      <c r="M3987" s="163" t="str">
        <f>IFERROR(GETPIVOTDATA("Tot. Bottles",'- Ordine Aggregato -'!$A$1,"sku anker",A3987),"")</f>
        <v/>
      </c>
      <c r="N3987" s="18" t="s">
        <v>34</v>
      </c>
      <c r="O3987" s="19" t="str">
        <f t="shared" si="62"/>
        <v>Order online</v>
      </c>
      <c r="P3987" s="97" t="s">
        <v>220</v>
      </c>
      <c r="Q3987" s="13" t="s">
        <v>13000</v>
      </c>
      <c r="R3987" t="s">
        <v>13001</v>
      </c>
      <c r="S3987" s="20">
        <v>0</v>
      </c>
      <c r="T3987" s="21" t="s">
        <v>38</v>
      </c>
    </row>
    <row r="3988" spans="1:20" x14ac:dyDescent="0.35">
      <c r="A3988" s="96" t="s">
        <v>13006</v>
      </c>
      <c r="D3988" s="13" t="s">
        <v>13003</v>
      </c>
      <c r="E3988" s="13">
        <v>6</v>
      </c>
      <c r="F3988" s="14">
        <v>0.7</v>
      </c>
      <c r="G3988" s="13" t="s">
        <v>31</v>
      </c>
      <c r="H3988" s="14">
        <v>40</v>
      </c>
      <c r="I3988" s="15" t="s">
        <v>32</v>
      </c>
      <c r="J3988" s="16">
        <v>76.5</v>
      </c>
      <c r="K3988" s="16">
        <v>12.75</v>
      </c>
      <c r="L3988" s="17" t="s">
        <v>448</v>
      </c>
      <c r="M3988" s="163" t="str">
        <f>IFERROR(GETPIVOTDATA("Tot. Bottles",'- Ordine Aggregato -'!$A$1,"sku anker",A3988),"")</f>
        <v/>
      </c>
      <c r="N3988" s="18" t="s">
        <v>42</v>
      </c>
      <c r="O3988" s="19" t="str">
        <f t="shared" si="62"/>
        <v>Order online</v>
      </c>
      <c r="P3988" s="97" t="s">
        <v>146</v>
      </c>
      <c r="Q3988" s="13" t="s">
        <v>13004</v>
      </c>
      <c r="R3988" t="s">
        <v>13007</v>
      </c>
      <c r="S3988" s="20">
        <v>0</v>
      </c>
      <c r="T3988" s="21" t="s">
        <v>38</v>
      </c>
    </row>
    <row r="3989" spans="1:20" x14ac:dyDescent="0.35">
      <c r="A3989" s="96" t="s">
        <v>13002</v>
      </c>
      <c r="B3989" s="96"/>
      <c r="C3989" s="96"/>
      <c r="D3989" s="13" t="s">
        <v>13003</v>
      </c>
      <c r="E3989" s="13">
        <v>6</v>
      </c>
      <c r="F3989" s="14">
        <v>0.7</v>
      </c>
      <c r="G3989" s="13" t="s">
        <v>14874</v>
      </c>
      <c r="H3989" s="14">
        <v>40</v>
      </c>
      <c r="I3989" s="15" t="s">
        <v>32</v>
      </c>
      <c r="J3989" s="16">
        <v>69</v>
      </c>
      <c r="K3989" s="16">
        <v>11.5</v>
      </c>
      <c r="L3989" s="17" t="s">
        <v>448</v>
      </c>
      <c r="M3989" s="163" t="str">
        <f>IFERROR(GETPIVOTDATA("Tot. Bottles",'- Ordine Aggregato -'!$A$1,"sku anker",A3989),"")</f>
        <v/>
      </c>
      <c r="N3989" s="18" t="s">
        <v>67</v>
      </c>
      <c r="O3989" s="19" t="str">
        <f t="shared" si="62"/>
        <v>Order online</v>
      </c>
      <c r="P3989" s="97" t="s">
        <v>146</v>
      </c>
      <c r="Q3989" s="13" t="s">
        <v>13004</v>
      </c>
      <c r="R3989" t="s">
        <v>13005</v>
      </c>
      <c r="S3989" s="20">
        <v>11.5</v>
      </c>
      <c r="T3989" s="21" t="s">
        <v>38</v>
      </c>
    </row>
    <row r="3990" spans="1:20" x14ac:dyDescent="0.35">
      <c r="A3990" s="96" t="s">
        <v>13011</v>
      </c>
      <c r="D3990" s="13" t="s">
        <v>13008</v>
      </c>
      <c r="E3990" s="13">
        <v>6</v>
      </c>
      <c r="F3990" s="14">
        <v>0.7</v>
      </c>
      <c r="G3990" s="13" t="s">
        <v>14874</v>
      </c>
      <c r="H3990" s="14">
        <v>40</v>
      </c>
      <c r="I3990" s="15" t="s">
        <v>32</v>
      </c>
      <c r="J3990" s="16">
        <v>79.5</v>
      </c>
      <c r="K3990" s="16">
        <v>13.25</v>
      </c>
      <c r="L3990" s="17" t="s">
        <v>88</v>
      </c>
      <c r="M3990" s="163" t="str">
        <f>IFERROR(GETPIVOTDATA("Tot. Bottles",'- Ordine Aggregato -'!$A$1,"sku anker",A3990),"")</f>
        <v/>
      </c>
      <c r="N3990" s="18" t="s">
        <v>42</v>
      </c>
      <c r="O3990" s="19" t="str">
        <f t="shared" si="62"/>
        <v>Order online</v>
      </c>
      <c r="P3990" s="97" t="s">
        <v>146</v>
      </c>
      <c r="Q3990" s="13" t="s">
        <v>13009</v>
      </c>
      <c r="R3990" t="s">
        <v>13010</v>
      </c>
      <c r="S3990" s="20">
        <v>0</v>
      </c>
      <c r="T3990" s="21" t="s">
        <v>38</v>
      </c>
    </row>
    <row r="3991" spans="1:20" x14ac:dyDescent="0.35">
      <c r="A3991" s="13" t="s">
        <v>13012</v>
      </c>
      <c r="B3991" s="13"/>
      <c r="C3991" s="13"/>
      <c r="D3991" s="13" t="s">
        <v>13013</v>
      </c>
      <c r="E3991" s="13">
        <v>6</v>
      </c>
      <c r="F3991" s="14">
        <v>0.7</v>
      </c>
      <c r="G3991" s="13" t="s">
        <v>14874</v>
      </c>
      <c r="H3991" s="14">
        <v>40</v>
      </c>
      <c r="I3991" s="15" t="s">
        <v>32</v>
      </c>
      <c r="J3991" s="16">
        <v>97.199999999999989</v>
      </c>
      <c r="K3991" s="16">
        <v>16.2</v>
      </c>
      <c r="L3991" s="17" t="s">
        <v>463</v>
      </c>
      <c r="M3991" s="163" t="str">
        <f>IFERROR(GETPIVOTDATA("Tot. Bottles",'- Ordine Aggregato -'!$A$1,"sku anker",A3991),"")</f>
        <v/>
      </c>
      <c r="N3991" s="18" t="s">
        <v>42</v>
      </c>
      <c r="O3991" s="19" t="str">
        <f t="shared" si="62"/>
        <v>Order online</v>
      </c>
      <c r="P3991" s="97" t="s">
        <v>146</v>
      </c>
      <c r="Q3991" s="13" t="s">
        <v>13014</v>
      </c>
      <c r="R3991" t="s">
        <v>13015</v>
      </c>
      <c r="S3991" s="20">
        <v>0</v>
      </c>
      <c r="T3991" s="21" t="s">
        <v>38</v>
      </c>
    </row>
    <row r="3992" spans="1:20" x14ac:dyDescent="0.35">
      <c r="A3992" s="96" t="s">
        <v>13016</v>
      </c>
      <c r="D3992" s="13" t="s">
        <v>13017</v>
      </c>
      <c r="E3992" s="13">
        <v>6</v>
      </c>
      <c r="F3992" s="14">
        <v>0.7</v>
      </c>
      <c r="G3992" s="13" t="s">
        <v>46</v>
      </c>
      <c r="H3992" s="14">
        <v>35</v>
      </c>
      <c r="I3992" s="15" t="s">
        <v>32</v>
      </c>
      <c r="J3992" s="16">
        <v>57</v>
      </c>
      <c r="K3992" s="16">
        <v>9.5</v>
      </c>
      <c r="L3992" s="17" t="s">
        <v>88</v>
      </c>
      <c r="M3992" s="163" t="str">
        <f>IFERROR(GETPIVOTDATA("Tot. Bottles",'- Ordine Aggregato -'!$A$1,"sku anker",A3992),"")</f>
        <v/>
      </c>
      <c r="N3992" s="18" t="s">
        <v>42</v>
      </c>
      <c r="O3992" s="19" t="str">
        <f t="shared" si="62"/>
        <v>Order online</v>
      </c>
      <c r="P3992" s="97" t="s">
        <v>146</v>
      </c>
      <c r="Q3992" s="13" t="s">
        <v>13018</v>
      </c>
      <c r="R3992" t="s">
        <v>13019</v>
      </c>
      <c r="S3992" s="20">
        <v>0</v>
      </c>
      <c r="T3992" s="21" t="s">
        <v>38</v>
      </c>
    </row>
    <row r="3993" spans="1:20" x14ac:dyDescent="0.35">
      <c r="A3993" s="96" t="s">
        <v>13020</v>
      </c>
      <c r="B3993" s="96"/>
      <c r="C3993" s="96"/>
      <c r="D3993" s="13" t="s">
        <v>13021</v>
      </c>
      <c r="E3993" s="13">
        <v>12</v>
      </c>
      <c r="F3993" s="14">
        <v>0.05</v>
      </c>
      <c r="G3993" s="13" t="s">
        <v>46</v>
      </c>
      <c r="H3993" s="14">
        <v>40</v>
      </c>
      <c r="I3993" s="15" t="s">
        <v>32</v>
      </c>
      <c r="J3993" s="16">
        <v>19.200000000000003</v>
      </c>
      <c r="K3993" s="16">
        <v>1.6</v>
      </c>
      <c r="L3993" s="17" t="s">
        <v>448</v>
      </c>
      <c r="M3993" s="163" t="str">
        <f>IFERROR(GETPIVOTDATA("Tot. Bottles",'- Ordine Aggregato -'!$A$1,"sku anker",A3993),"")</f>
        <v/>
      </c>
      <c r="N3993" s="18" t="s">
        <v>42</v>
      </c>
      <c r="O3993" s="19" t="str">
        <f t="shared" si="62"/>
        <v>Order online</v>
      </c>
      <c r="P3993" s="97" t="s">
        <v>1232</v>
      </c>
      <c r="Q3993" s="13" t="s">
        <v>13022</v>
      </c>
      <c r="R3993" t="s">
        <v>13023</v>
      </c>
      <c r="S3993" s="20">
        <v>0</v>
      </c>
      <c r="T3993" s="21" t="s">
        <v>38</v>
      </c>
    </row>
    <row r="3994" spans="1:20" x14ac:dyDescent="0.35">
      <c r="A3994" s="96" t="s">
        <v>13024</v>
      </c>
      <c r="B3994" s="96"/>
      <c r="C3994" s="96"/>
      <c r="D3994" s="13" t="s">
        <v>13021</v>
      </c>
      <c r="E3994" s="13">
        <v>6</v>
      </c>
      <c r="F3994" s="14">
        <v>0.7</v>
      </c>
      <c r="G3994" s="13" t="s">
        <v>14873</v>
      </c>
      <c r="H3994" s="14">
        <v>40</v>
      </c>
      <c r="I3994" s="15" t="s">
        <v>32</v>
      </c>
      <c r="J3994" s="16">
        <v>56.699999999999996</v>
      </c>
      <c r="K3994" s="16">
        <v>9.4499999999999993</v>
      </c>
      <c r="L3994" s="17" t="s">
        <v>448</v>
      </c>
      <c r="M3994" s="163" t="str">
        <f>IFERROR(GETPIVOTDATA("Tot. Bottles",'- Ordine Aggregato -'!$A$1,"sku anker",A3994),"")</f>
        <v/>
      </c>
      <c r="N3994" s="18" t="s">
        <v>42</v>
      </c>
      <c r="O3994" s="19" t="str">
        <f t="shared" si="62"/>
        <v>Order online</v>
      </c>
      <c r="P3994" s="97" t="s">
        <v>1232</v>
      </c>
      <c r="Q3994" s="13" t="s">
        <v>13025</v>
      </c>
      <c r="R3994" t="s">
        <v>13026</v>
      </c>
      <c r="S3994" s="20">
        <v>0</v>
      </c>
      <c r="T3994" s="21" t="s">
        <v>38</v>
      </c>
    </row>
    <row r="3995" spans="1:20" x14ac:dyDescent="0.35">
      <c r="A3995" s="96" t="s">
        <v>13027</v>
      </c>
      <c r="D3995" s="13" t="s">
        <v>13028</v>
      </c>
      <c r="E3995" s="13">
        <v>6</v>
      </c>
      <c r="F3995" s="14">
        <v>0.7</v>
      </c>
      <c r="G3995" s="13" t="s">
        <v>14874</v>
      </c>
      <c r="H3995" s="14">
        <v>40</v>
      </c>
      <c r="I3995" s="15" t="s">
        <v>32</v>
      </c>
      <c r="J3995" s="16">
        <v>69</v>
      </c>
      <c r="K3995" s="16">
        <v>11.5</v>
      </c>
      <c r="L3995" s="17" t="s">
        <v>145</v>
      </c>
      <c r="M3995" s="163" t="str">
        <f>IFERROR(GETPIVOTDATA("Tot. Bottles",'- Ordine Aggregato -'!$A$1,"sku anker",A3995),"")</f>
        <v/>
      </c>
      <c r="N3995" s="18" t="s">
        <v>42</v>
      </c>
      <c r="O3995" s="19" t="str">
        <f t="shared" si="62"/>
        <v>Order online</v>
      </c>
      <c r="P3995" s="97" t="s">
        <v>1232</v>
      </c>
      <c r="Q3995" s="13" t="s">
        <v>13029</v>
      </c>
      <c r="R3995" t="s">
        <v>13030</v>
      </c>
      <c r="S3995" s="20">
        <v>0</v>
      </c>
      <c r="T3995" s="21" t="s">
        <v>38</v>
      </c>
    </row>
    <row r="3996" spans="1:20" x14ac:dyDescent="0.35">
      <c r="A3996" s="13" t="s">
        <v>16091</v>
      </c>
      <c r="B3996" s="13"/>
      <c r="C3996" s="13"/>
      <c r="D3996" s="13" t="s">
        <v>16092</v>
      </c>
      <c r="E3996" s="13">
        <v>6</v>
      </c>
      <c r="F3996" s="14">
        <v>0.7</v>
      </c>
      <c r="G3996" s="13" t="s">
        <v>46</v>
      </c>
      <c r="H3996" s="14">
        <v>40</v>
      </c>
      <c r="I3996" s="15" t="s">
        <v>32</v>
      </c>
      <c r="J3996" s="16">
        <v>54</v>
      </c>
      <c r="K3996" s="16">
        <v>9</v>
      </c>
      <c r="L3996" s="17" t="s">
        <v>4515</v>
      </c>
      <c r="M3996" s="163" t="str">
        <f>IFERROR(GETPIVOTDATA("Tot. Bottles",'- Ordine Aggregato -'!$A$1,"sku anker",A3996),"")</f>
        <v/>
      </c>
      <c r="N3996" s="18" t="s">
        <v>42</v>
      </c>
      <c r="O3996" s="19" t="str">
        <f t="shared" si="62"/>
        <v>Order online</v>
      </c>
      <c r="P3996" s="97" t="s">
        <v>146</v>
      </c>
      <c r="Q3996" s="13" t="s">
        <v>16093</v>
      </c>
      <c r="R3996" t="s">
        <v>42</v>
      </c>
      <c r="S3996" s="20">
        <v>0</v>
      </c>
      <c r="T3996" s="21" t="s">
        <v>38</v>
      </c>
    </row>
    <row r="3997" spans="1:20" x14ac:dyDescent="0.35">
      <c r="A3997" s="96" t="s">
        <v>14571</v>
      </c>
      <c r="B3997" s="96"/>
      <c r="C3997" s="96"/>
      <c r="D3997" s="13" t="s">
        <v>14572</v>
      </c>
      <c r="E3997" s="13">
        <v>6</v>
      </c>
      <c r="F3997" s="14">
        <v>0.5</v>
      </c>
      <c r="G3997" s="13" t="s">
        <v>46</v>
      </c>
      <c r="H3997" s="14">
        <v>41.4</v>
      </c>
      <c r="I3997" s="15" t="s">
        <v>32</v>
      </c>
      <c r="J3997" s="16">
        <v>195</v>
      </c>
      <c r="K3997" s="16">
        <v>32.5</v>
      </c>
      <c r="L3997" s="17" t="s">
        <v>104</v>
      </c>
      <c r="M3997" s="163" t="str">
        <f>IFERROR(GETPIVOTDATA("Tot. Bottles",'- Ordine Aggregato -'!$A$1,"sku anker",A3997),"")</f>
        <v/>
      </c>
      <c r="N3997" s="18" t="s">
        <v>28</v>
      </c>
      <c r="O3997" s="19" t="str">
        <f t="shared" si="62"/>
        <v>Order online</v>
      </c>
      <c r="P3997" s="97" t="s">
        <v>105</v>
      </c>
      <c r="Q3997" s="13" t="s">
        <v>16094</v>
      </c>
      <c r="R3997" t="s">
        <v>16095</v>
      </c>
      <c r="S3997" s="20">
        <v>0</v>
      </c>
      <c r="T3997" s="21" t="s">
        <v>3755</v>
      </c>
    </row>
    <row r="3998" spans="1:20" x14ac:dyDescent="0.35">
      <c r="A3998" s="96" t="s">
        <v>13034</v>
      </c>
      <c r="D3998" s="13" t="s">
        <v>14573</v>
      </c>
      <c r="E3998" s="13">
        <v>6</v>
      </c>
      <c r="F3998" s="14">
        <v>0.5</v>
      </c>
      <c r="G3998" s="13" t="s">
        <v>14874</v>
      </c>
      <c r="H3998" s="14">
        <v>40.9</v>
      </c>
      <c r="I3998" s="15" t="s">
        <v>32</v>
      </c>
      <c r="J3998" s="16">
        <v>177</v>
      </c>
      <c r="K3998" s="16">
        <v>29.5</v>
      </c>
      <c r="L3998" s="17" t="s">
        <v>1143</v>
      </c>
      <c r="M3998" s="163" t="str">
        <f>IFERROR(GETPIVOTDATA("Tot. Bottles",'- Ordine Aggregato -'!$A$1,"sku anker",A3998),"")</f>
        <v/>
      </c>
      <c r="N3998" s="18" t="s">
        <v>67</v>
      </c>
      <c r="O3998" s="19" t="str">
        <f t="shared" si="62"/>
        <v>Order online</v>
      </c>
      <c r="P3998" s="97" t="s">
        <v>105</v>
      </c>
      <c r="Q3998" s="13" t="s">
        <v>13035</v>
      </c>
      <c r="R3998" t="s">
        <v>13036</v>
      </c>
      <c r="S3998" s="20">
        <v>29.5</v>
      </c>
      <c r="T3998" s="21" t="s">
        <v>38</v>
      </c>
    </row>
    <row r="3999" spans="1:20" x14ac:dyDescent="0.35">
      <c r="A3999" s="13" t="s">
        <v>13031</v>
      </c>
      <c r="B3999" s="13"/>
      <c r="C3999" s="13"/>
      <c r="D3999" s="13" t="s">
        <v>14588</v>
      </c>
      <c r="E3999" s="13">
        <v>6</v>
      </c>
      <c r="F3999" s="14">
        <v>0.5</v>
      </c>
      <c r="G3999" s="13" t="s">
        <v>46</v>
      </c>
      <c r="H3999" s="14">
        <v>41.2</v>
      </c>
      <c r="I3999" s="15" t="s">
        <v>32</v>
      </c>
      <c r="J3999" s="16">
        <v>181.5</v>
      </c>
      <c r="K3999" s="16">
        <v>30.25</v>
      </c>
      <c r="L3999" s="17" t="s">
        <v>1143</v>
      </c>
      <c r="M3999" s="163" t="str">
        <f>IFERROR(GETPIVOTDATA("Tot. Bottles",'- Ordine Aggregato -'!$A$1,"sku anker",A3999),"")</f>
        <v/>
      </c>
      <c r="N3999" s="18" t="s">
        <v>42</v>
      </c>
      <c r="O3999" s="19" t="str">
        <f t="shared" si="62"/>
        <v>Order online</v>
      </c>
      <c r="P3999" s="97" t="s">
        <v>105</v>
      </c>
      <c r="Q3999" s="13" t="s">
        <v>13032</v>
      </c>
      <c r="R3999" t="s">
        <v>13033</v>
      </c>
      <c r="S3999" s="20">
        <v>0</v>
      </c>
      <c r="T3999" s="21" t="s">
        <v>38</v>
      </c>
    </row>
    <row r="4000" spans="1:20" x14ac:dyDescent="0.35">
      <c r="A4000" s="96" t="s">
        <v>13037</v>
      </c>
      <c r="D4000" s="13" t="s">
        <v>13038</v>
      </c>
      <c r="E4000" s="13">
        <v>6</v>
      </c>
      <c r="F4000" s="14">
        <v>0.7</v>
      </c>
      <c r="G4000" s="13" t="s">
        <v>14874</v>
      </c>
      <c r="H4000" s="14">
        <v>40</v>
      </c>
      <c r="I4000" s="15" t="s">
        <v>32</v>
      </c>
      <c r="J4000" s="16">
        <v>105</v>
      </c>
      <c r="K4000" s="16">
        <v>17.5</v>
      </c>
      <c r="L4000" s="17" t="s">
        <v>145</v>
      </c>
      <c r="M4000" s="163" t="str">
        <f>IFERROR(GETPIVOTDATA("Tot. Bottles",'- Ordine Aggregato -'!$A$1,"sku anker",A4000),"")</f>
        <v/>
      </c>
      <c r="N4000" s="18" t="s">
        <v>42</v>
      </c>
      <c r="O4000" s="19" t="str">
        <f t="shared" si="62"/>
        <v>Order online</v>
      </c>
      <c r="P4000" s="97" t="s">
        <v>1232</v>
      </c>
      <c r="Q4000" s="13" t="s">
        <v>13039</v>
      </c>
      <c r="R4000" t="s">
        <v>13040</v>
      </c>
      <c r="S4000" s="20">
        <v>0</v>
      </c>
      <c r="T4000" s="21" t="s">
        <v>38</v>
      </c>
    </row>
    <row r="4001" spans="1:20" x14ac:dyDescent="0.35">
      <c r="A4001" s="96" t="s">
        <v>14399</v>
      </c>
      <c r="D4001" s="13" t="s">
        <v>14400</v>
      </c>
      <c r="E4001" s="13">
        <v>6</v>
      </c>
      <c r="F4001" s="14">
        <v>0.7</v>
      </c>
      <c r="G4001" s="13" t="s">
        <v>46</v>
      </c>
      <c r="H4001" s="14">
        <v>40</v>
      </c>
      <c r="I4001" s="15" t="s">
        <v>32</v>
      </c>
      <c r="J4001" s="16">
        <v>98.399999999999991</v>
      </c>
      <c r="K4001" s="16">
        <v>16.399999999999999</v>
      </c>
      <c r="L4001" s="17" t="s">
        <v>384</v>
      </c>
      <c r="M4001" s="163" t="str">
        <f>IFERROR(GETPIVOTDATA("Tot. Bottles",'- Ordine Aggregato -'!$A$1,"sku anker",A4001),"")</f>
        <v/>
      </c>
      <c r="N4001" s="18" t="s">
        <v>42</v>
      </c>
      <c r="O4001" s="19" t="str">
        <f t="shared" si="62"/>
        <v>Order online</v>
      </c>
      <c r="P4001" s="97" t="s">
        <v>146</v>
      </c>
      <c r="Q4001" s="13" t="s">
        <v>16096</v>
      </c>
      <c r="R4001" t="s">
        <v>16097</v>
      </c>
      <c r="S4001" s="20">
        <v>0</v>
      </c>
      <c r="T4001" s="21" t="s">
        <v>38</v>
      </c>
    </row>
    <row r="4002" spans="1:20" x14ac:dyDescent="0.35">
      <c r="A4002" s="96" t="s">
        <v>13041</v>
      </c>
      <c r="D4002" s="13" t="s">
        <v>13042</v>
      </c>
      <c r="E4002" s="13">
        <v>6</v>
      </c>
      <c r="F4002" s="14">
        <v>0.7</v>
      </c>
      <c r="G4002" s="13" t="s">
        <v>46</v>
      </c>
      <c r="H4002" s="14">
        <v>40</v>
      </c>
      <c r="I4002" s="15" t="s">
        <v>32</v>
      </c>
      <c r="J4002" s="16">
        <v>95.699999999999989</v>
      </c>
      <c r="K4002" s="16">
        <v>15.95</v>
      </c>
      <c r="L4002" s="17" t="s">
        <v>145</v>
      </c>
      <c r="M4002" s="163" t="str">
        <f>IFERROR(GETPIVOTDATA("Tot. Bottles",'- Ordine Aggregato -'!$A$1,"sku anker",A4002),"")</f>
        <v/>
      </c>
      <c r="N4002" s="18" t="s">
        <v>67</v>
      </c>
      <c r="O4002" s="19" t="str">
        <f t="shared" si="62"/>
        <v>Order online</v>
      </c>
      <c r="P4002" s="97" t="s">
        <v>146</v>
      </c>
      <c r="Q4002" s="13" t="s">
        <v>13043</v>
      </c>
      <c r="R4002" t="s">
        <v>16098</v>
      </c>
      <c r="S4002" s="20">
        <v>15.95</v>
      </c>
      <c r="T4002" s="21" t="s">
        <v>38</v>
      </c>
    </row>
    <row r="4003" spans="1:20" x14ac:dyDescent="0.35">
      <c r="A4003" s="96" t="s">
        <v>13044</v>
      </c>
      <c r="D4003" s="13" t="s">
        <v>13045</v>
      </c>
      <c r="E4003" s="13">
        <v>6</v>
      </c>
      <c r="F4003" s="14">
        <v>0.7</v>
      </c>
      <c r="G4003" s="13" t="s">
        <v>46</v>
      </c>
      <c r="H4003" s="14">
        <v>40</v>
      </c>
      <c r="I4003" s="15" t="s">
        <v>32</v>
      </c>
      <c r="J4003" s="16">
        <v>102.89999999999999</v>
      </c>
      <c r="K4003" s="16">
        <v>17.149999999999999</v>
      </c>
      <c r="L4003" s="17" t="s">
        <v>145</v>
      </c>
      <c r="M4003" s="163" t="str">
        <f>IFERROR(GETPIVOTDATA("Tot. Bottles",'- Ordine Aggregato -'!$A$1,"sku anker",A4003),"")</f>
        <v/>
      </c>
      <c r="N4003" s="18" t="s">
        <v>67</v>
      </c>
      <c r="O4003" s="19" t="str">
        <f t="shared" si="62"/>
        <v>Order online</v>
      </c>
      <c r="P4003" s="97" t="s">
        <v>146</v>
      </c>
      <c r="Q4003" s="13" t="s">
        <v>13043</v>
      </c>
      <c r="R4003" t="s">
        <v>13046</v>
      </c>
      <c r="S4003" s="20">
        <v>17.149999999999999</v>
      </c>
      <c r="T4003" s="21" t="s">
        <v>38</v>
      </c>
    </row>
    <row r="4004" spans="1:20" x14ac:dyDescent="0.35">
      <c r="A4004" s="96" t="s">
        <v>13047</v>
      </c>
      <c r="B4004" s="96"/>
      <c r="C4004" s="96"/>
      <c r="D4004" s="13" t="s">
        <v>13048</v>
      </c>
      <c r="E4004" s="13">
        <v>6</v>
      </c>
      <c r="F4004" s="14">
        <v>0.7</v>
      </c>
      <c r="G4004" s="13" t="s">
        <v>14874</v>
      </c>
      <c r="H4004" s="14">
        <v>40</v>
      </c>
      <c r="I4004" s="15" t="s">
        <v>32</v>
      </c>
      <c r="J4004" s="16">
        <v>155.69999999999999</v>
      </c>
      <c r="K4004" s="16">
        <v>25.95</v>
      </c>
      <c r="L4004" s="17" t="s">
        <v>145</v>
      </c>
      <c r="M4004" s="163" t="str">
        <f>IFERROR(GETPIVOTDATA("Tot. Bottles",'- Ordine Aggregato -'!$A$1,"sku anker",A4004),"")</f>
        <v/>
      </c>
      <c r="N4004" s="18" t="s">
        <v>67</v>
      </c>
      <c r="O4004" s="19" t="str">
        <f t="shared" si="62"/>
        <v>Order online</v>
      </c>
      <c r="P4004" s="97" t="s">
        <v>146</v>
      </c>
      <c r="Q4004" s="13" t="s">
        <v>13049</v>
      </c>
      <c r="R4004" t="s">
        <v>13050</v>
      </c>
      <c r="S4004" s="20">
        <v>25.95</v>
      </c>
      <c r="T4004" s="21" t="s">
        <v>38</v>
      </c>
    </row>
    <row r="4005" spans="1:20" x14ac:dyDescent="0.35">
      <c r="A4005" s="96" t="s">
        <v>13051</v>
      </c>
      <c r="D4005" s="13" t="s">
        <v>13052</v>
      </c>
      <c r="E4005" s="13">
        <v>6</v>
      </c>
      <c r="F4005" s="14">
        <v>0.7</v>
      </c>
      <c r="G4005" s="13" t="s">
        <v>46</v>
      </c>
      <c r="H4005" s="14">
        <v>40</v>
      </c>
      <c r="I4005" s="15" t="s">
        <v>32</v>
      </c>
      <c r="J4005" s="16">
        <v>157.5</v>
      </c>
      <c r="K4005" s="16">
        <v>26.25</v>
      </c>
      <c r="L4005" s="17" t="s">
        <v>145</v>
      </c>
      <c r="M4005" s="163" t="str">
        <f>IFERROR(GETPIVOTDATA("Tot. Bottles",'- Ordine Aggregato -'!$A$1,"sku anker",A4005),"")</f>
        <v/>
      </c>
      <c r="N4005" s="18" t="s">
        <v>34</v>
      </c>
      <c r="O4005" s="19" t="str">
        <f t="shared" si="62"/>
        <v>Order online</v>
      </c>
      <c r="P4005" s="97" t="s">
        <v>146</v>
      </c>
      <c r="Q4005" s="13" t="s">
        <v>13049</v>
      </c>
      <c r="R4005" t="s">
        <v>13053</v>
      </c>
      <c r="S4005" s="20">
        <v>0</v>
      </c>
      <c r="T4005" s="21" t="s">
        <v>38</v>
      </c>
    </row>
    <row r="4006" spans="1:20" x14ac:dyDescent="0.35">
      <c r="A4006" s="96" t="s">
        <v>13054</v>
      </c>
      <c r="B4006" s="96"/>
      <c r="C4006" s="96"/>
      <c r="D4006" s="13" t="s">
        <v>13055</v>
      </c>
      <c r="E4006" s="13">
        <v>6</v>
      </c>
      <c r="F4006" s="14">
        <v>0.7</v>
      </c>
      <c r="G4006" s="13" t="s">
        <v>46</v>
      </c>
      <c r="H4006" s="14">
        <v>40</v>
      </c>
      <c r="I4006" s="15" t="s">
        <v>32</v>
      </c>
      <c r="J4006" s="16">
        <v>249</v>
      </c>
      <c r="K4006" s="16">
        <v>41.5</v>
      </c>
      <c r="L4006" s="17" t="s">
        <v>145</v>
      </c>
      <c r="M4006" s="163" t="str">
        <f>IFERROR(GETPIVOTDATA("Tot. Bottles",'- Ordine Aggregato -'!$A$1,"sku anker",A4006),"")</f>
        <v/>
      </c>
      <c r="N4006" s="18" t="s">
        <v>34</v>
      </c>
      <c r="O4006" s="19" t="str">
        <f t="shared" si="62"/>
        <v>Order online</v>
      </c>
      <c r="P4006" s="97" t="s">
        <v>146</v>
      </c>
      <c r="Q4006" s="13" t="s">
        <v>13056</v>
      </c>
      <c r="R4006" t="s">
        <v>13057</v>
      </c>
      <c r="S4006" s="20">
        <v>0</v>
      </c>
      <c r="T4006" s="21" t="s">
        <v>38</v>
      </c>
    </row>
    <row r="4007" spans="1:20" x14ac:dyDescent="0.35">
      <c r="A4007" s="13" t="s">
        <v>13058</v>
      </c>
      <c r="B4007" s="13"/>
      <c r="C4007" s="13"/>
      <c r="D4007" s="13" t="s">
        <v>13059</v>
      </c>
      <c r="E4007" s="13">
        <v>4</v>
      </c>
      <c r="F4007" s="14">
        <v>0.7</v>
      </c>
      <c r="G4007" s="13" t="s">
        <v>46</v>
      </c>
      <c r="H4007" s="14">
        <v>43</v>
      </c>
      <c r="I4007" s="15" t="s">
        <v>32</v>
      </c>
      <c r="J4007" s="16">
        <v>480</v>
      </c>
      <c r="K4007" s="16">
        <v>120</v>
      </c>
      <c r="L4007" s="17" t="s">
        <v>145</v>
      </c>
      <c r="M4007" s="163" t="str">
        <f>IFERROR(GETPIVOTDATA("Tot. Bottles",'- Ordine Aggregato -'!$A$1,"sku anker",A4007),"")</f>
        <v/>
      </c>
      <c r="N4007" s="18" t="s">
        <v>34</v>
      </c>
      <c r="O4007" s="19" t="str">
        <f t="shared" si="62"/>
        <v>Order online</v>
      </c>
      <c r="P4007" s="97" t="s">
        <v>146</v>
      </c>
      <c r="Q4007" s="13" t="s">
        <v>13060</v>
      </c>
      <c r="R4007" t="s">
        <v>13061</v>
      </c>
      <c r="S4007" s="20">
        <v>0</v>
      </c>
      <c r="T4007" s="21" t="s">
        <v>38</v>
      </c>
    </row>
    <row r="4008" spans="1:20" x14ac:dyDescent="0.35">
      <c r="A4008" s="13" t="s">
        <v>13062</v>
      </c>
      <c r="B4008" s="13"/>
      <c r="C4008" s="13"/>
      <c r="D4008" s="13" t="s">
        <v>13063</v>
      </c>
      <c r="E4008" s="13">
        <v>6</v>
      </c>
      <c r="F4008" s="14">
        <v>0.7</v>
      </c>
      <c r="G4008" s="13" t="s">
        <v>46</v>
      </c>
      <c r="H4008" s="14">
        <v>54.6</v>
      </c>
      <c r="I4008" s="15" t="s">
        <v>32</v>
      </c>
      <c r="J4008" s="16">
        <v>648</v>
      </c>
      <c r="K4008" s="16">
        <v>108</v>
      </c>
      <c r="L4008" s="17" t="s">
        <v>145</v>
      </c>
      <c r="M4008" s="163" t="str">
        <f>IFERROR(GETPIVOTDATA("Tot. Bottles",'- Ordine Aggregato -'!$A$1,"sku anker",A4008),"")</f>
        <v/>
      </c>
      <c r="N4008" s="18" t="s">
        <v>42</v>
      </c>
      <c r="O4008" s="19" t="str">
        <f t="shared" si="62"/>
        <v>Order online</v>
      </c>
      <c r="P4008" s="97" t="s">
        <v>146</v>
      </c>
      <c r="Q4008" s="13" t="s">
        <v>13064</v>
      </c>
      <c r="R4008" t="s">
        <v>13065</v>
      </c>
      <c r="S4008" s="20">
        <v>0</v>
      </c>
      <c r="T4008" s="21" t="s">
        <v>38</v>
      </c>
    </row>
    <row r="4009" spans="1:20" x14ac:dyDescent="0.35">
      <c r="A4009" s="13" t="s">
        <v>13066</v>
      </c>
      <c r="B4009" s="13"/>
      <c r="C4009" s="13"/>
      <c r="D4009" s="13" t="s">
        <v>13067</v>
      </c>
      <c r="E4009" s="13">
        <v>6</v>
      </c>
      <c r="F4009" s="14">
        <v>0.7</v>
      </c>
      <c r="G4009" s="13" t="s">
        <v>46</v>
      </c>
      <c r="H4009" s="14">
        <v>58</v>
      </c>
      <c r="I4009" s="15" t="s">
        <v>32</v>
      </c>
      <c r="J4009" s="16">
        <v>120</v>
      </c>
      <c r="K4009" s="16">
        <v>20</v>
      </c>
      <c r="L4009" s="17" t="s">
        <v>1787</v>
      </c>
      <c r="M4009" s="163" t="str">
        <f>IFERROR(GETPIVOTDATA("Tot. Bottles",'- Ordine Aggregato -'!$A$1,"sku anker",A4009),"")</f>
        <v/>
      </c>
      <c r="N4009" s="18" t="s">
        <v>67</v>
      </c>
      <c r="O4009" s="19" t="str">
        <f t="shared" si="62"/>
        <v>Order online</v>
      </c>
      <c r="P4009" s="97" t="s">
        <v>146</v>
      </c>
      <c r="Q4009" s="13" t="s">
        <v>13068</v>
      </c>
      <c r="R4009" t="s">
        <v>13069</v>
      </c>
      <c r="S4009" s="20">
        <v>20</v>
      </c>
      <c r="T4009" s="21" t="s">
        <v>38</v>
      </c>
    </row>
    <row r="4010" spans="1:20" x14ac:dyDescent="0.35">
      <c r="A4010" s="13" t="s">
        <v>14619</v>
      </c>
      <c r="B4010" s="13"/>
      <c r="C4010" s="13"/>
      <c r="D4010" s="13" t="s">
        <v>14620</v>
      </c>
      <c r="E4010" s="13">
        <v>6</v>
      </c>
      <c r="F4010" s="14">
        <v>0.7</v>
      </c>
      <c r="G4010" s="13" t="s">
        <v>46</v>
      </c>
      <c r="H4010" s="14">
        <v>58</v>
      </c>
      <c r="I4010" s="15" t="s">
        <v>32</v>
      </c>
      <c r="J4010" s="16">
        <v>137.69999999999999</v>
      </c>
      <c r="K4010" s="16">
        <v>22.95</v>
      </c>
      <c r="L4010" s="17" t="s">
        <v>1787</v>
      </c>
      <c r="M4010" s="163" t="str">
        <f>IFERROR(GETPIVOTDATA("Tot. Bottles",'- Ordine Aggregato -'!$A$1,"sku anker",A4010),"")</f>
        <v/>
      </c>
      <c r="N4010" s="18" t="s">
        <v>28</v>
      </c>
      <c r="O4010" s="19" t="str">
        <f t="shared" si="62"/>
        <v>Order online</v>
      </c>
      <c r="P4010" s="97" t="s">
        <v>146</v>
      </c>
      <c r="Q4010" s="13" t="s">
        <v>13068</v>
      </c>
      <c r="R4010" t="s">
        <v>42</v>
      </c>
      <c r="S4010" s="20">
        <v>0</v>
      </c>
      <c r="T4010" s="21" t="s">
        <v>3755</v>
      </c>
    </row>
    <row r="4011" spans="1:20" x14ac:dyDescent="0.35">
      <c r="A4011" s="96" t="s">
        <v>13070</v>
      </c>
      <c r="D4011" s="13" t="s">
        <v>13071</v>
      </c>
      <c r="E4011" s="13">
        <v>6</v>
      </c>
      <c r="F4011" s="14">
        <v>0.7</v>
      </c>
      <c r="G4011" s="13" t="s">
        <v>46</v>
      </c>
      <c r="H4011" s="14">
        <v>48</v>
      </c>
      <c r="I4011" s="15" t="s">
        <v>32</v>
      </c>
      <c r="J4011" s="16">
        <v>143.69999999999999</v>
      </c>
      <c r="K4011" s="16">
        <v>23.95</v>
      </c>
      <c r="L4011" s="17" t="s">
        <v>1787</v>
      </c>
      <c r="M4011" s="163" t="str">
        <f>IFERROR(GETPIVOTDATA("Tot. Bottles",'- Ordine Aggregato -'!$A$1,"sku anker",A4011),"")</f>
        <v/>
      </c>
      <c r="N4011" s="18" t="s">
        <v>42</v>
      </c>
      <c r="O4011" s="19" t="str">
        <f t="shared" si="62"/>
        <v>Order online</v>
      </c>
      <c r="P4011" s="97" t="s">
        <v>146</v>
      </c>
      <c r="Q4011" s="13" t="s">
        <v>13072</v>
      </c>
      <c r="R4011" t="s">
        <v>13073</v>
      </c>
      <c r="S4011" s="20">
        <v>0</v>
      </c>
      <c r="T4011" s="21" t="s">
        <v>38</v>
      </c>
    </row>
    <row r="4012" spans="1:20" x14ac:dyDescent="0.35">
      <c r="A4012" s="13" t="s">
        <v>13074</v>
      </c>
      <c r="B4012" s="13"/>
      <c r="C4012" s="13"/>
      <c r="D4012" s="13" t="s">
        <v>13075</v>
      </c>
      <c r="E4012" s="13">
        <v>6</v>
      </c>
      <c r="F4012" s="14">
        <v>0.7</v>
      </c>
      <c r="G4012" s="13" t="s">
        <v>46</v>
      </c>
      <c r="H4012" s="14">
        <v>46</v>
      </c>
      <c r="I4012" s="15" t="s">
        <v>32</v>
      </c>
      <c r="J4012" s="16">
        <v>87</v>
      </c>
      <c r="K4012" s="16">
        <v>14.5</v>
      </c>
      <c r="L4012" s="17" t="s">
        <v>1787</v>
      </c>
      <c r="M4012" s="163" t="str">
        <f>IFERROR(GETPIVOTDATA("Tot. Bottles",'- Ordine Aggregato -'!$A$1,"sku anker",A4012),"")</f>
        <v/>
      </c>
      <c r="N4012" s="18" t="s">
        <v>67</v>
      </c>
      <c r="O4012" s="19" t="str">
        <f t="shared" si="62"/>
        <v>Order online</v>
      </c>
      <c r="P4012" s="97" t="s">
        <v>146</v>
      </c>
      <c r="Q4012" s="13" t="s">
        <v>13076</v>
      </c>
      <c r="R4012" t="s">
        <v>13077</v>
      </c>
      <c r="S4012" s="20">
        <v>14.5</v>
      </c>
      <c r="T4012" s="21" t="s">
        <v>38</v>
      </c>
    </row>
    <row r="4013" spans="1:20" x14ac:dyDescent="0.35">
      <c r="A4013" s="13" t="s">
        <v>13078</v>
      </c>
      <c r="B4013" s="13"/>
      <c r="C4013" s="13"/>
      <c r="D4013" s="13" t="s">
        <v>13079</v>
      </c>
      <c r="E4013" s="13">
        <v>6</v>
      </c>
      <c r="F4013" s="14">
        <v>0.5</v>
      </c>
      <c r="G4013" s="13" t="s">
        <v>14874</v>
      </c>
      <c r="H4013" s="14">
        <v>35</v>
      </c>
      <c r="I4013" s="15" t="s">
        <v>32</v>
      </c>
      <c r="J4013" s="16">
        <v>39</v>
      </c>
      <c r="K4013" s="16">
        <v>6.5</v>
      </c>
      <c r="L4013" s="17" t="s">
        <v>88</v>
      </c>
      <c r="M4013" s="163" t="str">
        <f>IFERROR(GETPIVOTDATA("Tot. Bottles",'- Ordine Aggregato -'!$A$1,"sku anker",A4013),"")</f>
        <v/>
      </c>
      <c r="N4013" s="18" t="s">
        <v>42</v>
      </c>
      <c r="O4013" s="19" t="str">
        <f t="shared" si="62"/>
        <v>Order online</v>
      </c>
      <c r="P4013" s="97" t="s">
        <v>1232</v>
      </c>
      <c r="Q4013" s="13" t="s">
        <v>13080</v>
      </c>
      <c r="R4013" t="s">
        <v>13081</v>
      </c>
      <c r="S4013" s="20">
        <v>0</v>
      </c>
      <c r="T4013" s="21" t="s">
        <v>38</v>
      </c>
    </row>
    <row r="4014" spans="1:20" x14ac:dyDescent="0.35">
      <c r="A4014" s="96" t="s">
        <v>14848</v>
      </c>
      <c r="D4014" s="13" t="s">
        <v>14849</v>
      </c>
      <c r="E4014" s="13">
        <v>6</v>
      </c>
      <c r="F4014" s="14">
        <v>0.7</v>
      </c>
      <c r="G4014" s="13" t="s">
        <v>46</v>
      </c>
      <c r="H4014" s="14">
        <v>43</v>
      </c>
      <c r="I4014" s="15" t="s">
        <v>32</v>
      </c>
      <c r="J4014" s="16">
        <v>150</v>
      </c>
      <c r="K4014" s="16">
        <v>25</v>
      </c>
      <c r="L4014" s="17" t="s">
        <v>1787</v>
      </c>
      <c r="M4014" s="163" t="str">
        <f>IFERROR(GETPIVOTDATA("Tot. Bottles",'- Ordine Aggregato -'!$A$1,"sku anker",A4014),"")</f>
        <v/>
      </c>
      <c r="N4014" s="18" t="s">
        <v>42</v>
      </c>
      <c r="O4014" s="19" t="str">
        <f t="shared" si="62"/>
        <v>Order online</v>
      </c>
      <c r="P4014" s="97" t="s">
        <v>1232</v>
      </c>
      <c r="Q4014" s="13" t="s">
        <v>16099</v>
      </c>
      <c r="R4014" t="s">
        <v>16100</v>
      </c>
      <c r="S4014" s="20">
        <v>0</v>
      </c>
      <c r="T4014" s="21" t="s">
        <v>38</v>
      </c>
    </row>
    <row r="4015" spans="1:20" x14ac:dyDescent="0.35">
      <c r="A4015" s="96" t="s">
        <v>14870</v>
      </c>
      <c r="B4015" s="96"/>
      <c r="C4015" s="96"/>
      <c r="D4015" s="13" t="s">
        <v>14871</v>
      </c>
      <c r="E4015" s="13">
        <v>6</v>
      </c>
      <c r="F4015" s="14">
        <v>0.7</v>
      </c>
      <c r="G4015" s="13" t="s">
        <v>46</v>
      </c>
      <c r="H4015" s="14">
        <v>43</v>
      </c>
      <c r="I4015" s="15" t="s">
        <v>32</v>
      </c>
      <c r="J4015" s="16">
        <v>207</v>
      </c>
      <c r="K4015" s="16">
        <v>34.5</v>
      </c>
      <c r="L4015" s="17" t="s">
        <v>145</v>
      </c>
      <c r="M4015" s="163" t="str">
        <f>IFERROR(GETPIVOTDATA("Tot. Bottles",'- Ordine Aggregato -'!$A$1,"sku anker",A4015),"")</f>
        <v/>
      </c>
      <c r="N4015" s="18" t="s">
        <v>42</v>
      </c>
      <c r="O4015" s="19" t="str">
        <f t="shared" si="62"/>
        <v>Order online</v>
      </c>
      <c r="P4015" s="97" t="s">
        <v>1232</v>
      </c>
      <c r="Q4015" s="13" t="s">
        <v>16101</v>
      </c>
      <c r="R4015" t="s">
        <v>16102</v>
      </c>
      <c r="S4015" s="20">
        <v>0</v>
      </c>
      <c r="T4015" s="21" t="s">
        <v>38</v>
      </c>
    </row>
    <row r="4016" spans="1:20" x14ac:dyDescent="0.35">
      <c r="A4016" s="13" t="s">
        <v>13082</v>
      </c>
      <c r="B4016" s="13"/>
      <c r="C4016" s="13"/>
      <c r="D4016" s="13" t="s">
        <v>13083</v>
      </c>
      <c r="E4016" s="13">
        <v>6</v>
      </c>
      <c r="F4016" s="14">
        <v>0.7</v>
      </c>
      <c r="G4016" s="13" t="s">
        <v>31</v>
      </c>
      <c r="H4016" s="14">
        <v>43</v>
      </c>
      <c r="I4016" s="15" t="s">
        <v>32</v>
      </c>
      <c r="J4016" s="16">
        <v>834</v>
      </c>
      <c r="K4016" s="16">
        <v>139</v>
      </c>
      <c r="L4016" s="17" t="s">
        <v>145</v>
      </c>
      <c r="M4016" s="163" t="str">
        <f>IFERROR(GETPIVOTDATA("Tot. Bottles",'- Ordine Aggregato -'!$A$1,"sku anker",A4016),"")</f>
        <v/>
      </c>
      <c r="N4016" s="18" t="s">
        <v>34</v>
      </c>
      <c r="O4016" s="19" t="str">
        <f t="shared" si="62"/>
        <v>Order online</v>
      </c>
      <c r="P4016" s="97" t="s">
        <v>442</v>
      </c>
      <c r="Q4016" s="13" t="s">
        <v>13084</v>
      </c>
      <c r="R4016" t="s">
        <v>13085</v>
      </c>
      <c r="S4016" s="20">
        <v>0</v>
      </c>
      <c r="T4016" s="21" t="s">
        <v>38</v>
      </c>
    </row>
    <row r="4017" spans="1:20" x14ac:dyDescent="0.35">
      <c r="A4017" s="13" t="s">
        <v>13086</v>
      </c>
      <c r="B4017" s="13"/>
      <c r="C4017" s="13"/>
      <c r="D4017" s="13" t="s">
        <v>13087</v>
      </c>
      <c r="E4017" s="13">
        <v>6</v>
      </c>
      <c r="F4017" s="14">
        <v>0.7</v>
      </c>
      <c r="G4017" s="13" t="s">
        <v>31</v>
      </c>
      <c r="H4017" s="14">
        <v>43</v>
      </c>
      <c r="I4017" s="15" t="s">
        <v>32</v>
      </c>
      <c r="J4017" s="16">
        <v>531</v>
      </c>
      <c r="K4017" s="16">
        <v>88.5</v>
      </c>
      <c r="L4017" s="17" t="s">
        <v>145</v>
      </c>
      <c r="M4017" s="163" t="str">
        <f>IFERROR(GETPIVOTDATA("Tot. Bottles",'- Ordine Aggregato -'!$A$1,"sku anker",A4017),"")</f>
        <v/>
      </c>
      <c r="N4017" s="18" t="s">
        <v>42</v>
      </c>
      <c r="O4017" s="19" t="str">
        <f t="shared" si="62"/>
        <v>Order online</v>
      </c>
      <c r="P4017" s="97" t="s">
        <v>442</v>
      </c>
      <c r="Q4017" s="13" t="s">
        <v>13088</v>
      </c>
      <c r="R4017" t="s">
        <v>13089</v>
      </c>
      <c r="S4017" s="20">
        <v>0</v>
      </c>
      <c r="T4017" s="21" t="s">
        <v>38</v>
      </c>
    </row>
    <row r="4018" spans="1:20" x14ac:dyDescent="0.35">
      <c r="A4018" s="13" t="s">
        <v>13090</v>
      </c>
      <c r="B4018" s="13"/>
      <c r="C4018" s="13"/>
      <c r="D4018" s="13" t="s">
        <v>13091</v>
      </c>
      <c r="E4018" s="13">
        <v>6</v>
      </c>
      <c r="F4018" s="14">
        <v>0.75</v>
      </c>
      <c r="G4018" s="13" t="s">
        <v>14874</v>
      </c>
      <c r="H4018" s="14">
        <v>0</v>
      </c>
      <c r="I4018" s="15" t="s">
        <v>32</v>
      </c>
      <c r="J4018" s="16">
        <v>16.5</v>
      </c>
      <c r="K4018" s="16">
        <v>2.75</v>
      </c>
      <c r="L4018" s="17" t="s">
        <v>33</v>
      </c>
      <c r="M4018" s="163" t="str">
        <f>IFERROR(GETPIVOTDATA("Tot. Bottles",'- Ordine Aggregato -'!$A$1,"sku anker",A4018),"")</f>
        <v/>
      </c>
      <c r="N4018" s="18" t="s">
        <v>42</v>
      </c>
      <c r="O4018" s="19" t="str">
        <f t="shared" si="62"/>
        <v>Order online</v>
      </c>
      <c r="P4018" s="97" t="s">
        <v>146</v>
      </c>
      <c r="Q4018" s="13" t="s">
        <v>13092</v>
      </c>
      <c r="R4018" t="s">
        <v>13093</v>
      </c>
      <c r="S4018" s="20">
        <v>0</v>
      </c>
      <c r="T4018" s="21" t="s">
        <v>38</v>
      </c>
    </row>
    <row r="4019" spans="1:20" x14ac:dyDescent="0.35">
      <c r="A4019" s="13" t="s">
        <v>13094</v>
      </c>
      <c r="B4019" s="13"/>
      <c r="C4019" s="13"/>
      <c r="D4019" s="13" t="s">
        <v>13095</v>
      </c>
      <c r="E4019" s="13">
        <v>6</v>
      </c>
      <c r="F4019" s="14">
        <v>0.75</v>
      </c>
      <c r="G4019" s="13" t="s">
        <v>14874</v>
      </c>
      <c r="H4019" s="14">
        <v>0</v>
      </c>
      <c r="I4019" s="15" t="s">
        <v>32</v>
      </c>
      <c r="J4019" s="16">
        <v>15.299999999999999</v>
      </c>
      <c r="K4019" s="16">
        <v>2.5499999999999998</v>
      </c>
      <c r="L4019" s="17" t="s">
        <v>33</v>
      </c>
      <c r="M4019" s="163" t="str">
        <f>IFERROR(GETPIVOTDATA("Tot. Bottles",'- Ordine Aggregato -'!$A$1,"sku anker",A4019),"")</f>
        <v/>
      </c>
      <c r="N4019" s="18" t="s">
        <v>42</v>
      </c>
      <c r="O4019" s="19" t="str">
        <f t="shared" si="62"/>
        <v>Order online</v>
      </c>
      <c r="P4019" s="97" t="s">
        <v>146</v>
      </c>
      <c r="Q4019" s="13" t="s">
        <v>13096</v>
      </c>
      <c r="R4019" t="s">
        <v>13097</v>
      </c>
      <c r="S4019" s="20">
        <v>0</v>
      </c>
      <c r="T4019" s="21" t="s">
        <v>38</v>
      </c>
    </row>
    <row r="4020" spans="1:20" x14ac:dyDescent="0.35">
      <c r="A4020" s="96" t="s">
        <v>13098</v>
      </c>
      <c r="B4020" s="96"/>
      <c r="C4020" s="96"/>
      <c r="D4020" s="13" t="s">
        <v>13099</v>
      </c>
      <c r="E4020" s="13">
        <v>6</v>
      </c>
      <c r="F4020" s="14">
        <v>0.75</v>
      </c>
      <c r="G4020" s="13" t="s">
        <v>14874</v>
      </c>
      <c r="H4020" s="14">
        <v>0</v>
      </c>
      <c r="I4020" s="15" t="s">
        <v>32</v>
      </c>
      <c r="J4020" s="16">
        <v>16.5</v>
      </c>
      <c r="K4020" s="16">
        <v>2.75</v>
      </c>
      <c r="L4020" s="17" t="s">
        <v>2503</v>
      </c>
      <c r="M4020" s="163" t="str">
        <f>IFERROR(GETPIVOTDATA("Tot. Bottles",'- Ordine Aggregato -'!$A$1,"sku anker",A4020),"")</f>
        <v/>
      </c>
      <c r="N4020" s="18" t="s">
        <v>42</v>
      </c>
      <c r="O4020" s="19" t="str">
        <f t="shared" si="62"/>
        <v>Order online</v>
      </c>
      <c r="P4020" s="97" t="s">
        <v>146</v>
      </c>
      <c r="Q4020" s="13" t="s">
        <v>13100</v>
      </c>
      <c r="R4020" t="s">
        <v>13101</v>
      </c>
      <c r="S4020" s="20">
        <v>0</v>
      </c>
      <c r="T4020" s="21" t="s">
        <v>38</v>
      </c>
    </row>
    <row r="4021" spans="1:20" x14ac:dyDescent="0.35">
      <c r="A4021" s="96" t="s">
        <v>13102</v>
      </c>
      <c r="D4021" s="13" t="s">
        <v>13103</v>
      </c>
      <c r="E4021" s="13">
        <v>24</v>
      </c>
      <c r="F4021" s="14">
        <v>0.2</v>
      </c>
      <c r="G4021" s="13" t="s">
        <v>31</v>
      </c>
      <c r="H4021" s="14">
        <v>0</v>
      </c>
      <c r="I4021" s="15" t="s">
        <v>32</v>
      </c>
      <c r="J4021" s="16">
        <v>18.48</v>
      </c>
      <c r="K4021" s="16">
        <v>0.77</v>
      </c>
      <c r="L4021" s="17" t="s">
        <v>33</v>
      </c>
      <c r="M4021" s="163" t="str">
        <f>IFERROR(GETPIVOTDATA("Tot. Bottles",'- Ordine Aggregato -'!$A$1,"sku anker",A4021),"")</f>
        <v/>
      </c>
      <c r="N4021" s="18" t="s">
        <v>34</v>
      </c>
      <c r="O4021" s="19" t="str">
        <f t="shared" si="62"/>
        <v>Order online</v>
      </c>
      <c r="P4021" s="97" t="s">
        <v>220</v>
      </c>
      <c r="Q4021" s="13" t="s">
        <v>13104</v>
      </c>
      <c r="R4021" t="s">
        <v>13105</v>
      </c>
      <c r="S4021" s="20">
        <v>0</v>
      </c>
      <c r="T4021" s="21" t="s">
        <v>38</v>
      </c>
    </row>
    <row r="4022" spans="1:20" x14ac:dyDescent="0.35">
      <c r="A4022" s="96" t="s">
        <v>13106</v>
      </c>
      <c r="B4022" s="96"/>
      <c r="C4022" s="96"/>
      <c r="D4022" s="13" t="s">
        <v>13107</v>
      </c>
      <c r="E4022" s="13">
        <v>6</v>
      </c>
      <c r="F4022" s="14">
        <v>0.75</v>
      </c>
      <c r="G4022" s="13" t="s">
        <v>14874</v>
      </c>
      <c r="H4022" s="14">
        <v>0</v>
      </c>
      <c r="I4022" s="15" t="s">
        <v>32</v>
      </c>
      <c r="J4022" s="16">
        <v>16.5</v>
      </c>
      <c r="K4022" s="16">
        <v>2.75</v>
      </c>
      <c r="L4022" s="17" t="s">
        <v>33</v>
      </c>
      <c r="M4022" s="163" t="str">
        <f>IFERROR(GETPIVOTDATA("Tot. Bottles",'- Ordine Aggregato -'!$A$1,"sku anker",A4022),"")</f>
        <v/>
      </c>
      <c r="N4022" s="18" t="s">
        <v>34</v>
      </c>
      <c r="O4022" s="19" t="str">
        <f t="shared" si="62"/>
        <v>Order online</v>
      </c>
      <c r="P4022" s="97" t="s">
        <v>146</v>
      </c>
      <c r="Q4022" s="13" t="s">
        <v>13108</v>
      </c>
      <c r="R4022" t="s">
        <v>13109</v>
      </c>
      <c r="S4022" s="20">
        <v>0</v>
      </c>
      <c r="T4022" s="21" t="s">
        <v>38</v>
      </c>
    </row>
    <row r="4023" spans="1:20" x14ac:dyDescent="0.35">
      <c r="A4023" s="96" t="s">
        <v>13110</v>
      </c>
      <c r="D4023" s="13" t="s">
        <v>13111</v>
      </c>
      <c r="E4023" s="13">
        <v>6</v>
      </c>
      <c r="F4023" s="14">
        <v>0.7</v>
      </c>
      <c r="G4023" s="13" t="s">
        <v>14874</v>
      </c>
      <c r="H4023" s="14">
        <v>40</v>
      </c>
      <c r="I4023" s="15" t="s">
        <v>32</v>
      </c>
      <c r="J4023" s="16">
        <v>79.5</v>
      </c>
      <c r="K4023" s="16">
        <v>13.25</v>
      </c>
      <c r="L4023" s="17" t="s">
        <v>463</v>
      </c>
      <c r="M4023" s="163" t="str">
        <f>IFERROR(GETPIVOTDATA("Tot. Bottles",'- Ordine Aggregato -'!$A$1,"sku anker",A4023),"")</f>
        <v/>
      </c>
      <c r="N4023" s="18" t="s">
        <v>42</v>
      </c>
      <c r="O4023" s="19" t="str">
        <f t="shared" si="62"/>
        <v>Order online</v>
      </c>
      <c r="P4023" s="97" t="s">
        <v>146</v>
      </c>
      <c r="Q4023" s="13" t="s">
        <v>13112</v>
      </c>
      <c r="R4023" t="s">
        <v>13113</v>
      </c>
      <c r="S4023" s="20">
        <v>0</v>
      </c>
      <c r="T4023" s="21" t="s">
        <v>38</v>
      </c>
    </row>
    <row r="4024" spans="1:20" x14ac:dyDescent="0.35">
      <c r="A4024" s="13" t="s">
        <v>13114</v>
      </c>
      <c r="B4024" s="13"/>
      <c r="C4024" s="13"/>
      <c r="D4024" s="13" t="s">
        <v>13115</v>
      </c>
      <c r="E4024" s="13">
        <v>6</v>
      </c>
      <c r="F4024" s="14">
        <v>1</v>
      </c>
      <c r="G4024" s="13" t="s">
        <v>14874</v>
      </c>
      <c r="H4024" s="14">
        <v>37.5</v>
      </c>
      <c r="I4024" s="15" t="s">
        <v>32</v>
      </c>
      <c r="J4024" s="16">
        <v>52.5</v>
      </c>
      <c r="K4024" s="16">
        <v>8.75</v>
      </c>
      <c r="L4024" s="17" t="s">
        <v>73</v>
      </c>
      <c r="M4024" s="163" t="str">
        <f>IFERROR(GETPIVOTDATA("Tot. Bottles",'- Ordine Aggregato -'!$A$1,"sku anker",A4024),"")</f>
        <v/>
      </c>
      <c r="N4024" s="18" t="s">
        <v>42</v>
      </c>
      <c r="O4024" s="19" t="str">
        <f t="shared" si="62"/>
        <v>Order online</v>
      </c>
      <c r="P4024" s="97" t="s">
        <v>220</v>
      </c>
      <c r="Q4024" s="13" t="s">
        <v>13116</v>
      </c>
      <c r="R4024" t="s">
        <v>13117</v>
      </c>
      <c r="S4024" s="20">
        <v>0</v>
      </c>
      <c r="T4024" s="21" t="s">
        <v>38</v>
      </c>
    </row>
    <row r="4025" spans="1:20" x14ac:dyDescent="0.35">
      <c r="A4025" s="13" t="s">
        <v>13118</v>
      </c>
      <c r="B4025" s="13"/>
      <c r="C4025" s="13"/>
      <c r="D4025" s="13" t="s">
        <v>13119</v>
      </c>
      <c r="E4025" s="13">
        <v>6</v>
      </c>
      <c r="F4025" s="14">
        <v>0.7</v>
      </c>
      <c r="G4025" s="13" t="s">
        <v>14874</v>
      </c>
      <c r="H4025" s="14">
        <v>37.5</v>
      </c>
      <c r="I4025" s="15" t="s">
        <v>32</v>
      </c>
      <c r="J4025" s="16">
        <v>108</v>
      </c>
      <c r="K4025" s="16">
        <v>18</v>
      </c>
      <c r="L4025" s="17" t="s">
        <v>368</v>
      </c>
      <c r="M4025" s="163" t="str">
        <f>IFERROR(GETPIVOTDATA("Tot. Bottles",'- Ordine Aggregato -'!$A$1,"sku anker",A4025),"")</f>
        <v/>
      </c>
      <c r="N4025" s="18" t="s">
        <v>42</v>
      </c>
      <c r="O4025" s="19" t="str">
        <f t="shared" si="62"/>
        <v>Order online</v>
      </c>
      <c r="P4025" s="97" t="s">
        <v>146</v>
      </c>
      <c r="Q4025" s="13" t="s">
        <v>13120</v>
      </c>
      <c r="R4025" t="s">
        <v>13121</v>
      </c>
      <c r="S4025" s="20">
        <v>0</v>
      </c>
      <c r="T4025" s="21" t="s">
        <v>38</v>
      </c>
    </row>
    <row r="4026" spans="1:20" x14ac:dyDescent="0.35">
      <c r="A4026" s="96" t="s">
        <v>13122</v>
      </c>
      <c r="B4026" s="96"/>
      <c r="C4026" s="96"/>
      <c r="D4026" s="13" t="s">
        <v>13123</v>
      </c>
      <c r="E4026" s="13">
        <v>6</v>
      </c>
      <c r="F4026" s="14">
        <v>0.7</v>
      </c>
      <c r="G4026" s="13" t="s">
        <v>46</v>
      </c>
      <c r="H4026" s="14">
        <v>29.9</v>
      </c>
      <c r="I4026" s="15" t="s">
        <v>32</v>
      </c>
      <c r="J4026" s="16">
        <v>63</v>
      </c>
      <c r="K4026" s="16">
        <v>10.5</v>
      </c>
      <c r="L4026" s="17" t="s">
        <v>66</v>
      </c>
      <c r="M4026" s="163" t="str">
        <f>IFERROR(GETPIVOTDATA("Tot. Bottles",'- Ordine Aggregato -'!$A$1,"sku anker",A4026),"")</f>
        <v/>
      </c>
      <c r="N4026" s="18" t="s">
        <v>67</v>
      </c>
      <c r="O4026" s="19" t="str">
        <f t="shared" si="62"/>
        <v>Order online</v>
      </c>
      <c r="P4026" s="97" t="s">
        <v>146</v>
      </c>
      <c r="Q4026" s="13" t="s">
        <v>13124</v>
      </c>
      <c r="R4026" t="s">
        <v>13125</v>
      </c>
      <c r="S4026" s="20">
        <v>10.5</v>
      </c>
      <c r="T4026" s="21" t="s">
        <v>38</v>
      </c>
    </row>
    <row r="4027" spans="1:20" x14ac:dyDescent="0.35">
      <c r="A4027" s="96" t="s">
        <v>13126</v>
      </c>
      <c r="D4027" s="13" t="s">
        <v>13127</v>
      </c>
      <c r="E4027" s="13">
        <v>6</v>
      </c>
      <c r="F4027" s="14">
        <v>0.35</v>
      </c>
      <c r="G4027" s="13" t="s">
        <v>46</v>
      </c>
      <c r="H4027" s="14">
        <v>20</v>
      </c>
      <c r="I4027" s="15" t="s">
        <v>32</v>
      </c>
      <c r="J4027" s="16">
        <v>40.200000000000003</v>
      </c>
      <c r="K4027" s="16">
        <v>6.7</v>
      </c>
      <c r="L4027" s="17" t="s">
        <v>551</v>
      </c>
      <c r="M4027" s="163" t="str">
        <f>IFERROR(GETPIVOTDATA("Tot. Bottles",'- Ordine Aggregato -'!$A$1,"sku anker",A4027),"")</f>
        <v/>
      </c>
      <c r="N4027" s="18" t="s">
        <v>42</v>
      </c>
      <c r="O4027" s="19" t="str">
        <f t="shared" si="62"/>
        <v>Order online</v>
      </c>
      <c r="P4027" s="97" t="s">
        <v>355</v>
      </c>
      <c r="Q4027" s="13" t="s">
        <v>13128</v>
      </c>
      <c r="R4027" t="s">
        <v>13129</v>
      </c>
      <c r="S4027" s="20">
        <v>0</v>
      </c>
      <c r="T4027" s="21" t="s">
        <v>38</v>
      </c>
    </row>
    <row r="4028" spans="1:20" x14ac:dyDescent="0.35">
      <c r="A4028" s="96" t="s">
        <v>13130</v>
      </c>
      <c r="B4028" s="96"/>
      <c r="C4028" s="96"/>
      <c r="D4028" s="13" t="s">
        <v>13127</v>
      </c>
      <c r="E4028" s="13">
        <v>6</v>
      </c>
      <c r="F4028" s="14">
        <v>0.7</v>
      </c>
      <c r="G4028" s="13" t="s">
        <v>14874</v>
      </c>
      <c r="H4028" s="14">
        <v>20</v>
      </c>
      <c r="I4028" s="15" t="s">
        <v>32</v>
      </c>
      <c r="J4028" s="16">
        <v>43.2</v>
      </c>
      <c r="K4028" s="16">
        <v>7.2</v>
      </c>
      <c r="L4028" s="17" t="s">
        <v>551</v>
      </c>
      <c r="M4028" s="163" t="str">
        <f>IFERROR(GETPIVOTDATA("Tot. Bottles",'- Ordine Aggregato -'!$A$1,"sku anker",A4028),"")</f>
        <v/>
      </c>
      <c r="N4028" s="18" t="s">
        <v>67</v>
      </c>
      <c r="O4028" s="19" t="str">
        <f t="shared" si="62"/>
        <v>Order online</v>
      </c>
      <c r="P4028" s="97" t="s">
        <v>355</v>
      </c>
      <c r="Q4028" s="13" t="s">
        <v>13131</v>
      </c>
      <c r="R4028" t="s">
        <v>13132</v>
      </c>
      <c r="S4028" s="20">
        <v>7.2</v>
      </c>
      <c r="T4028" s="21" t="s">
        <v>38</v>
      </c>
    </row>
    <row r="4029" spans="1:20" x14ac:dyDescent="0.35">
      <c r="A4029" s="13" t="s">
        <v>13133</v>
      </c>
      <c r="B4029" s="13"/>
      <c r="C4029" s="13"/>
      <c r="D4029" s="13" t="s">
        <v>13127</v>
      </c>
      <c r="E4029" s="13">
        <v>6</v>
      </c>
      <c r="F4029" s="14">
        <v>0.7</v>
      </c>
      <c r="G4029" s="13" t="s">
        <v>31</v>
      </c>
      <c r="H4029" s="14">
        <v>20</v>
      </c>
      <c r="I4029" s="15" t="s">
        <v>32</v>
      </c>
      <c r="J4029" s="16">
        <v>43.2</v>
      </c>
      <c r="K4029" s="16">
        <v>7.2</v>
      </c>
      <c r="L4029" s="17" t="s">
        <v>551</v>
      </c>
      <c r="M4029" s="163" t="str">
        <f>IFERROR(GETPIVOTDATA("Tot. Bottles",'- Ordine Aggregato -'!$A$1,"sku anker",A4029),"")</f>
        <v/>
      </c>
      <c r="N4029" s="18" t="s">
        <v>67</v>
      </c>
      <c r="O4029" s="19" t="str">
        <f t="shared" si="62"/>
        <v>Order online</v>
      </c>
      <c r="P4029" s="97" t="s">
        <v>355</v>
      </c>
      <c r="Q4029" s="13" t="s">
        <v>13134</v>
      </c>
      <c r="R4029" t="s">
        <v>13135</v>
      </c>
      <c r="S4029" s="20">
        <v>7.2</v>
      </c>
      <c r="T4029" s="21" t="s">
        <v>38</v>
      </c>
    </row>
    <row r="4030" spans="1:20" x14ac:dyDescent="0.35">
      <c r="A4030" s="96" t="s">
        <v>14555</v>
      </c>
      <c r="B4030" s="96"/>
      <c r="C4030" s="96"/>
      <c r="D4030" s="13" t="s">
        <v>13127</v>
      </c>
      <c r="E4030" s="13">
        <v>12</v>
      </c>
      <c r="F4030" s="14">
        <v>1</v>
      </c>
      <c r="G4030" s="13" t="s">
        <v>31</v>
      </c>
      <c r="H4030" s="14">
        <v>20</v>
      </c>
      <c r="I4030" s="15" t="s">
        <v>32</v>
      </c>
      <c r="J4030" s="16">
        <v>121.80000000000001</v>
      </c>
      <c r="K4030" s="16">
        <v>10.15</v>
      </c>
      <c r="L4030" s="17" t="s">
        <v>551</v>
      </c>
      <c r="M4030" s="163" t="str">
        <f>IFERROR(GETPIVOTDATA("Tot. Bottles",'- Ordine Aggregato -'!$A$1,"sku anker",A4030),"")</f>
        <v/>
      </c>
      <c r="N4030" s="18" t="s">
        <v>42</v>
      </c>
      <c r="O4030" s="19" t="str">
        <f t="shared" si="62"/>
        <v>Order online</v>
      </c>
      <c r="P4030" s="97" t="s">
        <v>355</v>
      </c>
      <c r="Q4030" s="13" t="s">
        <v>16103</v>
      </c>
      <c r="R4030" t="s">
        <v>16104</v>
      </c>
      <c r="S4030" s="20">
        <v>0</v>
      </c>
      <c r="T4030" s="21" t="s">
        <v>38</v>
      </c>
    </row>
    <row r="4031" spans="1:20" x14ac:dyDescent="0.35">
      <c r="A4031" s="96" t="s">
        <v>13136</v>
      </c>
      <c r="D4031" s="13" t="s">
        <v>13127</v>
      </c>
      <c r="E4031" s="13">
        <v>6</v>
      </c>
      <c r="F4031" s="14">
        <v>1</v>
      </c>
      <c r="G4031" s="13" t="s">
        <v>31</v>
      </c>
      <c r="H4031" s="14">
        <v>20</v>
      </c>
      <c r="I4031" s="15" t="s">
        <v>32</v>
      </c>
      <c r="J4031" s="16">
        <v>60.900000000000006</v>
      </c>
      <c r="K4031" s="16">
        <v>10.15</v>
      </c>
      <c r="L4031" s="17" t="s">
        <v>551</v>
      </c>
      <c r="M4031" s="163" t="str">
        <f>IFERROR(GETPIVOTDATA("Tot. Bottles",'- Ordine Aggregato -'!$A$1,"sku anker",A4031),"")</f>
        <v/>
      </c>
      <c r="N4031" s="18" t="s">
        <v>42</v>
      </c>
      <c r="O4031" s="19" t="str">
        <f t="shared" si="62"/>
        <v>Order online</v>
      </c>
      <c r="P4031" s="97" t="s">
        <v>355</v>
      </c>
      <c r="Q4031" s="13" t="s">
        <v>13137</v>
      </c>
      <c r="R4031" t="s">
        <v>13138</v>
      </c>
      <c r="S4031" s="20">
        <v>0</v>
      </c>
      <c r="T4031" s="21" t="s">
        <v>38</v>
      </c>
    </row>
    <row r="4032" spans="1:20" x14ac:dyDescent="0.35">
      <c r="A4032" s="96" t="s">
        <v>13139</v>
      </c>
      <c r="B4032" s="96"/>
      <c r="C4032" s="96"/>
      <c r="D4032" s="13" t="s">
        <v>14781</v>
      </c>
      <c r="E4032" s="13">
        <v>6</v>
      </c>
      <c r="F4032" s="14">
        <v>0.7</v>
      </c>
      <c r="G4032" s="13" t="s">
        <v>46</v>
      </c>
      <c r="H4032" s="14">
        <v>20</v>
      </c>
      <c r="I4032" s="15" t="s">
        <v>32</v>
      </c>
      <c r="J4032" s="16">
        <v>54.599999999999994</v>
      </c>
      <c r="K4032" s="16">
        <v>9.1</v>
      </c>
      <c r="L4032" s="17" t="s">
        <v>546</v>
      </c>
      <c r="M4032" s="163" t="str">
        <f>IFERROR(GETPIVOTDATA("Tot. Bottles",'- Ordine Aggregato -'!$A$1,"sku anker",A4032),"")</f>
        <v/>
      </c>
      <c r="N4032" s="18" t="s">
        <v>42</v>
      </c>
      <c r="O4032" s="19" t="str">
        <f t="shared" si="62"/>
        <v>Order online</v>
      </c>
      <c r="P4032" s="97" t="s">
        <v>355</v>
      </c>
      <c r="Q4032" s="13" t="s">
        <v>13140</v>
      </c>
      <c r="R4032" t="s">
        <v>13141</v>
      </c>
      <c r="S4032" s="20">
        <v>0</v>
      </c>
      <c r="T4032" s="21" t="s">
        <v>38</v>
      </c>
    </row>
    <row r="4033" spans="1:20" x14ac:dyDescent="0.35">
      <c r="A4033" s="96" t="s">
        <v>13142</v>
      </c>
      <c r="B4033" s="96"/>
      <c r="C4033" s="96"/>
      <c r="D4033" s="13" t="s">
        <v>13143</v>
      </c>
      <c r="E4033" s="13">
        <v>6</v>
      </c>
      <c r="F4033" s="14">
        <v>1</v>
      </c>
      <c r="G4033" s="13" t="s">
        <v>14874</v>
      </c>
      <c r="H4033" s="14">
        <v>33</v>
      </c>
      <c r="I4033" s="15" t="s">
        <v>32</v>
      </c>
      <c r="J4033" s="16">
        <v>51</v>
      </c>
      <c r="K4033" s="16">
        <v>8.5</v>
      </c>
      <c r="L4033" s="17" t="s">
        <v>88</v>
      </c>
      <c r="M4033" s="163" t="str">
        <f>IFERROR(GETPIVOTDATA("Tot. Bottles",'- Ordine Aggregato -'!$A$1,"sku anker",A4033),"")</f>
        <v/>
      </c>
      <c r="N4033" s="18" t="s">
        <v>42</v>
      </c>
      <c r="O4033" s="19" t="str">
        <f t="shared" si="62"/>
        <v>Order online</v>
      </c>
      <c r="P4033" s="97" t="s">
        <v>35</v>
      </c>
      <c r="Q4033" s="13" t="s">
        <v>13144</v>
      </c>
      <c r="R4033" t="s">
        <v>13145</v>
      </c>
      <c r="S4033" s="20">
        <v>0</v>
      </c>
      <c r="T4033" s="21" t="s">
        <v>38</v>
      </c>
    </row>
    <row r="4034" spans="1:20" x14ac:dyDescent="0.35">
      <c r="A4034" s="96" t="s">
        <v>13146</v>
      </c>
      <c r="D4034" s="13" t="s">
        <v>13147</v>
      </c>
      <c r="E4034" s="13">
        <v>6</v>
      </c>
      <c r="F4034" s="14">
        <v>0.75</v>
      </c>
      <c r="G4034" s="13" t="s">
        <v>14873</v>
      </c>
      <c r="H4034" s="14">
        <v>15</v>
      </c>
      <c r="I4034" s="15" t="s">
        <v>32</v>
      </c>
      <c r="J4034" s="16">
        <v>31.200000000000003</v>
      </c>
      <c r="K4034" s="16">
        <v>5.2</v>
      </c>
      <c r="L4034" s="17" t="s">
        <v>1682</v>
      </c>
      <c r="M4034" s="163" t="str">
        <f>IFERROR(GETPIVOTDATA("Tot. Bottles",'- Ordine Aggregato -'!$A$1,"sku anker",A4034),"")</f>
        <v/>
      </c>
      <c r="N4034" s="18" t="s">
        <v>34</v>
      </c>
      <c r="O4034" s="19" t="str">
        <f t="shared" si="62"/>
        <v>Order online</v>
      </c>
      <c r="P4034" s="97" t="s">
        <v>35</v>
      </c>
      <c r="Q4034" s="13" t="s">
        <v>13148</v>
      </c>
      <c r="R4034" t="s">
        <v>16105</v>
      </c>
      <c r="S4034" s="20">
        <v>0</v>
      </c>
      <c r="T4034" s="21" t="s">
        <v>38</v>
      </c>
    </row>
    <row r="4035" spans="1:20" x14ac:dyDescent="0.35">
      <c r="A4035" s="13" t="s">
        <v>13149</v>
      </c>
      <c r="B4035" s="13"/>
      <c r="C4035" s="13"/>
      <c r="D4035" s="13" t="s">
        <v>13147</v>
      </c>
      <c r="E4035" s="13">
        <v>12</v>
      </c>
      <c r="F4035" s="14">
        <v>1</v>
      </c>
      <c r="G4035" s="13" t="s">
        <v>14873</v>
      </c>
      <c r="H4035" s="14">
        <v>15</v>
      </c>
      <c r="I4035" s="15" t="s">
        <v>32</v>
      </c>
      <c r="J4035" s="16">
        <v>71.400000000000006</v>
      </c>
      <c r="K4035" s="16">
        <v>5.95</v>
      </c>
      <c r="L4035" s="17" t="s">
        <v>1682</v>
      </c>
      <c r="M4035" s="163" t="str">
        <f>IFERROR(GETPIVOTDATA("Tot. Bottles",'- Ordine Aggregato -'!$A$1,"sku anker",A4035),"")</f>
        <v/>
      </c>
      <c r="N4035" s="18" t="s">
        <v>34</v>
      </c>
      <c r="O4035" s="19" t="str">
        <f t="shared" si="62"/>
        <v>Order online</v>
      </c>
      <c r="P4035" s="97" t="s">
        <v>35</v>
      </c>
      <c r="Q4035" s="13" t="s">
        <v>13150</v>
      </c>
      <c r="R4035" t="s">
        <v>13151</v>
      </c>
      <c r="S4035" s="20">
        <v>0</v>
      </c>
      <c r="T4035" s="21" t="s">
        <v>38</v>
      </c>
    </row>
    <row r="4036" spans="1:20" x14ac:dyDescent="0.35">
      <c r="A4036" s="96" t="s">
        <v>13152</v>
      </c>
      <c r="B4036" s="96"/>
      <c r="C4036" s="96"/>
      <c r="D4036" s="13" t="s">
        <v>13153</v>
      </c>
      <c r="E4036" s="13">
        <v>6</v>
      </c>
      <c r="F4036" s="14">
        <v>0.7</v>
      </c>
      <c r="G4036" s="13" t="s">
        <v>14874</v>
      </c>
      <c r="H4036" s="14">
        <v>35</v>
      </c>
      <c r="I4036" s="15" t="s">
        <v>32</v>
      </c>
      <c r="J4036" s="16">
        <v>44.400000000000006</v>
      </c>
      <c r="K4036" s="16">
        <v>7.4</v>
      </c>
      <c r="L4036" s="17" t="s">
        <v>41</v>
      </c>
      <c r="M4036" s="163" t="str">
        <f>IFERROR(GETPIVOTDATA("Tot. Bottles",'- Ordine Aggregato -'!$A$1,"sku anker",A4036),"")</f>
        <v/>
      </c>
      <c r="N4036" s="18" t="s">
        <v>67</v>
      </c>
      <c r="O4036" s="19" t="str">
        <f t="shared" si="62"/>
        <v>Order online</v>
      </c>
      <c r="P4036" s="97" t="s">
        <v>43</v>
      </c>
      <c r="Q4036" s="13" t="s">
        <v>13154</v>
      </c>
      <c r="R4036" t="s">
        <v>13155</v>
      </c>
      <c r="S4036" s="20">
        <v>7.4</v>
      </c>
      <c r="T4036" s="21" t="s">
        <v>38</v>
      </c>
    </row>
    <row r="4037" spans="1:20" x14ac:dyDescent="0.35">
      <c r="A4037" s="96" t="s">
        <v>13156</v>
      </c>
      <c r="D4037" s="13" t="s">
        <v>13157</v>
      </c>
      <c r="E4037" s="13">
        <v>6</v>
      </c>
      <c r="F4037" s="14">
        <v>0.7</v>
      </c>
      <c r="G4037" s="13" t="s">
        <v>31</v>
      </c>
      <c r="H4037" s="14">
        <v>35</v>
      </c>
      <c r="I4037" s="15" t="s">
        <v>32</v>
      </c>
      <c r="J4037" s="16">
        <v>47.7</v>
      </c>
      <c r="K4037" s="16">
        <v>7.95</v>
      </c>
      <c r="L4037" s="17" t="s">
        <v>41</v>
      </c>
      <c r="M4037" s="163" t="str">
        <f>IFERROR(GETPIVOTDATA("Tot. Bottles",'- Ordine Aggregato -'!$A$1,"sku anker",A4037),"")</f>
        <v/>
      </c>
      <c r="N4037" s="18" t="s">
        <v>67</v>
      </c>
      <c r="O4037" s="19" t="str">
        <f t="shared" si="62"/>
        <v>Order online</v>
      </c>
      <c r="P4037" s="97" t="s">
        <v>43</v>
      </c>
      <c r="Q4037" s="13" t="s">
        <v>13158</v>
      </c>
      <c r="R4037" t="s">
        <v>13159</v>
      </c>
      <c r="S4037" s="20">
        <v>7.95</v>
      </c>
      <c r="T4037" s="21" t="s">
        <v>38</v>
      </c>
    </row>
    <row r="4038" spans="1:20" x14ac:dyDescent="0.35">
      <c r="A4038" s="96" t="s">
        <v>13160</v>
      </c>
      <c r="B4038" s="96"/>
      <c r="C4038" s="96"/>
      <c r="D4038" s="13" t="s">
        <v>13161</v>
      </c>
      <c r="E4038" s="13">
        <v>6</v>
      </c>
      <c r="F4038" s="14">
        <v>0.7</v>
      </c>
      <c r="G4038" s="13" t="s">
        <v>14874</v>
      </c>
      <c r="H4038" s="14">
        <v>40</v>
      </c>
      <c r="I4038" s="15" t="s">
        <v>32</v>
      </c>
      <c r="J4038" s="16">
        <v>52.199999999999996</v>
      </c>
      <c r="K4038" s="16">
        <v>8.6999999999999993</v>
      </c>
      <c r="L4038" s="17" t="s">
        <v>73</v>
      </c>
      <c r="M4038" s="163" t="str">
        <f>IFERROR(GETPIVOTDATA("Tot. Bottles",'- Ordine Aggregato -'!$A$1,"sku anker",A4038),"")</f>
        <v/>
      </c>
      <c r="N4038" s="18" t="s">
        <v>67</v>
      </c>
      <c r="O4038" s="19" t="str">
        <f t="shared" si="62"/>
        <v>Order online</v>
      </c>
      <c r="P4038" s="97" t="s">
        <v>385</v>
      </c>
      <c r="Q4038" s="13" t="s">
        <v>13162</v>
      </c>
      <c r="R4038" t="s">
        <v>13163</v>
      </c>
      <c r="S4038" s="20">
        <v>8.6999999999999993</v>
      </c>
      <c r="T4038" s="21" t="s">
        <v>38</v>
      </c>
    </row>
    <row r="4039" spans="1:20" x14ac:dyDescent="0.35">
      <c r="A4039" s="96" t="s">
        <v>13164</v>
      </c>
      <c r="B4039" s="96"/>
      <c r="C4039" s="96"/>
      <c r="D4039" s="13" t="s">
        <v>13161</v>
      </c>
      <c r="E4039" s="13">
        <v>12</v>
      </c>
      <c r="F4039" s="14">
        <v>1</v>
      </c>
      <c r="G4039" s="13" t="s">
        <v>14874</v>
      </c>
      <c r="H4039" s="14">
        <v>40</v>
      </c>
      <c r="I4039" s="15" t="s">
        <v>32</v>
      </c>
      <c r="J4039" s="16">
        <v>126</v>
      </c>
      <c r="K4039" s="16">
        <v>10.5</v>
      </c>
      <c r="L4039" s="17" t="s">
        <v>73</v>
      </c>
      <c r="M4039" s="163" t="str">
        <f>IFERROR(GETPIVOTDATA("Tot. Bottles",'- Ordine Aggregato -'!$A$1,"sku anker",A4039),"")</f>
        <v/>
      </c>
      <c r="N4039" s="18" t="s">
        <v>42</v>
      </c>
      <c r="O4039" s="19" t="str">
        <f t="shared" si="62"/>
        <v>Order online</v>
      </c>
      <c r="P4039" s="97" t="s">
        <v>385</v>
      </c>
      <c r="Q4039" s="13" t="s">
        <v>13165</v>
      </c>
      <c r="R4039" t="s">
        <v>13166</v>
      </c>
      <c r="S4039" s="20">
        <v>0</v>
      </c>
      <c r="T4039" s="21" t="s">
        <v>38</v>
      </c>
    </row>
    <row r="4040" spans="1:20" x14ac:dyDescent="0.35">
      <c r="A4040" s="96" t="s">
        <v>16106</v>
      </c>
      <c r="D4040" s="13" t="s">
        <v>13161</v>
      </c>
      <c r="E4040" s="13">
        <v>6</v>
      </c>
      <c r="F4040" s="14">
        <v>1.75</v>
      </c>
      <c r="G4040" s="13" t="s">
        <v>14874</v>
      </c>
      <c r="H4040" s="14">
        <v>40</v>
      </c>
      <c r="I4040" s="15" t="s">
        <v>32</v>
      </c>
      <c r="J4040" s="16">
        <v>111</v>
      </c>
      <c r="K4040" s="16">
        <v>18.5</v>
      </c>
      <c r="L4040" s="17" t="s">
        <v>73</v>
      </c>
      <c r="M4040" s="163" t="str">
        <f>IFERROR(GETPIVOTDATA("Tot. Bottles",'- Ordine Aggregato -'!$A$1,"sku anker",A4040),"")</f>
        <v/>
      </c>
      <c r="N4040" s="18" t="s">
        <v>42</v>
      </c>
      <c r="O4040" s="19" t="str">
        <f t="shared" si="62"/>
        <v>Order online</v>
      </c>
      <c r="P4040" s="97" t="s">
        <v>385</v>
      </c>
      <c r="Q4040" s="13" t="s">
        <v>16107</v>
      </c>
      <c r="R4040" t="s">
        <v>42</v>
      </c>
      <c r="S4040" s="20">
        <v>0</v>
      </c>
      <c r="T4040" s="21" t="s">
        <v>38</v>
      </c>
    </row>
    <row r="4041" spans="1:20" x14ac:dyDescent="0.35">
      <c r="A4041" s="13" t="s">
        <v>13167</v>
      </c>
      <c r="B4041" s="13"/>
      <c r="C4041" s="13"/>
      <c r="D4041" s="13" t="s">
        <v>13168</v>
      </c>
      <c r="E4041" s="13">
        <v>6</v>
      </c>
      <c r="F4041" s="14">
        <v>0.7</v>
      </c>
      <c r="G4041" s="13" t="s">
        <v>46</v>
      </c>
      <c r="H4041" s="14">
        <v>46.3</v>
      </c>
      <c r="I4041" s="15" t="s">
        <v>32</v>
      </c>
      <c r="J4041" s="16">
        <v>147</v>
      </c>
      <c r="K4041" s="16">
        <v>24.5</v>
      </c>
      <c r="L4041" s="17" t="s">
        <v>145</v>
      </c>
      <c r="M4041" s="163" t="str">
        <f>IFERROR(GETPIVOTDATA("Tot. Bottles",'- Ordine Aggregato -'!$A$1,"sku anker",A4041),"")</f>
        <v/>
      </c>
      <c r="N4041" s="18" t="s">
        <v>67</v>
      </c>
      <c r="O4041" s="19" t="str">
        <f t="shared" si="62"/>
        <v>Order online</v>
      </c>
      <c r="P4041" s="97" t="s">
        <v>146</v>
      </c>
      <c r="Q4041" s="13" t="s">
        <v>13169</v>
      </c>
      <c r="R4041" t="s">
        <v>13170</v>
      </c>
      <c r="S4041" s="20">
        <v>24.5</v>
      </c>
      <c r="T4041" s="21" t="s">
        <v>38</v>
      </c>
    </row>
    <row r="4042" spans="1:20" x14ac:dyDescent="0.35">
      <c r="A4042" s="96" t="s">
        <v>13171</v>
      </c>
      <c r="D4042" s="13" t="s">
        <v>13172</v>
      </c>
      <c r="E4042" s="13">
        <v>6</v>
      </c>
      <c r="F4042" s="14">
        <v>0.7</v>
      </c>
      <c r="G4042" s="13" t="s">
        <v>31</v>
      </c>
      <c r="H4042" s="14">
        <v>43.8</v>
      </c>
      <c r="I4042" s="15" t="s">
        <v>32</v>
      </c>
      <c r="J4042" s="16">
        <v>435</v>
      </c>
      <c r="K4042" s="16">
        <v>72.5</v>
      </c>
      <c r="L4042" s="17" t="s">
        <v>145</v>
      </c>
      <c r="M4042" s="163" t="str">
        <f>IFERROR(GETPIVOTDATA("Tot. Bottles",'- Ordine Aggregato -'!$A$1,"sku anker",A4042),"")</f>
        <v/>
      </c>
      <c r="N4042" s="18" t="s">
        <v>34</v>
      </c>
      <c r="O4042" s="19" t="str">
        <f t="shared" si="62"/>
        <v>Order online</v>
      </c>
      <c r="P4042" s="97" t="s">
        <v>442</v>
      </c>
      <c r="Q4042" s="13" t="s">
        <v>13173</v>
      </c>
      <c r="R4042" t="s">
        <v>13174</v>
      </c>
      <c r="S4042" s="20">
        <v>0</v>
      </c>
      <c r="T4042" s="21" t="s">
        <v>38</v>
      </c>
    </row>
    <row r="4043" spans="1:20" x14ac:dyDescent="0.35">
      <c r="A4043" s="13" t="s">
        <v>13175</v>
      </c>
      <c r="B4043" s="13"/>
      <c r="C4043" s="13"/>
      <c r="D4043" s="13" t="s">
        <v>13176</v>
      </c>
      <c r="E4043" s="13">
        <v>6</v>
      </c>
      <c r="F4043" s="14">
        <v>0.7</v>
      </c>
      <c r="G4043" s="13" t="s">
        <v>14874</v>
      </c>
      <c r="H4043" s="14">
        <v>40</v>
      </c>
      <c r="I4043" s="15" t="s">
        <v>32</v>
      </c>
      <c r="J4043" s="16">
        <v>129.89999999999998</v>
      </c>
      <c r="K4043" s="16">
        <v>21.65</v>
      </c>
      <c r="L4043" s="17" t="s">
        <v>448</v>
      </c>
      <c r="M4043" s="163" t="str">
        <f>IFERROR(GETPIVOTDATA("Tot. Bottles",'- Ordine Aggregato -'!$A$1,"sku anker",A4043),"")</f>
        <v/>
      </c>
      <c r="N4043" s="18" t="s">
        <v>34</v>
      </c>
      <c r="O4043" s="19" t="str">
        <f t="shared" si="62"/>
        <v>Order online</v>
      </c>
      <c r="P4043" s="97" t="s">
        <v>442</v>
      </c>
      <c r="Q4043" s="13" t="s">
        <v>13177</v>
      </c>
      <c r="R4043" t="s">
        <v>13178</v>
      </c>
      <c r="S4043" s="20">
        <v>0</v>
      </c>
      <c r="T4043" s="21" t="s">
        <v>38</v>
      </c>
    </row>
    <row r="4044" spans="1:20" x14ac:dyDescent="0.35">
      <c r="A4044" s="96" t="s">
        <v>13179</v>
      </c>
      <c r="D4044" s="13" t="s">
        <v>13180</v>
      </c>
      <c r="E4044" s="13">
        <v>6</v>
      </c>
      <c r="F4044" s="14">
        <v>0.7</v>
      </c>
      <c r="G4044" s="13" t="s">
        <v>14874</v>
      </c>
      <c r="H4044" s="14">
        <v>40</v>
      </c>
      <c r="I4044" s="15" t="s">
        <v>32</v>
      </c>
      <c r="J4044" s="16">
        <v>141</v>
      </c>
      <c r="K4044" s="16">
        <v>23.5</v>
      </c>
      <c r="L4044" s="17" t="s">
        <v>1787</v>
      </c>
      <c r="M4044" s="163" t="str">
        <f>IFERROR(GETPIVOTDATA("Tot. Bottles",'- Ordine Aggregato -'!$A$1,"sku anker",A4044),"")</f>
        <v/>
      </c>
      <c r="N4044" s="18" t="s">
        <v>34</v>
      </c>
      <c r="O4044" s="19" t="str">
        <f t="shared" si="62"/>
        <v>Order online</v>
      </c>
      <c r="P4044" s="97" t="s">
        <v>442</v>
      </c>
      <c r="Q4044" s="13" t="s">
        <v>13181</v>
      </c>
      <c r="R4044" t="s">
        <v>13182</v>
      </c>
      <c r="S4044" s="20">
        <v>0</v>
      </c>
      <c r="T4044" s="21" t="s">
        <v>38</v>
      </c>
    </row>
    <row r="4045" spans="1:20" x14ac:dyDescent="0.35">
      <c r="A4045" s="96" t="s">
        <v>14401</v>
      </c>
      <c r="B4045" s="96"/>
      <c r="C4045" s="96"/>
      <c r="D4045" s="13" t="s">
        <v>14402</v>
      </c>
      <c r="E4045" s="13">
        <v>6</v>
      </c>
      <c r="F4045" s="14">
        <v>0.7</v>
      </c>
      <c r="G4045" s="13" t="s">
        <v>14874</v>
      </c>
      <c r="H4045" s="14">
        <v>40</v>
      </c>
      <c r="I4045" s="15" t="s">
        <v>32</v>
      </c>
      <c r="J4045" s="16">
        <v>185.7</v>
      </c>
      <c r="K4045" s="16">
        <v>30.95</v>
      </c>
      <c r="L4045" s="17" t="s">
        <v>1787</v>
      </c>
      <c r="M4045" s="163" t="str">
        <f>IFERROR(GETPIVOTDATA("Tot. Bottles",'- Ordine Aggregato -'!$A$1,"sku anker",A4045),"")</f>
        <v/>
      </c>
      <c r="N4045" s="18" t="s">
        <v>42</v>
      </c>
      <c r="O4045" s="19" t="str">
        <f t="shared" ref="O4045:O4108" si="63">HYPERLINK("https://www.ankeramsterdamspirits.nl/en/products/"&amp;A4045,"Order online")</f>
        <v>Order online</v>
      </c>
      <c r="P4045" s="97" t="s">
        <v>442</v>
      </c>
      <c r="Q4045" s="13" t="s">
        <v>16108</v>
      </c>
      <c r="R4045" t="s">
        <v>16109</v>
      </c>
      <c r="S4045" s="20">
        <v>0</v>
      </c>
      <c r="T4045" s="21" t="s">
        <v>38</v>
      </c>
    </row>
    <row r="4046" spans="1:20" x14ac:dyDescent="0.35">
      <c r="A4046" s="13" t="s">
        <v>13183</v>
      </c>
      <c r="B4046" s="13"/>
      <c r="C4046" s="13"/>
      <c r="D4046" s="13" t="s">
        <v>13184</v>
      </c>
      <c r="E4046" s="13">
        <v>6</v>
      </c>
      <c r="F4046" s="14">
        <v>0.7</v>
      </c>
      <c r="G4046" s="13" t="s">
        <v>14874</v>
      </c>
      <c r="H4046" s="14">
        <v>43</v>
      </c>
      <c r="I4046" s="15" t="s">
        <v>32</v>
      </c>
      <c r="J4046" s="16">
        <v>108</v>
      </c>
      <c r="K4046" s="16">
        <v>18</v>
      </c>
      <c r="L4046" s="17" t="s">
        <v>145</v>
      </c>
      <c r="M4046" s="163" t="str">
        <f>IFERROR(GETPIVOTDATA("Tot. Bottles",'- Ordine Aggregato -'!$A$1,"sku anker",A4046),"")</f>
        <v/>
      </c>
      <c r="N4046" s="18" t="s">
        <v>67</v>
      </c>
      <c r="O4046" s="19" t="str">
        <f t="shared" si="63"/>
        <v>Order online</v>
      </c>
      <c r="P4046" s="97" t="s">
        <v>146</v>
      </c>
      <c r="Q4046" s="13" t="s">
        <v>13185</v>
      </c>
      <c r="R4046" t="s">
        <v>13186</v>
      </c>
      <c r="S4046" s="20">
        <v>18</v>
      </c>
      <c r="T4046" s="21" t="s">
        <v>38</v>
      </c>
    </row>
    <row r="4047" spans="1:20" x14ac:dyDescent="0.35">
      <c r="A4047" s="96" t="s">
        <v>13187</v>
      </c>
      <c r="D4047" s="13" t="s">
        <v>13184</v>
      </c>
      <c r="E4047" s="13">
        <v>6</v>
      </c>
      <c r="F4047" s="14">
        <v>1</v>
      </c>
      <c r="G4047" s="13" t="s">
        <v>14874</v>
      </c>
      <c r="H4047" s="14">
        <v>43</v>
      </c>
      <c r="I4047" s="15" t="s">
        <v>32</v>
      </c>
      <c r="J4047" s="16">
        <v>117</v>
      </c>
      <c r="K4047" s="16">
        <v>19.5</v>
      </c>
      <c r="L4047" s="17" t="s">
        <v>145</v>
      </c>
      <c r="M4047" s="163" t="str">
        <f>IFERROR(GETPIVOTDATA("Tot. Bottles",'- Ordine Aggregato -'!$A$1,"sku anker",A4047),"")</f>
        <v/>
      </c>
      <c r="N4047" s="18" t="s">
        <v>34</v>
      </c>
      <c r="O4047" s="19" t="str">
        <f t="shared" si="63"/>
        <v>Order online</v>
      </c>
      <c r="P4047" s="97" t="s">
        <v>146</v>
      </c>
      <c r="Q4047" s="13" t="s">
        <v>13188</v>
      </c>
      <c r="R4047" t="s">
        <v>13189</v>
      </c>
      <c r="S4047" s="20">
        <v>0</v>
      </c>
      <c r="T4047" s="21" t="s">
        <v>38</v>
      </c>
    </row>
    <row r="4048" spans="1:20" x14ac:dyDescent="0.35">
      <c r="A4048" s="13" t="s">
        <v>13190</v>
      </c>
      <c r="B4048" s="13"/>
      <c r="C4048" s="13"/>
      <c r="D4048" s="13" t="s">
        <v>13191</v>
      </c>
      <c r="E4048" s="13">
        <v>6</v>
      </c>
      <c r="F4048" s="14">
        <v>0.7</v>
      </c>
      <c r="G4048" s="13" t="s">
        <v>14874</v>
      </c>
      <c r="H4048" s="14">
        <v>46</v>
      </c>
      <c r="I4048" s="15" t="s">
        <v>32</v>
      </c>
      <c r="J4048" s="16">
        <v>234</v>
      </c>
      <c r="K4048" s="16">
        <v>39</v>
      </c>
      <c r="L4048" s="17" t="s">
        <v>145</v>
      </c>
      <c r="M4048" s="163" t="str">
        <f>IFERROR(GETPIVOTDATA("Tot. Bottles",'- Ordine Aggregato -'!$A$1,"sku anker",A4048),"")</f>
        <v/>
      </c>
      <c r="N4048" s="18" t="s">
        <v>42</v>
      </c>
      <c r="O4048" s="19" t="str">
        <f t="shared" si="63"/>
        <v>Order online</v>
      </c>
      <c r="P4048" s="97" t="s">
        <v>146</v>
      </c>
      <c r="Q4048" s="13" t="s">
        <v>13192</v>
      </c>
      <c r="R4048" t="s">
        <v>13193</v>
      </c>
      <c r="S4048" s="20">
        <v>0</v>
      </c>
      <c r="T4048" s="21" t="s">
        <v>38</v>
      </c>
    </row>
    <row r="4049" spans="1:20" x14ac:dyDescent="0.35">
      <c r="A4049" s="96" t="s">
        <v>13194</v>
      </c>
      <c r="B4049" s="96"/>
      <c r="C4049" s="96"/>
      <c r="D4049" s="13" t="s">
        <v>13195</v>
      </c>
      <c r="E4049" s="13">
        <v>6</v>
      </c>
      <c r="F4049" s="14">
        <v>0.7</v>
      </c>
      <c r="G4049" s="13" t="s">
        <v>46</v>
      </c>
      <c r="H4049" s="14">
        <v>46</v>
      </c>
      <c r="I4049" s="15" t="s">
        <v>32</v>
      </c>
      <c r="J4049" s="16">
        <v>405</v>
      </c>
      <c r="K4049" s="16">
        <v>67.5</v>
      </c>
      <c r="L4049" s="17" t="s">
        <v>145</v>
      </c>
      <c r="M4049" s="163" t="str">
        <f>IFERROR(GETPIVOTDATA("Tot. Bottles",'- Ordine Aggregato -'!$A$1,"sku anker",A4049),"")</f>
        <v/>
      </c>
      <c r="N4049" s="18" t="s">
        <v>42</v>
      </c>
      <c r="O4049" s="19" t="str">
        <f t="shared" si="63"/>
        <v>Order online</v>
      </c>
      <c r="P4049" s="97" t="s">
        <v>146</v>
      </c>
      <c r="Q4049" s="13" t="s">
        <v>13196</v>
      </c>
      <c r="R4049" t="s">
        <v>13197</v>
      </c>
      <c r="S4049" s="20">
        <v>0</v>
      </c>
      <c r="T4049" s="21" t="s">
        <v>38</v>
      </c>
    </row>
    <row r="4050" spans="1:20" x14ac:dyDescent="0.35">
      <c r="A4050" s="13" t="s">
        <v>13198</v>
      </c>
      <c r="B4050" s="13"/>
      <c r="C4050" s="13"/>
      <c r="D4050" s="13" t="s">
        <v>13199</v>
      </c>
      <c r="E4050" s="13">
        <v>6</v>
      </c>
      <c r="F4050" s="14">
        <v>1</v>
      </c>
      <c r="G4050" s="13" t="s">
        <v>46</v>
      </c>
      <c r="H4050" s="14">
        <v>40</v>
      </c>
      <c r="I4050" s="15" t="s">
        <v>32</v>
      </c>
      <c r="J4050" s="16">
        <v>95.699999999999989</v>
      </c>
      <c r="K4050" s="16">
        <v>15.95</v>
      </c>
      <c r="L4050" s="17" t="s">
        <v>145</v>
      </c>
      <c r="M4050" s="163" t="str">
        <f>IFERROR(GETPIVOTDATA("Tot. Bottles",'- Ordine Aggregato -'!$A$1,"sku anker",A4050),"")</f>
        <v/>
      </c>
      <c r="N4050" s="18" t="s">
        <v>34</v>
      </c>
      <c r="O4050" s="19" t="str">
        <f t="shared" si="63"/>
        <v>Order online</v>
      </c>
      <c r="P4050" s="97" t="s">
        <v>146</v>
      </c>
      <c r="Q4050" s="13" t="s">
        <v>13200</v>
      </c>
      <c r="R4050" t="s">
        <v>13201</v>
      </c>
      <c r="S4050" s="20">
        <v>0</v>
      </c>
      <c r="T4050" s="21" t="s">
        <v>38</v>
      </c>
    </row>
    <row r="4051" spans="1:20" x14ac:dyDescent="0.35">
      <c r="A4051" s="96" t="s">
        <v>13202</v>
      </c>
      <c r="D4051" s="13" t="s">
        <v>13203</v>
      </c>
      <c r="E4051" s="13">
        <v>6</v>
      </c>
      <c r="F4051" s="14">
        <v>0.7</v>
      </c>
      <c r="G4051" s="13" t="s">
        <v>46</v>
      </c>
      <c r="H4051" s="14">
        <v>57.5</v>
      </c>
      <c r="I4051" s="15" t="s">
        <v>32</v>
      </c>
      <c r="J4051" s="16">
        <v>148.5</v>
      </c>
      <c r="K4051" s="16">
        <v>24.75</v>
      </c>
      <c r="L4051" s="17" t="s">
        <v>145</v>
      </c>
      <c r="M4051" s="163" t="str">
        <f>IFERROR(GETPIVOTDATA("Tot. Bottles",'- Ordine Aggregato -'!$A$1,"sku anker",A4051),"")</f>
        <v/>
      </c>
      <c r="N4051" s="18" t="s">
        <v>34</v>
      </c>
      <c r="O4051" s="19" t="str">
        <f t="shared" si="63"/>
        <v>Order online</v>
      </c>
      <c r="P4051" s="97" t="s">
        <v>146</v>
      </c>
      <c r="Q4051" s="13" t="s">
        <v>13204</v>
      </c>
      <c r="R4051" t="s">
        <v>13205</v>
      </c>
      <c r="S4051" s="20">
        <v>0</v>
      </c>
      <c r="T4051" s="21" t="s">
        <v>38</v>
      </c>
    </row>
    <row r="4052" spans="1:20" x14ac:dyDescent="0.35">
      <c r="A4052" s="96" t="s">
        <v>13206</v>
      </c>
      <c r="B4052" s="96"/>
      <c r="C4052" s="96"/>
      <c r="D4052" s="13" t="s">
        <v>13207</v>
      </c>
      <c r="E4052" s="13">
        <v>6</v>
      </c>
      <c r="F4052" s="14">
        <v>0.7</v>
      </c>
      <c r="G4052" s="13" t="s">
        <v>14874</v>
      </c>
      <c r="H4052" s="14">
        <v>46</v>
      </c>
      <c r="I4052" s="15" t="s">
        <v>32</v>
      </c>
      <c r="J4052" s="16">
        <v>117</v>
      </c>
      <c r="K4052" s="16">
        <v>19.5</v>
      </c>
      <c r="L4052" s="17" t="s">
        <v>145</v>
      </c>
      <c r="M4052" s="163" t="str">
        <f>IFERROR(GETPIVOTDATA("Tot. Bottles",'- Ordine Aggregato -'!$A$1,"sku anker",A4052),"")</f>
        <v/>
      </c>
      <c r="N4052" s="18" t="s">
        <v>42</v>
      </c>
      <c r="O4052" s="19" t="str">
        <f t="shared" si="63"/>
        <v>Order online</v>
      </c>
      <c r="P4052" s="97" t="s">
        <v>146</v>
      </c>
      <c r="Q4052" s="13" t="s">
        <v>13208</v>
      </c>
      <c r="R4052" t="s">
        <v>13209</v>
      </c>
      <c r="S4052" s="20">
        <v>0</v>
      </c>
      <c r="T4052" s="21" t="s">
        <v>38</v>
      </c>
    </row>
    <row r="4053" spans="1:20" x14ac:dyDescent="0.35">
      <c r="A4053" s="96" t="s">
        <v>13210</v>
      </c>
      <c r="B4053" s="96"/>
      <c r="C4053" s="96"/>
      <c r="D4053" s="13" t="s">
        <v>13211</v>
      </c>
      <c r="E4053" s="13">
        <v>6</v>
      </c>
      <c r="F4053" s="14">
        <v>0.7</v>
      </c>
      <c r="G4053" s="13" t="s">
        <v>14874</v>
      </c>
      <c r="H4053" s="14">
        <v>43</v>
      </c>
      <c r="I4053" s="15" t="s">
        <v>32</v>
      </c>
      <c r="J4053" s="16">
        <v>79.5</v>
      </c>
      <c r="K4053" s="16">
        <v>13.25</v>
      </c>
      <c r="L4053" s="17" t="s">
        <v>145</v>
      </c>
      <c r="M4053" s="163" t="str">
        <f>IFERROR(GETPIVOTDATA("Tot. Bottles",'- Ordine Aggregato -'!$A$1,"sku anker",A4053),"")</f>
        <v/>
      </c>
      <c r="N4053" s="18" t="s">
        <v>67</v>
      </c>
      <c r="O4053" s="19" t="str">
        <f t="shared" si="63"/>
        <v>Order online</v>
      </c>
      <c r="P4053" s="97" t="s">
        <v>146</v>
      </c>
      <c r="Q4053" s="13" t="s">
        <v>13212</v>
      </c>
      <c r="R4053" t="s">
        <v>13213</v>
      </c>
      <c r="S4053" s="20">
        <v>13.25</v>
      </c>
      <c r="T4053" s="21" t="s">
        <v>38</v>
      </c>
    </row>
    <row r="4054" spans="1:20" x14ac:dyDescent="0.35">
      <c r="A4054" s="96" t="s">
        <v>13214</v>
      </c>
      <c r="B4054" s="96"/>
      <c r="C4054" s="96"/>
      <c r="D4054" s="13" t="s">
        <v>13215</v>
      </c>
      <c r="E4054" s="13">
        <v>6</v>
      </c>
      <c r="F4054" s="14">
        <v>0.7</v>
      </c>
      <c r="G4054" s="13" t="s">
        <v>46</v>
      </c>
      <c r="H4054" s="14">
        <v>40</v>
      </c>
      <c r="I4054" s="15" t="s">
        <v>32</v>
      </c>
      <c r="J4054" s="16">
        <v>129</v>
      </c>
      <c r="K4054" s="16">
        <v>21.5</v>
      </c>
      <c r="L4054" s="17" t="s">
        <v>145</v>
      </c>
      <c r="M4054" s="163" t="str">
        <f>IFERROR(GETPIVOTDATA("Tot. Bottles",'- Ordine Aggregato -'!$A$1,"sku anker",A4054),"")</f>
        <v/>
      </c>
      <c r="N4054" s="18" t="s">
        <v>42</v>
      </c>
      <c r="O4054" s="19" t="str">
        <f t="shared" si="63"/>
        <v>Order online</v>
      </c>
      <c r="P4054" s="97" t="s">
        <v>146</v>
      </c>
      <c r="Q4054" s="13" t="s">
        <v>13216</v>
      </c>
      <c r="R4054" t="s">
        <v>13217</v>
      </c>
      <c r="S4054" s="20">
        <v>0</v>
      </c>
      <c r="T4054" s="21" t="s">
        <v>38</v>
      </c>
    </row>
    <row r="4055" spans="1:20" x14ac:dyDescent="0.35">
      <c r="A4055" s="96" t="s">
        <v>13218</v>
      </c>
      <c r="D4055" s="13" t="s">
        <v>13219</v>
      </c>
      <c r="E4055" s="13">
        <v>6</v>
      </c>
      <c r="F4055" s="14">
        <v>0.7</v>
      </c>
      <c r="G4055" s="13" t="s">
        <v>46</v>
      </c>
      <c r="H4055" s="14">
        <v>40</v>
      </c>
      <c r="I4055" s="15" t="s">
        <v>32</v>
      </c>
      <c r="J4055" s="16">
        <v>225</v>
      </c>
      <c r="K4055" s="16">
        <v>37.5</v>
      </c>
      <c r="L4055" s="17" t="s">
        <v>145</v>
      </c>
      <c r="M4055" s="163" t="str">
        <f>IFERROR(GETPIVOTDATA("Tot. Bottles",'- Ordine Aggregato -'!$A$1,"sku anker",A4055),"")</f>
        <v/>
      </c>
      <c r="N4055" s="18" t="s">
        <v>42</v>
      </c>
      <c r="O4055" s="19" t="str">
        <f t="shared" si="63"/>
        <v>Order online</v>
      </c>
      <c r="P4055" s="97" t="s">
        <v>146</v>
      </c>
      <c r="Q4055" s="13" t="s">
        <v>13220</v>
      </c>
      <c r="R4055" t="s">
        <v>13221</v>
      </c>
      <c r="S4055" s="20">
        <v>0</v>
      </c>
      <c r="T4055" s="21" t="s">
        <v>38</v>
      </c>
    </row>
    <row r="4056" spans="1:20" x14ac:dyDescent="0.35">
      <c r="A4056" s="13" t="s">
        <v>13222</v>
      </c>
      <c r="B4056" s="13"/>
      <c r="C4056" s="13"/>
      <c r="D4056" s="13" t="s">
        <v>13223</v>
      </c>
      <c r="E4056" s="13">
        <v>4</v>
      </c>
      <c r="F4056" s="14">
        <v>0.7</v>
      </c>
      <c r="G4056" s="13" t="s">
        <v>14874</v>
      </c>
      <c r="H4056" s="14">
        <v>40</v>
      </c>
      <c r="I4056" s="15" t="s">
        <v>32</v>
      </c>
      <c r="J4056" s="16">
        <v>580</v>
      </c>
      <c r="K4056" s="16">
        <v>145</v>
      </c>
      <c r="L4056" s="17" t="s">
        <v>145</v>
      </c>
      <c r="M4056" s="163" t="str">
        <f>IFERROR(GETPIVOTDATA("Tot. Bottles",'- Ordine Aggregato -'!$A$1,"sku anker",A4056),"")</f>
        <v/>
      </c>
      <c r="N4056" s="18" t="s">
        <v>67</v>
      </c>
      <c r="O4056" s="19" t="str">
        <f t="shared" si="63"/>
        <v>Order online</v>
      </c>
      <c r="P4056" s="97" t="s">
        <v>146</v>
      </c>
      <c r="Q4056" s="13" t="s">
        <v>13224</v>
      </c>
      <c r="R4056" t="s">
        <v>13225</v>
      </c>
      <c r="S4056" s="20">
        <v>145</v>
      </c>
      <c r="T4056" s="21" t="s">
        <v>38</v>
      </c>
    </row>
    <row r="4057" spans="1:20" x14ac:dyDescent="0.35">
      <c r="A4057" s="96" t="s">
        <v>13226</v>
      </c>
      <c r="D4057" s="13" t="s">
        <v>13227</v>
      </c>
      <c r="E4057" s="13">
        <v>4</v>
      </c>
      <c r="F4057" s="14">
        <v>0.7</v>
      </c>
      <c r="G4057" s="13" t="s">
        <v>46</v>
      </c>
      <c r="H4057" s="14">
        <v>43</v>
      </c>
      <c r="I4057" s="15" t="s">
        <v>32</v>
      </c>
      <c r="J4057" s="16">
        <v>1240</v>
      </c>
      <c r="K4057" s="16">
        <v>310</v>
      </c>
      <c r="L4057" s="17" t="s">
        <v>145</v>
      </c>
      <c r="M4057" s="163" t="str">
        <f>IFERROR(GETPIVOTDATA("Tot. Bottles",'- Ordine Aggregato -'!$A$1,"sku anker",A4057),"")</f>
        <v/>
      </c>
      <c r="N4057" s="18" t="s">
        <v>67</v>
      </c>
      <c r="O4057" s="19" t="str">
        <f t="shared" si="63"/>
        <v>Order online</v>
      </c>
      <c r="P4057" s="97" t="s">
        <v>146</v>
      </c>
      <c r="Q4057" s="13" t="s">
        <v>13228</v>
      </c>
      <c r="R4057" t="s">
        <v>13229</v>
      </c>
      <c r="S4057" s="20">
        <v>310</v>
      </c>
      <c r="T4057" s="21" t="s">
        <v>38</v>
      </c>
    </row>
    <row r="4058" spans="1:20" x14ac:dyDescent="0.35">
      <c r="A4058" s="13" t="s">
        <v>13230</v>
      </c>
      <c r="B4058" s="13"/>
      <c r="C4058" s="13"/>
      <c r="D4058" s="13" t="s">
        <v>13231</v>
      </c>
      <c r="E4058" s="13">
        <v>6</v>
      </c>
      <c r="F4058" s="14">
        <v>0.7</v>
      </c>
      <c r="G4058" s="13" t="s">
        <v>46</v>
      </c>
      <c r="H4058" s="14">
        <v>40</v>
      </c>
      <c r="I4058" s="15" t="s">
        <v>32</v>
      </c>
      <c r="J4058" s="16">
        <v>107.69999999999999</v>
      </c>
      <c r="K4058" s="16">
        <v>17.95</v>
      </c>
      <c r="L4058" s="17" t="s">
        <v>145</v>
      </c>
      <c r="M4058" s="163" t="str">
        <f>IFERROR(GETPIVOTDATA("Tot. Bottles",'- Ordine Aggregato -'!$A$1,"sku anker",A4058),"")</f>
        <v/>
      </c>
      <c r="N4058" s="18" t="s">
        <v>67</v>
      </c>
      <c r="O4058" s="19" t="str">
        <f t="shared" si="63"/>
        <v>Order online</v>
      </c>
      <c r="P4058" s="97" t="s">
        <v>146</v>
      </c>
      <c r="Q4058" s="13" t="s">
        <v>13232</v>
      </c>
      <c r="R4058" t="s">
        <v>13233</v>
      </c>
      <c r="S4058" s="20">
        <v>17.95</v>
      </c>
      <c r="T4058" s="21" t="s">
        <v>38</v>
      </c>
    </row>
    <row r="4059" spans="1:20" x14ac:dyDescent="0.35">
      <c r="A4059" s="96" t="s">
        <v>13234</v>
      </c>
      <c r="D4059" s="13" t="s">
        <v>13235</v>
      </c>
      <c r="E4059" s="13">
        <v>6</v>
      </c>
      <c r="F4059" s="14">
        <v>0.7</v>
      </c>
      <c r="G4059" s="13" t="s">
        <v>46</v>
      </c>
      <c r="H4059" s="14">
        <v>40</v>
      </c>
      <c r="I4059" s="15" t="s">
        <v>32</v>
      </c>
      <c r="J4059" s="16">
        <v>105</v>
      </c>
      <c r="K4059" s="16">
        <v>17.5</v>
      </c>
      <c r="L4059" s="17" t="s">
        <v>145</v>
      </c>
      <c r="M4059" s="163" t="str">
        <f>IFERROR(GETPIVOTDATA("Tot. Bottles",'- Ordine Aggregato -'!$A$1,"sku anker",A4059),"")</f>
        <v/>
      </c>
      <c r="N4059" s="18" t="s">
        <v>67</v>
      </c>
      <c r="O4059" s="19" t="str">
        <f t="shared" si="63"/>
        <v>Order online</v>
      </c>
      <c r="P4059" s="97" t="s">
        <v>146</v>
      </c>
      <c r="Q4059" s="13" t="s">
        <v>13236</v>
      </c>
      <c r="R4059" t="s">
        <v>13237</v>
      </c>
      <c r="S4059" s="20">
        <v>17.5</v>
      </c>
      <c r="T4059" s="21" t="s">
        <v>38</v>
      </c>
    </row>
    <row r="4060" spans="1:20" x14ac:dyDescent="0.35">
      <c r="A4060" s="96" t="s">
        <v>13238</v>
      </c>
      <c r="B4060" s="96"/>
      <c r="C4060" s="96"/>
      <c r="D4060" s="13" t="s">
        <v>13239</v>
      </c>
      <c r="E4060" s="13">
        <v>6</v>
      </c>
      <c r="F4060" s="14">
        <v>0.7</v>
      </c>
      <c r="G4060" s="13" t="s">
        <v>14874</v>
      </c>
      <c r="H4060" s="14">
        <v>46</v>
      </c>
      <c r="I4060" s="15" t="s">
        <v>32</v>
      </c>
      <c r="J4060" s="16">
        <v>225</v>
      </c>
      <c r="K4060" s="16">
        <v>37.5</v>
      </c>
      <c r="L4060" s="17" t="s">
        <v>145</v>
      </c>
      <c r="M4060" s="163" t="str">
        <f>IFERROR(GETPIVOTDATA("Tot. Bottles",'- Ordine Aggregato -'!$A$1,"sku anker",A4060),"")</f>
        <v/>
      </c>
      <c r="N4060" s="18" t="s">
        <v>42</v>
      </c>
      <c r="O4060" s="19" t="str">
        <f t="shared" si="63"/>
        <v>Order online</v>
      </c>
      <c r="P4060" s="97" t="s">
        <v>146</v>
      </c>
      <c r="Q4060" s="13" t="s">
        <v>13240</v>
      </c>
      <c r="R4060" t="s">
        <v>13241</v>
      </c>
      <c r="S4060" s="20">
        <v>0</v>
      </c>
      <c r="T4060" s="21" t="s">
        <v>38</v>
      </c>
    </row>
    <row r="4061" spans="1:20" x14ac:dyDescent="0.35">
      <c r="A4061" s="13" t="s">
        <v>13242</v>
      </c>
      <c r="B4061" s="13"/>
      <c r="C4061" s="13"/>
      <c r="D4061" s="13" t="s">
        <v>13243</v>
      </c>
      <c r="E4061" s="13">
        <v>6</v>
      </c>
      <c r="F4061" s="14">
        <v>1</v>
      </c>
      <c r="G4061" s="13" t="s">
        <v>14873</v>
      </c>
      <c r="H4061" s="14">
        <v>38</v>
      </c>
      <c r="I4061" s="15" t="s">
        <v>32</v>
      </c>
      <c r="J4061" s="16">
        <v>45</v>
      </c>
      <c r="K4061" s="16">
        <v>7.5</v>
      </c>
      <c r="L4061" s="17" t="s">
        <v>61</v>
      </c>
      <c r="M4061" s="163" t="str">
        <f>IFERROR(GETPIVOTDATA("Tot. Bottles",'- Ordine Aggregato -'!$A$1,"sku anker",A4061),"")</f>
        <v/>
      </c>
      <c r="N4061" s="18" t="s">
        <v>42</v>
      </c>
      <c r="O4061" s="19" t="str">
        <f t="shared" si="63"/>
        <v>Order online</v>
      </c>
      <c r="P4061" s="97" t="s">
        <v>35</v>
      </c>
      <c r="Q4061" s="13" t="s">
        <v>13244</v>
      </c>
      <c r="R4061" t="s">
        <v>13245</v>
      </c>
      <c r="S4061" s="20">
        <v>0</v>
      </c>
      <c r="T4061" s="21" t="s">
        <v>38</v>
      </c>
    </row>
    <row r="4062" spans="1:20" x14ac:dyDescent="0.35">
      <c r="A4062" s="96" t="s">
        <v>13246</v>
      </c>
      <c r="B4062" s="96"/>
      <c r="C4062" s="96"/>
      <c r="D4062" s="13" t="s">
        <v>13247</v>
      </c>
      <c r="E4062" s="13">
        <v>6</v>
      </c>
      <c r="F4062" s="14">
        <v>1</v>
      </c>
      <c r="G4062" s="13" t="s">
        <v>14874</v>
      </c>
      <c r="H4062" s="14">
        <v>40</v>
      </c>
      <c r="I4062" s="15" t="s">
        <v>32</v>
      </c>
      <c r="J4062" s="16">
        <v>123</v>
      </c>
      <c r="K4062" s="16">
        <v>20.5</v>
      </c>
      <c r="L4062" s="17" t="s">
        <v>61</v>
      </c>
      <c r="M4062" s="163" t="str">
        <f>IFERROR(GETPIVOTDATA("Tot. Bottles",'- Ordine Aggregato -'!$A$1,"sku anker",A4062),"")</f>
        <v/>
      </c>
      <c r="N4062" s="18" t="s">
        <v>42</v>
      </c>
      <c r="O4062" s="19" t="str">
        <f t="shared" si="63"/>
        <v>Order online</v>
      </c>
      <c r="P4062" s="97" t="s">
        <v>35</v>
      </c>
      <c r="Q4062" s="13" t="s">
        <v>13248</v>
      </c>
      <c r="R4062" t="s">
        <v>13249</v>
      </c>
      <c r="S4062" s="20">
        <v>0</v>
      </c>
      <c r="T4062" s="21" t="s">
        <v>38</v>
      </c>
    </row>
    <row r="4063" spans="1:20" x14ac:dyDescent="0.35">
      <c r="A4063" s="96" t="s">
        <v>13250</v>
      </c>
      <c r="D4063" s="13" t="s">
        <v>13251</v>
      </c>
      <c r="E4063" s="13">
        <v>6</v>
      </c>
      <c r="F4063" s="14">
        <v>0.7</v>
      </c>
      <c r="G4063" s="13" t="s">
        <v>14873</v>
      </c>
      <c r="H4063" s="14">
        <v>40</v>
      </c>
      <c r="I4063" s="15" t="s">
        <v>32</v>
      </c>
      <c r="J4063" s="16">
        <v>141</v>
      </c>
      <c r="K4063" s="16">
        <v>23.5</v>
      </c>
      <c r="L4063" s="17" t="s">
        <v>61</v>
      </c>
      <c r="M4063" s="163" t="str">
        <f>IFERROR(GETPIVOTDATA("Tot. Bottles",'- Ordine Aggregato -'!$A$1,"sku anker",A4063),"")</f>
        <v/>
      </c>
      <c r="N4063" s="18" t="s">
        <v>34</v>
      </c>
      <c r="O4063" s="19" t="str">
        <f t="shared" si="63"/>
        <v>Order online</v>
      </c>
      <c r="P4063" s="97" t="s">
        <v>35</v>
      </c>
      <c r="Q4063" s="13" t="s">
        <v>13252</v>
      </c>
      <c r="R4063" t="s">
        <v>13253</v>
      </c>
      <c r="S4063" s="20">
        <v>0</v>
      </c>
      <c r="T4063" s="21" t="s">
        <v>38</v>
      </c>
    </row>
    <row r="4064" spans="1:20" x14ac:dyDescent="0.35">
      <c r="A4064" s="13" t="s">
        <v>13254</v>
      </c>
      <c r="B4064" s="13"/>
      <c r="C4064" s="13"/>
      <c r="D4064" s="13" t="s">
        <v>13255</v>
      </c>
      <c r="E4064" s="13">
        <v>1</v>
      </c>
      <c r="F4064" s="14">
        <v>0.7</v>
      </c>
      <c r="G4064" s="13" t="s">
        <v>31</v>
      </c>
      <c r="H4064" s="14">
        <v>38</v>
      </c>
      <c r="I4064" s="15" t="s">
        <v>32</v>
      </c>
      <c r="J4064" s="16">
        <v>67.5</v>
      </c>
      <c r="K4064" s="16">
        <v>67.5</v>
      </c>
      <c r="L4064" s="17" t="s">
        <v>61</v>
      </c>
      <c r="M4064" s="163" t="str">
        <f>IFERROR(GETPIVOTDATA("Tot. Bottles",'- Ordine Aggregato -'!$A$1,"sku anker",A4064),"")</f>
        <v/>
      </c>
      <c r="N4064" s="18" t="s">
        <v>42</v>
      </c>
      <c r="O4064" s="19" t="str">
        <f t="shared" si="63"/>
        <v>Order online</v>
      </c>
      <c r="P4064" s="97" t="s">
        <v>35</v>
      </c>
      <c r="Q4064" s="13" t="s">
        <v>13256</v>
      </c>
      <c r="R4064" t="s">
        <v>16110</v>
      </c>
      <c r="S4064" s="20">
        <v>0</v>
      </c>
      <c r="T4064" s="21" t="s">
        <v>38</v>
      </c>
    </row>
    <row r="4065" spans="1:20" x14ac:dyDescent="0.35">
      <c r="A4065" s="96" t="s">
        <v>13257</v>
      </c>
      <c r="B4065" s="96"/>
      <c r="C4065" s="96"/>
      <c r="D4065" s="13" t="s">
        <v>13258</v>
      </c>
      <c r="E4065" s="13">
        <v>6</v>
      </c>
      <c r="F4065" s="14">
        <v>1</v>
      </c>
      <c r="G4065" s="13" t="s">
        <v>14874</v>
      </c>
      <c r="H4065" s="14">
        <v>38</v>
      </c>
      <c r="I4065" s="15" t="s">
        <v>32</v>
      </c>
      <c r="J4065" s="16">
        <v>54.900000000000006</v>
      </c>
      <c r="K4065" s="16">
        <v>9.15</v>
      </c>
      <c r="L4065" s="17" t="s">
        <v>61</v>
      </c>
      <c r="M4065" s="163" t="str">
        <f>IFERROR(GETPIVOTDATA("Tot. Bottles",'- Ordine Aggregato -'!$A$1,"sku anker",A4065),"")</f>
        <v/>
      </c>
      <c r="N4065" s="18" t="s">
        <v>34</v>
      </c>
      <c r="O4065" s="19" t="str">
        <f t="shared" si="63"/>
        <v>Order online</v>
      </c>
      <c r="P4065" s="97" t="s">
        <v>35</v>
      </c>
      <c r="Q4065" s="13" t="s">
        <v>13259</v>
      </c>
      <c r="R4065" t="s">
        <v>13260</v>
      </c>
      <c r="S4065" s="20">
        <v>0</v>
      </c>
      <c r="T4065" s="21" t="s">
        <v>38</v>
      </c>
    </row>
    <row r="4066" spans="1:20" x14ac:dyDescent="0.35">
      <c r="A4066" s="13" t="s">
        <v>13261</v>
      </c>
      <c r="B4066" s="13"/>
      <c r="C4066" s="13"/>
      <c r="D4066" s="13" t="s">
        <v>13262</v>
      </c>
      <c r="E4066" s="13">
        <v>6</v>
      </c>
      <c r="F4066" s="14">
        <v>0.75</v>
      </c>
      <c r="G4066" s="13" t="s">
        <v>46</v>
      </c>
      <c r="H4066" s="14">
        <v>13</v>
      </c>
      <c r="I4066" s="15" t="s">
        <v>32</v>
      </c>
      <c r="J4066" s="16">
        <v>28.5</v>
      </c>
      <c r="K4066" s="16">
        <v>4.75</v>
      </c>
      <c r="L4066" s="17" t="s">
        <v>437</v>
      </c>
      <c r="M4066" s="163" t="str">
        <f>IFERROR(GETPIVOTDATA("Tot. Bottles",'- Ordine Aggregato -'!$A$1,"sku anker",A4066),"")</f>
        <v/>
      </c>
      <c r="N4066" s="18" t="s">
        <v>34</v>
      </c>
      <c r="O4066" s="19" t="str">
        <f t="shared" si="63"/>
        <v>Order online</v>
      </c>
      <c r="P4066" s="97" t="s">
        <v>35</v>
      </c>
      <c r="Q4066" s="13" t="s">
        <v>13263</v>
      </c>
      <c r="R4066" t="s">
        <v>42</v>
      </c>
      <c r="S4066" s="20">
        <v>0</v>
      </c>
      <c r="T4066" s="21" t="s">
        <v>38</v>
      </c>
    </row>
    <row r="4067" spans="1:20" x14ac:dyDescent="0.35">
      <c r="A4067" s="96" t="s">
        <v>13264</v>
      </c>
      <c r="D4067" s="13" t="s">
        <v>13265</v>
      </c>
      <c r="E4067" s="13">
        <v>6</v>
      </c>
      <c r="F4067" s="14">
        <v>0.75</v>
      </c>
      <c r="G4067" s="13" t="s">
        <v>14874</v>
      </c>
      <c r="H4067" s="14">
        <v>12</v>
      </c>
      <c r="I4067" s="15" t="s">
        <v>32</v>
      </c>
      <c r="J4067" s="16">
        <v>25.5</v>
      </c>
      <c r="K4067" s="16">
        <v>4.25</v>
      </c>
      <c r="L4067" s="17" t="s">
        <v>704</v>
      </c>
      <c r="M4067" s="163" t="str">
        <f>IFERROR(GETPIVOTDATA("Tot. Bottles",'- Ordine Aggregato -'!$A$1,"sku anker",A4067),"")</f>
        <v/>
      </c>
      <c r="N4067" s="18" t="s">
        <v>34</v>
      </c>
      <c r="O4067" s="19" t="str">
        <f t="shared" si="63"/>
        <v>Order online</v>
      </c>
      <c r="P4067" s="97" t="s">
        <v>35</v>
      </c>
      <c r="Q4067" s="13" t="s">
        <v>13266</v>
      </c>
      <c r="R4067" t="s">
        <v>13267</v>
      </c>
      <c r="S4067" s="20">
        <v>0</v>
      </c>
      <c r="T4067" s="21" t="s">
        <v>38</v>
      </c>
    </row>
    <row r="4068" spans="1:20" x14ac:dyDescent="0.35">
      <c r="A4068" s="96" t="s">
        <v>13268</v>
      </c>
      <c r="B4068" s="96"/>
      <c r="C4068" s="96"/>
      <c r="D4068" s="13" t="s">
        <v>13269</v>
      </c>
      <c r="E4068" s="13">
        <v>6</v>
      </c>
      <c r="F4068" s="14">
        <v>0.75</v>
      </c>
      <c r="G4068" s="13" t="s">
        <v>46</v>
      </c>
      <c r="H4068" s="14">
        <v>7</v>
      </c>
      <c r="I4068" s="15" t="s">
        <v>32</v>
      </c>
      <c r="J4068" s="16">
        <v>29.400000000000002</v>
      </c>
      <c r="K4068" s="16">
        <v>4.9000000000000004</v>
      </c>
      <c r="L4068" s="17" t="s">
        <v>960</v>
      </c>
      <c r="M4068" s="163" t="str">
        <f>IFERROR(GETPIVOTDATA("Tot. Bottles",'- Ordine Aggregato -'!$A$1,"sku anker",A4068),"")</f>
        <v/>
      </c>
      <c r="N4068" s="18" t="s">
        <v>34</v>
      </c>
      <c r="O4068" s="19" t="str">
        <f t="shared" si="63"/>
        <v>Order online</v>
      </c>
      <c r="P4068" s="97" t="s">
        <v>355</v>
      </c>
      <c r="Q4068" s="13" t="s">
        <v>13270</v>
      </c>
      <c r="R4068" t="s">
        <v>13271</v>
      </c>
      <c r="S4068" s="20">
        <v>0</v>
      </c>
      <c r="T4068" s="21" t="s">
        <v>38</v>
      </c>
    </row>
    <row r="4069" spans="1:20" x14ac:dyDescent="0.35">
      <c r="A4069" s="96" t="s">
        <v>13272</v>
      </c>
      <c r="B4069" s="96"/>
      <c r="C4069" s="96"/>
      <c r="D4069" s="13" t="s">
        <v>13273</v>
      </c>
      <c r="E4069" s="13">
        <v>6</v>
      </c>
      <c r="F4069" s="14">
        <v>0.75</v>
      </c>
      <c r="G4069" s="13" t="s">
        <v>46</v>
      </c>
      <c r="H4069" s="14">
        <v>7</v>
      </c>
      <c r="I4069" s="15" t="s">
        <v>32</v>
      </c>
      <c r="J4069" s="16">
        <v>33</v>
      </c>
      <c r="K4069" s="16">
        <v>5.5</v>
      </c>
      <c r="L4069" s="17" t="s">
        <v>960</v>
      </c>
      <c r="M4069" s="163" t="str">
        <f>IFERROR(GETPIVOTDATA("Tot. Bottles",'- Ordine Aggregato -'!$A$1,"sku anker",A4069),"")</f>
        <v/>
      </c>
      <c r="N4069" s="18" t="s">
        <v>42</v>
      </c>
      <c r="O4069" s="19" t="str">
        <f t="shared" si="63"/>
        <v>Order online</v>
      </c>
      <c r="P4069" s="97" t="s">
        <v>355</v>
      </c>
      <c r="Q4069" s="13" t="s">
        <v>13274</v>
      </c>
      <c r="R4069" t="s">
        <v>13275</v>
      </c>
      <c r="S4069" s="20">
        <v>0</v>
      </c>
      <c r="T4069" s="21" t="s">
        <v>38</v>
      </c>
    </row>
    <row r="4070" spans="1:20" x14ac:dyDescent="0.35">
      <c r="A4070" s="13" t="s">
        <v>13276</v>
      </c>
      <c r="B4070" s="13"/>
      <c r="C4070" s="13"/>
      <c r="D4070" s="13" t="s">
        <v>13277</v>
      </c>
      <c r="E4070" s="13">
        <v>6</v>
      </c>
      <c r="F4070" s="14">
        <v>0.7</v>
      </c>
      <c r="G4070" s="13" t="s">
        <v>14873</v>
      </c>
      <c r="H4070" s="14">
        <v>35</v>
      </c>
      <c r="I4070" s="15" t="s">
        <v>32</v>
      </c>
      <c r="J4070" s="16">
        <v>31.5</v>
      </c>
      <c r="K4070" s="16">
        <v>5.25</v>
      </c>
      <c r="L4070" s="17" t="s">
        <v>502</v>
      </c>
      <c r="M4070" s="163" t="str">
        <f>IFERROR(GETPIVOTDATA("Tot. Bottles",'- Ordine Aggregato -'!$A$1,"sku anker",A4070),"")</f>
        <v/>
      </c>
      <c r="N4070" s="18" t="s">
        <v>42</v>
      </c>
      <c r="O4070" s="19" t="str">
        <f t="shared" si="63"/>
        <v>Order online</v>
      </c>
      <c r="P4070" s="97" t="s">
        <v>68</v>
      </c>
      <c r="Q4070" s="13" t="s">
        <v>13278</v>
      </c>
      <c r="R4070" t="s">
        <v>13279</v>
      </c>
      <c r="S4070" s="20">
        <v>0</v>
      </c>
      <c r="T4070" s="21" t="s">
        <v>38</v>
      </c>
    </row>
    <row r="4071" spans="1:20" x14ac:dyDescent="0.35">
      <c r="A4071" s="96" t="s">
        <v>13280</v>
      </c>
      <c r="D4071" s="13" t="s">
        <v>13281</v>
      </c>
      <c r="E4071" s="13">
        <v>6</v>
      </c>
      <c r="F4071" s="14">
        <v>0.7</v>
      </c>
      <c r="G4071" s="13" t="s">
        <v>46</v>
      </c>
      <c r="H4071" s="14">
        <v>17</v>
      </c>
      <c r="I4071" s="15" t="s">
        <v>32</v>
      </c>
      <c r="J4071" s="16">
        <v>38.400000000000006</v>
      </c>
      <c r="K4071" s="16">
        <v>6.4</v>
      </c>
      <c r="L4071" s="17" t="s">
        <v>66</v>
      </c>
      <c r="M4071" s="163" t="str">
        <f>IFERROR(GETPIVOTDATA("Tot. Bottles",'- Ordine Aggregato -'!$A$1,"sku anker",A4071),"")</f>
        <v/>
      </c>
      <c r="N4071" s="18" t="s">
        <v>34</v>
      </c>
      <c r="O4071" s="19" t="str">
        <f t="shared" si="63"/>
        <v>Order online</v>
      </c>
      <c r="P4071" s="97" t="s">
        <v>13282</v>
      </c>
      <c r="Q4071" s="13" t="s">
        <v>13283</v>
      </c>
      <c r="R4071" t="s">
        <v>13284</v>
      </c>
      <c r="S4071" s="20">
        <v>0</v>
      </c>
      <c r="T4071" s="21" t="s">
        <v>38</v>
      </c>
    </row>
    <row r="4072" spans="1:20" x14ac:dyDescent="0.35">
      <c r="A4072" s="96" t="s">
        <v>13285</v>
      </c>
      <c r="D4072" s="13" t="s">
        <v>13286</v>
      </c>
      <c r="E4072" s="13">
        <v>6</v>
      </c>
      <c r="F4072" s="14">
        <v>0.7</v>
      </c>
      <c r="G4072" s="13" t="s">
        <v>46</v>
      </c>
      <c r="H4072" s="14">
        <v>17</v>
      </c>
      <c r="I4072" s="15" t="s">
        <v>32</v>
      </c>
      <c r="J4072" s="16">
        <v>45.900000000000006</v>
      </c>
      <c r="K4072" s="16">
        <v>7.65</v>
      </c>
      <c r="L4072" s="17" t="s">
        <v>66</v>
      </c>
      <c r="M4072" s="163" t="str">
        <f>IFERROR(GETPIVOTDATA("Tot. Bottles",'- Ordine Aggregato -'!$A$1,"sku anker",A4072),"")</f>
        <v/>
      </c>
      <c r="N4072" s="18" t="s">
        <v>42</v>
      </c>
      <c r="O4072" s="19" t="str">
        <f t="shared" si="63"/>
        <v>Order online</v>
      </c>
      <c r="P4072" s="97" t="s">
        <v>13282</v>
      </c>
      <c r="Q4072" s="13" t="s">
        <v>13287</v>
      </c>
      <c r="R4072" t="s">
        <v>13288</v>
      </c>
      <c r="S4072" s="20">
        <v>0</v>
      </c>
      <c r="T4072" s="21" t="s">
        <v>38</v>
      </c>
    </row>
    <row r="4073" spans="1:20" x14ac:dyDescent="0.35">
      <c r="A4073" s="96" t="s">
        <v>13289</v>
      </c>
      <c r="B4073" s="96"/>
      <c r="C4073" s="96"/>
      <c r="D4073" s="13" t="s">
        <v>13290</v>
      </c>
      <c r="E4073" s="13">
        <v>6</v>
      </c>
      <c r="F4073" s="14">
        <v>0.7</v>
      </c>
      <c r="G4073" s="13" t="s">
        <v>14874</v>
      </c>
      <c r="H4073" s="14">
        <v>17</v>
      </c>
      <c r="I4073" s="15" t="s">
        <v>32</v>
      </c>
      <c r="J4073" s="16">
        <v>39.900000000000006</v>
      </c>
      <c r="K4073" s="16">
        <v>6.65</v>
      </c>
      <c r="L4073" s="17" t="s">
        <v>66</v>
      </c>
      <c r="M4073" s="163" t="str">
        <f>IFERROR(GETPIVOTDATA("Tot. Bottles",'- Ordine Aggregato -'!$A$1,"sku anker",A4073),"")</f>
        <v/>
      </c>
      <c r="N4073" s="18" t="s">
        <v>42</v>
      </c>
      <c r="O4073" s="19" t="str">
        <f t="shared" si="63"/>
        <v>Order online</v>
      </c>
      <c r="P4073" s="97" t="s">
        <v>13282</v>
      </c>
      <c r="Q4073" s="13" t="s">
        <v>13291</v>
      </c>
      <c r="R4073" t="s">
        <v>13292</v>
      </c>
      <c r="S4073" s="20">
        <v>0</v>
      </c>
      <c r="T4073" s="21" t="s">
        <v>38</v>
      </c>
    </row>
    <row r="4074" spans="1:20" x14ac:dyDescent="0.35">
      <c r="A4074" s="96" t="s">
        <v>13293</v>
      </c>
      <c r="B4074" s="96"/>
      <c r="C4074" s="96"/>
      <c r="D4074" s="13" t="s">
        <v>13290</v>
      </c>
      <c r="E4074" s="13">
        <v>1</v>
      </c>
      <c r="F4074" s="14">
        <v>4.55</v>
      </c>
      <c r="G4074" s="13" t="s">
        <v>14874</v>
      </c>
      <c r="H4074" s="14">
        <v>17</v>
      </c>
      <c r="I4074" s="15" t="s">
        <v>32</v>
      </c>
      <c r="J4074" s="16">
        <v>52.95</v>
      </c>
      <c r="K4074" s="16">
        <v>52.95</v>
      </c>
      <c r="L4074" s="17" t="s">
        <v>66</v>
      </c>
      <c r="M4074" s="163" t="str">
        <f>IFERROR(GETPIVOTDATA("Tot. Bottles",'- Ordine Aggregato -'!$A$1,"sku anker",A4074),"")</f>
        <v/>
      </c>
      <c r="N4074" s="18" t="s">
        <v>42</v>
      </c>
      <c r="O4074" s="19" t="str">
        <f t="shared" si="63"/>
        <v>Order online</v>
      </c>
      <c r="P4074" s="97" t="s">
        <v>13282</v>
      </c>
      <c r="Q4074" s="13" t="s">
        <v>13294</v>
      </c>
      <c r="R4074" t="s">
        <v>42</v>
      </c>
      <c r="S4074" s="20">
        <v>0</v>
      </c>
      <c r="T4074" s="21" t="s">
        <v>38</v>
      </c>
    </row>
    <row r="4075" spans="1:20" x14ac:dyDescent="0.35">
      <c r="A4075" s="96" t="s">
        <v>13295</v>
      </c>
      <c r="D4075" s="13" t="s">
        <v>13296</v>
      </c>
      <c r="E4075" s="13">
        <v>8</v>
      </c>
      <c r="F4075" s="14">
        <v>0.5</v>
      </c>
      <c r="G4075" s="13" t="s">
        <v>14874</v>
      </c>
      <c r="H4075" s="14">
        <v>4.3</v>
      </c>
      <c r="I4075" s="15" t="s">
        <v>32</v>
      </c>
      <c r="J4075" s="16">
        <v>11.2</v>
      </c>
      <c r="K4075" s="16">
        <v>1.4</v>
      </c>
      <c r="L4075" s="17" t="s">
        <v>1498</v>
      </c>
      <c r="M4075" s="163" t="str">
        <f>IFERROR(GETPIVOTDATA("Tot. Bottles",'- Ordine Aggregato -'!$A$1,"sku anker",A4075),"")</f>
        <v/>
      </c>
      <c r="N4075" s="18" t="s">
        <v>42</v>
      </c>
      <c r="O4075" s="19" t="str">
        <f t="shared" si="63"/>
        <v>Order online</v>
      </c>
      <c r="P4075" s="97" t="s">
        <v>146</v>
      </c>
      <c r="Q4075" s="13" t="s">
        <v>13297</v>
      </c>
      <c r="R4075" t="s">
        <v>13298</v>
      </c>
      <c r="S4075" s="20">
        <v>0</v>
      </c>
      <c r="T4075" s="21" t="s">
        <v>38</v>
      </c>
    </row>
    <row r="4076" spans="1:20" x14ac:dyDescent="0.35">
      <c r="A4076" s="96" t="s">
        <v>13299</v>
      </c>
      <c r="D4076" s="13" t="s">
        <v>13300</v>
      </c>
      <c r="E4076" s="13">
        <v>24</v>
      </c>
      <c r="F4076" s="14">
        <v>0.33</v>
      </c>
      <c r="G4076" s="13" t="s">
        <v>14873</v>
      </c>
      <c r="H4076" s="14">
        <v>4.7</v>
      </c>
      <c r="I4076" s="15" t="s">
        <v>32</v>
      </c>
      <c r="J4076" s="16">
        <v>22.799999999999997</v>
      </c>
      <c r="K4076" s="16">
        <v>0.95</v>
      </c>
      <c r="L4076" s="17" t="s">
        <v>1498</v>
      </c>
      <c r="M4076" s="163" t="str">
        <f>IFERROR(GETPIVOTDATA("Tot. Bottles",'- Ordine Aggregato -'!$A$1,"sku anker",A4076),"")</f>
        <v/>
      </c>
      <c r="N4076" s="18" t="s">
        <v>42</v>
      </c>
      <c r="O4076" s="19" t="str">
        <f t="shared" si="63"/>
        <v>Order online</v>
      </c>
      <c r="P4076" s="97" t="s">
        <v>146</v>
      </c>
      <c r="Q4076" s="13" t="s">
        <v>13301</v>
      </c>
      <c r="R4076" t="s">
        <v>13302</v>
      </c>
      <c r="S4076" s="20">
        <v>0</v>
      </c>
      <c r="T4076" s="21" t="s">
        <v>38</v>
      </c>
    </row>
    <row r="4077" spans="1:20" x14ac:dyDescent="0.35">
      <c r="A4077" s="96" t="s">
        <v>13303</v>
      </c>
      <c r="D4077" s="13" t="s">
        <v>13300</v>
      </c>
      <c r="E4077" s="13">
        <v>8</v>
      </c>
      <c r="F4077" s="14">
        <v>0.5</v>
      </c>
      <c r="G4077" s="13" t="s">
        <v>14873</v>
      </c>
      <c r="H4077" s="14">
        <v>4.7</v>
      </c>
      <c r="I4077" s="15" t="s">
        <v>32</v>
      </c>
      <c r="J4077" s="16">
        <v>12</v>
      </c>
      <c r="K4077" s="16">
        <v>1.5</v>
      </c>
      <c r="L4077" s="17" t="s">
        <v>1498</v>
      </c>
      <c r="M4077" s="163" t="str">
        <f>IFERROR(GETPIVOTDATA("Tot. Bottles",'- Ordine Aggregato -'!$A$1,"sku anker",A4077),"")</f>
        <v/>
      </c>
      <c r="N4077" s="18" t="s">
        <v>42</v>
      </c>
      <c r="O4077" s="19" t="str">
        <f t="shared" si="63"/>
        <v>Order online</v>
      </c>
      <c r="P4077" s="97" t="s">
        <v>146</v>
      </c>
      <c r="Q4077" s="13" t="s">
        <v>13304</v>
      </c>
      <c r="R4077" t="s">
        <v>13305</v>
      </c>
      <c r="S4077" s="20">
        <v>0</v>
      </c>
      <c r="T4077" s="21" t="s">
        <v>38</v>
      </c>
    </row>
    <row r="4078" spans="1:20" x14ac:dyDescent="0.35">
      <c r="A4078" s="96" t="s">
        <v>13306</v>
      </c>
      <c r="B4078" s="96"/>
      <c r="C4078" s="96"/>
      <c r="D4078" s="13" t="s">
        <v>13307</v>
      </c>
      <c r="E4078" s="13">
        <v>6</v>
      </c>
      <c r="F4078" s="14">
        <v>0.75</v>
      </c>
      <c r="G4078" s="13" t="s">
        <v>14874</v>
      </c>
      <c r="H4078" s="14">
        <v>13</v>
      </c>
      <c r="I4078" s="15" t="s">
        <v>32</v>
      </c>
      <c r="J4078" s="16">
        <v>45.599999999999994</v>
      </c>
      <c r="K4078" s="16">
        <v>7.6</v>
      </c>
      <c r="L4078" s="17" t="s">
        <v>437</v>
      </c>
      <c r="M4078" s="163" t="str">
        <f>IFERROR(GETPIVOTDATA("Tot. Bottles",'- Ordine Aggregato -'!$A$1,"sku anker",A4078),"")</f>
        <v/>
      </c>
      <c r="N4078" s="18" t="s">
        <v>42</v>
      </c>
      <c r="O4078" s="19" t="str">
        <f t="shared" si="63"/>
        <v>Order online</v>
      </c>
      <c r="P4078" s="97" t="s">
        <v>225</v>
      </c>
      <c r="Q4078" s="13" t="s">
        <v>13308</v>
      </c>
      <c r="R4078" t="s">
        <v>13309</v>
      </c>
      <c r="S4078" s="20">
        <v>0</v>
      </c>
      <c r="T4078" s="21" t="s">
        <v>38</v>
      </c>
    </row>
    <row r="4079" spans="1:20" x14ac:dyDescent="0.35">
      <c r="A4079" s="13" t="s">
        <v>13310</v>
      </c>
      <c r="B4079" s="13"/>
      <c r="C4079" s="13"/>
      <c r="D4079" s="13" t="s">
        <v>13311</v>
      </c>
      <c r="E4079" s="13">
        <v>6</v>
      </c>
      <c r="F4079" s="14">
        <v>0.75</v>
      </c>
      <c r="G4079" s="13" t="s">
        <v>14874</v>
      </c>
      <c r="H4079" s="14">
        <v>13</v>
      </c>
      <c r="I4079" s="15" t="s">
        <v>32</v>
      </c>
      <c r="J4079" s="16">
        <v>26.700000000000003</v>
      </c>
      <c r="K4079" s="16">
        <v>4.45</v>
      </c>
      <c r="L4079" s="17" t="s">
        <v>704</v>
      </c>
      <c r="M4079" s="163" t="str">
        <f>IFERROR(GETPIVOTDATA("Tot. Bottles",'- Ordine Aggregato -'!$A$1,"sku anker",A4079),"")</f>
        <v/>
      </c>
      <c r="N4079" s="18" t="s">
        <v>42</v>
      </c>
      <c r="O4079" s="19" t="str">
        <f t="shared" si="63"/>
        <v>Order online</v>
      </c>
      <c r="P4079" s="97" t="s">
        <v>225</v>
      </c>
      <c r="Q4079" s="13" t="s">
        <v>13312</v>
      </c>
      <c r="R4079" t="s">
        <v>13313</v>
      </c>
      <c r="S4079" s="20">
        <v>0</v>
      </c>
      <c r="T4079" s="21" t="s">
        <v>38</v>
      </c>
    </row>
    <row r="4080" spans="1:20" x14ac:dyDescent="0.35">
      <c r="A4080" s="96" t="s">
        <v>13314</v>
      </c>
      <c r="D4080" s="13" t="s">
        <v>13315</v>
      </c>
      <c r="E4080" s="13">
        <v>6</v>
      </c>
      <c r="F4080" s="14">
        <v>0.75</v>
      </c>
      <c r="G4080" s="13" t="s">
        <v>14874</v>
      </c>
      <c r="H4080" s="14">
        <v>12.5</v>
      </c>
      <c r="I4080" s="15" t="s">
        <v>32</v>
      </c>
      <c r="J4080" s="16">
        <v>26.700000000000003</v>
      </c>
      <c r="K4080" s="16">
        <v>4.45</v>
      </c>
      <c r="L4080" s="17" t="s">
        <v>437</v>
      </c>
      <c r="M4080" s="163" t="str">
        <f>IFERROR(GETPIVOTDATA("Tot. Bottles",'- Ordine Aggregato -'!$A$1,"sku anker",A4080),"")</f>
        <v/>
      </c>
      <c r="N4080" s="18" t="s">
        <v>42</v>
      </c>
      <c r="O4080" s="19" t="str">
        <f t="shared" si="63"/>
        <v>Order online</v>
      </c>
      <c r="P4080" s="97" t="s">
        <v>225</v>
      </c>
      <c r="Q4080" s="13" t="s">
        <v>13316</v>
      </c>
      <c r="R4080" t="s">
        <v>13317</v>
      </c>
      <c r="S4080" s="20">
        <v>0</v>
      </c>
      <c r="T4080" s="21" t="s">
        <v>38</v>
      </c>
    </row>
    <row r="4081" spans="1:20" x14ac:dyDescent="0.35">
      <c r="A4081" s="96" t="s">
        <v>13318</v>
      </c>
      <c r="D4081" s="13" t="s">
        <v>13319</v>
      </c>
      <c r="E4081" s="13">
        <v>3</v>
      </c>
      <c r="F4081" s="14">
        <v>1.5</v>
      </c>
      <c r="G4081" s="13" t="s">
        <v>14874</v>
      </c>
      <c r="H4081" s="14">
        <v>12.5</v>
      </c>
      <c r="I4081" s="15" t="s">
        <v>32</v>
      </c>
      <c r="J4081" s="16">
        <v>34.5</v>
      </c>
      <c r="K4081" s="16">
        <v>11.5</v>
      </c>
      <c r="L4081" s="17" t="s">
        <v>437</v>
      </c>
      <c r="M4081" s="163" t="str">
        <f>IFERROR(GETPIVOTDATA("Tot. Bottles",'- Ordine Aggregato -'!$A$1,"sku anker",A4081),"")</f>
        <v/>
      </c>
      <c r="N4081" s="18" t="s">
        <v>34</v>
      </c>
      <c r="O4081" s="19" t="str">
        <f t="shared" si="63"/>
        <v>Order online</v>
      </c>
      <c r="P4081" s="97" t="s">
        <v>225</v>
      </c>
      <c r="Q4081" s="13" t="s">
        <v>13320</v>
      </c>
      <c r="R4081" t="s">
        <v>13321</v>
      </c>
      <c r="S4081" s="20">
        <v>0</v>
      </c>
      <c r="T4081" s="21" t="s">
        <v>38</v>
      </c>
    </row>
    <row r="4082" spans="1:20" x14ac:dyDescent="0.35">
      <c r="A4082" s="13" t="s">
        <v>13322</v>
      </c>
      <c r="B4082" s="13"/>
      <c r="C4082" s="13"/>
      <c r="D4082" s="13" t="s">
        <v>13323</v>
      </c>
      <c r="E4082" s="13">
        <v>6</v>
      </c>
      <c r="F4082" s="14">
        <v>0.75</v>
      </c>
      <c r="G4082" s="13" t="s">
        <v>14874</v>
      </c>
      <c r="H4082" s="14">
        <v>13</v>
      </c>
      <c r="I4082" s="15" t="s">
        <v>32</v>
      </c>
      <c r="J4082" s="16">
        <v>50.099999999999994</v>
      </c>
      <c r="K4082" s="16">
        <v>8.35</v>
      </c>
      <c r="L4082" s="17" t="s">
        <v>437</v>
      </c>
      <c r="M4082" s="163" t="str">
        <f>IFERROR(GETPIVOTDATA("Tot. Bottles",'- Ordine Aggregato -'!$A$1,"sku anker",A4082),"")</f>
        <v/>
      </c>
      <c r="N4082" s="18" t="s">
        <v>42</v>
      </c>
      <c r="O4082" s="19" t="str">
        <f t="shared" si="63"/>
        <v>Order online</v>
      </c>
      <c r="P4082" s="97" t="s">
        <v>225</v>
      </c>
      <c r="Q4082" s="13" t="s">
        <v>13324</v>
      </c>
      <c r="R4082" t="s">
        <v>13325</v>
      </c>
      <c r="S4082" s="20">
        <v>0</v>
      </c>
      <c r="T4082" s="21" t="s">
        <v>38</v>
      </c>
    </row>
    <row r="4083" spans="1:20" x14ac:dyDescent="0.35">
      <c r="A4083" s="96" t="s">
        <v>13326</v>
      </c>
      <c r="B4083" s="96"/>
      <c r="C4083" s="96"/>
      <c r="D4083" s="13" t="s">
        <v>13327</v>
      </c>
      <c r="E4083" s="13">
        <v>6</v>
      </c>
      <c r="F4083" s="14">
        <v>0.75</v>
      </c>
      <c r="G4083" s="13" t="s">
        <v>14874</v>
      </c>
      <c r="H4083" s="14">
        <v>13</v>
      </c>
      <c r="I4083" s="15" t="s">
        <v>32</v>
      </c>
      <c r="J4083" s="16">
        <v>32.400000000000006</v>
      </c>
      <c r="K4083" s="16">
        <v>5.4</v>
      </c>
      <c r="L4083" s="17" t="s">
        <v>437</v>
      </c>
      <c r="M4083" s="163" t="str">
        <f>IFERROR(GETPIVOTDATA("Tot. Bottles",'- Ordine Aggregato -'!$A$1,"sku anker",A4083),"")</f>
        <v/>
      </c>
      <c r="N4083" s="18" t="s">
        <v>42</v>
      </c>
      <c r="O4083" s="19" t="str">
        <f t="shared" si="63"/>
        <v>Order online</v>
      </c>
      <c r="P4083" s="97" t="s">
        <v>225</v>
      </c>
      <c r="Q4083" s="13" t="s">
        <v>13328</v>
      </c>
      <c r="R4083" t="s">
        <v>13329</v>
      </c>
      <c r="S4083" s="20">
        <v>0</v>
      </c>
      <c r="T4083" s="21" t="s">
        <v>38</v>
      </c>
    </row>
    <row r="4084" spans="1:20" x14ac:dyDescent="0.35">
      <c r="A4084" s="13" t="s">
        <v>13330</v>
      </c>
      <c r="B4084" s="13"/>
      <c r="C4084" s="13"/>
      <c r="D4084" s="13" t="s">
        <v>13331</v>
      </c>
      <c r="E4084" s="13">
        <v>6</v>
      </c>
      <c r="F4084" s="14">
        <v>0.75</v>
      </c>
      <c r="G4084" s="13" t="s">
        <v>46</v>
      </c>
      <c r="H4084" s="14">
        <v>13</v>
      </c>
      <c r="I4084" s="15" t="s">
        <v>32</v>
      </c>
      <c r="J4084" s="16">
        <v>62.099999999999994</v>
      </c>
      <c r="K4084" s="16">
        <v>10.35</v>
      </c>
      <c r="L4084" s="17" t="s">
        <v>437</v>
      </c>
      <c r="M4084" s="163" t="str">
        <f>IFERROR(GETPIVOTDATA("Tot. Bottles",'- Ordine Aggregato -'!$A$1,"sku anker",A4084),"")</f>
        <v/>
      </c>
      <c r="N4084" s="18" t="s">
        <v>42</v>
      </c>
      <c r="O4084" s="19" t="str">
        <f t="shared" si="63"/>
        <v>Order online</v>
      </c>
      <c r="P4084" s="97" t="s">
        <v>225</v>
      </c>
      <c r="Q4084" s="13" t="s">
        <v>13332</v>
      </c>
      <c r="R4084" t="s">
        <v>13333</v>
      </c>
      <c r="S4084" s="20">
        <v>0</v>
      </c>
      <c r="T4084" s="21" t="s">
        <v>38</v>
      </c>
    </row>
    <row r="4085" spans="1:20" x14ac:dyDescent="0.35">
      <c r="A4085" s="96" t="s">
        <v>13334</v>
      </c>
      <c r="B4085" s="96"/>
      <c r="C4085" s="96"/>
      <c r="D4085" s="13" t="s">
        <v>13335</v>
      </c>
      <c r="E4085" s="13">
        <v>6</v>
      </c>
      <c r="F4085" s="14">
        <v>0.75</v>
      </c>
      <c r="G4085" s="13" t="s">
        <v>14874</v>
      </c>
      <c r="H4085" s="14">
        <v>13</v>
      </c>
      <c r="I4085" s="15" t="s">
        <v>32</v>
      </c>
      <c r="J4085" s="16">
        <v>73.5</v>
      </c>
      <c r="K4085" s="16">
        <v>12.25</v>
      </c>
      <c r="L4085" s="17" t="s">
        <v>437</v>
      </c>
      <c r="M4085" s="163" t="str">
        <f>IFERROR(GETPIVOTDATA("Tot. Bottles",'- Ordine Aggregato -'!$A$1,"sku anker",A4085),"")</f>
        <v/>
      </c>
      <c r="N4085" s="18" t="s">
        <v>42</v>
      </c>
      <c r="O4085" s="19" t="str">
        <f t="shared" si="63"/>
        <v>Order online</v>
      </c>
      <c r="P4085" s="97" t="s">
        <v>225</v>
      </c>
      <c r="Q4085" s="13" t="s">
        <v>13336</v>
      </c>
      <c r="R4085" t="s">
        <v>13337</v>
      </c>
      <c r="S4085" s="20">
        <v>0</v>
      </c>
      <c r="T4085" s="21" t="s">
        <v>38</v>
      </c>
    </row>
    <row r="4086" spans="1:20" x14ac:dyDescent="0.35">
      <c r="A4086" s="13" t="s">
        <v>16111</v>
      </c>
      <c r="B4086" s="13"/>
      <c r="C4086" s="13"/>
      <c r="D4086" s="13" t="s">
        <v>13335</v>
      </c>
      <c r="E4086" s="13">
        <v>3</v>
      </c>
      <c r="F4086" s="14">
        <v>1.5</v>
      </c>
      <c r="G4086" s="13" t="s">
        <v>46</v>
      </c>
      <c r="H4086" s="14">
        <v>13</v>
      </c>
      <c r="I4086" s="15" t="s">
        <v>32</v>
      </c>
      <c r="J4086" s="16">
        <v>87</v>
      </c>
      <c r="K4086" s="16">
        <v>29</v>
      </c>
      <c r="L4086" s="17" t="s">
        <v>437</v>
      </c>
      <c r="M4086" s="163" t="str">
        <f>IFERROR(GETPIVOTDATA("Tot. Bottles",'- Ordine Aggregato -'!$A$1,"sku anker",A4086),"")</f>
        <v/>
      </c>
      <c r="N4086" s="18" t="s">
        <v>42</v>
      </c>
      <c r="O4086" s="19" t="str">
        <f t="shared" si="63"/>
        <v>Order online</v>
      </c>
      <c r="P4086" s="97" t="s">
        <v>225</v>
      </c>
      <c r="Q4086" s="13" t="s">
        <v>16112</v>
      </c>
      <c r="R4086" t="s">
        <v>16113</v>
      </c>
      <c r="S4086" s="20">
        <v>0</v>
      </c>
      <c r="T4086" s="21" t="s">
        <v>38</v>
      </c>
    </row>
    <row r="4087" spans="1:20" x14ac:dyDescent="0.35">
      <c r="A4087" s="96" t="s">
        <v>13338</v>
      </c>
      <c r="B4087" s="96"/>
      <c r="C4087" s="96"/>
      <c r="D4087" s="13" t="s">
        <v>13339</v>
      </c>
      <c r="E4087" s="13">
        <v>12</v>
      </c>
      <c r="F4087" s="14">
        <v>0.7</v>
      </c>
      <c r="G4087" s="13" t="s">
        <v>14874</v>
      </c>
      <c r="H4087" s="14">
        <v>40</v>
      </c>
      <c r="I4087" s="15" t="s">
        <v>32</v>
      </c>
      <c r="J4087" s="16">
        <v>217.79999999999998</v>
      </c>
      <c r="K4087" s="16">
        <v>18.149999999999999</v>
      </c>
      <c r="L4087" s="17" t="s">
        <v>399</v>
      </c>
      <c r="M4087" s="163" t="str">
        <f>IFERROR(GETPIVOTDATA("Tot. Bottles",'- Ordine Aggregato -'!$A$1,"sku anker",A4087),"")</f>
        <v/>
      </c>
      <c r="N4087" s="18" t="s">
        <v>42</v>
      </c>
      <c r="O4087" s="19" t="str">
        <f t="shared" si="63"/>
        <v>Order online</v>
      </c>
      <c r="P4087" s="97" t="s">
        <v>13340</v>
      </c>
      <c r="Q4087" s="13" t="s">
        <v>13341</v>
      </c>
      <c r="R4087" t="s">
        <v>13342</v>
      </c>
      <c r="S4087" s="20">
        <v>0</v>
      </c>
      <c r="T4087" s="21" t="s">
        <v>38</v>
      </c>
    </row>
    <row r="4088" spans="1:20" x14ac:dyDescent="0.35">
      <c r="A4088" s="96" t="s">
        <v>13345</v>
      </c>
      <c r="D4088" s="13" t="s">
        <v>13343</v>
      </c>
      <c r="E4088" s="13">
        <v>6</v>
      </c>
      <c r="F4088" s="14">
        <v>0.7</v>
      </c>
      <c r="G4088" s="13" t="s">
        <v>14873</v>
      </c>
      <c r="H4088" s="14">
        <v>40</v>
      </c>
      <c r="I4088" s="15" t="s">
        <v>32</v>
      </c>
      <c r="J4088" s="16">
        <v>46.5</v>
      </c>
      <c r="K4088" s="16">
        <v>7.75</v>
      </c>
      <c r="L4088" s="17" t="s">
        <v>448</v>
      </c>
      <c r="M4088" s="163" t="str">
        <f>IFERROR(GETPIVOTDATA("Tot. Bottles",'- Ordine Aggregato -'!$A$1,"sku anker",A4088),"")</f>
        <v/>
      </c>
      <c r="N4088" s="18" t="s">
        <v>42</v>
      </c>
      <c r="O4088" s="19" t="str">
        <f t="shared" si="63"/>
        <v>Order online</v>
      </c>
      <c r="P4088" s="97" t="s">
        <v>1232</v>
      </c>
      <c r="Q4088" s="13" t="s">
        <v>13344</v>
      </c>
      <c r="R4088" t="s">
        <v>13346</v>
      </c>
      <c r="S4088" s="20">
        <v>0</v>
      </c>
      <c r="T4088" s="21" t="s">
        <v>38</v>
      </c>
    </row>
    <row r="4089" spans="1:20" x14ac:dyDescent="0.35">
      <c r="A4089" s="13" t="s">
        <v>13347</v>
      </c>
      <c r="B4089" s="13"/>
      <c r="C4089" s="13"/>
      <c r="D4089" s="13" t="s">
        <v>13343</v>
      </c>
      <c r="E4089" s="13">
        <v>6</v>
      </c>
      <c r="F4089" s="14">
        <v>1</v>
      </c>
      <c r="G4089" s="13" t="s">
        <v>14873</v>
      </c>
      <c r="H4089" s="14">
        <v>40</v>
      </c>
      <c r="I4089" s="15" t="s">
        <v>32</v>
      </c>
      <c r="J4089" s="16">
        <v>58.5</v>
      </c>
      <c r="K4089" s="16">
        <v>9.75</v>
      </c>
      <c r="L4089" s="17" t="s">
        <v>448</v>
      </c>
      <c r="M4089" s="163" t="str">
        <f>IFERROR(GETPIVOTDATA("Tot. Bottles",'- Ordine Aggregato -'!$A$1,"sku anker",A4089),"")</f>
        <v/>
      </c>
      <c r="N4089" s="18" t="s">
        <v>42</v>
      </c>
      <c r="O4089" s="19" t="str">
        <f t="shared" si="63"/>
        <v>Order online</v>
      </c>
      <c r="P4089" s="97" t="s">
        <v>1232</v>
      </c>
      <c r="Q4089" s="13" t="s">
        <v>13348</v>
      </c>
      <c r="R4089" t="s">
        <v>13349</v>
      </c>
      <c r="S4089" s="20">
        <v>0</v>
      </c>
      <c r="T4089" s="21" t="s">
        <v>38</v>
      </c>
    </row>
    <row r="4090" spans="1:20" x14ac:dyDescent="0.35">
      <c r="A4090" s="96" t="s">
        <v>13350</v>
      </c>
      <c r="D4090" s="13" t="s">
        <v>13351</v>
      </c>
      <c r="E4090" s="13">
        <v>6</v>
      </c>
      <c r="F4090" s="14">
        <v>0.7</v>
      </c>
      <c r="G4090" s="13" t="s">
        <v>14873</v>
      </c>
      <c r="H4090" s="14">
        <v>40</v>
      </c>
      <c r="I4090" s="15" t="s">
        <v>32</v>
      </c>
      <c r="J4090" s="16">
        <v>117</v>
      </c>
      <c r="K4090" s="16">
        <v>19.5</v>
      </c>
      <c r="L4090" s="17" t="s">
        <v>448</v>
      </c>
      <c r="M4090" s="163" t="str">
        <f>IFERROR(GETPIVOTDATA("Tot. Bottles",'- Ordine Aggregato -'!$A$1,"sku anker",A4090),"")</f>
        <v/>
      </c>
      <c r="N4090" s="18" t="s">
        <v>42</v>
      </c>
      <c r="O4090" s="19" t="str">
        <f t="shared" si="63"/>
        <v>Order online</v>
      </c>
      <c r="P4090" s="97" t="s">
        <v>1232</v>
      </c>
      <c r="Q4090" s="13" t="s">
        <v>13352</v>
      </c>
      <c r="R4090" t="s">
        <v>13353</v>
      </c>
      <c r="S4090" s="20">
        <v>0</v>
      </c>
      <c r="T4090" s="21" t="s">
        <v>38</v>
      </c>
    </row>
    <row r="4091" spans="1:20" x14ac:dyDescent="0.35">
      <c r="A4091" s="96" t="s">
        <v>13354</v>
      </c>
      <c r="B4091" s="96"/>
      <c r="C4091" s="96"/>
      <c r="D4091" s="13" t="s">
        <v>13355</v>
      </c>
      <c r="E4091" s="13">
        <v>6</v>
      </c>
      <c r="F4091" s="14">
        <v>0.7</v>
      </c>
      <c r="G4091" s="13" t="s">
        <v>14873</v>
      </c>
      <c r="H4091" s="14">
        <v>41.3</v>
      </c>
      <c r="I4091" s="15" t="s">
        <v>32</v>
      </c>
      <c r="J4091" s="16">
        <v>135</v>
      </c>
      <c r="K4091" s="16">
        <v>22.5</v>
      </c>
      <c r="L4091" s="17" t="s">
        <v>4671</v>
      </c>
      <c r="M4091" s="163" t="str">
        <f>IFERROR(GETPIVOTDATA("Tot. Bottles",'- Ordine Aggregato -'!$A$1,"sku anker",A4091),"")</f>
        <v/>
      </c>
      <c r="N4091" s="18" t="s">
        <v>42</v>
      </c>
      <c r="O4091" s="19" t="str">
        <f t="shared" si="63"/>
        <v>Order online</v>
      </c>
      <c r="P4091" s="97" t="s">
        <v>1232</v>
      </c>
      <c r="Q4091" s="13" t="s">
        <v>13356</v>
      </c>
      <c r="R4091" t="s">
        <v>13357</v>
      </c>
      <c r="S4091" s="20">
        <v>0</v>
      </c>
      <c r="T4091" s="21" t="s">
        <v>38</v>
      </c>
    </row>
    <row r="4092" spans="1:20" x14ac:dyDescent="0.35">
      <c r="A4092" s="96" t="s">
        <v>13358</v>
      </c>
      <c r="D4092" s="13" t="s">
        <v>13359</v>
      </c>
      <c r="E4092" s="13">
        <v>6</v>
      </c>
      <c r="F4092" s="14">
        <v>0.7</v>
      </c>
      <c r="G4092" s="13" t="s">
        <v>14874</v>
      </c>
      <c r="H4092" s="14">
        <v>43</v>
      </c>
      <c r="I4092" s="15" t="s">
        <v>32</v>
      </c>
      <c r="J4092" s="16">
        <v>66.900000000000006</v>
      </c>
      <c r="K4092" s="16">
        <v>11.15</v>
      </c>
      <c r="L4092" s="17" t="s">
        <v>448</v>
      </c>
      <c r="M4092" s="163" t="str">
        <f>IFERROR(GETPIVOTDATA("Tot. Bottles",'- Ordine Aggregato -'!$A$1,"sku anker",A4092),"")</f>
        <v/>
      </c>
      <c r="N4092" s="18" t="s">
        <v>42</v>
      </c>
      <c r="O4092" s="19" t="str">
        <f t="shared" si="63"/>
        <v>Order online</v>
      </c>
      <c r="P4092" s="97" t="s">
        <v>1232</v>
      </c>
      <c r="Q4092" s="13" t="s">
        <v>13360</v>
      </c>
      <c r="R4092" t="s">
        <v>13361</v>
      </c>
      <c r="S4092" s="20">
        <v>0</v>
      </c>
      <c r="T4092" s="21" t="s">
        <v>38</v>
      </c>
    </row>
    <row r="4093" spans="1:20" x14ac:dyDescent="0.35">
      <c r="A4093" s="96" t="s">
        <v>13362</v>
      </c>
      <c r="D4093" s="13" t="s">
        <v>13359</v>
      </c>
      <c r="E4093" s="13">
        <v>6</v>
      </c>
      <c r="F4093" s="14">
        <v>0.7</v>
      </c>
      <c r="G4093" s="13" t="s">
        <v>14874</v>
      </c>
      <c r="H4093" s="14">
        <v>43</v>
      </c>
      <c r="I4093" s="15" t="s">
        <v>32</v>
      </c>
      <c r="J4093" s="16">
        <v>66.900000000000006</v>
      </c>
      <c r="K4093" s="16">
        <v>11.15</v>
      </c>
      <c r="L4093" s="17" t="s">
        <v>448</v>
      </c>
      <c r="M4093" s="163" t="str">
        <f>IFERROR(GETPIVOTDATA("Tot. Bottles",'- Ordine Aggregato -'!$A$1,"sku anker",A4093),"")</f>
        <v/>
      </c>
      <c r="N4093" s="18" t="s">
        <v>34</v>
      </c>
      <c r="O4093" s="19" t="str">
        <f t="shared" si="63"/>
        <v>Order online</v>
      </c>
      <c r="P4093" s="97" t="s">
        <v>1232</v>
      </c>
      <c r="Q4093" s="13" t="s">
        <v>13360</v>
      </c>
      <c r="R4093" t="s">
        <v>13361</v>
      </c>
      <c r="S4093" s="20">
        <v>0</v>
      </c>
      <c r="T4093" s="21" t="s">
        <v>38</v>
      </c>
    </row>
    <row r="4094" spans="1:20" x14ac:dyDescent="0.35">
      <c r="A4094" s="13" t="s">
        <v>13363</v>
      </c>
      <c r="B4094" s="13"/>
      <c r="C4094" s="13"/>
      <c r="D4094" s="13" t="s">
        <v>13364</v>
      </c>
      <c r="E4094" s="13">
        <v>6</v>
      </c>
      <c r="F4094" s="14">
        <v>0.7</v>
      </c>
      <c r="G4094" s="13" t="s">
        <v>14874</v>
      </c>
      <c r="H4094" s="14">
        <v>43</v>
      </c>
      <c r="I4094" s="15" t="s">
        <v>32</v>
      </c>
      <c r="J4094" s="16">
        <v>186.60000000000002</v>
      </c>
      <c r="K4094" s="16">
        <v>31.1</v>
      </c>
      <c r="L4094" s="17" t="s">
        <v>145</v>
      </c>
      <c r="M4094" s="163" t="str">
        <f>IFERROR(GETPIVOTDATA("Tot. Bottles",'- Ordine Aggregato -'!$A$1,"sku anker",A4094),"")</f>
        <v/>
      </c>
      <c r="N4094" s="18" t="s">
        <v>42</v>
      </c>
      <c r="O4094" s="19" t="str">
        <f t="shared" si="63"/>
        <v>Order online</v>
      </c>
      <c r="P4094" s="97" t="s">
        <v>146</v>
      </c>
      <c r="Q4094" s="13" t="s">
        <v>13365</v>
      </c>
      <c r="R4094" t="s">
        <v>13366</v>
      </c>
      <c r="S4094" s="20">
        <v>0</v>
      </c>
      <c r="T4094" s="21" t="s">
        <v>38</v>
      </c>
    </row>
    <row r="4095" spans="1:20" x14ac:dyDescent="0.35">
      <c r="A4095" s="96" t="s">
        <v>13371</v>
      </c>
      <c r="D4095" s="13" t="s">
        <v>14872</v>
      </c>
      <c r="E4095" s="13">
        <v>6</v>
      </c>
      <c r="F4095" s="14">
        <v>0.7</v>
      </c>
      <c r="G4095" s="13" t="s">
        <v>14874</v>
      </c>
      <c r="H4095" s="14">
        <v>43</v>
      </c>
      <c r="I4095" s="15" t="s">
        <v>32</v>
      </c>
      <c r="J4095" s="16">
        <v>115.5</v>
      </c>
      <c r="K4095" s="16">
        <v>19.25</v>
      </c>
      <c r="L4095" s="17" t="s">
        <v>145</v>
      </c>
      <c r="M4095" s="163" t="str">
        <f>IFERROR(GETPIVOTDATA("Tot. Bottles",'- Ordine Aggregato -'!$A$1,"sku anker",A4095),"")</f>
        <v/>
      </c>
      <c r="N4095" s="18" t="s">
        <v>42</v>
      </c>
      <c r="O4095" s="19" t="str">
        <f t="shared" si="63"/>
        <v>Order online</v>
      </c>
      <c r="P4095" s="97" t="s">
        <v>146</v>
      </c>
      <c r="Q4095" s="13" t="s">
        <v>13372</v>
      </c>
      <c r="R4095" t="s">
        <v>13373</v>
      </c>
      <c r="S4095" s="20">
        <v>0</v>
      </c>
      <c r="T4095" s="21" t="s">
        <v>38</v>
      </c>
    </row>
    <row r="4096" spans="1:20" x14ac:dyDescent="0.35">
      <c r="A4096" s="96" t="s">
        <v>13367</v>
      </c>
      <c r="D4096" s="13" t="s">
        <v>13368</v>
      </c>
      <c r="E4096" s="13">
        <v>6</v>
      </c>
      <c r="F4096" s="14">
        <v>0.7</v>
      </c>
      <c r="G4096" s="13" t="s">
        <v>46</v>
      </c>
      <c r="H4096" s="14">
        <v>43</v>
      </c>
      <c r="I4096" s="15" t="s">
        <v>32</v>
      </c>
      <c r="J4096" s="16">
        <v>114.60000000000001</v>
      </c>
      <c r="K4096" s="16">
        <v>19.100000000000001</v>
      </c>
      <c r="L4096" s="17" t="s">
        <v>145</v>
      </c>
      <c r="M4096" s="163" t="str">
        <f>IFERROR(GETPIVOTDATA("Tot. Bottles",'- Ordine Aggregato -'!$A$1,"sku anker",A4096),"")</f>
        <v/>
      </c>
      <c r="N4096" s="18" t="s">
        <v>42</v>
      </c>
      <c r="O4096" s="19" t="str">
        <f t="shared" si="63"/>
        <v>Order online</v>
      </c>
      <c r="P4096" s="97" t="s">
        <v>146</v>
      </c>
      <c r="Q4096" s="13" t="s">
        <v>13369</v>
      </c>
      <c r="R4096" t="s">
        <v>13370</v>
      </c>
      <c r="S4096" s="20">
        <v>0</v>
      </c>
      <c r="T4096" s="21" t="s">
        <v>38</v>
      </c>
    </row>
    <row r="4097" spans="1:20" x14ac:dyDescent="0.35">
      <c r="A4097" s="96" t="s">
        <v>13374</v>
      </c>
      <c r="B4097" s="96"/>
      <c r="C4097" s="96"/>
      <c r="D4097" s="13" t="s">
        <v>13375</v>
      </c>
      <c r="E4097" s="13">
        <v>6</v>
      </c>
      <c r="F4097" s="14">
        <v>0.7</v>
      </c>
      <c r="G4097" s="13" t="s">
        <v>46</v>
      </c>
      <c r="H4097" s="14">
        <v>43</v>
      </c>
      <c r="I4097" s="15" t="s">
        <v>32</v>
      </c>
      <c r="J4097" s="16">
        <v>107.69999999999999</v>
      </c>
      <c r="K4097" s="16">
        <v>17.95</v>
      </c>
      <c r="L4097" s="17" t="s">
        <v>145</v>
      </c>
      <c r="M4097" s="163" t="str">
        <f>IFERROR(GETPIVOTDATA("Tot. Bottles",'- Ordine Aggregato -'!$A$1,"sku anker",A4097),"")</f>
        <v/>
      </c>
      <c r="N4097" s="18" t="s">
        <v>67</v>
      </c>
      <c r="O4097" s="19" t="str">
        <f t="shared" si="63"/>
        <v>Order online</v>
      </c>
      <c r="P4097" s="97" t="s">
        <v>146</v>
      </c>
      <c r="Q4097" s="13" t="s">
        <v>13376</v>
      </c>
      <c r="R4097" t="s">
        <v>16114</v>
      </c>
      <c r="S4097" s="20">
        <v>17.95</v>
      </c>
      <c r="T4097" s="21" t="s">
        <v>38</v>
      </c>
    </row>
    <row r="4098" spans="1:20" x14ac:dyDescent="0.35">
      <c r="A4098" s="13" t="s">
        <v>13377</v>
      </c>
      <c r="B4098" s="13"/>
      <c r="C4098" s="13"/>
      <c r="D4098" s="13" t="s">
        <v>13378</v>
      </c>
      <c r="E4098" s="13">
        <v>6</v>
      </c>
      <c r="F4098" s="14">
        <v>0.7</v>
      </c>
      <c r="G4098" s="13" t="s">
        <v>46</v>
      </c>
      <c r="H4098" s="14">
        <v>43</v>
      </c>
      <c r="I4098" s="15" t="s">
        <v>32</v>
      </c>
      <c r="J4098" s="16">
        <v>96.899999999999991</v>
      </c>
      <c r="K4098" s="16">
        <v>16.149999999999999</v>
      </c>
      <c r="L4098" s="17" t="s">
        <v>145</v>
      </c>
      <c r="M4098" s="163" t="str">
        <f>IFERROR(GETPIVOTDATA("Tot. Bottles",'- Ordine Aggregato -'!$A$1,"sku anker",A4098),"")</f>
        <v/>
      </c>
      <c r="N4098" s="18" t="s">
        <v>42</v>
      </c>
      <c r="O4098" s="19" t="str">
        <f t="shared" si="63"/>
        <v>Order online</v>
      </c>
      <c r="P4098" s="97" t="s">
        <v>146</v>
      </c>
      <c r="Q4098" s="13" t="s">
        <v>13379</v>
      </c>
      <c r="R4098" t="s">
        <v>13380</v>
      </c>
      <c r="S4098" s="20">
        <v>0</v>
      </c>
      <c r="T4098" s="21" t="s">
        <v>38</v>
      </c>
    </row>
    <row r="4099" spans="1:20" x14ac:dyDescent="0.35">
      <c r="A4099" s="13" t="s">
        <v>13381</v>
      </c>
      <c r="B4099" s="13"/>
      <c r="C4099" s="13"/>
      <c r="D4099" s="13" t="s">
        <v>13382</v>
      </c>
      <c r="E4099" s="13">
        <v>12</v>
      </c>
      <c r="F4099" s="14">
        <v>0.2</v>
      </c>
      <c r="G4099" s="13" t="s">
        <v>14874</v>
      </c>
      <c r="H4099" s="14">
        <v>43</v>
      </c>
      <c r="I4099" s="15" t="s">
        <v>32</v>
      </c>
      <c r="J4099" s="16">
        <v>198</v>
      </c>
      <c r="K4099" s="16">
        <v>16.5</v>
      </c>
      <c r="L4099" s="17" t="s">
        <v>145</v>
      </c>
      <c r="M4099" s="163" t="str">
        <f>IFERROR(GETPIVOTDATA("Tot. Bottles",'- Ordine Aggregato -'!$A$1,"sku anker",A4099),"")</f>
        <v/>
      </c>
      <c r="N4099" s="18" t="s">
        <v>67</v>
      </c>
      <c r="O4099" s="19" t="str">
        <f t="shared" si="63"/>
        <v>Order online</v>
      </c>
      <c r="P4099" s="97" t="s">
        <v>146</v>
      </c>
      <c r="Q4099" s="13" t="s">
        <v>13383</v>
      </c>
      <c r="R4099" t="s">
        <v>13384</v>
      </c>
      <c r="S4099" s="20">
        <v>16.5</v>
      </c>
      <c r="T4099" s="21" t="s">
        <v>38</v>
      </c>
    </row>
    <row r="4100" spans="1:20" x14ac:dyDescent="0.35">
      <c r="A4100" s="96" t="s">
        <v>13385</v>
      </c>
      <c r="B4100" s="96"/>
      <c r="C4100" s="96"/>
      <c r="D4100" s="13" t="s">
        <v>13386</v>
      </c>
      <c r="E4100" s="13">
        <v>6</v>
      </c>
      <c r="F4100" s="14">
        <v>0.7</v>
      </c>
      <c r="G4100" s="13" t="s">
        <v>46</v>
      </c>
      <c r="H4100" s="14">
        <v>56.1</v>
      </c>
      <c r="I4100" s="15" t="s">
        <v>32</v>
      </c>
      <c r="J4100" s="16">
        <v>183</v>
      </c>
      <c r="K4100" s="16">
        <v>30.5</v>
      </c>
      <c r="L4100" s="17" t="s">
        <v>145</v>
      </c>
      <c r="M4100" s="163" t="str">
        <f>IFERROR(GETPIVOTDATA("Tot. Bottles",'- Ordine Aggregato -'!$A$1,"sku anker",A4100),"")</f>
        <v/>
      </c>
      <c r="N4100" s="18" t="s">
        <v>67</v>
      </c>
      <c r="O4100" s="19" t="str">
        <f t="shared" si="63"/>
        <v>Order online</v>
      </c>
      <c r="P4100" s="97" t="s">
        <v>146</v>
      </c>
      <c r="Q4100" s="13" t="s">
        <v>13387</v>
      </c>
      <c r="R4100" t="s">
        <v>13388</v>
      </c>
      <c r="S4100" s="20">
        <v>30.5</v>
      </c>
      <c r="T4100" s="21" t="s">
        <v>38</v>
      </c>
    </row>
    <row r="4101" spans="1:20" x14ac:dyDescent="0.35">
      <c r="A4101" s="96" t="s">
        <v>13389</v>
      </c>
      <c r="B4101" s="96"/>
      <c r="C4101" s="96"/>
      <c r="D4101" s="13" t="s">
        <v>13390</v>
      </c>
      <c r="E4101" s="13">
        <v>6</v>
      </c>
      <c r="F4101" s="14">
        <v>0.7</v>
      </c>
      <c r="G4101" s="13" t="s">
        <v>14874</v>
      </c>
      <c r="H4101" s="14">
        <v>46</v>
      </c>
      <c r="I4101" s="15" t="s">
        <v>32</v>
      </c>
      <c r="J4101" s="16">
        <v>171</v>
      </c>
      <c r="K4101" s="16">
        <v>28.5</v>
      </c>
      <c r="L4101" s="17" t="s">
        <v>145</v>
      </c>
      <c r="M4101" s="163" t="str">
        <f>IFERROR(GETPIVOTDATA("Tot. Bottles",'- Ordine Aggregato -'!$A$1,"sku anker",A4101),"")</f>
        <v/>
      </c>
      <c r="N4101" s="18" t="s">
        <v>34</v>
      </c>
      <c r="O4101" s="19" t="str">
        <f t="shared" si="63"/>
        <v>Order online</v>
      </c>
      <c r="P4101" s="97" t="s">
        <v>146</v>
      </c>
      <c r="Q4101" s="13" t="s">
        <v>13391</v>
      </c>
      <c r="R4101" t="s">
        <v>13392</v>
      </c>
      <c r="S4101" s="20">
        <v>0</v>
      </c>
      <c r="T4101" s="21" t="s">
        <v>38</v>
      </c>
    </row>
    <row r="4102" spans="1:20" x14ac:dyDescent="0.35">
      <c r="A4102" s="13" t="s">
        <v>13393</v>
      </c>
      <c r="B4102" s="13"/>
      <c r="C4102" s="13"/>
      <c r="D4102" s="13" t="s">
        <v>13394</v>
      </c>
      <c r="E4102" s="13">
        <v>6</v>
      </c>
      <c r="F4102" s="14">
        <v>0.7</v>
      </c>
      <c r="G4102" s="13" t="s">
        <v>14874</v>
      </c>
      <c r="H4102" s="14">
        <v>46</v>
      </c>
      <c r="I4102" s="15" t="s">
        <v>32</v>
      </c>
      <c r="J4102" s="16">
        <v>231</v>
      </c>
      <c r="K4102" s="16">
        <v>38.5</v>
      </c>
      <c r="L4102" s="17" t="s">
        <v>145</v>
      </c>
      <c r="M4102" s="163" t="str">
        <f>IFERROR(GETPIVOTDATA("Tot. Bottles",'- Ordine Aggregato -'!$A$1,"sku anker",A4102),"")</f>
        <v/>
      </c>
      <c r="N4102" s="18" t="s">
        <v>42</v>
      </c>
      <c r="O4102" s="19" t="str">
        <f t="shared" si="63"/>
        <v>Order online</v>
      </c>
      <c r="P4102" s="97" t="s">
        <v>146</v>
      </c>
      <c r="Q4102" s="13" t="s">
        <v>13395</v>
      </c>
      <c r="R4102" t="s">
        <v>13396</v>
      </c>
      <c r="S4102" s="20">
        <v>0</v>
      </c>
      <c r="T4102" s="21" t="s">
        <v>38</v>
      </c>
    </row>
    <row r="4103" spans="1:20" x14ac:dyDescent="0.35">
      <c r="A4103" s="96" t="s">
        <v>16115</v>
      </c>
      <c r="D4103" s="13" t="s">
        <v>16116</v>
      </c>
      <c r="E4103" s="13">
        <v>6</v>
      </c>
      <c r="F4103" s="14">
        <v>0.7</v>
      </c>
      <c r="G4103" s="13" t="s">
        <v>14874</v>
      </c>
      <c r="H4103" s="14">
        <v>30</v>
      </c>
      <c r="I4103" s="15" t="s">
        <v>32</v>
      </c>
      <c r="J4103" s="16">
        <v>31.799999999999997</v>
      </c>
      <c r="K4103" s="16">
        <v>5.3</v>
      </c>
      <c r="L4103" s="17" t="s">
        <v>399</v>
      </c>
      <c r="M4103" s="163" t="str">
        <f>IFERROR(GETPIVOTDATA("Tot. Bottles",'- Ordine Aggregato -'!$A$1,"sku anker",A4103),"")</f>
        <v/>
      </c>
      <c r="N4103" s="18" t="s">
        <v>34</v>
      </c>
      <c r="O4103" s="19" t="str">
        <f t="shared" si="63"/>
        <v>Order online</v>
      </c>
      <c r="P4103" s="97" t="s">
        <v>35</v>
      </c>
      <c r="Q4103" s="13" t="s">
        <v>16117</v>
      </c>
      <c r="R4103" t="s">
        <v>16118</v>
      </c>
      <c r="S4103" s="20">
        <v>0</v>
      </c>
      <c r="T4103" s="21" t="s">
        <v>38</v>
      </c>
    </row>
    <row r="4104" spans="1:20" x14ac:dyDescent="0.35">
      <c r="A4104" s="13" t="s">
        <v>14782</v>
      </c>
      <c r="B4104" s="13"/>
      <c r="C4104" s="13"/>
      <c r="D4104" s="13" t="s">
        <v>14783</v>
      </c>
      <c r="E4104" s="13">
        <v>6</v>
      </c>
      <c r="F4104" s="14">
        <v>0.7</v>
      </c>
      <c r="G4104" s="13" t="s">
        <v>46</v>
      </c>
      <c r="H4104" s="14">
        <v>44</v>
      </c>
      <c r="I4104" s="15" t="s">
        <v>32</v>
      </c>
      <c r="J4104" s="16">
        <v>148.5</v>
      </c>
      <c r="K4104" s="16">
        <v>24.75</v>
      </c>
      <c r="L4104" s="17" t="s">
        <v>104</v>
      </c>
      <c r="M4104" s="163" t="str">
        <f>IFERROR(GETPIVOTDATA("Tot. Bottles",'- Ordine Aggregato -'!$A$1,"sku anker",A4104),"")</f>
        <v/>
      </c>
      <c r="N4104" s="18" t="s">
        <v>42</v>
      </c>
      <c r="O4104" s="19" t="str">
        <f t="shared" si="63"/>
        <v>Order online</v>
      </c>
      <c r="P4104" s="97" t="s">
        <v>1232</v>
      </c>
      <c r="Q4104" s="13" t="s">
        <v>16119</v>
      </c>
      <c r="R4104" t="s">
        <v>16120</v>
      </c>
      <c r="S4104" s="20">
        <v>0</v>
      </c>
      <c r="T4104" s="21" t="s">
        <v>38</v>
      </c>
    </row>
    <row r="4105" spans="1:20" x14ac:dyDescent="0.35">
      <c r="A4105" s="13" t="s">
        <v>14850</v>
      </c>
      <c r="B4105" s="13"/>
      <c r="C4105" s="13"/>
      <c r="D4105" s="13" t="s">
        <v>14851</v>
      </c>
      <c r="E4105" s="13">
        <v>6</v>
      </c>
      <c r="F4105" s="14">
        <v>0.7</v>
      </c>
      <c r="G4105" s="13" t="s">
        <v>46</v>
      </c>
      <c r="H4105" s="14">
        <v>43</v>
      </c>
      <c r="I4105" s="15" t="s">
        <v>32</v>
      </c>
      <c r="J4105" s="16">
        <v>131.39999999999998</v>
      </c>
      <c r="K4105" s="16">
        <v>21.9</v>
      </c>
      <c r="L4105" s="17" t="s">
        <v>104</v>
      </c>
      <c r="M4105" s="163" t="str">
        <f>IFERROR(GETPIVOTDATA("Tot. Bottles",'- Ordine Aggregato -'!$A$1,"sku anker",A4105),"")</f>
        <v/>
      </c>
      <c r="N4105" s="18" t="s">
        <v>42</v>
      </c>
      <c r="O4105" s="19" t="str">
        <f t="shared" si="63"/>
        <v>Order online</v>
      </c>
      <c r="P4105" s="97" t="s">
        <v>1232</v>
      </c>
      <c r="Q4105" s="13" t="s">
        <v>16121</v>
      </c>
      <c r="R4105" t="s">
        <v>16122</v>
      </c>
      <c r="S4105" s="20">
        <v>0</v>
      </c>
      <c r="T4105" s="21" t="s">
        <v>38</v>
      </c>
    </row>
    <row r="4106" spans="1:20" x14ac:dyDescent="0.35">
      <c r="A4106" s="96" t="s">
        <v>13397</v>
      </c>
      <c r="B4106" s="96"/>
      <c r="C4106" s="96"/>
      <c r="D4106" s="13" t="s">
        <v>13398</v>
      </c>
      <c r="E4106" s="13">
        <v>6</v>
      </c>
      <c r="F4106" s="14">
        <v>0.7</v>
      </c>
      <c r="G4106" s="13" t="s">
        <v>46</v>
      </c>
      <c r="H4106" s="14">
        <v>43</v>
      </c>
      <c r="I4106" s="15" t="s">
        <v>32</v>
      </c>
      <c r="J4106" s="16">
        <v>67.5</v>
      </c>
      <c r="K4106" s="16">
        <v>11.25</v>
      </c>
      <c r="L4106" s="17" t="s">
        <v>145</v>
      </c>
      <c r="M4106" s="163" t="str">
        <f>IFERROR(GETPIVOTDATA("Tot. Bottles",'- Ordine Aggregato -'!$A$1,"sku anker",A4106),"")</f>
        <v/>
      </c>
      <c r="N4106" s="18" t="s">
        <v>34</v>
      </c>
      <c r="O4106" s="19" t="str">
        <f t="shared" si="63"/>
        <v>Order online</v>
      </c>
      <c r="P4106" s="97" t="s">
        <v>1232</v>
      </c>
      <c r="Q4106" s="13" t="s">
        <v>13399</v>
      </c>
      <c r="R4106" t="s">
        <v>13400</v>
      </c>
      <c r="S4106" s="20">
        <v>0</v>
      </c>
      <c r="T4106" s="21" t="s">
        <v>38</v>
      </c>
    </row>
    <row r="4107" spans="1:20" x14ac:dyDescent="0.35">
      <c r="A4107" s="96" t="s">
        <v>13401</v>
      </c>
      <c r="B4107" s="96"/>
      <c r="C4107" s="96"/>
      <c r="D4107" s="13" t="s">
        <v>13402</v>
      </c>
      <c r="E4107" s="13">
        <v>6</v>
      </c>
      <c r="F4107" s="14">
        <v>0.7</v>
      </c>
      <c r="G4107" s="13" t="s">
        <v>14874</v>
      </c>
      <c r="H4107" s="14">
        <v>43</v>
      </c>
      <c r="I4107" s="15" t="s">
        <v>32</v>
      </c>
      <c r="J4107" s="16">
        <v>73.5</v>
      </c>
      <c r="K4107" s="16">
        <v>12.25</v>
      </c>
      <c r="L4107" s="17" t="s">
        <v>145</v>
      </c>
      <c r="M4107" s="163" t="str">
        <f>IFERROR(GETPIVOTDATA("Tot. Bottles",'- Ordine Aggregato -'!$A$1,"sku anker",A4107),"")</f>
        <v/>
      </c>
      <c r="N4107" s="18" t="s">
        <v>34</v>
      </c>
      <c r="O4107" s="19" t="str">
        <f t="shared" si="63"/>
        <v>Order online</v>
      </c>
      <c r="P4107" s="97" t="s">
        <v>1232</v>
      </c>
      <c r="Q4107" s="13" t="s">
        <v>13399</v>
      </c>
      <c r="R4107" t="s">
        <v>13403</v>
      </c>
      <c r="S4107" s="20">
        <v>0</v>
      </c>
      <c r="T4107" s="21" t="s">
        <v>38</v>
      </c>
    </row>
    <row r="4108" spans="1:20" x14ac:dyDescent="0.35">
      <c r="A4108" s="96" t="s">
        <v>13404</v>
      </c>
      <c r="B4108" s="96"/>
      <c r="C4108" s="96"/>
      <c r="D4108" s="13" t="s">
        <v>13405</v>
      </c>
      <c r="E4108" s="13">
        <v>6</v>
      </c>
      <c r="F4108" s="14">
        <v>0.7</v>
      </c>
      <c r="G4108" s="13" t="s">
        <v>46</v>
      </c>
      <c r="H4108" s="14">
        <v>40</v>
      </c>
      <c r="I4108" s="15" t="s">
        <v>32</v>
      </c>
      <c r="J4108" s="16">
        <v>125.10000000000001</v>
      </c>
      <c r="K4108" s="16">
        <v>20.85</v>
      </c>
      <c r="L4108" s="17" t="s">
        <v>368</v>
      </c>
      <c r="M4108" s="163" t="str">
        <f>IFERROR(GETPIVOTDATA("Tot. Bottles",'- Ordine Aggregato -'!$A$1,"sku anker",A4108),"")</f>
        <v/>
      </c>
      <c r="N4108" s="18" t="s">
        <v>42</v>
      </c>
      <c r="O4108" s="19" t="str">
        <f t="shared" si="63"/>
        <v>Order online</v>
      </c>
      <c r="P4108" s="97" t="s">
        <v>442</v>
      </c>
      <c r="Q4108" s="13" t="s">
        <v>13406</v>
      </c>
      <c r="R4108" t="s">
        <v>13407</v>
      </c>
      <c r="S4108" s="20">
        <v>0</v>
      </c>
      <c r="T4108" s="21" t="s">
        <v>38</v>
      </c>
    </row>
    <row r="4109" spans="1:20" x14ac:dyDescent="0.35">
      <c r="A4109" s="13" t="s">
        <v>13408</v>
      </c>
      <c r="B4109" s="13"/>
      <c r="C4109" s="13"/>
      <c r="D4109" s="13" t="s">
        <v>13409</v>
      </c>
      <c r="E4109" s="13">
        <v>6</v>
      </c>
      <c r="F4109" s="14">
        <v>0.7</v>
      </c>
      <c r="G4109" s="13" t="s">
        <v>46</v>
      </c>
      <c r="H4109" s="14">
        <v>40</v>
      </c>
      <c r="I4109" s="15" t="s">
        <v>32</v>
      </c>
      <c r="J4109" s="16">
        <v>105.30000000000001</v>
      </c>
      <c r="K4109" s="16">
        <v>17.55</v>
      </c>
      <c r="L4109" s="17" t="s">
        <v>73</v>
      </c>
      <c r="M4109" s="163" t="str">
        <f>IFERROR(GETPIVOTDATA("Tot. Bottles",'- Ordine Aggregato -'!$A$1,"sku anker",A4109),"")</f>
        <v/>
      </c>
      <c r="N4109" s="18" t="s">
        <v>42</v>
      </c>
      <c r="O4109" s="19" t="str">
        <f t="shared" ref="O4109:O4172" si="64">HYPERLINK("https://www.ankeramsterdamspirits.nl/en/products/"&amp;A4109,"Order online")</f>
        <v>Order online</v>
      </c>
      <c r="P4109" s="97" t="s">
        <v>442</v>
      </c>
      <c r="Q4109" s="13" t="s">
        <v>13410</v>
      </c>
      <c r="R4109" t="s">
        <v>13411</v>
      </c>
      <c r="S4109" s="20">
        <v>0</v>
      </c>
      <c r="T4109" s="21" t="s">
        <v>38</v>
      </c>
    </row>
    <row r="4110" spans="1:20" x14ac:dyDescent="0.35">
      <c r="A4110" s="96" t="s">
        <v>13412</v>
      </c>
      <c r="D4110" s="13" t="s">
        <v>13413</v>
      </c>
      <c r="E4110" s="13">
        <v>6</v>
      </c>
      <c r="F4110" s="14">
        <v>0.7</v>
      </c>
      <c r="G4110" s="13" t="s">
        <v>46</v>
      </c>
      <c r="H4110" s="14">
        <v>40</v>
      </c>
      <c r="I4110" s="15" t="s">
        <v>32</v>
      </c>
      <c r="J4110" s="16">
        <v>125.10000000000001</v>
      </c>
      <c r="K4110" s="16">
        <v>20.85</v>
      </c>
      <c r="L4110" s="17" t="s">
        <v>368</v>
      </c>
      <c r="M4110" s="163" t="str">
        <f>IFERROR(GETPIVOTDATA("Tot. Bottles",'- Ordine Aggregato -'!$A$1,"sku anker",A4110),"")</f>
        <v/>
      </c>
      <c r="N4110" s="18" t="s">
        <v>42</v>
      </c>
      <c r="O4110" s="19" t="str">
        <f t="shared" si="64"/>
        <v>Order online</v>
      </c>
      <c r="P4110" s="97" t="s">
        <v>442</v>
      </c>
      <c r="Q4110" s="13" t="s">
        <v>13414</v>
      </c>
      <c r="R4110" t="s">
        <v>13415</v>
      </c>
      <c r="S4110" s="20">
        <v>0</v>
      </c>
      <c r="T4110" s="21" t="s">
        <v>38</v>
      </c>
    </row>
    <row r="4111" spans="1:20" x14ac:dyDescent="0.35">
      <c r="A4111" s="96" t="s">
        <v>13416</v>
      </c>
      <c r="D4111" s="13" t="s">
        <v>13417</v>
      </c>
      <c r="E4111" s="13">
        <v>6</v>
      </c>
      <c r="F4111" s="14">
        <v>0.75</v>
      </c>
      <c r="G4111" s="13" t="s">
        <v>14874</v>
      </c>
      <c r="H4111" s="14">
        <v>13</v>
      </c>
      <c r="I4111" s="15" t="s">
        <v>32</v>
      </c>
      <c r="J4111" s="16">
        <v>57.900000000000006</v>
      </c>
      <c r="K4111" s="16">
        <v>9.65</v>
      </c>
      <c r="L4111" s="17" t="s">
        <v>437</v>
      </c>
      <c r="M4111" s="163" t="str">
        <f>IFERROR(GETPIVOTDATA("Tot. Bottles",'- Ordine Aggregato -'!$A$1,"sku anker",A4111),"")</f>
        <v/>
      </c>
      <c r="N4111" s="18" t="s">
        <v>42</v>
      </c>
      <c r="O4111" s="19" t="str">
        <f t="shared" si="64"/>
        <v>Order online</v>
      </c>
      <c r="P4111" s="97" t="s">
        <v>225</v>
      </c>
      <c r="Q4111" s="13" t="s">
        <v>13418</v>
      </c>
      <c r="R4111" t="s">
        <v>16123</v>
      </c>
      <c r="S4111" s="20">
        <v>0</v>
      </c>
      <c r="T4111" s="21" t="s">
        <v>38</v>
      </c>
    </row>
    <row r="4112" spans="1:20" x14ac:dyDescent="0.35">
      <c r="A4112" s="96" t="s">
        <v>14403</v>
      </c>
      <c r="B4112" s="96"/>
      <c r="C4112" s="96"/>
      <c r="D4112" s="13" t="s">
        <v>14404</v>
      </c>
      <c r="E4112" s="13">
        <v>6</v>
      </c>
      <c r="F4112" s="14">
        <v>0.7</v>
      </c>
      <c r="G4112" s="13" t="s">
        <v>14874</v>
      </c>
      <c r="H4112" s="14">
        <v>40</v>
      </c>
      <c r="I4112" s="15" t="s">
        <v>32</v>
      </c>
      <c r="J4112" s="16">
        <v>102.96000000000001</v>
      </c>
      <c r="K4112" s="16">
        <v>17.16</v>
      </c>
      <c r="L4112" s="17" t="s">
        <v>73</v>
      </c>
      <c r="M4112" s="163" t="str">
        <f>IFERROR(GETPIVOTDATA("Tot. Bottles",'- Ordine Aggregato -'!$A$1,"sku anker",A4112),"")</f>
        <v/>
      </c>
      <c r="N4112" s="18" t="s">
        <v>42</v>
      </c>
      <c r="O4112" s="19" t="str">
        <f t="shared" si="64"/>
        <v>Order online</v>
      </c>
      <c r="P4112" s="97" t="s">
        <v>880</v>
      </c>
      <c r="Q4112" s="13" t="s">
        <v>16124</v>
      </c>
      <c r="R4112" t="s">
        <v>16125</v>
      </c>
      <c r="S4112" s="20">
        <v>0</v>
      </c>
      <c r="T4112" s="21" t="s">
        <v>38</v>
      </c>
    </row>
    <row r="4113" spans="1:20" x14ac:dyDescent="0.35">
      <c r="A4113" s="13" t="s">
        <v>16126</v>
      </c>
      <c r="B4113" s="13"/>
      <c r="C4113" s="13"/>
      <c r="D4113" s="13" t="s">
        <v>16127</v>
      </c>
      <c r="E4113" s="13">
        <v>6</v>
      </c>
      <c r="F4113" s="14">
        <v>0.7</v>
      </c>
      <c r="G4113" s="13" t="s">
        <v>46</v>
      </c>
      <c r="H4113" s="14">
        <v>50</v>
      </c>
      <c r="I4113" s="15" t="s">
        <v>32</v>
      </c>
      <c r="J4113" s="16">
        <v>218.82</v>
      </c>
      <c r="K4113" s="16">
        <v>36.47</v>
      </c>
      <c r="L4113" s="17" t="s">
        <v>4838</v>
      </c>
      <c r="M4113" s="163" t="str">
        <f>IFERROR(GETPIVOTDATA("Tot. Bottles",'- Ordine Aggregato -'!$A$1,"sku anker",A4113),"")</f>
        <v/>
      </c>
      <c r="N4113" s="18" t="s">
        <v>42</v>
      </c>
      <c r="O4113" s="19" t="str">
        <f t="shared" si="64"/>
        <v>Order online</v>
      </c>
      <c r="P4113" s="97" t="s">
        <v>385</v>
      </c>
      <c r="Q4113" s="13" t="s">
        <v>16128</v>
      </c>
      <c r="R4113" t="s">
        <v>16129</v>
      </c>
      <c r="S4113" s="20">
        <v>0</v>
      </c>
      <c r="T4113" s="21" t="s">
        <v>38</v>
      </c>
    </row>
    <row r="4114" spans="1:20" x14ac:dyDescent="0.35">
      <c r="A4114" s="96" t="s">
        <v>14784</v>
      </c>
      <c r="D4114" s="13" t="s">
        <v>14785</v>
      </c>
      <c r="E4114" s="13">
        <v>6</v>
      </c>
      <c r="F4114" s="14">
        <v>0.7</v>
      </c>
      <c r="G4114" s="13" t="s">
        <v>46</v>
      </c>
      <c r="H4114" s="14">
        <v>46.5</v>
      </c>
      <c r="I4114" s="15" t="s">
        <v>32</v>
      </c>
      <c r="J4114" s="16">
        <v>177</v>
      </c>
      <c r="K4114" s="16">
        <v>29.5</v>
      </c>
      <c r="L4114" s="17" t="s">
        <v>657</v>
      </c>
      <c r="M4114" s="163" t="str">
        <f>IFERROR(GETPIVOTDATA("Tot. Bottles",'- Ordine Aggregato -'!$A$1,"sku anker",A4114),"")</f>
        <v/>
      </c>
      <c r="N4114" s="18" t="s">
        <v>42</v>
      </c>
      <c r="O4114" s="19" t="str">
        <f t="shared" si="64"/>
        <v>Order online</v>
      </c>
      <c r="P4114" s="97" t="s">
        <v>385</v>
      </c>
      <c r="Q4114" s="13" t="s">
        <v>16130</v>
      </c>
      <c r="R4114" t="s">
        <v>16131</v>
      </c>
      <c r="S4114" s="20">
        <v>0</v>
      </c>
      <c r="T4114" s="21" t="s">
        <v>38</v>
      </c>
    </row>
    <row r="4115" spans="1:20" x14ac:dyDescent="0.35">
      <c r="A4115" s="13" t="s">
        <v>16132</v>
      </c>
      <c r="B4115" s="13"/>
      <c r="C4115" s="13"/>
      <c r="D4115" s="13" t="s">
        <v>13420</v>
      </c>
      <c r="E4115" s="13">
        <v>120</v>
      </c>
      <c r="F4115" s="14">
        <v>0.02</v>
      </c>
      <c r="G4115" s="13" t="s">
        <v>14874</v>
      </c>
      <c r="H4115" s="14">
        <v>44</v>
      </c>
      <c r="I4115" s="15" t="s">
        <v>32</v>
      </c>
      <c r="J4115" s="16">
        <v>58.8</v>
      </c>
      <c r="K4115" s="16">
        <v>0.49</v>
      </c>
      <c r="L4115" s="17" t="s">
        <v>558</v>
      </c>
      <c r="M4115" s="163" t="str">
        <f>IFERROR(GETPIVOTDATA("Tot. Bottles",'- Ordine Aggregato -'!$A$1,"sku anker",A4115),"")</f>
        <v/>
      </c>
      <c r="N4115" s="18" t="s">
        <v>42</v>
      </c>
      <c r="O4115" s="19" t="str">
        <f t="shared" si="64"/>
        <v>Order online</v>
      </c>
      <c r="P4115" s="97" t="s">
        <v>220</v>
      </c>
      <c r="Q4115" s="13" t="s">
        <v>16133</v>
      </c>
      <c r="R4115" t="s">
        <v>16134</v>
      </c>
      <c r="S4115" s="20">
        <v>0</v>
      </c>
      <c r="T4115" s="21" t="s">
        <v>38</v>
      </c>
    </row>
    <row r="4116" spans="1:20" x14ac:dyDescent="0.35">
      <c r="A4116" s="13" t="s">
        <v>16135</v>
      </c>
      <c r="B4116" s="13"/>
      <c r="C4116" s="13"/>
      <c r="D4116" s="13" t="s">
        <v>13420</v>
      </c>
      <c r="E4116" s="13">
        <v>120</v>
      </c>
      <c r="F4116" s="14">
        <v>0.02</v>
      </c>
      <c r="G4116" s="13" t="s">
        <v>14874</v>
      </c>
      <c r="H4116" s="14">
        <v>44</v>
      </c>
      <c r="I4116" s="15" t="s">
        <v>32</v>
      </c>
      <c r="J4116" s="16">
        <v>58.8</v>
      </c>
      <c r="K4116" s="16">
        <v>0.49</v>
      </c>
      <c r="L4116" s="17" t="s">
        <v>558</v>
      </c>
      <c r="M4116" s="163" t="str">
        <f>IFERROR(GETPIVOTDATA("Tot. Bottles",'- Ordine Aggregato -'!$A$1,"sku anker",A4116),"")</f>
        <v/>
      </c>
      <c r="N4116" s="18" t="s">
        <v>42</v>
      </c>
      <c r="O4116" s="19" t="str">
        <f t="shared" si="64"/>
        <v>Order online</v>
      </c>
      <c r="P4116" s="97" t="s">
        <v>220</v>
      </c>
      <c r="Q4116" s="13" t="s">
        <v>13421</v>
      </c>
      <c r="R4116" t="s">
        <v>16136</v>
      </c>
      <c r="S4116" s="20">
        <v>0</v>
      </c>
      <c r="T4116" s="21" t="s">
        <v>38</v>
      </c>
    </row>
    <row r="4117" spans="1:20" x14ac:dyDescent="0.35">
      <c r="A4117" s="96" t="s">
        <v>16137</v>
      </c>
      <c r="D4117" s="13" t="s">
        <v>13420</v>
      </c>
      <c r="E4117" s="13">
        <v>120</v>
      </c>
      <c r="F4117" s="14">
        <v>0.02</v>
      </c>
      <c r="G4117" s="13" t="s">
        <v>46</v>
      </c>
      <c r="H4117" s="14">
        <v>44</v>
      </c>
      <c r="I4117" s="15" t="s">
        <v>32</v>
      </c>
      <c r="J4117" s="16">
        <v>58.8</v>
      </c>
      <c r="K4117" s="16">
        <v>0.49</v>
      </c>
      <c r="L4117" s="17" t="s">
        <v>558</v>
      </c>
      <c r="M4117" s="163" t="str">
        <f>IFERROR(GETPIVOTDATA("Tot. Bottles",'- Ordine Aggregato -'!$A$1,"sku anker",A4117),"")</f>
        <v/>
      </c>
      <c r="N4117" s="18" t="s">
        <v>34</v>
      </c>
      <c r="O4117" s="19" t="str">
        <f t="shared" si="64"/>
        <v>Order online</v>
      </c>
      <c r="P4117" s="97" t="s">
        <v>220</v>
      </c>
      <c r="Q4117" s="13" t="s">
        <v>16138</v>
      </c>
      <c r="R4117" t="s">
        <v>16139</v>
      </c>
      <c r="S4117" s="20">
        <v>0</v>
      </c>
      <c r="T4117" s="21" t="s">
        <v>38</v>
      </c>
    </row>
    <row r="4118" spans="1:20" x14ac:dyDescent="0.35">
      <c r="A4118" s="96" t="s">
        <v>13419</v>
      </c>
      <c r="B4118" s="96"/>
      <c r="C4118" s="96"/>
      <c r="D4118" s="13" t="s">
        <v>13420</v>
      </c>
      <c r="E4118" s="13">
        <v>96</v>
      </c>
      <c r="F4118" s="14">
        <v>0.02</v>
      </c>
      <c r="G4118" s="13" t="s">
        <v>14874</v>
      </c>
      <c r="H4118" s="14">
        <v>44</v>
      </c>
      <c r="I4118" s="15" t="s">
        <v>32</v>
      </c>
      <c r="J4118" s="16">
        <v>47.04</v>
      </c>
      <c r="K4118" s="16">
        <v>0.49</v>
      </c>
      <c r="L4118" s="17" t="s">
        <v>558</v>
      </c>
      <c r="M4118" s="163" t="str">
        <f>IFERROR(GETPIVOTDATA("Tot. Bottles",'- Ordine Aggregato -'!$A$1,"sku anker",A4118),"")</f>
        <v/>
      </c>
      <c r="N4118" s="18" t="s">
        <v>34</v>
      </c>
      <c r="O4118" s="19" t="str">
        <f t="shared" si="64"/>
        <v>Order online</v>
      </c>
      <c r="P4118" s="97" t="s">
        <v>220</v>
      </c>
      <c r="Q4118" s="13" t="s">
        <v>13421</v>
      </c>
      <c r="R4118" t="s">
        <v>13422</v>
      </c>
      <c r="S4118" s="20">
        <v>0</v>
      </c>
      <c r="T4118" s="21" t="s">
        <v>38</v>
      </c>
    </row>
    <row r="4119" spans="1:20" x14ac:dyDescent="0.35">
      <c r="A4119" s="96" t="s">
        <v>13423</v>
      </c>
      <c r="B4119" s="96"/>
      <c r="C4119" s="96"/>
      <c r="D4119" s="13" t="s">
        <v>13420</v>
      </c>
      <c r="E4119" s="13">
        <v>120</v>
      </c>
      <c r="F4119" s="14">
        <v>0.02</v>
      </c>
      <c r="G4119" s="13" t="s">
        <v>46</v>
      </c>
      <c r="H4119" s="14">
        <v>44</v>
      </c>
      <c r="I4119" s="15" t="s">
        <v>32</v>
      </c>
      <c r="J4119" s="16">
        <v>58.8</v>
      </c>
      <c r="K4119" s="16">
        <v>0.49</v>
      </c>
      <c r="L4119" s="17" t="s">
        <v>558</v>
      </c>
      <c r="M4119" s="163" t="str">
        <f>IFERROR(GETPIVOTDATA("Tot. Bottles",'- Ordine Aggregato -'!$A$1,"sku anker",A4119),"")</f>
        <v/>
      </c>
      <c r="N4119" s="18" t="s">
        <v>34</v>
      </c>
      <c r="O4119" s="19" t="str">
        <f t="shared" si="64"/>
        <v>Order online</v>
      </c>
      <c r="P4119" s="97" t="s">
        <v>220</v>
      </c>
      <c r="Q4119" s="13" t="s">
        <v>13421</v>
      </c>
      <c r="R4119" t="s">
        <v>13424</v>
      </c>
      <c r="S4119" s="20">
        <v>0</v>
      </c>
      <c r="T4119" s="21" t="s">
        <v>38</v>
      </c>
    </row>
    <row r="4120" spans="1:20" x14ac:dyDescent="0.35">
      <c r="A4120" s="13" t="s">
        <v>13425</v>
      </c>
      <c r="B4120" s="13"/>
      <c r="C4120" s="13"/>
      <c r="D4120" s="13" t="s">
        <v>13426</v>
      </c>
      <c r="E4120" s="13">
        <v>6</v>
      </c>
      <c r="F4120" s="14">
        <v>0.7</v>
      </c>
      <c r="G4120" s="13" t="s">
        <v>46</v>
      </c>
      <c r="H4120" s="14">
        <v>43.1</v>
      </c>
      <c r="I4120" s="15" t="s">
        <v>32</v>
      </c>
      <c r="J4120" s="16">
        <v>75.900000000000006</v>
      </c>
      <c r="K4120" s="16">
        <v>12.65</v>
      </c>
      <c r="L4120" s="17" t="s">
        <v>368</v>
      </c>
      <c r="M4120" s="163" t="str">
        <f>IFERROR(GETPIVOTDATA("Tot. Bottles",'- Ordine Aggregato -'!$A$1,"sku anker",A4120),"")</f>
        <v/>
      </c>
      <c r="N4120" s="18" t="s">
        <v>34</v>
      </c>
      <c r="O4120" s="19" t="str">
        <f t="shared" si="64"/>
        <v>Order online</v>
      </c>
      <c r="P4120" s="97" t="s">
        <v>1844</v>
      </c>
      <c r="Q4120" s="13" t="s">
        <v>13427</v>
      </c>
      <c r="R4120" t="s">
        <v>13428</v>
      </c>
      <c r="S4120" s="20">
        <v>0</v>
      </c>
      <c r="T4120" s="21" t="s">
        <v>38</v>
      </c>
    </row>
    <row r="4121" spans="1:20" x14ac:dyDescent="0.35">
      <c r="A4121" s="13" t="s">
        <v>13429</v>
      </c>
      <c r="B4121" s="13"/>
      <c r="C4121" s="13"/>
      <c r="D4121" s="13" t="s">
        <v>13430</v>
      </c>
      <c r="E4121" s="13">
        <v>6</v>
      </c>
      <c r="F4121" s="14">
        <v>0.5</v>
      </c>
      <c r="G4121" s="13" t="s">
        <v>46</v>
      </c>
      <c r="H4121" s="14">
        <v>40</v>
      </c>
      <c r="I4121" s="15" t="s">
        <v>32</v>
      </c>
      <c r="J4121" s="16">
        <v>94.199999999999989</v>
      </c>
      <c r="K4121" s="16">
        <v>15.7</v>
      </c>
      <c r="L4121" s="17" t="s">
        <v>368</v>
      </c>
      <c r="M4121" s="163" t="str">
        <f>IFERROR(GETPIVOTDATA("Tot. Bottles",'- Ordine Aggregato -'!$A$1,"sku anker",A4121),"")</f>
        <v/>
      </c>
      <c r="N4121" s="18" t="s">
        <v>34</v>
      </c>
      <c r="O4121" s="19" t="str">
        <f t="shared" si="64"/>
        <v>Order online</v>
      </c>
      <c r="P4121" s="97" t="s">
        <v>146</v>
      </c>
      <c r="Q4121" s="13" t="s">
        <v>13431</v>
      </c>
      <c r="R4121" t="s">
        <v>13432</v>
      </c>
      <c r="S4121" s="20">
        <v>0</v>
      </c>
      <c r="T4121" s="21" t="s">
        <v>38</v>
      </c>
    </row>
    <row r="4122" spans="1:20" x14ac:dyDescent="0.35">
      <c r="A4122" s="96" t="s">
        <v>13433</v>
      </c>
      <c r="B4122" s="96"/>
      <c r="C4122" s="96"/>
      <c r="D4122" s="13" t="s">
        <v>13434</v>
      </c>
      <c r="E4122" s="13">
        <v>6</v>
      </c>
      <c r="F4122" s="14">
        <v>0.5</v>
      </c>
      <c r="G4122" s="13" t="s">
        <v>14874</v>
      </c>
      <c r="H4122" s="14">
        <v>40</v>
      </c>
      <c r="I4122" s="15" t="s">
        <v>32</v>
      </c>
      <c r="J4122" s="16">
        <v>31.5</v>
      </c>
      <c r="K4122" s="16">
        <v>5.25</v>
      </c>
      <c r="L4122" s="17" t="s">
        <v>558</v>
      </c>
      <c r="M4122" s="163" t="str">
        <f>IFERROR(GETPIVOTDATA("Tot. Bottles",'- Ordine Aggregato -'!$A$1,"sku anker",A4122),"")</f>
        <v/>
      </c>
      <c r="N4122" s="18" t="s">
        <v>42</v>
      </c>
      <c r="O4122" s="19" t="str">
        <f t="shared" si="64"/>
        <v>Order online</v>
      </c>
      <c r="P4122" s="97" t="s">
        <v>10140</v>
      </c>
      <c r="Q4122" s="13" t="s">
        <v>13435</v>
      </c>
      <c r="R4122" t="s">
        <v>13436</v>
      </c>
      <c r="S4122" s="20">
        <v>0</v>
      </c>
      <c r="T4122" s="21" t="s">
        <v>38</v>
      </c>
    </row>
    <row r="4123" spans="1:20" x14ac:dyDescent="0.35">
      <c r="A4123" s="96" t="s">
        <v>13437</v>
      </c>
      <c r="D4123" s="13" t="s">
        <v>13434</v>
      </c>
      <c r="E4123" s="13">
        <v>6</v>
      </c>
      <c r="F4123" s="14">
        <v>0.7</v>
      </c>
      <c r="G4123" s="13" t="s">
        <v>14873</v>
      </c>
      <c r="H4123" s="14">
        <v>40</v>
      </c>
      <c r="I4123" s="15" t="s">
        <v>32</v>
      </c>
      <c r="J4123" s="16">
        <v>45</v>
      </c>
      <c r="K4123" s="16">
        <v>7.5</v>
      </c>
      <c r="L4123" s="17" t="s">
        <v>558</v>
      </c>
      <c r="M4123" s="163" t="str">
        <f>IFERROR(GETPIVOTDATA("Tot. Bottles",'- Ordine Aggregato -'!$A$1,"sku anker",A4123),"")</f>
        <v/>
      </c>
      <c r="N4123" s="18" t="s">
        <v>42</v>
      </c>
      <c r="O4123" s="19" t="str">
        <f t="shared" si="64"/>
        <v>Order online</v>
      </c>
      <c r="P4123" s="97" t="s">
        <v>10140</v>
      </c>
      <c r="Q4123" s="13" t="s">
        <v>13438</v>
      </c>
      <c r="R4123" t="s">
        <v>13439</v>
      </c>
      <c r="S4123" s="20">
        <v>0</v>
      </c>
      <c r="T4123" s="21" t="s">
        <v>38</v>
      </c>
    </row>
    <row r="4124" spans="1:20" x14ac:dyDescent="0.35">
      <c r="A4124" s="96" t="s">
        <v>13440</v>
      </c>
      <c r="D4124" s="13" t="s">
        <v>13434</v>
      </c>
      <c r="E4124" s="13">
        <v>6</v>
      </c>
      <c r="F4124" s="14">
        <v>1</v>
      </c>
      <c r="G4124" s="13" t="s">
        <v>14874</v>
      </c>
      <c r="H4124" s="14">
        <v>40</v>
      </c>
      <c r="I4124" s="15" t="s">
        <v>32</v>
      </c>
      <c r="J4124" s="16">
        <v>58.5</v>
      </c>
      <c r="K4124" s="16">
        <v>9.75</v>
      </c>
      <c r="L4124" s="17" t="s">
        <v>558</v>
      </c>
      <c r="M4124" s="163" t="str">
        <f>IFERROR(GETPIVOTDATA("Tot. Bottles",'- Ordine Aggregato -'!$A$1,"sku anker",A4124),"")</f>
        <v/>
      </c>
      <c r="N4124" s="18" t="s">
        <v>42</v>
      </c>
      <c r="O4124" s="19" t="str">
        <f t="shared" si="64"/>
        <v>Order online</v>
      </c>
      <c r="P4124" s="97" t="s">
        <v>10140</v>
      </c>
      <c r="Q4124" s="13" t="s">
        <v>13441</v>
      </c>
      <c r="R4124" t="s">
        <v>13442</v>
      </c>
      <c r="S4124" s="20">
        <v>0</v>
      </c>
      <c r="T4124" s="21" t="s">
        <v>38</v>
      </c>
    </row>
    <row r="4125" spans="1:20" x14ac:dyDescent="0.35">
      <c r="A4125" s="96" t="s">
        <v>16140</v>
      </c>
      <c r="B4125" s="96"/>
      <c r="C4125" s="96"/>
      <c r="D4125" s="13" t="s">
        <v>16141</v>
      </c>
      <c r="E4125" s="13">
        <v>24</v>
      </c>
      <c r="F4125" s="14">
        <v>0.04</v>
      </c>
      <c r="G4125" s="13" t="s">
        <v>14874</v>
      </c>
      <c r="H4125" s="14">
        <v>40</v>
      </c>
      <c r="I4125" s="15" t="s">
        <v>32</v>
      </c>
      <c r="J4125" s="16">
        <v>26.400000000000002</v>
      </c>
      <c r="K4125" s="16">
        <v>1.1000000000000001</v>
      </c>
      <c r="L4125" s="17" t="s">
        <v>4515</v>
      </c>
      <c r="M4125" s="163" t="str">
        <f>IFERROR(GETPIVOTDATA("Tot. Bottles",'- Ordine Aggregato -'!$A$1,"sku anker",A4125),"")</f>
        <v/>
      </c>
      <c r="N4125" s="18" t="s">
        <v>42</v>
      </c>
      <c r="O4125" s="19" t="str">
        <f t="shared" si="64"/>
        <v>Order online</v>
      </c>
      <c r="P4125" s="97" t="s">
        <v>10140</v>
      </c>
      <c r="Q4125" s="13" t="s">
        <v>16142</v>
      </c>
      <c r="R4125" t="s">
        <v>16143</v>
      </c>
      <c r="S4125" s="20">
        <v>0</v>
      </c>
      <c r="T4125" s="21" t="s">
        <v>38</v>
      </c>
    </row>
    <row r="4126" spans="1:20" x14ac:dyDescent="0.35">
      <c r="A4126" s="96" t="s">
        <v>13443</v>
      </c>
      <c r="D4126" s="13" t="s">
        <v>13444</v>
      </c>
      <c r="E4126" s="13">
        <v>3</v>
      </c>
      <c r="F4126" s="14">
        <v>0.7</v>
      </c>
      <c r="G4126" s="13" t="s">
        <v>14874</v>
      </c>
      <c r="H4126" s="14">
        <v>40</v>
      </c>
      <c r="I4126" s="15" t="s">
        <v>32</v>
      </c>
      <c r="J4126" s="16">
        <v>63</v>
      </c>
      <c r="K4126" s="16">
        <v>21</v>
      </c>
      <c r="L4126" s="17" t="s">
        <v>558</v>
      </c>
      <c r="M4126" s="163" t="str">
        <f>IFERROR(GETPIVOTDATA("Tot. Bottles",'- Ordine Aggregato -'!$A$1,"sku anker",A4126),"")</f>
        <v/>
      </c>
      <c r="N4126" s="18" t="s">
        <v>42</v>
      </c>
      <c r="O4126" s="19" t="str">
        <f t="shared" si="64"/>
        <v>Order online</v>
      </c>
      <c r="P4126" s="97" t="s">
        <v>10140</v>
      </c>
      <c r="Q4126" s="13" t="s">
        <v>13445</v>
      </c>
      <c r="R4126" t="s">
        <v>13446</v>
      </c>
      <c r="S4126" s="20">
        <v>0</v>
      </c>
      <c r="T4126" s="21" t="s">
        <v>38</v>
      </c>
    </row>
    <row r="4127" spans="1:20" x14ac:dyDescent="0.35">
      <c r="A4127" s="96" t="s">
        <v>13447</v>
      </c>
      <c r="B4127" s="96"/>
      <c r="C4127" s="96"/>
      <c r="D4127" s="13" t="s">
        <v>13444</v>
      </c>
      <c r="E4127" s="13">
        <v>3</v>
      </c>
      <c r="F4127" s="14">
        <v>0.7</v>
      </c>
      <c r="G4127" s="13" t="s">
        <v>46</v>
      </c>
      <c r="H4127" s="14">
        <v>40</v>
      </c>
      <c r="I4127" s="15" t="s">
        <v>32</v>
      </c>
      <c r="J4127" s="16">
        <v>63</v>
      </c>
      <c r="K4127" s="16">
        <v>21</v>
      </c>
      <c r="L4127" s="17" t="s">
        <v>558</v>
      </c>
      <c r="M4127" s="163" t="str">
        <f>IFERROR(GETPIVOTDATA("Tot. Bottles",'- Ordine Aggregato -'!$A$1,"sku anker",A4127),"")</f>
        <v/>
      </c>
      <c r="N4127" s="18" t="s">
        <v>34</v>
      </c>
      <c r="O4127" s="19" t="str">
        <f t="shared" si="64"/>
        <v>Order online</v>
      </c>
      <c r="P4127" s="97" t="s">
        <v>10140</v>
      </c>
      <c r="Q4127" s="13" t="s">
        <v>13448</v>
      </c>
      <c r="R4127" t="s">
        <v>42</v>
      </c>
      <c r="S4127" s="20">
        <v>0</v>
      </c>
      <c r="T4127" s="21" t="s">
        <v>38</v>
      </c>
    </row>
    <row r="4128" spans="1:20" x14ac:dyDescent="0.35">
      <c r="A4128" s="96" t="s">
        <v>13449</v>
      </c>
      <c r="B4128" s="96"/>
      <c r="C4128" s="96"/>
      <c r="D4128" s="13" t="s">
        <v>13450</v>
      </c>
      <c r="E4128" s="13">
        <v>6</v>
      </c>
      <c r="F4128" s="14">
        <v>1</v>
      </c>
      <c r="G4128" s="13" t="s">
        <v>46</v>
      </c>
      <c r="H4128" s="14">
        <v>34.5</v>
      </c>
      <c r="I4128" s="15" t="s">
        <v>32</v>
      </c>
      <c r="J4128" s="16">
        <v>58.5</v>
      </c>
      <c r="K4128" s="16">
        <v>9.75</v>
      </c>
      <c r="L4128" s="17" t="s">
        <v>558</v>
      </c>
      <c r="M4128" s="163" t="str">
        <f>IFERROR(GETPIVOTDATA("Tot. Bottles",'- Ordine Aggregato -'!$A$1,"sku anker",A4128),"")</f>
        <v/>
      </c>
      <c r="N4128" s="18" t="s">
        <v>42</v>
      </c>
      <c r="O4128" s="19" t="str">
        <f t="shared" si="64"/>
        <v>Order online</v>
      </c>
      <c r="P4128" s="97" t="s">
        <v>10140</v>
      </c>
      <c r="Q4128" s="13" t="s">
        <v>13451</v>
      </c>
      <c r="R4128" t="s">
        <v>13452</v>
      </c>
      <c r="S4128" s="20">
        <v>0</v>
      </c>
      <c r="T4128" s="21" t="s">
        <v>38</v>
      </c>
    </row>
    <row r="4129" spans="1:20" x14ac:dyDescent="0.35">
      <c r="A4129" s="96" t="s">
        <v>13453</v>
      </c>
      <c r="B4129" s="96"/>
      <c r="C4129" s="96"/>
      <c r="D4129" s="13" t="s">
        <v>13454</v>
      </c>
      <c r="E4129" s="13">
        <v>6</v>
      </c>
      <c r="F4129" s="14">
        <v>0.7</v>
      </c>
      <c r="G4129" s="13" t="s">
        <v>46</v>
      </c>
      <c r="H4129" s="14">
        <v>21</v>
      </c>
      <c r="I4129" s="15" t="s">
        <v>32</v>
      </c>
      <c r="J4129" s="16">
        <v>33</v>
      </c>
      <c r="K4129" s="16">
        <v>5.5</v>
      </c>
      <c r="L4129" s="17" t="s">
        <v>66</v>
      </c>
      <c r="M4129" s="163" t="str">
        <f>IFERROR(GETPIVOTDATA("Tot. Bottles",'- Ordine Aggregato -'!$A$1,"sku anker",A4129),"")</f>
        <v/>
      </c>
      <c r="N4129" s="18" t="s">
        <v>42</v>
      </c>
      <c r="O4129" s="19" t="str">
        <f t="shared" si="64"/>
        <v>Order online</v>
      </c>
      <c r="P4129" s="97" t="s">
        <v>146</v>
      </c>
      <c r="Q4129" s="13" t="s">
        <v>13455</v>
      </c>
      <c r="R4129" t="s">
        <v>13456</v>
      </c>
      <c r="S4129" s="20">
        <v>0</v>
      </c>
      <c r="T4129" s="21" t="s">
        <v>38</v>
      </c>
    </row>
    <row r="4130" spans="1:20" x14ac:dyDescent="0.35">
      <c r="A4130" s="96" t="s">
        <v>13457</v>
      </c>
      <c r="B4130" s="96"/>
      <c r="C4130" s="96"/>
      <c r="D4130" s="13" t="s">
        <v>13454</v>
      </c>
      <c r="E4130" s="13">
        <v>6</v>
      </c>
      <c r="F4130" s="14">
        <v>1</v>
      </c>
      <c r="G4130" s="13" t="s">
        <v>46</v>
      </c>
      <c r="H4130" s="14">
        <v>21</v>
      </c>
      <c r="I4130" s="15" t="s">
        <v>32</v>
      </c>
      <c r="J4130" s="16">
        <v>45.900000000000006</v>
      </c>
      <c r="K4130" s="16">
        <v>7.65</v>
      </c>
      <c r="L4130" s="17" t="s">
        <v>66</v>
      </c>
      <c r="M4130" s="163" t="str">
        <f>IFERROR(GETPIVOTDATA("Tot. Bottles",'- Ordine Aggregato -'!$A$1,"sku anker",A4130),"")</f>
        <v/>
      </c>
      <c r="N4130" s="18" t="s">
        <v>42</v>
      </c>
      <c r="O4130" s="19" t="str">
        <f t="shared" si="64"/>
        <v>Order online</v>
      </c>
      <c r="P4130" s="97" t="s">
        <v>68</v>
      </c>
      <c r="Q4130" s="13" t="s">
        <v>13458</v>
      </c>
      <c r="R4130" t="s">
        <v>13459</v>
      </c>
      <c r="S4130" s="20">
        <v>0</v>
      </c>
      <c r="T4130" s="21" t="s">
        <v>38</v>
      </c>
    </row>
    <row r="4131" spans="1:20" x14ac:dyDescent="0.35">
      <c r="A4131" s="96" t="s">
        <v>13460</v>
      </c>
      <c r="D4131" s="13" t="s">
        <v>13461</v>
      </c>
      <c r="E4131" s="13">
        <v>6</v>
      </c>
      <c r="F4131" s="14">
        <v>0.7</v>
      </c>
      <c r="G4131" s="13" t="s">
        <v>14874</v>
      </c>
      <c r="H4131" s="14">
        <v>41.5</v>
      </c>
      <c r="I4131" s="15" t="s">
        <v>32</v>
      </c>
      <c r="J4131" s="16">
        <v>107.69999999999999</v>
      </c>
      <c r="K4131" s="16">
        <v>17.95</v>
      </c>
      <c r="L4131" s="17" t="s">
        <v>368</v>
      </c>
      <c r="M4131" s="163" t="str">
        <f>IFERROR(GETPIVOTDATA("Tot. Bottles",'- Ordine Aggregato -'!$A$1,"sku anker",A4131),"")</f>
        <v/>
      </c>
      <c r="N4131" s="18" t="s">
        <v>42</v>
      </c>
      <c r="O4131" s="19" t="str">
        <f t="shared" si="64"/>
        <v>Order online</v>
      </c>
      <c r="P4131" s="97" t="s">
        <v>68</v>
      </c>
      <c r="Q4131" s="13" t="s">
        <v>13462</v>
      </c>
      <c r="R4131" t="s">
        <v>13463</v>
      </c>
      <c r="S4131" s="20">
        <v>0</v>
      </c>
      <c r="T4131" s="21" t="s">
        <v>38</v>
      </c>
    </row>
    <row r="4132" spans="1:20" x14ac:dyDescent="0.35">
      <c r="A4132" s="13" t="s">
        <v>13464</v>
      </c>
      <c r="B4132" s="13"/>
      <c r="C4132" s="13"/>
      <c r="D4132" s="13" t="s">
        <v>13465</v>
      </c>
      <c r="E4132" s="13">
        <v>6</v>
      </c>
      <c r="F4132" s="14">
        <v>0.5</v>
      </c>
      <c r="G4132" s="13" t="s">
        <v>46</v>
      </c>
      <c r="H4132" s="14">
        <v>41.5</v>
      </c>
      <c r="I4132" s="15" t="s">
        <v>32</v>
      </c>
      <c r="J4132" s="16">
        <v>111</v>
      </c>
      <c r="K4132" s="16">
        <v>18.5</v>
      </c>
      <c r="L4132" s="17" t="s">
        <v>368</v>
      </c>
      <c r="M4132" s="163" t="str">
        <f>IFERROR(GETPIVOTDATA("Tot. Bottles",'- Ordine Aggregato -'!$A$1,"sku anker",A4132),"")</f>
        <v/>
      </c>
      <c r="N4132" s="18" t="s">
        <v>42</v>
      </c>
      <c r="O4132" s="19" t="str">
        <f t="shared" si="64"/>
        <v>Order online</v>
      </c>
      <c r="P4132" s="97" t="s">
        <v>68</v>
      </c>
      <c r="Q4132" s="13" t="s">
        <v>13466</v>
      </c>
      <c r="R4132" t="s">
        <v>13467</v>
      </c>
      <c r="S4132" s="20">
        <v>0</v>
      </c>
      <c r="T4132" s="21" t="s">
        <v>38</v>
      </c>
    </row>
    <row r="4133" spans="1:20" x14ac:dyDescent="0.35">
      <c r="A4133" s="96" t="s">
        <v>13468</v>
      </c>
      <c r="B4133" s="96"/>
      <c r="C4133" s="96"/>
      <c r="D4133" s="13" t="s">
        <v>13469</v>
      </c>
      <c r="E4133" s="13">
        <v>6</v>
      </c>
      <c r="F4133" s="14">
        <v>0.7</v>
      </c>
      <c r="G4133" s="13" t="s">
        <v>14873</v>
      </c>
      <c r="H4133" s="14">
        <v>38</v>
      </c>
      <c r="I4133" s="15" t="s">
        <v>32</v>
      </c>
      <c r="J4133" s="16">
        <v>30.900000000000002</v>
      </c>
      <c r="K4133" s="16">
        <v>5.15</v>
      </c>
      <c r="L4133" s="17" t="s">
        <v>718</v>
      </c>
      <c r="M4133" s="163" t="str">
        <f>IFERROR(GETPIVOTDATA("Tot. Bottles",'- Ordine Aggregato -'!$A$1,"sku anker",A4133),"")</f>
        <v/>
      </c>
      <c r="N4133" s="18" t="s">
        <v>42</v>
      </c>
      <c r="O4133" s="19" t="str">
        <f t="shared" si="64"/>
        <v>Order online</v>
      </c>
      <c r="P4133" s="97" t="s">
        <v>355</v>
      </c>
      <c r="Q4133" s="13" t="s">
        <v>13470</v>
      </c>
      <c r="R4133" t="s">
        <v>13471</v>
      </c>
      <c r="S4133" s="20">
        <v>0</v>
      </c>
      <c r="T4133" s="21" t="s">
        <v>38</v>
      </c>
    </row>
    <row r="4134" spans="1:20" x14ac:dyDescent="0.35">
      <c r="A4134" s="13" t="s">
        <v>13472</v>
      </c>
      <c r="B4134" s="13"/>
      <c r="C4134" s="13"/>
      <c r="D4134" s="13" t="s">
        <v>13473</v>
      </c>
      <c r="E4134" s="13">
        <v>6</v>
      </c>
      <c r="F4134" s="14">
        <v>1</v>
      </c>
      <c r="G4134" s="13" t="s">
        <v>14874</v>
      </c>
      <c r="H4134" s="14">
        <v>35</v>
      </c>
      <c r="I4134" s="15" t="s">
        <v>32</v>
      </c>
      <c r="J4134" s="16">
        <v>70.199999999999989</v>
      </c>
      <c r="K4134" s="16">
        <v>11.7</v>
      </c>
      <c r="L4134" s="17" t="s">
        <v>66</v>
      </c>
      <c r="M4134" s="163" t="str">
        <f>IFERROR(GETPIVOTDATA("Tot. Bottles",'- Ordine Aggregato -'!$A$1,"sku anker",A4134),"")</f>
        <v/>
      </c>
      <c r="N4134" s="18" t="s">
        <v>42</v>
      </c>
      <c r="O4134" s="19" t="str">
        <f t="shared" si="64"/>
        <v>Order online</v>
      </c>
      <c r="P4134" s="97" t="s">
        <v>68</v>
      </c>
      <c r="Q4134" s="13" t="s">
        <v>13474</v>
      </c>
      <c r="R4134" t="s">
        <v>13475</v>
      </c>
      <c r="S4134" s="20">
        <v>0</v>
      </c>
      <c r="T4134" s="21" t="s">
        <v>38</v>
      </c>
    </row>
    <row r="4135" spans="1:20" x14ac:dyDescent="0.35">
      <c r="A4135" s="96" t="s">
        <v>13476</v>
      </c>
      <c r="B4135" s="96"/>
      <c r="C4135" s="96"/>
      <c r="D4135" s="13" t="s">
        <v>13477</v>
      </c>
      <c r="E4135" s="13">
        <v>6</v>
      </c>
      <c r="F4135" s="14">
        <v>1</v>
      </c>
      <c r="G4135" s="13" t="s">
        <v>14874</v>
      </c>
      <c r="H4135" s="14">
        <v>40</v>
      </c>
      <c r="I4135" s="15" t="s">
        <v>32</v>
      </c>
      <c r="J4135" s="16">
        <v>65.400000000000006</v>
      </c>
      <c r="K4135" s="16">
        <v>10.9</v>
      </c>
      <c r="L4135" s="17" t="s">
        <v>73</v>
      </c>
      <c r="M4135" s="163" t="str">
        <f>IFERROR(GETPIVOTDATA("Tot. Bottles",'- Ordine Aggregato -'!$A$1,"sku anker",A4135),"")</f>
        <v/>
      </c>
      <c r="N4135" s="18" t="s">
        <v>42</v>
      </c>
      <c r="O4135" s="19" t="str">
        <f t="shared" si="64"/>
        <v>Order online</v>
      </c>
      <c r="P4135" s="97" t="s">
        <v>68</v>
      </c>
      <c r="Q4135" s="13" t="s">
        <v>13478</v>
      </c>
      <c r="R4135" t="s">
        <v>13479</v>
      </c>
      <c r="S4135" s="20">
        <v>0</v>
      </c>
      <c r="T4135" s="21" t="s">
        <v>38</v>
      </c>
    </row>
    <row r="4136" spans="1:20" x14ac:dyDescent="0.35">
      <c r="A4136" s="13" t="s">
        <v>13480</v>
      </c>
      <c r="B4136" s="13"/>
      <c r="C4136" s="13"/>
      <c r="D4136" s="13" t="s">
        <v>13481</v>
      </c>
      <c r="E4136" s="13">
        <v>6</v>
      </c>
      <c r="F4136" s="14">
        <v>1</v>
      </c>
      <c r="G4136" s="13" t="s">
        <v>14874</v>
      </c>
      <c r="H4136" s="14">
        <v>35</v>
      </c>
      <c r="I4136" s="15" t="s">
        <v>32</v>
      </c>
      <c r="J4136" s="16">
        <v>70.199999999999989</v>
      </c>
      <c r="K4136" s="16">
        <v>11.7</v>
      </c>
      <c r="L4136" s="17" t="s">
        <v>66</v>
      </c>
      <c r="M4136" s="163" t="str">
        <f>IFERROR(GETPIVOTDATA("Tot. Bottles",'- Ordine Aggregato -'!$A$1,"sku anker",A4136),"")</f>
        <v/>
      </c>
      <c r="N4136" s="18" t="s">
        <v>42</v>
      </c>
      <c r="O4136" s="19" t="str">
        <f t="shared" si="64"/>
        <v>Order online</v>
      </c>
      <c r="P4136" s="97" t="s">
        <v>68</v>
      </c>
      <c r="Q4136" s="13" t="s">
        <v>13482</v>
      </c>
      <c r="R4136" t="s">
        <v>13483</v>
      </c>
      <c r="S4136" s="20">
        <v>0</v>
      </c>
      <c r="T4136" s="21" t="s">
        <v>38</v>
      </c>
    </row>
    <row r="4137" spans="1:20" x14ac:dyDescent="0.35">
      <c r="A4137" s="13" t="s">
        <v>13484</v>
      </c>
      <c r="B4137" s="13"/>
      <c r="C4137" s="13"/>
      <c r="D4137" s="13" t="s">
        <v>13485</v>
      </c>
      <c r="E4137" s="13">
        <v>6</v>
      </c>
      <c r="F4137" s="14">
        <v>1</v>
      </c>
      <c r="G4137" s="13" t="s">
        <v>14874</v>
      </c>
      <c r="H4137" s="14">
        <v>35</v>
      </c>
      <c r="I4137" s="15" t="s">
        <v>32</v>
      </c>
      <c r="J4137" s="16">
        <v>70.199999999999989</v>
      </c>
      <c r="K4137" s="16">
        <v>11.7</v>
      </c>
      <c r="L4137" s="17" t="s">
        <v>66</v>
      </c>
      <c r="M4137" s="163" t="str">
        <f>IFERROR(GETPIVOTDATA("Tot. Bottles",'- Ordine Aggregato -'!$A$1,"sku anker",A4137),"")</f>
        <v/>
      </c>
      <c r="N4137" s="18" t="s">
        <v>42</v>
      </c>
      <c r="O4137" s="19" t="str">
        <f t="shared" si="64"/>
        <v>Order online</v>
      </c>
      <c r="P4137" s="97" t="s">
        <v>68</v>
      </c>
      <c r="Q4137" s="13" t="s">
        <v>13486</v>
      </c>
      <c r="R4137" t="s">
        <v>13487</v>
      </c>
      <c r="S4137" s="20">
        <v>0</v>
      </c>
      <c r="T4137" s="21" t="s">
        <v>38</v>
      </c>
    </row>
    <row r="4138" spans="1:20" x14ac:dyDescent="0.35">
      <c r="A4138" s="96" t="s">
        <v>13488</v>
      </c>
      <c r="B4138" s="96"/>
      <c r="C4138" s="96"/>
      <c r="D4138" s="13" t="s">
        <v>13489</v>
      </c>
      <c r="E4138" s="13">
        <v>6</v>
      </c>
      <c r="F4138" s="14">
        <v>1</v>
      </c>
      <c r="G4138" s="13" t="s">
        <v>46</v>
      </c>
      <c r="H4138" s="14">
        <v>35</v>
      </c>
      <c r="I4138" s="15" t="s">
        <v>32</v>
      </c>
      <c r="J4138" s="16">
        <v>70.199999999999989</v>
      </c>
      <c r="K4138" s="16">
        <v>11.7</v>
      </c>
      <c r="L4138" s="17" t="s">
        <v>66</v>
      </c>
      <c r="M4138" s="163" t="str">
        <f>IFERROR(GETPIVOTDATA("Tot. Bottles",'- Ordine Aggregato -'!$A$1,"sku anker",A4138),"")</f>
        <v/>
      </c>
      <c r="N4138" s="18" t="s">
        <v>42</v>
      </c>
      <c r="O4138" s="19" t="str">
        <f t="shared" si="64"/>
        <v>Order online</v>
      </c>
      <c r="P4138" s="97" t="s">
        <v>68</v>
      </c>
      <c r="Q4138" s="13" t="s">
        <v>13490</v>
      </c>
      <c r="R4138" t="s">
        <v>13491</v>
      </c>
      <c r="S4138" s="20">
        <v>0</v>
      </c>
      <c r="T4138" s="21" t="s">
        <v>38</v>
      </c>
    </row>
    <row r="4139" spans="1:20" x14ac:dyDescent="0.35">
      <c r="A4139" s="96" t="s">
        <v>13492</v>
      </c>
      <c r="D4139" s="13" t="s">
        <v>13493</v>
      </c>
      <c r="E4139" s="13">
        <v>6</v>
      </c>
      <c r="F4139" s="14">
        <v>0.75</v>
      </c>
      <c r="G4139" s="13" t="s">
        <v>14874</v>
      </c>
      <c r="H4139" s="14">
        <v>12</v>
      </c>
      <c r="I4139" s="15" t="s">
        <v>32</v>
      </c>
      <c r="J4139" s="16">
        <v>88.5</v>
      </c>
      <c r="K4139" s="16">
        <v>14.75</v>
      </c>
      <c r="L4139" s="17" t="s">
        <v>960</v>
      </c>
      <c r="M4139" s="163" t="str">
        <f>IFERROR(GETPIVOTDATA("Tot. Bottles",'- Ordine Aggregato -'!$A$1,"sku anker",A4139),"")</f>
        <v/>
      </c>
      <c r="N4139" s="18" t="s">
        <v>42</v>
      </c>
      <c r="O4139" s="19" t="str">
        <f t="shared" si="64"/>
        <v>Order online</v>
      </c>
      <c r="P4139" s="97" t="s">
        <v>565</v>
      </c>
      <c r="Q4139" s="13" t="s">
        <v>13494</v>
      </c>
      <c r="R4139" t="s">
        <v>13495</v>
      </c>
      <c r="S4139" s="20">
        <v>0</v>
      </c>
      <c r="T4139" s="21" t="s">
        <v>38</v>
      </c>
    </row>
    <row r="4140" spans="1:20" x14ac:dyDescent="0.35">
      <c r="A4140" s="13" t="s">
        <v>13496</v>
      </c>
      <c r="B4140" s="13"/>
      <c r="C4140" s="13"/>
      <c r="D4140" s="13" t="s">
        <v>13497</v>
      </c>
      <c r="E4140" s="13">
        <v>6</v>
      </c>
      <c r="F4140" s="14">
        <v>0.75</v>
      </c>
      <c r="G4140" s="13" t="s">
        <v>14874</v>
      </c>
      <c r="H4140" s="14">
        <v>12</v>
      </c>
      <c r="I4140" s="15" t="s">
        <v>32</v>
      </c>
      <c r="J4140" s="16">
        <v>88.5</v>
      </c>
      <c r="K4140" s="16">
        <v>14.75</v>
      </c>
      <c r="L4140" s="17" t="s">
        <v>960</v>
      </c>
      <c r="M4140" s="163" t="str">
        <f>IFERROR(GETPIVOTDATA("Tot. Bottles",'- Ordine Aggregato -'!$A$1,"sku anker",A4140),"")</f>
        <v/>
      </c>
      <c r="N4140" s="18" t="s">
        <v>42</v>
      </c>
      <c r="O4140" s="19" t="str">
        <f t="shared" si="64"/>
        <v>Order online</v>
      </c>
      <c r="P4140" s="97" t="s">
        <v>565</v>
      </c>
      <c r="Q4140" s="13" t="s">
        <v>13498</v>
      </c>
      <c r="R4140" t="s">
        <v>13499</v>
      </c>
      <c r="S4140" s="20">
        <v>0</v>
      </c>
      <c r="T4140" s="21" t="s">
        <v>38</v>
      </c>
    </row>
    <row r="4141" spans="1:20" x14ac:dyDescent="0.35">
      <c r="A4141" s="96" t="s">
        <v>13500</v>
      </c>
      <c r="D4141" s="13" t="s">
        <v>13501</v>
      </c>
      <c r="E4141" s="13">
        <v>6</v>
      </c>
      <c r="F4141" s="14">
        <v>0.35</v>
      </c>
      <c r="G4141" s="13" t="s">
        <v>14874</v>
      </c>
      <c r="H4141" s="14">
        <v>24</v>
      </c>
      <c r="I4141" s="15" t="s">
        <v>32</v>
      </c>
      <c r="J4141" s="16">
        <v>65.400000000000006</v>
      </c>
      <c r="K4141" s="16">
        <v>10.9</v>
      </c>
      <c r="L4141" s="17" t="s">
        <v>1134</v>
      </c>
      <c r="M4141" s="163" t="str">
        <f>IFERROR(GETPIVOTDATA("Tot. Bottles",'- Ordine Aggregato -'!$A$1,"sku anker",A4141),"")</f>
        <v/>
      </c>
      <c r="N4141" s="18" t="s">
        <v>34</v>
      </c>
      <c r="O4141" s="19" t="str">
        <f t="shared" si="64"/>
        <v>Order online</v>
      </c>
      <c r="P4141" s="97" t="s">
        <v>68</v>
      </c>
      <c r="Q4141" s="13" t="s">
        <v>13502</v>
      </c>
      <c r="R4141" t="s">
        <v>13503</v>
      </c>
      <c r="S4141" s="20">
        <v>0</v>
      </c>
      <c r="T4141" s="21" t="s">
        <v>38</v>
      </c>
    </row>
    <row r="4142" spans="1:20" x14ac:dyDescent="0.35">
      <c r="A4142" s="13" t="s">
        <v>13504</v>
      </c>
      <c r="B4142" s="13"/>
      <c r="C4142" s="13"/>
      <c r="D4142" s="13" t="s">
        <v>13505</v>
      </c>
      <c r="E4142" s="13">
        <v>6</v>
      </c>
      <c r="F4142" s="14">
        <v>1</v>
      </c>
      <c r="G4142" s="13" t="s">
        <v>14874</v>
      </c>
      <c r="H4142" s="14">
        <v>40</v>
      </c>
      <c r="I4142" s="15" t="s">
        <v>32</v>
      </c>
      <c r="J4142" s="16">
        <v>37.5</v>
      </c>
      <c r="K4142" s="16">
        <v>6.25</v>
      </c>
      <c r="L4142" s="17" t="s">
        <v>1134</v>
      </c>
      <c r="M4142" s="163" t="str">
        <f>IFERROR(GETPIVOTDATA("Tot. Bottles",'- Ordine Aggregato -'!$A$1,"sku anker",A4142),"")</f>
        <v/>
      </c>
      <c r="N4142" s="18" t="s">
        <v>34</v>
      </c>
      <c r="O4142" s="19" t="str">
        <f t="shared" si="64"/>
        <v>Order online</v>
      </c>
      <c r="P4142" s="97" t="s">
        <v>3811</v>
      </c>
      <c r="Q4142" s="13" t="s">
        <v>13506</v>
      </c>
      <c r="R4142" t="s">
        <v>13507</v>
      </c>
      <c r="S4142" s="20">
        <v>0</v>
      </c>
      <c r="T4142" s="21" t="s">
        <v>38</v>
      </c>
    </row>
    <row r="4143" spans="1:20" x14ac:dyDescent="0.35">
      <c r="A4143" s="96" t="s">
        <v>13508</v>
      </c>
      <c r="D4143" s="13" t="s">
        <v>13509</v>
      </c>
      <c r="E4143" s="13">
        <v>6</v>
      </c>
      <c r="F4143" s="14">
        <v>0.7</v>
      </c>
      <c r="G4143" s="13" t="s">
        <v>14873</v>
      </c>
      <c r="H4143" s="14">
        <v>40</v>
      </c>
      <c r="I4143" s="15" t="s">
        <v>32</v>
      </c>
      <c r="J4143" s="16">
        <v>24.900000000000002</v>
      </c>
      <c r="K4143" s="16">
        <v>4.1500000000000004</v>
      </c>
      <c r="L4143" s="17" t="s">
        <v>448</v>
      </c>
      <c r="M4143" s="163" t="str">
        <f>IFERROR(GETPIVOTDATA("Tot. Bottles",'- Ordine Aggregato -'!$A$1,"sku anker",A4143),"")</f>
        <v/>
      </c>
      <c r="N4143" s="18" t="s">
        <v>34</v>
      </c>
      <c r="O4143" s="19" t="str">
        <f t="shared" si="64"/>
        <v>Order online</v>
      </c>
      <c r="P4143" s="97" t="s">
        <v>146</v>
      </c>
      <c r="Q4143" s="13" t="s">
        <v>13510</v>
      </c>
      <c r="R4143" t="s">
        <v>13511</v>
      </c>
      <c r="S4143" s="20">
        <v>0</v>
      </c>
      <c r="T4143" s="21" t="s">
        <v>38</v>
      </c>
    </row>
    <row r="4144" spans="1:20" x14ac:dyDescent="0.35">
      <c r="A4144" s="96" t="s">
        <v>13512</v>
      </c>
      <c r="B4144" s="96"/>
      <c r="C4144" s="96"/>
      <c r="D4144" s="13" t="s">
        <v>13509</v>
      </c>
      <c r="E4144" s="13">
        <v>12</v>
      </c>
      <c r="F4144" s="14">
        <v>1</v>
      </c>
      <c r="G4144" s="13" t="s">
        <v>14873</v>
      </c>
      <c r="H4144" s="14">
        <v>40</v>
      </c>
      <c r="I4144" s="15" t="s">
        <v>32</v>
      </c>
      <c r="J4144" s="16">
        <v>65.400000000000006</v>
      </c>
      <c r="K4144" s="16">
        <v>5.45</v>
      </c>
      <c r="L4144" s="17" t="s">
        <v>448</v>
      </c>
      <c r="M4144" s="163" t="str">
        <f>IFERROR(GETPIVOTDATA("Tot. Bottles",'- Ordine Aggregato -'!$A$1,"sku anker",A4144),"")</f>
        <v/>
      </c>
      <c r="N4144" s="18" t="s">
        <v>42</v>
      </c>
      <c r="O4144" s="19" t="str">
        <f t="shared" si="64"/>
        <v>Order online</v>
      </c>
      <c r="P4144" s="97" t="s">
        <v>146</v>
      </c>
      <c r="Q4144" s="13" t="s">
        <v>13513</v>
      </c>
      <c r="R4144" t="s">
        <v>13514</v>
      </c>
      <c r="S4144" s="20">
        <v>0</v>
      </c>
      <c r="T4144" s="21" t="s">
        <v>38</v>
      </c>
    </row>
    <row r="4145" spans="1:20" x14ac:dyDescent="0.35">
      <c r="A4145" s="13" t="s">
        <v>13515</v>
      </c>
      <c r="B4145" s="13"/>
      <c r="C4145" s="13"/>
      <c r="D4145" s="13" t="s">
        <v>13516</v>
      </c>
      <c r="E4145" s="13">
        <v>6</v>
      </c>
      <c r="F4145" s="14">
        <v>0.7</v>
      </c>
      <c r="G4145" s="13" t="s">
        <v>14873</v>
      </c>
      <c r="H4145" s="14">
        <v>38</v>
      </c>
      <c r="I4145" s="15" t="s">
        <v>32</v>
      </c>
      <c r="J4145" s="16">
        <v>38.099999999999994</v>
      </c>
      <c r="K4145" s="16">
        <v>6.35</v>
      </c>
      <c r="L4145" s="17" t="s">
        <v>61</v>
      </c>
      <c r="M4145" s="163" t="str">
        <f>IFERROR(GETPIVOTDATA("Tot. Bottles",'- Ordine Aggregato -'!$A$1,"sku anker",A4145),"")</f>
        <v/>
      </c>
      <c r="N4145" s="18" t="s">
        <v>42</v>
      </c>
      <c r="O4145" s="19" t="str">
        <f t="shared" si="64"/>
        <v>Order online</v>
      </c>
      <c r="P4145" s="97" t="s">
        <v>355</v>
      </c>
      <c r="Q4145" s="13" t="s">
        <v>13517</v>
      </c>
      <c r="R4145" t="s">
        <v>13518</v>
      </c>
      <c r="S4145" s="20">
        <v>0</v>
      </c>
      <c r="T4145" s="21" t="s">
        <v>38</v>
      </c>
    </row>
    <row r="4146" spans="1:20" x14ac:dyDescent="0.35">
      <c r="A4146" s="96" t="s">
        <v>13519</v>
      </c>
      <c r="B4146" s="96"/>
      <c r="C4146" s="96"/>
      <c r="D4146" s="13" t="s">
        <v>13516</v>
      </c>
      <c r="E4146" s="13">
        <v>6</v>
      </c>
      <c r="F4146" s="14">
        <v>1</v>
      </c>
      <c r="G4146" s="13" t="s">
        <v>46</v>
      </c>
      <c r="H4146" s="14">
        <v>40</v>
      </c>
      <c r="I4146" s="15" t="s">
        <v>32</v>
      </c>
      <c r="J4146" s="16">
        <v>38.700000000000003</v>
      </c>
      <c r="K4146" s="16">
        <v>6.45</v>
      </c>
      <c r="L4146" s="17" t="s">
        <v>61</v>
      </c>
      <c r="M4146" s="163" t="str">
        <f>IFERROR(GETPIVOTDATA("Tot. Bottles",'- Ordine Aggregato -'!$A$1,"sku anker",A4146),"")</f>
        <v/>
      </c>
      <c r="N4146" s="18" t="s">
        <v>42</v>
      </c>
      <c r="O4146" s="19" t="str">
        <f t="shared" si="64"/>
        <v>Order online</v>
      </c>
      <c r="P4146" s="97" t="s">
        <v>355</v>
      </c>
      <c r="Q4146" s="13" t="s">
        <v>13520</v>
      </c>
      <c r="R4146" t="s">
        <v>13521</v>
      </c>
      <c r="S4146" s="20">
        <v>0</v>
      </c>
      <c r="T4146" s="21" t="s">
        <v>38</v>
      </c>
    </row>
    <row r="4147" spans="1:20" x14ac:dyDescent="0.35">
      <c r="A4147" s="96" t="s">
        <v>13522</v>
      </c>
      <c r="B4147" s="96"/>
      <c r="C4147" s="96"/>
      <c r="D4147" s="13" t="s">
        <v>13523</v>
      </c>
      <c r="E4147" s="13">
        <v>6</v>
      </c>
      <c r="F4147" s="14">
        <v>0.7</v>
      </c>
      <c r="G4147" s="13" t="s">
        <v>46</v>
      </c>
      <c r="H4147" s="14">
        <v>40.799999999999997</v>
      </c>
      <c r="I4147" s="15" t="s">
        <v>32</v>
      </c>
      <c r="J4147" s="16">
        <v>101.69999999999999</v>
      </c>
      <c r="K4147" s="16">
        <v>16.95</v>
      </c>
      <c r="L4147" s="17" t="s">
        <v>61</v>
      </c>
      <c r="M4147" s="163" t="str">
        <f>IFERROR(GETPIVOTDATA("Tot. Bottles",'- Ordine Aggregato -'!$A$1,"sku anker",A4147),"")</f>
        <v/>
      </c>
      <c r="N4147" s="18" t="s">
        <v>42</v>
      </c>
      <c r="O4147" s="19" t="str">
        <f t="shared" si="64"/>
        <v>Order online</v>
      </c>
      <c r="P4147" s="97" t="s">
        <v>355</v>
      </c>
      <c r="Q4147" s="13" t="s">
        <v>13524</v>
      </c>
      <c r="R4147" t="s">
        <v>13525</v>
      </c>
      <c r="S4147" s="20">
        <v>0</v>
      </c>
      <c r="T4147" s="21" t="s">
        <v>38</v>
      </c>
    </row>
    <row r="4148" spans="1:20" x14ac:dyDescent="0.35">
      <c r="A4148" s="13" t="s">
        <v>13526</v>
      </c>
      <c r="B4148" s="13"/>
      <c r="C4148" s="13"/>
      <c r="D4148" s="13" t="s">
        <v>13527</v>
      </c>
      <c r="E4148" s="13">
        <v>10</v>
      </c>
      <c r="F4148" s="14">
        <v>0.7</v>
      </c>
      <c r="G4148" s="13" t="s">
        <v>46</v>
      </c>
      <c r="H4148" s="14">
        <v>35</v>
      </c>
      <c r="I4148" s="15" t="s">
        <v>32</v>
      </c>
      <c r="J4148" s="16">
        <v>87.5</v>
      </c>
      <c r="K4148" s="16">
        <v>8.75</v>
      </c>
      <c r="L4148" s="17" t="s">
        <v>546</v>
      </c>
      <c r="M4148" s="163" t="str">
        <f>IFERROR(GETPIVOTDATA("Tot. Bottles",'- Ordine Aggregato -'!$A$1,"sku anker",A4148),"")</f>
        <v/>
      </c>
      <c r="N4148" s="18" t="s">
        <v>34</v>
      </c>
      <c r="O4148" s="19" t="str">
        <f t="shared" si="64"/>
        <v>Order online</v>
      </c>
      <c r="P4148" s="97" t="s">
        <v>355</v>
      </c>
      <c r="Q4148" s="13" t="s">
        <v>13528</v>
      </c>
      <c r="R4148" t="s">
        <v>13529</v>
      </c>
      <c r="S4148" s="20">
        <v>0</v>
      </c>
      <c r="T4148" s="21" t="s">
        <v>38</v>
      </c>
    </row>
    <row r="4149" spans="1:20" x14ac:dyDescent="0.35">
      <c r="A4149" s="13" t="s">
        <v>13530</v>
      </c>
      <c r="B4149" s="13"/>
      <c r="C4149" s="13"/>
      <c r="D4149" s="13" t="s">
        <v>13531</v>
      </c>
      <c r="E4149" s="13">
        <v>8</v>
      </c>
      <c r="F4149" s="14">
        <v>0.7</v>
      </c>
      <c r="G4149" s="13" t="s">
        <v>31</v>
      </c>
      <c r="H4149" s="14">
        <v>35</v>
      </c>
      <c r="I4149" s="15" t="s">
        <v>32</v>
      </c>
      <c r="J4149" s="16">
        <v>61.6</v>
      </c>
      <c r="K4149" s="16">
        <v>7.7</v>
      </c>
      <c r="L4149" s="17" t="s">
        <v>558</v>
      </c>
      <c r="M4149" s="163" t="str">
        <f>IFERROR(GETPIVOTDATA("Tot. Bottles",'- Ordine Aggregato -'!$A$1,"sku anker",A4149),"")</f>
        <v/>
      </c>
      <c r="N4149" s="18" t="s">
        <v>42</v>
      </c>
      <c r="O4149" s="19" t="str">
        <f t="shared" si="64"/>
        <v>Order online</v>
      </c>
      <c r="P4149" s="97" t="s">
        <v>355</v>
      </c>
      <c r="Q4149" s="13" t="s">
        <v>13532</v>
      </c>
      <c r="R4149" t="s">
        <v>13533</v>
      </c>
      <c r="S4149" s="20">
        <v>0</v>
      </c>
      <c r="T4149" s="21" t="s">
        <v>38</v>
      </c>
    </row>
    <row r="4150" spans="1:20" x14ac:dyDescent="0.35">
      <c r="A4150" s="13" t="s">
        <v>13534</v>
      </c>
      <c r="B4150" s="13"/>
      <c r="C4150" s="13"/>
      <c r="D4150" s="13" t="s">
        <v>13535</v>
      </c>
      <c r="E4150" s="13">
        <v>8</v>
      </c>
      <c r="F4150" s="14">
        <v>0.7</v>
      </c>
      <c r="G4150" s="13" t="s">
        <v>46</v>
      </c>
      <c r="H4150" s="14">
        <v>35</v>
      </c>
      <c r="I4150" s="15" t="s">
        <v>32</v>
      </c>
      <c r="J4150" s="16">
        <v>106</v>
      </c>
      <c r="K4150" s="16">
        <v>13.25</v>
      </c>
      <c r="L4150" s="17" t="s">
        <v>558</v>
      </c>
      <c r="M4150" s="163" t="str">
        <f>IFERROR(GETPIVOTDATA("Tot. Bottles",'- Ordine Aggregato -'!$A$1,"sku anker",A4150),"")</f>
        <v/>
      </c>
      <c r="N4150" s="18" t="s">
        <v>34</v>
      </c>
      <c r="O4150" s="19" t="str">
        <f t="shared" si="64"/>
        <v>Order online</v>
      </c>
      <c r="P4150" s="97" t="s">
        <v>355</v>
      </c>
      <c r="Q4150" s="13" t="s">
        <v>13536</v>
      </c>
      <c r="R4150" t="s">
        <v>13537</v>
      </c>
      <c r="S4150" s="20">
        <v>0</v>
      </c>
      <c r="T4150" s="21" t="s">
        <v>38</v>
      </c>
    </row>
    <row r="4151" spans="1:20" x14ac:dyDescent="0.35">
      <c r="A4151" s="96" t="s">
        <v>13538</v>
      </c>
      <c r="B4151" s="96"/>
      <c r="C4151" s="96"/>
      <c r="D4151" s="13" t="s">
        <v>13539</v>
      </c>
      <c r="E4151" s="13">
        <v>6</v>
      </c>
      <c r="F4151" s="14">
        <v>0.7</v>
      </c>
      <c r="G4151" s="13" t="s">
        <v>31</v>
      </c>
      <c r="H4151" s="14">
        <v>39</v>
      </c>
      <c r="I4151" s="15" t="s">
        <v>32</v>
      </c>
      <c r="J4151" s="16">
        <v>20.399999999999999</v>
      </c>
      <c r="K4151" s="16">
        <v>3.4</v>
      </c>
      <c r="L4151" s="17" t="s">
        <v>416</v>
      </c>
      <c r="M4151" s="163" t="str">
        <f>IFERROR(GETPIVOTDATA("Tot. Bottles",'- Ordine Aggregato -'!$A$1,"sku anker",A4151),"")</f>
        <v/>
      </c>
      <c r="N4151" s="18" t="s">
        <v>67</v>
      </c>
      <c r="O4151" s="19" t="str">
        <f t="shared" si="64"/>
        <v>Order online</v>
      </c>
      <c r="P4151" s="97" t="s">
        <v>580</v>
      </c>
      <c r="Q4151" s="13" t="s">
        <v>13540</v>
      </c>
      <c r="R4151" t="s">
        <v>13541</v>
      </c>
      <c r="S4151" s="20">
        <v>3.4</v>
      </c>
      <c r="T4151" s="21" t="s">
        <v>38</v>
      </c>
    </row>
    <row r="4152" spans="1:20" x14ac:dyDescent="0.35">
      <c r="A4152" s="13" t="s">
        <v>13542</v>
      </c>
      <c r="B4152" s="13"/>
      <c r="C4152" s="13"/>
      <c r="D4152" s="13" t="s">
        <v>13539</v>
      </c>
      <c r="E4152" s="13">
        <v>6</v>
      </c>
      <c r="F4152" s="14">
        <v>1</v>
      </c>
      <c r="G4152" s="13" t="s">
        <v>46</v>
      </c>
      <c r="H4152" s="14">
        <v>39</v>
      </c>
      <c r="I4152" s="15" t="s">
        <v>32</v>
      </c>
      <c r="J4152" s="16">
        <v>24.900000000000002</v>
      </c>
      <c r="K4152" s="16">
        <v>4.1500000000000004</v>
      </c>
      <c r="L4152" s="17" t="s">
        <v>416</v>
      </c>
      <c r="M4152" s="163">
        <f>IFERROR(GETPIVOTDATA("Tot. Bottles",'- Ordine Aggregato -'!$A$1,"sku anker",A4152),"")</f>
        <v>30</v>
      </c>
      <c r="N4152" s="18" t="s">
        <v>42</v>
      </c>
      <c r="O4152" s="19" t="str">
        <f t="shared" si="64"/>
        <v>Order online</v>
      </c>
      <c r="P4152" s="97" t="s">
        <v>580</v>
      </c>
      <c r="Q4152" s="13" t="s">
        <v>13543</v>
      </c>
      <c r="R4152" t="s">
        <v>13544</v>
      </c>
      <c r="S4152" s="20">
        <v>0</v>
      </c>
      <c r="T4152" s="21" t="s">
        <v>38</v>
      </c>
    </row>
    <row r="4153" spans="1:20" x14ac:dyDescent="0.35">
      <c r="A4153" s="13" t="s">
        <v>13545</v>
      </c>
      <c r="B4153" s="13"/>
      <c r="C4153" s="13"/>
      <c r="D4153" s="13" t="s">
        <v>13546</v>
      </c>
      <c r="E4153" s="13">
        <v>6</v>
      </c>
      <c r="F4153" s="14">
        <v>0.7</v>
      </c>
      <c r="G4153" s="13" t="s">
        <v>14873</v>
      </c>
      <c r="H4153" s="14">
        <v>25</v>
      </c>
      <c r="I4153" s="15" t="s">
        <v>32</v>
      </c>
      <c r="J4153" s="16">
        <v>14.100000000000001</v>
      </c>
      <c r="K4153" s="16">
        <v>2.35</v>
      </c>
      <c r="L4153" s="17" t="s">
        <v>399</v>
      </c>
      <c r="M4153" s="163" t="str">
        <f>IFERROR(GETPIVOTDATA("Tot. Bottles",'- Ordine Aggregato -'!$A$1,"sku anker",A4153),"")</f>
        <v/>
      </c>
      <c r="N4153" s="18" t="s">
        <v>42</v>
      </c>
      <c r="O4153" s="19" t="str">
        <f t="shared" si="64"/>
        <v>Order online</v>
      </c>
      <c r="P4153" s="97" t="s">
        <v>355</v>
      </c>
      <c r="Q4153" s="13" t="s">
        <v>13547</v>
      </c>
      <c r="R4153" t="s">
        <v>13548</v>
      </c>
      <c r="S4153" s="20">
        <v>0</v>
      </c>
      <c r="T4153" s="21" t="s">
        <v>38</v>
      </c>
    </row>
    <row r="4154" spans="1:20" x14ac:dyDescent="0.35">
      <c r="A4154" s="96" t="s">
        <v>13549</v>
      </c>
      <c r="D4154" s="13" t="s">
        <v>13550</v>
      </c>
      <c r="E4154" s="13">
        <v>6</v>
      </c>
      <c r="F4154" s="14">
        <v>0.75</v>
      </c>
      <c r="G4154" s="13" t="s">
        <v>14874</v>
      </c>
      <c r="H4154" s="14">
        <v>12</v>
      </c>
      <c r="I4154" s="15" t="s">
        <v>32</v>
      </c>
      <c r="J4154" s="16">
        <v>31.200000000000003</v>
      </c>
      <c r="K4154" s="16">
        <v>5.2</v>
      </c>
      <c r="L4154" s="17" t="s">
        <v>960</v>
      </c>
      <c r="M4154" s="163" t="str">
        <f>IFERROR(GETPIVOTDATA("Tot. Bottles",'- Ordine Aggregato -'!$A$1,"sku anker",A4154),"")</f>
        <v/>
      </c>
      <c r="N4154" s="18" t="s">
        <v>42</v>
      </c>
      <c r="O4154" s="19" t="str">
        <f t="shared" si="64"/>
        <v>Order online</v>
      </c>
      <c r="P4154" s="97" t="s">
        <v>225</v>
      </c>
      <c r="Q4154" s="13" t="s">
        <v>13551</v>
      </c>
      <c r="R4154" t="s">
        <v>13552</v>
      </c>
      <c r="S4154" s="20">
        <v>0</v>
      </c>
      <c r="T4154" s="21" t="s">
        <v>38</v>
      </c>
    </row>
    <row r="4155" spans="1:20" x14ac:dyDescent="0.35">
      <c r="A4155" s="96" t="s">
        <v>13553</v>
      </c>
      <c r="B4155" s="96"/>
      <c r="C4155" s="96"/>
      <c r="D4155" s="13" t="s">
        <v>13554</v>
      </c>
      <c r="E4155" s="13">
        <v>6</v>
      </c>
      <c r="F4155" s="14">
        <v>0.75</v>
      </c>
      <c r="G4155" s="13" t="s">
        <v>14874</v>
      </c>
      <c r="H4155" s="14">
        <v>12</v>
      </c>
      <c r="I4155" s="15" t="s">
        <v>32</v>
      </c>
      <c r="J4155" s="16">
        <v>30</v>
      </c>
      <c r="K4155" s="16">
        <v>5</v>
      </c>
      <c r="L4155" s="17" t="s">
        <v>960</v>
      </c>
      <c r="M4155" s="163" t="str">
        <f>IFERROR(GETPIVOTDATA("Tot. Bottles",'- Ordine Aggregato -'!$A$1,"sku anker",A4155),"")</f>
        <v/>
      </c>
      <c r="N4155" s="18" t="s">
        <v>42</v>
      </c>
      <c r="O4155" s="19" t="str">
        <f t="shared" si="64"/>
        <v>Order online</v>
      </c>
      <c r="P4155" s="97" t="s">
        <v>225</v>
      </c>
      <c r="Q4155" s="13" t="s">
        <v>13555</v>
      </c>
      <c r="R4155" t="s">
        <v>13556</v>
      </c>
      <c r="S4155" s="20">
        <v>0</v>
      </c>
      <c r="T4155" s="21" t="s">
        <v>38</v>
      </c>
    </row>
    <row r="4156" spans="1:20" x14ac:dyDescent="0.35">
      <c r="A4156" s="96" t="s">
        <v>13557</v>
      </c>
      <c r="D4156" s="13" t="s">
        <v>13558</v>
      </c>
      <c r="E4156" s="13">
        <v>6</v>
      </c>
      <c r="F4156" s="14">
        <v>0.75</v>
      </c>
      <c r="G4156" s="13" t="s">
        <v>14873</v>
      </c>
      <c r="H4156" s="14">
        <v>12</v>
      </c>
      <c r="I4156" s="15" t="s">
        <v>32</v>
      </c>
      <c r="J4156" s="16">
        <v>31.14</v>
      </c>
      <c r="K4156" s="16">
        <v>5.19</v>
      </c>
      <c r="L4156" s="17" t="s">
        <v>960</v>
      </c>
      <c r="M4156" s="163" t="str">
        <f>IFERROR(GETPIVOTDATA("Tot. Bottles",'- Ordine Aggregato -'!$A$1,"sku anker",A4156),"")</f>
        <v/>
      </c>
      <c r="N4156" s="18" t="s">
        <v>42</v>
      </c>
      <c r="O4156" s="19" t="str">
        <f t="shared" si="64"/>
        <v>Order online</v>
      </c>
      <c r="P4156" s="97" t="s">
        <v>225</v>
      </c>
      <c r="Q4156" s="13" t="s">
        <v>13559</v>
      </c>
      <c r="R4156" t="s">
        <v>13560</v>
      </c>
      <c r="S4156" s="20">
        <v>0</v>
      </c>
      <c r="T4156" s="21" t="s">
        <v>38</v>
      </c>
    </row>
    <row r="4157" spans="1:20" x14ac:dyDescent="0.35">
      <c r="A4157" s="13" t="s">
        <v>16144</v>
      </c>
      <c r="B4157" s="13"/>
      <c r="C4157" s="13"/>
      <c r="D4157" s="13" t="s">
        <v>13562</v>
      </c>
      <c r="E4157" s="13">
        <v>6</v>
      </c>
      <c r="F4157" s="14">
        <v>0.75</v>
      </c>
      <c r="G4157" s="13" t="s">
        <v>14874</v>
      </c>
      <c r="H4157" s="14">
        <v>12.5</v>
      </c>
      <c r="I4157" s="15" t="s">
        <v>32</v>
      </c>
      <c r="J4157" s="16">
        <v>232.79999999999998</v>
      </c>
      <c r="K4157" s="16">
        <v>38.799999999999997</v>
      </c>
      <c r="L4157" s="17" t="s">
        <v>863</v>
      </c>
      <c r="M4157" s="163" t="str">
        <f>IFERROR(GETPIVOTDATA("Tot. Bottles",'- Ordine Aggregato -'!$A$1,"sku anker",A4157),"")</f>
        <v/>
      </c>
      <c r="N4157" s="18" t="s">
        <v>42</v>
      </c>
      <c r="O4157" s="19" t="str">
        <f t="shared" si="64"/>
        <v>Order online</v>
      </c>
      <c r="P4157" s="97" t="s">
        <v>225</v>
      </c>
      <c r="Q4157" s="13" t="s">
        <v>16145</v>
      </c>
      <c r="R4157" t="s">
        <v>42</v>
      </c>
      <c r="S4157" s="20">
        <v>0</v>
      </c>
      <c r="T4157" s="21" t="s">
        <v>38</v>
      </c>
    </row>
    <row r="4158" spans="1:20" x14ac:dyDescent="0.35">
      <c r="A4158" s="96" t="s">
        <v>13561</v>
      </c>
      <c r="D4158" s="13" t="s">
        <v>13562</v>
      </c>
      <c r="E4158" s="13">
        <v>6</v>
      </c>
      <c r="F4158" s="14">
        <v>0.75</v>
      </c>
      <c r="G4158" s="13" t="s">
        <v>14873</v>
      </c>
      <c r="H4158" s="14">
        <v>12</v>
      </c>
      <c r="I4158" s="15" t="s">
        <v>32</v>
      </c>
      <c r="J4158" s="16">
        <v>232.79999999999998</v>
      </c>
      <c r="K4158" s="16">
        <v>38.799999999999997</v>
      </c>
      <c r="L4158" s="17" t="s">
        <v>863</v>
      </c>
      <c r="M4158" s="163" t="str">
        <f>IFERROR(GETPIVOTDATA("Tot. Bottles",'- Ordine Aggregato -'!$A$1,"sku anker",A4158),"")</f>
        <v/>
      </c>
      <c r="N4158" s="18" t="s">
        <v>34</v>
      </c>
      <c r="O4158" s="19" t="str">
        <f t="shared" si="64"/>
        <v>Order online</v>
      </c>
      <c r="P4158" s="97" t="s">
        <v>225</v>
      </c>
      <c r="Q4158" s="13" t="s">
        <v>13563</v>
      </c>
      <c r="R4158" t="s">
        <v>13564</v>
      </c>
      <c r="S4158" s="20">
        <v>0</v>
      </c>
      <c r="T4158" s="21" t="s">
        <v>38</v>
      </c>
    </row>
    <row r="4159" spans="1:20" x14ac:dyDescent="0.35">
      <c r="A4159" s="96" t="s">
        <v>13565</v>
      </c>
      <c r="D4159" s="13" t="s">
        <v>13562</v>
      </c>
      <c r="E4159" s="13">
        <v>3</v>
      </c>
      <c r="F4159" s="14">
        <v>1.5</v>
      </c>
      <c r="G4159" s="13" t="s">
        <v>46</v>
      </c>
      <c r="H4159" s="14">
        <v>12</v>
      </c>
      <c r="I4159" s="15" t="s">
        <v>32</v>
      </c>
      <c r="J4159" s="16">
        <v>274.5</v>
      </c>
      <c r="K4159" s="16">
        <v>91.5</v>
      </c>
      <c r="L4159" s="17" t="s">
        <v>863</v>
      </c>
      <c r="M4159" s="163" t="str">
        <f>IFERROR(GETPIVOTDATA("Tot. Bottles",'- Ordine Aggregato -'!$A$1,"sku anker",A4159),"")</f>
        <v/>
      </c>
      <c r="N4159" s="18" t="s">
        <v>42</v>
      </c>
      <c r="O4159" s="19" t="str">
        <f t="shared" si="64"/>
        <v>Order online</v>
      </c>
      <c r="P4159" s="97" t="s">
        <v>225</v>
      </c>
      <c r="Q4159" s="13" t="s">
        <v>13566</v>
      </c>
      <c r="R4159" t="s">
        <v>16146</v>
      </c>
      <c r="S4159" s="20">
        <v>0</v>
      </c>
      <c r="T4159" s="21" t="s">
        <v>38</v>
      </c>
    </row>
    <row r="4160" spans="1:20" x14ac:dyDescent="0.35">
      <c r="A4160" s="96" t="s">
        <v>13567</v>
      </c>
      <c r="D4160" s="13" t="s">
        <v>13562</v>
      </c>
      <c r="E4160" s="13">
        <v>12</v>
      </c>
      <c r="F4160" s="14">
        <v>375</v>
      </c>
      <c r="G4160" s="13" t="s">
        <v>767</v>
      </c>
      <c r="H4160" s="14">
        <v>12</v>
      </c>
      <c r="I4160" s="15" t="s">
        <v>32</v>
      </c>
      <c r="J4160" s="16">
        <v>258</v>
      </c>
      <c r="K4160" s="16">
        <v>21.5</v>
      </c>
      <c r="L4160" s="17" t="s">
        <v>863</v>
      </c>
      <c r="M4160" s="163" t="str">
        <f>IFERROR(GETPIVOTDATA("Tot. Bottles",'- Ordine Aggregato -'!$A$1,"sku anker",A4160),"")</f>
        <v/>
      </c>
      <c r="N4160" s="18" t="s">
        <v>42</v>
      </c>
      <c r="O4160" s="19" t="str">
        <f t="shared" si="64"/>
        <v>Order online</v>
      </c>
      <c r="P4160" s="97" t="s">
        <v>225</v>
      </c>
      <c r="Q4160" s="13" t="s">
        <v>13568</v>
      </c>
      <c r="R4160" t="s">
        <v>13569</v>
      </c>
      <c r="S4160" s="20">
        <v>0</v>
      </c>
      <c r="T4160" s="21" t="s">
        <v>38</v>
      </c>
    </row>
    <row r="4161" spans="1:20" x14ac:dyDescent="0.35">
      <c r="A4161" s="13" t="s">
        <v>13570</v>
      </c>
      <c r="B4161" s="13"/>
      <c r="C4161" s="13"/>
      <c r="D4161" s="13" t="s">
        <v>13571</v>
      </c>
      <c r="E4161" s="13">
        <v>6</v>
      </c>
      <c r="F4161" s="14">
        <v>0.75</v>
      </c>
      <c r="G4161" s="13" t="s">
        <v>46</v>
      </c>
      <c r="H4161" s="14">
        <v>12</v>
      </c>
      <c r="I4161" s="15" t="s">
        <v>32</v>
      </c>
      <c r="J4161" s="16">
        <v>279</v>
      </c>
      <c r="K4161" s="16">
        <v>46.5</v>
      </c>
      <c r="L4161" s="17" t="s">
        <v>863</v>
      </c>
      <c r="M4161" s="163" t="str">
        <f>IFERROR(GETPIVOTDATA("Tot. Bottles",'- Ordine Aggregato -'!$A$1,"sku anker",A4161),"")</f>
        <v/>
      </c>
      <c r="N4161" s="18" t="s">
        <v>42</v>
      </c>
      <c r="O4161" s="19" t="str">
        <f t="shared" si="64"/>
        <v>Order online</v>
      </c>
      <c r="P4161" s="97" t="s">
        <v>225</v>
      </c>
      <c r="Q4161" s="13" t="s">
        <v>13572</v>
      </c>
      <c r="R4161" t="s">
        <v>13573</v>
      </c>
      <c r="S4161" s="20">
        <v>0</v>
      </c>
      <c r="T4161" s="21" t="s">
        <v>38</v>
      </c>
    </row>
    <row r="4162" spans="1:20" x14ac:dyDescent="0.35">
      <c r="A4162" s="96" t="s">
        <v>13574</v>
      </c>
      <c r="B4162" s="96"/>
      <c r="C4162" s="96"/>
      <c r="D4162" s="13" t="s">
        <v>13575</v>
      </c>
      <c r="E4162" s="13">
        <v>6</v>
      </c>
      <c r="F4162" s="14">
        <v>0.75</v>
      </c>
      <c r="G4162" s="13" t="s">
        <v>14873</v>
      </c>
      <c r="H4162" s="14">
        <v>12</v>
      </c>
      <c r="I4162" s="15" t="s">
        <v>32</v>
      </c>
      <c r="J4162" s="16">
        <v>221.70000000000002</v>
      </c>
      <c r="K4162" s="16">
        <v>36.950000000000003</v>
      </c>
      <c r="L4162" s="17" t="s">
        <v>863</v>
      </c>
      <c r="M4162" s="163" t="str">
        <f>IFERROR(GETPIVOTDATA("Tot. Bottles",'- Ordine Aggregato -'!$A$1,"sku anker",A4162),"")</f>
        <v/>
      </c>
      <c r="N4162" s="18" t="s">
        <v>67</v>
      </c>
      <c r="O4162" s="19" t="str">
        <f t="shared" si="64"/>
        <v>Order online</v>
      </c>
      <c r="P4162" s="97" t="s">
        <v>225</v>
      </c>
      <c r="Q4162" s="13" t="s">
        <v>13576</v>
      </c>
      <c r="R4162" t="s">
        <v>13577</v>
      </c>
      <c r="S4162" s="20">
        <v>36.950000000000003</v>
      </c>
      <c r="T4162" s="21" t="s">
        <v>38</v>
      </c>
    </row>
    <row r="4163" spans="1:20" x14ac:dyDescent="0.35">
      <c r="A4163" s="96" t="s">
        <v>13578</v>
      </c>
      <c r="B4163" s="96"/>
      <c r="C4163" s="96"/>
      <c r="D4163" s="13" t="s">
        <v>13579</v>
      </c>
      <c r="E4163" s="13">
        <v>6</v>
      </c>
      <c r="F4163" s="14">
        <v>0.75</v>
      </c>
      <c r="G4163" s="13" t="s">
        <v>14873</v>
      </c>
      <c r="H4163" s="14">
        <v>12</v>
      </c>
      <c r="I4163" s="15" t="s">
        <v>32</v>
      </c>
      <c r="J4163" s="16">
        <v>291</v>
      </c>
      <c r="K4163" s="16">
        <v>48.5</v>
      </c>
      <c r="L4163" s="17" t="s">
        <v>863</v>
      </c>
      <c r="M4163" s="163" t="str">
        <f>IFERROR(GETPIVOTDATA("Tot. Bottles",'- Ordine Aggregato -'!$A$1,"sku anker",A4163),"")</f>
        <v/>
      </c>
      <c r="N4163" s="18" t="s">
        <v>67</v>
      </c>
      <c r="O4163" s="19" t="str">
        <f t="shared" si="64"/>
        <v>Order online</v>
      </c>
      <c r="P4163" s="97" t="s">
        <v>225</v>
      </c>
      <c r="Q4163" s="13" t="s">
        <v>13580</v>
      </c>
      <c r="R4163" t="s">
        <v>13581</v>
      </c>
      <c r="S4163" s="20">
        <v>48.5</v>
      </c>
      <c r="T4163" s="21" t="s">
        <v>38</v>
      </c>
    </row>
    <row r="4164" spans="1:20" x14ac:dyDescent="0.35">
      <c r="A4164" s="96" t="s">
        <v>13582</v>
      </c>
      <c r="D4164" s="13" t="s">
        <v>13583</v>
      </c>
      <c r="E4164" s="13">
        <v>6</v>
      </c>
      <c r="F4164" s="14">
        <v>0.75</v>
      </c>
      <c r="G4164" s="13" t="s">
        <v>14873</v>
      </c>
      <c r="H4164" s="14">
        <v>12</v>
      </c>
      <c r="I4164" s="15" t="s">
        <v>32</v>
      </c>
      <c r="J4164" s="16">
        <v>267</v>
      </c>
      <c r="K4164" s="16">
        <v>44.5</v>
      </c>
      <c r="L4164" s="17" t="s">
        <v>863</v>
      </c>
      <c r="M4164" s="163" t="str">
        <f>IFERROR(GETPIVOTDATA("Tot. Bottles",'- Ordine Aggregato -'!$A$1,"sku anker",A4164),"")</f>
        <v/>
      </c>
      <c r="N4164" s="18" t="s">
        <v>67</v>
      </c>
      <c r="O4164" s="19" t="str">
        <f t="shared" si="64"/>
        <v>Order online</v>
      </c>
      <c r="P4164" s="97" t="s">
        <v>225</v>
      </c>
      <c r="Q4164" s="13" t="s">
        <v>13584</v>
      </c>
      <c r="R4164" t="s">
        <v>13585</v>
      </c>
      <c r="S4164" s="20">
        <v>44.5</v>
      </c>
      <c r="T4164" s="21" t="s">
        <v>38</v>
      </c>
    </row>
    <row r="4165" spans="1:20" x14ac:dyDescent="0.35">
      <c r="A4165" s="13" t="s">
        <v>13586</v>
      </c>
      <c r="B4165" s="13"/>
      <c r="C4165" s="13"/>
      <c r="D4165" s="13" t="s">
        <v>13587</v>
      </c>
      <c r="E4165" s="13">
        <v>6</v>
      </c>
      <c r="F4165" s="14">
        <v>0.75</v>
      </c>
      <c r="G4165" s="13" t="s">
        <v>46</v>
      </c>
      <c r="H4165" s="14">
        <v>12.5</v>
      </c>
      <c r="I4165" s="15" t="s">
        <v>32</v>
      </c>
      <c r="J4165" s="16">
        <v>297</v>
      </c>
      <c r="K4165" s="16">
        <v>49.5</v>
      </c>
      <c r="L4165" s="17" t="s">
        <v>863</v>
      </c>
      <c r="M4165" s="163" t="str">
        <f>IFERROR(GETPIVOTDATA("Tot. Bottles",'- Ordine Aggregato -'!$A$1,"sku anker",A4165),"")</f>
        <v/>
      </c>
      <c r="N4165" s="18" t="s">
        <v>34</v>
      </c>
      <c r="O4165" s="19" t="str">
        <f t="shared" si="64"/>
        <v>Order online</v>
      </c>
      <c r="P4165" s="97" t="s">
        <v>225</v>
      </c>
      <c r="Q4165" s="13" t="s">
        <v>13588</v>
      </c>
      <c r="R4165" t="s">
        <v>13589</v>
      </c>
      <c r="S4165" s="20">
        <v>0</v>
      </c>
      <c r="T4165" s="21" t="s">
        <v>38</v>
      </c>
    </row>
    <row r="4166" spans="1:20" x14ac:dyDescent="0.35">
      <c r="A4166" s="13" t="s">
        <v>16147</v>
      </c>
      <c r="B4166" s="13"/>
      <c r="C4166" s="13"/>
      <c r="D4166" s="13" t="s">
        <v>16148</v>
      </c>
      <c r="E4166" s="13">
        <v>6</v>
      </c>
      <c r="F4166" s="14">
        <v>0.75</v>
      </c>
      <c r="G4166" s="13" t="s">
        <v>14874</v>
      </c>
      <c r="H4166" s="14">
        <v>12.5</v>
      </c>
      <c r="I4166" s="15" t="s">
        <v>32</v>
      </c>
      <c r="J4166" s="16">
        <v>297</v>
      </c>
      <c r="K4166" s="16">
        <v>49.5</v>
      </c>
      <c r="L4166" s="17" t="s">
        <v>863</v>
      </c>
      <c r="M4166" s="163" t="str">
        <f>IFERROR(GETPIVOTDATA("Tot. Bottles",'- Ordine Aggregato -'!$A$1,"sku anker",A4166),"")</f>
        <v/>
      </c>
      <c r="N4166" s="18" t="s">
        <v>42</v>
      </c>
      <c r="O4166" s="19" t="str">
        <f t="shared" si="64"/>
        <v>Order online</v>
      </c>
      <c r="P4166" s="97" t="s">
        <v>225</v>
      </c>
      <c r="Q4166" s="13" t="s">
        <v>16149</v>
      </c>
      <c r="R4166" t="s">
        <v>16150</v>
      </c>
      <c r="S4166" s="20">
        <v>0</v>
      </c>
      <c r="T4166" s="21" t="s">
        <v>38</v>
      </c>
    </row>
    <row r="4167" spans="1:20" x14ac:dyDescent="0.35">
      <c r="A4167" s="13" t="s">
        <v>13590</v>
      </c>
      <c r="B4167" s="13"/>
      <c r="C4167" s="13"/>
      <c r="D4167" s="13" t="s">
        <v>16148</v>
      </c>
      <c r="E4167" s="13">
        <v>6</v>
      </c>
      <c r="F4167" s="14">
        <v>0.75</v>
      </c>
      <c r="G4167" s="13" t="s">
        <v>14874</v>
      </c>
      <c r="H4167" s="14">
        <v>12.5</v>
      </c>
      <c r="I4167" s="15" t="s">
        <v>32</v>
      </c>
      <c r="J4167" s="16">
        <v>309</v>
      </c>
      <c r="K4167" s="16">
        <v>51.5</v>
      </c>
      <c r="L4167" s="17" t="s">
        <v>863</v>
      </c>
      <c r="M4167" s="163" t="str">
        <f>IFERROR(GETPIVOTDATA("Tot. Bottles",'- Ordine Aggregato -'!$A$1,"sku anker",A4167),"")</f>
        <v/>
      </c>
      <c r="N4167" s="18" t="s">
        <v>42</v>
      </c>
      <c r="O4167" s="19" t="str">
        <f t="shared" si="64"/>
        <v>Order online</v>
      </c>
      <c r="P4167" s="97" t="s">
        <v>225</v>
      </c>
      <c r="Q4167" s="13" t="s">
        <v>13591</v>
      </c>
      <c r="R4167" t="s">
        <v>13592</v>
      </c>
      <c r="S4167" s="20">
        <v>0</v>
      </c>
      <c r="T4167" s="21" t="s">
        <v>38</v>
      </c>
    </row>
    <row r="4168" spans="1:20" x14ac:dyDescent="0.35">
      <c r="A4168" s="13" t="s">
        <v>13593</v>
      </c>
      <c r="B4168" s="13"/>
      <c r="C4168" s="13"/>
      <c r="D4168" s="13" t="s">
        <v>13594</v>
      </c>
      <c r="E4168" s="13">
        <v>6</v>
      </c>
      <c r="F4168" s="14">
        <v>0.75</v>
      </c>
      <c r="G4168" s="13" t="s">
        <v>46</v>
      </c>
      <c r="H4168" s="14">
        <v>12</v>
      </c>
      <c r="I4168" s="15" t="s">
        <v>32</v>
      </c>
      <c r="J4168" s="16">
        <v>321</v>
      </c>
      <c r="K4168" s="16">
        <v>53.5</v>
      </c>
      <c r="L4168" s="17" t="s">
        <v>863</v>
      </c>
      <c r="M4168" s="163" t="str">
        <f>IFERROR(GETPIVOTDATA("Tot. Bottles",'- Ordine Aggregato -'!$A$1,"sku anker",A4168),"")</f>
        <v/>
      </c>
      <c r="N4168" s="18" t="s">
        <v>67</v>
      </c>
      <c r="O4168" s="19" t="str">
        <f t="shared" si="64"/>
        <v>Order online</v>
      </c>
      <c r="P4168" s="97" t="s">
        <v>225</v>
      </c>
      <c r="Q4168" s="13" t="s">
        <v>13595</v>
      </c>
      <c r="R4168" t="s">
        <v>13596</v>
      </c>
      <c r="S4168" s="20">
        <v>53.5</v>
      </c>
      <c r="T4168" s="21" t="s">
        <v>38</v>
      </c>
    </row>
    <row r="4169" spans="1:20" x14ac:dyDescent="0.35">
      <c r="A4169" s="13" t="s">
        <v>13597</v>
      </c>
      <c r="B4169" s="13"/>
      <c r="C4169" s="13"/>
      <c r="D4169" s="13" t="s">
        <v>13598</v>
      </c>
      <c r="E4169" s="13">
        <v>6</v>
      </c>
      <c r="F4169" s="14">
        <v>0.5</v>
      </c>
      <c r="G4169" s="13" t="s">
        <v>46</v>
      </c>
      <c r="H4169" s="14">
        <v>16</v>
      </c>
      <c r="I4169" s="15" t="s">
        <v>32</v>
      </c>
      <c r="J4169" s="16">
        <v>327</v>
      </c>
      <c r="K4169" s="16">
        <v>54.5</v>
      </c>
      <c r="L4169" s="17" t="s">
        <v>1682</v>
      </c>
      <c r="M4169" s="163" t="str">
        <f>IFERROR(GETPIVOTDATA("Tot. Bottles",'- Ordine Aggregato -'!$A$1,"sku anker",A4169),"")</f>
        <v/>
      </c>
      <c r="N4169" s="18" t="s">
        <v>67</v>
      </c>
      <c r="O4169" s="19" t="str">
        <f t="shared" si="64"/>
        <v>Order online</v>
      </c>
      <c r="P4169" s="97" t="s">
        <v>35</v>
      </c>
      <c r="Q4169" s="13" t="s">
        <v>13599</v>
      </c>
      <c r="R4169" t="s">
        <v>42</v>
      </c>
      <c r="S4169" s="20">
        <v>54.5</v>
      </c>
      <c r="T4169" s="21" t="s">
        <v>38</v>
      </c>
    </row>
    <row r="4170" spans="1:20" x14ac:dyDescent="0.35">
      <c r="A4170" s="13" t="s">
        <v>13600</v>
      </c>
      <c r="B4170" s="13"/>
      <c r="C4170" s="13"/>
      <c r="D4170" s="13" t="s">
        <v>13601</v>
      </c>
      <c r="E4170" s="13">
        <v>6</v>
      </c>
      <c r="F4170" s="14">
        <v>0.5</v>
      </c>
      <c r="G4170" s="13" t="s">
        <v>46</v>
      </c>
      <c r="H4170" s="14">
        <v>16</v>
      </c>
      <c r="I4170" s="15" t="s">
        <v>32</v>
      </c>
      <c r="J4170" s="16">
        <v>315</v>
      </c>
      <c r="K4170" s="16">
        <v>52.5</v>
      </c>
      <c r="L4170" s="17" t="s">
        <v>1682</v>
      </c>
      <c r="M4170" s="163" t="str">
        <f>IFERROR(GETPIVOTDATA("Tot. Bottles",'- Ordine Aggregato -'!$A$1,"sku anker",A4170),"")</f>
        <v/>
      </c>
      <c r="N4170" s="18" t="s">
        <v>67</v>
      </c>
      <c r="O4170" s="19" t="str">
        <f t="shared" si="64"/>
        <v>Order online</v>
      </c>
      <c r="P4170" s="97" t="s">
        <v>35</v>
      </c>
      <c r="Q4170" s="13" t="s">
        <v>13602</v>
      </c>
      <c r="R4170" t="s">
        <v>42</v>
      </c>
      <c r="S4170" s="20">
        <v>52.5</v>
      </c>
      <c r="T4170" s="21" t="s">
        <v>38</v>
      </c>
    </row>
    <row r="4171" spans="1:20" x14ac:dyDescent="0.35">
      <c r="A4171" s="96" t="s">
        <v>13603</v>
      </c>
      <c r="B4171" s="96"/>
      <c r="C4171" s="96"/>
      <c r="D4171" s="13" t="s">
        <v>13604</v>
      </c>
      <c r="E4171" s="13">
        <v>6</v>
      </c>
      <c r="F4171" s="14">
        <v>0.7</v>
      </c>
      <c r="G4171" s="13" t="s">
        <v>46</v>
      </c>
      <c r="H4171" s="14">
        <v>30</v>
      </c>
      <c r="I4171" s="15" t="s">
        <v>32</v>
      </c>
      <c r="J4171" s="16">
        <v>69.599999999999994</v>
      </c>
      <c r="K4171" s="16">
        <v>11.6</v>
      </c>
      <c r="L4171" s="17" t="s">
        <v>399</v>
      </c>
      <c r="M4171" s="163" t="str">
        <f>IFERROR(GETPIVOTDATA("Tot. Bottles",'- Ordine Aggregato -'!$A$1,"sku anker",A4171),"")</f>
        <v/>
      </c>
      <c r="N4171" s="18" t="s">
        <v>42</v>
      </c>
      <c r="O4171" s="19" t="str">
        <f t="shared" si="64"/>
        <v>Order online</v>
      </c>
      <c r="P4171" s="97" t="s">
        <v>355</v>
      </c>
      <c r="Q4171" s="13" t="s">
        <v>13605</v>
      </c>
      <c r="R4171" t="s">
        <v>13606</v>
      </c>
      <c r="S4171" s="20">
        <v>0</v>
      </c>
      <c r="T4171" s="21" t="s">
        <v>38</v>
      </c>
    </row>
    <row r="4172" spans="1:20" x14ac:dyDescent="0.35">
      <c r="A4172" s="96" t="s">
        <v>13608</v>
      </c>
      <c r="D4172" s="13" t="s">
        <v>13607</v>
      </c>
      <c r="E4172" s="13">
        <v>12</v>
      </c>
      <c r="F4172" s="14">
        <v>0.35</v>
      </c>
      <c r="G4172" s="13" t="s">
        <v>14874</v>
      </c>
      <c r="H4172" s="14">
        <v>30</v>
      </c>
      <c r="I4172" s="15" t="s">
        <v>32</v>
      </c>
      <c r="J4172" s="16">
        <v>82.800000000000011</v>
      </c>
      <c r="K4172" s="16">
        <v>6.9</v>
      </c>
      <c r="L4172" s="17" t="s">
        <v>589</v>
      </c>
      <c r="M4172" s="163" t="str">
        <f>IFERROR(GETPIVOTDATA("Tot. Bottles",'- Ordine Aggregato -'!$A$1,"sku anker",A4172),"")</f>
        <v/>
      </c>
      <c r="N4172" s="18" t="s">
        <v>34</v>
      </c>
      <c r="O4172" s="19" t="str">
        <f t="shared" si="64"/>
        <v>Order online</v>
      </c>
      <c r="P4172" s="97" t="s">
        <v>355</v>
      </c>
      <c r="Q4172" s="13" t="s">
        <v>13609</v>
      </c>
      <c r="R4172" t="s">
        <v>13610</v>
      </c>
      <c r="S4172" s="20">
        <v>0</v>
      </c>
      <c r="T4172" s="21" t="s">
        <v>38</v>
      </c>
    </row>
    <row r="4173" spans="1:20" x14ac:dyDescent="0.35">
      <c r="A4173" s="96" t="s">
        <v>13611</v>
      </c>
      <c r="D4173" s="13" t="s">
        <v>13607</v>
      </c>
      <c r="E4173" s="13">
        <v>6</v>
      </c>
      <c r="F4173" s="14">
        <v>0.7</v>
      </c>
      <c r="G4173" s="13" t="s">
        <v>31</v>
      </c>
      <c r="H4173" s="14">
        <v>30</v>
      </c>
      <c r="I4173" s="15" t="s">
        <v>32</v>
      </c>
      <c r="J4173" s="16">
        <v>49.5</v>
      </c>
      <c r="K4173" s="16">
        <v>8.25</v>
      </c>
      <c r="L4173" s="17" t="s">
        <v>589</v>
      </c>
      <c r="M4173" s="163" t="str">
        <f>IFERROR(GETPIVOTDATA("Tot. Bottles",'- Ordine Aggregato -'!$A$1,"sku anker",A4173),"")</f>
        <v/>
      </c>
      <c r="N4173" s="18" t="s">
        <v>42</v>
      </c>
      <c r="O4173" s="19" t="str">
        <f t="shared" ref="O4173:O4236" si="65">HYPERLINK("https://www.ankeramsterdamspirits.nl/en/products/"&amp;A4173,"Order online")</f>
        <v>Order online</v>
      </c>
      <c r="P4173" s="97" t="s">
        <v>355</v>
      </c>
      <c r="Q4173" s="13" t="s">
        <v>13612</v>
      </c>
      <c r="R4173" t="s">
        <v>13613</v>
      </c>
      <c r="S4173" s="20">
        <v>0</v>
      </c>
      <c r="T4173" s="21" t="s">
        <v>38</v>
      </c>
    </row>
    <row r="4174" spans="1:20" x14ac:dyDescent="0.35">
      <c r="A4174" s="13" t="s">
        <v>13614</v>
      </c>
      <c r="B4174" s="13"/>
      <c r="C4174" s="13"/>
      <c r="D4174" s="13" t="s">
        <v>13607</v>
      </c>
      <c r="E4174" s="13">
        <v>6</v>
      </c>
      <c r="F4174" s="14">
        <v>1</v>
      </c>
      <c r="G4174" s="13" t="s">
        <v>14874</v>
      </c>
      <c r="H4174" s="14">
        <v>30</v>
      </c>
      <c r="I4174" s="15" t="s">
        <v>32</v>
      </c>
      <c r="J4174" s="16">
        <v>57</v>
      </c>
      <c r="K4174" s="16">
        <v>9.5</v>
      </c>
      <c r="L4174" s="17" t="s">
        <v>589</v>
      </c>
      <c r="M4174" s="163" t="str">
        <f>IFERROR(GETPIVOTDATA("Tot. Bottles",'- Ordine Aggregato -'!$A$1,"sku anker",A4174),"")</f>
        <v/>
      </c>
      <c r="N4174" s="18" t="s">
        <v>34</v>
      </c>
      <c r="O4174" s="19" t="str">
        <f t="shared" si="65"/>
        <v>Order online</v>
      </c>
      <c r="P4174" s="97" t="s">
        <v>355</v>
      </c>
      <c r="Q4174" s="13" t="s">
        <v>13615</v>
      </c>
      <c r="R4174" t="s">
        <v>13616</v>
      </c>
      <c r="S4174" s="20">
        <v>0</v>
      </c>
      <c r="T4174" s="21" t="s">
        <v>38</v>
      </c>
    </row>
    <row r="4175" spans="1:20" x14ac:dyDescent="0.35">
      <c r="A4175" s="96" t="s">
        <v>14786</v>
      </c>
      <c r="D4175" s="13" t="s">
        <v>14787</v>
      </c>
      <c r="E4175" s="13">
        <v>6</v>
      </c>
      <c r="F4175" s="14">
        <v>0.7</v>
      </c>
      <c r="G4175" s="13" t="s">
        <v>14873</v>
      </c>
      <c r="H4175" s="14">
        <v>30</v>
      </c>
      <c r="I4175" s="15" t="s">
        <v>32</v>
      </c>
      <c r="J4175" s="16">
        <v>63</v>
      </c>
      <c r="K4175" s="16">
        <v>10.5</v>
      </c>
      <c r="L4175" s="17" t="s">
        <v>546</v>
      </c>
      <c r="M4175" s="163" t="str">
        <f>IFERROR(GETPIVOTDATA("Tot. Bottles",'- Ordine Aggregato -'!$A$1,"sku anker",A4175),"")</f>
        <v/>
      </c>
      <c r="N4175" s="18" t="s">
        <v>42</v>
      </c>
      <c r="O4175" s="19" t="str">
        <f t="shared" si="65"/>
        <v>Order online</v>
      </c>
      <c r="P4175" s="97" t="s">
        <v>355</v>
      </c>
      <c r="Q4175" s="13" t="s">
        <v>16151</v>
      </c>
      <c r="R4175" t="s">
        <v>16152</v>
      </c>
      <c r="S4175" s="20">
        <v>0</v>
      </c>
      <c r="T4175" s="21" t="s">
        <v>38</v>
      </c>
    </row>
    <row r="4176" spans="1:20" x14ac:dyDescent="0.35">
      <c r="A4176" s="96" t="s">
        <v>13617</v>
      </c>
      <c r="B4176" s="96"/>
      <c r="C4176" s="96"/>
      <c r="D4176" s="13" t="s">
        <v>13618</v>
      </c>
      <c r="E4176" s="13">
        <v>6</v>
      </c>
      <c r="F4176" s="14">
        <v>0.75</v>
      </c>
      <c r="G4176" s="13" t="s">
        <v>14874</v>
      </c>
      <c r="H4176" s="14">
        <v>13.5</v>
      </c>
      <c r="I4176" s="15" t="s">
        <v>32</v>
      </c>
      <c r="J4176" s="16">
        <v>21.6</v>
      </c>
      <c r="K4176" s="16">
        <v>3.6</v>
      </c>
      <c r="L4176" s="17" t="s">
        <v>710</v>
      </c>
      <c r="M4176" s="163" t="str">
        <f>IFERROR(GETPIVOTDATA("Tot. Bottles",'- Ordine Aggregato -'!$A$1,"sku anker",A4176),"")</f>
        <v/>
      </c>
      <c r="N4176" s="18" t="s">
        <v>42</v>
      </c>
      <c r="O4176" s="19" t="str">
        <f t="shared" si="65"/>
        <v>Order online</v>
      </c>
      <c r="P4176" s="97" t="s">
        <v>956</v>
      </c>
      <c r="Q4176" s="13" t="s">
        <v>13619</v>
      </c>
      <c r="R4176" t="s">
        <v>13620</v>
      </c>
      <c r="S4176" s="20">
        <v>0</v>
      </c>
      <c r="T4176" s="21" t="s">
        <v>38</v>
      </c>
    </row>
    <row r="4177" spans="1:20" x14ac:dyDescent="0.35">
      <c r="A4177" s="96" t="s">
        <v>16153</v>
      </c>
      <c r="B4177" s="96"/>
      <c r="C4177" s="96"/>
      <c r="D4177" s="13" t="s">
        <v>16154</v>
      </c>
      <c r="E4177" s="13">
        <v>1</v>
      </c>
      <c r="F4177" s="14">
        <v>0.48</v>
      </c>
      <c r="G4177" s="13" t="s">
        <v>46</v>
      </c>
      <c r="H4177" s="14">
        <v>42.5</v>
      </c>
      <c r="I4177" s="15" t="s">
        <v>32</v>
      </c>
      <c r="J4177" s="16">
        <v>62.5</v>
      </c>
      <c r="K4177" s="16">
        <v>62.5</v>
      </c>
      <c r="L4177" s="17" t="s">
        <v>478</v>
      </c>
      <c r="M4177" s="163" t="str">
        <f>IFERROR(GETPIVOTDATA("Tot. Bottles",'- Ordine Aggregato -'!$A$1,"sku anker",A4177),"")</f>
        <v/>
      </c>
      <c r="N4177" s="18" t="s">
        <v>42</v>
      </c>
      <c r="O4177" s="19" t="str">
        <f t="shared" si="65"/>
        <v>Order online</v>
      </c>
      <c r="P4177" s="97" t="s">
        <v>220</v>
      </c>
      <c r="Q4177" s="13" t="s">
        <v>16155</v>
      </c>
      <c r="R4177" t="s">
        <v>42</v>
      </c>
      <c r="S4177" s="20">
        <v>0</v>
      </c>
      <c r="T4177" s="21" t="s">
        <v>38</v>
      </c>
    </row>
    <row r="4178" spans="1:20" x14ac:dyDescent="0.35">
      <c r="A4178" s="13" t="s">
        <v>16156</v>
      </c>
      <c r="B4178" s="13"/>
      <c r="C4178" s="13"/>
      <c r="D4178" s="13" t="s">
        <v>16157</v>
      </c>
      <c r="E4178" s="13">
        <v>1</v>
      </c>
      <c r="F4178" s="14">
        <v>0.48</v>
      </c>
      <c r="G4178" s="13" t="s">
        <v>46</v>
      </c>
      <c r="H4178" s="14">
        <v>42.2</v>
      </c>
      <c r="I4178" s="15" t="s">
        <v>32</v>
      </c>
      <c r="J4178" s="16">
        <v>94.5</v>
      </c>
      <c r="K4178" s="16">
        <v>94.5</v>
      </c>
      <c r="L4178" s="17" t="s">
        <v>478</v>
      </c>
      <c r="M4178" s="163" t="str">
        <f>IFERROR(GETPIVOTDATA("Tot. Bottles",'- Ordine Aggregato -'!$A$1,"sku anker",A4178),"")</f>
        <v/>
      </c>
      <c r="N4178" s="18" t="s">
        <v>42</v>
      </c>
      <c r="O4178" s="19" t="str">
        <f t="shared" si="65"/>
        <v>Order online</v>
      </c>
      <c r="P4178" s="97" t="s">
        <v>220</v>
      </c>
      <c r="Q4178" s="13" t="s">
        <v>16158</v>
      </c>
      <c r="R4178" t="s">
        <v>42</v>
      </c>
      <c r="S4178" s="20">
        <v>0</v>
      </c>
      <c r="T4178" s="21" t="s">
        <v>38</v>
      </c>
    </row>
    <row r="4179" spans="1:20" x14ac:dyDescent="0.35">
      <c r="A4179" s="13" t="s">
        <v>16159</v>
      </c>
      <c r="B4179" s="13"/>
      <c r="C4179" s="13"/>
      <c r="D4179" s="13" t="s">
        <v>16160</v>
      </c>
      <c r="E4179" s="13">
        <v>1</v>
      </c>
      <c r="F4179" s="14">
        <v>0.48</v>
      </c>
      <c r="G4179" s="13" t="s">
        <v>14874</v>
      </c>
      <c r="H4179" s="14">
        <v>46</v>
      </c>
      <c r="I4179" s="15" t="s">
        <v>32</v>
      </c>
      <c r="J4179" s="16">
        <v>93.5</v>
      </c>
      <c r="K4179" s="16">
        <v>93.5</v>
      </c>
      <c r="L4179" s="17" t="s">
        <v>1143</v>
      </c>
      <c r="M4179" s="163" t="str">
        <f>IFERROR(GETPIVOTDATA("Tot. Bottles",'- Ordine Aggregato -'!$A$1,"sku anker",A4179),"")</f>
        <v/>
      </c>
      <c r="N4179" s="18" t="s">
        <v>42</v>
      </c>
      <c r="O4179" s="19" t="str">
        <f t="shared" si="65"/>
        <v>Order online</v>
      </c>
      <c r="P4179" s="97" t="s">
        <v>220</v>
      </c>
      <c r="Q4179" s="13" t="s">
        <v>16161</v>
      </c>
      <c r="R4179" t="s">
        <v>42</v>
      </c>
      <c r="S4179" s="20">
        <v>0</v>
      </c>
      <c r="T4179" s="21" t="s">
        <v>38</v>
      </c>
    </row>
    <row r="4180" spans="1:20" x14ac:dyDescent="0.35">
      <c r="A4180" s="96" t="s">
        <v>16162</v>
      </c>
      <c r="D4180" s="13" t="s">
        <v>16163</v>
      </c>
      <c r="E4180" s="13">
        <v>1</v>
      </c>
      <c r="F4180" s="14">
        <v>0.48</v>
      </c>
      <c r="G4180" s="13" t="s">
        <v>46</v>
      </c>
      <c r="H4180" s="14">
        <v>40</v>
      </c>
      <c r="I4180" s="15" t="s">
        <v>32</v>
      </c>
      <c r="J4180" s="16">
        <v>62.5</v>
      </c>
      <c r="K4180" s="16">
        <v>62.5</v>
      </c>
      <c r="L4180" s="17" t="s">
        <v>1143</v>
      </c>
      <c r="M4180" s="163" t="str">
        <f>IFERROR(GETPIVOTDATA("Tot. Bottles",'- Ordine Aggregato -'!$A$1,"sku anker",A4180),"")</f>
        <v/>
      </c>
      <c r="N4180" s="18" t="s">
        <v>42</v>
      </c>
      <c r="O4180" s="19" t="str">
        <f t="shared" si="65"/>
        <v>Order online</v>
      </c>
      <c r="P4180" s="97" t="s">
        <v>220</v>
      </c>
      <c r="Q4180" s="13" t="s">
        <v>16164</v>
      </c>
      <c r="R4180" t="s">
        <v>42</v>
      </c>
      <c r="S4180" s="20">
        <v>0</v>
      </c>
      <c r="T4180" s="21" t="s">
        <v>38</v>
      </c>
    </row>
    <row r="4181" spans="1:20" x14ac:dyDescent="0.35">
      <c r="A4181" s="96" t="s">
        <v>16165</v>
      </c>
      <c r="B4181" s="96"/>
      <c r="C4181" s="96"/>
      <c r="D4181" s="13" t="s">
        <v>16166</v>
      </c>
      <c r="E4181" s="13">
        <v>1</v>
      </c>
      <c r="F4181" s="14">
        <v>0.48</v>
      </c>
      <c r="G4181" s="13" t="s">
        <v>46</v>
      </c>
      <c r="H4181" s="14">
        <v>42.3</v>
      </c>
      <c r="I4181" s="15" t="s">
        <v>32</v>
      </c>
      <c r="J4181" s="16">
        <v>105</v>
      </c>
      <c r="K4181" s="16">
        <v>105</v>
      </c>
      <c r="L4181" s="17" t="s">
        <v>1143</v>
      </c>
      <c r="M4181" s="163" t="str">
        <f>IFERROR(GETPIVOTDATA("Tot. Bottles",'- Ordine Aggregato -'!$A$1,"sku anker",A4181),"")</f>
        <v/>
      </c>
      <c r="N4181" s="18" t="s">
        <v>42</v>
      </c>
      <c r="O4181" s="19" t="str">
        <f t="shared" si="65"/>
        <v>Order online</v>
      </c>
      <c r="P4181" s="97" t="s">
        <v>220</v>
      </c>
      <c r="Q4181" s="13" t="s">
        <v>16167</v>
      </c>
      <c r="R4181" t="s">
        <v>42</v>
      </c>
      <c r="S4181" s="20">
        <v>0</v>
      </c>
      <c r="T4181" s="21" t="s">
        <v>38</v>
      </c>
    </row>
    <row r="4182" spans="1:20" x14ac:dyDescent="0.35">
      <c r="A4182" s="13" t="s">
        <v>16168</v>
      </c>
      <c r="B4182" s="13"/>
      <c r="C4182" s="13"/>
      <c r="D4182" s="13" t="s">
        <v>16169</v>
      </c>
      <c r="E4182" s="13">
        <v>1</v>
      </c>
      <c r="F4182" s="14">
        <v>0.48</v>
      </c>
      <c r="G4182" s="13" t="s">
        <v>46</v>
      </c>
      <c r="H4182" s="14">
        <v>42.4</v>
      </c>
      <c r="I4182" s="15" t="s">
        <v>32</v>
      </c>
      <c r="J4182" s="16">
        <v>62.5</v>
      </c>
      <c r="K4182" s="16">
        <v>62.5</v>
      </c>
      <c r="L4182" s="17" t="s">
        <v>384</v>
      </c>
      <c r="M4182" s="163" t="str">
        <f>IFERROR(GETPIVOTDATA("Tot. Bottles",'- Ordine Aggregato -'!$A$1,"sku anker",A4182),"")</f>
        <v/>
      </c>
      <c r="N4182" s="18" t="s">
        <v>42</v>
      </c>
      <c r="O4182" s="19" t="str">
        <f t="shared" si="65"/>
        <v>Order online</v>
      </c>
      <c r="P4182" s="97" t="s">
        <v>220</v>
      </c>
      <c r="Q4182" s="13" t="s">
        <v>16170</v>
      </c>
      <c r="R4182" t="s">
        <v>42</v>
      </c>
      <c r="S4182" s="20">
        <v>0</v>
      </c>
      <c r="T4182" s="21" t="s">
        <v>38</v>
      </c>
    </row>
    <row r="4183" spans="1:20" x14ac:dyDescent="0.35">
      <c r="A4183" s="13" t="s">
        <v>16171</v>
      </c>
      <c r="B4183" s="13"/>
      <c r="C4183" s="13"/>
      <c r="D4183" s="13" t="s">
        <v>16172</v>
      </c>
      <c r="E4183" s="13">
        <v>1</v>
      </c>
      <c r="F4183" s="14">
        <v>0.48</v>
      </c>
      <c r="G4183" s="13" t="s">
        <v>46</v>
      </c>
      <c r="H4183" s="14">
        <v>45</v>
      </c>
      <c r="I4183" s="15" t="s">
        <v>32</v>
      </c>
      <c r="J4183" s="16">
        <v>62.5</v>
      </c>
      <c r="K4183" s="16">
        <v>62.5</v>
      </c>
      <c r="L4183" s="17" t="s">
        <v>4515</v>
      </c>
      <c r="M4183" s="163" t="str">
        <f>IFERROR(GETPIVOTDATA("Tot. Bottles",'- Ordine Aggregato -'!$A$1,"sku anker",A4183),"")</f>
        <v/>
      </c>
      <c r="N4183" s="18" t="s">
        <v>42</v>
      </c>
      <c r="O4183" s="19" t="str">
        <f t="shared" si="65"/>
        <v>Order online</v>
      </c>
      <c r="P4183" s="97" t="s">
        <v>220</v>
      </c>
      <c r="Q4183" s="13" t="s">
        <v>16173</v>
      </c>
      <c r="R4183" t="s">
        <v>16174</v>
      </c>
      <c r="S4183" s="20">
        <v>0</v>
      </c>
      <c r="T4183" s="21" t="s">
        <v>38</v>
      </c>
    </row>
    <row r="4184" spans="1:20" x14ac:dyDescent="0.35">
      <c r="A4184" s="96" t="s">
        <v>16175</v>
      </c>
      <c r="D4184" s="13" t="s">
        <v>16176</v>
      </c>
      <c r="E4184" s="13">
        <v>1</v>
      </c>
      <c r="F4184" s="14">
        <v>0.48</v>
      </c>
      <c r="G4184" s="13" t="s">
        <v>46</v>
      </c>
      <c r="H4184" s="14">
        <v>44.61</v>
      </c>
      <c r="I4184" s="15" t="s">
        <v>32</v>
      </c>
      <c r="J4184" s="16">
        <v>73.5</v>
      </c>
      <c r="K4184" s="16">
        <v>73.5</v>
      </c>
      <c r="L4184" s="17" t="s">
        <v>384</v>
      </c>
      <c r="M4184" s="163" t="str">
        <f>IFERROR(GETPIVOTDATA("Tot. Bottles",'- Ordine Aggregato -'!$A$1,"sku anker",A4184),"")</f>
        <v/>
      </c>
      <c r="N4184" s="18" t="s">
        <v>42</v>
      </c>
      <c r="O4184" s="19" t="str">
        <f t="shared" si="65"/>
        <v>Order online</v>
      </c>
      <c r="P4184" s="97" t="s">
        <v>220</v>
      </c>
      <c r="Q4184" s="13" t="s">
        <v>16177</v>
      </c>
      <c r="R4184" t="s">
        <v>42</v>
      </c>
      <c r="S4184" s="20">
        <v>0</v>
      </c>
      <c r="T4184" s="21" t="s">
        <v>38</v>
      </c>
    </row>
    <row r="4185" spans="1:20" x14ac:dyDescent="0.35">
      <c r="A4185" s="13" t="s">
        <v>16178</v>
      </c>
      <c r="B4185" s="13"/>
      <c r="C4185" s="13"/>
      <c r="D4185" s="13" t="s">
        <v>16179</v>
      </c>
      <c r="E4185" s="13">
        <v>1</v>
      </c>
      <c r="F4185" s="14">
        <v>0.48</v>
      </c>
      <c r="G4185" s="13" t="s">
        <v>46</v>
      </c>
      <c r="H4185" s="14">
        <v>42</v>
      </c>
      <c r="I4185" s="15" t="s">
        <v>32</v>
      </c>
      <c r="J4185" s="16">
        <v>73</v>
      </c>
      <c r="K4185" s="16">
        <v>73</v>
      </c>
      <c r="L4185" s="17" t="s">
        <v>384</v>
      </c>
      <c r="M4185" s="163" t="str">
        <f>IFERROR(GETPIVOTDATA("Tot. Bottles",'- Ordine Aggregato -'!$A$1,"sku anker",A4185),"")</f>
        <v/>
      </c>
      <c r="N4185" s="18" t="s">
        <v>42</v>
      </c>
      <c r="O4185" s="19" t="str">
        <f t="shared" si="65"/>
        <v>Order online</v>
      </c>
      <c r="P4185" s="97" t="s">
        <v>220</v>
      </c>
      <c r="Q4185" s="13" t="s">
        <v>16180</v>
      </c>
      <c r="R4185" t="s">
        <v>42</v>
      </c>
      <c r="S4185" s="20">
        <v>0</v>
      </c>
      <c r="T4185" s="21" t="s">
        <v>38</v>
      </c>
    </row>
    <row r="4186" spans="1:20" x14ac:dyDescent="0.35">
      <c r="A4186" s="96" t="s">
        <v>16181</v>
      </c>
      <c r="D4186" s="13" t="s">
        <v>16182</v>
      </c>
      <c r="E4186" s="13">
        <v>12</v>
      </c>
      <c r="F4186" s="14">
        <v>0.12</v>
      </c>
      <c r="G4186" s="13" t="s">
        <v>14874</v>
      </c>
      <c r="H4186" s="14">
        <v>41</v>
      </c>
      <c r="I4186" s="15" t="s">
        <v>32</v>
      </c>
      <c r="J4186" s="16">
        <v>210</v>
      </c>
      <c r="K4186" s="16">
        <v>17.5</v>
      </c>
      <c r="L4186" s="17" t="s">
        <v>1143</v>
      </c>
      <c r="M4186" s="163" t="str">
        <f>IFERROR(GETPIVOTDATA("Tot. Bottles",'- Ordine Aggregato -'!$A$1,"sku anker",A4186),"")</f>
        <v/>
      </c>
      <c r="N4186" s="18" t="s">
        <v>42</v>
      </c>
      <c r="O4186" s="19" t="str">
        <f t="shared" si="65"/>
        <v>Order online</v>
      </c>
      <c r="P4186" s="97" t="s">
        <v>220</v>
      </c>
      <c r="Q4186" s="13" t="s">
        <v>16183</v>
      </c>
      <c r="R4186" t="s">
        <v>42</v>
      </c>
      <c r="S4186" s="20">
        <v>0</v>
      </c>
      <c r="T4186" s="21" t="s">
        <v>38</v>
      </c>
    </row>
    <row r="4187" spans="1:20" x14ac:dyDescent="0.35">
      <c r="A4187" s="96" t="s">
        <v>16184</v>
      </c>
      <c r="B4187" s="96"/>
      <c r="C4187" s="96"/>
      <c r="D4187" s="13" t="s">
        <v>16185</v>
      </c>
      <c r="E4187" s="13">
        <v>12</v>
      </c>
      <c r="F4187" s="14">
        <v>0.12</v>
      </c>
      <c r="G4187" s="13" t="s">
        <v>14874</v>
      </c>
      <c r="H4187" s="14">
        <v>43</v>
      </c>
      <c r="I4187" s="15" t="s">
        <v>32</v>
      </c>
      <c r="J4187" s="16">
        <v>234</v>
      </c>
      <c r="K4187" s="16">
        <v>19.5</v>
      </c>
      <c r="L4187" s="17" t="s">
        <v>384</v>
      </c>
      <c r="M4187" s="163" t="str">
        <f>IFERROR(GETPIVOTDATA("Tot. Bottles",'- Ordine Aggregato -'!$A$1,"sku anker",A4187),"")</f>
        <v/>
      </c>
      <c r="N4187" s="18" t="s">
        <v>42</v>
      </c>
      <c r="O4187" s="19" t="str">
        <f t="shared" si="65"/>
        <v>Order online</v>
      </c>
      <c r="P4187" s="97" t="s">
        <v>220</v>
      </c>
      <c r="Q4187" s="13" t="s">
        <v>16186</v>
      </c>
      <c r="R4187" t="s">
        <v>42</v>
      </c>
      <c r="S4187" s="20">
        <v>0</v>
      </c>
      <c r="T4187" s="21" t="s">
        <v>38</v>
      </c>
    </row>
    <row r="4188" spans="1:20" x14ac:dyDescent="0.35">
      <c r="A4188" s="13" t="s">
        <v>16187</v>
      </c>
      <c r="B4188" s="13"/>
      <c r="C4188" s="13"/>
      <c r="D4188" s="13" t="s">
        <v>16188</v>
      </c>
      <c r="E4188" s="13">
        <v>12</v>
      </c>
      <c r="F4188" s="14">
        <v>0.12</v>
      </c>
      <c r="G4188" s="13" t="s">
        <v>14874</v>
      </c>
      <c r="H4188" s="14">
        <v>43.4</v>
      </c>
      <c r="I4188" s="15" t="s">
        <v>32</v>
      </c>
      <c r="J4188" s="16">
        <v>318</v>
      </c>
      <c r="K4188" s="16">
        <v>26.5</v>
      </c>
      <c r="L4188" s="17" t="s">
        <v>384</v>
      </c>
      <c r="M4188" s="163" t="str">
        <f>IFERROR(GETPIVOTDATA("Tot. Bottles",'- Ordine Aggregato -'!$A$1,"sku anker",A4188),"")</f>
        <v/>
      </c>
      <c r="N4188" s="18" t="s">
        <v>42</v>
      </c>
      <c r="O4188" s="19" t="str">
        <f t="shared" si="65"/>
        <v>Order online</v>
      </c>
      <c r="P4188" s="97" t="s">
        <v>220</v>
      </c>
      <c r="Q4188" s="13" t="s">
        <v>16189</v>
      </c>
      <c r="R4188" t="s">
        <v>42</v>
      </c>
      <c r="S4188" s="20">
        <v>0</v>
      </c>
      <c r="T4188" s="21" t="s">
        <v>38</v>
      </c>
    </row>
    <row r="4189" spans="1:20" x14ac:dyDescent="0.35">
      <c r="A4189" s="96" t="s">
        <v>16190</v>
      </c>
      <c r="D4189" s="13" t="s">
        <v>16191</v>
      </c>
      <c r="E4189" s="13">
        <v>12</v>
      </c>
      <c r="F4189" s="14">
        <v>0.12</v>
      </c>
      <c r="G4189" s="13" t="s">
        <v>14874</v>
      </c>
      <c r="H4189" s="14">
        <v>44.27</v>
      </c>
      <c r="I4189" s="15" t="s">
        <v>32</v>
      </c>
      <c r="J4189" s="16">
        <v>210</v>
      </c>
      <c r="K4189" s="16">
        <v>17.5</v>
      </c>
      <c r="L4189" s="17" t="s">
        <v>478</v>
      </c>
      <c r="M4189" s="163" t="str">
        <f>IFERROR(GETPIVOTDATA("Tot. Bottles",'- Ordine Aggregato -'!$A$1,"sku anker",A4189),"")</f>
        <v/>
      </c>
      <c r="N4189" s="18" t="s">
        <v>42</v>
      </c>
      <c r="O4189" s="19" t="str">
        <f t="shared" si="65"/>
        <v>Order online</v>
      </c>
      <c r="P4189" s="97" t="s">
        <v>220</v>
      </c>
      <c r="Q4189" s="13" t="s">
        <v>16192</v>
      </c>
      <c r="R4189" t="s">
        <v>42</v>
      </c>
      <c r="S4189" s="20">
        <v>0</v>
      </c>
      <c r="T4189" s="21" t="s">
        <v>38</v>
      </c>
    </row>
    <row r="4190" spans="1:20" x14ac:dyDescent="0.35">
      <c r="A4190" s="96" t="s">
        <v>13621</v>
      </c>
      <c r="B4190" s="96"/>
      <c r="C4190" s="96"/>
      <c r="D4190" s="13" t="s">
        <v>13622</v>
      </c>
      <c r="E4190" s="13">
        <v>6</v>
      </c>
      <c r="F4190" s="14">
        <v>0.7</v>
      </c>
      <c r="G4190" s="13" t="s">
        <v>46</v>
      </c>
      <c r="H4190" s="14">
        <v>40</v>
      </c>
      <c r="I4190" s="15" t="s">
        <v>32</v>
      </c>
      <c r="J4190" s="16">
        <v>79.800000000000011</v>
      </c>
      <c r="K4190" s="16">
        <v>13.3</v>
      </c>
      <c r="L4190" s="17" t="s">
        <v>73</v>
      </c>
      <c r="M4190" s="163" t="str">
        <f>IFERROR(GETPIVOTDATA("Tot. Bottles",'- Ordine Aggregato -'!$A$1,"sku anker",A4190),"")</f>
        <v/>
      </c>
      <c r="N4190" s="18" t="s">
        <v>42</v>
      </c>
      <c r="O4190" s="19" t="str">
        <f t="shared" si="65"/>
        <v>Order online</v>
      </c>
      <c r="P4190" s="97" t="s">
        <v>385</v>
      </c>
      <c r="Q4190" s="13" t="s">
        <v>13623</v>
      </c>
      <c r="R4190" t="s">
        <v>13624</v>
      </c>
      <c r="S4190" s="20">
        <v>0</v>
      </c>
      <c r="T4190" s="21" t="s">
        <v>38</v>
      </c>
    </row>
    <row r="4191" spans="1:20" x14ac:dyDescent="0.35">
      <c r="A4191" s="96" t="s">
        <v>13625</v>
      </c>
      <c r="D4191" s="13" t="s">
        <v>13626</v>
      </c>
      <c r="E4191" s="13">
        <v>6</v>
      </c>
      <c r="F4191" s="14">
        <v>0.7</v>
      </c>
      <c r="G4191" s="13" t="s">
        <v>14874</v>
      </c>
      <c r="H4191" s="14">
        <v>40</v>
      </c>
      <c r="I4191" s="15" t="s">
        <v>32</v>
      </c>
      <c r="J4191" s="16">
        <v>150</v>
      </c>
      <c r="K4191" s="16">
        <v>25</v>
      </c>
      <c r="L4191" s="17" t="s">
        <v>104</v>
      </c>
      <c r="M4191" s="163" t="str">
        <f>IFERROR(GETPIVOTDATA("Tot. Bottles",'- Ordine Aggregato -'!$A$1,"sku anker",A4191),"")</f>
        <v/>
      </c>
      <c r="N4191" s="18" t="s">
        <v>67</v>
      </c>
      <c r="O4191" s="19" t="str">
        <f t="shared" si="65"/>
        <v>Order online</v>
      </c>
      <c r="P4191" s="97" t="s">
        <v>105</v>
      </c>
      <c r="Q4191" s="13" t="s">
        <v>13627</v>
      </c>
      <c r="R4191" t="s">
        <v>13628</v>
      </c>
      <c r="S4191" s="20">
        <v>25</v>
      </c>
      <c r="T4191" s="21" t="s">
        <v>38</v>
      </c>
    </row>
    <row r="4192" spans="1:20" x14ac:dyDescent="0.35">
      <c r="A4192" s="13" t="s">
        <v>14405</v>
      </c>
      <c r="B4192" s="13"/>
      <c r="C4192" s="13"/>
      <c r="D4192" s="13" t="s">
        <v>13629</v>
      </c>
      <c r="E4192" s="13">
        <v>6</v>
      </c>
      <c r="F4192" s="14">
        <v>0.7</v>
      </c>
      <c r="G4192" s="13" t="s">
        <v>14874</v>
      </c>
      <c r="H4192" s="14">
        <v>40</v>
      </c>
      <c r="I4192" s="15" t="s">
        <v>32</v>
      </c>
      <c r="J4192" s="16">
        <v>273</v>
      </c>
      <c r="K4192" s="16">
        <v>45.5</v>
      </c>
      <c r="L4192" s="17" t="s">
        <v>41</v>
      </c>
      <c r="M4192" s="163" t="str">
        <f>IFERROR(GETPIVOTDATA("Tot. Bottles",'- Ordine Aggregato -'!$A$1,"sku anker",A4192),"")</f>
        <v/>
      </c>
      <c r="N4192" s="18" t="s">
        <v>42</v>
      </c>
      <c r="O4192" s="19" t="str">
        <f t="shared" si="65"/>
        <v>Order online</v>
      </c>
      <c r="P4192" s="97" t="s">
        <v>43</v>
      </c>
      <c r="Q4192" s="13" t="s">
        <v>16193</v>
      </c>
      <c r="R4192" t="s">
        <v>16194</v>
      </c>
      <c r="S4192" s="20">
        <v>0</v>
      </c>
      <c r="T4192" s="21" t="s">
        <v>38</v>
      </c>
    </row>
    <row r="4193" spans="1:20" x14ac:dyDescent="0.35">
      <c r="A4193" s="13" t="s">
        <v>13630</v>
      </c>
      <c r="B4193" s="13"/>
      <c r="C4193" s="13"/>
      <c r="D4193" s="13" t="s">
        <v>13631</v>
      </c>
      <c r="E4193" s="13">
        <v>6</v>
      </c>
      <c r="F4193" s="14">
        <v>0.7</v>
      </c>
      <c r="G4193" s="13" t="s">
        <v>14874</v>
      </c>
      <c r="H4193" s="14">
        <v>40</v>
      </c>
      <c r="I4193" s="15" t="s">
        <v>32</v>
      </c>
      <c r="J4193" s="16">
        <v>180</v>
      </c>
      <c r="K4193" s="16">
        <v>30</v>
      </c>
      <c r="L4193" s="17" t="s">
        <v>41</v>
      </c>
      <c r="M4193" s="163" t="str">
        <f>IFERROR(GETPIVOTDATA("Tot. Bottles",'- Ordine Aggregato -'!$A$1,"sku anker",A4193),"")</f>
        <v/>
      </c>
      <c r="N4193" s="18" t="s">
        <v>42</v>
      </c>
      <c r="O4193" s="19" t="str">
        <f t="shared" si="65"/>
        <v>Order online</v>
      </c>
      <c r="P4193" s="97" t="s">
        <v>43</v>
      </c>
      <c r="Q4193" s="13" t="s">
        <v>13632</v>
      </c>
      <c r="R4193" t="s">
        <v>42</v>
      </c>
      <c r="S4193" s="20">
        <v>0</v>
      </c>
      <c r="T4193" s="21" t="s">
        <v>38</v>
      </c>
    </row>
    <row r="4194" spans="1:20" x14ac:dyDescent="0.35">
      <c r="A4194" s="96" t="s">
        <v>13633</v>
      </c>
      <c r="D4194" s="13" t="s">
        <v>13631</v>
      </c>
      <c r="E4194" s="13">
        <v>6</v>
      </c>
      <c r="F4194" s="14">
        <v>0.7</v>
      </c>
      <c r="G4194" s="13" t="s">
        <v>46</v>
      </c>
      <c r="H4194" s="14">
        <v>40</v>
      </c>
      <c r="I4194" s="15" t="s">
        <v>32</v>
      </c>
      <c r="J4194" s="16">
        <v>180</v>
      </c>
      <c r="K4194" s="16">
        <v>30</v>
      </c>
      <c r="L4194" s="17" t="s">
        <v>41</v>
      </c>
      <c r="M4194" s="163" t="str">
        <f>IFERROR(GETPIVOTDATA("Tot. Bottles",'- Ordine Aggregato -'!$A$1,"sku anker",A4194),"")</f>
        <v/>
      </c>
      <c r="N4194" s="18" t="s">
        <v>34</v>
      </c>
      <c r="O4194" s="19" t="str">
        <f t="shared" si="65"/>
        <v>Order online</v>
      </c>
      <c r="P4194" s="97" t="s">
        <v>43</v>
      </c>
      <c r="Q4194" s="13" t="s">
        <v>13634</v>
      </c>
      <c r="R4194" t="s">
        <v>13635</v>
      </c>
      <c r="S4194" s="20">
        <v>0</v>
      </c>
      <c r="T4194" s="21" t="s">
        <v>38</v>
      </c>
    </row>
    <row r="4195" spans="1:20" x14ac:dyDescent="0.35">
      <c r="A4195" s="13" t="s">
        <v>14406</v>
      </c>
      <c r="B4195" s="13"/>
      <c r="C4195" s="13"/>
      <c r="D4195" s="13" t="s">
        <v>14407</v>
      </c>
      <c r="E4195" s="13">
        <v>6</v>
      </c>
      <c r="F4195" s="14">
        <v>0.7</v>
      </c>
      <c r="G4195" s="13" t="s">
        <v>46</v>
      </c>
      <c r="H4195" s="14">
        <v>40</v>
      </c>
      <c r="I4195" s="15" t="s">
        <v>32</v>
      </c>
      <c r="J4195" s="16">
        <v>231</v>
      </c>
      <c r="K4195" s="16">
        <v>38.5</v>
      </c>
      <c r="L4195" s="17" t="s">
        <v>41</v>
      </c>
      <c r="M4195" s="163" t="str">
        <f>IFERROR(GETPIVOTDATA("Tot. Bottles",'- Ordine Aggregato -'!$A$1,"sku anker",A4195),"")</f>
        <v/>
      </c>
      <c r="N4195" s="18" t="s">
        <v>42</v>
      </c>
      <c r="O4195" s="19" t="str">
        <f t="shared" si="65"/>
        <v>Order online</v>
      </c>
      <c r="P4195" s="97" t="s">
        <v>43</v>
      </c>
      <c r="Q4195" s="13" t="s">
        <v>16195</v>
      </c>
      <c r="R4195" t="s">
        <v>16196</v>
      </c>
      <c r="S4195" s="20">
        <v>0</v>
      </c>
      <c r="T4195" s="21" t="s">
        <v>38</v>
      </c>
    </row>
    <row r="4196" spans="1:20" x14ac:dyDescent="0.35">
      <c r="A4196" s="96" t="s">
        <v>14788</v>
      </c>
      <c r="D4196" s="13" t="s">
        <v>14789</v>
      </c>
      <c r="E4196" s="13">
        <v>6</v>
      </c>
      <c r="F4196" s="14">
        <v>0.7</v>
      </c>
      <c r="G4196" s="13" t="s">
        <v>46</v>
      </c>
      <c r="H4196" s="14">
        <v>45</v>
      </c>
      <c r="I4196" s="15" t="s">
        <v>32</v>
      </c>
      <c r="J4196" s="16">
        <v>121.5</v>
      </c>
      <c r="K4196" s="16">
        <v>20.25</v>
      </c>
      <c r="L4196" s="17" t="s">
        <v>368</v>
      </c>
      <c r="M4196" s="163" t="str">
        <f>IFERROR(GETPIVOTDATA("Tot. Bottles",'- Ordine Aggregato -'!$A$1,"sku anker",A4196),"")</f>
        <v/>
      </c>
      <c r="N4196" s="18" t="s">
        <v>42</v>
      </c>
      <c r="O4196" s="19" t="str">
        <f t="shared" si="65"/>
        <v>Order online</v>
      </c>
      <c r="P4196" s="97" t="s">
        <v>68</v>
      </c>
      <c r="Q4196" s="13" t="s">
        <v>16197</v>
      </c>
      <c r="R4196" t="s">
        <v>16198</v>
      </c>
      <c r="S4196" s="20">
        <v>0</v>
      </c>
      <c r="T4196" s="21" t="s">
        <v>38</v>
      </c>
    </row>
    <row r="4197" spans="1:20" x14ac:dyDescent="0.35">
      <c r="A4197" s="96" t="s">
        <v>13636</v>
      </c>
      <c r="B4197" s="96"/>
      <c r="C4197" s="96"/>
      <c r="D4197" s="13" t="s">
        <v>13637</v>
      </c>
      <c r="E4197" s="13">
        <v>6</v>
      </c>
      <c r="F4197" s="14">
        <v>0.7</v>
      </c>
      <c r="G4197" s="13" t="s">
        <v>14874</v>
      </c>
      <c r="H4197" s="14">
        <v>17.2</v>
      </c>
      <c r="I4197" s="15" t="s">
        <v>32</v>
      </c>
      <c r="J4197" s="16">
        <v>70.199999999999989</v>
      </c>
      <c r="K4197" s="16">
        <v>11.7</v>
      </c>
      <c r="L4197" s="17" t="s">
        <v>551</v>
      </c>
      <c r="M4197" s="163" t="str">
        <f>IFERROR(GETPIVOTDATA("Tot. Bottles",'- Ordine Aggregato -'!$A$1,"sku anker",A4197),"")</f>
        <v/>
      </c>
      <c r="N4197" s="18" t="s">
        <v>34</v>
      </c>
      <c r="O4197" s="19" t="str">
        <f t="shared" si="65"/>
        <v>Order online</v>
      </c>
      <c r="P4197" s="97" t="s">
        <v>68</v>
      </c>
      <c r="Q4197" s="13" t="s">
        <v>13638</v>
      </c>
      <c r="R4197" t="s">
        <v>13639</v>
      </c>
      <c r="S4197" s="20">
        <v>0</v>
      </c>
      <c r="T4197" s="21" t="s">
        <v>38</v>
      </c>
    </row>
    <row r="4198" spans="1:20" x14ac:dyDescent="0.35">
      <c r="A4198" s="96" t="s">
        <v>13640</v>
      </c>
      <c r="D4198" s="13" t="s">
        <v>13641</v>
      </c>
      <c r="E4198" s="13">
        <v>15</v>
      </c>
      <c r="F4198" s="14">
        <v>0.7</v>
      </c>
      <c r="G4198" s="13" t="s">
        <v>14874</v>
      </c>
      <c r="H4198" s="14">
        <v>14</v>
      </c>
      <c r="I4198" s="15" t="s">
        <v>32</v>
      </c>
      <c r="J4198" s="16">
        <v>133.5</v>
      </c>
      <c r="K4198" s="16">
        <v>8.9</v>
      </c>
      <c r="L4198" s="17" t="s">
        <v>551</v>
      </c>
      <c r="M4198" s="163" t="str">
        <f>IFERROR(GETPIVOTDATA("Tot. Bottles",'- Ordine Aggregato -'!$A$1,"sku anker",A4198),"")</f>
        <v/>
      </c>
      <c r="N4198" s="18" t="s">
        <v>34</v>
      </c>
      <c r="O4198" s="19" t="str">
        <f t="shared" si="65"/>
        <v>Order online</v>
      </c>
      <c r="P4198" s="97" t="s">
        <v>68</v>
      </c>
      <c r="Q4198" s="13" t="s">
        <v>13642</v>
      </c>
      <c r="R4198" t="s">
        <v>13643</v>
      </c>
      <c r="S4198" s="20">
        <v>0</v>
      </c>
      <c r="T4198" s="21" t="s">
        <v>38</v>
      </c>
    </row>
    <row r="4199" spans="1:20" x14ac:dyDescent="0.35">
      <c r="A4199" s="13" t="s">
        <v>13644</v>
      </c>
      <c r="B4199" s="13"/>
      <c r="C4199" s="13"/>
      <c r="D4199" s="13" t="s">
        <v>13645</v>
      </c>
      <c r="E4199" s="13">
        <v>6</v>
      </c>
      <c r="F4199" s="14">
        <v>0.5</v>
      </c>
      <c r="G4199" s="13" t="s">
        <v>14874</v>
      </c>
      <c r="H4199" s="14">
        <v>14</v>
      </c>
      <c r="I4199" s="15" t="s">
        <v>32</v>
      </c>
      <c r="J4199" s="16">
        <v>21</v>
      </c>
      <c r="K4199" s="16">
        <v>3.5</v>
      </c>
      <c r="L4199" s="17" t="s">
        <v>551</v>
      </c>
      <c r="M4199" s="163" t="str">
        <f>IFERROR(GETPIVOTDATA("Tot. Bottles",'- Ordine Aggregato -'!$A$1,"sku anker",A4199),"")</f>
        <v/>
      </c>
      <c r="N4199" s="18" t="s">
        <v>42</v>
      </c>
      <c r="O4199" s="19" t="str">
        <f t="shared" si="65"/>
        <v>Order online</v>
      </c>
      <c r="P4199" s="97" t="s">
        <v>68</v>
      </c>
      <c r="Q4199" s="13" t="s">
        <v>13646</v>
      </c>
      <c r="R4199" t="s">
        <v>13647</v>
      </c>
      <c r="S4199" s="20">
        <v>0</v>
      </c>
      <c r="T4199" s="21" t="s">
        <v>38</v>
      </c>
    </row>
    <row r="4200" spans="1:20" x14ac:dyDescent="0.35">
      <c r="A4200" s="96" t="s">
        <v>13648</v>
      </c>
      <c r="B4200" s="96"/>
      <c r="C4200" s="96"/>
      <c r="D4200" s="13" t="s">
        <v>13645</v>
      </c>
      <c r="E4200" s="13">
        <v>6</v>
      </c>
      <c r="F4200" s="14">
        <v>0.7</v>
      </c>
      <c r="G4200" s="13" t="s">
        <v>14874</v>
      </c>
      <c r="H4200" s="14">
        <v>14</v>
      </c>
      <c r="I4200" s="15" t="s">
        <v>32</v>
      </c>
      <c r="J4200" s="16">
        <v>27.599999999999998</v>
      </c>
      <c r="K4200" s="16">
        <v>4.5999999999999996</v>
      </c>
      <c r="L4200" s="17" t="s">
        <v>551</v>
      </c>
      <c r="M4200" s="163" t="str">
        <f>IFERROR(GETPIVOTDATA("Tot. Bottles",'- Ordine Aggregato -'!$A$1,"sku anker",A4200),"")</f>
        <v/>
      </c>
      <c r="N4200" s="18" t="s">
        <v>42</v>
      </c>
      <c r="O4200" s="19" t="str">
        <f t="shared" si="65"/>
        <v>Order online</v>
      </c>
      <c r="P4200" s="97" t="s">
        <v>68</v>
      </c>
      <c r="Q4200" s="13" t="s">
        <v>13649</v>
      </c>
      <c r="R4200" t="s">
        <v>13650</v>
      </c>
      <c r="S4200" s="20">
        <v>0</v>
      </c>
      <c r="T4200" s="21" t="s">
        <v>38</v>
      </c>
    </row>
    <row r="4201" spans="1:20" x14ac:dyDescent="0.35">
      <c r="A4201" s="13" t="s">
        <v>14790</v>
      </c>
      <c r="B4201" s="13"/>
      <c r="C4201" s="13"/>
      <c r="D4201" s="13" t="s">
        <v>14791</v>
      </c>
      <c r="E4201" s="13">
        <v>6</v>
      </c>
      <c r="F4201" s="14">
        <v>0.7</v>
      </c>
      <c r="G4201" s="13" t="s">
        <v>46</v>
      </c>
      <c r="H4201" s="14">
        <v>50</v>
      </c>
      <c r="I4201" s="15" t="s">
        <v>32</v>
      </c>
      <c r="J4201" s="16">
        <v>243</v>
      </c>
      <c r="K4201" s="16">
        <v>40.5</v>
      </c>
      <c r="L4201" s="17" t="s">
        <v>145</v>
      </c>
      <c r="M4201" s="163" t="str">
        <f>IFERROR(GETPIVOTDATA("Tot. Bottles",'- Ordine Aggregato -'!$A$1,"sku anker",A4201),"")</f>
        <v/>
      </c>
      <c r="N4201" s="18" t="s">
        <v>42</v>
      </c>
      <c r="O4201" s="19" t="str">
        <f t="shared" si="65"/>
        <v>Order online</v>
      </c>
      <c r="P4201" s="97" t="s">
        <v>1232</v>
      </c>
      <c r="Q4201" s="13" t="s">
        <v>16199</v>
      </c>
      <c r="R4201" t="s">
        <v>16200</v>
      </c>
      <c r="S4201" s="20">
        <v>0</v>
      </c>
      <c r="T4201" s="21" t="s">
        <v>38</v>
      </c>
    </row>
    <row r="4202" spans="1:20" x14ac:dyDescent="0.35">
      <c r="A4202" s="13" t="s">
        <v>13651</v>
      </c>
      <c r="B4202" s="13"/>
      <c r="C4202" s="13"/>
      <c r="D4202" s="13" t="s">
        <v>13652</v>
      </c>
      <c r="E4202" s="13">
        <v>6</v>
      </c>
      <c r="F4202" s="14">
        <v>1</v>
      </c>
      <c r="G4202" s="13" t="s">
        <v>14873</v>
      </c>
      <c r="H4202" s="14">
        <v>32</v>
      </c>
      <c r="I4202" s="15" t="s">
        <v>32</v>
      </c>
      <c r="J4202" s="16">
        <v>28.5</v>
      </c>
      <c r="K4202" s="16">
        <v>4.75</v>
      </c>
      <c r="L4202" s="17" t="s">
        <v>2204</v>
      </c>
      <c r="M4202" s="163" t="str">
        <f>IFERROR(GETPIVOTDATA("Tot. Bottles",'- Ordine Aggregato -'!$A$1,"sku anker",A4202),"")</f>
        <v/>
      </c>
      <c r="N4202" s="18" t="s">
        <v>42</v>
      </c>
      <c r="O4202" s="19" t="str">
        <f t="shared" si="65"/>
        <v>Order online</v>
      </c>
      <c r="P4202" s="97" t="s">
        <v>68</v>
      </c>
      <c r="Q4202" s="13" t="s">
        <v>13653</v>
      </c>
      <c r="R4202" t="s">
        <v>13654</v>
      </c>
      <c r="S4202" s="20">
        <v>0</v>
      </c>
      <c r="T4202" s="21" t="s">
        <v>38</v>
      </c>
    </row>
    <row r="4203" spans="1:20" x14ac:dyDescent="0.35">
      <c r="A4203" s="96" t="s">
        <v>13655</v>
      </c>
      <c r="B4203" s="96"/>
      <c r="C4203" s="96"/>
      <c r="D4203" s="13" t="s">
        <v>13656</v>
      </c>
      <c r="E4203" s="13">
        <v>6</v>
      </c>
      <c r="F4203" s="14">
        <v>1</v>
      </c>
      <c r="G4203" s="13" t="s">
        <v>14873</v>
      </c>
      <c r="H4203" s="14">
        <v>35</v>
      </c>
      <c r="I4203" s="15" t="s">
        <v>32</v>
      </c>
      <c r="J4203" s="16">
        <v>30.900000000000002</v>
      </c>
      <c r="K4203" s="16">
        <v>5.15</v>
      </c>
      <c r="L4203" s="17" t="s">
        <v>2204</v>
      </c>
      <c r="M4203" s="163" t="str">
        <f>IFERROR(GETPIVOTDATA("Tot. Bottles",'- Ordine Aggregato -'!$A$1,"sku anker",A4203),"")</f>
        <v/>
      </c>
      <c r="N4203" s="18" t="s">
        <v>42</v>
      </c>
      <c r="O4203" s="19" t="str">
        <f t="shared" si="65"/>
        <v>Order online</v>
      </c>
      <c r="P4203" s="97" t="s">
        <v>68</v>
      </c>
      <c r="Q4203" s="13" t="s">
        <v>13657</v>
      </c>
      <c r="R4203" t="s">
        <v>13658</v>
      </c>
      <c r="S4203" s="20">
        <v>0</v>
      </c>
      <c r="T4203" s="21" t="s">
        <v>38</v>
      </c>
    </row>
    <row r="4204" spans="1:20" x14ac:dyDescent="0.35">
      <c r="A4204" s="13" t="s">
        <v>13659</v>
      </c>
      <c r="B4204" s="13"/>
      <c r="C4204" s="13"/>
      <c r="D4204" s="13" t="s">
        <v>13660</v>
      </c>
      <c r="E4204" s="13">
        <v>6</v>
      </c>
      <c r="F4204" s="14">
        <v>0.7</v>
      </c>
      <c r="G4204" s="13" t="s">
        <v>46</v>
      </c>
      <c r="H4204" s="14">
        <v>40</v>
      </c>
      <c r="I4204" s="15" t="s">
        <v>32</v>
      </c>
      <c r="J4204" s="16">
        <v>75</v>
      </c>
      <c r="K4204" s="16">
        <v>12.5</v>
      </c>
      <c r="L4204" s="17" t="s">
        <v>368</v>
      </c>
      <c r="M4204" s="163" t="str">
        <f>IFERROR(GETPIVOTDATA("Tot. Bottles",'- Ordine Aggregato -'!$A$1,"sku anker",A4204),"")</f>
        <v/>
      </c>
      <c r="N4204" s="18" t="s">
        <v>67</v>
      </c>
      <c r="O4204" s="19" t="str">
        <f t="shared" si="65"/>
        <v>Order online</v>
      </c>
      <c r="P4204" s="97" t="s">
        <v>68</v>
      </c>
      <c r="Q4204" s="13" t="s">
        <v>13661</v>
      </c>
      <c r="R4204" t="s">
        <v>13662</v>
      </c>
      <c r="S4204" s="20">
        <v>12.5</v>
      </c>
      <c r="T4204" s="21" t="s">
        <v>38</v>
      </c>
    </row>
    <row r="4205" spans="1:20" x14ac:dyDescent="0.35">
      <c r="A4205" s="13" t="s">
        <v>13663</v>
      </c>
      <c r="B4205" s="13"/>
      <c r="C4205" s="13"/>
      <c r="D4205" s="13" t="s">
        <v>13664</v>
      </c>
      <c r="E4205" s="13">
        <v>6</v>
      </c>
      <c r="F4205" s="14">
        <v>1</v>
      </c>
      <c r="G4205" s="13" t="s">
        <v>14874</v>
      </c>
      <c r="H4205" s="14">
        <v>36</v>
      </c>
      <c r="I4205" s="15" t="s">
        <v>32</v>
      </c>
      <c r="J4205" s="16">
        <v>47.7</v>
      </c>
      <c r="K4205" s="16">
        <v>7.95</v>
      </c>
      <c r="L4205" s="17" t="s">
        <v>690</v>
      </c>
      <c r="M4205" s="163" t="str">
        <f>IFERROR(GETPIVOTDATA("Tot. Bottles",'- Ordine Aggregato -'!$A$1,"sku anker",A4205),"")</f>
        <v/>
      </c>
      <c r="N4205" s="18" t="s">
        <v>42</v>
      </c>
      <c r="O4205" s="19" t="str">
        <f t="shared" si="65"/>
        <v>Order online</v>
      </c>
      <c r="P4205" s="97" t="s">
        <v>68</v>
      </c>
      <c r="Q4205" s="13" t="s">
        <v>13665</v>
      </c>
      <c r="R4205" t="s">
        <v>13666</v>
      </c>
      <c r="S4205" s="20">
        <v>0</v>
      </c>
      <c r="T4205" s="21" t="s">
        <v>38</v>
      </c>
    </row>
    <row r="4206" spans="1:20" x14ac:dyDescent="0.35">
      <c r="A4206" s="96" t="s">
        <v>13667</v>
      </c>
      <c r="D4206" s="13" t="s">
        <v>13668</v>
      </c>
      <c r="E4206" s="13">
        <v>6</v>
      </c>
      <c r="F4206" s="14">
        <v>0.7</v>
      </c>
      <c r="G4206" s="13" t="s">
        <v>46</v>
      </c>
      <c r="H4206" s="14">
        <v>43</v>
      </c>
      <c r="I4206" s="15" t="s">
        <v>32</v>
      </c>
      <c r="J4206" s="16">
        <v>81</v>
      </c>
      <c r="K4206" s="16">
        <v>13.5</v>
      </c>
      <c r="L4206" s="17" t="s">
        <v>145</v>
      </c>
      <c r="M4206" s="163" t="str">
        <f>IFERROR(GETPIVOTDATA("Tot. Bottles",'- Ordine Aggregato -'!$A$1,"sku anker",A4206),"")</f>
        <v/>
      </c>
      <c r="N4206" s="18" t="s">
        <v>42</v>
      </c>
      <c r="O4206" s="19" t="str">
        <f t="shared" si="65"/>
        <v>Order online</v>
      </c>
      <c r="P4206" s="97" t="s">
        <v>1232</v>
      </c>
      <c r="Q4206" s="13" t="s">
        <v>13669</v>
      </c>
      <c r="R4206" t="s">
        <v>13670</v>
      </c>
      <c r="S4206" s="20">
        <v>0</v>
      </c>
      <c r="T4206" s="21" t="s">
        <v>38</v>
      </c>
    </row>
    <row r="4207" spans="1:20" x14ac:dyDescent="0.35">
      <c r="A4207" s="13" t="s">
        <v>13671</v>
      </c>
      <c r="B4207" s="13"/>
      <c r="C4207" s="13"/>
      <c r="D4207" s="13" t="s">
        <v>13672</v>
      </c>
      <c r="E4207" s="13">
        <v>6</v>
      </c>
      <c r="F4207" s="14">
        <v>0.7</v>
      </c>
      <c r="G4207" s="13" t="s">
        <v>46</v>
      </c>
      <c r="H4207" s="14">
        <v>43</v>
      </c>
      <c r="I4207" s="15" t="s">
        <v>32</v>
      </c>
      <c r="J4207" s="16">
        <v>83.699999999999989</v>
      </c>
      <c r="K4207" s="16">
        <v>13.95</v>
      </c>
      <c r="L4207" s="17" t="s">
        <v>145</v>
      </c>
      <c r="M4207" s="163" t="str">
        <f>IFERROR(GETPIVOTDATA("Tot. Bottles",'- Ordine Aggregato -'!$A$1,"sku anker",A4207),"")</f>
        <v/>
      </c>
      <c r="N4207" s="18" t="s">
        <v>34</v>
      </c>
      <c r="O4207" s="19" t="str">
        <f t="shared" si="65"/>
        <v>Order online</v>
      </c>
      <c r="P4207" s="97" t="s">
        <v>1232</v>
      </c>
      <c r="Q4207" s="13" t="s">
        <v>13673</v>
      </c>
      <c r="R4207" t="s">
        <v>13674</v>
      </c>
      <c r="S4207" s="20">
        <v>0</v>
      </c>
      <c r="T4207" s="21" t="s">
        <v>38</v>
      </c>
    </row>
    <row r="4208" spans="1:20" x14ac:dyDescent="0.35">
      <c r="A4208" s="13" t="s">
        <v>13675</v>
      </c>
      <c r="B4208" s="13"/>
      <c r="C4208" s="13"/>
      <c r="D4208" s="13" t="s">
        <v>13676</v>
      </c>
      <c r="E4208" s="13">
        <v>12</v>
      </c>
      <c r="F4208" s="14">
        <v>1</v>
      </c>
      <c r="G4208" s="13" t="s">
        <v>14873</v>
      </c>
      <c r="H4208" s="14">
        <v>40</v>
      </c>
      <c r="I4208" s="15" t="s">
        <v>32</v>
      </c>
      <c r="J4208" s="16">
        <v>85.199999999999989</v>
      </c>
      <c r="K4208" s="16">
        <v>7.1</v>
      </c>
      <c r="L4208" s="17" t="s">
        <v>448</v>
      </c>
      <c r="M4208" s="163" t="str">
        <f>IFERROR(GETPIVOTDATA("Tot. Bottles",'- Ordine Aggregato -'!$A$1,"sku anker",A4208),"")</f>
        <v/>
      </c>
      <c r="N4208" s="18" t="s">
        <v>42</v>
      </c>
      <c r="O4208" s="19" t="str">
        <f t="shared" si="65"/>
        <v>Order online</v>
      </c>
      <c r="P4208" s="97" t="s">
        <v>146</v>
      </c>
      <c r="Q4208" s="13" t="s">
        <v>13677</v>
      </c>
      <c r="R4208" t="s">
        <v>13678</v>
      </c>
      <c r="S4208" s="20">
        <v>0</v>
      </c>
      <c r="T4208" s="21" t="s">
        <v>38</v>
      </c>
    </row>
    <row r="4209" spans="1:20" x14ac:dyDescent="0.35">
      <c r="A4209" s="96" t="s">
        <v>13679</v>
      </c>
      <c r="B4209" s="96"/>
      <c r="C4209" s="96"/>
      <c r="D4209" s="13" t="s">
        <v>13680</v>
      </c>
      <c r="E4209" s="13">
        <v>6</v>
      </c>
      <c r="F4209" s="14">
        <v>0.7</v>
      </c>
      <c r="G4209" s="13" t="s">
        <v>14874</v>
      </c>
      <c r="H4209" s="14">
        <v>43</v>
      </c>
      <c r="I4209" s="15" t="s">
        <v>32</v>
      </c>
      <c r="J4209" s="16">
        <v>58.800000000000004</v>
      </c>
      <c r="K4209" s="16">
        <v>9.8000000000000007</v>
      </c>
      <c r="L4209" s="17" t="s">
        <v>368</v>
      </c>
      <c r="M4209" s="163" t="str">
        <f>IFERROR(GETPIVOTDATA("Tot. Bottles",'- Ordine Aggregato -'!$A$1,"sku anker",A4209),"")</f>
        <v/>
      </c>
      <c r="N4209" s="18" t="s">
        <v>42</v>
      </c>
      <c r="O4209" s="19" t="str">
        <f t="shared" si="65"/>
        <v>Order online</v>
      </c>
      <c r="P4209" s="97" t="s">
        <v>146</v>
      </c>
      <c r="Q4209" s="13" t="s">
        <v>13681</v>
      </c>
      <c r="R4209" t="s">
        <v>13682</v>
      </c>
      <c r="S4209" s="20">
        <v>0</v>
      </c>
      <c r="T4209" s="21" t="s">
        <v>38</v>
      </c>
    </row>
    <row r="4210" spans="1:20" x14ac:dyDescent="0.35">
      <c r="A4210" s="96" t="s">
        <v>13683</v>
      </c>
      <c r="B4210" s="96"/>
      <c r="C4210" s="96"/>
      <c r="D4210" s="13" t="s">
        <v>13684</v>
      </c>
      <c r="E4210" s="13">
        <v>6</v>
      </c>
      <c r="F4210" s="14">
        <v>0.7</v>
      </c>
      <c r="G4210" s="13" t="s">
        <v>14874</v>
      </c>
      <c r="H4210" s="14">
        <v>41.3</v>
      </c>
      <c r="I4210" s="15" t="s">
        <v>32</v>
      </c>
      <c r="J4210" s="16">
        <v>58.800000000000004</v>
      </c>
      <c r="K4210" s="16">
        <v>9.8000000000000007</v>
      </c>
      <c r="L4210" s="17" t="s">
        <v>368</v>
      </c>
      <c r="M4210" s="163" t="str">
        <f>IFERROR(GETPIVOTDATA("Tot. Bottles",'- Ordine Aggregato -'!$A$1,"sku anker",A4210),"")</f>
        <v/>
      </c>
      <c r="N4210" s="18" t="s">
        <v>42</v>
      </c>
      <c r="O4210" s="19" t="str">
        <f t="shared" si="65"/>
        <v>Order online</v>
      </c>
      <c r="P4210" s="97" t="s">
        <v>146</v>
      </c>
      <c r="Q4210" s="13" t="s">
        <v>13685</v>
      </c>
      <c r="R4210" t="s">
        <v>13686</v>
      </c>
      <c r="S4210" s="20">
        <v>0</v>
      </c>
      <c r="T4210" s="21" t="s">
        <v>38</v>
      </c>
    </row>
    <row r="4211" spans="1:20" x14ac:dyDescent="0.35">
      <c r="A4211" s="96" t="s">
        <v>13687</v>
      </c>
      <c r="B4211" s="96"/>
      <c r="C4211" s="96"/>
      <c r="D4211" s="13" t="s">
        <v>13688</v>
      </c>
      <c r="E4211" s="13">
        <v>6</v>
      </c>
      <c r="F4211" s="14">
        <v>0.7</v>
      </c>
      <c r="G4211" s="13" t="s">
        <v>14874</v>
      </c>
      <c r="H4211" s="14">
        <v>43</v>
      </c>
      <c r="I4211" s="15" t="s">
        <v>32</v>
      </c>
      <c r="J4211" s="16">
        <v>58.800000000000004</v>
      </c>
      <c r="K4211" s="16">
        <v>9.8000000000000007</v>
      </c>
      <c r="L4211" s="17" t="s">
        <v>368</v>
      </c>
      <c r="M4211" s="163" t="str">
        <f>IFERROR(GETPIVOTDATA("Tot. Bottles",'- Ordine Aggregato -'!$A$1,"sku anker",A4211),"")</f>
        <v/>
      </c>
      <c r="N4211" s="18" t="s">
        <v>34</v>
      </c>
      <c r="O4211" s="19" t="str">
        <f t="shared" si="65"/>
        <v>Order online</v>
      </c>
      <c r="P4211" s="97" t="s">
        <v>146</v>
      </c>
      <c r="Q4211" s="13" t="s">
        <v>13689</v>
      </c>
      <c r="R4211" t="s">
        <v>13690</v>
      </c>
      <c r="S4211" s="20">
        <v>0</v>
      </c>
      <c r="T4211" s="21" t="s">
        <v>38</v>
      </c>
    </row>
    <row r="4212" spans="1:20" x14ac:dyDescent="0.35">
      <c r="A4212" s="13" t="s">
        <v>13691</v>
      </c>
      <c r="B4212" s="13"/>
      <c r="C4212" s="13"/>
      <c r="D4212" s="13" t="s">
        <v>13692</v>
      </c>
      <c r="E4212" s="13">
        <v>6</v>
      </c>
      <c r="F4212" s="14">
        <v>0.7</v>
      </c>
      <c r="G4212" s="13" t="s">
        <v>14874</v>
      </c>
      <c r="H4212" s="14">
        <v>43</v>
      </c>
      <c r="I4212" s="15" t="s">
        <v>32</v>
      </c>
      <c r="J4212" s="16">
        <v>58.800000000000004</v>
      </c>
      <c r="K4212" s="16">
        <v>9.8000000000000007</v>
      </c>
      <c r="L4212" s="17" t="s">
        <v>368</v>
      </c>
      <c r="M4212" s="163" t="str">
        <f>IFERROR(GETPIVOTDATA("Tot. Bottles",'- Ordine Aggregato -'!$A$1,"sku anker",A4212),"")</f>
        <v/>
      </c>
      <c r="N4212" s="18" t="s">
        <v>34</v>
      </c>
      <c r="O4212" s="19" t="str">
        <f t="shared" si="65"/>
        <v>Order online</v>
      </c>
      <c r="P4212" s="97" t="s">
        <v>146</v>
      </c>
      <c r="Q4212" s="13" t="s">
        <v>13693</v>
      </c>
      <c r="R4212" t="s">
        <v>13694</v>
      </c>
      <c r="S4212" s="20">
        <v>0</v>
      </c>
      <c r="T4212" s="21" t="s">
        <v>38</v>
      </c>
    </row>
    <row r="4213" spans="1:20" x14ac:dyDescent="0.35">
      <c r="A4213" s="13" t="s">
        <v>13695</v>
      </c>
      <c r="B4213" s="13"/>
      <c r="C4213" s="13"/>
      <c r="D4213" s="13" t="s">
        <v>13696</v>
      </c>
      <c r="E4213" s="13">
        <v>6</v>
      </c>
      <c r="F4213" s="14">
        <v>0.7</v>
      </c>
      <c r="G4213" s="13" t="s">
        <v>46</v>
      </c>
      <c r="H4213" s="14">
        <v>47</v>
      </c>
      <c r="I4213" s="15" t="s">
        <v>32</v>
      </c>
      <c r="J4213" s="16">
        <v>58.800000000000004</v>
      </c>
      <c r="K4213" s="16">
        <v>9.8000000000000007</v>
      </c>
      <c r="L4213" s="17" t="s">
        <v>368</v>
      </c>
      <c r="M4213" s="163" t="str">
        <f>IFERROR(GETPIVOTDATA("Tot. Bottles",'- Ordine Aggregato -'!$A$1,"sku anker",A4213),"")</f>
        <v/>
      </c>
      <c r="N4213" s="18" t="s">
        <v>42</v>
      </c>
      <c r="O4213" s="19" t="str">
        <f t="shared" si="65"/>
        <v>Order online</v>
      </c>
      <c r="P4213" s="97" t="s">
        <v>146</v>
      </c>
      <c r="Q4213" s="13" t="s">
        <v>13697</v>
      </c>
      <c r="R4213" t="s">
        <v>13698</v>
      </c>
      <c r="S4213" s="20">
        <v>0</v>
      </c>
      <c r="T4213" s="21" t="s">
        <v>38</v>
      </c>
    </row>
    <row r="4214" spans="1:20" x14ac:dyDescent="0.35">
      <c r="A4214" s="13" t="s">
        <v>13699</v>
      </c>
      <c r="B4214" s="13"/>
      <c r="C4214" s="13"/>
      <c r="D4214" s="13" t="s">
        <v>13700</v>
      </c>
      <c r="E4214" s="13">
        <v>6</v>
      </c>
      <c r="F4214" s="14">
        <v>0.7</v>
      </c>
      <c r="G4214" s="13" t="s">
        <v>14874</v>
      </c>
      <c r="H4214" s="14">
        <v>43</v>
      </c>
      <c r="I4214" s="15" t="s">
        <v>32</v>
      </c>
      <c r="J4214" s="16">
        <v>58.800000000000004</v>
      </c>
      <c r="K4214" s="16">
        <v>9.8000000000000007</v>
      </c>
      <c r="L4214" s="17" t="s">
        <v>368</v>
      </c>
      <c r="M4214" s="163" t="str">
        <f>IFERROR(GETPIVOTDATA("Tot. Bottles",'- Ordine Aggregato -'!$A$1,"sku anker",A4214),"")</f>
        <v/>
      </c>
      <c r="N4214" s="18" t="s">
        <v>42</v>
      </c>
      <c r="O4214" s="19" t="str">
        <f t="shared" si="65"/>
        <v>Order online</v>
      </c>
      <c r="P4214" s="97" t="s">
        <v>146</v>
      </c>
      <c r="Q4214" s="13" t="s">
        <v>13701</v>
      </c>
      <c r="R4214" t="s">
        <v>13702</v>
      </c>
      <c r="S4214" s="20">
        <v>0</v>
      </c>
      <c r="T4214" s="21" t="s">
        <v>38</v>
      </c>
    </row>
    <row r="4215" spans="1:20" x14ac:dyDescent="0.35">
      <c r="A4215" s="96" t="s">
        <v>13703</v>
      </c>
      <c r="B4215" s="96"/>
      <c r="C4215" s="96"/>
      <c r="D4215" s="13" t="s">
        <v>13704</v>
      </c>
      <c r="E4215" s="13">
        <v>6</v>
      </c>
      <c r="F4215" s="14">
        <v>0.7</v>
      </c>
      <c r="G4215" s="13" t="s">
        <v>14874</v>
      </c>
      <c r="H4215" s="14">
        <v>43</v>
      </c>
      <c r="I4215" s="15" t="s">
        <v>32</v>
      </c>
      <c r="J4215" s="16">
        <v>58.800000000000004</v>
      </c>
      <c r="K4215" s="16">
        <v>9.8000000000000007</v>
      </c>
      <c r="L4215" s="17" t="s">
        <v>368</v>
      </c>
      <c r="M4215" s="163" t="str">
        <f>IFERROR(GETPIVOTDATA("Tot. Bottles",'- Ordine Aggregato -'!$A$1,"sku anker",A4215),"")</f>
        <v/>
      </c>
      <c r="N4215" s="18" t="s">
        <v>42</v>
      </c>
      <c r="O4215" s="19" t="str">
        <f t="shared" si="65"/>
        <v>Order online</v>
      </c>
      <c r="P4215" s="97" t="s">
        <v>146</v>
      </c>
      <c r="Q4215" s="13" t="s">
        <v>13705</v>
      </c>
      <c r="R4215" t="s">
        <v>13706</v>
      </c>
      <c r="S4215" s="20">
        <v>0</v>
      </c>
      <c r="T4215" s="21" t="s">
        <v>38</v>
      </c>
    </row>
    <row r="4216" spans="1:20" x14ac:dyDescent="0.35">
      <c r="A4216" s="13" t="s">
        <v>13707</v>
      </c>
      <c r="B4216" s="13"/>
      <c r="C4216" s="13"/>
      <c r="D4216" s="13" t="s">
        <v>13708</v>
      </c>
      <c r="E4216" s="13">
        <v>6</v>
      </c>
      <c r="F4216" s="14">
        <v>0.7</v>
      </c>
      <c r="G4216" s="13" t="s">
        <v>46</v>
      </c>
      <c r="H4216" s="14">
        <v>43</v>
      </c>
      <c r="I4216" s="15" t="s">
        <v>32</v>
      </c>
      <c r="J4216" s="16">
        <v>58.800000000000004</v>
      </c>
      <c r="K4216" s="16">
        <v>9.8000000000000007</v>
      </c>
      <c r="L4216" s="17" t="s">
        <v>368</v>
      </c>
      <c r="M4216" s="163" t="str">
        <f>IFERROR(GETPIVOTDATA("Tot. Bottles",'- Ordine Aggregato -'!$A$1,"sku anker",A4216),"")</f>
        <v/>
      </c>
      <c r="N4216" s="18" t="s">
        <v>42</v>
      </c>
      <c r="O4216" s="19" t="str">
        <f t="shared" si="65"/>
        <v>Order online</v>
      </c>
      <c r="P4216" s="97" t="s">
        <v>146</v>
      </c>
      <c r="Q4216" s="13" t="s">
        <v>13709</v>
      </c>
      <c r="R4216" t="s">
        <v>13710</v>
      </c>
      <c r="S4216" s="20">
        <v>0</v>
      </c>
      <c r="T4216" s="21" t="s">
        <v>38</v>
      </c>
    </row>
    <row r="4217" spans="1:20" x14ac:dyDescent="0.35">
      <c r="A4217" s="13" t="s">
        <v>14792</v>
      </c>
      <c r="B4217" s="13"/>
      <c r="C4217" s="13"/>
      <c r="D4217" s="13" t="s">
        <v>13711</v>
      </c>
      <c r="E4217" s="13">
        <v>6</v>
      </c>
      <c r="F4217" s="14">
        <v>0.7</v>
      </c>
      <c r="G4217" s="13" t="s">
        <v>46</v>
      </c>
      <c r="H4217" s="14">
        <v>41.3</v>
      </c>
      <c r="I4217" s="15" t="s">
        <v>32</v>
      </c>
      <c r="J4217" s="16">
        <v>58.800000000000004</v>
      </c>
      <c r="K4217" s="16">
        <v>9.8000000000000007</v>
      </c>
      <c r="L4217" s="17" t="s">
        <v>368</v>
      </c>
      <c r="M4217" s="163" t="str">
        <f>IFERROR(GETPIVOTDATA("Tot. Bottles",'- Ordine Aggregato -'!$A$1,"sku anker",A4217),"")</f>
        <v/>
      </c>
      <c r="N4217" s="18" t="s">
        <v>42</v>
      </c>
      <c r="O4217" s="19" t="str">
        <f t="shared" si="65"/>
        <v>Order online</v>
      </c>
      <c r="P4217" s="97" t="s">
        <v>146</v>
      </c>
      <c r="Q4217" s="13" t="s">
        <v>16201</v>
      </c>
      <c r="R4217" t="s">
        <v>16202</v>
      </c>
      <c r="S4217" s="20">
        <v>0</v>
      </c>
      <c r="T4217" s="21" t="s">
        <v>38</v>
      </c>
    </row>
    <row r="4218" spans="1:20" x14ac:dyDescent="0.35">
      <c r="A4218" s="96" t="s">
        <v>14621</v>
      </c>
      <c r="B4218" s="96"/>
      <c r="C4218" s="96"/>
      <c r="D4218" s="13" t="s">
        <v>13712</v>
      </c>
      <c r="E4218" s="13">
        <v>6</v>
      </c>
      <c r="F4218" s="14">
        <v>0.7</v>
      </c>
      <c r="G4218" s="13" t="s">
        <v>46</v>
      </c>
      <c r="H4218" s="14">
        <v>41.3</v>
      </c>
      <c r="I4218" s="15" t="s">
        <v>32</v>
      </c>
      <c r="J4218" s="16">
        <v>58.800000000000004</v>
      </c>
      <c r="K4218" s="16">
        <v>9.8000000000000007</v>
      </c>
      <c r="L4218" s="17" t="s">
        <v>368</v>
      </c>
      <c r="M4218" s="163" t="str">
        <f>IFERROR(GETPIVOTDATA("Tot. Bottles",'- Ordine Aggregato -'!$A$1,"sku anker",A4218),"")</f>
        <v/>
      </c>
      <c r="N4218" s="18" t="s">
        <v>28</v>
      </c>
      <c r="O4218" s="19" t="str">
        <f t="shared" si="65"/>
        <v>Order online</v>
      </c>
      <c r="P4218" s="97" t="s">
        <v>146</v>
      </c>
      <c r="Q4218" s="13" t="s">
        <v>16203</v>
      </c>
      <c r="R4218" t="s">
        <v>16204</v>
      </c>
      <c r="S4218" s="20">
        <v>0</v>
      </c>
      <c r="T4218" s="21" t="s">
        <v>3755</v>
      </c>
    </row>
    <row r="4219" spans="1:20" x14ac:dyDescent="0.35">
      <c r="A4219" s="13" t="s">
        <v>13713</v>
      </c>
      <c r="B4219" s="13"/>
      <c r="C4219" s="13"/>
      <c r="D4219" s="13" t="s">
        <v>13714</v>
      </c>
      <c r="E4219" s="13">
        <v>12</v>
      </c>
      <c r="F4219" s="14">
        <v>1</v>
      </c>
      <c r="G4219" s="13" t="s">
        <v>14874</v>
      </c>
      <c r="H4219" s="14">
        <v>40</v>
      </c>
      <c r="I4219" s="15" t="s">
        <v>32</v>
      </c>
      <c r="J4219" s="16">
        <v>67.800000000000011</v>
      </c>
      <c r="K4219" s="16">
        <v>5.65</v>
      </c>
      <c r="L4219" s="17" t="s">
        <v>448</v>
      </c>
      <c r="M4219" s="163" t="str">
        <f>IFERROR(GETPIVOTDATA("Tot. Bottles",'- Ordine Aggregato -'!$A$1,"sku anker",A4219),"")</f>
        <v/>
      </c>
      <c r="N4219" s="18" t="s">
        <v>34</v>
      </c>
      <c r="O4219" s="19" t="str">
        <f t="shared" si="65"/>
        <v>Order online</v>
      </c>
      <c r="P4219" s="97" t="s">
        <v>146</v>
      </c>
      <c r="Q4219" s="13" t="s">
        <v>13715</v>
      </c>
      <c r="R4219" t="s">
        <v>16205</v>
      </c>
      <c r="S4219" s="20">
        <v>0</v>
      </c>
      <c r="T4219" s="21" t="s">
        <v>38</v>
      </c>
    </row>
    <row r="4220" spans="1:20" x14ac:dyDescent="0.35">
      <c r="A4220" s="13" t="s">
        <v>13716</v>
      </c>
      <c r="B4220" s="13"/>
      <c r="C4220" s="13"/>
      <c r="D4220" s="13" t="s">
        <v>13717</v>
      </c>
      <c r="E4220" s="13">
        <v>6</v>
      </c>
      <c r="F4220" s="14">
        <v>0.75</v>
      </c>
      <c r="G4220" s="13" t="s">
        <v>14874</v>
      </c>
      <c r="H4220" s="14">
        <v>10</v>
      </c>
      <c r="I4220" s="15" t="s">
        <v>32</v>
      </c>
      <c r="J4220" s="16">
        <v>22.5</v>
      </c>
      <c r="K4220" s="16">
        <v>3.75</v>
      </c>
      <c r="L4220" s="17" t="s">
        <v>2306</v>
      </c>
      <c r="M4220" s="163" t="str">
        <f>IFERROR(GETPIVOTDATA("Tot. Bottles",'- Ordine Aggregato -'!$A$1,"sku anker",A4220),"")</f>
        <v/>
      </c>
      <c r="N4220" s="18" t="s">
        <v>42</v>
      </c>
      <c r="O4220" s="19" t="str">
        <f t="shared" si="65"/>
        <v>Order online</v>
      </c>
      <c r="P4220" s="97" t="s">
        <v>220</v>
      </c>
      <c r="Q4220" s="13" t="s">
        <v>13718</v>
      </c>
      <c r="R4220" t="s">
        <v>42</v>
      </c>
      <c r="S4220" s="20">
        <v>0</v>
      </c>
      <c r="T4220" s="21" t="s">
        <v>38</v>
      </c>
    </row>
    <row r="4221" spans="1:20" x14ac:dyDescent="0.35">
      <c r="A4221" s="96" t="s">
        <v>13719</v>
      </c>
      <c r="B4221" s="96"/>
      <c r="C4221" s="96"/>
      <c r="D4221" s="13" t="s">
        <v>13720</v>
      </c>
      <c r="E4221" s="13">
        <v>6</v>
      </c>
      <c r="F4221" s="14">
        <v>0.7</v>
      </c>
      <c r="G4221" s="13" t="s">
        <v>31</v>
      </c>
      <c r="H4221" s="14">
        <v>50.5</v>
      </c>
      <c r="I4221" s="15" t="s">
        <v>32</v>
      </c>
      <c r="J4221" s="16">
        <v>77.699999999999989</v>
      </c>
      <c r="K4221" s="16">
        <v>12.95</v>
      </c>
      <c r="L4221" s="17" t="s">
        <v>657</v>
      </c>
      <c r="M4221" s="163" t="str">
        <f>IFERROR(GETPIVOTDATA("Tot. Bottles",'- Ordine Aggregato -'!$A$1,"sku anker",A4221),"")</f>
        <v/>
      </c>
      <c r="N4221" s="18" t="s">
        <v>34</v>
      </c>
      <c r="O4221" s="19" t="str">
        <f t="shared" si="65"/>
        <v>Order online</v>
      </c>
      <c r="P4221" s="97" t="s">
        <v>385</v>
      </c>
      <c r="Q4221" s="13" t="s">
        <v>13721</v>
      </c>
      <c r="R4221" t="s">
        <v>13722</v>
      </c>
      <c r="S4221" s="20">
        <v>0</v>
      </c>
      <c r="T4221" s="21" t="s">
        <v>38</v>
      </c>
    </row>
    <row r="4222" spans="1:20" x14ac:dyDescent="0.35">
      <c r="A4222" s="96" t="s">
        <v>13723</v>
      </c>
      <c r="D4222" s="13" t="s">
        <v>13720</v>
      </c>
      <c r="E4222" s="13">
        <v>12</v>
      </c>
      <c r="F4222" s="14">
        <v>0.7</v>
      </c>
      <c r="G4222" s="13" t="s">
        <v>31</v>
      </c>
      <c r="H4222" s="14">
        <v>50.5</v>
      </c>
      <c r="I4222" s="15" t="s">
        <v>32</v>
      </c>
      <c r="J4222" s="16">
        <v>155.39999999999998</v>
      </c>
      <c r="K4222" s="16">
        <v>12.95</v>
      </c>
      <c r="L4222" s="17" t="s">
        <v>657</v>
      </c>
      <c r="M4222" s="163" t="str">
        <f>IFERROR(GETPIVOTDATA("Tot. Bottles",'- Ordine Aggregato -'!$A$1,"sku anker",A4222),"")</f>
        <v/>
      </c>
      <c r="N4222" s="18" t="s">
        <v>34</v>
      </c>
      <c r="O4222" s="19" t="str">
        <f t="shared" si="65"/>
        <v>Order online</v>
      </c>
      <c r="P4222" s="97" t="s">
        <v>385</v>
      </c>
      <c r="Q4222" s="13" t="s">
        <v>13721</v>
      </c>
      <c r="R4222" t="s">
        <v>13724</v>
      </c>
      <c r="S4222" s="20">
        <v>0</v>
      </c>
      <c r="T4222" s="21" t="s">
        <v>38</v>
      </c>
    </row>
    <row r="4223" spans="1:20" x14ac:dyDescent="0.35">
      <c r="A4223" s="96" t="s">
        <v>14793</v>
      </c>
      <c r="D4223" s="13" t="s">
        <v>13726</v>
      </c>
      <c r="E4223" s="13">
        <v>6</v>
      </c>
      <c r="F4223" s="14">
        <v>0.7</v>
      </c>
      <c r="G4223" s="13" t="s">
        <v>31</v>
      </c>
      <c r="H4223" s="14">
        <v>40.5</v>
      </c>
      <c r="I4223" s="15" t="s">
        <v>32</v>
      </c>
      <c r="J4223" s="16">
        <v>50.699999999999996</v>
      </c>
      <c r="K4223" s="16">
        <v>8.4499999999999993</v>
      </c>
      <c r="L4223" s="17" t="s">
        <v>657</v>
      </c>
      <c r="M4223" s="163" t="str">
        <f>IFERROR(GETPIVOTDATA("Tot. Bottles",'- Ordine Aggregato -'!$A$1,"sku anker",A4223),"")</f>
        <v/>
      </c>
      <c r="N4223" s="18" t="s">
        <v>42</v>
      </c>
      <c r="O4223" s="19" t="str">
        <f t="shared" si="65"/>
        <v>Order online</v>
      </c>
      <c r="P4223" s="97" t="s">
        <v>385</v>
      </c>
      <c r="Q4223" s="13" t="s">
        <v>13727</v>
      </c>
      <c r="R4223" t="s">
        <v>16206</v>
      </c>
      <c r="S4223" s="20">
        <v>0</v>
      </c>
      <c r="T4223" s="21" t="s">
        <v>38</v>
      </c>
    </row>
    <row r="4224" spans="1:20" x14ac:dyDescent="0.35">
      <c r="A4224" s="13" t="s">
        <v>13725</v>
      </c>
      <c r="B4224" s="13"/>
      <c r="C4224" s="13"/>
      <c r="D4224" s="13" t="s">
        <v>13726</v>
      </c>
      <c r="E4224" s="13">
        <v>12</v>
      </c>
      <c r="F4224" s="14">
        <v>0.7</v>
      </c>
      <c r="G4224" s="13" t="s">
        <v>31</v>
      </c>
      <c r="H4224" s="14">
        <v>40.5</v>
      </c>
      <c r="I4224" s="15" t="s">
        <v>32</v>
      </c>
      <c r="J4224" s="16">
        <v>95.4</v>
      </c>
      <c r="K4224" s="16">
        <v>7.95</v>
      </c>
      <c r="L4224" s="17" t="s">
        <v>657</v>
      </c>
      <c r="M4224" s="163" t="str">
        <f>IFERROR(GETPIVOTDATA("Tot. Bottles",'- Ordine Aggregato -'!$A$1,"sku anker",A4224),"")</f>
        <v/>
      </c>
      <c r="N4224" s="18" t="s">
        <v>67</v>
      </c>
      <c r="O4224" s="19" t="str">
        <f t="shared" si="65"/>
        <v>Order online</v>
      </c>
      <c r="P4224" s="97" t="s">
        <v>385</v>
      </c>
      <c r="Q4224" s="13" t="s">
        <v>13727</v>
      </c>
      <c r="R4224" t="s">
        <v>13728</v>
      </c>
      <c r="S4224" s="20">
        <v>7.95</v>
      </c>
      <c r="T4224" s="21" t="s">
        <v>38</v>
      </c>
    </row>
    <row r="4225" spans="1:20" x14ac:dyDescent="0.35">
      <c r="A4225" s="13" t="s">
        <v>13729</v>
      </c>
      <c r="B4225" s="13"/>
      <c r="C4225" s="13"/>
      <c r="D4225" s="13" t="s">
        <v>13726</v>
      </c>
      <c r="E4225" s="13">
        <v>12</v>
      </c>
      <c r="F4225" s="14">
        <v>1</v>
      </c>
      <c r="G4225" s="13" t="s">
        <v>14874</v>
      </c>
      <c r="H4225" s="14">
        <v>40.5</v>
      </c>
      <c r="I4225" s="15" t="s">
        <v>32</v>
      </c>
      <c r="J4225" s="16">
        <v>138</v>
      </c>
      <c r="K4225" s="16">
        <v>11.5</v>
      </c>
      <c r="L4225" s="17" t="s">
        <v>657</v>
      </c>
      <c r="M4225" s="163" t="str">
        <f>IFERROR(GETPIVOTDATA("Tot. Bottles",'- Ordine Aggregato -'!$A$1,"sku anker",A4225),"")</f>
        <v/>
      </c>
      <c r="N4225" s="18" t="s">
        <v>34</v>
      </c>
      <c r="O4225" s="19" t="str">
        <f t="shared" si="65"/>
        <v>Order online</v>
      </c>
      <c r="P4225" s="97" t="s">
        <v>385</v>
      </c>
      <c r="Q4225" s="13" t="s">
        <v>13730</v>
      </c>
      <c r="R4225" t="s">
        <v>13731</v>
      </c>
      <c r="S4225" s="20">
        <v>0</v>
      </c>
      <c r="T4225" s="21" t="s">
        <v>38</v>
      </c>
    </row>
    <row r="4226" spans="1:20" x14ac:dyDescent="0.35">
      <c r="A4226" s="96" t="s">
        <v>13732</v>
      </c>
      <c r="D4226" s="13" t="s">
        <v>13733</v>
      </c>
      <c r="E4226" s="13">
        <v>6</v>
      </c>
      <c r="F4226" s="14">
        <v>0.7</v>
      </c>
      <c r="G4226" s="13" t="s">
        <v>31</v>
      </c>
      <c r="H4226" s="14">
        <v>35.5</v>
      </c>
      <c r="I4226" s="15" t="s">
        <v>32</v>
      </c>
      <c r="J4226" s="16">
        <v>64.5</v>
      </c>
      <c r="K4226" s="16">
        <v>10.75</v>
      </c>
      <c r="L4226" s="17" t="s">
        <v>88</v>
      </c>
      <c r="M4226" s="163" t="str">
        <f>IFERROR(GETPIVOTDATA("Tot. Bottles",'- Ordine Aggregato -'!$A$1,"sku anker",A4226),"")</f>
        <v/>
      </c>
      <c r="N4226" s="18" t="s">
        <v>67</v>
      </c>
      <c r="O4226" s="19" t="str">
        <f t="shared" si="65"/>
        <v>Order online</v>
      </c>
      <c r="P4226" s="97" t="s">
        <v>385</v>
      </c>
      <c r="Q4226" s="13" t="s">
        <v>13734</v>
      </c>
      <c r="R4226" t="s">
        <v>16207</v>
      </c>
      <c r="S4226" s="20">
        <v>10.75</v>
      </c>
      <c r="T4226" s="21" t="s">
        <v>38</v>
      </c>
    </row>
    <row r="4227" spans="1:20" x14ac:dyDescent="0.35">
      <c r="A4227" s="13" t="s">
        <v>13735</v>
      </c>
      <c r="B4227" s="13"/>
      <c r="C4227" s="13"/>
      <c r="D4227" s="13" t="s">
        <v>13736</v>
      </c>
      <c r="E4227" s="13">
        <v>6</v>
      </c>
      <c r="F4227" s="14">
        <v>1</v>
      </c>
      <c r="G4227" s="13" t="s">
        <v>14874</v>
      </c>
      <c r="H4227" s="14">
        <v>43</v>
      </c>
      <c r="I4227" s="15" t="s">
        <v>32</v>
      </c>
      <c r="J4227" s="16">
        <v>149.69999999999999</v>
      </c>
      <c r="K4227" s="16">
        <v>24.95</v>
      </c>
      <c r="L4227" s="17" t="s">
        <v>657</v>
      </c>
      <c r="M4227" s="163" t="str">
        <f>IFERROR(GETPIVOTDATA("Tot. Bottles",'- Ordine Aggregato -'!$A$1,"sku anker",A4227),"")</f>
        <v/>
      </c>
      <c r="N4227" s="18" t="s">
        <v>42</v>
      </c>
      <c r="O4227" s="19" t="str">
        <f t="shared" si="65"/>
        <v>Order online</v>
      </c>
      <c r="P4227" s="97" t="s">
        <v>385</v>
      </c>
      <c r="Q4227" s="13" t="s">
        <v>13737</v>
      </c>
      <c r="R4227" t="s">
        <v>13738</v>
      </c>
      <c r="S4227" s="20">
        <v>0</v>
      </c>
      <c r="T4227" s="21" t="s">
        <v>38</v>
      </c>
    </row>
    <row r="4228" spans="1:20" x14ac:dyDescent="0.35">
      <c r="A4228" s="96" t="s">
        <v>13739</v>
      </c>
      <c r="D4228" s="13" t="s">
        <v>13740</v>
      </c>
      <c r="E4228" s="13">
        <v>6</v>
      </c>
      <c r="F4228" s="14">
        <v>0.75</v>
      </c>
      <c r="G4228" s="13" t="s">
        <v>14874</v>
      </c>
      <c r="H4228" s="14">
        <v>18</v>
      </c>
      <c r="I4228" s="15" t="s">
        <v>32</v>
      </c>
      <c r="J4228" s="16">
        <v>82.5</v>
      </c>
      <c r="K4228" s="16">
        <v>13.75</v>
      </c>
      <c r="L4228" s="17" t="s">
        <v>713</v>
      </c>
      <c r="M4228" s="163" t="str">
        <f>IFERROR(GETPIVOTDATA("Tot. Bottles",'- Ordine Aggregato -'!$A$1,"sku anker",A4228),"")</f>
        <v/>
      </c>
      <c r="N4228" s="18" t="s">
        <v>34</v>
      </c>
      <c r="O4228" s="19" t="str">
        <f t="shared" si="65"/>
        <v>Order online</v>
      </c>
      <c r="P4228" s="97" t="s">
        <v>68</v>
      </c>
      <c r="Q4228" s="13" t="s">
        <v>13741</v>
      </c>
      <c r="R4228" t="s">
        <v>13742</v>
      </c>
      <c r="S4228" s="20">
        <v>0</v>
      </c>
      <c r="T4228" s="21" t="s">
        <v>38</v>
      </c>
    </row>
    <row r="4229" spans="1:20" x14ac:dyDescent="0.35">
      <c r="A4229" s="96" t="s">
        <v>13743</v>
      </c>
      <c r="D4229" s="13" t="s">
        <v>13744</v>
      </c>
      <c r="E4229" s="13">
        <v>6</v>
      </c>
      <c r="F4229" s="14">
        <v>0.7</v>
      </c>
      <c r="G4229" s="13" t="s">
        <v>31</v>
      </c>
      <c r="H4229" s="14">
        <v>55.2</v>
      </c>
      <c r="I4229" s="15" t="s">
        <v>32</v>
      </c>
      <c r="J4229" s="16">
        <v>239.70000000000002</v>
      </c>
      <c r="K4229" s="16">
        <v>39.950000000000003</v>
      </c>
      <c r="L4229" s="17" t="s">
        <v>657</v>
      </c>
      <c r="M4229" s="163" t="str">
        <f>IFERROR(GETPIVOTDATA("Tot. Bottles",'- Ordine Aggregato -'!$A$1,"sku anker",A4229),"")</f>
        <v/>
      </c>
      <c r="N4229" s="18" t="s">
        <v>42</v>
      </c>
      <c r="O4229" s="19" t="str">
        <f t="shared" si="65"/>
        <v>Order online</v>
      </c>
      <c r="P4229" s="97" t="s">
        <v>385</v>
      </c>
      <c r="Q4229" s="13" t="s">
        <v>13745</v>
      </c>
      <c r="R4229" t="s">
        <v>13746</v>
      </c>
      <c r="S4229" s="20">
        <v>0</v>
      </c>
      <c r="T4229" s="21" t="s">
        <v>38</v>
      </c>
    </row>
    <row r="4230" spans="1:20" x14ac:dyDescent="0.35">
      <c r="A4230" s="13" t="s">
        <v>13747</v>
      </c>
      <c r="B4230" s="13"/>
      <c r="C4230" s="13"/>
      <c r="D4230" s="13" t="s">
        <v>13748</v>
      </c>
      <c r="E4230" s="13">
        <v>6</v>
      </c>
      <c r="F4230" s="14">
        <v>0.7</v>
      </c>
      <c r="G4230" s="13" t="s">
        <v>14874</v>
      </c>
      <c r="H4230" s="14">
        <v>57.2</v>
      </c>
      <c r="I4230" s="15" t="s">
        <v>32</v>
      </c>
      <c r="J4230" s="16">
        <v>291</v>
      </c>
      <c r="K4230" s="16">
        <v>48.5</v>
      </c>
      <c r="L4230" s="17" t="s">
        <v>657</v>
      </c>
      <c r="M4230" s="163" t="str">
        <f>IFERROR(GETPIVOTDATA("Tot. Bottles",'- Ordine Aggregato -'!$A$1,"sku anker",A4230),"")</f>
        <v/>
      </c>
      <c r="N4230" s="18" t="s">
        <v>42</v>
      </c>
      <c r="O4230" s="19" t="str">
        <f t="shared" si="65"/>
        <v>Order online</v>
      </c>
      <c r="P4230" s="97" t="s">
        <v>385</v>
      </c>
      <c r="Q4230" s="13" t="s">
        <v>13745</v>
      </c>
      <c r="R4230" t="s">
        <v>13749</v>
      </c>
      <c r="S4230" s="20">
        <v>0</v>
      </c>
      <c r="T4230" s="21" t="s">
        <v>38</v>
      </c>
    </row>
    <row r="4231" spans="1:20" x14ac:dyDescent="0.35">
      <c r="A4231" s="96" t="s">
        <v>13750</v>
      </c>
      <c r="B4231" s="96"/>
      <c r="C4231" s="96"/>
      <c r="D4231" s="13" t="s">
        <v>13751</v>
      </c>
      <c r="E4231" s="13">
        <v>6</v>
      </c>
      <c r="F4231" s="14">
        <v>0.7</v>
      </c>
      <c r="G4231" s="13" t="s">
        <v>14873</v>
      </c>
      <c r="H4231" s="14">
        <v>47</v>
      </c>
      <c r="I4231" s="15" t="s">
        <v>32</v>
      </c>
      <c r="J4231" s="16">
        <v>225</v>
      </c>
      <c r="K4231" s="16">
        <v>37.5</v>
      </c>
      <c r="L4231" s="17" t="s">
        <v>657</v>
      </c>
      <c r="M4231" s="163" t="str">
        <f>IFERROR(GETPIVOTDATA("Tot. Bottles",'- Ordine Aggregato -'!$A$1,"sku anker",A4231),"")</f>
        <v/>
      </c>
      <c r="N4231" s="18" t="s">
        <v>67</v>
      </c>
      <c r="O4231" s="19" t="str">
        <f t="shared" si="65"/>
        <v>Order online</v>
      </c>
      <c r="P4231" s="97" t="s">
        <v>385</v>
      </c>
      <c r="Q4231" s="13" t="s">
        <v>13752</v>
      </c>
      <c r="R4231" t="s">
        <v>13753</v>
      </c>
      <c r="S4231" s="20">
        <v>37.5</v>
      </c>
      <c r="T4231" s="21" t="s">
        <v>38</v>
      </c>
    </row>
    <row r="4232" spans="1:20" x14ac:dyDescent="0.35">
      <c r="A4232" s="96" t="s">
        <v>13754</v>
      </c>
      <c r="D4232" s="13" t="s">
        <v>13751</v>
      </c>
      <c r="E4232" s="13">
        <v>3</v>
      </c>
      <c r="F4232" s="14">
        <v>1.75</v>
      </c>
      <c r="G4232" s="13" t="s">
        <v>14873</v>
      </c>
      <c r="H4232" s="14">
        <v>47</v>
      </c>
      <c r="I4232" s="15" t="s">
        <v>32</v>
      </c>
      <c r="J4232" s="16">
        <v>220.5</v>
      </c>
      <c r="K4232" s="16">
        <v>73.5</v>
      </c>
      <c r="L4232" s="17" t="s">
        <v>657</v>
      </c>
      <c r="M4232" s="163" t="str">
        <f>IFERROR(GETPIVOTDATA("Tot. Bottles",'- Ordine Aggregato -'!$A$1,"sku anker",A4232),"")</f>
        <v/>
      </c>
      <c r="N4232" s="18" t="s">
        <v>42</v>
      </c>
      <c r="O4232" s="19" t="str">
        <f t="shared" si="65"/>
        <v>Order online</v>
      </c>
      <c r="P4232" s="97" t="s">
        <v>385</v>
      </c>
      <c r="Q4232" s="13" t="s">
        <v>13755</v>
      </c>
      <c r="R4232" t="s">
        <v>13756</v>
      </c>
      <c r="S4232" s="20">
        <v>0</v>
      </c>
      <c r="T4232" s="21" t="s">
        <v>38</v>
      </c>
    </row>
    <row r="4233" spans="1:20" x14ac:dyDescent="0.35">
      <c r="A4233" s="13" t="s">
        <v>13757</v>
      </c>
      <c r="B4233" s="13"/>
      <c r="C4233" s="13"/>
      <c r="D4233" s="13" t="s">
        <v>13758</v>
      </c>
      <c r="E4233" s="13">
        <v>6</v>
      </c>
      <c r="F4233" s="14">
        <v>0.7</v>
      </c>
      <c r="G4233" s="13" t="s">
        <v>31</v>
      </c>
      <c r="H4233" s="14">
        <v>53.5</v>
      </c>
      <c r="I4233" s="15" t="s">
        <v>32</v>
      </c>
      <c r="J4233" s="16">
        <v>159</v>
      </c>
      <c r="K4233" s="16">
        <v>26.5</v>
      </c>
      <c r="L4233" s="17" t="s">
        <v>657</v>
      </c>
      <c r="M4233" s="163" t="str">
        <f>IFERROR(GETPIVOTDATA("Tot. Bottles",'- Ordine Aggregato -'!$A$1,"sku anker",A4233),"")</f>
        <v/>
      </c>
      <c r="N4233" s="18" t="s">
        <v>67</v>
      </c>
      <c r="O4233" s="19" t="str">
        <f t="shared" si="65"/>
        <v>Order online</v>
      </c>
      <c r="P4233" s="97" t="s">
        <v>385</v>
      </c>
      <c r="Q4233" s="13" t="s">
        <v>13759</v>
      </c>
      <c r="R4233" t="s">
        <v>13760</v>
      </c>
      <c r="S4233" s="20">
        <v>26.5</v>
      </c>
      <c r="T4233" s="21" t="s">
        <v>38</v>
      </c>
    </row>
    <row r="4234" spans="1:20" x14ac:dyDescent="0.35">
      <c r="A4234" s="96" t="s">
        <v>14481</v>
      </c>
      <c r="D4234" s="13" t="s">
        <v>13762</v>
      </c>
      <c r="E4234" s="13">
        <v>12</v>
      </c>
      <c r="F4234" s="14">
        <v>0.7</v>
      </c>
      <c r="G4234" s="13" t="s">
        <v>14873</v>
      </c>
      <c r="H4234" s="14">
        <v>40</v>
      </c>
      <c r="I4234" s="15" t="s">
        <v>32</v>
      </c>
      <c r="J4234" s="16">
        <v>47.400000000000006</v>
      </c>
      <c r="K4234" s="16">
        <v>3.95</v>
      </c>
      <c r="L4234" s="17" t="s">
        <v>448</v>
      </c>
      <c r="M4234" s="163" t="str">
        <f>IFERROR(GETPIVOTDATA("Tot. Bottles",'- Ordine Aggregato -'!$A$1,"sku anker",A4234),"")</f>
        <v/>
      </c>
      <c r="N4234" s="18" t="s">
        <v>42</v>
      </c>
      <c r="O4234" s="19" t="str">
        <f t="shared" si="65"/>
        <v>Order online</v>
      </c>
      <c r="P4234" s="97" t="s">
        <v>146</v>
      </c>
      <c r="Q4234" s="13" t="s">
        <v>13763</v>
      </c>
      <c r="R4234" t="s">
        <v>16208</v>
      </c>
      <c r="S4234" s="20">
        <v>0</v>
      </c>
      <c r="T4234" s="21" t="s">
        <v>38</v>
      </c>
    </row>
    <row r="4235" spans="1:20" x14ac:dyDescent="0.35">
      <c r="A4235" s="13" t="s">
        <v>13761</v>
      </c>
      <c r="B4235" s="13"/>
      <c r="C4235" s="13"/>
      <c r="D4235" s="13" t="s">
        <v>13762</v>
      </c>
      <c r="E4235" s="13">
        <v>6</v>
      </c>
      <c r="F4235" s="14">
        <v>0.7</v>
      </c>
      <c r="G4235" s="13" t="s">
        <v>14873</v>
      </c>
      <c r="H4235" s="14">
        <v>40</v>
      </c>
      <c r="I4235" s="15" t="s">
        <v>32</v>
      </c>
      <c r="J4235" s="16">
        <v>23.700000000000003</v>
      </c>
      <c r="K4235" s="16">
        <v>3.95</v>
      </c>
      <c r="L4235" s="17" t="s">
        <v>448</v>
      </c>
      <c r="M4235" s="163" t="str">
        <f>IFERROR(GETPIVOTDATA("Tot. Bottles",'- Ordine Aggregato -'!$A$1,"sku anker",A4235),"")</f>
        <v/>
      </c>
      <c r="N4235" s="18" t="s">
        <v>42</v>
      </c>
      <c r="O4235" s="19" t="str">
        <f t="shared" si="65"/>
        <v>Order online</v>
      </c>
      <c r="P4235" s="97" t="s">
        <v>146</v>
      </c>
      <c r="Q4235" s="13" t="s">
        <v>13763</v>
      </c>
      <c r="R4235" t="s">
        <v>13764</v>
      </c>
      <c r="S4235" s="20">
        <v>0</v>
      </c>
      <c r="T4235" s="21" t="s">
        <v>38</v>
      </c>
    </row>
    <row r="4236" spans="1:20" x14ac:dyDescent="0.35">
      <c r="A4236" s="96" t="s">
        <v>13765</v>
      </c>
      <c r="B4236" s="96"/>
      <c r="C4236" s="96"/>
      <c r="D4236" s="13" t="s">
        <v>13762</v>
      </c>
      <c r="E4236" s="13">
        <v>6</v>
      </c>
      <c r="F4236" s="14">
        <v>1</v>
      </c>
      <c r="G4236" s="13" t="s">
        <v>14873</v>
      </c>
      <c r="H4236" s="14">
        <v>40</v>
      </c>
      <c r="I4236" s="15" t="s">
        <v>32</v>
      </c>
      <c r="J4236" s="16">
        <v>33.900000000000006</v>
      </c>
      <c r="K4236" s="16">
        <v>5.65</v>
      </c>
      <c r="L4236" s="17" t="s">
        <v>448</v>
      </c>
      <c r="M4236" s="163" t="str">
        <f>IFERROR(GETPIVOTDATA("Tot. Bottles",'- Ordine Aggregato -'!$A$1,"sku anker",A4236),"")</f>
        <v/>
      </c>
      <c r="N4236" s="18" t="s">
        <v>42</v>
      </c>
      <c r="O4236" s="19" t="str">
        <f t="shared" si="65"/>
        <v>Order online</v>
      </c>
      <c r="P4236" s="97" t="s">
        <v>146</v>
      </c>
      <c r="Q4236" s="13" t="s">
        <v>13766</v>
      </c>
      <c r="R4236" t="s">
        <v>5727</v>
      </c>
      <c r="S4236" s="20">
        <v>0</v>
      </c>
      <c r="T4236" s="21" t="s">
        <v>38</v>
      </c>
    </row>
    <row r="4237" spans="1:20" x14ac:dyDescent="0.35">
      <c r="A4237" s="96" t="s">
        <v>13767</v>
      </c>
      <c r="D4237" s="13" t="s">
        <v>13768</v>
      </c>
      <c r="E4237" s="13">
        <v>8</v>
      </c>
      <c r="F4237" s="14">
        <v>0.2</v>
      </c>
      <c r="G4237" s="13" t="s">
        <v>14874</v>
      </c>
      <c r="H4237" s="14">
        <v>40</v>
      </c>
      <c r="I4237" s="15" t="s">
        <v>32</v>
      </c>
      <c r="J4237" s="16">
        <v>11.6</v>
      </c>
      <c r="K4237" s="16">
        <v>1.45</v>
      </c>
      <c r="L4237" s="17" t="s">
        <v>448</v>
      </c>
      <c r="M4237" s="163" t="str">
        <f>IFERROR(GETPIVOTDATA("Tot. Bottles",'- Ordine Aggregato -'!$A$1,"sku anker",A4237),"")</f>
        <v/>
      </c>
      <c r="N4237" s="18" t="s">
        <v>67</v>
      </c>
      <c r="O4237" s="19" t="str">
        <f t="shared" ref="O4237:O4300" si="66">HYPERLINK("https://www.ankeramsterdamspirits.nl/en/products/"&amp;A4237,"Order online")</f>
        <v>Order online</v>
      </c>
      <c r="P4237" s="97" t="s">
        <v>146</v>
      </c>
      <c r="Q4237" s="13" t="s">
        <v>13769</v>
      </c>
      <c r="R4237" t="s">
        <v>16209</v>
      </c>
      <c r="S4237" s="20">
        <v>1.45</v>
      </c>
      <c r="T4237" s="21" t="s">
        <v>38</v>
      </c>
    </row>
    <row r="4238" spans="1:20" x14ac:dyDescent="0.35">
      <c r="A4238" s="96" t="s">
        <v>13770</v>
      </c>
      <c r="D4238" s="13" t="s">
        <v>13768</v>
      </c>
      <c r="E4238" s="13">
        <v>24</v>
      </c>
      <c r="F4238" s="14">
        <v>0.2</v>
      </c>
      <c r="G4238" s="13" t="s">
        <v>14874</v>
      </c>
      <c r="H4238" s="14">
        <v>40</v>
      </c>
      <c r="I4238" s="15" t="s">
        <v>32</v>
      </c>
      <c r="J4238" s="16">
        <v>36</v>
      </c>
      <c r="K4238" s="16">
        <v>1.5</v>
      </c>
      <c r="L4238" s="17" t="s">
        <v>448</v>
      </c>
      <c r="M4238" s="163" t="str">
        <f>IFERROR(GETPIVOTDATA("Tot. Bottles",'- Ordine Aggregato -'!$A$1,"sku anker",A4238),"")</f>
        <v/>
      </c>
      <c r="N4238" s="18" t="s">
        <v>67</v>
      </c>
      <c r="O4238" s="19" t="str">
        <f t="shared" si="66"/>
        <v>Order online</v>
      </c>
      <c r="P4238" s="97" t="s">
        <v>385</v>
      </c>
      <c r="Q4238" s="13" t="s">
        <v>13771</v>
      </c>
      <c r="R4238" t="s">
        <v>13772</v>
      </c>
      <c r="S4238" s="20">
        <v>1.5</v>
      </c>
      <c r="T4238" s="21" t="s">
        <v>38</v>
      </c>
    </row>
    <row r="4239" spans="1:20" x14ac:dyDescent="0.35">
      <c r="A4239" s="96" t="s">
        <v>13773</v>
      </c>
      <c r="D4239" s="13" t="s">
        <v>13768</v>
      </c>
      <c r="E4239" s="13">
        <v>12</v>
      </c>
      <c r="F4239" s="14">
        <v>0.7</v>
      </c>
      <c r="G4239" s="13" t="s">
        <v>14874</v>
      </c>
      <c r="H4239" s="14">
        <v>40</v>
      </c>
      <c r="I4239" s="15" t="s">
        <v>32</v>
      </c>
      <c r="J4239" s="16">
        <v>37.200000000000003</v>
      </c>
      <c r="K4239" s="16">
        <v>3.1</v>
      </c>
      <c r="L4239" s="17" t="s">
        <v>448</v>
      </c>
      <c r="M4239" s="163" t="str">
        <f>IFERROR(GETPIVOTDATA("Tot. Bottles",'- Ordine Aggregato -'!$A$1,"sku anker",A4239),"")</f>
        <v/>
      </c>
      <c r="N4239" s="18" t="s">
        <v>42</v>
      </c>
      <c r="O4239" s="19" t="str">
        <f t="shared" si="66"/>
        <v>Order online</v>
      </c>
      <c r="P4239" s="97" t="s">
        <v>146</v>
      </c>
      <c r="Q4239" s="13" t="s">
        <v>13774</v>
      </c>
      <c r="R4239" t="s">
        <v>13775</v>
      </c>
      <c r="S4239" s="20">
        <v>0</v>
      </c>
      <c r="T4239" s="21" t="s">
        <v>38</v>
      </c>
    </row>
    <row r="4240" spans="1:20" x14ac:dyDescent="0.35">
      <c r="A4240" s="96" t="s">
        <v>16210</v>
      </c>
      <c r="D4240" s="13" t="s">
        <v>13777</v>
      </c>
      <c r="E4240" s="13">
        <v>24</v>
      </c>
      <c r="F4240" s="14">
        <v>275</v>
      </c>
      <c r="G4240" s="13" t="s">
        <v>767</v>
      </c>
      <c r="H4240" s="14">
        <v>3.4</v>
      </c>
      <c r="I4240" s="15" t="s">
        <v>32</v>
      </c>
      <c r="J4240" s="16">
        <v>22.799999999999997</v>
      </c>
      <c r="K4240" s="16">
        <v>0.95</v>
      </c>
      <c r="L4240" s="17" t="s">
        <v>768</v>
      </c>
      <c r="M4240" s="163" t="str">
        <f>IFERROR(GETPIVOTDATA("Tot. Bottles",'- Ordine Aggregato -'!$A$1,"sku anker",A4240),"")</f>
        <v/>
      </c>
      <c r="N4240" s="18" t="s">
        <v>42</v>
      </c>
      <c r="O4240" s="19" t="str">
        <f t="shared" si="66"/>
        <v>Order online</v>
      </c>
      <c r="P4240" s="97" t="s">
        <v>35</v>
      </c>
      <c r="Q4240" s="13" t="s">
        <v>16211</v>
      </c>
      <c r="R4240" t="s">
        <v>42</v>
      </c>
      <c r="S4240" s="20">
        <v>0</v>
      </c>
      <c r="T4240" s="21" t="s">
        <v>38</v>
      </c>
    </row>
    <row r="4241" spans="1:20" x14ac:dyDescent="0.35">
      <c r="A4241" s="96" t="s">
        <v>13776</v>
      </c>
      <c r="D4241" s="13" t="s">
        <v>13777</v>
      </c>
      <c r="E4241" s="13">
        <v>24</v>
      </c>
      <c r="F4241" s="14">
        <v>275</v>
      </c>
      <c r="G4241" s="13" t="s">
        <v>1081</v>
      </c>
      <c r="H4241" s="14">
        <v>4</v>
      </c>
      <c r="I4241" s="15" t="s">
        <v>32</v>
      </c>
      <c r="J4241" s="16">
        <v>22.799999999999997</v>
      </c>
      <c r="K4241" s="16">
        <v>0.95</v>
      </c>
      <c r="L4241" s="17" t="s">
        <v>768</v>
      </c>
      <c r="M4241" s="163" t="str">
        <f>IFERROR(GETPIVOTDATA("Tot. Bottles",'- Ordine Aggregato -'!$A$1,"sku anker",A4241),"")</f>
        <v/>
      </c>
      <c r="N4241" s="18" t="s">
        <v>34</v>
      </c>
      <c r="O4241" s="19" t="str">
        <f t="shared" si="66"/>
        <v>Order online</v>
      </c>
      <c r="P4241" s="97" t="s">
        <v>35</v>
      </c>
      <c r="Q4241" s="13" t="s">
        <v>13778</v>
      </c>
      <c r="R4241" t="s">
        <v>13779</v>
      </c>
      <c r="S4241" s="20">
        <v>0</v>
      </c>
      <c r="T4241" s="21" t="s">
        <v>38</v>
      </c>
    </row>
    <row r="4242" spans="1:20" x14ac:dyDescent="0.35">
      <c r="A4242" s="13" t="s">
        <v>13780</v>
      </c>
      <c r="B4242" s="13"/>
      <c r="C4242" s="13"/>
      <c r="D4242" s="13" t="s">
        <v>13781</v>
      </c>
      <c r="E4242" s="13">
        <v>6</v>
      </c>
      <c r="F4242" s="14">
        <v>0.7</v>
      </c>
      <c r="G4242" s="13" t="s">
        <v>14874</v>
      </c>
      <c r="H4242" s="14">
        <v>4</v>
      </c>
      <c r="I4242" s="15" t="s">
        <v>32</v>
      </c>
      <c r="J4242" s="16">
        <v>12.299999999999999</v>
      </c>
      <c r="K4242" s="16">
        <v>2.0499999999999998</v>
      </c>
      <c r="L4242" s="17" t="s">
        <v>768</v>
      </c>
      <c r="M4242" s="163" t="str">
        <f>IFERROR(GETPIVOTDATA("Tot. Bottles",'- Ordine Aggregato -'!$A$1,"sku anker",A4242),"")</f>
        <v/>
      </c>
      <c r="N4242" s="18" t="s">
        <v>34</v>
      </c>
      <c r="O4242" s="19" t="str">
        <f t="shared" si="66"/>
        <v>Order online</v>
      </c>
      <c r="P4242" s="97" t="s">
        <v>146</v>
      </c>
      <c r="Q4242" s="13" t="s">
        <v>13782</v>
      </c>
      <c r="R4242" t="s">
        <v>13783</v>
      </c>
      <c r="S4242" s="20">
        <v>0</v>
      </c>
      <c r="T4242" s="21" t="s">
        <v>38</v>
      </c>
    </row>
    <row r="4243" spans="1:20" x14ac:dyDescent="0.35">
      <c r="A4243" s="96" t="s">
        <v>13784</v>
      </c>
      <c r="D4243" s="13" t="s">
        <v>13785</v>
      </c>
      <c r="E4243" s="13">
        <v>6</v>
      </c>
      <c r="F4243" s="14">
        <v>0.7</v>
      </c>
      <c r="G4243" s="13" t="s">
        <v>14874</v>
      </c>
      <c r="H4243" s="14">
        <v>46</v>
      </c>
      <c r="I4243" s="15" t="s">
        <v>32</v>
      </c>
      <c r="J4243" s="16">
        <v>142.80000000000001</v>
      </c>
      <c r="K4243" s="16">
        <v>23.8</v>
      </c>
      <c r="L4243" s="17" t="s">
        <v>145</v>
      </c>
      <c r="M4243" s="163" t="str">
        <f>IFERROR(GETPIVOTDATA("Tot. Bottles",'- Ordine Aggregato -'!$A$1,"sku anker",A4243),"")</f>
        <v/>
      </c>
      <c r="N4243" s="18" t="s">
        <v>42</v>
      </c>
      <c r="O4243" s="19" t="str">
        <f t="shared" si="66"/>
        <v>Order online</v>
      </c>
      <c r="P4243" s="97" t="s">
        <v>146</v>
      </c>
      <c r="Q4243" s="13" t="s">
        <v>13786</v>
      </c>
      <c r="R4243" t="s">
        <v>13787</v>
      </c>
      <c r="S4243" s="20">
        <v>0</v>
      </c>
      <c r="T4243" s="21" t="s">
        <v>38</v>
      </c>
    </row>
    <row r="4244" spans="1:20" x14ac:dyDescent="0.35">
      <c r="A4244" s="13" t="s">
        <v>13788</v>
      </c>
      <c r="B4244" s="13"/>
      <c r="C4244" s="13"/>
      <c r="D4244" s="13" t="s">
        <v>13789</v>
      </c>
      <c r="E4244" s="13">
        <v>6</v>
      </c>
      <c r="F4244" s="14">
        <v>0.7</v>
      </c>
      <c r="G4244" s="13" t="s">
        <v>46</v>
      </c>
      <c r="H4244" s="14">
        <v>58</v>
      </c>
      <c r="I4244" s="15" t="s">
        <v>32</v>
      </c>
      <c r="J4244" s="16">
        <v>159</v>
      </c>
      <c r="K4244" s="16">
        <v>26.5</v>
      </c>
      <c r="L4244" s="17" t="s">
        <v>145</v>
      </c>
      <c r="M4244" s="163" t="str">
        <f>IFERROR(GETPIVOTDATA("Tot. Bottles",'- Ordine Aggregato -'!$A$1,"sku anker",A4244),"")</f>
        <v/>
      </c>
      <c r="N4244" s="18" t="s">
        <v>42</v>
      </c>
      <c r="O4244" s="19" t="str">
        <f t="shared" si="66"/>
        <v>Order online</v>
      </c>
      <c r="P4244" s="97" t="s">
        <v>146</v>
      </c>
      <c r="Q4244" s="13" t="s">
        <v>13790</v>
      </c>
      <c r="R4244" t="s">
        <v>13791</v>
      </c>
      <c r="S4244" s="20">
        <v>0</v>
      </c>
      <c r="T4244" s="21" t="s">
        <v>38</v>
      </c>
    </row>
    <row r="4245" spans="1:20" x14ac:dyDescent="0.35">
      <c r="A4245" s="96" t="s">
        <v>13792</v>
      </c>
      <c r="B4245" s="96"/>
      <c r="C4245" s="96"/>
      <c r="D4245" s="13" t="s">
        <v>13793</v>
      </c>
      <c r="E4245" s="13">
        <v>6</v>
      </c>
      <c r="F4245" s="14">
        <v>0.7</v>
      </c>
      <c r="G4245" s="13" t="s">
        <v>46</v>
      </c>
      <c r="H4245" s="14">
        <v>46</v>
      </c>
      <c r="I4245" s="15" t="s">
        <v>32</v>
      </c>
      <c r="J4245" s="16">
        <v>138</v>
      </c>
      <c r="K4245" s="16">
        <v>23</v>
      </c>
      <c r="L4245" s="17" t="s">
        <v>145</v>
      </c>
      <c r="M4245" s="163" t="str">
        <f>IFERROR(GETPIVOTDATA("Tot. Bottles",'- Ordine Aggregato -'!$A$1,"sku anker",A4245),"")</f>
        <v/>
      </c>
      <c r="N4245" s="18" t="s">
        <v>42</v>
      </c>
      <c r="O4245" s="19" t="str">
        <f t="shared" si="66"/>
        <v>Order online</v>
      </c>
      <c r="P4245" s="97" t="s">
        <v>146</v>
      </c>
      <c r="Q4245" s="13" t="s">
        <v>13794</v>
      </c>
      <c r="R4245" t="s">
        <v>13795</v>
      </c>
      <c r="S4245" s="20">
        <v>0</v>
      </c>
      <c r="T4245" s="21" t="s">
        <v>38</v>
      </c>
    </row>
    <row r="4246" spans="1:20" x14ac:dyDescent="0.35">
      <c r="A4246" s="96" t="s">
        <v>13796</v>
      </c>
      <c r="D4246" s="13" t="s">
        <v>13797</v>
      </c>
      <c r="E4246" s="13">
        <v>6</v>
      </c>
      <c r="F4246" s="14">
        <v>0.7</v>
      </c>
      <c r="G4246" s="13" t="s">
        <v>46</v>
      </c>
      <c r="H4246" s="14">
        <v>46</v>
      </c>
      <c r="I4246" s="15" t="s">
        <v>32</v>
      </c>
      <c r="J4246" s="16">
        <v>137.69999999999999</v>
      </c>
      <c r="K4246" s="16">
        <v>22.95</v>
      </c>
      <c r="L4246" s="17" t="s">
        <v>145</v>
      </c>
      <c r="M4246" s="163" t="str">
        <f>IFERROR(GETPIVOTDATA("Tot. Bottles",'- Ordine Aggregato -'!$A$1,"sku anker",A4246),"")</f>
        <v/>
      </c>
      <c r="N4246" s="18" t="s">
        <v>67</v>
      </c>
      <c r="O4246" s="19" t="str">
        <f t="shared" si="66"/>
        <v>Order online</v>
      </c>
      <c r="P4246" s="97" t="s">
        <v>146</v>
      </c>
      <c r="Q4246" s="13" t="s">
        <v>13798</v>
      </c>
      <c r="R4246" t="s">
        <v>13795</v>
      </c>
      <c r="S4246" s="20">
        <v>22.95</v>
      </c>
      <c r="T4246" s="21" t="s">
        <v>38</v>
      </c>
    </row>
    <row r="4247" spans="1:20" x14ac:dyDescent="0.35">
      <c r="A4247" s="96" t="s">
        <v>13799</v>
      </c>
      <c r="D4247" s="13" t="s">
        <v>13800</v>
      </c>
      <c r="E4247" s="13">
        <v>6</v>
      </c>
      <c r="F4247" s="14">
        <v>0.7</v>
      </c>
      <c r="G4247" s="13" t="s">
        <v>14874</v>
      </c>
      <c r="H4247" s="14">
        <v>46</v>
      </c>
      <c r="I4247" s="15" t="s">
        <v>32</v>
      </c>
      <c r="J4247" s="16">
        <v>237</v>
      </c>
      <c r="K4247" s="16">
        <v>39.5</v>
      </c>
      <c r="L4247" s="17" t="s">
        <v>145</v>
      </c>
      <c r="M4247" s="163" t="str">
        <f>IFERROR(GETPIVOTDATA("Tot. Bottles",'- Ordine Aggregato -'!$A$1,"sku anker",A4247),"")</f>
        <v/>
      </c>
      <c r="N4247" s="18" t="s">
        <v>34</v>
      </c>
      <c r="O4247" s="19" t="str">
        <f t="shared" si="66"/>
        <v>Order online</v>
      </c>
      <c r="P4247" s="97" t="s">
        <v>146</v>
      </c>
      <c r="Q4247" s="13" t="s">
        <v>13801</v>
      </c>
      <c r="R4247" t="s">
        <v>13802</v>
      </c>
      <c r="S4247" s="20">
        <v>0</v>
      </c>
      <c r="T4247" s="21" t="s">
        <v>38</v>
      </c>
    </row>
    <row r="4248" spans="1:20" x14ac:dyDescent="0.35">
      <c r="A4248" s="96" t="s">
        <v>13803</v>
      </c>
      <c r="B4248" s="96"/>
      <c r="C4248" s="96"/>
      <c r="D4248" s="13" t="s">
        <v>13804</v>
      </c>
      <c r="E4248" s="13">
        <v>6</v>
      </c>
      <c r="F4248" s="14">
        <v>0.7</v>
      </c>
      <c r="G4248" s="13" t="s">
        <v>46</v>
      </c>
      <c r="H4248" s="14">
        <v>43.2</v>
      </c>
      <c r="I4248" s="15" t="s">
        <v>32</v>
      </c>
      <c r="J4248" s="16">
        <v>96</v>
      </c>
      <c r="K4248" s="16">
        <v>16</v>
      </c>
      <c r="L4248" s="17" t="s">
        <v>657</v>
      </c>
      <c r="M4248" s="163" t="str">
        <f>IFERROR(GETPIVOTDATA("Tot. Bottles",'- Ordine Aggregato -'!$A$1,"sku anker",A4248),"")</f>
        <v/>
      </c>
      <c r="N4248" s="18" t="s">
        <v>42</v>
      </c>
      <c r="O4248" s="19" t="str">
        <f t="shared" si="66"/>
        <v>Order online</v>
      </c>
      <c r="P4248" s="97" t="s">
        <v>385</v>
      </c>
      <c r="Q4248" s="13" t="s">
        <v>13805</v>
      </c>
      <c r="R4248" t="s">
        <v>13806</v>
      </c>
      <c r="S4248" s="20">
        <v>0</v>
      </c>
      <c r="T4248" s="21" t="s">
        <v>38</v>
      </c>
    </row>
    <row r="4249" spans="1:20" x14ac:dyDescent="0.35">
      <c r="A4249" s="96" t="s">
        <v>13807</v>
      </c>
      <c r="D4249" s="13" t="s">
        <v>13804</v>
      </c>
      <c r="E4249" s="13">
        <v>6</v>
      </c>
      <c r="F4249" s="14">
        <v>0.7</v>
      </c>
      <c r="G4249" s="13" t="s">
        <v>31</v>
      </c>
      <c r="H4249" s="14">
        <v>43.2</v>
      </c>
      <c r="I4249" s="15" t="s">
        <v>32</v>
      </c>
      <c r="J4249" s="16">
        <v>96</v>
      </c>
      <c r="K4249" s="16">
        <v>16</v>
      </c>
      <c r="L4249" s="17" t="s">
        <v>657</v>
      </c>
      <c r="M4249" s="163" t="str">
        <f>IFERROR(GETPIVOTDATA("Tot. Bottles",'- Ordine Aggregato -'!$A$1,"sku anker",A4249),"")</f>
        <v/>
      </c>
      <c r="N4249" s="18" t="s">
        <v>42</v>
      </c>
      <c r="O4249" s="19" t="str">
        <f t="shared" si="66"/>
        <v>Order online</v>
      </c>
      <c r="P4249" s="97" t="s">
        <v>385</v>
      </c>
      <c r="Q4249" s="13" t="s">
        <v>13805</v>
      </c>
      <c r="R4249" t="s">
        <v>13808</v>
      </c>
      <c r="S4249" s="20">
        <v>0</v>
      </c>
      <c r="T4249" s="21" t="s">
        <v>38</v>
      </c>
    </row>
    <row r="4250" spans="1:20" x14ac:dyDescent="0.35">
      <c r="A4250" s="13" t="s">
        <v>14608</v>
      </c>
      <c r="B4250" s="13"/>
      <c r="C4250" s="13"/>
      <c r="D4250" s="13" t="s">
        <v>13804</v>
      </c>
      <c r="E4250" s="13">
        <v>6</v>
      </c>
      <c r="F4250" s="14">
        <v>1</v>
      </c>
      <c r="G4250" s="13" t="s">
        <v>46</v>
      </c>
      <c r="H4250" s="14">
        <v>45.2</v>
      </c>
      <c r="I4250" s="15" t="s">
        <v>32</v>
      </c>
      <c r="J4250" s="16">
        <v>165</v>
      </c>
      <c r="K4250" s="16">
        <v>27.5</v>
      </c>
      <c r="L4250" s="17" t="s">
        <v>657</v>
      </c>
      <c r="M4250" s="163" t="str">
        <f>IFERROR(GETPIVOTDATA("Tot. Bottles",'- Ordine Aggregato -'!$A$1,"sku anker",A4250),"")</f>
        <v/>
      </c>
      <c r="N4250" s="18" t="s">
        <v>42</v>
      </c>
      <c r="O4250" s="19" t="str">
        <f t="shared" si="66"/>
        <v>Order online</v>
      </c>
      <c r="P4250" s="97" t="s">
        <v>385</v>
      </c>
      <c r="Q4250" s="13" t="s">
        <v>16212</v>
      </c>
      <c r="R4250" t="s">
        <v>16213</v>
      </c>
      <c r="S4250" s="20">
        <v>0</v>
      </c>
      <c r="T4250" s="21" t="s">
        <v>38</v>
      </c>
    </row>
    <row r="4251" spans="1:20" x14ac:dyDescent="0.35">
      <c r="A4251" s="96" t="s">
        <v>13809</v>
      </c>
      <c r="D4251" s="13" t="s">
        <v>14533</v>
      </c>
      <c r="E4251" s="13">
        <v>3</v>
      </c>
      <c r="F4251" s="14">
        <v>0.7</v>
      </c>
      <c r="G4251" s="13" t="s">
        <v>46</v>
      </c>
      <c r="H4251" s="14">
        <v>45.2</v>
      </c>
      <c r="I4251" s="15" t="s">
        <v>32</v>
      </c>
      <c r="J4251" s="16">
        <v>2625</v>
      </c>
      <c r="K4251" s="16">
        <v>875</v>
      </c>
      <c r="L4251" s="17" t="s">
        <v>657</v>
      </c>
      <c r="M4251" s="163" t="str">
        <f>IFERROR(GETPIVOTDATA("Tot. Bottles",'- Ordine Aggregato -'!$A$1,"sku anker",A4251),"")</f>
        <v/>
      </c>
      <c r="N4251" s="18" t="s">
        <v>67</v>
      </c>
      <c r="O4251" s="19" t="str">
        <f t="shared" si="66"/>
        <v>Order online</v>
      </c>
      <c r="P4251" s="97" t="s">
        <v>385</v>
      </c>
      <c r="Q4251" s="13" t="s">
        <v>13810</v>
      </c>
      <c r="R4251" t="s">
        <v>13811</v>
      </c>
      <c r="S4251" s="20">
        <v>875</v>
      </c>
      <c r="T4251" s="21" t="s">
        <v>38</v>
      </c>
    </row>
    <row r="4252" spans="1:20" x14ac:dyDescent="0.35">
      <c r="A4252" s="13" t="s">
        <v>13812</v>
      </c>
      <c r="B4252" s="13"/>
      <c r="C4252" s="13"/>
      <c r="D4252" s="13" t="s">
        <v>13813</v>
      </c>
      <c r="E4252" s="13">
        <v>6</v>
      </c>
      <c r="F4252" s="14">
        <v>0.7</v>
      </c>
      <c r="G4252" s="13" t="s">
        <v>46</v>
      </c>
      <c r="H4252" s="14">
        <v>43.2</v>
      </c>
      <c r="I4252" s="15" t="s">
        <v>32</v>
      </c>
      <c r="J4252" s="16">
        <v>165</v>
      </c>
      <c r="K4252" s="16">
        <v>27.5</v>
      </c>
      <c r="L4252" s="17" t="s">
        <v>657</v>
      </c>
      <c r="M4252" s="163" t="str">
        <f>IFERROR(GETPIVOTDATA("Tot. Bottles",'- Ordine Aggregato -'!$A$1,"sku anker",A4252),"")</f>
        <v/>
      </c>
      <c r="N4252" s="18" t="s">
        <v>34</v>
      </c>
      <c r="O4252" s="19" t="str">
        <f t="shared" si="66"/>
        <v>Order online</v>
      </c>
      <c r="P4252" s="97" t="s">
        <v>385</v>
      </c>
      <c r="Q4252" s="13" t="s">
        <v>13814</v>
      </c>
      <c r="R4252" t="s">
        <v>13815</v>
      </c>
      <c r="S4252" s="20">
        <v>0</v>
      </c>
      <c r="T4252" s="21" t="s">
        <v>38</v>
      </c>
    </row>
    <row r="4253" spans="1:20" x14ac:dyDescent="0.35">
      <c r="A4253" s="96" t="s">
        <v>14609</v>
      </c>
      <c r="D4253" s="13" t="s">
        <v>14610</v>
      </c>
      <c r="E4253" s="13">
        <v>6</v>
      </c>
      <c r="F4253" s="14">
        <v>1</v>
      </c>
      <c r="G4253" s="13" t="s">
        <v>14874</v>
      </c>
      <c r="H4253" s="14">
        <v>45.2</v>
      </c>
      <c r="I4253" s="15" t="s">
        <v>32</v>
      </c>
      <c r="J4253" s="16">
        <v>165</v>
      </c>
      <c r="K4253" s="16">
        <v>27.5</v>
      </c>
      <c r="L4253" s="17" t="s">
        <v>657</v>
      </c>
      <c r="M4253" s="163" t="str">
        <f>IFERROR(GETPIVOTDATA("Tot. Bottles",'- Ordine Aggregato -'!$A$1,"sku anker",A4253),"")</f>
        <v/>
      </c>
      <c r="N4253" s="18" t="s">
        <v>42</v>
      </c>
      <c r="O4253" s="19" t="str">
        <f t="shared" si="66"/>
        <v>Order online</v>
      </c>
      <c r="P4253" s="97" t="s">
        <v>385</v>
      </c>
      <c r="Q4253" s="13" t="s">
        <v>16214</v>
      </c>
      <c r="R4253" t="s">
        <v>16215</v>
      </c>
      <c r="S4253" s="20">
        <v>0</v>
      </c>
      <c r="T4253" s="21" t="s">
        <v>38</v>
      </c>
    </row>
    <row r="4254" spans="1:20" x14ac:dyDescent="0.35">
      <c r="A4254" s="96" t="s">
        <v>13816</v>
      </c>
      <c r="D4254" s="13" t="s">
        <v>13817</v>
      </c>
      <c r="E4254" s="13">
        <v>6</v>
      </c>
      <c r="F4254" s="14">
        <v>0.7</v>
      </c>
      <c r="G4254" s="13" t="s">
        <v>31</v>
      </c>
      <c r="H4254" s="14">
        <v>45.2</v>
      </c>
      <c r="I4254" s="15" t="s">
        <v>32</v>
      </c>
      <c r="J4254" s="16">
        <v>135</v>
      </c>
      <c r="K4254" s="16">
        <v>22.5</v>
      </c>
      <c r="L4254" s="17" t="s">
        <v>657</v>
      </c>
      <c r="M4254" s="163" t="str">
        <f>IFERROR(GETPIVOTDATA("Tot. Bottles",'- Ordine Aggregato -'!$A$1,"sku anker",A4254),"")</f>
        <v/>
      </c>
      <c r="N4254" s="18" t="s">
        <v>34</v>
      </c>
      <c r="O4254" s="19" t="str">
        <f t="shared" si="66"/>
        <v>Order online</v>
      </c>
      <c r="P4254" s="97" t="s">
        <v>385</v>
      </c>
      <c r="Q4254" s="13" t="s">
        <v>13818</v>
      </c>
      <c r="R4254" t="s">
        <v>13819</v>
      </c>
      <c r="S4254" s="20">
        <v>0</v>
      </c>
      <c r="T4254" s="21" t="s">
        <v>38</v>
      </c>
    </row>
    <row r="4255" spans="1:20" x14ac:dyDescent="0.35">
      <c r="A4255" s="13" t="s">
        <v>13820</v>
      </c>
      <c r="B4255" s="13"/>
      <c r="C4255" s="13"/>
      <c r="D4255" s="13" t="s">
        <v>13821</v>
      </c>
      <c r="E4255" s="13">
        <v>6</v>
      </c>
      <c r="F4255" s="14">
        <v>0.7</v>
      </c>
      <c r="G4255" s="13" t="s">
        <v>14874</v>
      </c>
      <c r="H4255" s="14">
        <v>45.2</v>
      </c>
      <c r="I4255" s="15" t="s">
        <v>32</v>
      </c>
      <c r="J4255" s="16">
        <v>147</v>
      </c>
      <c r="K4255" s="16">
        <v>24.5</v>
      </c>
      <c r="L4255" s="17" t="s">
        <v>657</v>
      </c>
      <c r="M4255" s="163" t="str">
        <f>IFERROR(GETPIVOTDATA("Tot. Bottles",'- Ordine Aggregato -'!$A$1,"sku anker",A4255),"")</f>
        <v/>
      </c>
      <c r="N4255" s="18" t="s">
        <v>42</v>
      </c>
      <c r="O4255" s="19" t="str">
        <f t="shared" si="66"/>
        <v>Order online</v>
      </c>
      <c r="P4255" s="97" t="s">
        <v>385</v>
      </c>
      <c r="Q4255" s="13" t="s">
        <v>13822</v>
      </c>
      <c r="R4255" t="s">
        <v>13823</v>
      </c>
      <c r="S4255" s="20">
        <v>0</v>
      </c>
      <c r="T4255" s="21" t="s">
        <v>38</v>
      </c>
    </row>
    <row r="4256" spans="1:20" x14ac:dyDescent="0.35">
      <c r="A4256" s="96" t="s">
        <v>13824</v>
      </c>
      <c r="B4256" s="96"/>
      <c r="C4256" s="96"/>
      <c r="D4256" s="13" t="s">
        <v>13825</v>
      </c>
      <c r="E4256" s="13">
        <v>6</v>
      </c>
      <c r="F4256" s="14">
        <v>0.7</v>
      </c>
      <c r="G4256" s="13" t="s">
        <v>46</v>
      </c>
      <c r="H4256" s="14">
        <v>25</v>
      </c>
      <c r="I4256" s="15" t="s">
        <v>32</v>
      </c>
      <c r="J4256" s="16">
        <v>75</v>
      </c>
      <c r="K4256" s="16">
        <v>12.5</v>
      </c>
      <c r="L4256" s="17" t="s">
        <v>399</v>
      </c>
      <c r="M4256" s="163" t="str">
        <f>IFERROR(GETPIVOTDATA("Tot. Bottles",'- Ordine Aggregato -'!$A$1,"sku anker",A4256),"")</f>
        <v/>
      </c>
      <c r="N4256" s="18" t="s">
        <v>67</v>
      </c>
      <c r="O4256" s="19" t="str">
        <f t="shared" si="66"/>
        <v>Order online</v>
      </c>
      <c r="P4256" s="97" t="s">
        <v>146</v>
      </c>
      <c r="Q4256" s="13" t="s">
        <v>13826</v>
      </c>
      <c r="R4256" t="s">
        <v>42</v>
      </c>
      <c r="S4256" s="20">
        <v>12.5</v>
      </c>
      <c r="T4256" s="21" t="s">
        <v>38</v>
      </c>
    </row>
    <row r="4257" spans="1:20" x14ac:dyDescent="0.35">
      <c r="A4257" s="96" t="s">
        <v>13827</v>
      </c>
      <c r="B4257" s="96"/>
      <c r="C4257" s="96"/>
      <c r="D4257" s="13" t="s">
        <v>13828</v>
      </c>
      <c r="E4257" s="13">
        <v>6</v>
      </c>
      <c r="F4257" s="14">
        <v>0.2</v>
      </c>
      <c r="G4257" s="13" t="s">
        <v>46</v>
      </c>
      <c r="H4257" s="14">
        <v>40</v>
      </c>
      <c r="I4257" s="15" t="s">
        <v>32</v>
      </c>
      <c r="J4257" s="16">
        <v>42</v>
      </c>
      <c r="K4257" s="16">
        <v>7</v>
      </c>
      <c r="L4257" s="17" t="s">
        <v>384</v>
      </c>
      <c r="M4257" s="163" t="str">
        <f>IFERROR(GETPIVOTDATA("Tot. Bottles",'- Ordine Aggregato -'!$A$1,"sku anker",A4257),"")</f>
        <v/>
      </c>
      <c r="N4257" s="18" t="s">
        <v>34</v>
      </c>
      <c r="O4257" s="19" t="str">
        <f t="shared" si="66"/>
        <v>Order online</v>
      </c>
      <c r="P4257" s="97" t="s">
        <v>146</v>
      </c>
      <c r="Q4257" s="13" t="s">
        <v>13829</v>
      </c>
      <c r="R4257" t="s">
        <v>13830</v>
      </c>
      <c r="S4257" s="20">
        <v>0</v>
      </c>
      <c r="T4257" s="21" t="s">
        <v>38</v>
      </c>
    </row>
    <row r="4258" spans="1:20" x14ac:dyDescent="0.35">
      <c r="A4258" s="96" t="s">
        <v>14611</v>
      </c>
      <c r="D4258" s="13" t="s">
        <v>14612</v>
      </c>
      <c r="E4258" s="13">
        <v>6</v>
      </c>
      <c r="F4258" s="14">
        <v>1</v>
      </c>
      <c r="G4258" s="13" t="s">
        <v>46</v>
      </c>
      <c r="H4258" s="14">
        <v>54.5</v>
      </c>
      <c r="I4258" s="15" t="s">
        <v>32</v>
      </c>
      <c r="J4258" s="16">
        <v>87</v>
      </c>
      <c r="K4258" s="16">
        <v>14.5</v>
      </c>
      <c r="L4258" s="17" t="s">
        <v>104</v>
      </c>
      <c r="M4258" s="163" t="str">
        <f>IFERROR(GETPIVOTDATA("Tot. Bottles",'- Ordine Aggregato -'!$A$1,"sku anker",A4258),"")</f>
        <v/>
      </c>
      <c r="N4258" s="18" t="s">
        <v>28</v>
      </c>
      <c r="O4258" s="19" t="str">
        <f t="shared" si="66"/>
        <v>Order online</v>
      </c>
      <c r="P4258" s="97" t="s">
        <v>773</v>
      </c>
      <c r="Q4258" s="13" t="s">
        <v>16216</v>
      </c>
      <c r="R4258" t="s">
        <v>16217</v>
      </c>
      <c r="S4258" s="20">
        <v>0</v>
      </c>
      <c r="T4258" s="21" t="s">
        <v>3755</v>
      </c>
    </row>
    <row r="4259" spans="1:20" x14ac:dyDescent="0.35">
      <c r="A4259" s="13" t="s">
        <v>14425</v>
      </c>
      <c r="B4259" s="13"/>
      <c r="C4259" s="13"/>
      <c r="D4259" s="13" t="s">
        <v>14426</v>
      </c>
      <c r="E4259" s="13">
        <v>6</v>
      </c>
      <c r="F4259" s="14">
        <v>0.7</v>
      </c>
      <c r="G4259" s="13" t="s">
        <v>46</v>
      </c>
      <c r="H4259" s="14">
        <v>40</v>
      </c>
      <c r="I4259" s="15" t="s">
        <v>32</v>
      </c>
      <c r="J4259" s="16">
        <v>87</v>
      </c>
      <c r="K4259" s="16">
        <v>14.5</v>
      </c>
      <c r="L4259" s="17" t="s">
        <v>104</v>
      </c>
      <c r="M4259" s="163" t="str">
        <f>IFERROR(GETPIVOTDATA("Tot. Bottles",'- Ordine Aggregato -'!$A$1,"sku anker",A4259),"")</f>
        <v/>
      </c>
      <c r="N4259" s="18" t="s">
        <v>28</v>
      </c>
      <c r="O4259" s="19" t="str">
        <f t="shared" si="66"/>
        <v>Order online</v>
      </c>
      <c r="P4259" s="97" t="s">
        <v>773</v>
      </c>
      <c r="Q4259" s="13" t="s">
        <v>16218</v>
      </c>
      <c r="R4259" t="s">
        <v>16219</v>
      </c>
      <c r="S4259" s="20">
        <v>0</v>
      </c>
      <c r="T4259" s="21" t="s">
        <v>3755</v>
      </c>
    </row>
    <row r="4260" spans="1:20" x14ac:dyDescent="0.35">
      <c r="A4260" s="96" t="s">
        <v>13831</v>
      </c>
      <c r="D4260" s="13" t="s">
        <v>13832</v>
      </c>
      <c r="E4260" s="13">
        <v>6</v>
      </c>
      <c r="F4260" s="14">
        <v>0.7</v>
      </c>
      <c r="G4260" s="13" t="s">
        <v>46</v>
      </c>
      <c r="H4260" s="14">
        <v>45</v>
      </c>
      <c r="I4260" s="15" t="s">
        <v>32</v>
      </c>
      <c r="J4260" s="16">
        <v>195</v>
      </c>
      <c r="K4260" s="16">
        <v>32.5</v>
      </c>
      <c r="L4260" s="17" t="s">
        <v>104</v>
      </c>
      <c r="M4260" s="163" t="str">
        <f>IFERROR(GETPIVOTDATA("Tot. Bottles",'- Ordine Aggregato -'!$A$1,"sku anker",A4260),"")</f>
        <v/>
      </c>
      <c r="N4260" s="18" t="s">
        <v>42</v>
      </c>
      <c r="O4260" s="19" t="str">
        <f t="shared" si="66"/>
        <v>Order online</v>
      </c>
      <c r="P4260" s="97" t="s">
        <v>773</v>
      </c>
      <c r="Q4260" s="13" t="s">
        <v>13833</v>
      </c>
      <c r="R4260" t="s">
        <v>13834</v>
      </c>
      <c r="S4260" s="20">
        <v>0</v>
      </c>
      <c r="T4260" s="21" t="s">
        <v>38</v>
      </c>
    </row>
    <row r="4261" spans="1:20" x14ac:dyDescent="0.35">
      <c r="A4261" s="96" t="s">
        <v>13835</v>
      </c>
      <c r="D4261" s="13" t="s">
        <v>13836</v>
      </c>
      <c r="E4261" s="13">
        <v>6</v>
      </c>
      <c r="F4261" s="14">
        <v>0.7</v>
      </c>
      <c r="G4261" s="13" t="s">
        <v>46</v>
      </c>
      <c r="H4261" s="14">
        <v>63</v>
      </c>
      <c r="I4261" s="15" t="s">
        <v>32</v>
      </c>
      <c r="J4261" s="16">
        <v>63</v>
      </c>
      <c r="K4261" s="16">
        <v>10.5</v>
      </c>
      <c r="L4261" s="17" t="s">
        <v>1094</v>
      </c>
      <c r="M4261" s="163" t="str">
        <f>IFERROR(GETPIVOTDATA("Tot. Bottles",'- Ordine Aggregato -'!$A$1,"sku anker",A4261),"")</f>
        <v/>
      </c>
      <c r="N4261" s="18" t="s">
        <v>42</v>
      </c>
      <c r="O4261" s="19" t="str">
        <f t="shared" si="66"/>
        <v>Order online</v>
      </c>
      <c r="P4261" s="97" t="s">
        <v>773</v>
      </c>
      <c r="Q4261" s="13" t="s">
        <v>13837</v>
      </c>
      <c r="R4261" t="s">
        <v>13838</v>
      </c>
      <c r="S4261" s="20">
        <v>0</v>
      </c>
      <c r="T4261" s="21" t="s">
        <v>38</v>
      </c>
    </row>
    <row r="4262" spans="1:20" x14ac:dyDescent="0.35">
      <c r="A4262" s="13" t="s">
        <v>13839</v>
      </c>
      <c r="B4262" s="13"/>
      <c r="C4262" s="13"/>
      <c r="D4262" s="13" t="s">
        <v>13840</v>
      </c>
      <c r="E4262" s="13">
        <v>6</v>
      </c>
      <c r="F4262" s="14">
        <v>0.7</v>
      </c>
      <c r="G4262" s="13" t="s">
        <v>46</v>
      </c>
      <c r="H4262" s="14">
        <v>40</v>
      </c>
      <c r="I4262" s="15" t="s">
        <v>32</v>
      </c>
      <c r="J4262" s="16">
        <v>83.699999999999989</v>
      </c>
      <c r="K4262" s="16">
        <v>13.95</v>
      </c>
      <c r="L4262" s="17" t="s">
        <v>4671</v>
      </c>
      <c r="M4262" s="163" t="str">
        <f>IFERROR(GETPIVOTDATA("Tot. Bottles",'- Ordine Aggregato -'!$A$1,"sku anker",A4262),"")</f>
        <v/>
      </c>
      <c r="N4262" s="18" t="s">
        <v>34</v>
      </c>
      <c r="O4262" s="19" t="str">
        <f t="shared" si="66"/>
        <v>Order online</v>
      </c>
      <c r="P4262" s="97" t="s">
        <v>1232</v>
      </c>
      <c r="Q4262" s="13" t="s">
        <v>13841</v>
      </c>
      <c r="R4262" t="s">
        <v>13842</v>
      </c>
      <c r="S4262" s="20">
        <v>0</v>
      </c>
      <c r="T4262" s="21" t="s">
        <v>38</v>
      </c>
    </row>
    <row r="4263" spans="1:20" x14ac:dyDescent="0.35">
      <c r="A4263" s="96" t="s">
        <v>13843</v>
      </c>
      <c r="D4263" s="13" t="s">
        <v>13844</v>
      </c>
      <c r="E4263" s="13">
        <v>6</v>
      </c>
      <c r="F4263" s="14">
        <v>0.7</v>
      </c>
      <c r="G4263" s="13" t="s">
        <v>14874</v>
      </c>
      <c r="H4263" s="14">
        <v>46</v>
      </c>
      <c r="I4263" s="15" t="s">
        <v>32</v>
      </c>
      <c r="J4263" s="16">
        <v>177</v>
      </c>
      <c r="K4263" s="16">
        <v>29.5</v>
      </c>
      <c r="L4263" s="17" t="s">
        <v>4671</v>
      </c>
      <c r="M4263" s="163" t="str">
        <f>IFERROR(GETPIVOTDATA("Tot. Bottles",'- Ordine Aggregato -'!$A$1,"sku anker",A4263),"")</f>
        <v/>
      </c>
      <c r="N4263" s="18" t="s">
        <v>42</v>
      </c>
      <c r="O4263" s="19" t="str">
        <f t="shared" si="66"/>
        <v>Order online</v>
      </c>
      <c r="P4263" s="97" t="s">
        <v>1232</v>
      </c>
      <c r="Q4263" s="13" t="s">
        <v>13845</v>
      </c>
      <c r="R4263" t="s">
        <v>13846</v>
      </c>
      <c r="S4263" s="20">
        <v>0</v>
      </c>
      <c r="T4263" s="21" t="s">
        <v>38</v>
      </c>
    </row>
    <row r="4264" spans="1:20" x14ac:dyDescent="0.35">
      <c r="A4264" s="96" t="s">
        <v>13847</v>
      </c>
      <c r="B4264" s="96"/>
      <c r="C4264" s="96"/>
      <c r="D4264" s="13" t="s">
        <v>13848</v>
      </c>
      <c r="E4264" s="13">
        <v>6</v>
      </c>
      <c r="F4264" s="14">
        <v>0.7</v>
      </c>
      <c r="G4264" s="13" t="s">
        <v>46</v>
      </c>
      <c r="H4264" s="14">
        <v>37.5</v>
      </c>
      <c r="I4264" s="15" t="s">
        <v>32</v>
      </c>
      <c r="J4264" s="16">
        <v>24.299999999999997</v>
      </c>
      <c r="K4264" s="16">
        <v>4.05</v>
      </c>
      <c r="L4264" s="17" t="s">
        <v>73</v>
      </c>
      <c r="M4264" s="163" t="str">
        <f>IFERROR(GETPIVOTDATA("Tot. Bottles",'- Ordine Aggregato -'!$A$1,"sku anker",A4264),"")</f>
        <v/>
      </c>
      <c r="N4264" s="18" t="s">
        <v>42</v>
      </c>
      <c r="O4264" s="19" t="str">
        <f t="shared" si="66"/>
        <v>Order online</v>
      </c>
      <c r="P4264" s="97" t="s">
        <v>880</v>
      </c>
      <c r="Q4264" s="13" t="s">
        <v>13849</v>
      </c>
      <c r="R4264" t="s">
        <v>13850</v>
      </c>
      <c r="S4264" s="20">
        <v>0</v>
      </c>
      <c r="T4264" s="21" t="s">
        <v>38</v>
      </c>
    </row>
    <row r="4265" spans="1:20" x14ac:dyDescent="0.35">
      <c r="A4265" s="96" t="s">
        <v>13851</v>
      </c>
      <c r="D4265" s="13" t="s">
        <v>13848</v>
      </c>
      <c r="E4265" s="13">
        <v>6</v>
      </c>
      <c r="F4265" s="14">
        <v>1</v>
      </c>
      <c r="G4265" s="13" t="s">
        <v>46</v>
      </c>
      <c r="H4265" s="14">
        <v>37.5</v>
      </c>
      <c r="I4265" s="15" t="s">
        <v>32</v>
      </c>
      <c r="J4265" s="16">
        <v>30</v>
      </c>
      <c r="K4265" s="16">
        <v>5</v>
      </c>
      <c r="L4265" s="17" t="s">
        <v>73</v>
      </c>
      <c r="M4265" s="163" t="str">
        <f>IFERROR(GETPIVOTDATA("Tot. Bottles",'- Ordine Aggregato -'!$A$1,"sku anker",A4265),"")</f>
        <v/>
      </c>
      <c r="N4265" s="18" t="s">
        <v>42</v>
      </c>
      <c r="O4265" s="19" t="str">
        <f t="shared" si="66"/>
        <v>Order online</v>
      </c>
      <c r="P4265" s="97" t="s">
        <v>880</v>
      </c>
      <c r="Q4265" s="13" t="s">
        <v>13852</v>
      </c>
      <c r="R4265" t="s">
        <v>13853</v>
      </c>
      <c r="S4265" s="20">
        <v>0</v>
      </c>
      <c r="T4265" s="21" t="s">
        <v>38</v>
      </c>
    </row>
    <row r="4266" spans="1:20" x14ac:dyDescent="0.35">
      <c r="A4266" s="13" t="s">
        <v>13854</v>
      </c>
      <c r="B4266" s="13"/>
      <c r="C4266" s="13"/>
      <c r="D4266" s="13" t="s">
        <v>13855</v>
      </c>
      <c r="E4266" s="13">
        <v>6</v>
      </c>
      <c r="F4266" s="14">
        <v>0.5</v>
      </c>
      <c r="G4266" s="13" t="s">
        <v>14874</v>
      </c>
      <c r="H4266" s="14">
        <v>35</v>
      </c>
      <c r="I4266" s="15" t="s">
        <v>32</v>
      </c>
      <c r="J4266" s="16">
        <v>52.199999999999996</v>
      </c>
      <c r="K4266" s="16">
        <v>8.6999999999999993</v>
      </c>
      <c r="L4266" s="17" t="s">
        <v>502</v>
      </c>
      <c r="M4266" s="163" t="str">
        <f>IFERROR(GETPIVOTDATA("Tot. Bottles",'- Ordine Aggregato -'!$A$1,"sku anker",A4266),"")</f>
        <v/>
      </c>
      <c r="N4266" s="18" t="s">
        <v>42</v>
      </c>
      <c r="O4266" s="19" t="str">
        <f t="shared" si="66"/>
        <v>Order online</v>
      </c>
      <c r="P4266" s="97" t="s">
        <v>2989</v>
      </c>
      <c r="Q4266" s="13" t="s">
        <v>13856</v>
      </c>
      <c r="R4266" t="s">
        <v>13857</v>
      </c>
      <c r="S4266" s="20">
        <v>0</v>
      </c>
      <c r="T4266" s="21" t="s">
        <v>38</v>
      </c>
    </row>
    <row r="4267" spans="1:20" x14ac:dyDescent="0.35">
      <c r="A4267" s="13" t="s">
        <v>13858</v>
      </c>
      <c r="B4267" s="13"/>
      <c r="C4267" s="13"/>
      <c r="D4267" s="13" t="s">
        <v>13859</v>
      </c>
      <c r="E4267" s="13">
        <v>6</v>
      </c>
      <c r="F4267" s="14">
        <v>0.7</v>
      </c>
      <c r="G4267" s="13" t="s">
        <v>46</v>
      </c>
      <c r="H4267" s="14">
        <v>40</v>
      </c>
      <c r="I4267" s="15" t="s">
        <v>32</v>
      </c>
      <c r="J4267" s="16">
        <v>102</v>
      </c>
      <c r="K4267" s="16">
        <v>17</v>
      </c>
      <c r="L4267" s="17" t="s">
        <v>368</v>
      </c>
      <c r="M4267" s="163" t="str">
        <f>IFERROR(GETPIVOTDATA("Tot. Bottles",'- Ordine Aggregato -'!$A$1,"sku anker",A4267),"")</f>
        <v/>
      </c>
      <c r="N4267" s="18" t="s">
        <v>67</v>
      </c>
      <c r="O4267" s="19" t="str">
        <f t="shared" si="66"/>
        <v>Order online</v>
      </c>
      <c r="P4267" s="97" t="s">
        <v>13282</v>
      </c>
      <c r="Q4267" s="13" t="s">
        <v>13860</v>
      </c>
      <c r="R4267" t="s">
        <v>13861</v>
      </c>
      <c r="S4267" s="20">
        <v>17</v>
      </c>
      <c r="T4267" s="21" t="s">
        <v>38</v>
      </c>
    </row>
    <row r="4268" spans="1:20" x14ac:dyDescent="0.35">
      <c r="A4268" s="96" t="s">
        <v>13862</v>
      </c>
      <c r="D4268" s="13" t="s">
        <v>13863</v>
      </c>
      <c r="E4268" s="13">
        <v>6</v>
      </c>
      <c r="F4268" s="14">
        <v>0.7</v>
      </c>
      <c r="G4268" s="13" t="s">
        <v>46</v>
      </c>
      <c r="H4268" s="14">
        <v>38</v>
      </c>
      <c r="I4268" s="15" t="s">
        <v>32</v>
      </c>
      <c r="J4268" s="16">
        <v>45</v>
      </c>
      <c r="K4268" s="16">
        <v>7.5</v>
      </c>
      <c r="L4268" s="17" t="s">
        <v>368</v>
      </c>
      <c r="M4268" s="163" t="str">
        <f>IFERROR(GETPIVOTDATA("Tot. Bottles",'- Ordine Aggregato -'!$A$1,"sku anker",A4268),"")</f>
        <v/>
      </c>
      <c r="N4268" s="18" t="s">
        <v>67</v>
      </c>
      <c r="O4268" s="19" t="str">
        <f t="shared" si="66"/>
        <v>Order online</v>
      </c>
      <c r="P4268" s="97" t="s">
        <v>35</v>
      </c>
      <c r="Q4268" s="13" t="s">
        <v>13864</v>
      </c>
      <c r="R4268" t="s">
        <v>13865</v>
      </c>
      <c r="S4268" s="20">
        <v>7.5</v>
      </c>
      <c r="T4268" s="21" t="s">
        <v>38</v>
      </c>
    </row>
    <row r="4269" spans="1:20" x14ac:dyDescent="0.35">
      <c r="A4269" s="96" t="s">
        <v>13866</v>
      </c>
      <c r="D4269" s="13" t="s">
        <v>13867</v>
      </c>
      <c r="E4269" s="13">
        <v>6</v>
      </c>
      <c r="F4269" s="14">
        <v>0.7</v>
      </c>
      <c r="G4269" s="13" t="s">
        <v>14874</v>
      </c>
      <c r="H4269" s="14">
        <v>38</v>
      </c>
      <c r="I4269" s="15" t="s">
        <v>32</v>
      </c>
      <c r="J4269" s="16">
        <v>59.099999999999994</v>
      </c>
      <c r="K4269" s="16">
        <v>9.85</v>
      </c>
      <c r="L4269" s="17" t="s">
        <v>368</v>
      </c>
      <c r="M4269" s="163" t="str">
        <f>IFERROR(GETPIVOTDATA("Tot. Bottles",'- Ordine Aggregato -'!$A$1,"sku anker",A4269),"")</f>
        <v/>
      </c>
      <c r="N4269" s="18" t="s">
        <v>42</v>
      </c>
      <c r="O4269" s="19" t="str">
        <f t="shared" si="66"/>
        <v>Order online</v>
      </c>
      <c r="P4269" s="97" t="s">
        <v>35</v>
      </c>
      <c r="Q4269" s="13" t="s">
        <v>13868</v>
      </c>
      <c r="R4269" t="s">
        <v>13869</v>
      </c>
      <c r="S4269" s="20">
        <v>0</v>
      </c>
      <c r="T4269" s="21" t="s">
        <v>38</v>
      </c>
    </row>
    <row r="4270" spans="1:20" x14ac:dyDescent="0.35">
      <c r="A4270" s="96" t="s">
        <v>13870</v>
      </c>
      <c r="B4270" s="96"/>
      <c r="C4270" s="96"/>
      <c r="D4270" s="13" t="s">
        <v>13871</v>
      </c>
      <c r="E4270" s="13">
        <v>24</v>
      </c>
      <c r="F4270" s="14">
        <v>0.05</v>
      </c>
      <c r="G4270" s="13" t="s">
        <v>14874</v>
      </c>
      <c r="H4270" s="14">
        <v>38</v>
      </c>
      <c r="I4270" s="15" t="s">
        <v>32</v>
      </c>
      <c r="J4270" s="16">
        <v>48</v>
      </c>
      <c r="K4270" s="16">
        <v>2</v>
      </c>
      <c r="L4270" s="17" t="s">
        <v>368</v>
      </c>
      <c r="M4270" s="163" t="str">
        <f>IFERROR(GETPIVOTDATA("Tot. Bottles",'- Ordine Aggregato -'!$A$1,"sku anker",A4270),"")</f>
        <v/>
      </c>
      <c r="N4270" s="18" t="s">
        <v>42</v>
      </c>
      <c r="O4270" s="19" t="str">
        <f t="shared" si="66"/>
        <v>Order online</v>
      </c>
      <c r="P4270" s="97" t="s">
        <v>35</v>
      </c>
      <c r="Q4270" s="13" t="s">
        <v>13872</v>
      </c>
      <c r="R4270" t="s">
        <v>13873</v>
      </c>
      <c r="S4270" s="20">
        <v>0</v>
      </c>
      <c r="T4270" s="21" t="s">
        <v>38</v>
      </c>
    </row>
    <row r="4271" spans="1:20" x14ac:dyDescent="0.35">
      <c r="A4271" s="96" t="s">
        <v>13874</v>
      </c>
      <c r="D4271" s="13" t="s">
        <v>13875</v>
      </c>
      <c r="E4271" s="13">
        <v>6</v>
      </c>
      <c r="F4271" s="14">
        <v>1</v>
      </c>
      <c r="G4271" s="13" t="s">
        <v>14873</v>
      </c>
      <c r="H4271" s="14">
        <v>15</v>
      </c>
      <c r="I4271" s="15" t="s">
        <v>32</v>
      </c>
      <c r="J4271" s="16">
        <v>39</v>
      </c>
      <c r="K4271" s="16">
        <v>6.5</v>
      </c>
      <c r="L4271" s="17" t="s">
        <v>66</v>
      </c>
      <c r="M4271" s="163" t="str">
        <f>IFERROR(GETPIVOTDATA("Tot. Bottles",'- Ordine Aggregato -'!$A$1,"sku anker",A4271),"")</f>
        <v/>
      </c>
      <c r="N4271" s="18" t="s">
        <v>42</v>
      </c>
      <c r="O4271" s="19" t="str">
        <f t="shared" si="66"/>
        <v>Order online</v>
      </c>
      <c r="P4271" s="97" t="s">
        <v>68</v>
      </c>
      <c r="Q4271" s="13" t="s">
        <v>13876</v>
      </c>
      <c r="R4271" t="s">
        <v>13877</v>
      </c>
      <c r="S4271" s="20">
        <v>0</v>
      </c>
      <c r="T4271" s="21" t="s">
        <v>38</v>
      </c>
    </row>
    <row r="4272" spans="1:20" x14ac:dyDescent="0.35">
      <c r="A4272" s="96" t="s">
        <v>13878</v>
      </c>
      <c r="B4272" s="96"/>
      <c r="C4272" s="96"/>
      <c r="D4272" s="13" t="s">
        <v>13879</v>
      </c>
      <c r="E4272" s="13">
        <v>6</v>
      </c>
      <c r="F4272" s="14">
        <v>0.7</v>
      </c>
      <c r="G4272" s="13" t="s">
        <v>14874</v>
      </c>
      <c r="H4272" s="14">
        <v>43</v>
      </c>
      <c r="I4272" s="15" t="s">
        <v>32</v>
      </c>
      <c r="J4272" s="16">
        <v>4770</v>
      </c>
      <c r="K4272" s="16">
        <v>795</v>
      </c>
      <c r="L4272" s="17" t="s">
        <v>145</v>
      </c>
      <c r="M4272" s="163" t="str">
        <f>IFERROR(GETPIVOTDATA("Tot. Bottles",'- Ordine Aggregato -'!$A$1,"sku anker",A4272),"")</f>
        <v/>
      </c>
      <c r="N4272" s="18" t="s">
        <v>67</v>
      </c>
      <c r="O4272" s="19" t="str">
        <f t="shared" si="66"/>
        <v>Order online</v>
      </c>
      <c r="P4272" s="97" t="s">
        <v>442</v>
      </c>
      <c r="Q4272" s="13" t="s">
        <v>13880</v>
      </c>
      <c r="R4272" t="s">
        <v>42</v>
      </c>
      <c r="S4272" s="20">
        <v>795</v>
      </c>
      <c r="T4272" s="21" t="s">
        <v>38</v>
      </c>
    </row>
    <row r="4273" spans="1:20" x14ac:dyDescent="0.35">
      <c r="A4273" s="13" t="s">
        <v>14408</v>
      </c>
      <c r="B4273" s="13"/>
      <c r="C4273" s="13"/>
      <c r="D4273" s="13" t="s">
        <v>13881</v>
      </c>
      <c r="E4273" s="13">
        <v>6</v>
      </c>
      <c r="F4273" s="14">
        <v>0.7</v>
      </c>
      <c r="G4273" s="13" t="s">
        <v>31</v>
      </c>
      <c r="H4273" s="14">
        <v>40</v>
      </c>
      <c r="I4273" s="15" t="s">
        <v>32</v>
      </c>
      <c r="J4273" s="16">
        <v>156</v>
      </c>
      <c r="K4273" s="16">
        <v>26</v>
      </c>
      <c r="L4273" s="17" t="s">
        <v>448</v>
      </c>
      <c r="M4273" s="163" t="str">
        <f>IFERROR(GETPIVOTDATA("Tot. Bottles",'- Ordine Aggregato -'!$A$1,"sku anker",A4273),"")</f>
        <v/>
      </c>
      <c r="N4273" s="18" t="s">
        <v>42</v>
      </c>
      <c r="O4273" s="19" t="str">
        <f t="shared" si="66"/>
        <v>Order online</v>
      </c>
      <c r="P4273" s="97" t="s">
        <v>442</v>
      </c>
      <c r="Q4273" s="13" t="s">
        <v>16220</v>
      </c>
      <c r="R4273" t="s">
        <v>16221</v>
      </c>
      <c r="S4273" s="20">
        <v>0</v>
      </c>
      <c r="T4273" s="21" t="s">
        <v>38</v>
      </c>
    </row>
    <row r="4274" spans="1:20" x14ac:dyDescent="0.35">
      <c r="A4274" s="96" t="s">
        <v>13882</v>
      </c>
      <c r="D4274" s="13" t="s">
        <v>13881</v>
      </c>
      <c r="E4274" s="13">
        <v>12</v>
      </c>
      <c r="F4274" s="14">
        <v>0.7</v>
      </c>
      <c r="G4274" s="13" t="s">
        <v>31</v>
      </c>
      <c r="H4274" s="14">
        <v>40</v>
      </c>
      <c r="I4274" s="15" t="s">
        <v>32</v>
      </c>
      <c r="J4274" s="16">
        <v>312</v>
      </c>
      <c r="K4274" s="16">
        <v>26</v>
      </c>
      <c r="L4274" s="17" t="s">
        <v>448</v>
      </c>
      <c r="M4274" s="163" t="str">
        <f>IFERROR(GETPIVOTDATA("Tot. Bottles",'- Ordine Aggregato -'!$A$1,"sku anker",A4274),"")</f>
        <v/>
      </c>
      <c r="N4274" s="18" t="s">
        <v>42</v>
      </c>
      <c r="O4274" s="19" t="str">
        <f t="shared" si="66"/>
        <v>Order online</v>
      </c>
      <c r="P4274" s="97" t="s">
        <v>442</v>
      </c>
      <c r="Q4274" s="13" t="s">
        <v>13883</v>
      </c>
      <c r="R4274" t="s">
        <v>13884</v>
      </c>
      <c r="S4274" s="20">
        <v>0</v>
      </c>
      <c r="T4274" s="21" t="s">
        <v>38</v>
      </c>
    </row>
    <row r="4275" spans="1:20" x14ac:dyDescent="0.35">
      <c r="A4275" s="13" t="s">
        <v>13885</v>
      </c>
      <c r="B4275" s="13"/>
      <c r="C4275" s="13"/>
      <c r="D4275" s="13" t="s">
        <v>13886</v>
      </c>
      <c r="E4275" s="13">
        <v>3</v>
      </c>
      <c r="F4275" s="14">
        <v>0.7</v>
      </c>
      <c r="G4275" s="13" t="s">
        <v>46</v>
      </c>
      <c r="H4275" s="14">
        <v>46</v>
      </c>
      <c r="I4275" s="15" t="s">
        <v>32</v>
      </c>
      <c r="J4275" s="16">
        <v>145.5</v>
      </c>
      <c r="K4275" s="16">
        <v>48.5</v>
      </c>
      <c r="L4275" s="17" t="s">
        <v>4671</v>
      </c>
      <c r="M4275" s="163" t="str">
        <f>IFERROR(GETPIVOTDATA("Tot. Bottles",'- Ordine Aggregato -'!$A$1,"sku anker",A4275),"")</f>
        <v/>
      </c>
      <c r="N4275" s="18" t="s">
        <v>42</v>
      </c>
      <c r="O4275" s="19" t="str">
        <f t="shared" si="66"/>
        <v>Order online</v>
      </c>
      <c r="P4275" s="97" t="s">
        <v>1232</v>
      </c>
      <c r="Q4275" s="13" t="s">
        <v>13887</v>
      </c>
      <c r="R4275" t="s">
        <v>13888</v>
      </c>
      <c r="S4275" s="20">
        <v>0</v>
      </c>
      <c r="T4275" s="21" t="s">
        <v>38</v>
      </c>
    </row>
    <row r="4276" spans="1:20" x14ac:dyDescent="0.35">
      <c r="A4276" s="13" t="s">
        <v>13889</v>
      </c>
      <c r="B4276" s="13"/>
      <c r="C4276" s="13"/>
      <c r="D4276" s="13" t="s">
        <v>13890</v>
      </c>
      <c r="E4276" s="13">
        <v>6</v>
      </c>
      <c r="F4276" s="14">
        <v>1</v>
      </c>
      <c r="G4276" s="13" t="s">
        <v>14874</v>
      </c>
      <c r="H4276" s="14">
        <v>38</v>
      </c>
      <c r="I4276" s="15" t="s">
        <v>32</v>
      </c>
      <c r="J4276" s="16">
        <v>48.300000000000004</v>
      </c>
      <c r="K4276" s="16">
        <v>8.0500000000000007</v>
      </c>
      <c r="L4276" s="17" t="s">
        <v>416</v>
      </c>
      <c r="M4276" s="163" t="str">
        <f>IFERROR(GETPIVOTDATA("Tot. Bottles",'- Ordine Aggregato -'!$A$1,"sku anker",A4276),"")</f>
        <v/>
      </c>
      <c r="N4276" s="18" t="s">
        <v>34</v>
      </c>
      <c r="O4276" s="19" t="str">
        <f t="shared" si="66"/>
        <v>Order online</v>
      </c>
      <c r="P4276" s="97" t="s">
        <v>580</v>
      </c>
      <c r="Q4276" s="13" t="s">
        <v>13891</v>
      </c>
      <c r="R4276" t="s">
        <v>13892</v>
      </c>
      <c r="S4276" s="20">
        <v>0</v>
      </c>
      <c r="T4276" s="21" t="s">
        <v>38</v>
      </c>
    </row>
    <row r="4277" spans="1:20" x14ac:dyDescent="0.35">
      <c r="A4277" s="96" t="s">
        <v>13893</v>
      </c>
      <c r="D4277" s="13" t="s">
        <v>13894</v>
      </c>
      <c r="E4277" s="13">
        <v>6</v>
      </c>
      <c r="F4277" s="14">
        <v>375</v>
      </c>
      <c r="G4277" s="13" t="s">
        <v>767</v>
      </c>
      <c r="H4277" s="14">
        <v>15.15</v>
      </c>
      <c r="I4277" s="15" t="s">
        <v>32</v>
      </c>
      <c r="J4277" s="16">
        <v>72</v>
      </c>
      <c r="K4277" s="16">
        <v>12</v>
      </c>
      <c r="L4277" s="17" t="s">
        <v>1682</v>
      </c>
      <c r="M4277" s="163" t="str">
        <f>IFERROR(GETPIVOTDATA("Tot. Bottles",'- Ordine Aggregato -'!$A$1,"sku anker",A4277),"")</f>
        <v/>
      </c>
      <c r="N4277" s="18" t="s">
        <v>42</v>
      </c>
      <c r="O4277" s="19" t="str">
        <f t="shared" si="66"/>
        <v>Order online</v>
      </c>
      <c r="P4277" s="97" t="s">
        <v>355</v>
      </c>
      <c r="Q4277" s="13" t="s">
        <v>13895</v>
      </c>
      <c r="R4277" t="s">
        <v>13896</v>
      </c>
      <c r="S4277" s="20">
        <v>0</v>
      </c>
      <c r="T4277" s="21" t="s">
        <v>38</v>
      </c>
    </row>
    <row r="4278" spans="1:20" x14ac:dyDescent="0.35">
      <c r="A4278" s="96" t="s">
        <v>13897</v>
      </c>
      <c r="D4278" s="13" t="s">
        <v>13898</v>
      </c>
      <c r="E4278" s="13">
        <v>6</v>
      </c>
      <c r="F4278" s="14">
        <v>1</v>
      </c>
      <c r="G4278" s="13" t="s">
        <v>14874</v>
      </c>
      <c r="H4278" s="14">
        <v>15</v>
      </c>
      <c r="I4278" s="15" t="s">
        <v>32</v>
      </c>
      <c r="J4278" s="16">
        <v>39</v>
      </c>
      <c r="K4278" s="16">
        <v>6.5</v>
      </c>
      <c r="L4278" s="17" t="s">
        <v>713</v>
      </c>
      <c r="M4278" s="163" t="str">
        <f>IFERROR(GETPIVOTDATA("Tot. Bottles",'- Ordine Aggregato -'!$A$1,"sku anker",A4278),"")</f>
        <v/>
      </c>
      <c r="N4278" s="18" t="s">
        <v>34</v>
      </c>
      <c r="O4278" s="19" t="str">
        <f t="shared" si="66"/>
        <v>Order online</v>
      </c>
      <c r="P4278" s="97" t="s">
        <v>35</v>
      </c>
      <c r="Q4278" s="13" t="s">
        <v>13899</v>
      </c>
      <c r="R4278" t="s">
        <v>13900</v>
      </c>
      <c r="S4278" s="20">
        <v>0</v>
      </c>
      <c r="T4278" s="21" t="s">
        <v>38</v>
      </c>
    </row>
    <row r="4279" spans="1:20" x14ac:dyDescent="0.35">
      <c r="A4279" s="96" t="s">
        <v>13901</v>
      </c>
      <c r="D4279" s="13" t="s">
        <v>13902</v>
      </c>
      <c r="E4279" s="13">
        <v>6</v>
      </c>
      <c r="F4279" s="14">
        <v>1</v>
      </c>
      <c r="G4279" s="13" t="s">
        <v>14874</v>
      </c>
      <c r="H4279" s="14">
        <v>18</v>
      </c>
      <c r="I4279" s="15" t="s">
        <v>32</v>
      </c>
      <c r="J4279" s="16">
        <v>51.900000000000006</v>
      </c>
      <c r="K4279" s="16">
        <v>8.65</v>
      </c>
      <c r="L4279" s="17" t="s">
        <v>713</v>
      </c>
      <c r="M4279" s="163" t="str">
        <f>IFERROR(GETPIVOTDATA("Tot. Bottles",'- Ordine Aggregato -'!$A$1,"sku anker",A4279),"")</f>
        <v/>
      </c>
      <c r="N4279" s="18" t="s">
        <v>42</v>
      </c>
      <c r="O4279" s="19" t="str">
        <f t="shared" si="66"/>
        <v>Order online</v>
      </c>
      <c r="P4279" s="97" t="s">
        <v>35</v>
      </c>
      <c r="Q4279" s="13" t="s">
        <v>13903</v>
      </c>
      <c r="R4279" t="s">
        <v>13904</v>
      </c>
      <c r="S4279" s="20">
        <v>0</v>
      </c>
      <c r="T4279" s="21" t="s">
        <v>38</v>
      </c>
    </row>
    <row r="4280" spans="1:20" x14ac:dyDescent="0.35">
      <c r="A4280" s="96" t="s">
        <v>13905</v>
      </c>
      <c r="B4280" s="96"/>
      <c r="C4280" s="96"/>
      <c r="D4280" s="13" t="s">
        <v>13906</v>
      </c>
      <c r="E4280" s="13">
        <v>6</v>
      </c>
      <c r="F4280" s="14">
        <v>1</v>
      </c>
      <c r="G4280" s="13" t="s">
        <v>14874</v>
      </c>
      <c r="H4280" s="14">
        <v>18</v>
      </c>
      <c r="I4280" s="15" t="s">
        <v>32</v>
      </c>
      <c r="J4280" s="16">
        <v>51.900000000000006</v>
      </c>
      <c r="K4280" s="16">
        <v>8.65</v>
      </c>
      <c r="L4280" s="17" t="s">
        <v>713</v>
      </c>
      <c r="M4280" s="163" t="str">
        <f>IFERROR(GETPIVOTDATA("Tot. Bottles",'- Ordine Aggregato -'!$A$1,"sku anker",A4280),"")</f>
        <v/>
      </c>
      <c r="N4280" s="18" t="s">
        <v>42</v>
      </c>
      <c r="O4280" s="19" t="str">
        <f t="shared" si="66"/>
        <v>Order online</v>
      </c>
      <c r="P4280" s="97" t="s">
        <v>35</v>
      </c>
      <c r="Q4280" s="13" t="s">
        <v>13907</v>
      </c>
      <c r="R4280" t="s">
        <v>13908</v>
      </c>
      <c r="S4280" s="20">
        <v>0</v>
      </c>
      <c r="T4280" s="21" t="s">
        <v>38</v>
      </c>
    </row>
    <row r="4281" spans="1:20" x14ac:dyDescent="0.35">
      <c r="A4281" s="96" t="s">
        <v>13909</v>
      </c>
      <c r="D4281" s="13" t="s">
        <v>13910</v>
      </c>
      <c r="E4281" s="13">
        <v>6</v>
      </c>
      <c r="F4281" s="14">
        <v>0.75</v>
      </c>
      <c r="G4281" s="13" t="s">
        <v>14874</v>
      </c>
      <c r="H4281" s="14">
        <v>20</v>
      </c>
      <c r="I4281" s="15" t="s">
        <v>32</v>
      </c>
      <c r="J4281" s="16">
        <v>101.69999999999999</v>
      </c>
      <c r="K4281" s="16">
        <v>16.95</v>
      </c>
      <c r="L4281" s="17" t="s">
        <v>713</v>
      </c>
      <c r="M4281" s="163" t="str">
        <f>IFERROR(GETPIVOTDATA("Tot. Bottles",'- Ordine Aggregato -'!$A$1,"sku anker",A4281),"")</f>
        <v/>
      </c>
      <c r="N4281" s="18" t="s">
        <v>34</v>
      </c>
      <c r="O4281" s="19" t="str">
        <f t="shared" si="66"/>
        <v>Order online</v>
      </c>
      <c r="P4281" s="97" t="s">
        <v>35</v>
      </c>
      <c r="Q4281" s="13" t="s">
        <v>13911</v>
      </c>
      <c r="R4281" t="s">
        <v>13912</v>
      </c>
      <c r="S4281" s="20">
        <v>0</v>
      </c>
      <c r="T4281" s="21" t="s">
        <v>38</v>
      </c>
    </row>
    <row r="4282" spans="1:20" x14ac:dyDescent="0.35">
      <c r="A4282" s="96" t="s">
        <v>13913</v>
      </c>
      <c r="D4282" s="13" t="s">
        <v>13914</v>
      </c>
      <c r="E4282" s="13">
        <v>6</v>
      </c>
      <c r="F4282" s="14">
        <v>1</v>
      </c>
      <c r="G4282" s="13" t="s">
        <v>14874</v>
      </c>
      <c r="H4282" s="14">
        <v>15</v>
      </c>
      <c r="I4282" s="15" t="s">
        <v>32</v>
      </c>
      <c r="J4282" s="16">
        <v>39</v>
      </c>
      <c r="K4282" s="16">
        <v>6.5</v>
      </c>
      <c r="L4282" s="17" t="s">
        <v>713</v>
      </c>
      <c r="M4282" s="163" t="str">
        <f>IFERROR(GETPIVOTDATA("Tot. Bottles",'- Ordine Aggregato -'!$A$1,"sku anker",A4282),"")</f>
        <v/>
      </c>
      <c r="N4282" s="18" t="s">
        <v>34</v>
      </c>
      <c r="O4282" s="19" t="str">
        <f t="shared" si="66"/>
        <v>Order online</v>
      </c>
      <c r="P4282" s="97" t="s">
        <v>35</v>
      </c>
      <c r="Q4282" s="13" t="s">
        <v>13915</v>
      </c>
      <c r="R4282" t="s">
        <v>13904</v>
      </c>
      <c r="S4282" s="20">
        <v>0</v>
      </c>
      <c r="T4282" s="21" t="s">
        <v>38</v>
      </c>
    </row>
    <row r="4283" spans="1:20" x14ac:dyDescent="0.35">
      <c r="A4283" s="96" t="s">
        <v>14447</v>
      </c>
      <c r="D4283" s="13" t="s">
        <v>14448</v>
      </c>
      <c r="E4283" s="13">
        <v>6</v>
      </c>
      <c r="F4283" s="14">
        <v>1</v>
      </c>
      <c r="G4283" s="13" t="s">
        <v>14874</v>
      </c>
      <c r="H4283" s="14">
        <v>40</v>
      </c>
      <c r="I4283" s="15" t="s">
        <v>32</v>
      </c>
      <c r="J4283" s="16">
        <v>114</v>
      </c>
      <c r="K4283" s="16">
        <v>19</v>
      </c>
      <c r="L4283" s="17" t="s">
        <v>104</v>
      </c>
      <c r="M4283" s="163" t="str">
        <f>IFERROR(GETPIVOTDATA("Tot. Bottles",'- Ordine Aggregato -'!$A$1,"sku anker",A4283),"")</f>
        <v/>
      </c>
      <c r="N4283" s="18" t="s">
        <v>42</v>
      </c>
      <c r="O4283" s="19" t="str">
        <f t="shared" si="66"/>
        <v>Order online</v>
      </c>
      <c r="P4283" s="97" t="s">
        <v>514</v>
      </c>
      <c r="Q4283" s="13" t="s">
        <v>16222</v>
      </c>
      <c r="R4283" t="s">
        <v>16223</v>
      </c>
      <c r="S4283" s="20">
        <v>0</v>
      </c>
      <c r="T4283" s="21" t="s">
        <v>38</v>
      </c>
    </row>
    <row r="4284" spans="1:20" x14ac:dyDescent="0.35">
      <c r="A4284" s="96" t="s">
        <v>13916</v>
      </c>
      <c r="D4284" s="13" t="s">
        <v>13917</v>
      </c>
      <c r="E4284" s="13">
        <v>6</v>
      </c>
      <c r="F4284" s="14">
        <v>0.7</v>
      </c>
      <c r="G4284" s="13" t="s">
        <v>31</v>
      </c>
      <c r="H4284" s="14">
        <v>40</v>
      </c>
      <c r="I4284" s="15" t="s">
        <v>32</v>
      </c>
      <c r="J4284" s="16">
        <v>221.70000000000002</v>
      </c>
      <c r="K4284" s="16">
        <v>36.950000000000003</v>
      </c>
      <c r="L4284" s="17" t="s">
        <v>104</v>
      </c>
      <c r="M4284" s="163" t="str">
        <f>IFERROR(GETPIVOTDATA("Tot. Bottles",'- Ordine Aggregato -'!$A$1,"sku anker",A4284),"")</f>
        <v/>
      </c>
      <c r="N4284" s="18" t="s">
        <v>42</v>
      </c>
      <c r="O4284" s="19" t="str">
        <f t="shared" si="66"/>
        <v>Order online</v>
      </c>
      <c r="P4284" s="97" t="s">
        <v>514</v>
      </c>
      <c r="Q4284" s="13" t="s">
        <v>13918</v>
      </c>
      <c r="R4284" t="s">
        <v>13919</v>
      </c>
      <c r="S4284" s="20">
        <v>0</v>
      </c>
      <c r="T4284" s="21" t="s">
        <v>38</v>
      </c>
    </row>
    <row r="4285" spans="1:20" x14ac:dyDescent="0.35">
      <c r="A4285" s="13" t="s">
        <v>13920</v>
      </c>
      <c r="B4285" s="13"/>
      <c r="C4285" s="13"/>
      <c r="D4285" s="13" t="s">
        <v>13921</v>
      </c>
      <c r="E4285" s="13">
        <v>12</v>
      </c>
      <c r="F4285" s="14">
        <v>0.35</v>
      </c>
      <c r="G4285" s="13" t="s">
        <v>46</v>
      </c>
      <c r="H4285" s="14">
        <v>40</v>
      </c>
      <c r="I4285" s="15" t="s">
        <v>32</v>
      </c>
      <c r="J4285" s="16">
        <v>222</v>
      </c>
      <c r="K4285" s="16">
        <v>18.5</v>
      </c>
      <c r="L4285" s="17" t="s">
        <v>104</v>
      </c>
      <c r="M4285" s="163" t="str">
        <f>IFERROR(GETPIVOTDATA("Tot. Bottles",'- Ordine Aggregato -'!$A$1,"sku anker",A4285),"")</f>
        <v/>
      </c>
      <c r="N4285" s="18" t="s">
        <v>67</v>
      </c>
      <c r="O4285" s="19" t="str">
        <f t="shared" si="66"/>
        <v>Order online</v>
      </c>
      <c r="P4285" s="97" t="s">
        <v>514</v>
      </c>
      <c r="Q4285" s="13" t="s">
        <v>13922</v>
      </c>
      <c r="R4285" t="s">
        <v>13923</v>
      </c>
      <c r="S4285" s="20">
        <v>18.5</v>
      </c>
      <c r="T4285" s="21" t="s">
        <v>38</v>
      </c>
    </row>
    <row r="4286" spans="1:20" x14ac:dyDescent="0.35">
      <c r="A4286" s="96" t="s">
        <v>13924</v>
      </c>
      <c r="D4286" s="13" t="s">
        <v>13925</v>
      </c>
      <c r="E4286" s="13">
        <v>6</v>
      </c>
      <c r="F4286" s="14">
        <v>1</v>
      </c>
      <c r="G4286" s="13" t="s">
        <v>14873</v>
      </c>
      <c r="H4286" s="14">
        <v>40</v>
      </c>
      <c r="I4286" s="15" t="s">
        <v>32</v>
      </c>
      <c r="J4286" s="16">
        <v>243</v>
      </c>
      <c r="K4286" s="16">
        <v>40.5</v>
      </c>
      <c r="L4286" s="17" t="s">
        <v>104</v>
      </c>
      <c r="M4286" s="163" t="str">
        <f>IFERROR(GETPIVOTDATA("Tot. Bottles",'- Ordine Aggregato -'!$A$1,"sku anker",A4286),"")</f>
        <v/>
      </c>
      <c r="N4286" s="18" t="s">
        <v>34</v>
      </c>
      <c r="O4286" s="19" t="str">
        <f t="shared" si="66"/>
        <v>Order online</v>
      </c>
      <c r="P4286" s="97" t="s">
        <v>514</v>
      </c>
      <c r="Q4286" s="13" t="s">
        <v>13926</v>
      </c>
      <c r="R4286" t="s">
        <v>13927</v>
      </c>
      <c r="S4286" s="20">
        <v>0</v>
      </c>
      <c r="T4286" s="21" t="s">
        <v>38</v>
      </c>
    </row>
    <row r="4287" spans="1:20" x14ac:dyDescent="0.35">
      <c r="A4287" s="96" t="s">
        <v>14409</v>
      </c>
      <c r="D4287" s="13" t="s">
        <v>14410</v>
      </c>
      <c r="E4287" s="13">
        <v>6</v>
      </c>
      <c r="F4287" s="14">
        <v>0.7</v>
      </c>
      <c r="G4287" s="13" t="s">
        <v>14874</v>
      </c>
      <c r="H4287" s="14">
        <v>40</v>
      </c>
      <c r="I4287" s="15" t="s">
        <v>32</v>
      </c>
      <c r="J4287" s="16">
        <v>237</v>
      </c>
      <c r="K4287" s="16">
        <v>39.5</v>
      </c>
      <c r="L4287" s="17" t="s">
        <v>1143</v>
      </c>
      <c r="M4287" s="163" t="str">
        <f>IFERROR(GETPIVOTDATA("Tot. Bottles",'- Ordine Aggregato -'!$A$1,"sku anker",A4287),"")</f>
        <v/>
      </c>
      <c r="N4287" s="18" t="s">
        <v>42</v>
      </c>
      <c r="O4287" s="19" t="str">
        <f t="shared" si="66"/>
        <v>Order online</v>
      </c>
      <c r="P4287" s="97" t="s">
        <v>514</v>
      </c>
      <c r="Q4287" s="13" t="s">
        <v>16224</v>
      </c>
      <c r="R4287" t="s">
        <v>16225</v>
      </c>
      <c r="S4287" s="20">
        <v>0</v>
      </c>
      <c r="T4287" s="21" t="s">
        <v>38</v>
      </c>
    </row>
    <row r="4288" spans="1:20" x14ac:dyDescent="0.35">
      <c r="A4288" s="96" t="s">
        <v>14852</v>
      </c>
      <c r="D4288" s="13" t="s">
        <v>14853</v>
      </c>
      <c r="E4288" s="13">
        <v>6</v>
      </c>
      <c r="F4288" s="14">
        <v>0.7</v>
      </c>
      <c r="G4288" s="13" t="s">
        <v>14874</v>
      </c>
      <c r="H4288" s="14">
        <v>43</v>
      </c>
      <c r="I4288" s="15" t="s">
        <v>32</v>
      </c>
      <c r="J4288" s="16">
        <v>285</v>
      </c>
      <c r="K4288" s="16">
        <v>47.5</v>
      </c>
      <c r="L4288" s="17" t="s">
        <v>1143</v>
      </c>
      <c r="M4288" s="163" t="str">
        <f>IFERROR(GETPIVOTDATA("Tot. Bottles",'- Ordine Aggregato -'!$A$1,"sku anker",A4288),"")</f>
        <v/>
      </c>
      <c r="N4288" s="18" t="s">
        <v>42</v>
      </c>
      <c r="O4288" s="19" t="str">
        <f t="shared" si="66"/>
        <v>Order online</v>
      </c>
      <c r="P4288" s="97" t="s">
        <v>514</v>
      </c>
      <c r="Q4288" s="13" t="s">
        <v>16226</v>
      </c>
      <c r="R4288" t="s">
        <v>16227</v>
      </c>
      <c r="S4288" s="20">
        <v>0</v>
      </c>
      <c r="T4288" s="21" t="s">
        <v>38</v>
      </c>
    </row>
    <row r="4289" spans="1:20" x14ac:dyDescent="0.35">
      <c r="A4289" s="96" t="s">
        <v>13928</v>
      </c>
      <c r="B4289" s="96"/>
      <c r="C4289" s="96"/>
      <c r="D4289" s="13" t="s">
        <v>13929</v>
      </c>
      <c r="E4289" s="13">
        <v>6</v>
      </c>
      <c r="F4289" s="14">
        <v>0.7</v>
      </c>
      <c r="G4289" s="13" t="s">
        <v>31</v>
      </c>
      <c r="H4289" s="14">
        <v>43</v>
      </c>
      <c r="I4289" s="15" t="s">
        <v>32</v>
      </c>
      <c r="J4289" s="16">
        <v>285</v>
      </c>
      <c r="K4289" s="16">
        <v>47.5</v>
      </c>
      <c r="L4289" s="17" t="s">
        <v>104</v>
      </c>
      <c r="M4289" s="163" t="str">
        <f>IFERROR(GETPIVOTDATA("Tot. Bottles",'- Ordine Aggregato -'!$A$1,"sku anker",A4289),"")</f>
        <v/>
      </c>
      <c r="N4289" s="18" t="s">
        <v>34</v>
      </c>
      <c r="O4289" s="19" t="str">
        <f t="shared" si="66"/>
        <v>Order online</v>
      </c>
      <c r="P4289" s="97" t="s">
        <v>514</v>
      </c>
      <c r="Q4289" s="13" t="s">
        <v>13930</v>
      </c>
      <c r="R4289" t="s">
        <v>13931</v>
      </c>
      <c r="S4289" s="20">
        <v>0</v>
      </c>
      <c r="T4289" s="21" t="s">
        <v>38</v>
      </c>
    </row>
    <row r="4290" spans="1:20" x14ac:dyDescent="0.35">
      <c r="A4290" s="13" t="s">
        <v>13932</v>
      </c>
      <c r="B4290" s="13"/>
      <c r="C4290" s="13"/>
      <c r="D4290" s="13" t="s">
        <v>13929</v>
      </c>
      <c r="E4290" s="13">
        <v>6</v>
      </c>
      <c r="F4290" s="14">
        <v>1</v>
      </c>
      <c r="G4290" s="13" t="s">
        <v>14874</v>
      </c>
      <c r="H4290" s="14">
        <v>43</v>
      </c>
      <c r="I4290" s="15" t="s">
        <v>32</v>
      </c>
      <c r="J4290" s="16">
        <v>297</v>
      </c>
      <c r="K4290" s="16">
        <v>49.5</v>
      </c>
      <c r="L4290" s="17" t="s">
        <v>104</v>
      </c>
      <c r="M4290" s="163" t="str">
        <f>IFERROR(GETPIVOTDATA("Tot. Bottles",'- Ordine Aggregato -'!$A$1,"sku anker",A4290),"")</f>
        <v/>
      </c>
      <c r="N4290" s="18" t="s">
        <v>42</v>
      </c>
      <c r="O4290" s="19" t="str">
        <f t="shared" si="66"/>
        <v>Order online</v>
      </c>
      <c r="P4290" s="97" t="s">
        <v>514</v>
      </c>
      <c r="Q4290" s="13" t="s">
        <v>13933</v>
      </c>
      <c r="R4290" t="s">
        <v>13934</v>
      </c>
      <c r="S4290" s="20">
        <v>0</v>
      </c>
      <c r="T4290" s="21" t="s">
        <v>38</v>
      </c>
    </row>
    <row r="4291" spans="1:20" x14ac:dyDescent="0.35">
      <c r="A4291" s="96" t="s">
        <v>13935</v>
      </c>
      <c r="D4291" s="13" t="s">
        <v>13936</v>
      </c>
      <c r="E4291" s="13">
        <v>6</v>
      </c>
      <c r="F4291" s="14">
        <v>0.7</v>
      </c>
      <c r="G4291" s="13" t="s">
        <v>46</v>
      </c>
      <c r="H4291" s="14">
        <v>43</v>
      </c>
      <c r="I4291" s="15" t="s">
        <v>32</v>
      </c>
      <c r="J4291" s="16">
        <v>285</v>
      </c>
      <c r="K4291" s="16">
        <v>47.5</v>
      </c>
      <c r="L4291" s="17" t="s">
        <v>104</v>
      </c>
      <c r="M4291" s="163" t="str">
        <f>IFERROR(GETPIVOTDATA("Tot. Bottles",'- Ordine Aggregato -'!$A$1,"sku anker",A4291),"")</f>
        <v/>
      </c>
      <c r="N4291" s="18" t="s">
        <v>34</v>
      </c>
      <c r="O4291" s="19" t="str">
        <f t="shared" si="66"/>
        <v>Order online</v>
      </c>
      <c r="P4291" s="97" t="s">
        <v>514</v>
      </c>
      <c r="Q4291" s="13" t="s">
        <v>13930</v>
      </c>
      <c r="R4291" t="s">
        <v>13931</v>
      </c>
      <c r="S4291" s="20">
        <v>0</v>
      </c>
      <c r="T4291" s="21" t="s">
        <v>38</v>
      </c>
    </row>
    <row r="4292" spans="1:20" x14ac:dyDescent="0.35">
      <c r="A4292" s="96" t="s">
        <v>13937</v>
      </c>
      <c r="B4292" s="96"/>
      <c r="C4292" s="96"/>
      <c r="D4292" s="13" t="s">
        <v>13938</v>
      </c>
      <c r="E4292" s="13">
        <v>6</v>
      </c>
      <c r="F4292" s="14">
        <v>0.7</v>
      </c>
      <c r="G4292" s="13" t="s">
        <v>14874</v>
      </c>
      <c r="H4292" s="14">
        <v>40</v>
      </c>
      <c r="I4292" s="15" t="s">
        <v>32</v>
      </c>
      <c r="J4292" s="16">
        <v>345</v>
      </c>
      <c r="K4292" s="16">
        <v>57.5</v>
      </c>
      <c r="L4292" s="17" t="s">
        <v>104</v>
      </c>
      <c r="M4292" s="163" t="str">
        <f>IFERROR(GETPIVOTDATA("Tot. Bottles",'- Ordine Aggregato -'!$A$1,"sku anker",A4292),"")</f>
        <v/>
      </c>
      <c r="N4292" s="18" t="s">
        <v>34</v>
      </c>
      <c r="O4292" s="19" t="str">
        <f t="shared" si="66"/>
        <v>Order online</v>
      </c>
      <c r="P4292" s="97" t="s">
        <v>514</v>
      </c>
      <c r="Q4292" s="13" t="s">
        <v>13939</v>
      </c>
      <c r="R4292" t="s">
        <v>13940</v>
      </c>
      <c r="S4292" s="20">
        <v>0</v>
      </c>
      <c r="T4292" s="21" t="s">
        <v>38</v>
      </c>
    </row>
    <row r="4293" spans="1:20" x14ac:dyDescent="0.35">
      <c r="A4293" s="96" t="s">
        <v>13941</v>
      </c>
      <c r="B4293" s="96"/>
      <c r="C4293" s="96"/>
      <c r="D4293" s="13" t="s">
        <v>13942</v>
      </c>
      <c r="E4293" s="13">
        <v>3</v>
      </c>
      <c r="F4293" s="14">
        <v>0.7</v>
      </c>
      <c r="G4293" s="13" t="s">
        <v>46</v>
      </c>
      <c r="H4293" s="14">
        <v>45</v>
      </c>
      <c r="I4293" s="15" t="s">
        <v>32</v>
      </c>
      <c r="J4293" s="16">
        <v>570</v>
      </c>
      <c r="K4293" s="16">
        <v>190</v>
      </c>
      <c r="L4293" s="17" t="s">
        <v>104</v>
      </c>
      <c r="M4293" s="163" t="str">
        <f>IFERROR(GETPIVOTDATA("Tot. Bottles",'- Ordine Aggregato -'!$A$1,"sku anker",A4293),"")</f>
        <v/>
      </c>
      <c r="N4293" s="18" t="s">
        <v>67</v>
      </c>
      <c r="O4293" s="19" t="str">
        <f t="shared" si="66"/>
        <v>Order online</v>
      </c>
      <c r="P4293" s="97" t="s">
        <v>514</v>
      </c>
      <c r="Q4293" s="13" t="s">
        <v>13943</v>
      </c>
      <c r="R4293" t="s">
        <v>13944</v>
      </c>
      <c r="S4293" s="20">
        <v>190</v>
      </c>
      <c r="T4293" s="21" t="s">
        <v>38</v>
      </c>
    </row>
    <row r="4294" spans="1:20" x14ac:dyDescent="0.35">
      <c r="A4294" s="13" t="s">
        <v>14504</v>
      </c>
      <c r="B4294" s="13"/>
      <c r="C4294" s="13"/>
      <c r="D4294" s="13" t="s">
        <v>14505</v>
      </c>
      <c r="E4294" s="13">
        <v>3</v>
      </c>
      <c r="F4294" s="14">
        <v>0.7</v>
      </c>
      <c r="G4294" s="13" t="s">
        <v>14874</v>
      </c>
      <c r="H4294" s="14">
        <v>40</v>
      </c>
      <c r="I4294" s="15" t="s">
        <v>32</v>
      </c>
      <c r="J4294" s="16">
        <v>268.5</v>
      </c>
      <c r="K4294" s="16">
        <v>89.5</v>
      </c>
      <c r="L4294" s="17" t="s">
        <v>1143</v>
      </c>
      <c r="M4294" s="163" t="str">
        <f>IFERROR(GETPIVOTDATA("Tot. Bottles",'- Ordine Aggregato -'!$A$1,"sku anker",A4294),"")</f>
        <v/>
      </c>
      <c r="N4294" s="18" t="s">
        <v>28</v>
      </c>
      <c r="O4294" s="19" t="str">
        <f t="shared" si="66"/>
        <v>Order online</v>
      </c>
      <c r="P4294" s="97" t="s">
        <v>514</v>
      </c>
      <c r="Q4294" s="13" t="s">
        <v>16228</v>
      </c>
      <c r="R4294" t="s">
        <v>42</v>
      </c>
      <c r="S4294" s="20">
        <v>0</v>
      </c>
      <c r="T4294" s="21" t="s">
        <v>3755</v>
      </c>
    </row>
    <row r="4295" spans="1:20" x14ac:dyDescent="0.35">
      <c r="A4295" s="13" t="s">
        <v>13945</v>
      </c>
      <c r="B4295" s="13"/>
      <c r="C4295" s="13"/>
      <c r="D4295" s="13" t="s">
        <v>13946</v>
      </c>
      <c r="E4295" s="13">
        <v>6</v>
      </c>
      <c r="F4295" s="14">
        <v>0.7</v>
      </c>
      <c r="G4295" s="13" t="s">
        <v>46</v>
      </c>
      <c r="H4295" s="14">
        <v>40</v>
      </c>
      <c r="I4295" s="15" t="s">
        <v>32</v>
      </c>
      <c r="J4295" s="16">
        <v>474</v>
      </c>
      <c r="K4295" s="16">
        <v>79</v>
      </c>
      <c r="L4295" s="17" t="s">
        <v>104</v>
      </c>
      <c r="M4295" s="163" t="str">
        <f>IFERROR(GETPIVOTDATA("Tot. Bottles",'- Ordine Aggregato -'!$A$1,"sku anker",A4295),"")</f>
        <v/>
      </c>
      <c r="N4295" s="18" t="s">
        <v>67</v>
      </c>
      <c r="O4295" s="19" t="str">
        <f t="shared" si="66"/>
        <v>Order online</v>
      </c>
      <c r="P4295" s="97" t="s">
        <v>514</v>
      </c>
      <c r="Q4295" s="13" t="s">
        <v>13947</v>
      </c>
      <c r="R4295" t="s">
        <v>16229</v>
      </c>
      <c r="S4295" s="20">
        <v>79</v>
      </c>
      <c r="T4295" s="21" t="s">
        <v>38</v>
      </c>
    </row>
    <row r="4296" spans="1:20" x14ac:dyDescent="0.35">
      <c r="A4296" s="13" t="s">
        <v>14296</v>
      </c>
      <c r="B4296" s="13"/>
      <c r="C4296" s="13"/>
      <c r="D4296" s="13" t="s">
        <v>14297</v>
      </c>
      <c r="E4296" s="13">
        <v>6</v>
      </c>
      <c r="F4296" s="14">
        <v>0.7</v>
      </c>
      <c r="G4296" s="13" t="s">
        <v>14873</v>
      </c>
      <c r="H4296" s="14">
        <v>40</v>
      </c>
      <c r="I4296" s="15" t="s">
        <v>32</v>
      </c>
      <c r="J4296" s="16">
        <v>165</v>
      </c>
      <c r="K4296" s="16">
        <v>27.5</v>
      </c>
      <c r="L4296" s="17" t="s">
        <v>104</v>
      </c>
      <c r="M4296" s="163" t="str">
        <f>IFERROR(GETPIVOTDATA("Tot. Bottles",'- Ordine Aggregato -'!$A$1,"sku anker",A4296),"")</f>
        <v/>
      </c>
      <c r="N4296" s="18" t="s">
        <v>42</v>
      </c>
      <c r="O4296" s="19" t="str">
        <f t="shared" si="66"/>
        <v>Order online</v>
      </c>
      <c r="P4296" s="97" t="s">
        <v>662</v>
      </c>
      <c r="Q4296" s="13" t="s">
        <v>16230</v>
      </c>
      <c r="R4296" t="s">
        <v>16231</v>
      </c>
      <c r="S4296" s="20">
        <v>0</v>
      </c>
      <c r="T4296" s="21" t="s">
        <v>38</v>
      </c>
    </row>
    <row r="4297" spans="1:20" x14ac:dyDescent="0.35">
      <c r="A4297" s="96" t="s">
        <v>13948</v>
      </c>
      <c r="B4297" s="96"/>
      <c r="C4297" s="96"/>
      <c r="D4297" s="13" t="s">
        <v>13949</v>
      </c>
      <c r="E4297" s="13">
        <v>6</v>
      </c>
      <c r="F4297" s="14">
        <v>0.7</v>
      </c>
      <c r="G4297" s="13" t="s">
        <v>31</v>
      </c>
      <c r="H4297" s="14">
        <v>32</v>
      </c>
      <c r="I4297" s="15" t="s">
        <v>32</v>
      </c>
      <c r="J4297" s="16">
        <v>43.5</v>
      </c>
      <c r="K4297" s="16">
        <v>7.25</v>
      </c>
      <c r="L4297" s="17" t="s">
        <v>502</v>
      </c>
      <c r="M4297" s="163" t="str">
        <f>IFERROR(GETPIVOTDATA("Tot. Bottles",'- Ordine Aggregato -'!$A$1,"sku anker",A4297),"")</f>
        <v/>
      </c>
      <c r="N4297" s="18" t="s">
        <v>42</v>
      </c>
      <c r="O4297" s="19" t="str">
        <f t="shared" si="66"/>
        <v>Order online</v>
      </c>
      <c r="P4297" s="97" t="s">
        <v>355</v>
      </c>
      <c r="Q4297" s="13" t="s">
        <v>13950</v>
      </c>
      <c r="R4297" t="s">
        <v>13951</v>
      </c>
      <c r="S4297" s="20">
        <v>0</v>
      </c>
      <c r="T4297" s="21" t="s">
        <v>38</v>
      </c>
    </row>
    <row r="4298" spans="1:20" x14ac:dyDescent="0.35">
      <c r="A4298" s="96" t="s">
        <v>13952</v>
      </c>
      <c r="B4298" s="96"/>
      <c r="C4298" s="96"/>
      <c r="D4298" s="13" t="s">
        <v>13953</v>
      </c>
      <c r="E4298" s="13">
        <v>10</v>
      </c>
      <c r="F4298" s="14">
        <v>0.5</v>
      </c>
      <c r="G4298" s="13" t="s">
        <v>14874</v>
      </c>
      <c r="H4298" s="14">
        <v>38</v>
      </c>
      <c r="I4298" s="15" t="s">
        <v>32</v>
      </c>
      <c r="J4298" s="16">
        <v>175</v>
      </c>
      <c r="K4298" s="16">
        <v>17.5</v>
      </c>
      <c r="L4298" s="17" t="s">
        <v>73</v>
      </c>
      <c r="M4298" s="163" t="str">
        <f>IFERROR(GETPIVOTDATA("Tot. Bottles",'- Ordine Aggregato -'!$A$1,"sku anker",A4298),"")</f>
        <v/>
      </c>
      <c r="N4298" s="18" t="s">
        <v>34</v>
      </c>
      <c r="O4298" s="19" t="str">
        <f t="shared" si="66"/>
        <v>Order online</v>
      </c>
      <c r="P4298" s="97" t="s">
        <v>1506</v>
      </c>
      <c r="Q4298" s="13" t="s">
        <v>13954</v>
      </c>
      <c r="R4298" t="s">
        <v>42</v>
      </c>
      <c r="S4298" s="20">
        <v>0</v>
      </c>
      <c r="T4298" s="21" t="s">
        <v>38</v>
      </c>
    </row>
    <row r="4299" spans="1:20" x14ac:dyDescent="0.35">
      <c r="A4299" s="13" t="s">
        <v>13955</v>
      </c>
      <c r="B4299" s="13"/>
      <c r="C4299" s="13"/>
      <c r="D4299" s="13" t="s">
        <v>13953</v>
      </c>
      <c r="E4299" s="13">
        <v>10</v>
      </c>
      <c r="F4299" s="14">
        <v>0.7</v>
      </c>
      <c r="G4299" s="13" t="s">
        <v>14874</v>
      </c>
      <c r="H4299" s="14">
        <v>40</v>
      </c>
      <c r="I4299" s="15" t="s">
        <v>32</v>
      </c>
      <c r="J4299" s="16">
        <v>175</v>
      </c>
      <c r="K4299" s="16">
        <v>17.5</v>
      </c>
      <c r="L4299" s="17" t="s">
        <v>73</v>
      </c>
      <c r="M4299" s="163" t="str">
        <f>IFERROR(GETPIVOTDATA("Tot. Bottles",'- Ordine Aggregato -'!$A$1,"sku anker",A4299),"")</f>
        <v/>
      </c>
      <c r="N4299" s="18" t="s">
        <v>42</v>
      </c>
      <c r="O4299" s="19" t="str">
        <f t="shared" si="66"/>
        <v>Order online</v>
      </c>
      <c r="P4299" s="97" t="s">
        <v>9580</v>
      </c>
      <c r="Q4299" s="13" t="s">
        <v>13956</v>
      </c>
      <c r="R4299" t="s">
        <v>42</v>
      </c>
      <c r="S4299" s="20">
        <v>0</v>
      </c>
      <c r="T4299" s="21" t="s">
        <v>38</v>
      </c>
    </row>
    <row r="4300" spans="1:20" x14ac:dyDescent="0.35">
      <c r="A4300" s="13" t="s">
        <v>13957</v>
      </c>
      <c r="B4300" s="13"/>
      <c r="C4300" s="13"/>
      <c r="D4300" s="13" t="s">
        <v>13953</v>
      </c>
      <c r="E4300" s="13">
        <v>10</v>
      </c>
      <c r="F4300" s="14">
        <v>0.7</v>
      </c>
      <c r="G4300" s="13" t="s">
        <v>14874</v>
      </c>
      <c r="H4300" s="14">
        <v>38</v>
      </c>
      <c r="I4300" s="15" t="s">
        <v>32</v>
      </c>
      <c r="J4300" s="16">
        <v>175</v>
      </c>
      <c r="K4300" s="16">
        <v>17.5</v>
      </c>
      <c r="L4300" s="17" t="s">
        <v>73</v>
      </c>
      <c r="M4300" s="163" t="str">
        <f>IFERROR(GETPIVOTDATA("Tot. Bottles",'- Ordine Aggregato -'!$A$1,"sku anker",A4300),"")</f>
        <v/>
      </c>
      <c r="N4300" s="18" t="s">
        <v>34</v>
      </c>
      <c r="O4300" s="19" t="str">
        <f t="shared" si="66"/>
        <v>Order online</v>
      </c>
      <c r="P4300" s="97" t="s">
        <v>9580</v>
      </c>
      <c r="Q4300" s="13" t="s">
        <v>13956</v>
      </c>
      <c r="R4300" t="s">
        <v>42</v>
      </c>
      <c r="S4300" s="20">
        <v>0</v>
      </c>
      <c r="T4300" s="21" t="s">
        <v>38</v>
      </c>
    </row>
    <row r="4301" spans="1:20" x14ac:dyDescent="0.35">
      <c r="A4301" s="13" t="s">
        <v>13958</v>
      </c>
      <c r="B4301" s="13"/>
      <c r="C4301" s="13"/>
      <c r="D4301" s="13" t="s">
        <v>13959</v>
      </c>
      <c r="E4301" s="13">
        <v>12</v>
      </c>
      <c r="F4301" s="14">
        <v>0.5</v>
      </c>
      <c r="G4301" s="13" t="s">
        <v>14873</v>
      </c>
      <c r="H4301" s="14">
        <v>40</v>
      </c>
      <c r="I4301" s="15" t="s">
        <v>32</v>
      </c>
      <c r="J4301" s="16">
        <v>51</v>
      </c>
      <c r="K4301" s="16">
        <v>4.25</v>
      </c>
      <c r="L4301" s="17" t="s">
        <v>73</v>
      </c>
      <c r="M4301" s="163" t="str">
        <f>IFERROR(GETPIVOTDATA("Tot. Bottles",'- Ordine Aggregato -'!$A$1,"sku anker",A4301),"")</f>
        <v/>
      </c>
      <c r="N4301" s="18" t="s">
        <v>42</v>
      </c>
      <c r="O4301" s="19" t="str">
        <f t="shared" ref="O4301:O4349" si="67">HYPERLINK("https://www.ankeramsterdamspirits.nl/en/products/"&amp;A4301,"Order online")</f>
        <v>Order online</v>
      </c>
      <c r="P4301" s="97" t="s">
        <v>880</v>
      </c>
      <c r="Q4301" s="13" t="s">
        <v>13960</v>
      </c>
      <c r="R4301" t="s">
        <v>13961</v>
      </c>
      <c r="S4301" s="20">
        <v>0</v>
      </c>
      <c r="T4301" s="21" t="s">
        <v>38</v>
      </c>
    </row>
    <row r="4302" spans="1:20" x14ac:dyDescent="0.35">
      <c r="A4302" s="13" t="s">
        <v>13962</v>
      </c>
      <c r="B4302" s="13"/>
      <c r="C4302" s="13"/>
      <c r="D4302" s="13" t="s">
        <v>13959</v>
      </c>
      <c r="E4302" s="13">
        <v>6</v>
      </c>
      <c r="F4302" s="14">
        <v>0.7</v>
      </c>
      <c r="G4302" s="13" t="s">
        <v>14873</v>
      </c>
      <c r="H4302" s="14">
        <v>40</v>
      </c>
      <c r="I4302" s="15" t="s">
        <v>32</v>
      </c>
      <c r="J4302" s="16">
        <v>18</v>
      </c>
      <c r="K4302" s="16">
        <v>3</v>
      </c>
      <c r="L4302" s="17" t="s">
        <v>73</v>
      </c>
      <c r="M4302" s="163" t="str">
        <f>IFERROR(GETPIVOTDATA("Tot. Bottles",'- Ordine Aggregato -'!$A$1,"sku anker",A4302),"")</f>
        <v/>
      </c>
      <c r="N4302" s="18" t="s">
        <v>67</v>
      </c>
      <c r="O4302" s="19" t="str">
        <f t="shared" si="67"/>
        <v>Order online</v>
      </c>
      <c r="P4302" s="97" t="s">
        <v>880</v>
      </c>
      <c r="Q4302" s="13" t="s">
        <v>13963</v>
      </c>
      <c r="R4302" t="s">
        <v>13964</v>
      </c>
      <c r="S4302" s="20">
        <v>3</v>
      </c>
      <c r="T4302" s="21" t="s">
        <v>38</v>
      </c>
    </row>
    <row r="4303" spans="1:20" x14ac:dyDescent="0.35">
      <c r="A4303" s="96" t="s">
        <v>13965</v>
      </c>
      <c r="D4303" s="13" t="s">
        <v>13966</v>
      </c>
      <c r="E4303" s="13">
        <v>12</v>
      </c>
      <c r="F4303" s="14">
        <v>0.5</v>
      </c>
      <c r="G4303" s="13" t="s">
        <v>14874</v>
      </c>
      <c r="H4303" s="14">
        <v>30</v>
      </c>
      <c r="I4303" s="15" t="s">
        <v>32</v>
      </c>
      <c r="J4303" s="16">
        <v>43.2</v>
      </c>
      <c r="K4303" s="16">
        <v>3.6</v>
      </c>
      <c r="L4303" s="17" t="s">
        <v>66</v>
      </c>
      <c r="M4303" s="163" t="str">
        <f>IFERROR(GETPIVOTDATA("Tot. Bottles",'- Ordine Aggregato -'!$A$1,"sku anker",A4303),"")</f>
        <v/>
      </c>
      <c r="N4303" s="18" t="s">
        <v>42</v>
      </c>
      <c r="O4303" s="19" t="str">
        <f t="shared" si="67"/>
        <v>Order online</v>
      </c>
      <c r="P4303" s="97" t="s">
        <v>880</v>
      </c>
      <c r="Q4303" s="13" t="s">
        <v>13967</v>
      </c>
      <c r="R4303" t="s">
        <v>13968</v>
      </c>
      <c r="S4303" s="20">
        <v>0</v>
      </c>
      <c r="T4303" s="21" t="s">
        <v>38</v>
      </c>
    </row>
    <row r="4304" spans="1:20" x14ac:dyDescent="0.35">
      <c r="A4304" s="96" t="s">
        <v>13969</v>
      </c>
      <c r="D4304" s="13" t="s">
        <v>13970</v>
      </c>
      <c r="E4304" s="13">
        <v>12</v>
      </c>
      <c r="F4304" s="14">
        <v>0.5</v>
      </c>
      <c r="G4304" s="13" t="s">
        <v>31</v>
      </c>
      <c r="H4304" s="14">
        <v>30</v>
      </c>
      <c r="I4304" s="15" t="s">
        <v>32</v>
      </c>
      <c r="J4304" s="16">
        <v>43.2</v>
      </c>
      <c r="K4304" s="16">
        <v>3.6</v>
      </c>
      <c r="L4304" s="17" t="s">
        <v>66</v>
      </c>
      <c r="M4304" s="163" t="str">
        <f>IFERROR(GETPIVOTDATA("Tot. Bottles",'- Ordine Aggregato -'!$A$1,"sku anker",A4304),"")</f>
        <v/>
      </c>
      <c r="N4304" s="18" t="s">
        <v>42</v>
      </c>
      <c r="O4304" s="19" t="str">
        <f t="shared" si="67"/>
        <v>Order online</v>
      </c>
      <c r="P4304" s="97" t="s">
        <v>880</v>
      </c>
      <c r="Q4304" s="13" t="s">
        <v>13971</v>
      </c>
      <c r="R4304" t="s">
        <v>13972</v>
      </c>
      <c r="S4304" s="20">
        <v>0</v>
      </c>
      <c r="T4304" s="21" t="s">
        <v>38</v>
      </c>
    </row>
    <row r="4305" spans="1:20" x14ac:dyDescent="0.35">
      <c r="A4305" s="96" t="s">
        <v>13973</v>
      </c>
      <c r="D4305" s="13" t="s">
        <v>13974</v>
      </c>
      <c r="E4305" s="13">
        <v>12</v>
      </c>
      <c r="F4305" s="14">
        <v>0.5</v>
      </c>
      <c r="G4305" s="13" t="s">
        <v>14874</v>
      </c>
      <c r="H4305" s="14">
        <v>34</v>
      </c>
      <c r="I4305" s="15" t="s">
        <v>32</v>
      </c>
      <c r="J4305" s="16">
        <v>39</v>
      </c>
      <c r="K4305" s="16">
        <v>3.25</v>
      </c>
      <c r="L4305" s="17" t="s">
        <v>66</v>
      </c>
      <c r="M4305" s="163" t="str">
        <f>IFERROR(GETPIVOTDATA("Tot. Bottles",'- Ordine Aggregato -'!$A$1,"sku anker",A4305),"")</f>
        <v/>
      </c>
      <c r="N4305" s="18" t="s">
        <v>34</v>
      </c>
      <c r="O4305" s="19" t="str">
        <f t="shared" si="67"/>
        <v>Order online</v>
      </c>
      <c r="P4305" s="97" t="s">
        <v>880</v>
      </c>
      <c r="Q4305" s="13" t="s">
        <v>13975</v>
      </c>
      <c r="R4305" t="s">
        <v>13976</v>
      </c>
      <c r="S4305" s="20">
        <v>0</v>
      </c>
      <c r="T4305" s="21" t="s">
        <v>38</v>
      </c>
    </row>
    <row r="4306" spans="1:20" x14ac:dyDescent="0.35">
      <c r="A4306" s="13" t="s">
        <v>13977</v>
      </c>
      <c r="B4306" s="13"/>
      <c r="C4306" s="13"/>
      <c r="D4306" s="13" t="s">
        <v>13974</v>
      </c>
      <c r="E4306" s="13">
        <v>6</v>
      </c>
      <c r="F4306" s="14">
        <v>0.7</v>
      </c>
      <c r="G4306" s="13" t="s">
        <v>31</v>
      </c>
      <c r="H4306" s="14">
        <v>34</v>
      </c>
      <c r="I4306" s="15" t="s">
        <v>32</v>
      </c>
      <c r="J4306" s="16">
        <v>27</v>
      </c>
      <c r="K4306" s="16">
        <v>4.5</v>
      </c>
      <c r="L4306" s="17" t="s">
        <v>66</v>
      </c>
      <c r="M4306" s="163" t="str">
        <f>IFERROR(GETPIVOTDATA("Tot. Bottles",'- Ordine Aggregato -'!$A$1,"sku anker",A4306),"")</f>
        <v/>
      </c>
      <c r="N4306" s="18" t="s">
        <v>34</v>
      </c>
      <c r="O4306" s="19" t="str">
        <f t="shared" si="67"/>
        <v>Order online</v>
      </c>
      <c r="P4306" s="97" t="s">
        <v>880</v>
      </c>
      <c r="Q4306" s="13" t="s">
        <v>13978</v>
      </c>
      <c r="R4306" t="s">
        <v>13979</v>
      </c>
      <c r="S4306" s="20">
        <v>0</v>
      </c>
      <c r="T4306" s="21" t="s">
        <v>38</v>
      </c>
    </row>
    <row r="4307" spans="1:20" x14ac:dyDescent="0.35">
      <c r="A4307" s="13" t="s">
        <v>13980</v>
      </c>
      <c r="B4307" s="13"/>
      <c r="C4307" s="13"/>
      <c r="D4307" s="13" t="s">
        <v>13981</v>
      </c>
      <c r="E4307" s="13">
        <v>15</v>
      </c>
      <c r="F4307" s="14">
        <v>0.5</v>
      </c>
      <c r="G4307" s="13" t="s">
        <v>46</v>
      </c>
      <c r="H4307" s="14">
        <v>40</v>
      </c>
      <c r="I4307" s="15" t="s">
        <v>32</v>
      </c>
      <c r="J4307" s="16">
        <v>40.5</v>
      </c>
      <c r="K4307" s="16">
        <v>2.7</v>
      </c>
      <c r="L4307" s="17" t="s">
        <v>73</v>
      </c>
      <c r="M4307" s="163" t="str">
        <f>IFERROR(GETPIVOTDATA("Tot. Bottles",'- Ordine Aggregato -'!$A$1,"sku anker",A4307),"")</f>
        <v/>
      </c>
      <c r="N4307" s="18" t="s">
        <v>42</v>
      </c>
      <c r="O4307" s="19" t="str">
        <f t="shared" si="67"/>
        <v>Order online</v>
      </c>
      <c r="P4307" s="97" t="s">
        <v>880</v>
      </c>
      <c r="Q4307" s="13" t="s">
        <v>13982</v>
      </c>
      <c r="R4307" t="s">
        <v>13983</v>
      </c>
      <c r="S4307" s="20">
        <v>0</v>
      </c>
      <c r="T4307" s="21" t="s">
        <v>38</v>
      </c>
    </row>
    <row r="4308" spans="1:20" x14ac:dyDescent="0.35">
      <c r="A4308" s="96" t="s">
        <v>13984</v>
      </c>
      <c r="D4308" s="13" t="s">
        <v>13981</v>
      </c>
      <c r="E4308" s="13">
        <v>6</v>
      </c>
      <c r="F4308" s="14">
        <v>0.7</v>
      </c>
      <c r="G4308" s="13" t="s">
        <v>14874</v>
      </c>
      <c r="H4308" s="14">
        <v>37.5</v>
      </c>
      <c r="I4308" s="15" t="s">
        <v>32</v>
      </c>
      <c r="J4308" s="16">
        <v>23.700000000000003</v>
      </c>
      <c r="K4308" s="16">
        <v>3.95</v>
      </c>
      <c r="L4308" s="17" t="s">
        <v>73</v>
      </c>
      <c r="M4308" s="163" t="str">
        <f>IFERROR(GETPIVOTDATA("Tot. Bottles",'- Ordine Aggregato -'!$A$1,"sku anker",A4308),"")</f>
        <v/>
      </c>
      <c r="N4308" s="18" t="s">
        <v>42</v>
      </c>
      <c r="O4308" s="19" t="str">
        <f t="shared" si="67"/>
        <v>Order online</v>
      </c>
      <c r="P4308" s="97" t="s">
        <v>880</v>
      </c>
      <c r="Q4308" s="13" t="s">
        <v>13985</v>
      </c>
      <c r="R4308" t="s">
        <v>13986</v>
      </c>
      <c r="S4308" s="20">
        <v>0</v>
      </c>
      <c r="T4308" s="21" t="s">
        <v>38</v>
      </c>
    </row>
    <row r="4309" spans="1:20" x14ac:dyDescent="0.35">
      <c r="A4309" s="96" t="s">
        <v>13987</v>
      </c>
      <c r="B4309" s="96"/>
      <c r="C4309" s="96"/>
      <c r="D4309" s="13" t="s">
        <v>13988</v>
      </c>
      <c r="E4309" s="13">
        <v>6</v>
      </c>
      <c r="F4309" s="14">
        <v>0.7</v>
      </c>
      <c r="G4309" s="13" t="s">
        <v>46</v>
      </c>
      <c r="H4309" s="14">
        <v>40</v>
      </c>
      <c r="I4309" s="15" t="s">
        <v>32</v>
      </c>
      <c r="J4309" s="16">
        <v>21.6</v>
      </c>
      <c r="K4309" s="16">
        <v>3.6</v>
      </c>
      <c r="L4309" s="17" t="s">
        <v>73</v>
      </c>
      <c r="M4309" s="163" t="str">
        <f>IFERROR(GETPIVOTDATA("Tot. Bottles",'- Ordine Aggregato -'!$A$1,"sku anker",A4309),"")</f>
        <v/>
      </c>
      <c r="N4309" s="18" t="s">
        <v>67</v>
      </c>
      <c r="O4309" s="19" t="str">
        <f t="shared" si="67"/>
        <v>Order online</v>
      </c>
      <c r="P4309" s="97" t="s">
        <v>880</v>
      </c>
      <c r="Q4309" s="13" t="s">
        <v>13989</v>
      </c>
      <c r="R4309" t="s">
        <v>13990</v>
      </c>
      <c r="S4309" s="20">
        <v>3.6</v>
      </c>
      <c r="T4309" s="21" t="s">
        <v>38</v>
      </c>
    </row>
    <row r="4310" spans="1:20" x14ac:dyDescent="0.35">
      <c r="A4310" s="13" t="s">
        <v>13991</v>
      </c>
      <c r="B4310" s="13"/>
      <c r="C4310" s="13"/>
      <c r="D4310" s="13" t="s">
        <v>13988</v>
      </c>
      <c r="E4310" s="13">
        <v>6</v>
      </c>
      <c r="F4310" s="14">
        <v>1</v>
      </c>
      <c r="G4310" s="13" t="s">
        <v>46</v>
      </c>
      <c r="H4310" s="14">
        <v>40</v>
      </c>
      <c r="I4310" s="15" t="s">
        <v>32</v>
      </c>
      <c r="J4310" s="16">
        <v>29.099999999999998</v>
      </c>
      <c r="K4310" s="16">
        <v>4.8499999999999996</v>
      </c>
      <c r="L4310" s="17" t="s">
        <v>73</v>
      </c>
      <c r="M4310" s="163" t="str">
        <f>IFERROR(GETPIVOTDATA("Tot. Bottles",'- Ordine Aggregato -'!$A$1,"sku anker",A4310),"")</f>
        <v/>
      </c>
      <c r="N4310" s="18" t="s">
        <v>42</v>
      </c>
      <c r="O4310" s="19" t="str">
        <f t="shared" si="67"/>
        <v>Order online</v>
      </c>
      <c r="P4310" s="97" t="s">
        <v>880</v>
      </c>
      <c r="Q4310" s="13" t="s">
        <v>13992</v>
      </c>
      <c r="R4310" t="s">
        <v>13993</v>
      </c>
      <c r="S4310" s="20">
        <v>0</v>
      </c>
      <c r="T4310" s="21" t="s">
        <v>38</v>
      </c>
    </row>
    <row r="4311" spans="1:20" x14ac:dyDescent="0.35">
      <c r="A4311" s="96" t="s">
        <v>13994</v>
      </c>
      <c r="B4311" s="96"/>
      <c r="C4311" s="96"/>
      <c r="D4311" s="13" t="s">
        <v>13995</v>
      </c>
      <c r="E4311" s="13">
        <v>12</v>
      </c>
      <c r="F4311" s="14">
        <v>0.5</v>
      </c>
      <c r="G4311" s="13" t="s">
        <v>14874</v>
      </c>
      <c r="H4311" s="14">
        <v>40</v>
      </c>
      <c r="I4311" s="15" t="s">
        <v>32</v>
      </c>
      <c r="J4311" s="16">
        <v>63</v>
      </c>
      <c r="K4311" s="16">
        <v>5.25</v>
      </c>
      <c r="L4311" s="17" t="s">
        <v>73</v>
      </c>
      <c r="M4311" s="163" t="str">
        <f>IFERROR(GETPIVOTDATA("Tot. Bottles",'- Ordine Aggregato -'!$A$1,"sku anker",A4311),"")</f>
        <v/>
      </c>
      <c r="N4311" s="18" t="s">
        <v>34</v>
      </c>
      <c r="O4311" s="19" t="str">
        <f t="shared" si="67"/>
        <v>Order online</v>
      </c>
      <c r="P4311" s="97" t="s">
        <v>880</v>
      </c>
      <c r="Q4311" s="13" t="s">
        <v>13996</v>
      </c>
      <c r="R4311" t="s">
        <v>13997</v>
      </c>
      <c r="S4311" s="20">
        <v>0</v>
      </c>
      <c r="T4311" s="21" t="s">
        <v>38</v>
      </c>
    </row>
    <row r="4312" spans="1:20" x14ac:dyDescent="0.35">
      <c r="A4312" s="96" t="s">
        <v>13998</v>
      </c>
      <c r="B4312" s="96"/>
      <c r="C4312" s="96"/>
      <c r="D4312" s="13" t="s">
        <v>13999</v>
      </c>
      <c r="E4312" s="13">
        <v>6</v>
      </c>
      <c r="F4312" s="14">
        <v>0.5</v>
      </c>
      <c r="G4312" s="13" t="s">
        <v>14874</v>
      </c>
      <c r="H4312" s="14">
        <v>38</v>
      </c>
      <c r="I4312" s="15" t="s">
        <v>32</v>
      </c>
      <c r="J4312" s="16">
        <v>36.900000000000006</v>
      </c>
      <c r="K4312" s="16">
        <v>6.15</v>
      </c>
      <c r="L4312" s="17" t="s">
        <v>690</v>
      </c>
      <c r="M4312" s="163" t="str">
        <f>IFERROR(GETPIVOTDATA("Tot. Bottles",'- Ordine Aggregato -'!$A$1,"sku anker",A4312),"")</f>
        <v/>
      </c>
      <c r="N4312" s="18" t="s">
        <v>42</v>
      </c>
      <c r="O4312" s="19" t="str">
        <f t="shared" si="67"/>
        <v>Order online</v>
      </c>
      <c r="P4312" s="97" t="s">
        <v>68</v>
      </c>
      <c r="Q4312" s="13" t="s">
        <v>14000</v>
      </c>
      <c r="R4312" t="s">
        <v>14001</v>
      </c>
      <c r="S4312" s="20">
        <v>0</v>
      </c>
      <c r="T4312" s="21" t="s">
        <v>38</v>
      </c>
    </row>
    <row r="4313" spans="1:20" x14ac:dyDescent="0.35">
      <c r="A4313" s="96" t="s">
        <v>14002</v>
      </c>
      <c r="B4313" s="96"/>
      <c r="C4313" s="96"/>
      <c r="D4313" s="13" t="s">
        <v>13999</v>
      </c>
      <c r="E4313" s="13">
        <v>6</v>
      </c>
      <c r="F4313" s="14">
        <v>1</v>
      </c>
      <c r="G4313" s="13" t="s">
        <v>14874</v>
      </c>
      <c r="H4313" s="14">
        <v>38</v>
      </c>
      <c r="I4313" s="15" t="s">
        <v>32</v>
      </c>
      <c r="J4313" s="16">
        <v>52.199999999999996</v>
      </c>
      <c r="K4313" s="16">
        <v>8.6999999999999993</v>
      </c>
      <c r="L4313" s="17" t="s">
        <v>690</v>
      </c>
      <c r="M4313" s="163" t="str">
        <f>IFERROR(GETPIVOTDATA("Tot. Bottles",'- Ordine Aggregato -'!$A$1,"sku anker",A4313),"")</f>
        <v/>
      </c>
      <c r="N4313" s="18" t="s">
        <v>42</v>
      </c>
      <c r="O4313" s="19" t="str">
        <f t="shared" si="67"/>
        <v>Order online</v>
      </c>
      <c r="P4313" s="97" t="s">
        <v>68</v>
      </c>
      <c r="Q4313" s="13" t="s">
        <v>14003</v>
      </c>
      <c r="R4313" t="s">
        <v>14004</v>
      </c>
      <c r="S4313" s="20">
        <v>0</v>
      </c>
      <c r="T4313" s="21" t="s">
        <v>38</v>
      </c>
    </row>
    <row r="4314" spans="1:20" x14ac:dyDescent="0.35">
      <c r="A4314" s="96" t="s">
        <v>14005</v>
      </c>
      <c r="D4314" s="13" t="s">
        <v>14006</v>
      </c>
      <c r="E4314" s="13">
        <v>6</v>
      </c>
      <c r="F4314" s="14">
        <v>0.5</v>
      </c>
      <c r="G4314" s="13" t="s">
        <v>14874</v>
      </c>
      <c r="H4314" s="14">
        <v>38</v>
      </c>
      <c r="I4314" s="15" t="s">
        <v>32</v>
      </c>
      <c r="J4314" s="16">
        <v>40.5</v>
      </c>
      <c r="K4314" s="16">
        <v>6.75</v>
      </c>
      <c r="L4314" s="17" t="s">
        <v>690</v>
      </c>
      <c r="M4314" s="163" t="str">
        <f>IFERROR(GETPIVOTDATA("Tot. Bottles",'- Ordine Aggregato -'!$A$1,"sku anker",A4314),"")</f>
        <v/>
      </c>
      <c r="N4314" s="18" t="s">
        <v>42</v>
      </c>
      <c r="O4314" s="19" t="str">
        <f t="shared" si="67"/>
        <v>Order online</v>
      </c>
      <c r="P4314" s="97" t="s">
        <v>68</v>
      </c>
      <c r="Q4314" s="13" t="s">
        <v>14007</v>
      </c>
      <c r="R4314" t="s">
        <v>14008</v>
      </c>
      <c r="S4314" s="20">
        <v>0</v>
      </c>
      <c r="T4314" s="21" t="s">
        <v>38</v>
      </c>
    </row>
    <row r="4315" spans="1:20" x14ac:dyDescent="0.35">
      <c r="A4315" s="13" t="s">
        <v>14009</v>
      </c>
      <c r="B4315" s="13"/>
      <c r="C4315" s="13"/>
      <c r="D4315" s="13" t="s">
        <v>14006</v>
      </c>
      <c r="E4315" s="13">
        <v>6</v>
      </c>
      <c r="F4315" s="14">
        <v>1</v>
      </c>
      <c r="G4315" s="13" t="s">
        <v>14874</v>
      </c>
      <c r="H4315" s="14">
        <v>38</v>
      </c>
      <c r="I4315" s="15" t="s">
        <v>32</v>
      </c>
      <c r="J4315" s="16">
        <v>57</v>
      </c>
      <c r="K4315" s="16">
        <v>9.5</v>
      </c>
      <c r="L4315" s="17" t="s">
        <v>690</v>
      </c>
      <c r="M4315" s="163" t="str">
        <f>IFERROR(GETPIVOTDATA("Tot. Bottles",'- Ordine Aggregato -'!$A$1,"sku anker",A4315),"")</f>
        <v/>
      </c>
      <c r="N4315" s="18" t="s">
        <v>42</v>
      </c>
      <c r="O4315" s="19" t="str">
        <f t="shared" si="67"/>
        <v>Order online</v>
      </c>
      <c r="P4315" s="97" t="s">
        <v>68</v>
      </c>
      <c r="Q4315" s="13" t="s">
        <v>14010</v>
      </c>
      <c r="R4315" t="s">
        <v>14011</v>
      </c>
      <c r="S4315" s="20">
        <v>0</v>
      </c>
      <c r="T4315" s="21" t="s">
        <v>38</v>
      </c>
    </row>
    <row r="4316" spans="1:20" x14ac:dyDescent="0.35">
      <c r="A4316" s="13" t="s">
        <v>14012</v>
      </c>
      <c r="B4316" s="13"/>
      <c r="C4316" s="13"/>
      <c r="D4316" s="13" t="s">
        <v>14013</v>
      </c>
      <c r="E4316" s="13">
        <v>6</v>
      </c>
      <c r="F4316" s="14">
        <v>0.5</v>
      </c>
      <c r="G4316" s="13" t="s">
        <v>14874</v>
      </c>
      <c r="H4316" s="14">
        <v>38</v>
      </c>
      <c r="I4316" s="15" t="s">
        <v>32</v>
      </c>
      <c r="J4316" s="16">
        <v>57</v>
      </c>
      <c r="K4316" s="16">
        <v>9.5</v>
      </c>
      <c r="L4316" s="17" t="s">
        <v>690</v>
      </c>
      <c r="M4316" s="163" t="str">
        <f>IFERROR(GETPIVOTDATA("Tot. Bottles",'- Ordine Aggregato -'!$A$1,"sku anker",A4316),"")</f>
        <v/>
      </c>
      <c r="N4316" s="18" t="s">
        <v>42</v>
      </c>
      <c r="O4316" s="19" t="str">
        <f t="shared" si="67"/>
        <v>Order online</v>
      </c>
      <c r="P4316" s="97" t="s">
        <v>68</v>
      </c>
      <c r="Q4316" s="13" t="s">
        <v>14014</v>
      </c>
      <c r="R4316" t="s">
        <v>14015</v>
      </c>
      <c r="S4316" s="20">
        <v>0</v>
      </c>
      <c r="T4316" s="21" t="s">
        <v>38</v>
      </c>
    </row>
    <row r="4317" spans="1:20" x14ac:dyDescent="0.35">
      <c r="A4317" s="13" t="s">
        <v>14016</v>
      </c>
      <c r="B4317" s="13"/>
      <c r="C4317" s="13"/>
      <c r="D4317" s="13" t="s">
        <v>14013</v>
      </c>
      <c r="E4317" s="13">
        <v>6</v>
      </c>
      <c r="F4317" s="14">
        <v>1</v>
      </c>
      <c r="G4317" s="13" t="s">
        <v>14874</v>
      </c>
      <c r="H4317" s="14">
        <v>38</v>
      </c>
      <c r="I4317" s="15" t="s">
        <v>32</v>
      </c>
      <c r="J4317" s="16">
        <v>87</v>
      </c>
      <c r="K4317" s="16">
        <v>14.5</v>
      </c>
      <c r="L4317" s="17" t="s">
        <v>690</v>
      </c>
      <c r="M4317" s="163" t="str">
        <f>IFERROR(GETPIVOTDATA("Tot. Bottles",'- Ordine Aggregato -'!$A$1,"sku anker",A4317),"")</f>
        <v/>
      </c>
      <c r="N4317" s="18" t="s">
        <v>42</v>
      </c>
      <c r="O4317" s="19" t="str">
        <f t="shared" si="67"/>
        <v>Order online</v>
      </c>
      <c r="P4317" s="97" t="s">
        <v>68</v>
      </c>
      <c r="Q4317" s="13" t="s">
        <v>14017</v>
      </c>
      <c r="R4317" t="s">
        <v>14018</v>
      </c>
      <c r="S4317" s="20">
        <v>0</v>
      </c>
      <c r="T4317" s="21" t="s">
        <v>38</v>
      </c>
    </row>
    <row r="4318" spans="1:20" x14ac:dyDescent="0.35">
      <c r="A4318" s="96" t="s">
        <v>14019</v>
      </c>
      <c r="B4318" s="96"/>
      <c r="C4318" s="96"/>
      <c r="D4318" s="13" t="s">
        <v>14020</v>
      </c>
      <c r="E4318" s="13">
        <v>6</v>
      </c>
      <c r="F4318" s="14">
        <v>0.5</v>
      </c>
      <c r="G4318" s="13" t="s">
        <v>14874</v>
      </c>
      <c r="H4318" s="14">
        <v>38</v>
      </c>
      <c r="I4318" s="15" t="s">
        <v>32</v>
      </c>
      <c r="J4318" s="16">
        <v>63</v>
      </c>
      <c r="K4318" s="16">
        <v>10.5</v>
      </c>
      <c r="L4318" s="17" t="s">
        <v>690</v>
      </c>
      <c r="M4318" s="163" t="str">
        <f>IFERROR(GETPIVOTDATA("Tot. Bottles",'- Ordine Aggregato -'!$A$1,"sku anker",A4318),"")</f>
        <v/>
      </c>
      <c r="N4318" s="18" t="s">
        <v>42</v>
      </c>
      <c r="O4318" s="19" t="str">
        <f t="shared" si="67"/>
        <v>Order online</v>
      </c>
      <c r="P4318" s="97" t="s">
        <v>68</v>
      </c>
      <c r="Q4318" s="13" t="s">
        <v>14021</v>
      </c>
      <c r="R4318" t="s">
        <v>14022</v>
      </c>
      <c r="S4318" s="20">
        <v>0</v>
      </c>
      <c r="T4318" s="21" t="s">
        <v>38</v>
      </c>
    </row>
    <row r="4319" spans="1:20" x14ac:dyDescent="0.35">
      <c r="A4319" s="13" t="s">
        <v>14023</v>
      </c>
      <c r="B4319" s="13"/>
      <c r="C4319" s="13"/>
      <c r="D4319" s="13" t="s">
        <v>14020</v>
      </c>
      <c r="E4319" s="13">
        <v>6</v>
      </c>
      <c r="F4319" s="14">
        <v>1</v>
      </c>
      <c r="G4319" s="13" t="s">
        <v>14874</v>
      </c>
      <c r="H4319" s="14">
        <v>38</v>
      </c>
      <c r="I4319" s="15" t="s">
        <v>32</v>
      </c>
      <c r="J4319" s="16">
        <v>103.5</v>
      </c>
      <c r="K4319" s="16">
        <v>17.25</v>
      </c>
      <c r="L4319" s="17" t="s">
        <v>690</v>
      </c>
      <c r="M4319" s="163" t="str">
        <f>IFERROR(GETPIVOTDATA("Tot. Bottles",'- Ordine Aggregato -'!$A$1,"sku anker",A4319),"")</f>
        <v/>
      </c>
      <c r="N4319" s="18" t="s">
        <v>34</v>
      </c>
      <c r="O4319" s="19" t="str">
        <f t="shared" si="67"/>
        <v>Order online</v>
      </c>
      <c r="P4319" s="97" t="s">
        <v>68</v>
      </c>
      <c r="Q4319" s="13" t="s">
        <v>14024</v>
      </c>
      <c r="R4319" t="s">
        <v>14025</v>
      </c>
      <c r="S4319" s="20">
        <v>0</v>
      </c>
      <c r="T4319" s="21" t="s">
        <v>38</v>
      </c>
    </row>
    <row r="4320" spans="1:20" x14ac:dyDescent="0.35">
      <c r="A4320" s="96" t="s">
        <v>14026</v>
      </c>
      <c r="B4320" s="96"/>
      <c r="C4320" s="96"/>
      <c r="D4320" s="13" t="s">
        <v>14027</v>
      </c>
      <c r="E4320" s="13">
        <v>6</v>
      </c>
      <c r="F4320" s="14">
        <v>0.5</v>
      </c>
      <c r="G4320" s="13" t="s">
        <v>14874</v>
      </c>
      <c r="H4320" s="14">
        <v>38</v>
      </c>
      <c r="I4320" s="15" t="s">
        <v>32</v>
      </c>
      <c r="J4320" s="16">
        <v>63.900000000000006</v>
      </c>
      <c r="K4320" s="16">
        <v>10.65</v>
      </c>
      <c r="L4320" s="17" t="s">
        <v>690</v>
      </c>
      <c r="M4320" s="163" t="str">
        <f>IFERROR(GETPIVOTDATA("Tot. Bottles",'- Ordine Aggregato -'!$A$1,"sku anker",A4320),"")</f>
        <v/>
      </c>
      <c r="N4320" s="18" t="s">
        <v>42</v>
      </c>
      <c r="O4320" s="19" t="str">
        <f t="shared" si="67"/>
        <v>Order online</v>
      </c>
      <c r="P4320" s="97" t="s">
        <v>68</v>
      </c>
      <c r="Q4320" s="13" t="s">
        <v>14028</v>
      </c>
      <c r="R4320" t="s">
        <v>14029</v>
      </c>
      <c r="S4320" s="20">
        <v>0</v>
      </c>
      <c r="T4320" s="21" t="s">
        <v>38</v>
      </c>
    </row>
    <row r="4321" spans="1:20" x14ac:dyDescent="0.35">
      <c r="A4321" s="96" t="s">
        <v>14030</v>
      </c>
      <c r="B4321" s="96"/>
      <c r="C4321" s="96"/>
      <c r="D4321" s="13" t="s">
        <v>14027</v>
      </c>
      <c r="E4321" s="13">
        <v>6</v>
      </c>
      <c r="F4321" s="14">
        <v>1</v>
      </c>
      <c r="G4321" s="13" t="s">
        <v>14874</v>
      </c>
      <c r="H4321" s="14">
        <v>38</v>
      </c>
      <c r="I4321" s="15" t="s">
        <v>32</v>
      </c>
      <c r="J4321" s="16">
        <v>103.19999999999999</v>
      </c>
      <c r="K4321" s="16">
        <v>17.2</v>
      </c>
      <c r="L4321" s="17" t="s">
        <v>690</v>
      </c>
      <c r="M4321" s="163" t="str">
        <f>IFERROR(GETPIVOTDATA("Tot. Bottles",'- Ordine Aggregato -'!$A$1,"sku anker",A4321),"")</f>
        <v/>
      </c>
      <c r="N4321" s="18" t="s">
        <v>42</v>
      </c>
      <c r="O4321" s="19" t="str">
        <f t="shared" si="67"/>
        <v>Order online</v>
      </c>
      <c r="P4321" s="97" t="s">
        <v>68</v>
      </c>
      <c r="Q4321" s="13" t="s">
        <v>14031</v>
      </c>
      <c r="R4321" t="s">
        <v>14032</v>
      </c>
      <c r="S4321" s="20">
        <v>0</v>
      </c>
      <c r="T4321" s="21" t="s">
        <v>38</v>
      </c>
    </row>
    <row r="4322" spans="1:20" x14ac:dyDescent="0.35">
      <c r="A4322" s="13" t="s">
        <v>14033</v>
      </c>
      <c r="B4322" s="13"/>
      <c r="C4322" s="13"/>
      <c r="D4322" s="13" t="s">
        <v>14034</v>
      </c>
      <c r="E4322" s="13">
        <v>6</v>
      </c>
      <c r="F4322" s="14">
        <v>0.7</v>
      </c>
      <c r="G4322" s="13" t="s">
        <v>14874</v>
      </c>
      <c r="H4322" s="14">
        <v>24</v>
      </c>
      <c r="I4322" s="15" t="s">
        <v>32</v>
      </c>
      <c r="J4322" s="16">
        <v>54</v>
      </c>
      <c r="K4322" s="16">
        <v>9</v>
      </c>
      <c r="L4322" s="17" t="s">
        <v>399</v>
      </c>
      <c r="M4322" s="163" t="str">
        <f>IFERROR(GETPIVOTDATA("Tot. Bottles",'- Ordine Aggregato -'!$A$1,"sku anker",A4322),"")</f>
        <v/>
      </c>
      <c r="N4322" s="18" t="s">
        <v>42</v>
      </c>
      <c r="O4322" s="19" t="str">
        <f t="shared" si="67"/>
        <v>Order online</v>
      </c>
      <c r="P4322" s="97" t="s">
        <v>68</v>
      </c>
      <c r="Q4322" s="13" t="s">
        <v>14035</v>
      </c>
      <c r="R4322" t="s">
        <v>14036</v>
      </c>
      <c r="S4322" s="20">
        <v>0</v>
      </c>
      <c r="T4322" s="21" t="s">
        <v>38</v>
      </c>
    </row>
    <row r="4323" spans="1:20" x14ac:dyDescent="0.35">
      <c r="A4323" s="13" t="s">
        <v>14037</v>
      </c>
      <c r="B4323" s="13"/>
      <c r="C4323" s="13"/>
      <c r="D4323" s="13" t="s">
        <v>14038</v>
      </c>
      <c r="E4323" s="13">
        <v>6</v>
      </c>
      <c r="F4323" s="14">
        <v>0.7</v>
      </c>
      <c r="G4323" s="13" t="s">
        <v>31</v>
      </c>
      <c r="H4323" s="14">
        <v>24</v>
      </c>
      <c r="I4323" s="15" t="s">
        <v>32</v>
      </c>
      <c r="J4323" s="16">
        <v>47.099999999999994</v>
      </c>
      <c r="K4323" s="16">
        <v>7.85</v>
      </c>
      <c r="L4323" s="17" t="s">
        <v>399</v>
      </c>
      <c r="M4323" s="163" t="str">
        <f>IFERROR(GETPIVOTDATA("Tot. Bottles",'- Ordine Aggregato -'!$A$1,"sku anker",A4323),"")</f>
        <v/>
      </c>
      <c r="N4323" s="18" t="s">
        <v>42</v>
      </c>
      <c r="O4323" s="19" t="str">
        <f t="shared" si="67"/>
        <v>Order online</v>
      </c>
      <c r="P4323" s="97" t="s">
        <v>68</v>
      </c>
      <c r="Q4323" s="13" t="s">
        <v>14039</v>
      </c>
      <c r="R4323" t="s">
        <v>14040</v>
      </c>
      <c r="S4323" s="20">
        <v>0</v>
      </c>
      <c r="T4323" s="21" t="s">
        <v>38</v>
      </c>
    </row>
    <row r="4324" spans="1:20" x14ac:dyDescent="0.35">
      <c r="A4324" s="13" t="s">
        <v>14041</v>
      </c>
      <c r="B4324" s="13"/>
      <c r="C4324" s="13"/>
      <c r="D4324" s="13" t="s">
        <v>14042</v>
      </c>
      <c r="E4324" s="13">
        <v>6</v>
      </c>
      <c r="F4324" s="14">
        <v>0.7</v>
      </c>
      <c r="G4324" s="13" t="s">
        <v>14873</v>
      </c>
      <c r="H4324" s="14">
        <v>24</v>
      </c>
      <c r="I4324" s="15" t="s">
        <v>32</v>
      </c>
      <c r="J4324" s="16">
        <v>48</v>
      </c>
      <c r="K4324" s="16">
        <v>8</v>
      </c>
      <c r="L4324" s="17" t="s">
        <v>399</v>
      </c>
      <c r="M4324" s="163" t="str">
        <f>IFERROR(GETPIVOTDATA("Tot. Bottles",'- Ordine Aggregato -'!$A$1,"sku anker",A4324),"")</f>
        <v/>
      </c>
      <c r="N4324" s="18" t="s">
        <v>42</v>
      </c>
      <c r="O4324" s="19" t="str">
        <f t="shared" si="67"/>
        <v>Order online</v>
      </c>
      <c r="P4324" s="97" t="s">
        <v>68</v>
      </c>
      <c r="Q4324" s="13" t="s">
        <v>14043</v>
      </c>
      <c r="R4324" t="s">
        <v>14044</v>
      </c>
      <c r="S4324" s="20">
        <v>0</v>
      </c>
      <c r="T4324" s="21" t="s">
        <v>38</v>
      </c>
    </row>
    <row r="4325" spans="1:20" x14ac:dyDescent="0.35">
      <c r="A4325" s="96" t="s">
        <v>14045</v>
      </c>
      <c r="B4325" s="96"/>
      <c r="C4325" s="96"/>
      <c r="D4325" s="13" t="s">
        <v>14046</v>
      </c>
      <c r="E4325" s="13">
        <v>6</v>
      </c>
      <c r="F4325" s="14">
        <v>0.7</v>
      </c>
      <c r="G4325" s="13" t="s">
        <v>46</v>
      </c>
      <c r="H4325" s="14">
        <v>24</v>
      </c>
      <c r="I4325" s="15" t="s">
        <v>32</v>
      </c>
      <c r="J4325" s="16">
        <v>48</v>
      </c>
      <c r="K4325" s="16">
        <v>8</v>
      </c>
      <c r="L4325" s="17" t="s">
        <v>399</v>
      </c>
      <c r="M4325" s="163" t="str">
        <f>IFERROR(GETPIVOTDATA("Tot. Bottles",'- Ordine Aggregato -'!$A$1,"sku anker",A4325),"")</f>
        <v/>
      </c>
      <c r="N4325" s="18" t="s">
        <v>42</v>
      </c>
      <c r="O4325" s="19" t="str">
        <f t="shared" si="67"/>
        <v>Order online</v>
      </c>
      <c r="P4325" s="97" t="s">
        <v>68</v>
      </c>
      <c r="Q4325" s="13" t="s">
        <v>14047</v>
      </c>
      <c r="R4325" t="s">
        <v>14048</v>
      </c>
      <c r="S4325" s="20">
        <v>0</v>
      </c>
      <c r="T4325" s="21" t="s">
        <v>38</v>
      </c>
    </row>
    <row r="4326" spans="1:20" x14ac:dyDescent="0.35">
      <c r="A4326" s="96" t="s">
        <v>14049</v>
      </c>
      <c r="B4326" s="96"/>
      <c r="C4326" s="96"/>
      <c r="D4326" s="13" t="s">
        <v>14050</v>
      </c>
      <c r="E4326" s="13">
        <v>6</v>
      </c>
      <c r="F4326" s="14">
        <v>1</v>
      </c>
      <c r="G4326" s="13" t="s">
        <v>46</v>
      </c>
      <c r="H4326" s="14">
        <v>44.5</v>
      </c>
      <c r="I4326" s="15" t="s">
        <v>32</v>
      </c>
      <c r="J4326" s="16">
        <v>67.800000000000011</v>
      </c>
      <c r="K4326" s="16">
        <v>11.3</v>
      </c>
      <c r="L4326" s="17" t="s">
        <v>368</v>
      </c>
      <c r="M4326" s="163" t="str">
        <f>IFERROR(GETPIVOTDATA("Tot. Bottles",'- Ordine Aggregato -'!$A$1,"sku anker",A4326),"")</f>
        <v/>
      </c>
      <c r="N4326" s="18" t="s">
        <v>42</v>
      </c>
      <c r="O4326" s="19" t="str">
        <f t="shared" si="67"/>
        <v>Order online</v>
      </c>
      <c r="P4326" s="97" t="s">
        <v>68</v>
      </c>
      <c r="Q4326" s="13" t="s">
        <v>14051</v>
      </c>
      <c r="R4326" t="s">
        <v>14052</v>
      </c>
      <c r="S4326" s="20">
        <v>0</v>
      </c>
      <c r="T4326" s="21" t="s">
        <v>38</v>
      </c>
    </row>
    <row r="4327" spans="1:20" x14ac:dyDescent="0.35">
      <c r="A4327" s="96" t="s">
        <v>14053</v>
      </c>
      <c r="D4327" s="13" t="s">
        <v>14054</v>
      </c>
      <c r="E4327" s="13">
        <v>6</v>
      </c>
      <c r="F4327" s="14">
        <v>0.7</v>
      </c>
      <c r="G4327" s="13" t="s">
        <v>14874</v>
      </c>
      <c r="H4327" s="14">
        <v>44</v>
      </c>
      <c r="I4327" s="15" t="s">
        <v>32</v>
      </c>
      <c r="J4327" s="16">
        <v>85.199999999999989</v>
      </c>
      <c r="K4327" s="16">
        <v>14.2</v>
      </c>
      <c r="L4327" s="17" t="s">
        <v>368</v>
      </c>
      <c r="M4327" s="163" t="str">
        <f>IFERROR(GETPIVOTDATA("Tot. Bottles",'- Ordine Aggregato -'!$A$1,"sku anker",A4327),"")</f>
        <v/>
      </c>
      <c r="N4327" s="18" t="s">
        <v>42</v>
      </c>
      <c r="O4327" s="19" t="str">
        <f t="shared" si="67"/>
        <v>Order online</v>
      </c>
      <c r="P4327" s="97" t="s">
        <v>68</v>
      </c>
      <c r="Q4327" s="13" t="s">
        <v>14055</v>
      </c>
      <c r="R4327" t="s">
        <v>14056</v>
      </c>
      <c r="S4327" s="20">
        <v>0</v>
      </c>
      <c r="T4327" s="21" t="s">
        <v>38</v>
      </c>
    </row>
    <row r="4328" spans="1:20" x14ac:dyDescent="0.35">
      <c r="A4328" s="96" t="s">
        <v>14057</v>
      </c>
      <c r="B4328" s="96"/>
      <c r="C4328" s="96"/>
      <c r="D4328" s="13" t="s">
        <v>14058</v>
      </c>
      <c r="E4328" s="13">
        <v>6</v>
      </c>
      <c r="F4328" s="14">
        <v>0.7</v>
      </c>
      <c r="G4328" s="13" t="s">
        <v>46</v>
      </c>
      <c r="H4328" s="14">
        <v>44.5</v>
      </c>
      <c r="I4328" s="15" t="s">
        <v>32</v>
      </c>
      <c r="J4328" s="16">
        <v>57.599999999999994</v>
      </c>
      <c r="K4328" s="16">
        <v>9.6</v>
      </c>
      <c r="L4328" s="17" t="s">
        <v>368</v>
      </c>
      <c r="M4328" s="163" t="str">
        <f>IFERROR(GETPIVOTDATA("Tot. Bottles",'- Ordine Aggregato -'!$A$1,"sku anker",A4328),"")</f>
        <v/>
      </c>
      <c r="N4328" s="18" t="s">
        <v>42</v>
      </c>
      <c r="O4328" s="19" t="str">
        <f t="shared" si="67"/>
        <v>Order online</v>
      </c>
      <c r="P4328" s="97" t="s">
        <v>68</v>
      </c>
      <c r="Q4328" s="13" t="s">
        <v>14059</v>
      </c>
      <c r="R4328" t="s">
        <v>14060</v>
      </c>
      <c r="S4328" s="20">
        <v>0</v>
      </c>
      <c r="T4328" s="21" t="s">
        <v>38</v>
      </c>
    </row>
    <row r="4329" spans="1:20" x14ac:dyDescent="0.35">
      <c r="A4329" s="96" t="s">
        <v>14061</v>
      </c>
      <c r="D4329" s="13" t="s">
        <v>14062</v>
      </c>
      <c r="E4329" s="13">
        <v>6</v>
      </c>
      <c r="F4329" s="14">
        <v>0.7</v>
      </c>
      <c r="G4329" s="13" t="s">
        <v>14874</v>
      </c>
      <c r="H4329" s="14">
        <v>40</v>
      </c>
      <c r="I4329" s="15" t="s">
        <v>32</v>
      </c>
      <c r="J4329" s="16">
        <v>84</v>
      </c>
      <c r="K4329" s="16">
        <v>14</v>
      </c>
      <c r="L4329" s="17" t="s">
        <v>368</v>
      </c>
      <c r="M4329" s="163" t="str">
        <f>IFERROR(GETPIVOTDATA("Tot. Bottles",'- Ordine Aggregato -'!$A$1,"sku anker",A4329),"")</f>
        <v/>
      </c>
      <c r="N4329" s="18" t="s">
        <v>42</v>
      </c>
      <c r="O4329" s="19" t="str">
        <f t="shared" si="67"/>
        <v>Order online</v>
      </c>
      <c r="P4329" s="97" t="s">
        <v>68</v>
      </c>
      <c r="Q4329" s="13" t="s">
        <v>14063</v>
      </c>
      <c r="R4329" t="s">
        <v>14064</v>
      </c>
      <c r="S4329" s="20">
        <v>0</v>
      </c>
      <c r="T4329" s="21" t="s">
        <v>38</v>
      </c>
    </row>
    <row r="4330" spans="1:20" x14ac:dyDescent="0.35">
      <c r="A4330" s="13" t="s">
        <v>14065</v>
      </c>
      <c r="B4330" s="13"/>
      <c r="C4330" s="13"/>
      <c r="D4330" s="13" t="s">
        <v>14066</v>
      </c>
      <c r="E4330" s="13">
        <v>6</v>
      </c>
      <c r="F4330" s="14">
        <v>0.7</v>
      </c>
      <c r="G4330" s="13" t="s">
        <v>31</v>
      </c>
      <c r="H4330" s="14">
        <v>20</v>
      </c>
      <c r="I4330" s="15" t="s">
        <v>32</v>
      </c>
      <c r="J4330" s="16">
        <v>51.900000000000006</v>
      </c>
      <c r="K4330" s="16">
        <v>8.65</v>
      </c>
      <c r="L4330" s="17" t="s">
        <v>502</v>
      </c>
      <c r="M4330" s="163" t="str">
        <f>IFERROR(GETPIVOTDATA("Tot. Bottles",'- Ordine Aggregato -'!$A$1,"sku anker",A4330),"")</f>
        <v/>
      </c>
      <c r="N4330" s="18" t="s">
        <v>42</v>
      </c>
      <c r="O4330" s="19" t="str">
        <f t="shared" si="67"/>
        <v>Order online</v>
      </c>
      <c r="P4330" s="97" t="s">
        <v>68</v>
      </c>
      <c r="Q4330" s="13" t="s">
        <v>14067</v>
      </c>
      <c r="R4330" t="s">
        <v>14068</v>
      </c>
      <c r="S4330" s="20">
        <v>0</v>
      </c>
      <c r="T4330" s="21" t="s">
        <v>38</v>
      </c>
    </row>
    <row r="4331" spans="1:20" x14ac:dyDescent="0.35">
      <c r="A4331" s="96" t="s">
        <v>14069</v>
      </c>
      <c r="B4331" s="96"/>
      <c r="C4331" s="96"/>
      <c r="D4331" s="13" t="s">
        <v>14070</v>
      </c>
      <c r="E4331" s="13">
        <v>6</v>
      </c>
      <c r="F4331" s="14">
        <v>0.5</v>
      </c>
      <c r="G4331" s="13" t="s">
        <v>46</v>
      </c>
      <c r="H4331" s="14">
        <v>40</v>
      </c>
      <c r="I4331" s="15" t="s">
        <v>32</v>
      </c>
      <c r="J4331" s="16">
        <v>79.5</v>
      </c>
      <c r="K4331" s="16">
        <v>13.25</v>
      </c>
      <c r="L4331" s="17" t="s">
        <v>399</v>
      </c>
      <c r="M4331" s="163" t="str">
        <f>IFERROR(GETPIVOTDATA("Tot. Bottles",'- Ordine Aggregato -'!$A$1,"sku anker",A4331),"")</f>
        <v/>
      </c>
      <c r="N4331" s="18" t="s">
        <v>42</v>
      </c>
      <c r="O4331" s="19" t="str">
        <f t="shared" si="67"/>
        <v>Order online</v>
      </c>
      <c r="P4331" s="97" t="s">
        <v>68</v>
      </c>
      <c r="Q4331" s="13" t="s">
        <v>14071</v>
      </c>
      <c r="R4331" t="s">
        <v>14072</v>
      </c>
      <c r="S4331" s="20">
        <v>0</v>
      </c>
      <c r="T4331" s="21" t="s">
        <v>38</v>
      </c>
    </row>
    <row r="4332" spans="1:20" x14ac:dyDescent="0.35">
      <c r="A4332" s="96" t="s">
        <v>14073</v>
      </c>
      <c r="D4332" s="13" t="s">
        <v>14074</v>
      </c>
      <c r="E4332" s="13">
        <v>6</v>
      </c>
      <c r="F4332" s="14">
        <v>0.7</v>
      </c>
      <c r="G4332" s="13" t="s">
        <v>14874</v>
      </c>
      <c r="H4332" s="14">
        <v>24</v>
      </c>
      <c r="I4332" s="15" t="s">
        <v>32</v>
      </c>
      <c r="J4332" s="16">
        <v>54</v>
      </c>
      <c r="K4332" s="16">
        <v>9</v>
      </c>
      <c r="L4332" s="17" t="s">
        <v>399</v>
      </c>
      <c r="M4332" s="163" t="str">
        <f>IFERROR(GETPIVOTDATA("Tot. Bottles",'- Ordine Aggregato -'!$A$1,"sku anker",A4332),"")</f>
        <v/>
      </c>
      <c r="N4332" s="18" t="s">
        <v>42</v>
      </c>
      <c r="O4332" s="19" t="str">
        <f t="shared" si="67"/>
        <v>Order online</v>
      </c>
      <c r="P4332" s="97" t="s">
        <v>68</v>
      </c>
      <c r="Q4332" s="13" t="s">
        <v>14075</v>
      </c>
      <c r="R4332" t="s">
        <v>14076</v>
      </c>
      <c r="S4332" s="20">
        <v>0</v>
      </c>
      <c r="T4332" s="21" t="s">
        <v>38</v>
      </c>
    </row>
    <row r="4333" spans="1:20" x14ac:dyDescent="0.35">
      <c r="A4333" s="96" t="s">
        <v>14077</v>
      </c>
      <c r="D4333" s="13" t="s">
        <v>14078</v>
      </c>
      <c r="E4333" s="13">
        <v>6</v>
      </c>
      <c r="F4333" s="14">
        <v>0.5</v>
      </c>
      <c r="G4333" s="13" t="s">
        <v>14873</v>
      </c>
      <c r="H4333" s="14">
        <v>35</v>
      </c>
      <c r="I4333" s="15" t="s">
        <v>32</v>
      </c>
      <c r="J4333" s="16">
        <v>30.900000000000002</v>
      </c>
      <c r="K4333" s="16">
        <v>5.15</v>
      </c>
      <c r="L4333" s="17" t="s">
        <v>690</v>
      </c>
      <c r="M4333" s="163" t="str">
        <f>IFERROR(GETPIVOTDATA("Tot. Bottles",'- Ordine Aggregato -'!$A$1,"sku anker",A4333),"")</f>
        <v/>
      </c>
      <c r="N4333" s="18" t="s">
        <v>42</v>
      </c>
      <c r="O4333" s="19" t="str">
        <f t="shared" si="67"/>
        <v>Order online</v>
      </c>
      <c r="P4333" s="97" t="s">
        <v>68</v>
      </c>
      <c r="Q4333" s="13" t="s">
        <v>14079</v>
      </c>
      <c r="R4333" t="s">
        <v>14080</v>
      </c>
      <c r="S4333" s="20">
        <v>0</v>
      </c>
      <c r="T4333" s="21" t="s">
        <v>38</v>
      </c>
    </row>
    <row r="4334" spans="1:20" x14ac:dyDescent="0.35">
      <c r="A4334" s="96" t="s">
        <v>14081</v>
      </c>
      <c r="B4334" s="96"/>
      <c r="C4334" s="96"/>
      <c r="D4334" s="13" t="s">
        <v>14078</v>
      </c>
      <c r="E4334" s="13">
        <v>6</v>
      </c>
      <c r="F4334" s="14">
        <v>1</v>
      </c>
      <c r="G4334" s="13" t="s">
        <v>14873</v>
      </c>
      <c r="H4334" s="14">
        <v>35</v>
      </c>
      <c r="I4334" s="15" t="s">
        <v>32</v>
      </c>
      <c r="J4334" s="16">
        <v>42.599999999999994</v>
      </c>
      <c r="K4334" s="16">
        <v>7.1</v>
      </c>
      <c r="L4334" s="17" t="s">
        <v>690</v>
      </c>
      <c r="M4334" s="163" t="str">
        <f>IFERROR(GETPIVOTDATA("Tot. Bottles",'- Ordine Aggregato -'!$A$1,"sku anker",A4334),"")</f>
        <v/>
      </c>
      <c r="N4334" s="18" t="s">
        <v>42</v>
      </c>
      <c r="O4334" s="19" t="str">
        <f t="shared" si="67"/>
        <v>Order online</v>
      </c>
      <c r="P4334" s="97" t="s">
        <v>68</v>
      </c>
      <c r="Q4334" s="13" t="s">
        <v>14082</v>
      </c>
      <c r="R4334" t="s">
        <v>14083</v>
      </c>
      <c r="S4334" s="20">
        <v>0</v>
      </c>
      <c r="T4334" s="21" t="s">
        <v>38</v>
      </c>
    </row>
    <row r="4335" spans="1:20" x14ac:dyDescent="0.35">
      <c r="A4335" s="96" t="s">
        <v>14084</v>
      </c>
      <c r="D4335" s="13" t="s">
        <v>14085</v>
      </c>
      <c r="E4335" s="13">
        <v>6</v>
      </c>
      <c r="F4335" s="14">
        <v>0.7</v>
      </c>
      <c r="G4335" s="13" t="s">
        <v>31</v>
      </c>
      <c r="H4335" s="14">
        <v>22</v>
      </c>
      <c r="I4335" s="15" t="s">
        <v>32</v>
      </c>
      <c r="J4335" s="16">
        <v>49.5</v>
      </c>
      <c r="K4335" s="16">
        <v>8.25</v>
      </c>
      <c r="L4335" s="17" t="s">
        <v>399</v>
      </c>
      <c r="M4335" s="163" t="str">
        <f>IFERROR(GETPIVOTDATA("Tot. Bottles",'- Ordine Aggregato -'!$A$1,"sku anker",A4335),"")</f>
        <v/>
      </c>
      <c r="N4335" s="18" t="s">
        <v>42</v>
      </c>
      <c r="O4335" s="19" t="str">
        <f t="shared" si="67"/>
        <v>Order online</v>
      </c>
      <c r="P4335" s="97" t="s">
        <v>68</v>
      </c>
      <c r="Q4335" s="13" t="s">
        <v>14086</v>
      </c>
      <c r="R4335" t="s">
        <v>14087</v>
      </c>
      <c r="S4335" s="20">
        <v>0</v>
      </c>
      <c r="T4335" s="21" t="s">
        <v>38</v>
      </c>
    </row>
    <row r="4336" spans="1:20" x14ac:dyDescent="0.35">
      <c r="A4336" s="13" t="s">
        <v>14088</v>
      </c>
      <c r="B4336" s="13"/>
      <c r="C4336" s="13"/>
      <c r="D4336" s="13" t="s">
        <v>14089</v>
      </c>
      <c r="E4336" s="13">
        <v>6</v>
      </c>
      <c r="F4336" s="14">
        <v>0.7</v>
      </c>
      <c r="G4336" s="13" t="s">
        <v>46</v>
      </c>
      <c r="H4336" s="14">
        <v>40</v>
      </c>
      <c r="I4336" s="15" t="s">
        <v>32</v>
      </c>
      <c r="J4336" s="16">
        <v>62.699999999999996</v>
      </c>
      <c r="K4336" s="16">
        <v>10.45</v>
      </c>
      <c r="L4336" s="17" t="s">
        <v>502</v>
      </c>
      <c r="M4336" s="163" t="str">
        <f>IFERROR(GETPIVOTDATA("Tot. Bottles",'- Ordine Aggregato -'!$A$1,"sku anker",A4336),"")</f>
        <v/>
      </c>
      <c r="N4336" s="18" t="s">
        <v>34</v>
      </c>
      <c r="O4336" s="19" t="str">
        <f t="shared" si="67"/>
        <v>Order online</v>
      </c>
      <c r="P4336" s="97" t="s">
        <v>68</v>
      </c>
      <c r="Q4336" s="13" t="s">
        <v>14090</v>
      </c>
      <c r="R4336" t="s">
        <v>14091</v>
      </c>
      <c r="S4336" s="20">
        <v>0</v>
      </c>
      <c r="T4336" s="21" t="s">
        <v>38</v>
      </c>
    </row>
    <row r="4337" spans="1:20" x14ac:dyDescent="0.35">
      <c r="A4337" s="96" t="s">
        <v>14092</v>
      </c>
      <c r="D4337" s="13" t="s">
        <v>14093</v>
      </c>
      <c r="E4337" s="13">
        <v>6</v>
      </c>
      <c r="F4337" s="14">
        <v>0.7</v>
      </c>
      <c r="G4337" s="13" t="s">
        <v>14874</v>
      </c>
      <c r="H4337" s="14">
        <v>22</v>
      </c>
      <c r="I4337" s="15" t="s">
        <v>32</v>
      </c>
      <c r="J4337" s="16">
        <v>45</v>
      </c>
      <c r="K4337" s="16">
        <v>7.5</v>
      </c>
      <c r="L4337" s="17" t="s">
        <v>502</v>
      </c>
      <c r="M4337" s="163" t="str">
        <f>IFERROR(GETPIVOTDATA("Tot. Bottles",'- Ordine Aggregato -'!$A$1,"sku anker",A4337),"")</f>
        <v/>
      </c>
      <c r="N4337" s="18" t="s">
        <v>42</v>
      </c>
      <c r="O4337" s="19" t="str">
        <f t="shared" si="67"/>
        <v>Order online</v>
      </c>
      <c r="P4337" s="97" t="s">
        <v>68</v>
      </c>
      <c r="Q4337" s="13" t="s">
        <v>14094</v>
      </c>
      <c r="R4337" t="s">
        <v>14095</v>
      </c>
      <c r="S4337" s="20">
        <v>0</v>
      </c>
      <c r="T4337" s="21" t="s">
        <v>38</v>
      </c>
    </row>
    <row r="4338" spans="1:20" x14ac:dyDescent="0.35">
      <c r="A4338" s="13" t="s">
        <v>14096</v>
      </c>
      <c r="B4338" s="13"/>
      <c r="C4338" s="13"/>
      <c r="D4338" s="13" t="s">
        <v>14097</v>
      </c>
      <c r="E4338" s="13">
        <v>6</v>
      </c>
      <c r="F4338" s="14">
        <v>0.5</v>
      </c>
      <c r="G4338" s="13" t="s">
        <v>14874</v>
      </c>
      <c r="H4338" s="14">
        <v>38</v>
      </c>
      <c r="I4338" s="15" t="s">
        <v>32</v>
      </c>
      <c r="J4338" s="16">
        <v>33</v>
      </c>
      <c r="K4338" s="16">
        <v>5.5</v>
      </c>
      <c r="L4338" s="17" t="s">
        <v>690</v>
      </c>
      <c r="M4338" s="163" t="str">
        <f>IFERROR(GETPIVOTDATA("Tot. Bottles",'- Ordine Aggregato -'!$A$1,"sku anker",A4338),"")</f>
        <v/>
      </c>
      <c r="N4338" s="18" t="s">
        <v>42</v>
      </c>
      <c r="O4338" s="19" t="str">
        <f t="shared" si="67"/>
        <v>Order online</v>
      </c>
      <c r="P4338" s="97" t="s">
        <v>68</v>
      </c>
      <c r="Q4338" s="13" t="s">
        <v>14098</v>
      </c>
      <c r="R4338" t="s">
        <v>14099</v>
      </c>
      <c r="S4338" s="20">
        <v>0</v>
      </c>
      <c r="T4338" s="21" t="s">
        <v>38</v>
      </c>
    </row>
    <row r="4339" spans="1:20" x14ac:dyDescent="0.35">
      <c r="A4339" s="96" t="s">
        <v>14100</v>
      </c>
      <c r="B4339" s="96"/>
      <c r="C4339" s="96"/>
      <c r="D4339" s="13" t="s">
        <v>14097</v>
      </c>
      <c r="E4339" s="13">
        <v>6</v>
      </c>
      <c r="F4339" s="14">
        <v>1</v>
      </c>
      <c r="G4339" s="13" t="s">
        <v>14874</v>
      </c>
      <c r="H4339" s="14">
        <v>38</v>
      </c>
      <c r="I4339" s="15" t="s">
        <v>32</v>
      </c>
      <c r="J4339" s="16">
        <v>47.099999999999994</v>
      </c>
      <c r="K4339" s="16">
        <v>7.85</v>
      </c>
      <c r="L4339" s="17" t="s">
        <v>690</v>
      </c>
      <c r="M4339" s="163" t="str">
        <f>IFERROR(GETPIVOTDATA("Tot. Bottles",'- Ordine Aggregato -'!$A$1,"sku anker",A4339),"")</f>
        <v/>
      </c>
      <c r="N4339" s="18" t="s">
        <v>34</v>
      </c>
      <c r="O4339" s="19" t="str">
        <f t="shared" si="67"/>
        <v>Order online</v>
      </c>
      <c r="P4339" s="97" t="s">
        <v>68</v>
      </c>
      <c r="Q4339" s="13" t="s">
        <v>14101</v>
      </c>
      <c r="R4339" t="s">
        <v>14102</v>
      </c>
      <c r="S4339" s="20">
        <v>0</v>
      </c>
      <c r="T4339" s="21" t="s">
        <v>38</v>
      </c>
    </row>
    <row r="4340" spans="1:20" x14ac:dyDescent="0.35">
      <c r="A4340" s="96" t="s">
        <v>14103</v>
      </c>
      <c r="B4340" s="96"/>
      <c r="C4340" s="96"/>
      <c r="D4340" s="13" t="s">
        <v>14104</v>
      </c>
      <c r="E4340" s="13">
        <v>6</v>
      </c>
      <c r="F4340" s="14">
        <v>0.7</v>
      </c>
      <c r="G4340" s="13" t="s">
        <v>14873</v>
      </c>
      <c r="H4340" s="14">
        <v>28</v>
      </c>
      <c r="I4340" s="15" t="s">
        <v>32</v>
      </c>
      <c r="J4340" s="16">
        <v>53.400000000000006</v>
      </c>
      <c r="K4340" s="16">
        <v>8.9</v>
      </c>
      <c r="L4340" s="17" t="s">
        <v>399</v>
      </c>
      <c r="M4340" s="163" t="str">
        <f>IFERROR(GETPIVOTDATA("Tot. Bottles",'- Ordine Aggregato -'!$A$1,"sku anker",A4340),"")</f>
        <v/>
      </c>
      <c r="N4340" s="18" t="s">
        <v>34</v>
      </c>
      <c r="O4340" s="19" t="str">
        <f t="shared" si="67"/>
        <v>Order online</v>
      </c>
      <c r="P4340" s="97" t="s">
        <v>68</v>
      </c>
      <c r="Q4340" s="13" t="s">
        <v>14105</v>
      </c>
      <c r="R4340" t="s">
        <v>14106</v>
      </c>
      <c r="S4340" s="20">
        <v>0</v>
      </c>
      <c r="T4340" s="21" t="s">
        <v>38</v>
      </c>
    </row>
    <row r="4341" spans="1:20" x14ac:dyDescent="0.35">
      <c r="A4341" s="96" t="s">
        <v>14107</v>
      </c>
      <c r="D4341" s="13" t="s">
        <v>14108</v>
      </c>
      <c r="E4341" s="13">
        <v>6</v>
      </c>
      <c r="F4341" s="14">
        <v>1</v>
      </c>
      <c r="G4341" s="13" t="s">
        <v>14874</v>
      </c>
      <c r="H4341" s="14">
        <v>35</v>
      </c>
      <c r="I4341" s="15" t="s">
        <v>32</v>
      </c>
      <c r="J4341" s="16">
        <v>55.5</v>
      </c>
      <c r="K4341" s="16">
        <v>9.25</v>
      </c>
      <c r="L4341" s="17" t="s">
        <v>690</v>
      </c>
      <c r="M4341" s="163" t="str">
        <f>IFERROR(GETPIVOTDATA("Tot. Bottles",'- Ordine Aggregato -'!$A$1,"sku anker",A4341),"")</f>
        <v/>
      </c>
      <c r="N4341" s="18" t="s">
        <v>34</v>
      </c>
      <c r="O4341" s="19" t="str">
        <f t="shared" si="67"/>
        <v>Order online</v>
      </c>
      <c r="P4341" s="97" t="s">
        <v>68</v>
      </c>
      <c r="Q4341" s="13" t="s">
        <v>14109</v>
      </c>
      <c r="R4341" t="s">
        <v>14110</v>
      </c>
      <c r="S4341" s="20">
        <v>0</v>
      </c>
      <c r="T4341" s="21" t="s">
        <v>38</v>
      </c>
    </row>
    <row r="4342" spans="1:20" x14ac:dyDescent="0.35">
      <c r="A4342" s="13" t="s">
        <v>14111</v>
      </c>
      <c r="B4342" s="13"/>
      <c r="C4342" s="13"/>
      <c r="D4342" s="13" t="s">
        <v>14112</v>
      </c>
      <c r="E4342" s="13">
        <v>6</v>
      </c>
      <c r="F4342" s="14">
        <v>0.7</v>
      </c>
      <c r="G4342" s="13" t="s">
        <v>14873</v>
      </c>
      <c r="H4342" s="14">
        <v>22</v>
      </c>
      <c r="I4342" s="15" t="s">
        <v>32</v>
      </c>
      <c r="J4342" s="16">
        <v>48.900000000000006</v>
      </c>
      <c r="K4342" s="16">
        <v>8.15</v>
      </c>
      <c r="L4342" s="17" t="s">
        <v>399</v>
      </c>
      <c r="M4342" s="163" t="str">
        <f>IFERROR(GETPIVOTDATA("Tot. Bottles",'- Ordine Aggregato -'!$A$1,"sku anker",A4342),"")</f>
        <v/>
      </c>
      <c r="N4342" s="18" t="s">
        <v>42</v>
      </c>
      <c r="O4342" s="19" t="str">
        <f t="shared" si="67"/>
        <v>Order online</v>
      </c>
      <c r="P4342" s="97" t="s">
        <v>68</v>
      </c>
      <c r="Q4342" s="13" t="s">
        <v>14113</v>
      </c>
      <c r="R4342" t="s">
        <v>14114</v>
      </c>
      <c r="S4342" s="20">
        <v>0</v>
      </c>
      <c r="T4342" s="21" t="s">
        <v>38</v>
      </c>
    </row>
    <row r="4343" spans="1:20" x14ac:dyDescent="0.35">
      <c r="A4343" s="96" t="s">
        <v>14115</v>
      </c>
      <c r="D4343" s="13" t="s">
        <v>14116</v>
      </c>
      <c r="E4343" s="13">
        <v>6</v>
      </c>
      <c r="F4343" s="14">
        <v>1</v>
      </c>
      <c r="G4343" s="13" t="s">
        <v>14874</v>
      </c>
      <c r="H4343" s="14">
        <v>35</v>
      </c>
      <c r="I4343" s="15" t="s">
        <v>32</v>
      </c>
      <c r="J4343" s="16">
        <v>57.599999999999994</v>
      </c>
      <c r="K4343" s="16">
        <v>9.6</v>
      </c>
      <c r="L4343" s="17" t="s">
        <v>690</v>
      </c>
      <c r="M4343" s="163" t="str">
        <f>IFERROR(GETPIVOTDATA("Tot. Bottles",'- Ordine Aggregato -'!$A$1,"sku anker",A4343),"")</f>
        <v/>
      </c>
      <c r="N4343" s="18" t="s">
        <v>42</v>
      </c>
      <c r="O4343" s="19" t="str">
        <f t="shared" si="67"/>
        <v>Order online</v>
      </c>
      <c r="P4343" s="97" t="s">
        <v>68</v>
      </c>
      <c r="Q4343" s="13" t="s">
        <v>14117</v>
      </c>
      <c r="R4343" t="s">
        <v>14118</v>
      </c>
      <c r="S4343" s="20">
        <v>0</v>
      </c>
      <c r="T4343" s="21" t="s">
        <v>38</v>
      </c>
    </row>
    <row r="4344" spans="1:20" x14ac:dyDescent="0.35">
      <c r="A4344" s="96" t="s">
        <v>14119</v>
      </c>
      <c r="D4344" s="13" t="s">
        <v>14120</v>
      </c>
      <c r="E4344" s="13">
        <v>6</v>
      </c>
      <c r="F4344" s="14">
        <v>0.7</v>
      </c>
      <c r="G4344" s="13" t="s">
        <v>14874</v>
      </c>
      <c r="H4344" s="14">
        <v>14</v>
      </c>
      <c r="I4344" s="15" t="s">
        <v>32</v>
      </c>
      <c r="J4344" s="16">
        <v>48</v>
      </c>
      <c r="K4344" s="16">
        <v>8</v>
      </c>
      <c r="L4344" s="17" t="s">
        <v>399</v>
      </c>
      <c r="M4344" s="163" t="str">
        <f>IFERROR(GETPIVOTDATA("Tot. Bottles",'- Ordine Aggregato -'!$A$1,"sku anker",A4344),"")</f>
        <v/>
      </c>
      <c r="N4344" s="18" t="s">
        <v>42</v>
      </c>
      <c r="O4344" s="19" t="str">
        <f t="shared" si="67"/>
        <v>Order online</v>
      </c>
      <c r="P4344" s="97" t="s">
        <v>68</v>
      </c>
      <c r="Q4344" s="13" t="s">
        <v>14121</v>
      </c>
      <c r="R4344" t="s">
        <v>14122</v>
      </c>
      <c r="S4344" s="20">
        <v>0</v>
      </c>
      <c r="T4344" s="21" t="s">
        <v>38</v>
      </c>
    </row>
    <row r="4345" spans="1:20" x14ac:dyDescent="0.35">
      <c r="A4345" s="96" t="s">
        <v>14123</v>
      </c>
      <c r="D4345" s="13" t="s">
        <v>14124</v>
      </c>
      <c r="E4345" s="13">
        <v>6</v>
      </c>
      <c r="F4345" s="14">
        <v>0.5</v>
      </c>
      <c r="G4345" s="13" t="s">
        <v>31</v>
      </c>
      <c r="H4345" s="14">
        <v>14</v>
      </c>
      <c r="I4345" s="15" t="s">
        <v>32</v>
      </c>
      <c r="J4345" s="16">
        <v>17.700000000000003</v>
      </c>
      <c r="K4345" s="16">
        <v>2.95</v>
      </c>
      <c r="L4345" s="17" t="s">
        <v>551</v>
      </c>
      <c r="M4345" s="163" t="str">
        <f>IFERROR(GETPIVOTDATA("Tot. Bottles",'- Ordine Aggregato -'!$A$1,"sku anker",A4345),"")</f>
        <v/>
      </c>
      <c r="N4345" s="18" t="s">
        <v>42</v>
      </c>
      <c r="O4345" s="19" t="str">
        <f t="shared" si="67"/>
        <v>Order online</v>
      </c>
      <c r="P4345" s="97" t="s">
        <v>68</v>
      </c>
      <c r="Q4345" s="13" t="s">
        <v>14125</v>
      </c>
      <c r="R4345" t="s">
        <v>14126</v>
      </c>
      <c r="S4345" s="20">
        <v>0</v>
      </c>
      <c r="T4345" s="21" t="s">
        <v>38</v>
      </c>
    </row>
    <row r="4346" spans="1:20" x14ac:dyDescent="0.35">
      <c r="A4346" s="96" t="s">
        <v>14127</v>
      </c>
      <c r="B4346" s="96"/>
      <c r="C4346" s="96"/>
      <c r="D4346" s="13" t="s">
        <v>14128</v>
      </c>
      <c r="E4346" s="13">
        <v>60</v>
      </c>
      <c r="F4346" s="14">
        <v>0.1</v>
      </c>
      <c r="G4346" s="13" t="s">
        <v>46</v>
      </c>
      <c r="H4346" s="14">
        <v>40</v>
      </c>
      <c r="I4346" s="15" t="s">
        <v>32</v>
      </c>
      <c r="J4346" s="16">
        <v>57</v>
      </c>
      <c r="K4346" s="16">
        <v>0.95</v>
      </c>
      <c r="L4346" s="17" t="s">
        <v>73</v>
      </c>
      <c r="M4346" s="163" t="str">
        <f>IFERROR(GETPIVOTDATA("Tot. Bottles",'- Ordine Aggregato -'!$A$1,"sku anker",A4346),"")</f>
        <v/>
      </c>
      <c r="N4346" s="18" t="s">
        <v>42</v>
      </c>
      <c r="O4346" s="19" t="str">
        <f t="shared" si="67"/>
        <v>Order online</v>
      </c>
      <c r="P4346" s="97" t="s">
        <v>880</v>
      </c>
      <c r="Q4346" s="13" t="s">
        <v>14129</v>
      </c>
      <c r="R4346" t="s">
        <v>14130</v>
      </c>
      <c r="S4346" s="20">
        <v>0</v>
      </c>
      <c r="T4346" s="21" t="s">
        <v>38</v>
      </c>
    </row>
    <row r="4347" spans="1:20" x14ac:dyDescent="0.35">
      <c r="A4347" s="13" t="s">
        <v>14131</v>
      </c>
      <c r="B4347" s="13"/>
      <c r="C4347" s="13"/>
      <c r="D4347" s="13" t="s">
        <v>14128</v>
      </c>
      <c r="E4347" s="13">
        <v>20</v>
      </c>
      <c r="F4347" s="14">
        <v>0.2</v>
      </c>
      <c r="G4347" s="13" t="s">
        <v>14873</v>
      </c>
      <c r="H4347" s="14">
        <v>40</v>
      </c>
      <c r="I4347" s="15" t="s">
        <v>32</v>
      </c>
      <c r="J4347" s="16">
        <v>25</v>
      </c>
      <c r="K4347" s="16">
        <v>1.25</v>
      </c>
      <c r="L4347" s="17" t="s">
        <v>73</v>
      </c>
      <c r="M4347" s="163" t="str">
        <f>IFERROR(GETPIVOTDATA("Tot. Bottles",'- Ordine Aggregato -'!$A$1,"sku anker",A4347),"")</f>
        <v/>
      </c>
      <c r="N4347" s="18" t="s">
        <v>42</v>
      </c>
      <c r="O4347" s="19" t="str">
        <f t="shared" si="67"/>
        <v>Order online</v>
      </c>
      <c r="P4347" s="97" t="s">
        <v>880</v>
      </c>
      <c r="Q4347" s="13" t="s">
        <v>14132</v>
      </c>
      <c r="R4347" t="s">
        <v>14133</v>
      </c>
      <c r="S4347" s="20">
        <v>0</v>
      </c>
      <c r="T4347" s="21" t="s">
        <v>38</v>
      </c>
    </row>
    <row r="4348" spans="1:20" x14ac:dyDescent="0.35">
      <c r="A4348" s="13" t="s">
        <v>14134</v>
      </c>
      <c r="B4348" s="13"/>
      <c r="C4348" s="13"/>
      <c r="D4348" s="13" t="s">
        <v>14128</v>
      </c>
      <c r="E4348" s="13">
        <v>12</v>
      </c>
      <c r="F4348" s="14">
        <v>0.7</v>
      </c>
      <c r="G4348" s="13" t="s">
        <v>14873</v>
      </c>
      <c r="H4348" s="14">
        <v>40</v>
      </c>
      <c r="I4348" s="15" t="s">
        <v>32</v>
      </c>
      <c r="J4348" s="16">
        <v>28.200000000000003</v>
      </c>
      <c r="K4348" s="16">
        <v>2.35</v>
      </c>
      <c r="L4348" s="17" t="s">
        <v>73</v>
      </c>
      <c r="M4348" s="163" t="str">
        <f>IFERROR(GETPIVOTDATA("Tot. Bottles",'- Ordine Aggregato -'!$A$1,"sku anker",A4348),"")</f>
        <v/>
      </c>
      <c r="N4348" s="18" t="s">
        <v>42</v>
      </c>
      <c r="O4348" s="19" t="str">
        <f t="shared" si="67"/>
        <v>Order online</v>
      </c>
      <c r="P4348" s="97" t="s">
        <v>880</v>
      </c>
      <c r="Q4348" s="13" t="s">
        <v>14135</v>
      </c>
      <c r="R4348" t="s">
        <v>14136</v>
      </c>
      <c r="S4348" s="20">
        <v>0</v>
      </c>
      <c r="T4348" s="21" t="s">
        <v>38</v>
      </c>
    </row>
    <row r="4349" spans="1:20" x14ac:dyDescent="0.35">
      <c r="A4349" s="96" t="s">
        <v>14137</v>
      </c>
      <c r="B4349" s="96"/>
      <c r="C4349" s="96"/>
      <c r="D4349" s="13" t="s">
        <v>14128</v>
      </c>
      <c r="E4349" s="13">
        <v>12</v>
      </c>
      <c r="F4349" s="14">
        <v>1</v>
      </c>
      <c r="G4349" s="13" t="s">
        <v>31</v>
      </c>
      <c r="H4349" s="14">
        <v>40</v>
      </c>
      <c r="I4349" s="15" t="s">
        <v>32</v>
      </c>
      <c r="J4349" s="16">
        <v>36</v>
      </c>
      <c r="K4349" s="16">
        <v>3</v>
      </c>
      <c r="L4349" s="17" t="s">
        <v>73</v>
      </c>
      <c r="M4349" s="163" t="str">
        <f>IFERROR(GETPIVOTDATA("Tot. Bottles",'- Ordine Aggregato -'!$A$1,"sku anker",A4349),"")</f>
        <v/>
      </c>
      <c r="N4349" s="18" t="s">
        <v>42</v>
      </c>
      <c r="O4349" s="19" t="str">
        <f t="shared" si="67"/>
        <v>Order online</v>
      </c>
      <c r="P4349" s="97" t="s">
        <v>880</v>
      </c>
      <c r="Q4349" s="13" t="s">
        <v>14138</v>
      </c>
      <c r="R4349" t="s">
        <v>14139</v>
      </c>
      <c r="S4349" s="20">
        <v>0</v>
      </c>
      <c r="T4349" s="21" t="s">
        <v>38</v>
      </c>
    </row>
    <row r="4350" spans="1:20" x14ac:dyDescent="0.35">
      <c r="A4350" s="13"/>
      <c r="B4350" s="13"/>
      <c r="C4350" s="13"/>
      <c r="D4350" s="13"/>
      <c r="E4350" s="13"/>
      <c r="F4350" s="14"/>
      <c r="G4350" s="13"/>
      <c r="H4350" s="14"/>
      <c r="I4350" s="15"/>
      <c r="J4350" s="16"/>
      <c r="K4350" s="16"/>
      <c r="L4350" s="17"/>
      <c r="M4350" s="163"/>
      <c r="N4350" s="18"/>
      <c r="O4350" s="19"/>
      <c r="P4350" s="97"/>
      <c r="Q4350" s="13"/>
      <c r="R4350"/>
      <c r="S4350" s="20"/>
      <c r="T4350" s="21"/>
    </row>
    <row r="4351" spans="1:20" x14ac:dyDescent="0.35">
      <c r="A4351" s="13"/>
      <c r="B4351" s="13"/>
      <c r="C4351" s="13"/>
      <c r="D4351" s="13"/>
      <c r="E4351" s="13"/>
      <c r="F4351" s="14"/>
      <c r="G4351" s="13"/>
      <c r="H4351" s="14"/>
      <c r="I4351" s="15"/>
      <c r="J4351" s="16"/>
      <c r="K4351" s="16"/>
      <c r="L4351" s="17"/>
      <c r="M4351" s="163"/>
      <c r="N4351" s="18"/>
      <c r="O4351" s="19"/>
      <c r="P4351" s="97"/>
      <c r="Q4351" s="13"/>
      <c r="R4351"/>
      <c r="S4351" s="20"/>
      <c r="T4351" s="21"/>
    </row>
    <row r="4352" spans="1:20" x14ac:dyDescent="0.35">
      <c r="A4352" s="13"/>
      <c r="B4352" s="13"/>
      <c r="C4352" s="13"/>
      <c r="D4352" s="13"/>
      <c r="E4352" s="13"/>
      <c r="F4352" s="14"/>
      <c r="G4352" s="13"/>
      <c r="H4352" s="14"/>
      <c r="I4352" s="15"/>
      <c r="J4352" s="16"/>
      <c r="K4352" s="16"/>
      <c r="L4352" s="17"/>
      <c r="M4352" s="163"/>
      <c r="N4352" s="18"/>
      <c r="O4352" s="19"/>
      <c r="P4352" s="97"/>
      <c r="Q4352" s="13"/>
      <c r="R4352"/>
      <c r="S4352" s="20"/>
      <c r="T4352" s="21"/>
    </row>
    <row r="4353" spans="1:20" x14ac:dyDescent="0.35">
      <c r="A4353" s="96"/>
      <c r="D4353" s="13"/>
      <c r="E4353" s="13"/>
      <c r="F4353" s="14"/>
      <c r="G4353" s="13"/>
      <c r="H4353" s="14"/>
      <c r="I4353" s="15"/>
      <c r="J4353" s="16"/>
      <c r="K4353" s="16"/>
      <c r="L4353" s="17"/>
      <c r="M4353" s="163"/>
      <c r="N4353" s="18"/>
      <c r="O4353" s="19"/>
      <c r="P4353" s="97"/>
      <c r="Q4353" s="13"/>
      <c r="R4353"/>
      <c r="S4353" s="20"/>
      <c r="T4353" s="21"/>
    </row>
    <row r="4354" spans="1:20" x14ac:dyDescent="0.35">
      <c r="A4354" s="13"/>
      <c r="B4354" s="13"/>
      <c r="C4354" s="13"/>
      <c r="D4354" s="13"/>
      <c r="E4354" s="13"/>
      <c r="F4354" s="14"/>
      <c r="G4354" s="13"/>
      <c r="H4354" s="14"/>
      <c r="I4354" s="15"/>
      <c r="J4354" s="16"/>
      <c r="K4354" s="16"/>
      <c r="L4354" s="17"/>
      <c r="M4354" s="163"/>
      <c r="N4354" s="18"/>
      <c r="O4354" s="19"/>
      <c r="P4354" s="97"/>
      <c r="Q4354" s="13"/>
      <c r="R4354"/>
      <c r="S4354" s="20"/>
      <c r="T4354" s="21"/>
    </row>
    <row r="4355" spans="1:20" x14ac:dyDescent="0.35">
      <c r="A4355" s="96"/>
      <c r="D4355" s="13"/>
      <c r="E4355" s="13"/>
      <c r="F4355" s="14"/>
      <c r="G4355" s="13"/>
      <c r="H4355" s="14"/>
      <c r="I4355" s="15"/>
      <c r="J4355" s="16"/>
      <c r="K4355" s="16"/>
      <c r="L4355" s="17"/>
      <c r="M4355" s="163"/>
      <c r="N4355" s="18"/>
      <c r="O4355" s="19"/>
      <c r="P4355" s="97"/>
      <c r="Q4355" s="13"/>
      <c r="R4355"/>
      <c r="S4355" s="20"/>
      <c r="T4355" s="21"/>
    </row>
    <row r="4356" spans="1:20" x14ac:dyDescent="0.35">
      <c r="A4356" s="96"/>
      <c r="D4356" s="13"/>
      <c r="E4356" s="13"/>
      <c r="F4356" s="14"/>
      <c r="G4356" s="13"/>
      <c r="H4356" s="14"/>
      <c r="I4356" s="15"/>
      <c r="J4356" s="16"/>
      <c r="K4356" s="16"/>
      <c r="L4356" s="17"/>
      <c r="M4356" s="163"/>
      <c r="N4356" s="18"/>
      <c r="O4356" s="19"/>
      <c r="P4356" s="97"/>
      <c r="Q4356" s="13"/>
      <c r="R4356"/>
      <c r="S4356" s="20"/>
      <c r="T4356" s="21"/>
    </row>
    <row r="4357" spans="1:20" x14ac:dyDescent="0.35">
      <c r="A4357" s="13"/>
      <c r="B4357" s="13"/>
      <c r="C4357" s="13"/>
      <c r="D4357" s="13"/>
      <c r="E4357" s="13"/>
      <c r="F4357" s="14"/>
      <c r="G4357" s="13"/>
      <c r="H4357" s="14"/>
      <c r="I4357" s="15"/>
      <c r="J4357" s="16"/>
      <c r="K4357" s="16"/>
      <c r="L4357" s="17"/>
      <c r="M4357" s="163"/>
      <c r="N4357" s="18"/>
      <c r="O4357" s="19"/>
      <c r="P4357" s="97"/>
      <c r="Q4357" s="13"/>
      <c r="R4357"/>
      <c r="S4357" s="20"/>
      <c r="T4357" s="21"/>
    </row>
    <row r="4358" spans="1:20" x14ac:dyDescent="0.35">
      <c r="A4358" s="13"/>
      <c r="B4358" s="13"/>
      <c r="C4358" s="13"/>
      <c r="D4358" s="13"/>
      <c r="E4358" s="13"/>
      <c r="F4358" s="14"/>
      <c r="G4358" s="13"/>
      <c r="H4358" s="14"/>
      <c r="I4358" s="15"/>
      <c r="J4358" s="16"/>
      <c r="K4358" s="16"/>
      <c r="L4358" s="17"/>
      <c r="M4358" s="163"/>
      <c r="N4358" s="18"/>
      <c r="O4358" s="19"/>
      <c r="P4358" s="97"/>
      <c r="Q4358" s="13"/>
      <c r="R4358"/>
      <c r="S4358" s="20"/>
      <c r="T4358" s="21"/>
    </row>
    <row r="4359" spans="1:20" x14ac:dyDescent="0.35">
      <c r="A4359" s="13"/>
      <c r="B4359" s="13"/>
      <c r="C4359" s="13"/>
      <c r="D4359" s="13"/>
      <c r="E4359" s="13"/>
      <c r="F4359" s="14"/>
      <c r="G4359" s="13"/>
      <c r="H4359" s="14"/>
      <c r="I4359" s="15"/>
      <c r="J4359" s="16"/>
      <c r="K4359" s="16"/>
      <c r="L4359" s="17"/>
      <c r="M4359" s="163"/>
      <c r="N4359" s="18"/>
      <c r="O4359" s="19"/>
      <c r="P4359" s="97"/>
      <c r="Q4359" s="13"/>
      <c r="R4359"/>
      <c r="S4359" s="20"/>
      <c r="T4359" s="21"/>
    </row>
    <row r="4360" spans="1:20" x14ac:dyDescent="0.35">
      <c r="A4360" s="96"/>
      <c r="B4360" s="96"/>
      <c r="C4360" s="96"/>
      <c r="D4360" s="13"/>
      <c r="E4360" s="13"/>
      <c r="F4360" s="14"/>
      <c r="G4360" s="13"/>
      <c r="H4360" s="14"/>
      <c r="I4360" s="15"/>
      <c r="J4360" s="16"/>
      <c r="K4360" s="16"/>
      <c r="L4360" s="17"/>
      <c r="M4360" s="163"/>
      <c r="N4360" s="18"/>
      <c r="O4360" s="19"/>
      <c r="P4360" s="97"/>
      <c r="Q4360" s="13"/>
      <c r="R4360"/>
      <c r="S4360" s="20"/>
      <c r="T4360" s="21"/>
    </row>
    <row r="4361" spans="1:20" x14ac:dyDescent="0.35">
      <c r="A4361" s="96"/>
      <c r="D4361" s="13"/>
      <c r="E4361" s="13"/>
      <c r="F4361" s="14"/>
      <c r="G4361" s="13"/>
      <c r="H4361" s="14"/>
      <c r="I4361" s="15"/>
      <c r="J4361" s="16"/>
      <c r="K4361" s="16"/>
      <c r="L4361" s="17"/>
      <c r="M4361" s="163"/>
      <c r="N4361" s="18"/>
      <c r="O4361" s="19"/>
      <c r="P4361" s="97"/>
      <c r="Q4361" s="13"/>
      <c r="R4361"/>
      <c r="S4361" s="20"/>
      <c r="T4361" s="21"/>
    </row>
    <row r="4362" spans="1:20" x14ac:dyDescent="0.35">
      <c r="A4362" s="13"/>
      <c r="B4362" s="13"/>
      <c r="C4362" s="13"/>
      <c r="D4362" s="13"/>
      <c r="E4362" s="13"/>
      <c r="F4362" s="14"/>
      <c r="G4362" s="13"/>
      <c r="H4362" s="14"/>
      <c r="I4362" s="15"/>
      <c r="J4362" s="16"/>
      <c r="K4362" s="16"/>
      <c r="L4362" s="17"/>
      <c r="M4362" s="163"/>
      <c r="N4362" s="18"/>
      <c r="O4362" s="19"/>
      <c r="P4362" s="97"/>
      <c r="Q4362" s="13"/>
      <c r="R4362"/>
      <c r="S4362" s="20"/>
      <c r="T4362" s="21"/>
    </row>
    <row r="4363" spans="1:20" x14ac:dyDescent="0.35">
      <c r="A4363" s="13"/>
      <c r="B4363" s="13"/>
      <c r="C4363" s="13"/>
      <c r="D4363" s="13"/>
      <c r="E4363" s="13"/>
      <c r="F4363" s="14"/>
      <c r="G4363" s="13"/>
      <c r="H4363" s="14"/>
      <c r="I4363" s="15"/>
      <c r="J4363" s="16"/>
      <c r="K4363" s="16"/>
      <c r="L4363" s="17"/>
      <c r="M4363" s="163"/>
      <c r="N4363" s="18"/>
      <c r="O4363" s="19"/>
      <c r="P4363" s="97"/>
      <c r="Q4363" s="13"/>
      <c r="R4363"/>
      <c r="S4363" s="20"/>
      <c r="T4363" s="21"/>
    </row>
    <row r="4364" spans="1:20" x14ac:dyDescent="0.35">
      <c r="A4364" s="96"/>
      <c r="B4364" s="96"/>
      <c r="C4364" s="96"/>
      <c r="D4364" s="13"/>
      <c r="E4364" s="13"/>
      <c r="F4364" s="14"/>
      <c r="G4364" s="13"/>
      <c r="H4364" s="14"/>
      <c r="I4364" s="15"/>
      <c r="J4364" s="16"/>
      <c r="K4364" s="16"/>
      <c r="L4364" s="17"/>
      <c r="M4364" s="163"/>
      <c r="N4364" s="18"/>
      <c r="O4364" s="19"/>
      <c r="P4364" s="97"/>
      <c r="Q4364" s="13"/>
      <c r="R4364"/>
      <c r="S4364" s="20"/>
      <c r="T4364" s="21"/>
    </row>
    <row r="4365" spans="1:20" x14ac:dyDescent="0.35">
      <c r="A4365" s="96"/>
      <c r="D4365" s="13"/>
      <c r="E4365" s="13"/>
      <c r="F4365" s="14"/>
      <c r="G4365" s="13"/>
      <c r="H4365" s="14"/>
      <c r="I4365" s="15"/>
      <c r="J4365" s="16"/>
      <c r="K4365" s="16"/>
      <c r="L4365" s="17"/>
      <c r="M4365" s="163"/>
      <c r="N4365" s="18"/>
      <c r="O4365" s="19"/>
      <c r="P4365" s="97"/>
      <c r="Q4365" s="13"/>
      <c r="R4365"/>
      <c r="S4365" s="20"/>
      <c r="T4365" s="21"/>
    </row>
    <row r="4366" spans="1:20" x14ac:dyDescent="0.35">
      <c r="A4366" s="13"/>
      <c r="B4366" s="13"/>
      <c r="C4366" s="13"/>
      <c r="D4366" s="13"/>
      <c r="E4366" s="13"/>
      <c r="F4366" s="14"/>
      <c r="G4366" s="13"/>
      <c r="H4366" s="14"/>
      <c r="I4366" s="15"/>
      <c r="J4366" s="16"/>
      <c r="K4366" s="16"/>
      <c r="L4366" s="17"/>
      <c r="M4366" s="163"/>
      <c r="N4366" s="18"/>
      <c r="O4366" s="19"/>
      <c r="P4366" s="97"/>
      <c r="Q4366" s="13"/>
      <c r="R4366"/>
      <c r="S4366" s="20"/>
      <c r="T4366" s="21"/>
    </row>
    <row r="4367" spans="1:20" x14ac:dyDescent="0.35">
      <c r="A4367" s="96"/>
      <c r="B4367" s="96"/>
      <c r="C4367" s="96"/>
      <c r="D4367" s="13"/>
      <c r="E4367" s="13"/>
      <c r="F4367" s="14"/>
      <c r="G4367" s="13"/>
      <c r="H4367" s="14"/>
      <c r="I4367" s="15"/>
      <c r="J4367" s="16"/>
      <c r="K4367" s="16"/>
      <c r="L4367" s="17"/>
      <c r="M4367" s="163"/>
      <c r="N4367" s="18"/>
      <c r="O4367" s="19"/>
      <c r="P4367" s="97"/>
      <c r="Q4367" s="13"/>
      <c r="R4367"/>
      <c r="S4367" s="20"/>
      <c r="T4367" s="21"/>
    </row>
    <row r="4368" spans="1:20" x14ac:dyDescent="0.35">
      <c r="A4368" s="96"/>
      <c r="B4368" s="96"/>
      <c r="C4368" s="96"/>
      <c r="D4368" s="13"/>
      <c r="E4368" s="13"/>
      <c r="F4368" s="14"/>
      <c r="G4368" s="13"/>
      <c r="H4368" s="14"/>
      <c r="I4368" s="15"/>
      <c r="J4368" s="16"/>
      <c r="K4368" s="16"/>
      <c r="L4368" s="17"/>
      <c r="M4368" s="163"/>
      <c r="N4368" s="18"/>
      <c r="O4368" s="19"/>
      <c r="P4368" s="97"/>
      <c r="Q4368" s="13"/>
      <c r="R4368"/>
      <c r="S4368" s="20"/>
      <c r="T4368" s="21"/>
    </row>
    <row r="4369" spans="1:20" x14ac:dyDescent="0.35">
      <c r="A4369" s="96"/>
      <c r="D4369" s="13"/>
      <c r="E4369" s="13"/>
      <c r="F4369" s="14"/>
      <c r="G4369" s="13"/>
      <c r="H4369" s="14"/>
      <c r="I4369" s="15"/>
      <c r="J4369" s="16"/>
      <c r="K4369" s="16"/>
      <c r="L4369" s="17"/>
      <c r="M4369" s="163"/>
      <c r="N4369" s="18"/>
      <c r="O4369" s="19"/>
      <c r="P4369" s="97"/>
      <c r="Q4369" s="13"/>
      <c r="R4369"/>
      <c r="S4369" s="20"/>
      <c r="T4369" s="21"/>
    </row>
    <row r="4370" spans="1:20" x14ac:dyDescent="0.35">
      <c r="A4370" s="13"/>
      <c r="B4370" s="13"/>
      <c r="C4370" s="13"/>
      <c r="D4370" s="13"/>
      <c r="E4370" s="13"/>
      <c r="F4370" s="14"/>
      <c r="G4370" s="13"/>
      <c r="H4370" s="14"/>
      <c r="I4370" s="15"/>
      <c r="J4370" s="16"/>
      <c r="K4370" s="16"/>
      <c r="L4370" s="17"/>
      <c r="M4370" s="163"/>
      <c r="N4370" s="18"/>
      <c r="O4370" s="19"/>
      <c r="P4370" s="97"/>
      <c r="Q4370" s="13"/>
      <c r="R4370"/>
      <c r="S4370" s="20"/>
      <c r="T4370" s="21"/>
    </row>
    <row r="4371" spans="1:20" x14ac:dyDescent="0.35">
      <c r="A4371" s="96"/>
      <c r="B4371" s="96"/>
      <c r="C4371" s="96"/>
      <c r="D4371" s="13"/>
      <c r="E4371" s="13"/>
      <c r="F4371" s="14"/>
      <c r="G4371" s="13"/>
      <c r="H4371" s="14"/>
      <c r="I4371" s="15"/>
      <c r="J4371" s="16"/>
      <c r="K4371" s="16"/>
      <c r="L4371" s="17"/>
      <c r="M4371" s="163"/>
      <c r="N4371" s="18"/>
      <c r="O4371" s="19"/>
      <c r="P4371" s="97"/>
      <c r="Q4371" s="13"/>
      <c r="R4371"/>
      <c r="S4371" s="20"/>
      <c r="T4371" s="21"/>
    </row>
    <row r="4372" spans="1:20" x14ac:dyDescent="0.35">
      <c r="A4372" s="96"/>
      <c r="B4372" s="96"/>
      <c r="C4372" s="96"/>
      <c r="D4372" s="13"/>
      <c r="E4372" s="13"/>
      <c r="F4372" s="14"/>
      <c r="G4372" s="13"/>
      <c r="H4372" s="14"/>
      <c r="I4372" s="15"/>
      <c r="J4372" s="16"/>
      <c r="K4372" s="16"/>
      <c r="L4372" s="17"/>
      <c r="M4372" s="163"/>
      <c r="N4372" s="18"/>
      <c r="O4372" s="19"/>
      <c r="P4372" s="97"/>
      <c r="Q4372" s="13"/>
      <c r="R4372"/>
      <c r="S4372" s="20"/>
      <c r="T4372" s="21"/>
    </row>
    <row r="4373" spans="1:20" x14ac:dyDescent="0.35">
      <c r="A4373" s="96"/>
      <c r="D4373" s="13"/>
      <c r="E4373" s="13"/>
      <c r="F4373" s="14"/>
      <c r="G4373" s="13"/>
      <c r="H4373" s="14"/>
      <c r="I4373" s="15"/>
      <c r="J4373" s="16"/>
      <c r="K4373" s="16"/>
      <c r="L4373" s="17"/>
      <c r="M4373" s="163"/>
      <c r="N4373" s="18"/>
      <c r="O4373" s="19"/>
      <c r="P4373" s="97"/>
      <c r="Q4373" s="13"/>
      <c r="R4373"/>
      <c r="S4373" s="20"/>
      <c r="T4373" s="21"/>
    </row>
    <row r="4374" spans="1:20" x14ac:dyDescent="0.35">
      <c r="A4374" s="96"/>
      <c r="D4374" s="13"/>
      <c r="E4374" s="13"/>
      <c r="F4374" s="14"/>
      <c r="G4374" s="13"/>
      <c r="H4374" s="14"/>
      <c r="I4374" s="15"/>
      <c r="J4374" s="16"/>
      <c r="K4374" s="16"/>
      <c r="L4374" s="17"/>
      <c r="M4374" s="163"/>
      <c r="N4374" s="18"/>
      <c r="O4374" s="19"/>
      <c r="P4374" s="97"/>
      <c r="Q4374" s="13"/>
      <c r="R4374"/>
      <c r="S4374" s="20"/>
      <c r="T4374" s="21"/>
    </row>
    <row r="4375" spans="1:20" x14ac:dyDescent="0.35">
      <c r="A4375" s="96"/>
      <c r="B4375" s="96"/>
      <c r="C4375" s="96"/>
      <c r="D4375" s="13"/>
      <c r="E4375" s="13"/>
      <c r="F4375" s="14"/>
      <c r="G4375" s="13"/>
      <c r="H4375" s="14"/>
      <c r="I4375" s="15"/>
      <c r="J4375" s="16"/>
      <c r="K4375" s="16"/>
      <c r="L4375" s="17"/>
      <c r="M4375" s="163"/>
      <c r="N4375" s="18"/>
      <c r="O4375" s="19"/>
      <c r="P4375" s="97"/>
      <c r="Q4375" s="13"/>
      <c r="R4375"/>
      <c r="S4375" s="20"/>
      <c r="T4375" s="21"/>
    </row>
    <row r="4376" spans="1:20" x14ac:dyDescent="0.35">
      <c r="A4376" s="13"/>
      <c r="B4376" s="13"/>
      <c r="C4376" s="13"/>
      <c r="D4376" s="13"/>
      <c r="E4376" s="13"/>
      <c r="F4376" s="14"/>
      <c r="G4376" s="13"/>
      <c r="H4376" s="14"/>
      <c r="I4376" s="15"/>
      <c r="J4376" s="16"/>
      <c r="K4376" s="16"/>
      <c r="L4376" s="17"/>
      <c r="M4376" s="163"/>
      <c r="N4376" s="18"/>
      <c r="O4376" s="19"/>
      <c r="P4376" s="97"/>
      <c r="Q4376" s="13"/>
      <c r="R4376"/>
      <c r="S4376" s="20"/>
      <c r="T4376" s="21"/>
    </row>
    <row r="4377" spans="1:20" x14ac:dyDescent="0.35">
      <c r="A4377" s="13"/>
      <c r="B4377" s="13"/>
      <c r="C4377" s="13"/>
      <c r="D4377" s="13"/>
      <c r="E4377" s="13"/>
      <c r="F4377" s="14"/>
      <c r="G4377" s="13"/>
      <c r="H4377" s="14"/>
      <c r="I4377" s="15"/>
      <c r="J4377" s="16"/>
      <c r="K4377" s="16"/>
      <c r="L4377" s="17"/>
      <c r="M4377" s="163"/>
      <c r="N4377" s="18"/>
      <c r="O4377" s="19"/>
      <c r="P4377" s="97"/>
      <c r="Q4377" s="13"/>
      <c r="R4377"/>
      <c r="S4377" s="20"/>
      <c r="T4377" s="21"/>
    </row>
    <row r="4378" spans="1:20" x14ac:dyDescent="0.35">
      <c r="A4378" s="96"/>
      <c r="B4378" s="96"/>
      <c r="C4378" s="96"/>
      <c r="D4378" s="13"/>
      <c r="E4378" s="13"/>
      <c r="F4378" s="14"/>
      <c r="G4378" s="13"/>
      <c r="H4378" s="14"/>
      <c r="I4378" s="15"/>
      <c r="J4378" s="16"/>
      <c r="K4378" s="16"/>
      <c r="L4378" s="17"/>
      <c r="M4378" s="163"/>
      <c r="N4378" s="18"/>
      <c r="O4378" s="19"/>
      <c r="P4378" s="97"/>
      <c r="Q4378" s="13"/>
      <c r="R4378"/>
      <c r="S4378" s="20"/>
      <c r="T4378" s="21"/>
    </row>
    <row r="4379" spans="1:20" x14ac:dyDescent="0.35">
      <c r="A4379" s="96"/>
      <c r="B4379" s="96"/>
      <c r="C4379" s="96"/>
      <c r="D4379" s="13"/>
      <c r="E4379" s="13"/>
      <c r="F4379" s="14"/>
      <c r="G4379" s="13"/>
      <c r="H4379" s="14"/>
      <c r="I4379" s="15"/>
      <c r="J4379" s="16"/>
      <c r="K4379" s="16"/>
      <c r="L4379" s="17"/>
      <c r="M4379" s="163"/>
      <c r="N4379" s="18"/>
      <c r="O4379" s="19"/>
      <c r="P4379" s="97"/>
      <c r="Q4379" s="13"/>
      <c r="R4379"/>
      <c r="S4379" s="20"/>
      <c r="T4379" s="21"/>
    </row>
    <row r="4380" spans="1:20" x14ac:dyDescent="0.35">
      <c r="A4380" s="96"/>
      <c r="D4380" s="13"/>
      <c r="E4380" s="13"/>
      <c r="F4380" s="14"/>
      <c r="G4380" s="13"/>
      <c r="H4380" s="14"/>
      <c r="I4380" s="15"/>
      <c r="J4380" s="16"/>
      <c r="K4380" s="16"/>
      <c r="L4380" s="17"/>
      <c r="M4380" s="163"/>
      <c r="N4380" s="18"/>
      <c r="O4380" s="19"/>
      <c r="P4380" s="97"/>
      <c r="Q4380" s="13"/>
      <c r="R4380"/>
      <c r="S4380" s="20"/>
      <c r="T4380" s="21"/>
    </row>
    <row r="4381" spans="1:20" x14ac:dyDescent="0.35">
      <c r="A4381" s="13"/>
      <c r="B4381" s="13"/>
      <c r="C4381" s="13"/>
      <c r="D4381" s="13"/>
      <c r="E4381" s="13"/>
      <c r="F4381" s="14"/>
      <c r="G4381" s="13"/>
      <c r="H4381" s="14"/>
      <c r="I4381" s="15"/>
      <c r="J4381" s="16"/>
      <c r="K4381" s="16"/>
      <c r="L4381" s="17"/>
      <c r="M4381" s="163"/>
      <c r="N4381" s="18"/>
      <c r="O4381" s="19"/>
      <c r="P4381" s="97"/>
      <c r="Q4381" s="13"/>
      <c r="R4381"/>
      <c r="S4381" s="20"/>
      <c r="T4381" s="21"/>
    </row>
    <row r="4382" spans="1:20" x14ac:dyDescent="0.35">
      <c r="A4382" s="13"/>
      <c r="B4382" s="13"/>
      <c r="C4382" s="13"/>
      <c r="D4382" s="13"/>
      <c r="E4382" s="13"/>
      <c r="F4382" s="14"/>
      <c r="G4382" s="13"/>
      <c r="H4382" s="14"/>
      <c r="I4382" s="15"/>
      <c r="J4382" s="16"/>
      <c r="K4382" s="16"/>
      <c r="L4382" s="17"/>
      <c r="M4382" s="163"/>
      <c r="N4382" s="18"/>
      <c r="O4382" s="19"/>
      <c r="P4382" s="97"/>
      <c r="Q4382" s="13"/>
      <c r="R4382"/>
      <c r="S4382" s="20"/>
      <c r="T4382" s="21"/>
    </row>
    <row r="4383" spans="1:20" x14ac:dyDescent="0.35">
      <c r="A4383" s="13"/>
      <c r="B4383" s="13"/>
      <c r="C4383" s="13"/>
      <c r="D4383" s="13"/>
      <c r="E4383" s="13"/>
      <c r="F4383" s="14"/>
      <c r="G4383" s="13"/>
      <c r="H4383" s="14"/>
      <c r="I4383" s="15"/>
      <c r="J4383" s="16"/>
      <c r="K4383" s="16"/>
      <c r="L4383" s="17"/>
      <c r="M4383" s="163"/>
      <c r="N4383" s="18"/>
      <c r="O4383" s="19"/>
      <c r="P4383" s="97"/>
      <c r="Q4383" s="13"/>
      <c r="R4383"/>
      <c r="S4383" s="20"/>
      <c r="T4383" s="21"/>
    </row>
    <row r="4384" spans="1:20" x14ac:dyDescent="0.35">
      <c r="A4384" s="96"/>
      <c r="D4384" s="13"/>
      <c r="E4384" s="13"/>
      <c r="F4384" s="14"/>
      <c r="G4384" s="13"/>
      <c r="H4384" s="14"/>
      <c r="I4384" s="15"/>
      <c r="J4384" s="16"/>
      <c r="K4384" s="16"/>
      <c r="L4384" s="17"/>
      <c r="M4384" s="163"/>
      <c r="N4384" s="18"/>
      <c r="O4384" s="19"/>
      <c r="P4384" s="97"/>
      <c r="Q4384" s="13"/>
      <c r="R4384"/>
      <c r="S4384" s="20"/>
      <c r="T4384" s="21"/>
    </row>
    <row r="4385" spans="1:20" x14ac:dyDescent="0.35">
      <c r="A4385" s="13"/>
      <c r="B4385" s="13"/>
      <c r="C4385" s="13"/>
      <c r="D4385" s="13"/>
      <c r="E4385" s="13"/>
      <c r="F4385" s="14"/>
      <c r="G4385" s="13"/>
      <c r="H4385" s="14"/>
      <c r="I4385" s="15"/>
      <c r="J4385" s="16"/>
      <c r="K4385" s="16"/>
      <c r="L4385" s="17"/>
      <c r="M4385" s="163"/>
      <c r="N4385" s="18"/>
      <c r="O4385" s="19"/>
      <c r="P4385" s="97"/>
      <c r="Q4385" s="13"/>
      <c r="R4385"/>
      <c r="S4385" s="20"/>
      <c r="T4385" s="21"/>
    </row>
    <row r="4386" spans="1:20" x14ac:dyDescent="0.35">
      <c r="A4386" s="96"/>
      <c r="D4386" s="13"/>
      <c r="E4386" s="13"/>
      <c r="F4386" s="14"/>
      <c r="G4386" s="13"/>
      <c r="H4386" s="14"/>
      <c r="I4386" s="15"/>
      <c r="J4386" s="16"/>
      <c r="K4386" s="16"/>
      <c r="L4386" s="17"/>
      <c r="M4386" s="163"/>
      <c r="N4386" s="18"/>
      <c r="O4386" s="19"/>
      <c r="P4386" s="97"/>
      <c r="Q4386" s="13"/>
      <c r="R4386"/>
      <c r="S4386" s="20"/>
      <c r="T4386" s="21"/>
    </row>
    <row r="4387" spans="1:20" x14ac:dyDescent="0.35">
      <c r="A4387" s="13"/>
      <c r="B4387" s="13"/>
      <c r="C4387" s="13"/>
      <c r="D4387" s="13"/>
      <c r="E4387" s="13"/>
      <c r="F4387" s="14"/>
      <c r="G4387" s="13"/>
      <c r="H4387" s="14"/>
      <c r="I4387" s="15"/>
      <c r="J4387" s="16"/>
      <c r="K4387" s="16"/>
      <c r="L4387" s="17"/>
      <c r="M4387" s="163"/>
      <c r="N4387" s="18"/>
      <c r="O4387" s="19"/>
      <c r="P4387" s="97"/>
      <c r="Q4387" s="13"/>
      <c r="R4387"/>
      <c r="S4387" s="20"/>
      <c r="T4387" s="21"/>
    </row>
    <row r="4388" spans="1:20" x14ac:dyDescent="0.35">
      <c r="A4388" s="13"/>
      <c r="B4388" s="13"/>
      <c r="C4388" s="13"/>
      <c r="D4388" s="13"/>
      <c r="E4388" s="13"/>
      <c r="F4388" s="14"/>
      <c r="G4388" s="13"/>
      <c r="H4388" s="14"/>
      <c r="I4388" s="15"/>
      <c r="J4388" s="16"/>
      <c r="K4388" s="16"/>
      <c r="L4388" s="17"/>
      <c r="M4388" s="163"/>
      <c r="N4388" s="18"/>
      <c r="O4388" s="19"/>
      <c r="P4388" s="97"/>
      <c r="Q4388" s="13"/>
      <c r="R4388"/>
      <c r="S4388" s="20"/>
      <c r="T4388" s="21"/>
    </row>
    <row r="4389" spans="1:20" x14ac:dyDescent="0.35">
      <c r="A4389" s="96"/>
      <c r="B4389" s="96"/>
      <c r="C4389" s="96"/>
      <c r="D4389" s="13"/>
      <c r="E4389" s="13"/>
      <c r="F4389" s="14"/>
      <c r="G4389" s="13"/>
      <c r="H4389" s="14"/>
      <c r="I4389" s="15"/>
      <c r="J4389" s="16"/>
      <c r="K4389" s="16"/>
      <c r="L4389" s="17"/>
      <c r="M4389" s="163"/>
      <c r="N4389" s="18"/>
      <c r="O4389" s="19"/>
      <c r="P4389" s="97"/>
      <c r="Q4389" s="13"/>
      <c r="R4389"/>
      <c r="S4389" s="20"/>
      <c r="T4389" s="21"/>
    </row>
    <row r="4390" spans="1:20" x14ac:dyDescent="0.35">
      <c r="A4390" s="96"/>
      <c r="D4390" s="13"/>
      <c r="E4390" s="13"/>
      <c r="F4390" s="14"/>
      <c r="G4390" s="13"/>
      <c r="H4390" s="14"/>
      <c r="I4390" s="15"/>
      <c r="J4390" s="16"/>
      <c r="K4390" s="16"/>
      <c r="L4390" s="17"/>
      <c r="M4390" s="163"/>
      <c r="N4390" s="18"/>
      <c r="O4390" s="19"/>
      <c r="P4390" s="97"/>
      <c r="Q4390" s="13"/>
      <c r="R4390"/>
      <c r="S4390" s="20"/>
      <c r="T4390" s="21"/>
    </row>
    <row r="4391" spans="1:20" x14ac:dyDescent="0.35">
      <c r="A4391" s="96"/>
      <c r="D4391" s="13"/>
      <c r="E4391" s="13"/>
      <c r="F4391" s="14"/>
      <c r="G4391" s="13"/>
      <c r="H4391" s="14"/>
      <c r="I4391" s="15"/>
      <c r="J4391" s="16"/>
      <c r="K4391" s="16"/>
      <c r="L4391" s="17"/>
      <c r="M4391" s="163"/>
      <c r="N4391" s="18"/>
      <c r="O4391" s="19"/>
      <c r="P4391" s="97"/>
      <c r="Q4391" s="13"/>
      <c r="R4391"/>
      <c r="S4391" s="20"/>
      <c r="T4391" s="21"/>
    </row>
    <row r="4392" spans="1:20" x14ac:dyDescent="0.35">
      <c r="A4392" s="96"/>
      <c r="B4392" s="96"/>
      <c r="C4392" s="96"/>
      <c r="D4392" s="13"/>
      <c r="E4392" s="13"/>
      <c r="F4392" s="14"/>
      <c r="G4392" s="13"/>
      <c r="H4392" s="14"/>
      <c r="I4392" s="15"/>
      <c r="J4392" s="16"/>
      <c r="K4392" s="16"/>
      <c r="L4392" s="17"/>
      <c r="M4392" s="163"/>
      <c r="N4392" s="18"/>
      <c r="O4392" s="19"/>
      <c r="P4392" s="97"/>
      <c r="Q4392" s="13"/>
      <c r="R4392"/>
      <c r="S4392" s="20"/>
      <c r="T4392" s="21"/>
    </row>
    <row r="4393" spans="1:20" x14ac:dyDescent="0.35">
      <c r="A4393" s="96"/>
      <c r="D4393" s="13"/>
      <c r="E4393" s="13"/>
      <c r="F4393" s="14"/>
      <c r="G4393" s="13"/>
      <c r="H4393" s="14"/>
      <c r="I4393" s="15"/>
      <c r="J4393" s="16"/>
      <c r="K4393" s="16"/>
      <c r="L4393" s="17"/>
      <c r="M4393" s="163"/>
      <c r="N4393" s="18"/>
      <c r="O4393" s="19"/>
      <c r="P4393" s="97"/>
      <c r="Q4393" s="13"/>
      <c r="R4393"/>
      <c r="S4393" s="20"/>
      <c r="T4393" s="21"/>
    </row>
    <row r="4394" spans="1:20" x14ac:dyDescent="0.35">
      <c r="A4394" s="96"/>
      <c r="B4394" s="96"/>
      <c r="C4394" s="96"/>
      <c r="D4394" s="13"/>
      <c r="E4394" s="13"/>
      <c r="F4394" s="14"/>
      <c r="G4394" s="13"/>
      <c r="H4394" s="14"/>
      <c r="I4394" s="15"/>
      <c r="J4394" s="16"/>
      <c r="K4394" s="16"/>
      <c r="L4394" s="17"/>
      <c r="M4394" s="163"/>
      <c r="N4394" s="18"/>
      <c r="O4394" s="19"/>
      <c r="P4394" s="97"/>
      <c r="Q4394" s="13"/>
      <c r="R4394"/>
      <c r="S4394" s="20"/>
      <c r="T4394" s="21"/>
    </row>
    <row r="4395" spans="1:20" x14ac:dyDescent="0.35">
      <c r="A4395" s="96"/>
      <c r="D4395" s="13"/>
      <c r="E4395" s="13"/>
      <c r="F4395" s="14"/>
      <c r="G4395" s="13"/>
      <c r="H4395" s="14"/>
      <c r="I4395" s="15"/>
      <c r="J4395" s="16"/>
      <c r="K4395" s="16"/>
      <c r="L4395" s="17"/>
      <c r="M4395" s="163"/>
      <c r="N4395" s="18"/>
      <c r="O4395" s="19"/>
      <c r="P4395" s="97"/>
      <c r="Q4395" s="13"/>
      <c r="R4395"/>
      <c r="S4395" s="20"/>
      <c r="T4395" s="21"/>
    </row>
    <row r="4396" spans="1:20" x14ac:dyDescent="0.35">
      <c r="A4396" s="13"/>
      <c r="B4396" s="13"/>
      <c r="C4396" s="13"/>
      <c r="D4396" s="13"/>
      <c r="E4396" s="13"/>
      <c r="F4396" s="14"/>
      <c r="G4396" s="13"/>
      <c r="H4396" s="14"/>
      <c r="I4396" s="15"/>
      <c r="J4396" s="16"/>
      <c r="K4396" s="16"/>
      <c r="L4396" s="17"/>
      <c r="M4396" s="163"/>
      <c r="N4396" s="18"/>
      <c r="O4396" s="19"/>
      <c r="P4396" s="97"/>
      <c r="Q4396" s="13"/>
      <c r="R4396"/>
      <c r="S4396" s="20"/>
      <c r="T4396" s="21"/>
    </row>
    <row r="4397" spans="1:20" x14ac:dyDescent="0.35">
      <c r="A4397" s="13"/>
      <c r="B4397" s="13"/>
      <c r="C4397" s="13"/>
      <c r="D4397" s="13"/>
      <c r="E4397" s="13"/>
      <c r="F4397" s="14"/>
      <c r="G4397" s="13"/>
      <c r="H4397" s="14"/>
      <c r="I4397" s="15"/>
      <c r="J4397" s="16"/>
      <c r="K4397" s="16"/>
      <c r="L4397" s="17"/>
      <c r="M4397" s="163"/>
      <c r="N4397" s="18"/>
      <c r="O4397" s="19"/>
      <c r="P4397" s="97"/>
      <c r="Q4397" s="13"/>
      <c r="R4397"/>
      <c r="S4397" s="20"/>
      <c r="T4397" s="21"/>
    </row>
    <row r="4398" spans="1:20" x14ac:dyDescent="0.35">
      <c r="A4398" s="13"/>
      <c r="B4398" s="13"/>
      <c r="C4398" s="13"/>
      <c r="D4398" s="13"/>
      <c r="E4398" s="13"/>
      <c r="F4398" s="14"/>
      <c r="G4398" s="13"/>
      <c r="H4398" s="14"/>
      <c r="I4398" s="15"/>
      <c r="J4398" s="16"/>
      <c r="K4398" s="16"/>
      <c r="L4398" s="17"/>
      <c r="M4398" s="163"/>
      <c r="N4398" s="18"/>
      <c r="O4398" s="19"/>
      <c r="P4398" s="97"/>
      <c r="Q4398" s="13"/>
      <c r="R4398"/>
      <c r="S4398" s="20"/>
      <c r="T4398" s="21"/>
    </row>
    <row r="4399" spans="1:20" x14ac:dyDescent="0.35">
      <c r="A4399" s="96"/>
      <c r="B4399" s="96"/>
      <c r="C4399" s="96"/>
      <c r="D4399" s="13"/>
      <c r="E4399" s="13"/>
      <c r="F4399" s="14"/>
      <c r="G4399" s="13"/>
      <c r="H4399" s="14"/>
      <c r="I4399" s="15"/>
      <c r="J4399" s="16"/>
      <c r="K4399" s="16"/>
      <c r="L4399" s="17"/>
      <c r="M4399" s="163"/>
      <c r="N4399" s="18"/>
      <c r="O4399" s="19"/>
      <c r="P4399" s="97"/>
      <c r="Q4399" s="13"/>
      <c r="R4399"/>
      <c r="S4399" s="20"/>
      <c r="T4399" s="21"/>
    </row>
    <row r="4400" spans="1:20" x14ac:dyDescent="0.35">
      <c r="A4400" s="96"/>
      <c r="B4400" s="96"/>
      <c r="C4400" s="96"/>
      <c r="D4400" s="13"/>
      <c r="E4400" s="13"/>
      <c r="F4400" s="14"/>
      <c r="G4400" s="13"/>
      <c r="H4400" s="14"/>
      <c r="I4400" s="15"/>
      <c r="J4400" s="16"/>
      <c r="K4400" s="16"/>
      <c r="L4400" s="17"/>
      <c r="M4400" s="163"/>
      <c r="N4400" s="18"/>
      <c r="O4400" s="19"/>
      <c r="P4400" s="97"/>
      <c r="Q4400" s="13"/>
      <c r="R4400"/>
      <c r="S4400" s="20"/>
      <c r="T4400" s="21"/>
    </row>
    <row r="4401" spans="1:20" x14ac:dyDescent="0.35">
      <c r="A4401" s="13"/>
      <c r="B4401" s="13"/>
      <c r="C4401" s="13"/>
      <c r="D4401" s="13"/>
      <c r="E4401" s="13"/>
      <c r="F4401" s="14"/>
      <c r="G4401" s="13"/>
      <c r="H4401" s="14"/>
      <c r="I4401" s="15"/>
      <c r="J4401" s="16"/>
      <c r="K4401" s="16"/>
      <c r="L4401" s="17"/>
      <c r="M4401" s="163"/>
      <c r="N4401" s="18"/>
      <c r="O4401" s="19"/>
      <c r="P4401" s="97"/>
      <c r="Q4401" s="13"/>
      <c r="R4401"/>
      <c r="S4401" s="20"/>
      <c r="T4401" s="21"/>
    </row>
    <row r="4402" spans="1:20" x14ac:dyDescent="0.35">
      <c r="A4402" s="96"/>
      <c r="B4402" s="96"/>
      <c r="C4402" s="96"/>
      <c r="D4402" s="13"/>
      <c r="E4402" s="13"/>
      <c r="F4402" s="14"/>
      <c r="G4402" s="13"/>
      <c r="H4402" s="14"/>
      <c r="I4402" s="15"/>
      <c r="J4402" s="16"/>
      <c r="K4402" s="16"/>
      <c r="L4402" s="17"/>
      <c r="M4402" s="163"/>
      <c r="N4402" s="18"/>
      <c r="O4402" s="19"/>
      <c r="P4402" s="97"/>
      <c r="Q4402" s="13"/>
      <c r="R4402"/>
      <c r="S4402" s="20"/>
      <c r="T4402" s="21"/>
    </row>
    <row r="4403" spans="1:20" x14ac:dyDescent="0.35">
      <c r="A4403" s="13"/>
      <c r="B4403" s="13"/>
      <c r="C4403" s="13"/>
      <c r="D4403" s="13"/>
      <c r="E4403" s="13"/>
      <c r="F4403" s="14"/>
      <c r="G4403" s="13"/>
      <c r="H4403" s="14"/>
      <c r="I4403" s="15"/>
      <c r="J4403" s="16"/>
      <c r="K4403" s="16"/>
      <c r="L4403" s="17"/>
      <c r="M4403" s="163"/>
      <c r="N4403" s="18"/>
      <c r="O4403" s="19"/>
      <c r="P4403" s="97"/>
      <c r="Q4403" s="13"/>
      <c r="R4403"/>
      <c r="S4403" s="20"/>
      <c r="T4403" s="21"/>
    </row>
    <row r="4404" spans="1:20" x14ac:dyDescent="0.35">
      <c r="A4404" s="96"/>
      <c r="B4404" s="96"/>
      <c r="C4404" s="96"/>
      <c r="D4404" s="13"/>
      <c r="E4404" s="13"/>
      <c r="F4404" s="14"/>
      <c r="G4404" s="13"/>
      <c r="H4404" s="14"/>
      <c r="I4404" s="15"/>
      <c r="J4404" s="16"/>
      <c r="K4404" s="16"/>
      <c r="L4404" s="17"/>
      <c r="M4404" s="163"/>
      <c r="N4404" s="18"/>
      <c r="O4404" s="19"/>
      <c r="P4404" s="97"/>
      <c r="Q4404" s="13"/>
      <c r="R4404"/>
      <c r="S4404" s="20"/>
      <c r="T4404" s="21"/>
    </row>
    <row r="4405" spans="1:20" x14ac:dyDescent="0.35">
      <c r="A4405" s="96"/>
      <c r="B4405" s="96"/>
      <c r="C4405" s="96"/>
      <c r="D4405" s="13"/>
      <c r="E4405" s="13"/>
      <c r="F4405" s="14"/>
      <c r="G4405" s="13"/>
      <c r="H4405" s="14"/>
      <c r="I4405" s="15"/>
      <c r="J4405" s="16"/>
      <c r="K4405" s="16"/>
      <c r="L4405" s="17"/>
      <c r="M4405" s="163"/>
      <c r="N4405" s="18"/>
      <c r="O4405" s="19"/>
      <c r="P4405" s="97"/>
      <c r="Q4405" s="13"/>
      <c r="R4405"/>
      <c r="S4405" s="20"/>
      <c r="T4405" s="21"/>
    </row>
    <row r="4406" spans="1:20" x14ac:dyDescent="0.35">
      <c r="A4406" s="96"/>
      <c r="B4406" s="96"/>
      <c r="C4406" s="96"/>
      <c r="D4406" s="13"/>
      <c r="E4406" s="13"/>
      <c r="F4406" s="14"/>
      <c r="G4406" s="13"/>
      <c r="H4406" s="14"/>
      <c r="I4406" s="15"/>
      <c r="J4406" s="16"/>
      <c r="K4406" s="16"/>
      <c r="L4406" s="17"/>
      <c r="M4406" s="163"/>
      <c r="N4406" s="18"/>
      <c r="O4406" s="19"/>
      <c r="P4406" s="97"/>
      <c r="Q4406" s="13"/>
      <c r="R4406"/>
      <c r="S4406" s="20"/>
      <c r="T4406" s="21"/>
    </row>
    <row r="4407" spans="1:20" x14ac:dyDescent="0.35">
      <c r="A4407" s="96"/>
      <c r="B4407" s="96"/>
      <c r="C4407" s="96"/>
      <c r="D4407" s="13"/>
      <c r="E4407" s="13"/>
      <c r="F4407" s="14"/>
      <c r="G4407" s="13"/>
      <c r="H4407" s="14"/>
      <c r="I4407" s="15"/>
      <c r="J4407" s="16"/>
      <c r="K4407" s="16"/>
      <c r="L4407" s="17"/>
      <c r="M4407" s="163"/>
      <c r="N4407" s="18"/>
      <c r="O4407" s="19"/>
      <c r="P4407" s="97"/>
      <c r="Q4407" s="13"/>
      <c r="R4407"/>
      <c r="S4407" s="20"/>
      <c r="T4407" s="21"/>
    </row>
    <row r="4408" spans="1:20" x14ac:dyDescent="0.35">
      <c r="A4408" s="96"/>
      <c r="D4408" s="13"/>
      <c r="E4408" s="13"/>
      <c r="F4408" s="14"/>
      <c r="G4408" s="13"/>
      <c r="H4408" s="14"/>
      <c r="I4408" s="15"/>
      <c r="J4408" s="16"/>
      <c r="K4408" s="16"/>
      <c r="L4408" s="17"/>
      <c r="M4408" s="163"/>
      <c r="N4408" s="18"/>
      <c r="O4408" s="19"/>
      <c r="P4408" s="97"/>
      <c r="Q4408" s="13"/>
      <c r="R4408"/>
      <c r="S4408" s="20"/>
      <c r="T4408" s="21"/>
    </row>
    <row r="4409" spans="1:20" x14ac:dyDescent="0.35">
      <c r="A4409" s="96"/>
      <c r="B4409" s="96"/>
      <c r="C4409" s="96"/>
      <c r="D4409" s="13"/>
      <c r="E4409" s="13"/>
      <c r="F4409" s="14"/>
      <c r="G4409" s="13"/>
      <c r="H4409" s="14"/>
      <c r="I4409" s="15"/>
      <c r="J4409" s="16"/>
      <c r="K4409" s="16"/>
      <c r="L4409" s="17"/>
      <c r="M4409" s="163"/>
      <c r="N4409" s="18"/>
      <c r="O4409" s="19"/>
      <c r="P4409" s="97"/>
      <c r="Q4409" s="13"/>
      <c r="R4409"/>
      <c r="S4409" s="20"/>
      <c r="T4409" s="21"/>
    </row>
    <row r="4410" spans="1:20" x14ac:dyDescent="0.35">
      <c r="A4410" s="96"/>
      <c r="B4410" s="96"/>
      <c r="C4410" s="96"/>
      <c r="D4410" s="13"/>
      <c r="E4410" s="13"/>
      <c r="F4410" s="14"/>
      <c r="G4410" s="13"/>
      <c r="H4410" s="14"/>
      <c r="I4410" s="15"/>
      <c r="J4410" s="16"/>
      <c r="K4410" s="16"/>
      <c r="L4410" s="17"/>
      <c r="M4410" s="163"/>
      <c r="N4410" s="18"/>
      <c r="O4410" s="19"/>
      <c r="P4410" s="97"/>
      <c r="Q4410" s="13"/>
      <c r="R4410"/>
      <c r="S4410" s="20"/>
      <c r="T4410" s="21"/>
    </row>
    <row r="4411" spans="1:20" x14ac:dyDescent="0.35">
      <c r="A4411" s="13"/>
      <c r="B4411" s="13"/>
      <c r="C4411" s="13"/>
      <c r="D4411" s="13"/>
      <c r="E4411" s="13"/>
      <c r="F4411" s="14"/>
      <c r="G4411" s="13"/>
      <c r="H4411" s="14"/>
      <c r="I4411" s="15"/>
      <c r="J4411" s="16"/>
      <c r="K4411" s="16"/>
      <c r="L4411" s="17"/>
      <c r="M4411" s="163"/>
      <c r="N4411" s="18"/>
      <c r="O4411" s="19"/>
      <c r="P4411" s="97"/>
      <c r="Q4411" s="13"/>
      <c r="R4411"/>
      <c r="S4411" s="20"/>
      <c r="T4411" s="21"/>
    </row>
    <row r="4412" spans="1:20" x14ac:dyDescent="0.35">
      <c r="A4412" s="96"/>
      <c r="D4412" s="13"/>
      <c r="E4412" s="13"/>
      <c r="F4412" s="14"/>
      <c r="G4412" s="13"/>
      <c r="H4412" s="14"/>
      <c r="I4412" s="15"/>
      <c r="J4412" s="16"/>
      <c r="K4412" s="16"/>
      <c r="L4412" s="17"/>
      <c r="M4412" s="163"/>
      <c r="N4412" s="18"/>
      <c r="O4412" s="19"/>
      <c r="P4412" s="97"/>
      <c r="Q4412" s="13"/>
      <c r="R4412"/>
      <c r="S4412" s="20"/>
      <c r="T4412" s="21"/>
    </row>
    <row r="4413" spans="1:20" x14ac:dyDescent="0.35">
      <c r="A4413" s="13"/>
      <c r="B4413" s="13"/>
      <c r="C4413" s="13"/>
      <c r="D4413" s="13"/>
      <c r="E4413" s="13"/>
      <c r="F4413" s="14"/>
      <c r="G4413" s="13"/>
      <c r="H4413" s="14"/>
      <c r="I4413" s="15"/>
      <c r="J4413" s="16"/>
      <c r="K4413" s="16"/>
      <c r="L4413" s="17"/>
      <c r="M4413" s="163"/>
      <c r="N4413" s="18"/>
      <c r="O4413" s="19"/>
      <c r="P4413" s="97"/>
      <c r="Q4413" s="13"/>
      <c r="R4413"/>
      <c r="S4413" s="20"/>
      <c r="T4413" s="21"/>
    </row>
    <row r="4414" spans="1:20" x14ac:dyDescent="0.35">
      <c r="A4414" s="96"/>
      <c r="D4414" s="13"/>
      <c r="E4414" s="13"/>
      <c r="F4414" s="14"/>
      <c r="G4414" s="13"/>
      <c r="H4414" s="14"/>
      <c r="I4414" s="15"/>
      <c r="J4414" s="16"/>
      <c r="K4414" s="16"/>
      <c r="L4414" s="17"/>
      <c r="M4414" s="163"/>
      <c r="N4414" s="18"/>
      <c r="O4414" s="19"/>
      <c r="P4414" s="97"/>
      <c r="Q4414" s="13"/>
      <c r="R4414"/>
      <c r="S4414" s="20"/>
      <c r="T4414" s="21"/>
    </row>
    <row r="4415" spans="1:20" x14ac:dyDescent="0.35">
      <c r="A4415" s="13"/>
      <c r="B4415" s="13"/>
      <c r="C4415" s="13"/>
      <c r="D4415" s="13"/>
      <c r="E4415" s="13"/>
      <c r="F4415" s="14"/>
      <c r="G4415" s="13"/>
      <c r="H4415" s="14"/>
      <c r="I4415" s="15"/>
      <c r="J4415" s="16"/>
      <c r="K4415" s="16"/>
      <c r="L4415" s="17"/>
      <c r="M4415" s="163"/>
      <c r="N4415" s="18"/>
      <c r="O4415" s="19"/>
      <c r="P4415" s="97"/>
      <c r="Q4415" s="13"/>
      <c r="R4415"/>
      <c r="S4415" s="20"/>
      <c r="T4415" s="21"/>
    </row>
    <row r="4416" spans="1:20" x14ac:dyDescent="0.35">
      <c r="A4416" s="13"/>
      <c r="B4416" s="13"/>
      <c r="C4416" s="13"/>
      <c r="D4416" s="13"/>
      <c r="E4416" s="13"/>
      <c r="F4416" s="14"/>
      <c r="G4416" s="13"/>
      <c r="H4416" s="14"/>
      <c r="I4416" s="15"/>
      <c r="J4416" s="16"/>
      <c r="K4416" s="16"/>
      <c r="L4416" s="17"/>
      <c r="M4416" s="163"/>
      <c r="N4416" s="18"/>
      <c r="O4416" s="19"/>
      <c r="P4416" s="97"/>
      <c r="Q4416" s="13"/>
      <c r="R4416"/>
      <c r="S4416" s="20"/>
      <c r="T4416" s="21"/>
    </row>
    <row r="4417" spans="1:20" x14ac:dyDescent="0.35">
      <c r="A4417" s="96"/>
      <c r="B4417" s="96"/>
      <c r="C4417" s="96"/>
      <c r="D4417" s="13"/>
      <c r="E4417" s="13"/>
      <c r="F4417" s="14"/>
      <c r="G4417" s="13"/>
      <c r="H4417" s="14"/>
      <c r="I4417" s="15"/>
      <c r="J4417" s="16"/>
      <c r="K4417" s="16"/>
      <c r="L4417" s="17"/>
      <c r="M4417" s="163"/>
      <c r="N4417" s="18"/>
      <c r="O4417" s="19"/>
      <c r="P4417" s="97"/>
      <c r="Q4417" s="13"/>
      <c r="R4417"/>
      <c r="S4417" s="20"/>
      <c r="T4417" s="21"/>
    </row>
    <row r="4418" spans="1:20" x14ac:dyDescent="0.35">
      <c r="A4418" s="96"/>
      <c r="D4418" s="13"/>
      <c r="E4418" s="13"/>
      <c r="F4418" s="14"/>
      <c r="G4418" s="13"/>
      <c r="H4418" s="14"/>
      <c r="I4418" s="15"/>
      <c r="J4418" s="16"/>
      <c r="K4418" s="16"/>
      <c r="L4418" s="17"/>
      <c r="M4418" s="163"/>
      <c r="N4418" s="18"/>
      <c r="O4418" s="19"/>
      <c r="P4418" s="97"/>
      <c r="Q4418" s="13"/>
      <c r="R4418"/>
      <c r="S4418" s="20"/>
      <c r="T4418" s="21"/>
    </row>
    <row r="4419" spans="1:20" x14ac:dyDescent="0.35">
      <c r="A4419" s="96"/>
      <c r="D4419" s="13"/>
      <c r="E4419" s="13"/>
      <c r="F4419" s="14"/>
      <c r="G4419" s="13"/>
      <c r="H4419" s="14"/>
      <c r="I4419" s="15"/>
      <c r="J4419" s="16"/>
      <c r="K4419" s="16"/>
      <c r="L4419" s="17"/>
      <c r="M4419" s="163"/>
      <c r="N4419" s="18"/>
      <c r="O4419" s="19"/>
      <c r="P4419" s="97"/>
      <c r="Q4419" s="13"/>
      <c r="R4419"/>
      <c r="S4419" s="20"/>
      <c r="T4419" s="21"/>
    </row>
    <row r="4420" spans="1:20" x14ac:dyDescent="0.35">
      <c r="A4420" s="96"/>
      <c r="D4420" s="13"/>
      <c r="E4420" s="13"/>
      <c r="F4420" s="14"/>
      <c r="G4420" s="13"/>
      <c r="H4420" s="14"/>
      <c r="I4420" s="15"/>
      <c r="J4420" s="16"/>
      <c r="K4420" s="16"/>
      <c r="L4420" s="17"/>
      <c r="M4420" s="163"/>
      <c r="N4420" s="18"/>
      <c r="O4420" s="19"/>
      <c r="P4420" s="97"/>
      <c r="Q4420" s="13"/>
      <c r="R4420"/>
      <c r="S4420" s="20"/>
      <c r="T4420" s="21"/>
    </row>
    <row r="4421" spans="1:20" x14ac:dyDescent="0.35">
      <c r="A4421" s="96"/>
      <c r="B4421" s="96"/>
      <c r="C4421" s="96"/>
      <c r="D4421" s="13"/>
      <c r="E4421" s="13"/>
      <c r="F4421" s="14"/>
      <c r="G4421" s="13"/>
      <c r="H4421" s="14"/>
      <c r="I4421" s="15"/>
      <c r="J4421" s="16"/>
      <c r="K4421" s="16"/>
      <c r="L4421" s="17"/>
      <c r="M4421" s="163"/>
      <c r="N4421" s="18"/>
      <c r="O4421" s="19"/>
      <c r="P4421" s="97"/>
      <c r="Q4421" s="13"/>
      <c r="R4421"/>
      <c r="S4421" s="20"/>
      <c r="T4421" s="21"/>
    </row>
    <row r="4422" spans="1:20" x14ac:dyDescent="0.35">
      <c r="A4422" s="13"/>
      <c r="B4422" s="13"/>
      <c r="C4422" s="13"/>
      <c r="D4422" s="13"/>
      <c r="E4422" s="13"/>
      <c r="F4422" s="14"/>
      <c r="G4422" s="13"/>
      <c r="H4422" s="14"/>
      <c r="I4422" s="15"/>
      <c r="J4422" s="16"/>
      <c r="K4422" s="16"/>
      <c r="L4422" s="17"/>
      <c r="M4422" s="163"/>
      <c r="N4422" s="18"/>
      <c r="O4422" s="19"/>
      <c r="P4422" s="97"/>
      <c r="Q4422" s="13"/>
      <c r="R4422"/>
      <c r="S4422" s="20"/>
      <c r="T4422" s="21"/>
    </row>
    <row r="4423" spans="1:20" x14ac:dyDescent="0.35">
      <c r="A4423" s="13"/>
      <c r="B4423" s="13"/>
      <c r="C4423" s="13"/>
      <c r="D4423" s="13"/>
      <c r="E4423" s="13"/>
      <c r="F4423" s="14"/>
      <c r="G4423" s="13"/>
      <c r="H4423" s="14"/>
      <c r="I4423" s="15"/>
      <c r="J4423" s="16"/>
      <c r="K4423" s="16"/>
      <c r="L4423" s="17"/>
      <c r="M4423" s="163"/>
      <c r="N4423" s="18"/>
      <c r="O4423" s="19"/>
      <c r="P4423" s="97"/>
      <c r="Q4423" s="13"/>
      <c r="R4423"/>
      <c r="S4423" s="20"/>
      <c r="T4423" s="21"/>
    </row>
    <row r="4424" spans="1:20" x14ac:dyDescent="0.35">
      <c r="A4424" s="13"/>
      <c r="B4424" s="13"/>
      <c r="C4424" s="13"/>
      <c r="D4424" s="13"/>
      <c r="E4424" s="13"/>
      <c r="F4424" s="14"/>
      <c r="G4424" s="13"/>
      <c r="H4424" s="14"/>
      <c r="I4424" s="15"/>
      <c r="J4424" s="16"/>
      <c r="K4424" s="16"/>
      <c r="L4424" s="17"/>
      <c r="M4424" s="163"/>
      <c r="N4424" s="18"/>
      <c r="O4424" s="19"/>
      <c r="P4424" s="97"/>
      <c r="Q4424" s="13"/>
      <c r="R4424"/>
      <c r="S4424" s="20"/>
      <c r="T4424" s="21"/>
    </row>
    <row r="4425" spans="1:20" x14ac:dyDescent="0.35">
      <c r="A4425" s="96"/>
      <c r="B4425" s="96"/>
      <c r="C4425" s="96"/>
      <c r="D4425" s="13"/>
      <c r="E4425" s="13"/>
      <c r="F4425" s="14"/>
      <c r="G4425" s="13"/>
      <c r="H4425" s="14"/>
      <c r="I4425" s="15"/>
      <c r="J4425" s="16"/>
      <c r="K4425" s="16"/>
      <c r="L4425" s="17"/>
      <c r="M4425" s="163"/>
      <c r="N4425" s="18"/>
      <c r="O4425" s="19"/>
      <c r="P4425" s="97"/>
      <c r="Q4425" s="13"/>
      <c r="R4425"/>
      <c r="S4425" s="20"/>
      <c r="T4425" s="21"/>
    </row>
    <row r="4426" spans="1:20" x14ac:dyDescent="0.35">
      <c r="A4426" s="13"/>
      <c r="B4426" s="13"/>
      <c r="C4426" s="13"/>
      <c r="D4426" s="13"/>
      <c r="E4426" s="13"/>
      <c r="F4426" s="14"/>
      <c r="G4426" s="13"/>
      <c r="H4426" s="14"/>
      <c r="I4426" s="15"/>
      <c r="J4426" s="16"/>
      <c r="K4426" s="16"/>
      <c r="L4426" s="17"/>
      <c r="M4426" s="163"/>
      <c r="N4426" s="18"/>
      <c r="O4426" s="19"/>
      <c r="P4426" s="97"/>
      <c r="Q4426" s="13"/>
      <c r="R4426"/>
      <c r="S4426" s="20"/>
      <c r="T4426" s="21"/>
    </row>
    <row r="4427" spans="1:20" x14ac:dyDescent="0.35">
      <c r="A4427" s="96"/>
      <c r="D4427" s="13"/>
      <c r="E4427" s="13"/>
      <c r="F4427" s="14"/>
      <c r="G4427" s="13"/>
      <c r="H4427" s="14"/>
      <c r="I4427" s="15"/>
      <c r="J4427" s="16"/>
      <c r="K4427" s="16"/>
      <c r="L4427" s="17"/>
      <c r="M4427" s="163"/>
      <c r="N4427" s="18"/>
      <c r="O4427" s="19"/>
      <c r="P4427" s="97"/>
      <c r="Q4427" s="13"/>
      <c r="R4427"/>
      <c r="S4427" s="20"/>
      <c r="T4427" s="21"/>
    </row>
    <row r="4428" spans="1:20" x14ac:dyDescent="0.35">
      <c r="A4428" s="13"/>
      <c r="B4428" s="13"/>
      <c r="C4428" s="13"/>
      <c r="D4428" s="13"/>
      <c r="E4428" s="13"/>
      <c r="F4428" s="14"/>
      <c r="G4428" s="13"/>
      <c r="H4428" s="14"/>
      <c r="I4428" s="15"/>
      <c r="J4428" s="16"/>
      <c r="K4428" s="16"/>
      <c r="L4428" s="17"/>
      <c r="M4428" s="163"/>
      <c r="N4428" s="18"/>
      <c r="O4428" s="19"/>
      <c r="P4428" s="97"/>
      <c r="Q4428" s="13"/>
      <c r="R4428"/>
      <c r="S4428" s="20"/>
      <c r="T4428" s="21"/>
    </row>
    <row r="4429" spans="1:20" x14ac:dyDescent="0.35">
      <c r="A4429" s="13"/>
      <c r="B4429" s="13"/>
      <c r="C4429" s="13"/>
      <c r="D4429" s="13"/>
      <c r="E4429" s="13"/>
      <c r="F4429" s="14"/>
      <c r="G4429" s="13"/>
      <c r="H4429" s="14"/>
      <c r="I4429" s="15"/>
      <c r="J4429" s="16"/>
      <c r="K4429" s="16"/>
      <c r="L4429" s="17"/>
      <c r="M4429" s="163"/>
      <c r="N4429" s="18"/>
      <c r="O4429" s="19"/>
      <c r="P4429" s="97"/>
      <c r="Q4429" s="13"/>
      <c r="R4429"/>
      <c r="S4429" s="20"/>
      <c r="T4429" s="21"/>
    </row>
    <row r="4430" spans="1:20" x14ac:dyDescent="0.35">
      <c r="A4430" s="96"/>
      <c r="D4430" s="13"/>
      <c r="E4430" s="13"/>
      <c r="F4430" s="14"/>
      <c r="G4430" s="13"/>
      <c r="H4430" s="14"/>
      <c r="I4430" s="15"/>
      <c r="J4430" s="16"/>
      <c r="K4430" s="16"/>
      <c r="L4430" s="17"/>
      <c r="M4430" s="163"/>
      <c r="N4430" s="18"/>
      <c r="O4430" s="19"/>
      <c r="P4430" s="97"/>
      <c r="Q4430" s="13"/>
      <c r="R4430"/>
      <c r="S4430" s="20"/>
      <c r="T4430" s="21"/>
    </row>
    <row r="4431" spans="1:20" x14ac:dyDescent="0.35">
      <c r="A4431" s="13"/>
      <c r="B4431" s="13"/>
      <c r="C4431" s="13"/>
      <c r="D4431" s="13"/>
      <c r="E4431" s="13"/>
      <c r="F4431" s="14"/>
      <c r="G4431" s="13"/>
      <c r="H4431" s="14"/>
      <c r="I4431" s="15"/>
      <c r="J4431" s="16"/>
      <c r="K4431" s="16"/>
      <c r="L4431" s="17"/>
      <c r="M4431" s="163"/>
      <c r="N4431" s="18"/>
      <c r="O4431" s="19"/>
      <c r="P4431" s="97"/>
      <c r="Q4431" s="13"/>
      <c r="R4431"/>
      <c r="S4431" s="20"/>
      <c r="T4431" s="21"/>
    </row>
    <row r="4432" spans="1:20" x14ac:dyDescent="0.35">
      <c r="A4432" s="13"/>
      <c r="B4432" s="13"/>
      <c r="C4432" s="13"/>
      <c r="D4432" s="13"/>
      <c r="E4432" s="13"/>
      <c r="F4432" s="14"/>
      <c r="G4432" s="13"/>
      <c r="H4432" s="14"/>
      <c r="I4432" s="15"/>
      <c r="J4432" s="16"/>
      <c r="K4432" s="16"/>
      <c r="L4432" s="17"/>
      <c r="M4432" s="163"/>
      <c r="N4432" s="18"/>
      <c r="O4432" s="19"/>
      <c r="P4432" s="97"/>
      <c r="Q4432" s="13"/>
      <c r="R4432"/>
      <c r="S4432" s="20"/>
      <c r="T4432" s="21"/>
    </row>
    <row r="4433" spans="1:20" x14ac:dyDescent="0.35">
      <c r="A4433" s="96"/>
      <c r="B4433" s="96"/>
      <c r="C4433" s="96"/>
      <c r="D4433" s="13"/>
      <c r="E4433" s="13"/>
      <c r="F4433" s="14"/>
      <c r="G4433" s="13"/>
      <c r="H4433" s="14"/>
      <c r="I4433" s="15"/>
      <c r="J4433" s="16"/>
      <c r="K4433" s="16"/>
      <c r="L4433" s="17"/>
      <c r="M4433" s="163"/>
      <c r="N4433" s="18"/>
      <c r="O4433" s="19"/>
      <c r="P4433" s="97"/>
      <c r="Q4433" s="13"/>
      <c r="R4433"/>
      <c r="S4433" s="20"/>
      <c r="T4433" s="21"/>
    </row>
    <row r="4434" spans="1:20" x14ac:dyDescent="0.35">
      <c r="A4434" s="96"/>
      <c r="B4434" s="96"/>
      <c r="C4434" s="96"/>
      <c r="D4434" s="13"/>
      <c r="E4434" s="13"/>
      <c r="F4434" s="14"/>
      <c r="G4434" s="13"/>
      <c r="H4434" s="14"/>
      <c r="I4434" s="15"/>
      <c r="J4434" s="16"/>
      <c r="K4434" s="16"/>
      <c r="L4434" s="17"/>
      <c r="M4434" s="163"/>
      <c r="N4434" s="18"/>
      <c r="O4434" s="19"/>
      <c r="P4434" s="97"/>
      <c r="Q4434" s="13"/>
      <c r="R4434"/>
      <c r="S4434" s="20"/>
      <c r="T4434" s="21"/>
    </row>
    <row r="4435" spans="1:20" x14ac:dyDescent="0.35">
      <c r="A4435" s="96"/>
      <c r="D4435" s="13"/>
      <c r="E4435" s="13"/>
      <c r="F4435" s="14"/>
      <c r="G4435" s="13"/>
      <c r="H4435" s="14"/>
      <c r="I4435" s="15"/>
      <c r="J4435" s="16"/>
      <c r="K4435" s="16"/>
      <c r="L4435" s="17"/>
      <c r="M4435" s="163"/>
      <c r="N4435" s="18"/>
      <c r="O4435" s="19"/>
      <c r="P4435" s="97"/>
      <c r="Q4435" s="13"/>
      <c r="R4435"/>
      <c r="S4435" s="20"/>
      <c r="T4435" s="21"/>
    </row>
    <row r="4436" spans="1:20" x14ac:dyDescent="0.35">
      <c r="A4436" s="96"/>
      <c r="D4436" s="13"/>
      <c r="E4436" s="13"/>
      <c r="F4436" s="14"/>
      <c r="G4436" s="13"/>
      <c r="H4436" s="14"/>
      <c r="I4436" s="15"/>
      <c r="J4436" s="16"/>
      <c r="K4436" s="16"/>
      <c r="L4436" s="17"/>
      <c r="M4436" s="163"/>
      <c r="N4436" s="18"/>
      <c r="O4436" s="19"/>
      <c r="P4436" s="97"/>
      <c r="Q4436" s="13"/>
      <c r="R4436"/>
      <c r="S4436" s="20"/>
      <c r="T4436" s="21"/>
    </row>
    <row r="4437" spans="1:20" x14ac:dyDescent="0.35">
      <c r="A4437" s="13"/>
      <c r="B4437" s="13"/>
      <c r="C4437" s="13"/>
      <c r="D4437" s="13"/>
      <c r="E4437" s="13"/>
      <c r="F4437" s="14"/>
      <c r="G4437" s="13"/>
      <c r="H4437" s="14"/>
      <c r="I4437" s="15"/>
      <c r="J4437" s="16"/>
      <c r="K4437" s="16"/>
      <c r="L4437" s="17"/>
      <c r="M4437" s="163"/>
      <c r="N4437" s="18"/>
      <c r="O4437" s="19"/>
      <c r="P4437" s="97"/>
      <c r="Q4437" s="13"/>
      <c r="R4437"/>
      <c r="S4437" s="20"/>
      <c r="T4437" s="21"/>
    </row>
    <row r="4438" spans="1:20" x14ac:dyDescent="0.35">
      <c r="A4438" s="13"/>
      <c r="B4438" s="13"/>
      <c r="C4438" s="13"/>
      <c r="D4438" s="13"/>
      <c r="E4438" s="13"/>
      <c r="F4438" s="14"/>
      <c r="G4438" s="13"/>
      <c r="H4438" s="14"/>
      <c r="I4438" s="15"/>
      <c r="J4438" s="16"/>
      <c r="K4438" s="16"/>
      <c r="L4438" s="17"/>
      <c r="M4438" s="163"/>
      <c r="N4438" s="18"/>
      <c r="O4438" s="19"/>
      <c r="P4438" s="97"/>
      <c r="Q4438" s="13"/>
      <c r="R4438"/>
      <c r="S4438" s="20"/>
      <c r="T4438" s="21"/>
    </row>
    <row r="4439" spans="1:20" x14ac:dyDescent="0.35">
      <c r="A4439" s="96"/>
      <c r="D4439" s="13"/>
      <c r="E4439" s="13"/>
      <c r="F4439" s="14"/>
      <c r="G4439" s="13"/>
      <c r="H4439" s="14"/>
      <c r="I4439" s="15"/>
      <c r="J4439" s="16"/>
      <c r="K4439" s="16"/>
      <c r="L4439" s="17"/>
      <c r="M4439" s="163"/>
      <c r="N4439" s="18"/>
      <c r="O4439" s="19"/>
      <c r="P4439" s="97"/>
      <c r="Q4439" s="13"/>
      <c r="R4439"/>
      <c r="S4439" s="20"/>
      <c r="T4439" s="21"/>
    </row>
    <row r="4440" spans="1:20" x14ac:dyDescent="0.35">
      <c r="A4440" s="13"/>
      <c r="B4440" s="13"/>
      <c r="C4440" s="13"/>
      <c r="D4440" s="13"/>
      <c r="E4440" s="13"/>
      <c r="F4440" s="14"/>
      <c r="G4440" s="13"/>
      <c r="H4440" s="14"/>
      <c r="I4440" s="15"/>
      <c r="J4440" s="16"/>
      <c r="K4440" s="16"/>
      <c r="L4440" s="17"/>
      <c r="M4440" s="163"/>
      <c r="N4440" s="18"/>
      <c r="O4440" s="19"/>
      <c r="P4440" s="97"/>
      <c r="Q4440" s="13"/>
      <c r="R4440"/>
      <c r="S4440" s="20"/>
      <c r="T4440" s="21"/>
    </row>
    <row r="4441" spans="1:20" x14ac:dyDescent="0.35">
      <c r="A4441" s="96"/>
      <c r="B4441" s="96"/>
      <c r="C4441" s="96"/>
      <c r="D4441" s="13"/>
      <c r="E4441" s="13"/>
      <c r="F4441" s="14"/>
      <c r="G4441" s="13"/>
      <c r="H4441" s="14"/>
      <c r="I4441" s="15"/>
      <c r="J4441" s="16"/>
      <c r="K4441" s="16"/>
      <c r="L4441" s="17"/>
      <c r="M4441" s="163"/>
      <c r="N4441" s="18"/>
      <c r="O4441" s="19"/>
      <c r="P4441" s="97"/>
      <c r="Q4441" s="13"/>
      <c r="R4441"/>
      <c r="S4441" s="20"/>
      <c r="T4441" s="21"/>
    </row>
    <row r="4442" spans="1:20" x14ac:dyDescent="0.35">
      <c r="A4442" s="96"/>
      <c r="D4442" s="13"/>
      <c r="E4442" s="13"/>
      <c r="F4442" s="14"/>
      <c r="G4442" s="13"/>
      <c r="H4442" s="14"/>
      <c r="I4442" s="15"/>
      <c r="J4442" s="16"/>
      <c r="K4442" s="16"/>
      <c r="L4442" s="17"/>
      <c r="M4442" s="163"/>
      <c r="N4442" s="18"/>
      <c r="O4442" s="19"/>
      <c r="P4442" s="97"/>
      <c r="Q4442" s="13"/>
      <c r="R4442"/>
      <c r="S4442" s="20"/>
      <c r="T4442" s="21"/>
    </row>
    <row r="4443" spans="1:20" x14ac:dyDescent="0.35">
      <c r="A4443" s="96"/>
      <c r="D4443" s="13"/>
      <c r="E4443" s="13"/>
      <c r="F4443" s="14"/>
      <c r="G4443" s="13"/>
      <c r="H4443" s="14"/>
      <c r="I4443" s="15"/>
      <c r="J4443" s="16"/>
      <c r="K4443" s="16"/>
      <c r="L4443" s="17"/>
      <c r="M4443" s="163"/>
      <c r="N4443" s="18"/>
      <c r="O4443" s="19"/>
      <c r="P4443" s="97"/>
      <c r="Q4443" s="13"/>
      <c r="R4443"/>
      <c r="S4443" s="20"/>
      <c r="T4443" s="21"/>
    </row>
    <row r="4444" spans="1:20" x14ac:dyDescent="0.35">
      <c r="A4444" s="96"/>
      <c r="B4444" s="96"/>
      <c r="C4444" s="96"/>
      <c r="D4444" s="13"/>
      <c r="E4444" s="13"/>
      <c r="F4444" s="14"/>
      <c r="G4444" s="13"/>
      <c r="H4444" s="14"/>
      <c r="I4444" s="15"/>
      <c r="J4444" s="16"/>
      <c r="K4444" s="16"/>
      <c r="L4444" s="17"/>
      <c r="M4444" s="163"/>
      <c r="N4444" s="18"/>
      <c r="O4444" s="19"/>
      <c r="P4444" s="97"/>
      <c r="Q4444" s="13"/>
      <c r="R4444"/>
      <c r="S4444" s="20"/>
      <c r="T4444" s="21"/>
    </row>
    <row r="4445" spans="1:20" x14ac:dyDescent="0.35">
      <c r="A4445" s="13"/>
      <c r="B4445" s="13"/>
      <c r="C4445" s="13"/>
      <c r="D4445" s="13"/>
      <c r="E4445" s="13"/>
      <c r="F4445" s="14"/>
      <c r="G4445" s="13"/>
      <c r="H4445" s="14"/>
      <c r="I4445" s="15"/>
      <c r="J4445" s="16"/>
      <c r="K4445" s="16"/>
      <c r="L4445" s="17"/>
      <c r="M4445" s="163"/>
      <c r="N4445" s="18"/>
      <c r="O4445" s="19"/>
      <c r="P4445" s="97"/>
      <c r="Q4445" s="13"/>
      <c r="R4445"/>
      <c r="S4445" s="20"/>
      <c r="T4445" s="21"/>
    </row>
    <row r="4446" spans="1:20" x14ac:dyDescent="0.35">
      <c r="A4446" s="13"/>
      <c r="B4446" s="13"/>
      <c r="C4446" s="13"/>
      <c r="D4446" s="13"/>
      <c r="E4446" s="13"/>
      <c r="F4446" s="14"/>
      <c r="G4446" s="13"/>
      <c r="H4446" s="14"/>
      <c r="I4446" s="15"/>
      <c r="J4446" s="16"/>
      <c r="K4446" s="16"/>
      <c r="L4446" s="17"/>
      <c r="M4446" s="163"/>
      <c r="N4446" s="18"/>
      <c r="O4446" s="19"/>
      <c r="P4446" s="97"/>
      <c r="Q4446" s="13"/>
      <c r="R4446"/>
      <c r="S4446" s="20"/>
      <c r="T4446" s="21"/>
    </row>
    <row r="4447" spans="1:20" x14ac:dyDescent="0.35">
      <c r="A4447" s="96"/>
      <c r="D4447" s="13"/>
      <c r="E4447" s="13"/>
      <c r="F4447" s="14"/>
      <c r="G4447" s="13"/>
      <c r="H4447" s="14"/>
      <c r="I4447" s="15"/>
      <c r="J4447" s="16"/>
      <c r="K4447" s="16"/>
      <c r="L4447" s="17"/>
      <c r="M4447" s="163"/>
      <c r="N4447" s="18"/>
      <c r="O4447" s="19"/>
      <c r="P4447" s="97"/>
      <c r="Q4447" s="13"/>
      <c r="R4447"/>
      <c r="S4447" s="20"/>
      <c r="T4447" s="21"/>
    </row>
    <row r="4448" spans="1:20" x14ac:dyDescent="0.35">
      <c r="A4448" s="96"/>
      <c r="B4448" s="96"/>
      <c r="C4448" s="96"/>
      <c r="D4448" s="13"/>
      <c r="E4448" s="13"/>
      <c r="F4448" s="14"/>
      <c r="G4448" s="13"/>
      <c r="H4448" s="14"/>
      <c r="I4448" s="15"/>
      <c r="J4448" s="16"/>
      <c r="K4448" s="16"/>
      <c r="L4448" s="17"/>
      <c r="M4448" s="163"/>
      <c r="N4448" s="18"/>
      <c r="O4448" s="19"/>
      <c r="P4448" s="97"/>
      <c r="Q4448" s="13"/>
      <c r="R4448"/>
      <c r="S4448" s="20"/>
      <c r="T4448" s="21"/>
    </row>
    <row r="4449" spans="1:20" x14ac:dyDescent="0.35">
      <c r="A4449" s="96"/>
      <c r="D4449" s="13"/>
      <c r="E4449" s="13"/>
      <c r="F4449" s="14"/>
      <c r="G4449" s="13"/>
      <c r="H4449" s="14"/>
      <c r="I4449" s="15"/>
      <c r="J4449" s="16"/>
      <c r="K4449" s="16"/>
      <c r="L4449" s="17"/>
      <c r="M4449" s="163"/>
      <c r="N4449" s="18"/>
      <c r="O4449" s="19"/>
      <c r="P4449" s="97"/>
      <c r="Q4449" s="13"/>
      <c r="R4449"/>
      <c r="S4449" s="20"/>
      <c r="T4449" s="21"/>
    </row>
    <row r="4450" spans="1:20" x14ac:dyDescent="0.35">
      <c r="A4450" s="13"/>
      <c r="B4450" s="13"/>
      <c r="C4450" s="13"/>
      <c r="D4450" s="13"/>
      <c r="E4450" s="13"/>
      <c r="F4450" s="14"/>
      <c r="G4450" s="13"/>
      <c r="H4450" s="14"/>
      <c r="I4450" s="15"/>
      <c r="J4450" s="16"/>
      <c r="K4450" s="16"/>
      <c r="L4450" s="17"/>
      <c r="M4450" s="163"/>
      <c r="N4450" s="18"/>
      <c r="O4450" s="19"/>
      <c r="P4450" s="97"/>
      <c r="Q4450" s="13"/>
      <c r="R4450"/>
      <c r="S4450" s="20"/>
      <c r="T4450" s="21"/>
    </row>
    <row r="4451" spans="1:20" x14ac:dyDescent="0.35">
      <c r="A4451" s="13"/>
      <c r="B4451" s="13"/>
      <c r="C4451" s="13"/>
      <c r="D4451" s="13"/>
      <c r="E4451" s="13"/>
      <c r="F4451" s="14"/>
      <c r="G4451" s="13"/>
      <c r="H4451" s="14"/>
      <c r="I4451" s="15"/>
      <c r="J4451" s="16"/>
      <c r="K4451" s="16"/>
      <c r="L4451" s="17"/>
      <c r="M4451" s="163"/>
      <c r="N4451" s="18"/>
      <c r="O4451" s="19"/>
      <c r="P4451" s="97"/>
      <c r="Q4451" s="13"/>
      <c r="R4451"/>
      <c r="S4451" s="20"/>
      <c r="T4451" s="21"/>
    </row>
    <row r="4452" spans="1:20" x14ac:dyDescent="0.35">
      <c r="A4452" s="96"/>
      <c r="B4452" s="96"/>
      <c r="C4452" s="96"/>
      <c r="D4452" s="13"/>
      <c r="E4452" s="13"/>
      <c r="F4452" s="14"/>
      <c r="G4452" s="13"/>
      <c r="H4452" s="14"/>
      <c r="I4452" s="15"/>
      <c r="J4452" s="16"/>
      <c r="K4452" s="16"/>
      <c r="L4452" s="17"/>
      <c r="M4452" s="163"/>
      <c r="N4452" s="18"/>
      <c r="O4452" s="19"/>
      <c r="P4452" s="97"/>
      <c r="Q4452" s="13"/>
      <c r="R4452"/>
      <c r="S4452" s="20"/>
      <c r="T4452" s="21"/>
    </row>
    <row r="4453" spans="1:20" x14ac:dyDescent="0.35">
      <c r="A4453" s="13"/>
      <c r="B4453" s="13"/>
      <c r="C4453" s="13"/>
      <c r="D4453" s="13"/>
      <c r="E4453" s="13"/>
      <c r="F4453" s="14"/>
      <c r="G4453" s="13"/>
      <c r="H4453" s="14"/>
      <c r="I4453" s="15"/>
      <c r="J4453" s="16"/>
      <c r="K4453" s="16"/>
      <c r="L4453" s="17"/>
      <c r="M4453" s="163"/>
      <c r="N4453" s="18"/>
      <c r="O4453" s="19"/>
      <c r="P4453" s="97"/>
      <c r="Q4453" s="13"/>
      <c r="R4453"/>
      <c r="S4453" s="20"/>
      <c r="T4453" s="21"/>
    </row>
    <row r="4454" spans="1:20" x14ac:dyDescent="0.35">
      <c r="A4454" s="96"/>
      <c r="B4454" s="96"/>
      <c r="C4454" s="96"/>
      <c r="D4454" s="13"/>
      <c r="E4454" s="13"/>
      <c r="F4454" s="14"/>
      <c r="G4454" s="13"/>
      <c r="H4454" s="14"/>
      <c r="I4454" s="15"/>
      <c r="J4454" s="16"/>
      <c r="K4454" s="16"/>
      <c r="L4454" s="17"/>
      <c r="M4454" s="163"/>
      <c r="N4454" s="18"/>
      <c r="O4454" s="19"/>
      <c r="P4454" s="97"/>
      <c r="Q4454" s="13"/>
      <c r="R4454"/>
      <c r="S4454" s="20"/>
      <c r="T4454" s="21"/>
    </row>
    <row r="4455" spans="1:20" x14ac:dyDescent="0.35">
      <c r="A4455" s="96"/>
      <c r="B4455" s="96"/>
      <c r="C4455" s="96"/>
      <c r="D4455" s="13"/>
      <c r="E4455" s="13"/>
      <c r="F4455" s="14"/>
      <c r="G4455" s="13"/>
      <c r="H4455" s="14"/>
      <c r="I4455" s="15"/>
      <c r="J4455" s="16"/>
      <c r="K4455" s="16"/>
      <c r="L4455" s="17"/>
      <c r="M4455" s="163"/>
      <c r="N4455" s="18"/>
      <c r="O4455" s="19"/>
      <c r="P4455" s="97"/>
      <c r="Q4455" s="13"/>
      <c r="R4455"/>
      <c r="S4455" s="20"/>
      <c r="T4455" s="21"/>
    </row>
    <row r="4456" spans="1:20" x14ac:dyDescent="0.35">
      <c r="A4456" s="13"/>
      <c r="B4456" s="13"/>
      <c r="C4456" s="13"/>
      <c r="D4456" s="13"/>
      <c r="E4456" s="13"/>
      <c r="F4456" s="14"/>
      <c r="G4456" s="13"/>
      <c r="H4456" s="14"/>
      <c r="I4456" s="15"/>
      <c r="J4456" s="16"/>
      <c r="K4456" s="16"/>
      <c r="L4456" s="17"/>
      <c r="M4456" s="163"/>
      <c r="N4456" s="18"/>
      <c r="O4456" s="19"/>
      <c r="P4456" s="97"/>
      <c r="Q4456" s="13"/>
      <c r="R4456"/>
      <c r="S4456" s="20"/>
      <c r="T4456" s="21"/>
    </row>
    <row r="4457" spans="1:20" x14ac:dyDescent="0.35">
      <c r="A4457" s="96"/>
      <c r="B4457" s="96"/>
      <c r="C4457" s="96"/>
      <c r="D4457" s="13"/>
      <c r="E4457" s="13"/>
      <c r="F4457" s="14"/>
      <c r="G4457" s="13"/>
      <c r="H4457" s="14"/>
      <c r="I4457" s="15"/>
      <c r="J4457" s="16"/>
      <c r="K4457" s="16"/>
      <c r="L4457" s="17"/>
      <c r="M4457" s="163"/>
      <c r="N4457" s="18"/>
      <c r="O4457" s="19"/>
      <c r="P4457" s="97"/>
      <c r="Q4457" s="13"/>
      <c r="R4457"/>
      <c r="S4457" s="20"/>
      <c r="T4457" s="21"/>
    </row>
    <row r="4458" spans="1:20" x14ac:dyDescent="0.35">
      <c r="A4458" s="13"/>
      <c r="B4458" s="13"/>
      <c r="C4458" s="13"/>
      <c r="D4458" s="13"/>
      <c r="E4458" s="13"/>
      <c r="F4458" s="14"/>
      <c r="G4458" s="13"/>
      <c r="H4458" s="14"/>
      <c r="I4458" s="15"/>
      <c r="J4458" s="16"/>
      <c r="K4458" s="16"/>
      <c r="L4458" s="17"/>
      <c r="M4458" s="163"/>
      <c r="N4458" s="18"/>
      <c r="O4458" s="19"/>
      <c r="P4458" s="97"/>
      <c r="Q4458" s="13"/>
      <c r="R4458"/>
      <c r="S4458" s="20"/>
      <c r="T4458" s="21"/>
    </row>
    <row r="4459" spans="1:20" x14ac:dyDescent="0.35">
      <c r="A4459" s="96"/>
      <c r="D4459" s="13"/>
      <c r="E4459" s="13"/>
      <c r="F4459" s="14"/>
      <c r="G4459" s="13"/>
      <c r="H4459" s="14"/>
      <c r="I4459" s="15"/>
      <c r="J4459" s="16"/>
      <c r="K4459" s="16"/>
      <c r="L4459" s="17"/>
      <c r="M4459" s="163"/>
      <c r="N4459" s="18"/>
      <c r="O4459" s="19"/>
      <c r="P4459" s="97"/>
      <c r="Q4459" s="13"/>
      <c r="R4459"/>
      <c r="S4459" s="20"/>
      <c r="T4459" s="21"/>
    </row>
    <row r="4460" spans="1:20" x14ac:dyDescent="0.35">
      <c r="A4460" s="96"/>
      <c r="B4460" s="96"/>
      <c r="C4460" s="96"/>
      <c r="D4460" s="13"/>
      <c r="E4460" s="13"/>
      <c r="F4460" s="14"/>
      <c r="G4460" s="13"/>
      <c r="H4460" s="14"/>
      <c r="I4460" s="15"/>
      <c r="J4460" s="16"/>
      <c r="K4460" s="16"/>
      <c r="L4460" s="17"/>
      <c r="M4460" s="163"/>
      <c r="N4460" s="18"/>
      <c r="O4460" s="19"/>
      <c r="P4460" s="97"/>
      <c r="Q4460" s="13"/>
      <c r="R4460"/>
      <c r="S4460" s="20"/>
      <c r="T4460" s="21"/>
    </row>
    <row r="4461" spans="1:20" x14ac:dyDescent="0.35">
      <c r="A4461" s="96"/>
      <c r="D4461" s="13"/>
      <c r="E4461" s="13"/>
      <c r="F4461" s="14"/>
      <c r="G4461" s="13"/>
      <c r="H4461" s="14"/>
      <c r="I4461" s="15"/>
      <c r="J4461" s="16"/>
      <c r="K4461" s="16"/>
      <c r="L4461" s="17"/>
      <c r="M4461" s="163"/>
      <c r="N4461" s="18"/>
      <c r="O4461" s="19"/>
      <c r="P4461" s="97"/>
      <c r="Q4461" s="13"/>
      <c r="R4461"/>
      <c r="S4461" s="20"/>
      <c r="T4461" s="21"/>
    </row>
    <row r="4462" spans="1:20" x14ac:dyDescent="0.35">
      <c r="A4462" s="96"/>
      <c r="D4462" s="13"/>
      <c r="E4462" s="13"/>
      <c r="F4462" s="14"/>
      <c r="G4462" s="13"/>
      <c r="H4462" s="14"/>
      <c r="I4462" s="15"/>
      <c r="J4462" s="16"/>
      <c r="K4462" s="16"/>
      <c r="L4462" s="17"/>
      <c r="M4462" s="163"/>
      <c r="N4462" s="18"/>
      <c r="O4462" s="19"/>
      <c r="P4462" s="97"/>
      <c r="Q4462" s="13"/>
      <c r="R4462"/>
      <c r="S4462" s="20"/>
      <c r="T4462" s="21"/>
    </row>
    <row r="4463" spans="1:20" x14ac:dyDescent="0.35">
      <c r="A4463" s="13"/>
      <c r="B4463" s="13"/>
      <c r="C4463" s="13"/>
      <c r="D4463" s="13"/>
      <c r="E4463" s="13"/>
      <c r="F4463" s="14"/>
      <c r="G4463" s="13"/>
      <c r="H4463" s="14"/>
      <c r="I4463" s="15"/>
      <c r="J4463" s="16"/>
      <c r="K4463" s="16"/>
      <c r="L4463" s="17"/>
      <c r="M4463" s="163"/>
      <c r="N4463" s="18"/>
      <c r="O4463" s="19"/>
      <c r="P4463" s="97"/>
      <c r="Q4463" s="13"/>
      <c r="R4463"/>
      <c r="S4463" s="20"/>
      <c r="T4463" s="21"/>
    </row>
    <row r="4464" spans="1:20" x14ac:dyDescent="0.35">
      <c r="A4464" s="96"/>
      <c r="D4464" s="13"/>
      <c r="E4464" s="13"/>
      <c r="F4464" s="14"/>
      <c r="G4464" s="13"/>
      <c r="H4464" s="14"/>
      <c r="I4464" s="15"/>
      <c r="J4464" s="16"/>
      <c r="K4464" s="16"/>
      <c r="L4464" s="17"/>
      <c r="M4464" s="163"/>
      <c r="N4464" s="18"/>
      <c r="O4464" s="19"/>
      <c r="P4464" s="97"/>
      <c r="Q4464" s="13"/>
      <c r="R4464"/>
      <c r="S4464" s="20"/>
      <c r="T4464" s="21"/>
    </row>
    <row r="4465" spans="1:20" x14ac:dyDescent="0.35">
      <c r="A4465" s="13"/>
      <c r="B4465" s="13"/>
      <c r="C4465" s="13"/>
      <c r="D4465" s="13"/>
      <c r="E4465" s="13"/>
      <c r="F4465" s="14"/>
      <c r="G4465" s="13"/>
      <c r="H4465" s="14"/>
      <c r="I4465" s="15"/>
      <c r="J4465" s="16"/>
      <c r="K4465" s="16"/>
      <c r="L4465" s="17"/>
      <c r="M4465" s="163"/>
      <c r="N4465" s="18"/>
      <c r="O4465" s="19"/>
      <c r="P4465" s="97"/>
      <c r="Q4465" s="13"/>
      <c r="R4465"/>
      <c r="S4465" s="20"/>
      <c r="T4465" s="21"/>
    </row>
    <row r="4466" spans="1:20" x14ac:dyDescent="0.35">
      <c r="A4466" s="96"/>
      <c r="D4466" s="13"/>
      <c r="E4466" s="13"/>
      <c r="F4466" s="14"/>
      <c r="G4466" s="13"/>
      <c r="H4466" s="14"/>
      <c r="I4466" s="15"/>
      <c r="J4466" s="16"/>
      <c r="K4466" s="16"/>
      <c r="L4466" s="17"/>
      <c r="M4466" s="163"/>
      <c r="N4466" s="18"/>
      <c r="O4466" s="19"/>
      <c r="P4466" s="97"/>
      <c r="Q4466" s="13"/>
      <c r="R4466"/>
      <c r="S4466" s="20"/>
      <c r="T4466" s="21"/>
    </row>
    <row r="4467" spans="1:20" x14ac:dyDescent="0.35">
      <c r="A4467" s="13"/>
      <c r="B4467" s="13"/>
      <c r="C4467" s="13"/>
      <c r="D4467" s="13"/>
      <c r="E4467" s="13"/>
      <c r="F4467" s="14"/>
      <c r="G4467" s="13"/>
      <c r="H4467" s="14"/>
      <c r="I4467" s="15"/>
      <c r="J4467" s="16"/>
      <c r="K4467" s="16"/>
      <c r="L4467" s="17"/>
      <c r="M4467" s="163"/>
      <c r="N4467" s="18"/>
      <c r="O4467" s="19"/>
      <c r="P4467" s="97"/>
      <c r="Q4467" s="13"/>
      <c r="R4467"/>
      <c r="S4467" s="20"/>
      <c r="T4467" s="21"/>
    </row>
    <row r="4468" spans="1:20" x14ac:dyDescent="0.35">
      <c r="A4468" s="96"/>
      <c r="B4468" s="96"/>
      <c r="C4468" s="96"/>
      <c r="D4468" s="13"/>
      <c r="E4468" s="13"/>
      <c r="F4468" s="14"/>
      <c r="G4468" s="13"/>
      <c r="H4468" s="14"/>
      <c r="I4468" s="15"/>
      <c r="J4468" s="16"/>
      <c r="K4468" s="16"/>
      <c r="L4468" s="17"/>
      <c r="M4468" s="163"/>
      <c r="N4468" s="18"/>
      <c r="O4468" s="19"/>
      <c r="P4468" s="97"/>
      <c r="Q4468" s="13"/>
      <c r="R4468"/>
      <c r="S4468" s="20"/>
      <c r="T4468" s="21"/>
    </row>
    <row r="4469" spans="1:20" x14ac:dyDescent="0.35">
      <c r="A4469" s="96"/>
      <c r="D4469" s="13"/>
      <c r="E4469" s="13"/>
      <c r="F4469" s="14"/>
      <c r="G4469" s="13"/>
      <c r="H4469" s="14"/>
      <c r="I4469" s="15"/>
      <c r="J4469" s="16"/>
      <c r="K4469" s="16"/>
      <c r="L4469" s="17"/>
      <c r="M4469" s="163"/>
      <c r="N4469" s="18"/>
      <c r="O4469" s="19"/>
      <c r="P4469" s="97"/>
      <c r="Q4469" s="13"/>
      <c r="R4469"/>
      <c r="S4469" s="20"/>
      <c r="T4469" s="21"/>
    </row>
    <row r="4470" spans="1:20" x14ac:dyDescent="0.35">
      <c r="A4470" s="96"/>
      <c r="B4470" s="96"/>
      <c r="C4470" s="96"/>
      <c r="D4470" s="13"/>
      <c r="E4470" s="13"/>
      <c r="F4470" s="14"/>
      <c r="G4470" s="13"/>
      <c r="H4470" s="14"/>
      <c r="I4470" s="15"/>
      <c r="J4470" s="16"/>
      <c r="K4470" s="16"/>
      <c r="L4470" s="17"/>
      <c r="M4470" s="163"/>
      <c r="N4470" s="18"/>
      <c r="O4470" s="19"/>
      <c r="P4470" s="97"/>
      <c r="Q4470" s="13"/>
      <c r="R4470"/>
      <c r="S4470" s="20"/>
      <c r="T4470" s="21"/>
    </row>
    <row r="4471" spans="1:20" x14ac:dyDescent="0.35">
      <c r="A4471" s="13"/>
      <c r="B4471" s="13"/>
      <c r="C4471" s="13"/>
      <c r="D4471" s="13"/>
      <c r="E4471" s="13"/>
      <c r="F4471" s="14"/>
      <c r="G4471" s="13"/>
      <c r="H4471" s="14"/>
      <c r="I4471" s="15"/>
      <c r="J4471" s="16"/>
      <c r="K4471" s="16"/>
      <c r="L4471" s="17"/>
      <c r="M4471" s="163"/>
      <c r="N4471" s="18"/>
      <c r="O4471" s="19"/>
      <c r="P4471" s="97"/>
      <c r="Q4471" s="13"/>
      <c r="R4471"/>
      <c r="S4471" s="20"/>
      <c r="T4471" s="21"/>
    </row>
    <row r="4472" spans="1:20" x14ac:dyDescent="0.35">
      <c r="A4472" s="96"/>
      <c r="B4472" s="96"/>
      <c r="C4472" s="96"/>
      <c r="D4472" s="13"/>
      <c r="E4472" s="13"/>
      <c r="F4472" s="14"/>
      <c r="G4472" s="13"/>
      <c r="H4472" s="14"/>
      <c r="I4472" s="15"/>
      <c r="J4472" s="16"/>
      <c r="K4472" s="16"/>
      <c r="L4472" s="17"/>
      <c r="M4472" s="163"/>
      <c r="N4472" s="18"/>
      <c r="O4472" s="19"/>
      <c r="P4472" s="97"/>
      <c r="Q4472" s="13"/>
      <c r="R4472"/>
      <c r="S4472" s="20"/>
      <c r="T4472" s="21"/>
    </row>
    <row r="4473" spans="1:20" x14ac:dyDescent="0.35">
      <c r="A4473" s="96"/>
      <c r="D4473" s="13"/>
      <c r="E4473" s="13"/>
      <c r="F4473" s="14"/>
      <c r="G4473" s="13"/>
      <c r="H4473" s="14"/>
      <c r="I4473" s="15"/>
      <c r="J4473" s="16"/>
      <c r="K4473" s="16"/>
      <c r="L4473" s="17"/>
      <c r="M4473" s="163"/>
      <c r="N4473" s="18"/>
      <c r="O4473" s="19"/>
      <c r="P4473" s="97"/>
      <c r="Q4473" s="13"/>
      <c r="R4473"/>
      <c r="S4473" s="20"/>
      <c r="T4473" s="21"/>
    </row>
    <row r="4474" spans="1:20" x14ac:dyDescent="0.35">
      <c r="A4474" s="13"/>
      <c r="B4474" s="13"/>
      <c r="C4474" s="13"/>
      <c r="D4474" s="13"/>
      <c r="E4474" s="13"/>
      <c r="F4474" s="14"/>
      <c r="G4474" s="13"/>
      <c r="H4474" s="14"/>
      <c r="I4474" s="15"/>
      <c r="J4474" s="16"/>
      <c r="K4474" s="16"/>
      <c r="L4474" s="17"/>
      <c r="M4474" s="163"/>
      <c r="N4474" s="18"/>
      <c r="O4474" s="19"/>
      <c r="P4474" s="97"/>
      <c r="Q4474" s="13"/>
      <c r="R4474"/>
      <c r="S4474" s="20"/>
      <c r="T4474" s="21"/>
    </row>
    <row r="4475" spans="1:20" x14ac:dyDescent="0.35">
      <c r="A4475" s="96"/>
      <c r="D4475" s="13"/>
      <c r="E4475" s="13"/>
      <c r="F4475" s="14"/>
      <c r="G4475" s="13"/>
      <c r="H4475" s="14"/>
      <c r="I4475" s="15"/>
      <c r="J4475" s="16"/>
      <c r="K4475" s="16"/>
      <c r="L4475" s="17"/>
      <c r="M4475" s="163"/>
      <c r="N4475" s="18"/>
      <c r="O4475" s="19"/>
      <c r="P4475" s="97"/>
      <c r="Q4475" s="13"/>
      <c r="R4475"/>
      <c r="S4475" s="20"/>
      <c r="T4475" s="21"/>
    </row>
    <row r="4476" spans="1:20" x14ac:dyDescent="0.35">
      <c r="A4476" s="96"/>
      <c r="B4476" s="96"/>
      <c r="C4476" s="96"/>
      <c r="D4476" s="13"/>
      <c r="E4476" s="13"/>
      <c r="F4476" s="14"/>
      <c r="G4476" s="13"/>
      <c r="H4476" s="14"/>
      <c r="I4476" s="15"/>
      <c r="J4476" s="16"/>
      <c r="K4476" s="16"/>
      <c r="L4476" s="17"/>
      <c r="M4476" s="163"/>
      <c r="N4476" s="18"/>
      <c r="O4476" s="19"/>
      <c r="P4476" s="97"/>
      <c r="Q4476" s="13"/>
      <c r="R4476"/>
      <c r="S4476" s="20"/>
      <c r="T4476" s="21"/>
    </row>
    <row r="4477" spans="1:20" x14ac:dyDescent="0.35">
      <c r="A4477" s="96"/>
      <c r="B4477" s="96"/>
      <c r="C4477" s="96"/>
      <c r="D4477" s="13"/>
      <c r="E4477" s="13"/>
      <c r="F4477" s="14"/>
      <c r="G4477" s="13"/>
      <c r="H4477" s="14"/>
      <c r="I4477" s="15"/>
      <c r="J4477" s="16"/>
      <c r="K4477" s="16"/>
      <c r="L4477" s="17"/>
      <c r="M4477" s="163"/>
      <c r="N4477" s="18"/>
      <c r="O4477" s="19"/>
      <c r="P4477" s="97"/>
      <c r="Q4477" s="13"/>
      <c r="R4477"/>
      <c r="S4477" s="20"/>
      <c r="T4477" s="21"/>
    </row>
    <row r="4478" spans="1:20" x14ac:dyDescent="0.35">
      <c r="A4478" s="13"/>
      <c r="B4478" s="13"/>
      <c r="C4478" s="13"/>
      <c r="D4478" s="13"/>
      <c r="E4478" s="13"/>
      <c r="F4478" s="14"/>
      <c r="G4478" s="13"/>
      <c r="H4478" s="14"/>
      <c r="I4478" s="15"/>
      <c r="J4478" s="16"/>
      <c r="K4478" s="16"/>
      <c r="L4478" s="17"/>
      <c r="M4478" s="163"/>
      <c r="N4478" s="18"/>
      <c r="O4478" s="19"/>
      <c r="P4478" s="97"/>
      <c r="Q4478" s="13"/>
      <c r="R4478"/>
      <c r="S4478" s="20"/>
      <c r="T4478" s="21"/>
    </row>
    <row r="4479" spans="1:20" x14ac:dyDescent="0.35">
      <c r="A4479" s="96"/>
      <c r="D4479" s="13"/>
      <c r="E4479" s="13"/>
      <c r="F4479" s="14"/>
      <c r="G4479" s="13"/>
      <c r="H4479" s="14"/>
      <c r="I4479" s="15"/>
      <c r="J4479" s="16"/>
      <c r="K4479" s="16"/>
      <c r="L4479" s="17"/>
      <c r="M4479" s="163"/>
      <c r="N4479" s="18"/>
      <c r="O4479" s="19"/>
      <c r="P4479" s="97"/>
      <c r="Q4479" s="13"/>
      <c r="R4479"/>
      <c r="S4479" s="20"/>
      <c r="T4479" s="21"/>
    </row>
    <row r="4480" spans="1:20" x14ac:dyDescent="0.35">
      <c r="A4480" s="13"/>
      <c r="B4480" s="13"/>
      <c r="C4480" s="13"/>
      <c r="D4480" s="13"/>
      <c r="E4480" s="13"/>
      <c r="F4480" s="14"/>
      <c r="G4480" s="13"/>
      <c r="H4480" s="14"/>
      <c r="I4480" s="15"/>
      <c r="J4480" s="16"/>
      <c r="K4480" s="16"/>
      <c r="L4480" s="17"/>
      <c r="M4480" s="163"/>
      <c r="N4480" s="18"/>
      <c r="O4480" s="19"/>
      <c r="P4480" s="97"/>
      <c r="Q4480" s="13"/>
      <c r="R4480"/>
      <c r="S4480" s="20"/>
      <c r="T4480" s="21"/>
    </row>
    <row r="4481" spans="1:20" x14ac:dyDescent="0.35">
      <c r="A4481" s="13"/>
      <c r="B4481" s="13"/>
      <c r="C4481" s="13"/>
      <c r="D4481" s="13"/>
      <c r="E4481" s="13"/>
      <c r="F4481" s="14"/>
      <c r="G4481" s="13"/>
      <c r="H4481" s="14"/>
      <c r="I4481" s="15"/>
      <c r="J4481" s="16"/>
      <c r="K4481" s="16"/>
      <c r="L4481" s="17"/>
      <c r="M4481" s="163"/>
      <c r="N4481" s="18"/>
      <c r="O4481" s="19"/>
      <c r="P4481" s="97"/>
      <c r="Q4481" s="13"/>
      <c r="R4481"/>
      <c r="S4481" s="20"/>
      <c r="T4481" s="21"/>
    </row>
    <row r="4482" spans="1:20" x14ac:dyDescent="0.35">
      <c r="A4482" s="13"/>
      <c r="B4482" s="13"/>
      <c r="C4482" s="13"/>
      <c r="D4482" s="13"/>
      <c r="E4482" s="13"/>
      <c r="F4482" s="14"/>
      <c r="G4482" s="13"/>
      <c r="H4482" s="14"/>
      <c r="I4482" s="15"/>
      <c r="J4482" s="16"/>
      <c r="K4482" s="16"/>
      <c r="L4482" s="17"/>
      <c r="M4482" s="163"/>
      <c r="N4482" s="18"/>
      <c r="O4482" s="19"/>
      <c r="P4482" s="97"/>
      <c r="Q4482" s="13"/>
      <c r="R4482"/>
      <c r="S4482" s="20"/>
      <c r="T4482" s="21"/>
    </row>
    <row r="4483" spans="1:20" x14ac:dyDescent="0.35">
      <c r="A4483" s="96"/>
      <c r="D4483" s="13"/>
      <c r="E4483" s="13"/>
      <c r="F4483" s="14"/>
      <c r="G4483" s="13"/>
      <c r="H4483" s="14"/>
      <c r="I4483" s="15"/>
      <c r="J4483" s="16"/>
      <c r="K4483" s="16"/>
      <c r="L4483" s="17"/>
      <c r="M4483" s="163"/>
      <c r="N4483" s="18"/>
      <c r="O4483" s="19"/>
      <c r="P4483" s="97"/>
      <c r="Q4483" s="13"/>
      <c r="R4483"/>
      <c r="S4483" s="20"/>
      <c r="T4483" s="21"/>
    </row>
    <row r="4484" spans="1:20" x14ac:dyDescent="0.35">
      <c r="A4484" s="13"/>
      <c r="B4484" s="13"/>
      <c r="C4484" s="13"/>
      <c r="D4484" s="13"/>
      <c r="E4484" s="13"/>
      <c r="F4484" s="14"/>
      <c r="G4484" s="13"/>
      <c r="H4484" s="14"/>
      <c r="I4484" s="15"/>
      <c r="J4484" s="16"/>
      <c r="K4484" s="16"/>
      <c r="L4484" s="17"/>
      <c r="M4484" s="163"/>
      <c r="N4484" s="18"/>
      <c r="O4484" s="19"/>
      <c r="P4484" s="97"/>
      <c r="Q4484" s="13"/>
      <c r="R4484"/>
      <c r="S4484" s="20"/>
      <c r="T4484" s="21"/>
    </row>
    <row r="4485" spans="1:20" x14ac:dyDescent="0.35">
      <c r="A4485" s="96"/>
      <c r="D4485" s="13"/>
      <c r="E4485" s="13"/>
      <c r="F4485" s="14"/>
      <c r="G4485" s="13"/>
      <c r="H4485" s="14"/>
      <c r="I4485" s="15"/>
      <c r="J4485" s="16"/>
      <c r="K4485" s="16"/>
      <c r="L4485" s="17"/>
      <c r="M4485" s="163"/>
      <c r="N4485" s="18"/>
      <c r="O4485" s="19"/>
      <c r="P4485" s="97"/>
      <c r="Q4485" s="13"/>
      <c r="R4485"/>
      <c r="S4485" s="20"/>
      <c r="T4485" s="21"/>
    </row>
    <row r="4486" spans="1:20" x14ac:dyDescent="0.35">
      <c r="A4486" s="96"/>
      <c r="D4486" s="13"/>
      <c r="E4486" s="13"/>
      <c r="F4486" s="14"/>
      <c r="G4486" s="13"/>
      <c r="H4486" s="14"/>
      <c r="I4486" s="15"/>
      <c r="J4486" s="16"/>
      <c r="K4486" s="16"/>
      <c r="L4486" s="17"/>
      <c r="M4486" s="163"/>
      <c r="N4486" s="18"/>
      <c r="O4486" s="19"/>
      <c r="P4486" s="97"/>
      <c r="Q4486" s="13"/>
      <c r="R4486"/>
      <c r="S4486" s="20"/>
      <c r="T4486" s="21"/>
    </row>
    <row r="4487" spans="1:20" x14ac:dyDescent="0.35">
      <c r="A4487" s="96"/>
      <c r="B4487" s="96"/>
      <c r="C4487" s="96"/>
      <c r="D4487" s="13"/>
      <c r="E4487" s="13"/>
      <c r="F4487" s="14"/>
      <c r="G4487" s="13"/>
      <c r="H4487" s="14"/>
      <c r="I4487" s="15"/>
      <c r="J4487" s="16"/>
      <c r="K4487" s="16"/>
      <c r="L4487" s="17"/>
      <c r="M4487" s="163"/>
      <c r="N4487" s="18"/>
      <c r="O4487" s="19"/>
      <c r="P4487" s="97"/>
      <c r="Q4487" s="13"/>
      <c r="R4487"/>
      <c r="S4487" s="20"/>
      <c r="T4487" s="21"/>
    </row>
    <row r="4488" spans="1:20" x14ac:dyDescent="0.35">
      <c r="A4488" s="96"/>
      <c r="B4488" s="96"/>
      <c r="C4488" s="96"/>
      <c r="D4488" s="13"/>
      <c r="E4488" s="13"/>
      <c r="F4488" s="14"/>
      <c r="G4488" s="13"/>
      <c r="H4488" s="14"/>
      <c r="I4488" s="15"/>
      <c r="J4488" s="16"/>
      <c r="K4488" s="16"/>
      <c r="L4488" s="17"/>
      <c r="M4488" s="163"/>
      <c r="N4488" s="18"/>
      <c r="O4488" s="19"/>
      <c r="P4488" s="97"/>
      <c r="Q4488" s="13"/>
      <c r="R4488"/>
      <c r="S4488" s="20"/>
      <c r="T4488" s="21"/>
    </row>
    <row r="4489" spans="1:20" x14ac:dyDescent="0.35">
      <c r="A4489" s="96"/>
      <c r="D4489" s="13"/>
      <c r="E4489" s="13"/>
      <c r="F4489" s="14"/>
      <c r="G4489" s="13"/>
      <c r="H4489" s="14"/>
      <c r="I4489" s="15"/>
      <c r="J4489" s="16"/>
      <c r="K4489" s="16"/>
      <c r="L4489" s="17"/>
      <c r="M4489" s="163"/>
      <c r="N4489" s="18"/>
      <c r="O4489" s="19"/>
      <c r="P4489" s="97"/>
      <c r="Q4489" s="13"/>
      <c r="R4489"/>
      <c r="S4489" s="20"/>
      <c r="T4489" s="21"/>
    </row>
    <row r="4490" spans="1:20" x14ac:dyDescent="0.35">
      <c r="A4490" s="96"/>
      <c r="D4490" s="13"/>
      <c r="E4490" s="13"/>
      <c r="F4490" s="14"/>
      <c r="G4490" s="13"/>
      <c r="H4490" s="14"/>
      <c r="I4490" s="15"/>
      <c r="J4490" s="16"/>
      <c r="K4490" s="16"/>
      <c r="L4490" s="17"/>
      <c r="M4490" s="163"/>
      <c r="N4490" s="18"/>
      <c r="O4490" s="19"/>
      <c r="P4490" s="97"/>
      <c r="Q4490" s="13"/>
      <c r="R4490"/>
      <c r="S4490" s="20"/>
      <c r="T4490" s="21"/>
    </row>
    <row r="4491" spans="1:20" x14ac:dyDescent="0.35">
      <c r="A4491" s="96"/>
      <c r="D4491" s="13"/>
      <c r="E4491" s="13"/>
      <c r="F4491" s="14"/>
      <c r="G4491" s="13"/>
      <c r="H4491" s="14"/>
      <c r="I4491" s="15"/>
      <c r="J4491" s="16"/>
      <c r="K4491" s="16"/>
      <c r="L4491" s="17"/>
      <c r="M4491" s="163"/>
      <c r="N4491" s="18"/>
      <c r="O4491" s="19"/>
      <c r="P4491" s="97"/>
      <c r="Q4491" s="13"/>
      <c r="R4491"/>
      <c r="S4491" s="20"/>
      <c r="T4491" s="21"/>
    </row>
    <row r="4492" spans="1:20" x14ac:dyDescent="0.35">
      <c r="A4492" s="96"/>
      <c r="D4492" s="13"/>
      <c r="E4492" s="13"/>
      <c r="F4492" s="14"/>
      <c r="G4492" s="13"/>
      <c r="H4492" s="14"/>
      <c r="I4492" s="15"/>
      <c r="J4492" s="16"/>
      <c r="K4492" s="16"/>
      <c r="L4492" s="17"/>
      <c r="M4492" s="163"/>
      <c r="N4492" s="18"/>
      <c r="O4492" s="19"/>
      <c r="P4492" s="97"/>
      <c r="Q4492" s="13"/>
      <c r="R4492"/>
      <c r="S4492" s="20"/>
      <c r="T4492" s="21"/>
    </row>
    <row r="4493" spans="1:20" x14ac:dyDescent="0.35">
      <c r="A4493" s="13"/>
      <c r="B4493" s="13"/>
      <c r="C4493" s="13"/>
      <c r="D4493" s="13"/>
      <c r="E4493" s="13"/>
      <c r="F4493" s="14"/>
      <c r="G4493" s="13"/>
      <c r="H4493" s="14"/>
      <c r="I4493" s="15"/>
      <c r="J4493" s="16"/>
      <c r="K4493" s="16"/>
      <c r="L4493" s="17"/>
      <c r="M4493" s="163"/>
      <c r="N4493" s="18"/>
      <c r="O4493" s="19"/>
      <c r="P4493" s="97"/>
      <c r="Q4493" s="13"/>
      <c r="R4493"/>
      <c r="S4493" s="20"/>
      <c r="T4493" s="21"/>
    </row>
    <row r="4494" spans="1:20" x14ac:dyDescent="0.35">
      <c r="A4494" s="96"/>
      <c r="B4494" s="96"/>
      <c r="C4494" s="96"/>
      <c r="D4494" s="13"/>
      <c r="E4494" s="13"/>
      <c r="F4494" s="14"/>
      <c r="G4494" s="13"/>
      <c r="H4494" s="14"/>
      <c r="I4494" s="15"/>
      <c r="J4494" s="16"/>
      <c r="K4494" s="16"/>
      <c r="L4494" s="17"/>
      <c r="M4494" s="163"/>
      <c r="N4494" s="18"/>
      <c r="O4494" s="19"/>
      <c r="P4494" s="97"/>
      <c r="Q4494" s="13"/>
      <c r="R4494"/>
      <c r="S4494" s="20"/>
      <c r="T4494" s="21"/>
    </row>
    <row r="4495" spans="1:20" x14ac:dyDescent="0.35">
      <c r="A4495" s="96"/>
      <c r="B4495" s="96"/>
      <c r="C4495" s="96"/>
      <c r="D4495" s="13"/>
      <c r="E4495" s="13"/>
      <c r="F4495" s="14"/>
      <c r="G4495" s="13"/>
      <c r="H4495" s="14"/>
      <c r="I4495" s="15"/>
      <c r="J4495" s="16"/>
      <c r="K4495" s="16"/>
      <c r="L4495" s="17"/>
      <c r="M4495" s="163"/>
      <c r="N4495" s="18"/>
      <c r="O4495" s="19"/>
      <c r="P4495" s="97"/>
      <c r="Q4495" s="13"/>
      <c r="R4495"/>
      <c r="S4495" s="20"/>
      <c r="T4495" s="21"/>
    </row>
    <row r="4496" spans="1:20" x14ac:dyDescent="0.35">
      <c r="A4496" s="96"/>
      <c r="D4496" s="13"/>
      <c r="E4496" s="13"/>
      <c r="F4496" s="14"/>
      <c r="G4496" s="13"/>
      <c r="H4496" s="14"/>
      <c r="I4496" s="15"/>
      <c r="J4496" s="16"/>
      <c r="K4496" s="16"/>
      <c r="L4496" s="17"/>
      <c r="M4496" s="163"/>
      <c r="N4496" s="18"/>
      <c r="O4496" s="19"/>
      <c r="P4496" s="97"/>
      <c r="Q4496" s="13"/>
      <c r="R4496"/>
      <c r="S4496" s="20"/>
      <c r="T4496" s="21"/>
    </row>
    <row r="4497" spans="1:20" x14ac:dyDescent="0.35">
      <c r="A4497" s="96"/>
      <c r="D4497" s="13"/>
      <c r="E4497" s="13"/>
      <c r="F4497" s="14"/>
      <c r="G4497" s="13"/>
      <c r="H4497" s="14"/>
      <c r="I4497" s="15"/>
      <c r="J4497" s="16"/>
      <c r="K4497" s="16"/>
      <c r="L4497" s="17"/>
      <c r="M4497" s="163"/>
      <c r="N4497" s="18"/>
      <c r="O4497" s="19"/>
      <c r="P4497" s="97"/>
      <c r="Q4497" s="13"/>
      <c r="R4497"/>
      <c r="S4497" s="20"/>
      <c r="T4497" s="21"/>
    </row>
    <row r="4498" spans="1:20" x14ac:dyDescent="0.35">
      <c r="A4498" s="96"/>
      <c r="D4498" s="13"/>
      <c r="E4498" s="13"/>
      <c r="F4498" s="14"/>
      <c r="G4498" s="13"/>
      <c r="H4498" s="14"/>
      <c r="I4498" s="15"/>
      <c r="J4498" s="16"/>
      <c r="K4498" s="16"/>
      <c r="L4498" s="17"/>
      <c r="M4498" s="163"/>
      <c r="N4498" s="18"/>
      <c r="O4498" s="19"/>
      <c r="P4498" s="97"/>
      <c r="Q4498" s="13"/>
      <c r="R4498"/>
      <c r="S4498" s="20"/>
      <c r="T4498" s="21"/>
    </row>
    <row r="4499" spans="1:20" x14ac:dyDescent="0.35">
      <c r="A4499" s="96"/>
      <c r="D4499" s="13"/>
      <c r="E4499" s="13"/>
      <c r="F4499" s="14"/>
      <c r="G4499" s="13"/>
      <c r="H4499" s="14"/>
      <c r="I4499" s="15"/>
      <c r="J4499" s="16"/>
      <c r="K4499" s="16"/>
      <c r="L4499" s="17"/>
      <c r="M4499" s="163"/>
      <c r="N4499" s="18"/>
      <c r="O4499" s="19"/>
      <c r="P4499" s="97"/>
      <c r="Q4499" s="13"/>
      <c r="R4499"/>
      <c r="S4499" s="20"/>
      <c r="T4499" s="21"/>
    </row>
    <row r="4500" spans="1:20" x14ac:dyDescent="0.35">
      <c r="A4500" s="13"/>
      <c r="B4500" s="13"/>
      <c r="C4500" s="13"/>
      <c r="D4500" s="13"/>
      <c r="E4500" s="13"/>
      <c r="F4500" s="14"/>
      <c r="G4500" s="13"/>
      <c r="H4500" s="14"/>
      <c r="I4500" s="15"/>
      <c r="J4500" s="16"/>
      <c r="K4500" s="16"/>
      <c r="L4500" s="17"/>
      <c r="M4500" s="163"/>
      <c r="N4500" s="18"/>
      <c r="O4500" s="19"/>
      <c r="P4500" s="97"/>
      <c r="Q4500" s="13"/>
      <c r="R4500"/>
      <c r="S4500" s="20"/>
      <c r="T4500" s="21"/>
    </row>
    <row r="4501" spans="1:20" x14ac:dyDescent="0.35">
      <c r="A4501" s="13"/>
      <c r="B4501" s="13"/>
      <c r="C4501" s="13"/>
      <c r="D4501" s="13"/>
      <c r="E4501" s="13"/>
      <c r="F4501" s="14"/>
      <c r="G4501" s="13"/>
      <c r="H4501" s="14"/>
      <c r="I4501" s="15"/>
      <c r="J4501" s="16"/>
      <c r="K4501" s="16"/>
      <c r="L4501" s="17"/>
      <c r="M4501" s="163"/>
      <c r="N4501" s="18"/>
      <c r="O4501" s="19"/>
      <c r="P4501" s="97"/>
      <c r="Q4501" s="13"/>
      <c r="R4501"/>
      <c r="S4501" s="20"/>
      <c r="T4501" s="21"/>
    </row>
    <row r="4502" spans="1:20" x14ac:dyDescent="0.35">
      <c r="A4502" s="96"/>
      <c r="B4502" s="96"/>
      <c r="C4502" s="96"/>
      <c r="D4502" s="13"/>
      <c r="E4502" s="13"/>
      <c r="F4502" s="14"/>
      <c r="G4502" s="13"/>
      <c r="H4502" s="14"/>
      <c r="I4502" s="15"/>
      <c r="J4502" s="16"/>
      <c r="K4502" s="16"/>
      <c r="L4502" s="17"/>
      <c r="M4502" s="163"/>
      <c r="N4502" s="18"/>
      <c r="O4502" s="19"/>
      <c r="P4502" s="97"/>
      <c r="Q4502" s="13"/>
      <c r="R4502"/>
      <c r="S4502" s="20"/>
      <c r="T4502" s="21"/>
    </row>
    <row r="4503" spans="1:20" x14ac:dyDescent="0.35">
      <c r="A4503" s="96"/>
      <c r="D4503" s="13"/>
      <c r="E4503" s="13"/>
      <c r="F4503" s="14"/>
      <c r="G4503" s="13"/>
      <c r="H4503" s="14"/>
      <c r="I4503" s="15"/>
      <c r="J4503" s="16"/>
      <c r="K4503" s="16"/>
      <c r="L4503" s="17"/>
      <c r="M4503" s="163"/>
      <c r="N4503" s="18"/>
      <c r="O4503" s="19"/>
      <c r="P4503" s="97"/>
      <c r="Q4503" s="13"/>
      <c r="R4503"/>
      <c r="S4503" s="20"/>
      <c r="T4503" s="21"/>
    </row>
    <row r="4504" spans="1:20" x14ac:dyDescent="0.35">
      <c r="A4504" s="96"/>
      <c r="D4504" s="13"/>
      <c r="E4504" s="13"/>
      <c r="F4504" s="14"/>
      <c r="G4504" s="13"/>
      <c r="H4504" s="14"/>
      <c r="I4504" s="15"/>
      <c r="J4504" s="16"/>
      <c r="K4504" s="16"/>
      <c r="L4504" s="17"/>
      <c r="M4504" s="163"/>
      <c r="N4504" s="18"/>
      <c r="O4504" s="19"/>
      <c r="P4504" s="97"/>
      <c r="Q4504" s="13"/>
      <c r="R4504"/>
      <c r="S4504" s="20"/>
      <c r="T4504" s="21"/>
    </row>
    <row r="4505" spans="1:20" x14ac:dyDescent="0.35">
      <c r="A4505" s="13"/>
      <c r="B4505" s="13"/>
      <c r="C4505" s="13"/>
      <c r="D4505" s="13"/>
      <c r="E4505" s="13"/>
      <c r="F4505" s="14"/>
      <c r="G4505" s="13"/>
      <c r="H4505" s="14"/>
      <c r="I4505" s="15"/>
      <c r="J4505" s="16"/>
      <c r="K4505" s="16"/>
      <c r="L4505" s="17"/>
      <c r="M4505" s="163"/>
      <c r="N4505" s="18"/>
      <c r="O4505" s="19"/>
      <c r="P4505" s="97"/>
      <c r="Q4505" s="13"/>
      <c r="R4505"/>
      <c r="S4505" s="20"/>
      <c r="T4505" s="21"/>
    </row>
    <row r="4506" spans="1:20" x14ac:dyDescent="0.35">
      <c r="A4506" s="96"/>
      <c r="B4506" s="96"/>
      <c r="C4506" s="96"/>
      <c r="D4506" s="13"/>
      <c r="E4506" s="13"/>
      <c r="F4506" s="14"/>
      <c r="G4506" s="13"/>
      <c r="H4506" s="14"/>
      <c r="I4506" s="15"/>
      <c r="J4506" s="16"/>
      <c r="K4506" s="16"/>
      <c r="L4506" s="17"/>
      <c r="M4506" s="163"/>
      <c r="N4506" s="18"/>
      <c r="O4506" s="19"/>
      <c r="P4506" s="97"/>
      <c r="Q4506" s="13"/>
      <c r="R4506"/>
      <c r="S4506" s="20"/>
      <c r="T4506" s="21"/>
    </row>
    <row r="4507" spans="1:20" x14ac:dyDescent="0.35">
      <c r="A4507" s="96"/>
      <c r="B4507" s="96"/>
      <c r="C4507" s="96"/>
      <c r="D4507" s="13"/>
      <c r="E4507" s="13"/>
      <c r="F4507" s="14"/>
      <c r="G4507" s="13"/>
      <c r="H4507" s="14"/>
      <c r="I4507" s="15"/>
      <c r="J4507" s="16"/>
      <c r="K4507" s="16"/>
      <c r="L4507" s="17"/>
      <c r="M4507" s="163"/>
      <c r="N4507" s="18"/>
      <c r="O4507" s="19"/>
      <c r="P4507" s="97"/>
      <c r="Q4507" s="13"/>
      <c r="R4507"/>
      <c r="S4507" s="20"/>
      <c r="T4507" s="21"/>
    </row>
    <row r="4508" spans="1:20" x14ac:dyDescent="0.35">
      <c r="A4508" s="96"/>
      <c r="D4508" s="13"/>
      <c r="E4508" s="13"/>
      <c r="F4508" s="14"/>
      <c r="G4508" s="13"/>
      <c r="H4508" s="14"/>
      <c r="I4508" s="15"/>
      <c r="J4508" s="16"/>
      <c r="K4508" s="16"/>
      <c r="L4508" s="17"/>
      <c r="M4508" s="163"/>
      <c r="N4508" s="18"/>
      <c r="O4508" s="19"/>
      <c r="P4508" s="97"/>
      <c r="Q4508" s="13"/>
      <c r="R4508"/>
      <c r="S4508" s="20"/>
      <c r="T4508" s="21"/>
    </row>
    <row r="4509" spans="1:20" x14ac:dyDescent="0.35">
      <c r="A4509" s="96"/>
      <c r="B4509" s="96"/>
      <c r="C4509" s="96"/>
      <c r="D4509" s="13"/>
      <c r="E4509" s="13"/>
      <c r="F4509" s="14"/>
      <c r="G4509" s="13"/>
      <c r="H4509" s="14"/>
      <c r="I4509" s="15"/>
      <c r="J4509" s="16"/>
      <c r="K4509" s="16"/>
      <c r="L4509" s="17"/>
      <c r="M4509" s="163"/>
      <c r="N4509" s="18"/>
      <c r="O4509" s="19"/>
      <c r="P4509" s="97"/>
      <c r="Q4509" s="13"/>
      <c r="R4509"/>
      <c r="S4509" s="20"/>
      <c r="T4509" s="21"/>
    </row>
    <row r="4510" spans="1:20" x14ac:dyDescent="0.35">
      <c r="A4510" s="13"/>
      <c r="B4510" s="13"/>
      <c r="C4510" s="13"/>
      <c r="D4510" s="13"/>
      <c r="E4510" s="13"/>
      <c r="F4510" s="14"/>
      <c r="G4510" s="13"/>
      <c r="H4510" s="14"/>
      <c r="I4510" s="15"/>
      <c r="J4510" s="16"/>
      <c r="K4510" s="16"/>
      <c r="L4510" s="17"/>
      <c r="M4510" s="163"/>
      <c r="N4510" s="18"/>
      <c r="O4510" s="19"/>
      <c r="P4510" s="97"/>
      <c r="Q4510" s="13"/>
      <c r="R4510"/>
      <c r="S4510" s="20"/>
      <c r="T4510" s="21"/>
    </row>
    <row r="4511" spans="1:20" x14ac:dyDescent="0.35">
      <c r="A4511" s="13"/>
      <c r="B4511" s="13"/>
      <c r="C4511" s="13"/>
      <c r="D4511" s="13"/>
      <c r="E4511" s="13"/>
      <c r="F4511" s="14"/>
      <c r="G4511" s="13"/>
      <c r="H4511" s="14"/>
      <c r="I4511" s="15"/>
      <c r="J4511" s="16"/>
      <c r="K4511" s="16"/>
      <c r="L4511" s="17"/>
      <c r="M4511" s="163"/>
      <c r="N4511" s="18"/>
      <c r="O4511" s="19"/>
      <c r="P4511" s="97"/>
      <c r="Q4511" s="13"/>
      <c r="R4511"/>
      <c r="S4511" s="20"/>
      <c r="T4511" s="21"/>
    </row>
    <row r="4512" spans="1:20" x14ac:dyDescent="0.35">
      <c r="A4512" s="13"/>
      <c r="B4512" s="13"/>
      <c r="C4512" s="13"/>
      <c r="D4512" s="13"/>
      <c r="E4512" s="13"/>
      <c r="F4512" s="14"/>
      <c r="G4512" s="13"/>
      <c r="H4512" s="14"/>
      <c r="I4512" s="15"/>
      <c r="J4512" s="16"/>
      <c r="K4512" s="16"/>
      <c r="L4512" s="17"/>
      <c r="M4512" s="163"/>
      <c r="N4512" s="18"/>
      <c r="O4512" s="19"/>
      <c r="P4512" s="97"/>
      <c r="Q4512" s="13"/>
      <c r="R4512"/>
      <c r="S4512" s="20"/>
      <c r="T4512" s="21"/>
    </row>
    <row r="4513" spans="1:20" x14ac:dyDescent="0.35">
      <c r="A4513" s="96"/>
      <c r="B4513" s="96"/>
      <c r="C4513" s="96"/>
      <c r="D4513" s="13"/>
      <c r="E4513" s="13"/>
      <c r="F4513" s="14"/>
      <c r="G4513" s="13"/>
      <c r="H4513" s="14"/>
      <c r="I4513" s="15"/>
      <c r="J4513" s="16"/>
      <c r="K4513" s="16"/>
      <c r="L4513" s="17"/>
      <c r="M4513" s="163"/>
      <c r="N4513" s="18"/>
      <c r="O4513" s="19"/>
      <c r="P4513" s="97"/>
      <c r="Q4513" s="13"/>
      <c r="R4513"/>
      <c r="S4513" s="20"/>
      <c r="T4513" s="21"/>
    </row>
    <row r="4514" spans="1:20" x14ac:dyDescent="0.35">
      <c r="A4514" s="96"/>
      <c r="D4514" s="13"/>
      <c r="E4514" s="13"/>
      <c r="F4514" s="14"/>
      <c r="G4514" s="13"/>
      <c r="H4514" s="14"/>
      <c r="I4514" s="15"/>
      <c r="J4514" s="16"/>
      <c r="K4514" s="16"/>
      <c r="L4514" s="17"/>
      <c r="M4514" s="163"/>
      <c r="N4514" s="18"/>
      <c r="O4514" s="19"/>
      <c r="P4514" s="97"/>
      <c r="Q4514" s="13"/>
      <c r="R4514"/>
      <c r="S4514" s="20"/>
      <c r="T4514" s="21"/>
    </row>
    <row r="4515" spans="1:20" x14ac:dyDescent="0.35">
      <c r="A4515" s="96"/>
      <c r="D4515" s="13"/>
      <c r="E4515" s="13"/>
      <c r="F4515" s="14"/>
      <c r="G4515" s="13"/>
      <c r="H4515" s="14"/>
      <c r="I4515" s="15"/>
      <c r="J4515" s="16"/>
      <c r="K4515" s="16"/>
      <c r="L4515" s="17"/>
      <c r="M4515" s="163"/>
      <c r="N4515" s="18"/>
      <c r="O4515" s="19"/>
      <c r="P4515" s="97"/>
      <c r="Q4515" s="13"/>
      <c r="R4515"/>
      <c r="S4515" s="20"/>
      <c r="T4515" s="21"/>
    </row>
    <row r="4516" spans="1:20" x14ac:dyDescent="0.35">
      <c r="A4516" s="96"/>
      <c r="D4516" s="13"/>
      <c r="E4516" s="13"/>
      <c r="F4516" s="14"/>
      <c r="G4516" s="13"/>
      <c r="H4516" s="14"/>
      <c r="I4516" s="15"/>
      <c r="J4516" s="16"/>
      <c r="K4516" s="16"/>
      <c r="L4516" s="17"/>
      <c r="M4516" s="163"/>
      <c r="N4516" s="18"/>
      <c r="O4516" s="19"/>
      <c r="P4516" s="97"/>
      <c r="Q4516" s="13"/>
      <c r="R4516"/>
      <c r="S4516" s="20"/>
      <c r="T4516" s="21"/>
    </row>
    <row r="4517" spans="1:20" x14ac:dyDescent="0.35">
      <c r="A4517" s="13"/>
      <c r="B4517" s="13"/>
      <c r="C4517" s="13"/>
      <c r="D4517" s="13"/>
      <c r="E4517" s="13"/>
      <c r="F4517" s="14"/>
      <c r="G4517" s="13"/>
      <c r="H4517" s="14"/>
      <c r="I4517" s="15"/>
      <c r="J4517" s="16"/>
      <c r="K4517" s="16"/>
      <c r="L4517" s="17"/>
      <c r="M4517" s="163"/>
      <c r="N4517" s="18"/>
      <c r="O4517" s="19"/>
      <c r="P4517" s="97"/>
      <c r="Q4517" s="13"/>
      <c r="R4517"/>
      <c r="S4517" s="20"/>
      <c r="T4517" s="21"/>
    </row>
    <row r="4518" spans="1:20" x14ac:dyDescent="0.35">
      <c r="A4518" s="13"/>
      <c r="B4518" s="13"/>
      <c r="C4518" s="13"/>
      <c r="D4518" s="13"/>
      <c r="E4518" s="13"/>
      <c r="F4518" s="14"/>
      <c r="G4518" s="13"/>
      <c r="H4518" s="14"/>
      <c r="I4518" s="15"/>
      <c r="J4518" s="16"/>
      <c r="K4518" s="16"/>
      <c r="L4518" s="17"/>
      <c r="M4518" s="163"/>
      <c r="N4518" s="18"/>
      <c r="O4518" s="19"/>
      <c r="P4518" s="97"/>
      <c r="Q4518" s="13"/>
      <c r="R4518"/>
      <c r="S4518" s="20"/>
      <c r="T4518" s="21"/>
    </row>
    <row r="4519" spans="1:20" x14ac:dyDescent="0.35">
      <c r="A4519" s="13"/>
      <c r="B4519" s="13"/>
      <c r="C4519" s="13"/>
      <c r="D4519" s="13"/>
      <c r="E4519" s="13"/>
      <c r="F4519" s="14"/>
      <c r="G4519" s="13"/>
      <c r="H4519" s="14"/>
      <c r="I4519" s="15"/>
      <c r="J4519" s="16"/>
      <c r="K4519" s="16"/>
      <c r="L4519" s="17"/>
      <c r="M4519" s="163"/>
      <c r="N4519" s="18"/>
      <c r="O4519" s="19"/>
      <c r="P4519" s="97"/>
      <c r="Q4519" s="13"/>
      <c r="R4519"/>
      <c r="S4519" s="20"/>
      <c r="T4519" s="21"/>
    </row>
    <row r="4520" spans="1:20" x14ac:dyDescent="0.35">
      <c r="A4520" s="13"/>
      <c r="B4520" s="13"/>
      <c r="C4520" s="13"/>
      <c r="D4520" s="13"/>
      <c r="E4520" s="13"/>
      <c r="F4520" s="14"/>
      <c r="G4520" s="13"/>
      <c r="H4520" s="14"/>
      <c r="I4520" s="15"/>
      <c r="J4520" s="16"/>
      <c r="K4520" s="16"/>
      <c r="L4520" s="17"/>
      <c r="M4520" s="163"/>
      <c r="N4520" s="18"/>
      <c r="O4520" s="19"/>
      <c r="P4520" s="97"/>
      <c r="Q4520" s="13"/>
      <c r="R4520"/>
      <c r="S4520" s="20"/>
      <c r="T4520" s="21"/>
    </row>
    <row r="4521" spans="1:20" x14ac:dyDescent="0.35">
      <c r="A4521" s="13"/>
      <c r="B4521" s="13"/>
      <c r="C4521" s="13"/>
      <c r="D4521" s="13"/>
      <c r="E4521" s="13"/>
      <c r="F4521" s="14"/>
      <c r="G4521" s="13"/>
      <c r="H4521" s="14"/>
      <c r="I4521" s="15"/>
      <c r="J4521" s="16"/>
      <c r="K4521" s="16"/>
      <c r="L4521" s="17"/>
      <c r="M4521" s="163"/>
      <c r="N4521" s="18"/>
      <c r="O4521" s="19"/>
      <c r="P4521" s="97"/>
      <c r="Q4521" s="13"/>
      <c r="R4521"/>
      <c r="S4521" s="20"/>
      <c r="T4521" s="21"/>
    </row>
    <row r="4522" spans="1:20" x14ac:dyDescent="0.35">
      <c r="A4522" s="96"/>
      <c r="B4522" s="96"/>
      <c r="C4522" s="96"/>
      <c r="D4522" s="13"/>
      <c r="E4522" s="13"/>
      <c r="F4522" s="14"/>
      <c r="G4522" s="13"/>
      <c r="H4522" s="14"/>
      <c r="I4522" s="15"/>
      <c r="J4522" s="16"/>
      <c r="K4522" s="16"/>
      <c r="L4522" s="17"/>
      <c r="M4522" s="163"/>
      <c r="N4522" s="18"/>
      <c r="O4522" s="19"/>
      <c r="P4522" s="97"/>
      <c r="Q4522" s="13"/>
      <c r="R4522"/>
      <c r="S4522" s="20"/>
      <c r="T4522" s="21"/>
    </row>
    <row r="4523" spans="1:20" x14ac:dyDescent="0.35">
      <c r="A4523" s="96"/>
      <c r="D4523" s="13"/>
      <c r="E4523" s="13"/>
      <c r="F4523" s="14"/>
      <c r="G4523" s="13"/>
      <c r="H4523" s="14"/>
      <c r="I4523" s="15"/>
      <c r="J4523" s="16"/>
      <c r="K4523" s="16"/>
      <c r="L4523" s="17"/>
      <c r="M4523" s="163"/>
      <c r="N4523" s="18"/>
      <c r="O4523" s="19"/>
      <c r="P4523" s="97"/>
      <c r="Q4523" s="13"/>
      <c r="R4523"/>
      <c r="S4523" s="20"/>
      <c r="T4523" s="21"/>
    </row>
    <row r="4524" spans="1:20" x14ac:dyDescent="0.35">
      <c r="A4524" s="96"/>
      <c r="D4524" s="13"/>
      <c r="E4524" s="13"/>
      <c r="F4524" s="14"/>
      <c r="G4524" s="13"/>
      <c r="H4524" s="14"/>
      <c r="I4524" s="15"/>
      <c r="J4524" s="16"/>
      <c r="K4524" s="16"/>
      <c r="L4524" s="17"/>
      <c r="M4524" s="163"/>
      <c r="N4524" s="18"/>
      <c r="O4524" s="19"/>
      <c r="P4524" s="97"/>
      <c r="Q4524" s="13"/>
      <c r="R4524"/>
      <c r="S4524" s="20"/>
      <c r="T4524" s="21"/>
    </row>
    <row r="4525" spans="1:20" x14ac:dyDescent="0.35">
      <c r="A4525" s="96"/>
      <c r="D4525" s="13"/>
      <c r="E4525" s="13"/>
      <c r="F4525" s="14"/>
      <c r="G4525" s="13"/>
      <c r="H4525" s="14"/>
      <c r="I4525" s="15"/>
      <c r="J4525" s="16"/>
      <c r="K4525" s="16"/>
      <c r="L4525" s="17"/>
      <c r="M4525" s="163"/>
      <c r="N4525" s="18"/>
      <c r="O4525" s="19"/>
      <c r="P4525" s="97"/>
      <c r="Q4525" s="13"/>
      <c r="R4525"/>
      <c r="S4525" s="20"/>
      <c r="T4525" s="21"/>
    </row>
    <row r="4526" spans="1:20" x14ac:dyDescent="0.35">
      <c r="A4526" s="96"/>
      <c r="B4526" s="96"/>
      <c r="C4526" s="96"/>
      <c r="D4526" s="13"/>
      <c r="E4526" s="13"/>
      <c r="F4526" s="14"/>
      <c r="G4526" s="13"/>
      <c r="H4526" s="14"/>
      <c r="I4526" s="15"/>
      <c r="J4526" s="16"/>
      <c r="K4526" s="16"/>
      <c r="L4526" s="17"/>
      <c r="M4526" s="163"/>
      <c r="N4526" s="18"/>
      <c r="O4526" s="19"/>
      <c r="P4526" s="97"/>
      <c r="Q4526" s="13"/>
      <c r="R4526"/>
      <c r="S4526" s="20"/>
      <c r="T4526" s="21"/>
    </row>
    <row r="4527" spans="1:20" x14ac:dyDescent="0.35">
      <c r="A4527" s="96"/>
      <c r="D4527" s="13"/>
      <c r="E4527" s="13"/>
      <c r="F4527" s="14"/>
      <c r="G4527" s="13"/>
      <c r="H4527" s="14"/>
      <c r="I4527" s="15"/>
      <c r="J4527" s="16"/>
      <c r="K4527" s="16"/>
      <c r="L4527" s="17"/>
      <c r="M4527" s="163"/>
      <c r="N4527" s="18"/>
      <c r="O4527" s="19"/>
      <c r="P4527" s="97"/>
      <c r="Q4527" s="13"/>
      <c r="R4527"/>
      <c r="S4527" s="20"/>
      <c r="T4527" s="21"/>
    </row>
    <row r="4528" spans="1:20" x14ac:dyDescent="0.35">
      <c r="A4528" s="13"/>
      <c r="B4528" s="13"/>
      <c r="C4528" s="13"/>
      <c r="D4528" s="13"/>
      <c r="E4528" s="13"/>
      <c r="F4528" s="14"/>
      <c r="G4528" s="13"/>
      <c r="H4528" s="14"/>
      <c r="I4528" s="15"/>
      <c r="J4528" s="16"/>
      <c r="K4528" s="16"/>
      <c r="L4528" s="17"/>
      <c r="M4528" s="163"/>
      <c r="N4528" s="18"/>
      <c r="O4528" s="19"/>
      <c r="P4528" s="97"/>
      <c r="Q4528" s="13"/>
      <c r="R4528"/>
      <c r="S4528" s="20"/>
      <c r="T4528" s="21"/>
    </row>
    <row r="4529" spans="1:20" x14ac:dyDescent="0.35">
      <c r="A4529" s="96"/>
      <c r="B4529" s="96"/>
      <c r="C4529" s="96"/>
      <c r="D4529" s="13"/>
      <c r="E4529" s="13"/>
      <c r="F4529" s="14"/>
      <c r="G4529" s="13"/>
      <c r="H4529" s="14"/>
      <c r="I4529" s="15"/>
      <c r="J4529" s="16"/>
      <c r="K4529" s="16"/>
      <c r="L4529" s="17"/>
      <c r="M4529" s="163"/>
      <c r="N4529" s="18"/>
      <c r="O4529" s="19"/>
      <c r="P4529" s="97"/>
      <c r="Q4529" s="13"/>
      <c r="R4529"/>
      <c r="S4529" s="20"/>
      <c r="T4529" s="21"/>
    </row>
    <row r="4530" spans="1:20" x14ac:dyDescent="0.35">
      <c r="A4530" s="13"/>
      <c r="B4530" s="13"/>
      <c r="C4530" s="13"/>
      <c r="D4530" s="13"/>
      <c r="E4530" s="13"/>
      <c r="F4530" s="14"/>
      <c r="G4530" s="13"/>
      <c r="H4530" s="14"/>
      <c r="I4530" s="15"/>
      <c r="J4530" s="16"/>
      <c r="K4530" s="16"/>
      <c r="L4530" s="17"/>
      <c r="M4530" s="163"/>
      <c r="N4530" s="18"/>
      <c r="O4530" s="19"/>
      <c r="P4530" s="97"/>
      <c r="Q4530" s="13"/>
      <c r="R4530"/>
      <c r="S4530" s="20"/>
      <c r="T4530" s="21"/>
    </row>
    <row r="4531" spans="1:20" x14ac:dyDescent="0.35">
      <c r="A4531" s="13"/>
      <c r="B4531" s="13"/>
      <c r="C4531" s="13"/>
      <c r="D4531" s="13"/>
      <c r="E4531" s="13"/>
      <c r="F4531" s="14"/>
      <c r="G4531" s="13"/>
      <c r="H4531" s="14"/>
      <c r="I4531" s="15"/>
      <c r="J4531" s="16"/>
      <c r="K4531" s="16"/>
      <c r="L4531" s="17"/>
      <c r="M4531" s="163"/>
      <c r="N4531" s="18"/>
      <c r="O4531" s="19"/>
      <c r="P4531" s="97"/>
      <c r="Q4531" s="13"/>
      <c r="R4531"/>
      <c r="S4531" s="20"/>
      <c r="T4531" s="21"/>
    </row>
    <row r="4532" spans="1:20" x14ac:dyDescent="0.35">
      <c r="A4532" s="96"/>
      <c r="D4532" s="13"/>
      <c r="E4532" s="13"/>
      <c r="F4532" s="14"/>
      <c r="G4532" s="13"/>
      <c r="H4532" s="14"/>
      <c r="I4532" s="15"/>
      <c r="J4532" s="16"/>
      <c r="K4532" s="16"/>
      <c r="L4532" s="17"/>
      <c r="M4532" s="163"/>
      <c r="N4532" s="18"/>
      <c r="O4532" s="19"/>
      <c r="P4532" s="97"/>
      <c r="Q4532" s="13"/>
      <c r="R4532"/>
      <c r="S4532" s="20"/>
      <c r="T4532" s="21"/>
    </row>
    <row r="4533" spans="1:20" x14ac:dyDescent="0.35">
      <c r="A4533" s="13"/>
      <c r="B4533" s="13"/>
      <c r="C4533" s="13"/>
      <c r="D4533" s="13"/>
      <c r="E4533" s="13"/>
      <c r="F4533" s="14"/>
      <c r="G4533" s="13"/>
      <c r="H4533" s="14"/>
      <c r="I4533" s="15"/>
      <c r="J4533" s="16"/>
      <c r="K4533" s="16"/>
      <c r="L4533" s="17"/>
      <c r="M4533" s="163"/>
      <c r="N4533" s="18"/>
      <c r="O4533" s="19"/>
      <c r="P4533" s="97"/>
      <c r="Q4533" s="13"/>
      <c r="R4533"/>
      <c r="S4533" s="20"/>
      <c r="T4533" s="21"/>
    </row>
    <row r="4534" spans="1:20" x14ac:dyDescent="0.35">
      <c r="A4534" s="96"/>
      <c r="B4534" s="96"/>
      <c r="C4534" s="96"/>
      <c r="D4534" s="13"/>
      <c r="E4534" s="13"/>
      <c r="F4534" s="14"/>
      <c r="G4534" s="13"/>
      <c r="H4534" s="14"/>
      <c r="I4534" s="15"/>
      <c r="J4534" s="16"/>
      <c r="K4534" s="16"/>
      <c r="L4534" s="17"/>
      <c r="M4534" s="163"/>
      <c r="N4534" s="18"/>
      <c r="O4534" s="19"/>
      <c r="P4534" s="97"/>
      <c r="Q4534" s="13"/>
      <c r="R4534"/>
      <c r="S4534" s="20"/>
      <c r="T4534" s="21"/>
    </row>
    <row r="4535" spans="1:20" x14ac:dyDescent="0.35">
      <c r="A4535" s="13"/>
      <c r="B4535" s="13"/>
      <c r="C4535" s="13"/>
      <c r="D4535" s="13"/>
      <c r="E4535" s="13"/>
      <c r="F4535" s="14"/>
      <c r="G4535" s="13"/>
      <c r="H4535" s="14"/>
      <c r="I4535" s="15"/>
      <c r="J4535" s="16"/>
      <c r="K4535" s="16"/>
      <c r="L4535" s="17"/>
      <c r="M4535" s="163"/>
      <c r="N4535" s="18"/>
      <c r="O4535" s="19"/>
      <c r="P4535" s="97"/>
      <c r="Q4535" s="13"/>
      <c r="R4535"/>
      <c r="S4535" s="20"/>
      <c r="T4535" s="21"/>
    </row>
    <row r="4536" spans="1:20" x14ac:dyDescent="0.35">
      <c r="A4536" s="96"/>
      <c r="D4536" s="13"/>
      <c r="E4536" s="13"/>
      <c r="F4536" s="14"/>
      <c r="G4536" s="13"/>
      <c r="H4536" s="14"/>
      <c r="I4536" s="15"/>
      <c r="J4536" s="16"/>
      <c r="K4536" s="16"/>
      <c r="L4536" s="17"/>
      <c r="M4536" s="163"/>
      <c r="N4536" s="18"/>
      <c r="O4536" s="19"/>
      <c r="P4536" s="97"/>
      <c r="Q4536" s="13"/>
      <c r="R4536"/>
      <c r="S4536" s="20"/>
      <c r="T4536" s="21"/>
    </row>
    <row r="4537" spans="1:20" x14ac:dyDescent="0.35">
      <c r="A4537" s="13"/>
      <c r="B4537" s="13"/>
      <c r="C4537" s="13"/>
      <c r="D4537" s="13"/>
      <c r="E4537" s="13"/>
      <c r="F4537" s="14"/>
      <c r="G4537" s="13"/>
      <c r="H4537" s="14"/>
      <c r="I4537" s="15"/>
      <c r="J4537" s="16"/>
      <c r="K4537" s="16"/>
      <c r="L4537" s="17"/>
      <c r="M4537" s="163"/>
      <c r="N4537" s="18"/>
      <c r="O4537" s="19"/>
      <c r="P4537" s="97"/>
      <c r="Q4537" s="13"/>
      <c r="R4537"/>
      <c r="S4537" s="20"/>
      <c r="T4537" s="21"/>
    </row>
    <row r="4538" spans="1:20" x14ac:dyDescent="0.35">
      <c r="A4538" s="13"/>
      <c r="B4538" s="13"/>
      <c r="C4538" s="13"/>
      <c r="D4538" s="13"/>
      <c r="E4538" s="13"/>
      <c r="F4538" s="14"/>
      <c r="G4538" s="13"/>
      <c r="H4538" s="14"/>
      <c r="I4538" s="15"/>
      <c r="J4538" s="16"/>
      <c r="K4538" s="16"/>
      <c r="L4538" s="17"/>
      <c r="M4538" s="163"/>
      <c r="N4538" s="18"/>
      <c r="O4538" s="19"/>
      <c r="P4538" s="97"/>
      <c r="Q4538" s="13"/>
      <c r="R4538"/>
      <c r="S4538" s="20"/>
      <c r="T4538" s="21"/>
    </row>
    <row r="4539" spans="1:20" x14ac:dyDescent="0.35">
      <c r="A4539" s="13"/>
      <c r="B4539" s="13"/>
      <c r="C4539" s="13"/>
      <c r="D4539" s="13"/>
      <c r="E4539" s="13"/>
      <c r="F4539" s="14"/>
      <c r="G4539" s="13"/>
      <c r="H4539" s="14"/>
      <c r="I4539" s="15"/>
      <c r="J4539" s="16"/>
      <c r="K4539" s="16"/>
      <c r="L4539" s="17"/>
      <c r="M4539" s="163"/>
      <c r="N4539" s="18"/>
      <c r="O4539" s="19"/>
      <c r="P4539" s="97"/>
      <c r="Q4539" s="13"/>
      <c r="R4539"/>
      <c r="S4539" s="20"/>
      <c r="T4539" s="21"/>
    </row>
    <row r="4540" spans="1:20" x14ac:dyDescent="0.35">
      <c r="A4540" s="96"/>
      <c r="D4540" s="13"/>
      <c r="E4540" s="13"/>
      <c r="F4540" s="14"/>
      <c r="G4540" s="13"/>
      <c r="H4540" s="14"/>
      <c r="I4540" s="15"/>
      <c r="J4540" s="16"/>
      <c r="K4540" s="16"/>
      <c r="L4540" s="17"/>
      <c r="M4540" s="163"/>
      <c r="N4540" s="18"/>
      <c r="O4540" s="19"/>
      <c r="P4540" s="97"/>
      <c r="Q4540" s="13"/>
      <c r="R4540"/>
      <c r="S4540" s="20"/>
      <c r="T4540" s="21"/>
    </row>
    <row r="4541" spans="1:20" x14ac:dyDescent="0.35">
      <c r="A4541" s="96"/>
      <c r="B4541" s="96"/>
      <c r="C4541" s="96"/>
      <c r="D4541" s="13"/>
      <c r="E4541" s="13"/>
      <c r="F4541" s="14"/>
      <c r="G4541" s="13"/>
      <c r="H4541" s="14"/>
      <c r="I4541" s="15"/>
      <c r="J4541" s="16"/>
      <c r="K4541" s="16"/>
      <c r="L4541" s="17"/>
      <c r="M4541" s="163"/>
      <c r="N4541" s="18"/>
      <c r="O4541" s="19"/>
      <c r="P4541" s="97"/>
      <c r="Q4541" s="13"/>
      <c r="R4541"/>
      <c r="S4541" s="20"/>
      <c r="T4541" s="21"/>
    </row>
    <row r="4542" spans="1:20" x14ac:dyDescent="0.35">
      <c r="A4542" s="13"/>
      <c r="B4542" s="13"/>
      <c r="C4542" s="13"/>
      <c r="D4542" s="13"/>
      <c r="E4542" s="13"/>
      <c r="F4542" s="14"/>
      <c r="G4542" s="13"/>
      <c r="H4542" s="14"/>
      <c r="I4542" s="15"/>
      <c r="J4542" s="16"/>
      <c r="K4542" s="16"/>
      <c r="L4542" s="17"/>
      <c r="M4542" s="163"/>
      <c r="N4542" s="18"/>
      <c r="O4542" s="19"/>
      <c r="P4542" s="97"/>
      <c r="Q4542" s="13"/>
      <c r="R4542"/>
      <c r="S4542" s="20"/>
      <c r="T4542" s="21"/>
    </row>
    <row r="4543" spans="1:20" x14ac:dyDescent="0.35">
      <c r="A4543" s="96"/>
      <c r="D4543" s="13"/>
      <c r="E4543" s="13"/>
      <c r="F4543" s="14"/>
      <c r="G4543" s="13"/>
      <c r="H4543" s="14"/>
      <c r="I4543" s="15"/>
      <c r="J4543" s="16"/>
      <c r="K4543" s="16"/>
      <c r="L4543" s="17"/>
      <c r="M4543" s="163"/>
      <c r="N4543" s="18"/>
      <c r="O4543" s="19"/>
      <c r="P4543" s="97"/>
      <c r="Q4543" s="13"/>
      <c r="R4543"/>
      <c r="S4543" s="20"/>
      <c r="T4543" s="21"/>
    </row>
    <row r="4544" spans="1:20" x14ac:dyDescent="0.35">
      <c r="A4544" s="13"/>
      <c r="B4544" s="13"/>
      <c r="C4544" s="13"/>
      <c r="D4544" s="13"/>
      <c r="E4544" s="13"/>
      <c r="F4544" s="14"/>
      <c r="G4544" s="13"/>
      <c r="H4544" s="14"/>
      <c r="I4544" s="15"/>
      <c r="J4544" s="16"/>
      <c r="K4544" s="16"/>
      <c r="L4544" s="17"/>
      <c r="M4544" s="163"/>
      <c r="N4544" s="18"/>
      <c r="O4544" s="19"/>
      <c r="P4544" s="97"/>
      <c r="Q4544" s="13"/>
      <c r="R4544"/>
      <c r="S4544" s="20"/>
      <c r="T4544" s="21"/>
    </row>
    <row r="4545" spans="1:20" x14ac:dyDescent="0.35">
      <c r="A4545" s="96"/>
      <c r="D4545" s="13"/>
      <c r="E4545" s="13"/>
      <c r="F4545" s="14"/>
      <c r="G4545" s="13"/>
      <c r="H4545" s="14"/>
      <c r="I4545" s="15"/>
      <c r="J4545" s="16"/>
      <c r="K4545" s="16"/>
      <c r="L4545" s="17"/>
      <c r="M4545" s="163"/>
      <c r="N4545" s="18"/>
      <c r="O4545" s="19"/>
      <c r="P4545" s="97"/>
      <c r="Q4545" s="13"/>
      <c r="R4545"/>
      <c r="S4545" s="20"/>
      <c r="T4545" s="21"/>
    </row>
    <row r="4546" spans="1:20" x14ac:dyDescent="0.35">
      <c r="A4546" s="96"/>
      <c r="B4546" s="96"/>
      <c r="C4546" s="96"/>
      <c r="D4546" s="13"/>
      <c r="E4546" s="13"/>
      <c r="F4546" s="14"/>
      <c r="G4546" s="13"/>
      <c r="H4546" s="14"/>
      <c r="I4546" s="15"/>
      <c r="J4546" s="16"/>
      <c r="K4546" s="16"/>
      <c r="L4546" s="17"/>
      <c r="M4546" s="163"/>
      <c r="N4546" s="18"/>
      <c r="O4546" s="19"/>
      <c r="P4546" s="97"/>
      <c r="Q4546" s="13"/>
      <c r="R4546"/>
      <c r="S4546" s="20"/>
      <c r="T4546" s="21"/>
    </row>
    <row r="4547" spans="1:20" x14ac:dyDescent="0.35">
      <c r="A4547" s="96"/>
      <c r="B4547" s="96"/>
      <c r="C4547" s="96"/>
      <c r="D4547" s="13"/>
      <c r="E4547" s="13"/>
      <c r="F4547" s="14"/>
      <c r="G4547" s="13"/>
      <c r="H4547" s="14"/>
      <c r="I4547" s="15"/>
      <c r="J4547" s="16"/>
      <c r="K4547" s="16"/>
      <c r="L4547" s="17"/>
      <c r="M4547" s="163"/>
      <c r="N4547" s="18"/>
      <c r="O4547" s="19"/>
      <c r="P4547" s="97"/>
      <c r="Q4547" s="13"/>
      <c r="R4547"/>
      <c r="S4547" s="20"/>
      <c r="T4547" s="21"/>
    </row>
    <row r="4548" spans="1:20" x14ac:dyDescent="0.35">
      <c r="A4548" s="96"/>
      <c r="B4548" s="96"/>
      <c r="C4548" s="96"/>
      <c r="D4548" s="13"/>
      <c r="E4548" s="13"/>
      <c r="F4548" s="14"/>
      <c r="G4548" s="13"/>
      <c r="H4548" s="14"/>
      <c r="I4548" s="15"/>
      <c r="J4548" s="16"/>
      <c r="K4548" s="16"/>
      <c r="L4548" s="17"/>
      <c r="M4548" s="163"/>
      <c r="N4548" s="18"/>
      <c r="O4548" s="19"/>
      <c r="P4548" s="97"/>
      <c r="Q4548" s="13"/>
      <c r="R4548"/>
      <c r="S4548" s="20"/>
      <c r="T4548" s="21"/>
    </row>
    <row r="4549" spans="1:20" x14ac:dyDescent="0.35">
      <c r="A4549" s="13"/>
      <c r="B4549" s="13"/>
      <c r="C4549" s="13"/>
      <c r="D4549" s="13"/>
      <c r="E4549" s="13"/>
      <c r="F4549" s="14"/>
      <c r="G4549" s="13"/>
      <c r="H4549" s="14"/>
      <c r="I4549" s="15"/>
      <c r="J4549" s="16"/>
      <c r="K4549" s="16"/>
      <c r="L4549" s="17"/>
      <c r="M4549" s="163"/>
      <c r="N4549" s="18"/>
      <c r="O4549" s="19"/>
      <c r="P4549" s="97"/>
      <c r="Q4549" s="13"/>
      <c r="R4549"/>
      <c r="S4549" s="20"/>
      <c r="T4549" s="21"/>
    </row>
    <row r="4550" spans="1:20" x14ac:dyDescent="0.35">
      <c r="A4550" s="13"/>
      <c r="B4550" s="13"/>
      <c r="C4550" s="13"/>
      <c r="D4550" s="13"/>
      <c r="E4550" s="13"/>
      <c r="F4550" s="14"/>
      <c r="G4550" s="13"/>
      <c r="H4550" s="14"/>
      <c r="I4550" s="15"/>
      <c r="J4550" s="16"/>
      <c r="K4550" s="16"/>
      <c r="L4550" s="17"/>
      <c r="M4550" s="163"/>
      <c r="N4550" s="18"/>
      <c r="O4550" s="19"/>
      <c r="P4550" s="97"/>
      <c r="Q4550" s="13"/>
      <c r="R4550"/>
      <c r="S4550" s="20"/>
      <c r="T4550" s="21"/>
    </row>
    <row r="4551" spans="1:20" x14ac:dyDescent="0.35">
      <c r="A4551" s="13"/>
      <c r="B4551" s="13"/>
      <c r="C4551" s="13"/>
      <c r="D4551" s="13"/>
      <c r="E4551" s="13"/>
      <c r="F4551" s="14"/>
      <c r="G4551" s="13"/>
      <c r="H4551" s="14"/>
      <c r="I4551" s="15"/>
      <c r="J4551" s="16"/>
      <c r="K4551" s="16"/>
      <c r="L4551" s="17"/>
      <c r="M4551" s="163"/>
      <c r="N4551" s="18"/>
      <c r="O4551" s="19"/>
      <c r="P4551" s="97"/>
      <c r="Q4551" s="13"/>
      <c r="R4551"/>
      <c r="S4551" s="20"/>
      <c r="T4551" s="21"/>
    </row>
    <row r="4552" spans="1:20" x14ac:dyDescent="0.35">
      <c r="A4552" s="13"/>
      <c r="B4552" s="13"/>
      <c r="C4552" s="13"/>
      <c r="D4552" s="13"/>
      <c r="E4552" s="13"/>
      <c r="F4552" s="14"/>
      <c r="G4552" s="13"/>
      <c r="H4552" s="14"/>
      <c r="I4552" s="15"/>
      <c r="J4552" s="16"/>
      <c r="K4552" s="16"/>
      <c r="L4552" s="17"/>
      <c r="M4552" s="163"/>
      <c r="N4552" s="18"/>
      <c r="O4552" s="19"/>
      <c r="P4552" s="97"/>
      <c r="Q4552" s="13"/>
      <c r="R4552"/>
      <c r="S4552" s="20"/>
      <c r="T4552" s="21"/>
    </row>
    <row r="4553" spans="1:20" x14ac:dyDescent="0.35">
      <c r="A4553" s="96"/>
      <c r="B4553" s="96"/>
      <c r="C4553" s="96"/>
      <c r="D4553" s="13"/>
      <c r="E4553" s="13"/>
      <c r="F4553" s="14"/>
      <c r="G4553" s="13"/>
      <c r="H4553" s="14"/>
      <c r="I4553" s="15"/>
      <c r="J4553" s="16"/>
      <c r="K4553" s="16"/>
      <c r="L4553" s="17"/>
      <c r="M4553" s="163"/>
      <c r="N4553" s="18"/>
      <c r="O4553" s="19"/>
      <c r="P4553" s="97"/>
      <c r="Q4553" s="13"/>
      <c r="R4553"/>
      <c r="S4553" s="20"/>
      <c r="T4553" s="21"/>
    </row>
    <row r="4554" spans="1:20" x14ac:dyDescent="0.35">
      <c r="A4554" s="96"/>
      <c r="D4554" s="13"/>
      <c r="E4554" s="13"/>
      <c r="F4554" s="14"/>
      <c r="G4554" s="13"/>
      <c r="H4554" s="14"/>
      <c r="I4554" s="15"/>
      <c r="J4554" s="16"/>
      <c r="K4554" s="16"/>
      <c r="L4554" s="17"/>
      <c r="M4554" s="163"/>
      <c r="N4554" s="18"/>
      <c r="O4554" s="19"/>
      <c r="P4554" s="97"/>
      <c r="Q4554" s="13"/>
      <c r="R4554"/>
      <c r="S4554" s="20"/>
      <c r="T4554" s="21"/>
    </row>
    <row r="4555" spans="1:20" x14ac:dyDescent="0.35">
      <c r="A4555" s="13"/>
      <c r="B4555" s="13"/>
      <c r="C4555" s="13"/>
      <c r="D4555" s="13"/>
      <c r="E4555" s="13"/>
      <c r="F4555" s="14"/>
      <c r="G4555" s="13"/>
      <c r="H4555" s="14"/>
      <c r="I4555" s="15"/>
      <c r="J4555" s="16"/>
      <c r="K4555" s="16"/>
      <c r="L4555" s="17"/>
      <c r="M4555" s="163"/>
      <c r="N4555" s="18"/>
      <c r="O4555" s="19"/>
      <c r="P4555" s="97"/>
      <c r="Q4555" s="13"/>
      <c r="R4555"/>
      <c r="S4555" s="20"/>
      <c r="T4555" s="21"/>
    </row>
    <row r="4556" spans="1:20" x14ac:dyDescent="0.35">
      <c r="A4556" s="13"/>
      <c r="B4556" s="13"/>
      <c r="C4556" s="13"/>
      <c r="D4556" s="13"/>
      <c r="E4556" s="13"/>
      <c r="F4556" s="14"/>
      <c r="G4556" s="13"/>
      <c r="H4556" s="14"/>
      <c r="I4556" s="15"/>
      <c r="J4556" s="16"/>
      <c r="K4556" s="16"/>
      <c r="L4556" s="17"/>
      <c r="M4556" s="163"/>
      <c r="N4556" s="18"/>
      <c r="O4556" s="19"/>
      <c r="P4556" s="97"/>
      <c r="Q4556" s="13"/>
      <c r="R4556"/>
      <c r="S4556" s="20"/>
      <c r="T4556" s="21"/>
    </row>
    <row r="4557" spans="1:20" x14ac:dyDescent="0.35">
      <c r="A4557" s="13"/>
      <c r="B4557" s="13"/>
      <c r="C4557" s="13"/>
      <c r="D4557" s="13"/>
      <c r="E4557" s="13"/>
      <c r="F4557" s="14"/>
      <c r="G4557" s="13"/>
      <c r="H4557" s="14"/>
      <c r="I4557" s="15"/>
      <c r="J4557" s="16"/>
      <c r="K4557" s="16"/>
      <c r="L4557" s="17"/>
      <c r="M4557" s="163"/>
      <c r="N4557" s="18"/>
      <c r="O4557" s="19"/>
      <c r="P4557" s="97"/>
      <c r="Q4557" s="13"/>
      <c r="R4557"/>
      <c r="S4557" s="20"/>
      <c r="T4557" s="21"/>
    </row>
    <row r="4558" spans="1:20" x14ac:dyDescent="0.35">
      <c r="A4558" s="96"/>
      <c r="D4558" s="13"/>
      <c r="E4558" s="13"/>
      <c r="F4558" s="14"/>
      <c r="G4558" s="13"/>
      <c r="H4558" s="14"/>
      <c r="I4558" s="15"/>
      <c r="J4558" s="16"/>
      <c r="K4558" s="16"/>
      <c r="L4558" s="17"/>
      <c r="M4558" s="163"/>
      <c r="N4558" s="18"/>
      <c r="O4558" s="19"/>
      <c r="P4558" s="97"/>
      <c r="Q4558" s="13"/>
      <c r="R4558"/>
      <c r="S4558" s="20"/>
      <c r="T4558" s="21"/>
    </row>
    <row r="4559" spans="1:20" x14ac:dyDescent="0.35">
      <c r="A4559" s="13"/>
      <c r="B4559" s="13"/>
      <c r="C4559" s="13"/>
      <c r="D4559" s="13"/>
      <c r="E4559" s="13"/>
      <c r="F4559" s="14"/>
      <c r="G4559" s="13"/>
      <c r="H4559" s="14"/>
      <c r="I4559" s="15"/>
      <c r="J4559" s="16"/>
      <c r="K4559" s="16"/>
      <c r="L4559" s="17"/>
      <c r="M4559" s="163"/>
      <c r="N4559" s="18"/>
      <c r="O4559" s="19"/>
      <c r="P4559" s="97"/>
      <c r="Q4559" s="13"/>
      <c r="R4559"/>
      <c r="S4559" s="20"/>
      <c r="T4559" s="21"/>
    </row>
    <row r="4560" spans="1:20" x14ac:dyDescent="0.35">
      <c r="A4560" s="96"/>
      <c r="D4560" s="13"/>
      <c r="E4560" s="13"/>
      <c r="F4560" s="14"/>
      <c r="G4560" s="13"/>
      <c r="H4560" s="14"/>
      <c r="I4560" s="15"/>
      <c r="J4560" s="16"/>
      <c r="K4560" s="16"/>
      <c r="L4560" s="17"/>
      <c r="M4560" s="163"/>
      <c r="N4560" s="18"/>
      <c r="O4560" s="19"/>
      <c r="P4560" s="97"/>
      <c r="Q4560" s="13"/>
      <c r="R4560"/>
      <c r="S4560" s="20"/>
      <c r="T4560" s="21"/>
    </row>
    <row r="4561" spans="1:20" x14ac:dyDescent="0.35">
      <c r="A4561" s="96"/>
      <c r="D4561" s="13"/>
      <c r="E4561" s="13"/>
      <c r="F4561" s="14"/>
      <c r="G4561" s="13"/>
      <c r="H4561" s="14"/>
      <c r="I4561" s="15"/>
      <c r="J4561" s="16"/>
      <c r="K4561" s="16"/>
      <c r="L4561" s="17"/>
      <c r="M4561" s="163"/>
      <c r="N4561" s="18"/>
      <c r="O4561" s="19"/>
      <c r="P4561" s="97"/>
      <c r="Q4561" s="13"/>
      <c r="R4561"/>
      <c r="S4561" s="20"/>
      <c r="T4561" s="21"/>
    </row>
    <row r="4562" spans="1:20" x14ac:dyDescent="0.35">
      <c r="A4562" s="96"/>
      <c r="B4562" s="96"/>
      <c r="C4562" s="96"/>
      <c r="D4562" s="13"/>
      <c r="E4562" s="13"/>
      <c r="F4562" s="14"/>
      <c r="G4562" s="13"/>
      <c r="H4562" s="14"/>
      <c r="I4562" s="15"/>
      <c r="J4562" s="16"/>
      <c r="K4562" s="16"/>
      <c r="L4562" s="17"/>
      <c r="M4562" s="163"/>
      <c r="N4562" s="18"/>
      <c r="O4562" s="19"/>
      <c r="P4562" s="97"/>
      <c r="Q4562" s="13"/>
      <c r="R4562"/>
      <c r="S4562" s="20"/>
      <c r="T4562" s="21"/>
    </row>
    <row r="4563" spans="1:20" x14ac:dyDescent="0.35">
      <c r="A4563" s="13"/>
      <c r="B4563" s="13"/>
      <c r="C4563" s="13"/>
      <c r="D4563" s="13"/>
      <c r="E4563" s="13"/>
      <c r="F4563" s="14"/>
      <c r="G4563" s="13"/>
      <c r="H4563" s="14"/>
      <c r="I4563" s="15"/>
      <c r="J4563" s="16"/>
      <c r="K4563" s="16"/>
      <c r="L4563" s="17"/>
      <c r="M4563" s="163"/>
      <c r="N4563" s="18"/>
      <c r="O4563" s="19"/>
      <c r="P4563" s="97"/>
      <c r="Q4563" s="13"/>
      <c r="R4563"/>
      <c r="S4563" s="20"/>
      <c r="T4563" s="21"/>
    </row>
    <row r="4564" spans="1:20" x14ac:dyDescent="0.35">
      <c r="A4564" s="96"/>
      <c r="D4564" s="13"/>
      <c r="E4564" s="13"/>
      <c r="F4564" s="14"/>
      <c r="G4564" s="13"/>
      <c r="H4564" s="14"/>
      <c r="I4564" s="15"/>
      <c r="J4564" s="16"/>
      <c r="K4564" s="16"/>
      <c r="L4564" s="17"/>
      <c r="M4564" s="163"/>
      <c r="N4564" s="18"/>
      <c r="O4564" s="19"/>
      <c r="P4564" s="97"/>
      <c r="Q4564" s="13"/>
      <c r="R4564"/>
      <c r="S4564" s="20"/>
      <c r="T4564" s="21"/>
    </row>
    <row r="4565" spans="1:20" x14ac:dyDescent="0.35">
      <c r="A4565" s="96"/>
      <c r="D4565" s="13"/>
      <c r="E4565" s="13"/>
      <c r="F4565" s="14"/>
      <c r="G4565" s="13"/>
      <c r="H4565" s="14"/>
      <c r="I4565" s="15"/>
      <c r="J4565" s="16"/>
      <c r="K4565" s="16"/>
      <c r="L4565" s="17"/>
      <c r="M4565" s="163"/>
      <c r="N4565" s="18"/>
      <c r="O4565" s="19"/>
      <c r="P4565" s="97"/>
      <c r="Q4565" s="13"/>
      <c r="R4565"/>
      <c r="S4565" s="20"/>
      <c r="T4565" s="21"/>
    </row>
    <row r="4566" spans="1:20" x14ac:dyDescent="0.35">
      <c r="A4566" s="96"/>
      <c r="D4566" s="13"/>
      <c r="E4566" s="13"/>
      <c r="F4566" s="14"/>
      <c r="G4566" s="13"/>
      <c r="H4566" s="14"/>
      <c r="I4566" s="15"/>
      <c r="J4566" s="16"/>
      <c r="K4566" s="16"/>
      <c r="L4566" s="17"/>
      <c r="M4566" s="163"/>
      <c r="N4566" s="18"/>
      <c r="O4566" s="19"/>
      <c r="P4566" s="97"/>
      <c r="Q4566" s="13"/>
      <c r="R4566"/>
      <c r="S4566" s="20"/>
      <c r="T4566" s="21"/>
    </row>
    <row r="4567" spans="1:20" x14ac:dyDescent="0.35">
      <c r="A4567" s="96"/>
      <c r="D4567" s="13"/>
      <c r="E4567" s="13"/>
      <c r="F4567" s="14"/>
      <c r="G4567" s="13"/>
      <c r="H4567" s="14"/>
      <c r="I4567" s="15"/>
      <c r="J4567" s="16"/>
      <c r="K4567" s="16"/>
      <c r="L4567" s="17"/>
      <c r="M4567" s="163"/>
      <c r="N4567" s="18"/>
      <c r="O4567" s="19"/>
      <c r="P4567" s="97"/>
      <c r="Q4567" s="13"/>
      <c r="R4567"/>
      <c r="S4567" s="20"/>
      <c r="T4567" s="21"/>
    </row>
    <row r="4568" spans="1:20" x14ac:dyDescent="0.35">
      <c r="A4568" s="96"/>
      <c r="B4568" s="96"/>
      <c r="C4568" s="96"/>
      <c r="D4568" s="13"/>
      <c r="E4568" s="13"/>
      <c r="F4568" s="14"/>
      <c r="G4568" s="13"/>
      <c r="H4568" s="14"/>
      <c r="I4568" s="15"/>
      <c r="J4568" s="16"/>
      <c r="K4568" s="16"/>
      <c r="L4568" s="17"/>
      <c r="M4568" s="163"/>
      <c r="N4568" s="18"/>
      <c r="O4568" s="19"/>
      <c r="P4568" s="97"/>
      <c r="Q4568" s="13"/>
      <c r="R4568"/>
      <c r="S4568" s="20"/>
      <c r="T4568" s="21"/>
    </row>
    <row r="4569" spans="1:20" x14ac:dyDescent="0.35">
      <c r="A4569" s="13"/>
      <c r="B4569" s="13"/>
      <c r="C4569" s="13"/>
      <c r="D4569" s="13"/>
      <c r="E4569" s="13"/>
      <c r="F4569" s="14"/>
      <c r="G4569" s="13"/>
      <c r="H4569" s="14"/>
      <c r="I4569" s="15"/>
      <c r="J4569" s="16"/>
      <c r="K4569" s="16"/>
      <c r="L4569" s="17"/>
      <c r="M4569" s="163"/>
      <c r="N4569" s="18"/>
      <c r="O4569" s="19"/>
      <c r="P4569" s="97"/>
      <c r="Q4569" s="13"/>
      <c r="R4569"/>
      <c r="S4569" s="20"/>
      <c r="T4569" s="21"/>
    </row>
    <row r="4570" spans="1:20" x14ac:dyDescent="0.35">
      <c r="A4570" s="96"/>
      <c r="D4570" s="13"/>
      <c r="E4570" s="13"/>
      <c r="F4570" s="14"/>
      <c r="G4570" s="13"/>
      <c r="H4570" s="14"/>
      <c r="I4570" s="15"/>
      <c r="J4570" s="16"/>
      <c r="K4570" s="16"/>
      <c r="L4570" s="17"/>
      <c r="M4570" s="163"/>
      <c r="N4570" s="18"/>
      <c r="O4570" s="19"/>
      <c r="P4570" s="97"/>
      <c r="Q4570" s="13"/>
      <c r="R4570"/>
      <c r="S4570" s="20"/>
      <c r="T4570" s="21"/>
    </row>
    <row r="4571" spans="1:20" x14ac:dyDescent="0.35">
      <c r="A4571" s="13"/>
      <c r="B4571" s="13"/>
      <c r="C4571" s="13"/>
      <c r="D4571" s="13"/>
      <c r="E4571" s="13"/>
      <c r="F4571" s="14"/>
      <c r="G4571" s="13"/>
      <c r="H4571" s="14"/>
      <c r="I4571" s="15"/>
      <c r="J4571" s="16"/>
      <c r="K4571" s="16"/>
      <c r="L4571" s="17"/>
      <c r="M4571" s="163"/>
      <c r="N4571" s="18"/>
      <c r="O4571" s="19"/>
      <c r="P4571" s="97"/>
      <c r="Q4571" s="13"/>
      <c r="R4571"/>
      <c r="S4571" s="20"/>
      <c r="T4571" s="21"/>
    </row>
    <row r="4572" spans="1:20" x14ac:dyDescent="0.35">
      <c r="A4572" s="96"/>
      <c r="B4572" s="96"/>
      <c r="C4572" s="96"/>
      <c r="D4572" s="13"/>
      <c r="E4572" s="13"/>
      <c r="F4572" s="14"/>
      <c r="G4572" s="13"/>
      <c r="H4572" s="14"/>
      <c r="I4572" s="15"/>
      <c r="J4572" s="16"/>
      <c r="K4572" s="16"/>
      <c r="L4572" s="17"/>
      <c r="M4572" s="163"/>
      <c r="N4572" s="18"/>
      <c r="O4572" s="19"/>
      <c r="P4572" s="97"/>
      <c r="Q4572" s="13"/>
      <c r="R4572"/>
      <c r="S4572" s="20"/>
      <c r="T4572" s="21"/>
    </row>
    <row r="4573" spans="1:20" x14ac:dyDescent="0.35">
      <c r="A4573" s="96"/>
      <c r="D4573" s="13"/>
      <c r="E4573" s="13"/>
      <c r="F4573" s="14"/>
      <c r="G4573" s="13"/>
      <c r="H4573" s="14"/>
      <c r="I4573" s="15"/>
      <c r="J4573" s="16"/>
      <c r="K4573" s="16"/>
      <c r="L4573" s="17"/>
      <c r="M4573" s="163"/>
      <c r="N4573" s="18"/>
      <c r="O4573" s="19"/>
      <c r="P4573" s="97"/>
      <c r="Q4573" s="13"/>
      <c r="R4573"/>
      <c r="S4573" s="20"/>
      <c r="T4573" s="21"/>
    </row>
    <row r="4574" spans="1:20" x14ac:dyDescent="0.35">
      <c r="A4574" s="96"/>
      <c r="B4574" s="96"/>
      <c r="C4574" s="96"/>
      <c r="D4574" s="13"/>
      <c r="E4574" s="13"/>
      <c r="F4574" s="14"/>
      <c r="G4574" s="13"/>
      <c r="H4574" s="14"/>
      <c r="I4574" s="15"/>
      <c r="J4574" s="16"/>
      <c r="K4574" s="16"/>
      <c r="L4574" s="17"/>
      <c r="M4574" s="163"/>
      <c r="N4574" s="18"/>
      <c r="O4574" s="19"/>
      <c r="P4574" s="97"/>
      <c r="Q4574" s="13"/>
      <c r="R4574"/>
      <c r="S4574" s="20"/>
      <c r="T4574" s="21"/>
    </row>
    <row r="4575" spans="1:20" x14ac:dyDescent="0.35">
      <c r="A4575" s="96"/>
      <c r="B4575" s="96"/>
      <c r="C4575" s="96"/>
      <c r="D4575" s="13"/>
      <c r="E4575" s="13"/>
      <c r="F4575" s="14"/>
      <c r="G4575" s="13"/>
      <c r="H4575" s="14"/>
      <c r="I4575" s="15"/>
      <c r="J4575" s="16"/>
      <c r="K4575" s="16"/>
      <c r="L4575" s="17"/>
      <c r="M4575" s="163"/>
      <c r="N4575" s="18"/>
      <c r="O4575" s="19"/>
      <c r="P4575" s="97"/>
      <c r="Q4575" s="13"/>
      <c r="R4575"/>
      <c r="S4575" s="20"/>
      <c r="T4575" s="21"/>
    </row>
    <row r="4576" spans="1:20" x14ac:dyDescent="0.35">
      <c r="A4576" s="13"/>
      <c r="B4576" s="13"/>
      <c r="C4576" s="13"/>
      <c r="D4576" s="13"/>
      <c r="E4576" s="13"/>
      <c r="F4576" s="14"/>
      <c r="G4576" s="13"/>
      <c r="H4576" s="14"/>
      <c r="I4576" s="15"/>
      <c r="J4576" s="16"/>
      <c r="K4576" s="16"/>
      <c r="L4576" s="17"/>
      <c r="M4576" s="163"/>
      <c r="N4576" s="18"/>
      <c r="O4576" s="19"/>
      <c r="P4576" s="97"/>
      <c r="Q4576" s="13"/>
      <c r="R4576"/>
      <c r="S4576" s="20"/>
      <c r="T4576" s="21"/>
    </row>
    <row r="4577" spans="1:20" x14ac:dyDescent="0.35">
      <c r="A4577" s="96"/>
      <c r="B4577" s="96"/>
      <c r="C4577" s="96"/>
      <c r="D4577" s="13"/>
      <c r="E4577" s="13"/>
      <c r="F4577" s="14"/>
      <c r="G4577" s="13"/>
      <c r="H4577" s="14"/>
      <c r="I4577" s="15"/>
      <c r="J4577" s="16"/>
      <c r="K4577" s="16"/>
      <c r="L4577" s="17"/>
      <c r="M4577" s="163"/>
      <c r="N4577" s="18"/>
      <c r="O4577" s="19"/>
      <c r="P4577" s="97"/>
      <c r="Q4577" s="13"/>
      <c r="R4577"/>
      <c r="S4577" s="20"/>
      <c r="T4577" s="21"/>
    </row>
    <row r="4578" spans="1:20" x14ac:dyDescent="0.35">
      <c r="A4578" s="13"/>
      <c r="B4578" s="13"/>
      <c r="C4578" s="13"/>
      <c r="D4578" s="13"/>
      <c r="E4578" s="13"/>
      <c r="F4578" s="14"/>
      <c r="G4578" s="13"/>
      <c r="H4578" s="14"/>
      <c r="I4578" s="15"/>
      <c r="J4578" s="16"/>
      <c r="K4578" s="16"/>
      <c r="L4578" s="17"/>
      <c r="M4578" s="163"/>
      <c r="N4578" s="18"/>
      <c r="O4578" s="19"/>
      <c r="P4578" s="97"/>
      <c r="Q4578" s="13"/>
      <c r="R4578"/>
      <c r="S4578" s="20"/>
      <c r="T4578" s="21"/>
    </row>
    <row r="4579" spans="1:20" x14ac:dyDescent="0.35">
      <c r="A4579" s="13"/>
      <c r="B4579" s="13"/>
      <c r="C4579" s="13"/>
      <c r="D4579" s="13"/>
      <c r="E4579" s="13"/>
      <c r="F4579" s="14"/>
      <c r="G4579" s="13"/>
      <c r="H4579" s="14"/>
      <c r="I4579" s="15"/>
      <c r="J4579" s="16"/>
      <c r="K4579" s="16"/>
      <c r="L4579" s="17"/>
      <c r="M4579" s="163"/>
      <c r="N4579" s="18"/>
      <c r="O4579" s="19"/>
      <c r="P4579" s="97"/>
      <c r="Q4579" s="13"/>
      <c r="R4579"/>
      <c r="S4579" s="20"/>
      <c r="T4579" s="21"/>
    </row>
    <row r="4580" spans="1:20" x14ac:dyDescent="0.35">
      <c r="A4580" s="13"/>
      <c r="B4580" s="13"/>
      <c r="C4580" s="13"/>
      <c r="D4580" s="13"/>
      <c r="E4580" s="13"/>
      <c r="F4580" s="14"/>
      <c r="G4580" s="13"/>
      <c r="H4580" s="14"/>
      <c r="I4580" s="15"/>
      <c r="J4580" s="16"/>
      <c r="K4580" s="16"/>
      <c r="L4580" s="17"/>
      <c r="M4580" s="163"/>
      <c r="N4580" s="18"/>
      <c r="O4580" s="19"/>
      <c r="P4580" s="97"/>
      <c r="Q4580" s="13"/>
      <c r="R4580"/>
      <c r="S4580" s="20"/>
      <c r="T4580" s="21"/>
    </row>
    <row r="4581" spans="1:20" x14ac:dyDescent="0.35">
      <c r="A4581" s="13"/>
      <c r="B4581" s="13"/>
      <c r="C4581" s="13"/>
      <c r="D4581" s="13"/>
      <c r="E4581" s="13"/>
      <c r="F4581" s="14"/>
      <c r="G4581" s="13"/>
      <c r="H4581" s="14"/>
      <c r="I4581" s="15"/>
      <c r="J4581" s="16"/>
      <c r="K4581" s="16"/>
      <c r="L4581" s="17"/>
      <c r="M4581" s="163"/>
      <c r="N4581" s="18"/>
      <c r="O4581" s="19"/>
      <c r="P4581" s="97"/>
      <c r="Q4581" s="13"/>
      <c r="R4581"/>
      <c r="S4581" s="20"/>
      <c r="T4581" s="21"/>
    </row>
    <row r="4582" spans="1:20" x14ac:dyDescent="0.35">
      <c r="A4582" s="13"/>
      <c r="B4582" s="13"/>
      <c r="C4582" s="13"/>
      <c r="D4582" s="13"/>
      <c r="E4582" s="13"/>
      <c r="F4582" s="14"/>
      <c r="G4582" s="13"/>
      <c r="H4582" s="14"/>
      <c r="I4582" s="15"/>
      <c r="J4582" s="16"/>
      <c r="K4582" s="16"/>
      <c r="L4582" s="17"/>
      <c r="M4582" s="163"/>
      <c r="N4582" s="18"/>
      <c r="O4582" s="19"/>
      <c r="P4582" s="97"/>
      <c r="Q4582" s="13"/>
      <c r="R4582"/>
      <c r="S4582" s="20"/>
      <c r="T4582" s="21"/>
    </row>
    <row r="4583" spans="1:20" x14ac:dyDescent="0.35">
      <c r="A4583" s="96"/>
      <c r="D4583" s="13"/>
      <c r="E4583" s="13"/>
      <c r="F4583" s="14"/>
      <c r="G4583" s="13"/>
      <c r="H4583" s="14"/>
      <c r="I4583" s="15"/>
      <c r="J4583" s="16"/>
      <c r="K4583" s="16"/>
      <c r="L4583" s="17"/>
      <c r="M4583" s="163"/>
      <c r="N4583" s="18"/>
      <c r="O4583" s="19"/>
      <c r="P4583" s="97"/>
      <c r="Q4583" s="13"/>
      <c r="R4583"/>
      <c r="S4583" s="20"/>
      <c r="T4583" s="21"/>
    </row>
    <row r="4584" spans="1:20" x14ac:dyDescent="0.35">
      <c r="A4584" s="96"/>
      <c r="B4584" s="96"/>
      <c r="C4584" s="96"/>
      <c r="D4584" s="13"/>
      <c r="E4584" s="13"/>
      <c r="F4584" s="14"/>
      <c r="G4584" s="13"/>
      <c r="H4584" s="14"/>
      <c r="I4584" s="15"/>
      <c r="J4584" s="16"/>
      <c r="K4584" s="16"/>
      <c r="L4584" s="17"/>
      <c r="M4584" s="163"/>
      <c r="N4584" s="18"/>
      <c r="O4584" s="19"/>
      <c r="P4584" s="97"/>
      <c r="Q4584" s="13"/>
      <c r="R4584"/>
      <c r="S4584" s="20"/>
      <c r="T4584" s="21"/>
    </row>
    <row r="4585" spans="1:20" x14ac:dyDescent="0.35">
      <c r="A4585" s="13"/>
      <c r="B4585" s="13"/>
      <c r="C4585" s="13"/>
      <c r="D4585" s="13"/>
      <c r="E4585" s="13"/>
      <c r="F4585" s="14"/>
      <c r="G4585" s="13"/>
      <c r="H4585" s="14"/>
      <c r="I4585" s="15"/>
      <c r="J4585" s="16"/>
      <c r="K4585" s="16"/>
      <c r="L4585" s="17"/>
      <c r="M4585" s="163"/>
      <c r="N4585" s="18"/>
      <c r="O4585" s="19"/>
      <c r="P4585" s="97"/>
      <c r="Q4585" s="13"/>
      <c r="R4585"/>
      <c r="S4585" s="20"/>
      <c r="T4585" s="21"/>
    </row>
    <row r="4586" spans="1:20" x14ac:dyDescent="0.35">
      <c r="A4586" s="96"/>
      <c r="D4586" s="13"/>
      <c r="E4586" s="13"/>
      <c r="F4586" s="14"/>
      <c r="G4586" s="13"/>
      <c r="H4586" s="14"/>
      <c r="I4586" s="15"/>
      <c r="J4586" s="16"/>
      <c r="K4586" s="16"/>
      <c r="L4586" s="17"/>
      <c r="M4586" s="163"/>
      <c r="N4586" s="18"/>
      <c r="O4586" s="19"/>
      <c r="P4586" s="97"/>
      <c r="Q4586" s="13"/>
      <c r="R4586"/>
      <c r="S4586" s="20"/>
      <c r="T4586" s="21"/>
    </row>
    <row r="4587" spans="1:20" x14ac:dyDescent="0.35">
      <c r="A4587" s="96"/>
      <c r="D4587" s="13"/>
      <c r="E4587" s="13"/>
      <c r="F4587" s="14"/>
      <c r="G4587" s="13"/>
      <c r="H4587" s="14"/>
      <c r="I4587" s="15"/>
      <c r="J4587" s="16"/>
      <c r="K4587" s="16"/>
      <c r="L4587" s="17"/>
      <c r="M4587" s="163"/>
      <c r="N4587" s="18"/>
      <c r="O4587" s="19"/>
      <c r="P4587" s="97"/>
      <c r="Q4587" s="13"/>
      <c r="R4587"/>
      <c r="S4587" s="20"/>
      <c r="T4587" s="21"/>
    </row>
    <row r="4588" spans="1:20" x14ac:dyDescent="0.35">
      <c r="A4588" s="96"/>
      <c r="D4588" s="13"/>
      <c r="E4588" s="13"/>
      <c r="F4588" s="14"/>
      <c r="G4588" s="13"/>
      <c r="H4588" s="14"/>
      <c r="I4588" s="15"/>
      <c r="J4588" s="16"/>
      <c r="K4588" s="16"/>
      <c r="L4588" s="17"/>
      <c r="M4588" s="163"/>
      <c r="N4588" s="18"/>
      <c r="O4588" s="19"/>
      <c r="P4588" s="97"/>
      <c r="Q4588" s="13"/>
      <c r="R4588"/>
      <c r="S4588" s="20"/>
      <c r="T4588" s="21"/>
    </row>
    <row r="4589" spans="1:20" x14ac:dyDescent="0.35">
      <c r="A4589" s="96"/>
      <c r="D4589" s="13"/>
      <c r="E4589" s="13"/>
      <c r="F4589" s="14"/>
      <c r="G4589" s="13"/>
      <c r="H4589" s="14"/>
      <c r="I4589" s="15"/>
      <c r="J4589" s="16"/>
      <c r="K4589" s="16"/>
      <c r="L4589" s="17"/>
      <c r="M4589" s="163"/>
      <c r="N4589" s="18"/>
      <c r="O4589" s="19"/>
      <c r="P4589" s="97"/>
      <c r="Q4589" s="13"/>
      <c r="R4589"/>
      <c r="S4589" s="20"/>
      <c r="T4589" s="21"/>
    </row>
    <row r="4590" spans="1:20" x14ac:dyDescent="0.35">
      <c r="A4590" s="13"/>
      <c r="B4590" s="13"/>
      <c r="C4590" s="13"/>
      <c r="D4590" s="13"/>
      <c r="E4590" s="13"/>
      <c r="F4590" s="14"/>
      <c r="G4590" s="13"/>
      <c r="H4590" s="14"/>
      <c r="I4590" s="15"/>
      <c r="J4590" s="16"/>
      <c r="K4590" s="16"/>
      <c r="L4590" s="17"/>
      <c r="M4590" s="163"/>
      <c r="N4590" s="18"/>
      <c r="O4590" s="19"/>
      <c r="P4590" s="97"/>
      <c r="Q4590" s="13"/>
      <c r="R4590"/>
      <c r="S4590" s="20"/>
      <c r="T4590" s="21"/>
    </row>
    <row r="4591" spans="1:20" x14ac:dyDescent="0.35">
      <c r="A4591" s="13"/>
      <c r="B4591" s="13"/>
      <c r="C4591" s="13"/>
      <c r="D4591" s="13"/>
      <c r="E4591" s="13"/>
      <c r="F4591" s="14"/>
      <c r="G4591" s="13"/>
      <c r="H4591" s="14"/>
      <c r="I4591" s="15"/>
      <c r="J4591" s="16"/>
      <c r="K4591" s="16"/>
      <c r="L4591" s="17"/>
      <c r="M4591" s="163"/>
      <c r="N4591" s="18"/>
      <c r="O4591" s="19"/>
      <c r="P4591" s="97"/>
      <c r="Q4591" s="13"/>
      <c r="R4591"/>
      <c r="S4591" s="20"/>
      <c r="T4591" s="21"/>
    </row>
    <row r="4592" spans="1:20" x14ac:dyDescent="0.35">
      <c r="A4592" s="96"/>
      <c r="B4592" s="96"/>
      <c r="C4592" s="96"/>
      <c r="D4592" s="13"/>
      <c r="E4592" s="13"/>
      <c r="F4592" s="14"/>
      <c r="G4592" s="13"/>
      <c r="H4592" s="14"/>
      <c r="I4592" s="15"/>
      <c r="J4592" s="16"/>
      <c r="K4592" s="16"/>
      <c r="L4592" s="17"/>
      <c r="M4592" s="163"/>
      <c r="N4592" s="18"/>
      <c r="O4592" s="19"/>
      <c r="P4592" s="97"/>
      <c r="Q4592" s="13"/>
      <c r="R4592"/>
      <c r="S4592" s="20"/>
      <c r="T4592" s="21"/>
    </row>
    <row r="4593" spans="1:20" x14ac:dyDescent="0.35">
      <c r="A4593" s="96"/>
      <c r="D4593" s="13"/>
      <c r="E4593" s="13"/>
      <c r="F4593" s="14"/>
      <c r="G4593" s="13"/>
      <c r="H4593" s="14"/>
      <c r="I4593" s="15"/>
      <c r="J4593" s="16"/>
      <c r="K4593" s="16"/>
      <c r="L4593" s="17"/>
      <c r="M4593" s="163"/>
      <c r="N4593" s="18"/>
      <c r="O4593" s="19"/>
      <c r="P4593" s="97"/>
      <c r="Q4593" s="13"/>
      <c r="R4593"/>
      <c r="S4593" s="20"/>
      <c r="T4593" s="21"/>
    </row>
    <row r="4594" spans="1:20" x14ac:dyDescent="0.35">
      <c r="A4594" s="13"/>
      <c r="B4594" s="13"/>
      <c r="C4594" s="13"/>
      <c r="D4594" s="13"/>
      <c r="E4594" s="13"/>
      <c r="F4594" s="14"/>
      <c r="G4594" s="13"/>
      <c r="H4594" s="14"/>
      <c r="I4594" s="15"/>
      <c r="J4594" s="16"/>
      <c r="K4594" s="16"/>
      <c r="L4594" s="17"/>
      <c r="M4594" s="163"/>
      <c r="N4594" s="18"/>
      <c r="O4594" s="19"/>
      <c r="P4594" s="97"/>
      <c r="Q4594" s="13"/>
      <c r="R4594"/>
      <c r="S4594" s="20"/>
      <c r="T4594" s="21"/>
    </row>
    <row r="4595" spans="1:20" x14ac:dyDescent="0.35">
      <c r="A4595" s="96"/>
      <c r="D4595" s="13"/>
      <c r="E4595" s="13"/>
      <c r="F4595" s="14"/>
      <c r="G4595" s="13"/>
      <c r="H4595" s="14"/>
      <c r="I4595" s="15"/>
      <c r="J4595" s="16"/>
      <c r="K4595" s="16"/>
      <c r="L4595" s="17"/>
      <c r="M4595" s="163"/>
      <c r="N4595" s="18"/>
      <c r="O4595" s="19"/>
      <c r="P4595" s="97"/>
      <c r="Q4595" s="13"/>
      <c r="R4595"/>
      <c r="S4595" s="20"/>
      <c r="T4595" s="21"/>
    </row>
    <row r="4596" spans="1:20" x14ac:dyDescent="0.35">
      <c r="A4596" s="13"/>
      <c r="B4596" s="13"/>
      <c r="C4596" s="13"/>
      <c r="D4596" s="13"/>
      <c r="E4596" s="13"/>
      <c r="F4596" s="14"/>
      <c r="G4596" s="13"/>
      <c r="H4596" s="14"/>
      <c r="I4596" s="15"/>
      <c r="J4596" s="16"/>
      <c r="K4596" s="16"/>
      <c r="L4596" s="17"/>
      <c r="M4596" s="163"/>
      <c r="N4596" s="18"/>
      <c r="O4596" s="19"/>
      <c r="P4596" s="97"/>
      <c r="Q4596" s="13"/>
      <c r="R4596"/>
      <c r="S4596" s="20"/>
      <c r="T4596" s="21"/>
    </row>
    <row r="4597" spans="1:20" x14ac:dyDescent="0.35">
      <c r="A4597" s="96"/>
      <c r="B4597" s="96"/>
      <c r="C4597" s="96"/>
      <c r="D4597" s="13"/>
      <c r="E4597" s="13"/>
      <c r="F4597" s="14"/>
      <c r="G4597" s="13"/>
      <c r="H4597" s="14"/>
      <c r="I4597" s="15"/>
      <c r="J4597" s="16"/>
      <c r="K4597" s="16"/>
      <c r="L4597" s="17"/>
      <c r="M4597" s="163"/>
      <c r="N4597" s="18"/>
      <c r="O4597" s="19"/>
      <c r="P4597" s="97"/>
      <c r="Q4597" s="13"/>
      <c r="R4597"/>
      <c r="S4597" s="20"/>
      <c r="T4597" s="21"/>
    </row>
    <row r="4598" spans="1:20" x14ac:dyDescent="0.35">
      <c r="A4598" s="96"/>
      <c r="B4598" s="96"/>
      <c r="C4598" s="96"/>
      <c r="D4598" s="13"/>
      <c r="E4598" s="13"/>
      <c r="F4598" s="14"/>
      <c r="G4598" s="13"/>
      <c r="H4598" s="14"/>
      <c r="I4598" s="15"/>
      <c r="J4598" s="16"/>
      <c r="K4598" s="16"/>
      <c r="L4598" s="17"/>
      <c r="M4598" s="163"/>
      <c r="N4598" s="18"/>
      <c r="O4598" s="19"/>
      <c r="P4598" s="97"/>
      <c r="Q4598" s="13"/>
      <c r="R4598"/>
      <c r="S4598" s="20"/>
      <c r="T4598" s="21"/>
    </row>
    <row r="4599" spans="1:20" x14ac:dyDescent="0.35">
      <c r="A4599" s="96"/>
      <c r="B4599" s="96"/>
      <c r="C4599" s="96"/>
      <c r="D4599" s="13"/>
      <c r="E4599" s="13"/>
      <c r="F4599" s="14"/>
      <c r="G4599" s="13"/>
      <c r="H4599" s="14"/>
      <c r="I4599" s="15"/>
      <c r="J4599" s="16"/>
      <c r="K4599" s="16"/>
      <c r="L4599" s="17"/>
      <c r="M4599" s="163"/>
      <c r="N4599" s="18"/>
      <c r="O4599" s="19"/>
      <c r="P4599" s="97"/>
      <c r="Q4599" s="13"/>
      <c r="R4599"/>
      <c r="S4599" s="20"/>
      <c r="T4599" s="21"/>
    </row>
    <row r="4600" spans="1:20" x14ac:dyDescent="0.35">
      <c r="A4600" s="13"/>
      <c r="B4600" s="13"/>
      <c r="C4600" s="13"/>
      <c r="D4600" s="13"/>
      <c r="E4600" s="13"/>
      <c r="F4600" s="14"/>
      <c r="G4600" s="13"/>
      <c r="H4600" s="14"/>
      <c r="I4600" s="15"/>
      <c r="J4600" s="16"/>
      <c r="K4600" s="16"/>
      <c r="L4600" s="17"/>
      <c r="M4600" s="163"/>
      <c r="N4600" s="18"/>
      <c r="O4600" s="19"/>
      <c r="P4600" s="97"/>
      <c r="Q4600" s="13"/>
      <c r="R4600"/>
      <c r="S4600" s="20"/>
      <c r="T4600" s="21"/>
    </row>
    <row r="4601" spans="1:20" x14ac:dyDescent="0.35">
      <c r="A4601" s="96"/>
      <c r="D4601" s="13"/>
      <c r="E4601" s="13"/>
      <c r="F4601" s="14"/>
      <c r="G4601" s="13"/>
      <c r="H4601" s="14"/>
      <c r="I4601" s="15"/>
      <c r="J4601" s="16"/>
      <c r="K4601" s="16"/>
      <c r="L4601" s="17"/>
      <c r="M4601" s="163"/>
      <c r="N4601" s="18"/>
      <c r="O4601" s="19"/>
      <c r="P4601" s="97"/>
      <c r="Q4601" s="13"/>
      <c r="R4601"/>
      <c r="S4601" s="20"/>
      <c r="T4601" s="21"/>
    </row>
    <row r="4602" spans="1:20" x14ac:dyDescent="0.35">
      <c r="A4602" s="13"/>
      <c r="B4602" s="13"/>
      <c r="C4602" s="13"/>
      <c r="D4602" s="13"/>
      <c r="E4602" s="13"/>
      <c r="F4602" s="14"/>
      <c r="G4602" s="13"/>
      <c r="H4602" s="14"/>
      <c r="I4602" s="15"/>
      <c r="J4602" s="16"/>
      <c r="K4602" s="16"/>
      <c r="L4602" s="17"/>
      <c r="M4602" s="163"/>
      <c r="N4602" s="18"/>
      <c r="O4602" s="19"/>
      <c r="P4602" s="97"/>
      <c r="Q4602" s="13"/>
      <c r="R4602"/>
      <c r="S4602" s="20"/>
      <c r="T4602" s="21"/>
    </row>
    <row r="4603" spans="1:20" x14ac:dyDescent="0.35">
      <c r="A4603" s="13"/>
      <c r="B4603" s="13"/>
      <c r="C4603" s="13"/>
      <c r="D4603" s="13"/>
      <c r="E4603" s="13"/>
      <c r="F4603" s="14"/>
      <c r="G4603" s="13"/>
      <c r="H4603" s="14"/>
      <c r="I4603" s="15"/>
      <c r="J4603" s="16"/>
      <c r="K4603" s="16"/>
      <c r="L4603" s="17"/>
      <c r="M4603" s="163"/>
      <c r="N4603" s="18"/>
      <c r="O4603" s="19"/>
      <c r="P4603" s="97"/>
      <c r="Q4603" s="13"/>
      <c r="R4603"/>
      <c r="S4603" s="20"/>
      <c r="T4603" s="21"/>
    </row>
    <row r="4604" spans="1:20" x14ac:dyDescent="0.35">
      <c r="A4604" s="13"/>
      <c r="B4604" s="13"/>
      <c r="C4604" s="13"/>
      <c r="D4604" s="13"/>
      <c r="E4604" s="13"/>
      <c r="F4604" s="14"/>
      <c r="G4604" s="13"/>
      <c r="H4604" s="14"/>
      <c r="I4604" s="15"/>
      <c r="J4604" s="16"/>
      <c r="K4604" s="16"/>
      <c r="L4604" s="17"/>
      <c r="M4604" s="163"/>
      <c r="N4604" s="18"/>
      <c r="O4604" s="19"/>
      <c r="P4604" s="97"/>
      <c r="Q4604" s="13"/>
      <c r="R4604"/>
      <c r="S4604" s="20"/>
      <c r="T4604" s="21"/>
    </row>
    <row r="4605" spans="1:20" x14ac:dyDescent="0.35">
      <c r="A4605" s="96"/>
      <c r="B4605" s="96"/>
      <c r="C4605" s="96"/>
      <c r="D4605" s="13"/>
      <c r="E4605" s="13"/>
      <c r="F4605" s="14"/>
      <c r="G4605" s="13"/>
      <c r="H4605" s="14"/>
      <c r="I4605" s="15"/>
      <c r="J4605" s="16"/>
      <c r="K4605" s="16"/>
      <c r="L4605" s="17"/>
      <c r="M4605" s="163"/>
      <c r="N4605" s="18"/>
      <c r="O4605" s="19"/>
      <c r="P4605" s="97"/>
      <c r="Q4605" s="13"/>
      <c r="R4605"/>
      <c r="S4605" s="20"/>
      <c r="T4605" s="21"/>
    </row>
    <row r="4606" spans="1:20" x14ac:dyDescent="0.35">
      <c r="A4606" s="13"/>
      <c r="B4606" s="13"/>
      <c r="C4606" s="13"/>
      <c r="D4606" s="13"/>
      <c r="E4606" s="13"/>
      <c r="F4606" s="14"/>
      <c r="G4606" s="13"/>
      <c r="H4606" s="14"/>
      <c r="I4606" s="15"/>
      <c r="J4606" s="16"/>
      <c r="K4606" s="16"/>
      <c r="L4606" s="17"/>
      <c r="M4606" s="163"/>
      <c r="N4606" s="18"/>
      <c r="O4606" s="19"/>
      <c r="P4606" s="97"/>
      <c r="Q4606" s="13"/>
      <c r="R4606"/>
      <c r="S4606" s="20"/>
      <c r="T4606" s="21"/>
    </row>
    <row r="4607" spans="1:20" x14ac:dyDescent="0.35">
      <c r="A4607" s="13"/>
      <c r="B4607" s="13"/>
      <c r="C4607" s="13"/>
      <c r="D4607" s="13"/>
      <c r="E4607" s="13"/>
      <c r="F4607" s="14"/>
      <c r="G4607" s="13"/>
      <c r="H4607" s="14"/>
      <c r="I4607" s="15"/>
      <c r="J4607" s="16"/>
      <c r="K4607" s="16"/>
      <c r="L4607" s="17"/>
      <c r="M4607" s="163"/>
      <c r="N4607" s="18"/>
      <c r="O4607" s="19"/>
      <c r="P4607" s="97"/>
      <c r="Q4607" s="13"/>
      <c r="R4607"/>
      <c r="S4607" s="20"/>
      <c r="T4607" s="21"/>
    </row>
    <row r="4608" spans="1:20" x14ac:dyDescent="0.35">
      <c r="A4608" s="13"/>
      <c r="B4608" s="13"/>
      <c r="C4608" s="13"/>
      <c r="D4608" s="13"/>
      <c r="E4608" s="13"/>
      <c r="F4608" s="14"/>
      <c r="G4608" s="13"/>
      <c r="H4608" s="14"/>
      <c r="I4608" s="15"/>
      <c r="J4608" s="16"/>
      <c r="K4608" s="16"/>
      <c r="L4608" s="17"/>
      <c r="M4608" s="163"/>
      <c r="N4608" s="18"/>
      <c r="O4608" s="19"/>
      <c r="P4608" s="97"/>
      <c r="Q4608" s="13"/>
      <c r="R4608"/>
      <c r="S4608" s="20"/>
      <c r="T4608" s="21"/>
    </row>
    <row r="4609" spans="1:20" x14ac:dyDescent="0.35">
      <c r="A4609" s="13"/>
      <c r="B4609" s="13"/>
      <c r="C4609" s="13"/>
      <c r="D4609" s="13"/>
      <c r="E4609" s="13"/>
      <c r="F4609" s="14"/>
      <c r="G4609" s="13"/>
      <c r="H4609" s="14"/>
      <c r="I4609" s="15"/>
      <c r="J4609" s="16"/>
      <c r="K4609" s="16"/>
      <c r="L4609" s="17"/>
      <c r="M4609" s="163"/>
      <c r="N4609" s="18"/>
      <c r="O4609" s="19"/>
      <c r="P4609" s="97"/>
      <c r="Q4609" s="13"/>
      <c r="R4609"/>
      <c r="S4609" s="20"/>
      <c r="T4609" s="21"/>
    </row>
    <row r="4610" spans="1:20" x14ac:dyDescent="0.35">
      <c r="A4610" s="96"/>
      <c r="B4610" s="96"/>
      <c r="C4610" s="96"/>
      <c r="D4610" s="13"/>
      <c r="E4610" s="13"/>
      <c r="F4610" s="14"/>
      <c r="G4610" s="13"/>
      <c r="H4610" s="14"/>
      <c r="I4610" s="15"/>
      <c r="J4610" s="16"/>
      <c r="K4610" s="16"/>
      <c r="L4610" s="17"/>
      <c r="M4610" s="163"/>
      <c r="N4610" s="18"/>
      <c r="O4610" s="19"/>
      <c r="P4610" s="97"/>
      <c r="Q4610" s="13"/>
      <c r="R4610"/>
      <c r="S4610" s="20"/>
      <c r="T4610" s="21"/>
    </row>
    <row r="4611" spans="1:20" x14ac:dyDescent="0.35">
      <c r="A4611" s="96"/>
      <c r="D4611" s="13"/>
      <c r="E4611" s="13"/>
      <c r="F4611" s="14"/>
      <c r="G4611" s="13"/>
      <c r="H4611" s="14"/>
      <c r="I4611" s="15"/>
      <c r="J4611" s="16"/>
      <c r="K4611" s="16"/>
      <c r="L4611" s="17"/>
      <c r="M4611" s="163"/>
      <c r="N4611" s="18"/>
      <c r="O4611" s="19"/>
      <c r="P4611" s="97"/>
      <c r="Q4611" s="13"/>
      <c r="R4611"/>
      <c r="S4611" s="20"/>
      <c r="T4611" s="21"/>
    </row>
    <row r="4612" spans="1:20" x14ac:dyDescent="0.35">
      <c r="A4612" s="13"/>
      <c r="B4612" s="13"/>
      <c r="C4612" s="13"/>
      <c r="D4612" s="13"/>
      <c r="E4612" s="13"/>
      <c r="F4612" s="14"/>
      <c r="G4612" s="13"/>
      <c r="H4612" s="14"/>
      <c r="I4612" s="15"/>
      <c r="J4612" s="16"/>
      <c r="K4612" s="16"/>
      <c r="L4612" s="17"/>
      <c r="M4612" s="163"/>
      <c r="N4612" s="18"/>
      <c r="O4612" s="19"/>
      <c r="P4612" s="97"/>
      <c r="Q4612" s="13"/>
      <c r="R4612"/>
      <c r="S4612" s="20"/>
      <c r="T4612" s="21"/>
    </row>
    <row r="4613" spans="1:20" x14ac:dyDescent="0.35">
      <c r="A4613" s="13"/>
      <c r="B4613" s="13"/>
      <c r="C4613" s="13"/>
      <c r="D4613" s="13"/>
      <c r="E4613" s="13"/>
      <c r="F4613" s="14"/>
      <c r="G4613" s="13"/>
      <c r="H4613" s="14"/>
      <c r="I4613" s="15"/>
      <c r="J4613" s="16"/>
      <c r="K4613" s="16"/>
      <c r="L4613" s="17"/>
      <c r="M4613" s="163"/>
      <c r="N4613" s="18"/>
      <c r="O4613" s="19"/>
      <c r="P4613" s="97"/>
      <c r="Q4613" s="13"/>
      <c r="R4613"/>
      <c r="S4613" s="20"/>
      <c r="T4613" s="21"/>
    </row>
    <row r="4614" spans="1:20" x14ac:dyDescent="0.35">
      <c r="A4614" s="13"/>
      <c r="B4614" s="13"/>
      <c r="C4614" s="13"/>
      <c r="D4614" s="13"/>
      <c r="E4614" s="13"/>
      <c r="F4614" s="14"/>
      <c r="G4614" s="13"/>
      <c r="H4614" s="14"/>
      <c r="I4614" s="15"/>
      <c r="J4614" s="16"/>
      <c r="K4614" s="16"/>
      <c r="L4614" s="17"/>
      <c r="M4614" s="163"/>
      <c r="N4614" s="18"/>
      <c r="O4614" s="19"/>
      <c r="P4614" s="97"/>
      <c r="Q4614" s="13"/>
      <c r="R4614"/>
      <c r="S4614" s="20"/>
      <c r="T4614" s="21"/>
    </row>
    <row r="4615" spans="1:20" x14ac:dyDescent="0.35">
      <c r="A4615" s="96"/>
      <c r="B4615" s="96"/>
      <c r="C4615" s="96"/>
      <c r="D4615" s="13"/>
      <c r="E4615" s="13"/>
      <c r="F4615" s="14"/>
      <c r="G4615" s="13"/>
      <c r="H4615" s="14"/>
      <c r="I4615" s="15"/>
      <c r="J4615" s="16"/>
      <c r="K4615" s="16"/>
      <c r="L4615" s="17"/>
      <c r="M4615" s="163"/>
      <c r="N4615" s="18"/>
      <c r="O4615" s="19"/>
      <c r="P4615" s="97"/>
      <c r="Q4615" s="13"/>
      <c r="R4615"/>
      <c r="S4615" s="20"/>
      <c r="T4615" s="21"/>
    </row>
    <row r="4616" spans="1:20" x14ac:dyDescent="0.35">
      <c r="A4616" s="13"/>
      <c r="B4616" s="13"/>
      <c r="C4616" s="13"/>
      <c r="D4616" s="13"/>
      <c r="E4616" s="13"/>
      <c r="F4616" s="14"/>
      <c r="G4616" s="13"/>
      <c r="H4616" s="14"/>
      <c r="I4616" s="15"/>
      <c r="J4616" s="16"/>
      <c r="K4616" s="16"/>
      <c r="L4616" s="17"/>
      <c r="M4616" s="163"/>
      <c r="N4616" s="18"/>
      <c r="O4616" s="19"/>
      <c r="P4616" s="97"/>
      <c r="Q4616" s="13"/>
      <c r="R4616"/>
      <c r="S4616" s="20"/>
      <c r="T4616" s="21"/>
    </row>
    <row r="4617" spans="1:20" x14ac:dyDescent="0.35">
      <c r="A4617" s="13"/>
      <c r="B4617" s="13"/>
      <c r="C4617" s="13"/>
      <c r="D4617" s="13"/>
      <c r="E4617" s="13"/>
      <c r="F4617" s="14"/>
      <c r="G4617" s="13"/>
      <c r="H4617" s="14"/>
      <c r="I4617" s="15"/>
      <c r="J4617" s="16"/>
      <c r="K4617" s="16"/>
      <c r="L4617" s="17"/>
      <c r="M4617" s="163"/>
      <c r="N4617" s="18"/>
      <c r="O4617" s="19"/>
      <c r="P4617" s="97"/>
      <c r="Q4617" s="13"/>
      <c r="R4617"/>
      <c r="S4617" s="20"/>
      <c r="T4617" s="21"/>
    </row>
    <row r="4618" spans="1:20" x14ac:dyDescent="0.35">
      <c r="A4618" s="13"/>
      <c r="B4618" s="13"/>
      <c r="C4618" s="13"/>
      <c r="D4618" s="13"/>
      <c r="E4618" s="13"/>
      <c r="F4618" s="14"/>
      <c r="G4618" s="13"/>
      <c r="H4618" s="14"/>
      <c r="I4618" s="15"/>
      <c r="J4618" s="16"/>
      <c r="K4618" s="16"/>
      <c r="L4618" s="17"/>
      <c r="M4618" s="163"/>
      <c r="N4618" s="18"/>
      <c r="O4618" s="19"/>
      <c r="P4618" s="97"/>
      <c r="Q4618" s="13"/>
      <c r="R4618"/>
      <c r="S4618" s="20"/>
      <c r="T4618" s="21"/>
    </row>
    <row r="4619" spans="1:20" x14ac:dyDescent="0.35">
      <c r="A4619" s="13"/>
      <c r="B4619" s="13"/>
      <c r="C4619" s="13"/>
      <c r="D4619" s="13"/>
      <c r="E4619" s="13"/>
      <c r="F4619" s="14"/>
      <c r="G4619" s="13"/>
      <c r="H4619" s="14"/>
      <c r="I4619" s="15"/>
      <c r="J4619" s="16"/>
      <c r="K4619" s="16"/>
      <c r="L4619" s="17"/>
      <c r="M4619" s="163"/>
      <c r="N4619" s="18"/>
      <c r="O4619" s="19"/>
      <c r="P4619" s="97"/>
      <c r="Q4619" s="13"/>
      <c r="R4619"/>
      <c r="S4619" s="20"/>
      <c r="T4619" s="21"/>
    </row>
    <row r="4620" spans="1:20" x14ac:dyDescent="0.35">
      <c r="A4620" s="96"/>
      <c r="D4620" s="13"/>
      <c r="E4620" s="13"/>
      <c r="F4620" s="14"/>
      <c r="G4620" s="13"/>
      <c r="H4620" s="14"/>
      <c r="I4620" s="15"/>
      <c r="J4620" s="16"/>
      <c r="K4620" s="16"/>
      <c r="L4620" s="17"/>
      <c r="M4620" s="163"/>
      <c r="N4620" s="18"/>
      <c r="O4620" s="19"/>
      <c r="P4620" s="97"/>
      <c r="Q4620" s="13"/>
      <c r="R4620"/>
      <c r="S4620" s="20"/>
      <c r="T4620" s="21"/>
    </row>
    <row r="4621" spans="1:20" x14ac:dyDescent="0.35">
      <c r="A4621" s="96"/>
      <c r="D4621" s="13"/>
      <c r="E4621" s="13"/>
      <c r="F4621" s="14"/>
      <c r="G4621" s="13"/>
      <c r="H4621" s="14"/>
      <c r="I4621" s="15"/>
      <c r="J4621" s="16"/>
      <c r="K4621" s="16"/>
      <c r="L4621" s="17"/>
      <c r="M4621" s="163"/>
      <c r="N4621" s="18"/>
      <c r="O4621" s="19"/>
      <c r="P4621" s="97"/>
      <c r="Q4621" s="13"/>
      <c r="R4621"/>
      <c r="S4621" s="20"/>
      <c r="T4621" s="21"/>
    </row>
    <row r="4622" spans="1:20" x14ac:dyDescent="0.35">
      <c r="A4622" s="13"/>
      <c r="B4622" s="13"/>
      <c r="C4622" s="13"/>
      <c r="D4622" s="13"/>
      <c r="E4622" s="13"/>
      <c r="F4622" s="14"/>
      <c r="G4622" s="13"/>
      <c r="H4622" s="14"/>
      <c r="I4622" s="15"/>
      <c r="J4622" s="16"/>
      <c r="K4622" s="16"/>
      <c r="L4622" s="17"/>
      <c r="M4622" s="163"/>
      <c r="N4622" s="18"/>
      <c r="O4622" s="19"/>
      <c r="P4622" s="97"/>
      <c r="Q4622" s="13"/>
      <c r="R4622"/>
      <c r="S4622" s="20"/>
      <c r="T4622" s="21"/>
    </row>
    <row r="4623" spans="1:20" x14ac:dyDescent="0.35">
      <c r="A4623" s="13"/>
      <c r="B4623" s="13"/>
      <c r="C4623" s="13"/>
      <c r="D4623" s="13"/>
      <c r="E4623" s="13"/>
      <c r="F4623" s="14"/>
      <c r="G4623" s="13"/>
      <c r="H4623" s="14"/>
      <c r="I4623" s="15"/>
      <c r="J4623" s="16"/>
      <c r="K4623" s="16"/>
      <c r="L4623" s="17"/>
      <c r="M4623" s="163"/>
      <c r="N4623" s="18"/>
      <c r="O4623" s="19"/>
      <c r="P4623" s="97"/>
      <c r="Q4623" s="13"/>
      <c r="R4623"/>
      <c r="S4623" s="20"/>
      <c r="T4623" s="21"/>
    </row>
    <row r="4624" spans="1:20" x14ac:dyDescent="0.35">
      <c r="A4624" s="96"/>
      <c r="B4624" s="96"/>
      <c r="C4624" s="96"/>
      <c r="D4624" s="13"/>
      <c r="E4624" s="13"/>
      <c r="F4624" s="14"/>
      <c r="G4624" s="13"/>
      <c r="H4624" s="14"/>
      <c r="I4624" s="15"/>
      <c r="J4624" s="16"/>
      <c r="K4624" s="16"/>
      <c r="L4624" s="17"/>
      <c r="M4624" s="163"/>
      <c r="N4624" s="18"/>
      <c r="O4624" s="19"/>
      <c r="P4624" s="97"/>
      <c r="Q4624" s="13"/>
      <c r="R4624"/>
      <c r="S4624" s="20"/>
      <c r="T4624" s="21"/>
    </row>
    <row r="4625" spans="1:20" x14ac:dyDescent="0.35">
      <c r="A4625" s="96"/>
      <c r="B4625" s="96"/>
      <c r="C4625" s="96"/>
      <c r="D4625" s="13"/>
      <c r="E4625" s="13"/>
      <c r="F4625" s="14"/>
      <c r="G4625" s="13"/>
      <c r="H4625" s="14"/>
      <c r="I4625" s="15"/>
      <c r="J4625" s="16"/>
      <c r="K4625" s="16"/>
      <c r="L4625" s="17"/>
      <c r="M4625" s="163"/>
      <c r="N4625" s="18"/>
      <c r="O4625" s="19"/>
      <c r="P4625" s="97"/>
      <c r="Q4625" s="13"/>
      <c r="R4625"/>
      <c r="S4625" s="20"/>
      <c r="T4625" s="21"/>
    </row>
    <row r="4626" spans="1:20" x14ac:dyDescent="0.35">
      <c r="A4626" s="13"/>
      <c r="B4626" s="13"/>
      <c r="C4626" s="13"/>
      <c r="D4626" s="13"/>
      <c r="E4626" s="13"/>
      <c r="F4626" s="14"/>
      <c r="G4626" s="13"/>
      <c r="H4626" s="14"/>
      <c r="I4626" s="15"/>
      <c r="J4626" s="16"/>
      <c r="K4626" s="16"/>
      <c r="L4626" s="17"/>
      <c r="M4626" s="163"/>
      <c r="N4626" s="18"/>
      <c r="O4626" s="19"/>
      <c r="P4626" s="97"/>
      <c r="Q4626" s="13"/>
      <c r="R4626"/>
      <c r="S4626" s="20"/>
      <c r="T4626" s="21"/>
    </row>
    <row r="4627" spans="1:20" x14ac:dyDescent="0.35">
      <c r="A4627" s="13"/>
      <c r="B4627" s="13"/>
      <c r="C4627" s="13"/>
      <c r="D4627" s="13"/>
      <c r="E4627" s="13"/>
      <c r="F4627" s="14"/>
      <c r="G4627" s="13"/>
      <c r="H4627" s="14"/>
      <c r="I4627" s="15"/>
      <c r="J4627" s="16"/>
      <c r="K4627" s="16"/>
      <c r="L4627" s="17"/>
      <c r="M4627" s="163"/>
      <c r="N4627" s="18"/>
      <c r="O4627" s="19"/>
      <c r="P4627" s="97"/>
      <c r="Q4627" s="13"/>
      <c r="R4627"/>
      <c r="S4627" s="20"/>
      <c r="T4627" s="21"/>
    </row>
    <row r="4628" spans="1:20" x14ac:dyDescent="0.35">
      <c r="A4628" s="96"/>
      <c r="D4628" s="13"/>
      <c r="E4628" s="13"/>
      <c r="F4628" s="14"/>
      <c r="G4628" s="13"/>
      <c r="H4628" s="14"/>
      <c r="I4628" s="15"/>
      <c r="J4628" s="16"/>
      <c r="K4628" s="16"/>
      <c r="L4628" s="17"/>
      <c r="M4628" s="163"/>
      <c r="N4628" s="18"/>
      <c r="O4628" s="19"/>
      <c r="P4628" s="97"/>
      <c r="Q4628" s="13"/>
      <c r="R4628"/>
      <c r="S4628" s="20"/>
      <c r="T4628" s="21"/>
    </row>
    <row r="4629" spans="1:20" x14ac:dyDescent="0.35">
      <c r="A4629" s="13"/>
      <c r="B4629" s="13"/>
      <c r="C4629" s="13"/>
      <c r="D4629" s="13"/>
      <c r="E4629" s="13"/>
      <c r="F4629" s="14"/>
      <c r="G4629" s="13"/>
      <c r="H4629" s="14"/>
      <c r="I4629" s="15"/>
      <c r="J4629" s="16"/>
      <c r="K4629" s="16"/>
      <c r="L4629" s="17"/>
      <c r="M4629" s="163"/>
      <c r="N4629" s="18"/>
      <c r="O4629" s="19"/>
      <c r="P4629" s="97"/>
      <c r="Q4629" s="13"/>
      <c r="R4629"/>
      <c r="S4629" s="20"/>
      <c r="T4629" s="21"/>
    </row>
    <row r="4630" spans="1:20" x14ac:dyDescent="0.35">
      <c r="A4630" s="96"/>
      <c r="D4630" s="13"/>
      <c r="E4630" s="13"/>
      <c r="F4630" s="14"/>
      <c r="G4630" s="13"/>
      <c r="H4630" s="14"/>
      <c r="I4630" s="15"/>
      <c r="J4630" s="16"/>
      <c r="K4630" s="16"/>
      <c r="L4630" s="17"/>
      <c r="M4630" s="163"/>
      <c r="N4630" s="18"/>
      <c r="O4630" s="19"/>
      <c r="P4630" s="97"/>
      <c r="Q4630" s="13"/>
      <c r="R4630"/>
      <c r="S4630" s="20"/>
      <c r="T4630" s="21"/>
    </row>
    <row r="4631" spans="1:20" x14ac:dyDescent="0.35">
      <c r="A4631" s="96"/>
      <c r="B4631" s="96"/>
      <c r="C4631" s="96"/>
      <c r="D4631" s="13"/>
      <c r="E4631" s="13"/>
      <c r="F4631" s="14"/>
      <c r="G4631" s="13"/>
      <c r="H4631" s="14"/>
      <c r="I4631" s="15"/>
      <c r="J4631" s="16"/>
      <c r="K4631" s="16"/>
      <c r="L4631" s="17"/>
      <c r="M4631" s="163"/>
      <c r="N4631" s="18"/>
      <c r="O4631" s="19"/>
      <c r="P4631" s="97"/>
      <c r="Q4631" s="13"/>
      <c r="R4631"/>
      <c r="S4631" s="20"/>
      <c r="T4631" s="21"/>
    </row>
    <row r="4632" spans="1:20" x14ac:dyDescent="0.35">
      <c r="A4632" s="13"/>
      <c r="B4632" s="13"/>
      <c r="C4632" s="13"/>
      <c r="D4632" s="13"/>
      <c r="E4632" s="13"/>
      <c r="F4632" s="14"/>
      <c r="G4632" s="13"/>
      <c r="H4632" s="14"/>
      <c r="I4632" s="15"/>
      <c r="J4632" s="16"/>
      <c r="K4632" s="16"/>
      <c r="L4632" s="17"/>
      <c r="M4632" s="163"/>
      <c r="N4632" s="18"/>
      <c r="O4632" s="19"/>
      <c r="P4632" s="97"/>
      <c r="Q4632" s="13"/>
      <c r="R4632"/>
      <c r="S4632" s="20"/>
      <c r="T4632" s="21"/>
    </row>
    <row r="4633" spans="1:20" x14ac:dyDescent="0.35">
      <c r="A4633" s="96"/>
      <c r="D4633" s="13"/>
      <c r="E4633" s="13"/>
      <c r="F4633" s="14"/>
      <c r="G4633" s="13"/>
      <c r="H4633" s="14"/>
      <c r="I4633" s="15"/>
      <c r="J4633" s="16"/>
      <c r="K4633" s="16"/>
      <c r="L4633" s="17"/>
      <c r="M4633" s="163"/>
      <c r="N4633" s="18"/>
      <c r="O4633" s="19"/>
      <c r="P4633" s="97"/>
      <c r="Q4633" s="13"/>
      <c r="R4633"/>
      <c r="S4633" s="20"/>
      <c r="T4633" s="21"/>
    </row>
    <row r="4634" spans="1:20" x14ac:dyDescent="0.35">
      <c r="A4634" s="13"/>
      <c r="B4634" s="13"/>
      <c r="C4634" s="13"/>
      <c r="D4634" s="13"/>
      <c r="E4634" s="13"/>
      <c r="F4634" s="14"/>
      <c r="G4634" s="13"/>
      <c r="H4634" s="14"/>
      <c r="I4634" s="15"/>
      <c r="J4634" s="16"/>
      <c r="K4634" s="16"/>
      <c r="L4634" s="17"/>
      <c r="M4634" s="163"/>
      <c r="N4634" s="18"/>
      <c r="O4634" s="19"/>
      <c r="P4634" s="97"/>
      <c r="Q4634" s="13"/>
      <c r="R4634"/>
      <c r="S4634" s="20"/>
      <c r="T4634" s="21"/>
    </row>
    <row r="4635" spans="1:20" x14ac:dyDescent="0.35">
      <c r="A4635" s="96"/>
      <c r="B4635" s="96"/>
      <c r="C4635" s="96"/>
      <c r="D4635" s="13"/>
      <c r="E4635" s="13"/>
      <c r="F4635" s="14"/>
      <c r="G4635" s="13"/>
      <c r="H4635" s="14"/>
      <c r="I4635" s="15"/>
      <c r="J4635" s="16"/>
      <c r="K4635" s="16"/>
      <c r="L4635" s="17"/>
      <c r="M4635" s="163"/>
      <c r="N4635" s="18"/>
      <c r="O4635" s="19"/>
      <c r="P4635" s="97"/>
      <c r="Q4635" s="13"/>
      <c r="R4635"/>
      <c r="S4635" s="20"/>
      <c r="T4635" s="21"/>
    </row>
    <row r="4636" spans="1:20" x14ac:dyDescent="0.35">
      <c r="A4636" s="96"/>
      <c r="D4636" s="13"/>
      <c r="E4636" s="13"/>
      <c r="F4636" s="14"/>
      <c r="G4636" s="13"/>
      <c r="H4636" s="14"/>
      <c r="I4636" s="15"/>
      <c r="J4636" s="16"/>
      <c r="K4636" s="16"/>
      <c r="L4636" s="17"/>
      <c r="M4636" s="163"/>
      <c r="N4636" s="18"/>
      <c r="O4636" s="19"/>
      <c r="P4636" s="97"/>
      <c r="Q4636" s="13"/>
      <c r="R4636"/>
      <c r="S4636" s="20"/>
      <c r="T4636" s="21"/>
    </row>
    <row r="4637" spans="1:20" x14ac:dyDescent="0.35">
      <c r="A4637" s="96"/>
      <c r="D4637" s="13"/>
      <c r="E4637" s="13"/>
      <c r="F4637" s="14"/>
      <c r="G4637" s="13"/>
      <c r="H4637" s="14"/>
      <c r="I4637" s="15"/>
      <c r="J4637" s="16"/>
      <c r="K4637" s="16"/>
      <c r="L4637" s="17"/>
      <c r="M4637" s="163"/>
      <c r="N4637" s="18"/>
      <c r="O4637" s="19"/>
      <c r="P4637" s="97"/>
      <c r="Q4637" s="13"/>
      <c r="R4637"/>
      <c r="S4637" s="20"/>
      <c r="T4637" s="21"/>
    </row>
    <row r="4638" spans="1:20" x14ac:dyDescent="0.35">
      <c r="A4638" s="13"/>
      <c r="B4638" s="13"/>
      <c r="C4638" s="13"/>
      <c r="D4638" s="13"/>
      <c r="E4638" s="13"/>
      <c r="F4638" s="14"/>
      <c r="G4638" s="13"/>
      <c r="H4638" s="14"/>
      <c r="I4638" s="15"/>
      <c r="J4638" s="16"/>
      <c r="K4638" s="16"/>
      <c r="L4638" s="17"/>
      <c r="M4638" s="163"/>
      <c r="N4638" s="18"/>
      <c r="O4638" s="19"/>
      <c r="P4638" s="97"/>
      <c r="Q4638" s="13"/>
      <c r="R4638"/>
      <c r="S4638" s="20"/>
      <c r="T4638" s="21"/>
    </row>
    <row r="4639" spans="1:20" x14ac:dyDescent="0.35">
      <c r="A4639" s="13"/>
      <c r="B4639" s="13"/>
      <c r="C4639" s="13"/>
      <c r="D4639" s="13"/>
      <c r="E4639" s="13"/>
      <c r="F4639" s="14"/>
      <c r="G4639" s="13"/>
      <c r="H4639" s="14"/>
      <c r="I4639" s="15"/>
      <c r="J4639" s="16"/>
      <c r="K4639" s="16"/>
      <c r="L4639" s="17"/>
      <c r="M4639" s="163"/>
      <c r="N4639" s="18"/>
      <c r="O4639" s="19"/>
      <c r="P4639" s="97"/>
      <c r="Q4639" s="13"/>
      <c r="R4639"/>
      <c r="S4639" s="20"/>
      <c r="T4639" s="21"/>
    </row>
    <row r="4640" spans="1:20" x14ac:dyDescent="0.35">
      <c r="A4640" s="96"/>
      <c r="D4640" s="13"/>
      <c r="E4640" s="13"/>
      <c r="F4640" s="14"/>
      <c r="G4640" s="13"/>
      <c r="H4640" s="14"/>
      <c r="I4640" s="15"/>
      <c r="J4640" s="16"/>
      <c r="K4640" s="16"/>
      <c r="L4640" s="17"/>
      <c r="M4640" s="163"/>
      <c r="N4640" s="18"/>
      <c r="O4640" s="19"/>
      <c r="P4640" s="97"/>
      <c r="Q4640" s="13"/>
      <c r="R4640"/>
      <c r="S4640" s="20"/>
      <c r="T4640" s="21"/>
    </row>
    <row r="4641" spans="1:20" x14ac:dyDescent="0.35">
      <c r="A4641" s="13"/>
      <c r="B4641" s="13"/>
      <c r="C4641" s="13"/>
      <c r="D4641" s="13"/>
      <c r="E4641" s="13"/>
      <c r="F4641" s="14"/>
      <c r="G4641" s="13"/>
      <c r="H4641" s="14"/>
      <c r="I4641" s="15"/>
      <c r="J4641" s="16"/>
      <c r="K4641" s="16"/>
      <c r="L4641" s="17"/>
      <c r="M4641" s="163"/>
      <c r="N4641" s="18"/>
      <c r="O4641" s="19"/>
      <c r="P4641" s="97"/>
      <c r="Q4641" s="13"/>
      <c r="R4641"/>
      <c r="S4641" s="20"/>
      <c r="T4641" s="21"/>
    </row>
    <row r="4642" spans="1:20" x14ac:dyDescent="0.35">
      <c r="A4642" s="96"/>
      <c r="B4642" s="96"/>
      <c r="C4642" s="96"/>
      <c r="D4642" s="13"/>
      <c r="E4642" s="13"/>
      <c r="F4642" s="14"/>
      <c r="G4642" s="13"/>
      <c r="H4642" s="14"/>
      <c r="I4642" s="15"/>
      <c r="J4642" s="16"/>
      <c r="K4642" s="16"/>
      <c r="L4642" s="17"/>
      <c r="M4642" s="163"/>
      <c r="N4642" s="18"/>
      <c r="O4642" s="19"/>
      <c r="P4642" s="97"/>
      <c r="Q4642" s="13"/>
      <c r="R4642"/>
      <c r="S4642" s="20"/>
      <c r="T4642" s="21"/>
    </row>
    <row r="4643" spans="1:20" x14ac:dyDescent="0.35">
      <c r="A4643" s="96"/>
      <c r="B4643" s="96"/>
      <c r="C4643" s="96"/>
      <c r="D4643" s="13"/>
      <c r="E4643" s="13"/>
      <c r="F4643" s="14"/>
      <c r="G4643" s="13"/>
      <c r="H4643" s="14"/>
      <c r="I4643" s="15"/>
      <c r="J4643" s="16"/>
      <c r="K4643" s="16"/>
      <c r="L4643" s="17"/>
      <c r="M4643" s="163"/>
      <c r="N4643" s="18"/>
      <c r="O4643" s="19"/>
      <c r="P4643" s="97"/>
      <c r="Q4643" s="13"/>
      <c r="R4643"/>
      <c r="S4643" s="20"/>
      <c r="T4643" s="21"/>
    </row>
    <row r="4644" spans="1:20" x14ac:dyDescent="0.35">
      <c r="A4644" s="96"/>
      <c r="D4644" s="13"/>
      <c r="E4644" s="13"/>
      <c r="F4644" s="14"/>
      <c r="G4644" s="13"/>
      <c r="H4644" s="14"/>
      <c r="I4644" s="15"/>
      <c r="J4644" s="16"/>
      <c r="K4644" s="16"/>
      <c r="L4644" s="17"/>
      <c r="M4644" s="163"/>
      <c r="N4644" s="18"/>
      <c r="O4644" s="19"/>
      <c r="P4644" s="97"/>
      <c r="Q4644" s="13"/>
      <c r="R4644"/>
      <c r="S4644" s="20"/>
      <c r="T4644" s="21"/>
    </row>
    <row r="4645" spans="1:20" x14ac:dyDescent="0.35">
      <c r="A4645" s="13"/>
      <c r="B4645" s="13"/>
      <c r="C4645" s="13"/>
      <c r="D4645" s="13"/>
      <c r="E4645" s="13"/>
      <c r="F4645" s="14"/>
      <c r="G4645" s="13"/>
      <c r="H4645" s="14"/>
      <c r="I4645" s="15"/>
      <c r="J4645" s="16"/>
      <c r="K4645" s="16"/>
      <c r="L4645" s="17"/>
      <c r="M4645" s="163"/>
      <c r="N4645" s="18"/>
      <c r="O4645" s="19"/>
      <c r="P4645" s="97"/>
      <c r="Q4645" s="13"/>
      <c r="R4645"/>
      <c r="S4645" s="20"/>
      <c r="T4645" s="21"/>
    </row>
    <row r="4646" spans="1:20" x14ac:dyDescent="0.35">
      <c r="A4646" s="96"/>
      <c r="B4646" s="96"/>
      <c r="C4646" s="96"/>
      <c r="D4646" s="13"/>
      <c r="E4646" s="13"/>
      <c r="F4646" s="14"/>
      <c r="G4646" s="13"/>
      <c r="H4646" s="14"/>
      <c r="I4646" s="15"/>
      <c r="J4646" s="16"/>
      <c r="K4646" s="16"/>
      <c r="L4646" s="17"/>
      <c r="M4646" s="163"/>
      <c r="N4646" s="18"/>
      <c r="O4646" s="19"/>
      <c r="P4646" s="97"/>
      <c r="Q4646" s="13"/>
      <c r="R4646"/>
      <c r="S4646" s="20"/>
      <c r="T4646" s="21"/>
    </row>
    <row r="4647" spans="1:20" x14ac:dyDescent="0.35">
      <c r="A4647" s="96"/>
      <c r="B4647" s="96"/>
      <c r="C4647" s="96"/>
      <c r="D4647" s="13"/>
      <c r="E4647" s="13"/>
      <c r="F4647" s="14"/>
      <c r="G4647" s="13"/>
      <c r="H4647" s="14"/>
      <c r="I4647" s="15"/>
      <c r="J4647" s="16"/>
      <c r="K4647" s="16"/>
      <c r="L4647" s="17"/>
      <c r="M4647" s="163"/>
      <c r="N4647" s="18"/>
      <c r="O4647" s="19"/>
      <c r="P4647" s="97"/>
      <c r="Q4647" s="13"/>
      <c r="R4647"/>
      <c r="S4647" s="20"/>
      <c r="T4647" s="21"/>
    </row>
    <row r="4648" spans="1:20" x14ac:dyDescent="0.35">
      <c r="A4648" s="13"/>
      <c r="B4648" s="13"/>
      <c r="C4648" s="13"/>
      <c r="D4648" s="13"/>
      <c r="E4648" s="13"/>
      <c r="F4648" s="14"/>
      <c r="G4648" s="13"/>
      <c r="H4648" s="14"/>
      <c r="I4648" s="15"/>
      <c r="J4648" s="16"/>
      <c r="K4648" s="16"/>
      <c r="L4648" s="17"/>
      <c r="M4648" s="163"/>
      <c r="N4648" s="18"/>
      <c r="O4648" s="19"/>
      <c r="P4648" s="97"/>
      <c r="Q4648" s="13"/>
      <c r="R4648"/>
      <c r="S4648" s="20"/>
      <c r="T4648" s="21"/>
    </row>
    <row r="4649" spans="1:20" x14ac:dyDescent="0.35">
      <c r="A4649" s="96"/>
      <c r="B4649" s="96"/>
      <c r="C4649" s="96"/>
      <c r="D4649" s="13"/>
      <c r="E4649" s="13"/>
      <c r="F4649" s="14"/>
      <c r="G4649" s="13"/>
      <c r="H4649" s="14"/>
      <c r="I4649" s="15"/>
      <c r="J4649" s="16"/>
      <c r="K4649" s="16"/>
      <c r="L4649" s="17"/>
      <c r="M4649" s="163"/>
      <c r="N4649" s="18"/>
      <c r="O4649" s="19"/>
      <c r="P4649" s="97"/>
      <c r="Q4649" s="13"/>
      <c r="R4649"/>
      <c r="S4649" s="20"/>
      <c r="T4649" s="21"/>
    </row>
    <row r="4650" spans="1:20" x14ac:dyDescent="0.35">
      <c r="A4650" s="13"/>
      <c r="B4650" s="13"/>
      <c r="C4650" s="13"/>
      <c r="D4650" s="13"/>
      <c r="E4650" s="13"/>
      <c r="F4650" s="14"/>
      <c r="G4650" s="13"/>
      <c r="H4650" s="14"/>
      <c r="I4650" s="15"/>
      <c r="J4650" s="16"/>
      <c r="K4650" s="16"/>
      <c r="L4650" s="17"/>
      <c r="M4650" s="163"/>
      <c r="N4650" s="18"/>
      <c r="O4650" s="19"/>
      <c r="P4650" s="97"/>
      <c r="Q4650" s="13"/>
      <c r="R4650"/>
      <c r="S4650" s="20"/>
      <c r="T4650" s="21"/>
    </row>
    <row r="4651" spans="1:20" x14ac:dyDescent="0.35">
      <c r="A4651" s="96"/>
      <c r="D4651" s="13"/>
      <c r="E4651" s="13"/>
      <c r="F4651" s="14"/>
      <c r="G4651" s="13"/>
      <c r="H4651" s="14"/>
      <c r="I4651" s="15"/>
      <c r="J4651" s="16"/>
      <c r="K4651" s="16"/>
      <c r="L4651" s="17"/>
      <c r="M4651" s="163"/>
      <c r="N4651" s="18"/>
      <c r="O4651" s="19"/>
      <c r="P4651" s="97"/>
      <c r="Q4651" s="13"/>
      <c r="R4651"/>
      <c r="S4651" s="20"/>
      <c r="T4651" s="21"/>
    </row>
    <row r="4652" spans="1:20" x14ac:dyDescent="0.35">
      <c r="A4652" s="13"/>
      <c r="B4652" s="13"/>
      <c r="C4652" s="13"/>
      <c r="D4652" s="13"/>
      <c r="E4652" s="13"/>
      <c r="F4652" s="14"/>
      <c r="G4652" s="13"/>
      <c r="H4652" s="14"/>
      <c r="I4652" s="15"/>
      <c r="J4652" s="16"/>
      <c r="K4652" s="16"/>
      <c r="L4652" s="17"/>
      <c r="M4652" s="163"/>
      <c r="N4652" s="18"/>
      <c r="O4652" s="19"/>
      <c r="P4652" s="97"/>
      <c r="Q4652" s="13"/>
      <c r="R4652"/>
      <c r="S4652" s="20"/>
      <c r="T4652" s="21"/>
    </row>
    <row r="4653" spans="1:20" x14ac:dyDescent="0.35">
      <c r="A4653" s="96"/>
      <c r="B4653" s="96"/>
      <c r="C4653" s="96"/>
      <c r="D4653" s="13"/>
      <c r="E4653" s="13"/>
      <c r="F4653" s="14"/>
      <c r="G4653" s="13"/>
      <c r="H4653" s="14"/>
      <c r="I4653" s="15"/>
      <c r="J4653" s="16"/>
      <c r="K4653" s="16"/>
      <c r="L4653" s="17"/>
      <c r="M4653" s="163"/>
      <c r="N4653" s="18"/>
      <c r="O4653" s="19"/>
      <c r="P4653" s="97"/>
      <c r="Q4653" s="13"/>
      <c r="R4653"/>
      <c r="S4653" s="20"/>
      <c r="T4653" s="21"/>
    </row>
    <row r="4654" spans="1:20" x14ac:dyDescent="0.35">
      <c r="A4654" s="96"/>
      <c r="B4654" s="96"/>
      <c r="C4654" s="96"/>
      <c r="D4654" s="13"/>
      <c r="E4654" s="13"/>
      <c r="F4654" s="14"/>
      <c r="G4654" s="13"/>
      <c r="H4654" s="14"/>
      <c r="I4654" s="15"/>
      <c r="J4654" s="16"/>
      <c r="K4654" s="16"/>
      <c r="L4654" s="17"/>
      <c r="M4654" s="163"/>
      <c r="N4654" s="18"/>
      <c r="O4654" s="19"/>
      <c r="P4654" s="97"/>
      <c r="Q4654" s="13"/>
      <c r="R4654"/>
      <c r="S4654" s="20"/>
      <c r="T4654" s="21"/>
    </row>
    <row r="4655" spans="1:20" x14ac:dyDescent="0.35">
      <c r="A4655" s="96"/>
      <c r="D4655" s="13"/>
      <c r="E4655" s="13"/>
      <c r="F4655" s="14"/>
      <c r="G4655" s="13"/>
      <c r="H4655" s="14"/>
      <c r="I4655" s="15"/>
      <c r="J4655" s="16"/>
      <c r="K4655" s="16"/>
      <c r="L4655" s="17"/>
      <c r="M4655" s="163"/>
      <c r="N4655" s="18"/>
      <c r="O4655" s="19"/>
      <c r="P4655" s="97"/>
      <c r="Q4655" s="13"/>
      <c r="R4655"/>
      <c r="S4655" s="20"/>
      <c r="T4655" s="21"/>
    </row>
    <row r="4656" spans="1:20" x14ac:dyDescent="0.35">
      <c r="A4656" s="13"/>
      <c r="B4656" s="13"/>
      <c r="C4656" s="13"/>
      <c r="D4656" s="13"/>
      <c r="E4656" s="13"/>
      <c r="F4656" s="14"/>
      <c r="G4656" s="13"/>
      <c r="H4656" s="14"/>
      <c r="I4656" s="15"/>
      <c r="J4656" s="16"/>
      <c r="K4656" s="16"/>
      <c r="L4656" s="17"/>
      <c r="M4656" s="163"/>
      <c r="N4656" s="18"/>
      <c r="O4656" s="19"/>
      <c r="P4656" s="97"/>
      <c r="Q4656" s="13"/>
      <c r="R4656"/>
      <c r="S4656" s="20"/>
      <c r="T4656" s="21"/>
    </row>
    <row r="4657" spans="1:20" x14ac:dyDescent="0.35">
      <c r="A4657" s="13"/>
      <c r="B4657" s="13"/>
      <c r="C4657" s="13"/>
      <c r="D4657" s="13"/>
      <c r="E4657" s="13"/>
      <c r="F4657" s="14"/>
      <c r="G4657" s="13"/>
      <c r="H4657" s="14"/>
      <c r="I4657" s="15"/>
      <c r="J4657" s="16"/>
      <c r="K4657" s="16"/>
      <c r="L4657" s="17"/>
      <c r="M4657" s="163"/>
      <c r="N4657" s="18"/>
      <c r="O4657" s="19"/>
      <c r="P4657" s="97"/>
      <c r="Q4657" s="13"/>
      <c r="R4657"/>
      <c r="S4657" s="20"/>
      <c r="T4657" s="21"/>
    </row>
    <row r="4658" spans="1:20" x14ac:dyDescent="0.35">
      <c r="A4658" s="96"/>
      <c r="D4658" s="13"/>
      <c r="E4658" s="13"/>
      <c r="F4658" s="14"/>
      <c r="G4658" s="13"/>
      <c r="H4658" s="14"/>
      <c r="I4658" s="15"/>
      <c r="J4658" s="16"/>
      <c r="K4658" s="16"/>
      <c r="L4658" s="17"/>
      <c r="M4658" s="163"/>
      <c r="N4658" s="18"/>
      <c r="O4658" s="19"/>
      <c r="P4658" s="97"/>
      <c r="Q4658" s="13"/>
      <c r="R4658"/>
      <c r="S4658" s="20"/>
      <c r="T4658" s="21"/>
    </row>
    <row r="4659" spans="1:20" x14ac:dyDescent="0.35">
      <c r="A4659" s="96"/>
      <c r="D4659" s="13"/>
      <c r="E4659" s="13"/>
      <c r="F4659" s="14"/>
      <c r="G4659" s="13"/>
      <c r="H4659" s="14"/>
      <c r="I4659" s="15"/>
      <c r="J4659" s="16"/>
      <c r="K4659" s="16"/>
      <c r="L4659" s="17"/>
      <c r="M4659" s="163"/>
      <c r="N4659" s="18"/>
      <c r="O4659" s="19"/>
      <c r="P4659" s="97"/>
      <c r="Q4659" s="13"/>
      <c r="R4659"/>
      <c r="S4659" s="20"/>
      <c r="T4659" s="21"/>
    </row>
    <row r="4660" spans="1:20" x14ac:dyDescent="0.35">
      <c r="A4660" s="13"/>
      <c r="B4660" s="13"/>
      <c r="C4660" s="13"/>
      <c r="D4660" s="13"/>
      <c r="E4660" s="13"/>
      <c r="F4660" s="14"/>
      <c r="G4660" s="13"/>
      <c r="H4660" s="14"/>
      <c r="I4660" s="15"/>
      <c r="J4660" s="16"/>
      <c r="K4660" s="16"/>
      <c r="L4660" s="17"/>
      <c r="M4660" s="163"/>
      <c r="N4660" s="18"/>
      <c r="O4660" s="19"/>
      <c r="P4660" s="97"/>
      <c r="Q4660" s="13"/>
      <c r="R4660"/>
      <c r="S4660" s="20"/>
      <c r="T4660" s="21"/>
    </row>
    <row r="4661" spans="1:20" x14ac:dyDescent="0.35">
      <c r="A4661" s="13"/>
      <c r="B4661" s="13"/>
      <c r="C4661" s="13"/>
      <c r="D4661" s="13"/>
      <c r="E4661" s="13"/>
      <c r="F4661" s="14"/>
      <c r="G4661" s="13"/>
      <c r="H4661" s="14"/>
      <c r="I4661" s="15"/>
      <c r="J4661" s="16"/>
      <c r="K4661" s="16"/>
      <c r="L4661" s="17"/>
      <c r="M4661" s="163"/>
      <c r="N4661" s="18"/>
      <c r="O4661" s="19"/>
      <c r="P4661" s="97"/>
      <c r="Q4661" s="13"/>
      <c r="R4661"/>
      <c r="S4661" s="20"/>
      <c r="T4661" s="21"/>
    </row>
    <row r="4662" spans="1:20" x14ac:dyDescent="0.35">
      <c r="A4662" s="13"/>
      <c r="B4662" s="13"/>
      <c r="C4662" s="13"/>
      <c r="D4662" s="13"/>
      <c r="E4662" s="13"/>
      <c r="F4662" s="14"/>
      <c r="G4662" s="13"/>
      <c r="H4662" s="14"/>
      <c r="I4662" s="15"/>
      <c r="J4662" s="16"/>
      <c r="K4662" s="16"/>
      <c r="L4662" s="17"/>
      <c r="M4662" s="163"/>
      <c r="N4662" s="18"/>
      <c r="O4662" s="19"/>
      <c r="P4662" s="97"/>
      <c r="Q4662" s="13"/>
      <c r="R4662"/>
      <c r="S4662" s="20"/>
      <c r="T4662" s="21"/>
    </row>
    <row r="4663" spans="1:20" x14ac:dyDescent="0.35">
      <c r="A4663" s="13"/>
      <c r="B4663" s="13"/>
      <c r="C4663" s="13"/>
      <c r="D4663" s="13"/>
      <c r="E4663" s="13"/>
      <c r="F4663" s="14"/>
      <c r="G4663" s="13"/>
      <c r="H4663" s="14"/>
      <c r="I4663" s="15"/>
      <c r="J4663" s="16"/>
      <c r="K4663" s="16"/>
      <c r="L4663" s="17"/>
      <c r="M4663" s="163"/>
      <c r="N4663" s="18"/>
      <c r="O4663" s="19"/>
      <c r="P4663" s="97"/>
      <c r="Q4663" s="13"/>
      <c r="R4663"/>
      <c r="S4663" s="20"/>
      <c r="T4663" s="21"/>
    </row>
    <row r="4664" spans="1:20" x14ac:dyDescent="0.35">
      <c r="A4664" s="96"/>
      <c r="B4664" s="96"/>
      <c r="C4664" s="96"/>
      <c r="D4664" s="13"/>
      <c r="E4664" s="13"/>
      <c r="F4664" s="14"/>
      <c r="G4664" s="13"/>
      <c r="H4664" s="14"/>
      <c r="I4664" s="15"/>
      <c r="J4664" s="16"/>
      <c r="K4664" s="16"/>
      <c r="L4664" s="17"/>
      <c r="M4664" s="163"/>
      <c r="N4664" s="18"/>
      <c r="O4664" s="19"/>
      <c r="P4664" s="97"/>
      <c r="Q4664" s="13"/>
      <c r="R4664"/>
      <c r="S4664" s="20"/>
      <c r="T4664" s="21"/>
    </row>
    <row r="4665" spans="1:20" x14ac:dyDescent="0.35">
      <c r="A4665" s="96"/>
      <c r="B4665" s="96"/>
      <c r="C4665" s="96"/>
      <c r="D4665" s="13"/>
      <c r="E4665" s="13"/>
      <c r="F4665" s="14"/>
      <c r="G4665" s="13"/>
      <c r="H4665" s="14"/>
      <c r="I4665" s="15"/>
      <c r="J4665" s="16"/>
      <c r="K4665" s="16"/>
      <c r="L4665" s="17"/>
      <c r="M4665" s="163"/>
      <c r="N4665" s="18"/>
      <c r="O4665" s="19"/>
      <c r="P4665" s="97"/>
      <c r="Q4665" s="13"/>
      <c r="R4665"/>
      <c r="S4665" s="20"/>
      <c r="T4665" s="21"/>
    </row>
    <row r="4666" spans="1:20" x14ac:dyDescent="0.35">
      <c r="A4666" s="13"/>
      <c r="B4666" s="13"/>
      <c r="C4666" s="13"/>
      <c r="D4666" s="13"/>
      <c r="E4666" s="13"/>
      <c r="F4666" s="14"/>
      <c r="G4666" s="13"/>
      <c r="H4666" s="14"/>
      <c r="I4666" s="15"/>
      <c r="J4666" s="16"/>
      <c r="K4666" s="16"/>
      <c r="L4666" s="17"/>
      <c r="M4666" s="163"/>
      <c r="N4666" s="18"/>
      <c r="O4666" s="19"/>
      <c r="P4666" s="97"/>
      <c r="Q4666" s="13"/>
      <c r="R4666"/>
      <c r="S4666" s="20"/>
      <c r="T4666" s="21"/>
    </row>
    <row r="4667" spans="1:20" x14ac:dyDescent="0.35">
      <c r="A4667" s="96"/>
      <c r="B4667" s="96"/>
      <c r="C4667" s="96"/>
      <c r="D4667" s="13"/>
      <c r="E4667" s="13"/>
      <c r="F4667" s="14"/>
      <c r="G4667" s="13"/>
      <c r="H4667" s="14"/>
      <c r="I4667" s="15"/>
      <c r="J4667" s="16"/>
      <c r="K4667" s="16"/>
      <c r="L4667" s="17"/>
      <c r="M4667" s="163"/>
      <c r="N4667" s="18"/>
      <c r="O4667" s="19"/>
      <c r="P4667" s="97"/>
      <c r="Q4667" s="13"/>
      <c r="R4667"/>
      <c r="S4667" s="20"/>
      <c r="T4667" s="21"/>
    </row>
    <row r="4668" spans="1:20" x14ac:dyDescent="0.35">
      <c r="A4668" s="96"/>
      <c r="B4668" s="96"/>
      <c r="C4668" s="96"/>
      <c r="D4668" s="13"/>
      <c r="E4668" s="13"/>
      <c r="F4668" s="14"/>
      <c r="G4668" s="13"/>
      <c r="H4668" s="14"/>
      <c r="I4668" s="15"/>
      <c r="J4668" s="16"/>
      <c r="K4668" s="16"/>
      <c r="L4668" s="17"/>
      <c r="M4668" s="163"/>
      <c r="N4668" s="18"/>
      <c r="O4668" s="19"/>
      <c r="P4668" s="97"/>
      <c r="Q4668" s="13"/>
      <c r="R4668"/>
      <c r="S4668" s="20"/>
      <c r="T4668" s="21"/>
    </row>
    <row r="4669" spans="1:20" x14ac:dyDescent="0.35">
      <c r="A4669" s="13"/>
      <c r="B4669" s="13"/>
      <c r="C4669" s="13"/>
      <c r="D4669" s="13"/>
      <c r="E4669" s="13"/>
      <c r="F4669" s="14"/>
      <c r="G4669" s="13"/>
      <c r="H4669" s="14"/>
      <c r="I4669" s="15"/>
      <c r="J4669" s="16"/>
      <c r="K4669" s="16"/>
      <c r="L4669" s="17"/>
      <c r="M4669" s="163"/>
      <c r="N4669" s="18"/>
      <c r="O4669" s="19"/>
      <c r="P4669" s="97"/>
      <c r="Q4669" s="13"/>
      <c r="R4669"/>
      <c r="S4669" s="20"/>
      <c r="T4669" s="21"/>
    </row>
    <row r="4670" spans="1:20" x14ac:dyDescent="0.35">
      <c r="A4670" s="13"/>
      <c r="B4670" s="13"/>
      <c r="C4670" s="13"/>
      <c r="D4670" s="13"/>
      <c r="E4670" s="13"/>
      <c r="F4670" s="14"/>
      <c r="G4670" s="13"/>
      <c r="H4670" s="14"/>
      <c r="I4670" s="15"/>
      <c r="J4670" s="16"/>
      <c r="K4670" s="16"/>
      <c r="L4670" s="17"/>
      <c r="M4670" s="163"/>
      <c r="N4670" s="18"/>
      <c r="O4670" s="19"/>
      <c r="P4670" s="97"/>
      <c r="Q4670" s="13"/>
      <c r="R4670"/>
      <c r="S4670" s="20"/>
      <c r="T4670" s="21"/>
    </row>
    <row r="4671" spans="1:20" x14ac:dyDescent="0.35">
      <c r="A4671" s="96"/>
      <c r="B4671" s="96"/>
      <c r="C4671" s="96"/>
      <c r="D4671" s="13"/>
      <c r="E4671" s="13"/>
      <c r="F4671" s="14"/>
      <c r="G4671" s="13"/>
      <c r="H4671" s="14"/>
      <c r="I4671" s="15"/>
      <c r="J4671" s="16"/>
      <c r="K4671" s="16"/>
      <c r="L4671" s="17"/>
      <c r="M4671" s="163"/>
      <c r="N4671" s="18"/>
      <c r="O4671" s="19"/>
      <c r="P4671" s="97"/>
      <c r="Q4671" s="13"/>
      <c r="R4671"/>
      <c r="S4671" s="20"/>
      <c r="T4671" s="21"/>
    </row>
    <row r="4672" spans="1:20" x14ac:dyDescent="0.35">
      <c r="A4672" s="96"/>
      <c r="D4672" s="13"/>
      <c r="E4672" s="13"/>
      <c r="F4672" s="14"/>
      <c r="G4672" s="13"/>
      <c r="H4672" s="14"/>
      <c r="I4672" s="15"/>
      <c r="J4672" s="16"/>
      <c r="K4672" s="16"/>
      <c r="L4672" s="17"/>
      <c r="M4672" s="163"/>
      <c r="N4672" s="18"/>
      <c r="O4672" s="19"/>
      <c r="P4672" s="97"/>
      <c r="Q4672" s="13"/>
      <c r="R4672"/>
      <c r="S4672" s="20"/>
      <c r="T4672" s="21"/>
    </row>
    <row r="4673" spans="1:20" x14ac:dyDescent="0.35">
      <c r="A4673" s="13"/>
      <c r="B4673" s="13"/>
      <c r="C4673" s="13"/>
      <c r="D4673" s="13"/>
      <c r="E4673" s="13"/>
      <c r="F4673" s="14"/>
      <c r="G4673" s="13"/>
      <c r="H4673" s="14"/>
      <c r="I4673" s="15"/>
      <c r="J4673" s="16"/>
      <c r="K4673" s="16"/>
      <c r="L4673" s="17"/>
      <c r="M4673" s="163"/>
      <c r="N4673" s="18"/>
      <c r="O4673" s="19"/>
      <c r="P4673" s="97"/>
      <c r="Q4673" s="13"/>
      <c r="R4673"/>
      <c r="S4673" s="20"/>
      <c r="T4673" s="21"/>
    </row>
    <row r="4674" spans="1:20" x14ac:dyDescent="0.35">
      <c r="A4674" s="96"/>
      <c r="D4674" s="13"/>
      <c r="E4674" s="13"/>
      <c r="F4674" s="14"/>
      <c r="G4674" s="13"/>
      <c r="H4674" s="14"/>
      <c r="I4674" s="15"/>
      <c r="J4674" s="16"/>
      <c r="K4674" s="16"/>
      <c r="L4674" s="17"/>
      <c r="M4674" s="163"/>
      <c r="N4674" s="18"/>
      <c r="O4674" s="19"/>
      <c r="P4674" s="97"/>
      <c r="Q4674" s="13"/>
      <c r="R4674"/>
      <c r="S4674" s="20"/>
      <c r="T4674" s="21"/>
    </row>
    <row r="4675" spans="1:20" x14ac:dyDescent="0.35">
      <c r="A4675" s="13"/>
      <c r="B4675" s="13"/>
      <c r="C4675" s="13"/>
      <c r="D4675" s="13"/>
      <c r="E4675" s="13"/>
      <c r="F4675" s="14"/>
      <c r="G4675" s="13"/>
      <c r="H4675" s="14"/>
      <c r="I4675" s="15"/>
      <c r="J4675" s="16"/>
      <c r="K4675" s="16"/>
      <c r="L4675" s="17"/>
      <c r="M4675" s="163"/>
      <c r="N4675" s="18"/>
      <c r="O4675" s="19"/>
      <c r="P4675" s="97"/>
      <c r="Q4675" s="13"/>
      <c r="R4675"/>
      <c r="S4675" s="20"/>
      <c r="T4675" s="21"/>
    </row>
    <row r="4676" spans="1:20" x14ac:dyDescent="0.35">
      <c r="A4676" s="13"/>
      <c r="B4676" s="13"/>
      <c r="C4676" s="13"/>
      <c r="D4676" s="13"/>
      <c r="E4676" s="13"/>
      <c r="F4676" s="14"/>
      <c r="G4676" s="13"/>
      <c r="H4676" s="14"/>
      <c r="I4676" s="15"/>
      <c r="J4676" s="16"/>
      <c r="K4676" s="16"/>
      <c r="L4676" s="17"/>
      <c r="M4676" s="163"/>
      <c r="N4676" s="18"/>
      <c r="O4676" s="19"/>
      <c r="P4676" s="97"/>
      <c r="Q4676" s="13"/>
      <c r="R4676"/>
      <c r="S4676" s="20"/>
      <c r="T4676" s="21"/>
    </row>
    <row r="4677" spans="1:20" x14ac:dyDescent="0.35">
      <c r="A4677" s="13"/>
      <c r="B4677" s="13"/>
      <c r="C4677" s="13"/>
      <c r="D4677" s="13"/>
      <c r="E4677" s="13"/>
      <c r="F4677" s="14"/>
      <c r="G4677" s="13"/>
      <c r="H4677" s="14"/>
      <c r="I4677" s="15"/>
      <c r="J4677" s="16"/>
      <c r="K4677" s="16"/>
      <c r="L4677" s="17"/>
      <c r="M4677" s="163"/>
      <c r="N4677" s="18"/>
      <c r="O4677" s="19"/>
      <c r="P4677" s="97"/>
      <c r="Q4677" s="13"/>
      <c r="R4677"/>
      <c r="S4677" s="20"/>
      <c r="T4677" s="21"/>
    </row>
    <row r="4678" spans="1:20" x14ac:dyDescent="0.35">
      <c r="A4678" s="96"/>
      <c r="B4678" s="96"/>
      <c r="C4678" s="96"/>
      <c r="D4678" s="13"/>
      <c r="E4678" s="13"/>
      <c r="F4678" s="14"/>
      <c r="G4678" s="13"/>
      <c r="H4678" s="14"/>
      <c r="I4678" s="15"/>
      <c r="J4678" s="16"/>
      <c r="K4678" s="16"/>
      <c r="L4678" s="17"/>
      <c r="M4678" s="163"/>
      <c r="N4678" s="18"/>
      <c r="O4678" s="19"/>
      <c r="P4678" s="97"/>
      <c r="Q4678" s="13"/>
      <c r="R4678"/>
      <c r="S4678" s="20"/>
      <c r="T4678" s="21"/>
    </row>
    <row r="4679" spans="1:20" x14ac:dyDescent="0.35">
      <c r="A4679" s="13"/>
      <c r="B4679" s="13"/>
      <c r="C4679" s="13"/>
      <c r="D4679" s="13"/>
      <c r="E4679" s="13"/>
      <c r="F4679" s="14"/>
      <c r="G4679" s="13"/>
      <c r="H4679" s="14"/>
      <c r="I4679" s="15"/>
      <c r="J4679" s="16"/>
      <c r="K4679" s="16"/>
      <c r="L4679" s="17"/>
      <c r="M4679" s="163"/>
      <c r="N4679" s="18"/>
      <c r="O4679" s="19"/>
      <c r="P4679" s="97"/>
      <c r="Q4679" s="13"/>
      <c r="R4679"/>
      <c r="S4679" s="20"/>
      <c r="T4679" s="21"/>
    </row>
    <row r="4680" spans="1:20" x14ac:dyDescent="0.35">
      <c r="A4680" s="13"/>
      <c r="B4680" s="13"/>
      <c r="C4680" s="13"/>
      <c r="D4680" s="13"/>
      <c r="E4680" s="13"/>
      <c r="F4680" s="14"/>
      <c r="G4680" s="13"/>
      <c r="H4680" s="14"/>
      <c r="I4680" s="15"/>
      <c r="J4680" s="16"/>
      <c r="K4680" s="16"/>
      <c r="L4680" s="17"/>
      <c r="M4680" s="163"/>
      <c r="N4680" s="18"/>
      <c r="O4680" s="19"/>
      <c r="P4680" s="97"/>
      <c r="Q4680" s="13"/>
      <c r="R4680"/>
      <c r="S4680" s="20"/>
      <c r="T4680" s="21"/>
    </row>
    <row r="4681" spans="1:20" x14ac:dyDescent="0.35">
      <c r="A4681" s="96"/>
      <c r="D4681" s="13"/>
      <c r="E4681" s="13"/>
      <c r="F4681" s="14"/>
      <c r="G4681" s="13"/>
      <c r="H4681" s="14"/>
      <c r="I4681" s="15"/>
      <c r="J4681" s="16"/>
      <c r="K4681" s="16"/>
      <c r="L4681" s="17"/>
      <c r="M4681" s="163"/>
      <c r="N4681" s="18"/>
      <c r="O4681" s="19"/>
      <c r="P4681" s="97"/>
      <c r="Q4681" s="13"/>
      <c r="R4681"/>
      <c r="S4681" s="20"/>
      <c r="T4681" s="21"/>
    </row>
    <row r="4682" spans="1:20" x14ac:dyDescent="0.35">
      <c r="A4682" s="96"/>
      <c r="D4682" s="13"/>
      <c r="E4682" s="13"/>
      <c r="F4682" s="14"/>
      <c r="G4682" s="13"/>
      <c r="H4682" s="14"/>
      <c r="I4682" s="15"/>
      <c r="J4682" s="16"/>
      <c r="K4682" s="16"/>
      <c r="L4682" s="17"/>
      <c r="M4682" s="163"/>
      <c r="N4682" s="18"/>
      <c r="O4682" s="19"/>
      <c r="P4682" s="97"/>
      <c r="Q4682" s="13"/>
      <c r="R4682"/>
      <c r="S4682" s="20"/>
      <c r="T4682" s="21"/>
    </row>
    <row r="4683" spans="1:20" x14ac:dyDescent="0.35">
      <c r="A4683" s="96"/>
      <c r="D4683" s="13"/>
      <c r="E4683" s="13"/>
      <c r="F4683" s="14"/>
      <c r="G4683" s="13"/>
      <c r="H4683" s="14"/>
      <c r="I4683" s="15"/>
      <c r="J4683" s="16"/>
      <c r="K4683" s="16"/>
      <c r="L4683" s="17"/>
      <c r="M4683" s="163"/>
      <c r="N4683" s="18"/>
      <c r="O4683" s="19"/>
      <c r="P4683" s="97"/>
      <c r="Q4683" s="13"/>
      <c r="R4683"/>
      <c r="S4683" s="20"/>
      <c r="T4683" s="21"/>
    </row>
    <row r="4684" spans="1:20" x14ac:dyDescent="0.35">
      <c r="A4684" s="13"/>
      <c r="B4684" s="13"/>
      <c r="C4684" s="13"/>
      <c r="D4684" s="13"/>
      <c r="E4684" s="13"/>
      <c r="F4684" s="14"/>
      <c r="G4684" s="13"/>
      <c r="H4684" s="14"/>
      <c r="I4684" s="15"/>
      <c r="J4684" s="16"/>
      <c r="K4684" s="16"/>
      <c r="L4684" s="17"/>
      <c r="M4684" s="163"/>
      <c r="N4684" s="18"/>
      <c r="O4684" s="19"/>
      <c r="P4684" s="97"/>
      <c r="Q4684" s="13"/>
      <c r="R4684"/>
      <c r="S4684" s="20"/>
      <c r="T4684" s="21"/>
    </row>
    <row r="4685" spans="1:20" x14ac:dyDescent="0.35">
      <c r="A4685" s="96"/>
      <c r="D4685" s="13"/>
      <c r="E4685" s="13"/>
      <c r="F4685" s="14"/>
      <c r="G4685" s="13"/>
      <c r="H4685" s="14"/>
      <c r="I4685" s="15"/>
      <c r="J4685" s="16"/>
      <c r="K4685" s="16"/>
      <c r="L4685" s="17"/>
      <c r="M4685" s="163"/>
      <c r="N4685" s="18"/>
      <c r="O4685" s="19"/>
      <c r="P4685" s="97"/>
      <c r="Q4685" s="13"/>
      <c r="R4685"/>
      <c r="S4685" s="20"/>
      <c r="T4685" s="21"/>
    </row>
    <row r="4686" spans="1:20" x14ac:dyDescent="0.35">
      <c r="A4686" s="13"/>
      <c r="B4686" s="13"/>
      <c r="C4686" s="13"/>
      <c r="D4686" s="13"/>
      <c r="E4686" s="13"/>
      <c r="F4686" s="14"/>
      <c r="G4686" s="13"/>
      <c r="H4686" s="14"/>
      <c r="I4686" s="15"/>
      <c r="J4686" s="16"/>
      <c r="K4686" s="16"/>
      <c r="L4686" s="17"/>
      <c r="M4686" s="163"/>
      <c r="N4686" s="18"/>
      <c r="O4686" s="19"/>
      <c r="P4686" s="97"/>
      <c r="Q4686" s="13"/>
      <c r="R4686"/>
      <c r="S4686" s="20"/>
      <c r="T4686" s="21"/>
    </row>
    <row r="4687" spans="1:20" x14ac:dyDescent="0.35">
      <c r="A4687" s="96"/>
      <c r="B4687" s="96"/>
      <c r="C4687" s="96"/>
      <c r="D4687" s="13"/>
      <c r="E4687" s="13"/>
      <c r="F4687" s="14"/>
      <c r="G4687" s="13"/>
      <c r="H4687" s="14"/>
      <c r="I4687" s="15"/>
      <c r="J4687" s="16"/>
      <c r="K4687" s="16"/>
      <c r="L4687" s="17"/>
      <c r="M4687" s="163"/>
      <c r="N4687" s="18"/>
      <c r="O4687" s="19"/>
      <c r="P4687" s="97"/>
      <c r="Q4687" s="13"/>
      <c r="R4687"/>
      <c r="S4687" s="20"/>
      <c r="T4687" s="21"/>
    </row>
    <row r="4688" spans="1:20" x14ac:dyDescent="0.35">
      <c r="A4688" s="96"/>
      <c r="B4688" s="96"/>
      <c r="C4688" s="96"/>
      <c r="D4688" s="13"/>
      <c r="E4688" s="13"/>
      <c r="F4688" s="14"/>
      <c r="G4688" s="13"/>
      <c r="H4688" s="14"/>
      <c r="I4688" s="15"/>
      <c r="J4688" s="16"/>
      <c r="K4688" s="16"/>
      <c r="L4688" s="17"/>
      <c r="M4688" s="163"/>
      <c r="N4688" s="18"/>
      <c r="O4688" s="19"/>
      <c r="P4688" s="97"/>
      <c r="Q4688" s="13"/>
      <c r="R4688"/>
      <c r="S4688" s="20"/>
      <c r="T4688" s="21"/>
    </row>
    <row r="4689" spans="1:20" x14ac:dyDescent="0.35">
      <c r="A4689" s="13"/>
      <c r="B4689" s="13"/>
      <c r="C4689" s="13"/>
      <c r="D4689" s="13"/>
      <c r="E4689" s="13"/>
      <c r="F4689" s="14"/>
      <c r="G4689" s="13"/>
      <c r="H4689" s="14"/>
      <c r="I4689" s="15"/>
      <c r="J4689" s="16"/>
      <c r="K4689" s="16"/>
      <c r="L4689" s="17"/>
      <c r="M4689" s="163"/>
      <c r="N4689" s="18"/>
      <c r="O4689" s="19"/>
      <c r="P4689" s="97"/>
      <c r="Q4689" s="13"/>
      <c r="R4689"/>
      <c r="S4689" s="20"/>
      <c r="T4689" s="21"/>
    </row>
    <row r="4690" spans="1:20" x14ac:dyDescent="0.35">
      <c r="A4690" s="96"/>
      <c r="B4690" s="96"/>
      <c r="C4690" s="96"/>
      <c r="D4690" s="13"/>
      <c r="E4690" s="13"/>
      <c r="F4690" s="14"/>
      <c r="G4690" s="13"/>
      <c r="H4690" s="14"/>
      <c r="I4690" s="15"/>
      <c r="J4690" s="16"/>
      <c r="K4690" s="16"/>
      <c r="L4690" s="17"/>
      <c r="M4690" s="163"/>
      <c r="N4690" s="18"/>
      <c r="O4690" s="19"/>
      <c r="P4690" s="97"/>
      <c r="Q4690" s="13"/>
      <c r="R4690"/>
      <c r="S4690" s="20"/>
      <c r="T4690" s="21"/>
    </row>
    <row r="4691" spans="1:20" x14ac:dyDescent="0.35">
      <c r="A4691" s="96"/>
      <c r="D4691" s="13"/>
      <c r="E4691" s="13"/>
      <c r="F4691" s="14"/>
      <c r="G4691" s="13"/>
      <c r="H4691" s="14"/>
      <c r="I4691" s="15"/>
      <c r="J4691" s="16"/>
      <c r="K4691" s="16"/>
      <c r="L4691" s="17"/>
      <c r="M4691" s="163"/>
      <c r="N4691" s="18"/>
      <c r="O4691" s="19"/>
      <c r="P4691" s="97"/>
      <c r="Q4691" s="13"/>
      <c r="R4691"/>
      <c r="S4691" s="20"/>
      <c r="T4691" s="21"/>
    </row>
    <row r="4692" spans="1:20" x14ac:dyDescent="0.35">
      <c r="A4692" s="13"/>
      <c r="B4692" s="13"/>
      <c r="C4692" s="13"/>
      <c r="D4692" s="13"/>
      <c r="E4692" s="13"/>
      <c r="F4692" s="14"/>
      <c r="G4692" s="13"/>
      <c r="H4692" s="14"/>
      <c r="I4692" s="15"/>
      <c r="J4692" s="16"/>
      <c r="K4692" s="16"/>
      <c r="L4692" s="17"/>
      <c r="M4692" s="163"/>
      <c r="N4692" s="18"/>
      <c r="O4692" s="19"/>
      <c r="P4692" s="97"/>
      <c r="Q4692" s="13"/>
      <c r="R4692"/>
      <c r="S4692" s="20"/>
      <c r="T4692" s="21"/>
    </row>
    <row r="4693" spans="1:20" x14ac:dyDescent="0.35">
      <c r="A4693" s="13"/>
      <c r="B4693" s="13"/>
      <c r="C4693" s="13"/>
      <c r="D4693" s="13"/>
      <c r="E4693" s="13"/>
      <c r="F4693" s="14"/>
      <c r="G4693" s="13"/>
      <c r="H4693" s="14"/>
      <c r="I4693" s="15"/>
      <c r="J4693" s="16"/>
      <c r="K4693" s="16"/>
      <c r="L4693" s="17"/>
      <c r="M4693" s="163"/>
      <c r="N4693" s="18"/>
      <c r="O4693" s="19"/>
      <c r="P4693" s="97"/>
      <c r="Q4693" s="13"/>
      <c r="R4693"/>
      <c r="S4693" s="20"/>
      <c r="T4693" s="21"/>
    </row>
    <row r="4694" spans="1:20" x14ac:dyDescent="0.35">
      <c r="A4694" s="96"/>
      <c r="D4694" s="13"/>
      <c r="E4694" s="13"/>
      <c r="F4694" s="14"/>
      <c r="G4694" s="13"/>
      <c r="H4694" s="14"/>
      <c r="I4694" s="15"/>
      <c r="J4694" s="16"/>
      <c r="K4694" s="16"/>
      <c r="L4694" s="17"/>
      <c r="M4694" s="163"/>
      <c r="N4694" s="18"/>
      <c r="O4694" s="19"/>
      <c r="P4694" s="97"/>
      <c r="Q4694" s="13"/>
      <c r="R4694"/>
      <c r="S4694" s="20"/>
      <c r="T4694" s="21"/>
    </row>
    <row r="4695" spans="1:20" x14ac:dyDescent="0.35">
      <c r="A4695" s="96"/>
      <c r="D4695" s="13"/>
      <c r="E4695" s="13"/>
      <c r="F4695" s="14"/>
      <c r="G4695" s="13"/>
      <c r="H4695" s="14"/>
      <c r="I4695" s="15"/>
      <c r="J4695" s="16"/>
      <c r="K4695" s="16"/>
      <c r="L4695" s="17"/>
      <c r="M4695" s="163"/>
      <c r="N4695" s="18"/>
      <c r="O4695" s="19"/>
      <c r="P4695" s="97"/>
      <c r="Q4695" s="13"/>
      <c r="R4695"/>
      <c r="S4695" s="20"/>
      <c r="T4695" s="21"/>
    </row>
    <row r="4696" spans="1:20" x14ac:dyDescent="0.35">
      <c r="A4696" s="96"/>
      <c r="D4696" s="13"/>
      <c r="E4696" s="13"/>
      <c r="F4696" s="14"/>
      <c r="G4696" s="13"/>
      <c r="H4696" s="14"/>
      <c r="I4696" s="15"/>
      <c r="J4696" s="16"/>
      <c r="K4696" s="16"/>
      <c r="L4696" s="17"/>
      <c r="M4696" s="163"/>
      <c r="N4696" s="18"/>
      <c r="O4696" s="19"/>
      <c r="P4696" s="97"/>
      <c r="Q4696" s="13"/>
      <c r="R4696"/>
      <c r="S4696" s="20"/>
      <c r="T4696" s="21"/>
    </row>
    <row r="4697" spans="1:20" x14ac:dyDescent="0.35">
      <c r="A4697" s="13"/>
      <c r="B4697" s="13"/>
      <c r="C4697" s="13"/>
      <c r="D4697" s="13"/>
      <c r="E4697" s="13"/>
      <c r="F4697" s="14"/>
      <c r="G4697" s="13"/>
      <c r="H4697" s="14"/>
      <c r="I4697" s="15"/>
      <c r="J4697" s="16"/>
      <c r="K4697" s="16"/>
      <c r="L4697" s="17"/>
      <c r="M4697" s="163"/>
      <c r="N4697" s="18"/>
      <c r="O4697" s="19"/>
      <c r="P4697" s="97"/>
      <c r="Q4697" s="13"/>
      <c r="R4697"/>
      <c r="S4697" s="20"/>
      <c r="T4697" s="21"/>
    </row>
    <row r="4698" spans="1:20" x14ac:dyDescent="0.35">
      <c r="A4698" s="13"/>
      <c r="B4698" s="13"/>
      <c r="C4698" s="13"/>
      <c r="D4698" s="13"/>
      <c r="E4698" s="13"/>
      <c r="F4698" s="14"/>
      <c r="G4698" s="13"/>
      <c r="H4698" s="14"/>
      <c r="I4698" s="15"/>
      <c r="J4698" s="16"/>
      <c r="K4698" s="16"/>
      <c r="L4698" s="17"/>
      <c r="M4698" s="163"/>
      <c r="N4698" s="18"/>
      <c r="O4698" s="19"/>
      <c r="P4698" s="97"/>
      <c r="Q4698" s="13"/>
      <c r="R4698"/>
      <c r="S4698" s="20"/>
      <c r="T4698" s="21"/>
    </row>
    <row r="4699" spans="1:20" x14ac:dyDescent="0.35">
      <c r="A4699" s="96"/>
      <c r="B4699" s="96"/>
      <c r="C4699" s="96"/>
      <c r="D4699" s="13"/>
      <c r="E4699" s="13"/>
      <c r="F4699" s="14"/>
      <c r="G4699" s="13"/>
      <c r="H4699" s="14"/>
      <c r="I4699" s="15"/>
      <c r="J4699" s="16"/>
      <c r="K4699" s="16"/>
      <c r="L4699" s="17"/>
      <c r="M4699" s="163"/>
      <c r="N4699" s="18"/>
      <c r="O4699" s="19"/>
      <c r="P4699" s="97"/>
      <c r="Q4699" s="13"/>
      <c r="R4699"/>
      <c r="S4699" s="20"/>
      <c r="T4699" s="21"/>
    </row>
    <row r="4700" spans="1:20" x14ac:dyDescent="0.35">
      <c r="A4700" s="96"/>
      <c r="B4700" s="96"/>
      <c r="C4700" s="96"/>
      <c r="D4700" s="13"/>
      <c r="E4700" s="13"/>
      <c r="F4700" s="14"/>
      <c r="G4700" s="13"/>
      <c r="H4700" s="14"/>
      <c r="I4700" s="15"/>
      <c r="J4700" s="16"/>
      <c r="K4700" s="16"/>
      <c r="L4700" s="17"/>
      <c r="M4700" s="163"/>
      <c r="N4700" s="18"/>
      <c r="O4700" s="19"/>
      <c r="P4700" s="97"/>
      <c r="Q4700" s="13"/>
      <c r="R4700"/>
      <c r="S4700" s="20"/>
      <c r="T4700" s="21"/>
    </row>
    <row r="4701" spans="1:20" x14ac:dyDescent="0.35">
      <c r="A4701" s="96"/>
      <c r="D4701" s="13"/>
      <c r="E4701" s="13"/>
      <c r="F4701" s="14"/>
      <c r="G4701" s="13"/>
      <c r="H4701" s="14"/>
      <c r="I4701" s="15"/>
      <c r="J4701" s="16"/>
      <c r="K4701" s="16"/>
      <c r="L4701" s="17"/>
      <c r="M4701" s="163"/>
      <c r="N4701" s="18"/>
      <c r="O4701" s="19"/>
      <c r="P4701" s="97"/>
      <c r="Q4701" s="13"/>
      <c r="R4701"/>
      <c r="S4701" s="20"/>
      <c r="T4701" s="21"/>
    </row>
    <row r="4702" spans="1:20" x14ac:dyDescent="0.35">
      <c r="A4702" s="96"/>
      <c r="B4702" s="96"/>
      <c r="C4702" s="96"/>
      <c r="D4702" s="13"/>
      <c r="E4702" s="13"/>
      <c r="F4702" s="14"/>
      <c r="G4702" s="13"/>
      <c r="H4702" s="14"/>
      <c r="I4702" s="15"/>
      <c r="J4702" s="16"/>
      <c r="K4702" s="16"/>
      <c r="L4702" s="17"/>
      <c r="M4702" s="163"/>
      <c r="N4702" s="18"/>
      <c r="O4702" s="19"/>
      <c r="P4702" s="97"/>
      <c r="Q4702" s="13"/>
      <c r="R4702"/>
      <c r="S4702" s="20"/>
      <c r="T4702" s="21"/>
    </row>
    <row r="4703" spans="1:20" x14ac:dyDescent="0.35">
      <c r="A4703" s="96"/>
      <c r="D4703" s="13"/>
      <c r="E4703" s="13"/>
      <c r="F4703" s="14"/>
      <c r="G4703" s="13"/>
      <c r="H4703" s="14"/>
      <c r="I4703" s="15"/>
      <c r="J4703" s="16"/>
      <c r="K4703" s="16"/>
      <c r="L4703" s="17"/>
      <c r="M4703" s="163"/>
      <c r="N4703" s="18"/>
      <c r="O4703" s="19"/>
      <c r="P4703" s="97"/>
      <c r="Q4703" s="13"/>
      <c r="R4703"/>
      <c r="S4703" s="20"/>
      <c r="T4703" s="21"/>
    </row>
    <row r="4704" spans="1:20" x14ac:dyDescent="0.35">
      <c r="A4704" s="96"/>
      <c r="B4704" s="96"/>
      <c r="C4704" s="96"/>
      <c r="D4704" s="13"/>
      <c r="E4704" s="13"/>
      <c r="F4704" s="14"/>
      <c r="G4704" s="13"/>
      <c r="H4704" s="14"/>
      <c r="I4704" s="15"/>
      <c r="J4704" s="16"/>
      <c r="K4704" s="16"/>
      <c r="L4704" s="17"/>
      <c r="M4704" s="163"/>
      <c r="N4704" s="18"/>
      <c r="O4704" s="19"/>
      <c r="P4704" s="97"/>
      <c r="Q4704" s="13"/>
      <c r="R4704"/>
      <c r="S4704" s="20"/>
      <c r="T4704" s="21"/>
    </row>
    <row r="4705" spans="1:20" x14ac:dyDescent="0.35">
      <c r="A4705" s="96"/>
      <c r="B4705" s="96"/>
      <c r="C4705" s="96"/>
      <c r="D4705" s="13"/>
      <c r="E4705" s="13"/>
      <c r="F4705" s="14"/>
      <c r="G4705" s="13"/>
      <c r="H4705" s="14"/>
      <c r="I4705" s="15"/>
      <c r="J4705" s="16"/>
      <c r="K4705" s="16"/>
      <c r="L4705" s="17"/>
      <c r="M4705" s="163"/>
      <c r="N4705" s="18"/>
      <c r="O4705" s="19"/>
      <c r="P4705" s="97"/>
      <c r="Q4705" s="13"/>
      <c r="R4705"/>
      <c r="S4705" s="20"/>
      <c r="T4705" s="21"/>
    </row>
    <row r="4706" spans="1:20" x14ac:dyDescent="0.35">
      <c r="A4706" s="96"/>
      <c r="B4706" s="96"/>
      <c r="C4706" s="96"/>
      <c r="D4706" s="13"/>
      <c r="E4706" s="13"/>
      <c r="F4706" s="14"/>
      <c r="G4706" s="13"/>
      <c r="H4706" s="14"/>
      <c r="I4706" s="15"/>
      <c r="J4706" s="16"/>
      <c r="K4706" s="16"/>
      <c r="L4706" s="17"/>
      <c r="M4706" s="163"/>
      <c r="N4706" s="18"/>
      <c r="O4706" s="19"/>
      <c r="P4706" s="97"/>
      <c r="Q4706" s="13"/>
      <c r="R4706"/>
      <c r="S4706" s="20"/>
      <c r="T4706" s="21"/>
    </row>
    <row r="4707" spans="1:20" x14ac:dyDescent="0.35">
      <c r="A4707" s="13"/>
      <c r="B4707" s="13"/>
      <c r="C4707" s="13"/>
      <c r="D4707" s="13"/>
      <c r="E4707" s="13"/>
      <c r="F4707" s="14"/>
      <c r="G4707" s="13"/>
      <c r="H4707" s="14"/>
      <c r="I4707" s="15"/>
      <c r="J4707" s="16"/>
      <c r="K4707" s="16"/>
      <c r="L4707" s="17"/>
      <c r="M4707" s="163"/>
      <c r="N4707" s="18"/>
      <c r="O4707" s="19"/>
      <c r="P4707" s="97"/>
      <c r="Q4707" s="13"/>
      <c r="R4707"/>
      <c r="S4707" s="20"/>
      <c r="T4707" s="21"/>
    </row>
    <row r="4708" spans="1:20" x14ac:dyDescent="0.35">
      <c r="A4708" s="96"/>
      <c r="D4708" s="13"/>
      <c r="E4708" s="13"/>
      <c r="F4708" s="14"/>
      <c r="G4708" s="13"/>
      <c r="H4708" s="14"/>
      <c r="I4708" s="15"/>
      <c r="J4708" s="16"/>
      <c r="K4708" s="16"/>
      <c r="L4708" s="17"/>
      <c r="M4708" s="163"/>
      <c r="N4708" s="18"/>
      <c r="O4708" s="19"/>
      <c r="P4708" s="97"/>
      <c r="Q4708" s="13"/>
      <c r="R4708"/>
      <c r="S4708" s="20"/>
      <c r="T4708" s="21"/>
    </row>
    <row r="4709" spans="1:20" x14ac:dyDescent="0.35">
      <c r="A4709" s="96"/>
      <c r="D4709" s="13"/>
      <c r="E4709" s="13"/>
      <c r="F4709" s="14"/>
      <c r="G4709" s="13"/>
      <c r="H4709" s="14"/>
      <c r="I4709" s="15"/>
      <c r="J4709" s="16"/>
      <c r="K4709" s="16"/>
      <c r="L4709" s="17"/>
      <c r="M4709" s="163"/>
      <c r="N4709" s="18"/>
      <c r="O4709" s="19"/>
      <c r="P4709" s="97"/>
      <c r="Q4709" s="13"/>
      <c r="R4709"/>
      <c r="S4709" s="20"/>
      <c r="T4709" s="21"/>
    </row>
    <row r="4710" spans="1:20" x14ac:dyDescent="0.35">
      <c r="A4710" s="96"/>
      <c r="D4710" s="13"/>
      <c r="E4710" s="13"/>
      <c r="F4710" s="14"/>
      <c r="G4710" s="13"/>
      <c r="H4710" s="14"/>
      <c r="I4710" s="15"/>
      <c r="J4710" s="16"/>
      <c r="K4710" s="16"/>
      <c r="L4710" s="17"/>
      <c r="M4710" s="163"/>
      <c r="N4710" s="18"/>
      <c r="O4710" s="19"/>
      <c r="P4710" s="97"/>
      <c r="Q4710" s="13"/>
      <c r="R4710"/>
      <c r="S4710" s="20"/>
      <c r="T4710" s="21"/>
    </row>
    <row r="4711" spans="1:20" x14ac:dyDescent="0.35">
      <c r="A4711" s="96"/>
      <c r="D4711" s="13"/>
      <c r="E4711" s="13"/>
      <c r="F4711" s="14"/>
      <c r="G4711" s="13"/>
      <c r="H4711" s="14"/>
      <c r="I4711" s="15"/>
      <c r="J4711" s="16"/>
      <c r="K4711" s="16"/>
      <c r="L4711" s="17"/>
      <c r="M4711" s="163"/>
      <c r="N4711" s="18"/>
      <c r="O4711" s="19"/>
      <c r="P4711" s="97"/>
      <c r="Q4711" s="13"/>
      <c r="R4711"/>
      <c r="S4711" s="20"/>
      <c r="T4711" s="21"/>
    </row>
    <row r="4712" spans="1:20" x14ac:dyDescent="0.35">
      <c r="A4712" s="96"/>
      <c r="B4712" s="96"/>
      <c r="C4712" s="96"/>
      <c r="D4712" s="13"/>
      <c r="E4712" s="13"/>
      <c r="F4712" s="14"/>
      <c r="G4712" s="13"/>
      <c r="H4712" s="14"/>
      <c r="I4712" s="15"/>
      <c r="J4712" s="16"/>
      <c r="K4712" s="16"/>
      <c r="L4712" s="17"/>
      <c r="M4712" s="163"/>
      <c r="N4712" s="18"/>
      <c r="O4712" s="19"/>
      <c r="P4712" s="97"/>
      <c r="Q4712" s="13"/>
      <c r="R4712"/>
      <c r="S4712" s="20"/>
      <c r="T4712" s="21"/>
    </row>
    <row r="4713" spans="1:20" x14ac:dyDescent="0.35">
      <c r="A4713" s="13"/>
      <c r="B4713" s="13"/>
      <c r="C4713" s="13"/>
      <c r="D4713" s="13"/>
      <c r="E4713" s="13"/>
      <c r="F4713" s="14"/>
      <c r="G4713" s="13"/>
      <c r="H4713" s="14"/>
      <c r="I4713" s="15"/>
      <c r="J4713" s="16"/>
      <c r="K4713" s="16"/>
      <c r="L4713" s="17"/>
      <c r="M4713" s="163"/>
      <c r="N4713" s="18"/>
      <c r="O4713" s="19"/>
      <c r="P4713" s="97"/>
      <c r="Q4713" s="13"/>
      <c r="R4713"/>
      <c r="S4713" s="20"/>
      <c r="T4713" s="21"/>
    </row>
    <row r="4714" spans="1:20" x14ac:dyDescent="0.35">
      <c r="A4714" s="96"/>
      <c r="B4714" s="96"/>
      <c r="C4714" s="96"/>
      <c r="D4714" s="13"/>
      <c r="E4714" s="13"/>
      <c r="F4714" s="14"/>
      <c r="G4714" s="13"/>
      <c r="H4714" s="14"/>
      <c r="I4714" s="15"/>
      <c r="J4714" s="16"/>
      <c r="K4714" s="16"/>
      <c r="L4714" s="17"/>
      <c r="M4714" s="163"/>
      <c r="N4714" s="18"/>
      <c r="O4714" s="19"/>
      <c r="P4714" s="97"/>
      <c r="Q4714" s="13"/>
      <c r="R4714"/>
      <c r="S4714" s="20"/>
      <c r="T4714" s="21"/>
    </row>
    <row r="4715" spans="1:20" x14ac:dyDescent="0.35">
      <c r="A4715" s="96"/>
      <c r="B4715" s="96"/>
      <c r="C4715" s="96"/>
      <c r="D4715" s="13"/>
      <c r="E4715" s="13"/>
      <c r="F4715" s="14"/>
      <c r="G4715" s="13"/>
      <c r="H4715" s="14"/>
      <c r="I4715" s="15"/>
      <c r="J4715" s="16"/>
      <c r="K4715" s="16"/>
      <c r="L4715" s="17"/>
      <c r="M4715" s="163"/>
      <c r="N4715" s="18"/>
      <c r="O4715" s="19"/>
      <c r="P4715" s="97"/>
      <c r="Q4715" s="13"/>
      <c r="R4715"/>
      <c r="S4715" s="20"/>
      <c r="T4715" s="21"/>
    </row>
    <row r="4716" spans="1:20" x14ac:dyDescent="0.35">
      <c r="A4716" s="13"/>
      <c r="B4716" s="13"/>
      <c r="C4716" s="13"/>
      <c r="D4716" s="13"/>
      <c r="E4716" s="13"/>
      <c r="F4716" s="14"/>
      <c r="G4716" s="13"/>
      <c r="H4716" s="14"/>
      <c r="I4716" s="15"/>
      <c r="J4716" s="16"/>
      <c r="K4716" s="16"/>
      <c r="L4716" s="17"/>
      <c r="M4716" s="163"/>
      <c r="N4716" s="18"/>
      <c r="O4716" s="19"/>
      <c r="P4716" s="97"/>
      <c r="Q4716" s="13"/>
      <c r="R4716"/>
      <c r="S4716" s="20"/>
      <c r="T4716" s="21"/>
    </row>
    <row r="4717" spans="1:20" x14ac:dyDescent="0.35">
      <c r="A4717" s="96"/>
      <c r="B4717" s="96"/>
      <c r="C4717" s="96"/>
      <c r="D4717" s="13"/>
      <c r="E4717" s="13"/>
      <c r="F4717" s="14"/>
      <c r="G4717" s="13"/>
      <c r="H4717" s="14"/>
      <c r="I4717" s="15"/>
      <c r="J4717" s="16"/>
      <c r="K4717" s="16"/>
      <c r="L4717" s="17"/>
      <c r="M4717" s="163"/>
      <c r="N4717" s="18"/>
      <c r="O4717" s="19"/>
      <c r="P4717" s="97"/>
      <c r="Q4717" s="13"/>
      <c r="R4717"/>
      <c r="S4717" s="20"/>
      <c r="T4717" s="21"/>
    </row>
    <row r="4718" spans="1:20" x14ac:dyDescent="0.35">
      <c r="A4718" s="96"/>
      <c r="B4718" s="96"/>
      <c r="C4718" s="96"/>
      <c r="D4718" s="13"/>
      <c r="E4718" s="13"/>
      <c r="F4718" s="14"/>
      <c r="G4718" s="13"/>
      <c r="H4718" s="14"/>
      <c r="I4718" s="15"/>
      <c r="J4718" s="16"/>
      <c r="K4718" s="16"/>
      <c r="L4718" s="17"/>
      <c r="M4718" s="163"/>
      <c r="N4718" s="18"/>
      <c r="O4718" s="19"/>
      <c r="P4718" s="97"/>
      <c r="Q4718" s="13"/>
      <c r="R4718"/>
      <c r="S4718" s="20"/>
      <c r="T4718" s="21"/>
    </row>
    <row r="4719" spans="1:20" x14ac:dyDescent="0.35">
      <c r="A4719" s="96"/>
      <c r="D4719" s="13"/>
      <c r="E4719" s="13"/>
      <c r="F4719" s="14"/>
      <c r="G4719" s="13"/>
      <c r="H4719" s="14"/>
      <c r="I4719" s="15"/>
      <c r="J4719" s="16"/>
      <c r="K4719" s="16"/>
      <c r="L4719" s="17"/>
      <c r="M4719" s="163"/>
      <c r="N4719" s="18"/>
      <c r="O4719" s="19"/>
      <c r="P4719" s="97"/>
      <c r="Q4719" s="13"/>
      <c r="R4719"/>
      <c r="S4719" s="20"/>
      <c r="T4719" s="21"/>
    </row>
    <row r="4720" spans="1:20" x14ac:dyDescent="0.35">
      <c r="A4720" s="13"/>
      <c r="B4720" s="13"/>
      <c r="C4720" s="13"/>
      <c r="D4720" s="13"/>
      <c r="E4720" s="13"/>
      <c r="F4720" s="14"/>
      <c r="G4720" s="13"/>
      <c r="H4720" s="14"/>
      <c r="I4720" s="15"/>
      <c r="J4720" s="16"/>
      <c r="K4720" s="16"/>
      <c r="L4720" s="17"/>
      <c r="M4720" s="163"/>
      <c r="N4720" s="18"/>
      <c r="O4720" s="19"/>
      <c r="P4720" s="97"/>
      <c r="Q4720" s="13"/>
      <c r="R4720"/>
      <c r="S4720" s="20"/>
      <c r="T4720" s="21"/>
    </row>
    <row r="4721" spans="1:20" x14ac:dyDescent="0.35">
      <c r="A4721" s="13"/>
      <c r="B4721" s="13"/>
      <c r="C4721" s="13"/>
      <c r="D4721" s="13"/>
      <c r="E4721" s="13"/>
      <c r="F4721" s="14"/>
      <c r="G4721" s="13"/>
      <c r="H4721" s="14"/>
      <c r="I4721" s="15"/>
      <c r="J4721" s="16"/>
      <c r="K4721" s="16"/>
      <c r="L4721" s="17"/>
      <c r="M4721" s="163"/>
      <c r="N4721" s="18"/>
      <c r="O4721" s="19"/>
      <c r="P4721" s="97"/>
      <c r="Q4721" s="13"/>
      <c r="R4721"/>
      <c r="S4721" s="20"/>
      <c r="T4721" s="21"/>
    </row>
    <row r="4722" spans="1:20" x14ac:dyDescent="0.35">
      <c r="A4722" s="96"/>
      <c r="D4722" s="13"/>
      <c r="E4722" s="13"/>
      <c r="F4722" s="14"/>
      <c r="G4722" s="13"/>
      <c r="H4722" s="14"/>
      <c r="I4722" s="15"/>
      <c r="J4722" s="16"/>
      <c r="K4722" s="16"/>
      <c r="L4722" s="17"/>
      <c r="M4722" s="163"/>
      <c r="N4722" s="18"/>
      <c r="O4722" s="19"/>
      <c r="P4722" s="97"/>
      <c r="Q4722" s="13"/>
      <c r="R4722"/>
      <c r="S4722" s="20"/>
      <c r="T4722" s="21"/>
    </row>
    <row r="4723" spans="1:20" x14ac:dyDescent="0.35">
      <c r="A4723" s="96"/>
      <c r="D4723" s="13"/>
      <c r="E4723" s="13"/>
      <c r="F4723" s="14"/>
      <c r="G4723" s="13"/>
      <c r="H4723" s="14"/>
      <c r="I4723" s="15"/>
      <c r="J4723" s="16"/>
      <c r="K4723" s="16"/>
      <c r="L4723" s="17"/>
      <c r="M4723" s="163"/>
      <c r="N4723" s="18"/>
      <c r="O4723" s="19"/>
      <c r="P4723" s="97"/>
      <c r="Q4723" s="13"/>
      <c r="R4723"/>
      <c r="S4723" s="20"/>
      <c r="T4723" s="21"/>
    </row>
    <row r="4724" spans="1:20" x14ac:dyDescent="0.35">
      <c r="A4724" s="96"/>
      <c r="B4724" s="96"/>
      <c r="C4724" s="96"/>
      <c r="D4724" s="13"/>
      <c r="E4724" s="13"/>
      <c r="F4724" s="14"/>
      <c r="G4724" s="13"/>
      <c r="H4724" s="14"/>
      <c r="I4724" s="15"/>
      <c r="J4724" s="16"/>
      <c r="K4724" s="16"/>
      <c r="L4724" s="17"/>
      <c r="M4724" s="163"/>
      <c r="N4724" s="18"/>
      <c r="O4724" s="19"/>
      <c r="P4724" s="97"/>
      <c r="Q4724" s="13"/>
      <c r="R4724"/>
      <c r="S4724" s="20"/>
      <c r="T4724" s="21"/>
    </row>
    <row r="4725" spans="1:20" x14ac:dyDescent="0.35">
      <c r="A4725" s="96"/>
      <c r="B4725" s="96"/>
      <c r="C4725" s="96"/>
      <c r="D4725" s="13"/>
      <c r="E4725" s="13"/>
      <c r="F4725" s="14"/>
      <c r="G4725" s="13"/>
      <c r="H4725" s="14"/>
      <c r="I4725" s="15"/>
      <c r="J4725" s="16"/>
      <c r="K4725" s="16"/>
      <c r="L4725" s="17"/>
      <c r="M4725" s="163"/>
      <c r="N4725" s="18"/>
      <c r="O4725" s="19"/>
      <c r="P4725" s="97"/>
      <c r="Q4725" s="13"/>
      <c r="R4725"/>
      <c r="S4725" s="20"/>
      <c r="T4725" s="21"/>
    </row>
    <row r="4726" spans="1:20" x14ac:dyDescent="0.35">
      <c r="A4726" s="96"/>
      <c r="B4726" s="96"/>
      <c r="C4726" s="96"/>
      <c r="D4726" s="13"/>
      <c r="E4726" s="13"/>
      <c r="F4726" s="14"/>
      <c r="G4726" s="13"/>
      <c r="H4726" s="14"/>
      <c r="I4726" s="15"/>
      <c r="J4726" s="16"/>
      <c r="K4726" s="16"/>
      <c r="L4726" s="17"/>
      <c r="M4726" s="163"/>
      <c r="N4726" s="18"/>
      <c r="O4726" s="19"/>
      <c r="P4726" s="97"/>
      <c r="Q4726" s="13"/>
      <c r="R4726"/>
      <c r="S4726" s="20"/>
      <c r="T4726" s="21"/>
    </row>
    <row r="4727" spans="1:20" x14ac:dyDescent="0.35">
      <c r="A4727" s="96"/>
      <c r="D4727" s="13"/>
      <c r="E4727" s="13"/>
      <c r="F4727" s="14"/>
      <c r="G4727" s="13"/>
      <c r="H4727" s="14"/>
      <c r="I4727" s="15"/>
      <c r="J4727" s="16"/>
      <c r="K4727" s="16"/>
      <c r="L4727" s="17"/>
      <c r="M4727" s="163"/>
      <c r="N4727" s="18"/>
      <c r="O4727" s="19"/>
      <c r="P4727" s="97"/>
      <c r="Q4727" s="13"/>
      <c r="R4727"/>
      <c r="S4727" s="20"/>
      <c r="T4727" s="21"/>
    </row>
    <row r="4728" spans="1:20" x14ac:dyDescent="0.35">
      <c r="A4728" s="96"/>
      <c r="D4728" s="13"/>
      <c r="E4728" s="13"/>
      <c r="F4728" s="14"/>
      <c r="G4728" s="13"/>
      <c r="H4728" s="14"/>
      <c r="I4728" s="15"/>
      <c r="J4728" s="16"/>
      <c r="K4728" s="16"/>
      <c r="L4728" s="17"/>
      <c r="M4728" s="163"/>
      <c r="N4728" s="18"/>
      <c r="O4728" s="19"/>
      <c r="P4728" s="97"/>
      <c r="Q4728" s="13"/>
      <c r="R4728"/>
      <c r="S4728" s="20"/>
      <c r="T4728" s="21"/>
    </row>
    <row r="4729" spans="1:20" x14ac:dyDescent="0.35">
      <c r="A4729" s="96"/>
      <c r="B4729" s="96"/>
      <c r="C4729" s="96"/>
      <c r="D4729" s="13"/>
      <c r="E4729" s="13"/>
      <c r="F4729" s="14"/>
      <c r="G4729" s="13"/>
      <c r="H4729" s="14"/>
      <c r="I4729" s="15"/>
      <c r="J4729" s="16"/>
      <c r="K4729" s="16"/>
      <c r="L4729" s="17"/>
      <c r="M4729" s="163"/>
      <c r="N4729" s="18"/>
      <c r="O4729" s="19"/>
      <c r="P4729" s="97"/>
      <c r="Q4729" s="13"/>
      <c r="R4729"/>
      <c r="S4729" s="20"/>
      <c r="T4729" s="21"/>
    </row>
    <row r="4730" spans="1:20" x14ac:dyDescent="0.35">
      <c r="A4730" s="96"/>
      <c r="D4730" s="13"/>
      <c r="E4730" s="13"/>
      <c r="F4730" s="14"/>
      <c r="G4730" s="13"/>
      <c r="H4730" s="14"/>
      <c r="I4730" s="15"/>
      <c r="J4730" s="16"/>
      <c r="K4730" s="16"/>
      <c r="L4730" s="17"/>
      <c r="M4730" s="163"/>
      <c r="N4730" s="18"/>
      <c r="O4730" s="19"/>
      <c r="P4730" s="97"/>
      <c r="Q4730" s="13"/>
      <c r="R4730"/>
      <c r="S4730" s="20"/>
      <c r="T4730" s="21"/>
    </row>
    <row r="4731" spans="1:20" x14ac:dyDescent="0.35">
      <c r="A4731" s="96"/>
      <c r="D4731" s="13"/>
      <c r="E4731" s="13"/>
      <c r="F4731" s="14"/>
      <c r="G4731" s="13"/>
      <c r="H4731" s="14"/>
      <c r="I4731" s="15"/>
      <c r="J4731" s="16"/>
      <c r="K4731" s="16"/>
      <c r="L4731" s="17"/>
      <c r="M4731" s="163"/>
      <c r="N4731" s="18"/>
      <c r="O4731" s="19"/>
      <c r="P4731" s="97"/>
      <c r="Q4731" s="13"/>
      <c r="R4731"/>
      <c r="S4731" s="20"/>
      <c r="T4731" s="21"/>
    </row>
    <row r="4732" spans="1:20" x14ac:dyDescent="0.35">
      <c r="A4732" s="96"/>
      <c r="B4732" s="96"/>
      <c r="C4732" s="96"/>
      <c r="D4732" s="13"/>
      <c r="E4732" s="13"/>
      <c r="F4732" s="14"/>
      <c r="G4732" s="13"/>
      <c r="H4732" s="14"/>
      <c r="I4732" s="15"/>
      <c r="J4732" s="16"/>
      <c r="K4732" s="16"/>
      <c r="L4732" s="17"/>
      <c r="M4732" s="163"/>
      <c r="N4732" s="18"/>
      <c r="O4732" s="19"/>
      <c r="P4732" s="97"/>
      <c r="Q4732" s="13"/>
      <c r="R4732"/>
      <c r="S4732" s="20"/>
      <c r="T4732" s="21"/>
    </row>
    <row r="4733" spans="1:20" x14ac:dyDescent="0.35">
      <c r="A4733" s="13"/>
      <c r="B4733" s="13"/>
      <c r="C4733" s="13"/>
      <c r="D4733" s="13"/>
      <c r="E4733" s="13"/>
      <c r="F4733" s="14"/>
      <c r="G4733" s="13"/>
      <c r="H4733" s="14"/>
      <c r="I4733" s="15"/>
      <c r="J4733" s="16"/>
      <c r="K4733" s="16"/>
      <c r="L4733" s="17"/>
      <c r="M4733" s="163"/>
      <c r="N4733" s="18"/>
      <c r="O4733" s="19"/>
      <c r="P4733" s="97"/>
      <c r="Q4733" s="13"/>
      <c r="R4733"/>
      <c r="S4733" s="20"/>
      <c r="T4733" s="21"/>
    </row>
    <row r="4734" spans="1:20" x14ac:dyDescent="0.35">
      <c r="A4734" s="96"/>
      <c r="B4734" s="96"/>
      <c r="C4734" s="96"/>
      <c r="D4734" s="13"/>
      <c r="E4734" s="13"/>
      <c r="F4734" s="14"/>
      <c r="G4734" s="13"/>
      <c r="H4734" s="14"/>
      <c r="I4734" s="15"/>
      <c r="J4734" s="16"/>
      <c r="K4734" s="16"/>
      <c r="L4734" s="17"/>
      <c r="M4734" s="163"/>
      <c r="N4734" s="18"/>
      <c r="O4734" s="19"/>
      <c r="P4734" s="97"/>
      <c r="Q4734" s="13"/>
      <c r="R4734"/>
      <c r="S4734" s="20"/>
      <c r="T4734" s="21"/>
    </row>
    <row r="4735" spans="1:20" x14ac:dyDescent="0.35">
      <c r="A4735" s="96"/>
      <c r="B4735" s="96"/>
      <c r="C4735" s="96"/>
      <c r="D4735" s="13"/>
      <c r="E4735" s="13"/>
      <c r="F4735" s="14"/>
      <c r="G4735" s="13"/>
      <c r="H4735" s="14"/>
      <c r="I4735" s="15"/>
      <c r="J4735" s="16"/>
      <c r="K4735" s="16"/>
      <c r="L4735" s="17"/>
      <c r="M4735" s="163"/>
      <c r="N4735" s="18"/>
      <c r="O4735" s="19"/>
      <c r="P4735" s="97"/>
      <c r="Q4735" s="13"/>
      <c r="R4735"/>
      <c r="S4735" s="20"/>
      <c r="T4735" s="21"/>
    </row>
    <row r="4736" spans="1:20" x14ac:dyDescent="0.35">
      <c r="A4736" s="13"/>
      <c r="B4736" s="13"/>
      <c r="C4736" s="13"/>
      <c r="D4736" s="13"/>
      <c r="E4736" s="13"/>
      <c r="F4736" s="14"/>
      <c r="G4736" s="13"/>
      <c r="H4736" s="14"/>
      <c r="I4736" s="15"/>
      <c r="J4736" s="16"/>
      <c r="K4736" s="16"/>
      <c r="L4736" s="17"/>
      <c r="M4736" s="163"/>
      <c r="N4736" s="18"/>
      <c r="O4736" s="19"/>
      <c r="P4736" s="97"/>
      <c r="Q4736" s="13"/>
      <c r="R4736"/>
      <c r="S4736" s="20"/>
      <c r="T4736" s="21"/>
    </row>
    <row r="4737" spans="1:20" x14ac:dyDescent="0.35">
      <c r="A4737" s="96"/>
      <c r="B4737" s="96"/>
      <c r="C4737" s="96"/>
      <c r="D4737" s="13"/>
      <c r="E4737" s="13"/>
      <c r="F4737" s="14"/>
      <c r="G4737" s="13"/>
      <c r="H4737" s="14"/>
      <c r="I4737" s="15"/>
      <c r="J4737" s="16"/>
      <c r="K4737" s="16"/>
      <c r="L4737" s="17"/>
      <c r="M4737" s="163"/>
      <c r="N4737" s="18"/>
      <c r="O4737" s="19"/>
      <c r="P4737" s="97"/>
      <c r="Q4737" s="13"/>
      <c r="R4737"/>
      <c r="S4737" s="20"/>
      <c r="T4737" s="21"/>
    </row>
    <row r="4738" spans="1:20" x14ac:dyDescent="0.35">
      <c r="A4738" s="13"/>
      <c r="B4738" s="13"/>
      <c r="C4738" s="13"/>
      <c r="D4738" s="13"/>
      <c r="E4738" s="13"/>
      <c r="F4738" s="14"/>
      <c r="G4738" s="13"/>
      <c r="H4738" s="14"/>
      <c r="I4738" s="15"/>
      <c r="J4738" s="16"/>
      <c r="K4738" s="16"/>
      <c r="L4738" s="17"/>
      <c r="M4738" s="163"/>
      <c r="N4738" s="18"/>
      <c r="O4738" s="19"/>
      <c r="P4738" s="97"/>
      <c r="Q4738" s="13"/>
      <c r="R4738"/>
      <c r="S4738" s="20"/>
      <c r="T4738" s="21"/>
    </row>
    <row r="4739" spans="1:20" x14ac:dyDescent="0.35">
      <c r="A4739" s="96"/>
      <c r="B4739" s="96"/>
      <c r="C4739" s="96"/>
      <c r="D4739" s="13"/>
      <c r="E4739" s="13"/>
      <c r="F4739" s="14"/>
      <c r="G4739" s="13"/>
      <c r="H4739" s="14"/>
      <c r="I4739" s="15"/>
      <c r="J4739" s="16"/>
      <c r="K4739" s="16"/>
      <c r="L4739" s="17"/>
      <c r="M4739" s="163"/>
      <c r="N4739" s="18"/>
      <c r="O4739" s="19"/>
      <c r="P4739" s="97"/>
      <c r="Q4739" s="13"/>
      <c r="R4739"/>
      <c r="S4739" s="20"/>
      <c r="T4739" s="21"/>
    </row>
    <row r="4740" spans="1:20" x14ac:dyDescent="0.35">
      <c r="A4740" s="96"/>
      <c r="B4740" s="96"/>
      <c r="C4740" s="96"/>
      <c r="D4740" s="13"/>
      <c r="E4740" s="13"/>
      <c r="F4740" s="14"/>
      <c r="G4740" s="13"/>
      <c r="H4740" s="14"/>
      <c r="I4740" s="15"/>
      <c r="J4740" s="16"/>
      <c r="K4740" s="16"/>
      <c r="L4740" s="17"/>
      <c r="M4740" s="163"/>
      <c r="N4740" s="18"/>
      <c r="O4740" s="19"/>
      <c r="P4740" s="97"/>
      <c r="Q4740" s="13"/>
      <c r="R4740"/>
      <c r="S4740" s="20"/>
      <c r="T4740" s="21"/>
    </row>
    <row r="4741" spans="1:20" x14ac:dyDescent="0.35">
      <c r="A4741" s="13"/>
      <c r="B4741" s="13"/>
      <c r="C4741" s="13"/>
      <c r="D4741" s="13"/>
      <c r="E4741" s="13"/>
      <c r="F4741" s="14"/>
      <c r="G4741" s="13"/>
      <c r="H4741" s="14"/>
      <c r="I4741" s="15"/>
      <c r="J4741" s="16"/>
      <c r="K4741" s="16"/>
      <c r="L4741" s="17"/>
      <c r="M4741" s="163"/>
      <c r="N4741" s="18"/>
      <c r="O4741" s="19"/>
      <c r="P4741" s="97"/>
      <c r="Q4741" s="13"/>
      <c r="R4741"/>
      <c r="S4741" s="20"/>
      <c r="T4741" s="21"/>
    </row>
    <row r="4742" spans="1:20" x14ac:dyDescent="0.35">
      <c r="A4742" s="13"/>
      <c r="B4742" s="13"/>
      <c r="C4742" s="13"/>
      <c r="D4742" s="13"/>
      <c r="E4742" s="13"/>
      <c r="F4742" s="14"/>
      <c r="G4742" s="13"/>
      <c r="H4742" s="14"/>
      <c r="I4742" s="15"/>
      <c r="J4742" s="16"/>
      <c r="K4742" s="16"/>
      <c r="L4742" s="17"/>
      <c r="M4742" s="163"/>
      <c r="N4742" s="18"/>
      <c r="O4742" s="19"/>
      <c r="P4742" s="97"/>
      <c r="Q4742" s="13"/>
      <c r="R4742"/>
      <c r="S4742" s="20"/>
      <c r="T4742" s="21"/>
    </row>
    <row r="4743" spans="1:20" x14ac:dyDescent="0.35">
      <c r="A4743" s="13"/>
      <c r="B4743" s="13"/>
      <c r="C4743" s="13"/>
      <c r="D4743" s="13"/>
      <c r="E4743" s="13"/>
      <c r="F4743" s="14"/>
      <c r="G4743" s="13"/>
      <c r="H4743" s="14"/>
      <c r="I4743" s="15"/>
      <c r="J4743" s="16"/>
      <c r="K4743" s="16"/>
      <c r="L4743" s="17"/>
      <c r="M4743" s="163"/>
      <c r="N4743" s="18"/>
      <c r="O4743" s="19"/>
      <c r="P4743" s="97"/>
      <c r="Q4743" s="13"/>
      <c r="R4743"/>
      <c r="S4743" s="20"/>
      <c r="T4743" s="21"/>
    </row>
    <row r="4744" spans="1:20" x14ac:dyDescent="0.35">
      <c r="A4744" s="96"/>
      <c r="B4744" s="96"/>
      <c r="C4744" s="96"/>
      <c r="D4744" s="13"/>
      <c r="E4744" s="13"/>
      <c r="F4744" s="14"/>
      <c r="G4744" s="13"/>
      <c r="H4744" s="14"/>
      <c r="I4744" s="15"/>
      <c r="J4744" s="16"/>
      <c r="K4744" s="16"/>
      <c r="L4744" s="17"/>
      <c r="M4744" s="163"/>
      <c r="N4744" s="18"/>
      <c r="O4744" s="19"/>
      <c r="P4744" s="97"/>
      <c r="Q4744" s="13"/>
      <c r="R4744"/>
      <c r="S4744" s="20"/>
      <c r="T4744" s="21"/>
    </row>
    <row r="4745" spans="1:20" x14ac:dyDescent="0.35">
      <c r="A4745" s="13"/>
      <c r="B4745" s="13"/>
      <c r="C4745" s="13"/>
      <c r="D4745" s="13"/>
      <c r="E4745" s="13"/>
      <c r="F4745" s="14"/>
      <c r="G4745" s="13"/>
      <c r="H4745" s="14"/>
      <c r="I4745" s="15"/>
      <c r="J4745" s="16"/>
      <c r="K4745" s="16"/>
      <c r="L4745" s="17"/>
      <c r="M4745" s="163"/>
      <c r="N4745" s="18"/>
      <c r="O4745" s="19"/>
      <c r="P4745" s="97"/>
      <c r="Q4745" s="13"/>
      <c r="R4745"/>
      <c r="S4745" s="20"/>
      <c r="T4745" s="21"/>
    </row>
    <row r="4746" spans="1:20" x14ac:dyDescent="0.35">
      <c r="A4746" s="13"/>
      <c r="B4746" s="13"/>
      <c r="C4746" s="13"/>
      <c r="D4746" s="13"/>
      <c r="E4746" s="13"/>
      <c r="F4746" s="14"/>
      <c r="G4746" s="13"/>
      <c r="H4746" s="14"/>
      <c r="I4746" s="15"/>
      <c r="J4746" s="16"/>
      <c r="K4746" s="16"/>
      <c r="L4746" s="17"/>
      <c r="M4746" s="163"/>
      <c r="N4746" s="18"/>
      <c r="O4746" s="19"/>
      <c r="P4746" s="97"/>
      <c r="Q4746" s="13"/>
      <c r="R4746"/>
      <c r="S4746" s="20"/>
      <c r="T4746" s="21"/>
    </row>
    <row r="4747" spans="1:20" x14ac:dyDescent="0.35">
      <c r="A4747" s="13"/>
      <c r="B4747" s="13"/>
      <c r="C4747" s="13"/>
      <c r="D4747" s="13"/>
      <c r="E4747" s="13"/>
      <c r="F4747" s="14"/>
      <c r="G4747" s="13"/>
      <c r="H4747" s="14"/>
      <c r="I4747" s="15"/>
      <c r="J4747" s="16"/>
      <c r="K4747" s="16"/>
      <c r="L4747" s="17"/>
      <c r="M4747" s="163"/>
      <c r="N4747" s="18"/>
      <c r="O4747" s="19"/>
      <c r="P4747" s="97"/>
      <c r="Q4747" s="13"/>
      <c r="R4747"/>
      <c r="S4747" s="20"/>
      <c r="T4747" s="21"/>
    </row>
    <row r="4748" spans="1:20" x14ac:dyDescent="0.35">
      <c r="A4748" s="13"/>
      <c r="B4748" s="13"/>
      <c r="C4748" s="13"/>
      <c r="D4748" s="13"/>
      <c r="E4748" s="13"/>
      <c r="F4748" s="14"/>
      <c r="G4748" s="13"/>
      <c r="H4748" s="14"/>
      <c r="I4748" s="15"/>
      <c r="J4748" s="16"/>
      <c r="K4748" s="16"/>
      <c r="L4748" s="17"/>
      <c r="M4748" s="163"/>
      <c r="N4748" s="18"/>
      <c r="O4748" s="19"/>
      <c r="P4748" s="97"/>
      <c r="Q4748" s="13"/>
      <c r="R4748"/>
      <c r="S4748" s="20"/>
      <c r="T4748" s="21"/>
    </row>
    <row r="4749" spans="1:20" x14ac:dyDescent="0.35">
      <c r="A4749" s="96"/>
      <c r="B4749" s="96"/>
      <c r="C4749" s="96"/>
      <c r="D4749" s="13"/>
      <c r="E4749" s="13"/>
      <c r="F4749" s="14"/>
      <c r="G4749" s="13"/>
      <c r="H4749" s="14"/>
      <c r="I4749" s="15"/>
      <c r="J4749" s="16"/>
      <c r="K4749" s="16"/>
      <c r="L4749" s="17"/>
      <c r="M4749" s="163"/>
      <c r="N4749" s="18"/>
      <c r="O4749" s="19"/>
      <c r="P4749" s="97"/>
      <c r="Q4749" s="13"/>
      <c r="R4749"/>
      <c r="S4749" s="20"/>
      <c r="T4749" s="21"/>
    </row>
    <row r="4750" spans="1:20" x14ac:dyDescent="0.35">
      <c r="A4750" s="13"/>
      <c r="B4750" s="13"/>
      <c r="C4750" s="13"/>
      <c r="D4750" s="13"/>
      <c r="E4750" s="13"/>
      <c r="F4750" s="14"/>
      <c r="G4750" s="13"/>
      <c r="H4750" s="14"/>
      <c r="I4750" s="15"/>
      <c r="J4750" s="16"/>
      <c r="K4750" s="16"/>
      <c r="L4750" s="17"/>
      <c r="M4750" s="163"/>
      <c r="N4750" s="18"/>
      <c r="O4750" s="19"/>
      <c r="P4750" s="97"/>
      <c r="Q4750" s="13"/>
      <c r="R4750"/>
      <c r="S4750" s="20"/>
      <c r="T4750" s="21"/>
    </row>
    <row r="4751" spans="1:20" x14ac:dyDescent="0.35">
      <c r="A4751" s="96"/>
      <c r="B4751" s="96"/>
      <c r="C4751" s="96"/>
      <c r="D4751" s="13"/>
      <c r="E4751" s="13"/>
      <c r="F4751" s="14"/>
      <c r="G4751" s="13"/>
      <c r="H4751" s="14"/>
      <c r="I4751" s="15"/>
      <c r="J4751" s="16"/>
      <c r="K4751" s="16"/>
      <c r="L4751" s="17"/>
      <c r="M4751" s="163"/>
      <c r="N4751" s="18"/>
      <c r="O4751" s="19"/>
      <c r="P4751" s="97"/>
      <c r="Q4751" s="13"/>
      <c r="R4751"/>
      <c r="S4751" s="20"/>
      <c r="T4751" s="21"/>
    </row>
    <row r="4752" spans="1:20" x14ac:dyDescent="0.35">
      <c r="A4752" s="96"/>
      <c r="D4752" s="13"/>
      <c r="E4752" s="13"/>
      <c r="F4752" s="14"/>
      <c r="G4752" s="13"/>
      <c r="H4752" s="14"/>
      <c r="I4752" s="15"/>
      <c r="J4752" s="16"/>
      <c r="K4752" s="16"/>
      <c r="L4752" s="17"/>
      <c r="M4752" s="163"/>
      <c r="N4752" s="18"/>
      <c r="O4752" s="19"/>
      <c r="P4752" s="97"/>
      <c r="Q4752" s="13"/>
      <c r="R4752"/>
      <c r="S4752" s="20"/>
      <c r="T4752" s="21"/>
    </row>
    <row r="4753" spans="1:20" x14ac:dyDescent="0.35">
      <c r="A4753" s="13"/>
      <c r="B4753" s="13"/>
      <c r="C4753" s="13"/>
      <c r="D4753" s="13"/>
      <c r="E4753" s="13"/>
      <c r="F4753" s="14"/>
      <c r="G4753" s="13"/>
      <c r="H4753" s="14"/>
      <c r="I4753" s="15"/>
      <c r="J4753" s="16"/>
      <c r="K4753" s="16"/>
      <c r="L4753" s="17"/>
      <c r="M4753" s="163"/>
      <c r="N4753" s="18"/>
      <c r="O4753" s="19"/>
      <c r="P4753" s="97"/>
      <c r="Q4753" s="13"/>
      <c r="R4753"/>
      <c r="S4753" s="20"/>
      <c r="T4753" s="21"/>
    </row>
    <row r="4754" spans="1:20" x14ac:dyDescent="0.35">
      <c r="A4754" s="96"/>
      <c r="D4754" s="13"/>
      <c r="E4754" s="13"/>
      <c r="F4754" s="14"/>
      <c r="G4754" s="13"/>
      <c r="H4754" s="14"/>
      <c r="I4754" s="15"/>
      <c r="J4754" s="16"/>
      <c r="K4754" s="16"/>
      <c r="L4754" s="17"/>
      <c r="M4754" s="163"/>
      <c r="N4754" s="18"/>
      <c r="O4754" s="19"/>
      <c r="P4754" s="97"/>
      <c r="Q4754" s="13"/>
      <c r="R4754"/>
      <c r="S4754" s="20"/>
      <c r="T4754" s="21"/>
    </row>
    <row r="4755" spans="1:20" x14ac:dyDescent="0.35">
      <c r="A4755" s="96"/>
      <c r="B4755" s="96"/>
      <c r="C4755" s="96"/>
      <c r="D4755" s="13"/>
      <c r="E4755" s="13"/>
      <c r="F4755" s="14"/>
      <c r="G4755" s="13"/>
      <c r="H4755" s="14"/>
      <c r="I4755" s="15"/>
      <c r="J4755" s="16"/>
      <c r="K4755" s="16"/>
      <c r="L4755" s="17"/>
      <c r="M4755" s="163"/>
      <c r="N4755" s="18"/>
      <c r="O4755" s="19"/>
      <c r="P4755" s="97"/>
      <c r="Q4755" s="13"/>
      <c r="R4755"/>
      <c r="S4755" s="20"/>
      <c r="T4755" s="21"/>
    </row>
    <row r="4756" spans="1:20" x14ac:dyDescent="0.35">
      <c r="A4756" s="96"/>
      <c r="D4756" s="13"/>
      <c r="E4756" s="13"/>
      <c r="F4756" s="14"/>
      <c r="G4756" s="13"/>
      <c r="H4756" s="14"/>
      <c r="I4756" s="15"/>
      <c r="J4756" s="16"/>
      <c r="K4756" s="16"/>
      <c r="L4756" s="17"/>
      <c r="M4756" s="163"/>
      <c r="N4756" s="18"/>
      <c r="O4756" s="19"/>
      <c r="P4756" s="97"/>
      <c r="Q4756" s="13"/>
      <c r="R4756"/>
      <c r="S4756" s="20"/>
      <c r="T4756" s="21"/>
    </row>
    <row r="4757" spans="1:20" x14ac:dyDescent="0.35">
      <c r="A4757" s="96"/>
      <c r="B4757" s="96"/>
      <c r="C4757" s="96"/>
      <c r="D4757" s="13"/>
      <c r="E4757" s="13"/>
      <c r="F4757" s="14"/>
      <c r="G4757" s="13"/>
      <c r="H4757" s="14"/>
      <c r="I4757" s="15"/>
      <c r="J4757" s="16"/>
      <c r="K4757" s="16"/>
      <c r="L4757" s="17"/>
      <c r="M4757" s="163"/>
      <c r="N4757" s="18"/>
      <c r="O4757" s="19"/>
      <c r="P4757" s="97"/>
      <c r="Q4757" s="13"/>
      <c r="R4757"/>
      <c r="S4757" s="20"/>
      <c r="T4757" s="21"/>
    </row>
    <row r="4758" spans="1:20" x14ac:dyDescent="0.35">
      <c r="A4758" s="96"/>
      <c r="D4758" s="13"/>
      <c r="E4758" s="13"/>
      <c r="F4758" s="14"/>
      <c r="G4758" s="13"/>
      <c r="H4758" s="14"/>
      <c r="I4758" s="15"/>
      <c r="J4758" s="16"/>
      <c r="K4758" s="16"/>
      <c r="L4758" s="17"/>
      <c r="M4758" s="163"/>
      <c r="N4758" s="18"/>
      <c r="O4758" s="19"/>
      <c r="P4758" s="97"/>
      <c r="Q4758" s="13"/>
      <c r="R4758"/>
      <c r="S4758" s="20"/>
      <c r="T4758" s="21"/>
    </row>
    <row r="4759" spans="1:20" x14ac:dyDescent="0.35">
      <c r="A4759" s="13"/>
      <c r="B4759" s="13"/>
      <c r="C4759" s="13"/>
      <c r="D4759" s="13"/>
      <c r="E4759" s="13"/>
      <c r="F4759" s="14"/>
      <c r="G4759" s="13"/>
      <c r="H4759" s="14"/>
      <c r="I4759" s="15"/>
      <c r="J4759" s="16"/>
      <c r="K4759" s="16"/>
      <c r="L4759" s="17"/>
      <c r="M4759" s="163"/>
      <c r="N4759" s="18"/>
      <c r="O4759" s="19"/>
      <c r="P4759" s="97"/>
      <c r="Q4759" s="13"/>
      <c r="R4759"/>
      <c r="S4759" s="20"/>
      <c r="T4759" s="21"/>
    </row>
    <row r="4760" spans="1:20" x14ac:dyDescent="0.35">
      <c r="A4760" s="96"/>
      <c r="B4760" s="96"/>
      <c r="C4760" s="96"/>
      <c r="D4760" s="13"/>
      <c r="E4760" s="13"/>
      <c r="F4760" s="14"/>
      <c r="G4760" s="13"/>
      <c r="H4760" s="14"/>
      <c r="I4760" s="15"/>
      <c r="J4760" s="16"/>
      <c r="K4760" s="16"/>
      <c r="L4760" s="17"/>
      <c r="M4760" s="163"/>
      <c r="N4760" s="18"/>
      <c r="O4760" s="19"/>
      <c r="P4760" s="97"/>
      <c r="Q4760" s="13"/>
      <c r="R4760"/>
      <c r="S4760" s="20"/>
      <c r="T4760" s="21"/>
    </row>
    <row r="4761" spans="1:20" x14ac:dyDescent="0.35">
      <c r="A4761" s="96"/>
      <c r="B4761" s="96"/>
      <c r="C4761" s="96"/>
      <c r="D4761" s="13"/>
      <c r="E4761" s="13"/>
      <c r="F4761" s="14"/>
      <c r="G4761" s="13"/>
      <c r="H4761" s="14"/>
      <c r="I4761" s="15"/>
      <c r="J4761" s="16"/>
      <c r="K4761" s="16"/>
      <c r="L4761" s="17"/>
      <c r="M4761" s="163"/>
      <c r="N4761" s="18"/>
      <c r="O4761" s="19"/>
      <c r="P4761" s="97"/>
      <c r="Q4761" s="13"/>
      <c r="R4761"/>
      <c r="S4761" s="20"/>
      <c r="T4761" s="21"/>
    </row>
    <row r="4762" spans="1:20" x14ac:dyDescent="0.35">
      <c r="A4762" s="13"/>
      <c r="B4762" s="13"/>
      <c r="C4762" s="13"/>
      <c r="D4762" s="13"/>
      <c r="E4762" s="13"/>
      <c r="F4762" s="14"/>
      <c r="G4762" s="13"/>
      <c r="H4762" s="14"/>
      <c r="I4762" s="15"/>
      <c r="J4762" s="16"/>
      <c r="K4762" s="16"/>
      <c r="L4762" s="17"/>
      <c r="M4762" s="163"/>
      <c r="N4762" s="18"/>
      <c r="O4762" s="19"/>
      <c r="P4762" s="97"/>
      <c r="Q4762" s="13"/>
      <c r="R4762"/>
      <c r="S4762" s="20"/>
      <c r="T4762" s="21"/>
    </row>
    <row r="4763" spans="1:20" x14ac:dyDescent="0.35">
      <c r="A4763" s="13"/>
      <c r="B4763" s="13"/>
      <c r="C4763" s="13"/>
      <c r="D4763" s="13"/>
      <c r="E4763" s="13"/>
      <c r="F4763" s="14"/>
      <c r="G4763" s="13"/>
      <c r="H4763" s="14"/>
      <c r="I4763" s="15"/>
      <c r="J4763" s="16"/>
      <c r="K4763" s="16"/>
      <c r="L4763" s="17"/>
      <c r="M4763" s="163"/>
      <c r="N4763" s="18"/>
      <c r="O4763" s="19"/>
      <c r="P4763" s="97"/>
      <c r="Q4763" s="13"/>
      <c r="R4763"/>
      <c r="S4763" s="20"/>
      <c r="T4763" s="21"/>
    </row>
    <row r="4764" spans="1:20" x14ac:dyDescent="0.35">
      <c r="A4764" s="13"/>
      <c r="B4764" s="13"/>
      <c r="C4764" s="13"/>
      <c r="D4764" s="13"/>
      <c r="E4764" s="13"/>
      <c r="F4764" s="14"/>
      <c r="G4764" s="13"/>
      <c r="H4764" s="14"/>
      <c r="I4764" s="15"/>
      <c r="J4764" s="16"/>
      <c r="K4764" s="16"/>
      <c r="L4764" s="17"/>
      <c r="M4764" s="163"/>
      <c r="N4764" s="18"/>
      <c r="O4764" s="19"/>
      <c r="P4764" s="97"/>
      <c r="Q4764" s="13"/>
      <c r="R4764"/>
      <c r="S4764" s="20"/>
      <c r="T4764" s="21"/>
    </row>
    <row r="4765" spans="1:20" x14ac:dyDescent="0.35">
      <c r="A4765" s="13"/>
      <c r="B4765" s="13"/>
      <c r="C4765" s="13"/>
      <c r="D4765" s="13"/>
      <c r="E4765" s="13"/>
      <c r="F4765" s="14"/>
      <c r="G4765" s="13"/>
      <c r="H4765" s="14"/>
      <c r="I4765" s="15"/>
      <c r="J4765" s="16"/>
      <c r="K4765" s="16"/>
      <c r="L4765" s="17"/>
      <c r="M4765" s="163"/>
      <c r="N4765" s="18"/>
      <c r="O4765" s="19"/>
      <c r="P4765" s="97"/>
      <c r="Q4765" s="13"/>
      <c r="R4765"/>
      <c r="S4765" s="20"/>
      <c r="T4765" s="21"/>
    </row>
    <row r="4766" spans="1:20" x14ac:dyDescent="0.35">
      <c r="A4766" s="96"/>
      <c r="B4766" s="96"/>
      <c r="C4766" s="96"/>
      <c r="D4766" s="13"/>
      <c r="E4766" s="13"/>
      <c r="F4766" s="14"/>
      <c r="G4766" s="13"/>
      <c r="H4766" s="14"/>
      <c r="I4766" s="15"/>
      <c r="J4766" s="16"/>
      <c r="K4766" s="16"/>
      <c r="L4766" s="17"/>
      <c r="M4766" s="163"/>
      <c r="N4766" s="18"/>
      <c r="O4766" s="19"/>
      <c r="P4766" s="97"/>
      <c r="Q4766" s="13"/>
      <c r="R4766"/>
      <c r="S4766" s="20"/>
      <c r="T4766" s="21"/>
    </row>
    <row r="4767" spans="1:20" x14ac:dyDescent="0.35">
      <c r="A4767" s="96"/>
      <c r="D4767" s="13"/>
      <c r="E4767" s="13"/>
      <c r="F4767" s="14"/>
      <c r="G4767" s="13"/>
      <c r="H4767" s="14"/>
      <c r="I4767" s="15"/>
      <c r="J4767" s="16"/>
      <c r="K4767" s="16"/>
      <c r="L4767" s="17"/>
      <c r="M4767" s="163"/>
      <c r="N4767" s="18"/>
      <c r="O4767" s="19"/>
      <c r="P4767" s="97"/>
      <c r="Q4767" s="13"/>
      <c r="R4767"/>
      <c r="S4767" s="20"/>
      <c r="T4767" s="21"/>
    </row>
    <row r="4768" spans="1:20" x14ac:dyDescent="0.35">
      <c r="A4768" s="13"/>
      <c r="B4768" s="13"/>
      <c r="C4768" s="13"/>
      <c r="D4768" s="13"/>
      <c r="E4768" s="13"/>
      <c r="F4768" s="14"/>
      <c r="G4768" s="13"/>
      <c r="H4768" s="14"/>
      <c r="I4768" s="15"/>
      <c r="J4768" s="16"/>
      <c r="K4768" s="16"/>
      <c r="L4768" s="17"/>
      <c r="M4768" s="163"/>
      <c r="N4768" s="18"/>
      <c r="O4768" s="19"/>
      <c r="P4768" s="97"/>
      <c r="Q4768" s="13"/>
      <c r="R4768"/>
      <c r="S4768" s="20"/>
      <c r="T4768" s="21"/>
    </row>
    <row r="4769" spans="1:20" x14ac:dyDescent="0.35">
      <c r="A4769" s="13"/>
      <c r="B4769" s="13"/>
      <c r="C4769" s="13"/>
      <c r="D4769" s="13"/>
      <c r="E4769" s="13"/>
      <c r="F4769" s="14"/>
      <c r="G4769" s="13"/>
      <c r="H4769" s="14"/>
      <c r="I4769" s="15"/>
      <c r="J4769" s="16"/>
      <c r="K4769" s="16"/>
      <c r="L4769" s="17"/>
      <c r="M4769" s="163"/>
      <c r="N4769" s="18"/>
      <c r="O4769" s="19"/>
      <c r="P4769" s="97"/>
      <c r="Q4769" s="13"/>
      <c r="R4769"/>
      <c r="S4769" s="20"/>
      <c r="T4769" s="21"/>
    </row>
    <row r="4770" spans="1:20" x14ac:dyDescent="0.35">
      <c r="A4770" s="13"/>
      <c r="B4770" s="13"/>
      <c r="C4770" s="13"/>
      <c r="D4770" s="13"/>
      <c r="E4770" s="13"/>
      <c r="F4770" s="14"/>
      <c r="G4770" s="13"/>
      <c r="H4770" s="14"/>
      <c r="I4770" s="15"/>
      <c r="J4770" s="16"/>
      <c r="K4770" s="16"/>
      <c r="L4770" s="17"/>
      <c r="M4770" s="163"/>
      <c r="N4770" s="18"/>
      <c r="O4770" s="19"/>
      <c r="P4770" s="97"/>
      <c r="Q4770" s="13"/>
      <c r="R4770"/>
      <c r="S4770" s="20"/>
      <c r="T4770" s="21"/>
    </row>
    <row r="4771" spans="1:20" x14ac:dyDescent="0.35">
      <c r="A4771" s="96"/>
      <c r="D4771" s="13"/>
      <c r="E4771" s="13"/>
      <c r="F4771" s="14"/>
      <c r="G4771" s="13"/>
      <c r="H4771" s="14"/>
      <c r="I4771" s="15"/>
      <c r="J4771" s="16"/>
      <c r="K4771" s="16"/>
      <c r="L4771" s="17"/>
      <c r="M4771" s="163"/>
      <c r="N4771" s="18"/>
      <c r="O4771" s="19"/>
      <c r="P4771" s="97"/>
      <c r="Q4771" s="13"/>
      <c r="R4771"/>
      <c r="S4771" s="20"/>
      <c r="T4771" s="21"/>
    </row>
    <row r="4772" spans="1:20" x14ac:dyDescent="0.35">
      <c r="A4772" s="13"/>
      <c r="B4772" s="13"/>
      <c r="C4772" s="13"/>
      <c r="D4772" s="13"/>
      <c r="E4772" s="13"/>
      <c r="F4772" s="14"/>
      <c r="G4772" s="13"/>
      <c r="H4772" s="14"/>
      <c r="I4772" s="15"/>
      <c r="J4772" s="16"/>
      <c r="K4772" s="16"/>
      <c r="L4772" s="17"/>
      <c r="M4772" s="163"/>
      <c r="N4772" s="18"/>
      <c r="O4772" s="19"/>
      <c r="P4772" s="97"/>
      <c r="Q4772" s="13"/>
      <c r="R4772"/>
      <c r="S4772" s="20"/>
      <c r="T4772" s="21"/>
    </row>
    <row r="4773" spans="1:20" x14ac:dyDescent="0.35">
      <c r="A4773" s="96"/>
      <c r="D4773" s="13"/>
      <c r="E4773" s="13"/>
      <c r="F4773" s="14"/>
      <c r="G4773" s="13"/>
      <c r="H4773" s="14"/>
      <c r="I4773" s="15"/>
      <c r="J4773" s="16"/>
      <c r="K4773" s="16"/>
      <c r="L4773" s="17"/>
      <c r="M4773" s="163"/>
      <c r="N4773" s="18"/>
      <c r="O4773" s="19"/>
      <c r="P4773" s="97"/>
      <c r="Q4773" s="13"/>
      <c r="R4773"/>
      <c r="S4773" s="20"/>
      <c r="T4773" s="21"/>
    </row>
    <row r="4774" spans="1:20" x14ac:dyDescent="0.35">
      <c r="A4774" s="13"/>
      <c r="B4774" s="13"/>
      <c r="C4774" s="13"/>
      <c r="D4774" s="13"/>
      <c r="E4774" s="13"/>
      <c r="F4774" s="14"/>
      <c r="G4774" s="13"/>
      <c r="H4774" s="14"/>
      <c r="I4774" s="15"/>
      <c r="J4774" s="16"/>
      <c r="K4774" s="16"/>
      <c r="L4774" s="17"/>
      <c r="M4774" s="163"/>
      <c r="N4774" s="18"/>
      <c r="O4774" s="19"/>
      <c r="P4774" s="97"/>
      <c r="Q4774" s="13"/>
      <c r="R4774"/>
      <c r="S4774" s="20"/>
      <c r="T4774" s="21"/>
    </row>
    <row r="4775" spans="1:20" x14ac:dyDescent="0.35">
      <c r="A4775" s="96"/>
      <c r="D4775" s="13"/>
      <c r="E4775" s="13"/>
      <c r="F4775" s="14"/>
      <c r="G4775" s="13"/>
      <c r="H4775" s="14"/>
      <c r="I4775" s="15"/>
      <c r="J4775" s="16"/>
      <c r="K4775" s="16"/>
      <c r="L4775" s="17"/>
      <c r="M4775" s="163"/>
      <c r="N4775" s="18"/>
      <c r="O4775" s="19"/>
      <c r="P4775" s="97"/>
      <c r="Q4775" s="13"/>
      <c r="R4775"/>
      <c r="S4775" s="20"/>
      <c r="T4775" s="21"/>
    </row>
    <row r="4776" spans="1:20" x14ac:dyDescent="0.35">
      <c r="A4776" s="13"/>
      <c r="B4776" s="13"/>
      <c r="C4776" s="13"/>
      <c r="D4776" s="13"/>
      <c r="E4776" s="13"/>
      <c r="F4776" s="14"/>
      <c r="G4776" s="13"/>
      <c r="H4776" s="14"/>
      <c r="I4776" s="15"/>
      <c r="J4776" s="16"/>
      <c r="K4776" s="16"/>
      <c r="L4776" s="17"/>
      <c r="M4776" s="163"/>
      <c r="N4776" s="18"/>
      <c r="O4776" s="19"/>
      <c r="P4776" s="97"/>
      <c r="Q4776" s="13"/>
      <c r="R4776"/>
      <c r="S4776" s="20"/>
      <c r="T4776" s="21"/>
    </row>
    <row r="4777" spans="1:20" x14ac:dyDescent="0.35">
      <c r="A4777" s="13"/>
      <c r="B4777" s="13"/>
      <c r="C4777" s="13"/>
      <c r="D4777" s="13"/>
      <c r="E4777" s="13"/>
      <c r="F4777" s="14"/>
      <c r="G4777" s="13"/>
      <c r="H4777" s="14"/>
      <c r="I4777" s="15"/>
      <c r="J4777" s="16"/>
      <c r="K4777" s="16"/>
      <c r="L4777" s="17"/>
      <c r="M4777" s="163"/>
      <c r="N4777" s="18"/>
      <c r="O4777" s="19"/>
      <c r="P4777" s="97"/>
      <c r="Q4777" s="13"/>
      <c r="R4777"/>
      <c r="S4777" s="20"/>
      <c r="T4777" s="21"/>
    </row>
    <row r="4778" spans="1:20" x14ac:dyDescent="0.35">
      <c r="A4778" s="96"/>
      <c r="D4778" s="13"/>
      <c r="E4778" s="13"/>
      <c r="F4778" s="14"/>
      <c r="G4778" s="13"/>
      <c r="H4778" s="14"/>
      <c r="I4778" s="15"/>
      <c r="J4778" s="16"/>
      <c r="K4778" s="16"/>
      <c r="L4778" s="17"/>
      <c r="M4778" s="163"/>
      <c r="N4778" s="18"/>
      <c r="O4778" s="19"/>
      <c r="P4778" s="97"/>
      <c r="Q4778" s="13"/>
      <c r="R4778"/>
      <c r="S4778" s="20"/>
      <c r="T4778" s="21"/>
    </row>
    <row r="4779" spans="1:20" x14ac:dyDescent="0.35">
      <c r="A4779" s="96"/>
      <c r="D4779" s="13"/>
      <c r="E4779" s="13"/>
      <c r="F4779" s="14"/>
      <c r="G4779" s="13"/>
      <c r="H4779" s="14"/>
      <c r="I4779" s="15"/>
      <c r="J4779" s="16"/>
      <c r="K4779" s="16"/>
      <c r="L4779" s="17"/>
      <c r="M4779" s="163"/>
      <c r="N4779" s="18"/>
      <c r="O4779" s="19"/>
      <c r="P4779" s="97"/>
      <c r="Q4779" s="13"/>
      <c r="R4779"/>
      <c r="S4779" s="20"/>
      <c r="T4779" s="21"/>
    </row>
    <row r="4780" spans="1:20" x14ac:dyDescent="0.35">
      <c r="A4780" s="96"/>
      <c r="B4780" s="96"/>
      <c r="C4780" s="96"/>
      <c r="D4780" s="13"/>
      <c r="E4780" s="13"/>
      <c r="F4780" s="14"/>
      <c r="G4780" s="13"/>
      <c r="H4780" s="14"/>
      <c r="I4780" s="15"/>
      <c r="J4780" s="16"/>
      <c r="K4780" s="16"/>
      <c r="L4780" s="17"/>
      <c r="M4780" s="163"/>
      <c r="N4780" s="18"/>
      <c r="O4780" s="19"/>
      <c r="P4780" s="97"/>
      <c r="Q4780" s="13"/>
      <c r="R4780"/>
      <c r="S4780" s="20"/>
      <c r="T4780" s="21"/>
    </row>
    <row r="4781" spans="1:20" x14ac:dyDescent="0.35">
      <c r="A4781" s="13"/>
      <c r="B4781" s="13"/>
      <c r="C4781" s="13"/>
      <c r="D4781" s="13"/>
      <c r="E4781" s="13"/>
      <c r="F4781" s="14"/>
      <c r="G4781" s="13"/>
      <c r="H4781" s="14"/>
      <c r="I4781" s="15"/>
      <c r="J4781" s="16"/>
      <c r="K4781" s="16"/>
      <c r="L4781" s="17"/>
      <c r="M4781" s="163"/>
      <c r="N4781" s="18"/>
      <c r="O4781" s="19"/>
      <c r="P4781" s="97"/>
      <c r="Q4781" s="13"/>
      <c r="R4781"/>
      <c r="S4781" s="20"/>
      <c r="T4781" s="21"/>
    </row>
    <row r="4782" spans="1:20" x14ac:dyDescent="0.35">
      <c r="A4782" s="13"/>
      <c r="B4782" s="13"/>
      <c r="C4782" s="13"/>
      <c r="D4782" s="13"/>
      <c r="E4782" s="13"/>
      <c r="F4782" s="14"/>
      <c r="G4782" s="13"/>
      <c r="H4782" s="14"/>
      <c r="I4782" s="15"/>
      <c r="J4782" s="16"/>
      <c r="K4782" s="16"/>
      <c r="L4782" s="17"/>
      <c r="M4782" s="163"/>
      <c r="N4782" s="18"/>
      <c r="O4782" s="19"/>
      <c r="P4782" s="97"/>
      <c r="Q4782" s="13"/>
      <c r="R4782"/>
      <c r="S4782" s="20"/>
      <c r="T4782" s="21"/>
    </row>
    <row r="4783" spans="1:20" x14ac:dyDescent="0.35">
      <c r="A4783" s="13"/>
      <c r="B4783" s="13"/>
      <c r="C4783" s="13"/>
      <c r="D4783" s="13"/>
      <c r="E4783" s="13"/>
      <c r="F4783" s="14"/>
      <c r="G4783" s="13"/>
      <c r="H4783" s="14"/>
      <c r="I4783" s="15"/>
      <c r="J4783" s="16"/>
      <c r="K4783" s="16"/>
      <c r="L4783" s="17"/>
      <c r="M4783" s="163"/>
      <c r="N4783" s="18"/>
      <c r="O4783" s="19"/>
      <c r="P4783" s="97"/>
      <c r="Q4783" s="13"/>
      <c r="R4783"/>
      <c r="S4783" s="20"/>
      <c r="T4783" s="21"/>
    </row>
    <row r="4784" spans="1:20" x14ac:dyDescent="0.35">
      <c r="A4784" s="13"/>
      <c r="B4784" s="13"/>
      <c r="C4784" s="13"/>
      <c r="D4784" s="13"/>
      <c r="E4784" s="13"/>
      <c r="F4784" s="14"/>
      <c r="G4784" s="13"/>
      <c r="H4784" s="14"/>
      <c r="I4784" s="15"/>
      <c r="J4784" s="16"/>
      <c r="K4784" s="16"/>
      <c r="L4784" s="17"/>
      <c r="M4784" s="163"/>
      <c r="N4784" s="18"/>
      <c r="O4784" s="19"/>
      <c r="P4784" s="97"/>
      <c r="Q4784" s="13"/>
      <c r="R4784"/>
      <c r="S4784" s="20"/>
      <c r="T4784" s="21"/>
    </row>
    <row r="4785" spans="1:20" x14ac:dyDescent="0.35">
      <c r="A4785" s="13"/>
      <c r="B4785" s="13"/>
      <c r="C4785" s="13"/>
      <c r="D4785" s="13"/>
      <c r="E4785" s="13"/>
      <c r="F4785" s="14"/>
      <c r="G4785" s="13"/>
      <c r="H4785" s="14"/>
      <c r="I4785" s="15"/>
      <c r="J4785" s="16"/>
      <c r="K4785" s="16"/>
      <c r="L4785" s="17"/>
      <c r="M4785" s="163"/>
      <c r="N4785" s="18"/>
      <c r="O4785" s="19"/>
      <c r="P4785" s="97"/>
      <c r="Q4785" s="13"/>
      <c r="R4785"/>
      <c r="S4785" s="20"/>
      <c r="T4785" s="21"/>
    </row>
    <row r="4786" spans="1:20" x14ac:dyDescent="0.35">
      <c r="A4786" s="96"/>
      <c r="D4786" s="13"/>
      <c r="E4786" s="13"/>
      <c r="F4786" s="14"/>
      <c r="G4786" s="13"/>
      <c r="H4786" s="14"/>
      <c r="I4786" s="15"/>
      <c r="J4786" s="16"/>
      <c r="K4786" s="16"/>
      <c r="L4786" s="17"/>
      <c r="M4786" s="163"/>
      <c r="N4786" s="18"/>
      <c r="O4786" s="19"/>
      <c r="P4786" s="97"/>
      <c r="Q4786" s="13"/>
      <c r="R4786"/>
      <c r="S4786" s="20"/>
      <c r="T4786" s="21"/>
    </row>
    <row r="4787" spans="1:20" x14ac:dyDescent="0.35">
      <c r="A4787" s="96"/>
      <c r="B4787" s="96"/>
      <c r="C4787" s="96"/>
      <c r="D4787" s="13"/>
      <c r="E4787" s="13"/>
      <c r="F4787" s="14"/>
      <c r="G4787" s="13"/>
      <c r="H4787" s="14"/>
      <c r="I4787" s="15"/>
      <c r="J4787" s="16"/>
      <c r="K4787" s="16"/>
      <c r="L4787" s="17"/>
      <c r="M4787" s="163"/>
      <c r="N4787" s="18"/>
      <c r="O4787" s="19"/>
      <c r="P4787" s="97"/>
      <c r="Q4787" s="13"/>
      <c r="R4787"/>
      <c r="S4787" s="20"/>
      <c r="T4787" s="21"/>
    </row>
    <row r="4788" spans="1:20" x14ac:dyDescent="0.35">
      <c r="A4788" s="96"/>
      <c r="B4788" s="96"/>
      <c r="C4788" s="96"/>
      <c r="D4788" s="13"/>
      <c r="E4788" s="13"/>
      <c r="F4788" s="14"/>
      <c r="G4788" s="13"/>
      <c r="H4788" s="14"/>
      <c r="I4788" s="15"/>
      <c r="J4788" s="16"/>
      <c r="K4788" s="16"/>
      <c r="L4788" s="17"/>
      <c r="M4788" s="163"/>
      <c r="N4788" s="18"/>
      <c r="O4788" s="19"/>
      <c r="P4788" s="97"/>
      <c r="Q4788" s="13"/>
      <c r="R4788"/>
      <c r="S4788" s="20"/>
      <c r="T4788" s="21"/>
    </row>
    <row r="4789" spans="1:20" x14ac:dyDescent="0.35">
      <c r="A4789" s="96"/>
      <c r="D4789" s="13"/>
      <c r="E4789" s="13"/>
      <c r="F4789" s="14"/>
      <c r="G4789" s="13"/>
      <c r="H4789" s="14"/>
      <c r="I4789" s="15"/>
      <c r="J4789" s="16"/>
      <c r="K4789" s="16"/>
      <c r="L4789" s="17"/>
      <c r="M4789" s="163"/>
      <c r="N4789" s="18"/>
      <c r="O4789" s="19"/>
      <c r="P4789" s="97"/>
      <c r="Q4789" s="13"/>
      <c r="R4789"/>
      <c r="S4789" s="20"/>
      <c r="T4789" s="21"/>
    </row>
    <row r="4790" spans="1:20" x14ac:dyDescent="0.35">
      <c r="A4790" s="96"/>
      <c r="B4790" s="96"/>
      <c r="C4790" s="96"/>
      <c r="D4790" s="13"/>
      <c r="E4790" s="13"/>
      <c r="F4790" s="14"/>
      <c r="G4790" s="13"/>
      <c r="H4790" s="14"/>
      <c r="I4790" s="15"/>
      <c r="J4790" s="16"/>
      <c r="K4790" s="16"/>
      <c r="L4790" s="17"/>
      <c r="M4790" s="163"/>
      <c r="N4790" s="18"/>
      <c r="O4790" s="19"/>
      <c r="P4790" s="97"/>
      <c r="Q4790" s="13"/>
      <c r="R4790"/>
      <c r="S4790" s="20"/>
      <c r="T4790" s="21"/>
    </row>
    <row r="4791" spans="1:20" x14ac:dyDescent="0.35">
      <c r="A4791" s="13"/>
      <c r="B4791" s="13"/>
      <c r="C4791" s="13"/>
      <c r="D4791" s="13"/>
      <c r="E4791" s="13"/>
      <c r="F4791" s="14"/>
      <c r="G4791" s="13"/>
      <c r="H4791" s="14"/>
      <c r="I4791" s="15"/>
      <c r="J4791" s="16"/>
      <c r="K4791" s="16"/>
      <c r="L4791" s="17"/>
      <c r="M4791" s="163"/>
      <c r="N4791" s="18"/>
      <c r="O4791" s="19"/>
      <c r="P4791" s="97"/>
      <c r="Q4791" s="13"/>
      <c r="R4791"/>
      <c r="S4791" s="20"/>
      <c r="T4791" s="21"/>
    </row>
    <row r="4792" spans="1:20" x14ac:dyDescent="0.35">
      <c r="A4792" s="13"/>
      <c r="B4792" s="13"/>
      <c r="C4792" s="13"/>
      <c r="D4792" s="13"/>
      <c r="E4792" s="13"/>
      <c r="F4792" s="14"/>
      <c r="G4792" s="13"/>
      <c r="H4792" s="14"/>
      <c r="I4792" s="15"/>
      <c r="J4792" s="16"/>
      <c r="K4792" s="16"/>
      <c r="L4792" s="17"/>
      <c r="M4792" s="163"/>
      <c r="N4792" s="18"/>
      <c r="O4792" s="19"/>
      <c r="P4792" s="97"/>
      <c r="Q4792" s="13"/>
      <c r="R4792"/>
      <c r="S4792" s="20"/>
      <c r="T4792" s="21"/>
    </row>
    <row r="4793" spans="1:20" x14ac:dyDescent="0.35">
      <c r="A4793" s="13"/>
      <c r="B4793" s="13"/>
      <c r="C4793" s="13"/>
      <c r="D4793" s="13"/>
      <c r="E4793" s="13"/>
      <c r="F4793" s="14"/>
      <c r="G4793" s="13"/>
      <c r="H4793" s="14"/>
      <c r="I4793" s="15"/>
      <c r="J4793" s="16"/>
      <c r="K4793" s="16"/>
      <c r="L4793" s="17"/>
      <c r="M4793" s="163"/>
      <c r="N4793" s="18"/>
      <c r="O4793" s="19"/>
      <c r="P4793" s="97"/>
      <c r="Q4793" s="13"/>
      <c r="R4793"/>
      <c r="S4793" s="20"/>
      <c r="T4793" s="21"/>
    </row>
    <row r="4794" spans="1:20" x14ac:dyDescent="0.35">
      <c r="A4794" s="96"/>
      <c r="D4794" s="13"/>
      <c r="E4794" s="13"/>
      <c r="F4794" s="14"/>
      <c r="G4794" s="13"/>
      <c r="H4794" s="14"/>
      <c r="I4794" s="15"/>
      <c r="J4794" s="16"/>
      <c r="K4794" s="16"/>
      <c r="L4794" s="17"/>
      <c r="M4794" s="163"/>
      <c r="N4794" s="18"/>
      <c r="O4794" s="19"/>
      <c r="P4794" s="97"/>
      <c r="Q4794" s="13"/>
      <c r="R4794"/>
      <c r="S4794" s="20"/>
      <c r="T4794" s="21"/>
    </row>
    <row r="4795" spans="1:20" x14ac:dyDescent="0.35">
      <c r="A4795" s="96"/>
      <c r="D4795" s="13"/>
      <c r="E4795" s="13"/>
      <c r="F4795" s="14"/>
      <c r="G4795" s="13"/>
      <c r="H4795" s="14"/>
      <c r="I4795" s="15"/>
      <c r="J4795" s="16"/>
      <c r="K4795" s="16"/>
      <c r="L4795" s="17"/>
      <c r="M4795" s="163"/>
      <c r="N4795" s="18"/>
      <c r="O4795" s="19"/>
      <c r="P4795" s="97"/>
      <c r="Q4795" s="13"/>
      <c r="R4795"/>
      <c r="S4795" s="20"/>
      <c r="T4795" s="21"/>
    </row>
    <row r="4796" spans="1:20" x14ac:dyDescent="0.35">
      <c r="A4796" s="96"/>
      <c r="B4796" s="96"/>
      <c r="C4796" s="96"/>
      <c r="D4796" s="13"/>
      <c r="E4796" s="13"/>
      <c r="F4796" s="14"/>
      <c r="G4796" s="13"/>
      <c r="H4796" s="14"/>
      <c r="I4796" s="15"/>
      <c r="J4796" s="16"/>
      <c r="K4796" s="16"/>
      <c r="L4796" s="17"/>
      <c r="M4796" s="163"/>
      <c r="N4796" s="18"/>
      <c r="O4796" s="19"/>
      <c r="P4796" s="97"/>
      <c r="Q4796" s="13"/>
      <c r="R4796"/>
      <c r="S4796" s="20"/>
      <c r="T4796" s="21"/>
    </row>
    <row r="4797" spans="1:20" x14ac:dyDescent="0.35">
      <c r="A4797" s="96"/>
      <c r="D4797" s="13"/>
      <c r="E4797" s="13"/>
      <c r="F4797" s="14"/>
      <c r="G4797" s="13"/>
      <c r="H4797" s="14"/>
      <c r="I4797" s="15"/>
      <c r="J4797" s="16"/>
      <c r="K4797" s="16"/>
      <c r="L4797" s="17"/>
      <c r="M4797" s="163"/>
      <c r="N4797" s="18"/>
      <c r="O4797" s="19"/>
      <c r="P4797" s="97"/>
      <c r="Q4797" s="13"/>
      <c r="R4797"/>
      <c r="S4797" s="20"/>
      <c r="T4797" s="21"/>
    </row>
    <row r="4798" spans="1:20" x14ac:dyDescent="0.35">
      <c r="A4798" s="96"/>
      <c r="B4798" s="96"/>
      <c r="C4798" s="96"/>
      <c r="D4798" s="13"/>
      <c r="E4798" s="13"/>
      <c r="F4798" s="14"/>
      <c r="G4798" s="13"/>
      <c r="H4798" s="14"/>
      <c r="I4798" s="15"/>
      <c r="J4798" s="16"/>
      <c r="K4798" s="16"/>
      <c r="L4798" s="17"/>
      <c r="M4798" s="163"/>
      <c r="N4798" s="18"/>
      <c r="O4798" s="19"/>
      <c r="P4798" s="97"/>
      <c r="Q4798" s="13"/>
      <c r="R4798"/>
      <c r="S4798" s="20"/>
      <c r="T4798" s="21"/>
    </row>
    <row r="4799" spans="1:20" x14ac:dyDescent="0.35">
      <c r="A4799" s="96"/>
      <c r="D4799" s="13"/>
      <c r="E4799" s="13"/>
      <c r="F4799" s="14"/>
      <c r="G4799" s="13"/>
      <c r="H4799" s="14"/>
      <c r="I4799" s="15"/>
      <c r="J4799" s="16"/>
      <c r="K4799" s="16"/>
      <c r="L4799" s="17"/>
      <c r="M4799" s="163"/>
      <c r="N4799" s="18"/>
      <c r="O4799" s="19"/>
      <c r="P4799" s="97"/>
      <c r="Q4799" s="13"/>
      <c r="R4799"/>
      <c r="S4799" s="20"/>
      <c r="T4799" s="21"/>
    </row>
    <row r="4800" spans="1:20" x14ac:dyDescent="0.35">
      <c r="A4800" s="13"/>
      <c r="B4800" s="13"/>
      <c r="C4800" s="13"/>
      <c r="D4800" s="13"/>
      <c r="E4800" s="13"/>
      <c r="F4800" s="14"/>
      <c r="G4800" s="13"/>
      <c r="H4800" s="14"/>
      <c r="I4800" s="15"/>
      <c r="J4800" s="16"/>
      <c r="K4800" s="16"/>
      <c r="L4800" s="17"/>
      <c r="M4800" s="163"/>
      <c r="N4800" s="18"/>
      <c r="O4800" s="19"/>
      <c r="P4800" s="97"/>
      <c r="Q4800" s="13"/>
      <c r="R4800"/>
      <c r="S4800" s="20"/>
      <c r="T4800" s="21"/>
    </row>
    <row r="4801" spans="1:20" x14ac:dyDescent="0.35">
      <c r="A4801" s="13"/>
      <c r="B4801" s="13"/>
      <c r="C4801" s="13"/>
      <c r="D4801" s="13"/>
      <c r="E4801" s="13"/>
      <c r="F4801" s="14"/>
      <c r="G4801" s="13"/>
      <c r="H4801" s="14"/>
      <c r="I4801" s="15"/>
      <c r="J4801" s="16"/>
      <c r="K4801" s="16"/>
      <c r="L4801" s="17"/>
      <c r="M4801" s="163"/>
      <c r="N4801" s="18"/>
      <c r="O4801" s="19"/>
      <c r="P4801" s="97"/>
      <c r="Q4801" s="13"/>
      <c r="R4801"/>
      <c r="S4801" s="20"/>
      <c r="T4801" s="21"/>
    </row>
    <row r="4802" spans="1:20" x14ac:dyDescent="0.35">
      <c r="A4802" s="96"/>
      <c r="D4802" s="13"/>
      <c r="E4802" s="13"/>
      <c r="F4802" s="14"/>
      <c r="G4802" s="13"/>
      <c r="H4802" s="14"/>
      <c r="I4802" s="15"/>
      <c r="J4802" s="16"/>
      <c r="K4802" s="16"/>
      <c r="L4802" s="17"/>
      <c r="M4802" s="163"/>
      <c r="N4802" s="18"/>
      <c r="O4802" s="19"/>
      <c r="P4802" s="97"/>
      <c r="Q4802" s="13"/>
      <c r="R4802"/>
      <c r="S4802" s="20"/>
      <c r="T4802" s="21"/>
    </row>
    <row r="4803" spans="1:20" x14ac:dyDescent="0.35">
      <c r="A4803" s="13"/>
      <c r="B4803" s="13"/>
      <c r="C4803" s="13"/>
      <c r="D4803" s="13"/>
      <c r="E4803" s="13"/>
      <c r="F4803" s="14"/>
      <c r="G4803" s="13"/>
      <c r="H4803" s="14"/>
      <c r="I4803" s="15"/>
      <c r="J4803" s="16"/>
      <c r="K4803" s="16"/>
      <c r="L4803" s="17"/>
      <c r="M4803" s="163"/>
      <c r="N4803" s="18"/>
      <c r="O4803" s="19"/>
      <c r="P4803" s="97"/>
      <c r="Q4803" s="13"/>
      <c r="R4803"/>
      <c r="S4803" s="20"/>
      <c r="T4803" s="21"/>
    </row>
    <row r="4804" spans="1:20" x14ac:dyDescent="0.35">
      <c r="A4804" s="13"/>
      <c r="B4804" s="13"/>
      <c r="C4804" s="13"/>
      <c r="D4804" s="13"/>
      <c r="E4804" s="13"/>
      <c r="F4804" s="14"/>
      <c r="G4804" s="13"/>
      <c r="H4804" s="14"/>
      <c r="I4804" s="15"/>
      <c r="J4804" s="16"/>
      <c r="K4804" s="16"/>
      <c r="L4804" s="17"/>
      <c r="M4804" s="163"/>
      <c r="N4804" s="18"/>
      <c r="O4804" s="19"/>
      <c r="P4804" s="97"/>
      <c r="Q4804" s="13"/>
      <c r="R4804"/>
      <c r="S4804" s="20"/>
      <c r="T4804" s="21"/>
    </row>
    <row r="4805" spans="1:20" x14ac:dyDescent="0.35">
      <c r="A4805" s="96"/>
      <c r="B4805" s="96"/>
      <c r="C4805" s="96"/>
      <c r="D4805" s="13"/>
      <c r="E4805" s="13"/>
      <c r="F4805" s="14"/>
      <c r="G4805" s="13"/>
      <c r="H4805" s="14"/>
      <c r="I4805" s="15"/>
      <c r="J4805" s="16"/>
      <c r="K4805" s="16"/>
      <c r="L4805" s="17"/>
      <c r="M4805" s="163"/>
      <c r="N4805" s="18"/>
      <c r="O4805" s="19"/>
      <c r="P4805" s="97"/>
      <c r="Q4805" s="13"/>
      <c r="R4805"/>
      <c r="S4805" s="20"/>
      <c r="T4805" s="21"/>
    </row>
    <row r="4806" spans="1:20" x14ac:dyDescent="0.35">
      <c r="A4806" s="96"/>
      <c r="B4806" s="96"/>
      <c r="C4806" s="96"/>
      <c r="D4806" s="13"/>
      <c r="E4806" s="13"/>
      <c r="F4806" s="14"/>
      <c r="G4806" s="13"/>
      <c r="H4806" s="14"/>
      <c r="I4806" s="15"/>
      <c r="J4806" s="16"/>
      <c r="K4806" s="16"/>
      <c r="L4806" s="17"/>
      <c r="M4806" s="163"/>
      <c r="N4806" s="18"/>
      <c r="O4806" s="19"/>
      <c r="P4806" s="97"/>
      <c r="Q4806" s="13"/>
      <c r="R4806"/>
      <c r="S4806" s="20"/>
      <c r="T4806" s="21"/>
    </row>
    <row r="4807" spans="1:20" x14ac:dyDescent="0.35">
      <c r="A4807" s="96"/>
      <c r="B4807" s="96"/>
      <c r="C4807" s="96"/>
      <c r="D4807" s="13"/>
      <c r="E4807" s="13"/>
      <c r="F4807" s="14"/>
      <c r="G4807" s="13"/>
      <c r="H4807" s="14"/>
      <c r="I4807" s="15"/>
      <c r="J4807" s="16"/>
      <c r="K4807" s="16"/>
      <c r="L4807" s="17"/>
      <c r="M4807" s="163"/>
      <c r="N4807" s="18"/>
      <c r="O4807" s="19"/>
      <c r="P4807" s="97"/>
      <c r="Q4807" s="13"/>
      <c r="R4807"/>
      <c r="S4807" s="20"/>
      <c r="T4807" s="21"/>
    </row>
    <row r="4808" spans="1:20" x14ac:dyDescent="0.35">
      <c r="A4808" s="96"/>
      <c r="B4808" s="96"/>
      <c r="C4808" s="96"/>
      <c r="D4808" s="13"/>
      <c r="E4808" s="13"/>
      <c r="F4808" s="14"/>
      <c r="G4808" s="13"/>
      <c r="H4808" s="14"/>
      <c r="I4808" s="15"/>
      <c r="J4808" s="16"/>
      <c r="K4808" s="16"/>
      <c r="L4808" s="17"/>
      <c r="M4808" s="163"/>
      <c r="N4808" s="18"/>
      <c r="O4808" s="19"/>
      <c r="P4808" s="97"/>
      <c r="Q4808" s="13"/>
      <c r="R4808"/>
      <c r="S4808" s="20"/>
      <c r="T4808" s="21"/>
    </row>
    <row r="4809" spans="1:20" x14ac:dyDescent="0.35">
      <c r="A4809" s="13"/>
      <c r="B4809" s="13"/>
      <c r="C4809" s="13"/>
      <c r="D4809" s="13"/>
      <c r="E4809" s="13"/>
      <c r="F4809" s="14"/>
      <c r="G4809" s="13"/>
      <c r="H4809" s="14"/>
      <c r="I4809" s="15"/>
      <c r="J4809" s="16"/>
      <c r="K4809" s="16"/>
      <c r="L4809" s="17"/>
      <c r="M4809" s="163"/>
      <c r="N4809" s="18"/>
      <c r="O4809" s="19"/>
      <c r="P4809" s="97"/>
      <c r="Q4809" s="13"/>
      <c r="R4809"/>
      <c r="S4809" s="20"/>
      <c r="T4809" s="21"/>
    </row>
    <row r="4810" spans="1:20" x14ac:dyDescent="0.35">
      <c r="A4810" s="13"/>
      <c r="B4810" s="13"/>
      <c r="C4810" s="13"/>
      <c r="D4810" s="13"/>
      <c r="E4810" s="13"/>
      <c r="F4810" s="14"/>
      <c r="G4810" s="13"/>
      <c r="H4810" s="14"/>
      <c r="I4810" s="15"/>
      <c r="J4810" s="16"/>
      <c r="K4810" s="16"/>
      <c r="L4810" s="17"/>
      <c r="M4810" s="163"/>
      <c r="N4810" s="18"/>
      <c r="O4810" s="19"/>
      <c r="P4810" s="97"/>
      <c r="Q4810" s="13"/>
      <c r="R4810"/>
      <c r="S4810" s="20"/>
      <c r="T4810" s="21"/>
    </row>
    <row r="4811" spans="1:20" x14ac:dyDescent="0.35">
      <c r="A4811" s="96"/>
      <c r="B4811" s="96"/>
      <c r="C4811" s="96"/>
      <c r="D4811" s="13"/>
      <c r="E4811" s="13"/>
      <c r="F4811" s="14"/>
      <c r="G4811" s="13"/>
      <c r="H4811" s="14"/>
      <c r="I4811" s="15"/>
      <c r="J4811" s="16"/>
      <c r="K4811" s="16"/>
      <c r="L4811" s="17"/>
      <c r="M4811" s="163"/>
      <c r="N4811" s="18"/>
      <c r="O4811" s="19"/>
      <c r="P4811" s="97"/>
      <c r="Q4811" s="13"/>
      <c r="R4811"/>
      <c r="S4811" s="20"/>
      <c r="T4811" s="21"/>
    </row>
    <row r="4812" spans="1:20" x14ac:dyDescent="0.35">
      <c r="A4812" s="13"/>
      <c r="B4812" s="13"/>
      <c r="C4812" s="13"/>
      <c r="D4812" s="13"/>
      <c r="E4812" s="13"/>
      <c r="F4812" s="14"/>
      <c r="G4812" s="13"/>
      <c r="H4812" s="14"/>
      <c r="I4812" s="15"/>
      <c r="J4812" s="16"/>
      <c r="K4812" s="16"/>
      <c r="L4812" s="17"/>
      <c r="M4812" s="163"/>
      <c r="N4812" s="18"/>
      <c r="O4812" s="19"/>
      <c r="P4812" s="97"/>
      <c r="Q4812" s="13"/>
      <c r="R4812"/>
      <c r="S4812" s="20"/>
      <c r="T4812" s="21"/>
    </row>
    <row r="4813" spans="1:20" x14ac:dyDescent="0.35">
      <c r="A4813" s="13"/>
      <c r="B4813" s="13"/>
      <c r="C4813" s="13"/>
      <c r="D4813" s="13"/>
      <c r="E4813" s="13"/>
      <c r="F4813" s="14"/>
      <c r="G4813" s="13"/>
      <c r="H4813" s="14"/>
      <c r="I4813" s="15"/>
      <c r="J4813" s="16"/>
      <c r="K4813" s="16"/>
      <c r="L4813" s="17"/>
      <c r="M4813" s="163"/>
      <c r="N4813" s="18"/>
      <c r="O4813" s="19"/>
      <c r="P4813" s="97"/>
      <c r="Q4813" s="13"/>
      <c r="R4813"/>
      <c r="S4813" s="20"/>
      <c r="T4813" s="21"/>
    </row>
    <row r="4814" spans="1:20" x14ac:dyDescent="0.35">
      <c r="A4814" s="13"/>
      <c r="B4814" s="13"/>
      <c r="C4814" s="13"/>
      <c r="D4814" s="13"/>
      <c r="E4814" s="13"/>
      <c r="F4814" s="14"/>
      <c r="G4814" s="13"/>
      <c r="H4814" s="14"/>
      <c r="I4814" s="15"/>
      <c r="J4814" s="16"/>
      <c r="K4814" s="16"/>
      <c r="L4814" s="17"/>
      <c r="M4814" s="163"/>
      <c r="N4814" s="18"/>
      <c r="O4814" s="19"/>
      <c r="P4814" s="97"/>
      <c r="Q4814" s="13"/>
      <c r="R4814"/>
      <c r="S4814" s="20"/>
      <c r="T4814" s="21"/>
    </row>
    <row r="4815" spans="1:20" x14ac:dyDescent="0.35">
      <c r="A4815" s="13"/>
      <c r="B4815" s="13"/>
      <c r="C4815" s="13"/>
      <c r="D4815" s="13"/>
      <c r="E4815" s="13"/>
      <c r="F4815" s="14"/>
      <c r="G4815" s="13"/>
      <c r="H4815" s="14"/>
      <c r="I4815" s="15"/>
      <c r="J4815" s="16"/>
      <c r="K4815" s="16"/>
      <c r="L4815" s="17"/>
      <c r="M4815" s="163"/>
      <c r="N4815" s="18"/>
      <c r="O4815" s="19"/>
      <c r="P4815" s="97"/>
      <c r="Q4815" s="13"/>
      <c r="R4815"/>
      <c r="S4815" s="20"/>
      <c r="T4815" s="21"/>
    </row>
    <row r="4816" spans="1:20" x14ac:dyDescent="0.35">
      <c r="A4816" s="13"/>
      <c r="B4816" s="13"/>
      <c r="C4816" s="13"/>
      <c r="D4816" s="13"/>
      <c r="E4816" s="13"/>
      <c r="F4816" s="14"/>
      <c r="G4816" s="13"/>
      <c r="H4816" s="14"/>
      <c r="I4816" s="15"/>
      <c r="J4816" s="16"/>
      <c r="K4816" s="16"/>
      <c r="L4816" s="17"/>
      <c r="M4816" s="163"/>
      <c r="N4816" s="18"/>
      <c r="O4816" s="19"/>
      <c r="P4816" s="97"/>
      <c r="Q4816" s="13"/>
      <c r="R4816"/>
      <c r="S4816" s="20"/>
      <c r="T4816" s="21"/>
    </row>
    <row r="4817" spans="1:20" x14ac:dyDescent="0.35">
      <c r="A4817" s="13"/>
      <c r="B4817" s="13"/>
      <c r="C4817" s="13"/>
      <c r="D4817" s="13"/>
      <c r="E4817" s="13"/>
      <c r="F4817" s="14"/>
      <c r="G4817" s="13"/>
      <c r="H4817" s="14"/>
      <c r="I4817" s="15"/>
      <c r="J4817" s="16"/>
      <c r="K4817" s="16"/>
      <c r="L4817" s="17"/>
      <c r="M4817" s="163"/>
      <c r="N4817" s="18"/>
      <c r="O4817" s="19"/>
      <c r="P4817" s="97"/>
      <c r="Q4817" s="13"/>
      <c r="R4817"/>
      <c r="S4817" s="20"/>
      <c r="T4817" s="21"/>
    </row>
    <row r="4818" spans="1:20" x14ac:dyDescent="0.35">
      <c r="A4818" s="96"/>
      <c r="B4818" s="96"/>
      <c r="C4818" s="96"/>
      <c r="D4818" s="13"/>
      <c r="E4818" s="13"/>
      <c r="F4818" s="14"/>
      <c r="G4818" s="13"/>
      <c r="H4818" s="14"/>
      <c r="I4818" s="15"/>
      <c r="J4818" s="16"/>
      <c r="K4818" s="16"/>
      <c r="L4818" s="17"/>
      <c r="M4818" s="163"/>
      <c r="N4818" s="18"/>
      <c r="O4818" s="19"/>
      <c r="P4818" s="97"/>
      <c r="Q4818" s="13"/>
      <c r="R4818"/>
      <c r="S4818" s="20"/>
      <c r="T4818" s="21"/>
    </row>
    <row r="4819" spans="1:20" x14ac:dyDescent="0.35">
      <c r="A4819" s="96"/>
      <c r="D4819" s="13"/>
      <c r="E4819" s="13"/>
      <c r="F4819" s="14"/>
      <c r="G4819" s="13"/>
      <c r="H4819" s="14"/>
      <c r="I4819" s="15"/>
      <c r="J4819" s="16"/>
      <c r="K4819" s="16"/>
      <c r="L4819" s="17"/>
      <c r="M4819" s="163"/>
      <c r="N4819" s="18"/>
      <c r="O4819" s="19"/>
      <c r="P4819" s="97"/>
      <c r="Q4819" s="13"/>
      <c r="R4819"/>
      <c r="S4819" s="20"/>
      <c r="T4819" s="21"/>
    </row>
    <row r="4820" spans="1:20" x14ac:dyDescent="0.35">
      <c r="A4820" s="96"/>
      <c r="D4820" s="13"/>
      <c r="E4820" s="13"/>
      <c r="F4820" s="14"/>
      <c r="G4820" s="13"/>
      <c r="H4820" s="14"/>
      <c r="I4820" s="15"/>
      <c r="J4820" s="16"/>
      <c r="K4820" s="16"/>
      <c r="L4820" s="17"/>
      <c r="M4820" s="163"/>
      <c r="N4820" s="18"/>
      <c r="O4820" s="19"/>
      <c r="P4820" s="97"/>
      <c r="Q4820" s="13"/>
      <c r="R4820"/>
      <c r="S4820" s="20"/>
      <c r="T4820" s="21"/>
    </row>
    <row r="4821" spans="1:20" x14ac:dyDescent="0.35">
      <c r="A4821" s="96"/>
      <c r="D4821" s="13"/>
      <c r="E4821" s="13"/>
      <c r="F4821" s="14"/>
      <c r="G4821" s="13"/>
      <c r="H4821" s="14"/>
      <c r="I4821" s="15"/>
      <c r="J4821" s="16"/>
      <c r="K4821" s="16"/>
      <c r="L4821" s="17"/>
      <c r="M4821" s="163"/>
      <c r="N4821" s="18"/>
      <c r="O4821" s="19"/>
      <c r="P4821" s="97"/>
      <c r="Q4821" s="13"/>
      <c r="R4821"/>
      <c r="S4821" s="20"/>
      <c r="T4821" s="21"/>
    </row>
    <row r="4822" spans="1:20" x14ac:dyDescent="0.35">
      <c r="A4822" s="13"/>
      <c r="B4822" s="13"/>
      <c r="C4822" s="13"/>
      <c r="D4822" s="13"/>
      <c r="E4822" s="13"/>
      <c r="F4822" s="14"/>
      <c r="G4822" s="13"/>
      <c r="H4822" s="14"/>
      <c r="I4822" s="15"/>
      <c r="J4822" s="16"/>
      <c r="K4822" s="16"/>
      <c r="L4822" s="17"/>
      <c r="M4822" s="163"/>
      <c r="N4822" s="18"/>
      <c r="O4822" s="19"/>
      <c r="P4822" s="97"/>
      <c r="Q4822" s="13"/>
      <c r="R4822"/>
      <c r="S4822" s="20"/>
      <c r="T4822" s="21"/>
    </row>
    <row r="4823" spans="1:20" x14ac:dyDescent="0.35">
      <c r="A4823" s="96"/>
      <c r="D4823" s="13"/>
      <c r="E4823" s="13"/>
      <c r="F4823" s="14"/>
      <c r="G4823" s="13"/>
      <c r="H4823" s="14"/>
      <c r="I4823" s="15"/>
      <c r="J4823" s="16"/>
      <c r="K4823" s="16"/>
      <c r="L4823" s="17"/>
      <c r="M4823" s="163"/>
      <c r="N4823" s="18"/>
      <c r="O4823" s="19"/>
      <c r="P4823" s="97"/>
      <c r="Q4823" s="13"/>
      <c r="R4823"/>
      <c r="S4823" s="20"/>
      <c r="T4823" s="21"/>
    </row>
    <row r="4824" spans="1:20" x14ac:dyDescent="0.35">
      <c r="A4824" s="96"/>
      <c r="D4824" s="13"/>
      <c r="E4824" s="13"/>
      <c r="F4824" s="14"/>
      <c r="G4824" s="13"/>
      <c r="H4824" s="14"/>
      <c r="I4824" s="15"/>
      <c r="J4824" s="16"/>
      <c r="K4824" s="16"/>
      <c r="L4824" s="17"/>
      <c r="M4824" s="163"/>
      <c r="N4824" s="18"/>
      <c r="O4824" s="19"/>
      <c r="P4824" s="97"/>
      <c r="Q4824" s="13"/>
      <c r="R4824"/>
      <c r="S4824" s="20"/>
      <c r="T4824" s="21"/>
    </row>
    <row r="4825" spans="1:20" x14ac:dyDescent="0.35">
      <c r="A4825" s="96"/>
      <c r="B4825" s="96"/>
      <c r="C4825" s="96"/>
      <c r="D4825" s="13"/>
      <c r="E4825" s="13"/>
      <c r="F4825" s="14"/>
      <c r="G4825" s="13"/>
      <c r="H4825" s="14"/>
      <c r="I4825" s="15"/>
      <c r="J4825" s="16"/>
      <c r="K4825" s="16"/>
      <c r="L4825" s="17"/>
      <c r="M4825" s="163"/>
      <c r="N4825" s="18"/>
      <c r="O4825" s="19"/>
      <c r="P4825" s="97"/>
      <c r="Q4825" s="13"/>
      <c r="R4825"/>
      <c r="S4825" s="20"/>
      <c r="T4825" s="21"/>
    </row>
    <row r="4826" spans="1:20" x14ac:dyDescent="0.35">
      <c r="A4826" s="96"/>
      <c r="B4826" s="96"/>
      <c r="C4826" s="96"/>
      <c r="D4826" s="13"/>
      <c r="E4826" s="13"/>
      <c r="F4826" s="14"/>
      <c r="G4826" s="13"/>
      <c r="H4826" s="14"/>
      <c r="I4826" s="15"/>
      <c r="J4826" s="16"/>
      <c r="K4826" s="16"/>
      <c r="L4826" s="17"/>
      <c r="M4826" s="163"/>
      <c r="N4826" s="18"/>
      <c r="O4826" s="19"/>
      <c r="P4826" s="97"/>
      <c r="Q4826" s="13"/>
      <c r="R4826"/>
      <c r="S4826" s="20"/>
      <c r="T4826" s="21"/>
    </row>
    <row r="4827" spans="1:20" x14ac:dyDescent="0.35">
      <c r="A4827" s="96"/>
      <c r="B4827" s="96"/>
      <c r="C4827" s="96"/>
      <c r="D4827" s="13"/>
      <c r="E4827" s="13"/>
      <c r="F4827" s="14"/>
      <c r="G4827" s="13"/>
      <c r="H4827" s="14"/>
      <c r="I4827" s="15"/>
      <c r="J4827" s="16"/>
      <c r="K4827" s="16"/>
      <c r="L4827" s="17"/>
      <c r="M4827" s="163"/>
      <c r="N4827" s="18"/>
      <c r="O4827" s="19"/>
      <c r="P4827" s="97"/>
      <c r="Q4827" s="13"/>
      <c r="R4827"/>
      <c r="S4827" s="20"/>
      <c r="T4827" s="21"/>
    </row>
    <row r="4828" spans="1:20" x14ac:dyDescent="0.35">
      <c r="A4828" s="96"/>
      <c r="D4828" s="13"/>
      <c r="E4828" s="13"/>
      <c r="F4828" s="14"/>
      <c r="G4828" s="13"/>
      <c r="H4828" s="14"/>
      <c r="I4828" s="15"/>
      <c r="J4828" s="16"/>
      <c r="K4828" s="16"/>
      <c r="L4828" s="17"/>
      <c r="M4828" s="163"/>
      <c r="N4828" s="18"/>
      <c r="O4828" s="19"/>
      <c r="P4828" s="97"/>
      <c r="Q4828" s="13"/>
      <c r="R4828"/>
      <c r="S4828" s="20"/>
      <c r="T4828" s="21"/>
    </row>
    <row r="4829" spans="1:20" x14ac:dyDescent="0.35">
      <c r="A4829" s="13"/>
      <c r="B4829" s="13"/>
      <c r="C4829" s="13"/>
      <c r="D4829" s="13"/>
      <c r="E4829" s="13"/>
      <c r="F4829" s="14"/>
      <c r="G4829" s="13"/>
      <c r="H4829" s="14"/>
      <c r="I4829" s="15"/>
      <c r="J4829" s="16"/>
      <c r="K4829" s="16"/>
      <c r="L4829" s="17"/>
      <c r="M4829" s="163"/>
      <c r="N4829" s="18"/>
      <c r="O4829" s="19"/>
      <c r="P4829" s="97"/>
      <c r="Q4829" s="13"/>
      <c r="R4829"/>
      <c r="S4829" s="20"/>
      <c r="T4829" s="21"/>
    </row>
    <row r="4830" spans="1:20" x14ac:dyDescent="0.35">
      <c r="A4830" s="96"/>
      <c r="D4830" s="13"/>
      <c r="E4830" s="13"/>
      <c r="F4830" s="14"/>
      <c r="G4830" s="13"/>
      <c r="H4830" s="14"/>
      <c r="I4830" s="15"/>
      <c r="J4830" s="16"/>
      <c r="K4830" s="16"/>
      <c r="L4830" s="17"/>
      <c r="M4830" s="163"/>
      <c r="N4830" s="18"/>
      <c r="O4830" s="19"/>
      <c r="P4830" s="97"/>
      <c r="Q4830" s="13"/>
      <c r="R4830"/>
      <c r="S4830" s="20"/>
      <c r="T4830" s="21"/>
    </row>
    <row r="4831" spans="1:20" x14ac:dyDescent="0.35">
      <c r="A4831" s="96"/>
      <c r="B4831" s="96"/>
      <c r="C4831" s="96"/>
      <c r="D4831" s="13"/>
      <c r="E4831" s="13"/>
      <c r="F4831" s="14"/>
      <c r="G4831" s="13"/>
      <c r="H4831" s="14"/>
      <c r="I4831" s="15"/>
      <c r="J4831" s="16"/>
      <c r="K4831" s="16"/>
      <c r="L4831" s="17"/>
      <c r="M4831" s="163"/>
      <c r="N4831" s="18"/>
      <c r="O4831" s="19"/>
      <c r="P4831" s="97"/>
      <c r="Q4831" s="13"/>
      <c r="R4831"/>
      <c r="S4831" s="20"/>
      <c r="T4831" s="21"/>
    </row>
    <row r="4832" spans="1:20" x14ac:dyDescent="0.35">
      <c r="A4832" s="13"/>
      <c r="B4832" s="13"/>
      <c r="C4832" s="13"/>
      <c r="D4832" s="13"/>
      <c r="E4832" s="13"/>
      <c r="F4832" s="14"/>
      <c r="G4832" s="13"/>
      <c r="H4832" s="14"/>
      <c r="I4832" s="15"/>
      <c r="J4832" s="16"/>
      <c r="K4832" s="16"/>
      <c r="L4832" s="17"/>
      <c r="M4832" s="163"/>
      <c r="N4832" s="18"/>
      <c r="O4832" s="19"/>
      <c r="P4832" s="97"/>
      <c r="Q4832" s="13"/>
      <c r="R4832"/>
      <c r="S4832" s="20"/>
      <c r="T4832" s="21"/>
    </row>
    <row r="4833" spans="1:20" x14ac:dyDescent="0.35">
      <c r="A4833" s="96"/>
      <c r="D4833" s="13"/>
      <c r="E4833" s="13"/>
      <c r="F4833" s="14"/>
      <c r="G4833" s="13"/>
      <c r="H4833" s="14"/>
      <c r="I4833" s="15"/>
      <c r="J4833" s="16"/>
      <c r="K4833" s="16"/>
      <c r="L4833" s="17"/>
      <c r="M4833" s="163"/>
      <c r="N4833" s="18"/>
      <c r="O4833" s="19"/>
      <c r="P4833" s="97"/>
      <c r="Q4833" s="13"/>
      <c r="R4833"/>
      <c r="S4833" s="20"/>
      <c r="T4833" s="21"/>
    </row>
    <row r="4834" spans="1:20" x14ac:dyDescent="0.35">
      <c r="A4834" s="96"/>
      <c r="B4834" s="96"/>
      <c r="C4834" s="96"/>
      <c r="D4834" s="13"/>
      <c r="E4834" s="13"/>
      <c r="F4834" s="14"/>
      <c r="G4834" s="13"/>
      <c r="H4834" s="14"/>
      <c r="I4834" s="15"/>
      <c r="J4834" s="16"/>
      <c r="K4834" s="16"/>
      <c r="L4834" s="17"/>
      <c r="M4834" s="163"/>
      <c r="N4834" s="18"/>
      <c r="O4834" s="19"/>
      <c r="P4834" s="97"/>
      <c r="Q4834" s="13"/>
      <c r="R4834"/>
      <c r="S4834" s="20"/>
      <c r="T4834" s="21"/>
    </row>
    <row r="4835" spans="1:20" x14ac:dyDescent="0.35">
      <c r="A4835" s="96"/>
      <c r="D4835" s="13"/>
      <c r="E4835" s="13"/>
      <c r="F4835" s="14"/>
      <c r="G4835" s="13"/>
      <c r="H4835" s="14"/>
      <c r="I4835" s="15"/>
      <c r="J4835" s="16"/>
      <c r="K4835" s="16"/>
      <c r="L4835" s="17"/>
      <c r="M4835" s="163"/>
      <c r="N4835" s="18"/>
      <c r="O4835" s="19"/>
      <c r="P4835" s="97"/>
      <c r="Q4835" s="13"/>
      <c r="R4835"/>
      <c r="S4835" s="20"/>
      <c r="T4835" s="21"/>
    </row>
    <row r="4836" spans="1:20" x14ac:dyDescent="0.35">
      <c r="A4836" s="96"/>
      <c r="B4836" s="96"/>
      <c r="C4836" s="96"/>
      <c r="D4836" s="13"/>
      <c r="E4836" s="13"/>
      <c r="F4836" s="14"/>
      <c r="G4836" s="13"/>
      <c r="H4836" s="14"/>
      <c r="I4836" s="15"/>
      <c r="J4836" s="16"/>
      <c r="K4836" s="16"/>
      <c r="L4836" s="17"/>
      <c r="M4836" s="163"/>
      <c r="N4836" s="18"/>
      <c r="O4836" s="19"/>
      <c r="P4836" s="97"/>
      <c r="Q4836" s="13"/>
      <c r="R4836"/>
      <c r="S4836" s="20"/>
      <c r="T4836" s="21"/>
    </row>
    <row r="4837" spans="1:20" x14ac:dyDescent="0.35">
      <c r="A4837" s="96"/>
      <c r="D4837" s="13"/>
      <c r="E4837" s="13"/>
      <c r="F4837" s="14"/>
      <c r="G4837" s="13"/>
      <c r="H4837" s="14"/>
      <c r="I4837" s="15"/>
      <c r="J4837" s="16"/>
      <c r="K4837" s="16"/>
      <c r="L4837" s="17"/>
      <c r="M4837" s="163"/>
      <c r="N4837" s="18"/>
      <c r="O4837" s="19"/>
      <c r="P4837" s="97"/>
      <c r="Q4837" s="13"/>
      <c r="R4837"/>
      <c r="S4837" s="20"/>
      <c r="T4837" s="21"/>
    </row>
    <row r="4838" spans="1:20" x14ac:dyDescent="0.35">
      <c r="A4838" s="13"/>
      <c r="B4838" s="13"/>
      <c r="C4838" s="13"/>
      <c r="D4838" s="13"/>
      <c r="E4838" s="13"/>
      <c r="F4838" s="14"/>
      <c r="G4838" s="13"/>
      <c r="H4838" s="14"/>
      <c r="I4838" s="15"/>
      <c r="J4838" s="16"/>
      <c r="K4838" s="16"/>
      <c r="L4838" s="17"/>
      <c r="M4838" s="163"/>
      <c r="N4838" s="18"/>
      <c r="O4838" s="19"/>
      <c r="P4838" s="97"/>
      <c r="Q4838" s="13"/>
      <c r="R4838"/>
      <c r="S4838" s="20"/>
      <c r="T4838" s="21"/>
    </row>
    <row r="4839" spans="1:20" x14ac:dyDescent="0.35">
      <c r="A4839" s="96"/>
      <c r="D4839" s="13"/>
      <c r="E4839" s="13"/>
      <c r="F4839" s="14"/>
      <c r="G4839" s="13"/>
      <c r="H4839" s="14"/>
      <c r="I4839" s="15"/>
      <c r="J4839" s="16"/>
      <c r="K4839" s="16"/>
      <c r="L4839" s="17"/>
      <c r="M4839" s="163"/>
      <c r="N4839" s="18"/>
      <c r="O4839" s="19"/>
      <c r="P4839" s="97"/>
      <c r="Q4839" s="13"/>
      <c r="R4839"/>
      <c r="S4839" s="20"/>
      <c r="T4839" s="21"/>
    </row>
    <row r="4840" spans="1:20" x14ac:dyDescent="0.35">
      <c r="A4840" s="96"/>
      <c r="B4840" s="96"/>
      <c r="C4840" s="96"/>
      <c r="D4840" s="13"/>
      <c r="E4840" s="13"/>
      <c r="F4840" s="14"/>
      <c r="G4840" s="13"/>
      <c r="H4840" s="14"/>
      <c r="I4840" s="15"/>
      <c r="J4840" s="16"/>
      <c r="K4840" s="16"/>
      <c r="L4840" s="17"/>
      <c r="M4840" s="163"/>
      <c r="N4840" s="18"/>
      <c r="O4840" s="19"/>
      <c r="P4840" s="97"/>
      <c r="Q4840" s="13"/>
      <c r="R4840"/>
      <c r="S4840" s="20"/>
      <c r="T4840" s="21"/>
    </row>
    <row r="4841" spans="1:20" x14ac:dyDescent="0.35">
      <c r="A4841" s="96"/>
      <c r="B4841" s="96"/>
      <c r="C4841" s="96"/>
      <c r="D4841" s="13"/>
      <c r="E4841" s="13"/>
      <c r="F4841" s="14"/>
      <c r="G4841" s="13"/>
      <c r="H4841" s="14"/>
      <c r="I4841" s="15"/>
      <c r="J4841" s="16"/>
      <c r="K4841" s="16"/>
      <c r="L4841" s="17"/>
      <c r="M4841" s="163"/>
      <c r="N4841" s="18"/>
      <c r="O4841" s="19"/>
      <c r="P4841" s="97"/>
      <c r="Q4841" s="13"/>
      <c r="R4841"/>
      <c r="S4841" s="20"/>
      <c r="T4841" s="21"/>
    </row>
    <row r="4842" spans="1:20" x14ac:dyDescent="0.35">
      <c r="A4842" s="96"/>
      <c r="B4842" s="96"/>
      <c r="C4842" s="96"/>
      <c r="D4842" s="13"/>
      <c r="E4842" s="13"/>
      <c r="F4842" s="14"/>
      <c r="G4842" s="13"/>
      <c r="H4842" s="14"/>
      <c r="I4842" s="15"/>
      <c r="J4842" s="16"/>
      <c r="K4842" s="16"/>
      <c r="L4842" s="17"/>
      <c r="M4842" s="163"/>
      <c r="N4842" s="18"/>
      <c r="O4842" s="19"/>
      <c r="P4842" s="97"/>
      <c r="Q4842" s="13"/>
      <c r="R4842"/>
      <c r="S4842" s="20"/>
      <c r="T4842" s="21"/>
    </row>
    <row r="4843" spans="1:20" x14ac:dyDescent="0.35">
      <c r="A4843" s="13"/>
      <c r="B4843" s="13"/>
      <c r="C4843" s="13"/>
      <c r="D4843" s="13"/>
      <c r="E4843" s="13"/>
      <c r="F4843" s="14"/>
      <c r="G4843" s="13"/>
      <c r="H4843" s="14"/>
      <c r="I4843" s="15"/>
      <c r="J4843" s="16"/>
      <c r="K4843" s="16"/>
      <c r="L4843" s="17"/>
      <c r="M4843" s="163"/>
      <c r="N4843" s="18"/>
      <c r="O4843" s="19"/>
      <c r="P4843" s="97"/>
      <c r="Q4843" s="13"/>
      <c r="R4843"/>
      <c r="S4843" s="20"/>
      <c r="T4843" s="21"/>
    </row>
    <row r="4844" spans="1:20" x14ac:dyDescent="0.35">
      <c r="A4844" s="13"/>
      <c r="B4844" s="13"/>
      <c r="C4844" s="13"/>
      <c r="D4844" s="13"/>
      <c r="E4844" s="13"/>
      <c r="F4844" s="14"/>
      <c r="G4844" s="13"/>
      <c r="H4844" s="14"/>
      <c r="I4844" s="15"/>
      <c r="J4844" s="16"/>
      <c r="K4844" s="16"/>
      <c r="L4844" s="17"/>
      <c r="M4844" s="163"/>
      <c r="N4844" s="18"/>
      <c r="O4844" s="19"/>
      <c r="P4844" s="97"/>
      <c r="Q4844" s="13"/>
      <c r="R4844"/>
      <c r="S4844" s="20"/>
      <c r="T4844" s="21"/>
    </row>
    <row r="4845" spans="1:20" x14ac:dyDescent="0.35">
      <c r="A4845" s="96"/>
      <c r="B4845" s="96"/>
      <c r="C4845" s="96"/>
      <c r="D4845" s="13"/>
      <c r="E4845" s="13"/>
      <c r="F4845" s="14"/>
      <c r="G4845" s="13"/>
      <c r="H4845" s="14"/>
      <c r="I4845" s="15"/>
      <c r="J4845" s="16"/>
      <c r="K4845" s="16"/>
      <c r="L4845" s="17"/>
      <c r="M4845" s="163"/>
      <c r="N4845" s="18"/>
      <c r="O4845" s="19"/>
      <c r="P4845" s="97"/>
      <c r="Q4845" s="13"/>
      <c r="R4845"/>
      <c r="S4845" s="20"/>
      <c r="T4845" s="21"/>
    </row>
    <row r="4846" spans="1:20" x14ac:dyDescent="0.35">
      <c r="A4846" s="96"/>
      <c r="B4846" s="96"/>
      <c r="C4846" s="96"/>
      <c r="D4846" s="13"/>
      <c r="E4846" s="13"/>
      <c r="F4846" s="14"/>
      <c r="G4846" s="13"/>
      <c r="H4846" s="14"/>
      <c r="I4846" s="15"/>
      <c r="J4846" s="16"/>
      <c r="K4846" s="16"/>
      <c r="L4846" s="17"/>
      <c r="M4846" s="163"/>
      <c r="N4846" s="18"/>
      <c r="O4846" s="19"/>
      <c r="P4846" s="97"/>
      <c r="Q4846" s="13"/>
      <c r="R4846"/>
      <c r="S4846" s="20"/>
      <c r="T4846" s="21"/>
    </row>
    <row r="4847" spans="1:20" x14ac:dyDescent="0.35">
      <c r="A4847" s="96"/>
      <c r="B4847" s="96"/>
      <c r="C4847" s="96"/>
      <c r="D4847" s="13"/>
      <c r="E4847" s="13"/>
      <c r="F4847" s="14"/>
      <c r="G4847" s="13"/>
      <c r="H4847" s="14"/>
      <c r="I4847" s="15"/>
      <c r="J4847" s="16"/>
      <c r="K4847" s="16"/>
      <c r="L4847" s="17"/>
      <c r="M4847" s="163"/>
      <c r="N4847" s="18"/>
      <c r="O4847" s="19"/>
      <c r="P4847" s="97"/>
      <c r="Q4847" s="13"/>
      <c r="R4847"/>
      <c r="S4847" s="20"/>
      <c r="T4847" s="21"/>
    </row>
    <row r="4848" spans="1:20" x14ac:dyDescent="0.35">
      <c r="A4848" s="13"/>
      <c r="B4848" s="13"/>
      <c r="C4848" s="13"/>
      <c r="D4848" s="13"/>
      <c r="E4848" s="13"/>
      <c r="F4848" s="14"/>
      <c r="G4848" s="13"/>
      <c r="H4848" s="14"/>
      <c r="I4848" s="15"/>
      <c r="J4848" s="16"/>
      <c r="K4848" s="16"/>
      <c r="L4848" s="17"/>
      <c r="M4848" s="163"/>
      <c r="N4848" s="18"/>
      <c r="O4848" s="19"/>
      <c r="P4848" s="97"/>
      <c r="Q4848" s="13"/>
      <c r="R4848"/>
      <c r="S4848" s="20"/>
      <c r="T4848" s="21"/>
    </row>
    <row r="4849" spans="1:20" x14ac:dyDescent="0.35">
      <c r="A4849" s="96"/>
      <c r="B4849" s="96"/>
      <c r="C4849" s="96"/>
      <c r="D4849" s="13"/>
      <c r="E4849" s="13"/>
      <c r="F4849" s="14"/>
      <c r="G4849" s="13"/>
      <c r="H4849" s="14"/>
      <c r="I4849" s="15"/>
      <c r="J4849" s="16"/>
      <c r="K4849" s="16"/>
      <c r="L4849" s="17"/>
      <c r="M4849" s="163"/>
      <c r="N4849" s="18"/>
      <c r="O4849" s="19"/>
      <c r="P4849" s="97"/>
      <c r="Q4849" s="13"/>
      <c r="R4849"/>
      <c r="S4849" s="20"/>
      <c r="T4849" s="21"/>
    </row>
    <row r="4850" spans="1:20" x14ac:dyDescent="0.35">
      <c r="A4850" s="96"/>
      <c r="B4850" s="96"/>
      <c r="C4850" s="96"/>
      <c r="D4850" s="13"/>
      <c r="E4850" s="13"/>
      <c r="F4850" s="14"/>
      <c r="G4850" s="13"/>
      <c r="H4850" s="14"/>
      <c r="I4850" s="15"/>
      <c r="J4850" s="16"/>
      <c r="K4850" s="16"/>
      <c r="L4850" s="17"/>
      <c r="M4850" s="163"/>
      <c r="N4850" s="18"/>
      <c r="O4850" s="19"/>
      <c r="P4850" s="97"/>
      <c r="Q4850" s="13"/>
      <c r="R4850"/>
      <c r="S4850" s="20"/>
      <c r="T4850" s="21"/>
    </row>
    <row r="4851" spans="1:20" x14ac:dyDescent="0.35">
      <c r="A4851" s="96"/>
      <c r="B4851" s="96"/>
      <c r="C4851" s="96"/>
      <c r="D4851" s="13"/>
      <c r="E4851" s="13"/>
      <c r="F4851" s="14"/>
      <c r="G4851" s="13"/>
      <c r="H4851" s="14"/>
      <c r="I4851" s="15"/>
      <c r="J4851" s="16"/>
      <c r="K4851" s="16"/>
      <c r="L4851" s="17"/>
      <c r="M4851" s="163"/>
      <c r="N4851" s="18"/>
      <c r="O4851" s="19"/>
      <c r="P4851" s="97"/>
      <c r="Q4851" s="13"/>
      <c r="R4851"/>
      <c r="S4851" s="20"/>
      <c r="T4851" s="21"/>
    </row>
    <row r="4852" spans="1:20" x14ac:dyDescent="0.35">
      <c r="A4852" s="96"/>
      <c r="B4852" s="96"/>
      <c r="C4852" s="96"/>
      <c r="D4852" s="13"/>
      <c r="E4852" s="13"/>
      <c r="F4852" s="14"/>
      <c r="G4852" s="13"/>
      <c r="H4852" s="14"/>
      <c r="I4852" s="15"/>
      <c r="J4852" s="16"/>
      <c r="K4852" s="16"/>
      <c r="L4852" s="17"/>
      <c r="M4852" s="163"/>
      <c r="N4852" s="18"/>
      <c r="O4852" s="19"/>
      <c r="P4852" s="97"/>
      <c r="Q4852" s="13"/>
      <c r="R4852"/>
      <c r="S4852" s="20"/>
      <c r="T4852" s="21"/>
    </row>
    <row r="4853" spans="1:20" x14ac:dyDescent="0.35">
      <c r="A4853" s="13"/>
      <c r="B4853" s="13"/>
      <c r="C4853" s="13"/>
      <c r="D4853" s="13"/>
      <c r="E4853" s="13"/>
      <c r="F4853" s="14"/>
      <c r="G4853" s="13"/>
      <c r="H4853" s="14"/>
      <c r="I4853" s="15"/>
      <c r="J4853" s="16"/>
      <c r="K4853" s="16"/>
      <c r="L4853" s="17"/>
      <c r="M4853" s="163"/>
      <c r="N4853" s="18"/>
      <c r="O4853" s="19"/>
      <c r="P4853" s="97"/>
      <c r="Q4853" s="13"/>
      <c r="R4853"/>
      <c r="S4853" s="20"/>
      <c r="T4853" s="21"/>
    </row>
    <row r="4854" spans="1:20" x14ac:dyDescent="0.35">
      <c r="A4854" s="96"/>
      <c r="B4854" s="96"/>
      <c r="C4854" s="96"/>
      <c r="D4854" s="13"/>
      <c r="E4854" s="13"/>
      <c r="F4854" s="14"/>
      <c r="G4854" s="13"/>
      <c r="H4854" s="14"/>
      <c r="I4854" s="15"/>
      <c r="J4854" s="16"/>
      <c r="K4854" s="16"/>
      <c r="L4854" s="17"/>
      <c r="M4854" s="163"/>
      <c r="N4854" s="18"/>
      <c r="O4854" s="19"/>
      <c r="P4854" s="97"/>
      <c r="Q4854" s="13"/>
      <c r="R4854"/>
      <c r="S4854" s="20"/>
      <c r="T4854" s="21"/>
    </row>
    <row r="4855" spans="1:20" x14ac:dyDescent="0.35">
      <c r="A4855" s="96"/>
      <c r="B4855" s="96"/>
      <c r="C4855" s="96"/>
      <c r="D4855" s="13"/>
      <c r="E4855" s="13"/>
      <c r="F4855" s="14"/>
      <c r="G4855" s="13"/>
      <c r="H4855" s="14"/>
      <c r="I4855" s="15"/>
      <c r="J4855" s="16"/>
      <c r="K4855" s="16"/>
      <c r="L4855" s="17"/>
      <c r="M4855" s="163"/>
      <c r="N4855" s="18"/>
      <c r="O4855" s="19"/>
      <c r="P4855" s="97"/>
      <c r="Q4855" s="13"/>
      <c r="R4855"/>
      <c r="S4855" s="20"/>
      <c r="T4855" s="21"/>
    </row>
    <row r="4856" spans="1:20" x14ac:dyDescent="0.35">
      <c r="A4856" s="96"/>
      <c r="D4856" s="13"/>
      <c r="E4856" s="13"/>
      <c r="F4856" s="14"/>
      <c r="G4856" s="13"/>
      <c r="H4856" s="14"/>
      <c r="I4856" s="15"/>
      <c r="J4856" s="16"/>
      <c r="K4856" s="16"/>
      <c r="L4856" s="17"/>
      <c r="M4856" s="163"/>
      <c r="N4856" s="18"/>
      <c r="O4856" s="19"/>
      <c r="P4856" s="97"/>
      <c r="Q4856" s="13"/>
      <c r="R4856"/>
      <c r="S4856" s="20"/>
      <c r="T4856" s="21"/>
    </row>
    <row r="4857" spans="1:20" x14ac:dyDescent="0.35">
      <c r="A4857" s="96"/>
      <c r="B4857" s="96"/>
      <c r="C4857" s="96"/>
      <c r="D4857" s="13"/>
      <c r="E4857" s="13"/>
      <c r="F4857" s="14"/>
      <c r="G4857" s="13"/>
      <c r="H4857" s="14"/>
      <c r="I4857" s="15"/>
      <c r="J4857" s="16"/>
      <c r="K4857" s="16"/>
      <c r="L4857" s="17"/>
      <c r="M4857" s="163"/>
      <c r="N4857" s="18"/>
      <c r="O4857" s="19"/>
      <c r="P4857" s="97"/>
      <c r="Q4857" s="13"/>
      <c r="R4857"/>
      <c r="S4857" s="20"/>
      <c r="T4857" s="21"/>
    </row>
    <row r="4858" spans="1:20" x14ac:dyDescent="0.35">
      <c r="A4858" s="96"/>
      <c r="D4858" s="13"/>
      <c r="E4858" s="13"/>
      <c r="F4858" s="14"/>
      <c r="G4858" s="13"/>
      <c r="H4858" s="14"/>
      <c r="I4858" s="15"/>
      <c r="J4858" s="16"/>
      <c r="K4858" s="16"/>
      <c r="L4858" s="17"/>
      <c r="M4858" s="163"/>
      <c r="N4858" s="18"/>
      <c r="O4858" s="19"/>
      <c r="P4858" s="97"/>
      <c r="Q4858" s="13"/>
      <c r="R4858"/>
      <c r="S4858" s="20"/>
      <c r="T4858" s="21"/>
    </row>
    <row r="4859" spans="1:20" x14ac:dyDescent="0.35">
      <c r="A4859" s="13"/>
      <c r="B4859" s="13"/>
      <c r="C4859" s="13"/>
      <c r="D4859" s="13"/>
      <c r="E4859" s="13"/>
      <c r="F4859" s="14"/>
      <c r="G4859" s="13"/>
      <c r="H4859" s="14"/>
      <c r="I4859" s="15"/>
      <c r="J4859" s="16"/>
      <c r="K4859" s="16"/>
      <c r="L4859" s="17"/>
      <c r="M4859" s="163"/>
      <c r="N4859" s="18"/>
      <c r="O4859" s="19"/>
      <c r="P4859" s="97"/>
      <c r="Q4859" s="13"/>
      <c r="R4859"/>
      <c r="S4859" s="20"/>
      <c r="T4859" s="21"/>
    </row>
    <row r="4860" spans="1:20" x14ac:dyDescent="0.35">
      <c r="A4860" s="96"/>
      <c r="B4860" s="96"/>
      <c r="C4860" s="96"/>
      <c r="D4860" s="13"/>
      <c r="E4860" s="13"/>
      <c r="F4860" s="14"/>
      <c r="G4860" s="13"/>
      <c r="H4860" s="14"/>
      <c r="I4860" s="15"/>
      <c r="J4860" s="16"/>
      <c r="K4860" s="16"/>
      <c r="L4860" s="17"/>
      <c r="M4860" s="163"/>
      <c r="N4860" s="18"/>
      <c r="O4860" s="19"/>
      <c r="P4860" s="97"/>
      <c r="Q4860" s="13"/>
      <c r="R4860"/>
      <c r="S4860" s="20"/>
      <c r="T4860" s="21"/>
    </row>
    <row r="4861" spans="1:20" x14ac:dyDescent="0.35">
      <c r="A4861" s="13"/>
      <c r="B4861" s="13"/>
      <c r="C4861" s="13"/>
      <c r="D4861" s="13"/>
      <c r="E4861" s="13"/>
      <c r="F4861" s="14"/>
      <c r="G4861" s="13"/>
      <c r="H4861" s="14"/>
      <c r="I4861" s="15"/>
      <c r="J4861" s="16"/>
      <c r="K4861" s="16"/>
      <c r="L4861" s="17"/>
      <c r="M4861" s="163"/>
      <c r="N4861" s="18"/>
      <c r="O4861" s="19"/>
      <c r="P4861" s="97"/>
      <c r="Q4861" s="13"/>
      <c r="R4861"/>
      <c r="S4861" s="20"/>
      <c r="T4861" s="21"/>
    </row>
    <row r="4862" spans="1:20" x14ac:dyDescent="0.35">
      <c r="A4862" s="96"/>
      <c r="D4862" s="13"/>
      <c r="E4862" s="13"/>
      <c r="F4862" s="14"/>
      <c r="G4862" s="13"/>
      <c r="H4862" s="14"/>
      <c r="I4862" s="15"/>
      <c r="J4862" s="16"/>
      <c r="K4862" s="16"/>
      <c r="L4862" s="17"/>
      <c r="M4862" s="163"/>
      <c r="N4862" s="18"/>
      <c r="O4862" s="19"/>
      <c r="P4862" s="97"/>
      <c r="Q4862" s="13"/>
      <c r="R4862"/>
      <c r="S4862" s="20"/>
      <c r="T4862" s="21"/>
    </row>
    <row r="4863" spans="1:20" x14ac:dyDescent="0.35">
      <c r="A4863" s="96"/>
      <c r="D4863" s="13"/>
      <c r="E4863" s="13"/>
      <c r="F4863" s="14"/>
      <c r="G4863" s="13"/>
      <c r="H4863" s="14"/>
      <c r="I4863" s="15"/>
      <c r="J4863" s="16"/>
      <c r="K4863" s="16"/>
      <c r="L4863" s="17"/>
      <c r="M4863" s="163"/>
      <c r="N4863" s="18"/>
      <c r="O4863" s="19"/>
      <c r="P4863" s="97"/>
      <c r="Q4863" s="13"/>
      <c r="R4863"/>
      <c r="S4863" s="20"/>
      <c r="T4863" s="21"/>
    </row>
    <row r="4864" spans="1:20" x14ac:dyDescent="0.35">
      <c r="A4864" s="13"/>
      <c r="B4864" s="13"/>
      <c r="C4864" s="13"/>
      <c r="D4864" s="13"/>
      <c r="E4864" s="13"/>
      <c r="F4864" s="14"/>
      <c r="G4864" s="13"/>
      <c r="H4864" s="14"/>
      <c r="I4864" s="15"/>
      <c r="J4864" s="16"/>
      <c r="K4864" s="16"/>
      <c r="L4864" s="17"/>
      <c r="M4864" s="163"/>
      <c r="N4864" s="18"/>
      <c r="O4864" s="19"/>
      <c r="P4864" s="97"/>
      <c r="Q4864" s="13"/>
      <c r="R4864"/>
      <c r="S4864" s="20"/>
      <c r="T4864" s="21"/>
    </row>
    <row r="4865" spans="1:20" x14ac:dyDescent="0.35">
      <c r="A4865" s="96"/>
      <c r="D4865" s="13"/>
      <c r="E4865" s="13"/>
      <c r="F4865" s="14"/>
      <c r="G4865" s="13"/>
      <c r="H4865" s="14"/>
      <c r="I4865" s="15"/>
      <c r="J4865" s="16"/>
      <c r="K4865" s="16"/>
      <c r="L4865" s="17"/>
      <c r="M4865" s="163"/>
      <c r="N4865" s="18"/>
      <c r="O4865" s="19"/>
      <c r="P4865" s="97"/>
      <c r="Q4865" s="13"/>
      <c r="R4865"/>
      <c r="S4865" s="20"/>
      <c r="T4865" s="21"/>
    </row>
    <row r="4866" spans="1:20" x14ac:dyDescent="0.35">
      <c r="A4866" s="96"/>
      <c r="B4866" s="96"/>
      <c r="C4866" s="96"/>
      <c r="D4866" s="13"/>
      <c r="E4866" s="13"/>
      <c r="F4866" s="14"/>
      <c r="G4866" s="13"/>
      <c r="H4866" s="14"/>
      <c r="I4866" s="15"/>
      <c r="J4866" s="16"/>
      <c r="K4866" s="16"/>
      <c r="L4866" s="17"/>
      <c r="M4866" s="163"/>
      <c r="N4866" s="18"/>
      <c r="O4866" s="19"/>
      <c r="P4866" s="97"/>
      <c r="Q4866" s="13"/>
      <c r="R4866"/>
      <c r="S4866" s="20"/>
      <c r="T4866" s="21"/>
    </row>
    <row r="4867" spans="1:20" x14ac:dyDescent="0.35">
      <c r="A4867" s="13"/>
      <c r="B4867" s="13"/>
      <c r="C4867" s="13"/>
      <c r="D4867" s="13"/>
      <c r="E4867" s="13"/>
      <c r="F4867" s="14"/>
      <c r="G4867" s="13"/>
      <c r="H4867" s="14"/>
      <c r="I4867" s="15"/>
      <c r="J4867" s="16"/>
      <c r="K4867" s="16"/>
      <c r="L4867" s="17"/>
      <c r="M4867" s="163"/>
      <c r="N4867" s="18"/>
      <c r="O4867" s="19"/>
      <c r="P4867" s="97"/>
      <c r="Q4867" s="13"/>
      <c r="R4867"/>
      <c r="S4867" s="20"/>
      <c r="T4867" s="21"/>
    </row>
    <row r="4868" spans="1:20" x14ac:dyDescent="0.35">
      <c r="A4868" s="13"/>
      <c r="B4868" s="13"/>
      <c r="C4868" s="13"/>
      <c r="D4868" s="13"/>
      <c r="E4868" s="13"/>
      <c r="F4868" s="14"/>
      <c r="G4868" s="13"/>
      <c r="H4868" s="14"/>
      <c r="I4868" s="15"/>
      <c r="J4868" s="16"/>
      <c r="K4868" s="16"/>
      <c r="L4868" s="17"/>
      <c r="M4868" s="163"/>
      <c r="N4868" s="18"/>
      <c r="O4868" s="19"/>
      <c r="P4868" s="97"/>
      <c r="Q4868" s="13"/>
      <c r="R4868"/>
      <c r="S4868" s="20"/>
      <c r="T4868" s="21"/>
    </row>
    <row r="4869" spans="1:20" x14ac:dyDescent="0.35">
      <c r="A4869" s="13"/>
      <c r="B4869" s="13"/>
      <c r="C4869" s="13"/>
      <c r="D4869" s="13"/>
      <c r="E4869" s="13"/>
      <c r="F4869" s="14"/>
      <c r="G4869" s="13"/>
      <c r="H4869" s="14"/>
      <c r="I4869" s="15"/>
      <c r="J4869" s="16"/>
      <c r="K4869" s="16"/>
      <c r="L4869" s="17"/>
      <c r="M4869" s="163"/>
      <c r="N4869" s="18"/>
      <c r="O4869" s="19"/>
      <c r="P4869" s="97"/>
      <c r="Q4869" s="13"/>
      <c r="R4869"/>
      <c r="S4869" s="20"/>
      <c r="T4869" s="21"/>
    </row>
    <row r="4870" spans="1:20" x14ac:dyDescent="0.35">
      <c r="A4870" s="13"/>
      <c r="B4870" s="13"/>
      <c r="C4870" s="13"/>
      <c r="D4870" s="13"/>
      <c r="E4870" s="13"/>
      <c r="F4870" s="14"/>
      <c r="G4870" s="13"/>
      <c r="H4870" s="14"/>
      <c r="I4870" s="15"/>
      <c r="J4870" s="16"/>
      <c r="K4870" s="16"/>
      <c r="L4870" s="17"/>
      <c r="M4870" s="163"/>
      <c r="N4870" s="18"/>
      <c r="O4870" s="19"/>
      <c r="P4870" s="97"/>
      <c r="Q4870" s="13"/>
      <c r="R4870"/>
      <c r="S4870" s="20"/>
      <c r="T4870" s="21"/>
    </row>
    <row r="4871" spans="1:20" x14ac:dyDescent="0.35">
      <c r="A4871" s="96"/>
      <c r="B4871" s="96"/>
      <c r="C4871" s="96"/>
      <c r="D4871" s="13"/>
      <c r="E4871" s="13"/>
      <c r="F4871" s="14"/>
      <c r="G4871" s="13"/>
      <c r="H4871" s="14"/>
      <c r="I4871" s="15"/>
      <c r="J4871" s="16"/>
      <c r="K4871" s="16"/>
      <c r="L4871" s="17"/>
      <c r="M4871" s="163"/>
      <c r="N4871" s="18"/>
      <c r="O4871" s="19"/>
      <c r="P4871" s="97"/>
      <c r="Q4871" s="13"/>
      <c r="R4871"/>
      <c r="S4871" s="20"/>
      <c r="T4871" s="21"/>
    </row>
    <row r="4872" spans="1:20" x14ac:dyDescent="0.35">
      <c r="A4872" s="13"/>
      <c r="B4872" s="13"/>
      <c r="C4872" s="13"/>
      <c r="D4872" s="13"/>
      <c r="E4872" s="13"/>
      <c r="F4872" s="14"/>
      <c r="G4872" s="13"/>
      <c r="H4872" s="14"/>
      <c r="I4872" s="15"/>
      <c r="J4872" s="16"/>
      <c r="K4872" s="16"/>
      <c r="L4872" s="17"/>
      <c r="M4872" s="163"/>
      <c r="N4872" s="18"/>
      <c r="O4872" s="19"/>
      <c r="P4872" s="97"/>
      <c r="Q4872" s="13"/>
      <c r="R4872"/>
      <c r="S4872" s="20"/>
      <c r="T4872" s="21"/>
    </row>
    <row r="4873" spans="1:20" x14ac:dyDescent="0.35">
      <c r="A4873" s="96"/>
      <c r="B4873" s="96"/>
      <c r="C4873" s="96"/>
      <c r="D4873" s="13"/>
      <c r="E4873" s="13"/>
      <c r="F4873" s="14"/>
      <c r="G4873" s="13"/>
      <c r="H4873" s="14"/>
      <c r="I4873" s="15"/>
      <c r="J4873" s="16"/>
      <c r="K4873" s="16"/>
      <c r="L4873" s="17"/>
      <c r="M4873" s="163"/>
      <c r="N4873" s="18"/>
      <c r="O4873" s="19"/>
      <c r="P4873" s="97"/>
      <c r="Q4873" s="13"/>
      <c r="R4873"/>
      <c r="S4873" s="20"/>
      <c r="T4873" s="21"/>
    </row>
    <row r="4874" spans="1:20" x14ac:dyDescent="0.35">
      <c r="A4874" s="13"/>
      <c r="B4874" s="13"/>
      <c r="C4874" s="13"/>
      <c r="D4874" s="13"/>
      <c r="E4874" s="13"/>
      <c r="F4874" s="14"/>
      <c r="G4874" s="13"/>
      <c r="H4874" s="14"/>
      <c r="I4874" s="15"/>
      <c r="J4874" s="16"/>
      <c r="K4874" s="16"/>
      <c r="L4874" s="17"/>
      <c r="M4874" s="163"/>
      <c r="N4874" s="18"/>
      <c r="O4874" s="19"/>
      <c r="P4874" s="97"/>
      <c r="Q4874" s="13"/>
      <c r="R4874"/>
      <c r="S4874" s="20"/>
      <c r="T4874" s="21"/>
    </row>
    <row r="4875" spans="1:20" x14ac:dyDescent="0.35">
      <c r="A4875" s="13"/>
      <c r="B4875" s="13"/>
      <c r="C4875" s="13"/>
      <c r="D4875" s="13"/>
      <c r="E4875" s="13"/>
      <c r="F4875" s="14"/>
      <c r="G4875" s="13"/>
      <c r="H4875" s="14"/>
      <c r="I4875" s="15"/>
      <c r="J4875" s="16"/>
      <c r="K4875" s="16"/>
      <c r="L4875" s="17"/>
      <c r="M4875" s="163"/>
      <c r="N4875" s="18"/>
      <c r="O4875" s="19"/>
      <c r="P4875" s="97"/>
      <c r="Q4875" s="13"/>
      <c r="R4875"/>
      <c r="S4875" s="20"/>
      <c r="T4875" s="21"/>
    </row>
    <row r="4876" spans="1:20" x14ac:dyDescent="0.35">
      <c r="A4876" s="96"/>
      <c r="D4876" s="13"/>
      <c r="E4876" s="13"/>
      <c r="F4876" s="14"/>
      <c r="G4876" s="13"/>
      <c r="H4876" s="14"/>
      <c r="I4876" s="15"/>
      <c r="J4876" s="16"/>
      <c r="K4876" s="16"/>
      <c r="L4876" s="17"/>
      <c r="M4876" s="163"/>
      <c r="N4876" s="18"/>
      <c r="O4876" s="19"/>
      <c r="P4876" s="97"/>
      <c r="Q4876" s="13"/>
      <c r="R4876"/>
      <c r="S4876" s="20"/>
      <c r="T4876" s="21"/>
    </row>
    <row r="4877" spans="1:20" x14ac:dyDescent="0.35">
      <c r="A4877" s="96"/>
      <c r="D4877" s="13"/>
      <c r="E4877" s="13"/>
      <c r="F4877" s="14"/>
      <c r="G4877" s="13"/>
      <c r="H4877" s="14"/>
      <c r="I4877" s="15"/>
      <c r="J4877" s="16"/>
      <c r="K4877" s="16"/>
      <c r="L4877" s="17"/>
      <c r="M4877" s="163"/>
      <c r="N4877" s="18"/>
      <c r="O4877" s="19"/>
      <c r="P4877" s="97"/>
      <c r="Q4877" s="13"/>
      <c r="R4877"/>
      <c r="S4877" s="20"/>
      <c r="T4877" s="21"/>
    </row>
    <row r="4878" spans="1:20" x14ac:dyDescent="0.35">
      <c r="A4878" s="96"/>
      <c r="B4878" s="96"/>
      <c r="C4878" s="96"/>
      <c r="D4878" s="13"/>
      <c r="E4878" s="13"/>
      <c r="F4878" s="14"/>
      <c r="G4878" s="13"/>
      <c r="H4878" s="14"/>
      <c r="I4878" s="15"/>
      <c r="J4878" s="16"/>
      <c r="K4878" s="16"/>
      <c r="L4878" s="17"/>
      <c r="M4878" s="163"/>
      <c r="N4878" s="18"/>
      <c r="O4878" s="19"/>
      <c r="P4878" s="97"/>
      <c r="Q4878" s="13"/>
      <c r="R4878"/>
      <c r="S4878" s="20"/>
      <c r="T4878" s="21"/>
    </row>
    <row r="4879" spans="1:20" x14ac:dyDescent="0.35">
      <c r="A4879" s="96"/>
      <c r="D4879" s="13"/>
      <c r="E4879" s="13"/>
      <c r="F4879" s="14"/>
      <c r="G4879" s="13"/>
      <c r="H4879" s="14"/>
      <c r="I4879" s="15"/>
      <c r="J4879" s="16"/>
      <c r="K4879" s="16"/>
      <c r="L4879" s="17"/>
      <c r="M4879" s="163"/>
      <c r="N4879" s="18"/>
      <c r="O4879" s="19"/>
      <c r="P4879" s="97"/>
      <c r="Q4879" s="13"/>
      <c r="R4879"/>
      <c r="S4879" s="20"/>
      <c r="T4879" s="21"/>
    </row>
    <row r="4880" spans="1:20" x14ac:dyDescent="0.35">
      <c r="A4880" s="96"/>
      <c r="D4880" s="13"/>
      <c r="E4880" s="13"/>
      <c r="F4880" s="14"/>
      <c r="G4880" s="13"/>
      <c r="H4880" s="14"/>
      <c r="I4880" s="15"/>
      <c r="J4880" s="16"/>
      <c r="K4880" s="16"/>
      <c r="L4880" s="17"/>
      <c r="M4880" s="163"/>
      <c r="N4880" s="18"/>
      <c r="O4880" s="19"/>
      <c r="P4880" s="97"/>
      <c r="Q4880" s="13"/>
      <c r="R4880"/>
      <c r="S4880" s="20"/>
      <c r="T4880" s="21"/>
    </row>
    <row r="4881" spans="1:20" x14ac:dyDescent="0.35">
      <c r="A4881" s="96"/>
      <c r="D4881" s="13"/>
      <c r="E4881" s="13"/>
      <c r="F4881" s="14"/>
      <c r="G4881" s="13"/>
      <c r="H4881" s="14"/>
      <c r="I4881" s="15"/>
      <c r="J4881" s="16"/>
      <c r="K4881" s="16"/>
      <c r="L4881" s="17"/>
      <c r="M4881" s="163"/>
      <c r="N4881" s="18"/>
      <c r="O4881" s="19"/>
      <c r="P4881" s="97"/>
      <c r="Q4881" s="13"/>
      <c r="R4881"/>
      <c r="S4881" s="20"/>
      <c r="T4881" s="21"/>
    </row>
    <row r="4882" spans="1:20" x14ac:dyDescent="0.35">
      <c r="A4882" s="96"/>
      <c r="B4882" s="96"/>
      <c r="C4882" s="96"/>
      <c r="D4882" s="13"/>
      <c r="E4882" s="13"/>
      <c r="F4882" s="14"/>
      <c r="G4882" s="13"/>
      <c r="H4882" s="14"/>
      <c r="I4882" s="15"/>
      <c r="J4882" s="16"/>
      <c r="K4882" s="16"/>
      <c r="L4882" s="17"/>
      <c r="M4882" s="163"/>
      <c r="N4882" s="18"/>
      <c r="O4882" s="19"/>
      <c r="P4882" s="97"/>
      <c r="Q4882" s="13"/>
      <c r="R4882"/>
      <c r="S4882" s="20"/>
      <c r="T4882" s="21"/>
    </row>
    <row r="4883" spans="1:20" x14ac:dyDescent="0.35">
      <c r="A4883" s="96"/>
      <c r="D4883" s="13"/>
      <c r="E4883" s="13"/>
      <c r="F4883" s="14"/>
      <c r="G4883" s="13"/>
      <c r="H4883" s="14"/>
      <c r="I4883" s="15"/>
      <c r="J4883" s="16"/>
      <c r="K4883" s="16"/>
      <c r="L4883" s="17"/>
      <c r="M4883" s="163"/>
      <c r="N4883" s="18"/>
      <c r="O4883" s="19"/>
      <c r="P4883" s="97"/>
      <c r="Q4883" s="13"/>
      <c r="R4883"/>
      <c r="S4883" s="20"/>
      <c r="T4883" s="21"/>
    </row>
    <row r="4884" spans="1:20" x14ac:dyDescent="0.35">
      <c r="A4884" s="13"/>
      <c r="B4884" s="13"/>
      <c r="C4884" s="13"/>
      <c r="D4884" s="13"/>
      <c r="E4884" s="13"/>
      <c r="F4884" s="14"/>
      <c r="G4884" s="13"/>
      <c r="H4884" s="14"/>
      <c r="I4884" s="15"/>
      <c r="J4884" s="16"/>
      <c r="K4884" s="16"/>
      <c r="L4884" s="17"/>
      <c r="M4884" s="163"/>
      <c r="N4884" s="18"/>
      <c r="O4884" s="19"/>
      <c r="P4884" s="97"/>
      <c r="Q4884" s="13"/>
      <c r="R4884"/>
      <c r="S4884" s="20"/>
      <c r="T4884" s="21"/>
    </row>
    <row r="4885" spans="1:20" x14ac:dyDescent="0.35">
      <c r="A4885" s="13"/>
      <c r="B4885" s="13"/>
      <c r="C4885" s="13"/>
      <c r="D4885" s="13"/>
      <c r="E4885" s="13"/>
      <c r="F4885" s="14"/>
      <c r="G4885" s="13"/>
      <c r="H4885" s="14"/>
      <c r="I4885" s="15"/>
      <c r="J4885" s="16"/>
      <c r="K4885" s="16"/>
      <c r="L4885" s="17"/>
      <c r="M4885" s="164"/>
      <c r="N4885" s="18"/>
      <c r="O4885" s="19"/>
      <c r="P4885" s="97"/>
      <c r="Q4885" s="13"/>
      <c r="R4885"/>
      <c r="S4885" s="20"/>
      <c r="T4885" s="21"/>
    </row>
  </sheetData>
  <autoFilter ref="A12:T4349" xr:uid="{00000000-0009-0000-0000-000004000000}"/>
  <mergeCells count="2">
    <mergeCell ref="A11:Q11"/>
    <mergeCell ref="R11:T11"/>
  </mergeCells>
  <conditionalFormatting sqref="A13:C998">
    <cfRule type="duplicateValues" dxfId="227" priority="3"/>
  </conditionalFormatting>
  <conditionalFormatting sqref="K13:K4885">
    <cfRule type="expression" dxfId="226" priority="1">
      <formula>S13&gt;0.001</formula>
    </cfRule>
  </conditionalFormatting>
  <conditionalFormatting sqref="R11:S11 A11:C11">
    <cfRule type="duplicateValues" dxfId="225" priority="2"/>
  </conditionalFormatting>
  <hyperlinks>
    <hyperlink ref="K5" r:id="rId1" xr:uid="{00000000-0004-0000-0400-000000000000}"/>
    <hyperlink ref="A6" r:id="rId2" display="www.square-ws.de" xr:uid="{00000000-0004-0000-0400-000001000000}"/>
  </hyperlinks>
  <printOptions horizontalCentered="1"/>
  <pageMargins left="0.25" right="0.25" top="0.75" bottom="0.75" header="0.3" footer="0.3"/>
  <pageSetup scale="86" fitToHeight="0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3"/>
  <dimension ref="A1:AI530"/>
  <sheetViews>
    <sheetView topLeftCell="A486" zoomScale="90" zoomScaleNormal="90" workbookViewId="0">
      <selection activeCell="D528" sqref="D528:D530"/>
    </sheetView>
  </sheetViews>
  <sheetFormatPr defaultRowHeight="14.5" x14ac:dyDescent="0.35"/>
  <cols>
    <col min="1" max="1" width="32.1796875" bestFit="1" customWidth="1"/>
    <col min="2" max="2" width="27.54296875" customWidth="1"/>
    <col min="3" max="3" width="46.54296875" style="127" bestFit="1" customWidth="1"/>
    <col min="4" max="4" width="24.81640625" style="104" customWidth="1"/>
    <col min="5" max="5" width="40.7265625" style="21" bestFit="1" customWidth="1"/>
    <col min="6" max="11" width="31.54296875" customWidth="1"/>
  </cols>
  <sheetData>
    <row r="1" spans="1:35" ht="15.5" x14ac:dyDescent="0.35">
      <c r="A1" s="27" t="s">
        <v>14178</v>
      </c>
      <c r="C1" s="134" t="s">
        <v>14179</v>
      </c>
      <c r="D1" s="143" t="s">
        <v>16261</v>
      </c>
    </row>
    <row r="2" spans="1:35" x14ac:dyDescent="0.35">
      <c r="A2" t="s">
        <v>16245</v>
      </c>
      <c r="C2" s="127" t="s">
        <v>14483</v>
      </c>
      <c r="D2" s="104" t="s">
        <v>14482</v>
      </c>
    </row>
    <row r="3" spans="1:35" x14ac:dyDescent="0.35">
      <c r="A3" t="s">
        <v>14180</v>
      </c>
      <c r="C3" s="127" t="s">
        <v>172</v>
      </c>
      <c r="D3" s="104" t="s">
        <v>171</v>
      </c>
      <c r="L3">
        <v>62</v>
      </c>
    </row>
    <row r="4" spans="1:35" x14ac:dyDescent="0.35">
      <c r="A4" t="s">
        <v>14181</v>
      </c>
      <c r="C4" s="127" t="s">
        <v>176</v>
      </c>
      <c r="D4" s="104" t="s">
        <v>175</v>
      </c>
    </row>
    <row r="5" spans="1:35" x14ac:dyDescent="0.35">
      <c r="A5" t="s">
        <v>14182</v>
      </c>
      <c r="C5" s="127" t="s">
        <v>236</v>
      </c>
      <c r="D5" s="104" t="s">
        <v>14314</v>
      </c>
    </row>
    <row r="6" spans="1:35" x14ac:dyDescent="0.35">
      <c r="A6" t="s">
        <v>14183</v>
      </c>
      <c r="C6" s="127" t="s">
        <v>239</v>
      </c>
      <c r="D6" s="104" t="s">
        <v>238</v>
      </c>
    </row>
    <row r="7" spans="1:35" x14ac:dyDescent="0.35">
      <c r="A7" t="s">
        <v>14184</v>
      </c>
      <c r="C7" s="127" t="s">
        <v>239</v>
      </c>
      <c r="D7" s="104" t="s">
        <v>238</v>
      </c>
    </row>
    <row r="8" spans="1:35" x14ac:dyDescent="0.35">
      <c r="A8" t="s">
        <v>14185</v>
      </c>
      <c r="C8" s="127" t="s">
        <v>246</v>
      </c>
      <c r="D8" s="104" t="s">
        <v>245</v>
      </c>
    </row>
    <row r="9" spans="1:35" x14ac:dyDescent="0.35">
      <c r="A9" t="s">
        <v>16246</v>
      </c>
      <c r="C9" s="127" t="s">
        <v>249</v>
      </c>
      <c r="D9" s="104" t="s">
        <v>42</v>
      </c>
    </row>
    <row r="10" spans="1:35" x14ac:dyDescent="0.35">
      <c r="A10" t="s">
        <v>14186</v>
      </c>
      <c r="C10" s="127" t="s">
        <v>251</v>
      </c>
      <c r="D10" s="104" t="s">
        <v>250</v>
      </c>
    </row>
    <row r="11" spans="1:35" x14ac:dyDescent="0.35">
      <c r="A11" t="s">
        <v>14187</v>
      </c>
      <c r="C11" s="127" t="s">
        <v>255</v>
      </c>
      <c r="D11" s="104" t="s">
        <v>254</v>
      </c>
    </row>
    <row r="12" spans="1:35" x14ac:dyDescent="0.35">
      <c r="A12" t="s">
        <v>14188</v>
      </c>
      <c r="C12" s="127" t="s">
        <v>262</v>
      </c>
      <c r="D12" s="104" t="s">
        <v>261</v>
      </c>
      <c r="G12" s="29"/>
      <c r="H12" s="29"/>
      <c r="AI12" t="s">
        <v>0</v>
      </c>
    </row>
    <row r="13" spans="1:35" x14ac:dyDescent="0.35">
      <c r="A13" t="s">
        <v>14189</v>
      </c>
      <c r="C13" s="127" t="s">
        <v>262</v>
      </c>
      <c r="D13" s="104" t="s">
        <v>261</v>
      </c>
      <c r="G13" s="29"/>
      <c r="H13" s="29"/>
      <c r="I13" s="29"/>
      <c r="J13" s="29"/>
    </row>
    <row r="14" spans="1:35" x14ac:dyDescent="0.35">
      <c r="A14" t="s">
        <v>14190</v>
      </c>
      <c r="C14" s="127" t="s">
        <v>266</v>
      </c>
      <c r="D14" s="104" t="s">
        <v>265</v>
      </c>
    </row>
    <row r="15" spans="1:35" x14ac:dyDescent="0.35">
      <c r="A15" t="s">
        <v>14191</v>
      </c>
      <c r="C15" s="127" t="s">
        <v>277</v>
      </c>
      <c r="D15" s="104" t="s">
        <v>276</v>
      </c>
    </row>
    <row r="16" spans="1:35" x14ac:dyDescent="0.35">
      <c r="A16" t="s">
        <v>14192</v>
      </c>
      <c r="C16" s="127" t="s">
        <v>281</v>
      </c>
      <c r="D16" s="104" t="s">
        <v>280</v>
      </c>
    </row>
    <row r="17" spans="1:16" x14ac:dyDescent="0.35">
      <c r="A17" t="s">
        <v>16244</v>
      </c>
      <c r="C17" s="127" t="s">
        <v>14634</v>
      </c>
      <c r="D17" s="104" t="s">
        <v>14633</v>
      </c>
    </row>
    <row r="18" spans="1:16" x14ac:dyDescent="0.35">
      <c r="A18" t="s">
        <v>14193</v>
      </c>
      <c r="C18" s="127" t="s">
        <v>288</v>
      </c>
      <c r="D18" s="104" t="s">
        <v>287</v>
      </c>
    </row>
    <row r="19" spans="1:16" x14ac:dyDescent="0.35">
      <c r="A19" t="s">
        <v>14194</v>
      </c>
      <c r="C19" s="127" t="s">
        <v>295</v>
      </c>
      <c r="D19" s="104" t="s">
        <v>294</v>
      </c>
    </row>
    <row r="20" spans="1:16" x14ac:dyDescent="0.35">
      <c r="A20" t="s">
        <v>14195</v>
      </c>
      <c r="C20" s="127" t="s">
        <v>299</v>
      </c>
      <c r="D20" s="104" t="s">
        <v>298</v>
      </c>
    </row>
    <row r="21" spans="1:16" x14ac:dyDescent="0.35">
      <c r="A21" t="s">
        <v>14196</v>
      </c>
      <c r="C21" s="127" t="s">
        <v>303</v>
      </c>
      <c r="D21" s="104" t="s">
        <v>324</v>
      </c>
    </row>
    <row r="22" spans="1:16" x14ac:dyDescent="0.35">
      <c r="A22" t="s">
        <v>14197</v>
      </c>
      <c r="C22" s="127" t="s">
        <v>303</v>
      </c>
      <c r="D22" s="104" t="s">
        <v>302</v>
      </c>
    </row>
    <row r="23" spans="1:16" x14ac:dyDescent="0.35">
      <c r="A23" t="s">
        <v>14198</v>
      </c>
      <c r="C23" s="127" t="s">
        <v>303</v>
      </c>
      <c r="D23" s="104" t="s">
        <v>306</v>
      </c>
    </row>
    <row r="24" spans="1:16" x14ac:dyDescent="0.35">
      <c r="A24" t="s">
        <v>14199</v>
      </c>
      <c r="C24" s="127" t="s">
        <v>303</v>
      </c>
      <c r="D24" s="104" t="s">
        <v>320</v>
      </c>
    </row>
    <row r="25" spans="1:16" x14ac:dyDescent="0.35">
      <c r="A25" t="s">
        <v>16242</v>
      </c>
      <c r="B25" t="s">
        <v>16243</v>
      </c>
      <c r="C25" s="127" t="s">
        <v>303</v>
      </c>
      <c r="D25" s="104" t="s">
        <v>327</v>
      </c>
    </row>
    <row r="26" spans="1:16" x14ac:dyDescent="0.35">
      <c r="A26" t="s">
        <v>5642</v>
      </c>
      <c r="B26" t="s">
        <v>16243</v>
      </c>
      <c r="C26" s="127" t="s">
        <v>330</v>
      </c>
      <c r="D26" s="104" t="s">
        <v>329</v>
      </c>
    </row>
    <row r="27" spans="1:16" x14ac:dyDescent="0.35">
      <c r="A27" t="s">
        <v>14200</v>
      </c>
      <c r="C27" s="127" t="s">
        <v>398</v>
      </c>
      <c r="D27" s="21" t="s">
        <v>397</v>
      </c>
    </row>
    <row r="28" spans="1:16" x14ac:dyDescent="0.35">
      <c r="A28" t="s">
        <v>16247</v>
      </c>
      <c r="C28" s="127" t="s">
        <v>403</v>
      </c>
      <c r="D28" s="21" t="s">
        <v>402</v>
      </c>
    </row>
    <row r="29" spans="1:16" x14ac:dyDescent="0.35">
      <c r="A29" t="s">
        <v>14201</v>
      </c>
      <c r="C29" s="127" t="s">
        <v>513</v>
      </c>
      <c r="D29" s="21" t="s">
        <v>512</v>
      </c>
      <c r="G29" s="29"/>
      <c r="H29" s="29"/>
      <c r="I29" s="29"/>
      <c r="J29" s="29"/>
      <c r="K29" s="29"/>
      <c r="L29" s="29"/>
      <c r="M29" s="29"/>
      <c r="N29" s="29"/>
      <c r="O29" s="29"/>
      <c r="P29" s="29"/>
    </row>
    <row r="30" spans="1:16" x14ac:dyDescent="0.35">
      <c r="A30" t="s">
        <v>14202</v>
      </c>
      <c r="C30" s="127" t="s">
        <v>560</v>
      </c>
      <c r="D30" s="21" t="s">
        <v>559</v>
      </c>
    </row>
    <row r="31" spans="1:16" x14ac:dyDescent="0.35">
      <c r="A31" t="s">
        <v>16252</v>
      </c>
      <c r="B31" t="s">
        <v>16251</v>
      </c>
      <c r="C31" s="127" t="s">
        <v>632</v>
      </c>
      <c r="D31" s="21" t="s">
        <v>631</v>
      </c>
      <c r="G31" s="29"/>
      <c r="H31" s="29"/>
      <c r="I31" s="29"/>
      <c r="J31" s="29"/>
      <c r="K31" s="29"/>
    </row>
    <row r="32" spans="1:16" x14ac:dyDescent="0.35">
      <c r="A32" t="s">
        <v>16253</v>
      </c>
      <c r="B32" t="s">
        <v>16254</v>
      </c>
      <c r="C32" s="127" t="s">
        <v>636</v>
      </c>
      <c r="D32" s="21" t="s">
        <v>635</v>
      </c>
    </row>
    <row r="33" spans="1:11" x14ac:dyDescent="0.35">
      <c r="A33" t="s">
        <v>14203</v>
      </c>
      <c r="C33" s="127" t="s">
        <v>753</v>
      </c>
      <c r="D33" s="21" t="s">
        <v>752</v>
      </c>
    </row>
    <row r="34" spans="1:11" x14ac:dyDescent="0.35">
      <c r="A34" t="s">
        <v>16248</v>
      </c>
      <c r="C34" s="127" t="s">
        <v>757</v>
      </c>
      <c r="D34" s="21" t="s">
        <v>760</v>
      </c>
    </row>
    <row r="35" spans="1:11" x14ac:dyDescent="0.35">
      <c r="A35" t="s">
        <v>16249</v>
      </c>
      <c r="C35" s="127" t="s">
        <v>808</v>
      </c>
      <c r="D35" s="21" t="s">
        <v>807</v>
      </c>
    </row>
    <row r="36" spans="1:11" x14ac:dyDescent="0.35">
      <c r="A36" t="s">
        <v>14204</v>
      </c>
      <c r="C36" s="127" t="s">
        <v>1034</v>
      </c>
      <c r="D36" s="21" t="s">
        <v>1037</v>
      </c>
      <c r="K36" s="29"/>
    </row>
    <row r="37" spans="1:11" x14ac:dyDescent="0.35">
      <c r="A37" t="s">
        <v>14205</v>
      </c>
      <c r="C37" s="127" t="s">
        <v>1059</v>
      </c>
      <c r="D37" s="104" t="s">
        <v>1058</v>
      </c>
      <c r="K37" s="29"/>
    </row>
    <row r="38" spans="1:11" x14ac:dyDescent="0.35">
      <c r="A38" t="s">
        <v>14206</v>
      </c>
      <c r="C38" s="127" t="s">
        <v>1093</v>
      </c>
      <c r="D38" s="104" t="s">
        <v>1108</v>
      </c>
      <c r="K38" s="29"/>
    </row>
    <row r="39" spans="1:11" x14ac:dyDescent="0.35">
      <c r="A39" t="s">
        <v>14207</v>
      </c>
      <c r="C39" s="127" t="s">
        <v>1093</v>
      </c>
      <c r="D39" s="104" t="s">
        <v>1105</v>
      </c>
      <c r="K39" s="29"/>
    </row>
    <row r="40" spans="1:11" x14ac:dyDescent="0.35">
      <c r="A40" t="s">
        <v>14208</v>
      </c>
      <c r="C40" s="127" t="s">
        <v>1093</v>
      </c>
      <c r="D40" s="104" t="s">
        <v>1108</v>
      </c>
      <c r="G40" s="29"/>
      <c r="H40" s="29"/>
      <c r="K40" s="29"/>
    </row>
    <row r="41" spans="1:11" x14ac:dyDescent="0.35">
      <c r="A41" t="s">
        <v>14209</v>
      </c>
      <c r="C41" s="127" t="s">
        <v>1115</v>
      </c>
      <c r="D41" s="104" t="s">
        <v>1114</v>
      </c>
      <c r="G41" s="29"/>
      <c r="H41" s="29"/>
      <c r="I41" s="29"/>
      <c r="K41" s="29"/>
    </row>
    <row r="42" spans="1:11" x14ac:dyDescent="0.35">
      <c r="A42" t="s">
        <v>14210</v>
      </c>
      <c r="C42" s="127" t="s">
        <v>1119</v>
      </c>
      <c r="D42" s="104" t="s">
        <v>1118</v>
      </c>
      <c r="K42" s="29"/>
    </row>
    <row r="43" spans="1:11" x14ac:dyDescent="0.35">
      <c r="A43" t="s">
        <v>14211</v>
      </c>
      <c r="C43" s="127" t="s">
        <v>1119</v>
      </c>
      <c r="D43" s="104" t="s">
        <v>1122</v>
      </c>
    </row>
    <row r="44" spans="1:11" x14ac:dyDescent="0.35">
      <c r="A44" t="s">
        <v>14212</v>
      </c>
      <c r="C44" s="127" t="s">
        <v>1126</v>
      </c>
      <c r="D44" s="104" t="s">
        <v>1129</v>
      </c>
    </row>
    <row r="45" spans="1:11" x14ac:dyDescent="0.35">
      <c r="A45" t="s">
        <v>14213</v>
      </c>
      <c r="C45" s="127" t="s">
        <v>1126</v>
      </c>
      <c r="D45" s="104" t="s">
        <v>1129</v>
      </c>
    </row>
    <row r="46" spans="1:11" x14ac:dyDescent="0.35">
      <c r="A46" t="s">
        <v>14214</v>
      </c>
      <c r="C46" s="127" t="s">
        <v>1255</v>
      </c>
      <c r="D46" s="104" t="s">
        <v>1269</v>
      </c>
    </row>
    <row r="47" spans="1:11" x14ac:dyDescent="0.35">
      <c r="A47" t="s">
        <v>14215</v>
      </c>
      <c r="C47" s="127" t="s">
        <v>1273</v>
      </c>
      <c r="D47" s="104" t="s">
        <v>1272</v>
      </c>
    </row>
    <row r="48" spans="1:11" x14ac:dyDescent="0.35">
      <c r="A48" t="s">
        <v>14216</v>
      </c>
      <c r="C48" s="127" t="s">
        <v>1312</v>
      </c>
      <c r="D48" s="104" t="s">
        <v>42</v>
      </c>
    </row>
    <row r="49" spans="1:8" x14ac:dyDescent="0.35">
      <c r="A49" t="s">
        <v>8129</v>
      </c>
      <c r="C49" s="127" t="s">
        <v>1319</v>
      </c>
      <c r="D49" s="104" t="s">
        <v>1325</v>
      </c>
    </row>
    <row r="50" spans="1:8" x14ac:dyDescent="0.35">
      <c r="A50" t="s">
        <v>16250</v>
      </c>
      <c r="C50" s="127" t="s">
        <v>1319</v>
      </c>
      <c r="D50" s="104" t="s">
        <v>1331</v>
      </c>
    </row>
    <row r="51" spans="1:8" x14ac:dyDescent="0.35">
      <c r="A51" t="s">
        <v>14217</v>
      </c>
      <c r="C51" s="127" t="s">
        <v>1333</v>
      </c>
      <c r="D51" s="104" t="s">
        <v>1332</v>
      </c>
    </row>
    <row r="52" spans="1:8" x14ac:dyDescent="0.35">
      <c r="A52" t="s">
        <v>14218</v>
      </c>
      <c r="C52" s="127" t="s">
        <v>1335</v>
      </c>
      <c r="D52" s="104" t="s">
        <v>1334</v>
      </c>
    </row>
    <row r="53" spans="1:8" x14ac:dyDescent="0.35">
      <c r="A53" t="s">
        <v>14219</v>
      </c>
      <c r="C53" s="127" t="s">
        <v>1339</v>
      </c>
      <c r="D53" s="104" t="s">
        <v>1338</v>
      </c>
    </row>
    <row r="54" spans="1:8" x14ac:dyDescent="0.35">
      <c r="A54" t="s">
        <v>14220</v>
      </c>
      <c r="C54" s="127" t="s">
        <v>1382</v>
      </c>
      <c r="D54" s="21" t="s">
        <v>1381</v>
      </c>
    </row>
    <row r="55" spans="1:8" x14ac:dyDescent="0.35">
      <c r="A55" t="s">
        <v>14221</v>
      </c>
      <c r="C55" s="127" t="s">
        <v>1464</v>
      </c>
      <c r="D55" s="21" t="s">
        <v>1467</v>
      </c>
    </row>
    <row r="56" spans="1:8" x14ac:dyDescent="0.35">
      <c r="A56" t="s">
        <v>14222</v>
      </c>
      <c r="C56" s="127" t="s">
        <v>1475</v>
      </c>
      <c r="D56" s="104" t="s">
        <v>1474</v>
      </c>
    </row>
    <row r="57" spans="1:8" x14ac:dyDescent="0.35">
      <c r="A57" t="s">
        <v>14223</v>
      </c>
      <c r="C57" s="127" t="s">
        <v>1483</v>
      </c>
      <c r="D57" s="104" t="s">
        <v>1487</v>
      </c>
    </row>
    <row r="58" spans="1:8" x14ac:dyDescent="0.35">
      <c r="A58" t="s">
        <v>14224</v>
      </c>
      <c r="C58" s="127" t="s">
        <v>1491</v>
      </c>
      <c r="D58" s="104" t="s">
        <v>1490</v>
      </c>
    </row>
    <row r="59" spans="1:8" x14ac:dyDescent="0.35">
      <c r="A59" t="s">
        <v>14225</v>
      </c>
      <c r="C59" s="127" t="s">
        <v>1495</v>
      </c>
      <c r="D59" s="104" t="s">
        <v>1494</v>
      </c>
    </row>
    <row r="60" spans="1:8" x14ac:dyDescent="0.35">
      <c r="A60" t="s">
        <v>14226</v>
      </c>
      <c r="C60" s="127" t="s">
        <v>1513</v>
      </c>
      <c r="D60" s="104" t="s">
        <v>1534</v>
      </c>
    </row>
    <row r="61" spans="1:8" x14ac:dyDescent="0.35">
      <c r="A61" t="s">
        <v>14227</v>
      </c>
      <c r="C61" s="127" t="s">
        <v>1513</v>
      </c>
      <c r="D61" s="104" t="s">
        <v>1512</v>
      </c>
    </row>
    <row r="62" spans="1:8" x14ac:dyDescent="0.35">
      <c r="A62" t="s">
        <v>14228</v>
      </c>
      <c r="C62" s="127" t="s">
        <v>1513</v>
      </c>
      <c r="D62" s="104" t="s">
        <v>1522</v>
      </c>
    </row>
    <row r="63" spans="1:8" x14ac:dyDescent="0.35">
      <c r="A63" t="s">
        <v>14229</v>
      </c>
      <c r="C63" s="127" t="s">
        <v>1513</v>
      </c>
      <c r="D63" s="104" t="s">
        <v>1528</v>
      </c>
      <c r="G63" s="29"/>
      <c r="H63" s="29"/>
    </row>
    <row r="64" spans="1:8" x14ac:dyDescent="0.35">
      <c r="A64" t="s">
        <v>14230</v>
      </c>
      <c r="C64" s="127" t="s">
        <v>1513</v>
      </c>
      <c r="D64" s="104" t="s">
        <v>1531</v>
      </c>
      <c r="G64" s="29"/>
    </row>
    <row r="65" spans="1:34" x14ac:dyDescent="0.35">
      <c r="A65" t="s">
        <v>14231</v>
      </c>
      <c r="C65" s="127" t="s">
        <v>1537</v>
      </c>
      <c r="D65" s="104" t="s">
        <v>42</v>
      </c>
    </row>
    <row r="66" spans="1:34" x14ac:dyDescent="0.35">
      <c r="A66" t="s">
        <v>14232</v>
      </c>
      <c r="C66" s="127" t="s">
        <v>1539</v>
      </c>
      <c r="D66" s="104" t="s">
        <v>1542</v>
      </c>
    </row>
    <row r="67" spans="1:34" x14ac:dyDescent="0.35">
      <c r="A67" t="s">
        <v>14233</v>
      </c>
      <c r="C67" s="127" t="s">
        <v>1546</v>
      </c>
      <c r="D67" s="104" t="s">
        <v>1549</v>
      </c>
    </row>
    <row r="68" spans="1:34" x14ac:dyDescent="0.35">
      <c r="A68" t="s">
        <v>14234</v>
      </c>
      <c r="C68" s="127" t="s">
        <v>1552</v>
      </c>
      <c r="D68" s="104" t="s">
        <v>1553</v>
      </c>
    </row>
    <row r="69" spans="1:34" x14ac:dyDescent="0.35">
      <c r="A69" t="s">
        <v>14235</v>
      </c>
      <c r="C69" s="127" t="s">
        <v>1557</v>
      </c>
      <c r="D69" s="104" t="s">
        <v>1556</v>
      </c>
    </row>
    <row r="70" spans="1:34" x14ac:dyDescent="0.35">
      <c r="A70" t="s">
        <v>14236</v>
      </c>
      <c r="C70" s="127" t="s">
        <v>1608</v>
      </c>
      <c r="D70" s="21" t="s">
        <v>1614</v>
      </c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</row>
    <row r="71" spans="1:34" x14ac:dyDescent="0.35">
      <c r="A71" t="s">
        <v>14237</v>
      </c>
      <c r="C71" s="127" t="s">
        <v>14593</v>
      </c>
      <c r="D71" s="21" t="s">
        <v>14592</v>
      </c>
    </row>
    <row r="72" spans="1:34" x14ac:dyDescent="0.35">
      <c r="A72" t="s">
        <v>14238</v>
      </c>
      <c r="C72" s="127" t="s">
        <v>1626</v>
      </c>
      <c r="D72" s="21" t="s">
        <v>1625</v>
      </c>
    </row>
    <row r="73" spans="1:34" x14ac:dyDescent="0.35">
      <c r="A73" t="s">
        <v>14239</v>
      </c>
      <c r="C73" s="127" t="s">
        <v>1630</v>
      </c>
      <c r="D73" s="21" t="s">
        <v>1629</v>
      </c>
    </row>
    <row r="74" spans="1:34" x14ac:dyDescent="0.35">
      <c r="C74" s="127" t="s">
        <v>1634</v>
      </c>
      <c r="D74" s="21" t="s">
        <v>1633</v>
      </c>
    </row>
    <row r="75" spans="1:34" x14ac:dyDescent="0.35">
      <c r="C75" s="127" t="s">
        <v>1638</v>
      </c>
      <c r="D75" s="21" t="s">
        <v>1637</v>
      </c>
    </row>
    <row r="76" spans="1:34" x14ac:dyDescent="0.35">
      <c r="C76" s="127" t="s">
        <v>1641</v>
      </c>
      <c r="D76" s="21" t="s">
        <v>1640</v>
      </c>
    </row>
    <row r="77" spans="1:34" x14ac:dyDescent="0.35">
      <c r="C77" s="127" t="s">
        <v>1649</v>
      </c>
      <c r="D77" s="21" t="s">
        <v>1648</v>
      </c>
    </row>
    <row r="78" spans="1:34" x14ac:dyDescent="0.35">
      <c r="C78" s="127" t="s">
        <v>1653</v>
      </c>
      <c r="D78" s="21" t="s">
        <v>1652</v>
      </c>
    </row>
    <row r="79" spans="1:34" x14ac:dyDescent="0.35">
      <c r="C79" s="127" t="s">
        <v>1657</v>
      </c>
      <c r="D79" s="21" t="s">
        <v>1656</v>
      </c>
    </row>
    <row r="80" spans="1:34" x14ac:dyDescent="0.35">
      <c r="C80" s="127" t="s">
        <v>1661</v>
      </c>
      <c r="D80" s="21" t="s">
        <v>1660</v>
      </c>
    </row>
    <row r="81" spans="3:4" x14ac:dyDescent="0.35">
      <c r="C81" s="127" t="s">
        <v>1669</v>
      </c>
      <c r="D81" s="21" t="s">
        <v>1668</v>
      </c>
    </row>
    <row r="82" spans="3:4" x14ac:dyDescent="0.35">
      <c r="C82" s="127" t="s">
        <v>1673</v>
      </c>
      <c r="D82" s="21" t="s">
        <v>1672</v>
      </c>
    </row>
    <row r="83" spans="3:4" x14ac:dyDescent="0.35">
      <c r="C83" s="127" t="s">
        <v>1676</v>
      </c>
      <c r="D83" s="21" t="s">
        <v>1679</v>
      </c>
    </row>
    <row r="84" spans="3:4" x14ac:dyDescent="0.35">
      <c r="C84" s="127" t="s">
        <v>1692</v>
      </c>
      <c r="D84" s="21" t="s">
        <v>1691</v>
      </c>
    </row>
    <row r="85" spans="3:4" x14ac:dyDescent="0.35">
      <c r="C85" s="127" t="s">
        <v>1708</v>
      </c>
      <c r="D85" s="21" t="s">
        <v>1707</v>
      </c>
    </row>
    <row r="86" spans="3:4" x14ac:dyDescent="0.35">
      <c r="C86" s="127" t="s">
        <v>1722</v>
      </c>
      <c r="D86" s="21" t="s">
        <v>1721</v>
      </c>
    </row>
    <row r="87" spans="3:4" x14ac:dyDescent="0.35">
      <c r="C87" s="127" t="s">
        <v>14575</v>
      </c>
      <c r="D87" s="21" t="s">
        <v>14574</v>
      </c>
    </row>
    <row r="88" spans="3:4" x14ac:dyDescent="0.35">
      <c r="C88" s="127" t="s">
        <v>1742</v>
      </c>
      <c r="D88" s="21" t="s">
        <v>1741</v>
      </c>
    </row>
    <row r="89" spans="3:4" x14ac:dyDescent="0.35">
      <c r="C89" s="127" t="s">
        <v>1762</v>
      </c>
      <c r="D89" s="21" t="s">
        <v>1761</v>
      </c>
    </row>
    <row r="90" spans="3:4" x14ac:dyDescent="0.35">
      <c r="C90" s="127" t="s">
        <v>1969</v>
      </c>
      <c r="D90" s="21" t="s">
        <v>1968</v>
      </c>
    </row>
    <row r="91" spans="3:4" x14ac:dyDescent="0.35">
      <c r="C91" s="127" t="s">
        <v>1973</v>
      </c>
      <c r="D91" s="21" t="s">
        <v>1972</v>
      </c>
    </row>
    <row r="92" spans="3:4" x14ac:dyDescent="0.35">
      <c r="C92" s="127" t="s">
        <v>1981</v>
      </c>
      <c r="D92" s="21" t="s">
        <v>1980</v>
      </c>
    </row>
    <row r="93" spans="3:4" x14ac:dyDescent="0.35">
      <c r="C93" s="127" t="s">
        <v>14658</v>
      </c>
      <c r="D93" s="21" t="s">
        <v>14657</v>
      </c>
    </row>
    <row r="94" spans="3:4" x14ac:dyDescent="0.35">
      <c r="C94" s="127" t="s">
        <v>1985</v>
      </c>
      <c r="D94" s="21" t="s">
        <v>1984</v>
      </c>
    </row>
    <row r="95" spans="3:4" x14ac:dyDescent="0.35">
      <c r="C95" s="127" t="s">
        <v>1989</v>
      </c>
      <c r="D95" s="21" t="s">
        <v>1988</v>
      </c>
    </row>
    <row r="96" spans="3:4" x14ac:dyDescent="0.35">
      <c r="C96" s="127" t="s">
        <v>1993</v>
      </c>
      <c r="D96" s="21" t="s">
        <v>1992</v>
      </c>
    </row>
    <row r="97" spans="3:4" x14ac:dyDescent="0.35">
      <c r="C97" s="127" t="s">
        <v>2004</v>
      </c>
      <c r="D97" s="21" t="s">
        <v>2003</v>
      </c>
    </row>
    <row r="98" spans="3:4" x14ac:dyDescent="0.35">
      <c r="C98" s="127" t="s">
        <v>2008</v>
      </c>
      <c r="D98" s="21" t="s">
        <v>2007</v>
      </c>
    </row>
    <row r="99" spans="3:4" x14ac:dyDescent="0.35">
      <c r="C99" s="127" t="s">
        <v>2012</v>
      </c>
      <c r="D99" s="21" t="s">
        <v>2011</v>
      </c>
    </row>
    <row r="100" spans="3:4" x14ac:dyDescent="0.35">
      <c r="C100" s="127" t="s">
        <v>2016</v>
      </c>
      <c r="D100" s="21" t="s">
        <v>2015</v>
      </c>
    </row>
    <row r="101" spans="3:4" x14ac:dyDescent="0.35">
      <c r="C101" s="127" t="s">
        <v>2032</v>
      </c>
      <c r="D101" s="21" t="s">
        <v>2031</v>
      </c>
    </row>
    <row r="102" spans="3:4" x14ac:dyDescent="0.35">
      <c r="C102" s="127" t="s">
        <v>2047</v>
      </c>
      <c r="D102" s="21" t="s">
        <v>2046</v>
      </c>
    </row>
    <row r="103" spans="3:4" x14ac:dyDescent="0.35">
      <c r="C103" s="127" t="s">
        <v>2051</v>
      </c>
      <c r="D103" s="21" t="s">
        <v>2050</v>
      </c>
    </row>
    <row r="104" spans="3:4" x14ac:dyDescent="0.35">
      <c r="C104" s="127" t="s">
        <v>2055</v>
      </c>
      <c r="D104" s="21" t="s">
        <v>2054</v>
      </c>
    </row>
    <row r="105" spans="3:4" x14ac:dyDescent="0.35">
      <c r="C105" s="127" t="s">
        <v>2059</v>
      </c>
      <c r="D105" s="21" t="s">
        <v>2058</v>
      </c>
    </row>
    <row r="106" spans="3:4" x14ac:dyDescent="0.35">
      <c r="C106" s="127" t="s">
        <v>2063</v>
      </c>
      <c r="D106" s="21" t="s">
        <v>2062</v>
      </c>
    </row>
    <row r="107" spans="3:4" x14ac:dyDescent="0.35">
      <c r="C107" s="127" t="s">
        <v>2067</v>
      </c>
      <c r="D107" s="21" t="s">
        <v>2066</v>
      </c>
    </row>
    <row r="108" spans="3:4" x14ac:dyDescent="0.35">
      <c r="C108" s="127" t="s">
        <v>2071</v>
      </c>
      <c r="D108" s="21" t="s">
        <v>2070</v>
      </c>
    </row>
    <row r="109" spans="3:4" x14ac:dyDescent="0.35">
      <c r="C109" s="127" t="s">
        <v>2075</v>
      </c>
      <c r="D109" s="21" t="s">
        <v>2074</v>
      </c>
    </row>
    <row r="110" spans="3:4" x14ac:dyDescent="0.35">
      <c r="C110" s="127" t="s">
        <v>2079</v>
      </c>
      <c r="D110" s="21" t="s">
        <v>2078</v>
      </c>
    </row>
    <row r="111" spans="3:4" x14ac:dyDescent="0.35">
      <c r="C111" s="127" t="s">
        <v>2087</v>
      </c>
      <c r="D111" s="21" t="s">
        <v>2086</v>
      </c>
    </row>
    <row r="112" spans="3:4" x14ac:dyDescent="0.35">
      <c r="C112" s="127" t="s">
        <v>2091</v>
      </c>
      <c r="D112" s="21" t="s">
        <v>2090</v>
      </c>
    </row>
    <row r="113" spans="3:4" x14ac:dyDescent="0.35">
      <c r="C113" s="127" t="s">
        <v>2095</v>
      </c>
      <c r="D113" s="21" t="s">
        <v>2094</v>
      </c>
    </row>
    <row r="114" spans="3:4" x14ac:dyDescent="0.35">
      <c r="C114" s="127" t="s">
        <v>2099</v>
      </c>
      <c r="D114" s="21" t="s">
        <v>2098</v>
      </c>
    </row>
    <row r="115" spans="3:4" x14ac:dyDescent="0.35">
      <c r="C115" s="127" t="s">
        <v>2103</v>
      </c>
      <c r="D115" s="21" t="s">
        <v>2102</v>
      </c>
    </row>
    <row r="116" spans="3:4" x14ac:dyDescent="0.35">
      <c r="C116" s="127" t="s">
        <v>2111</v>
      </c>
      <c r="D116" s="21" t="s">
        <v>2110</v>
      </c>
    </row>
    <row r="117" spans="3:4" x14ac:dyDescent="0.35">
      <c r="C117" s="127" t="s">
        <v>2138</v>
      </c>
      <c r="D117" s="104" t="s">
        <v>2141</v>
      </c>
    </row>
    <row r="118" spans="3:4" x14ac:dyDescent="0.35">
      <c r="C118" s="127" t="s">
        <v>2138</v>
      </c>
      <c r="D118" s="104" t="s">
        <v>2141</v>
      </c>
    </row>
    <row r="119" spans="3:4" x14ac:dyDescent="0.35">
      <c r="C119" s="127" t="s">
        <v>2151</v>
      </c>
      <c r="D119" s="104" t="s">
        <v>2150</v>
      </c>
    </row>
    <row r="120" spans="3:4" x14ac:dyDescent="0.35">
      <c r="C120" s="127" t="s">
        <v>2155</v>
      </c>
      <c r="D120" s="104" t="s">
        <v>2154</v>
      </c>
    </row>
    <row r="121" spans="3:4" x14ac:dyDescent="0.35">
      <c r="C121" s="127" t="s">
        <v>2159</v>
      </c>
      <c r="D121" s="104" t="s">
        <v>2158</v>
      </c>
    </row>
    <row r="122" spans="3:4" x14ac:dyDescent="0.35">
      <c r="C122" s="127" t="s">
        <v>14595</v>
      </c>
      <c r="D122" s="104" t="s">
        <v>14594</v>
      </c>
    </row>
    <row r="123" spans="3:4" x14ac:dyDescent="0.35">
      <c r="C123" s="127" t="s">
        <v>2163</v>
      </c>
      <c r="D123" s="104" t="s">
        <v>2162</v>
      </c>
    </row>
    <row r="124" spans="3:4" x14ac:dyDescent="0.35">
      <c r="C124" s="127" t="s">
        <v>2212</v>
      </c>
      <c r="D124" s="21" t="s">
        <v>2211</v>
      </c>
    </row>
    <row r="125" spans="3:4" x14ac:dyDescent="0.35">
      <c r="C125" s="127" t="s">
        <v>2232</v>
      </c>
      <c r="D125" s="21" t="s">
        <v>2231</v>
      </c>
    </row>
    <row r="126" spans="3:4" x14ac:dyDescent="0.35">
      <c r="C126" s="127" t="s">
        <v>2236</v>
      </c>
      <c r="D126" s="21" t="s">
        <v>2235</v>
      </c>
    </row>
    <row r="127" spans="3:4" x14ac:dyDescent="0.35">
      <c r="C127" s="127" t="s">
        <v>2252</v>
      </c>
      <c r="D127" s="21" t="s">
        <v>2258</v>
      </c>
    </row>
    <row r="128" spans="3:4" x14ac:dyDescent="0.35">
      <c r="C128" s="127" t="s">
        <v>2262</v>
      </c>
      <c r="D128" s="21" t="s">
        <v>2261</v>
      </c>
    </row>
    <row r="129" spans="3:4" x14ac:dyDescent="0.35">
      <c r="C129" s="127" t="s">
        <v>14577</v>
      </c>
      <c r="D129" s="21" t="s">
        <v>14576</v>
      </c>
    </row>
    <row r="130" spans="3:4" x14ac:dyDescent="0.35">
      <c r="C130" s="127" t="s">
        <v>2293</v>
      </c>
      <c r="D130" s="21" t="s">
        <v>2292</v>
      </c>
    </row>
    <row r="131" spans="3:4" x14ac:dyDescent="0.35">
      <c r="C131" s="127" t="s">
        <v>2390</v>
      </c>
      <c r="D131" s="21" t="s">
        <v>2389</v>
      </c>
    </row>
    <row r="132" spans="3:4" x14ac:dyDescent="0.35">
      <c r="C132" s="127" t="s">
        <v>2538</v>
      </c>
      <c r="D132" s="21" t="s">
        <v>2537</v>
      </c>
    </row>
    <row r="133" spans="3:4" x14ac:dyDescent="0.35">
      <c r="C133" s="127" t="s">
        <v>2564</v>
      </c>
      <c r="D133" s="104" t="s">
        <v>2563</v>
      </c>
    </row>
    <row r="134" spans="3:4" x14ac:dyDescent="0.35">
      <c r="C134" s="127" t="s">
        <v>2569</v>
      </c>
      <c r="D134" s="104" t="s">
        <v>2568</v>
      </c>
    </row>
    <row r="135" spans="3:4" x14ac:dyDescent="0.35">
      <c r="C135" s="127" t="s">
        <v>14261</v>
      </c>
      <c r="D135" s="104" t="s">
        <v>14260</v>
      </c>
    </row>
    <row r="136" spans="3:4" x14ac:dyDescent="0.35">
      <c r="C136" s="127" t="s">
        <v>2573</v>
      </c>
      <c r="D136" s="104" t="s">
        <v>2572</v>
      </c>
    </row>
    <row r="137" spans="3:4" x14ac:dyDescent="0.35">
      <c r="C137" s="127" t="s">
        <v>2577</v>
      </c>
      <c r="D137" s="104" t="s">
        <v>2576</v>
      </c>
    </row>
    <row r="138" spans="3:4" x14ac:dyDescent="0.35">
      <c r="C138" s="127" t="s">
        <v>2715</v>
      </c>
      <c r="D138" s="104" t="s">
        <v>2718</v>
      </c>
    </row>
    <row r="139" spans="3:4" x14ac:dyDescent="0.35">
      <c r="C139" s="127" t="s">
        <v>2724</v>
      </c>
      <c r="D139" s="104" t="s">
        <v>2723</v>
      </c>
    </row>
    <row r="140" spans="3:4" x14ac:dyDescent="0.35">
      <c r="C140" s="127" t="s">
        <v>2727</v>
      </c>
      <c r="D140" s="21" t="s">
        <v>2726</v>
      </c>
    </row>
    <row r="141" spans="3:4" x14ac:dyDescent="0.35">
      <c r="C141" s="127" t="s">
        <v>2731</v>
      </c>
      <c r="D141" s="21" t="s">
        <v>2730</v>
      </c>
    </row>
    <row r="142" spans="3:4" x14ac:dyDescent="0.35">
      <c r="C142" s="127" t="s">
        <v>2765</v>
      </c>
      <c r="D142" s="21" t="s">
        <v>2775</v>
      </c>
    </row>
    <row r="143" spans="3:4" x14ac:dyDescent="0.35">
      <c r="C143" s="127" t="s">
        <v>2919</v>
      </c>
      <c r="D143" s="21" t="s">
        <v>2918</v>
      </c>
    </row>
    <row r="144" spans="3:4" x14ac:dyDescent="0.35">
      <c r="C144" s="127" t="s">
        <v>3031</v>
      </c>
      <c r="D144" s="21" t="s">
        <v>3030</v>
      </c>
    </row>
    <row r="145" spans="3:4" x14ac:dyDescent="0.35">
      <c r="C145" s="127" t="s">
        <v>3035</v>
      </c>
      <c r="D145" s="21" t="s">
        <v>3034</v>
      </c>
    </row>
    <row r="146" spans="3:4" x14ac:dyDescent="0.35">
      <c r="C146" s="127" t="s">
        <v>3083</v>
      </c>
      <c r="D146" s="104" t="s">
        <v>3082</v>
      </c>
    </row>
    <row r="147" spans="3:4" x14ac:dyDescent="0.35">
      <c r="C147" s="127" t="s">
        <v>3155</v>
      </c>
      <c r="D147" s="21" t="s">
        <v>3154</v>
      </c>
    </row>
    <row r="148" spans="3:4" x14ac:dyDescent="0.35">
      <c r="C148" s="127" t="s">
        <v>3203</v>
      </c>
      <c r="D148" s="104" t="s">
        <v>14434</v>
      </c>
    </row>
    <row r="149" spans="3:4" x14ac:dyDescent="0.35">
      <c r="C149" s="127" t="s">
        <v>3203</v>
      </c>
      <c r="D149" s="104" t="s">
        <v>14434</v>
      </c>
    </row>
    <row r="150" spans="3:4" x14ac:dyDescent="0.35">
      <c r="C150" s="127" t="s">
        <v>3213</v>
      </c>
      <c r="D150" s="104" t="s">
        <v>15171</v>
      </c>
    </row>
    <row r="151" spans="3:4" x14ac:dyDescent="0.35">
      <c r="C151" s="127" t="s">
        <v>3217</v>
      </c>
      <c r="D151" s="104" t="s">
        <v>3216</v>
      </c>
    </row>
    <row r="152" spans="3:4" x14ac:dyDescent="0.35">
      <c r="C152" s="127" t="s">
        <v>3343</v>
      </c>
      <c r="D152" s="21" t="s">
        <v>3342</v>
      </c>
    </row>
    <row r="153" spans="3:4" x14ac:dyDescent="0.35">
      <c r="C153" s="127" t="s">
        <v>3349</v>
      </c>
      <c r="D153" s="21" t="s">
        <v>3348</v>
      </c>
    </row>
    <row r="154" spans="3:4" x14ac:dyDescent="0.35">
      <c r="C154" s="127" t="s">
        <v>14353</v>
      </c>
      <c r="D154" s="21" t="s">
        <v>14352</v>
      </c>
    </row>
    <row r="155" spans="3:4" x14ac:dyDescent="0.35">
      <c r="C155" s="127" t="s">
        <v>3433</v>
      </c>
      <c r="D155" s="21" t="s">
        <v>3432</v>
      </c>
    </row>
    <row r="156" spans="3:4" x14ac:dyDescent="0.35">
      <c r="C156" s="127" t="s">
        <v>3472</v>
      </c>
      <c r="D156" s="21" t="s">
        <v>3471</v>
      </c>
    </row>
    <row r="157" spans="3:4" x14ac:dyDescent="0.35">
      <c r="C157" s="127" t="s">
        <v>3493</v>
      </c>
      <c r="D157" s="21" t="s">
        <v>3492</v>
      </c>
    </row>
    <row r="158" spans="3:4" x14ac:dyDescent="0.35">
      <c r="C158" s="127" t="s">
        <v>3497</v>
      </c>
      <c r="D158" s="21" t="s">
        <v>3496</v>
      </c>
    </row>
    <row r="159" spans="3:4" x14ac:dyDescent="0.35">
      <c r="C159" s="127" t="s">
        <v>3501</v>
      </c>
      <c r="D159" s="21" t="s">
        <v>3507</v>
      </c>
    </row>
    <row r="160" spans="3:4" x14ac:dyDescent="0.35">
      <c r="C160" s="127" t="s">
        <v>3613</v>
      </c>
      <c r="D160" s="21" t="s">
        <v>3612</v>
      </c>
    </row>
    <row r="161" spans="3:4" x14ac:dyDescent="0.35">
      <c r="C161" s="127" t="s">
        <v>3800</v>
      </c>
      <c r="D161" s="104" t="s">
        <v>3799</v>
      </c>
    </row>
    <row r="162" spans="3:4" x14ac:dyDescent="0.35">
      <c r="C162" s="127" t="s">
        <v>3804</v>
      </c>
      <c r="D162" s="104" t="s">
        <v>3803</v>
      </c>
    </row>
    <row r="163" spans="3:4" x14ac:dyDescent="0.35">
      <c r="C163" s="127" t="s">
        <v>3844</v>
      </c>
      <c r="D163" s="21" t="s">
        <v>3843</v>
      </c>
    </row>
    <row r="164" spans="3:4" x14ac:dyDescent="0.35">
      <c r="C164" s="127" t="s">
        <v>3848</v>
      </c>
      <c r="D164" s="21" t="s">
        <v>3847</v>
      </c>
    </row>
    <row r="165" spans="3:4" x14ac:dyDescent="0.35">
      <c r="C165" s="127" t="s">
        <v>3912</v>
      </c>
      <c r="D165" s="21" t="s">
        <v>3915</v>
      </c>
    </row>
    <row r="166" spans="3:4" x14ac:dyDescent="0.35">
      <c r="C166" s="127" t="s">
        <v>3948</v>
      </c>
      <c r="D166" s="21" t="s">
        <v>3947</v>
      </c>
    </row>
    <row r="167" spans="3:4" x14ac:dyDescent="0.35">
      <c r="C167" s="127" t="s">
        <v>3991</v>
      </c>
      <c r="D167" s="104" t="s">
        <v>3990</v>
      </c>
    </row>
    <row r="168" spans="3:4" x14ac:dyDescent="0.35">
      <c r="C168" s="127" t="s">
        <v>3995</v>
      </c>
      <c r="D168" s="104" t="s">
        <v>3994</v>
      </c>
    </row>
    <row r="169" spans="3:4" x14ac:dyDescent="0.35">
      <c r="C169" s="127" t="s">
        <v>3999</v>
      </c>
      <c r="D169" s="104" t="s">
        <v>3998</v>
      </c>
    </row>
    <row r="170" spans="3:4" x14ac:dyDescent="0.35">
      <c r="C170" s="127" t="s">
        <v>4003</v>
      </c>
      <c r="D170" s="104" t="s">
        <v>4002</v>
      </c>
    </row>
    <row r="171" spans="3:4" x14ac:dyDescent="0.35">
      <c r="C171" s="127" t="s">
        <v>4007</v>
      </c>
      <c r="D171" s="104" t="s">
        <v>4006</v>
      </c>
    </row>
    <row r="172" spans="3:4" x14ac:dyDescent="0.35">
      <c r="C172" s="127" t="s">
        <v>4011</v>
      </c>
      <c r="D172" s="104" t="s">
        <v>4010</v>
      </c>
    </row>
    <row r="173" spans="3:4" x14ac:dyDescent="0.35">
      <c r="C173" s="127" t="s">
        <v>4011</v>
      </c>
      <c r="D173" s="104" t="s">
        <v>4010</v>
      </c>
    </row>
    <row r="174" spans="3:4" x14ac:dyDescent="0.35">
      <c r="C174" s="127" t="s">
        <v>4015</v>
      </c>
      <c r="D174" s="104" t="s">
        <v>4014</v>
      </c>
    </row>
    <row r="175" spans="3:4" x14ac:dyDescent="0.35">
      <c r="C175" s="127" t="s">
        <v>4023</v>
      </c>
      <c r="D175" s="104" t="s">
        <v>4022</v>
      </c>
    </row>
    <row r="176" spans="3:4" x14ac:dyDescent="0.35">
      <c r="C176" s="127" t="s">
        <v>14678</v>
      </c>
      <c r="D176" s="104" t="s">
        <v>14677</v>
      </c>
    </row>
    <row r="177" spans="3:4" x14ac:dyDescent="0.35">
      <c r="C177" s="127" t="s">
        <v>4027</v>
      </c>
      <c r="D177" s="104" t="s">
        <v>4026</v>
      </c>
    </row>
    <row r="178" spans="3:4" x14ac:dyDescent="0.35">
      <c r="C178" s="127" t="s">
        <v>4035</v>
      </c>
      <c r="D178" s="104" t="s">
        <v>4034</v>
      </c>
    </row>
    <row r="179" spans="3:4" x14ac:dyDescent="0.35">
      <c r="C179" s="127" t="s">
        <v>4039</v>
      </c>
      <c r="D179" s="104" t="s">
        <v>4038</v>
      </c>
    </row>
    <row r="180" spans="3:4" x14ac:dyDescent="0.35">
      <c r="C180" s="127" t="s">
        <v>4043</v>
      </c>
      <c r="D180" s="104" t="s">
        <v>4042</v>
      </c>
    </row>
    <row r="181" spans="3:4" x14ac:dyDescent="0.35">
      <c r="C181" s="127" t="s">
        <v>4047</v>
      </c>
      <c r="D181" s="104" t="s">
        <v>4046</v>
      </c>
    </row>
    <row r="182" spans="3:4" x14ac:dyDescent="0.35">
      <c r="C182" s="127" t="s">
        <v>4050</v>
      </c>
      <c r="D182" s="104" t="s">
        <v>4057</v>
      </c>
    </row>
    <row r="183" spans="3:4" x14ac:dyDescent="0.35">
      <c r="C183" s="127" t="s">
        <v>4061</v>
      </c>
      <c r="D183" s="104" t="s">
        <v>4060</v>
      </c>
    </row>
    <row r="184" spans="3:4" x14ac:dyDescent="0.35">
      <c r="C184" s="127" t="s">
        <v>4065</v>
      </c>
      <c r="D184" s="104" t="s">
        <v>4064</v>
      </c>
    </row>
    <row r="185" spans="3:4" x14ac:dyDescent="0.35">
      <c r="C185" s="127" t="s">
        <v>4069</v>
      </c>
      <c r="D185" s="104" t="s">
        <v>4068</v>
      </c>
    </row>
    <row r="186" spans="3:4" x14ac:dyDescent="0.35">
      <c r="C186" s="127" t="s">
        <v>4073</v>
      </c>
      <c r="D186" s="104" t="s">
        <v>4072</v>
      </c>
    </row>
    <row r="187" spans="3:4" x14ac:dyDescent="0.35">
      <c r="C187" s="127" t="s">
        <v>4077</v>
      </c>
      <c r="D187" s="104" t="s">
        <v>4076</v>
      </c>
    </row>
    <row r="188" spans="3:4" x14ac:dyDescent="0.35">
      <c r="C188" s="127" t="s">
        <v>4085</v>
      </c>
      <c r="D188" s="104" t="s">
        <v>4084</v>
      </c>
    </row>
    <row r="189" spans="3:4" x14ac:dyDescent="0.35">
      <c r="C189" s="127" t="s">
        <v>4089</v>
      </c>
      <c r="D189" s="104" t="s">
        <v>4088</v>
      </c>
    </row>
    <row r="190" spans="3:4" x14ac:dyDescent="0.35">
      <c r="C190" s="127" t="s">
        <v>4093</v>
      </c>
      <c r="D190" s="104" t="s">
        <v>4092</v>
      </c>
    </row>
    <row r="191" spans="3:4" x14ac:dyDescent="0.35">
      <c r="C191" s="127" t="s">
        <v>4097</v>
      </c>
      <c r="D191" s="104" t="s">
        <v>4096</v>
      </c>
    </row>
    <row r="192" spans="3:4" x14ac:dyDescent="0.35">
      <c r="C192" s="127" t="s">
        <v>4101</v>
      </c>
      <c r="D192" s="104" t="s">
        <v>4100</v>
      </c>
    </row>
    <row r="193" spans="3:4" x14ac:dyDescent="0.35">
      <c r="C193" s="127" t="s">
        <v>4105</v>
      </c>
      <c r="D193" s="104" t="s">
        <v>4104</v>
      </c>
    </row>
    <row r="194" spans="3:4" x14ac:dyDescent="0.35">
      <c r="C194" s="127" t="s">
        <v>4109</v>
      </c>
      <c r="D194" s="104" t="s">
        <v>4108</v>
      </c>
    </row>
    <row r="195" spans="3:4" x14ac:dyDescent="0.35">
      <c r="C195" s="127" t="s">
        <v>4113</v>
      </c>
      <c r="D195" s="104" t="s">
        <v>4112</v>
      </c>
    </row>
    <row r="196" spans="3:4" x14ac:dyDescent="0.35">
      <c r="C196" s="127" t="s">
        <v>4121</v>
      </c>
      <c r="D196" s="104" t="s">
        <v>4120</v>
      </c>
    </row>
    <row r="197" spans="3:4" x14ac:dyDescent="0.35">
      <c r="C197" s="127" t="s">
        <v>4125</v>
      </c>
      <c r="D197" s="104" t="s">
        <v>4124</v>
      </c>
    </row>
    <row r="198" spans="3:4" x14ac:dyDescent="0.35">
      <c r="C198" s="127" t="s">
        <v>4129</v>
      </c>
      <c r="D198" s="104" t="s">
        <v>4128</v>
      </c>
    </row>
    <row r="199" spans="3:4" x14ac:dyDescent="0.35">
      <c r="C199" s="127" t="s">
        <v>4133</v>
      </c>
      <c r="D199" s="104" t="s">
        <v>4132</v>
      </c>
    </row>
    <row r="200" spans="3:4" x14ac:dyDescent="0.35">
      <c r="C200" s="127" t="s">
        <v>4137</v>
      </c>
      <c r="D200" s="104" t="s">
        <v>4136</v>
      </c>
    </row>
    <row r="201" spans="3:4" x14ac:dyDescent="0.35">
      <c r="C201" s="127" t="s">
        <v>4141</v>
      </c>
      <c r="D201" s="104" t="s">
        <v>4140</v>
      </c>
    </row>
    <row r="202" spans="3:4" x14ac:dyDescent="0.35">
      <c r="C202" s="127" t="s">
        <v>4149</v>
      </c>
      <c r="D202" s="104" t="s">
        <v>4148</v>
      </c>
    </row>
    <row r="203" spans="3:4" x14ac:dyDescent="0.35">
      <c r="C203" s="127" t="s">
        <v>4259</v>
      </c>
      <c r="D203" s="21" t="s">
        <v>4258</v>
      </c>
    </row>
    <row r="204" spans="3:4" x14ac:dyDescent="0.35">
      <c r="C204" s="127" t="s">
        <v>4263</v>
      </c>
      <c r="D204" s="21" t="s">
        <v>4262</v>
      </c>
    </row>
    <row r="205" spans="3:4" x14ac:dyDescent="0.35">
      <c r="C205" s="127" t="s">
        <v>4267</v>
      </c>
      <c r="D205" s="21" t="s">
        <v>4266</v>
      </c>
    </row>
    <row r="206" spans="3:4" x14ac:dyDescent="0.35">
      <c r="C206" s="127" t="s">
        <v>4275</v>
      </c>
      <c r="D206" s="21" t="s">
        <v>4274</v>
      </c>
    </row>
    <row r="207" spans="3:4" x14ac:dyDescent="0.35">
      <c r="C207" s="127" t="s">
        <v>4389</v>
      </c>
      <c r="D207" s="21" t="s">
        <v>4388</v>
      </c>
    </row>
    <row r="208" spans="3:4" x14ac:dyDescent="0.35">
      <c r="C208" s="127" t="s">
        <v>4441</v>
      </c>
      <c r="D208" s="21" t="s">
        <v>4456</v>
      </c>
    </row>
    <row r="209" spans="3:4" x14ac:dyDescent="0.35">
      <c r="C209" s="127" t="s">
        <v>4466</v>
      </c>
      <c r="D209" s="21" t="s">
        <v>4469</v>
      </c>
    </row>
    <row r="210" spans="3:4" x14ac:dyDescent="0.35">
      <c r="C210" s="127" t="s">
        <v>4484</v>
      </c>
      <c r="D210" s="21" t="s">
        <v>14578</v>
      </c>
    </row>
    <row r="211" spans="3:4" x14ac:dyDescent="0.35">
      <c r="C211" s="127" t="s">
        <v>4678</v>
      </c>
      <c r="D211" s="21" t="s">
        <v>4677</v>
      </c>
    </row>
    <row r="212" spans="3:4" x14ac:dyDescent="0.35">
      <c r="C212" s="127" t="s">
        <v>4700</v>
      </c>
      <c r="D212" s="21" t="s">
        <v>4699</v>
      </c>
    </row>
    <row r="213" spans="3:4" x14ac:dyDescent="0.35">
      <c r="C213" s="127" t="s">
        <v>4704</v>
      </c>
      <c r="D213" s="21" t="s">
        <v>4703</v>
      </c>
    </row>
    <row r="214" spans="3:4" x14ac:dyDescent="0.35">
      <c r="C214" s="127" t="s">
        <v>4859</v>
      </c>
      <c r="D214" s="104" t="s">
        <v>4858</v>
      </c>
    </row>
    <row r="215" spans="3:4" x14ac:dyDescent="0.35">
      <c r="C215" s="127" t="s">
        <v>4863</v>
      </c>
      <c r="D215" s="104" t="s">
        <v>4862</v>
      </c>
    </row>
    <row r="216" spans="3:4" x14ac:dyDescent="0.35">
      <c r="C216" s="127" t="s">
        <v>4870</v>
      </c>
      <c r="D216" s="104" t="s">
        <v>4873</v>
      </c>
    </row>
    <row r="217" spans="3:4" x14ac:dyDescent="0.35">
      <c r="C217" s="127" t="s">
        <v>4870</v>
      </c>
      <c r="D217" s="104" t="s">
        <v>4873</v>
      </c>
    </row>
    <row r="218" spans="3:4" x14ac:dyDescent="0.35">
      <c r="C218" s="127" t="s">
        <v>5005</v>
      </c>
      <c r="D218" s="104" t="s">
        <v>5009</v>
      </c>
    </row>
    <row r="219" spans="3:4" x14ac:dyDescent="0.35">
      <c r="C219" s="127" t="s">
        <v>5005</v>
      </c>
      <c r="D219" s="104" t="s">
        <v>5009</v>
      </c>
    </row>
    <row r="220" spans="3:4" x14ac:dyDescent="0.35">
      <c r="C220" s="127" t="s">
        <v>5005</v>
      </c>
      <c r="D220" s="104" t="s">
        <v>5012</v>
      </c>
    </row>
    <row r="221" spans="3:4" x14ac:dyDescent="0.35">
      <c r="C221" s="127" t="s">
        <v>5015</v>
      </c>
      <c r="D221" s="104" t="s">
        <v>42</v>
      </c>
    </row>
    <row r="222" spans="3:4" x14ac:dyDescent="0.35">
      <c r="C222" s="127" t="s">
        <v>5017</v>
      </c>
      <c r="D222" s="104" t="s">
        <v>5016</v>
      </c>
    </row>
    <row r="223" spans="3:4" x14ac:dyDescent="0.35">
      <c r="C223" s="127" t="s">
        <v>5024</v>
      </c>
      <c r="D223" s="104" t="s">
        <v>5027</v>
      </c>
    </row>
    <row r="224" spans="3:4" x14ac:dyDescent="0.35">
      <c r="C224" s="127" t="s">
        <v>5031</v>
      </c>
      <c r="D224" s="104" t="s">
        <v>5034</v>
      </c>
    </row>
    <row r="225" spans="3:4" x14ac:dyDescent="0.35">
      <c r="C225" s="127" t="s">
        <v>5057</v>
      </c>
      <c r="D225" s="21" t="s">
        <v>5061</v>
      </c>
    </row>
    <row r="226" spans="3:4" x14ac:dyDescent="0.35">
      <c r="C226" s="127" t="s">
        <v>5071</v>
      </c>
      <c r="D226" s="21" t="s">
        <v>5074</v>
      </c>
    </row>
    <row r="227" spans="3:4" x14ac:dyDescent="0.35">
      <c r="C227" s="127" t="s">
        <v>5178</v>
      </c>
      <c r="D227" s="21" t="s">
        <v>5177</v>
      </c>
    </row>
    <row r="228" spans="3:4" x14ac:dyDescent="0.35">
      <c r="C228" s="127" t="s">
        <v>5227</v>
      </c>
      <c r="D228" s="104" t="s">
        <v>5226</v>
      </c>
    </row>
    <row r="229" spans="3:4" x14ac:dyDescent="0.35">
      <c r="C229" s="127" t="s">
        <v>5227</v>
      </c>
      <c r="D229" s="104" t="s">
        <v>5231</v>
      </c>
    </row>
    <row r="230" spans="3:4" x14ac:dyDescent="0.35">
      <c r="C230" s="127" t="s">
        <v>5236</v>
      </c>
      <c r="D230" s="104" t="s">
        <v>5235</v>
      </c>
    </row>
    <row r="231" spans="3:4" x14ac:dyDescent="0.35">
      <c r="C231" s="127" t="s">
        <v>5240</v>
      </c>
      <c r="D231" s="104" t="s">
        <v>5239</v>
      </c>
    </row>
    <row r="232" spans="3:4" x14ac:dyDescent="0.35">
      <c r="C232" s="127" t="s">
        <v>5244</v>
      </c>
      <c r="D232" s="104" t="s">
        <v>5243</v>
      </c>
    </row>
    <row r="233" spans="3:4" x14ac:dyDescent="0.35">
      <c r="C233" s="127" t="s">
        <v>5247</v>
      </c>
      <c r="D233" s="104" t="s">
        <v>5246</v>
      </c>
    </row>
    <row r="234" spans="3:4" x14ac:dyDescent="0.35">
      <c r="C234" s="127" t="s">
        <v>5251</v>
      </c>
      <c r="D234" s="104" t="s">
        <v>5250</v>
      </c>
    </row>
    <row r="235" spans="3:4" x14ac:dyDescent="0.35">
      <c r="C235" s="127" t="s">
        <v>5251</v>
      </c>
      <c r="D235" s="104" t="s">
        <v>5250</v>
      </c>
    </row>
    <row r="236" spans="3:4" x14ac:dyDescent="0.35">
      <c r="C236" s="127" t="s">
        <v>5255</v>
      </c>
      <c r="D236" s="104" t="s">
        <v>5254</v>
      </c>
    </row>
    <row r="237" spans="3:4" x14ac:dyDescent="0.35">
      <c r="C237" s="127" t="s">
        <v>5259</v>
      </c>
      <c r="D237" s="104" t="s">
        <v>5258</v>
      </c>
    </row>
    <row r="238" spans="3:4" x14ac:dyDescent="0.35">
      <c r="C238" s="127" t="s">
        <v>5263</v>
      </c>
      <c r="D238" s="104" t="s">
        <v>5262</v>
      </c>
    </row>
    <row r="239" spans="3:4" x14ac:dyDescent="0.35">
      <c r="C239" s="127" t="s">
        <v>5269</v>
      </c>
      <c r="D239" s="21" t="s">
        <v>5268</v>
      </c>
    </row>
    <row r="240" spans="3:4" x14ac:dyDescent="0.35">
      <c r="C240" s="127" t="s">
        <v>5277</v>
      </c>
      <c r="D240" s="21" t="s">
        <v>5276</v>
      </c>
    </row>
    <row r="241" spans="3:4" x14ac:dyDescent="0.35">
      <c r="C241" s="127" t="s">
        <v>5416</v>
      </c>
      <c r="D241" s="104" t="s">
        <v>5419</v>
      </c>
    </row>
    <row r="242" spans="3:4" x14ac:dyDescent="0.35">
      <c r="C242" s="127" t="s">
        <v>5416</v>
      </c>
      <c r="D242" s="104" t="s">
        <v>5419</v>
      </c>
    </row>
    <row r="243" spans="3:4" x14ac:dyDescent="0.35">
      <c r="C243" s="127" t="s">
        <v>5423</v>
      </c>
      <c r="D243" s="104" t="s">
        <v>5422</v>
      </c>
    </row>
    <row r="244" spans="3:4" x14ac:dyDescent="0.35">
      <c r="C244" s="127" t="s">
        <v>5427</v>
      </c>
      <c r="D244" s="104" t="s">
        <v>5426</v>
      </c>
    </row>
    <row r="245" spans="3:4" x14ac:dyDescent="0.35">
      <c r="C245" s="127" t="s">
        <v>14691</v>
      </c>
      <c r="D245" s="104" t="s">
        <v>14690</v>
      </c>
    </row>
    <row r="246" spans="3:4" x14ac:dyDescent="0.35">
      <c r="C246" s="127" t="s">
        <v>14616</v>
      </c>
      <c r="D246" s="104" t="s">
        <v>14615</v>
      </c>
    </row>
    <row r="247" spans="3:4" x14ac:dyDescent="0.35">
      <c r="C247" s="127" t="s">
        <v>5435</v>
      </c>
      <c r="D247" s="104" t="s">
        <v>5441</v>
      </c>
    </row>
    <row r="248" spans="3:4" x14ac:dyDescent="0.35">
      <c r="C248" s="127" t="s">
        <v>5539</v>
      </c>
      <c r="D248" s="21" t="s">
        <v>5538</v>
      </c>
    </row>
    <row r="249" spans="3:4" x14ac:dyDescent="0.35">
      <c r="C249" s="127" t="s">
        <v>5582</v>
      </c>
      <c r="D249" s="21" t="s">
        <v>5581</v>
      </c>
    </row>
    <row r="250" spans="3:4" x14ac:dyDescent="0.35">
      <c r="C250" s="127" t="s">
        <v>5586</v>
      </c>
      <c r="D250" s="21" t="s">
        <v>5585</v>
      </c>
    </row>
    <row r="251" spans="3:4" x14ac:dyDescent="0.35">
      <c r="C251" s="127" t="s">
        <v>5642</v>
      </c>
      <c r="D251" s="104" t="s">
        <v>5648</v>
      </c>
    </row>
    <row r="252" spans="3:4" x14ac:dyDescent="0.35">
      <c r="C252" s="127" t="s">
        <v>5656</v>
      </c>
      <c r="D252" s="104" t="s">
        <v>5655</v>
      </c>
    </row>
    <row r="253" spans="3:4" x14ac:dyDescent="0.35">
      <c r="C253" s="127" t="s">
        <v>5712</v>
      </c>
      <c r="D253" s="21" t="s">
        <v>5711</v>
      </c>
    </row>
    <row r="254" spans="3:4" x14ac:dyDescent="0.35">
      <c r="C254" s="127" t="s">
        <v>6177</v>
      </c>
      <c r="D254" s="104" t="s">
        <v>6189</v>
      </c>
    </row>
    <row r="255" spans="3:4" x14ac:dyDescent="0.35">
      <c r="C255" s="127" t="s">
        <v>6192</v>
      </c>
      <c r="D255" s="104" t="s">
        <v>42</v>
      </c>
    </row>
    <row r="256" spans="3:4" x14ac:dyDescent="0.35">
      <c r="C256" s="127" t="s">
        <v>6195</v>
      </c>
      <c r="D256" s="104" t="s">
        <v>6194</v>
      </c>
    </row>
    <row r="257" spans="3:4" x14ac:dyDescent="0.35">
      <c r="C257" s="127" t="s">
        <v>6245</v>
      </c>
      <c r="D257" s="21" t="s">
        <v>6244</v>
      </c>
    </row>
    <row r="258" spans="3:4" x14ac:dyDescent="0.35">
      <c r="C258" s="127" t="s">
        <v>6249</v>
      </c>
      <c r="D258" s="21" t="s">
        <v>6248</v>
      </c>
    </row>
    <row r="259" spans="3:4" x14ac:dyDescent="0.35">
      <c r="C259" s="127" t="s">
        <v>6331</v>
      </c>
      <c r="D259" s="21" t="s">
        <v>6330</v>
      </c>
    </row>
    <row r="260" spans="3:4" x14ac:dyDescent="0.35">
      <c r="C260" s="127" t="s">
        <v>6334</v>
      </c>
      <c r="D260" s="104" t="s">
        <v>6341</v>
      </c>
    </row>
    <row r="261" spans="3:4" x14ac:dyDescent="0.35">
      <c r="C261" s="127" t="s">
        <v>6334</v>
      </c>
      <c r="D261" s="104" t="s">
        <v>6343</v>
      </c>
    </row>
    <row r="262" spans="3:4" x14ac:dyDescent="0.35">
      <c r="C262" s="127" t="s">
        <v>6413</v>
      </c>
      <c r="D262" s="104" t="s">
        <v>6434</v>
      </c>
    </row>
    <row r="263" spans="3:4" x14ac:dyDescent="0.35">
      <c r="C263" s="127" t="s">
        <v>6413</v>
      </c>
      <c r="D263" s="104" t="s">
        <v>6425</v>
      </c>
    </row>
    <row r="264" spans="3:4" x14ac:dyDescent="0.35">
      <c r="C264" s="127" t="s">
        <v>6413</v>
      </c>
      <c r="D264" s="104" t="s">
        <v>6428</v>
      </c>
    </row>
    <row r="265" spans="3:4" x14ac:dyDescent="0.35">
      <c r="C265" s="127" t="s">
        <v>6413</v>
      </c>
      <c r="D265" s="104" t="s">
        <v>6431</v>
      </c>
    </row>
    <row r="266" spans="3:4" x14ac:dyDescent="0.35">
      <c r="C266" s="127" t="s">
        <v>6438</v>
      </c>
      <c r="D266" s="104" t="s">
        <v>6437</v>
      </c>
    </row>
    <row r="267" spans="3:4" x14ac:dyDescent="0.35">
      <c r="C267" s="127" t="s">
        <v>6442</v>
      </c>
      <c r="D267" s="104" t="s">
        <v>6441</v>
      </c>
    </row>
    <row r="268" spans="3:4" x14ac:dyDescent="0.35">
      <c r="C268" s="127" t="s">
        <v>6446</v>
      </c>
      <c r="D268" s="104" t="s">
        <v>6445</v>
      </c>
    </row>
    <row r="269" spans="3:4" x14ac:dyDescent="0.35">
      <c r="C269" s="127" t="s">
        <v>6450</v>
      </c>
      <c r="D269" s="104" t="s">
        <v>6449</v>
      </c>
    </row>
    <row r="270" spans="3:4" x14ac:dyDescent="0.35">
      <c r="C270" s="127" t="s">
        <v>6454</v>
      </c>
      <c r="D270" s="104" t="s">
        <v>6453</v>
      </c>
    </row>
    <row r="271" spans="3:4" x14ac:dyDescent="0.35">
      <c r="C271" s="127" t="s">
        <v>14493</v>
      </c>
      <c r="D271" s="104" t="s">
        <v>14492</v>
      </c>
    </row>
    <row r="272" spans="3:4" x14ac:dyDescent="0.35">
      <c r="C272" s="127" t="s">
        <v>6458</v>
      </c>
      <c r="D272" s="104" t="s">
        <v>6457</v>
      </c>
    </row>
    <row r="273" spans="3:4" x14ac:dyDescent="0.35">
      <c r="C273" s="127" t="s">
        <v>6458</v>
      </c>
      <c r="D273" s="104" t="s">
        <v>6457</v>
      </c>
    </row>
    <row r="274" spans="3:4" x14ac:dyDescent="0.35">
      <c r="C274" s="127" t="s">
        <v>6543</v>
      </c>
      <c r="D274" s="21" t="s">
        <v>6542</v>
      </c>
    </row>
    <row r="275" spans="3:4" x14ac:dyDescent="0.35">
      <c r="C275" s="127" t="s">
        <v>6555</v>
      </c>
      <c r="D275" s="104" t="s">
        <v>6558</v>
      </c>
    </row>
    <row r="276" spans="3:4" x14ac:dyDescent="0.35">
      <c r="C276" s="127" t="s">
        <v>6555</v>
      </c>
      <c r="D276" s="104" t="s">
        <v>14494</v>
      </c>
    </row>
    <row r="277" spans="3:4" x14ac:dyDescent="0.35">
      <c r="C277" s="127" t="s">
        <v>6562</v>
      </c>
      <c r="D277" s="104" t="s">
        <v>6561</v>
      </c>
    </row>
    <row r="278" spans="3:4" x14ac:dyDescent="0.35">
      <c r="C278" s="127" t="s">
        <v>6564</v>
      </c>
      <c r="D278" s="104" t="s">
        <v>6563</v>
      </c>
    </row>
    <row r="279" spans="3:4" x14ac:dyDescent="0.35">
      <c r="C279" s="127" t="s">
        <v>6564</v>
      </c>
      <c r="D279" s="104" t="s">
        <v>6567</v>
      </c>
    </row>
    <row r="280" spans="3:4" x14ac:dyDescent="0.35">
      <c r="C280" s="127" t="s">
        <v>6571</v>
      </c>
      <c r="D280" s="104" t="s">
        <v>6574</v>
      </c>
    </row>
    <row r="281" spans="3:4" x14ac:dyDescent="0.35">
      <c r="C281" s="127" t="s">
        <v>6571</v>
      </c>
      <c r="D281" s="104" t="s">
        <v>6574</v>
      </c>
    </row>
    <row r="282" spans="3:4" x14ac:dyDescent="0.35">
      <c r="C282" s="127" t="s">
        <v>6642</v>
      </c>
      <c r="D282" s="21" t="s">
        <v>6641</v>
      </c>
    </row>
    <row r="283" spans="3:4" x14ac:dyDescent="0.35">
      <c r="C283" s="127" t="s">
        <v>6653</v>
      </c>
      <c r="D283" s="104" t="s">
        <v>6652</v>
      </c>
    </row>
    <row r="284" spans="3:4" x14ac:dyDescent="0.35">
      <c r="C284" s="127" t="s">
        <v>6653</v>
      </c>
      <c r="D284" s="104" t="s">
        <v>6659</v>
      </c>
    </row>
    <row r="285" spans="3:4" x14ac:dyDescent="0.35">
      <c r="C285" s="127" t="s">
        <v>6668</v>
      </c>
      <c r="D285" s="104" t="s">
        <v>42</v>
      </c>
    </row>
    <row r="286" spans="3:4" x14ac:dyDescent="0.35">
      <c r="C286" s="127" t="s">
        <v>6775</v>
      </c>
      <c r="D286" s="21" t="s">
        <v>6774</v>
      </c>
    </row>
    <row r="287" spans="3:4" x14ac:dyDescent="0.35">
      <c r="C287" s="127" t="s">
        <v>6906</v>
      </c>
      <c r="D287" s="21" t="s">
        <v>6905</v>
      </c>
    </row>
    <row r="288" spans="3:4" x14ac:dyDescent="0.35">
      <c r="C288" s="127" t="s">
        <v>6958</v>
      </c>
      <c r="D288" s="104" t="s">
        <v>6964</v>
      </c>
    </row>
    <row r="289" spans="3:4" x14ac:dyDescent="0.35">
      <c r="C289" s="127" t="s">
        <v>6971</v>
      </c>
      <c r="D289" s="104" t="s">
        <v>6970</v>
      </c>
    </row>
    <row r="290" spans="3:4" x14ac:dyDescent="0.35">
      <c r="C290" s="127" t="s">
        <v>6975</v>
      </c>
      <c r="D290" s="104" t="s">
        <v>6974</v>
      </c>
    </row>
    <row r="291" spans="3:4" x14ac:dyDescent="0.35">
      <c r="C291" s="127" t="s">
        <v>7052</v>
      </c>
      <c r="D291" s="21" t="s">
        <v>7051</v>
      </c>
    </row>
    <row r="292" spans="3:4" x14ac:dyDescent="0.35">
      <c r="C292" s="127" t="s">
        <v>7060</v>
      </c>
      <c r="D292" s="21" t="s">
        <v>7063</v>
      </c>
    </row>
    <row r="293" spans="3:4" x14ac:dyDescent="0.35">
      <c r="C293" s="127" t="s">
        <v>7228</v>
      </c>
      <c r="D293" s="21" t="s">
        <v>7268</v>
      </c>
    </row>
    <row r="294" spans="3:4" x14ac:dyDescent="0.35">
      <c r="C294" s="127" t="s">
        <v>7277</v>
      </c>
      <c r="D294" s="21" t="s">
        <v>7276</v>
      </c>
    </row>
    <row r="295" spans="3:4" x14ac:dyDescent="0.35">
      <c r="C295" s="127" t="s">
        <v>14710</v>
      </c>
      <c r="D295" s="21" t="s">
        <v>14709</v>
      </c>
    </row>
    <row r="296" spans="3:4" x14ac:dyDescent="0.35">
      <c r="C296" s="127" t="s">
        <v>7291</v>
      </c>
      <c r="D296" s="21" t="s">
        <v>7290</v>
      </c>
    </row>
    <row r="297" spans="3:4" x14ac:dyDescent="0.35">
      <c r="C297" s="127" t="s">
        <v>7294</v>
      </c>
      <c r="D297" s="21" t="s">
        <v>7293</v>
      </c>
    </row>
    <row r="298" spans="3:4" x14ac:dyDescent="0.35">
      <c r="C298" s="127" t="s">
        <v>7298</v>
      </c>
      <c r="D298" s="21" t="s">
        <v>7297</v>
      </c>
    </row>
    <row r="299" spans="3:4" x14ac:dyDescent="0.35">
      <c r="C299" s="127" t="s">
        <v>7314</v>
      </c>
      <c r="D299" s="104" t="s">
        <v>7323</v>
      </c>
    </row>
    <row r="300" spans="3:4" x14ac:dyDescent="0.35">
      <c r="C300" s="127" t="s">
        <v>7314</v>
      </c>
      <c r="D300" s="104" t="s">
        <v>7313</v>
      </c>
    </row>
    <row r="301" spans="3:4" x14ac:dyDescent="0.35">
      <c r="C301" s="127" t="s">
        <v>7314</v>
      </c>
      <c r="D301" s="104" t="s">
        <v>7323</v>
      </c>
    </row>
    <row r="302" spans="3:4" x14ac:dyDescent="0.35">
      <c r="C302" s="127" t="s">
        <v>7331</v>
      </c>
      <c r="D302" s="104" t="s">
        <v>7330</v>
      </c>
    </row>
    <row r="303" spans="3:4" x14ac:dyDescent="0.35">
      <c r="C303" s="127" t="s">
        <v>7335</v>
      </c>
      <c r="D303" s="104" t="s">
        <v>7334</v>
      </c>
    </row>
    <row r="304" spans="3:4" x14ac:dyDescent="0.35">
      <c r="C304" s="127" t="s">
        <v>7335</v>
      </c>
      <c r="D304" s="104" t="s">
        <v>7338</v>
      </c>
    </row>
    <row r="305" spans="3:4" x14ac:dyDescent="0.35">
      <c r="C305" s="127" t="s">
        <v>7341</v>
      </c>
      <c r="D305" s="104" t="s">
        <v>7343</v>
      </c>
    </row>
    <row r="306" spans="3:4" x14ac:dyDescent="0.35">
      <c r="C306" s="127" t="s">
        <v>14370</v>
      </c>
      <c r="D306" s="104" t="s">
        <v>14369</v>
      </c>
    </row>
    <row r="307" spans="3:4" x14ac:dyDescent="0.35">
      <c r="C307" s="127" t="s">
        <v>7347</v>
      </c>
      <c r="D307" s="104" t="s">
        <v>7350</v>
      </c>
    </row>
    <row r="308" spans="3:4" x14ac:dyDescent="0.35">
      <c r="C308" s="127" t="s">
        <v>7513</v>
      </c>
      <c r="D308" s="104" t="s">
        <v>7522</v>
      </c>
    </row>
    <row r="309" spans="3:4" x14ac:dyDescent="0.35">
      <c r="C309" s="127" t="s">
        <v>7513</v>
      </c>
      <c r="D309" s="104" t="s">
        <v>7525</v>
      </c>
    </row>
    <row r="310" spans="3:4" x14ac:dyDescent="0.35">
      <c r="C310" s="127" t="s">
        <v>7513</v>
      </c>
      <c r="D310" s="104" t="s">
        <v>7530</v>
      </c>
    </row>
    <row r="311" spans="3:4" x14ac:dyDescent="0.35">
      <c r="C311" s="127" t="s">
        <v>7536</v>
      </c>
      <c r="D311" s="104" t="s">
        <v>14474</v>
      </c>
    </row>
    <row r="312" spans="3:4" x14ac:dyDescent="0.35">
      <c r="C312" s="127" t="s">
        <v>7539</v>
      </c>
      <c r="D312" s="104" t="s">
        <v>7538</v>
      </c>
    </row>
    <row r="313" spans="3:4" x14ac:dyDescent="0.35">
      <c r="C313" s="127" t="s">
        <v>14374</v>
      </c>
      <c r="D313" s="104" t="s">
        <v>7542</v>
      </c>
    </row>
    <row r="314" spans="3:4" x14ac:dyDescent="0.35">
      <c r="C314" s="127" t="s">
        <v>14497</v>
      </c>
      <c r="D314" s="104" t="s">
        <v>14496</v>
      </c>
    </row>
    <row r="315" spans="3:4" x14ac:dyDescent="0.35">
      <c r="C315" s="127" t="s">
        <v>7546</v>
      </c>
      <c r="D315" s="104" t="s">
        <v>7545</v>
      </c>
    </row>
    <row r="316" spans="3:4" x14ac:dyDescent="0.35">
      <c r="C316" s="127" t="s">
        <v>7550</v>
      </c>
      <c r="D316" s="104" t="s">
        <v>7553</v>
      </c>
    </row>
    <row r="317" spans="3:4" x14ac:dyDescent="0.35">
      <c r="C317" s="127" t="s">
        <v>7557</v>
      </c>
      <c r="D317" s="104" t="s">
        <v>7556</v>
      </c>
    </row>
    <row r="318" spans="3:4" x14ac:dyDescent="0.35">
      <c r="C318" s="127" t="s">
        <v>7561</v>
      </c>
      <c r="D318" s="104" t="s">
        <v>7560</v>
      </c>
    </row>
    <row r="319" spans="3:4" x14ac:dyDescent="0.35">
      <c r="C319" s="127" t="s">
        <v>7565</v>
      </c>
      <c r="D319" s="104" t="s">
        <v>7564</v>
      </c>
    </row>
    <row r="320" spans="3:4" x14ac:dyDescent="0.35">
      <c r="C320" s="127" t="s">
        <v>14521</v>
      </c>
      <c r="D320" s="104" t="s">
        <v>14520</v>
      </c>
    </row>
    <row r="321" spans="3:4" x14ac:dyDescent="0.35">
      <c r="C321" s="127" t="s">
        <v>7569</v>
      </c>
      <c r="D321" s="104" t="s">
        <v>7568</v>
      </c>
    </row>
    <row r="322" spans="3:4" x14ac:dyDescent="0.35">
      <c r="C322" s="127" t="s">
        <v>7573</v>
      </c>
      <c r="D322" s="104" t="s">
        <v>7572</v>
      </c>
    </row>
    <row r="323" spans="3:4" x14ac:dyDescent="0.35">
      <c r="C323" s="127" t="s">
        <v>7577</v>
      </c>
      <c r="D323" s="104" t="s">
        <v>7576</v>
      </c>
    </row>
    <row r="324" spans="3:4" x14ac:dyDescent="0.35">
      <c r="C324" s="127" t="s">
        <v>7581</v>
      </c>
      <c r="D324" s="104" t="s">
        <v>7584</v>
      </c>
    </row>
    <row r="325" spans="3:4" x14ac:dyDescent="0.35">
      <c r="C325" s="127" t="s">
        <v>7588</v>
      </c>
      <c r="D325" s="104" t="s">
        <v>7587</v>
      </c>
    </row>
    <row r="326" spans="3:4" x14ac:dyDescent="0.35">
      <c r="C326" s="127" t="s">
        <v>7592</v>
      </c>
      <c r="D326" s="104" t="s">
        <v>7591</v>
      </c>
    </row>
    <row r="327" spans="3:4" x14ac:dyDescent="0.35">
      <c r="C327" s="127" t="s">
        <v>7596</v>
      </c>
      <c r="D327" s="104" t="s">
        <v>7610</v>
      </c>
    </row>
    <row r="328" spans="3:4" x14ac:dyDescent="0.35">
      <c r="C328" s="127" t="s">
        <v>7596</v>
      </c>
      <c r="D328" s="104" t="s">
        <v>7607</v>
      </c>
    </row>
    <row r="329" spans="3:4" x14ac:dyDescent="0.35">
      <c r="C329" s="127" t="s">
        <v>7596</v>
      </c>
      <c r="D329" s="104" t="s">
        <v>7610</v>
      </c>
    </row>
    <row r="330" spans="3:4" x14ac:dyDescent="0.35">
      <c r="C330" s="127" t="s">
        <v>7596</v>
      </c>
      <c r="D330" s="104" t="s">
        <v>7613</v>
      </c>
    </row>
    <row r="331" spans="3:4" x14ac:dyDescent="0.35">
      <c r="C331" s="127" t="s">
        <v>7617</v>
      </c>
      <c r="D331" s="104" t="s">
        <v>7616</v>
      </c>
    </row>
    <row r="332" spans="3:4" x14ac:dyDescent="0.35">
      <c r="C332" s="127" t="s">
        <v>7625</v>
      </c>
      <c r="D332" s="104" t="s">
        <v>7624</v>
      </c>
    </row>
    <row r="333" spans="3:4" x14ac:dyDescent="0.35">
      <c r="C333" s="127" t="s">
        <v>7625</v>
      </c>
      <c r="D333" s="104" t="s">
        <v>7628</v>
      </c>
    </row>
    <row r="334" spans="3:4" x14ac:dyDescent="0.35">
      <c r="C334" s="127" t="s">
        <v>7634</v>
      </c>
      <c r="D334" s="104" t="s">
        <v>7633</v>
      </c>
    </row>
    <row r="335" spans="3:4" x14ac:dyDescent="0.35">
      <c r="C335" s="127" t="s">
        <v>7637</v>
      </c>
      <c r="D335" s="104" t="s">
        <v>7640</v>
      </c>
    </row>
    <row r="336" spans="3:4" x14ac:dyDescent="0.35">
      <c r="C336" s="127" t="s">
        <v>7637</v>
      </c>
      <c r="D336" s="104" t="s">
        <v>7643</v>
      </c>
    </row>
    <row r="337" spans="3:4" x14ac:dyDescent="0.35">
      <c r="C337" s="127" t="s">
        <v>7646</v>
      </c>
      <c r="D337" s="104" t="s">
        <v>7645</v>
      </c>
    </row>
    <row r="338" spans="3:4" x14ac:dyDescent="0.35">
      <c r="C338" s="127" t="s">
        <v>7649</v>
      </c>
      <c r="D338" s="104" t="s">
        <v>7648</v>
      </c>
    </row>
    <row r="339" spans="3:4" x14ac:dyDescent="0.35">
      <c r="C339" s="127" t="s">
        <v>7653</v>
      </c>
      <c r="D339" s="104" t="s">
        <v>7652</v>
      </c>
    </row>
    <row r="340" spans="3:4" x14ac:dyDescent="0.35">
      <c r="C340" s="127" t="s">
        <v>7744</v>
      </c>
      <c r="D340" s="104" t="s">
        <v>14475</v>
      </c>
    </row>
    <row r="341" spans="3:4" x14ac:dyDescent="0.35">
      <c r="C341" s="127" t="s">
        <v>7759</v>
      </c>
      <c r="D341" s="104" t="s">
        <v>7758</v>
      </c>
    </row>
    <row r="342" spans="3:4" x14ac:dyDescent="0.35">
      <c r="C342" s="127" t="s">
        <v>7780</v>
      </c>
      <c r="D342" s="21" t="s">
        <v>7783</v>
      </c>
    </row>
    <row r="343" spans="3:4" x14ac:dyDescent="0.35">
      <c r="C343" s="127" t="s">
        <v>7802</v>
      </c>
      <c r="D343" s="21" t="s">
        <v>7805</v>
      </c>
    </row>
    <row r="344" spans="3:4" x14ac:dyDescent="0.35">
      <c r="C344" s="127" t="s">
        <v>7837</v>
      </c>
      <c r="D344" s="21" t="s">
        <v>7836</v>
      </c>
    </row>
    <row r="345" spans="3:4" x14ac:dyDescent="0.35">
      <c r="C345" s="127" t="s">
        <v>7972</v>
      </c>
      <c r="D345" s="21" t="s">
        <v>7971</v>
      </c>
    </row>
    <row r="346" spans="3:4" x14ac:dyDescent="0.35">
      <c r="C346" s="127" t="s">
        <v>7976</v>
      </c>
      <c r="D346" s="21" t="s">
        <v>7975</v>
      </c>
    </row>
    <row r="347" spans="3:4" x14ac:dyDescent="0.35">
      <c r="C347" s="127" t="s">
        <v>14583</v>
      </c>
      <c r="D347" s="21" t="s">
        <v>14582</v>
      </c>
    </row>
    <row r="348" spans="3:4" x14ac:dyDescent="0.35">
      <c r="C348" s="127" t="s">
        <v>8000</v>
      </c>
      <c r="D348" s="21" t="s">
        <v>8002</v>
      </c>
    </row>
    <row r="349" spans="3:4" x14ac:dyDescent="0.35">
      <c r="C349" s="127" t="s">
        <v>8014</v>
      </c>
      <c r="D349" s="21" t="s">
        <v>8013</v>
      </c>
    </row>
    <row r="350" spans="3:4" x14ac:dyDescent="0.35">
      <c r="C350" s="127" t="s">
        <v>8062</v>
      </c>
      <c r="D350" s="21" t="s">
        <v>8061</v>
      </c>
    </row>
    <row r="351" spans="3:4" x14ac:dyDescent="0.35">
      <c r="C351" s="127" t="s">
        <v>8074</v>
      </c>
      <c r="D351" s="21" t="s">
        <v>8073</v>
      </c>
    </row>
    <row r="352" spans="3:4" x14ac:dyDescent="0.35">
      <c r="C352" s="127" t="s">
        <v>8077</v>
      </c>
      <c r="D352" s="21" t="s">
        <v>8076</v>
      </c>
    </row>
    <row r="353" spans="3:4" x14ac:dyDescent="0.35">
      <c r="C353" s="127" t="s">
        <v>8089</v>
      </c>
      <c r="D353" s="21" t="s">
        <v>8088</v>
      </c>
    </row>
    <row r="354" spans="3:4" x14ac:dyDescent="0.35">
      <c r="C354" s="127" t="s">
        <v>8129</v>
      </c>
      <c r="D354" s="104" t="s">
        <v>8134</v>
      </c>
    </row>
    <row r="355" spans="3:4" x14ac:dyDescent="0.35">
      <c r="C355" s="127" t="s">
        <v>8129</v>
      </c>
      <c r="D355" s="21" t="s">
        <v>8134</v>
      </c>
    </row>
    <row r="356" spans="3:4" x14ac:dyDescent="0.35">
      <c r="C356" s="127" t="s">
        <v>8202</v>
      </c>
      <c r="D356" s="104" t="s">
        <v>8201</v>
      </c>
    </row>
    <row r="357" spans="3:4" x14ac:dyDescent="0.35">
      <c r="C357" s="127" t="s">
        <v>8205</v>
      </c>
      <c r="D357" s="104" t="s">
        <v>42</v>
      </c>
    </row>
    <row r="358" spans="3:4" x14ac:dyDescent="0.35">
      <c r="C358" s="127" t="s">
        <v>8207</v>
      </c>
      <c r="D358" s="104" t="s">
        <v>8206</v>
      </c>
    </row>
    <row r="359" spans="3:4" x14ac:dyDescent="0.35">
      <c r="C359" s="127" t="s">
        <v>8235</v>
      </c>
      <c r="D359" s="21" t="s">
        <v>8238</v>
      </c>
    </row>
    <row r="360" spans="3:4" x14ac:dyDescent="0.35">
      <c r="C360" s="127" t="s">
        <v>14726</v>
      </c>
      <c r="D360" s="21" t="s">
        <v>14725</v>
      </c>
    </row>
    <row r="361" spans="3:4" x14ac:dyDescent="0.35">
      <c r="C361" s="127" t="s">
        <v>8403</v>
      </c>
      <c r="D361" s="21" t="s">
        <v>8402</v>
      </c>
    </row>
    <row r="362" spans="3:4" x14ac:dyDescent="0.35">
      <c r="C362" s="127" t="s">
        <v>8568</v>
      </c>
      <c r="D362" s="21" t="s">
        <v>8567</v>
      </c>
    </row>
    <row r="363" spans="3:4" x14ac:dyDescent="0.35">
      <c r="C363" s="127" t="s">
        <v>8577</v>
      </c>
      <c r="D363" s="21" t="s">
        <v>8576</v>
      </c>
    </row>
    <row r="364" spans="3:4" x14ac:dyDescent="0.35">
      <c r="C364" s="127" t="s">
        <v>8580</v>
      </c>
      <c r="D364" s="21" t="s">
        <v>8579</v>
      </c>
    </row>
    <row r="365" spans="3:4" x14ac:dyDescent="0.35">
      <c r="C365" s="127" t="s">
        <v>8655</v>
      </c>
      <c r="D365" s="104" t="s">
        <v>8654</v>
      </c>
    </row>
    <row r="366" spans="3:4" x14ac:dyDescent="0.35">
      <c r="C366" s="127" t="s">
        <v>8689</v>
      </c>
      <c r="D366" s="104" t="s">
        <v>14526</v>
      </c>
    </row>
    <row r="367" spans="3:4" x14ac:dyDescent="0.35">
      <c r="C367" s="127" t="s">
        <v>8689</v>
      </c>
      <c r="D367" s="104" t="s">
        <v>8688</v>
      </c>
    </row>
    <row r="368" spans="3:4" x14ac:dyDescent="0.35">
      <c r="C368" s="127" t="s">
        <v>8693</v>
      </c>
      <c r="D368" s="104" t="s">
        <v>8692</v>
      </c>
    </row>
    <row r="369" spans="3:4" x14ac:dyDescent="0.35">
      <c r="C369" s="127" t="s">
        <v>8697</v>
      </c>
      <c r="D369" s="104" t="s">
        <v>8706</v>
      </c>
    </row>
    <row r="370" spans="3:4" x14ac:dyDescent="0.35">
      <c r="C370" s="127" t="s">
        <v>8697</v>
      </c>
      <c r="D370" s="104" t="s">
        <v>8709</v>
      </c>
    </row>
    <row r="371" spans="3:4" x14ac:dyDescent="0.35">
      <c r="C371" s="127" t="s">
        <v>8697</v>
      </c>
      <c r="D371" s="21" t="s">
        <v>8700</v>
      </c>
    </row>
    <row r="372" spans="3:4" x14ac:dyDescent="0.35">
      <c r="C372" s="127" t="s">
        <v>8721</v>
      </c>
      <c r="D372" s="104" t="s">
        <v>8720</v>
      </c>
    </row>
    <row r="373" spans="3:4" x14ac:dyDescent="0.35">
      <c r="C373" s="127" t="s">
        <v>8737</v>
      </c>
      <c r="D373" s="21" t="s">
        <v>8736</v>
      </c>
    </row>
    <row r="374" spans="3:4" x14ac:dyDescent="0.35">
      <c r="C374" s="127" t="s">
        <v>8873</v>
      </c>
      <c r="D374" s="104" t="s">
        <v>8872</v>
      </c>
    </row>
    <row r="375" spans="3:4" x14ac:dyDescent="0.35">
      <c r="C375" s="127" t="s">
        <v>8877</v>
      </c>
      <c r="D375" s="104" t="s">
        <v>8876</v>
      </c>
    </row>
    <row r="376" spans="3:4" x14ac:dyDescent="0.35">
      <c r="C376" s="127" t="s">
        <v>8881</v>
      </c>
      <c r="D376" s="104" t="s">
        <v>8880</v>
      </c>
    </row>
    <row r="377" spans="3:4" x14ac:dyDescent="0.35">
      <c r="C377" s="127" t="s">
        <v>9341</v>
      </c>
      <c r="D377" s="104" t="s">
        <v>9340</v>
      </c>
    </row>
    <row r="378" spans="3:4" x14ac:dyDescent="0.35">
      <c r="C378" s="127" t="s">
        <v>9345</v>
      </c>
      <c r="D378" s="104" t="s">
        <v>9344</v>
      </c>
    </row>
    <row r="379" spans="3:4" x14ac:dyDescent="0.35">
      <c r="C379" s="127" t="s">
        <v>9349</v>
      </c>
      <c r="D379" s="104" t="s">
        <v>9348</v>
      </c>
    </row>
    <row r="380" spans="3:4" x14ac:dyDescent="0.35">
      <c r="C380" s="127" t="s">
        <v>14528</v>
      </c>
      <c r="D380" s="104" t="s">
        <v>14527</v>
      </c>
    </row>
    <row r="381" spans="3:4" x14ac:dyDescent="0.35">
      <c r="C381" s="127" t="s">
        <v>9379</v>
      </c>
      <c r="D381" s="104" t="s">
        <v>9382</v>
      </c>
    </row>
    <row r="382" spans="3:4" x14ac:dyDescent="0.35">
      <c r="C382" s="127" t="s">
        <v>9379</v>
      </c>
      <c r="D382" s="104" t="s">
        <v>9382</v>
      </c>
    </row>
    <row r="383" spans="3:4" x14ac:dyDescent="0.35">
      <c r="C383" s="127" t="s">
        <v>9385</v>
      </c>
      <c r="D383" s="104" t="s">
        <v>42</v>
      </c>
    </row>
    <row r="384" spans="3:4" x14ac:dyDescent="0.35">
      <c r="C384" s="127" t="s">
        <v>9387</v>
      </c>
      <c r="D384" s="104" t="s">
        <v>9386</v>
      </c>
    </row>
    <row r="385" spans="3:4" x14ac:dyDescent="0.35">
      <c r="C385" s="127" t="s">
        <v>14568</v>
      </c>
      <c r="D385" s="104" t="s">
        <v>14567</v>
      </c>
    </row>
    <row r="386" spans="3:4" x14ac:dyDescent="0.35">
      <c r="C386" s="127" t="s">
        <v>9391</v>
      </c>
      <c r="D386" s="104" t="s">
        <v>9390</v>
      </c>
    </row>
    <row r="387" spans="3:4" x14ac:dyDescent="0.35">
      <c r="C387" s="127" t="s">
        <v>9399</v>
      </c>
      <c r="D387" s="104" t="s">
        <v>9398</v>
      </c>
    </row>
    <row r="388" spans="3:4" x14ac:dyDescent="0.35">
      <c r="C388" s="127" t="s">
        <v>9555</v>
      </c>
      <c r="D388" s="21" t="s">
        <v>9554</v>
      </c>
    </row>
    <row r="389" spans="3:4" x14ac:dyDescent="0.35">
      <c r="C389" s="127" t="s">
        <v>9571</v>
      </c>
      <c r="D389" s="104" t="s">
        <v>9570</v>
      </c>
    </row>
    <row r="390" spans="3:4" x14ac:dyDescent="0.35">
      <c r="C390" s="127" t="s">
        <v>9575</v>
      </c>
      <c r="D390" s="104" t="s">
        <v>9574</v>
      </c>
    </row>
    <row r="391" spans="3:4" x14ac:dyDescent="0.35">
      <c r="C391" s="127" t="s">
        <v>10094</v>
      </c>
      <c r="D391" s="21" t="s">
        <v>10093</v>
      </c>
    </row>
    <row r="392" spans="3:4" x14ac:dyDescent="0.35">
      <c r="C392" s="127" t="s">
        <v>14749</v>
      </c>
      <c r="D392" s="21" t="s">
        <v>14748</v>
      </c>
    </row>
    <row r="393" spans="3:4" x14ac:dyDescent="0.35">
      <c r="C393" s="127" t="s">
        <v>10243</v>
      </c>
      <c r="D393" s="21" t="s">
        <v>10242</v>
      </c>
    </row>
    <row r="394" spans="3:4" x14ac:dyDescent="0.35">
      <c r="C394" s="127" t="s">
        <v>10247</v>
      </c>
      <c r="D394" s="104" t="s">
        <v>10250</v>
      </c>
    </row>
    <row r="395" spans="3:4" x14ac:dyDescent="0.35">
      <c r="C395" s="127" t="s">
        <v>10254</v>
      </c>
      <c r="D395" s="104" t="s">
        <v>10253</v>
      </c>
    </row>
    <row r="396" spans="3:4" x14ac:dyDescent="0.35">
      <c r="C396" s="127" t="s">
        <v>10258</v>
      </c>
      <c r="D396" s="104" t="s">
        <v>10257</v>
      </c>
    </row>
    <row r="397" spans="3:4" x14ac:dyDescent="0.35">
      <c r="C397" s="127" t="s">
        <v>10262</v>
      </c>
      <c r="D397" s="104" t="s">
        <v>10261</v>
      </c>
    </row>
    <row r="398" spans="3:4" x14ac:dyDescent="0.35">
      <c r="C398" s="127" t="s">
        <v>10504</v>
      </c>
      <c r="D398" s="21" t="s">
        <v>10503</v>
      </c>
    </row>
    <row r="399" spans="3:4" x14ac:dyDescent="0.35">
      <c r="C399" s="127" t="s">
        <v>10526</v>
      </c>
      <c r="D399" s="21" t="s">
        <v>10529</v>
      </c>
    </row>
    <row r="400" spans="3:4" x14ac:dyDescent="0.35">
      <c r="C400" s="127" t="s">
        <v>10540</v>
      </c>
      <c r="D400" s="21" t="s">
        <v>10543</v>
      </c>
    </row>
    <row r="401" spans="3:4" x14ac:dyDescent="0.35">
      <c r="C401" s="127" t="s">
        <v>10547</v>
      </c>
      <c r="D401" s="21" t="s">
        <v>10546</v>
      </c>
    </row>
    <row r="402" spans="3:4" x14ac:dyDescent="0.35">
      <c r="C402" s="127" t="s">
        <v>10551</v>
      </c>
      <c r="D402" s="21" t="s">
        <v>10554</v>
      </c>
    </row>
    <row r="403" spans="3:4" x14ac:dyDescent="0.35">
      <c r="C403" s="127" t="s">
        <v>10694</v>
      </c>
      <c r="D403" s="21" t="s">
        <v>10693</v>
      </c>
    </row>
    <row r="404" spans="3:4" x14ac:dyDescent="0.35">
      <c r="C404" s="127" t="s">
        <v>10698</v>
      </c>
      <c r="D404" s="104" t="s">
        <v>10701</v>
      </c>
    </row>
    <row r="405" spans="3:4" x14ac:dyDescent="0.35">
      <c r="C405" s="127" t="s">
        <v>10711</v>
      </c>
      <c r="D405" s="21" t="s">
        <v>10710</v>
      </c>
    </row>
    <row r="406" spans="3:4" x14ac:dyDescent="0.35">
      <c r="C406" s="127" t="s">
        <v>10730</v>
      </c>
      <c r="D406" s="21" t="s">
        <v>10729</v>
      </c>
    </row>
    <row r="407" spans="3:4" x14ac:dyDescent="0.35">
      <c r="C407" s="127" t="s">
        <v>10734</v>
      </c>
      <c r="D407" s="21" t="s">
        <v>10733</v>
      </c>
    </row>
    <row r="408" spans="3:4" x14ac:dyDescent="0.35">
      <c r="C408" s="127" t="s">
        <v>10770</v>
      </c>
      <c r="D408" s="104" t="s">
        <v>10769</v>
      </c>
    </row>
    <row r="409" spans="3:4" x14ac:dyDescent="0.35">
      <c r="C409" s="127" t="s">
        <v>10770</v>
      </c>
      <c r="D409" s="104" t="s">
        <v>10773</v>
      </c>
    </row>
    <row r="410" spans="3:4" x14ac:dyDescent="0.35">
      <c r="C410" s="127" t="s">
        <v>10784</v>
      </c>
      <c r="D410" s="104" t="s">
        <v>10783</v>
      </c>
    </row>
    <row r="411" spans="3:4" x14ac:dyDescent="0.35">
      <c r="C411" s="127" t="s">
        <v>10788</v>
      </c>
      <c r="D411" s="104" t="s">
        <v>10787</v>
      </c>
    </row>
    <row r="412" spans="3:4" x14ac:dyDescent="0.35">
      <c r="C412" s="127" t="s">
        <v>10792</v>
      </c>
      <c r="D412" s="104" t="s">
        <v>10791</v>
      </c>
    </row>
    <row r="413" spans="3:4" x14ac:dyDescent="0.35">
      <c r="C413" s="127" t="s">
        <v>10846</v>
      </c>
      <c r="D413" s="21" t="s">
        <v>10845</v>
      </c>
    </row>
    <row r="414" spans="3:4" x14ac:dyDescent="0.35">
      <c r="C414" s="127" t="s">
        <v>10853</v>
      </c>
      <c r="D414" s="21" t="s">
        <v>10852</v>
      </c>
    </row>
    <row r="415" spans="3:4" x14ac:dyDescent="0.35">
      <c r="C415" s="127" t="s">
        <v>10861</v>
      </c>
      <c r="D415" s="21" t="s">
        <v>10864</v>
      </c>
    </row>
    <row r="416" spans="3:4" x14ac:dyDescent="0.35">
      <c r="C416" s="127" t="s">
        <v>10879</v>
      </c>
      <c r="D416" s="21" t="s">
        <v>10878</v>
      </c>
    </row>
    <row r="417" spans="3:4" x14ac:dyDescent="0.35">
      <c r="C417" s="127" t="s">
        <v>10883</v>
      </c>
      <c r="D417" s="21" t="s">
        <v>10882</v>
      </c>
    </row>
    <row r="418" spans="3:4" x14ac:dyDescent="0.35">
      <c r="C418" s="127" t="s">
        <v>10960</v>
      </c>
      <c r="D418" s="21" t="s">
        <v>10963</v>
      </c>
    </row>
    <row r="419" spans="3:4" x14ac:dyDescent="0.35">
      <c r="C419" s="127" t="s">
        <v>10967</v>
      </c>
      <c r="D419" s="21" t="s">
        <v>10966</v>
      </c>
    </row>
    <row r="420" spans="3:4" x14ac:dyDescent="0.35">
      <c r="C420" s="127" t="s">
        <v>11126</v>
      </c>
      <c r="D420" s="21" t="s">
        <v>11125</v>
      </c>
    </row>
    <row r="421" spans="3:4" x14ac:dyDescent="0.35">
      <c r="C421" s="127" t="s">
        <v>11329</v>
      </c>
      <c r="D421" s="21" t="s">
        <v>11328</v>
      </c>
    </row>
    <row r="422" spans="3:4" x14ac:dyDescent="0.35">
      <c r="C422" s="127" t="s">
        <v>11390</v>
      </c>
      <c r="D422" s="21" t="s">
        <v>11397</v>
      </c>
    </row>
    <row r="423" spans="3:4" x14ac:dyDescent="0.35">
      <c r="C423" s="127" t="s">
        <v>11649</v>
      </c>
      <c r="D423" s="21" t="s">
        <v>11648</v>
      </c>
    </row>
    <row r="424" spans="3:4" x14ac:dyDescent="0.35">
      <c r="C424" s="127" t="s">
        <v>11682</v>
      </c>
      <c r="D424" s="21" t="s">
        <v>11681</v>
      </c>
    </row>
    <row r="425" spans="3:4" x14ac:dyDescent="0.35">
      <c r="C425" s="127" t="s">
        <v>11686</v>
      </c>
      <c r="D425" s="21" t="s">
        <v>11685</v>
      </c>
    </row>
    <row r="426" spans="3:4" x14ac:dyDescent="0.35">
      <c r="C426" s="127" t="s">
        <v>11689</v>
      </c>
      <c r="D426" s="21" t="s">
        <v>11696</v>
      </c>
    </row>
    <row r="427" spans="3:4" x14ac:dyDescent="0.35">
      <c r="C427" s="127" t="s">
        <v>11807</v>
      </c>
      <c r="D427" s="21" t="s">
        <v>11806</v>
      </c>
    </row>
    <row r="428" spans="3:4" x14ac:dyDescent="0.35">
      <c r="C428" s="127" t="s">
        <v>11851</v>
      </c>
      <c r="D428" s="104" t="s">
        <v>11850</v>
      </c>
    </row>
    <row r="429" spans="3:4" x14ac:dyDescent="0.35">
      <c r="C429" s="127" t="s">
        <v>11851</v>
      </c>
      <c r="D429" s="104" t="s">
        <v>11854</v>
      </c>
    </row>
    <row r="430" spans="3:4" x14ac:dyDescent="0.35">
      <c r="C430" s="127" t="s">
        <v>11891</v>
      </c>
      <c r="D430" s="104" t="s">
        <v>14502</v>
      </c>
    </row>
    <row r="431" spans="3:4" x14ac:dyDescent="0.35">
      <c r="C431" s="127" t="s">
        <v>11891</v>
      </c>
      <c r="D431" s="104" t="s">
        <v>11903</v>
      </c>
    </row>
    <row r="432" spans="3:4" x14ac:dyDescent="0.35">
      <c r="C432" s="127" t="s">
        <v>11891</v>
      </c>
      <c r="D432" s="104" t="s">
        <v>11906</v>
      </c>
    </row>
    <row r="433" spans="3:4" x14ac:dyDescent="0.35">
      <c r="C433" s="127" t="s">
        <v>11910</v>
      </c>
      <c r="D433" s="104" t="s">
        <v>11909</v>
      </c>
    </row>
    <row r="434" spans="3:4" x14ac:dyDescent="0.35">
      <c r="C434" s="127" t="s">
        <v>11914</v>
      </c>
      <c r="D434" s="104" t="s">
        <v>11919</v>
      </c>
    </row>
    <row r="435" spans="3:4" x14ac:dyDescent="0.35">
      <c r="C435" s="127" t="s">
        <v>11914</v>
      </c>
      <c r="D435" s="104" t="s">
        <v>11913</v>
      </c>
    </row>
    <row r="436" spans="3:4" x14ac:dyDescent="0.35">
      <c r="C436" s="127" t="s">
        <v>11944</v>
      </c>
      <c r="D436" s="21" t="s">
        <v>11943</v>
      </c>
    </row>
    <row r="437" spans="3:4" x14ac:dyDescent="0.35">
      <c r="C437" s="127" t="s">
        <v>11951</v>
      </c>
      <c r="D437" s="104" t="s">
        <v>11954</v>
      </c>
    </row>
    <row r="438" spans="3:4" x14ac:dyDescent="0.35">
      <c r="C438" s="127" t="s">
        <v>11951</v>
      </c>
      <c r="D438" s="104" t="s">
        <v>11954</v>
      </c>
    </row>
    <row r="439" spans="3:4" x14ac:dyDescent="0.35">
      <c r="C439" s="127" t="s">
        <v>11958</v>
      </c>
      <c r="D439" s="104" t="s">
        <v>11957</v>
      </c>
    </row>
    <row r="440" spans="3:4" x14ac:dyDescent="0.35">
      <c r="C440" s="127" t="s">
        <v>11962</v>
      </c>
      <c r="D440" s="104" t="s">
        <v>11961</v>
      </c>
    </row>
    <row r="441" spans="3:4" x14ac:dyDescent="0.35">
      <c r="C441" s="127" t="s">
        <v>11995</v>
      </c>
      <c r="D441" s="21" t="s">
        <v>11994</v>
      </c>
    </row>
    <row r="442" spans="3:4" x14ac:dyDescent="0.35">
      <c r="C442" s="127" t="s">
        <v>11999</v>
      </c>
      <c r="D442" s="21" t="s">
        <v>11998</v>
      </c>
    </row>
    <row r="443" spans="3:4" x14ac:dyDescent="0.35">
      <c r="C443" s="127" t="s">
        <v>12003</v>
      </c>
      <c r="D443" s="21" t="s">
        <v>12002</v>
      </c>
    </row>
    <row r="444" spans="3:4" x14ac:dyDescent="0.35">
      <c r="C444" s="127" t="s">
        <v>12007</v>
      </c>
      <c r="D444" s="21" t="s">
        <v>12010</v>
      </c>
    </row>
    <row r="445" spans="3:4" x14ac:dyDescent="0.35">
      <c r="C445" s="127" t="s">
        <v>12014</v>
      </c>
      <c r="D445" s="21" t="s">
        <v>12013</v>
      </c>
    </row>
    <row r="446" spans="3:4" x14ac:dyDescent="0.35">
      <c r="C446" s="127" t="s">
        <v>12018</v>
      </c>
      <c r="D446" s="21" t="s">
        <v>12017</v>
      </c>
    </row>
    <row r="447" spans="3:4" x14ac:dyDescent="0.35">
      <c r="C447" s="127" t="s">
        <v>12022</v>
      </c>
      <c r="D447" s="21" t="s">
        <v>12021</v>
      </c>
    </row>
    <row r="448" spans="3:4" x14ac:dyDescent="0.35">
      <c r="C448" s="127" t="s">
        <v>12026</v>
      </c>
      <c r="D448" s="21" t="s">
        <v>12025</v>
      </c>
    </row>
    <row r="449" spans="3:4" x14ac:dyDescent="0.35">
      <c r="C449" s="127" t="s">
        <v>12030</v>
      </c>
      <c r="D449" s="21" t="s">
        <v>12033</v>
      </c>
    </row>
    <row r="450" spans="3:4" x14ac:dyDescent="0.35">
      <c r="C450" s="127" t="s">
        <v>12037</v>
      </c>
      <c r="D450" s="21" t="s">
        <v>12036</v>
      </c>
    </row>
    <row r="451" spans="3:4" x14ac:dyDescent="0.35">
      <c r="C451" s="127" t="s">
        <v>12041</v>
      </c>
      <c r="D451" s="21" t="s">
        <v>12044</v>
      </c>
    </row>
    <row r="452" spans="3:4" x14ac:dyDescent="0.35">
      <c r="C452" s="127" t="s">
        <v>12048</v>
      </c>
      <c r="D452" s="21" t="s">
        <v>12047</v>
      </c>
    </row>
    <row r="453" spans="3:4" x14ac:dyDescent="0.35">
      <c r="C453" s="127" t="s">
        <v>12060</v>
      </c>
      <c r="D453" s="21" t="s">
        <v>12059</v>
      </c>
    </row>
    <row r="454" spans="3:4" x14ac:dyDescent="0.35">
      <c r="C454" s="127" t="s">
        <v>12064</v>
      </c>
      <c r="D454" s="21" t="s">
        <v>12067</v>
      </c>
    </row>
    <row r="455" spans="3:4" x14ac:dyDescent="0.35">
      <c r="C455" s="127" t="s">
        <v>12071</v>
      </c>
      <c r="D455" s="21" t="s">
        <v>12070</v>
      </c>
    </row>
    <row r="456" spans="3:4" x14ac:dyDescent="0.35">
      <c r="C456" s="127" t="s">
        <v>12075</v>
      </c>
      <c r="D456" s="21" t="s">
        <v>12077</v>
      </c>
    </row>
    <row r="457" spans="3:4" x14ac:dyDescent="0.35">
      <c r="C457" s="127" t="s">
        <v>12081</v>
      </c>
      <c r="D457" s="21" t="s">
        <v>12084</v>
      </c>
    </row>
    <row r="458" spans="3:4" x14ac:dyDescent="0.35">
      <c r="C458" s="127" t="s">
        <v>12087</v>
      </c>
      <c r="D458" s="21" t="s">
        <v>12086</v>
      </c>
    </row>
    <row r="459" spans="3:4" x14ac:dyDescent="0.35">
      <c r="C459" s="127" t="s">
        <v>12095</v>
      </c>
      <c r="D459" s="21" t="s">
        <v>12094</v>
      </c>
    </row>
    <row r="460" spans="3:4" x14ac:dyDescent="0.35">
      <c r="C460" s="127" t="s">
        <v>12099</v>
      </c>
      <c r="D460" s="21" t="s">
        <v>12098</v>
      </c>
    </row>
    <row r="461" spans="3:4" x14ac:dyDescent="0.35">
      <c r="C461" s="127" t="s">
        <v>12103</v>
      </c>
      <c r="D461" s="21" t="s">
        <v>12102</v>
      </c>
    </row>
    <row r="462" spans="3:4" x14ac:dyDescent="0.35">
      <c r="C462" s="127" t="s">
        <v>12107</v>
      </c>
      <c r="D462" s="21" t="s">
        <v>12106</v>
      </c>
    </row>
    <row r="463" spans="3:4" x14ac:dyDescent="0.35">
      <c r="C463" s="127" t="s">
        <v>12111</v>
      </c>
      <c r="D463" s="21" t="s">
        <v>12110</v>
      </c>
    </row>
    <row r="464" spans="3:4" x14ac:dyDescent="0.35">
      <c r="C464" s="127" t="s">
        <v>12115</v>
      </c>
      <c r="D464" s="21" t="s">
        <v>12114</v>
      </c>
    </row>
    <row r="465" spans="3:4" x14ac:dyDescent="0.35">
      <c r="C465" s="127" t="s">
        <v>12119</v>
      </c>
      <c r="D465" s="21" t="s">
        <v>12118</v>
      </c>
    </row>
    <row r="466" spans="3:4" x14ac:dyDescent="0.35">
      <c r="C466" s="127" t="s">
        <v>12146</v>
      </c>
      <c r="D466" s="21" t="s">
        <v>12145</v>
      </c>
    </row>
    <row r="467" spans="3:4" x14ac:dyDescent="0.35">
      <c r="C467" s="127" t="s">
        <v>12150</v>
      </c>
      <c r="D467" s="21" t="s">
        <v>12149</v>
      </c>
    </row>
    <row r="468" spans="3:4" x14ac:dyDescent="0.35">
      <c r="C468" s="127" t="s">
        <v>12215</v>
      </c>
      <c r="D468" s="21" t="s">
        <v>12218</v>
      </c>
    </row>
    <row r="469" spans="3:4" x14ac:dyDescent="0.35">
      <c r="C469" s="127" t="s">
        <v>12233</v>
      </c>
      <c r="D469" s="104" t="s">
        <v>42</v>
      </c>
    </row>
    <row r="470" spans="3:4" x14ac:dyDescent="0.35">
      <c r="C470" s="127" t="s">
        <v>12254</v>
      </c>
      <c r="D470" s="21" t="s">
        <v>12253</v>
      </c>
    </row>
    <row r="471" spans="3:4" x14ac:dyDescent="0.35">
      <c r="C471" s="127" t="s">
        <v>12262</v>
      </c>
      <c r="D471" s="21" t="s">
        <v>12261</v>
      </c>
    </row>
    <row r="472" spans="3:4" x14ac:dyDescent="0.35">
      <c r="C472" s="127" t="s">
        <v>14394</v>
      </c>
      <c r="D472" s="21" t="s">
        <v>14393</v>
      </c>
    </row>
    <row r="473" spans="3:4" x14ac:dyDescent="0.35">
      <c r="C473" s="127" t="s">
        <v>12304</v>
      </c>
      <c r="D473" s="21" t="s">
        <v>12303</v>
      </c>
    </row>
    <row r="474" spans="3:4" x14ac:dyDescent="0.35">
      <c r="C474" s="127" t="s">
        <v>12308</v>
      </c>
      <c r="D474" s="21" t="s">
        <v>12307</v>
      </c>
    </row>
    <row r="475" spans="3:4" x14ac:dyDescent="0.35">
      <c r="C475" s="127" t="s">
        <v>12355</v>
      </c>
      <c r="D475" s="21" t="s">
        <v>12354</v>
      </c>
    </row>
    <row r="476" spans="3:4" x14ac:dyDescent="0.35">
      <c r="C476" s="127" t="s">
        <v>12515</v>
      </c>
      <c r="D476" s="21" t="s">
        <v>12514</v>
      </c>
    </row>
    <row r="477" spans="3:4" x14ac:dyDescent="0.35">
      <c r="C477" s="127" t="s">
        <v>12519</v>
      </c>
      <c r="D477" s="104" t="s">
        <v>12518</v>
      </c>
    </row>
    <row r="478" spans="3:4" x14ac:dyDescent="0.35">
      <c r="C478" s="127" t="s">
        <v>12523</v>
      </c>
      <c r="D478" s="104" t="s">
        <v>12522</v>
      </c>
    </row>
    <row r="479" spans="3:4" x14ac:dyDescent="0.35">
      <c r="C479" s="127" t="s">
        <v>12527</v>
      </c>
      <c r="D479" s="104" t="s">
        <v>12530</v>
      </c>
    </row>
    <row r="480" spans="3:4" x14ac:dyDescent="0.35">
      <c r="C480" s="127" t="s">
        <v>12534</v>
      </c>
      <c r="D480" s="104" t="s">
        <v>12537</v>
      </c>
    </row>
    <row r="481" spans="3:4" x14ac:dyDescent="0.35">
      <c r="C481" s="127" t="s">
        <v>12534</v>
      </c>
      <c r="D481" s="104" t="s">
        <v>12543</v>
      </c>
    </row>
    <row r="482" spans="3:4" x14ac:dyDescent="0.35">
      <c r="C482" s="127" t="s">
        <v>12546</v>
      </c>
      <c r="D482" s="104" t="s">
        <v>12547</v>
      </c>
    </row>
    <row r="483" spans="3:4" x14ac:dyDescent="0.35">
      <c r="C483" s="127" t="s">
        <v>12551</v>
      </c>
      <c r="D483" s="104" t="s">
        <v>12550</v>
      </c>
    </row>
    <row r="484" spans="3:4" x14ac:dyDescent="0.35">
      <c r="C484" s="127" t="s">
        <v>12555</v>
      </c>
      <c r="D484" s="104" t="s">
        <v>12558</v>
      </c>
    </row>
    <row r="485" spans="3:4" x14ac:dyDescent="0.35">
      <c r="C485" s="127" t="s">
        <v>12562</v>
      </c>
      <c r="D485" s="104" t="s">
        <v>12565</v>
      </c>
    </row>
    <row r="486" spans="3:4" x14ac:dyDescent="0.35">
      <c r="C486" s="127" t="s">
        <v>12562</v>
      </c>
      <c r="D486" s="104" t="s">
        <v>12565</v>
      </c>
    </row>
    <row r="487" spans="3:4" x14ac:dyDescent="0.35">
      <c r="C487" s="127" t="s">
        <v>12569</v>
      </c>
      <c r="D487" s="104" t="s">
        <v>12568</v>
      </c>
    </row>
    <row r="488" spans="3:4" x14ac:dyDescent="0.35">
      <c r="C488" s="127" t="s">
        <v>12649</v>
      </c>
      <c r="D488" s="21" t="s">
        <v>12648</v>
      </c>
    </row>
    <row r="489" spans="3:4" x14ac:dyDescent="0.35">
      <c r="C489" s="127" t="s">
        <v>12691</v>
      </c>
      <c r="D489" s="21" t="s">
        <v>12690</v>
      </c>
    </row>
    <row r="490" spans="3:4" x14ac:dyDescent="0.35">
      <c r="C490" s="127" t="s">
        <v>12864</v>
      </c>
      <c r="D490" s="104" t="s">
        <v>42</v>
      </c>
    </row>
    <row r="491" spans="3:4" x14ac:dyDescent="0.35">
      <c r="C491" s="127" t="s">
        <v>12876</v>
      </c>
      <c r="D491" s="104" t="s">
        <v>12875</v>
      </c>
    </row>
    <row r="492" spans="3:4" x14ac:dyDescent="0.35">
      <c r="C492" s="127" t="s">
        <v>12880</v>
      </c>
      <c r="D492" s="104" t="s">
        <v>12879</v>
      </c>
    </row>
    <row r="493" spans="3:4" x14ac:dyDescent="0.35">
      <c r="C493" s="127" t="s">
        <v>12883</v>
      </c>
      <c r="D493" s="104" t="s">
        <v>12887</v>
      </c>
    </row>
    <row r="494" spans="3:4" x14ac:dyDescent="0.35">
      <c r="C494" s="127" t="s">
        <v>13127</v>
      </c>
      <c r="D494" s="21" t="s">
        <v>13136</v>
      </c>
    </row>
    <row r="495" spans="3:4" x14ac:dyDescent="0.35">
      <c r="C495" s="127" t="s">
        <v>13277</v>
      </c>
      <c r="D495" s="21" t="s">
        <v>13276</v>
      </c>
    </row>
    <row r="496" spans="3:4" x14ac:dyDescent="0.35">
      <c r="C496" s="127" t="s">
        <v>13339</v>
      </c>
      <c r="D496" s="21" t="s">
        <v>13338</v>
      </c>
    </row>
    <row r="497" spans="3:4" x14ac:dyDescent="0.35">
      <c r="C497" s="127" t="s">
        <v>13434</v>
      </c>
      <c r="D497" s="21" t="s">
        <v>13440</v>
      </c>
    </row>
    <row r="498" spans="3:4" x14ac:dyDescent="0.35">
      <c r="C498" s="127" t="s">
        <v>13444</v>
      </c>
      <c r="D498" s="21" t="s">
        <v>13443</v>
      </c>
    </row>
    <row r="499" spans="3:4" x14ac:dyDescent="0.35">
      <c r="C499" s="127" t="s">
        <v>13450</v>
      </c>
      <c r="D499" s="21" t="s">
        <v>13449</v>
      </c>
    </row>
    <row r="500" spans="3:4" x14ac:dyDescent="0.35">
      <c r="C500" s="127" t="s">
        <v>13516</v>
      </c>
      <c r="D500" s="104" t="s">
        <v>13519</v>
      </c>
    </row>
    <row r="501" spans="3:4" x14ac:dyDescent="0.35">
      <c r="C501" s="127" t="s">
        <v>13516</v>
      </c>
      <c r="D501" s="104" t="s">
        <v>13515</v>
      </c>
    </row>
    <row r="502" spans="3:4" x14ac:dyDescent="0.35">
      <c r="C502" s="127" t="s">
        <v>13523</v>
      </c>
      <c r="D502" s="104" t="s">
        <v>13522</v>
      </c>
    </row>
    <row r="503" spans="3:4" x14ac:dyDescent="0.35">
      <c r="C503" s="127" t="s">
        <v>13531</v>
      </c>
      <c r="D503" s="104" t="s">
        <v>13530</v>
      </c>
    </row>
    <row r="504" spans="3:4" x14ac:dyDescent="0.35">
      <c r="C504" s="127" t="s">
        <v>13546</v>
      </c>
      <c r="D504" s="21" t="s">
        <v>13545</v>
      </c>
    </row>
    <row r="505" spans="3:4" x14ac:dyDescent="0.35">
      <c r="C505" s="127" t="s">
        <v>13604</v>
      </c>
      <c r="D505" s="21" t="s">
        <v>13603</v>
      </c>
    </row>
    <row r="506" spans="3:4" x14ac:dyDescent="0.35">
      <c r="C506" s="127" t="s">
        <v>14787</v>
      </c>
      <c r="D506" s="21" t="s">
        <v>14786</v>
      </c>
    </row>
    <row r="507" spans="3:4" x14ac:dyDescent="0.35">
      <c r="C507" s="127" t="s">
        <v>13645</v>
      </c>
      <c r="D507" s="21" t="s">
        <v>13648</v>
      </c>
    </row>
    <row r="508" spans="3:4" x14ac:dyDescent="0.35">
      <c r="C508" s="127" t="s">
        <v>13825</v>
      </c>
      <c r="D508" s="21" t="s">
        <v>13824</v>
      </c>
    </row>
    <row r="509" spans="3:4" x14ac:dyDescent="0.35">
      <c r="C509" s="127" t="s">
        <v>13848</v>
      </c>
      <c r="D509" s="104" t="s">
        <v>13851</v>
      </c>
    </row>
    <row r="510" spans="3:4" x14ac:dyDescent="0.35">
      <c r="C510" s="127" t="s">
        <v>13855</v>
      </c>
      <c r="D510" s="21" t="s">
        <v>13854</v>
      </c>
    </row>
    <row r="511" spans="3:4" x14ac:dyDescent="0.35">
      <c r="C511" s="127" t="s">
        <v>13949</v>
      </c>
      <c r="D511" s="21" t="s">
        <v>13948</v>
      </c>
    </row>
    <row r="512" spans="3:4" x14ac:dyDescent="0.35">
      <c r="C512" s="127" t="s">
        <v>14034</v>
      </c>
      <c r="D512" s="21" t="s">
        <v>14033</v>
      </c>
    </row>
    <row r="513" spans="3:4" x14ac:dyDescent="0.35">
      <c r="C513" s="127" t="s">
        <v>14038</v>
      </c>
      <c r="D513" s="21" t="s">
        <v>14037</v>
      </c>
    </row>
    <row r="514" spans="3:4" x14ac:dyDescent="0.35">
      <c r="C514" s="127" t="s">
        <v>14042</v>
      </c>
      <c r="D514" s="21" t="s">
        <v>14041</v>
      </c>
    </row>
    <row r="515" spans="3:4" x14ac:dyDescent="0.35">
      <c r="C515" s="127" t="s">
        <v>14046</v>
      </c>
      <c r="D515" s="21" t="s">
        <v>14045</v>
      </c>
    </row>
    <row r="516" spans="3:4" x14ac:dyDescent="0.35">
      <c r="C516" s="127" t="s">
        <v>14066</v>
      </c>
      <c r="D516" s="21" t="s">
        <v>14065</v>
      </c>
    </row>
    <row r="517" spans="3:4" x14ac:dyDescent="0.35">
      <c r="C517" s="127" t="s">
        <v>14070</v>
      </c>
      <c r="D517" s="21" t="s">
        <v>14069</v>
      </c>
    </row>
    <row r="518" spans="3:4" x14ac:dyDescent="0.35">
      <c r="C518" s="127" t="s">
        <v>14074</v>
      </c>
      <c r="D518" s="21" t="s">
        <v>14073</v>
      </c>
    </row>
    <row r="519" spans="3:4" x14ac:dyDescent="0.35">
      <c r="C519" s="127" t="s">
        <v>14085</v>
      </c>
      <c r="D519" s="21" t="s">
        <v>14084</v>
      </c>
    </row>
    <row r="520" spans="3:4" x14ac:dyDescent="0.35">
      <c r="C520" s="127" t="s">
        <v>14093</v>
      </c>
      <c r="D520" s="21" t="s">
        <v>14092</v>
      </c>
    </row>
    <row r="521" spans="3:4" x14ac:dyDescent="0.35">
      <c r="C521" s="127" t="s">
        <v>14112</v>
      </c>
      <c r="D521" s="21" t="s">
        <v>14111</v>
      </c>
    </row>
    <row r="522" spans="3:4" x14ac:dyDescent="0.35">
      <c r="C522" s="127" t="s">
        <v>14120</v>
      </c>
      <c r="D522" s="21" t="s">
        <v>14119</v>
      </c>
    </row>
    <row r="523" spans="3:4" x14ac:dyDescent="0.35">
      <c r="C523" s="127" t="s">
        <v>14124</v>
      </c>
      <c r="D523" s="21" t="s">
        <v>14123</v>
      </c>
    </row>
    <row r="524" spans="3:4" x14ac:dyDescent="0.35">
      <c r="C524" s="127" t="s">
        <v>8595</v>
      </c>
      <c r="D524" s="21" t="s">
        <v>8594</v>
      </c>
    </row>
    <row r="525" spans="3:4" x14ac:dyDescent="0.35">
      <c r="C525" s="127" t="s">
        <v>3559</v>
      </c>
      <c r="D525" s="21" t="s">
        <v>3558</v>
      </c>
    </row>
    <row r="526" spans="3:4" x14ac:dyDescent="0.35">
      <c r="C526" s="127" t="s">
        <v>1319</v>
      </c>
      <c r="D526" s="21" t="s">
        <v>1328</v>
      </c>
    </row>
    <row r="527" spans="3:4" x14ac:dyDescent="0.35">
      <c r="C527" s="127" t="s">
        <v>7400</v>
      </c>
      <c r="D527" s="21" t="s">
        <v>14473</v>
      </c>
    </row>
    <row r="528" spans="3:4" x14ac:dyDescent="0.35">
      <c r="C528" s="127" t="s">
        <v>4031</v>
      </c>
      <c r="D528" s="104" t="s">
        <v>4030</v>
      </c>
    </row>
    <row r="529" spans="3:4" x14ac:dyDescent="0.35">
      <c r="C529" s="127" t="s">
        <v>4117</v>
      </c>
      <c r="D529" s="104" t="s">
        <v>4116</v>
      </c>
    </row>
    <row r="530" spans="3:4" x14ac:dyDescent="0.35">
      <c r="C530" s="127" t="s">
        <v>4153</v>
      </c>
      <c r="D530" s="104" t="s">
        <v>4152</v>
      </c>
    </row>
  </sheetData>
  <autoFilter ref="C1:D159" xr:uid="{00000000-0009-0000-0000-000006000000}">
    <sortState xmlns:xlrd2="http://schemas.microsoft.com/office/spreadsheetml/2017/richdata2" ref="C2:D523">
      <sortCondition ref="C1:C159"/>
    </sortState>
  </autoFilter>
  <sortState xmlns:xlrd2="http://schemas.microsoft.com/office/spreadsheetml/2017/richdata2" ref="A2:A73">
    <sortCondition ref="A2:A73"/>
  </sortState>
  <conditionalFormatting sqref="G12:H12">
    <cfRule type="duplicateValues" dxfId="224" priority="71"/>
  </conditionalFormatting>
  <conditionalFormatting sqref="G13:J13">
    <cfRule type="duplicateValues" dxfId="223" priority="70"/>
  </conditionalFormatting>
  <conditionalFormatting sqref="G29:P29">
    <cfRule type="duplicateValues" dxfId="222" priority="68"/>
  </conditionalFormatting>
  <conditionalFormatting sqref="G31:K31">
    <cfRule type="duplicateValues" dxfId="221" priority="67"/>
  </conditionalFormatting>
  <conditionalFormatting sqref="G40:H40">
    <cfRule type="duplicateValues" dxfId="220" priority="66"/>
  </conditionalFormatting>
  <conditionalFormatting sqref="G41:I41">
    <cfRule type="duplicateValues" dxfId="219" priority="65"/>
  </conditionalFormatting>
  <conditionalFormatting sqref="G63:H63">
    <cfRule type="duplicateValues" dxfId="218" priority="64"/>
  </conditionalFormatting>
  <conditionalFormatting sqref="G64">
    <cfRule type="duplicateValues" dxfId="217" priority="63"/>
  </conditionalFormatting>
  <conditionalFormatting sqref="G70:AH70">
    <cfRule type="duplicateValues" dxfId="216" priority="62"/>
  </conditionalFormatting>
  <conditionalFormatting sqref="C11">
    <cfRule type="duplicateValues" dxfId="215" priority="61"/>
  </conditionalFormatting>
  <conditionalFormatting sqref="C12">
    <cfRule type="duplicateValues" dxfId="214" priority="60"/>
  </conditionalFormatting>
  <conditionalFormatting sqref="C13">
    <cfRule type="duplicateValues" dxfId="213" priority="59"/>
  </conditionalFormatting>
  <conditionalFormatting sqref="C25">
    <cfRule type="duplicateValues" dxfId="212" priority="58"/>
  </conditionalFormatting>
  <conditionalFormatting sqref="C27">
    <cfRule type="duplicateValues" dxfId="211" priority="57"/>
  </conditionalFormatting>
  <conditionalFormatting sqref="C36">
    <cfRule type="duplicateValues" dxfId="210" priority="56"/>
  </conditionalFormatting>
  <conditionalFormatting sqref="C37">
    <cfRule type="duplicateValues" dxfId="209" priority="55"/>
  </conditionalFormatting>
  <conditionalFormatting sqref="C54">
    <cfRule type="duplicateValues" dxfId="208" priority="54"/>
  </conditionalFormatting>
  <conditionalFormatting sqref="C55">
    <cfRule type="duplicateValues" dxfId="207" priority="53"/>
  </conditionalFormatting>
  <conditionalFormatting sqref="C61">
    <cfRule type="duplicateValues" dxfId="206" priority="52"/>
  </conditionalFormatting>
  <conditionalFormatting sqref="C71">
    <cfRule type="duplicateValues" dxfId="205" priority="51"/>
  </conditionalFormatting>
  <conditionalFormatting sqref="C72">
    <cfRule type="duplicateValues" dxfId="204" priority="50"/>
  </conditionalFormatting>
  <conditionalFormatting sqref="C73">
    <cfRule type="duplicateValues" dxfId="203" priority="49"/>
  </conditionalFormatting>
  <conditionalFormatting sqref="C78">
    <cfRule type="duplicateValues" dxfId="202" priority="48"/>
  </conditionalFormatting>
  <conditionalFormatting sqref="C80">
    <cfRule type="duplicateValues" dxfId="201" priority="47"/>
  </conditionalFormatting>
  <conditionalFormatting sqref="C86">
    <cfRule type="duplicateValues" dxfId="200" priority="46"/>
  </conditionalFormatting>
  <conditionalFormatting sqref="C87">
    <cfRule type="duplicateValues" dxfId="199" priority="45"/>
  </conditionalFormatting>
  <conditionalFormatting sqref="C96">
    <cfRule type="duplicateValues" dxfId="198" priority="44"/>
  </conditionalFormatting>
  <conditionalFormatting sqref="C97">
    <cfRule type="duplicateValues" dxfId="197" priority="43"/>
  </conditionalFormatting>
  <conditionalFormatting sqref="C99">
    <cfRule type="duplicateValues" dxfId="196" priority="42"/>
  </conditionalFormatting>
  <conditionalFormatting sqref="C102">
    <cfRule type="duplicateValues" dxfId="195" priority="41"/>
  </conditionalFormatting>
  <conditionalFormatting sqref="C103">
    <cfRule type="duplicateValues" dxfId="194" priority="40"/>
  </conditionalFormatting>
  <conditionalFormatting sqref="C105">
    <cfRule type="duplicateValues" dxfId="193" priority="39"/>
  </conditionalFormatting>
  <conditionalFormatting sqref="C107">
    <cfRule type="duplicateValues" dxfId="192" priority="38"/>
  </conditionalFormatting>
  <conditionalFormatting sqref="C113">
    <cfRule type="duplicateValues" dxfId="191" priority="37"/>
  </conditionalFormatting>
  <conditionalFormatting sqref="C114">
    <cfRule type="duplicateValues" dxfId="190" priority="36"/>
  </conditionalFormatting>
  <conditionalFormatting sqref="C119">
    <cfRule type="duplicateValues" dxfId="189" priority="35"/>
  </conditionalFormatting>
  <conditionalFormatting sqref="C120">
    <cfRule type="duplicateValues" dxfId="188" priority="34"/>
  </conditionalFormatting>
  <conditionalFormatting sqref="C121">
    <cfRule type="duplicateValues" dxfId="187" priority="33"/>
  </conditionalFormatting>
  <conditionalFormatting sqref="C122">
    <cfRule type="duplicateValues" dxfId="186" priority="32"/>
  </conditionalFormatting>
  <conditionalFormatting sqref="C123">
    <cfRule type="duplicateValues" dxfId="185" priority="31"/>
  </conditionalFormatting>
  <conditionalFormatting sqref="C125">
    <cfRule type="duplicateValues" dxfId="184" priority="30"/>
  </conditionalFormatting>
  <conditionalFormatting sqref="C126">
    <cfRule type="duplicateValues" dxfId="183" priority="29"/>
  </conditionalFormatting>
  <conditionalFormatting sqref="C130">
    <cfRule type="duplicateValues" dxfId="182" priority="28"/>
  </conditionalFormatting>
  <conditionalFormatting sqref="C131">
    <cfRule type="duplicateValues" dxfId="181" priority="27"/>
  </conditionalFormatting>
  <conditionalFormatting sqref="C132">
    <cfRule type="duplicateValues" dxfId="180" priority="26"/>
  </conditionalFormatting>
  <conditionalFormatting sqref="C133">
    <cfRule type="duplicateValues" dxfId="179" priority="25"/>
  </conditionalFormatting>
  <conditionalFormatting sqref="C134">
    <cfRule type="duplicateValues" dxfId="178" priority="24"/>
  </conditionalFormatting>
  <conditionalFormatting sqref="C135">
    <cfRule type="duplicateValues" dxfId="177" priority="23"/>
  </conditionalFormatting>
  <conditionalFormatting sqref="C136">
    <cfRule type="duplicateValues" dxfId="176" priority="22"/>
  </conditionalFormatting>
  <conditionalFormatting sqref="C137">
    <cfRule type="duplicateValues" dxfId="175" priority="21"/>
  </conditionalFormatting>
  <conditionalFormatting sqref="C138">
    <cfRule type="duplicateValues" dxfId="174" priority="20"/>
  </conditionalFormatting>
  <conditionalFormatting sqref="C139">
    <cfRule type="duplicateValues" dxfId="173" priority="19"/>
  </conditionalFormatting>
  <conditionalFormatting sqref="C140">
    <cfRule type="duplicateValues" dxfId="172" priority="18"/>
  </conditionalFormatting>
  <conditionalFormatting sqref="C141">
    <cfRule type="duplicateValues" dxfId="171" priority="17"/>
  </conditionalFormatting>
  <conditionalFormatting sqref="C142">
    <cfRule type="duplicateValues" dxfId="170" priority="16"/>
  </conditionalFormatting>
  <conditionalFormatting sqref="C143">
    <cfRule type="duplicateValues" dxfId="169" priority="15"/>
  </conditionalFormatting>
  <conditionalFormatting sqref="C144">
    <cfRule type="duplicateValues" dxfId="168" priority="14"/>
  </conditionalFormatting>
  <conditionalFormatting sqref="C145">
    <cfRule type="duplicateValues" dxfId="167" priority="13"/>
  </conditionalFormatting>
  <conditionalFormatting sqref="C146">
    <cfRule type="duplicateValues" dxfId="166" priority="12"/>
  </conditionalFormatting>
  <conditionalFormatting sqref="C147">
    <cfRule type="duplicateValues" dxfId="165" priority="11"/>
  </conditionalFormatting>
  <conditionalFormatting sqref="C148">
    <cfRule type="duplicateValues" dxfId="164" priority="10"/>
  </conditionalFormatting>
  <conditionalFormatting sqref="C149">
    <cfRule type="duplicateValues" dxfId="163" priority="9"/>
  </conditionalFormatting>
  <conditionalFormatting sqref="C150">
    <cfRule type="duplicateValues" dxfId="162" priority="8"/>
  </conditionalFormatting>
  <conditionalFormatting sqref="C151">
    <cfRule type="duplicateValues" dxfId="161" priority="7"/>
  </conditionalFormatting>
  <conditionalFormatting sqref="C152">
    <cfRule type="duplicateValues" dxfId="160" priority="6"/>
  </conditionalFormatting>
  <conditionalFormatting sqref="K36:K41">
    <cfRule type="duplicateValues" dxfId="159" priority="5"/>
  </conditionalFormatting>
  <conditionalFormatting sqref="K42">
    <cfRule type="duplicateValues" dxfId="158" priority="4"/>
  </conditionalFormatting>
  <conditionalFormatting sqref="C153:C158">
    <cfRule type="duplicateValues" dxfId="157" priority="3"/>
  </conditionalFormatting>
  <conditionalFormatting sqref="C159">
    <cfRule type="duplicateValues" dxfId="156" priority="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7"/>
  <dimension ref="A1:G40"/>
  <sheetViews>
    <sheetView workbookViewId="0">
      <selection activeCell="H7" sqref="H7"/>
    </sheetView>
  </sheetViews>
  <sheetFormatPr defaultRowHeight="14.5" x14ac:dyDescent="0.35"/>
  <cols>
    <col min="2" max="2" width="22.54296875" bestFit="1" customWidth="1"/>
    <col min="4" max="4" width="8.7265625" customWidth="1"/>
  </cols>
  <sheetData>
    <row r="1" spans="1:7" x14ac:dyDescent="0.35">
      <c r="A1" s="108">
        <v>1</v>
      </c>
      <c r="B1" s="108" t="s">
        <v>14165</v>
      </c>
      <c r="D1" t="s">
        <v>14165</v>
      </c>
      <c r="G1" t="s">
        <v>14240</v>
      </c>
    </row>
    <row r="2" spans="1:7" x14ac:dyDescent="0.35">
      <c r="A2" s="108">
        <v>2</v>
      </c>
      <c r="B2" s="108" t="s">
        <v>14166</v>
      </c>
      <c r="D2" t="s">
        <v>14159</v>
      </c>
      <c r="G2" t="s">
        <v>14241</v>
      </c>
    </row>
    <row r="3" spans="1:7" x14ac:dyDescent="0.35">
      <c r="A3" s="109">
        <v>3</v>
      </c>
      <c r="B3" s="109" t="s">
        <v>14159</v>
      </c>
      <c r="D3" t="s">
        <v>14157</v>
      </c>
      <c r="G3" t="s">
        <v>14242</v>
      </c>
    </row>
    <row r="4" spans="1:7" x14ac:dyDescent="0.35">
      <c r="A4" s="108">
        <v>4</v>
      </c>
      <c r="B4" s="108" t="s">
        <v>14157</v>
      </c>
      <c r="D4" t="s">
        <v>14146</v>
      </c>
      <c r="G4" t="s">
        <v>14243</v>
      </c>
    </row>
    <row r="5" spans="1:7" x14ac:dyDescent="0.35">
      <c r="A5" s="109">
        <v>5</v>
      </c>
      <c r="B5" s="109" t="s">
        <v>14146</v>
      </c>
      <c r="D5" t="s">
        <v>14167</v>
      </c>
      <c r="G5" t="s">
        <v>14244</v>
      </c>
    </row>
    <row r="6" spans="1:7" x14ac:dyDescent="0.35">
      <c r="A6" s="109">
        <v>6</v>
      </c>
      <c r="B6" s="109" t="s">
        <v>14152</v>
      </c>
      <c r="D6" t="s">
        <v>14168</v>
      </c>
      <c r="G6" t="s">
        <v>14245</v>
      </c>
    </row>
    <row r="7" spans="1:7" x14ac:dyDescent="0.35">
      <c r="A7" s="108">
        <v>7</v>
      </c>
      <c r="B7" s="108" t="s">
        <v>14167</v>
      </c>
      <c r="D7" t="s">
        <v>14156</v>
      </c>
      <c r="G7" t="s">
        <v>16232</v>
      </c>
    </row>
    <row r="8" spans="1:7" x14ac:dyDescent="0.35">
      <c r="A8" s="109">
        <v>8</v>
      </c>
      <c r="B8" s="109" t="s">
        <v>14168</v>
      </c>
      <c r="D8" t="s">
        <v>14144</v>
      </c>
      <c r="G8" t="s">
        <v>14247</v>
      </c>
    </row>
    <row r="9" spans="1:7" x14ac:dyDescent="0.35">
      <c r="A9" s="109">
        <v>9</v>
      </c>
      <c r="B9" s="109" t="s">
        <v>14149</v>
      </c>
      <c r="D9" t="s">
        <v>14140</v>
      </c>
      <c r="G9" t="s">
        <v>14248</v>
      </c>
    </row>
    <row r="10" spans="1:7" x14ac:dyDescent="0.35">
      <c r="A10" s="108">
        <v>10</v>
      </c>
      <c r="B10" s="108" t="s">
        <v>14156</v>
      </c>
      <c r="D10" t="s">
        <v>14142</v>
      </c>
      <c r="G10" t="s">
        <v>14249</v>
      </c>
    </row>
    <row r="11" spans="1:7" x14ac:dyDescent="0.35">
      <c r="A11" s="108">
        <v>11</v>
      </c>
      <c r="B11" s="108" t="s">
        <v>14154</v>
      </c>
      <c r="D11" t="s">
        <v>14147</v>
      </c>
      <c r="G11" t="s">
        <v>14250</v>
      </c>
    </row>
    <row r="12" spans="1:7" x14ac:dyDescent="0.35">
      <c r="A12" s="108">
        <v>12</v>
      </c>
      <c r="B12" s="108" t="s">
        <v>14153</v>
      </c>
    </row>
    <row r="13" spans="1:7" x14ac:dyDescent="0.35">
      <c r="A13" s="108">
        <v>13</v>
      </c>
      <c r="B13" s="108" t="s">
        <v>14164</v>
      </c>
    </row>
    <row r="14" spans="1:7" x14ac:dyDescent="0.35">
      <c r="A14" s="108">
        <v>14</v>
      </c>
      <c r="B14" s="108" t="s">
        <v>14155</v>
      </c>
    </row>
    <row r="15" spans="1:7" x14ac:dyDescent="0.35">
      <c r="A15" s="108">
        <v>15</v>
      </c>
      <c r="B15" s="108" t="s">
        <v>14148</v>
      </c>
    </row>
    <row r="16" spans="1:7" x14ac:dyDescent="0.35">
      <c r="A16" s="108">
        <v>16</v>
      </c>
      <c r="B16" s="108" t="s">
        <v>14143</v>
      </c>
    </row>
    <row r="17" spans="1:2" x14ac:dyDescent="0.35">
      <c r="A17" s="109">
        <v>17</v>
      </c>
      <c r="B17" s="109" t="s">
        <v>14246</v>
      </c>
    </row>
    <row r="18" spans="1:2" x14ac:dyDescent="0.35">
      <c r="A18" s="109">
        <v>18</v>
      </c>
      <c r="B18" s="109" t="s">
        <v>14144</v>
      </c>
    </row>
    <row r="19" spans="1:2" x14ac:dyDescent="0.35">
      <c r="A19" s="109">
        <v>19</v>
      </c>
      <c r="B19" s="109" t="s">
        <v>14161</v>
      </c>
    </row>
    <row r="20" spans="1:2" x14ac:dyDescent="0.35">
      <c r="A20" s="109">
        <v>20</v>
      </c>
      <c r="B20" s="109" t="s">
        <v>14162</v>
      </c>
    </row>
    <row r="21" spans="1:2" x14ac:dyDescent="0.35">
      <c r="A21" s="109">
        <v>21</v>
      </c>
      <c r="B21" s="109" t="s">
        <v>14160</v>
      </c>
    </row>
    <row r="22" spans="1:2" x14ac:dyDescent="0.35">
      <c r="A22" s="108">
        <v>22</v>
      </c>
      <c r="B22" s="108" t="s">
        <v>14140</v>
      </c>
    </row>
    <row r="23" spans="1:2" x14ac:dyDescent="0.35">
      <c r="A23" s="109">
        <v>23</v>
      </c>
      <c r="B23" s="109" t="s">
        <v>14142</v>
      </c>
    </row>
    <row r="24" spans="1:2" x14ac:dyDescent="0.35">
      <c r="A24" s="109">
        <v>24</v>
      </c>
      <c r="B24" s="109" t="s">
        <v>14251</v>
      </c>
    </row>
    <row r="25" spans="1:2" x14ac:dyDescent="0.35">
      <c r="A25" s="109">
        <v>25</v>
      </c>
      <c r="B25" s="109" t="s">
        <v>14141</v>
      </c>
    </row>
    <row r="26" spans="1:2" x14ac:dyDescent="0.35">
      <c r="A26" s="108">
        <v>26</v>
      </c>
      <c r="B26" s="108" t="s">
        <v>14252</v>
      </c>
    </row>
    <row r="27" spans="1:2" x14ac:dyDescent="0.35">
      <c r="A27" s="108">
        <v>27</v>
      </c>
      <c r="B27" s="108" t="s">
        <v>14151</v>
      </c>
    </row>
    <row r="28" spans="1:2" x14ac:dyDescent="0.35">
      <c r="A28" s="108">
        <v>28</v>
      </c>
      <c r="B28" s="108" t="s">
        <v>14145</v>
      </c>
    </row>
    <row r="29" spans="1:2" x14ac:dyDescent="0.35">
      <c r="A29" s="108">
        <v>29</v>
      </c>
      <c r="B29" s="108" t="s">
        <v>14163</v>
      </c>
    </row>
    <row r="30" spans="1:2" x14ac:dyDescent="0.35">
      <c r="A30" s="108">
        <v>30</v>
      </c>
      <c r="B30" s="108" t="s">
        <v>14150</v>
      </c>
    </row>
    <row r="31" spans="1:2" x14ac:dyDescent="0.35">
      <c r="A31" s="108">
        <v>31</v>
      </c>
      <c r="B31" s="108" t="s">
        <v>14158</v>
      </c>
    </row>
    <row r="32" spans="1:2" x14ac:dyDescent="0.35">
      <c r="A32" s="108">
        <v>32</v>
      </c>
      <c r="B32" s="108" t="s">
        <v>14253</v>
      </c>
    </row>
    <row r="33" spans="1:2" x14ac:dyDescent="0.35">
      <c r="A33" s="108">
        <v>33</v>
      </c>
      <c r="B33" s="108" t="s">
        <v>14169</v>
      </c>
    </row>
    <row r="40" spans="1:2" x14ac:dyDescent="0.35">
      <c r="B40" s="104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31815-F64B-4E4B-95BB-D385BB9CFECE}">
  <sheetPr codeName="Foglio27"/>
  <dimension ref="A1:AF2304"/>
  <sheetViews>
    <sheetView zoomScaleNormal="100" workbookViewId="0">
      <pane ySplit="11" topLeftCell="A12" activePane="bottomLeft" state="frozen"/>
      <selection activeCell="K24" sqref="K24"/>
      <selection pane="bottomLeft" activeCell="A12" sqref="A12"/>
    </sheetView>
  </sheetViews>
  <sheetFormatPr defaultRowHeight="14.5" x14ac:dyDescent="0.35"/>
  <cols>
    <col min="1" max="1" width="10.54296875" style="104" bestFit="1" customWidth="1"/>
    <col min="2" max="2" width="53.90625" style="21" bestFit="1" customWidth="1"/>
    <col min="3" max="3" width="10.26953125" bestFit="1" customWidth="1"/>
    <col min="4" max="4" width="6.90625" bestFit="1" customWidth="1"/>
    <col min="5" max="5" width="10.54296875" bestFit="1" customWidth="1"/>
    <col min="6" max="6" width="11.54296875" bestFit="1" customWidth="1"/>
    <col min="7" max="7" width="22.36328125" style="22" bestFit="1" customWidth="1"/>
    <col min="8" max="8" width="14.6328125" style="20" bestFit="1" customWidth="1"/>
    <col min="9" max="9" width="11.54296875" style="20" bestFit="1" customWidth="1"/>
    <col min="10" max="10" width="11.54296875" style="20" customWidth="1"/>
    <col min="11" max="11" width="12" style="20" bestFit="1" customWidth="1"/>
    <col min="12" max="12" width="10" customWidth="1"/>
    <col min="13" max="13" width="10.54296875" customWidth="1"/>
  </cols>
  <sheetData>
    <row r="1" spans="1:31" s="113" customFormat="1" ht="18" customHeight="1" x14ac:dyDescent="0.35">
      <c r="A1" s="111"/>
      <c r="B1" s="112"/>
      <c r="G1" s="114"/>
      <c r="H1" s="114"/>
      <c r="I1" s="114"/>
      <c r="J1" s="124"/>
      <c r="K1" s="125"/>
      <c r="L1" s="115"/>
      <c r="M1" s="115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116"/>
      <c r="Y1" s="116"/>
      <c r="Z1" s="116"/>
      <c r="AA1" s="116"/>
      <c r="AB1" s="115"/>
      <c r="AC1" s="115"/>
      <c r="AD1" s="115"/>
      <c r="AE1" s="115"/>
    </row>
    <row r="2" spans="1:31" s="113" customFormat="1" ht="18" customHeight="1" x14ac:dyDescent="0.35">
      <c r="A2" s="111"/>
      <c r="B2" s="112"/>
      <c r="G2" s="114"/>
      <c r="H2" s="114"/>
      <c r="I2" s="114"/>
      <c r="J2" s="349" t="s">
        <v>14170</v>
      </c>
      <c r="K2" s="349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6"/>
      <c r="W2" s="116"/>
      <c r="X2" s="116"/>
      <c r="Y2" s="116"/>
      <c r="Z2" s="116"/>
      <c r="AA2" s="115"/>
      <c r="AB2" s="115"/>
      <c r="AC2" s="115"/>
      <c r="AD2" s="115"/>
      <c r="AE2" s="115"/>
    </row>
    <row r="3" spans="1:31" s="113" customFormat="1" ht="18" customHeight="1" x14ac:dyDescent="0.35">
      <c r="A3" s="111"/>
      <c r="B3" s="112"/>
      <c r="G3" s="114"/>
      <c r="H3" s="114"/>
      <c r="I3" s="114"/>
      <c r="J3" s="349"/>
      <c r="K3" s="349"/>
      <c r="L3" s="117"/>
      <c r="M3" s="117"/>
      <c r="N3" s="117"/>
      <c r="O3" s="115"/>
      <c r="P3" s="115"/>
      <c r="Q3" s="115"/>
      <c r="R3" s="115"/>
      <c r="S3" s="115"/>
      <c r="T3" s="116"/>
      <c r="U3" s="116"/>
      <c r="V3" s="116"/>
      <c r="W3" s="116"/>
      <c r="X3" s="116"/>
      <c r="Y3" s="116"/>
      <c r="Z3" s="116"/>
      <c r="AA3" s="115"/>
      <c r="AB3" s="115"/>
      <c r="AC3" s="115"/>
      <c r="AD3" s="116"/>
      <c r="AE3" s="116"/>
    </row>
    <row r="4" spans="1:31" s="113" customFormat="1" ht="18" customHeight="1" x14ac:dyDescent="0.35">
      <c r="A4" s="111"/>
      <c r="B4" s="112"/>
      <c r="G4" s="114"/>
      <c r="H4" s="114"/>
      <c r="I4" s="114"/>
      <c r="J4" s="350">
        <v>2293</v>
      </c>
      <c r="K4" s="350"/>
      <c r="L4" s="117"/>
      <c r="M4" s="117"/>
      <c r="N4" s="117"/>
      <c r="O4" s="116"/>
      <c r="P4" s="116"/>
      <c r="R4" s="116"/>
      <c r="S4" s="116"/>
      <c r="T4" s="116"/>
      <c r="U4" s="118"/>
      <c r="V4" s="118"/>
      <c r="W4" s="118"/>
      <c r="X4" s="115"/>
      <c r="Y4" s="115"/>
      <c r="Z4" s="115"/>
      <c r="AA4" s="115"/>
      <c r="AB4" s="115"/>
      <c r="AC4" s="115"/>
      <c r="AD4" s="115"/>
      <c r="AE4" s="115"/>
    </row>
    <row r="5" spans="1:31" s="113" customFormat="1" ht="18" customHeight="1" x14ac:dyDescent="0.35">
      <c r="A5" s="111"/>
      <c r="B5" s="112"/>
      <c r="G5" s="112"/>
      <c r="H5" s="112"/>
      <c r="I5" s="112"/>
      <c r="J5" s="350"/>
      <c r="K5" s="350"/>
      <c r="L5" s="117"/>
      <c r="M5" s="117"/>
      <c r="N5" s="117"/>
      <c r="O5" s="116"/>
      <c r="P5" s="116"/>
      <c r="Q5" s="116"/>
      <c r="R5" s="116"/>
      <c r="S5" s="116"/>
      <c r="T5" s="116"/>
      <c r="U5" s="118"/>
      <c r="V5" s="118"/>
      <c r="W5" s="118"/>
      <c r="X5" s="115"/>
      <c r="Y5" s="115"/>
      <c r="Z5" s="115"/>
      <c r="AA5" s="115"/>
      <c r="AB5" s="115"/>
      <c r="AC5" s="115"/>
      <c r="AD5" s="115"/>
      <c r="AE5" s="115"/>
    </row>
    <row r="6" spans="1:31" s="113" customFormat="1" ht="18" customHeight="1" x14ac:dyDescent="0.35">
      <c r="A6" s="111"/>
      <c r="B6" s="119"/>
      <c r="C6" s="112"/>
      <c r="D6" s="112"/>
      <c r="E6" s="112"/>
      <c r="F6" s="112"/>
      <c r="G6" s="112"/>
      <c r="H6" s="112"/>
      <c r="I6" s="112"/>
      <c r="J6" s="350"/>
      <c r="K6" s="350"/>
      <c r="L6" s="117"/>
      <c r="M6" s="117"/>
      <c r="N6" s="117"/>
      <c r="O6" s="116"/>
      <c r="P6" s="115"/>
      <c r="Q6" s="115"/>
      <c r="R6" s="115"/>
      <c r="S6" s="115"/>
      <c r="T6" s="115"/>
      <c r="U6" s="118"/>
      <c r="V6" s="118"/>
      <c r="W6" s="118"/>
      <c r="X6" s="115"/>
      <c r="Y6" s="115"/>
      <c r="Z6" s="115"/>
      <c r="AA6" s="115"/>
      <c r="AB6" s="115"/>
      <c r="AC6" s="115"/>
      <c r="AD6" s="115"/>
      <c r="AE6" s="115"/>
    </row>
    <row r="7" spans="1:31" s="113" customFormat="1" ht="18" customHeight="1" x14ac:dyDescent="0.35">
      <c r="A7" s="111"/>
      <c r="B7" s="119"/>
      <c r="C7" s="112"/>
      <c r="D7" s="112"/>
      <c r="E7" s="112"/>
      <c r="F7" s="112"/>
      <c r="G7" s="112"/>
      <c r="H7" s="112"/>
      <c r="I7" s="112"/>
      <c r="J7" s="126"/>
      <c r="K7" s="125"/>
      <c r="L7" s="117"/>
      <c r="M7" s="117"/>
      <c r="N7" s="117"/>
      <c r="O7" s="115"/>
      <c r="P7" s="116"/>
      <c r="Q7" s="116"/>
      <c r="R7" s="116"/>
      <c r="S7" s="116"/>
      <c r="T7" s="115"/>
      <c r="U7" s="118"/>
      <c r="V7" s="118"/>
      <c r="W7" s="118"/>
      <c r="X7" s="115"/>
      <c r="Y7" s="115"/>
      <c r="Z7" s="115"/>
      <c r="AA7" s="115"/>
      <c r="AB7" s="115"/>
      <c r="AC7" s="115"/>
      <c r="AD7" s="115"/>
      <c r="AE7" s="115"/>
    </row>
    <row r="8" spans="1:31" s="113" customFormat="1" ht="18" customHeight="1" x14ac:dyDescent="0.35">
      <c r="A8" s="111"/>
      <c r="B8" s="119"/>
      <c r="C8" s="112"/>
      <c r="D8" s="112"/>
      <c r="E8" s="112"/>
      <c r="F8" s="112"/>
      <c r="G8" s="112"/>
      <c r="H8" s="112"/>
      <c r="I8" s="112"/>
      <c r="J8" s="126"/>
      <c r="K8" s="125"/>
      <c r="L8" s="115"/>
      <c r="M8" s="115"/>
      <c r="N8" s="115"/>
      <c r="O8" s="115"/>
      <c r="P8" s="115"/>
      <c r="Q8" s="116"/>
      <c r="R8" s="116"/>
      <c r="S8" s="116"/>
      <c r="T8" s="116"/>
      <c r="U8" s="116"/>
      <c r="V8" s="116"/>
      <c r="W8" s="116"/>
      <c r="X8" s="115"/>
      <c r="Y8" s="115"/>
      <c r="Z8" s="115"/>
      <c r="AA8" s="115"/>
      <c r="AB8" s="115"/>
      <c r="AC8" s="115"/>
      <c r="AD8" s="115"/>
    </row>
    <row r="9" spans="1:31" s="113" customFormat="1" ht="18" customHeight="1" x14ac:dyDescent="0.35">
      <c r="A9" s="111"/>
      <c r="B9" s="119"/>
      <c r="C9" s="112"/>
      <c r="D9" s="112"/>
      <c r="E9" s="112"/>
      <c r="F9" s="112"/>
      <c r="G9" s="112"/>
      <c r="H9" s="112"/>
      <c r="I9" s="112"/>
      <c r="J9" s="126"/>
      <c r="K9" s="125"/>
    </row>
    <row r="10" spans="1:31" s="123" customFormat="1" ht="18" customHeight="1" thickBot="1" x14ac:dyDescent="0.4">
      <c r="A10" s="120"/>
      <c r="B10" s="121"/>
      <c r="C10" s="122"/>
      <c r="D10" s="122"/>
      <c r="E10" s="122"/>
      <c r="F10" s="122"/>
      <c r="G10" s="122"/>
      <c r="H10" s="122"/>
      <c r="I10" s="122"/>
      <c r="J10" s="122"/>
    </row>
    <row r="11" spans="1:31" s="27" customFormat="1" ht="29.5" thickTop="1" x14ac:dyDescent="0.35">
      <c r="A11" s="103" t="s">
        <v>12</v>
      </c>
      <c r="B11" s="102"/>
      <c r="C11" s="110" t="s">
        <v>16256</v>
      </c>
      <c r="D11" s="24" t="s">
        <v>16260</v>
      </c>
      <c r="E11" s="24" t="s">
        <v>16258</v>
      </c>
      <c r="F11" s="25" t="s">
        <v>14172</v>
      </c>
      <c r="G11" s="28" t="s">
        <v>14173</v>
      </c>
      <c r="H11" s="25" t="s">
        <v>23304</v>
      </c>
      <c r="I11" s="26" t="s">
        <v>14174</v>
      </c>
      <c r="J11" s="26" t="s">
        <v>14175</v>
      </c>
    </row>
    <row r="12" spans="1:31" x14ac:dyDescent="0.35">
      <c r="A12" s="127" t="s">
        <v>39</v>
      </c>
      <c r="B12" s="21" t="s">
        <v>40</v>
      </c>
      <c r="C12" s="21">
        <v>6</v>
      </c>
      <c r="D12" s="20">
        <v>0.7</v>
      </c>
      <c r="E12" s="135">
        <v>38</v>
      </c>
      <c r="F12" s="106">
        <v>19.25</v>
      </c>
      <c r="G12" s="22" t="s">
        <v>14140</v>
      </c>
      <c r="H12" s="106">
        <f t="shared" ref="H12:H75" si="0">IF(B12="","",CEILING((F12+(10.3552*D12*E12)/100+1.5+0.05)*1.22,0.05))</f>
        <v>28.75</v>
      </c>
      <c r="I12" s="106">
        <f t="shared" ref="I12:I75" si="1">IF(B12="","",CEILING((F12+(10.3552*D12*E12)/100+1.5+0.05)*1.12,0.05))</f>
        <v>26.400000000000002</v>
      </c>
      <c r="J12" s="107">
        <f t="shared" ref="J12:J75" si="2">IF(B12="","",CEILING((F12+(10.3552*D12*E12)/100+1.5+0.05)*1.1,0.05))</f>
        <v>25.950000000000003</v>
      </c>
      <c r="L12" s="20"/>
    </row>
    <row r="13" spans="1:31" x14ac:dyDescent="0.35">
      <c r="A13" s="127" t="s">
        <v>47</v>
      </c>
      <c r="B13" s="21" t="s">
        <v>48</v>
      </c>
      <c r="C13" s="21">
        <v>6</v>
      </c>
      <c r="D13" s="20">
        <v>0.7</v>
      </c>
      <c r="E13" s="135">
        <v>35</v>
      </c>
      <c r="F13" s="106">
        <v>31.5</v>
      </c>
      <c r="G13" s="22" t="s">
        <v>14140</v>
      </c>
      <c r="H13" s="106">
        <f t="shared" si="0"/>
        <v>43.45</v>
      </c>
      <c r="I13" s="106">
        <f t="shared" si="1"/>
        <v>39.900000000000006</v>
      </c>
      <c r="J13" s="107">
        <f t="shared" si="2"/>
        <v>39.150000000000006</v>
      </c>
      <c r="L13" s="20"/>
      <c r="O13" t="s">
        <v>14176</v>
      </c>
    </row>
    <row r="14" spans="1:31" x14ac:dyDescent="0.35">
      <c r="A14" s="127" t="s">
        <v>51</v>
      </c>
      <c r="B14" s="21" t="s">
        <v>52</v>
      </c>
      <c r="C14" s="21">
        <v>6</v>
      </c>
      <c r="D14" s="20">
        <v>0.7</v>
      </c>
      <c r="E14" s="135">
        <v>38</v>
      </c>
      <c r="F14" s="106">
        <v>16.25</v>
      </c>
      <c r="G14" s="105" t="s">
        <v>14140</v>
      </c>
      <c r="H14" s="106">
        <f t="shared" si="0"/>
        <v>25.1</v>
      </c>
      <c r="I14" s="106">
        <f t="shared" si="1"/>
        <v>23.05</v>
      </c>
      <c r="J14" s="107">
        <f t="shared" si="2"/>
        <v>22.650000000000002</v>
      </c>
      <c r="L14" s="20"/>
      <c r="O14" t="s">
        <v>14177</v>
      </c>
    </row>
    <row r="15" spans="1:31" x14ac:dyDescent="0.35">
      <c r="A15" s="127" t="s">
        <v>55</v>
      </c>
      <c r="B15" s="21" t="s">
        <v>56</v>
      </c>
      <c r="C15" s="21">
        <v>6</v>
      </c>
      <c r="D15" s="20">
        <v>0.7</v>
      </c>
      <c r="E15" s="135">
        <v>38</v>
      </c>
      <c r="F15" s="106">
        <v>14.9</v>
      </c>
      <c r="G15" s="22" t="s">
        <v>14140</v>
      </c>
      <c r="H15" s="106">
        <f t="shared" si="0"/>
        <v>23.450000000000003</v>
      </c>
      <c r="I15" s="106">
        <f t="shared" si="1"/>
        <v>21.55</v>
      </c>
      <c r="J15" s="107">
        <f t="shared" si="2"/>
        <v>21.150000000000002</v>
      </c>
      <c r="L15" s="20"/>
    </row>
    <row r="16" spans="1:31" x14ac:dyDescent="0.35">
      <c r="A16" s="127" t="s">
        <v>59</v>
      </c>
      <c r="B16" s="21" t="s">
        <v>60</v>
      </c>
      <c r="C16" s="21">
        <v>6</v>
      </c>
      <c r="D16" s="20">
        <v>0.7</v>
      </c>
      <c r="E16" s="135">
        <v>40</v>
      </c>
      <c r="F16" s="106">
        <v>29.5</v>
      </c>
      <c r="G16" s="22" t="s">
        <v>14159</v>
      </c>
      <c r="H16" s="106">
        <f t="shared" si="0"/>
        <v>41.45</v>
      </c>
      <c r="I16" s="106">
        <f t="shared" si="1"/>
        <v>38.050000000000004</v>
      </c>
      <c r="J16" s="107">
        <f t="shared" si="2"/>
        <v>37.35</v>
      </c>
      <c r="L16" s="20"/>
    </row>
    <row r="17" spans="1:12" x14ac:dyDescent="0.35">
      <c r="A17" s="127" t="s">
        <v>64</v>
      </c>
      <c r="B17" s="21" t="s">
        <v>65</v>
      </c>
      <c r="C17" s="21">
        <v>6</v>
      </c>
      <c r="D17" s="20">
        <v>1</v>
      </c>
      <c r="E17" s="135">
        <v>30</v>
      </c>
      <c r="F17" s="106">
        <v>16.95</v>
      </c>
      <c r="G17" s="22" t="s">
        <v>14141</v>
      </c>
      <c r="H17" s="106">
        <f t="shared" si="0"/>
        <v>26.400000000000002</v>
      </c>
      <c r="I17" s="106">
        <f t="shared" si="1"/>
        <v>24.200000000000003</v>
      </c>
      <c r="J17" s="107">
        <f t="shared" si="2"/>
        <v>23.8</v>
      </c>
      <c r="L17" s="292"/>
    </row>
    <row r="18" spans="1:12" x14ac:dyDescent="0.35">
      <c r="A18" s="127" t="s">
        <v>71</v>
      </c>
      <c r="B18" s="21" t="s">
        <v>72</v>
      </c>
      <c r="C18" s="21">
        <v>6</v>
      </c>
      <c r="D18" s="20">
        <v>1</v>
      </c>
      <c r="E18" s="135">
        <v>40</v>
      </c>
      <c r="F18" s="106">
        <v>19.2</v>
      </c>
      <c r="G18" s="22" t="s">
        <v>14142</v>
      </c>
      <c r="H18" s="106">
        <f t="shared" si="0"/>
        <v>30.400000000000002</v>
      </c>
      <c r="I18" s="106">
        <f t="shared" si="1"/>
        <v>27.900000000000002</v>
      </c>
      <c r="J18" s="107">
        <f t="shared" si="2"/>
        <v>27.400000000000002</v>
      </c>
      <c r="L18" s="292"/>
    </row>
    <row r="19" spans="1:12" x14ac:dyDescent="0.35">
      <c r="A19" s="127" t="s">
        <v>76</v>
      </c>
      <c r="B19" s="21" t="s">
        <v>77</v>
      </c>
      <c r="C19" s="21">
        <v>6</v>
      </c>
      <c r="D19" s="20">
        <v>0.7</v>
      </c>
      <c r="E19" s="135">
        <v>38</v>
      </c>
      <c r="F19" s="106">
        <v>6.85</v>
      </c>
      <c r="G19" s="22" t="s">
        <v>14140</v>
      </c>
      <c r="H19" s="106">
        <f t="shared" si="0"/>
        <v>13.65</v>
      </c>
      <c r="I19" s="106">
        <f t="shared" si="1"/>
        <v>12.5</v>
      </c>
      <c r="J19" s="107">
        <f t="shared" si="2"/>
        <v>12.3</v>
      </c>
      <c r="L19" s="20"/>
    </row>
    <row r="20" spans="1:12" x14ac:dyDescent="0.35">
      <c r="A20" s="127" t="s">
        <v>79</v>
      </c>
      <c r="B20" s="21" t="s">
        <v>80</v>
      </c>
      <c r="C20" s="21">
        <v>6</v>
      </c>
      <c r="D20" s="20">
        <v>0.7</v>
      </c>
      <c r="E20" s="135">
        <v>38</v>
      </c>
      <c r="F20" s="106">
        <v>9</v>
      </c>
      <c r="G20" s="22" t="s">
        <v>14140</v>
      </c>
      <c r="H20" s="106">
        <f t="shared" si="0"/>
        <v>16.25</v>
      </c>
      <c r="I20" s="106">
        <f t="shared" si="1"/>
        <v>14.950000000000001</v>
      </c>
      <c r="J20" s="107">
        <f t="shared" si="2"/>
        <v>14.65</v>
      </c>
      <c r="L20" s="20"/>
    </row>
    <row r="21" spans="1:12" x14ac:dyDescent="0.35">
      <c r="A21" s="127" t="s">
        <v>82</v>
      </c>
      <c r="B21" s="21" t="s">
        <v>83</v>
      </c>
      <c r="C21" s="21">
        <v>6</v>
      </c>
      <c r="D21" s="20">
        <v>0.7</v>
      </c>
      <c r="E21" s="135">
        <v>40</v>
      </c>
      <c r="F21" s="106">
        <v>7.65</v>
      </c>
      <c r="G21" s="22" t="s">
        <v>14142</v>
      </c>
      <c r="H21" s="106">
        <f t="shared" si="0"/>
        <v>14.8</v>
      </c>
      <c r="I21" s="106">
        <f t="shared" si="1"/>
        <v>13.600000000000001</v>
      </c>
      <c r="J21" s="107">
        <f t="shared" si="2"/>
        <v>13.350000000000001</v>
      </c>
      <c r="L21" s="20"/>
    </row>
    <row r="22" spans="1:12" x14ac:dyDescent="0.35">
      <c r="A22" s="127" t="s">
        <v>89</v>
      </c>
      <c r="B22" s="21" t="s">
        <v>87</v>
      </c>
      <c r="C22" s="21">
        <v>6</v>
      </c>
      <c r="D22" s="20">
        <v>1</v>
      </c>
      <c r="E22" s="135">
        <v>40</v>
      </c>
      <c r="F22" s="106">
        <v>12.95</v>
      </c>
      <c r="G22" s="22" t="s">
        <v>14143</v>
      </c>
      <c r="H22" s="106">
        <f t="shared" si="0"/>
        <v>22.75</v>
      </c>
      <c r="I22" s="106">
        <f t="shared" si="1"/>
        <v>20.900000000000002</v>
      </c>
      <c r="J22" s="107">
        <f t="shared" si="2"/>
        <v>20.55</v>
      </c>
      <c r="L22" s="20"/>
    </row>
    <row r="23" spans="1:12" x14ac:dyDescent="0.35">
      <c r="A23" s="127" t="s">
        <v>92</v>
      </c>
      <c r="B23" s="21" t="s">
        <v>93</v>
      </c>
      <c r="C23" s="21">
        <v>6</v>
      </c>
      <c r="D23" s="20">
        <v>1</v>
      </c>
      <c r="E23" s="135">
        <v>40</v>
      </c>
      <c r="F23" s="106">
        <v>12.95</v>
      </c>
      <c r="G23" s="22" t="s">
        <v>14143</v>
      </c>
      <c r="H23" s="106">
        <f t="shared" si="0"/>
        <v>22.75</v>
      </c>
      <c r="I23" s="106">
        <f t="shared" si="1"/>
        <v>20.900000000000002</v>
      </c>
      <c r="J23" s="107">
        <f t="shared" si="2"/>
        <v>20.55</v>
      </c>
      <c r="L23" s="292"/>
    </row>
    <row r="24" spans="1:12" x14ac:dyDescent="0.35">
      <c r="A24" s="127" t="s">
        <v>94</v>
      </c>
      <c r="B24" s="21" t="s">
        <v>95</v>
      </c>
      <c r="C24" s="21">
        <v>6</v>
      </c>
      <c r="D24" s="20">
        <v>0.7</v>
      </c>
      <c r="E24" s="135">
        <v>35</v>
      </c>
      <c r="F24" s="106">
        <v>15.1</v>
      </c>
      <c r="G24" s="22" t="s">
        <v>14143</v>
      </c>
      <c r="H24" s="106">
        <f t="shared" si="0"/>
        <v>23.450000000000003</v>
      </c>
      <c r="I24" s="106">
        <f t="shared" si="1"/>
        <v>21.5</v>
      </c>
      <c r="J24" s="107">
        <f t="shared" si="2"/>
        <v>21.150000000000002</v>
      </c>
      <c r="L24" s="20"/>
    </row>
    <row r="25" spans="1:12" x14ac:dyDescent="0.35">
      <c r="A25" s="127" t="s">
        <v>102</v>
      </c>
      <c r="B25" s="21" t="s">
        <v>103</v>
      </c>
      <c r="C25" s="21">
        <v>6</v>
      </c>
      <c r="D25" s="20">
        <v>0.7</v>
      </c>
      <c r="E25" s="135">
        <v>42</v>
      </c>
      <c r="F25" s="106">
        <v>52.5</v>
      </c>
      <c r="G25" s="22" t="s">
        <v>14144</v>
      </c>
      <c r="H25" s="106">
        <f t="shared" si="0"/>
        <v>69.7</v>
      </c>
      <c r="I25" s="106">
        <f t="shared" si="1"/>
        <v>63.95</v>
      </c>
      <c r="J25" s="107">
        <f t="shared" si="2"/>
        <v>62.85</v>
      </c>
      <c r="L25" s="20"/>
    </row>
    <row r="26" spans="1:12" x14ac:dyDescent="0.35">
      <c r="A26" s="127" t="s">
        <v>108</v>
      </c>
      <c r="B26" s="21" t="s">
        <v>109</v>
      </c>
      <c r="C26" s="21">
        <v>6</v>
      </c>
      <c r="D26" s="20">
        <v>0.7</v>
      </c>
      <c r="E26" s="135">
        <v>42</v>
      </c>
      <c r="F26" s="106">
        <v>57.5</v>
      </c>
      <c r="G26" s="22" t="s">
        <v>14144</v>
      </c>
      <c r="H26" s="106">
        <f t="shared" si="0"/>
        <v>75.8</v>
      </c>
      <c r="I26" s="106">
        <f t="shared" si="1"/>
        <v>69.55</v>
      </c>
      <c r="J26" s="107">
        <f t="shared" si="2"/>
        <v>68.350000000000009</v>
      </c>
      <c r="L26" s="20"/>
    </row>
    <row r="27" spans="1:12" x14ac:dyDescent="0.35">
      <c r="A27" s="127" t="s">
        <v>112</v>
      </c>
      <c r="B27" s="21" t="s">
        <v>113</v>
      </c>
      <c r="C27" s="21">
        <v>6</v>
      </c>
      <c r="D27" s="20">
        <v>0.7</v>
      </c>
      <c r="E27" s="135">
        <v>42</v>
      </c>
      <c r="F27" s="106">
        <v>50.5</v>
      </c>
      <c r="G27" s="22" t="s">
        <v>14144</v>
      </c>
      <c r="H27" s="106">
        <f t="shared" si="0"/>
        <v>67.25</v>
      </c>
      <c r="I27" s="106">
        <f t="shared" si="1"/>
        <v>61.75</v>
      </c>
      <c r="J27" s="107">
        <f t="shared" si="2"/>
        <v>60.650000000000006</v>
      </c>
      <c r="L27" s="20"/>
    </row>
    <row r="28" spans="1:12" x14ac:dyDescent="0.35">
      <c r="A28" s="127" t="s">
        <v>116</v>
      </c>
      <c r="B28" s="21" t="s">
        <v>117</v>
      </c>
      <c r="C28" s="21">
        <v>6</v>
      </c>
      <c r="D28" s="20">
        <v>0.7</v>
      </c>
      <c r="E28" s="135">
        <v>42</v>
      </c>
      <c r="F28" s="106">
        <v>27.25</v>
      </c>
      <c r="G28" s="22" t="s">
        <v>14144</v>
      </c>
      <c r="H28" s="106">
        <f t="shared" si="0"/>
        <v>38.900000000000006</v>
      </c>
      <c r="I28" s="106">
        <f t="shared" si="1"/>
        <v>35.700000000000003</v>
      </c>
      <c r="J28" s="107">
        <f t="shared" si="2"/>
        <v>35.050000000000004</v>
      </c>
      <c r="L28" s="20"/>
    </row>
    <row r="29" spans="1:12" x14ac:dyDescent="0.35">
      <c r="A29" s="127" t="s">
        <v>120</v>
      </c>
      <c r="B29" s="21" t="s">
        <v>121</v>
      </c>
      <c r="C29" s="21">
        <v>6</v>
      </c>
      <c r="D29" s="20">
        <v>0.7</v>
      </c>
      <c r="E29" s="135">
        <v>42</v>
      </c>
      <c r="F29" s="106">
        <v>24.8</v>
      </c>
      <c r="G29" s="22" t="s">
        <v>14144</v>
      </c>
      <c r="H29" s="106">
        <f t="shared" si="0"/>
        <v>35.9</v>
      </c>
      <c r="I29" s="106">
        <f t="shared" si="1"/>
        <v>32.950000000000003</v>
      </c>
      <c r="J29" s="107">
        <f t="shared" si="2"/>
        <v>32.35</v>
      </c>
      <c r="L29" s="20"/>
    </row>
    <row r="30" spans="1:12" x14ac:dyDescent="0.35">
      <c r="A30" s="127" t="s">
        <v>124</v>
      </c>
      <c r="B30" s="21" t="s">
        <v>125</v>
      </c>
      <c r="C30" s="21">
        <v>6</v>
      </c>
      <c r="D30" s="20">
        <v>0.7</v>
      </c>
      <c r="E30" s="135">
        <v>40</v>
      </c>
      <c r="F30" s="106">
        <v>24.5</v>
      </c>
      <c r="G30" s="22" t="s">
        <v>14144</v>
      </c>
      <c r="H30" s="106">
        <f t="shared" si="0"/>
        <v>35.35</v>
      </c>
      <c r="I30" s="106">
        <f t="shared" si="1"/>
        <v>32.450000000000003</v>
      </c>
      <c r="J30" s="107">
        <f t="shared" si="2"/>
        <v>31.85</v>
      </c>
      <c r="L30" s="20"/>
    </row>
    <row r="31" spans="1:12" x14ac:dyDescent="0.35">
      <c r="A31" s="127" t="s">
        <v>14875</v>
      </c>
      <c r="B31" s="21" t="s">
        <v>14876</v>
      </c>
      <c r="C31" s="21">
        <v>6</v>
      </c>
      <c r="D31" s="20">
        <v>0.7</v>
      </c>
      <c r="E31" s="135">
        <v>43</v>
      </c>
      <c r="F31" s="106">
        <v>21.5</v>
      </c>
      <c r="G31" s="22" t="s">
        <v>14169</v>
      </c>
      <c r="H31" s="106">
        <f t="shared" si="0"/>
        <v>31.950000000000003</v>
      </c>
      <c r="I31" s="106">
        <f t="shared" si="1"/>
        <v>29.35</v>
      </c>
      <c r="J31" s="107">
        <f t="shared" si="2"/>
        <v>28.8</v>
      </c>
      <c r="L31" s="20"/>
    </row>
    <row r="32" spans="1:12" x14ac:dyDescent="0.35">
      <c r="A32" s="127" t="s">
        <v>152</v>
      </c>
      <c r="B32" s="21" t="s">
        <v>144</v>
      </c>
      <c r="C32" s="21">
        <v>6</v>
      </c>
      <c r="D32" s="20">
        <v>1</v>
      </c>
      <c r="E32" s="135">
        <v>40</v>
      </c>
      <c r="F32" s="106">
        <v>30</v>
      </c>
      <c r="G32" s="22" t="s">
        <v>14145</v>
      </c>
      <c r="H32" s="106">
        <f t="shared" si="0"/>
        <v>43.550000000000004</v>
      </c>
      <c r="I32" s="106">
        <f t="shared" si="1"/>
        <v>40</v>
      </c>
      <c r="J32" s="107">
        <f t="shared" si="2"/>
        <v>39.300000000000004</v>
      </c>
      <c r="L32" s="20"/>
    </row>
    <row r="33" spans="1:12" x14ac:dyDescent="0.35">
      <c r="A33" s="127" t="s">
        <v>155</v>
      </c>
      <c r="B33" s="21" t="s">
        <v>156</v>
      </c>
      <c r="C33" s="21">
        <v>6</v>
      </c>
      <c r="D33" s="20">
        <v>0.7</v>
      </c>
      <c r="E33" s="135">
        <v>40</v>
      </c>
      <c r="F33" s="106">
        <v>21.5</v>
      </c>
      <c r="G33" s="22" t="s">
        <v>14145</v>
      </c>
      <c r="H33" s="106">
        <f t="shared" si="0"/>
        <v>31.700000000000003</v>
      </c>
      <c r="I33" s="106">
        <f t="shared" si="1"/>
        <v>29.1</v>
      </c>
      <c r="J33" s="107">
        <f t="shared" si="2"/>
        <v>28.55</v>
      </c>
      <c r="L33" s="20"/>
    </row>
    <row r="34" spans="1:12" x14ac:dyDescent="0.35">
      <c r="A34" s="127" t="s">
        <v>159</v>
      </c>
      <c r="B34" s="21" t="s">
        <v>160</v>
      </c>
      <c r="C34" s="21">
        <v>6</v>
      </c>
      <c r="D34" s="20">
        <v>0.7</v>
      </c>
      <c r="E34" s="135">
        <v>40</v>
      </c>
      <c r="F34" s="106">
        <v>43.5</v>
      </c>
      <c r="G34" s="22" t="s">
        <v>14145</v>
      </c>
      <c r="H34" s="106">
        <f t="shared" si="0"/>
        <v>58.5</v>
      </c>
      <c r="I34" s="106">
        <f t="shared" si="1"/>
        <v>53.75</v>
      </c>
      <c r="J34" s="107">
        <f t="shared" si="2"/>
        <v>52.75</v>
      </c>
      <c r="L34" s="20"/>
    </row>
    <row r="35" spans="1:12" x14ac:dyDescent="0.35">
      <c r="A35" s="127" t="s">
        <v>14854</v>
      </c>
      <c r="B35" s="21" t="s">
        <v>14855</v>
      </c>
      <c r="C35" s="21">
        <v>6</v>
      </c>
      <c r="D35" s="20">
        <v>0.7</v>
      </c>
      <c r="E35" s="135">
        <v>43</v>
      </c>
      <c r="F35" s="106">
        <v>79.95</v>
      </c>
      <c r="G35" s="22" t="s">
        <v>14145</v>
      </c>
      <c r="H35" s="106">
        <f t="shared" si="0"/>
        <v>103.25</v>
      </c>
      <c r="I35" s="106">
        <f t="shared" si="1"/>
        <v>94.800000000000011</v>
      </c>
      <c r="J35" s="107">
        <f t="shared" si="2"/>
        <v>93.100000000000009</v>
      </c>
      <c r="L35" s="20"/>
    </row>
    <row r="36" spans="1:12" x14ac:dyDescent="0.35">
      <c r="A36" s="127" t="s">
        <v>163</v>
      </c>
      <c r="B36" s="21" t="s">
        <v>164</v>
      </c>
      <c r="C36" s="21">
        <v>4</v>
      </c>
      <c r="D36" s="20">
        <v>0.7</v>
      </c>
      <c r="E36" s="135">
        <v>40</v>
      </c>
      <c r="F36" s="106">
        <v>118</v>
      </c>
      <c r="G36" s="22" t="s">
        <v>14145</v>
      </c>
      <c r="H36" s="106">
        <f t="shared" si="0"/>
        <v>149.4</v>
      </c>
      <c r="I36" s="106">
        <f t="shared" si="1"/>
        <v>137.15</v>
      </c>
      <c r="J36" s="107">
        <f t="shared" si="2"/>
        <v>134.70000000000002</v>
      </c>
      <c r="L36" s="20"/>
    </row>
    <row r="37" spans="1:12" x14ac:dyDescent="0.35">
      <c r="A37" s="127" t="s">
        <v>167</v>
      </c>
      <c r="B37" s="21" t="s">
        <v>168</v>
      </c>
      <c r="C37" s="21">
        <v>6</v>
      </c>
      <c r="D37" s="20">
        <v>0.7</v>
      </c>
      <c r="E37" s="135">
        <v>40</v>
      </c>
      <c r="F37" s="106">
        <v>17.75</v>
      </c>
      <c r="G37" s="22" t="s">
        <v>14145</v>
      </c>
      <c r="H37" s="106">
        <f t="shared" si="0"/>
        <v>27.1</v>
      </c>
      <c r="I37" s="106">
        <f t="shared" si="1"/>
        <v>24.900000000000002</v>
      </c>
      <c r="J37" s="107">
        <f t="shared" si="2"/>
        <v>24.450000000000003</v>
      </c>
      <c r="L37" s="20"/>
    </row>
    <row r="38" spans="1:12" x14ac:dyDescent="0.35">
      <c r="A38" s="127" t="s">
        <v>179</v>
      </c>
      <c r="B38" s="21" t="s">
        <v>180</v>
      </c>
      <c r="C38" s="21">
        <v>3</v>
      </c>
      <c r="D38" s="20">
        <v>0.7</v>
      </c>
      <c r="E38" s="135">
        <v>40</v>
      </c>
      <c r="F38" s="106">
        <v>38.5</v>
      </c>
      <c r="G38" s="22" t="s">
        <v>14145</v>
      </c>
      <c r="H38" s="106">
        <f t="shared" si="0"/>
        <v>52.400000000000006</v>
      </c>
      <c r="I38" s="106">
        <f t="shared" si="1"/>
        <v>48.150000000000006</v>
      </c>
      <c r="J38" s="107">
        <f t="shared" si="2"/>
        <v>47.25</v>
      </c>
      <c r="L38" s="20"/>
    </row>
    <row r="39" spans="1:12" x14ac:dyDescent="0.35">
      <c r="A39" s="127" t="s">
        <v>183</v>
      </c>
      <c r="B39" s="21" t="s">
        <v>184</v>
      </c>
      <c r="C39" s="21">
        <v>6</v>
      </c>
      <c r="D39" s="20">
        <v>0.7</v>
      </c>
      <c r="E39" s="135">
        <v>40</v>
      </c>
      <c r="F39" s="106">
        <v>37.5</v>
      </c>
      <c r="G39" s="22" t="s">
        <v>14145</v>
      </c>
      <c r="H39" s="106">
        <f t="shared" si="0"/>
        <v>51.2</v>
      </c>
      <c r="I39" s="106">
        <f t="shared" si="1"/>
        <v>47</v>
      </c>
      <c r="J39" s="107">
        <f t="shared" si="2"/>
        <v>46.150000000000006</v>
      </c>
      <c r="L39" s="20"/>
    </row>
    <row r="40" spans="1:12" x14ac:dyDescent="0.35">
      <c r="A40" s="127" t="s">
        <v>186</v>
      </c>
      <c r="B40" s="21" t="s">
        <v>187</v>
      </c>
      <c r="C40" s="21">
        <v>3</v>
      </c>
      <c r="D40" s="20">
        <v>0.7</v>
      </c>
      <c r="E40" s="135">
        <v>40</v>
      </c>
      <c r="F40" s="106">
        <v>49.5</v>
      </c>
      <c r="G40" s="22" t="s">
        <v>14145</v>
      </c>
      <c r="H40" s="106">
        <f t="shared" si="0"/>
        <v>65.850000000000009</v>
      </c>
      <c r="I40" s="106">
        <f t="shared" si="1"/>
        <v>60.45</v>
      </c>
      <c r="J40" s="107">
        <f t="shared" si="2"/>
        <v>59.35</v>
      </c>
      <c r="L40" s="20"/>
    </row>
    <row r="41" spans="1:12" x14ac:dyDescent="0.35">
      <c r="A41" s="127" t="s">
        <v>191</v>
      </c>
      <c r="B41" s="21" t="s">
        <v>192</v>
      </c>
      <c r="C41" s="21">
        <v>6</v>
      </c>
      <c r="D41" s="20">
        <v>0.5</v>
      </c>
      <c r="E41" s="135">
        <v>43</v>
      </c>
      <c r="F41" s="106">
        <v>51</v>
      </c>
      <c r="G41" s="22" t="s">
        <v>14145</v>
      </c>
      <c r="H41" s="106">
        <f t="shared" si="0"/>
        <v>66.850000000000009</v>
      </c>
      <c r="I41" s="106">
        <f t="shared" si="1"/>
        <v>61.35</v>
      </c>
      <c r="J41" s="107">
        <f t="shared" si="2"/>
        <v>60.300000000000004</v>
      </c>
      <c r="L41" s="20"/>
    </row>
    <row r="42" spans="1:12" x14ac:dyDescent="0.35">
      <c r="A42" s="127" t="s">
        <v>195</v>
      </c>
      <c r="B42" s="21" t="s">
        <v>196</v>
      </c>
      <c r="C42" s="21">
        <v>6</v>
      </c>
      <c r="D42" s="20">
        <v>0.7</v>
      </c>
      <c r="E42" s="135">
        <v>43</v>
      </c>
      <c r="F42" s="106">
        <v>87.5</v>
      </c>
      <c r="G42" s="22" t="s">
        <v>14145</v>
      </c>
      <c r="H42" s="106">
        <f t="shared" si="0"/>
        <v>112.45</v>
      </c>
      <c r="I42" s="106">
        <f t="shared" si="1"/>
        <v>103.25</v>
      </c>
      <c r="J42" s="107">
        <f t="shared" si="2"/>
        <v>101.4</v>
      </c>
      <c r="L42" s="20"/>
    </row>
    <row r="43" spans="1:12" x14ac:dyDescent="0.35">
      <c r="A43" s="127" t="s">
        <v>201</v>
      </c>
      <c r="B43" s="21" t="s">
        <v>202</v>
      </c>
      <c r="C43" s="21">
        <v>6</v>
      </c>
      <c r="D43" s="20">
        <v>0.7</v>
      </c>
      <c r="E43" s="135">
        <v>60.8</v>
      </c>
      <c r="F43" s="106">
        <v>42.5</v>
      </c>
      <c r="G43" s="22" t="s">
        <v>14145</v>
      </c>
      <c r="H43" s="106">
        <f t="shared" si="0"/>
        <v>59.150000000000006</v>
      </c>
      <c r="I43" s="106">
        <f t="shared" si="1"/>
        <v>54.300000000000004</v>
      </c>
      <c r="J43" s="107">
        <f t="shared" si="2"/>
        <v>53.35</v>
      </c>
      <c r="L43" s="20"/>
    </row>
    <row r="44" spans="1:12" x14ac:dyDescent="0.35">
      <c r="A44" s="127" t="s">
        <v>203</v>
      </c>
      <c r="B44" s="21" t="s">
        <v>204</v>
      </c>
      <c r="C44" s="21">
        <v>6</v>
      </c>
      <c r="D44" s="20">
        <v>0.7</v>
      </c>
      <c r="E44" s="135">
        <v>62.7</v>
      </c>
      <c r="F44" s="106">
        <v>49.5</v>
      </c>
      <c r="G44" s="22" t="s">
        <v>14145</v>
      </c>
      <c r="H44" s="106">
        <f t="shared" si="0"/>
        <v>67.850000000000009</v>
      </c>
      <c r="I44" s="106">
        <f t="shared" si="1"/>
        <v>62.300000000000004</v>
      </c>
      <c r="J44" s="107">
        <f t="shared" si="2"/>
        <v>61.2</v>
      </c>
      <c r="L44" s="20"/>
    </row>
    <row r="45" spans="1:12" x14ac:dyDescent="0.35">
      <c r="A45" s="127" t="s">
        <v>207</v>
      </c>
      <c r="B45" s="21" t="s">
        <v>208</v>
      </c>
      <c r="C45" s="21">
        <v>6</v>
      </c>
      <c r="D45" s="20">
        <v>0.7</v>
      </c>
      <c r="E45" s="135">
        <v>58.9</v>
      </c>
      <c r="F45" s="106">
        <v>49.5</v>
      </c>
      <c r="G45" s="22" t="s">
        <v>14145</v>
      </c>
      <c r="H45" s="106">
        <f t="shared" si="0"/>
        <v>67.5</v>
      </c>
      <c r="I45" s="106">
        <f t="shared" si="1"/>
        <v>62</v>
      </c>
      <c r="J45" s="107">
        <f t="shared" si="2"/>
        <v>60.900000000000006</v>
      </c>
      <c r="L45" s="20"/>
    </row>
    <row r="46" spans="1:12" x14ac:dyDescent="0.35">
      <c r="A46" s="127" t="s">
        <v>209</v>
      </c>
      <c r="B46" s="21" t="s">
        <v>210</v>
      </c>
      <c r="C46" s="21">
        <v>6</v>
      </c>
      <c r="D46" s="20">
        <v>0.7</v>
      </c>
      <c r="E46" s="135">
        <v>48</v>
      </c>
      <c r="F46" s="106">
        <v>32.5</v>
      </c>
      <c r="G46" s="22" t="s">
        <v>14145</v>
      </c>
      <c r="H46" s="106">
        <f t="shared" si="0"/>
        <v>45.800000000000004</v>
      </c>
      <c r="I46" s="106">
        <f t="shared" si="1"/>
        <v>42.050000000000004</v>
      </c>
      <c r="J46" s="107">
        <f t="shared" si="2"/>
        <v>41.300000000000004</v>
      </c>
      <c r="L46" s="20"/>
    </row>
    <row r="47" spans="1:12" x14ac:dyDescent="0.35">
      <c r="A47" s="127" t="s">
        <v>213</v>
      </c>
      <c r="B47" s="21" t="s">
        <v>214</v>
      </c>
      <c r="C47" s="21">
        <v>3</v>
      </c>
      <c r="D47" s="20">
        <v>0.7</v>
      </c>
      <c r="E47" s="135">
        <v>40</v>
      </c>
      <c r="F47" s="106">
        <v>30</v>
      </c>
      <c r="G47" s="22" t="s">
        <v>14145</v>
      </c>
      <c r="H47" s="106">
        <f t="shared" si="0"/>
        <v>42.050000000000004</v>
      </c>
      <c r="I47" s="106">
        <f t="shared" si="1"/>
        <v>38.6</v>
      </c>
      <c r="J47" s="107">
        <f t="shared" si="2"/>
        <v>37.9</v>
      </c>
      <c r="L47" s="20"/>
    </row>
    <row r="48" spans="1:12" x14ac:dyDescent="0.35">
      <c r="A48" s="127" t="s">
        <v>242</v>
      </c>
      <c r="B48" s="21" t="s">
        <v>239</v>
      </c>
      <c r="C48" s="21">
        <v>12</v>
      </c>
      <c r="D48" s="20">
        <v>1</v>
      </c>
      <c r="E48" s="135">
        <v>40</v>
      </c>
      <c r="F48" s="106">
        <v>7.35</v>
      </c>
      <c r="G48" s="22" t="s">
        <v>14141</v>
      </c>
      <c r="H48" s="106">
        <f t="shared" si="0"/>
        <v>15.950000000000001</v>
      </c>
      <c r="I48" s="106">
        <f t="shared" si="1"/>
        <v>14.65</v>
      </c>
      <c r="J48" s="107">
        <f t="shared" si="2"/>
        <v>14.350000000000001</v>
      </c>
      <c r="L48" s="20"/>
    </row>
    <row r="49" spans="1:12" x14ac:dyDescent="0.35">
      <c r="A49" s="127" t="s">
        <v>258</v>
      </c>
      <c r="B49" s="21" t="s">
        <v>255</v>
      </c>
      <c r="C49" s="21">
        <v>12</v>
      </c>
      <c r="D49" s="20">
        <v>1</v>
      </c>
      <c r="E49" s="135">
        <v>40</v>
      </c>
      <c r="F49" s="106">
        <v>7.95</v>
      </c>
      <c r="G49" s="22" t="s">
        <v>14141</v>
      </c>
      <c r="H49" s="106">
        <f t="shared" si="0"/>
        <v>16.650000000000002</v>
      </c>
      <c r="I49" s="106">
        <f t="shared" si="1"/>
        <v>15.3</v>
      </c>
      <c r="J49" s="107">
        <f t="shared" si="2"/>
        <v>15.05</v>
      </c>
      <c r="L49" s="20"/>
    </row>
    <row r="50" spans="1:12" x14ac:dyDescent="0.35">
      <c r="A50" s="127" t="s">
        <v>269</v>
      </c>
      <c r="B50" s="21" t="s">
        <v>266</v>
      </c>
      <c r="C50" s="21">
        <v>12</v>
      </c>
      <c r="D50" s="20">
        <v>1</v>
      </c>
      <c r="E50" s="135">
        <v>38</v>
      </c>
      <c r="F50" s="106">
        <v>8.1</v>
      </c>
      <c r="G50" s="22" t="s">
        <v>14141</v>
      </c>
      <c r="H50" s="106">
        <f t="shared" si="0"/>
        <v>16.600000000000001</v>
      </c>
      <c r="I50" s="106">
        <f t="shared" si="1"/>
        <v>15.25</v>
      </c>
      <c r="J50" s="107">
        <f t="shared" si="2"/>
        <v>14.950000000000001</v>
      </c>
      <c r="L50" s="20"/>
    </row>
    <row r="51" spans="1:12" x14ac:dyDescent="0.35">
      <c r="A51" s="127" t="s">
        <v>272</v>
      </c>
      <c r="B51" s="21" t="s">
        <v>273</v>
      </c>
      <c r="C51" s="21">
        <v>6</v>
      </c>
      <c r="D51" s="20">
        <v>0.7</v>
      </c>
      <c r="E51" s="135">
        <v>38</v>
      </c>
      <c r="F51" s="106">
        <v>9.1</v>
      </c>
      <c r="G51" s="22" t="s">
        <v>14141</v>
      </c>
      <c r="H51" s="106">
        <f t="shared" si="0"/>
        <v>16.400000000000002</v>
      </c>
      <c r="I51" s="106">
        <f t="shared" si="1"/>
        <v>15.05</v>
      </c>
      <c r="J51" s="107">
        <f t="shared" si="2"/>
        <v>14.75</v>
      </c>
      <c r="L51" s="20"/>
    </row>
    <row r="52" spans="1:12" x14ac:dyDescent="0.35">
      <c r="A52" s="127" t="s">
        <v>291</v>
      </c>
      <c r="B52" s="21" t="s">
        <v>288</v>
      </c>
      <c r="C52" s="21">
        <v>12</v>
      </c>
      <c r="D52" s="20">
        <v>1</v>
      </c>
      <c r="E52" s="135">
        <v>38</v>
      </c>
      <c r="F52" s="106">
        <v>7.55</v>
      </c>
      <c r="G52" s="22" t="s">
        <v>14141</v>
      </c>
      <c r="H52" s="106">
        <f t="shared" si="0"/>
        <v>15.950000000000001</v>
      </c>
      <c r="I52" s="106">
        <f t="shared" si="1"/>
        <v>14.600000000000001</v>
      </c>
      <c r="J52" s="107">
        <f t="shared" si="2"/>
        <v>14.350000000000001</v>
      </c>
      <c r="L52" s="20"/>
    </row>
    <row r="53" spans="1:12" x14ac:dyDescent="0.35">
      <c r="A53" s="127" t="s">
        <v>333</v>
      </c>
      <c r="B53" s="21" t="s">
        <v>334</v>
      </c>
      <c r="C53" s="21">
        <v>6</v>
      </c>
      <c r="D53" s="20">
        <v>0.7</v>
      </c>
      <c r="E53" s="135">
        <v>40</v>
      </c>
      <c r="F53" s="106">
        <v>15.95</v>
      </c>
      <c r="G53" s="22" t="s">
        <v>14144</v>
      </c>
      <c r="H53" s="106">
        <f t="shared" si="0"/>
        <v>24.900000000000002</v>
      </c>
      <c r="I53" s="106">
        <f t="shared" si="1"/>
        <v>22.85</v>
      </c>
      <c r="J53" s="107">
        <f t="shared" si="2"/>
        <v>22.450000000000003</v>
      </c>
      <c r="L53" s="20"/>
    </row>
    <row r="54" spans="1:12" x14ac:dyDescent="0.35">
      <c r="A54" s="127" t="s">
        <v>338</v>
      </c>
      <c r="B54" s="21" t="s">
        <v>339</v>
      </c>
      <c r="C54" s="21">
        <v>6</v>
      </c>
      <c r="D54" s="20">
        <v>0.7</v>
      </c>
      <c r="E54" s="135">
        <v>40</v>
      </c>
      <c r="F54" s="106">
        <v>86.9</v>
      </c>
      <c r="G54" s="22" t="s">
        <v>14144</v>
      </c>
      <c r="H54" s="106">
        <f t="shared" si="0"/>
        <v>111.45</v>
      </c>
      <c r="I54" s="106">
        <f t="shared" si="1"/>
        <v>102.35000000000001</v>
      </c>
      <c r="J54" s="107">
        <f t="shared" si="2"/>
        <v>100.5</v>
      </c>
      <c r="L54" s="20"/>
    </row>
    <row r="55" spans="1:12" x14ac:dyDescent="0.35">
      <c r="A55" s="127" t="s">
        <v>341</v>
      </c>
      <c r="B55" s="21" t="s">
        <v>342</v>
      </c>
      <c r="C55" s="21">
        <v>6</v>
      </c>
      <c r="D55" s="20">
        <v>0.7</v>
      </c>
      <c r="E55" s="135">
        <v>40</v>
      </c>
      <c r="F55" s="106">
        <v>9.3000000000000007</v>
      </c>
      <c r="G55" s="22" t="s">
        <v>14144</v>
      </c>
      <c r="H55" s="106">
        <f t="shared" si="0"/>
        <v>16.8</v>
      </c>
      <c r="I55" s="106">
        <f t="shared" si="1"/>
        <v>15.4</v>
      </c>
      <c r="J55" s="107">
        <f t="shared" si="2"/>
        <v>15.15</v>
      </c>
      <c r="L55" s="20"/>
    </row>
    <row r="56" spans="1:12" x14ac:dyDescent="0.35">
      <c r="A56" s="127" t="s">
        <v>345</v>
      </c>
      <c r="B56" s="21" t="s">
        <v>346</v>
      </c>
      <c r="C56" s="21">
        <v>6</v>
      </c>
      <c r="D56" s="20">
        <v>0.7</v>
      </c>
      <c r="E56" s="135">
        <v>40</v>
      </c>
      <c r="F56" s="106">
        <v>6.5</v>
      </c>
      <c r="G56" s="22" t="s">
        <v>14144</v>
      </c>
      <c r="H56" s="106">
        <f t="shared" si="0"/>
        <v>13.4</v>
      </c>
      <c r="I56" s="106">
        <f t="shared" si="1"/>
        <v>12.3</v>
      </c>
      <c r="J56" s="107">
        <f t="shared" si="2"/>
        <v>12.05</v>
      </c>
      <c r="L56" s="20"/>
    </row>
    <row r="57" spans="1:12" x14ac:dyDescent="0.35">
      <c r="A57" s="127" t="s">
        <v>349</v>
      </c>
      <c r="B57" s="21" t="s">
        <v>350</v>
      </c>
      <c r="C57" s="21">
        <v>6</v>
      </c>
      <c r="D57" s="20">
        <v>0.7</v>
      </c>
      <c r="E57" s="135">
        <v>40</v>
      </c>
      <c r="F57" s="106">
        <v>26</v>
      </c>
      <c r="G57" s="22" t="s">
        <v>14144</v>
      </c>
      <c r="H57" s="106">
        <f t="shared" si="0"/>
        <v>37.15</v>
      </c>
      <c r="I57" s="106">
        <f t="shared" si="1"/>
        <v>34.15</v>
      </c>
      <c r="J57" s="107">
        <f t="shared" si="2"/>
        <v>33.5</v>
      </c>
      <c r="L57" s="20"/>
    </row>
    <row r="58" spans="1:12" x14ac:dyDescent="0.35">
      <c r="A58" s="127" t="s">
        <v>14830</v>
      </c>
      <c r="B58" s="21" t="s">
        <v>14831</v>
      </c>
      <c r="C58" s="21">
        <v>6</v>
      </c>
      <c r="D58" s="20">
        <v>0.7</v>
      </c>
      <c r="E58" s="135">
        <v>43</v>
      </c>
      <c r="F58" s="106">
        <v>34.5</v>
      </c>
      <c r="G58" s="22" t="s">
        <v>14144</v>
      </c>
      <c r="H58" s="106">
        <f t="shared" si="0"/>
        <v>47.800000000000004</v>
      </c>
      <c r="I58" s="106">
        <f t="shared" si="1"/>
        <v>43.900000000000006</v>
      </c>
      <c r="J58" s="107">
        <f t="shared" si="2"/>
        <v>43.1</v>
      </c>
      <c r="L58" s="20"/>
    </row>
    <row r="59" spans="1:12" x14ac:dyDescent="0.35">
      <c r="A59" s="127" t="s">
        <v>14254</v>
      </c>
      <c r="B59" s="21" t="s">
        <v>14255</v>
      </c>
      <c r="C59" s="21">
        <v>6</v>
      </c>
      <c r="D59" s="20">
        <v>0.7</v>
      </c>
      <c r="E59" s="135">
        <v>40</v>
      </c>
      <c r="F59" s="106">
        <v>36.5</v>
      </c>
      <c r="G59" s="22" t="s">
        <v>14144</v>
      </c>
      <c r="H59" s="106">
        <f t="shared" si="0"/>
        <v>50</v>
      </c>
      <c r="I59" s="106">
        <f t="shared" si="1"/>
        <v>45.900000000000006</v>
      </c>
      <c r="J59" s="107">
        <f t="shared" si="2"/>
        <v>45.050000000000004</v>
      </c>
      <c r="L59" s="20"/>
    </row>
    <row r="60" spans="1:12" x14ac:dyDescent="0.35">
      <c r="A60" s="127" t="s">
        <v>366</v>
      </c>
      <c r="B60" s="21" t="s">
        <v>367</v>
      </c>
      <c r="C60" s="21">
        <v>6</v>
      </c>
      <c r="D60" s="20">
        <v>0.7</v>
      </c>
      <c r="E60" s="135">
        <v>44.4</v>
      </c>
      <c r="F60" s="106">
        <v>29.75</v>
      </c>
      <c r="G60" s="22" t="s">
        <v>14146</v>
      </c>
      <c r="H60" s="106">
        <f t="shared" si="0"/>
        <v>42.150000000000006</v>
      </c>
      <c r="I60" s="106">
        <f t="shared" si="1"/>
        <v>38.700000000000003</v>
      </c>
      <c r="J60" s="107">
        <f t="shared" si="2"/>
        <v>38</v>
      </c>
      <c r="L60" s="20"/>
    </row>
    <row r="61" spans="1:12" x14ac:dyDescent="0.35">
      <c r="A61" s="127" t="s">
        <v>377</v>
      </c>
      <c r="B61" s="21" t="s">
        <v>378</v>
      </c>
      <c r="C61" s="21">
        <v>6</v>
      </c>
      <c r="D61" s="20">
        <v>0.7</v>
      </c>
      <c r="E61" s="135">
        <v>44.4</v>
      </c>
      <c r="F61" s="106">
        <v>29.95</v>
      </c>
      <c r="G61" s="22" t="s">
        <v>14146</v>
      </c>
      <c r="H61" s="106">
        <f t="shared" si="0"/>
        <v>42.400000000000006</v>
      </c>
      <c r="I61" s="106">
        <f t="shared" si="1"/>
        <v>38.900000000000006</v>
      </c>
      <c r="J61" s="107">
        <f t="shared" si="2"/>
        <v>38.200000000000003</v>
      </c>
      <c r="L61" s="20"/>
    </row>
    <row r="62" spans="1:12" x14ac:dyDescent="0.35">
      <c r="A62" s="127" t="s">
        <v>380</v>
      </c>
      <c r="B62" s="21" t="s">
        <v>381</v>
      </c>
      <c r="C62" s="21">
        <v>6</v>
      </c>
      <c r="D62" s="20">
        <v>0.7</v>
      </c>
      <c r="E62" s="135">
        <v>41.6</v>
      </c>
      <c r="F62" s="106">
        <v>45.6</v>
      </c>
      <c r="G62" s="22" t="s">
        <v>14146</v>
      </c>
      <c r="H62" s="106">
        <f t="shared" si="0"/>
        <v>61.25</v>
      </c>
      <c r="I62" s="106">
        <f t="shared" si="1"/>
        <v>56.2</v>
      </c>
      <c r="J62" s="107">
        <f t="shared" si="2"/>
        <v>55.2</v>
      </c>
      <c r="L62" s="20"/>
    </row>
    <row r="63" spans="1:12" x14ac:dyDescent="0.35">
      <c r="A63" s="127" t="s">
        <v>14315</v>
      </c>
      <c r="B63" s="21" t="s">
        <v>14316</v>
      </c>
      <c r="C63" s="21">
        <v>6</v>
      </c>
      <c r="D63" s="20">
        <v>0.7</v>
      </c>
      <c r="E63" s="135">
        <v>40</v>
      </c>
      <c r="F63" s="106">
        <v>89</v>
      </c>
      <c r="G63" s="22" t="s">
        <v>14140</v>
      </c>
      <c r="H63" s="106">
        <f t="shared" si="0"/>
        <v>114.05000000000001</v>
      </c>
      <c r="I63" s="106">
        <f t="shared" si="1"/>
        <v>104.7</v>
      </c>
      <c r="J63" s="107">
        <f t="shared" si="2"/>
        <v>102.80000000000001</v>
      </c>
      <c r="L63" s="20"/>
    </row>
    <row r="64" spans="1:12" x14ac:dyDescent="0.35">
      <c r="A64" s="127" t="s">
        <v>14317</v>
      </c>
      <c r="B64" s="21" t="s">
        <v>14318</v>
      </c>
      <c r="C64" s="21">
        <v>6</v>
      </c>
      <c r="D64" s="20">
        <v>0.7</v>
      </c>
      <c r="E64" s="135">
        <v>40</v>
      </c>
      <c r="F64" s="106">
        <v>119</v>
      </c>
      <c r="G64" s="22" t="s">
        <v>14140</v>
      </c>
      <c r="H64" s="106">
        <f t="shared" si="0"/>
        <v>150.65</v>
      </c>
      <c r="I64" s="106">
        <f t="shared" si="1"/>
        <v>138.30000000000001</v>
      </c>
      <c r="J64" s="107">
        <f t="shared" si="2"/>
        <v>135.80000000000001</v>
      </c>
      <c r="L64" s="20"/>
    </row>
    <row r="65" spans="1:12" x14ac:dyDescent="0.35">
      <c r="A65" s="127" t="s">
        <v>14449</v>
      </c>
      <c r="B65" s="21" t="s">
        <v>14450</v>
      </c>
      <c r="C65" s="21">
        <v>6</v>
      </c>
      <c r="D65" s="20">
        <v>1.5</v>
      </c>
      <c r="E65" s="135">
        <v>40</v>
      </c>
      <c r="F65" s="106">
        <v>270</v>
      </c>
      <c r="G65" s="22" t="s">
        <v>14140</v>
      </c>
      <c r="H65" s="106">
        <f t="shared" si="0"/>
        <v>338.90000000000003</v>
      </c>
      <c r="I65" s="106">
        <f t="shared" si="1"/>
        <v>311.10000000000002</v>
      </c>
      <c r="J65" s="107">
        <f t="shared" si="2"/>
        <v>305.55</v>
      </c>
      <c r="L65" s="20"/>
    </row>
    <row r="66" spans="1:12" x14ac:dyDescent="0.35">
      <c r="A66" s="127" t="s">
        <v>14319</v>
      </c>
      <c r="B66" s="21" t="s">
        <v>14320</v>
      </c>
      <c r="C66" s="21">
        <v>6</v>
      </c>
      <c r="D66" s="20">
        <v>0.7</v>
      </c>
      <c r="E66" s="135">
        <v>40</v>
      </c>
      <c r="F66" s="106">
        <v>96</v>
      </c>
      <c r="G66" s="22" t="s">
        <v>14140</v>
      </c>
      <c r="H66" s="106">
        <f t="shared" si="0"/>
        <v>122.55000000000001</v>
      </c>
      <c r="I66" s="106">
        <f t="shared" si="1"/>
        <v>112.55000000000001</v>
      </c>
      <c r="J66" s="107">
        <f t="shared" si="2"/>
        <v>110.5</v>
      </c>
      <c r="L66" s="20"/>
    </row>
    <row r="67" spans="1:12" x14ac:dyDescent="0.35">
      <c r="A67" s="127" t="s">
        <v>14451</v>
      </c>
      <c r="B67" s="21" t="s">
        <v>14452</v>
      </c>
      <c r="C67" s="21">
        <v>6</v>
      </c>
      <c r="D67" s="20">
        <v>1.5</v>
      </c>
      <c r="E67" s="135">
        <v>40</v>
      </c>
      <c r="F67" s="106">
        <v>235</v>
      </c>
      <c r="G67" s="22" t="s">
        <v>14140</v>
      </c>
      <c r="H67" s="106">
        <f t="shared" si="0"/>
        <v>296.2</v>
      </c>
      <c r="I67" s="106">
        <f t="shared" si="1"/>
        <v>271.90000000000003</v>
      </c>
      <c r="J67" s="107">
        <f t="shared" si="2"/>
        <v>267.05</v>
      </c>
      <c r="L67" s="20"/>
    </row>
    <row r="68" spans="1:12" x14ac:dyDescent="0.35">
      <c r="A68" s="127" t="s">
        <v>14911</v>
      </c>
      <c r="B68" s="21" t="s">
        <v>14912</v>
      </c>
      <c r="C68" s="21">
        <v>1</v>
      </c>
      <c r="D68" s="20">
        <v>1.2</v>
      </c>
      <c r="E68" s="135">
        <v>45.63</v>
      </c>
      <c r="F68" s="106">
        <v>110</v>
      </c>
      <c r="G68" s="22" t="s">
        <v>14145</v>
      </c>
      <c r="H68" s="106">
        <f t="shared" si="0"/>
        <v>143.05000000000001</v>
      </c>
      <c r="I68" s="106">
        <f t="shared" si="1"/>
        <v>131.30000000000001</v>
      </c>
      <c r="J68" s="107">
        <f t="shared" si="2"/>
        <v>128.95000000000002</v>
      </c>
      <c r="L68" s="20"/>
    </row>
    <row r="69" spans="1:12" x14ac:dyDescent="0.35">
      <c r="A69" s="127" t="s">
        <v>386</v>
      </c>
      <c r="B69" s="21" t="s">
        <v>387</v>
      </c>
      <c r="C69" s="21">
        <v>6</v>
      </c>
      <c r="D69" s="20">
        <v>0.7</v>
      </c>
      <c r="E69" s="135">
        <v>40</v>
      </c>
      <c r="F69" s="106">
        <v>11.75</v>
      </c>
      <c r="G69" s="22" t="s">
        <v>14145</v>
      </c>
      <c r="H69" s="106">
        <f t="shared" si="0"/>
        <v>19.8</v>
      </c>
      <c r="I69" s="106">
        <f t="shared" si="1"/>
        <v>18.150000000000002</v>
      </c>
      <c r="J69" s="107">
        <f t="shared" si="2"/>
        <v>17.850000000000001</v>
      </c>
      <c r="L69" s="20"/>
    </row>
    <row r="70" spans="1:12" x14ac:dyDescent="0.35">
      <c r="A70" s="127" t="s">
        <v>390</v>
      </c>
      <c r="B70" s="21" t="s">
        <v>391</v>
      </c>
      <c r="C70" s="21">
        <v>6</v>
      </c>
      <c r="D70" s="20">
        <v>0.7</v>
      </c>
      <c r="E70" s="135">
        <v>40</v>
      </c>
      <c r="F70" s="106">
        <v>13.95</v>
      </c>
      <c r="G70" s="22" t="s">
        <v>14145</v>
      </c>
      <c r="H70" s="106">
        <f t="shared" si="0"/>
        <v>22.450000000000003</v>
      </c>
      <c r="I70" s="106">
        <f t="shared" si="1"/>
        <v>20.650000000000002</v>
      </c>
      <c r="J70" s="107">
        <f t="shared" si="2"/>
        <v>20.25</v>
      </c>
      <c r="L70" s="20"/>
    </row>
    <row r="71" spans="1:12" x14ac:dyDescent="0.35">
      <c r="A71" s="127" t="s">
        <v>394</v>
      </c>
      <c r="B71" s="21" t="s">
        <v>395</v>
      </c>
      <c r="C71" s="21">
        <v>6</v>
      </c>
      <c r="D71" s="20">
        <v>0.7</v>
      </c>
      <c r="E71" s="135">
        <v>40</v>
      </c>
      <c r="F71" s="106">
        <v>11.75</v>
      </c>
      <c r="G71" s="22" t="s">
        <v>14145</v>
      </c>
      <c r="H71" s="106">
        <f t="shared" si="0"/>
        <v>19.8</v>
      </c>
      <c r="I71" s="106">
        <f t="shared" si="1"/>
        <v>18.150000000000002</v>
      </c>
      <c r="J71" s="107">
        <f t="shared" si="2"/>
        <v>17.850000000000001</v>
      </c>
      <c r="L71" s="20"/>
    </row>
    <row r="72" spans="1:12" x14ac:dyDescent="0.35">
      <c r="A72" s="127" t="s">
        <v>406</v>
      </c>
      <c r="B72" s="21" t="s">
        <v>407</v>
      </c>
      <c r="C72" s="21">
        <v>6</v>
      </c>
      <c r="D72" s="20">
        <v>0.7</v>
      </c>
      <c r="E72" s="135">
        <v>38</v>
      </c>
      <c r="F72" s="106">
        <v>5.75</v>
      </c>
      <c r="G72" s="22" t="s">
        <v>14140</v>
      </c>
      <c r="H72" s="106">
        <f t="shared" si="0"/>
        <v>12.3</v>
      </c>
      <c r="I72" s="106">
        <f t="shared" si="1"/>
        <v>11.3</v>
      </c>
      <c r="J72" s="107">
        <f t="shared" si="2"/>
        <v>11.100000000000001</v>
      </c>
      <c r="L72" s="20"/>
    </row>
    <row r="73" spans="1:12" x14ac:dyDescent="0.35">
      <c r="A73" s="127" t="s">
        <v>410</v>
      </c>
      <c r="B73" s="21" t="s">
        <v>411</v>
      </c>
      <c r="C73" s="21">
        <v>6</v>
      </c>
      <c r="D73" s="20">
        <v>0.7</v>
      </c>
      <c r="E73" s="135">
        <v>38</v>
      </c>
      <c r="F73" s="106">
        <v>5.75</v>
      </c>
      <c r="G73" s="22" t="s">
        <v>14140</v>
      </c>
      <c r="H73" s="106">
        <f t="shared" si="0"/>
        <v>12.3</v>
      </c>
      <c r="I73" s="106">
        <f t="shared" si="1"/>
        <v>11.3</v>
      </c>
      <c r="J73" s="107">
        <f t="shared" si="2"/>
        <v>11.100000000000001</v>
      </c>
      <c r="L73" s="20"/>
    </row>
    <row r="74" spans="1:12" x14ac:dyDescent="0.35">
      <c r="A74" s="127" t="s">
        <v>414</v>
      </c>
      <c r="B74" s="21" t="s">
        <v>415</v>
      </c>
      <c r="C74" s="21">
        <v>12</v>
      </c>
      <c r="D74" s="20">
        <v>0.7</v>
      </c>
      <c r="E74" s="135">
        <v>29</v>
      </c>
      <c r="F74" s="106">
        <v>9.9499999999999993</v>
      </c>
      <c r="G74" s="22" t="s">
        <v>14149</v>
      </c>
      <c r="H74" s="106">
        <f t="shared" si="0"/>
        <v>16.600000000000001</v>
      </c>
      <c r="I74" s="106">
        <f t="shared" si="1"/>
        <v>15.25</v>
      </c>
      <c r="J74" s="107">
        <f t="shared" si="2"/>
        <v>15</v>
      </c>
      <c r="L74" s="20"/>
    </row>
    <row r="75" spans="1:12" x14ac:dyDescent="0.35">
      <c r="A75" s="127" t="s">
        <v>420</v>
      </c>
      <c r="B75" s="21" t="s">
        <v>421</v>
      </c>
      <c r="C75" s="21">
        <v>12</v>
      </c>
      <c r="D75" s="20">
        <v>0.7</v>
      </c>
      <c r="E75" s="135">
        <v>29</v>
      </c>
      <c r="F75" s="106">
        <v>9.5</v>
      </c>
      <c r="G75" s="22" t="s">
        <v>14148</v>
      </c>
      <c r="H75" s="106">
        <f t="shared" si="0"/>
        <v>16.05</v>
      </c>
      <c r="I75" s="106">
        <f t="shared" si="1"/>
        <v>14.75</v>
      </c>
      <c r="J75" s="107">
        <f t="shared" si="2"/>
        <v>14.5</v>
      </c>
      <c r="L75" s="20" t="str">
        <f>CONCATENATE(B75," ",D75,"Lt.")</f>
        <v>Aguardiente Antioqueno Sin Azucar NRF 0,7Lt.</v>
      </c>
    </row>
    <row r="76" spans="1:12" x14ac:dyDescent="0.35">
      <c r="A76" s="127" t="s">
        <v>427</v>
      </c>
      <c r="B76" s="21" t="s">
        <v>428</v>
      </c>
      <c r="C76" s="21">
        <v>6</v>
      </c>
      <c r="D76" s="20">
        <v>0.7</v>
      </c>
      <c r="E76" s="135">
        <v>30</v>
      </c>
      <c r="F76" s="106">
        <v>11.1</v>
      </c>
      <c r="G76" s="22" t="s">
        <v>14148</v>
      </c>
      <c r="H76" s="106">
        <f t="shared" ref="H76:H139" si="3">IF(B76="","",CEILING((F76+(10.3552*D76*E76)/100+1.5+0.05)*1.22,0.05))</f>
        <v>18.100000000000001</v>
      </c>
      <c r="I76" s="106">
        <f t="shared" ref="I76:I139" si="4">IF(B76="","",CEILING((F76+(10.3552*D76*E76)/100+1.5+0.05)*1.12,0.05))</f>
        <v>16.650000000000002</v>
      </c>
      <c r="J76" s="107">
        <f t="shared" ref="J76:J139" si="5">IF(B76="","",CEILING((F76+(10.3552*D76*E76)/100+1.5+0.05)*1.1,0.05))</f>
        <v>16.350000000000001</v>
      </c>
      <c r="L76" s="20"/>
    </row>
    <row r="77" spans="1:12" x14ac:dyDescent="0.35">
      <c r="A77" s="127" t="s">
        <v>431</v>
      </c>
      <c r="B77" s="21" t="s">
        <v>432</v>
      </c>
      <c r="C77" s="21">
        <v>6</v>
      </c>
      <c r="D77" s="20">
        <v>0.7</v>
      </c>
      <c r="E77" s="135">
        <v>48.9</v>
      </c>
      <c r="F77" s="106">
        <v>39.950000000000003</v>
      </c>
      <c r="G77" s="22" t="s">
        <v>14145</v>
      </c>
      <c r="H77" s="106">
        <f t="shared" si="3"/>
        <v>55</v>
      </c>
      <c r="I77" s="106">
        <f t="shared" si="4"/>
        <v>50.45</v>
      </c>
      <c r="J77" s="107">
        <f t="shared" si="5"/>
        <v>49.550000000000004</v>
      </c>
      <c r="L77" s="20"/>
    </row>
    <row r="78" spans="1:12" x14ac:dyDescent="0.35">
      <c r="A78" s="127" t="s">
        <v>440</v>
      </c>
      <c r="B78" s="21" t="s">
        <v>441</v>
      </c>
      <c r="C78" s="21">
        <v>6</v>
      </c>
      <c r="D78" s="20">
        <v>0.5</v>
      </c>
      <c r="E78" s="135">
        <v>50</v>
      </c>
      <c r="F78" s="106">
        <v>74.5</v>
      </c>
      <c r="G78" s="22" t="s">
        <v>14145</v>
      </c>
      <c r="H78" s="106">
        <f t="shared" si="3"/>
        <v>95.95</v>
      </c>
      <c r="I78" s="106">
        <f t="shared" si="4"/>
        <v>88.100000000000009</v>
      </c>
      <c r="J78" s="107">
        <f t="shared" si="5"/>
        <v>86.550000000000011</v>
      </c>
      <c r="L78" s="20"/>
    </row>
    <row r="79" spans="1:12" x14ac:dyDescent="0.35">
      <c r="A79" s="127" t="s">
        <v>444</v>
      </c>
      <c r="B79" s="21" t="s">
        <v>445</v>
      </c>
      <c r="C79" s="21">
        <v>6</v>
      </c>
      <c r="D79" s="20">
        <v>0.5</v>
      </c>
      <c r="E79" s="135">
        <v>50</v>
      </c>
      <c r="F79" s="106">
        <v>65</v>
      </c>
      <c r="G79" s="22" t="s">
        <v>14145</v>
      </c>
      <c r="H79" s="106">
        <f t="shared" si="3"/>
        <v>84.350000000000009</v>
      </c>
      <c r="I79" s="106">
        <f t="shared" si="4"/>
        <v>77.45</v>
      </c>
      <c r="J79" s="107">
        <f t="shared" si="5"/>
        <v>76.100000000000009</v>
      </c>
      <c r="L79" s="20"/>
    </row>
    <row r="80" spans="1:12" x14ac:dyDescent="0.35">
      <c r="A80" s="127" t="s">
        <v>446</v>
      </c>
      <c r="B80" s="21" t="s">
        <v>447</v>
      </c>
      <c r="C80" s="21">
        <v>6</v>
      </c>
      <c r="D80" s="20">
        <v>0.7</v>
      </c>
      <c r="E80" s="135">
        <v>40</v>
      </c>
      <c r="F80" s="106">
        <v>16.5</v>
      </c>
      <c r="G80" s="22" t="s">
        <v>14150</v>
      </c>
      <c r="H80" s="106">
        <f t="shared" si="3"/>
        <v>25.6</v>
      </c>
      <c r="I80" s="106">
        <f t="shared" si="4"/>
        <v>23.5</v>
      </c>
      <c r="J80" s="107">
        <f t="shared" si="5"/>
        <v>23.05</v>
      </c>
      <c r="L80" s="20"/>
    </row>
    <row r="81" spans="1:12" x14ac:dyDescent="0.35">
      <c r="A81" s="127" t="s">
        <v>451</v>
      </c>
      <c r="B81" s="21" t="s">
        <v>452</v>
      </c>
      <c r="C81" s="21">
        <v>6</v>
      </c>
      <c r="D81" s="20">
        <v>0.5</v>
      </c>
      <c r="E81" s="135">
        <v>46</v>
      </c>
      <c r="F81" s="106">
        <v>40.5</v>
      </c>
      <c r="G81" s="22" t="s">
        <v>14145</v>
      </c>
      <c r="H81" s="106">
        <f t="shared" si="3"/>
        <v>54.25</v>
      </c>
      <c r="I81" s="106">
        <f t="shared" si="4"/>
        <v>49.800000000000004</v>
      </c>
      <c r="J81" s="107">
        <f t="shared" si="5"/>
        <v>48.900000000000006</v>
      </c>
      <c r="L81" s="20"/>
    </row>
    <row r="82" spans="1:12" x14ac:dyDescent="0.35">
      <c r="A82" s="127" t="s">
        <v>455</v>
      </c>
      <c r="B82" s="21" t="s">
        <v>456</v>
      </c>
      <c r="C82" s="21">
        <v>6</v>
      </c>
      <c r="D82" s="20">
        <v>0.5</v>
      </c>
      <c r="E82" s="135">
        <v>40</v>
      </c>
      <c r="F82" s="106">
        <v>16.95</v>
      </c>
      <c r="G82" s="22" t="s">
        <v>14150</v>
      </c>
      <c r="H82" s="106">
        <f t="shared" si="3"/>
        <v>25.1</v>
      </c>
      <c r="I82" s="106">
        <f t="shared" si="4"/>
        <v>23.05</v>
      </c>
      <c r="J82" s="107">
        <f t="shared" si="5"/>
        <v>22.650000000000002</v>
      </c>
      <c r="L82" s="20"/>
    </row>
    <row r="83" spans="1:12" x14ac:dyDescent="0.35">
      <c r="A83" s="127" t="s">
        <v>14453</v>
      </c>
      <c r="B83" s="21" t="s">
        <v>14454</v>
      </c>
      <c r="C83" s="21">
        <v>6</v>
      </c>
      <c r="D83" s="20">
        <v>0.5</v>
      </c>
      <c r="E83" s="135">
        <v>40</v>
      </c>
      <c r="F83" s="106">
        <v>24.25</v>
      </c>
      <c r="G83" s="22" t="s">
        <v>14150</v>
      </c>
      <c r="H83" s="106">
        <f t="shared" si="3"/>
        <v>34.050000000000004</v>
      </c>
      <c r="I83" s="106">
        <f t="shared" si="4"/>
        <v>31.25</v>
      </c>
      <c r="J83" s="107">
        <f t="shared" si="5"/>
        <v>30.700000000000003</v>
      </c>
      <c r="L83" s="20"/>
    </row>
    <row r="84" spans="1:12" x14ac:dyDescent="0.35">
      <c r="A84" s="127" t="s">
        <v>459</v>
      </c>
      <c r="B84" s="21" t="s">
        <v>460</v>
      </c>
      <c r="C84" s="21">
        <v>6</v>
      </c>
      <c r="D84" s="20">
        <v>0.5</v>
      </c>
      <c r="E84" s="135">
        <v>40</v>
      </c>
      <c r="F84" s="106">
        <v>9.4499999999999993</v>
      </c>
      <c r="G84" s="22" t="s">
        <v>14150</v>
      </c>
      <c r="H84" s="106">
        <f t="shared" si="3"/>
        <v>15.950000000000001</v>
      </c>
      <c r="I84" s="106">
        <f t="shared" si="4"/>
        <v>14.65</v>
      </c>
      <c r="J84" s="107">
        <f t="shared" si="5"/>
        <v>14.4</v>
      </c>
      <c r="L84" s="20"/>
    </row>
    <row r="85" spans="1:12" x14ac:dyDescent="0.35">
      <c r="A85" s="127" t="s">
        <v>14919</v>
      </c>
      <c r="B85" s="21" t="s">
        <v>14920</v>
      </c>
      <c r="C85" s="21">
        <v>6</v>
      </c>
      <c r="D85" s="20">
        <v>0.5</v>
      </c>
      <c r="E85" s="135">
        <v>40</v>
      </c>
      <c r="F85" s="106">
        <v>14.75</v>
      </c>
      <c r="G85" s="22" t="s">
        <v>14150</v>
      </c>
      <c r="H85" s="106">
        <f t="shared" si="3"/>
        <v>22.450000000000003</v>
      </c>
      <c r="I85" s="106">
        <f t="shared" si="4"/>
        <v>20.6</v>
      </c>
      <c r="J85" s="107">
        <f t="shared" si="5"/>
        <v>20.25</v>
      </c>
      <c r="L85" s="20"/>
    </row>
    <row r="86" spans="1:12" x14ac:dyDescent="0.35">
      <c r="A86" s="127" t="s">
        <v>464</v>
      </c>
      <c r="B86" s="21" t="s">
        <v>465</v>
      </c>
      <c r="C86" s="21">
        <v>6</v>
      </c>
      <c r="D86" s="20">
        <v>0.5</v>
      </c>
      <c r="E86" s="135">
        <v>40</v>
      </c>
      <c r="F86" s="106">
        <v>14.85</v>
      </c>
      <c r="G86" s="22" t="s">
        <v>14150</v>
      </c>
      <c r="H86" s="106">
        <f t="shared" si="3"/>
        <v>22.55</v>
      </c>
      <c r="I86" s="106">
        <f t="shared" si="4"/>
        <v>20.700000000000003</v>
      </c>
      <c r="J86" s="107">
        <f t="shared" si="5"/>
        <v>20.350000000000001</v>
      </c>
      <c r="L86" s="20"/>
    </row>
    <row r="87" spans="1:12" x14ac:dyDescent="0.35">
      <c r="A87" s="127" t="s">
        <v>468</v>
      </c>
      <c r="B87" s="21" t="s">
        <v>469</v>
      </c>
      <c r="C87" s="21">
        <v>6</v>
      </c>
      <c r="D87" s="20">
        <v>0.7</v>
      </c>
      <c r="E87" s="135">
        <v>40</v>
      </c>
      <c r="F87" s="106">
        <v>13.5</v>
      </c>
      <c r="G87" s="22" t="s">
        <v>14146</v>
      </c>
      <c r="H87" s="106">
        <f t="shared" si="3"/>
        <v>21.900000000000002</v>
      </c>
      <c r="I87" s="106">
        <f t="shared" si="4"/>
        <v>20.150000000000002</v>
      </c>
      <c r="J87" s="107">
        <f t="shared" si="5"/>
        <v>19.75</v>
      </c>
      <c r="L87" s="20"/>
    </row>
    <row r="88" spans="1:12" x14ac:dyDescent="0.35">
      <c r="A88" s="127" t="s">
        <v>472</v>
      </c>
      <c r="B88" s="21" t="s">
        <v>473</v>
      </c>
      <c r="C88" s="21">
        <v>6</v>
      </c>
      <c r="D88" s="20">
        <v>0.7</v>
      </c>
      <c r="E88" s="135">
        <v>42</v>
      </c>
      <c r="F88" s="106">
        <v>12.75</v>
      </c>
      <c r="G88" s="22" t="s">
        <v>14146</v>
      </c>
      <c r="H88" s="106">
        <f t="shared" si="3"/>
        <v>21.200000000000003</v>
      </c>
      <c r="I88" s="106">
        <f t="shared" si="4"/>
        <v>19.450000000000003</v>
      </c>
      <c r="J88" s="107">
        <f t="shared" si="5"/>
        <v>19.100000000000001</v>
      </c>
      <c r="L88" s="20"/>
    </row>
    <row r="89" spans="1:12" x14ac:dyDescent="0.35">
      <c r="A89" s="127" t="s">
        <v>476</v>
      </c>
      <c r="B89" s="21" t="s">
        <v>477</v>
      </c>
      <c r="C89" s="21">
        <v>6</v>
      </c>
      <c r="D89" s="20">
        <v>0.7</v>
      </c>
      <c r="E89" s="135">
        <v>42</v>
      </c>
      <c r="F89" s="106">
        <v>14</v>
      </c>
      <c r="G89" s="22" t="s">
        <v>14152</v>
      </c>
      <c r="H89" s="106">
        <f t="shared" si="3"/>
        <v>22.700000000000003</v>
      </c>
      <c r="I89" s="106">
        <f t="shared" si="4"/>
        <v>20.85</v>
      </c>
      <c r="J89" s="107">
        <f t="shared" si="5"/>
        <v>20.5</v>
      </c>
      <c r="L89" s="20"/>
    </row>
    <row r="90" spans="1:12" x14ac:dyDescent="0.35">
      <c r="A90" s="127" t="s">
        <v>480</v>
      </c>
      <c r="B90" s="21" t="s">
        <v>481</v>
      </c>
      <c r="C90" s="21">
        <v>6</v>
      </c>
      <c r="D90" s="20">
        <v>0.7</v>
      </c>
      <c r="E90" s="135">
        <v>40</v>
      </c>
      <c r="F90" s="106">
        <v>13.75</v>
      </c>
      <c r="G90" s="22" t="s">
        <v>14146</v>
      </c>
      <c r="H90" s="106">
        <f t="shared" si="3"/>
        <v>22.25</v>
      </c>
      <c r="I90" s="106">
        <f t="shared" si="4"/>
        <v>20.400000000000002</v>
      </c>
      <c r="J90" s="107">
        <f t="shared" si="5"/>
        <v>20.05</v>
      </c>
      <c r="L90" s="20"/>
    </row>
    <row r="91" spans="1:12" x14ac:dyDescent="0.35">
      <c r="A91" s="127" t="s">
        <v>484</v>
      </c>
      <c r="B91" s="21" t="s">
        <v>485</v>
      </c>
      <c r="C91" s="21">
        <v>6</v>
      </c>
      <c r="D91" s="20">
        <v>0.7</v>
      </c>
      <c r="E91" s="135">
        <v>20</v>
      </c>
      <c r="F91" s="106">
        <v>8.99</v>
      </c>
      <c r="G91" s="22" t="s">
        <v>14141</v>
      </c>
      <c r="H91" s="106">
        <f t="shared" si="3"/>
        <v>14.65</v>
      </c>
      <c r="I91" s="106">
        <f t="shared" si="4"/>
        <v>13.450000000000001</v>
      </c>
      <c r="J91" s="107">
        <f t="shared" si="5"/>
        <v>13.200000000000001</v>
      </c>
      <c r="L91" s="20"/>
    </row>
    <row r="92" spans="1:12" x14ac:dyDescent="0.35">
      <c r="A92" s="127" t="s">
        <v>488</v>
      </c>
      <c r="B92" s="21" t="s">
        <v>489</v>
      </c>
      <c r="C92" s="21">
        <v>6</v>
      </c>
      <c r="D92" s="20">
        <v>0.7</v>
      </c>
      <c r="E92" s="135">
        <v>16</v>
      </c>
      <c r="F92" s="106">
        <v>9.25</v>
      </c>
      <c r="G92" s="22" t="s">
        <v>14141</v>
      </c>
      <c r="H92" s="106">
        <f t="shared" si="3"/>
        <v>14.600000000000001</v>
      </c>
      <c r="I92" s="106">
        <f t="shared" si="4"/>
        <v>13.4</v>
      </c>
      <c r="J92" s="107">
        <f t="shared" si="5"/>
        <v>13.200000000000001</v>
      </c>
      <c r="L92" s="20"/>
    </row>
    <row r="93" spans="1:12" x14ac:dyDescent="0.35">
      <c r="A93" s="127" t="s">
        <v>492</v>
      </c>
      <c r="B93" s="21" t="s">
        <v>493</v>
      </c>
      <c r="C93" s="21">
        <v>6</v>
      </c>
      <c r="D93" s="20">
        <v>0.7</v>
      </c>
      <c r="E93" s="135">
        <v>16</v>
      </c>
      <c r="F93" s="106">
        <v>8.9499999999999993</v>
      </c>
      <c r="G93" s="22" t="s">
        <v>14141</v>
      </c>
      <c r="H93" s="106">
        <f t="shared" si="3"/>
        <v>14.25</v>
      </c>
      <c r="I93" s="106">
        <f t="shared" si="4"/>
        <v>13.100000000000001</v>
      </c>
      <c r="J93" s="107">
        <f t="shared" si="5"/>
        <v>12.850000000000001</v>
      </c>
      <c r="L93" s="20"/>
    </row>
    <row r="94" spans="1:12" x14ac:dyDescent="0.35">
      <c r="A94" s="127" t="s">
        <v>496</v>
      </c>
      <c r="B94" s="21" t="s">
        <v>497</v>
      </c>
      <c r="C94" s="21">
        <v>6</v>
      </c>
      <c r="D94" s="20">
        <v>0.7</v>
      </c>
      <c r="E94" s="135">
        <v>40</v>
      </c>
      <c r="F94" s="106">
        <v>22.25</v>
      </c>
      <c r="G94" s="22" t="s">
        <v>14146</v>
      </c>
      <c r="H94" s="106">
        <f t="shared" si="3"/>
        <v>32.6</v>
      </c>
      <c r="I94" s="106">
        <f t="shared" si="4"/>
        <v>29.950000000000003</v>
      </c>
      <c r="J94" s="107">
        <f t="shared" si="5"/>
        <v>29.400000000000002</v>
      </c>
      <c r="L94" s="20"/>
    </row>
    <row r="95" spans="1:12" x14ac:dyDescent="0.35">
      <c r="A95" s="127" t="s">
        <v>500</v>
      </c>
      <c r="B95" s="21" t="s">
        <v>501</v>
      </c>
      <c r="C95" s="21">
        <v>6</v>
      </c>
      <c r="D95" s="20">
        <v>0.5</v>
      </c>
      <c r="E95" s="135">
        <v>38</v>
      </c>
      <c r="F95" s="106">
        <v>4</v>
      </c>
      <c r="G95" s="22" t="s">
        <v>14153</v>
      </c>
      <c r="H95" s="106">
        <f t="shared" si="3"/>
        <v>9.2000000000000011</v>
      </c>
      <c r="I95" s="106">
        <f t="shared" si="4"/>
        <v>8.4500000000000011</v>
      </c>
      <c r="J95" s="107">
        <f t="shared" si="5"/>
        <v>8.3000000000000007</v>
      </c>
      <c r="L95" s="20"/>
    </row>
    <row r="96" spans="1:12" x14ac:dyDescent="0.35">
      <c r="A96" s="127" t="s">
        <v>506</v>
      </c>
      <c r="B96" s="21" t="s">
        <v>507</v>
      </c>
      <c r="C96" s="21">
        <v>6</v>
      </c>
      <c r="D96" s="20">
        <v>0.7</v>
      </c>
      <c r="E96" s="135">
        <v>40</v>
      </c>
      <c r="F96" s="106">
        <v>8.1</v>
      </c>
      <c r="G96" s="22" t="s">
        <v>14168</v>
      </c>
      <c r="H96" s="106">
        <f t="shared" si="3"/>
        <v>15.350000000000001</v>
      </c>
      <c r="I96" s="106">
        <f t="shared" si="4"/>
        <v>14.100000000000001</v>
      </c>
      <c r="J96" s="107">
        <f t="shared" si="5"/>
        <v>13.850000000000001</v>
      </c>
      <c r="L96" s="20"/>
    </row>
    <row r="97" spans="1:12" x14ac:dyDescent="0.35">
      <c r="A97" s="127" t="s">
        <v>517</v>
      </c>
      <c r="B97" s="21" t="s">
        <v>14484</v>
      </c>
      <c r="C97" s="21">
        <v>4</v>
      </c>
      <c r="D97" s="20">
        <v>0.7</v>
      </c>
      <c r="E97" s="135">
        <v>40</v>
      </c>
      <c r="F97" s="106">
        <v>95</v>
      </c>
      <c r="G97" s="22" t="s">
        <v>14140</v>
      </c>
      <c r="H97" s="106">
        <f t="shared" si="3"/>
        <v>121.35000000000001</v>
      </c>
      <c r="I97" s="106">
        <f t="shared" si="4"/>
        <v>111.4</v>
      </c>
      <c r="J97" s="107">
        <f t="shared" si="5"/>
        <v>109.4</v>
      </c>
      <c r="L97" s="20"/>
    </row>
    <row r="98" spans="1:12" x14ac:dyDescent="0.35">
      <c r="A98" s="127" t="s">
        <v>519</v>
      </c>
      <c r="B98" s="21" t="s">
        <v>520</v>
      </c>
      <c r="C98" s="21">
        <v>4</v>
      </c>
      <c r="D98" s="20">
        <v>0.7</v>
      </c>
      <c r="E98" s="135">
        <v>40</v>
      </c>
      <c r="F98" s="106">
        <v>91.95</v>
      </c>
      <c r="G98" s="22" t="s">
        <v>14140</v>
      </c>
      <c r="H98" s="106">
        <f t="shared" si="3"/>
        <v>117.65</v>
      </c>
      <c r="I98" s="106">
        <f t="shared" si="4"/>
        <v>108</v>
      </c>
      <c r="J98" s="107">
        <f t="shared" si="5"/>
        <v>106.05000000000001</v>
      </c>
      <c r="L98" s="20"/>
    </row>
    <row r="99" spans="1:12" x14ac:dyDescent="0.35">
      <c r="A99" s="127" t="s">
        <v>523</v>
      </c>
      <c r="B99" s="21" t="s">
        <v>524</v>
      </c>
      <c r="C99" s="21">
        <v>6</v>
      </c>
      <c r="D99" s="20">
        <v>0.7</v>
      </c>
      <c r="E99" s="135">
        <v>40</v>
      </c>
      <c r="F99" s="106">
        <v>31.95</v>
      </c>
      <c r="G99" s="22" t="s">
        <v>14140</v>
      </c>
      <c r="H99" s="106">
        <f t="shared" si="3"/>
        <v>44.45</v>
      </c>
      <c r="I99" s="106">
        <f t="shared" si="4"/>
        <v>40.800000000000004</v>
      </c>
      <c r="J99" s="107">
        <f t="shared" si="5"/>
        <v>40.050000000000004</v>
      </c>
      <c r="L99" s="20"/>
    </row>
    <row r="100" spans="1:12" x14ac:dyDescent="0.35">
      <c r="A100" s="127" t="s">
        <v>530</v>
      </c>
      <c r="B100" s="21" t="s">
        <v>531</v>
      </c>
      <c r="C100" s="21">
        <v>6</v>
      </c>
      <c r="D100" s="20">
        <v>0.7</v>
      </c>
      <c r="E100" s="135">
        <v>40</v>
      </c>
      <c r="F100" s="106">
        <v>31.95</v>
      </c>
      <c r="G100" s="22" t="s">
        <v>14140</v>
      </c>
      <c r="H100" s="106">
        <f t="shared" si="3"/>
        <v>44.45</v>
      </c>
      <c r="I100" s="106">
        <f t="shared" si="4"/>
        <v>40.800000000000004</v>
      </c>
      <c r="J100" s="107">
        <f t="shared" si="5"/>
        <v>40.050000000000004</v>
      </c>
      <c r="L100" s="20"/>
    </row>
    <row r="101" spans="1:12" x14ac:dyDescent="0.35">
      <c r="A101" s="127" t="s">
        <v>534</v>
      </c>
      <c r="B101" s="21" t="s">
        <v>535</v>
      </c>
      <c r="C101" s="21">
        <v>6</v>
      </c>
      <c r="D101" s="20">
        <v>0.7</v>
      </c>
      <c r="E101" s="135">
        <v>40</v>
      </c>
      <c r="F101" s="106">
        <v>36.950000000000003</v>
      </c>
      <c r="G101" s="22" t="s">
        <v>14140</v>
      </c>
      <c r="H101" s="106">
        <f t="shared" si="3"/>
        <v>50.550000000000004</v>
      </c>
      <c r="I101" s="106">
        <f t="shared" si="4"/>
        <v>46.400000000000006</v>
      </c>
      <c r="J101" s="107">
        <f t="shared" si="5"/>
        <v>45.550000000000004</v>
      </c>
      <c r="L101" s="20"/>
    </row>
    <row r="102" spans="1:12" x14ac:dyDescent="0.35">
      <c r="A102" s="127" t="s">
        <v>538</v>
      </c>
      <c r="B102" s="21" t="s">
        <v>539</v>
      </c>
      <c r="C102" s="21">
        <v>6</v>
      </c>
      <c r="D102" s="20">
        <v>0.7</v>
      </c>
      <c r="E102" s="135">
        <v>20</v>
      </c>
      <c r="F102" s="106">
        <v>4.75</v>
      </c>
      <c r="G102" s="22" t="s">
        <v>14148</v>
      </c>
      <c r="H102" s="106">
        <f t="shared" si="3"/>
        <v>9.5</v>
      </c>
      <c r="I102" s="106">
        <f t="shared" si="4"/>
        <v>8.7000000000000011</v>
      </c>
      <c r="J102" s="107">
        <f t="shared" si="5"/>
        <v>8.5500000000000007</v>
      </c>
      <c r="L102" s="20"/>
    </row>
    <row r="103" spans="1:12" x14ac:dyDescent="0.35">
      <c r="A103" s="127" t="s">
        <v>542</v>
      </c>
      <c r="B103" s="21" t="s">
        <v>543</v>
      </c>
      <c r="C103" s="21">
        <v>6</v>
      </c>
      <c r="D103" s="20">
        <v>0.7</v>
      </c>
      <c r="E103" s="135">
        <v>20</v>
      </c>
      <c r="F103" s="106">
        <v>4.75</v>
      </c>
      <c r="G103" s="22" t="s">
        <v>14148</v>
      </c>
      <c r="H103" s="106">
        <f t="shared" si="3"/>
        <v>9.5</v>
      </c>
      <c r="I103" s="106">
        <f t="shared" si="4"/>
        <v>8.7000000000000011</v>
      </c>
      <c r="J103" s="107">
        <f t="shared" si="5"/>
        <v>8.5500000000000007</v>
      </c>
      <c r="L103" s="20"/>
    </row>
    <row r="104" spans="1:12" x14ac:dyDescent="0.35">
      <c r="A104" s="127" t="s">
        <v>544</v>
      </c>
      <c r="B104" s="21" t="s">
        <v>545</v>
      </c>
      <c r="C104" s="21">
        <v>6</v>
      </c>
      <c r="D104" s="20">
        <v>0.7</v>
      </c>
      <c r="E104" s="135">
        <v>20</v>
      </c>
      <c r="F104" s="106">
        <v>5.25</v>
      </c>
      <c r="G104" s="22" t="s">
        <v>14155</v>
      </c>
      <c r="H104" s="106">
        <f t="shared" si="3"/>
        <v>10.100000000000001</v>
      </c>
      <c r="I104" s="106">
        <f t="shared" si="4"/>
        <v>9.25</v>
      </c>
      <c r="J104" s="107">
        <f t="shared" si="5"/>
        <v>9.1</v>
      </c>
      <c r="L104" s="20"/>
    </row>
    <row r="105" spans="1:12" x14ac:dyDescent="0.35">
      <c r="A105" s="127" t="s">
        <v>549</v>
      </c>
      <c r="B105" s="21" t="s">
        <v>550</v>
      </c>
      <c r="C105" s="21">
        <v>6</v>
      </c>
      <c r="D105" s="20">
        <v>0.7</v>
      </c>
      <c r="E105" s="135">
        <v>38</v>
      </c>
      <c r="F105" s="106">
        <v>9.9499999999999993</v>
      </c>
      <c r="G105" s="22" t="s">
        <v>14154</v>
      </c>
      <c r="H105" s="106">
        <f t="shared" si="3"/>
        <v>17.400000000000002</v>
      </c>
      <c r="I105" s="106">
        <f t="shared" si="4"/>
        <v>16</v>
      </c>
      <c r="J105" s="107">
        <f t="shared" si="5"/>
        <v>15.700000000000001</v>
      </c>
      <c r="L105" s="20"/>
    </row>
    <row r="106" spans="1:12" x14ac:dyDescent="0.35">
      <c r="A106" s="127" t="s">
        <v>554</v>
      </c>
      <c r="B106" s="21" t="s">
        <v>555</v>
      </c>
      <c r="C106" s="21">
        <v>6</v>
      </c>
      <c r="D106" s="20">
        <v>0.7</v>
      </c>
      <c r="E106" s="135">
        <v>28</v>
      </c>
      <c r="F106" s="106">
        <v>5.5</v>
      </c>
      <c r="G106" s="22" t="s">
        <v>14148</v>
      </c>
      <c r="H106" s="106">
        <f t="shared" si="3"/>
        <v>11.100000000000001</v>
      </c>
      <c r="I106" s="106">
        <f t="shared" si="4"/>
        <v>10.200000000000001</v>
      </c>
      <c r="J106" s="107">
        <f t="shared" si="5"/>
        <v>10</v>
      </c>
      <c r="L106" s="20"/>
    </row>
    <row r="107" spans="1:12" x14ac:dyDescent="0.35">
      <c r="A107" s="127" t="s">
        <v>563</v>
      </c>
      <c r="B107" s="21" t="s">
        <v>564</v>
      </c>
      <c r="C107" s="21">
        <v>96</v>
      </c>
      <c r="D107" s="20">
        <v>0.05</v>
      </c>
      <c r="E107" s="135">
        <v>17</v>
      </c>
      <c r="F107" s="106">
        <v>1.35</v>
      </c>
      <c r="G107" s="22" t="s">
        <v>14154</v>
      </c>
      <c r="H107" s="106">
        <f t="shared" si="3"/>
        <v>3.6500000000000004</v>
      </c>
      <c r="I107" s="106">
        <f t="shared" si="4"/>
        <v>3.35</v>
      </c>
      <c r="J107" s="107">
        <f t="shared" si="5"/>
        <v>3.3000000000000003</v>
      </c>
      <c r="L107" s="20"/>
    </row>
    <row r="108" spans="1:12" x14ac:dyDescent="0.35">
      <c r="A108" s="127" t="s">
        <v>14589</v>
      </c>
      <c r="B108" s="21" t="s">
        <v>23318</v>
      </c>
      <c r="C108" s="21">
        <v>6</v>
      </c>
      <c r="D108" s="20">
        <v>1</v>
      </c>
      <c r="E108" s="135">
        <v>17</v>
      </c>
      <c r="F108" s="106">
        <v>7.75</v>
      </c>
      <c r="G108" s="22" t="s">
        <v>14154</v>
      </c>
      <c r="H108" s="106">
        <f t="shared" si="3"/>
        <v>13.5</v>
      </c>
      <c r="I108" s="106">
        <f t="shared" si="4"/>
        <v>12.4</v>
      </c>
      <c r="J108" s="107">
        <f t="shared" si="5"/>
        <v>12.200000000000001</v>
      </c>
      <c r="L108" s="20"/>
    </row>
    <row r="109" spans="1:12" x14ac:dyDescent="0.35">
      <c r="A109" s="127" t="s">
        <v>574</v>
      </c>
      <c r="B109" s="21" t="s">
        <v>575</v>
      </c>
      <c r="C109" s="21">
        <v>6</v>
      </c>
      <c r="D109" s="20">
        <v>0.7</v>
      </c>
      <c r="E109" s="135">
        <v>15.5</v>
      </c>
      <c r="F109" s="106">
        <v>7.95</v>
      </c>
      <c r="G109" s="22" t="s">
        <v>14154</v>
      </c>
      <c r="H109" s="106">
        <f t="shared" si="3"/>
        <v>13</v>
      </c>
      <c r="I109" s="106">
        <f t="shared" si="4"/>
        <v>11.9</v>
      </c>
      <c r="J109" s="107">
        <f t="shared" si="5"/>
        <v>11.700000000000001</v>
      </c>
      <c r="L109" s="20"/>
    </row>
    <row r="110" spans="1:12" x14ac:dyDescent="0.35">
      <c r="A110" s="127" t="s">
        <v>578</v>
      </c>
      <c r="B110" s="21" t="s">
        <v>579</v>
      </c>
      <c r="C110" s="21">
        <v>6</v>
      </c>
      <c r="D110" s="20">
        <v>0.7</v>
      </c>
      <c r="E110" s="135">
        <v>42</v>
      </c>
      <c r="F110" s="106">
        <v>13.5</v>
      </c>
      <c r="G110" s="22" t="s">
        <v>14146</v>
      </c>
      <c r="H110" s="106">
        <f t="shared" si="3"/>
        <v>22.1</v>
      </c>
      <c r="I110" s="106">
        <f t="shared" si="4"/>
        <v>20.3</v>
      </c>
      <c r="J110" s="107">
        <f t="shared" si="5"/>
        <v>19.950000000000003</v>
      </c>
      <c r="L110" s="20"/>
    </row>
    <row r="111" spans="1:12" x14ac:dyDescent="0.35">
      <c r="A111" s="127" t="s">
        <v>583</v>
      </c>
      <c r="B111" s="21" t="s">
        <v>584</v>
      </c>
      <c r="C111" s="21">
        <v>6</v>
      </c>
      <c r="D111" s="20">
        <v>0.7</v>
      </c>
      <c r="E111" s="135">
        <v>51</v>
      </c>
      <c r="F111" s="106">
        <v>17.75</v>
      </c>
      <c r="G111" s="22" t="s">
        <v>14146</v>
      </c>
      <c r="H111" s="106">
        <f t="shared" si="3"/>
        <v>28.1</v>
      </c>
      <c r="I111" s="106">
        <f t="shared" si="4"/>
        <v>25.8</v>
      </c>
      <c r="J111" s="107">
        <f t="shared" si="5"/>
        <v>25.3</v>
      </c>
      <c r="L111" s="20"/>
    </row>
    <row r="112" spans="1:12" x14ac:dyDescent="0.35">
      <c r="A112" s="127" t="s">
        <v>592</v>
      </c>
      <c r="B112" s="21" t="s">
        <v>14635</v>
      </c>
      <c r="C112" s="21">
        <v>6</v>
      </c>
      <c r="D112" s="20">
        <v>0.7</v>
      </c>
      <c r="E112" s="135">
        <v>61.8</v>
      </c>
      <c r="F112" s="106">
        <v>34.5</v>
      </c>
      <c r="G112" s="22" t="s">
        <v>14145</v>
      </c>
      <c r="H112" s="106">
        <f t="shared" si="3"/>
        <v>49.45</v>
      </c>
      <c r="I112" s="106">
        <f t="shared" si="4"/>
        <v>45.400000000000006</v>
      </c>
      <c r="J112" s="107">
        <f t="shared" si="5"/>
        <v>44.6</v>
      </c>
      <c r="L112" s="20"/>
    </row>
    <row r="113" spans="1:12" x14ac:dyDescent="0.35">
      <c r="A113" s="127" t="s">
        <v>596</v>
      </c>
      <c r="B113" s="21" t="s">
        <v>597</v>
      </c>
      <c r="C113" s="21">
        <v>6</v>
      </c>
      <c r="D113" s="20">
        <v>0.7</v>
      </c>
      <c r="E113" s="135">
        <v>50</v>
      </c>
      <c r="F113" s="106">
        <v>25.5</v>
      </c>
      <c r="G113" s="22" t="s">
        <v>14145</v>
      </c>
      <c r="H113" s="106">
        <f t="shared" si="3"/>
        <v>37.450000000000003</v>
      </c>
      <c r="I113" s="106">
        <f t="shared" si="4"/>
        <v>34.4</v>
      </c>
      <c r="J113" s="107">
        <f t="shared" si="5"/>
        <v>33.75</v>
      </c>
      <c r="L113" s="20"/>
    </row>
    <row r="114" spans="1:12" x14ac:dyDescent="0.35">
      <c r="A114" s="127" t="s">
        <v>600</v>
      </c>
      <c r="B114" s="21" t="s">
        <v>14794</v>
      </c>
      <c r="C114" s="21">
        <v>6</v>
      </c>
      <c r="D114" s="20">
        <v>0.7</v>
      </c>
      <c r="E114" s="135">
        <v>46</v>
      </c>
      <c r="F114" s="106">
        <v>20.5</v>
      </c>
      <c r="G114" s="22" t="s">
        <v>14145</v>
      </c>
      <c r="H114" s="106">
        <f t="shared" si="3"/>
        <v>31</v>
      </c>
      <c r="I114" s="106">
        <f t="shared" si="4"/>
        <v>28.450000000000003</v>
      </c>
      <c r="J114" s="107">
        <f t="shared" si="5"/>
        <v>27.950000000000003</v>
      </c>
      <c r="L114" s="20"/>
    </row>
    <row r="115" spans="1:12" x14ac:dyDescent="0.35">
      <c r="A115" s="127" t="s">
        <v>603</v>
      </c>
      <c r="B115" s="21" t="s">
        <v>14924</v>
      </c>
      <c r="C115" s="21">
        <v>6</v>
      </c>
      <c r="D115" s="20">
        <v>0.7</v>
      </c>
      <c r="E115" s="135">
        <v>46</v>
      </c>
      <c r="F115" s="106">
        <v>27.95</v>
      </c>
      <c r="G115" s="22" t="s">
        <v>14145</v>
      </c>
      <c r="H115" s="106">
        <f t="shared" si="3"/>
        <v>40.1</v>
      </c>
      <c r="I115" s="106">
        <f t="shared" si="4"/>
        <v>36.800000000000004</v>
      </c>
      <c r="J115" s="107">
        <f t="shared" si="5"/>
        <v>36.15</v>
      </c>
      <c r="L115" s="20"/>
    </row>
    <row r="116" spans="1:12" x14ac:dyDescent="0.35">
      <c r="A116" s="127" t="s">
        <v>14636</v>
      </c>
      <c r="B116" s="21" t="s">
        <v>14637</v>
      </c>
      <c r="C116" s="21">
        <v>6</v>
      </c>
      <c r="D116" s="20">
        <v>0.7</v>
      </c>
      <c r="E116" s="135">
        <v>62.8</v>
      </c>
      <c r="F116" s="106">
        <v>38.5</v>
      </c>
      <c r="G116" s="22" t="s">
        <v>14145</v>
      </c>
      <c r="H116" s="106">
        <f t="shared" si="3"/>
        <v>54.45</v>
      </c>
      <c r="I116" s="106">
        <f t="shared" si="4"/>
        <v>50</v>
      </c>
      <c r="J116" s="107">
        <f t="shared" si="5"/>
        <v>49.1</v>
      </c>
      <c r="L116" s="20"/>
    </row>
    <row r="117" spans="1:12" x14ac:dyDescent="0.35">
      <c r="A117" s="127" t="s">
        <v>606</v>
      </c>
      <c r="B117" s="21" t="s">
        <v>607</v>
      </c>
      <c r="C117" s="21">
        <v>6</v>
      </c>
      <c r="D117" s="20">
        <v>0.7</v>
      </c>
      <c r="E117" s="135">
        <v>40</v>
      </c>
      <c r="F117" s="106">
        <v>20.5</v>
      </c>
      <c r="G117" s="22" t="s">
        <v>14145</v>
      </c>
      <c r="H117" s="106">
        <f t="shared" si="3"/>
        <v>30.450000000000003</v>
      </c>
      <c r="I117" s="106">
        <f t="shared" si="4"/>
        <v>27.950000000000003</v>
      </c>
      <c r="J117" s="107">
        <f t="shared" si="5"/>
        <v>27.450000000000003</v>
      </c>
      <c r="L117" s="20"/>
    </row>
    <row r="118" spans="1:12" x14ac:dyDescent="0.35">
      <c r="A118" s="127" t="s">
        <v>610</v>
      </c>
      <c r="B118" s="21" t="s">
        <v>611</v>
      </c>
      <c r="C118" s="21">
        <v>6</v>
      </c>
      <c r="D118" s="20">
        <v>1</v>
      </c>
      <c r="E118" s="135">
        <v>40</v>
      </c>
      <c r="F118" s="106">
        <v>13.5</v>
      </c>
      <c r="G118" s="22" t="s">
        <v>14142</v>
      </c>
      <c r="H118" s="106">
        <f t="shared" si="3"/>
        <v>23.450000000000003</v>
      </c>
      <c r="I118" s="106">
        <f t="shared" si="4"/>
        <v>21.5</v>
      </c>
      <c r="J118" s="107">
        <f t="shared" si="5"/>
        <v>21.150000000000002</v>
      </c>
      <c r="L118" s="20"/>
    </row>
    <row r="119" spans="1:12" x14ac:dyDescent="0.35">
      <c r="A119" s="127" t="s">
        <v>613</v>
      </c>
      <c r="B119" s="21" t="s">
        <v>14832</v>
      </c>
      <c r="C119" s="21">
        <v>6</v>
      </c>
      <c r="D119" s="20">
        <v>0.7</v>
      </c>
      <c r="E119" s="135">
        <v>43</v>
      </c>
      <c r="F119" s="106">
        <v>31.75</v>
      </c>
      <c r="G119" s="22" t="s">
        <v>14146</v>
      </c>
      <c r="H119" s="106">
        <f t="shared" si="3"/>
        <v>44.45</v>
      </c>
      <c r="I119" s="106">
        <f t="shared" si="4"/>
        <v>40.800000000000004</v>
      </c>
      <c r="J119" s="107">
        <f t="shared" si="5"/>
        <v>40.1</v>
      </c>
      <c r="L119" s="20"/>
    </row>
    <row r="120" spans="1:12" x14ac:dyDescent="0.35">
      <c r="A120" s="127" t="s">
        <v>14833</v>
      </c>
      <c r="B120" s="21" t="s">
        <v>622</v>
      </c>
      <c r="C120" s="21">
        <v>6</v>
      </c>
      <c r="D120" s="20">
        <v>0.7</v>
      </c>
      <c r="E120" s="135">
        <v>43</v>
      </c>
      <c r="F120" s="106">
        <v>36.5</v>
      </c>
      <c r="G120" s="22" t="s">
        <v>14146</v>
      </c>
      <c r="H120" s="106">
        <f t="shared" si="3"/>
        <v>50.25</v>
      </c>
      <c r="I120" s="106">
        <f t="shared" si="4"/>
        <v>46.150000000000006</v>
      </c>
      <c r="J120" s="107">
        <f t="shared" si="5"/>
        <v>45.300000000000004</v>
      </c>
      <c r="L120" s="20"/>
    </row>
    <row r="121" spans="1:12" x14ac:dyDescent="0.35">
      <c r="A121" s="127" t="s">
        <v>624</v>
      </c>
      <c r="B121" s="21" t="s">
        <v>625</v>
      </c>
      <c r="C121" s="21">
        <v>6</v>
      </c>
      <c r="D121" s="20">
        <v>0.7</v>
      </c>
      <c r="E121" s="135">
        <v>43</v>
      </c>
      <c r="F121" s="106">
        <v>38.5</v>
      </c>
      <c r="G121" s="22" t="s">
        <v>14146</v>
      </c>
      <c r="H121" s="106">
        <f t="shared" si="3"/>
        <v>52.7</v>
      </c>
      <c r="I121" s="106">
        <f t="shared" si="4"/>
        <v>48.35</v>
      </c>
      <c r="J121" s="107">
        <f t="shared" si="5"/>
        <v>47.5</v>
      </c>
      <c r="L121" s="20"/>
    </row>
    <row r="122" spans="1:12" x14ac:dyDescent="0.35">
      <c r="A122" s="127" t="s">
        <v>617</v>
      </c>
      <c r="B122" s="21" t="s">
        <v>14834</v>
      </c>
      <c r="C122" s="21">
        <v>6</v>
      </c>
      <c r="D122" s="20">
        <v>0.7</v>
      </c>
      <c r="E122" s="135">
        <v>43</v>
      </c>
      <c r="F122" s="106">
        <v>30.5</v>
      </c>
      <c r="G122" s="22" t="s">
        <v>14142</v>
      </c>
      <c r="H122" s="106">
        <f t="shared" si="3"/>
        <v>42.95</v>
      </c>
      <c r="I122" s="106">
        <f t="shared" si="4"/>
        <v>39.400000000000006</v>
      </c>
      <c r="J122" s="107">
        <f t="shared" si="5"/>
        <v>38.700000000000003</v>
      </c>
      <c r="L122" s="20"/>
    </row>
    <row r="123" spans="1:12" x14ac:dyDescent="0.35">
      <c r="A123" s="127" t="s">
        <v>628</v>
      </c>
      <c r="B123" s="21" t="s">
        <v>629</v>
      </c>
      <c r="C123" s="21">
        <v>6</v>
      </c>
      <c r="D123" s="20">
        <v>0.7</v>
      </c>
      <c r="E123" s="135">
        <v>43</v>
      </c>
      <c r="F123" s="106">
        <v>45.1</v>
      </c>
      <c r="G123" s="22" t="s">
        <v>14152</v>
      </c>
      <c r="H123" s="106">
        <f t="shared" si="3"/>
        <v>60.75</v>
      </c>
      <c r="I123" s="106">
        <f t="shared" si="4"/>
        <v>55.75</v>
      </c>
      <c r="J123" s="107">
        <f t="shared" si="5"/>
        <v>54.75</v>
      </c>
      <c r="L123" s="20"/>
    </row>
    <row r="124" spans="1:12" x14ac:dyDescent="0.35">
      <c r="A124" s="127" t="s">
        <v>639</v>
      </c>
      <c r="B124" s="21" t="s">
        <v>640</v>
      </c>
      <c r="C124" s="21">
        <v>6</v>
      </c>
      <c r="D124" s="20">
        <v>0.7</v>
      </c>
      <c r="E124" s="135">
        <v>40</v>
      </c>
      <c r="F124" s="106">
        <v>17.25</v>
      </c>
      <c r="G124" s="22" t="s">
        <v>14145</v>
      </c>
      <c r="H124" s="106">
        <f t="shared" si="3"/>
        <v>26.5</v>
      </c>
      <c r="I124" s="106">
        <f t="shared" si="4"/>
        <v>24.35</v>
      </c>
      <c r="J124" s="107">
        <f t="shared" si="5"/>
        <v>23.900000000000002</v>
      </c>
      <c r="L124" s="20"/>
    </row>
    <row r="125" spans="1:12" x14ac:dyDescent="0.35">
      <c r="A125" s="127" t="s">
        <v>14795</v>
      </c>
      <c r="B125" s="21" t="s">
        <v>14796</v>
      </c>
      <c r="C125" s="21">
        <v>6</v>
      </c>
      <c r="D125" s="20">
        <v>0.7</v>
      </c>
      <c r="E125" s="135">
        <v>46</v>
      </c>
      <c r="F125" s="106">
        <v>35</v>
      </c>
      <c r="G125" s="22" t="s">
        <v>14145</v>
      </c>
      <c r="H125" s="106">
        <f t="shared" si="3"/>
        <v>48.7</v>
      </c>
      <c r="I125" s="106">
        <f t="shared" si="4"/>
        <v>44.7</v>
      </c>
      <c r="J125" s="107">
        <f t="shared" si="5"/>
        <v>43.900000000000006</v>
      </c>
      <c r="L125" s="20"/>
    </row>
    <row r="126" spans="1:12" x14ac:dyDescent="0.35">
      <c r="A126" s="127" t="s">
        <v>14931</v>
      </c>
      <c r="B126" s="21" t="s">
        <v>14932</v>
      </c>
      <c r="C126" s="21">
        <v>6</v>
      </c>
      <c r="D126" s="20">
        <v>0.7</v>
      </c>
      <c r="E126" s="135">
        <v>43</v>
      </c>
      <c r="F126" s="106">
        <v>26.5</v>
      </c>
      <c r="G126" s="22" t="s">
        <v>14145</v>
      </c>
      <c r="H126" s="106">
        <f t="shared" si="3"/>
        <v>38.050000000000004</v>
      </c>
      <c r="I126" s="106">
        <f t="shared" si="4"/>
        <v>34.950000000000003</v>
      </c>
      <c r="J126" s="107">
        <f t="shared" si="5"/>
        <v>34.300000000000004</v>
      </c>
      <c r="L126" s="20"/>
    </row>
    <row r="127" spans="1:12" x14ac:dyDescent="0.35">
      <c r="A127" s="127" t="s">
        <v>643</v>
      </c>
      <c r="B127" s="21" t="s">
        <v>644</v>
      </c>
      <c r="C127" s="21">
        <v>6</v>
      </c>
      <c r="D127" s="20">
        <v>0.7</v>
      </c>
      <c r="E127" s="135">
        <v>40</v>
      </c>
      <c r="F127" s="106">
        <v>11.35</v>
      </c>
      <c r="G127" s="22" t="s">
        <v>14157</v>
      </c>
      <c r="H127" s="106">
        <f t="shared" si="3"/>
        <v>19.3</v>
      </c>
      <c r="I127" s="106">
        <f t="shared" si="4"/>
        <v>17.7</v>
      </c>
      <c r="J127" s="107">
        <f t="shared" si="5"/>
        <v>17.400000000000002</v>
      </c>
      <c r="L127" s="20"/>
    </row>
    <row r="128" spans="1:12" x14ac:dyDescent="0.35">
      <c r="A128" s="127" t="s">
        <v>648</v>
      </c>
      <c r="B128" s="21" t="s">
        <v>649</v>
      </c>
      <c r="C128" s="21">
        <v>6</v>
      </c>
      <c r="D128" s="20">
        <v>0.7</v>
      </c>
      <c r="E128" s="135">
        <v>40</v>
      </c>
      <c r="F128" s="106">
        <v>14.95</v>
      </c>
      <c r="G128" s="22" t="s">
        <v>14157</v>
      </c>
      <c r="H128" s="106">
        <f t="shared" si="3"/>
        <v>23.700000000000003</v>
      </c>
      <c r="I128" s="106">
        <f t="shared" si="4"/>
        <v>21.75</v>
      </c>
      <c r="J128" s="107">
        <f t="shared" si="5"/>
        <v>21.35</v>
      </c>
      <c r="L128" s="20"/>
    </row>
    <row r="129" spans="1:12" x14ac:dyDescent="0.35">
      <c r="A129" s="127" t="s">
        <v>651</v>
      </c>
      <c r="B129" s="21" t="s">
        <v>652</v>
      </c>
      <c r="C129" s="21">
        <v>6</v>
      </c>
      <c r="D129" s="20">
        <v>0.7</v>
      </c>
      <c r="E129" s="135">
        <v>40</v>
      </c>
      <c r="F129" s="106">
        <v>21.25</v>
      </c>
      <c r="G129" s="22" t="s">
        <v>14157</v>
      </c>
      <c r="H129" s="106">
        <f t="shared" si="3"/>
        <v>31.400000000000002</v>
      </c>
      <c r="I129" s="106">
        <f t="shared" si="4"/>
        <v>28.8</v>
      </c>
      <c r="J129" s="107">
        <f t="shared" si="5"/>
        <v>28.3</v>
      </c>
      <c r="L129" s="20"/>
    </row>
    <row r="130" spans="1:12" x14ac:dyDescent="0.35">
      <c r="A130" s="127" t="s">
        <v>655</v>
      </c>
      <c r="B130" s="21" t="s">
        <v>656</v>
      </c>
      <c r="C130" s="21">
        <v>6</v>
      </c>
      <c r="D130" s="20">
        <v>0.7</v>
      </c>
      <c r="E130" s="135">
        <v>43.3</v>
      </c>
      <c r="F130" s="106">
        <v>42.5</v>
      </c>
      <c r="G130" s="22" t="s">
        <v>14158</v>
      </c>
      <c r="H130" s="106">
        <f t="shared" si="3"/>
        <v>57.6</v>
      </c>
      <c r="I130" s="106">
        <f t="shared" si="4"/>
        <v>52.900000000000006</v>
      </c>
      <c r="J130" s="107">
        <f t="shared" si="5"/>
        <v>51.95</v>
      </c>
      <c r="L130" s="20"/>
    </row>
    <row r="131" spans="1:12" x14ac:dyDescent="0.35">
      <c r="A131" s="127" t="s">
        <v>660</v>
      </c>
      <c r="B131" s="21" t="s">
        <v>661</v>
      </c>
      <c r="C131" s="21">
        <v>6</v>
      </c>
      <c r="D131" s="20">
        <v>0.7</v>
      </c>
      <c r="E131" s="135">
        <v>40</v>
      </c>
      <c r="F131" s="106">
        <v>34</v>
      </c>
      <c r="G131" s="22" t="s">
        <v>14144</v>
      </c>
      <c r="H131" s="106">
        <f t="shared" si="3"/>
        <v>46.95</v>
      </c>
      <c r="I131" s="106">
        <f t="shared" si="4"/>
        <v>43.1</v>
      </c>
      <c r="J131" s="107">
        <f t="shared" si="5"/>
        <v>42.300000000000004</v>
      </c>
      <c r="L131" s="20"/>
    </row>
    <row r="132" spans="1:12" x14ac:dyDescent="0.35">
      <c r="A132" s="127" t="s">
        <v>14256</v>
      </c>
      <c r="B132" s="21" t="s">
        <v>14257</v>
      </c>
      <c r="C132" s="21">
        <v>6</v>
      </c>
      <c r="D132" s="20">
        <v>0.7</v>
      </c>
      <c r="E132" s="135">
        <v>40</v>
      </c>
      <c r="F132" s="106">
        <v>36.5</v>
      </c>
      <c r="G132" s="22" t="s">
        <v>14144</v>
      </c>
      <c r="H132" s="106">
        <f t="shared" si="3"/>
        <v>50</v>
      </c>
      <c r="I132" s="106">
        <f t="shared" si="4"/>
        <v>45.900000000000006</v>
      </c>
      <c r="J132" s="107">
        <f t="shared" si="5"/>
        <v>45.050000000000004</v>
      </c>
      <c r="L132" s="20"/>
    </row>
    <row r="133" spans="1:12" x14ac:dyDescent="0.35">
      <c r="A133" s="127" t="s">
        <v>665</v>
      </c>
      <c r="B133" s="21" t="s">
        <v>666</v>
      </c>
      <c r="C133" s="21">
        <v>6</v>
      </c>
      <c r="D133" s="20">
        <v>0.7</v>
      </c>
      <c r="E133" s="135">
        <v>40</v>
      </c>
      <c r="F133" s="106">
        <v>16.899999999999999</v>
      </c>
      <c r="G133" s="22" t="s">
        <v>14144</v>
      </c>
      <c r="H133" s="106">
        <f t="shared" si="3"/>
        <v>26.05</v>
      </c>
      <c r="I133" s="106">
        <f t="shared" si="4"/>
        <v>23.950000000000003</v>
      </c>
      <c r="J133" s="107">
        <f t="shared" si="5"/>
        <v>23.5</v>
      </c>
      <c r="L133" s="20"/>
    </row>
    <row r="134" spans="1:12" x14ac:dyDescent="0.35">
      <c r="A134" s="127" t="s">
        <v>668</v>
      </c>
      <c r="B134" s="21" t="s">
        <v>669</v>
      </c>
      <c r="C134" s="21">
        <v>6</v>
      </c>
      <c r="D134" s="20">
        <v>0.7</v>
      </c>
      <c r="E134" s="135">
        <v>40</v>
      </c>
      <c r="F134" s="106">
        <v>11.25</v>
      </c>
      <c r="G134" s="22" t="s">
        <v>14144</v>
      </c>
      <c r="H134" s="106">
        <f t="shared" si="3"/>
        <v>19.200000000000003</v>
      </c>
      <c r="I134" s="106">
        <f t="shared" si="4"/>
        <v>17.600000000000001</v>
      </c>
      <c r="J134" s="107">
        <f t="shared" si="5"/>
        <v>17.3</v>
      </c>
      <c r="L134" s="20"/>
    </row>
    <row r="135" spans="1:12" x14ac:dyDescent="0.35">
      <c r="A135" s="127" t="s">
        <v>684</v>
      </c>
      <c r="B135" s="21" t="s">
        <v>685</v>
      </c>
      <c r="C135" s="21">
        <v>6</v>
      </c>
      <c r="D135" s="20">
        <v>0.7</v>
      </c>
      <c r="E135" s="135">
        <v>40</v>
      </c>
      <c r="F135" s="106">
        <v>12.5</v>
      </c>
      <c r="G135" s="22" t="s">
        <v>14144</v>
      </c>
      <c r="H135" s="106">
        <f t="shared" si="3"/>
        <v>20.700000000000003</v>
      </c>
      <c r="I135" s="106">
        <f t="shared" si="4"/>
        <v>19</v>
      </c>
      <c r="J135" s="107">
        <f t="shared" si="5"/>
        <v>18.650000000000002</v>
      </c>
      <c r="L135" s="20"/>
    </row>
    <row r="136" spans="1:12" x14ac:dyDescent="0.35">
      <c r="A136" s="127" t="s">
        <v>14638</v>
      </c>
      <c r="B136" s="21" t="s">
        <v>14639</v>
      </c>
      <c r="C136" s="21">
        <v>6</v>
      </c>
      <c r="D136" s="20">
        <v>0.7</v>
      </c>
      <c r="E136" s="135">
        <v>37.5</v>
      </c>
      <c r="F136" s="106">
        <v>7.25</v>
      </c>
      <c r="G136" s="22" t="s">
        <v>14160</v>
      </c>
      <c r="H136" s="106">
        <f t="shared" si="3"/>
        <v>14.100000000000001</v>
      </c>
      <c r="I136" s="106">
        <f t="shared" si="4"/>
        <v>12.950000000000001</v>
      </c>
      <c r="J136" s="107">
        <f t="shared" si="5"/>
        <v>12.700000000000001</v>
      </c>
      <c r="L136" s="20"/>
    </row>
    <row r="137" spans="1:12" x14ac:dyDescent="0.35">
      <c r="A137" s="127" t="s">
        <v>14835</v>
      </c>
      <c r="B137" s="21" t="s">
        <v>14836</v>
      </c>
      <c r="C137" s="21">
        <v>6</v>
      </c>
      <c r="D137" s="20">
        <v>0.7</v>
      </c>
      <c r="E137" s="135">
        <v>43</v>
      </c>
      <c r="F137" s="106">
        <v>22.5</v>
      </c>
      <c r="G137" s="22" t="s">
        <v>14150</v>
      </c>
      <c r="H137" s="106">
        <f t="shared" si="3"/>
        <v>33.15</v>
      </c>
      <c r="I137" s="106">
        <f t="shared" si="4"/>
        <v>30.450000000000003</v>
      </c>
      <c r="J137" s="107">
        <f t="shared" si="5"/>
        <v>29.900000000000002</v>
      </c>
      <c r="L137" s="20"/>
    </row>
    <row r="138" spans="1:12" x14ac:dyDescent="0.35">
      <c r="A138" s="127" t="s">
        <v>740</v>
      </c>
      <c r="B138" s="21" t="s">
        <v>741</v>
      </c>
      <c r="C138" s="21">
        <v>6</v>
      </c>
      <c r="D138" s="20">
        <v>0.7</v>
      </c>
      <c r="E138" s="135">
        <v>43</v>
      </c>
      <c r="F138" s="106">
        <v>46.5</v>
      </c>
      <c r="G138" s="22" t="s">
        <v>14150</v>
      </c>
      <c r="H138" s="106">
        <f t="shared" si="3"/>
        <v>62.45</v>
      </c>
      <c r="I138" s="106">
        <f t="shared" si="4"/>
        <v>57.35</v>
      </c>
      <c r="J138" s="107">
        <f t="shared" si="5"/>
        <v>56.300000000000004</v>
      </c>
      <c r="L138" s="20"/>
    </row>
    <row r="139" spans="1:12" x14ac:dyDescent="0.35">
      <c r="A139" s="127" t="s">
        <v>744</v>
      </c>
      <c r="B139" s="21" t="s">
        <v>745</v>
      </c>
      <c r="C139" s="21">
        <v>6</v>
      </c>
      <c r="D139" s="20">
        <v>0.7</v>
      </c>
      <c r="E139" s="135">
        <v>40</v>
      </c>
      <c r="F139" s="106">
        <v>4.75</v>
      </c>
      <c r="G139" s="22" t="s">
        <v>14150</v>
      </c>
      <c r="H139" s="106">
        <f t="shared" si="3"/>
        <v>11.25</v>
      </c>
      <c r="I139" s="106">
        <f t="shared" si="4"/>
        <v>10.350000000000001</v>
      </c>
      <c r="J139" s="107">
        <f t="shared" si="5"/>
        <v>10.15</v>
      </c>
      <c r="L139" s="20"/>
    </row>
    <row r="140" spans="1:12" x14ac:dyDescent="0.35">
      <c r="A140" s="127" t="s">
        <v>748</v>
      </c>
      <c r="B140" s="21" t="s">
        <v>749</v>
      </c>
      <c r="C140" s="21">
        <v>6</v>
      </c>
      <c r="D140" s="20">
        <v>0.7</v>
      </c>
      <c r="E140" s="135">
        <v>40</v>
      </c>
      <c r="F140" s="106">
        <v>5.25</v>
      </c>
      <c r="G140" s="22" t="s">
        <v>14150</v>
      </c>
      <c r="H140" s="106">
        <f t="shared" ref="H140:H203" si="6">IF(B140="","",CEILING((F140+(10.3552*D140*E140)/100+1.5+0.05)*1.22,0.05))</f>
        <v>11.850000000000001</v>
      </c>
      <c r="I140" s="106">
        <f t="shared" ref="I140:I203" si="7">IF(B140="","",CEILING((F140+(10.3552*D140*E140)/100+1.5+0.05)*1.12,0.05))</f>
        <v>10.9</v>
      </c>
      <c r="J140" s="107">
        <f t="shared" ref="J140:J203" si="8">IF(B140="","",CEILING((F140+(10.3552*D140*E140)/100+1.5+0.05)*1.1,0.05))</f>
        <v>10.700000000000001</v>
      </c>
      <c r="L140" s="20"/>
    </row>
    <row r="141" spans="1:12" x14ac:dyDescent="0.35">
      <c r="A141" s="127" t="s">
        <v>763</v>
      </c>
      <c r="B141" s="21" t="s">
        <v>757</v>
      </c>
      <c r="C141" s="21">
        <v>1</v>
      </c>
      <c r="D141" s="20">
        <v>3</v>
      </c>
      <c r="E141" s="135">
        <v>11</v>
      </c>
      <c r="F141" s="106">
        <v>40.5</v>
      </c>
      <c r="G141" s="22" t="s">
        <v>14156</v>
      </c>
      <c r="H141" s="106">
        <f t="shared" si="6"/>
        <v>55.5</v>
      </c>
      <c r="I141" s="106">
        <f t="shared" si="7"/>
        <v>50.95</v>
      </c>
      <c r="J141" s="107">
        <f t="shared" si="8"/>
        <v>50.050000000000004</v>
      </c>
      <c r="L141" s="20"/>
    </row>
    <row r="142" spans="1:12" x14ac:dyDescent="0.35">
      <c r="A142" s="127" t="s">
        <v>771</v>
      </c>
      <c r="B142" s="21" t="s">
        <v>772</v>
      </c>
      <c r="C142" s="21">
        <v>6</v>
      </c>
      <c r="D142" s="20">
        <v>0.7</v>
      </c>
      <c r="E142" s="135">
        <v>43</v>
      </c>
      <c r="F142" s="106">
        <v>37.5</v>
      </c>
      <c r="G142" s="22" t="s">
        <v>14144</v>
      </c>
      <c r="H142" s="106">
        <f t="shared" si="6"/>
        <v>51.45</v>
      </c>
      <c r="I142" s="106">
        <f t="shared" si="7"/>
        <v>47.25</v>
      </c>
      <c r="J142" s="107">
        <f t="shared" si="8"/>
        <v>46.400000000000006</v>
      </c>
      <c r="L142" s="20"/>
    </row>
    <row r="143" spans="1:12" x14ac:dyDescent="0.35">
      <c r="A143" s="127" t="s">
        <v>14506</v>
      </c>
      <c r="B143" s="21" t="s">
        <v>14507</v>
      </c>
      <c r="C143" s="21">
        <v>3</v>
      </c>
      <c r="D143" s="20">
        <v>0.7</v>
      </c>
      <c r="E143" s="135">
        <v>43</v>
      </c>
      <c r="F143" s="106">
        <v>23.5</v>
      </c>
      <c r="G143" s="22" t="s">
        <v>14162</v>
      </c>
      <c r="H143" s="106">
        <f t="shared" si="6"/>
        <v>34.4</v>
      </c>
      <c r="I143" s="106">
        <f t="shared" si="7"/>
        <v>31.55</v>
      </c>
      <c r="J143" s="107">
        <f t="shared" si="8"/>
        <v>31</v>
      </c>
      <c r="L143" s="20"/>
    </row>
    <row r="144" spans="1:12" x14ac:dyDescent="0.35">
      <c r="A144" s="127" t="s">
        <v>776</v>
      </c>
      <c r="B144" s="21" t="s">
        <v>777</v>
      </c>
      <c r="C144" s="21">
        <v>6</v>
      </c>
      <c r="D144" s="20">
        <v>0.7</v>
      </c>
      <c r="E144" s="135">
        <v>43</v>
      </c>
      <c r="F144" s="106">
        <v>22.5</v>
      </c>
      <c r="G144" s="22" t="s">
        <v>14144</v>
      </c>
      <c r="H144" s="106">
        <f t="shared" si="6"/>
        <v>33.15</v>
      </c>
      <c r="I144" s="106">
        <f t="shared" si="7"/>
        <v>30.450000000000003</v>
      </c>
      <c r="J144" s="107">
        <f t="shared" si="8"/>
        <v>29.900000000000002</v>
      </c>
      <c r="L144" s="20"/>
    </row>
    <row r="145" spans="1:12" x14ac:dyDescent="0.35">
      <c r="A145" s="127" t="s">
        <v>14837</v>
      </c>
      <c r="B145" s="21" t="s">
        <v>14838</v>
      </c>
      <c r="C145" s="21">
        <v>6</v>
      </c>
      <c r="D145" s="20">
        <v>0.7</v>
      </c>
      <c r="E145" s="135">
        <v>43</v>
      </c>
      <c r="F145" s="106">
        <v>89.95</v>
      </c>
      <c r="G145" s="22" t="s">
        <v>14144</v>
      </c>
      <c r="H145" s="106">
        <f t="shared" si="6"/>
        <v>115.45</v>
      </c>
      <c r="I145" s="106">
        <f t="shared" si="7"/>
        <v>106</v>
      </c>
      <c r="J145" s="107">
        <f t="shared" si="8"/>
        <v>104.10000000000001</v>
      </c>
      <c r="L145" s="20"/>
    </row>
    <row r="146" spans="1:12" x14ac:dyDescent="0.35">
      <c r="A146" s="127" t="s">
        <v>780</v>
      </c>
      <c r="B146" s="21" t="s">
        <v>14839</v>
      </c>
      <c r="C146" s="21">
        <v>6</v>
      </c>
      <c r="D146" s="20">
        <v>0.7</v>
      </c>
      <c r="E146" s="135">
        <v>43</v>
      </c>
      <c r="F146" s="106">
        <v>17.5</v>
      </c>
      <c r="G146" s="22" t="s">
        <v>14144</v>
      </c>
      <c r="H146" s="106">
        <f t="shared" si="6"/>
        <v>27.05</v>
      </c>
      <c r="I146" s="106">
        <f t="shared" si="7"/>
        <v>24.85</v>
      </c>
      <c r="J146" s="107">
        <f t="shared" si="8"/>
        <v>24.400000000000002</v>
      </c>
      <c r="L146" s="20"/>
    </row>
    <row r="147" spans="1:12" x14ac:dyDescent="0.35">
      <c r="A147" s="127" t="s">
        <v>783</v>
      </c>
      <c r="B147" s="21" t="s">
        <v>784</v>
      </c>
      <c r="C147" s="21">
        <v>6</v>
      </c>
      <c r="D147" s="20">
        <v>0.7</v>
      </c>
      <c r="E147" s="135">
        <v>40</v>
      </c>
      <c r="F147" s="106">
        <v>15.95</v>
      </c>
      <c r="G147" s="22" t="s">
        <v>14144</v>
      </c>
      <c r="H147" s="106">
        <f t="shared" si="6"/>
        <v>24.900000000000002</v>
      </c>
      <c r="I147" s="106">
        <f t="shared" si="7"/>
        <v>22.85</v>
      </c>
      <c r="J147" s="107">
        <f t="shared" si="8"/>
        <v>22.450000000000003</v>
      </c>
      <c r="L147" s="20"/>
    </row>
    <row r="148" spans="1:12" x14ac:dyDescent="0.35">
      <c r="A148" s="127" t="s">
        <v>792</v>
      </c>
      <c r="B148" s="21" t="s">
        <v>788</v>
      </c>
      <c r="C148" s="21">
        <v>12</v>
      </c>
      <c r="D148" s="20">
        <v>0.7</v>
      </c>
      <c r="E148" s="135">
        <v>40</v>
      </c>
      <c r="F148" s="106">
        <v>18</v>
      </c>
      <c r="G148" s="22" t="s">
        <v>14159</v>
      </c>
      <c r="H148" s="106">
        <f t="shared" si="6"/>
        <v>27.400000000000002</v>
      </c>
      <c r="I148" s="106">
        <f t="shared" si="7"/>
        <v>25.150000000000002</v>
      </c>
      <c r="J148" s="107">
        <f t="shared" si="8"/>
        <v>24.700000000000003</v>
      </c>
      <c r="L148" s="20"/>
    </row>
    <row r="149" spans="1:12" x14ac:dyDescent="0.35">
      <c r="A149" s="127" t="s">
        <v>795</v>
      </c>
      <c r="B149" s="21" t="s">
        <v>796</v>
      </c>
      <c r="C149" s="21">
        <v>6</v>
      </c>
      <c r="D149" s="20">
        <v>0.7</v>
      </c>
      <c r="E149" s="135">
        <v>40</v>
      </c>
      <c r="F149" s="106">
        <v>54.5</v>
      </c>
      <c r="G149" s="22" t="s">
        <v>14159</v>
      </c>
      <c r="H149" s="106">
        <f t="shared" si="6"/>
        <v>71.95</v>
      </c>
      <c r="I149" s="106">
        <f t="shared" si="7"/>
        <v>66.05</v>
      </c>
      <c r="J149" s="107">
        <f t="shared" si="8"/>
        <v>64.850000000000009</v>
      </c>
      <c r="L149" s="20"/>
    </row>
    <row r="150" spans="1:12" x14ac:dyDescent="0.35">
      <c r="A150" s="127" t="s">
        <v>799</v>
      </c>
      <c r="B150" s="21" t="s">
        <v>800</v>
      </c>
      <c r="C150" s="21">
        <v>12</v>
      </c>
      <c r="D150" s="20">
        <v>0.7</v>
      </c>
      <c r="E150" s="135">
        <v>40</v>
      </c>
      <c r="F150" s="106">
        <v>10.5</v>
      </c>
      <c r="G150" s="22" t="s">
        <v>14159</v>
      </c>
      <c r="H150" s="106">
        <f t="shared" si="6"/>
        <v>18.25</v>
      </c>
      <c r="I150" s="106">
        <f t="shared" si="7"/>
        <v>16.75</v>
      </c>
      <c r="J150" s="107">
        <f t="shared" si="8"/>
        <v>16.45</v>
      </c>
      <c r="L150" s="20"/>
    </row>
    <row r="151" spans="1:12" x14ac:dyDescent="0.35">
      <c r="A151" s="127" t="s">
        <v>803</v>
      </c>
      <c r="B151" s="21" t="s">
        <v>804</v>
      </c>
      <c r="C151" s="21">
        <v>12</v>
      </c>
      <c r="D151" s="20">
        <v>0.7</v>
      </c>
      <c r="E151" s="135">
        <v>35</v>
      </c>
      <c r="F151" s="106">
        <v>12.55</v>
      </c>
      <c r="G151" s="22" t="s">
        <v>14159</v>
      </c>
      <c r="H151" s="106">
        <f t="shared" si="6"/>
        <v>20.3</v>
      </c>
      <c r="I151" s="106">
        <f t="shared" si="7"/>
        <v>18.650000000000002</v>
      </c>
      <c r="J151" s="107">
        <f t="shared" si="8"/>
        <v>18.350000000000001</v>
      </c>
      <c r="L151" s="20"/>
    </row>
    <row r="152" spans="1:12" x14ac:dyDescent="0.35">
      <c r="A152" s="127" t="s">
        <v>811</v>
      </c>
      <c r="B152" s="21" t="s">
        <v>812</v>
      </c>
      <c r="C152" s="21">
        <v>6</v>
      </c>
      <c r="D152" s="20">
        <v>0.7</v>
      </c>
      <c r="E152" s="135">
        <v>46</v>
      </c>
      <c r="F152" s="106">
        <v>36.5</v>
      </c>
      <c r="G152" s="22" t="s">
        <v>14145</v>
      </c>
      <c r="H152" s="106">
        <f t="shared" si="6"/>
        <v>50.5</v>
      </c>
      <c r="I152" s="106">
        <f t="shared" si="7"/>
        <v>46.400000000000006</v>
      </c>
      <c r="J152" s="107">
        <f t="shared" si="8"/>
        <v>45.550000000000004</v>
      </c>
      <c r="L152" s="20"/>
    </row>
    <row r="153" spans="1:12" x14ac:dyDescent="0.35">
      <c r="A153" s="127" t="s">
        <v>14951</v>
      </c>
      <c r="B153" s="21" t="s">
        <v>14952</v>
      </c>
      <c r="C153" s="21">
        <v>6</v>
      </c>
      <c r="D153" s="20">
        <v>0.7</v>
      </c>
      <c r="E153" s="135">
        <v>46</v>
      </c>
      <c r="F153" s="106">
        <v>92.5</v>
      </c>
      <c r="G153" s="22" t="s">
        <v>14145</v>
      </c>
      <c r="H153" s="106">
        <f t="shared" si="6"/>
        <v>118.85000000000001</v>
      </c>
      <c r="I153" s="106">
        <f t="shared" si="7"/>
        <v>109.10000000000001</v>
      </c>
      <c r="J153" s="107">
        <f t="shared" si="8"/>
        <v>107.15</v>
      </c>
      <c r="L153" s="20"/>
    </row>
    <row r="154" spans="1:12" x14ac:dyDescent="0.35">
      <c r="A154" s="127" t="s">
        <v>815</v>
      </c>
      <c r="B154" s="21" t="s">
        <v>816</v>
      </c>
      <c r="C154" s="21">
        <v>6</v>
      </c>
      <c r="D154" s="20">
        <v>0.7</v>
      </c>
      <c r="E154" s="135">
        <v>46.2</v>
      </c>
      <c r="F154" s="106">
        <v>215</v>
      </c>
      <c r="G154" s="22" t="s">
        <v>14145</v>
      </c>
      <c r="H154" s="106">
        <f t="shared" si="6"/>
        <v>268.3</v>
      </c>
      <c r="I154" s="106">
        <f t="shared" si="7"/>
        <v>246.3</v>
      </c>
      <c r="J154" s="107">
        <f t="shared" si="8"/>
        <v>241.9</v>
      </c>
      <c r="L154" s="20"/>
    </row>
    <row r="155" spans="1:12" x14ac:dyDescent="0.35">
      <c r="A155" s="127" t="s">
        <v>819</v>
      </c>
      <c r="B155" s="21" t="s">
        <v>820</v>
      </c>
      <c r="C155" s="21">
        <v>6</v>
      </c>
      <c r="D155" s="20">
        <v>0.7</v>
      </c>
      <c r="E155" s="135">
        <v>51</v>
      </c>
      <c r="F155" s="106">
        <v>1350</v>
      </c>
      <c r="G155" s="22" t="s">
        <v>14145</v>
      </c>
      <c r="H155" s="106">
        <f t="shared" si="6"/>
        <v>1653.45</v>
      </c>
      <c r="I155" s="106">
        <f t="shared" si="7"/>
        <v>1517.9</v>
      </c>
      <c r="J155" s="107">
        <f t="shared" si="8"/>
        <v>1490.8000000000002</v>
      </c>
      <c r="L155" s="20"/>
    </row>
    <row r="156" spans="1:12" x14ac:dyDescent="0.35">
      <c r="A156" s="127" t="s">
        <v>823</v>
      </c>
      <c r="B156" s="21" t="s">
        <v>824</v>
      </c>
      <c r="C156" s="21">
        <v>1</v>
      </c>
      <c r="D156" s="20">
        <v>0.7</v>
      </c>
      <c r="E156" s="135">
        <v>46</v>
      </c>
      <c r="F156" s="106">
        <v>875</v>
      </c>
      <c r="G156" s="22" t="s">
        <v>14145</v>
      </c>
      <c r="H156" s="106">
        <f t="shared" si="6"/>
        <v>1073.5</v>
      </c>
      <c r="I156" s="106">
        <f t="shared" si="7"/>
        <v>985.5</v>
      </c>
      <c r="J156" s="107">
        <f t="shared" si="8"/>
        <v>967.90000000000009</v>
      </c>
      <c r="L156" s="20"/>
    </row>
    <row r="157" spans="1:12" x14ac:dyDescent="0.35">
      <c r="A157" s="127" t="s">
        <v>826</v>
      </c>
      <c r="B157" s="21" t="s">
        <v>827</v>
      </c>
      <c r="C157" s="21">
        <v>6</v>
      </c>
      <c r="D157" s="20">
        <v>0.7</v>
      </c>
      <c r="E157" s="135">
        <v>47.4</v>
      </c>
      <c r="F157" s="106">
        <v>25</v>
      </c>
      <c r="G157" s="22" t="s">
        <v>14145</v>
      </c>
      <c r="H157" s="106">
        <f t="shared" si="6"/>
        <v>36.6</v>
      </c>
      <c r="I157" s="106">
        <f t="shared" si="7"/>
        <v>33.6</v>
      </c>
      <c r="J157" s="107">
        <f t="shared" si="8"/>
        <v>33</v>
      </c>
      <c r="L157" s="20"/>
    </row>
    <row r="158" spans="1:12" x14ac:dyDescent="0.35">
      <c r="A158" s="127" t="s">
        <v>14640</v>
      </c>
      <c r="B158" s="21" t="s">
        <v>830</v>
      </c>
      <c r="C158" s="21">
        <v>6</v>
      </c>
      <c r="D158" s="20">
        <v>0.7</v>
      </c>
      <c r="E158" s="135">
        <v>46.6</v>
      </c>
      <c r="F158" s="106">
        <v>32.5</v>
      </c>
      <c r="G158" s="22" t="s">
        <v>14145</v>
      </c>
      <c r="H158" s="106">
        <f t="shared" si="6"/>
        <v>45.7</v>
      </c>
      <c r="I158" s="106">
        <f t="shared" si="7"/>
        <v>41.95</v>
      </c>
      <c r="J158" s="107">
        <f t="shared" si="8"/>
        <v>41.2</v>
      </c>
      <c r="L158" s="20"/>
    </row>
    <row r="159" spans="1:12" x14ac:dyDescent="0.35">
      <c r="A159" s="127" t="s">
        <v>831</v>
      </c>
      <c r="B159" s="21" t="s">
        <v>832</v>
      </c>
      <c r="C159" s="21">
        <v>6</v>
      </c>
      <c r="D159" s="20">
        <v>0.7</v>
      </c>
      <c r="E159" s="135">
        <v>46</v>
      </c>
      <c r="F159" s="106">
        <v>145</v>
      </c>
      <c r="G159" s="22" t="s">
        <v>14145</v>
      </c>
      <c r="H159" s="106">
        <f t="shared" si="6"/>
        <v>182.9</v>
      </c>
      <c r="I159" s="106">
        <f t="shared" si="7"/>
        <v>167.9</v>
      </c>
      <c r="J159" s="107">
        <f t="shared" si="8"/>
        <v>164.9</v>
      </c>
      <c r="L159" s="20"/>
    </row>
    <row r="160" spans="1:12" x14ac:dyDescent="0.35">
      <c r="A160" s="127" t="s">
        <v>835</v>
      </c>
      <c r="B160" s="21" t="s">
        <v>836</v>
      </c>
      <c r="C160" s="21">
        <v>6</v>
      </c>
      <c r="D160" s="20">
        <v>0.7</v>
      </c>
      <c r="E160" s="135">
        <v>57.1</v>
      </c>
      <c r="F160" s="106">
        <v>57.5</v>
      </c>
      <c r="G160" s="22" t="s">
        <v>14145</v>
      </c>
      <c r="H160" s="106">
        <f t="shared" si="6"/>
        <v>77.100000000000009</v>
      </c>
      <c r="I160" s="106">
        <f t="shared" si="7"/>
        <v>70.8</v>
      </c>
      <c r="J160" s="107">
        <f t="shared" si="8"/>
        <v>69.55</v>
      </c>
      <c r="L160" s="20"/>
    </row>
    <row r="161" spans="1:12" x14ac:dyDescent="0.35">
      <c r="A161" s="127" t="s">
        <v>843</v>
      </c>
      <c r="B161" s="21" t="s">
        <v>844</v>
      </c>
      <c r="C161" s="21">
        <v>6</v>
      </c>
      <c r="D161" s="20">
        <v>1</v>
      </c>
      <c r="E161" s="135">
        <v>46</v>
      </c>
      <c r="F161" s="106">
        <v>88.5</v>
      </c>
      <c r="G161" s="22" t="s">
        <v>14145</v>
      </c>
      <c r="H161" s="106">
        <f t="shared" si="6"/>
        <v>115.7</v>
      </c>
      <c r="I161" s="106">
        <f t="shared" si="7"/>
        <v>106.2</v>
      </c>
      <c r="J161" s="107">
        <f t="shared" si="8"/>
        <v>104.30000000000001</v>
      </c>
      <c r="L161" s="20"/>
    </row>
    <row r="162" spans="1:12" x14ac:dyDescent="0.35">
      <c r="A162" s="127" t="s">
        <v>847</v>
      </c>
      <c r="B162" s="21" t="s">
        <v>848</v>
      </c>
      <c r="C162" s="21">
        <v>6</v>
      </c>
      <c r="D162" s="20">
        <v>0.7</v>
      </c>
      <c r="E162" s="135">
        <v>54.2</v>
      </c>
      <c r="F162" s="106">
        <v>54.5</v>
      </c>
      <c r="G162" s="22" t="s">
        <v>14145</v>
      </c>
      <c r="H162" s="106">
        <f t="shared" si="6"/>
        <v>73.2</v>
      </c>
      <c r="I162" s="106">
        <f t="shared" si="7"/>
        <v>67.2</v>
      </c>
      <c r="J162" s="107">
        <f t="shared" si="8"/>
        <v>66</v>
      </c>
      <c r="L162" s="20"/>
    </row>
    <row r="163" spans="1:12" x14ac:dyDescent="0.35">
      <c r="A163" s="127" t="s">
        <v>851</v>
      </c>
      <c r="B163" s="21" t="s">
        <v>852</v>
      </c>
      <c r="C163" s="21">
        <v>6</v>
      </c>
      <c r="D163" s="20">
        <v>0.7</v>
      </c>
      <c r="E163" s="135">
        <v>46</v>
      </c>
      <c r="F163" s="106">
        <v>29.25</v>
      </c>
      <c r="G163" s="22" t="s">
        <v>14145</v>
      </c>
      <c r="H163" s="106">
        <f t="shared" si="6"/>
        <v>41.650000000000006</v>
      </c>
      <c r="I163" s="106">
        <f t="shared" si="7"/>
        <v>38.25</v>
      </c>
      <c r="J163" s="107">
        <f t="shared" si="8"/>
        <v>37.550000000000004</v>
      </c>
      <c r="L163" s="20"/>
    </row>
    <row r="164" spans="1:12" x14ac:dyDescent="0.35">
      <c r="A164" s="127" t="s">
        <v>855</v>
      </c>
      <c r="B164" s="21" t="s">
        <v>856</v>
      </c>
      <c r="C164" s="21">
        <v>6</v>
      </c>
      <c r="D164" s="20">
        <v>0.7</v>
      </c>
      <c r="E164" s="135">
        <v>40</v>
      </c>
      <c r="F164" s="106">
        <v>12.95</v>
      </c>
      <c r="G164" s="22" t="s">
        <v>14145</v>
      </c>
      <c r="H164" s="106">
        <f t="shared" si="6"/>
        <v>21.25</v>
      </c>
      <c r="I164" s="106">
        <f t="shared" si="7"/>
        <v>19.5</v>
      </c>
      <c r="J164" s="107">
        <f t="shared" si="8"/>
        <v>19.150000000000002</v>
      </c>
      <c r="L164" s="20"/>
    </row>
    <row r="165" spans="1:12" x14ac:dyDescent="0.35">
      <c r="A165" s="127" t="s">
        <v>859</v>
      </c>
      <c r="B165" s="21" t="s">
        <v>860</v>
      </c>
      <c r="C165" s="21">
        <v>6</v>
      </c>
      <c r="D165" s="20">
        <v>1</v>
      </c>
      <c r="E165" s="135">
        <v>40</v>
      </c>
      <c r="F165" s="106">
        <v>22.5</v>
      </c>
      <c r="G165" s="22" t="s">
        <v>14145</v>
      </c>
      <c r="H165" s="106">
        <f t="shared" si="6"/>
        <v>34.4</v>
      </c>
      <c r="I165" s="106">
        <f t="shared" si="7"/>
        <v>31.6</v>
      </c>
      <c r="J165" s="107">
        <f t="shared" si="8"/>
        <v>31.05</v>
      </c>
      <c r="L165" s="20"/>
    </row>
    <row r="166" spans="1:12" x14ac:dyDescent="0.35">
      <c r="A166" s="127" t="s">
        <v>875</v>
      </c>
      <c r="B166" s="21" t="s">
        <v>876</v>
      </c>
      <c r="C166" s="21">
        <v>6</v>
      </c>
      <c r="D166" s="20">
        <v>0.7</v>
      </c>
      <c r="E166" s="135">
        <v>46</v>
      </c>
      <c r="F166" s="106">
        <v>18.5</v>
      </c>
      <c r="G166" s="22" t="s">
        <v>14145</v>
      </c>
      <c r="H166" s="106">
        <f t="shared" si="6"/>
        <v>28.55</v>
      </c>
      <c r="I166" s="106">
        <f t="shared" si="7"/>
        <v>26.200000000000003</v>
      </c>
      <c r="J166" s="107">
        <f t="shared" si="8"/>
        <v>25.75</v>
      </c>
      <c r="L166" s="20"/>
    </row>
    <row r="167" spans="1:12" x14ac:dyDescent="0.35">
      <c r="A167" s="127" t="s">
        <v>878</v>
      </c>
      <c r="B167" s="21" t="s">
        <v>879</v>
      </c>
      <c r="C167" s="21">
        <v>1</v>
      </c>
      <c r="D167" s="20">
        <v>1.2</v>
      </c>
      <c r="E167" s="135">
        <v>40</v>
      </c>
      <c r="F167" s="106">
        <v>67.5</v>
      </c>
      <c r="G167" s="22" t="s">
        <v>14142</v>
      </c>
      <c r="H167" s="106">
        <f t="shared" si="6"/>
        <v>90.350000000000009</v>
      </c>
      <c r="I167" s="106">
        <f t="shared" si="7"/>
        <v>82.95</v>
      </c>
      <c r="J167" s="107">
        <f t="shared" si="8"/>
        <v>81.45</v>
      </c>
      <c r="L167" s="20"/>
    </row>
    <row r="168" spans="1:12" x14ac:dyDescent="0.35">
      <c r="A168" s="127" t="s">
        <v>882</v>
      </c>
      <c r="B168" s="21" t="s">
        <v>883</v>
      </c>
      <c r="C168" s="21">
        <v>6</v>
      </c>
      <c r="D168" s="20">
        <v>0.7</v>
      </c>
      <c r="E168" s="135">
        <v>46</v>
      </c>
      <c r="F168" s="106">
        <v>23</v>
      </c>
      <c r="G168" s="22" t="s">
        <v>14145</v>
      </c>
      <c r="H168" s="106">
        <f t="shared" si="6"/>
        <v>34.050000000000004</v>
      </c>
      <c r="I168" s="106">
        <f t="shared" si="7"/>
        <v>31.25</v>
      </c>
      <c r="J168" s="107">
        <f t="shared" si="8"/>
        <v>30.700000000000003</v>
      </c>
      <c r="L168" s="20"/>
    </row>
    <row r="169" spans="1:12" x14ac:dyDescent="0.35">
      <c r="A169" s="127" t="s">
        <v>14963</v>
      </c>
      <c r="B169" s="21" t="s">
        <v>14964</v>
      </c>
      <c r="C169" s="21">
        <v>6</v>
      </c>
      <c r="D169" s="20">
        <v>0.7</v>
      </c>
      <c r="E169" s="135">
        <v>56.4</v>
      </c>
      <c r="F169" s="106">
        <v>56.75</v>
      </c>
      <c r="G169" s="105" t="s">
        <v>14145</v>
      </c>
      <c r="H169" s="106">
        <f t="shared" si="6"/>
        <v>76.150000000000006</v>
      </c>
      <c r="I169" s="106">
        <f t="shared" si="7"/>
        <v>69.900000000000006</v>
      </c>
      <c r="J169" s="107">
        <f t="shared" si="8"/>
        <v>68.650000000000006</v>
      </c>
      <c r="L169" s="20"/>
    </row>
    <row r="170" spans="1:12" x14ac:dyDescent="0.35">
      <c r="A170" s="127" t="s">
        <v>14967</v>
      </c>
      <c r="B170" s="21" t="s">
        <v>14968</v>
      </c>
      <c r="C170" s="21">
        <v>6</v>
      </c>
      <c r="D170" s="20">
        <v>0.7</v>
      </c>
      <c r="E170" s="135">
        <v>46</v>
      </c>
      <c r="F170" s="106">
        <v>75</v>
      </c>
      <c r="G170" s="22" t="s">
        <v>14145</v>
      </c>
      <c r="H170" s="106">
        <f t="shared" si="6"/>
        <v>97.5</v>
      </c>
      <c r="I170" s="106">
        <f t="shared" si="7"/>
        <v>89.5</v>
      </c>
      <c r="J170" s="107">
        <f t="shared" si="8"/>
        <v>87.9</v>
      </c>
      <c r="L170" s="20"/>
    </row>
    <row r="171" spans="1:12" x14ac:dyDescent="0.35">
      <c r="A171" s="127" t="s">
        <v>886</v>
      </c>
      <c r="B171" s="21" t="s">
        <v>887</v>
      </c>
      <c r="C171" s="21">
        <v>6</v>
      </c>
      <c r="D171" s="20">
        <v>0.7</v>
      </c>
      <c r="E171" s="135">
        <v>46</v>
      </c>
      <c r="F171" s="106">
        <v>295</v>
      </c>
      <c r="G171" s="22" t="s">
        <v>14145</v>
      </c>
      <c r="H171" s="106">
        <f t="shared" si="6"/>
        <v>365.90000000000003</v>
      </c>
      <c r="I171" s="106">
        <f t="shared" si="7"/>
        <v>335.90000000000003</v>
      </c>
      <c r="J171" s="107">
        <f t="shared" si="8"/>
        <v>329.90000000000003</v>
      </c>
      <c r="L171" s="20"/>
    </row>
    <row r="172" spans="1:12" x14ac:dyDescent="0.35">
      <c r="A172" s="127" t="s">
        <v>890</v>
      </c>
      <c r="B172" s="21" t="s">
        <v>891</v>
      </c>
      <c r="C172" s="21">
        <v>6</v>
      </c>
      <c r="D172" s="20">
        <v>0.7</v>
      </c>
      <c r="E172" s="135">
        <v>50</v>
      </c>
      <c r="F172" s="106">
        <v>30</v>
      </c>
      <c r="G172" s="22" t="s">
        <v>14145</v>
      </c>
      <c r="H172" s="106">
        <f t="shared" si="6"/>
        <v>42.95</v>
      </c>
      <c r="I172" s="106">
        <f t="shared" si="7"/>
        <v>39.400000000000006</v>
      </c>
      <c r="J172" s="107">
        <f t="shared" si="8"/>
        <v>38.700000000000003</v>
      </c>
      <c r="L172" s="20"/>
    </row>
    <row r="173" spans="1:12" x14ac:dyDescent="0.35">
      <c r="A173" s="127" t="s">
        <v>894</v>
      </c>
      <c r="B173" s="21" t="s">
        <v>895</v>
      </c>
      <c r="C173" s="21">
        <v>6</v>
      </c>
      <c r="D173" s="20">
        <v>0.7</v>
      </c>
      <c r="E173" s="135">
        <v>43</v>
      </c>
      <c r="F173" s="106">
        <v>18.5</v>
      </c>
      <c r="G173" s="22" t="s">
        <v>14145</v>
      </c>
      <c r="H173" s="106">
        <f t="shared" si="6"/>
        <v>28.3</v>
      </c>
      <c r="I173" s="106">
        <f t="shared" si="7"/>
        <v>25.950000000000003</v>
      </c>
      <c r="J173" s="107">
        <f t="shared" si="8"/>
        <v>25.5</v>
      </c>
      <c r="L173" s="20"/>
    </row>
    <row r="174" spans="1:12" x14ac:dyDescent="0.35">
      <c r="A174" s="127" t="s">
        <v>898</v>
      </c>
      <c r="B174" s="21" t="s">
        <v>899</v>
      </c>
      <c r="C174" s="21">
        <v>6</v>
      </c>
      <c r="D174" s="20">
        <v>0.7</v>
      </c>
      <c r="E174" s="135">
        <v>17</v>
      </c>
      <c r="F174" s="106">
        <v>8.4499999999999993</v>
      </c>
      <c r="G174" s="22" t="s">
        <v>14154</v>
      </c>
      <c r="H174" s="106">
        <f t="shared" si="6"/>
        <v>13.75</v>
      </c>
      <c r="I174" s="106">
        <f t="shared" si="7"/>
        <v>12.600000000000001</v>
      </c>
      <c r="J174" s="107">
        <f t="shared" si="8"/>
        <v>12.4</v>
      </c>
      <c r="L174" s="20"/>
    </row>
    <row r="175" spans="1:12" x14ac:dyDescent="0.35">
      <c r="A175" s="127" t="s">
        <v>14971</v>
      </c>
      <c r="B175" s="21" t="s">
        <v>14972</v>
      </c>
      <c r="C175" s="21">
        <v>6</v>
      </c>
      <c r="D175" s="20">
        <v>0.7</v>
      </c>
      <c r="E175" s="135">
        <v>46</v>
      </c>
      <c r="F175" s="106">
        <v>37.5</v>
      </c>
      <c r="G175" s="22" t="s">
        <v>14145</v>
      </c>
      <c r="H175" s="106">
        <f t="shared" si="6"/>
        <v>51.75</v>
      </c>
      <c r="I175" s="106">
        <f t="shared" si="7"/>
        <v>47.5</v>
      </c>
      <c r="J175" s="107">
        <f t="shared" si="8"/>
        <v>46.650000000000006</v>
      </c>
      <c r="L175" s="20"/>
    </row>
    <row r="176" spans="1:12" x14ac:dyDescent="0.35">
      <c r="A176" s="127" t="s">
        <v>902</v>
      </c>
      <c r="B176" s="21" t="s">
        <v>903</v>
      </c>
      <c r="C176" s="21">
        <v>6</v>
      </c>
      <c r="D176" s="20">
        <v>0.7</v>
      </c>
      <c r="E176" s="135">
        <v>56.2</v>
      </c>
      <c r="F176" s="106">
        <v>29.5</v>
      </c>
      <c r="G176" s="22" t="s">
        <v>14145</v>
      </c>
      <c r="H176" s="106">
        <f t="shared" si="6"/>
        <v>42.900000000000006</v>
      </c>
      <c r="I176" s="106">
        <f t="shared" si="7"/>
        <v>39.35</v>
      </c>
      <c r="J176" s="107">
        <f t="shared" si="8"/>
        <v>38.650000000000006</v>
      </c>
      <c r="L176" s="20"/>
    </row>
    <row r="177" spans="1:32" x14ac:dyDescent="0.35">
      <c r="A177" s="127" t="s">
        <v>906</v>
      </c>
      <c r="B177" s="21" t="s">
        <v>907</v>
      </c>
      <c r="C177" s="21">
        <v>6</v>
      </c>
      <c r="D177" s="20">
        <v>0.7</v>
      </c>
      <c r="E177" s="135">
        <v>46</v>
      </c>
      <c r="F177" s="106">
        <v>23.5</v>
      </c>
      <c r="G177" s="22" t="s">
        <v>14145</v>
      </c>
      <c r="H177" s="106">
        <f t="shared" si="6"/>
        <v>34.65</v>
      </c>
      <c r="I177" s="106">
        <f t="shared" si="7"/>
        <v>31.8</v>
      </c>
      <c r="J177" s="107">
        <f t="shared" si="8"/>
        <v>31.25</v>
      </c>
      <c r="L177" s="20"/>
    </row>
    <row r="178" spans="1:32" x14ac:dyDescent="0.35">
      <c r="A178" s="127" t="s">
        <v>910</v>
      </c>
      <c r="B178" s="21" t="s">
        <v>911</v>
      </c>
      <c r="C178" s="21">
        <v>6</v>
      </c>
      <c r="D178" s="20">
        <v>0.7</v>
      </c>
      <c r="E178" s="135">
        <v>56.2</v>
      </c>
      <c r="F178" s="106">
        <v>30</v>
      </c>
      <c r="G178" s="22" t="s">
        <v>14145</v>
      </c>
      <c r="H178" s="106">
        <f t="shared" si="6"/>
        <v>43.5</v>
      </c>
      <c r="I178" s="106">
        <f t="shared" si="7"/>
        <v>39.900000000000006</v>
      </c>
      <c r="J178" s="107">
        <f t="shared" si="8"/>
        <v>39.200000000000003</v>
      </c>
      <c r="L178" s="20"/>
    </row>
    <row r="179" spans="1:32" x14ac:dyDescent="0.35">
      <c r="A179" s="127" t="s">
        <v>914</v>
      </c>
      <c r="B179" s="21" t="s">
        <v>915</v>
      </c>
      <c r="C179" s="21">
        <v>6</v>
      </c>
      <c r="D179" s="20">
        <v>0.7</v>
      </c>
      <c r="E179" s="135">
        <v>43</v>
      </c>
      <c r="F179" s="106">
        <v>14.5</v>
      </c>
      <c r="G179" s="22" t="s">
        <v>14145</v>
      </c>
      <c r="H179" s="106">
        <f t="shared" si="6"/>
        <v>23.400000000000002</v>
      </c>
      <c r="I179" s="106">
        <f t="shared" si="7"/>
        <v>21.5</v>
      </c>
      <c r="J179" s="107">
        <f t="shared" si="8"/>
        <v>21.1</v>
      </c>
      <c r="L179" s="20"/>
    </row>
    <row r="180" spans="1:32" x14ac:dyDescent="0.35">
      <c r="A180" s="127" t="s">
        <v>918</v>
      </c>
      <c r="B180" s="21" t="s">
        <v>919</v>
      </c>
      <c r="C180" s="21">
        <v>12</v>
      </c>
      <c r="D180" s="20">
        <v>0.7</v>
      </c>
      <c r="E180" s="135">
        <v>40</v>
      </c>
      <c r="F180" s="106">
        <v>7.5</v>
      </c>
      <c r="G180" s="22" t="s">
        <v>14150</v>
      </c>
      <c r="H180" s="106">
        <f t="shared" si="6"/>
        <v>14.600000000000001</v>
      </c>
      <c r="I180" s="106">
        <f t="shared" si="7"/>
        <v>13.4</v>
      </c>
      <c r="J180" s="107">
        <f t="shared" si="8"/>
        <v>13.15</v>
      </c>
      <c r="L180" s="20"/>
    </row>
    <row r="181" spans="1:32" s="20" customFormat="1" x14ac:dyDescent="0.35">
      <c r="A181" s="127" t="s">
        <v>922</v>
      </c>
      <c r="B181" s="21" t="s">
        <v>923</v>
      </c>
      <c r="C181" s="21">
        <v>6</v>
      </c>
      <c r="D181" s="20">
        <v>0.7</v>
      </c>
      <c r="E181" s="135">
        <v>50</v>
      </c>
      <c r="F181" s="106">
        <v>27.5</v>
      </c>
      <c r="G181" s="22" t="s">
        <v>14145</v>
      </c>
      <c r="H181" s="106">
        <f t="shared" si="6"/>
        <v>39.900000000000006</v>
      </c>
      <c r="I181" s="106">
        <f t="shared" si="7"/>
        <v>36.6</v>
      </c>
      <c r="J181" s="107">
        <f t="shared" si="8"/>
        <v>35.950000000000003</v>
      </c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20" customFormat="1" x14ac:dyDescent="0.35">
      <c r="A182" s="127" t="s">
        <v>926</v>
      </c>
      <c r="B182" s="21" t="s">
        <v>927</v>
      </c>
      <c r="C182" s="21">
        <v>6</v>
      </c>
      <c r="D182" s="20">
        <v>0.7</v>
      </c>
      <c r="E182" s="135">
        <v>55.8</v>
      </c>
      <c r="F182" s="106">
        <v>32</v>
      </c>
      <c r="G182" s="22" t="s">
        <v>14145</v>
      </c>
      <c r="H182" s="106">
        <f t="shared" si="6"/>
        <v>45.900000000000006</v>
      </c>
      <c r="I182" s="106">
        <f t="shared" si="7"/>
        <v>42.150000000000006</v>
      </c>
      <c r="J182" s="107">
        <f t="shared" si="8"/>
        <v>41.400000000000006</v>
      </c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20" customFormat="1" x14ac:dyDescent="0.35">
      <c r="A183" s="127" t="s">
        <v>14974</v>
      </c>
      <c r="B183" s="21" t="s">
        <v>14975</v>
      </c>
      <c r="C183" s="21">
        <v>6</v>
      </c>
      <c r="D183" s="20">
        <v>0.7</v>
      </c>
      <c r="E183" s="135">
        <v>46</v>
      </c>
      <c r="F183" s="106">
        <v>46.5</v>
      </c>
      <c r="G183" s="22" t="s">
        <v>14145</v>
      </c>
      <c r="H183" s="106">
        <f t="shared" si="6"/>
        <v>62.7</v>
      </c>
      <c r="I183" s="106">
        <f t="shared" si="7"/>
        <v>57.6</v>
      </c>
      <c r="J183" s="107">
        <f t="shared" si="8"/>
        <v>56.550000000000004</v>
      </c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20" customFormat="1" x14ac:dyDescent="0.35">
      <c r="A184" s="127" t="s">
        <v>930</v>
      </c>
      <c r="B184" s="21" t="s">
        <v>931</v>
      </c>
      <c r="C184" s="21">
        <v>6</v>
      </c>
      <c r="D184" s="20">
        <v>0.7</v>
      </c>
      <c r="E184" s="135">
        <v>24</v>
      </c>
      <c r="F184" s="106">
        <v>6.15</v>
      </c>
      <c r="G184" s="22" t="s">
        <v>14141</v>
      </c>
      <c r="H184" s="106">
        <f t="shared" si="6"/>
        <v>11.55</v>
      </c>
      <c r="I184" s="106">
        <f t="shared" si="7"/>
        <v>10.600000000000001</v>
      </c>
      <c r="J184" s="107">
        <f t="shared" si="8"/>
        <v>10.4</v>
      </c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20" customFormat="1" x14ac:dyDescent="0.35">
      <c r="A185" s="127" t="s">
        <v>934</v>
      </c>
      <c r="B185" s="21" t="s">
        <v>935</v>
      </c>
      <c r="C185" s="21">
        <v>3</v>
      </c>
      <c r="D185" s="20">
        <v>0.7</v>
      </c>
      <c r="E185" s="135">
        <v>40</v>
      </c>
      <c r="F185" s="106">
        <v>22.5</v>
      </c>
      <c r="G185" s="22" t="s">
        <v>14159</v>
      </c>
      <c r="H185" s="106">
        <f t="shared" si="6"/>
        <v>32.9</v>
      </c>
      <c r="I185" s="106">
        <f t="shared" si="7"/>
        <v>30.200000000000003</v>
      </c>
      <c r="J185" s="107">
        <f t="shared" si="8"/>
        <v>29.650000000000002</v>
      </c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20" customFormat="1" x14ac:dyDescent="0.35">
      <c r="A186" s="127" t="s">
        <v>938</v>
      </c>
      <c r="B186" s="21" t="s">
        <v>939</v>
      </c>
      <c r="C186" s="21">
        <v>3</v>
      </c>
      <c r="D186" s="20">
        <v>0.7</v>
      </c>
      <c r="E186" s="135">
        <v>40</v>
      </c>
      <c r="F186" s="106">
        <v>9.35</v>
      </c>
      <c r="G186" s="22" t="s">
        <v>14159</v>
      </c>
      <c r="H186" s="106">
        <f t="shared" si="6"/>
        <v>16.850000000000001</v>
      </c>
      <c r="I186" s="106">
        <f t="shared" si="7"/>
        <v>15.5</v>
      </c>
      <c r="J186" s="107">
        <f t="shared" si="8"/>
        <v>15.200000000000001</v>
      </c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20" customFormat="1" x14ac:dyDescent="0.35">
      <c r="A187" s="127" t="s">
        <v>942</v>
      </c>
      <c r="B187" s="21" t="s">
        <v>943</v>
      </c>
      <c r="C187" s="21">
        <v>6</v>
      </c>
      <c r="D187" s="20">
        <v>0.7</v>
      </c>
      <c r="E187" s="135">
        <v>38</v>
      </c>
      <c r="F187" s="106">
        <v>6.75</v>
      </c>
      <c r="G187" s="22" t="s">
        <v>14159</v>
      </c>
      <c r="H187" s="106">
        <f t="shared" si="6"/>
        <v>13.5</v>
      </c>
      <c r="I187" s="106">
        <f t="shared" si="7"/>
        <v>12.4</v>
      </c>
      <c r="J187" s="107">
        <f t="shared" si="8"/>
        <v>12.200000000000001</v>
      </c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20" customFormat="1" x14ac:dyDescent="0.35">
      <c r="A188" s="127" t="s">
        <v>946</v>
      </c>
      <c r="B188" s="21" t="s">
        <v>947</v>
      </c>
      <c r="C188" s="21">
        <v>6</v>
      </c>
      <c r="D188" s="20">
        <v>1</v>
      </c>
      <c r="E188" s="135">
        <v>36</v>
      </c>
      <c r="F188" s="106">
        <v>7.35</v>
      </c>
      <c r="G188" s="22" t="s">
        <v>14159</v>
      </c>
      <c r="H188" s="106">
        <f t="shared" si="6"/>
        <v>15.450000000000001</v>
      </c>
      <c r="I188" s="106">
        <f t="shared" si="7"/>
        <v>14.15</v>
      </c>
      <c r="J188" s="107">
        <f t="shared" si="8"/>
        <v>13.9</v>
      </c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20" customFormat="1" x14ac:dyDescent="0.35">
      <c r="A189" s="127" t="s">
        <v>950</v>
      </c>
      <c r="B189" s="21" t="s">
        <v>951</v>
      </c>
      <c r="C189" s="21">
        <v>6</v>
      </c>
      <c r="D189" s="20">
        <v>0.7</v>
      </c>
      <c r="E189" s="135">
        <v>36</v>
      </c>
      <c r="F189" s="106">
        <v>6.75</v>
      </c>
      <c r="G189" s="22" t="s">
        <v>14159</v>
      </c>
      <c r="H189" s="106">
        <f t="shared" si="6"/>
        <v>13.350000000000001</v>
      </c>
      <c r="I189" s="106">
        <f t="shared" si="7"/>
        <v>12.25</v>
      </c>
      <c r="J189" s="107">
        <f t="shared" si="8"/>
        <v>12.05</v>
      </c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20" customFormat="1" x14ac:dyDescent="0.35">
      <c r="A190" s="127" t="s">
        <v>980</v>
      </c>
      <c r="B190" s="21" t="s">
        <v>981</v>
      </c>
      <c r="C190" s="21">
        <v>6</v>
      </c>
      <c r="D190" s="20">
        <v>0.7</v>
      </c>
      <c r="E190" s="135">
        <v>40</v>
      </c>
      <c r="F190" s="106">
        <v>16</v>
      </c>
      <c r="G190" s="22" t="s">
        <v>14142</v>
      </c>
      <c r="H190" s="106">
        <f t="shared" si="6"/>
        <v>24.950000000000003</v>
      </c>
      <c r="I190" s="106">
        <f t="shared" si="7"/>
        <v>22.950000000000003</v>
      </c>
      <c r="J190" s="107">
        <f t="shared" si="8"/>
        <v>22.5</v>
      </c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20" customFormat="1" x14ac:dyDescent="0.35">
      <c r="A191" s="127" t="s">
        <v>984</v>
      </c>
      <c r="B191" s="21" t="s">
        <v>985</v>
      </c>
      <c r="C191" s="21">
        <v>6</v>
      </c>
      <c r="D191" s="20">
        <v>0.7</v>
      </c>
      <c r="E191" s="135">
        <v>35.200000000000003</v>
      </c>
      <c r="F191" s="106">
        <v>18.5</v>
      </c>
      <c r="G191" s="22" t="s">
        <v>14141</v>
      </c>
      <c r="H191" s="106">
        <f t="shared" si="6"/>
        <v>27.6</v>
      </c>
      <c r="I191" s="106">
        <f t="shared" si="7"/>
        <v>25.35</v>
      </c>
      <c r="J191" s="107">
        <f t="shared" si="8"/>
        <v>24.900000000000002</v>
      </c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20" customFormat="1" x14ac:dyDescent="0.35">
      <c r="A192" s="127" t="s">
        <v>988</v>
      </c>
      <c r="B192" s="21" t="s">
        <v>989</v>
      </c>
      <c r="C192" s="21">
        <v>6</v>
      </c>
      <c r="D192" s="20">
        <v>0.7</v>
      </c>
      <c r="E192" s="135">
        <v>35.200000000000003</v>
      </c>
      <c r="F192" s="106">
        <v>18.5</v>
      </c>
      <c r="G192" s="22" t="s">
        <v>14141</v>
      </c>
      <c r="H192" s="106">
        <f t="shared" si="6"/>
        <v>27.6</v>
      </c>
      <c r="I192" s="106">
        <f t="shared" si="7"/>
        <v>25.35</v>
      </c>
      <c r="J192" s="107">
        <f t="shared" si="8"/>
        <v>24.900000000000002</v>
      </c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20" customFormat="1" x14ac:dyDescent="0.35">
      <c r="A193" s="127" t="s">
        <v>992</v>
      </c>
      <c r="B193" s="21" t="s">
        <v>993</v>
      </c>
      <c r="C193" s="21">
        <v>6</v>
      </c>
      <c r="D193" s="20">
        <v>0.7</v>
      </c>
      <c r="E193" s="135">
        <v>35.200000000000003</v>
      </c>
      <c r="F193" s="106">
        <v>16.5</v>
      </c>
      <c r="G193" s="22" t="s">
        <v>14141</v>
      </c>
      <c r="H193" s="106">
        <f t="shared" si="6"/>
        <v>25.150000000000002</v>
      </c>
      <c r="I193" s="106">
        <f t="shared" si="7"/>
        <v>23.1</v>
      </c>
      <c r="J193" s="107">
        <f t="shared" si="8"/>
        <v>22.700000000000003</v>
      </c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20" customFormat="1" x14ac:dyDescent="0.35">
      <c r="A194" s="127" t="s">
        <v>14985</v>
      </c>
      <c r="B194" s="21" t="s">
        <v>14986</v>
      </c>
      <c r="C194" s="21">
        <v>6</v>
      </c>
      <c r="D194" s="20">
        <v>0.7</v>
      </c>
      <c r="E194" s="135">
        <v>35.200000000000003</v>
      </c>
      <c r="F194" s="106">
        <v>16.5</v>
      </c>
      <c r="G194" s="22" t="s">
        <v>14141</v>
      </c>
      <c r="H194" s="106">
        <f t="shared" si="6"/>
        <v>25.150000000000002</v>
      </c>
      <c r="I194" s="106">
        <f t="shared" si="7"/>
        <v>23.1</v>
      </c>
      <c r="J194" s="107">
        <f t="shared" si="8"/>
        <v>22.700000000000003</v>
      </c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20" customFormat="1" x14ac:dyDescent="0.35">
      <c r="A195" s="127" t="s">
        <v>996</v>
      </c>
      <c r="B195" s="21" t="s">
        <v>997</v>
      </c>
      <c r="C195" s="21">
        <v>6</v>
      </c>
      <c r="D195" s="20">
        <v>0.7</v>
      </c>
      <c r="E195" s="135">
        <v>35.200000000000003</v>
      </c>
      <c r="F195" s="106">
        <v>17.5</v>
      </c>
      <c r="G195" s="22" t="s">
        <v>14141</v>
      </c>
      <c r="H195" s="106">
        <f t="shared" si="6"/>
        <v>26.400000000000002</v>
      </c>
      <c r="I195" s="106">
        <f t="shared" si="7"/>
        <v>24.200000000000003</v>
      </c>
      <c r="J195" s="107">
        <f t="shared" si="8"/>
        <v>23.8</v>
      </c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20" customFormat="1" x14ac:dyDescent="0.35">
      <c r="A196" s="127" t="s">
        <v>1000</v>
      </c>
      <c r="B196" s="21" t="s">
        <v>1001</v>
      </c>
      <c r="C196" s="21">
        <v>6</v>
      </c>
      <c r="D196" s="20">
        <v>0.7</v>
      </c>
      <c r="E196" s="135">
        <v>35.200000000000003</v>
      </c>
      <c r="F196" s="106">
        <v>16.5</v>
      </c>
      <c r="G196" s="22" t="s">
        <v>14141</v>
      </c>
      <c r="H196" s="106">
        <f t="shared" si="6"/>
        <v>25.150000000000002</v>
      </c>
      <c r="I196" s="106">
        <f t="shared" si="7"/>
        <v>23.1</v>
      </c>
      <c r="J196" s="107">
        <f t="shared" si="8"/>
        <v>22.700000000000003</v>
      </c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20" customFormat="1" x14ac:dyDescent="0.35">
      <c r="A197" s="127" t="s">
        <v>1003</v>
      </c>
      <c r="B197" s="21" t="s">
        <v>1004</v>
      </c>
      <c r="C197" s="21">
        <v>6</v>
      </c>
      <c r="D197" s="20">
        <v>0.7</v>
      </c>
      <c r="E197" s="135">
        <v>35.200000000000003</v>
      </c>
      <c r="F197" s="106">
        <v>16.5</v>
      </c>
      <c r="G197" s="22" t="s">
        <v>14141</v>
      </c>
      <c r="H197" s="106">
        <f t="shared" si="6"/>
        <v>25.150000000000002</v>
      </c>
      <c r="I197" s="106">
        <f t="shared" si="7"/>
        <v>23.1</v>
      </c>
      <c r="J197" s="107">
        <f t="shared" si="8"/>
        <v>22.700000000000003</v>
      </c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20" customFormat="1" x14ac:dyDescent="0.35">
      <c r="A198" s="127" t="s">
        <v>1007</v>
      </c>
      <c r="B198" s="21" t="s">
        <v>1008</v>
      </c>
      <c r="C198" s="21">
        <v>6</v>
      </c>
      <c r="D198" s="20">
        <v>0.7</v>
      </c>
      <c r="E198" s="135">
        <v>35.200000000000003</v>
      </c>
      <c r="F198" s="106">
        <v>16.5</v>
      </c>
      <c r="G198" s="22" t="s">
        <v>14141</v>
      </c>
      <c r="H198" s="106">
        <f t="shared" si="6"/>
        <v>25.150000000000002</v>
      </c>
      <c r="I198" s="106">
        <f t="shared" si="7"/>
        <v>23.1</v>
      </c>
      <c r="J198" s="107">
        <f t="shared" si="8"/>
        <v>22.700000000000003</v>
      </c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20" customFormat="1" x14ac:dyDescent="0.35">
      <c r="A199" s="127" t="s">
        <v>1010</v>
      </c>
      <c r="B199" s="21" t="s">
        <v>1011</v>
      </c>
      <c r="C199" s="21">
        <v>6</v>
      </c>
      <c r="D199" s="20">
        <v>0.7</v>
      </c>
      <c r="E199" s="135">
        <v>40</v>
      </c>
      <c r="F199" s="106">
        <v>20.85</v>
      </c>
      <c r="G199" s="22" t="s">
        <v>14145</v>
      </c>
      <c r="H199" s="106">
        <f t="shared" si="6"/>
        <v>30.900000000000002</v>
      </c>
      <c r="I199" s="106">
        <f t="shared" si="7"/>
        <v>28.35</v>
      </c>
      <c r="J199" s="107">
        <f t="shared" si="8"/>
        <v>27.85</v>
      </c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20" customFormat="1" x14ac:dyDescent="0.35">
      <c r="A200" s="127" t="s">
        <v>14321</v>
      </c>
      <c r="B200" s="21" t="s">
        <v>14322</v>
      </c>
      <c r="C200" s="21">
        <v>6</v>
      </c>
      <c r="D200" s="20">
        <v>0.7</v>
      </c>
      <c r="E200" s="135">
        <v>40</v>
      </c>
      <c r="F200" s="106">
        <v>15.25</v>
      </c>
      <c r="G200" s="22" t="s">
        <v>14158</v>
      </c>
      <c r="H200" s="106">
        <f t="shared" si="6"/>
        <v>24.05</v>
      </c>
      <c r="I200" s="106">
        <f t="shared" si="7"/>
        <v>22.1</v>
      </c>
      <c r="J200" s="107">
        <f t="shared" si="8"/>
        <v>21.700000000000003</v>
      </c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20" customFormat="1" x14ac:dyDescent="0.35">
      <c r="A201" s="127" t="s">
        <v>1013</v>
      </c>
      <c r="B201" s="21" t="s">
        <v>1014</v>
      </c>
      <c r="C201" s="21">
        <v>6</v>
      </c>
      <c r="D201" s="20">
        <v>0.7</v>
      </c>
      <c r="E201" s="135">
        <v>40</v>
      </c>
      <c r="F201" s="106">
        <v>15.5</v>
      </c>
      <c r="G201" s="22" t="s">
        <v>14145</v>
      </c>
      <c r="H201" s="106">
        <f t="shared" si="6"/>
        <v>24.35</v>
      </c>
      <c r="I201" s="106">
        <f t="shared" si="7"/>
        <v>22.35</v>
      </c>
      <c r="J201" s="107">
        <f t="shared" si="8"/>
        <v>21.950000000000003</v>
      </c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20" customFormat="1" x14ac:dyDescent="0.35">
      <c r="A202" s="127" t="s">
        <v>14590</v>
      </c>
      <c r="B202" s="21" t="s">
        <v>14591</v>
      </c>
      <c r="C202" s="21">
        <v>6</v>
      </c>
      <c r="D202" s="20">
        <v>1</v>
      </c>
      <c r="E202" s="135">
        <v>46</v>
      </c>
      <c r="F202" s="106">
        <v>34</v>
      </c>
      <c r="G202" s="22" t="s">
        <v>14145</v>
      </c>
      <c r="H202" s="106">
        <f t="shared" si="6"/>
        <v>49.2</v>
      </c>
      <c r="I202" s="106">
        <f t="shared" si="7"/>
        <v>45.2</v>
      </c>
      <c r="J202" s="107">
        <f t="shared" si="8"/>
        <v>44.35</v>
      </c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20" customFormat="1" x14ac:dyDescent="0.35">
      <c r="A203" s="127" t="s">
        <v>1017</v>
      </c>
      <c r="B203" s="21" t="s">
        <v>1018</v>
      </c>
      <c r="C203" s="21">
        <v>12</v>
      </c>
      <c r="D203" s="20">
        <v>1</v>
      </c>
      <c r="E203" s="135">
        <v>43</v>
      </c>
      <c r="F203" s="106">
        <v>27.5</v>
      </c>
      <c r="G203" s="22" t="s">
        <v>14145</v>
      </c>
      <c r="H203" s="106">
        <f t="shared" si="6"/>
        <v>40.900000000000006</v>
      </c>
      <c r="I203" s="106">
        <f t="shared" si="7"/>
        <v>37.550000000000004</v>
      </c>
      <c r="J203" s="107">
        <f t="shared" si="8"/>
        <v>36.9</v>
      </c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20" customFormat="1" x14ac:dyDescent="0.35">
      <c r="A204" s="127" t="s">
        <v>1021</v>
      </c>
      <c r="B204" s="21" t="s">
        <v>1022</v>
      </c>
      <c r="C204" s="21">
        <v>6</v>
      </c>
      <c r="D204" s="20">
        <v>0.7</v>
      </c>
      <c r="E204" s="135">
        <v>43</v>
      </c>
      <c r="F204" s="106">
        <v>26.9</v>
      </c>
      <c r="G204" s="22" t="s">
        <v>14145</v>
      </c>
      <c r="H204" s="106">
        <f t="shared" ref="H204:H267" si="9">IF(B204="","",CEILING((F204+(10.3552*D204*E204)/100+1.5+0.05)*1.22,0.05))</f>
        <v>38.550000000000004</v>
      </c>
      <c r="I204" s="106">
        <f t="shared" ref="I204:I267" si="10">IF(B204="","",CEILING((F204+(10.3552*D204*E204)/100+1.5+0.05)*1.12,0.05))</f>
        <v>35.4</v>
      </c>
      <c r="J204" s="107">
        <f t="shared" ref="J204:J267" si="11">IF(B204="","",CEILING((F204+(10.3552*D204*E204)/100+1.5+0.05)*1.1,0.05))</f>
        <v>34.75</v>
      </c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20" customFormat="1" x14ac:dyDescent="0.35">
      <c r="A205" s="127" t="s">
        <v>1025</v>
      </c>
      <c r="B205" s="21" t="s">
        <v>1026</v>
      </c>
      <c r="C205" s="21">
        <v>6</v>
      </c>
      <c r="D205" s="20">
        <v>0.7</v>
      </c>
      <c r="E205" s="135">
        <v>43</v>
      </c>
      <c r="F205" s="106">
        <v>37.5</v>
      </c>
      <c r="G205" s="22" t="s">
        <v>14145</v>
      </c>
      <c r="H205" s="106">
        <f t="shared" si="9"/>
        <v>51.45</v>
      </c>
      <c r="I205" s="106">
        <f t="shared" si="10"/>
        <v>47.25</v>
      </c>
      <c r="J205" s="107">
        <f t="shared" si="11"/>
        <v>46.400000000000006</v>
      </c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20" customFormat="1" x14ac:dyDescent="0.35">
      <c r="A206" s="127" t="s">
        <v>1029</v>
      </c>
      <c r="B206" s="21" t="s">
        <v>1030</v>
      </c>
      <c r="C206" s="21">
        <v>6</v>
      </c>
      <c r="D206" s="20">
        <v>0.7</v>
      </c>
      <c r="E206" s="135">
        <v>40</v>
      </c>
      <c r="F206" s="106">
        <v>8.4499999999999993</v>
      </c>
      <c r="G206" s="22" t="s">
        <v>14153</v>
      </c>
      <c r="H206" s="106">
        <f t="shared" si="9"/>
        <v>15.75</v>
      </c>
      <c r="I206" s="106">
        <f t="shared" si="10"/>
        <v>14.450000000000001</v>
      </c>
      <c r="J206" s="107">
        <f t="shared" si="11"/>
        <v>14.200000000000001</v>
      </c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20" customFormat="1" x14ac:dyDescent="0.35">
      <c r="A207" s="127" t="s">
        <v>14641</v>
      </c>
      <c r="B207" s="21" t="s">
        <v>14642</v>
      </c>
      <c r="C207" s="21">
        <v>6</v>
      </c>
      <c r="D207" s="20">
        <v>0.7</v>
      </c>
      <c r="E207" s="135">
        <v>54</v>
      </c>
      <c r="F207" s="106">
        <v>14.5</v>
      </c>
      <c r="G207" s="22" t="s">
        <v>14144</v>
      </c>
      <c r="H207" s="106">
        <f t="shared" si="9"/>
        <v>24.400000000000002</v>
      </c>
      <c r="I207" s="106">
        <f t="shared" si="10"/>
        <v>22.400000000000002</v>
      </c>
      <c r="J207" s="107">
        <f t="shared" si="11"/>
        <v>22</v>
      </c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20" customFormat="1" x14ac:dyDescent="0.35">
      <c r="A208" s="127" t="s">
        <v>1044</v>
      </c>
      <c r="B208" s="21" t="s">
        <v>1041</v>
      </c>
      <c r="C208" s="21">
        <v>3</v>
      </c>
      <c r="D208" s="20">
        <v>1.75</v>
      </c>
      <c r="E208" s="135">
        <v>42</v>
      </c>
      <c r="F208" s="106">
        <v>23.5</v>
      </c>
      <c r="G208" s="22" t="s">
        <v>14146</v>
      </c>
      <c r="H208" s="106">
        <f t="shared" si="9"/>
        <v>39.85</v>
      </c>
      <c r="I208" s="106">
        <f t="shared" si="10"/>
        <v>36.6</v>
      </c>
      <c r="J208" s="107">
        <f t="shared" si="11"/>
        <v>35.950000000000003</v>
      </c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s="20" customFormat="1" x14ac:dyDescent="0.35">
      <c r="A209" s="127" t="s">
        <v>1063</v>
      </c>
      <c r="B209" s="21" t="s">
        <v>1064</v>
      </c>
      <c r="C209" s="21">
        <v>6</v>
      </c>
      <c r="D209" s="20">
        <v>0.7</v>
      </c>
      <c r="E209" s="135">
        <v>40</v>
      </c>
      <c r="F209" s="106">
        <v>13.85</v>
      </c>
      <c r="G209" s="22" t="s">
        <v>14144</v>
      </c>
      <c r="H209" s="106">
        <f t="shared" si="9"/>
        <v>22.35</v>
      </c>
      <c r="I209" s="106">
        <f t="shared" si="10"/>
        <v>20.5</v>
      </c>
      <c r="J209" s="107">
        <f t="shared" si="11"/>
        <v>20.150000000000002</v>
      </c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s="20" customFormat="1" x14ac:dyDescent="0.35">
      <c r="A210" s="127" t="s">
        <v>1067</v>
      </c>
      <c r="B210" s="21" t="s">
        <v>1068</v>
      </c>
      <c r="C210" s="21">
        <v>6</v>
      </c>
      <c r="D210" s="20">
        <v>0.7</v>
      </c>
      <c r="E210" s="135">
        <v>40</v>
      </c>
      <c r="F210" s="106">
        <v>14.3</v>
      </c>
      <c r="G210" s="22" t="s">
        <v>14144</v>
      </c>
      <c r="H210" s="106">
        <f t="shared" si="9"/>
        <v>22.900000000000002</v>
      </c>
      <c r="I210" s="106">
        <f t="shared" si="10"/>
        <v>21</v>
      </c>
      <c r="J210" s="107">
        <f t="shared" si="11"/>
        <v>20.650000000000002</v>
      </c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s="20" customFormat="1" x14ac:dyDescent="0.35">
      <c r="A211" s="127" t="s">
        <v>1071</v>
      </c>
      <c r="B211" s="21" t="s">
        <v>1072</v>
      </c>
      <c r="C211" s="21">
        <v>6</v>
      </c>
      <c r="D211" s="20">
        <v>0.7</v>
      </c>
      <c r="E211" s="135">
        <v>40</v>
      </c>
      <c r="F211" s="106">
        <v>8.4</v>
      </c>
      <c r="G211" s="22" t="s">
        <v>14144</v>
      </c>
      <c r="H211" s="106">
        <f t="shared" si="9"/>
        <v>15.700000000000001</v>
      </c>
      <c r="I211" s="106">
        <f t="shared" si="10"/>
        <v>14.4</v>
      </c>
      <c r="J211" s="107">
        <f t="shared" si="11"/>
        <v>14.15</v>
      </c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  <row r="212" spans="1:32" s="20" customFormat="1" x14ac:dyDescent="0.35">
      <c r="A212" s="127" t="s">
        <v>1088</v>
      </c>
      <c r="B212" s="21" t="s">
        <v>1089</v>
      </c>
      <c r="C212" s="21">
        <v>6</v>
      </c>
      <c r="D212" s="20">
        <v>0.7</v>
      </c>
      <c r="E212" s="135">
        <v>40</v>
      </c>
      <c r="F212" s="106">
        <v>10.85</v>
      </c>
      <c r="G212" s="22" t="s">
        <v>14144</v>
      </c>
      <c r="H212" s="106">
        <f t="shared" si="9"/>
        <v>18.7</v>
      </c>
      <c r="I212" s="106">
        <f t="shared" si="10"/>
        <v>17.150000000000002</v>
      </c>
      <c r="J212" s="107">
        <f t="shared" si="11"/>
        <v>16.850000000000001</v>
      </c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</row>
    <row r="213" spans="1:32" s="20" customFormat="1" x14ac:dyDescent="0.35">
      <c r="A213" s="127" t="s">
        <v>1111</v>
      </c>
      <c r="B213" s="21" t="s">
        <v>1093</v>
      </c>
      <c r="C213" s="21">
        <v>1</v>
      </c>
      <c r="D213" s="20">
        <v>3</v>
      </c>
      <c r="E213" s="135">
        <v>37.5</v>
      </c>
      <c r="F213" s="106">
        <v>26.5</v>
      </c>
      <c r="G213" s="22" t="s">
        <v>14160</v>
      </c>
      <c r="H213" s="106">
        <f t="shared" si="9"/>
        <v>48.45</v>
      </c>
      <c r="I213" s="106">
        <f t="shared" si="10"/>
        <v>44.5</v>
      </c>
      <c r="J213" s="107">
        <f t="shared" si="11"/>
        <v>43.7</v>
      </c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</row>
    <row r="214" spans="1:32" s="20" customFormat="1" x14ac:dyDescent="0.35">
      <c r="A214" s="127" t="s">
        <v>1132</v>
      </c>
      <c r="B214" s="21" t="s">
        <v>1133</v>
      </c>
      <c r="C214" s="21">
        <v>6</v>
      </c>
      <c r="D214" s="20">
        <v>0.7</v>
      </c>
      <c r="E214" s="135">
        <v>32</v>
      </c>
      <c r="F214" s="106">
        <v>5.55</v>
      </c>
      <c r="G214" s="22" t="s">
        <v>14161</v>
      </c>
      <c r="H214" s="106">
        <f t="shared" si="9"/>
        <v>11.5</v>
      </c>
      <c r="I214" s="106">
        <f t="shared" si="10"/>
        <v>10.55</v>
      </c>
      <c r="J214" s="107">
        <f t="shared" si="11"/>
        <v>10.4</v>
      </c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</row>
    <row r="215" spans="1:32" s="20" customFormat="1" x14ac:dyDescent="0.35">
      <c r="A215" s="127" t="s">
        <v>1137</v>
      </c>
      <c r="B215" s="21" t="s">
        <v>1138</v>
      </c>
      <c r="C215" s="21">
        <v>6</v>
      </c>
      <c r="D215" s="20">
        <v>0.7</v>
      </c>
      <c r="E215" s="135">
        <v>15</v>
      </c>
      <c r="F215" s="106">
        <v>8.25</v>
      </c>
      <c r="G215" s="22" t="s">
        <v>14161</v>
      </c>
      <c r="H215" s="106">
        <f t="shared" si="9"/>
        <v>13.3</v>
      </c>
      <c r="I215" s="106">
        <f t="shared" si="10"/>
        <v>12.200000000000001</v>
      </c>
      <c r="J215" s="107">
        <f t="shared" si="11"/>
        <v>12</v>
      </c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</row>
    <row r="216" spans="1:32" s="20" customFormat="1" x14ac:dyDescent="0.35">
      <c r="A216" s="127" t="s">
        <v>1146</v>
      </c>
      <c r="B216" s="21" t="s">
        <v>1147</v>
      </c>
      <c r="C216" s="21">
        <v>6</v>
      </c>
      <c r="D216" s="20">
        <v>0.7</v>
      </c>
      <c r="E216" s="135">
        <v>40</v>
      </c>
      <c r="F216" s="106">
        <v>42.9</v>
      </c>
      <c r="G216" s="22" t="s">
        <v>14144</v>
      </c>
      <c r="H216" s="106">
        <f t="shared" si="9"/>
        <v>57.800000000000004</v>
      </c>
      <c r="I216" s="106">
        <f t="shared" si="10"/>
        <v>53.050000000000004</v>
      </c>
      <c r="J216" s="107">
        <f t="shared" si="11"/>
        <v>52.1</v>
      </c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</row>
    <row r="217" spans="1:32" s="20" customFormat="1" x14ac:dyDescent="0.35">
      <c r="A217" s="127" t="s">
        <v>1150</v>
      </c>
      <c r="B217" s="21" t="s">
        <v>1151</v>
      </c>
      <c r="C217" s="21">
        <v>6</v>
      </c>
      <c r="D217" s="20">
        <v>0.7</v>
      </c>
      <c r="E217" s="135">
        <v>40</v>
      </c>
      <c r="F217" s="106">
        <v>95</v>
      </c>
      <c r="G217" s="22" t="s">
        <v>14144</v>
      </c>
      <c r="H217" s="106">
        <f t="shared" si="9"/>
        <v>121.35000000000001</v>
      </c>
      <c r="I217" s="106">
        <f t="shared" si="10"/>
        <v>111.4</v>
      </c>
      <c r="J217" s="107">
        <f t="shared" si="11"/>
        <v>109.4</v>
      </c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</row>
    <row r="218" spans="1:32" s="20" customFormat="1" x14ac:dyDescent="0.35">
      <c r="A218" s="127" t="s">
        <v>1154</v>
      </c>
      <c r="B218" s="21" t="s">
        <v>1155</v>
      </c>
      <c r="C218" s="21">
        <v>6</v>
      </c>
      <c r="D218" s="20">
        <v>0.7</v>
      </c>
      <c r="E218" s="135">
        <v>40</v>
      </c>
      <c r="F218" s="106">
        <v>31.5</v>
      </c>
      <c r="G218" s="22" t="s">
        <v>14160</v>
      </c>
      <c r="H218" s="106">
        <f t="shared" si="9"/>
        <v>43.900000000000006</v>
      </c>
      <c r="I218" s="106">
        <f t="shared" si="10"/>
        <v>40.300000000000004</v>
      </c>
      <c r="J218" s="107">
        <f t="shared" si="11"/>
        <v>39.550000000000004</v>
      </c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</row>
    <row r="219" spans="1:32" s="20" customFormat="1" x14ac:dyDescent="0.35">
      <c r="A219" s="127" t="s">
        <v>1158</v>
      </c>
      <c r="B219" s="21" t="s">
        <v>1159</v>
      </c>
      <c r="C219" s="21">
        <v>3</v>
      </c>
      <c r="D219" s="20">
        <v>0.7</v>
      </c>
      <c r="E219" s="135">
        <v>40</v>
      </c>
      <c r="F219" s="106">
        <v>210</v>
      </c>
      <c r="G219" s="22" t="s">
        <v>14144</v>
      </c>
      <c r="H219" s="106">
        <f t="shared" si="9"/>
        <v>261.65000000000003</v>
      </c>
      <c r="I219" s="106">
        <f t="shared" si="10"/>
        <v>240.20000000000002</v>
      </c>
      <c r="J219" s="107">
        <f t="shared" si="11"/>
        <v>235.9</v>
      </c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</row>
    <row r="220" spans="1:32" s="20" customFormat="1" x14ac:dyDescent="0.35">
      <c r="A220" s="127" t="s">
        <v>14430</v>
      </c>
      <c r="B220" s="21" t="s">
        <v>14431</v>
      </c>
      <c r="C220" s="21">
        <v>6</v>
      </c>
      <c r="D220" s="20">
        <v>1</v>
      </c>
      <c r="E220" s="135">
        <v>40</v>
      </c>
      <c r="F220" s="106">
        <v>78.5</v>
      </c>
      <c r="G220" s="22" t="s">
        <v>14144</v>
      </c>
      <c r="H220" s="106">
        <f t="shared" si="9"/>
        <v>102.75</v>
      </c>
      <c r="I220" s="106">
        <f t="shared" si="10"/>
        <v>94.300000000000011</v>
      </c>
      <c r="J220" s="107">
        <f t="shared" si="11"/>
        <v>92.65</v>
      </c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</row>
    <row r="221" spans="1:32" s="20" customFormat="1" x14ac:dyDescent="0.35">
      <c r="A221" s="127" t="s">
        <v>1162</v>
      </c>
      <c r="B221" s="21" t="s">
        <v>1163</v>
      </c>
      <c r="C221" s="21">
        <v>6</v>
      </c>
      <c r="D221" s="20">
        <v>0.7</v>
      </c>
      <c r="E221" s="135">
        <v>44.5</v>
      </c>
      <c r="F221" s="106">
        <v>12.5</v>
      </c>
      <c r="G221" s="105" t="s">
        <v>14160</v>
      </c>
      <c r="H221" s="106">
        <f t="shared" si="9"/>
        <v>21.1</v>
      </c>
      <c r="I221" s="106">
        <f t="shared" si="10"/>
        <v>19.350000000000001</v>
      </c>
      <c r="J221" s="107">
        <f t="shared" si="11"/>
        <v>19.05</v>
      </c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</row>
    <row r="222" spans="1:32" s="20" customFormat="1" x14ac:dyDescent="0.35">
      <c r="A222" s="127" t="s">
        <v>1170</v>
      </c>
      <c r="B222" s="21" t="s">
        <v>1167</v>
      </c>
      <c r="C222" s="21">
        <v>6</v>
      </c>
      <c r="D222" s="20">
        <v>1</v>
      </c>
      <c r="E222" s="135">
        <v>32</v>
      </c>
      <c r="F222" s="106">
        <v>7</v>
      </c>
      <c r="G222" s="22" t="s">
        <v>14161</v>
      </c>
      <c r="H222" s="106">
        <f t="shared" si="9"/>
        <v>14.5</v>
      </c>
      <c r="I222" s="106">
        <f t="shared" si="10"/>
        <v>13.3</v>
      </c>
      <c r="J222" s="107">
        <f t="shared" si="11"/>
        <v>13.100000000000001</v>
      </c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</row>
    <row r="223" spans="1:32" s="20" customFormat="1" x14ac:dyDescent="0.35">
      <c r="A223" s="127" t="s">
        <v>1173</v>
      </c>
      <c r="B223" s="21" t="s">
        <v>1174</v>
      </c>
      <c r="C223" s="21">
        <v>6</v>
      </c>
      <c r="D223" s="20">
        <v>0.7</v>
      </c>
      <c r="E223" s="135">
        <v>32</v>
      </c>
      <c r="F223" s="106">
        <v>5.75</v>
      </c>
      <c r="G223" s="22" t="s">
        <v>14161</v>
      </c>
      <c r="H223" s="106">
        <f t="shared" si="9"/>
        <v>11.75</v>
      </c>
      <c r="I223" s="106">
        <f t="shared" si="10"/>
        <v>10.8</v>
      </c>
      <c r="J223" s="107">
        <f t="shared" si="11"/>
        <v>10.600000000000001</v>
      </c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</row>
    <row r="224" spans="1:32" s="20" customFormat="1" x14ac:dyDescent="0.35">
      <c r="A224" s="127" t="s">
        <v>1177</v>
      </c>
      <c r="B224" s="21" t="s">
        <v>1178</v>
      </c>
      <c r="C224" s="21">
        <v>6</v>
      </c>
      <c r="D224" s="20">
        <v>0.7</v>
      </c>
      <c r="E224" s="135">
        <v>14.9</v>
      </c>
      <c r="F224" s="106">
        <v>5.6</v>
      </c>
      <c r="G224" s="22" t="s">
        <v>14161</v>
      </c>
      <c r="H224" s="106">
        <f t="shared" si="9"/>
        <v>10.050000000000001</v>
      </c>
      <c r="I224" s="106">
        <f t="shared" si="10"/>
        <v>9.25</v>
      </c>
      <c r="J224" s="107">
        <f t="shared" si="11"/>
        <v>9.1</v>
      </c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</row>
    <row r="225" spans="1:32" s="20" customFormat="1" x14ac:dyDescent="0.35">
      <c r="A225" s="127" t="s">
        <v>1190</v>
      </c>
      <c r="B225" s="21" t="s">
        <v>1187</v>
      </c>
      <c r="C225" s="21">
        <v>6</v>
      </c>
      <c r="D225" s="20">
        <v>1</v>
      </c>
      <c r="E225" s="135">
        <v>32</v>
      </c>
      <c r="F225" s="106">
        <v>7</v>
      </c>
      <c r="G225" s="22" t="s">
        <v>14161</v>
      </c>
      <c r="H225" s="106">
        <f t="shared" si="9"/>
        <v>14.5</v>
      </c>
      <c r="I225" s="106">
        <f t="shared" si="10"/>
        <v>13.3</v>
      </c>
      <c r="J225" s="107">
        <f t="shared" si="11"/>
        <v>13.100000000000001</v>
      </c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</row>
    <row r="226" spans="1:32" s="20" customFormat="1" x14ac:dyDescent="0.35">
      <c r="A226" s="127" t="s">
        <v>1193</v>
      </c>
      <c r="B226" s="21" t="s">
        <v>23319</v>
      </c>
      <c r="C226" s="21">
        <v>6</v>
      </c>
      <c r="D226" s="20">
        <v>1.5</v>
      </c>
      <c r="E226" s="135">
        <v>32</v>
      </c>
      <c r="F226" s="106">
        <v>12.25</v>
      </c>
      <c r="G226" s="22" t="s">
        <v>14161</v>
      </c>
      <c r="H226" s="106">
        <f t="shared" si="9"/>
        <v>22.950000000000003</v>
      </c>
      <c r="I226" s="106">
        <f t="shared" si="10"/>
        <v>21.05</v>
      </c>
      <c r="J226" s="107">
        <f t="shared" si="11"/>
        <v>20.650000000000002</v>
      </c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</row>
    <row r="227" spans="1:32" s="20" customFormat="1" x14ac:dyDescent="0.35">
      <c r="A227" s="127" t="s">
        <v>14643</v>
      </c>
      <c r="B227" s="21" t="s">
        <v>14644</v>
      </c>
      <c r="C227" s="21">
        <v>6</v>
      </c>
      <c r="D227" s="20">
        <v>0.7</v>
      </c>
      <c r="E227" s="135">
        <v>45</v>
      </c>
      <c r="F227" s="106">
        <v>74.5</v>
      </c>
      <c r="G227" s="22" t="s">
        <v>14144</v>
      </c>
      <c r="H227" s="106">
        <f t="shared" si="9"/>
        <v>96.800000000000011</v>
      </c>
      <c r="I227" s="106">
        <f t="shared" si="10"/>
        <v>88.850000000000009</v>
      </c>
      <c r="J227" s="107">
        <f t="shared" si="11"/>
        <v>87.25</v>
      </c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</row>
    <row r="228" spans="1:32" s="20" customFormat="1" x14ac:dyDescent="0.35">
      <c r="A228" s="127" t="s">
        <v>1204</v>
      </c>
      <c r="B228" s="21" t="s">
        <v>1201</v>
      </c>
      <c r="C228" s="21">
        <v>6</v>
      </c>
      <c r="D228" s="20">
        <v>1</v>
      </c>
      <c r="E228" s="135">
        <v>35</v>
      </c>
      <c r="F228" s="106">
        <v>7.35</v>
      </c>
      <c r="G228" s="22" t="s">
        <v>14144</v>
      </c>
      <c r="H228" s="106">
        <f t="shared" si="9"/>
        <v>15.3</v>
      </c>
      <c r="I228" s="106">
        <f t="shared" si="10"/>
        <v>14.05</v>
      </c>
      <c r="J228" s="107">
        <f t="shared" si="11"/>
        <v>13.8</v>
      </c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</row>
    <row r="229" spans="1:32" s="20" customFormat="1" x14ac:dyDescent="0.35">
      <c r="A229" s="127" t="s">
        <v>1207</v>
      </c>
      <c r="B229" s="21" t="s">
        <v>23320</v>
      </c>
      <c r="C229" s="21">
        <v>6</v>
      </c>
      <c r="D229" s="20">
        <v>1.5</v>
      </c>
      <c r="E229" s="135">
        <v>35</v>
      </c>
      <c r="F229" s="106">
        <v>10.95</v>
      </c>
      <c r="G229" s="22" t="s">
        <v>14144</v>
      </c>
      <c r="H229" s="106">
        <f t="shared" si="9"/>
        <v>21.900000000000002</v>
      </c>
      <c r="I229" s="106">
        <f t="shared" si="10"/>
        <v>20.100000000000001</v>
      </c>
      <c r="J229" s="107">
        <f t="shared" si="11"/>
        <v>19.75</v>
      </c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</row>
    <row r="230" spans="1:32" s="20" customFormat="1" x14ac:dyDescent="0.35">
      <c r="A230" s="127" t="s">
        <v>1217</v>
      </c>
      <c r="B230" s="21" t="s">
        <v>1218</v>
      </c>
      <c r="C230" s="21">
        <v>6</v>
      </c>
      <c r="D230" s="20">
        <v>1</v>
      </c>
      <c r="E230" s="135">
        <v>31</v>
      </c>
      <c r="F230" s="106">
        <v>6.35</v>
      </c>
      <c r="G230" s="22" t="s">
        <v>14156</v>
      </c>
      <c r="H230" s="106">
        <f t="shared" si="9"/>
        <v>13.600000000000001</v>
      </c>
      <c r="I230" s="106">
        <f t="shared" si="10"/>
        <v>12.450000000000001</v>
      </c>
      <c r="J230" s="107">
        <f t="shared" si="11"/>
        <v>12.25</v>
      </c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</row>
    <row r="231" spans="1:32" s="20" customFormat="1" x14ac:dyDescent="0.35">
      <c r="A231" s="127" t="s">
        <v>1230</v>
      </c>
      <c r="B231" s="21" t="s">
        <v>1231</v>
      </c>
      <c r="C231" s="21">
        <v>6</v>
      </c>
      <c r="D231" s="20">
        <v>0.7</v>
      </c>
      <c r="E231" s="135">
        <v>17</v>
      </c>
      <c r="F231" s="106">
        <v>12.75</v>
      </c>
      <c r="G231" s="22" t="s">
        <v>14154</v>
      </c>
      <c r="H231" s="106">
        <f t="shared" si="9"/>
        <v>18.95</v>
      </c>
      <c r="I231" s="106">
        <f t="shared" si="10"/>
        <v>17.400000000000002</v>
      </c>
      <c r="J231" s="107">
        <f t="shared" si="11"/>
        <v>17.100000000000001</v>
      </c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</row>
    <row r="232" spans="1:32" s="20" customFormat="1" x14ac:dyDescent="0.35">
      <c r="A232" s="127" t="s">
        <v>1235</v>
      </c>
      <c r="B232" s="21" t="s">
        <v>1236</v>
      </c>
      <c r="C232" s="21">
        <v>6</v>
      </c>
      <c r="D232" s="20">
        <v>0.5</v>
      </c>
      <c r="E232" s="135">
        <v>15.7</v>
      </c>
      <c r="F232" s="106">
        <v>8.65</v>
      </c>
      <c r="G232" s="22" t="s">
        <v>14154</v>
      </c>
      <c r="H232" s="106">
        <f t="shared" si="9"/>
        <v>13.450000000000001</v>
      </c>
      <c r="I232" s="106">
        <f t="shared" si="10"/>
        <v>12.350000000000001</v>
      </c>
      <c r="J232" s="107">
        <f t="shared" si="11"/>
        <v>12.15</v>
      </c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</row>
    <row r="233" spans="1:32" s="20" customFormat="1" x14ac:dyDescent="0.35">
      <c r="A233" s="127" t="s">
        <v>1239</v>
      </c>
      <c r="B233" s="21" t="s">
        <v>1240</v>
      </c>
      <c r="C233" s="21">
        <v>12</v>
      </c>
      <c r="D233" s="20">
        <v>0.7</v>
      </c>
      <c r="E233" s="135">
        <v>15.7</v>
      </c>
      <c r="F233" s="106">
        <v>12.95</v>
      </c>
      <c r="G233" s="22" t="s">
        <v>14154</v>
      </c>
      <c r="H233" s="106">
        <f t="shared" si="9"/>
        <v>19.100000000000001</v>
      </c>
      <c r="I233" s="106">
        <f t="shared" si="10"/>
        <v>17.55</v>
      </c>
      <c r="J233" s="107">
        <f t="shared" si="11"/>
        <v>17.25</v>
      </c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</row>
    <row r="234" spans="1:32" s="20" customFormat="1" x14ac:dyDescent="0.35">
      <c r="A234" s="127" t="s">
        <v>1243</v>
      </c>
      <c r="B234" s="21" t="s">
        <v>1244</v>
      </c>
      <c r="C234" s="21">
        <v>6</v>
      </c>
      <c r="D234" s="20">
        <v>0.7</v>
      </c>
      <c r="E234" s="135">
        <v>17</v>
      </c>
      <c r="F234" s="106">
        <v>12.5</v>
      </c>
      <c r="G234" s="22" t="s">
        <v>14154</v>
      </c>
      <c r="H234" s="106">
        <f t="shared" si="9"/>
        <v>18.650000000000002</v>
      </c>
      <c r="I234" s="106">
        <f t="shared" si="10"/>
        <v>17.150000000000002</v>
      </c>
      <c r="J234" s="107">
        <f t="shared" si="11"/>
        <v>16.850000000000001</v>
      </c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</row>
    <row r="235" spans="1:32" s="20" customFormat="1" x14ac:dyDescent="0.35">
      <c r="A235" s="127" t="s">
        <v>1251</v>
      </c>
      <c r="B235" s="21" t="s">
        <v>1248</v>
      </c>
      <c r="C235" s="21">
        <v>12</v>
      </c>
      <c r="D235" s="20">
        <v>1</v>
      </c>
      <c r="E235" s="135">
        <v>17</v>
      </c>
      <c r="F235" s="106">
        <v>11.75</v>
      </c>
      <c r="G235" s="22" t="s">
        <v>14154</v>
      </c>
      <c r="H235" s="106">
        <f t="shared" si="9"/>
        <v>18.400000000000002</v>
      </c>
      <c r="I235" s="106">
        <f t="shared" si="10"/>
        <v>16.900000000000002</v>
      </c>
      <c r="J235" s="107">
        <f t="shared" si="11"/>
        <v>16.600000000000001</v>
      </c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</row>
    <row r="236" spans="1:32" s="20" customFormat="1" x14ac:dyDescent="0.35">
      <c r="A236" s="127" t="s">
        <v>1264</v>
      </c>
      <c r="B236" s="21" t="s">
        <v>1255</v>
      </c>
      <c r="C236" s="21">
        <v>6</v>
      </c>
      <c r="D236" s="20">
        <v>1</v>
      </c>
      <c r="E236" s="135">
        <v>17</v>
      </c>
      <c r="F236" s="106">
        <v>10.5</v>
      </c>
      <c r="G236" s="22" t="s">
        <v>14154</v>
      </c>
      <c r="H236" s="106">
        <f t="shared" si="9"/>
        <v>16.850000000000001</v>
      </c>
      <c r="I236" s="106">
        <f t="shared" si="10"/>
        <v>15.5</v>
      </c>
      <c r="J236" s="107">
        <f t="shared" si="11"/>
        <v>15.200000000000001</v>
      </c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</row>
    <row r="237" spans="1:32" s="20" customFormat="1" x14ac:dyDescent="0.35">
      <c r="A237" s="127" t="s">
        <v>1276</v>
      </c>
      <c r="B237" s="21" t="s">
        <v>1277</v>
      </c>
      <c r="C237" s="21">
        <v>6</v>
      </c>
      <c r="D237" s="20">
        <v>0.7</v>
      </c>
      <c r="E237" s="135">
        <v>17</v>
      </c>
      <c r="F237" s="106">
        <v>8.25</v>
      </c>
      <c r="G237" s="22" t="s">
        <v>14154</v>
      </c>
      <c r="H237" s="106">
        <f t="shared" si="9"/>
        <v>13.5</v>
      </c>
      <c r="I237" s="106">
        <f t="shared" si="10"/>
        <v>12.4</v>
      </c>
      <c r="J237" s="107">
        <f t="shared" si="11"/>
        <v>12.15</v>
      </c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</row>
    <row r="238" spans="1:32" s="20" customFormat="1" x14ac:dyDescent="0.35">
      <c r="A238" s="127" t="s">
        <v>1283</v>
      </c>
      <c r="B238" s="21" t="s">
        <v>1284</v>
      </c>
      <c r="C238" s="21">
        <v>6</v>
      </c>
      <c r="D238" s="20">
        <v>0.7</v>
      </c>
      <c r="E238" s="135">
        <v>17</v>
      </c>
      <c r="F238" s="106">
        <v>11.5</v>
      </c>
      <c r="G238" s="22" t="s">
        <v>14154</v>
      </c>
      <c r="H238" s="106">
        <f t="shared" si="9"/>
        <v>17.45</v>
      </c>
      <c r="I238" s="106">
        <f t="shared" si="10"/>
        <v>16</v>
      </c>
      <c r="J238" s="107">
        <f t="shared" si="11"/>
        <v>15.75</v>
      </c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</row>
    <row r="239" spans="1:32" s="20" customFormat="1" x14ac:dyDescent="0.35">
      <c r="A239" s="127" t="s">
        <v>15003</v>
      </c>
      <c r="B239" s="21" t="s">
        <v>15004</v>
      </c>
      <c r="C239" s="21">
        <v>6</v>
      </c>
      <c r="D239" s="20">
        <v>0.7</v>
      </c>
      <c r="E239" s="135">
        <v>30</v>
      </c>
      <c r="F239" s="106">
        <v>7.65</v>
      </c>
      <c r="G239" s="22" t="s">
        <v>14153</v>
      </c>
      <c r="H239" s="106">
        <f t="shared" si="9"/>
        <v>13.9</v>
      </c>
      <c r="I239" s="106">
        <f t="shared" si="10"/>
        <v>12.75</v>
      </c>
      <c r="J239" s="107">
        <f t="shared" si="11"/>
        <v>12.55</v>
      </c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</row>
    <row r="240" spans="1:32" s="20" customFormat="1" x14ac:dyDescent="0.35">
      <c r="A240" s="127" t="s">
        <v>1291</v>
      </c>
      <c r="B240" s="21" t="s">
        <v>1292</v>
      </c>
      <c r="C240" s="21">
        <v>6</v>
      </c>
      <c r="D240" s="20">
        <v>0.7</v>
      </c>
      <c r="E240" s="135">
        <v>46</v>
      </c>
      <c r="F240" s="106">
        <v>27</v>
      </c>
      <c r="G240" s="22" t="s">
        <v>14145</v>
      </c>
      <c r="H240" s="106">
        <f t="shared" si="9"/>
        <v>38.900000000000006</v>
      </c>
      <c r="I240" s="106">
        <f t="shared" si="10"/>
        <v>35.75</v>
      </c>
      <c r="J240" s="107">
        <f t="shared" si="11"/>
        <v>35.1</v>
      </c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</row>
    <row r="241" spans="1:32" s="20" customFormat="1" x14ac:dyDescent="0.35">
      <c r="A241" s="127" t="s">
        <v>1295</v>
      </c>
      <c r="B241" s="21" t="s">
        <v>1296</v>
      </c>
      <c r="C241" s="21">
        <v>6</v>
      </c>
      <c r="D241" s="20">
        <v>0.7</v>
      </c>
      <c r="E241" s="135">
        <v>46</v>
      </c>
      <c r="F241" s="106">
        <v>48.95</v>
      </c>
      <c r="G241" s="22" t="s">
        <v>14145</v>
      </c>
      <c r="H241" s="106">
        <f t="shared" si="9"/>
        <v>65.7</v>
      </c>
      <c r="I241" s="106">
        <f t="shared" si="10"/>
        <v>60.300000000000004</v>
      </c>
      <c r="J241" s="107">
        <f t="shared" si="11"/>
        <v>59.25</v>
      </c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</row>
    <row r="242" spans="1:32" s="20" customFormat="1" x14ac:dyDescent="0.35">
      <c r="A242" s="127" t="s">
        <v>14797</v>
      </c>
      <c r="B242" s="21" t="s">
        <v>14798</v>
      </c>
      <c r="C242" s="21">
        <v>6</v>
      </c>
      <c r="D242" s="20">
        <v>0.7</v>
      </c>
      <c r="E242" s="135">
        <v>46</v>
      </c>
      <c r="F242" s="106">
        <v>84.5</v>
      </c>
      <c r="G242" s="22" t="s">
        <v>14145</v>
      </c>
      <c r="H242" s="106">
        <f t="shared" si="9"/>
        <v>109.05000000000001</v>
      </c>
      <c r="I242" s="106">
        <f t="shared" si="10"/>
        <v>100.15</v>
      </c>
      <c r="J242" s="107">
        <f t="shared" si="11"/>
        <v>98.350000000000009</v>
      </c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</row>
    <row r="243" spans="1:32" s="20" customFormat="1" x14ac:dyDescent="0.35">
      <c r="A243" s="127" t="s">
        <v>1299</v>
      </c>
      <c r="B243" s="21" t="s">
        <v>1300</v>
      </c>
      <c r="C243" s="21">
        <v>6</v>
      </c>
      <c r="D243" s="20">
        <v>0.7</v>
      </c>
      <c r="E243" s="135">
        <v>46</v>
      </c>
      <c r="F243" s="106">
        <v>25.5</v>
      </c>
      <c r="G243" s="22" t="s">
        <v>14158</v>
      </c>
      <c r="H243" s="106">
        <f t="shared" si="9"/>
        <v>37.1</v>
      </c>
      <c r="I243" s="106">
        <f t="shared" si="10"/>
        <v>34.050000000000004</v>
      </c>
      <c r="J243" s="107">
        <f t="shared" si="11"/>
        <v>33.450000000000003</v>
      </c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</row>
    <row r="244" spans="1:32" s="20" customFormat="1" x14ac:dyDescent="0.35">
      <c r="A244" s="127" t="s">
        <v>1302</v>
      </c>
      <c r="B244" s="21" t="s">
        <v>1303</v>
      </c>
      <c r="C244" s="21">
        <v>6</v>
      </c>
      <c r="D244" s="20">
        <v>0.7</v>
      </c>
      <c r="E244" s="135">
        <v>64</v>
      </c>
      <c r="F244" s="106">
        <v>34.5</v>
      </c>
      <c r="G244" s="22" t="s">
        <v>14158</v>
      </c>
      <c r="H244" s="106">
        <f t="shared" si="9"/>
        <v>49.650000000000006</v>
      </c>
      <c r="I244" s="106">
        <f t="shared" si="10"/>
        <v>45.6</v>
      </c>
      <c r="J244" s="107">
        <f t="shared" si="11"/>
        <v>44.800000000000004</v>
      </c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</row>
    <row r="245" spans="1:32" s="20" customFormat="1" x14ac:dyDescent="0.35">
      <c r="A245" s="127" t="s">
        <v>1306</v>
      </c>
      <c r="B245" s="21" t="s">
        <v>1307</v>
      </c>
      <c r="C245" s="21">
        <v>6</v>
      </c>
      <c r="D245" s="20">
        <v>0.7</v>
      </c>
      <c r="E245" s="135">
        <v>46</v>
      </c>
      <c r="F245" s="106">
        <v>22.65</v>
      </c>
      <c r="G245" s="22" t="s">
        <v>14158</v>
      </c>
      <c r="H245" s="106">
        <f t="shared" si="9"/>
        <v>33.6</v>
      </c>
      <c r="I245" s="106">
        <f t="shared" si="10"/>
        <v>30.85</v>
      </c>
      <c r="J245" s="107">
        <f t="shared" si="11"/>
        <v>30.3</v>
      </c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</row>
    <row r="246" spans="1:32" s="20" customFormat="1" x14ac:dyDescent="0.35">
      <c r="A246" s="127" t="s">
        <v>14645</v>
      </c>
      <c r="B246" s="21" t="s">
        <v>14646</v>
      </c>
      <c r="C246" s="21">
        <v>6</v>
      </c>
      <c r="D246" s="20">
        <v>0.7</v>
      </c>
      <c r="E246" s="135">
        <v>59.6</v>
      </c>
      <c r="F246" s="106">
        <v>31.5</v>
      </c>
      <c r="G246" s="22" t="s">
        <v>14169</v>
      </c>
      <c r="H246" s="106">
        <f t="shared" si="9"/>
        <v>45.6</v>
      </c>
      <c r="I246" s="106">
        <f t="shared" si="10"/>
        <v>41.900000000000006</v>
      </c>
      <c r="J246" s="107">
        <f t="shared" si="11"/>
        <v>41.150000000000006</v>
      </c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</row>
    <row r="247" spans="1:32" s="20" customFormat="1" x14ac:dyDescent="0.35">
      <c r="A247" s="127" t="s">
        <v>1309</v>
      </c>
      <c r="B247" s="21" t="s">
        <v>1310</v>
      </c>
      <c r="C247" s="21">
        <v>6</v>
      </c>
      <c r="D247" s="20">
        <v>0.7</v>
      </c>
      <c r="E247" s="135">
        <v>53</v>
      </c>
      <c r="F247" s="106">
        <v>39.5</v>
      </c>
      <c r="G247" s="22" t="s">
        <v>14145</v>
      </c>
      <c r="H247" s="106">
        <f t="shared" si="9"/>
        <v>54.800000000000004</v>
      </c>
      <c r="I247" s="106">
        <f t="shared" si="10"/>
        <v>50.300000000000004</v>
      </c>
      <c r="J247" s="107">
        <f t="shared" si="11"/>
        <v>49.400000000000006</v>
      </c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</row>
    <row r="248" spans="1:32" s="20" customFormat="1" x14ac:dyDescent="0.35">
      <c r="A248" s="127" t="s">
        <v>15009</v>
      </c>
      <c r="B248" s="21" t="s">
        <v>15010</v>
      </c>
      <c r="C248" s="21">
        <v>6</v>
      </c>
      <c r="D248" s="20">
        <v>0.7</v>
      </c>
      <c r="E248" s="135">
        <v>40</v>
      </c>
      <c r="F248" s="106">
        <v>15</v>
      </c>
      <c r="G248" s="22" t="s">
        <v>14150</v>
      </c>
      <c r="H248" s="106">
        <f t="shared" si="9"/>
        <v>23.75</v>
      </c>
      <c r="I248" s="106">
        <f t="shared" si="10"/>
        <v>21.8</v>
      </c>
      <c r="J248" s="107">
        <f t="shared" si="11"/>
        <v>21.400000000000002</v>
      </c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</row>
    <row r="249" spans="1:32" s="20" customFormat="1" x14ac:dyDescent="0.35">
      <c r="A249" s="127" t="s">
        <v>1314</v>
      </c>
      <c r="B249" s="21" t="s">
        <v>1315</v>
      </c>
      <c r="C249" s="21">
        <v>6</v>
      </c>
      <c r="D249" s="20">
        <v>0.7</v>
      </c>
      <c r="E249" s="135">
        <v>40</v>
      </c>
      <c r="F249" s="106">
        <v>42.5</v>
      </c>
      <c r="G249" s="22" t="s">
        <v>14150</v>
      </c>
      <c r="H249" s="106">
        <f t="shared" si="9"/>
        <v>57.300000000000004</v>
      </c>
      <c r="I249" s="106">
        <f t="shared" si="10"/>
        <v>52.6</v>
      </c>
      <c r="J249" s="107">
        <f t="shared" si="11"/>
        <v>51.650000000000006</v>
      </c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</row>
    <row r="250" spans="1:32" s="20" customFormat="1" x14ac:dyDescent="0.35">
      <c r="A250" s="127" t="s">
        <v>14323</v>
      </c>
      <c r="B250" s="21" t="s">
        <v>14324</v>
      </c>
      <c r="C250" s="21">
        <v>6</v>
      </c>
      <c r="D250" s="20">
        <v>0.7</v>
      </c>
      <c r="E250" s="135">
        <v>40</v>
      </c>
      <c r="F250" s="106">
        <v>75</v>
      </c>
      <c r="G250" s="22" t="s">
        <v>14150</v>
      </c>
      <c r="H250" s="106">
        <f t="shared" si="9"/>
        <v>96.95</v>
      </c>
      <c r="I250" s="106">
        <f t="shared" si="10"/>
        <v>89</v>
      </c>
      <c r="J250" s="107">
        <f t="shared" si="11"/>
        <v>87.4</v>
      </c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</row>
    <row r="251" spans="1:32" s="20" customFormat="1" x14ac:dyDescent="0.35">
      <c r="A251" s="127" t="s">
        <v>1318</v>
      </c>
      <c r="B251" s="21" t="s">
        <v>1319</v>
      </c>
      <c r="C251" s="21">
        <v>120</v>
      </c>
      <c r="D251" s="20">
        <v>0.05</v>
      </c>
      <c r="E251" s="135">
        <v>40</v>
      </c>
      <c r="F251" s="106">
        <v>2.15</v>
      </c>
      <c r="G251" s="22" t="s">
        <v>14150</v>
      </c>
      <c r="H251" s="106">
        <f t="shared" si="9"/>
        <v>4.8000000000000007</v>
      </c>
      <c r="I251" s="106">
        <f t="shared" si="10"/>
        <v>4.4000000000000004</v>
      </c>
      <c r="J251" s="107">
        <f t="shared" si="11"/>
        <v>4.3</v>
      </c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</row>
    <row r="252" spans="1:32" s="20" customFormat="1" x14ac:dyDescent="0.35">
      <c r="A252" s="127" t="s">
        <v>14411</v>
      </c>
      <c r="B252" s="21" t="s">
        <v>14412</v>
      </c>
      <c r="C252" s="21">
        <v>6</v>
      </c>
      <c r="D252" s="20">
        <v>0.7</v>
      </c>
      <c r="E252" s="135">
        <v>40</v>
      </c>
      <c r="F252" s="106">
        <v>8.25</v>
      </c>
      <c r="G252" s="22" t="s">
        <v>14150</v>
      </c>
      <c r="H252" s="106">
        <f t="shared" si="9"/>
        <v>15.5</v>
      </c>
      <c r="I252" s="106">
        <f t="shared" si="10"/>
        <v>14.25</v>
      </c>
      <c r="J252" s="107">
        <f t="shared" si="11"/>
        <v>14</v>
      </c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</row>
    <row r="253" spans="1:32" s="20" customFormat="1" x14ac:dyDescent="0.35">
      <c r="A253" s="127" t="s">
        <v>14622</v>
      </c>
      <c r="B253" s="21" t="s">
        <v>14623</v>
      </c>
      <c r="C253" s="21">
        <v>6</v>
      </c>
      <c r="D253" s="20">
        <v>0.7</v>
      </c>
      <c r="E253" s="135">
        <v>39</v>
      </c>
      <c r="F253" s="106">
        <v>8.25</v>
      </c>
      <c r="G253" s="22" t="s">
        <v>14150</v>
      </c>
      <c r="H253" s="106">
        <f t="shared" si="9"/>
        <v>15.450000000000001</v>
      </c>
      <c r="I253" s="106">
        <f t="shared" si="10"/>
        <v>14.15</v>
      </c>
      <c r="J253" s="107">
        <f t="shared" si="11"/>
        <v>13.9</v>
      </c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</row>
    <row r="254" spans="1:32" s="20" customFormat="1" x14ac:dyDescent="0.35">
      <c r="A254" s="127" t="s">
        <v>1342</v>
      </c>
      <c r="B254" s="21" t="s">
        <v>1343</v>
      </c>
      <c r="C254" s="21">
        <v>6</v>
      </c>
      <c r="D254" s="20">
        <v>0.7</v>
      </c>
      <c r="E254" s="135">
        <v>46</v>
      </c>
      <c r="F254" s="106">
        <v>27</v>
      </c>
      <c r="G254" s="22" t="s">
        <v>14145</v>
      </c>
      <c r="H254" s="106">
        <f t="shared" si="9"/>
        <v>38.900000000000006</v>
      </c>
      <c r="I254" s="106">
        <f t="shared" si="10"/>
        <v>35.75</v>
      </c>
      <c r="J254" s="107">
        <f t="shared" si="11"/>
        <v>35.1</v>
      </c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</row>
    <row r="255" spans="1:32" s="20" customFormat="1" x14ac:dyDescent="0.35">
      <c r="A255" s="127" t="s">
        <v>1346</v>
      </c>
      <c r="B255" s="21" t="s">
        <v>1347</v>
      </c>
      <c r="C255" s="21">
        <v>6</v>
      </c>
      <c r="D255" s="20">
        <v>0.7</v>
      </c>
      <c r="E255" s="135">
        <v>45</v>
      </c>
      <c r="F255" s="106">
        <v>38.5</v>
      </c>
      <c r="G255" s="22" t="s">
        <v>14144</v>
      </c>
      <c r="H255" s="106">
        <f t="shared" si="9"/>
        <v>52.85</v>
      </c>
      <c r="I255" s="106">
        <f t="shared" si="10"/>
        <v>48.550000000000004</v>
      </c>
      <c r="J255" s="107">
        <f t="shared" si="11"/>
        <v>47.650000000000006</v>
      </c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</row>
    <row r="256" spans="1:32" s="20" customFormat="1" x14ac:dyDescent="0.35">
      <c r="A256" s="127" t="s">
        <v>1350</v>
      </c>
      <c r="B256" s="21" t="s">
        <v>1351</v>
      </c>
      <c r="C256" s="21">
        <v>6</v>
      </c>
      <c r="D256" s="20">
        <v>0.7</v>
      </c>
      <c r="E256" s="135">
        <v>45</v>
      </c>
      <c r="F256" s="106">
        <v>30.5</v>
      </c>
      <c r="G256" s="22" t="s">
        <v>14144</v>
      </c>
      <c r="H256" s="106">
        <f t="shared" si="9"/>
        <v>43.1</v>
      </c>
      <c r="I256" s="106">
        <f t="shared" si="10"/>
        <v>39.550000000000004</v>
      </c>
      <c r="J256" s="107">
        <f t="shared" si="11"/>
        <v>38.85</v>
      </c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</row>
    <row r="257" spans="1:32" s="20" customFormat="1" x14ac:dyDescent="0.35">
      <c r="A257" s="127" t="s">
        <v>1353</v>
      </c>
      <c r="B257" s="21" t="s">
        <v>1354</v>
      </c>
      <c r="C257" s="21">
        <v>6</v>
      </c>
      <c r="D257" s="20">
        <v>0.7</v>
      </c>
      <c r="E257" s="135">
        <v>43</v>
      </c>
      <c r="F257" s="106">
        <v>44.5</v>
      </c>
      <c r="G257" s="22" t="s">
        <v>14145</v>
      </c>
      <c r="H257" s="106">
        <f t="shared" si="9"/>
        <v>60</v>
      </c>
      <c r="I257" s="106">
        <f t="shared" si="10"/>
        <v>55.1</v>
      </c>
      <c r="J257" s="107">
        <f t="shared" si="11"/>
        <v>54.1</v>
      </c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</row>
    <row r="258" spans="1:32" s="20" customFormat="1" x14ac:dyDescent="0.35">
      <c r="A258" s="127" t="s">
        <v>14298</v>
      </c>
      <c r="B258" s="21" t="s">
        <v>14299</v>
      </c>
      <c r="C258" s="21">
        <v>6</v>
      </c>
      <c r="D258" s="20">
        <v>0.7</v>
      </c>
      <c r="E258" s="135">
        <v>40</v>
      </c>
      <c r="F258" s="106">
        <v>43.5</v>
      </c>
      <c r="G258" s="22" t="s">
        <v>14145</v>
      </c>
      <c r="H258" s="106">
        <f t="shared" si="9"/>
        <v>58.5</v>
      </c>
      <c r="I258" s="106">
        <f t="shared" si="10"/>
        <v>53.75</v>
      </c>
      <c r="J258" s="107">
        <f t="shared" si="11"/>
        <v>52.75</v>
      </c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</row>
    <row r="259" spans="1:32" s="20" customFormat="1" x14ac:dyDescent="0.35">
      <c r="A259" s="127" t="s">
        <v>1357</v>
      </c>
      <c r="B259" s="21" t="s">
        <v>1358</v>
      </c>
      <c r="C259" s="21">
        <v>6</v>
      </c>
      <c r="D259" s="20">
        <v>0.7</v>
      </c>
      <c r="E259" s="135">
        <v>40</v>
      </c>
      <c r="F259" s="106">
        <v>33.5</v>
      </c>
      <c r="G259" s="22" t="s">
        <v>14145</v>
      </c>
      <c r="H259" s="106">
        <f t="shared" si="9"/>
        <v>46.300000000000004</v>
      </c>
      <c r="I259" s="106">
        <f t="shared" si="10"/>
        <v>42.550000000000004</v>
      </c>
      <c r="J259" s="107">
        <f t="shared" si="11"/>
        <v>41.75</v>
      </c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</row>
    <row r="260" spans="1:32" s="20" customFormat="1" x14ac:dyDescent="0.35">
      <c r="A260" s="127" t="s">
        <v>1361</v>
      </c>
      <c r="B260" s="21" t="s">
        <v>1362</v>
      </c>
      <c r="C260" s="21">
        <v>6</v>
      </c>
      <c r="D260" s="20">
        <v>0.7</v>
      </c>
      <c r="E260" s="135">
        <v>47.8</v>
      </c>
      <c r="F260" s="106">
        <v>57.5</v>
      </c>
      <c r="G260" s="22" t="s">
        <v>14145</v>
      </c>
      <c r="H260" s="106">
        <f t="shared" si="9"/>
        <v>76.3</v>
      </c>
      <c r="I260" s="106">
        <f t="shared" si="10"/>
        <v>70.05</v>
      </c>
      <c r="J260" s="107">
        <f t="shared" si="11"/>
        <v>68.8</v>
      </c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</row>
    <row r="261" spans="1:32" s="20" customFormat="1" x14ac:dyDescent="0.35">
      <c r="A261" s="127" t="s">
        <v>14300</v>
      </c>
      <c r="B261" s="21" t="s">
        <v>14301</v>
      </c>
      <c r="C261" s="21">
        <v>6</v>
      </c>
      <c r="D261" s="20">
        <v>0.7</v>
      </c>
      <c r="E261" s="135">
        <v>40</v>
      </c>
      <c r="F261" s="106">
        <v>66.5</v>
      </c>
      <c r="G261" s="22" t="s">
        <v>14145</v>
      </c>
      <c r="H261" s="106">
        <f t="shared" si="9"/>
        <v>86.600000000000009</v>
      </c>
      <c r="I261" s="106">
        <f t="shared" si="10"/>
        <v>79.5</v>
      </c>
      <c r="J261" s="107">
        <f t="shared" si="11"/>
        <v>78.050000000000011</v>
      </c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</row>
    <row r="262" spans="1:32" s="20" customFormat="1" x14ac:dyDescent="0.35">
      <c r="A262" s="127" t="s">
        <v>1365</v>
      </c>
      <c r="B262" s="21" t="s">
        <v>1366</v>
      </c>
      <c r="C262" s="21">
        <v>6</v>
      </c>
      <c r="D262" s="20">
        <v>0.7</v>
      </c>
      <c r="E262" s="135">
        <v>43</v>
      </c>
      <c r="F262" s="106">
        <v>59.95</v>
      </c>
      <c r="G262" s="22" t="s">
        <v>14145</v>
      </c>
      <c r="H262" s="106">
        <f t="shared" si="9"/>
        <v>78.850000000000009</v>
      </c>
      <c r="I262" s="106">
        <f t="shared" si="10"/>
        <v>72.400000000000006</v>
      </c>
      <c r="J262" s="107">
        <f t="shared" si="11"/>
        <v>71.100000000000009</v>
      </c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</row>
    <row r="263" spans="1:32" s="20" customFormat="1" x14ac:dyDescent="0.35">
      <c r="A263" s="127" t="s">
        <v>1369</v>
      </c>
      <c r="B263" s="21" t="s">
        <v>1370</v>
      </c>
      <c r="C263" s="21">
        <v>6</v>
      </c>
      <c r="D263" s="20">
        <v>0.7</v>
      </c>
      <c r="E263" s="135">
        <v>48.3</v>
      </c>
      <c r="F263" s="106">
        <v>61.5</v>
      </c>
      <c r="G263" s="22" t="s">
        <v>14145</v>
      </c>
      <c r="H263" s="106">
        <f t="shared" si="9"/>
        <v>81.2</v>
      </c>
      <c r="I263" s="106">
        <f t="shared" si="10"/>
        <v>74.55</v>
      </c>
      <c r="J263" s="107">
        <f t="shared" si="11"/>
        <v>73.25</v>
      </c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</row>
    <row r="264" spans="1:32" s="20" customFormat="1" x14ac:dyDescent="0.35">
      <c r="A264" s="127" t="s">
        <v>1373</v>
      </c>
      <c r="B264" s="21" t="s">
        <v>1374</v>
      </c>
      <c r="C264" s="21">
        <v>6</v>
      </c>
      <c r="D264" s="20">
        <v>0.7</v>
      </c>
      <c r="E264" s="135">
        <v>47.6</v>
      </c>
      <c r="F264" s="106">
        <v>180</v>
      </c>
      <c r="G264" s="22" t="s">
        <v>14145</v>
      </c>
      <c r="H264" s="106">
        <f t="shared" si="9"/>
        <v>225.75</v>
      </c>
      <c r="I264" s="106">
        <f t="shared" si="10"/>
        <v>207.25</v>
      </c>
      <c r="J264" s="107">
        <f t="shared" si="11"/>
        <v>203.55</v>
      </c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</row>
    <row r="265" spans="1:32" s="20" customFormat="1" x14ac:dyDescent="0.35">
      <c r="A265" s="127" t="s">
        <v>14485</v>
      </c>
      <c r="B265" s="21" t="s">
        <v>14486</v>
      </c>
      <c r="C265" s="21">
        <v>3</v>
      </c>
      <c r="D265" s="20">
        <v>0.7</v>
      </c>
      <c r="E265" s="135">
        <v>40</v>
      </c>
      <c r="F265" s="106">
        <v>205</v>
      </c>
      <c r="G265" s="22" t="s">
        <v>14145</v>
      </c>
      <c r="H265" s="106">
        <f t="shared" si="9"/>
        <v>255.55</v>
      </c>
      <c r="I265" s="106">
        <f t="shared" si="10"/>
        <v>234.60000000000002</v>
      </c>
      <c r="J265" s="107">
        <f t="shared" si="11"/>
        <v>230.4</v>
      </c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</row>
    <row r="266" spans="1:32" s="20" customFormat="1" x14ac:dyDescent="0.35">
      <c r="A266" s="127" t="s">
        <v>14508</v>
      </c>
      <c r="B266" s="21" t="s">
        <v>14509</v>
      </c>
      <c r="C266" s="21">
        <v>3</v>
      </c>
      <c r="D266" s="20">
        <v>0.7</v>
      </c>
      <c r="E266" s="135">
        <v>48</v>
      </c>
      <c r="F266" s="106">
        <v>475</v>
      </c>
      <c r="G266" s="22" t="s">
        <v>14145</v>
      </c>
      <c r="H266" s="106">
        <f t="shared" si="9"/>
        <v>585.65</v>
      </c>
      <c r="I266" s="106">
        <f t="shared" si="10"/>
        <v>537.65</v>
      </c>
      <c r="J266" s="107">
        <f t="shared" si="11"/>
        <v>528.05000000000007</v>
      </c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</row>
    <row r="267" spans="1:32" s="20" customFormat="1" x14ac:dyDescent="0.35">
      <c r="A267" s="127" t="s">
        <v>1377</v>
      </c>
      <c r="B267" s="21" t="s">
        <v>1378</v>
      </c>
      <c r="C267" s="21">
        <v>6</v>
      </c>
      <c r="D267" s="20">
        <v>0.7</v>
      </c>
      <c r="E267" s="135">
        <v>43</v>
      </c>
      <c r="F267" s="106">
        <v>49</v>
      </c>
      <c r="G267" s="22" t="s">
        <v>14145</v>
      </c>
      <c r="H267" s="106">
        <f t="shared" si="9"/>
        <v>65.5</v>
      </c>
      <c r="I267" s="106">
        <f t="shared" si="10"/>
        <v>60.150000000000006</v>
      </c>
      <c r="J267" s="107">
        <f t="shared" si="11"/>
        <v>59.050000000000004</v>
      </c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</row>
    <row r="268" spans="1:32" s="20" customFormat="1" x14ac:dyDescent="0.35">
      <c r="A268" s="127" t="s">
        <v>1385</v>
      </c>
      <c r="B268" s="21" t="s">
        <v>1386</v>
      </c>
      <c r="C268" s="21">
        <v>6</v>
      </c>
      <c r="D268" s="20">
        <v>0.7</v>
      </c>
      <c r="E268" s="135">
        <v>40</v>
      </c>
      <c r="F268" s="106">
        <v>39.5</v>
      </c>
      <c r="G268" s="22" t="s">
        <v>14144</v>
      </c>
      <c r="H268" s="106">
        <f t="shared" ref="H268:H331" si="12">IF(B268="","",CEILING((F268+(10.3552*D268*E268)/100+1.5+0.05)*1.22,0.05))</f>
        <v>53.650000000000006</v>
      </c>
      <c r="I268" s="106">
        <f t="shared" ref="I268:I331" si="13">IF(B268="","",CEILING((F268+(10.3552*D268*E268)/100+1.5+0.05)*1.12,0.05))</f>
        <v>49.25</v>
      </c>
      <c r="J268" s="107">
        <f t="shared" ref="J268:J331" si="14">IF(B268="","",CEILING((F268+(10.3552*D268*E268)/100+1.5+0.05)*1.1,0.05))</f>
        <v>48.35</v>
      </c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</row>
    <row r="269" spans="1:32" s="20" customFormat="1" x14ac:dyDescent="0.35">
      <c r="A269" s="127" t="s">
        <v>1404</v>
      </c>
      <c r="B269" s="21" t="s">
        <v>1405</v>
      </c>
      <c r="C269" s="21">
        <v>12</v>
      </c>
      <c r="D269" s="20">
        <v>0.7</v>
      </c>
      <c r="E269" s="135">
        <v>37.5</v>
      </c>
      <c r="F269" s="106">
        <v>6.55</v>
      </c>
      <c r="G269" s="22" t="s">
        <v>14144</v>
      </c>
      <c r="H269" s="106">
        <f t="shared" si="12"/>
        <v>13.200000000000001</v>
      </c>
      <c r="I269" s="106">
        <f t="shared" si="13"/>
        <v>12.15</v>
      </c>
      <c r="J269" s="107">
        <f t="shared" si="14"/>
        <v>11.950000000000001</v>
      </c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</row>
    <row r="270" spans="1:32" s="20" customFormat="1" x14ac:dyDescent="0.35">
      <c r="A270" s="127" t="s">
        <v>1408</v>
      </c>
      <c r="B270" s="21" t="s">
        <v>1409</v>
      </c>
      <c r="C270" s="21">
        <v>6</v>
      </c>
      <c r="D270" s="20">
        <v>0.7</v>
      </c>
      <c r="E270" s="135">
        <v>37.5</v>
      </c>
      <c r="F270" s="106">
        <v>6</v>
      </c>
      <c r="G270" s="22" t="s">
        <v>14160</v>
      </c>
      <c r="H270" s="106">
        <f t="shared" si="12"/>
        <v>12.55</v>
      </c>
      <c r="I270" s="106">
        <f t="shared" si="13"/>
        <v>11.55</v>
      </c>
      <c r="J270" s="107">
        <f t="shared" si="14"/>
        <v>11.3</v>
      </c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</row>
    <row r="271" spans="1:32" s="20" customFormat="1" x14ac:dyDescent="0.35">
      <c r="A271" s="127" t="s">
        <v>14536</v>
      </c>
      <c r="B271" s="21" t="s">
        <v>1413</v>
      </c>
      <c r="C271" s="21">
        <v>12</v>
      </c>
      <c r="D271" s="20">
        <v>1</v>
      </c>
      <c r="E271" s="135">
        <v>37.5</v>
      </c>
      <c r="F271" s="106">
        <v>8.5</v>
      </c>
      <c r="G271" s="22" t="s">
        <v>14144</v>
      </c>
      <c r="H271" s="106">
        <f t="shared" si="12"/>
        <v>17</v>
      </c>
      <c r="I271" s="106">
        <f t="shared" si="13"/>
        <v>15.65</v>
      </c>
      <c r="J271" s="107">
        <f t="shared" si="14"/>
        <v>15.350000000000001</v>
      </c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</row>
    <row r="272" spans="1:32" s="20" customFormat="1" x14ac:dyDescent="0.35">
      <c r="A272" s="127" t="s">
        <v>1416</v>
      </c>
      <c r="B272" s="21" t="s">
        <v>1417</v>
      </c>
      <c r="C272" s="21">
        <v>6</v>
      </c>
      <c r="D272" s="20">
        <v>0.7</v>
      </c>
      <c r="E272" s="135">
        <v>38</v>
      </c>
      <c r="F272" s="106">
        <v>14.9</v>
      </c>
      <c r="G272" s="22" t="s">
        <v>14162</v>
      </c>
      <c r="H272" s="106">
        <f t="shared" si="12"/>
        <v>23.450000000000003</v>
      </c>
      <c r="I272" s="106">
        <f t="shared" si="13"/>
        <v>21.55</v>
      </c>
      <c r="J272" s="107">
        <f t="shared" si="14"/>
        <v>21.150000000000002</v>
      </c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</row>
    <row r="273" spans="1:32" s="20" customFormat="1" x14ac:dyDescent="0.35">
      <c r="A273" s="127" t="s">
        <v>1424</v>
      </c>
      <c r="B273" s="21" t="s">
        <v>1421</v>
      </c>
      <c r="C273" s="21">
        <v>6</v>
      </c>
      <c r="D273" s="20">
        <v>0.7</v>
      </c>
      <c r="E273" s="135">
        <v>38</v>
      </c>
      <c r="F273" s="106">
        <v>12.65</v>
      </c>
      <c r="G273" s="22" t="s">
        <v>14144</v>
      </c>
      <c r="H273" s="106">
        <f t="shared" si="12"/>
        <v>20.700000000000003</v>
      </c>
      <c r="I273" s="106">
        <f t="shared" si="13"/>
        <v>19</v>
      </c>
      <c r="J273" s="107">
        <f t="shared" si="14"/>
        <v>18.650000000000002</v>
      </c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</row>
    <row r="274" spans="1:32" s="20" customFormat="1" x14ac:dyDescent="0.35">
      <c r="A274" s="127" t="s">
        <v>1427</v>
      </c>
      <c r="B274" s="21" t="s">
        <v>1428</v>
      </c>
      <c r="C274" s="21">
        <v>6</v>
      </c>
      <c r="D274" s="20">
        <v>0.7</v>
      </c>
      <c r="E274" s="135">
        <v>40</v>
      </c>
      <c r="F274" s="106">
        <v>26.9</v>
      </c>
      <c r="G274" s="22" t="s">
        <v>14144</v>
      </c>
      <c r="H274" s="106">
        <f t="shared" si="12"/>
        <v>38.25</v>
      </c>
      <c r="I274" s="106">
        <f t="shared" si="13"/>
        <v>35.15</v>
      </c>
      <c r="J274" s="107">
        <f t="shared" si="14"/>
        <v>34.5</v>
      </c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</row>
    <row r="275" spans="1:32" s="20" customFormat="1" x14ac:dyDescent="0.35">
      <c r="A275" s="127" t="s">
        <v>14647</v>
      </c>
      <c r="B275" s="21" t="s">
        <v>14648</v>
      </c>
      <c r="C275" s="21">
        <v>6</v>
      </c>
      <c r="D275" s="20">
        <v>0.7</v>
      </c>
      <c r="E275" s="135">
        <v>38</v>
      </c>
      <c r="F275" s="106">
        <v>22.75</v>
      </c>
      <c r="G275" s="22" t="s">
        <v>14144</v>
      </c>
      <c r="H275" s="106">
        <f t="shared" si="12"/>
        <v>33.050000000000004</v>
      </c>
      <c r="I275" s="106">
        <f t="shared" si="13"/>
        <v>30.35</v>
      </c>
      <c r="J275" s="107">
        <f t="shared" si="14"/>
        <v>29.8</v>
      </c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</row>
    <row r="276" spans="1:32" s="20" customFormat="1" x14ac:dyDescent="0.35">
      <c r="A276" s="127" t="s">
        <v>1432</v>
      </c>
      <c r="B276" s="21" t="s">
        <v>1433</v>
      </c>
      <c r="C276" s="21">
        <v>6</v>
      </c>
      <c r="D276" s="20">
        <v>0.7</v>
      </c>
      <c r="E276" s="135">
        <v>38</v>
      </c>
      <c r="F276" s="106">
        <v>19.5</v>
      </c>
      <c r="G276" s="22" t="s">
        <v>14144</v>
      </c>
      <c r="H276" s="106">
        <f t="shared" si="12"/>
        <v>29.05</v>
      </c>
      <c r="I276" s="106">
        <f t="shared" si="13"/>
        <v>26.700000000000003</v>
      </c>
      <c r="J276" s="107">
        <f t="shared" si="14"/>
        <v>26.200000000000003</v>
      </c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</row>
    <row r="277" spans="1:32" s="20" customFormat="1" x14ac:dyDescent="0.35">
      <c r="A277" s="127" t="s">
        <v>1436</v>
      </c>
      <c r="B277" s="21" t="s">
        <v>1437</v>
      </c>
      <c r="C277" s="21">
        <v>6</v>
      </c>
      <c r="D277" s="20">
        <v>0.7</v>
      </c>
      <c r="E277" s="135">
        <v>40</v>
      </c>
      <c r="F277" s="106">
        <v>25.5</v>
      </c>
      <c r="G277" s="22" t="s">
        <v>14144</v>
      </c>
      <c r="H277" s="106">
        <f t="shared" si="12"/>
        <v>36.550000000000004</v>
      </c>
      <c r="I277" s="106">
        <f t="shared" si="13"/>
        <v>33.550000000000004</v>
      </c>
      <c r="J277" s="107">
        <f t="shared" si="14"/>
        <v>32.950000000000003</v>
      </c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</row>
    <row r="278" spans="1:32" s="20" customFormat="1" x14ac:dyDescent="0.35">
      <c r="A278" s="127" t="s">
        <v>1440</v>
      </c>
      <c r="B278" s="21" t="s">
        <v>1441</v>
      </c>
      <c r="C278" s="21">
        <v>3</v>
      </c>
      <c r="D278" s="20">
        <v>0.7</v>
      </c>
      <c r="E278" s="135">
        <v>43</v>
      </c>
      <c r="F278" s="106">
        <v>78.5</v>
      </c>
      <c r="G278" s="22" t="s">
        <v>14144</v>
      </c>
      <c r="H278" s="106">
        <f t="shared" si="12"/>
        <v>101.5</v>
      </c>
      <c r="I278" s="106">
        <f t="shared" si="13"/>
        <v>93.15</v>
      </c>
      <c r="J278" s="107">
        <f t="shared" si="14"/>
        <v>91.5</v>
      </c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</row>
    <row r="279" spans="1:32" s="20" customFormat="1" x14ac:dyDescent="0.35">
      <c r="A279" s="127" t="s">
        <v>1444</v>
      </c>
      <c r="B279" s="21" t="s">
        <v>1445</v>
      </c>
      <c r="C279" s="21">
        <v>6</v>
      </c>
      <c r="D279" s="20">
        <v>0.7</v>
      </c>
      <c r="E279" s="135">
        <v>33</v>
      </c>
      <c r="F279" s="106">
        <v>6.25</v>
      </c>
      <c r="G279" s="22" t="s">
        <v>14141</v>
      </c>
      <c r="H279" s="106">
        <f t="shared" si="12"/>
        <v>12.450000000000001</v>
      </c>
      <c r="I279" s="106">
        <f t="shared" si="13"/>
        <v>11.450000000000001</v>
      </c>
      <c r="J279" s="107">
        <f t="shared" si="14"/>
        <v>11.25</v>
      </c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</row>
    <row r="280" spans="1:32" s="20" customFormat="1" x14ac:dyDescent="0.35">
      <c r="A280" s="127" t="s">
        <v>1448</v>
      </c>
      <c r="B280" s="21" t="s">
        <v>1449</v>
      </c>
      <c r="C280" s="21">
        <v>6</v>
      </c>
      <c r="D280" s="20">
        <v>0.7</v>
      </c>
      <c r="E280" s="135">
        <v>35</v>
      </c>
      <c r="F280" s="106">
        <v>6.8</v>
      </c>
      <c r="G280" s="22" t="s">
        <v>14141</v>
      </c>
      <c r="H280" s="106">
        <f t="shared" si="12"/>
        <v>13.3</v>
      </c>
      <c r="I280" s="106">
        <f t="shared" si="13"/>
        <v>12.200000000000001</v>
      </c>
      <c r="J280" s="107">
        <f t="shared" si="14"/>
        <v>12</v>
      </c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</row>
    <row r="281" spans="1:32" s="20" customFormat="1" x14ac:dyDescent="0.35">
      <c r="A281" s="127" t="s">
        <v>1452</v>
      </c>
      <c r="B281" s="21" t="s">
        <v>1453</v>
      </c>
      <c r="C281" s="21">
        <v>6</v>
      </c>
      <c r="D281" s="20">
        <v>0.7</v>
      </c>
      <c r="E281" s="135">
        <v>40</v>
      </c>
      <c r="F281" s="106">
        <v>28.5</v>
      </c>
      <c r="G281" s="22" t="s">
        <v>14158</v>
      </c>
      <c r="H281" s="106">
        <f t="shared" si="12"/>
        <v>40.200000000000003</v>
      </c>
      <c r="I281" s="106">
        <f t="shared" si="13"/>
        <v>36.950000000000003</v>
      </c>
      <c r="J281" s="107">
        <f t="shared" si="14"/>
        <v>36.25</v>
      </c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</row>
    <row r="282" spans="1:32" s="20" customFormat="1" x14ac:dyDescent="0.35">
      <c r="A282" s="127" t="s">
        <v>1460</v>
      </c>
      <c r="B282" s="21" t="s">
        <v>1457</v>
      </c>
      <c r="C282" s="21">
        <v>6</v>
      </c>
      <c r="D282" s="20">
        <v>0.7</v>
      </c>
      <c r="E282" s="135">
        <v>43.3</v>
      </c>
      <c r="F282" s="106">
        <v>16.5</v>
      </c>
      <c r="G282" s="22" t="s">
        <v>14146</v>
      </c>
      <c r="H282" s="106">
        <f t="shared" si="12"/>
        <v>25.900000000000002</v>
      </c>
      <c r="I282" s="106">
        <f t="shared" si="13"/>
        <v>23.75</v>
      </c>
      <c r="J282" s="107">
        <f t="shared" si="14"/>
        <v>23.35</v>
      </c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</row>
    <row r="283" spans="1:32" s="20" customFormat="1" x14ac:dyDescent="0.35">
      <c r="A283" s="127" t="s">
        <v>1470</v>
      </c>
      <c r="B283" s="21" t="s">
        <v>1471</v>
      </c>
      <c r="C283" s="21">
        <v>6</v>
      </c>
      <c r="D283" s="20">
        <v>0.7</v>
      </c>
      <c r="E283" s="135">
        <v>46</v>
      </c>
      <c r="F283" s="106">
        <v>35.5</v>
      </c>
      <c r="G283" s="22" t="s">
        <v>14145</v>
      </c>
      <c r="H283" s="106">
        <f t="shared" si="12"/>
        <v>49.300000000000004</v>
      </c>
      <c r="I283" s="106">
        <f t="shared" si="13"/>
        <v>45.25</v>
      </c>
      <c r="J283" s="107">
        <f t="shared" si="14"/>
        <v>44.45</v>
      </c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</row>
    <row r="284" spans="1:32" s="20" customFormat="1" x14ac:dyDescent="0.35">
      <c r="A284" s="127" t="s">
        <v>1478</v>
      </c>
      <c r="B284" s="21" t="s">
        <v>1479</v>
      </c>
      <c r="C284" s="21">
        <v>6</v>
      </c>
      <c r="D284" s="20">
        <v>0.7</v>
      </c>
      <c r="E284" s="135">
        <v>37.5</v>
      </c>
      <c r="F284" s="106">
        <v>6.65</v>
      </c>
      <c r="G284" s="22" t="s">
        <v>14146</v>
      </c>
      <c r="H284" s="106">
        <f t="shared" si="12"/>
        <v>13.350000000000001</v>
      </c>
      <c r="I284" s="106">
        <f t="shared" si="13"/>
        <v>12.25</v>
      </c>
      <c r="J284" s="107">
        <f t="shared" si="14"/>
        <v>12.05</v>
      </c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</row>
    <row r="285" spans="1:32" s="20" customFormat="1" x14ac:dyDescent="0.35">
      <c r="A285" s="127" t="s">
        <v>1503</v>
      </c>
      <c r="B285" s="21" t="s">
        <v>1500</v>
      </c>
      <c r="C285" s="21">
        <v>12</v>
      </c>
      <c r="D285" s="20">
        <v>1</v>
      </c>
      <c r="E285" s="135">
        <v>40</v>
      </c>
      <c r="F285" s="106">
        <v>5.05</v>
      </c>
      <c r="G285" s="22" t="s">
        <v>14150</v>
      </c>
      <c r="H285" s="106">
        <f t="shared" si="12"/>
        <v>13.15</v>
      </c>
      <c r="I285" s="106">
        <f t="shared" si="13"/>
        <v>12.05</v>
      </c>
      <c r="J285" s="107">
        <f t="shared" si="14"/>
        <v>11.850000000000001</v>
      </c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</row>
    <row r="286" spans="1:32" s="20" customFormat="1" x14ac:dyDescent="0.35">
      <c r="A286" s="127" t="s">
        <v>14427</v>
      </c>
      <c r="B286" s="21" t="s">
        <v>1508</v>
      </c>
      <c r="C286" s="21">
        <v>6</v>
      </c>
      <c r="D286" s="20">
        <v>1</v>
      </c>
      <c r="E286" s="135">
        <v>40</v>
      </c>
      <c r="F286" s="106">
        <v>60.5</v>
      </c>
      <c r="G286" s="22" t="s">
        <v>14142</v>
      </c>
      <c r="H286" s="106">
        <f t="shared" si="12"/>
        <v>80.800000000000011</v>
      </c>
      <c r="I286" s="106">
        <f t="shared" si="13"/>
        <v>74.150000000000006</v>
      </c>
      <c r="J286" s="107">
        <f t="shared" si="14"/>
        <v>72.850000000000009</v>
      </c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</row>
    <row r="287" spans="1:32" s="20" customFormat="1" x14ac:dyDescent="0.35">
      <c r="A287" s="127" t="s">
        <v>14325</v>
      </c>
      <c r="B287" s="21" t="s">
        <v>1511</v>
      </c>
      <c r="C287" s="21">
        <v>6</v>
      </c>
      <c r="D287" s="20">
        <v>0.7</v>
      </c>
      <c r="E287" s="135">
        <v>40</v>
      </c>
      <c r="F287" s="106">
        <v>19.5</v>
      </c>
      <c r="G287" s="22" t="s">
        <v>14142</v>
      </c>
      <c r="H287" s="106">
        <f t="shared" si="12"/>
        <v>29.25</v>
      </c>
      <c r="I287" s="106">
        <f t="shared" si="13"/>
        <v>26.85</v>
      </c>
      <c r="J287" s="107">
        <f t="shared" si="14"/>
        <v>26.35</v>
      </c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</row>
    <row r="288" spans="1:32" s="20" customFormat="1" x14ac:dyDescent="0.35">
      <c r="A288" s="127" t="s">
        <v>15037</v>
      </c>
      <c r="B288" s="21" t="s">
        <v>15038</v>
      </c>
      <c r="C288" s="21">
        <v>6</v>
      </c>
      <c r="D288" s="20">
        <v>1</v>
      </c>
      <c r="E288" s="135">
        <v>40</v>
      </c>
      <c r="F288" s="106">
        <v>31.5</v>
      </c>
      <c r="G288" s="22" t="s">
        <v>14251</v>
      </c>
      <c r="H288" s="106">
        <f t="shared" si="12"/>
        <v>45.400000000000006</v>
      </c>
      <c r="I288" s="106">
        <f t="shared" si="13"/>
        <v>41.7</v>
      </c>
      <c r="J288" s="107">
        <f t="shared" si="14"/>
        <v>40.950000000000003</v>
      </c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</row>
    <row r="289" spans="1:32" s="20" customFormat="1" x14ac:dyDescent="0.35">
      <c r="A289" s="127" t="s">
        <v>15041</v>
      </c>
      <c r="B289" s="21" t="s">
        <v>15042</v>
      </c>
      <c r="C289" s="21">
        <v>6</v>
      </c>
      <c r="D289" s="20">
        <v>0.7</v>
      </c>
      <c r="E289" s="135">
        <v>40</v>
      </c>
      <c r="F289" s="106">
        <v>27.5</v>
      </c>
      <c r="G289" s="22" t="s">
        <v>14251</v>
      </c>
      <c r="H289" s="106">
        <f t="shared" si="12"/>
        <v>39</v>
      </c>
      <c r="I289" s="106">
        <f t="shared" si="13"/>
        <v>35.800000000000004</v>
      </c>
      <c r="J289" s="107">
        <f t="shared" si="14"/>
        <v>35.15</v>
      </c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</row>
    <row r="290" spans="1:32" s="20" customFormat="1" x14ac:dyDescent="0.35">
      <c r="A290" s="127" t="s">
        <v>1560</v>
      </c>
      <c r="B290" s="21" t="s">
        <v>1557</v>
      </c>
      <c r="C290" s="21">
        <v>6</v>
      </c>
      <c r="D290" s="20">
        <v>1</v>
      </c>
      <c r="E290" s="135">
        <v>40</v>
      </c>
      <c r="F290" s="106">
        <v>22.5</v>
      </c>
      <c r="G290" s="22" t="s">
        <v>14141</v>
      </c>
      <c r="H290" s="106">
        <f t="shared" si="12"/>
        <v>34.4</v>
      </c>
      <c r="I290" s="106">
        <f t="shared" si="13"/>
        <v>31.6</v>
      </c>
      <c r="J290" s="107">
        <f t="shared" si="14"/>
        <v>31.05</v>
      </c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</row>
    <row r="291" spans="1:32" s="20" customFormat="1" x14ac:dyDescent="0.35">
      <c r="A291" s="127" t="s">
        <v>1563</v>
      </c>
      <c r="B291" s="21" t="s">
        <v>1564</v>
      </c>
      <c r="C291" s="21">
        <v>6</v>
      </c>
      <c r="D291" s="20">
        <v>0.7</v>
      </c>
      <c r="E291" s="135">
        <v>40</v>
      </c>
      <c r="F291" s="106">
        <v>30.5</v>
      </c>
      <c r="G291" s="22" t="s">
        <v>14142</v>
      </c>
      <c r="H291" s="106">
        <f t="shared" si="12"/>
        <v>42.650000000000006</v>
      </c>
      <c r="I291" s="106">
        <f t="shared" si="13"/>
        <v>39.150000000000006</v>
      </c>
      <c r="J291" s="107">
        <f t="shared" si="14"/>
        <v>38.450000000000003</v>
      </c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</row>
    <row r="292" spans="1:32" s="20" customFormat="1" x14ac:dyDescent="0.35">
      <c r="A292" s="127" t="s">
        <v>1567</v>
      </c>
      <c r="B292" s="21" t="s">
        <v>1568</v>
      </c>
      <c r="C292" s="21">
        <v>6</v>
      </c>
      <c r="D292" s="20">
        <v>1</v>
      </c>
      <c r="E292" s="135">
        <v>43</v>
      </c>
      <c r="F292" s="106">
        <v>28.5</v>
      </c>
      <c r="G292" s="22" t="s">
        <v>14145</v>
      </c>
      <c r="H292" s="106">
        <f t="shared" si="12"/>
        <v>42.1</v>
      </c>
      <c r="I292" s="106">
        <f t="shared" si="13"/>
        <v>38.650000000000006</v>
      </c>
      <c r="J292" s="107">
        <f t="shared" si="14"/>
        <v>38</v>
      </c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</row>
    <row r="293" spans="1:32" s="20" customFormat="1" x14ac:dyDescent="0.35">
      <c r="A293" s="127" t="s">
        <v>1571</v>
      </c>
      <c r="B293" s="21" t="s">
        <v>1572</v>
      </c>
      <c r="C293" s="21">
        <v>6</v>
      </c>
      <c r="D293" s="20">
        <v>0.7</v>
      </c>
      <c r="E293" s="135">
        <v>43</v>
      </c>
      <c r="F293" s="106">
        <v>18.95</v>
      </c>
      <c r="G293" s="22" t="s">
        <v>14145</v>
      </c>
      <c r="H293" s="106">
        <f t="shared" si="12"/>
        <v>28.85</v>
      </c>
      <c r="I293" s="106">
        <f t="shared" si="13"/>
        <v>26.5</v>
      </c>
      <c r="J293" s="107">
        <f t="shared" si="14"/>
        <v>26</v>
      </c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</row>
    <row r="294" spans="1:32" s="20" customFormat="1" x14ac:dyDescent="0.35">
      <c r="A294" s="127" t="s">
        <v>1575</v>
      </c>
      <c r="B294" s="21" t="s">
        <v>1576</v>
      </c>
      <c r="C294" s="21">
        <v>6</v>
      </c>
      <c r="D294" s="20">
        <v>0.7</v>
      </c>
      <c r="E294" s="135">
        <v>46</v>
      </c>
      <c r="F294" s="106">
        <v>23.2</v>
      </c>
      <c r="G294" s="22" t="s">
        <v>14145</v>
      </c>
      <c r="H294" s="106">
        <f t="shared" si="12"/>
        <v>34.300000000000004</v>
      </c>
      <c r="I294" s="106">
        <f t="shared" si="13"/>
        <v>31.5</v>
      </c>
      <c r="J294" s="107">
        <f t="shared" si="14"/>
        <v>30.900000000000002</v>
      </c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</row>
    <row r="295" spans="1:32" s="20" customFormat="1" x14ac:dyDescent="0.35">
      <c r="A295" s="127" t="s">
        <v>1579</v>
      </c>
      <c r="B295" s="21" t="s">
        <v>1580</v>
      </c>
      <c r="C295" s="21">
        <v>6</v>
      </c>
      <c r="D295" s="20">
        <v>0.7</v>
      </c>
      <c r="E295" s="135">
        <v>46</v>
      </c>
      <c r="F295" s="106">
        <v>25.5</v>
      </c>
      <c r="G295" s="22" t="s">
        <v>14145</v>
      </c>
      <c r="H295" s="106">
        <f t="shared" si="12"/>
        <v>37.1</v>
      </c>
      <c r="I295" s="106">
        <f t="shared" si="13"/>
        <v>34.050000000000004</v>
      </c>
      <c r="J295" s="107">
        <f t="shared" si="14"/>
        <v>33.450000000000003</v>
      </c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</row>
    <row r="296" spans="1:32" s="20" customFormat="1" x14ac:dyDescent="0.35">
      <c r="A296" s="127" t="s">
        <v>1583</v>
      </c>
      <c r="B296" s="21" t="s">
        <v>1584</v>
      </c>
      <c r="C296" s="21">
        <v>6</v>
      </c>
      <c r="D296" s="20">
        <v>0.7</v>
      </c>
      <c r="E296" s="135">
        <v>43</v>
      </c>
      <c r="F296" s="106">
        <v>42.5</v>
      </c>
      <c r="G296" s="22" t="s">
        <v>14145</v>
      </c>
      <c r="H296" s="106">
        <f t="shared" si="12"/>
        <v>57.550000000000004</v>
      </c>
      <c r="I296" s="106">
        <f t="shared" si="13"/>
        <v>52.85</v>
      </c>
      <c r="J296" s="107">
        <f t="shared" si="14"/>
        <v>51.900000000000006</v>
      </c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</row>
    <row r="297" spans="1:32" s="20" customFormat="1" x14ac:dyDescent="0.35">
      <c r="A297" s="127" t="s">
        <v>1587</v>
      </c>
      <c r="B297" s="21" t="s">
        <v>1588</v>
      </c>
      <c r="C297" s="21">
        <v>6</v>
      </c>
      <c r="D297" s="20">
        <v>0.7</v>
      </c>
      <c r="E297" s="135">
        <v>46</v>
      </c>
      <c r="F297" s="106">
        <v>115</v>
      </c>
      <c r="G297" s="22" t="s">
        <v>14145</v>
      </c>
      <c r="H297" s="106">
        <f t="shared" si="12"/>
        <v>146.30000000000001</v>
      </c>
      <c r="I297" s="106">
        <f t="shared" si="13"/>
        <v>134.30000000000001</v>
      </c>
      <c r="J297" s="107">
        <f t="shared" si="14"/>
        <v>131.9</v>
      </c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</row>
    <row r="298" spans="1:32" s="20" customFormat="1" x14ac:dyDescent="0.35">
      <c r="A298" s="127" t="s">
        <v>1591</v>
      </c>
      <c r="B298" s="21" t="s">
        <v>1592</v>
      </c>
      <c r="C298" s="21">
        <v>2</v>
      </c>
      <c r="D298" s="20">
        <v>0.7</v>
      </c>
      <c r="E298" s="135">
        <v>46</v>
      </c>
      <c r="F298" s="106">
        <v>435</v>
      </c>
      <c r="G298" s="22" t="s">
        <v>14145</v>
      </c>
      <c r="H298" s="106">
        <f t="shared" si="12"/>
        <v>536.70000000000005</v>
      </c>
      <c r="I298" s="106">
        <f t="shared" si="13"/>
        <v>492.70000000000005</v>
      </c>
      <c r="J298" s="107">
        <f t="shared" si="14"/>
        <v>483.90000000000003</v>
      </c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</row>
    <row r="299" spans="1:32" s="20" customFormat="1" x14ac:dyDescent="0.35">
      <c r="A299" s="127" t="s">
        <v>1595</v>
      </c>
      <c r="B299" s="21" t="s">
        <v>1596</v>
      </c>
      <c r="C299" s="21">
        <v>6</v>
      </c>
      <c r="D299" s="20">
        <v>1</v>
      </c>
      <c r="E299" s="135">
        <v>46</v>
      </c>
      <c r="F299" s="106">
        <v>30</v>
      </c>
      <c r="G299" s="22" t="s">
        <v>14145</v>
      </c>
      <c r="H299" s="106">
        <f t="shared" si="12"/>
        <v>44.35</v>
      </c>
      <c r="I299" s="106">
        <f t="shared" si="13"/>
        <v>40.700000000000003</v>
      </c>
      <c r="J299" s="107">
        <f t="shared" si="14"/>
        <v>39.950000000000003</v>
      </c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</row>
    <row r="300" spans="1:32" s="20" customFormat="1" x14ac:dyDescent="0.35">
      <c r="A300" s="127" t="s">
        <v>1599</v>
      </c>
      <c r="B300" s="21" t="s">
        <v>1600</v>
      </c>
      <c r="C300" s="21">
        <v>6</v>
      </c>
      <c r="D300" s="20">
        <v>0.7</v>
      </c>
      <c r="E300" s="135">
        <v>43</v>
      </c>
      <c r="F300" s="106">
        <v>24.5</v>
      </c>
      <c r="G300" s="22" t="s">
        <v>14145</v>
      </c>
      <c r="H300" s="106">
        <f t="shared" si="12"/>
        <v>35.6</v>
      </c>
      <c r="I300" s="106">
        <f t="shared" si="13"/>
        <v>32.700000000000003</v>
      </c>
      <c r="J300" s="107">
        <f t="shared" si="14"/>
        <v>32.1</v>
      </c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</row>
    <row r="301" spans="1:32" s="20" customFormat="1" x14ac:dyDescent="0.35">
      <c r="A301" s="127" t="s">
        <v>14799</v>
      </c>
      <c r="B301" s="21" t="s">
        <v>14800</v>
      </c>
      <c r="C301" s="21">
        <v>6</v>
      </c>
      <c r="D301" s="20">
        <v>0.7</v>
      </c>
      <c r="E301" s="135">
        <v>46</v>
      </c>
      <c r="F301" s="106">
        <v>32.5</v>
      </c>
      <c r="G301" s="22" t="s">
        <v>14145</v>
      </c>
      <c r="H301" s="106">
        <f t="shared" si="12"/>
        <v>45.650000000000006</v>
      </c>
      <c r="I301" s="106">
        <f t="shared" si="13"/>
        <v>41.900000000000006</v>
      </c>
      <c r="J301" s="107">
        <f t="shared" si="14"/>
        <v>41.150000000000006</v>
      </c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</row>
    <row r="302" spans="1:32" s="20" customFormat="1" x14ac:dyDescent="0.35">
      <c r="A302" s="127" t="s">
        <v>14801</v>
      </c>
      <c r="B302" s="21" t="s">
        <v>14802</v>
      </c>
      <c r="C302" s="21">
        <v>6</v>
      </c>
      <c r="D302" s="20">
        <v>0.7</v>
      </c>
      <c r="E302" s="135">
        <v>46</v>
      </c>
      <c r="F302" s="106">
        <v>32.5</v>
      </c>
      <c r="G302" s="22" t="s">
        <v>14145</v>
      </c>
      <c r="H302" s="106">
        <f t="shared" si="12"/>
        <v>45.650000000000006</v>
      </c>
      <c r="I302" s="106">
        <f t="shared" si="13"/>
        <v>41.900000000000006</v>
      </c>
      <c r="J302" s="107">
        <f t="shared" si="14"/>
        <v>41.150000000000006</v>
      </c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</row>
    <row r="303" spans="1:32" s="20" customFormat="1" x14ac:dyDescent="0.35">
      <c r="A303" s="127" t="s">
        <v>14613</v>
      </c>
      <c r="B303" s="21" t="s">
        <v>14614</v>
      </c>
      <c r="C303" s="21">
        <v>6</v>
      </c>
      <c r="D303" s="20">
        <v>0.7</v>
      </c>
      <c r="E303" s="135">
        <v>46</v>
      </c>
      <c r="F303" s="106">
        <v>28.5</v>
      </c>
      <c r="G303" s="22" t="s">
        <v>14145</v>
      </c>
      <c r="H303" s="106">
        <f t="shared" si="12"/>
        <v>40.75</v>
      </c>
      <c r="I303" s="106">
        <f t="shared" si="13"/>
        <v>37.4</v>
      </c>
      <c r="J303" s="107">
        <f t="shared" si="14"/>
        <v>36.75</v>
      </c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</row>
    <row r="304" spans="1:32" s="20" customFormat="1" x14ac:dyDescent="0.35">
      <c r="A304" s="127" t="s">
        <v>1603</v>
      </c>
      <c r="B304" s="21" t="s">
        <v>1604</v>
      </c>
      <c r="C304" s="21">
        <v>6</v>
      </c>
      <c r="D304" s="20">
        <v>0.7</v>
      </c>
      <c r="E304" s="135">
        <v>43</v>
      </c>
      <c r="F304" s="106">
        <v>47.5</v>
      </c>
      <c r="G304" s="22" t="s">
        <v>14145</v>
      </c>
      <c r="H304" s="106">
        <f t="shared" si="12"/>
        <v>63.650000000000006</v>
      </c>
      <c r="I304" s="106">
        <f t="shared" si="13"/>
        <v>58.45</v>
      </c>
      <c r="J304" s="107">
        <f t="shared" si="14"/>
        <v>57.400000000000006</v>
      </c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</row>
    <row r="305" spans="1:32" s="20" customFormat="1" x14ac:dyDescent="0.35">
      <c r="A305" s="127" t="s">
        <v>1621</v>
      </c>
      <c r="B305" s="21" t="s">
        <v>1622</v>
      </c>
      <c r="C305" s="21">
        <v>6</v>
      </c>
      <c r="D305" s="20">
        <v>0.7</v>
      </c>
      <c r="E305" s="135">
        <v>17</v>
      </c>
      <c r="F305" s="106">
        <v>4.45</v>
      </c>
      <c r="G305" s="22" t="s">
        <v>14154</v>
      </c>
      <c r="H305" s="106">
        <f t="shared" si="12"/>
        <v>8.85</v>
      </c>
      <c r="I305" s="106">
        <f t="shared" si="13"/>
        <v>8.15</v>
      </c>
      <c r="J305" s="107">
        <f t="shared" si="14"/>
        <v>8</v>
      </c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</row>
    <row r="306" spans="1:32" s="20" customFormat="1" x14ac:dyDescent="0.35">
      <c r="A306" s="127" t="s">
        <v>1644</v>
      </c>
      <c r="B306" s="21" t="s">
        <v>1645</v>
      </c>
      <c r="C306" s="21">
        <v>6</v>
      </c>
      <c r="D306" s="20">
        <v>0.7</v>
      </c>
      <c r="E306" s="135">
        <v>32</v>
      </c>
      <c r="F306" s="106">
        <v>2.1</v>
      </c>
      <c r="G306" s="22" t="s">
        <v>14148</v>
      </c>
      <c r="H306" s="106">
        <f t="shared" si="12"/>
        <v>7.3000000000000007</v>
      </c>
      <c r="I306" s="106">
        <f t="shared" si="13"/>
        <v>6.7</v>
      </c>
      <c r="J306" s="107">
        <f t="shared" si="14"/>
        <v>6.6000000000000005</v>
      </c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</row>
    <row r="307" spans="1:32" s="20" customFormat="1" x14ac:dyDescent="0.35">
      <c r="A307" s="127" t="s">
        <v>1664</v>
      </c>
      <c r="B307" s="21" t="s">
        <v>1665</v>
      </c>
      <c r="C307" s="21">
        <v>6</v>
      </c>
      <c r="D307" s="20">
        <v>0.7</v>
      </c>
      <c r="E307" s="135">
        <v>43.3</v>
      </c>
      <c r="F307" s="106">
        <v>18.25</v>
      </c>
      <c r="G307" s="22" t="s">
        <v>14146</v>
      </c>
      <c r="H307" s="106">
        <f t="shared" si="12"/>
        <v>28</v>
      </c>
      <c r="I307" s="106">
        <f t="shared" si="13"/>
        <v>25.700000000000003</v>
      </c>
      <c r="J307" s="107">
        <f t="shared" si="14"/>
        <v>25.25</v>
      </c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</row>
    <row r="308" spans="1:32" s="20" customFormat="1" x14ac:dyDescent="0.35">
      <c r="A308" s="127" t="s">
        <v>1765</v>
      </c>
      <c r="B308" s="21" t="s">
        <v>1766</v>
      </c>
      <c r="C308" s="21">
        <v>12</v>
      </c>
      <c r="D308" s="20">
        <v>0.5</v>
      </c>
      <c r="E308" s="135">
        <v>22</v>
      </c>
      <c r="F308" s="106">
        <v>13.1</v>
      </c>
      <c r="G308" s="22" t="s">
        <v>14148</v>
      </c>
      <c r="H308" s="106">
        <f t="shared" si="12"/>
        <v>19.3</v>
      </c>
      <c r="I308" s="106">
        <f t="shared" si="13"/>
        <v>17.7</v>
      </c>
      <c r="J308" s="107">
        <f t="shared" si="14"/>
        <v>17.400000000000002</v>
      </c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</row>
    <row r="309" spans="1:32" s="20" customFormat="1" x14ac:dyDescent="0.35">
      <c r="A309" s="127" t="s">
        <v>1773</v>
      </c>
      <c r="B309" s="21" t="s">
        <v>1770</v>
      </c>
      <c r="C309" s="21">
        <v>6</v>
      </c>
      <c r="D309" s="20">
        <v>1</v>
      </c>
      <c r="E309" s="135">
        <v>40</v>
      </c>
      <c r="F309" s="106">
        <v>6.95</v>
      </c>
      <c r="G309" s="22" t="s">
        <v>14150</v>
      </c>
      <c r="H309" s="106">
        <f t="shared" si="12"/>
        <v>15.450000000000001</v>
      </c>
      <c r="I309" s="106">
        <f t="shared" si="13"/>
        <v>14.200000000000001</v>
      </c>
      <c r="J309" s="107">
        <f t="shared" si="14"/>
        <v>13.950000000000001</v>
      </c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</row>
    <row r="310" spans="1:32" s="20" customFormat="1" x14ac:dyDescent="0.35">
      <c r="A310" s="127" t="s">
        <v>1777</v>
      </c>
      <c r="B310" s="21" t="s">
        <v>1778</v>
      </c>
      <c r="C310" s="21">
        <v>6</v>
      </c>
      <c r="D310" s="20">
        <v>0.7</v>
      </c>
      <c r="E310" s="135">
        <v>40</v>
      </c>
      <c r="F310" s="106">
        <v>7.65</v>
      </c>
      <c r="G310" s="22" t="s">
        <v>14150</v>
      </c>
      <c r="H310" s="106">
        <f t="shared" si="12"/>
        <v>14.8</v>
      </c>
      <c r="I310" s="106">
        <f t="shared" si="13"/>
        <v>13.600000000000001</v>
      </c>
      <c r="J310" s="107">
        <f t="shared" si="14"/>
        <v>13.350000000000001</v>
      </c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</row>
    <row r="311" spans="1:32" s="20" customFormat="1" x14ac:dyDescent="0.35">
      <c r="A311" s="127" t="s">
        <v>1781</v>
      </c>
      <c r="B311" s="21" t="s">
        <v>1782</v>
      </c>
      <c r="C311" s="21">
        <v>6</v>
      </c>
      <c r="D311" s="20">
        <v>0.7</v>
      </c>
      <c r="E311" s="135">
        <v>40</v>
      </c>
      <c r="F311" s="106">
        <v>16.75</v>
      </c>
      <c r="G311" s="22" t="s">
        <v>14150</v>
      </c>
      <c r="H311" s="106">
        <f t="shared" si="12"/>
        <v>25.900000000000002</v>
      </c>
      <c r="I311" s="106">
        <f t="shared" si="13"/>
        <v>23.75</v>
      </c>
      <c r="J311" s="107">
        <f t="shared" si="14"/>
        <v>23.35</v>
      </c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</row>
    <row r="312" spans="1:32" s="20" customFormat="1" x14ac:dyDescent="0.35">
      <c r="A312" s="127" t="s">
        <v>1785</v>
      </c>
      <c r="B312" s="21" t="s">
        <v>1786</v>
      </c>
      <c r="C312" s="21">
        <v>6</v>
      </c>
      <c r="D312" s="20">
        <v>0.7</v>
      </c>
      <c r="E312" s="135">
        <v>46.3</v>
      </c>
      <c r="F312" s="106">
        <v>13.25</v>
      </c>
      <c r="G312" s="22" t="s">
        <v>14163</v>
      </c>
      <c r="H312" s="106">
        <f t="shared" si="12"/>
        <v>22.200000000000003</v>
      </c>
      <c r="I312" s="106">
        <f t="shared" si="13"/>
        <v>20.350000000000001</v>
      </c>
      <c r="J312" s="107">
        <f t="shared" si="14"/>
        <v>20</v>
      </c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</row>
    <row r="313" spans="1:32" s="20" customFormat="1" x14ac:dyDescent="0.35">
      <c r="A313" s="127" t="s">
        <v>1790</v>
      </c>
      <c r="B313" s="21" t="s">
        <v>1791</v>
      </c>
      <c r="C313" s="21">
        <v>6</v>
      </c>
      <c r="D313" s="20">
        <v>0.7</v>
      </c>
      <c r="E313" s="135">
        <v>46.3</v>
      </c>
      <c r="F313" s="106">
        <v>12.75</v>
      </c>
      <c r="G313" s="22" t="s">
        <v>14150</v>
      </c>
      <c r="H313" s="106">
        <f t="shared" si="12"/>
        <v>21.55</v>
      </c>
      <c r="I313" s="106">
        <f t="shared" si="13"/>
        <v>19.8</v>
      </c>
      <c r="J313" s="107">
        <f t="shared" si="14"/>
        <v>19.450000000000003</v>
      </c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</row>
    <row r="314" spans="1:32" s="20" customFormat="1" x14ac:dyDescent="0.35">
      <c r="A314" s="127" t="s">
        <v>1794</v>
      </c>
      <c r="B314" s="21" t="s">
        <v>1795</v>
      </c>
      <c r="C314" s="21">
        <v>6</v>
      </c>
      <c r="D314" s="20">
        <v>0.7</v>
      </c>
      <c r="E314" s="135">
        <v>50</v>
      </c>
      <c r="F314" s="106">
        <v>78.5</v>
      </c>
      <c r="G314" s="22" t="s">
        <v>14150</v>
      </c>
      <c r="H314" s="106">
        <f t="shared" si="12"/>
        <v>102.10000000000001</v>
      </c>
      <c r="I314" s="106">
        <f t="shared" si="13"/>
        <v>93.75</v>
      </c>
      <c r="J314" s="107">
        <f t="shared" si="14"/>
        <v>92.050000000000011</v>
      </c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</row>
    <row r="315" spans="1:32" s="20" customFormat="1" x14ac:dyDescent="0.35">
      <c r="A315" s="127" t="s">
        <v>1798</v>
      </c>
      <c r="B315" s="21" t="s">
        <v>1799</v>
      </c>
      <c r="C315" s="21">
        <v>6</v>
      </c>
      <c r="D315" s="20">
        <v>0.7</v>
      </c>
      <c r="E315" s="135">
        <v>50</v>
      </c>
      <c r="F315" s="106">
        <v>220</v>
      </c>
      <c r="G315" s="22" t="s">
        <v>14150</v>
      </c>
      <c r="H315" s="106">
        <f t="shared" si="12"/>
        <v>274.75</v>
      </c>
      <c r="I315" s="106">
        <f t="shared" si="13"/>
        <v>252.20000000000002</v>
      </c>
      <c r="J315" s="107">
        <f t="shared" si="14"/>
        <v>247.70000000000002</v>
      </c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</row>
    <row r="316" spans="1:32" s="20" customFormat="1" x14ac:dyDescent="0.35">
      <c r="A316" s="127" t="s">
        <v>1802</v>
      </c>
      <c r="B316" s="21" t="s">
        <v>1803</v>
      </c>
      <c r="C316" s="21">
        <v>6</v>
      </c>
      <c r="D316" s="20">
        <v>0.7</v>
      </c>
      <c r="E316" s="135">
        <v>50</v>
      </c>
      <c r="F316" s="106">
        <v>15.5</v>
      </c>
      <c r="G316" s="22" t="s">
        <v>14150</v>
      </c>
      <c r="H316" s="106">
        <f t="shared" si="12"/>
        <v>25.25</v>
      </c>
      <c r="I316" s="106">
        <f t="shared" si="13"/>
        <v>23.200000000000003</v>
      </c>
      <c r="J316" s="107">
        <f t="shared" si="14"/>
        <v>22.75</v>
      </c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</row>
    <row r="317" spans="1:32" s="20" customFormat="1" x14ac:dyDescent="0.35">
      <c r="A317" s="127" t="s">
        <v>1806</v>
      </c>
      <c r="B317" s="21" t="s">
        <v>1807</v>
      </c>
      <c r="C317" s="21">
        <v>6</v>
      </c>
      <c r="D317" s="20">
        <v>0.7</v>
      </c>
      <c r="E317" s="135">
        <v>50</v>
      </c>
      <c r="F317" s="106">
        <v>7.25</v>
      </c>
      <c r="G317" s="22" t="s">
        <v>14150</v>
      </c>
      <c r="H317" s="106">
        <f t="shared" si="12"/>
        <v>15.200000000000001</v>
      </c>
      <c r="I317" s="106">
        <f t="shared" si="13"/>
        <v>13.950000000000001</v>
      </c>
      <c r="J317" s="107">
        <f t="shared" si="14"/>
        <v>13.700000000000001</v>
      </c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</row>
    <row r="318" spans="1:32" s="20" customFormat="1" x14ac:dyDescent="0.35">
      <c r="A318" s="127" t="s">
        <v>1810</v>
      </c>
      <c r="B318" s="21" t="s">
        <v>1811</v>
      </c>
      <c r="C318" s="21">
        <v>6</v>
      </c>
      <c r="D318" s="20">
        <v>0.7</v>
      </c>
      <c r="E318" s="135">
        <v>50</v>
      </c>
      <c r="F318" s="106">
        <v>9.65</v>
      </c>
      <c r="G318" s="22" t="s">
        <v>14150</v>
      </c>
      <c r="H318" s="106">
        <f t="shared" si="12"/>
        <v>18.100000000000001</v>
      </c>
      <c r="I318" s="106">
        <f t="shared" si="13"/>
        <v>16.650000000000002</v>
      </c>
      <c r="J318" s="107">
        <f t="shared" si="14"/>
        <v>16.350000000000001</v>
      </c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</row>
    <row r="319" spans="1:32" s="20" customFormat="1" x14ac:dyDescent="0.35">
      <c r="A319" s="127" t="s">
        <v>1814</v>
      </c>
      <c r="B319" s="21" t="s">
        <v>1815</v>
      </c>
      <c r="C319" s="21">
        <v>6</v>
      </c>
      <c r="D319" s="20">
        <v>0.7</v>
      </c>
      <c r="E319" s="135">
        <v>40</v>
      </c>
      <c r="F319" s="106">
        <v>14.25</v>
      </c>
      <c r="G319" s="22" t="s">
        <v>14141</v>
      </c>
      <c r="H319" s="106">
        <f t="shared" si="12"/>
        <v>22.85</v>
      </c>
      <c r="I319" s="106">
        <f t="shared" si="13"/>
        <v>20.950000000000003</v>
      </c>
      <c r="J319" s="107">
        <f t="shared" si="14"/>
        <v>20.6</v>
      </c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</row>
    <row r="320" spans="1:32" s="20" customFormat="1" x14ac:dyDescent="0.35">
      <c r="A320" s="127" t="s">
        <v>1818</v>
      </c>
      <c r="B320" s="21" t="s">
        <v>1819</v>
      </c>
      <c r="C320" s="21">
        <v>6</v>
      </c>
      <c r="D320" s="20">
        <v>0.7</v>
      </c>
      <c r="E320" s="135">
        <v>40</v>
      </c>
      <c r="F320" s="106">
        <v>14.5</v>
      </c>
      <c r="G320" s="22" t="s">
        <v>14150</v>
      </c>
      <c r="H320" s="106">
        <f t="shared" si="12"/>
        <v>23.150000000000002</v>
      </c>
      <c r="I320" s="106">
        <f t="shared" si="13"/>
        <v>21.25</v>
      </c>
      <c r="J320" s="107">
        <f t="shared" si="14"/>
        <v>20.85</v>
      </c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</row>
    <row r="321" spans="1:32" s="20" customFormat="1" x14ac:dyDescent="0.35">
      <c r="A321" s="127" t="s">
        <v>1822</v>
      </c>
      <c r="B321" s="21" t="s">
        <v>1823</v>
      </c>
      <c r="C321" s="21">
        <v>6</v>
      </c>
      <c r="D321" s="20">
        <v>0.7</v>
      </c>
      <c r="E321" s="135">
        <v>40</v>
      </c>
      <c r="F321" s="106">
        <v>8.25</v>
      </c>
      <c r="G321" s="22" t="s">
        <v>14144</v>
      </c>
      <c r="H321" s="106">
        <f t="shared" si="12"/>
        <v>15.5</v>
      </c>
      <c r="I321" s="106">
        <f t="shared" si="13"/>
        <v>14.25</v>
      </c>
      <c r="J321" s="107">
        <f t="shared" si="14"/>
        <v>14</v>
      </c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</row>
    <row r="322" spans="1:32" s="20" customFormat="1" x14ac:dyDescent="0.35">
      <c r="A322" s="127" t="s">
        <v>1826</v>
      </c>
      <c r="B322" s="21" t="s">
        <v>1827</v>
      </c>
      <c r="C322" s="21">
        <v>6</v>
      </c>
      <c r="D322" s="20">
        <v>0.7</v>
      </c>
      <c r="E322" s="135">
        <v>35</v>
      </c>
      <c r="F322" s="106">
        <v>3.1</v>
      </c>
      <c r="G322" s="22" t="s">
        <v>14143</v>
      </c>
      <c r="H322" s="106">
        <f t="shared" si="12"/>
        <v>8.8000000000000007</v>
      </c>
      <c r="I322" s="106">
        <f t="shared" si="13"/>
        <v>8.0500000000000007</v>
      </c>
      <c r="J322" s="107">
        <f t="shared" si="14"/>
        <v>7.95</v>
      </c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</row>
    <row r="323" spans="1:32" s="20" customFormat="1" x14ac:dyDescent="0.35">
      <c r="A323" s="127" t="s">
        <v>1830</v>
      </c>
      <c r="B323" s="21" t="s">
        <v>1831</v>
      </c>
      <c r="C323" s="21">
        <v>6</v>
      </c>
      <c r="D323" s="20">
        <v>0.7</v>
      </c>
      <c r="E323" s="135">
        <v>40</v>
      </c>
      <c r="F323" s="106">
        <v>9.5</v>
      </c>
      <c r="G323" s="22" t="s">
        <v>14144</v>
      </c>
      <c r="H323" s="106">
        <f t="shared" si="12"/>
        <v>17.05</v>
      </c>
      <c r="I323" s="106">
        <f t="shared" si="13"/>
        <v>15.65</v>
      </c>
      <c r="J323" s="107">
        <f t="shared" si="14"/>
        <v>15.350000000000001</v>
      </c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</row>
    <row r="324" spans="1:32" s="20" customFormat="1" x14ac:dyDescent="0.35">
      <c r="A324" s="127" t="s">
        <v>1834</v>
      </c>
      <c r="B324" s="21" t="s">
        <v>1835</v>
      </c>
      <c r="C324" s="21">
        <v>144</v>
      </c>
      <c r="D324" s="20">
        <v>0.05</v>
      </c>
      <c r="E324" s="135">
        <v>42.3</v>
      </c>
      <c r="F324" s="106">
        <v>3.15</v>
      </c>
      <c r="G324" s="22" t="s">
        <v>14146</v>
      </c>
      <c r="H324" s="106">
        <f t="shared" si="12"/>
        <v>6.0500000000000007</v>
      </c>
      <c r="I324" s="106">
        <f t="shared" si="13"/>
        <v>5.5500000000000007</v>
      </c>
      <c r="J324" s="107">
        <f t="shared" si="14"/>
        <v>5.45</v>
      </c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</row>
    <row r="325" spans="1:32" s="20" customFormat="1" x14ac:dyDescent="0.35">
      <c r="A325" s="127" t="s">
        <v>1837</v>
      </c>
      <c r="B325" s="21" t="s">
        <v>23321</v>
      </c>
      <c r="C325" s="21">
        <v>6</v>
      </c>
      <c r="D325" s="20">
        <v>0.5</v>
      </c>
      <c r="E325" s="135">
        <v>42.3</v>
      </c>
      <c r="F325" s="106">
        <v>14.75</v>
      </c>
      <c r="G325" s="22" t="s">
        <v>14146</v>
      </c>
      <c r="H325" s="106">
        <f t="shared" si="12"/>
        <v>22.6</v>
      </c>
      <c r="I325" s="106">
        <f t="shared" si="13"/>
        <v>20.75</v>
      </c>
      <c r="J325" s="107">
        <f t="shared" si="14"/>
        <v>20.350000000000001</v>
      </c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</row>
    <row r="326" spans="1:32" s="20" customFormat="1" x14ac:dyDescent="0.35">
      <c r="A326" s="127" t="s">
        <v>1847</v>
      </c>
      <c r="B326" s="21" t="s">
        <v>1843</v>
      </c>
      <c r="C326" s="21">
        <v>12</v>
      </c>
      <c r="D326" s="20">
        <v>1</v>
      </c>
      <c r="E326" s="135">
        <v>40</v>
      </c>
      <c r="F326" s="106">
        <v>4.5</v>
      </c>
      <c r="G326" s="22" t="s">
        <v>14150</v>
      </c>
      <c r="H326" s="106">
        <f t="shared" si="12"/>
        <v>12.450000000000001</v>
      </c>
      <c r="I326" s="106">
        <f t="shared" si="13"/>
        <v>11.450000000000001</v>
      </c>
      <c r="J326" s="107">
        <f t="shared" si="14"/>
        <v>11.25</v>
      </c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</row>
    <row r="327" spans="1:32" s="20" customFormat="1" x14ac:dyDescent="0.35">
      <c r="A327" s="127" t="s">
        <v>14462</v>
      </c>
      <c r="B327" s="21" t="s">
        <v>1851</v>
      </c>
      <c r="C327" s="21">
        <v>12</v>
      </c>
      <c r="D327" s="20">
        <v>1</v>
      </c>
      <c r="E327" s="135">
        <v>40</v>
      </c>
      <c r="F327" s="106">
        <v>5.25</v>
      </c>
      <c r="G327" s="22" t="s">
        <v>14150</v>
      </c>
      <c r="H327" s="106">
        <f t="shared" si="12"/>
        <v>13.350000000000001</v>
      </c>
      <c r="I327" s="106">
        <f t="shared" si="13"/>
        <v>12.3</v>
      </c>
      <c r="J327" s="107">
        <f t="shared" si="14"/>
        <v>12.05</v>
      </c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</row>
    <row r="328" spans="1:32" s="20" customFormat="1" x14ac:dyDescent="0.35">
      <c r="A328" s="127" t="s">
        <v>1856</v>
      </c>
      <c r="B328" s="21" t="s">
        <v>1854</v>
      </c>
      <c r="C328" s="21">
        <v>12</v>
      </c>
      <c r="D328" s="20">
        <v>1</v>
      </c>
      <c r="E328" s="135">
        <v>35</v>
      </c>
      <c r="F328" s="106">
        <v>4.3499999999999996</v>
      </c>
      <c r="G328" s="22" t="s">
        <v>14143</v>
      </c>
      <c r="H328" s="106">
        <f t="shared" si="12"/>
        <v>11.65</v>
      </c>
      <c r="I328" s="106">
        <f t="shared" si="13"/>
        <v>10.700000000000001</v>
      </c>
      <c r="J328" s="107">
        <f t="shared" si="14"/>
        <v>10.5</v>
      </c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</row>
    <row r="329" spans="1:32" s="20" customFormat="1" x14ac:dyDescent="0.35">
      <c r="A329" s="127" t="s">
        <v>1857</v>
      </c>
      <c r="B329" s="21" t="s">
        <v>1858</v>
      </c>
      <c r="C329" s="21">
        <v>6</v>
      </c>
      <c r="D329" s="20">
        <v>0.7</v>
      </c>
      <c r="E329" s="135">
        <v>40</v>
      </c>
      <c r="F329" s="106">
        <v>11.15</v>
      </c>
      <c r="G329" s="22" t="s">
        <v>14144</v>
      </c>
      <c r="H329" s="106">
        <f t="shared" si="12"/>
        <v>19.05</v>
      </c>
      <c r="I329" s="106">
        <f t="shared" si="13"/>
        <v>17.5</v>
      </c>
      <c r="J329" s="107">
        <f t="shared" si="14"/>
        <v>17.2</v>
      </c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</row>
    <row r="330" spans="1:32" s="20" customFormat="1" x14ac:dyDescent="0.35">
      <c r="A330" s="127" t="s">
        <v>1861</v>
      </c>
      <c r="B330" s="21" t="s">
        <v>1862</v>
      </c>
      <c r="C330" s="21">
        <v>6</v>
      </c>
      <c r="D330" s="20">
        <v>0.7</v>
      </c>
      <c r="E330" s="135">
        <v>40</v>
      </c>
      <c r="F330" s="106">
        <v>14.25</v>
      </c>
      <c r="G330" s="22" t="s">
        <v>14144</v>
      </c>
      <c r="H330" s="106">
        <f t="shared" si="12"/>
        <v>22.85</v>
      </c>
      <c r="I330" s="106">
        <f t="shared" si="13"/>
        <v>20.950000000000003</v>
      </c>
      <c r="J330" s="107">
        <f t="shared" si="14"/>
        <v>20.6</v>
      </c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</row>
    <row r="331" spans="1:32" s="20" customFormat="1" x14ac:dyDescent="0.35">
      <c r="A331" s="127" t="s">
        <v>1866</v>
      </c>
      <c r="B331" s="21" t="s">
        <v>1867</v>
      </c>
      <c r="C331" s="21">
        <v>6</v>
      </c>
      <c r="D331" s="20">
        <v>0.7</v>
      </c>
      <c r="E331" s="135">
        <v>60</v>
      </c>
      <c r="F331" s="106">
        <v>11.25</v>
      </c>
      <c r="G331" s="22" t="s">
        <v>14146</v>
      </c>
      <c r="H331" s="106">
        <f t="shared" si="12"/>
        <v>20.950000000000003</v>
      </c>
      <c r="I331" s="106">
        <f t="shared" si="13"/>
        <v>19.25</v>
      </c>
      <c r="J331" s="107">
        <f t="shared" si="14"/>
        <v>18.900000000000002</v>
      </c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</row>
    <row r="332" spans="1:32" s="20" customFormat="1" x14ac:dyDescent="0.35">
      <c r="A332" s="127" t="s">
        <v>14649</v>
      </c>
      <c r="B332" s="21" t="s">
        <v>14650</v>
      </c>
      <c r="C332" s="21">
        <v>6</v>
      </c>
      <c r="D332" s="20">
        <v>0.7</v>
      </c>
      <c r="E332" s="135">
        <v>46.7</v>
      </c>
      <c r="F332" s="106">
        <v>28.5</v>
      </c>
      <c r="G332" s="22" t="s">
        <v>14145</v>
      </c>
      <c r="H332" s="106">
        <f t="shared" ref="H332:H395" si="15">IF(B332="","",CEILING((F332+(10.3552*D332*E332)/100+1.5+0.05)*1.22,0.05))</f>
        <v>40.800000000000004</v>
      </c>
      <c r="I332" s="106">
        <f t="shared" ref="I332:I395" si="16">IF(B332="","",CEILING((F332+(10.3552*D332*E332)/100+1.5+0.05)*1.12,0.05))</f>
        <v>37.450000000000003</v>
      </c>
      <c r="J332" s="107">
        <f t="shared" ref="J332:J395" si="17">IF(B332="","",CEILING((F332+(10.3552*D332*E332)/100+1.5+0.05)*1.1,0.05))</f>
        <v>36.800000000000004</v>
      </c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</row>
    <row r="333" spans="1:32" s="20" customFormat="1" x14ac:dyDescent="0.35">
      <c r="A333" s="127" t="s">
        <v>1869</v>
      </c>
      <c r="B333" s="21" t="s">
        <v>1870</v>
      </c>
      <c r="C333" s="21">
        <v>6</v>
      </c>
      <c r="D333" s="20">
        <v>0.7</v>
      </c>
      <c r="E333" s="135">
        <v>43</v>
      </c>
      <c r="F333" s="106">
        <v>41.5</v>
      </c>
      <c r="G333" s="22" t="s">
        <v>14145</v>
      </c>
      <c r="H333" s="106">
        <f t="shared" si="15"/>
        <v>56.35</v>
      </c>
      <c r="I333" s="106">
        <f t="shared" si="16"/>
        <v>51.75</v>
      </c>
      <c r="J333" s="107">
        <f t="shared" si="17"/>
        <v>50.800000000000004</v>
      </c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</row>
    <row r="334" spans="1:32" s="20" customFormat="1" x14ac:dyDescent="0.35">
      <c r="A334" s="127" t="s">
        <v>14651</v>
      </c>
      <c r="B334" s="21" t="s">
        <v>14652</v>
      </c>
      <c r="C334" s="21">
        <v>6</v>
      </c>
      <c r="D334" s="20">
        <v>0.7</v>
      </c>
      <c r="E334" s="135">
        <v>51.5</v>
      </c>
      <c r="F334" s="106">
        <v>160</v>
      </c>
      <c r="G334" s="22" t="s">
        <v>14158</v>
      </c>
      <c r="H334" s="106">
        <f t="shared" si="15"/>
        <v>201.65</v>
      </c>
      <c r="I334" s="106">
        <f t="shared" si="16"/>
        <v>185.15</v>
      </c>
      <c r="J334" s="107">
        <f t="shared" si="17"/>
        <v>181.85000000000002</v>
      </c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</row>
    <row r="335" spans="1:32" s="20" customFormat="1" x14ac:dyDescent="0.35">
      <c r="A335" s="127" t="s">
        <v>1877</v>
      </c>
      <c r="B335" s="21" t="s">
        <v>1878</v>
      </c>
      <c r="C335" s="21">
        <v>6</v>
      </c>
      <c r="D335" s="20">
        <v>0.7</v>
      </c>
      <c r="E335" s="135">
        <v>46.5</v>
      </c>
      <c r="F335" s="106">
        <v>120</v>
      </c>
      <c r="G335" s="22" t="s">
        <v>14158</v>
      </c>
      <c r="H335" s="106">
        <f t="shared" si="15"/>
        <v>152.45000000000002</v>
      </c>
      <c r="I335" s="106">
        <f t="shared" si="16"/>
        <v>139.95000000000002</v>
      </c>
      <c r="J335" s="107">
        <f t="shared" si="17"/>
        <v>137.45000000000002</v>
      </c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</row>
    <row r="336" spans="1:32" s="20" customFormat="1" x14ac:dyDescent="0.35">
      <c r="A336" s="127" t="s">
        <v>14655</v>
      </c>
      <c r="B336" s="21" t="s">
        <v>14654</v>
      </c>
      <c r="C336" s="21">
        <v>6</v>
      </c>
      <c r="D336" s="20">
        <v>0.7</v>
      </c>
      <c r="E336" s="135">
        <v>60.9</v>
      </c>
      <c r="F336" s="106">
        <v>199</v>
      </c>
      <c r="G336" s="22" t="s">
        <v>14158</v>
      </c>
      <c r="H336" s="106">
        <f t="shared" si="15"/>
        <v>250.10000000000002</v>
      </c>
      <c r="I336" s="106">
        <f t="shared" si="16"/>
        <v>229.60000000000002</v>
      </c>
      <c r="J336" s="107">
        <f t="shared" si="17"/>
        <v>225.5</v>
      </c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</row>
    <row r="337" spans="1:32" s="20" customFormat="1" x14ac:dyDescent="0.35">
      <c r="A337" s="127" t="s">
        <v>14326</v>
      </c>
      <c r="B337" s="21" t="s">
        <v>14327</v>
      </c>
      <c r="C337" s="21">
        <v>6</v>
      </c>
      <c r="D337" s="20">
        <v>0.7</v>
      </c>
      <c r="E337" s="135">
        <v>40</v>
      </c>
      <c r="F337" s="106">
        <v>19.5</v>
      </c>
      <c r="G337" s="22" t="s">
        <v>14146</v>
      </c>
      <c r="H337" s="106">
        <f t="shared" si="15"/>
        <v>29.25</v>
      </c>
      <c r="I337" s="106">
        <f t="shared" si="16"/>
        <v>26.85</v>
      </c>
      <c r="J337" s="107">
        <f t="shared" si="17"/>
        <v>26.35</v>
      </c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</row>
    <row r="338" spans="1:32" s="20" customFormat="1" x14ac:dyDescent="0.35">
      <c r="A338" s="127" t="s">
        <v>1881</v>
      </c>
      <c r="B338" s="21" t="s">
        <v>1882</v>
      </c>
      <c r="C338" s="21">
        <v>6</v>
      </c>
      <c r="D338" s="20">
        <v>0.7</v>
      </c>
      <c r="E338" s="135">
        <v>40</v>
      </c>
      <c r="F338" s="106">
        <v>16.5</v>
      </c>
      <c r="G338" s="22" t="s">
        <v>14146</v>
      </c>
      <c r="H338" s="106">
        <f t="shared" si="15"/>
        <v>25.6</v>
      </c>
      <c r="I338" s="106">
        <f t="shared" si="16"/>
        <v>23.5</v>
      </c>
      <c r="J338" s="107">
        <f t="shared" si="17"/>
        <v>23.05</v>
      </c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</row>
    <row r="339" spans="1:32" s="20" customFormat="1" x14ac:dyDescent="0.35">
      <c r="A339" s="127" t="s">
        <v>1889</v>
      </c>
      <c r="B339" s="21" t="s">
        <v>1886</v>
      </c>
      <c r="C339" s="21">
        <v>6</v>
      </c>
      <c r="D339" s="20">
        <v>1</v>
      </c>
      <c r="E339" s="135">
        <v>40</v>
      </c>
      <c r="F339" s="106">
        <v>10.75</v>
      </c>
      <c r="G339" s="22" t="s">
        <v>14146</v>
      </c>
      <c r="H339" s="106">
        <f t="shared" si="15"/>
        <v>20.100000000000001</v>
      </c>
      <c r="I339" s="106">
        <f t="shared" si="16"/>
        <v>18.45</v>
      </c>
      <c r="J339" s="107">
        <f t="shared" si="17"/>
        <v>18.100000000000001</v>
      </c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</row>
    <row r="340" spans="1:32" s="20" customFormat="1" x14ac:dyDescent="0.35">
      <c r="A340" s="127" t="s">
        <v>15065</v>
      </c>
      <c r="B340" s="21" t="s">
        <v>15066</v>
      </c>
      <c r="C340" s="21">
        <v>6</v>
      </c>
      <c r="D340" s="20">
        <v>1</v>
      </c>
      <c r="E340" s="135">
        <v>40</v>
      </c>
      <c r="F340" s="106">
        <v>15</v>
      </c>
      <c r="G340" s="22" t="s">
        <v>14146</v>
      </c>
      <c r="H340" s="106">
        <f t="shared" si="15"/>
        <v>25.25</v>
      </c>
      <c r="I340" s="106">
        <f t="shared" si="16"/>
        <v>23.200000000000003</v>
      </c>
      <c r="J340" s="107">
        <f t="shared" si="17"/>
        <v>22.8</v>
      </c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</row>
    <row r="341" spans="1:32" s="20" customFormat="1" x14ac:dyDescent="0.35">
      <c r="A341" s="127" t="s">
        <v>1892</v>
      </c>
      <c r="B341" s="21" t="s">
        <v>1893</v>
      </c>
      <c r="C341" s="21">
        <v>6</v>
      </c>
      <c r="D341" s="20">
        <v>0.7</v>
      </c>
      <c r="E341" s="135">
        <v>40</v>
      </c>
      <c r="F341" s="106">
        <v>17.2</v>
      </c>
      <c r="G341" s="22" t="s">
        <v>14146</v>
      </c>
      <c r="H341" s="106">
        <f t="shared" si="15"/>
        <v>26.450000000000003</v>
      </c>
      <c r="I341" s="106">
        <f t="shared" si="16"/>
        <v>24.25</v>
      </c>
      <c r="J341" s="107">
        <f t="shared" si="17"/>
        <v>23.85</v>
      </c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</row>
    <row r="342" spans="1:32" s="20" customFormat="1" x14ac:dyDescent="0.35">
      <c r="A342" s="127" t="s">
        <v>1896</v>
      </c>
      <c r="B342" s="21" t="s">
        <v>1897</v>
      </c>
      <c r="C342" s="21">
        <v>6</v>
      </c>
      <c r="D342" s="20">
        <v>0.7</v>
      </c>
      <c r="E342" s="135">
        <v>43</v>
      </c>
      <c r="F342" s="106">
        <v>8.25</v>
      </c>
      <c r="G342" s="22" t="s">
        <v>14146</v>
      </c>
      <c r="H342" s="106">
        <f t="shared" si="15"/>
        <v>15.8</v>
      </c>
      <c r="I342" s="106">
        <f t="shared" si="16"/>
        <v>14.5</v>
      </c>
      <c r="J342" s="107">
        <f t="shared" si="17"/>
        <v>14.25</v>
      </c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</row>
    <row r="343" spans="1:32" s="20" customFormat="1" x14ac:dyDescent="0.35">
      <c r="A343" s="127" t="s">
        <v>1900</v>
      </c>
      <c r="B343" s="21" t="s">
        <v>1901</v>
      </c>
      <c r="C343" s="21">
        <v>6</v>
      </c>
      <c r="D343" s="20">
        <v>0.7</v>
      </c>
      <c r="E343" s="135">
        <v>45</v>
      </c>
      <c r="F343" s="106">
        <v>9</v>
      </c>
      <c r="G343" s="22" t="s">
        <v>14164</v>
      </c>
      <c r="H343" s="106">
        <f t="shared" si="15"/>
        <v>16.900000000000002</v>
      </c>
      <c r="I343" s="106">
        <f t="shared" si="16"/>
        <v>15.5</v>
      </c>
      <c r="J343" s="107">
        <f t="shared" si="17"/>
        <v>15.200000000000001</v>
      </c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</row>
    <row r="344" spans="1:32" s="20" customFormat="1" x14ac:dyDescent="0.35">
      <c r="A344" s="127" t="s">
        <v>1904</v>
      </c>
      <c r="B344" s="21" t="s">
        <v>1905</v>
      </c>
      <c r="C344" s="21">
        <v>6</v>
      </c>
      <c r="D344" s="20">
        <v>0.7</v>
      </c>
      <c r="E344" s="135">
        <v>40</v>
      </c>
      <c r="F344" s="106">
        <v>26.5</v>
      </c>
      <c r="G344" s="22" t="s">
        <v>14144</v>
      </c>
      <c r="H344" s="106">
        <f t="shared" si="15"/>
        <v>37.800000000000004</v>
      </c>
      <c r="I344" s="106">
        <f t="shared" si="16"/>
        <v>34.700000000000003</v>
      </c>
      <c r="J344" s="107">
        <f t="shared" si="17"/>
        <v>34.050000000000004</v>
      </c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</row>
    <row r="345" spans="1:32" s="20" customFormat="1" x14ac:dyDescent="0.35">
      <c r="A345" s="127" t="s">
        <v>1909</v>
      </c>
      <c r="B345" s="21" t="s">
        <v>1910</v>
      </c>
      <c r="C345" s="21">
        <v>6</v>
      </c>
      <c r="D345" s="20">
        <v>0.7</v>
      </c>
      <c r="E345" s="135">
        <v>40</v>
      </c>
      <c r="F345" s="107">
        <v>17.75</v>
      </c>
      <c r="G345" s="22" t="s">
        <v>14146</v>
      </c>
      <c r="H345" s="106">
        <f t="shared" si="15"/>
        <v>27.1</v>
      </c>
      <c r="I345" s="106">
        <f t="shared" si="16"/>
        <v>24.900000000000002</v>
      </c>
      <c r="J345" s="107">
        <f t="shared" si="17"/>
        <v>24.450000000000003</v>
      </c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</row>
    <row r="346" spans="1:32" s="20" customFormat="1" x14ac:dyDescent="0.35">
      <c r="A346" s="127" t="s">
        <v>1912</v>
      </c>
      <c r="B346" s="21" t="s">
        <v>1913</v>
      </c>
      <c r="C346" s="21">
        <v>6</v>
      </c>
      <c r="D346" s="20">
        <v>0.7</v>
      </c>
      <c r="E346" s="135">
        <v>47</v>
      </c>
      <c r="F346" s="106">
        <v>16.75</v>
      </c>
      <c r="G346" s="22" t="s">
        <v>14146</v>
      </c>
      <c r="H346" s="106">
        <f t="shared" si="15"/>
        <v>26.5</v>
      </c>
      <c r="I346" s="106">
        <f t="shared" si="16"/>
        <v>24.35</v>
      </c>
      <c r="J346" s="107">
        <f t="shared" si="17"/>
        <v>23.900000000000002</v>
      </c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</row>
    <row r="347" spans="1:32" s="20" customFormat="1" x14ac:dyDescent="0.35">
      <c r="A347" s="127" t="s">
        <v>1920</v>
      </c>
      <c r="B347" s="21" t="s">
        <v>1921</v>
      </c>
      <c r="C347" s="21">
        <v>6</v>
      </c>
      <c r="D347" s="20">
        <v>0.7</v>
      </c>
      <c r="E347" s="135">
        <v>42</v>
      </c>
      <c r="F347" s="106">
        <v>16.8</v>
      </c>
      <c r="G347" s="22" t="s">
        <v>14146</v>
      </c>
      <c r="H347" s="106">
        <f t="shared" si="15"/>
        <v>26.150000000000002</v>
      </c>
      <c r="I347" s="106">
        <f t="shared" si="16"/>
        <v>24</v>
      </c>
      <c r="J347" s="107">
        <f t="shared" si="17"/>
        <v>23.55</v>
      </c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</row>
    <row r="348" spans="1:32" s="20" customFormat="1" x14ac:dyDescent="0.35">
      <c r="A348" s="127" t="s">
        <v>1976</v>
      </c>
      <c r="B348" s="21" t="s">
        <v>1977</v>
      </c>
      <c r="C348" s="21">
        <v>6</v>
      </c>
      <c r="D348" s="20">
        <v>0.7</v>
      </c>
      <c r="E348" s="135">
        <v>24</v>
      </c>
      <c r="F348" s="106">
        <v>4.55</v>
      </c>
      <c r="G348" s="22" t="s">
        <v>14153</v>
      </c>
      <c r="H348" s="106">
        <f t="shared" si="15"/>
        <v>9.6000000000000014</v>
      </c>
      <c r="I348" s="106">
        <f t="shared" si="16"/>
        <v>8.8000000000000007</v>
      </c>
      <c r="J348" s="107">
        <f t="shared" si="17"/>
        <v>8.65</v>
      </c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</row>
    <row r="349" spans="1:32" s="20" customFormat="1" x14ac:dyDescent="0.35">
      <c r="A349" s="127" t="s">
        <v>2019</v>
      </c>
      <c r="B349" s="21" t="s">
        <v>2020</v>
      </c>
      <c r="C349" s="21">
        <v>6</v>
      </c>
      <c r="D349" s="20">
        <v>0.7</v>
      </c>
      <c r="E349" s="135">
        <v>24</v>
      </c>
      <c r="F349" s="106">
        <v>4.45</v>
      </c>
      <c r="G349" s="22" t="s">
        <v>14153</v>
      </c>
      <c r="H349" s="106">
        <f t="shared" si="15"/>
        <v>9.4500000000000011</v>
      </c>
      <c r="I349" s="106">
        <f t="shared" si="16"/>
        <v>8.7000000000000011</v>
      </c>
      <c r="J349" s="107">
        <f t="shared" si="17"/>
        <v>8.5500000000000007</v>
      </c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</row>
    <row r="350" spans="1:32" s="20" customFormat="1" x14ac:dyDescent="0.35">
      <c r="A350" s="127" t="s">
        <v>2023</v>
      </c>
      <c r="B350" s="21" t="s">
        <v>2024</v>
      </c>
      <c r="C350" s="21">
        <v>6</v>
      </c>
      <c r="D350" s="20">
        <v>0.7</v>
      </c>
      <c r="E350" s="135">
        <v>17</v>
      </c>
      <c r="F350" s="106">
        <v>4.3499999999999996</v>
      </c>
      <c r="G350" s="22" t="s">
        <v>14148</v>
      </c>
      <c r="H350" s="106">
        <f t="shared" si="15"/>
        <v>8.75</v>
      </c>
      <c r="I350" s="106">
        <f t="shared" si="16"/>
        <v>8</v>
      </c>
      <c r="J350" s="107">
        <f t="shared" si="17"/>
        <v>7.8500000000000005</v>
      </c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</row>
    <row r="351" spans="1:32" s="20" customFormat="1" x14ac:dyDescent="0.35">
      <c r="A351" s="127" t="s">
        <v>2035</v>
      </c>
      <c r="B351" s="21" t="s">
        <v>2036</v>
      </c>
      <c r="C351" s="21">
        <v>6</v>
      </c>
      <c r="D351" s="20">
        <v>0.7</v>
      </c>
      <c r="E351" s="135">
        <v>17</v>
      </c>
      <c r="F351" s="106">
        <v>4.3499999999999996</v>
      </c>
      <c r="G351" s="22" t="s">
        <v>14153</v>
      </c>
      <c r="H351" s="106">
        <f t="shared" si="15"/>
        <v>8.75</v>
      </c>
      <c r="I351" s="106">
        <f t="shared" si="16"/>
        <v>8</v>
      </c>
      <c r="J351" s="107">
        <f t="shared" si="17"/>
        <v>7.8500000000000005</v>
      </c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</row>
    <row r="352" spans="1:32" s="20" customFormat="1" x14ac:dyDescent="0.35">
      <c r="A352" s="127" t="s">
        <v>2082</v>
      </c>
      <c r="B352" s="21" t="s">
        <v>2083</v>
      </c>
      <c r="C352" s="21">
        <v>6</v>
      </c>
      <c r="D352" s="20">
        <v>0.7</v>
      </c>
      <c r="E352" s="135">
        <v>17</v>
      </c>
      <c r="F352" s="106">
        <v>4.45</v>
      </c>
      <c r="G352" s="22" t="s">
        <v>14153</v>
      </c>
      <c r="H352" s="106">
        <f t="shared" si="15"/>
        <v>8.85</v>
      </c>
      <c r="I352" s="106">
        <f t="shared" si="16"/>
        <v>8.15</v>
      </c>
      <c r="J352" s="107">
        <f t="shared" si="17"/>
        <v>8</v>
      </c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</row>
    <row r="353" spans="1:32" s="20" customFormat="1" x14ac:dyDescent="0.35">
      <c r="A353" s="127" t="s">
        <v>2106</v>
      </c>
      <c r="B353" s="21" t="s">
        <v>2107</v>
      </c>
      <c r="C353" s="21">
        <v>6</v>
      </c>
      <c r="D353" s="20">
        <v>1</v>
      </c>
      <c r="E353" s="135">
        <v>37.5</v>
      </c>
      <c r="F353" s="106">
        <v>5.0999999999999996</v>
      </c>
      <c r="G353" s="22" t="s">
        <v>14142</v>
      </c>
      <c r="H353" s="106">
        <f t="shared" si="15"/>
        <v>12.9</v>
      </c>
      <c r="I353" s="106">
        <f t="shared" si="16"/>
        <v>11.8</v>
      </c>
      <c r="J353" s="107">
        <f t="shared" si="17"/>
        <v>11.600000000000001</v>
      </c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</row>
    <row r="354" spans="1:32" s="20" customFormat="1" x14ac:dyDescent="0.35">
      <c r="A354" s="127" t="s">
        <v>2114</v>
      </c>
      <c r="B354" s="21" t="s">
        <v>2115</v>
      </c>
      <c r="C354" s="21">
        <v>6</v>
      </c>
      <c r="D354" s="20">
        <v>0.7</v>
      </c>
      <c r="E354" s="135">
        <v>15</v>
      </c>
      <c r="F354" s="106">
        <v>5</v>
      </c>
      <c r="G354" s="22" t="s">
        <v>14154</v>
      </c>
      <c r="H354" s="106">
        <f t="shared" si="15"/>
        <v>9.35</v>
      </c>
      <c r="I354" s="106">
        <f t="shared" si="16"/>
        <v>8.6</v>
      </c>
      <c r="J354" s="107">
        <f t="shared" si="17"/>
        <v>8.4500000000000011</v>
      </c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</row>
    <row r="355" spans="1:32" s="20" customFormat="1" x14ac:dyDescent="0.35">
      <c r="A355" s="127" t="s">
        <v>2125</v>
      </c>
      <c r="B355" s="21" t="s">
        <v>2126</v>
      </c>
      <c r="C355" s="21">
        <v>6</v>
      </c>
      <c r="D355" s="20">
        <v>0.7</v>
      </c>
      <c r="E355" s="135">
        <v>37.5</v>
      </c>
      <c r="F355" s="106">
        <v>10.35</v>
      </c>
      <c r="G355" s="22" t="s">
        <v>14146</v>
      </c>
      <c r="H355" s="106">
        <f t="shared" si="15"/>
        <v>17.850000000000001</v>
      </c>
      <c r="I355" s="106">
        <f t="shared" si="16"/>
        <v>16.400000000000002</v>
      </c>
      <c r="J355" s="107">
        <f t="shared" si="17"/>
        <v>16.100000000000001</v>
      </c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</row>
    <row r="356" spans="1:32" s="20" customFormat="1" x14ac:dyDescent="0.35">
      <c r="A356" s="127" t="s">
        <v>2129</v>
      </c>
      <c r="B356" s="21" t="s">
        <v>2130</v>
      </c>
      <c r="C356" s="21">
        <v>6</v>
      </c>
      <c r="D356" s="20">
        <v>0.7</v>
      </c>
      <c r="E356" s="135">
        <v>37.5</v>
      </c>
      <c r="F356" s="106">
        <v>13.25</v>
      </c>
      <c r="G356" s="22" t="s">
        <v>14146</v>
      </c>
      <c r="H356" s="106">
        <f t="shared" si="15"/>
        <v>21.400000000000002</v>
      </c>
      <c r="I356" s="106">
        <f t="shared" si="16"/>
        <v>19.650000000000002</v>
      </c>
      <c r="J356" s="107">
        <f t="shared" si="17"/>
        <v>19.3</v>
      </c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</row>
    <row r="357" spans="1:32" s="20" customFormat="1" x14ac:dyDescent="0.35">
      <c r="A357" s="127" t="s">
        <v>2133</v>
      </c>
      <c r="B357" s="21" t="s">
        <v>2134</v>
      </c>
      <c r="C357" s="21">
        <v>6</v>
      </c>
      <c r="D357" s="20">
        <v>0.7</v>
      </c>
      <c r="E357" s="135">
        <v>37.5</v>
      </c>
      <c r="F357" s="106">
        <v>6.65</v>
      </c>
      <c r="G357" s="22" t="s">
        <v>14146</v>
      </c>
      <c r="H357" s="106">
        <f t="shared" si="15"/>
        <v>13.350000000000001</v>
      </c>
      <c r="I357" s="106">
        <f t="shared" si="16"/>
        <v>12.25</v>
      </c>
      <c r="J357" s="107">
        <f t="shared" si="17"/>
        <v>12.05</v>
      </c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</row>
    <row r="358" spans="1:32" s="20" customFormat="1" x14ac:dyDescent="0.35">
      <c r="A358" s="127" t="s">
        <v>2147</v>
      </c>
      <c r="B358" s="21" t="s">
        <v>2138</v>
      </c>
      <c r="C358" s="21">
        <v>6</v>
      </c>
      <c r="D358" s="20">
        <v>1</v>
      </c>
      <c r="E358" s="135">
        <v>40</v>
      </c>
      <c r="F358" s="106">
        <v>11.5</v>
      </c>
      <c r="G358" s="22" t="s">
        <v>14146</v>
      </c>
      <c r="H358" s="106">
        <f t="shared" si="15"/>
        <v>21</v>
      </c>
      <c r="I358" s="106">
        <f t="shared" si="16"/>
        <v>19.3</v>
      </c>
      <c r="J358" s="107">
        <f t="shared" si="17"/>
        <v>18.95</v>
      </c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</row>
    <row r="359" spans="1:32" s="20" customFormat="1" x14ac:dyDescent="0.35">
      <c r="A359" s="127" t="s">
        <v>2174</v>
      </c>
      <c r="B359" s="21" t="s">
        <v>2175</v>
      </c>
      <c r="C359" s="21">
        <v>6</v>
      </c>
      <c r="D359" s="20">
        <v>0.7</v>
      </c>
      <c r="E359" s="135">
        <v>40</v>
      </c>
      <c r="F359" s="106">
        <v>14.95</v>
      </c>
      <c r="G359" s="22" t="s">
        <v>14163</v>
      </c>
      <c r="H359" s="106">
        <f t="shared" si="15"/>
        <v>23.700000000000003</v>
      </c>
      <c r="I359" s="106">
        <f t="shared" si="16"/>
        <v>21.75</v>
      </c>
      <c r="J359" s="107">
        <f t="shared" si="17"/>
        <v>21.35</v>
      </c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</row>
    <row r="360" spans="1:32" s="20" customFormat="1" x14ac:dyDescent="0.35">
      <c r="A360" s="127" t="s">
        <v>2178</v>
      </c>
      <c r="B360" s="21" t="s">
        <v>2179</v>
      </c>
      <c r="C360" s="21">
        <v>6</v>
      </c>
      <c r="D360" s="20">
        <v>0.5</v>
      </c>
      <c r="E360" s="135">
        <v>45</v>
      </c>
      <c r="F360" s="106">
        <v>53</v>
      </c>
      <c r="G360" s="22" t="s">
        <v>14144</v>
      </c>
      <c r="H360" s="106">
        <f t="shared" si="15"/>
        <v>69.400000000000006</v>
      </c>
      <c r="I360" s="106">
        <f t="shared" si="16"/>
        <v>63.75</v>
      </c>
      <c r="J360" s="107">
        <f t="shared" si="17"/>
        <v>62.6</v>
      </c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</row>
    <row r="361" spans="1:32" s="20" customFormat="1" x14ac:dyDescent="0.35">
      <c r="A361" s="127" t="s">
        <v>2182</v>
      </c>
      <c r="B361" s="21" t="s">
        <v>2183</v>
      </c>
      <c r="C361" s="21">
        <v>6</v>
      </c>
      <c r="D361" s="20">
        <v>0.5</v>
      </c>
      <c r="E361" s="135">
        <v>40</v>
      </c>
      <c r="F361" s="106">
        <v>10</v>
      </c>
      <c r="G361" s="22" t="s">
        <v>14160</v>
      </c>
      <c r="H361" s="106">
        <f t="shared" si="15"/>
        <v>16.650000000000002</v>
      </c>
      <c r="I361" s="106">
        <f t="shared" si="16"/>
        <v>15.3</v>
      </c>
      <c r="J361" s="107">
        <f t="shared" si="17"/>
        <v>15</v>
      </c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</row>
    <row r="362" spans="1:32" s="20" customFormat="1" x14ac:dyDescent="0.35">
      <c r="A362" s="127" t="s">
        <v>2186</v>
      </c>
      <c r="B362" s="21" t="s">
        <v>2187</v>
      </c>
      <c r="C362" s="21">
        <v>6</v>
      </c>
      <c r="D362" s="20">
        <v>0.5</v>
      </c>
      <c r="E362" s="135">
        <v>40</v>
      </c>
      <c r="F362" s="106">
        <v>14.5</v>
      </c>
      <c r="G362" s="22" t="s">
        <v>14144</v>
      </c>
      <c r="H362" s="106">
        <f t="shared" si="15"/>
        <v>22.150000000000002</v>
      </c>
      <c r="I362" s="106">
        <f t="shared" si="16"/>
        <v>20.3</v>
      </c>
      <c r="J362" s="107">
        <f t="shared" si="17"/>
        <v>19.950000000000003</v>
      </c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</row>
    <row r="363" spans="1:32" s="20" customFormat="1" x14ac:dyDescent="0.35">
      <c r="A363" s="127" t="s">
        <v>2190</v>
      </c>
      <c r="B363" s="21" t="s">
        <v>2191</v>
      </c>
      <c r="C363" s="21">
        <v>6</v>
      </c>
      <c r="D363" s="20">
        <v>0.5</v>
      </c>
      <c r="E363" s="135">
        <v>30</v>
      </c>
      <c r="F363" s="106">
        <v>12</v>
      </c>
      <c r="G363" s="22" t="s">
        <v>14144</v>
      </c>
      <c r="H363" s="106">
        <f t="shared" si="15"/>
        <v>18.45</v>
      </c>
      <c r="I363" s="106">
        <f t="shared" si="16"/>
        <v>16.95</v>
      </c>
      <c r="J363" s="107">
        <f t="shared" si="17"/>
        <v>16.650000000000002</v>
      </c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</row>
    <row r="364" spans="1:32" s="20" customFormat="1" x14ac:dyDescent="0.35">
      <c r="A364" s="127" t="s">
        <v>2194</v>
      </c>
      <c r="B364" s="21" t="s">
        <v>2195</v>
      </c>
      <c r="C364" s="21">
        <v>6</v>
      </c>
      <c r="D364" s="20">
        <v>0.5</v>
      </c>
      <c r="E364" s="135">
        <v>40</v>
      </c>
      <c r="F364" s="106">
        <v>19.25</v>
      </c>
      <c r="G364" s="22" t="s">
        <v>14144</v>
      </c>
      <c r="H364" s="106">
        <f t="shared" si="15"/>
        <v>27.950000000000003</v>
      </c>
      <c r="I364" s="106">
        <f t="shared" si="16"/>
        <v>25.650000000000002</v>
      </c>
      <c r="J364" s="107">
        <f t="shared" si="17"/>
        <v>25.200000000000003</v>
      </c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</row>
    <row r="365" spans="1:32" s="20" customFormat="1" x14ac:dyDescent="0.35">
      <c r="A365" s="127" t="s">
        <v>2198</v>
      </c>
      <c r="B365" s="21" t="s">
        <v>2199</v>
      </c>
      <c r="C365" s="21">
        <v>6</v>
      </c>
      <c r="D365" s="20">
        <v>0.7</v>
      </c>
      <c r="E365" s="135">
        <v>40</v>
      </c>
      <c r="F365" s="106">
        <v>9.5</v>
      </c>
      <c r="G365" s="22" t="s">
        <v>14146</v>
      </c>
      <c r="H365" s="106">
        <f t="shared" si="15"/>
        <v>17.05</v>
      </c>
      <c r="I365" s="106">
        <f t="shared" si="16"/>
        <v>15.65</v>
      </c>
      <c r="J365" s="107">
        <f t="shared" si="17"/>
        <v>15.350000000000001</v>
      </c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</row>
    <row r="366" spans="1:32" s="20" customFormat="1" x14ac:dyDescent="0.35">
      <c r="A366" s="127" t="s">
        <v>2207</v>
      </c>
      <c r="B366" s="21" t="s">
        <v>2208</v>
      </c>
      <c r="C366" s="21">
        <v>6</v>
      </c>
      <c r="D366" s="20">
        <v>0.5</v>
      </c>
      <c r="E366" s="135">
        <v>20</v>
      </c>
      <c r="F366" s="106">
        <v>4.05</v>
      </c>
      <c r="G366" s="22" t="s">
        <v>14153</v>
      </c>
      <c r="H366" s="106">
        <f t="shared" si="15"/>
        <v>8.1</v>
      </c>
      <c r="I366" s="106">
        <f t="shared" si="16"/>
        <v>7.45</v>
      </c>
      <c r="J366" s="107">
        <f t="shared" si="17"/>
        <v>7.3000000000000007</v>
      </c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</row>
    <row r="367" spans="1:32" s="20" customFormat="1" x14ac:dyDescent="0.35">
      <c r="A367" s="127" t="s">
        <v>2227</v>
      </c>
      <c r="B367" s="21" t="s">
        <v>2228</v>
      </c>
      <c r="C367" s="21">
        <v>6</v>
      </c>
      <c r="D367" s="20">
        <v>0.5</v>
      </c>
      <c r="E367" s="135">
        <v>20</v>
      </c>
      <c r="F367" s="106">
        <v>3.5</v>
      </c>
      <c r="G367" s="22" t="s">
        <v>14148</v>
      </c>
      <c r="H367" s="106">
        <f t="shared" si="15"/>
        <v>7.45</v>
      </c>
      <c r="I367" s="106">
        <f t="shared" si="16"/>
        <v>6.8500000000000005</v>
      </c>
      <c r="J367" s="107">
        <f t="shared" si="17"/>
        <v>6.7</v>
      </c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</row>
    <row r="368" spans="1:32" s="20" customFormat="1" x14ac:dyDescent="0.35">
      <c r="A368" s="127" t="s">
        <v>2240</v>
      </c>
      <c r="B368" s="21" t="s">
        <v>2241</v>
      </c>
      <c r="C368" s="21">
        <v>6</v>
      </c>
      <c r="D368" s="20">
        <v>0.7</v>
      </c>
      <c r="E368" s="135">
        <v>40</v>
      </c>
      <c r="F368" s="106">
        <v>13.5</v>
      </c>
      <c r="G368" s="22" t="s">
        <v>14144</v>
      </c>
      <c r="H368" s="106">
        <f t="shared" si="15"/>
        <v>21.900000000000002</v>
      </c>
      <c r="I368" s="106">
        <f t="shared" si="16"/>
        <v>20.150000000000002</v>
      </c>
      <c r="J368" s="107">
        <f t="shared" si="17"/>
        <v>19.75</v>
      </c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</row>
    <row r="369" spans="1:32" s="20" customFormat="1" x14ac:dyDescent="0.35">
      <c r="A369" s="127" t="s">
        <v>2248</v>
      </c>
      <c r="B369" s="21" t="s">
        <v>2245</v>
      </c>
      <c r="C369" s="21">
        <v>6</v>
      </c>
      <c r="D369" s="20">
        <v>0.7</v>
      </c>
      <c r="E369" s="135">
        <v>38</v>
      </c>
      <c r="F369" s="106">
        <v>7.85</v>
      </c>
      <c r="G369" s="22" t="s">
        <v>14144</v>
      </c>
      <c r="H369" s="106">
        <f t="shared" si="15"/>
        <v>14.850000000000001</v>
      </c>
      <c r="I369" s="106">
        <f t="shared" si="16"/>
        <v>13.65</v>
      </c>
      <c r="J369" s="107">
        <f t="shared" si="17"/>
        <v>13.4</v>
      </c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</row>
    <row r="370" spans="1:32" s="20" customFormat="1" x14ac:dyDescent="0.35">
      <c r="A370" s="127" t="s">
        <v>14328</v>
      </c>
      <c r="B370" s="21" t="s">
        <v>14329</v>
      </c>
      <c r="C370" s="21">
        <v>6</v>
      </c>
      <c r="D370" s="20">
        <v>0.7</v>
      </c>
      <c r="E370" s="135">
        <v>40</v>
      </c>
      <c r="F370" s="106">
        <v>16.5</v>
      </c>
      <c r="G370" s="22" t="s">
        <v>14150</v>
      </c>
      <c r="H370" s="106">
        <f t="shared" si="15"/>
        <v>25.6</v>
      </c>
      <c r="I370" s="106">
        <f t="shared" si="16"/>
        <v>23.5</v>
      </c>
      <c r="J370" s="107">
        <f t="shared" si="17"/>
        <v>23.05</v>
      </c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</row>
    <row r="371" spans="1:32" s="20" customFormat="1" x14ac:dyDescent="0.35">
      <c r="A371" s="127" t="s">
        <v>2251</v>
      </c>
      <c r="B371" s="21" t="s">
        <v>2252</v>
      </c>
      <c r="C371" s="21">
        <v>24</v>
      </c>
      <c r="D371" s="20">
        <v>0.05</v>
      </c>
      <c r="E371" s="135">
        <v>15</v>
      </c>
      <c r="F371" s="106">
        <v>1.05</v>
      </c>
      <c r="G371" s="22" t="s">
        <v>14154</v>
      </c>
      <c r="H371" s="106">
        <f t="shared" si="15"/>
        <v>3.3000000000000003</v>
      </c>
      <c r="I371" s="106">
        <f t="shared" si="16"/>
        <v>3</v>
      </c>
      <c r="J371" s="107">
        <f t="shared" si="17"/>
        <v>2.95</v>
      </c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</row>
    <row r="372" spans="1:32" s="20" customFormat="1" x14ac:dyDescent="0.35">
      <c r="A372" s="127" t="s">
        <v>2265</v>
      </c>
      <c r="B372" s="21" t="s">
        <v>2266</v>
      </c>
      <c r="C372" s="21">
        <v>6</v>
      </c>
      <c r="D372" s="20">
        <v>1</v>
      </c>
      <c r="E372" s="135">
        <v>40</v>
      </c>
      <c r="F372" s="106">
        <v>14.25</v>
      </c>
      <c r="G372" s="22" t="s">
        <v>14144</v>
      </c>
      <c r="H372" s="106">
        <f t="shared" si="15"/>
        <v>24.35</v>
      </c>
      <c r="I372" s="106">
        <f t="shared" si="16"/>
        <v>22.35</v>
      </c>
      <c r="J372" s="107">
        <f t="shared" si="17"/>
        <v>21.950000000000003</v>
      </c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</row>
    <row r="373" spans="1:32" s="20" customFormat="1" x14ac:dyDescent="0.35">
      <c r="A373" s="127" t="s">
        <v>2269</v>
      </c>
      <c r="B373" s="21" t="s">
        <v>2270</v>
      </c>
      <c r="C373" s="21">
        <v>6</v>
      </c>
      <c r="D373" s="20">
        <v>0.7</v>
      </c>
      <c r="E373" s="135">
        <v>45</v>
      </c>
      <c r="F373" s="106">
        <v>25.5</v>
      </c>
      <c r="G373" s="22" t="s">
        <v>14144</v>
      </c>
      <c r="H373" s="106">
        <f t="shared" si="15"/>
        <v>37</v>
      </c>
      <c r="I373" s="106">
        <f t="shared" si="16"/>
        <v>33.950000000000003</v>
      </c>
      <c r="J373" s="107">
        <f t="shared" si="17"/>
        <v>33.35</v>
      </c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</row>
    <row r="374" spans="1:32" s="20" customFormat="1" x14ac:dyDescent="0.35">
      <c r="A374" s="127" t="s">
        <v>2277</v>
      </c>
      <c r="B374" s="21" t="s">
        <v>2274</v>
      </c>
      <c r="C374" s="21">
        <v>6</v>
      </c>
      <c r="D374" s="20">
        <v>0.7</v>
      </c>
      <c r="E374" s="135">
        <v>38</v>
      </c>
      <c r="F374" s="106">
        <v>16</v>
      </c>
      <c r="G374" s="22" t="s">
        <v>14144</v>
      </c>
      <c r="H374" s="106">
        <f t="shared" si="15"/>
        <v>24.8</v>
      </c>
      <c r="I374" s="106">
        <f t="shared" si="16"/>
        <v>22.75</v>
      </c>
      <c r="J374" s="107">
        <f t="shared" si="17"/>
        <v>22.35</v>
      </c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</row>
    <row r="375" spans="1:32" s="20" customFormat="1" x14ac:dyDescent="0.35">
      <c r="A375" s="127" t="s">
        <v>14258</v>
      </c>
      <c r="B375" s="21" t="s">
        <v>14259</v>
      </c>
      <c r="C375" s="21">
        <v>6</v>
      </c>
      <c r="D375" s="20">
        <v>0.7</v>
      </c>
      <c r="E375" s="135">
        <v>40</v>
      </c>
      <c r="F375" s="106">
        <v>15.5</v>
      </c>
      <c r="G375" s="22" t="s">
        <v>14144</v>
      </c>
      <c r="H375" s="106">
        <f t="shared" si="15"/>
        <v>24.35</v>
      </c>
      <c r="I375" s="106">
        <f t="shared" si="16"/>
        <v>22.35</v>
      </c>
      <c r="J375" s="107">
        <f t="shared" si="17"/>
        <v>21.950000000000003</v>
      </c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</row>
    <row r="376" spans="1:32" s="20" customFormat="1" x14ac:dyDescent="0.35">
      <c r="A376" s="127" t="s">
        <v>2278</v>
      </c>
      <c r="B376" s="21" t="s">
        <v>2279</v>
      </c>
      <c r="C376" s="21">
        <v>6</v>
      </c>
      <c r="D376" s="20">
        <v>0.7</v>
      </c>
      <c r="E376" s="135">
        <v>40</v>
      </c>
      <c r="F376" s="106">
        <v>23.5</v>
      </c>
      <c r="G376" s="22" t="s">
        <v>14144</v>
      </c>
      <c r="H376" s="106">
        <f t="shared" si="15"/>
        <v>34.1</v>
      </c>
      <c r="I376" s="106">
        <f t="shared" si="16"/>
        <v>31.35</v>
      </c>
      <c r="J376" s="107">
        <f t="shared" si="17"/>
        <v>30.75</v>
      </c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</row>
    <row r="377" spans="1:32" s="20" customFormat="1" x14ac:dyDescent="0.35">
      <c r="A377" s="127" t="s">
        <v>2282</v>
      </c>
      <c r="B377" s="21" t="s">
        <v>2283</v>
      </c>
      <c r="C377" s="21">
        <v>6</v>
      </c>
      <c r="D377" s="20">
        <v>0.7</v>
      </c>
      <c r="E377" s="135">
        <v>40</v>
      </c>
      <c r="F377" s="106">
        <v>10.75</v>
      </c>
      <c r="G377" s="22" t="s">
        <v>14144</v>
      </c>
      <c r="H377" s="106">
        <f t="shared" si="15"/>
        <v>18.55</v>
      </c>
      <c r="I377" s="106">
        <f t="shared" si="16"/>
        <v>17.05</v>
      </c>
      <c r="J377" s="107">
        <f t="shared" si="17"/>
        <v>16.75</v>
      </c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</row>
    <row r="378" spans="1:32" s="20" customFormat="1" x14ac:dyDescent="0.35">
      <c r="A378" s="127" t="s">
        <v>2322</v>
      </c>
      <c r="B378" s="21" t="s">
        <v>2323</v>
      </c>
      <c r="C378" s="21">
        <v>6</v>
      </c>
      <c r="D378" s="20">
        <v>0.7</v>
      </c>
      <c r="E378" s="135">
        <v>40</v>
      </c>
      <c r="F378" s="106">
        <v>12.65</v>
      </c>
      <c r="G378" s="22" t="s">
        <v>14146</v>
      </c>
      <c r="H378" s="106">
        <f t="shared" si="15"/>
        <v>20.900000000000002</v>
      </c>
      <c r="I378" s="106">
        <f t="shared" si="16"/>
        <v>19.200000000000003</v>
      </c>
      <c r="J378" s="107">
        <f t="shared" si="17"/>
        <v>18.850000000000001</v>
      </c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</row>
    <row r="379" spans="1:32" s="20" customFormat="1" x14ac:dyDescent="0.35">
      <c r="A379" s="127" t="s">
        <v>2326</v>
      </c>
      <c r="B379" s="21" t="s">
        <v>2327</v>
      </c>
      <c r="C379" s="21">
        <v>6</v>
      </c>
      <c r="D379" s="20">
        <v>0.7</v>
      </c>
      <c r="E379" s="135">
        <v>45</v>
      </c>
      <c r="F379" s="106">
        <v>23.7</v>
      </c>
      <c r="G379" s="22" t="s">
        <v>14144</v>
      </c>
      <c r="H379" s="106">
        <f t="shared" si="15"/>
        <v>34.800000000000004</v>
      </c>
      <c r="I379" s="106">
        <f t="shared" si="16"/>
        <v>31.950000000000003</v>
      </c>
      <c r="J379" s="107">
        <f t="shared" si="17"/>
        <v>31.400000000000002</v>
      </c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</row>
    <row r="380" spans="1:32" s="20" customFormat="1" x14ac:dyDescent="0.35">
      <c r="A380" s="127" t="s">
        <v>2331</v>
      </c>
      <c r="B380" s="21" t="s">
        <v>2332</v>
      </c>
      <c r="C380" s="21">
        <v>6</v>
      </c>
      <c r="D380" s="20">
        <v>0.7</v>
      </c>
      <c r="E380" s="135">
        <v>40</v>
      </c>
      <c r="F380" s="106">
        <v>10.95</v>
      </c>
      <c r="G380" s="22" t="s">
        <v>14165</v>
      </c>
      <c r="H380" s="106">
        <f t="shared" si="15"/>
        <v>18.8</v>
      </c>
      <c r="I380" s="106">
        <f t="shared" si="16"/>
        <v>17.25</v>
      </c>
      <c r="J380" s="107">
        <f t="shared" si="17"/>
        <v>16.95</v>
      </c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</row>
    <row r="381" spans="1:32" s="20" customFormat="1" x14ac:dyDescent="0.35">
      <c r="A381" s="127" t="s">
        <v>2336</v>
      </c>
      <c r="B381" s="21" t="s">
        <v>2337</v>
      </c>
      <c r="C381" s="21">
        <v>6</v>
      </c>
      <c r="D381" s="20">
        <v>0.7</v>
      </c>
      <c r="E381" s="135">
        <v>40</v>
      </c>
      <c r="F381" s="106">
        <v>14.75</v>
      </c>
      <c r="G381" s="22" t="s">
        <v>14166</v>
      </c>
      <c r="H381" s="106">
        <f t="shared" si="15"/>
        <v>23.450000000000003</v>
      </c>
      <c r="I381" s="106">
        <f t="shared" si="16"/>
        <v>21.55</v>
      </c>
      <c r="J381" s="107">
        <f t="shared" si="17"/>
        <v>21.150000000000002</v>
      </c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</row>
    <row r="382" spans="1:32" s="20" customFormat="1" x14ac:dyDescent="0.35">
      <c r="A382" s="127" t="s">
        <v>2341</v>
      </c>
      <c r="B382" s="21" t="s">
        <v>2342</v>
      </c>
      <c r="C382" s="21">
        <v>6</v>
      </c>
      <c r="D382" s="20">
        <v>0.7</v>
      </c>
      <c r="E382" s="135">
        <v>40</v>
      </c>
      <c r="F382" s="106">
        <v>20.95</v>
      </c>
      <c r="G382" s="22" t="s">
        <v>14165</v>
      </c>
      <c r="H382" s="106">
        <f t="shared" si="15"/>
        <v>31</v>
      </c>
      <c r="I382" s="106">
        <f t="shared" si="16"/>
        <v>28.450000000000003</v>
      </c>
      <c r="J382" s="107">
        <f t="shared" si="17"/>
        <v>27.950000000000003</v>
      </c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</row>
    <row r="383" spans="1:32" s="20" customFormat="1" x14ac:dyDescent="0.35">
      <c r="A383" s="127" t="s">
        <v>2345</v>
      </c>
      <c r="B383" s="21" t="s">
        <v>2346</v>
      </c>
      <c r="C383" s="21">
        <v>6</v>
      </c>
      <c r="D383" s="20">
        <v>0.7</v>
      </c>
      <c r="E383" s="135">
        <v>40</v>
      </c>
      <c r="F383" s="106">
        <v>5.75</v>
      </c>
      <c r="G383" s="22" t="s">
        <v>14163</v>
      </c>
      <c r="H383" s="106">
        <f t="shared" si="15"/>
        <v>12.450000000000001</v>
      </c>
      <c r="I383" s="106">
        <f t="shared" si="16"/>
        <v>11.450000000000001</v>
      </c>
      <c r="J383" s="107">
        <f t="shared" si="17"/>
        <v>11.25</v>
      </c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</row>
    <row r="384" spans="1:32" s="20" customFormat="1" x14ac:dyDescent="0.35">
      <c r="A384" s="127" t="s">
        <v>2349</v>
      </c>
      <c r="B384" s="21" t="s">
        <v>2350</v>
      </c>
      <c r="C384" s="21">
        <v>12</v>
      </c>
      <c r="D384" s="20">
        <v>1</v>
      </c>
      <c r="E384" s="135">
        <v>40</v>
      </c>
      <c r="F384" s="106">
        <v>24.5</v>
      </c>
      <c r="G384" s="22" t="s">
        <v>14145</v>
      </c>
      <c r="H384" s="106">
        <f t="shared" si="15"/>
        <v>36.85</v>
      </c>
      <c r="I384" s="106">
        <f t="shared" si="16"/>
        <v>33.85</v>
      </c>
      <c r="J384" s="107">
        <f t="shared" si="17"/>
        <v>33.25</v>
      </c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</row>
    <row r="385" spans="1:32" s="20" customFormat="1" x14ac:dyDescent="0.35">
      <c r="A385" s="127" t="s">
        <v>2353</v>
      </c>
      <c r="B385" s="21" t="s">
        <v>2354</v>
      </c>
      <c r="C385" s="21">
        <v>6</v>
      </c>
      <c r="D385" s="20">
        <v>0.7</v>
      </c>
      <c r="E385" s="135">
        <v>40</v>
      </c>
      <c r="F385" s="106">
        <v>19.95</v>
      </c>
      <c r="G385" s="22" t="s">
        <v>14145</v>
      </c>
      <c r="H385" s="106">
        <f t="shared" si="15"/>
        <v>29.8</v>
      </c>
      <c r="I385" s="106">
        <f t="shared" si="16"/>
        <v>27.35</v>
      </c>
      <c r="J385" s="107">
        <f t="shared" si="17"/>
        <v>26.85</v>
      </c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</row>
    <row r="386" spans="1:32" s="20" customFormat="1" x14ac:dyDescent="0.35">
      <c r="A386" s="127" t="s">
        <v>2357</v>
      </c>
      <c r="B386" s="21" t="s">
        <v>2358</v>
      </c>
      <c r="C386" s="21">
        <v>6</v>
      </c>
      <c r="D386" s="20">
        <v>0.7</v>
      </c>
      <c r="E386" s="135">
        <v>43</v>
      </c>
      <c r="F386" s="106">
        <v>51.5</v>
      </c>
      <c r="G386" s="22" t="s">
        <v>14145</v>
      </c>
      <c r="H386" s="106">
        <f t="shared" si="15"/>
        <v>68.55</v>
      </c>
      <c r="I386" s="106">
        <f t="shared" si="16"/>
        <v>62.95</v>
      </c>
      <c r="J386" s="107">
        <f t="shared" si="17"/>
        <v>61.800000000000004</v>
      </c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</row>
    <row r="387" spans="1:32" s="20" customFormat="1" x14ac:dyDescent="0.35">
      <c r="A387" s="127" t="s">
        <v>2361</v>
      </c>
      <c r="B387" s="21" t="s">
        <v>2362</v>
      </c>
      <c r="C387" s="21">
        <v>6</v>
      </c>
      <c r="D387" s="20">
        <v>0.7</v>
      </c>
      <c r="E387" s="135">
        <v>43</v>
      </c>
      <c r="F387" s="106">
        <v>47</v>
      </c>
      <c r="G387" s="22" t="s">
        <v>14145</v>
      </c>
      <c r="H387" s="106">
        <f t="shared" si="15"/>
        <v>63.050000000000004</v>
      </c>
      <c r="I387" s="106">
        <f t="shared" si="16"/>
        <v>57.900000000000006</v>
      </c>
      <c r="J387" s="107">
        <f t="shared" si="17"/>
        <v>56.85</v>
      </c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</row>
    <row r="388" spans="1:32" s="20" customFormat="1" x14ac:dyDescent="0.35">
      <c r="A388" s="127" t="s">
        <v>2365</v>
      </c>
      <c r="B388" s="21" t="s">
        <v>2366</v>
      </c>
      <c r="C388" s="21">
        <v>6</v>
      </c>
      <c r="D388" s="20">
        <v>0.7</v>
      </c>
      <c r="E388" s="135">
        <v>43</v>
      </c>
      <c r="F388" s="106">
        <v>75</v>
      </c>
      <c r="G388" s="22" t="s">
        <v>14145</v>
      </c>
      <c r="H388" s="106">
        <f t="shared" si="15"/>
        <v>97.2</v>
      </c>
      <c r="I388" s="106">
        <f t="shared" si="16"/>
        <v>89.25</v>
      </c>
      <c r="J388" s="107">
        <f t="shared" si="17"/>
        <v>87.65</v>
      </c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</row>
    <row r="389" spans="1:32" s="20" customFormat="1" x14ac:dyDescent="0.35">
      <c r="A389" s="127" t="s">
        <v>14510</v>
      </c>
      <c r="B389" s="21" t="s">
        <v>14511</v>
      </c>
      <c r="C389" s="21">
        <v>3</v>
      </c>
      <c r="D389" s="20">
        <v>0.7</v>
      </c>
      <c r="E389" s="135">
        <v>53.7</v>
      </c>
      <c r="F389" s="106">
        <v>1695</v>
      </c>
      <c r="G389" s="22" t="s">
        <v>14145</v>
      </c>
      <c r="H389" s="106">
        <f t="shared" si="15"/>
        <v>2074.5500000000002</v>
      </c>
      <c r="I389" s="106">
        <f t="shared" si="16"/>
        <v>1904.5</v>
      </c>
      <c r="J389" s="107">
        <f t="shared" si="17"/>
        <v>1870.5</v>
      </c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</row>
    <row r="390" spans="1:32" s="20" customFormat="1" x14ac:dyDescent="0.35">
      <c r="A390" s="127" t="s">
        <v>2369</v>
      </c>
      <c r="B390" s="21" t="s">
        <v>2370</v>
      </c>
      <c r="C390" s="21">
        <v>6</v>
      </c>
      <c r="D390" s="20">
        <v>0.7</v>
      </c>
      <c r="E390" s="135">
        <v>40</v>
      </c>
      <c r="F390" s="106">
        <v>19.5</v>
      </c>
      <c r="G390" s="22" t="s">
        <v>14145</v>
      </c>
      <c r="H390" s="106">
        <f t="shared" si="15"/>
        <v>29.25</v>
      </c>
      <c r="I390" s="106">
        <f t="shared" si="16"/>
        <v>26.85</v>
      </c>
      <c r="J390" s="107">
        <f t="shared" si="17"/>
        <v>26.35</v>
      </c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</row>
    <row r="391" spans="1:32" s="20" customFormat="1" x14ac:dyDescent="0.35">
      <c r="A391" s="127" t="s">
        <v>2373</v>
      </c>
      <c r="B391" s="21" t="s">
        <v>2374</v>
      </c>
      <c r="C391" s="21">
        <v>6</v>
      </c>
      <c r="D391" s="20">
        <v>0.7</v>
      </c>
      <c r="E391" s="135">
        <v>40</v>
      </c>
      <c r="F391" s="106">
        <v>18.5</v>
      </c>
      <c r="G391" s="22" t="s">
        <v>14145</v>
      </c>
      <c r="H391" s="106">
        <f t="shared" si="15"/>
        <v>28</v>
      </c>
      <c r="I391" s="106">
        <f t="shared" si="16"/>
        <v>25.75</v>
      </c>
      <c r="J391" s="107">
        <f t="shared" si="17"/>
        <v>25.25</v>
      </c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</row>
    <row r="392" spans="1:32" s="20" customFormat="1" x14ac:dyDescent="0.35">
      <c r="A392" s="127" t="s">
        <v>2377</v>
      </c>
      <c r="B392" s="21" t="s">
        <v>2378</v>
      </c>
      <c r="C392" s="21">
        <v>6</v>
      </c>
      <c r="D392" s="20">
        <v>0.7</v>
      </c>
      <c r="E392" s="135">
        <v>40</v>
      </c>
      <c r="F392" s="106">
        <v>20.399999999999999</v>
      </c>
      <c r="G392" s="22" t="s">
        <v>14145</v>
      </c>
      <c r="H392" s="106">
        <f t="shared" si="15"/>
        <v>30.35</v>
      </c>
      <c r="I392" s="106">
        <f t="shared" si="16"/>
        <v>27.85</v>
      </c>
      <c r="J392" s="107">
        <f t="shared" si="17"/>
        <v>27.35</v>
      </c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</row>
    <row r="393" spans="1:32" s="20" customFormat="1" x14ac:dyDescent="0.35">
      <c r="A393" s="127" t="s">
        <v>2381</v>
      </c>
      <c r="B393" s="21" t="s">
        <v>2382</v>
      </c>
      <c r="C393" s="21">
        <v>6</v>
      </c>
      <c r="D393" s="20">
        <v>0.7</v>
      </c>
      <c r="E393" s="135">
        <v>40</v>
      </c>
      <c r="F393" s="106">
        <v>17.3</v>
      </c>
      <c r="G393" s="22" t="s">
        <v>14158</v>
      </c>
      <c r="H393" s="106">
        <f t="shared" si="15"/>
        <v>26.55</v>
      </c>
      <c r="I393" s="106">
        <f t="shared" si="16"/>
        <v>24.400000000000002</v>
      </c>
      <c r="J393" s="107">
        <f t="shared" si="17"/>
        <v>23.950000000000003</v>
      </c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</row>
    <row r="394" spans="1:32" s="20" customFormat="1" x14ac:dyDescent="0.35">
      <c r="A394" s="127" t="s">
        <v>2385</v>
      </c>
      <c r="B394" s="21" t="s">
        <v>2386</v>
      </c>
      <c r="C394" s="21">
        <v>6</v>
      </c>
      <c r="D394" s="20">
        <v>0.7</v>
      </c>
      <c r="E394" s="135">
        <v>40</v>
      </c>
      <c r="F394" s="106">
        <v>17.3</v>
      </c>
      <c r="G394" s="22" t="s">
        <v>14158</v>
      </c>
      <c r="H394" s="106">
        <f t="shared" si="15"/>
        <v>26.55</v>
      </c>
      <c r="I394" s="106">
        <f t="shared" si="16"/>
        <v>24.400000000000002</v>
      </c>
      <c r="J394" s="107">
        <f t="shared" si="17"/>
        <v>23.950000000000003</v>
      </c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</row>
    <row r="395" spans="1:32" s="20" customFormat="1" x14ac:dyDescent="0.35">
      <c r="A395" s="127" t="s">
        <v>2393</v>
      </c>
      <c r="B395" s="21" t="s">
        <v>2394</v>
      </c>
      <c r="C395" s="21">
        <v>6</v>
      </c>
      <c r="D395" s="20">
        <v>0.7</v>
      </c>
      <c r="E395" s="135">
        <v>40</v>
      </c>
      <c r="F395" s="106">
        <v>6.95</v>
      </c>
      <c r="G395" s="22" t="s">
        <v>14146</v>
      </c>
      <c r="H395" s="106">
        <f t="shared" si="15"/>
        <v>13.950000000000001</v>
      </c>
      <c r="I395" s="106">
        <f t="shared" si="16"/>
        <v>12.8</v>
      </c>
      <c r="J395" s="107">
        <f t="shared" si="17"/>
        <v>12.55</v>
      </c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</row>
    <row r="396" spans="1:32" s="20" customFormat="1" x14ac:dyDescent="0.35">
      <c r="A396" s="127" t="s">
        <v>14659</v>
      </c>
      <c r="B396" s="21" t="s">
        <v>14660</v>
      </c>
      <c r="C396" s="21">
        <v>6</v>
      </c>
      <c r="D396" s="20">
        <v>0.7</v>
      </c>
      <c r="E396" s="135">
        <v>28</v>
      </c>
      <c r="F396" s="106">
        <v>11.75</v>
      </c>
      <c r="G396" s="22" t="s">
        <v>14161</v>
      </c>
      <c r="H396" s="106">
        <f t="shared" ref="H396:H459" si="18">IF(B396="","",CEILING((F396+(10.3552*D396*E396)/100+1.5+0.05)*1.22,0.05))</f>
        <v>18.75</v>
      </c>
      <c r="I396" s="106">
        <f t="shared" ref="I396:I459" si="19">IF(B396="","",CEILING((F396+(10.3552*D396*E396)/100+1.5+0.05)*1.12,0.05))</f>
        <v>17.2</v>
      </c>
      <c r="J396" s="107">
        <f t="shared" ref="J396:J459" si="20">IF(B396="","",CEILING((F396+(10.3552*D396*E396)/100+1.5+0.05)*1.1,0.05))</f>
        <v>16.900000000000002</v>
      </c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</row>
    <row r="397" spans="1:32" s="20" customFormat="1" x14ac:dyDescent="0.35">
      <c r="A397" s="127" t="s">
        <v>14661</v>
      </c>
      <c r="B397" s="21" t="s">
        <v>14662</v>
      </c>
      <c r="C397" s="21">
        <v>6</v>
      </c>
      <c r="D397" s="20">
        <v>0.7</v>
      </c>
      <c r="E397" s="135">
        <v>28</v>
      </c>
      <c r="F397" s="106">
        <v>11.25</v>
      </c>
      <c r="G397" s="105" t="s">
        <v>14161</v>
      </c>
      <c r="H397" s="106">
        <f t="shared" si="18"/>
        <v>18.100000000000001</v>
      </c>
      <c r="I397" s="106">
        <f t="shared" si="19"/>
        <v>16.650000000000002</v>
      </c>
      <c r="J397" s="107">
        <f t="shared" si="20"/>
        <v>16.350000000000001</v>
      </c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</row>
    <row r="398" spans="1:32" s="20" customFormat="1" x14ac:dyDescent="0.35">
      <c r="A398" s="127" t="s">
        <v>2397</v>
      </c>
      <c r="B398" s="21" t="s">
        <v>2398</v>
      </c>
      <c r="C398" s="21">
        <v>6</v>
      </c>
      <c r="D398" s="20">
        <v>0.7</v>
      </c>
      <c r="E398" s="135">
        <v>40</v>
      </c>
      <c r="F398" s="106">
        <v>18.8</v>
      </c>
      <c r="G398" s="22" t="s">
        <v>14146</v>
      </c>
      <c r="H398" s="106">
        <f t="shared" si="18"/>
        <v>28.400000000000002</v>
      </c>
      <c r="I398" s="106">
        <f t="shared" si="19"/>
        <v>26.05</v>
      </c>
      <c r="J398" s="107">
        <f t="shared" si="20"/>
        <v>25.6</v>
      </c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</row>
    <row r="399" spans="1:32" s="20" customFormat="1" x14ac:dyDescent="0.35">
      <c r="A399" s="127" t="s">
        <v>2401</v>
      </c>
      <c r="B399" s="21" t="s">
        <v>2402</v>
      </c>
      <c r="C399" s="21">
        <v>6</v>
      </c>
      <c r="D399" s="20">
        <v>0.7</v>
      </c>
      <c r="E399" s="135">
        <v>57</v>
      </c>
      <c r="F399" s="106">
        <v>8.5</v>
      </c>
      <c r="G399" s="22" t="s">
        <v>14146</v>
      </c>
      <c r="H399" s="106">
        <f t="shared" si="18"/>
        <v>17.350000000000001</v>
      </c>
      <c r="I399" s="106">
        <f t="shared" si="19"/>
        <v>15.9</v>
      </c>
      <c r="J399" s="107">
        <f t="shared" si="20"/>
        <v>15.600000000000001</v>
      </c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</row>
    <row r="400" spans="1:32" s="20" customFormat="1" x14ac:dyDescent="0.35">
      <c r="A400" s="127" t="s">
        <v>2409</v>
      </c>
      <c r="B400" s="21" t="s">
        <v>2406</v>
      </c>
      <c r="C400" s="21">
        <v>6</v>
      </c>
      <c r="D400" s="20">
        <v>1</v>
      </c>
      <c r="E400" s="135">
        <v>40</v>
      </c>
      <c r="F400" s="106">
        <v>15.95</v>
      </c>
      <c r="G400" s="22" t="s">
        <v>14146</v>
      </c>
      <c r="H400" s="106">
        <f t="shared" si="18"/>
        <v>26.450000000000003</v>
      </c>
      <c r="I400" s="106">
        <f t="shared" si="19"/>
        <v>24.25</v>
      </c>
      <c r="J400" s="107">
        <f t="shared" si="20"/>
        <v>23.85</v>
      </c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</row>
    <row r="401" spans="1:32" s="20" customFormat="1" x14ac:dyDescent="0.35">
      <c r="A401" s="127" t="s">
        <v>2412</v>
      </c>
      <c r="B401" s="21" t="s">
        <v>2413</v>
      </c>
      <c r="C401" s="21">
        <v>6</v>
      </c>
      <c r="D401" s="20">
        <v>0.7</v>
      </c>
      <c r="E401" s="135">
        <v>40</v>
      </c>
      <c r="F401" s="106">
        <v>16.100000000000001</v>
      </c>
      <c r="G401" s="22" t="s">
        <v>14146</v>
      </c>
      <c r="H401" s="106">
        <f t="shared" si="18"/>
        <v>25.1</v>
      </c>
      <c r="I401" s="106">
        <f t="shared" si="19"/>
        <v>23.05</v>
      </c>
      <c r="J401" s="107">
        <f t="shared" si="20"/>
        <v>22.650000000000002</v>
      </c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</row>
    <row r="402" spans="1:32" s="20" customFormat="1" x14ac:dyDescent="0.35">
      <c r="A402" s="127" t="s">
        <v>2405</v>
      </c>
      <c r="B402" s="21" t="s">
        <v>14413</v>
      </c>
      <c r="C402" s="21">
        <v>6</v>
      </c>
      <c r="D402" s="20">
        <v>0.7</v>
      </c>
      <c r="E402" s="135">
        <v>40</v>
      </c>
      <c r="F402" s="106">
        <v>15.25</v>
      </c>
      <c r="G402" s="105" t="s">
        <v>14146</v>
      </c>
      <c r="H402" s="106">
        <f t="shared" si="18"/>
        <v>24.05</v>
      </c>
      <c r="I402" s="106">
        <f t="shared" si="19"/>
        <v>22.1</v>
      </c>
      <c r="J402" s="107">
        <f t="shared" si="20"/>
        <v>21.700000000000003</v>
      </c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</row>
    <row r="403" spans="1:32" s="20" customFormat="1" x14ac:dyDescent="0.35">
      <c r="A403" s="127" t="s">
        <v>2416</v>
      </c>
      <c r="B403" s="21" t="s">
        <v>2417</v>
      </c>
      <c r="C403" s="21">
        <v>6</v>
      </c>
      <c r="D403" s="20">
        <v>0.7</v>
      </c>
      <c r="E403" s="135">
        <v>40</v>
      </c>
      <c r="F403" s="106">
        <v>15.85</v>
      </c>
      <c r="G403" s="22" t="s">
        <v>14164</v>
      </c>
      <c r="H403" s="106">
        <f t="shared" si="18"/>
        <v>24.8</v>
      </c>
      <c r="I403" s="106">
        <f t="shared" si="19"/>
        <v>22.75</v>
      </c>
      <c r="J403" s="107">
        <f t="shared" si="20"/>
        <v>22.35</v>
      </c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</row>
    <row r="404" spans="1:32" s="20" customFormat="1" x14ac:dyDescent="0.35">
      <c r="A404" s="127" t="s">
        <v>2420</v>
      </c>
      <c r="B404" s="21" t="s">
        <v>2421</v>
      </c>
      <c r="C404" s="21">
        <v>6</v>
      </c>
      <c r="D404" s="20">
        <v>0.7</v>
      </c>
      <c r="E404" s="135">
        <v>40</v>
      </c>
      <c r="F404" s="106">
        <v>5.75</v>
      </c>
      <c r="G404" s="22" t="s">
        <v>14146</v>
      </c>
      <c r="H404" s="106">
        <f t="shared" si="18"/>
        <v>12.450000000000001</v>
      </c>
      <c r="I404" s="106">
        <f t="shared" si="19"/>
        <v>11.450000000000001</v>
      </c>
      <c r="J404" s="107">
        <f t="shared" si="20"/>
        <v>11.25</v>
      </c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</row>
    <row r="405" spans="1:32" s="20" customFormat="1" x14ac:dyDescent="0.35">
      <c r="A405" s="127" t="s">
        <v>2424</v>
      </c>
      <c r="B405" s="21" t="s">
        <v>2425</v>
      </c>
      <c r="C405" s="21">
        <v>6</v>
      </c>
      <c r="D405" s="20">
        <v>0.7</v>
      </c>
      <c r="E405" s="135">
        <v>40</v>
      </c>
      <c r="F405" s="106">
        <v>21.5</v>
      </c>
      <c r="G405" s="22" t="s">
        <v>14146</v>
      </c>
      <c r="H405" s="106">
        <f t="shared" si="18"/>
        <v>31.700000000000003</v>
      </c>
      <c r="I405" s="106">
        <f t="shared" si="19"/>
        <v>29.1</v>
      </c>
      <c r="J405" s="107">
        <f t="shared" si="20"/>
        <v>28.55</v>
      </c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</row>
    <row r="406" spans="1:32" s="20" customFormat="1" x14ac:dyDescent="0.35">
      <c r="A406" s="127" t="s">
        <v>2461</v>
      </c>
      <c r="B406" s="21" t="s">
        <v>2462</v>
      </c>
      <c r="C406" s="21">
        <v>6</v>
      </c>
      <c r="D406" s="20">
        <v>0.7</v>
      </c>
      <c r="E406" s="135">
        <v>40</v>
      </c>
      <c r="F406" s="106">
        <v>19.95</v>
      </c>
      <c r="G406" s="22" t="s">
        <v>14144</v>
      </c>
      <c r="H406" s="106">
        <f t="shared" si="18"/>
        <v>29.8</v>
      </c>
      <c r="I406" s="106">
        <f t="shared" si="19"/>
        <v>27.35</v>
      </c>
      <c r="J406" s="107">
        <f t="shared" si="20"/>
        <v>26.85</v>
      </c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</row>
    <row r="407" spans="1:32" s="20" customFormat="1" x14ac:dyDescent="0.35">
      <c r="A407" s="127" t="s">
        <v>2465</v>
      </c>
      <c r="B407" s="21" t="s">
        <v>2466</v>
      </c>
      <c r="C407" s="21">
        <v>6</v>
      </c>
      <c r="D407" s="20">
        <v>0.7</v>
      </c>
      <c r="E407" s="135">
        <v>40</v>
      </c>
      <c r="F407" s="106">
        <v>20.25</v>
      </c>
      <c r="G407" s="22" t="s">
        <v>14144</v>
      </c>
      <c r="H407" s="106">
        <f t="shared" si="18"/>
        <v>30.150000000000002</v>
      </c>
      <c r="I407" s="106">
        <f t="shared" si="19"/>
        <v>27.700000000000003</v>
      </c>
      <c r="J407" s="107">
        <f t="shared" si="20"/>
        <v>27.200000000000003</v>
      </c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</row>
    <row r="408" spans="1:32" s="20" customFormat="1" x14ac:dyDescent="0.35">
      <c r="A408" s="127" t="s">
        <v>2469</v>
      </c>
      <c r="B408" s="21" t="s">
        <v>2470</v>
      </c>
      <c r="C408" s="21">
        <v>6</v>
      </c>
      <c r="D408" s="20">
        <v>0.7</v>
      </c>
      <c r="E408" s="135">
        <v>38</v>
      </c>
      <c r="F408" s="106">
        <v>5.75</v>
      </c>
      <c r="G408" s="22" t="s">
        <v>14144</v>
      </c>
      <c r="H408" s="106">
        <f t="shared" si="18"/>
        <v>12.3</v>
      </c>
      <c r="I408" s="106">
        <f t="shared" si="19"/>
        <v>11.3</v>
      </c>
      <c r="J408" s="107">
        <f t="shared" si="20"/>
        <v>11.100000000000001</v>
      </c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</row>
    <row r="409" spans="1:32" s="20" customFormat="1" x14ac:dyDescent="0.35">
      <c r="A409" s="127" t="s">
        <v>14538</v>
      </c>
      <c r="B409" s="21" t="s">
        <v>14539</v>
      </c>
      <c r="C409" s="21">
        <v>12</v>
      </c>
      <c r="D409" s="20">
        <v>1</v>
      </c>
      <c r="E409" s="135">
        <v>38</v>
      </c>
      <c r="F409" s="106">
        <v>8.5500000000000007</v>
      </c>
      <c r="G409" s="22" t="s">
        <v>14144</v>
      </c>
      <c r="H409" s="106">
        <f t="shared" si="18"/>
        <v>17.150000000000002</v>
      </c>
      <c r="I409" s="106">
        <f t="shared" si="19"/>
        <v>15.75</v>
      </c>
      <c r="J409" s="107">
        <f t="shared" si="20"/>
        <v>15.450000000000001</v>
      </c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</row>
    <row r="410" spans="1:32" s="20" customFormat="1" x14ac:dyDescent="0.35">
      <c r="A410" s="127" t="s">
        <v>15113</v>
      </c>
      <c r="B410" s="21" t="s">
        <v>2475</v>
      </c>
      <c r="C410" s="21">
        <v>6</v>
      </c>
      <c r="D410" s="20">
        <v>0.7</v>
      </c>
      <c r="E410" s="135">
        <v>38</v>
      </c>
      <c r="F410" s="106">
        <v>13.95</v>
      </c>
      <c r="G410" s="22" t="s">
        <v>14144</v>
      </c>
      <c r="H410" s="106">
        <f t="shared" si="18"/>
        <v>22.3</v>
      </c>
      <c r="I410" s="106">
        <f t="shared" si="19"/>
        <v>20.450000000000003</v>
      </c>
      <c r="J410" s="107">
        <f t="shared" si="20"/>
        <v>20.100000000000001</v>
      </c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</row>
    <row r="411" spans="1:32" s="20" customFormat="1" x14ac:dyDescent="0.35">
      <c r="A411" s="127" t="s">
        <v>14663</v>
      </c>
      <c r="B411" s="21" t="s">
        <v>14664</v>
      </c>
      <c r="C411" s="21">
        <v>6</v>
      </c>
      <c r="D411" s="20">
        <v>0.7</v>
      </c>
      <c r="E411" s="135">
        <v>45</v>
      </c>
      <c r="F411" s="106">
        <v>51.25</v>
      </c>
      <c r="G411" s="22" t="s">
        <v>14144</v>
      </c>
      <c r="H411" s="106">
        <f t="shared" si="18"/>
        <v>68.400000000000006</v>
      </c>
      <c r="I411" s="106">
        <f t="shared" si="19"/>
        <v>62.800000000000004</v>
      </c>
      <c r="J411" s="107">
        <f t="shared" si="20"/>
        <v>61.7</v>
      </c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</row>
    <row r="412" spans="1:32" s="20" customFormat="1" x14ac:dyDescent="0.35">
      <c r="A412" s="127" t="s">
        <v>14596</v>
      </c>
      <c r="B412" s="21" t="s">
        <v>14597</v>
      </c>
      <c r="C412" s="21">
        <v>6</v>
      </c>
      <c r="D412" s="20">
        <v>1</v>
      </c>
      <c r="E412" s="135">
        <v>50</v>
      </c>
      <c r="F412" s="106">
        <v>52.5</v>
      </c>
      <c r="G412" s="22" t="s">
        <v>14158</v>
      </c>
      <c r="H412" s="106">
        <f t="shared" si="18"/>
        <v>72.3</v>
      </c>
      <c r="I412" s="106">
        <f t="shared" si="19"/>
        <v>66.350000000000009</v>
      </c>
      <c r="J412" s="107">
        <f t="shared" si="20"/>
        <v>65.2</v>
      </c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</row>
    <row r="413" spans="1:32" s="20" customFormat="1" x14ac:dyDescent="0.35">
      <c r="A413" s="127" t="s">
        <v>14665</v>
      </c>
      <c r="B413" s="21" t="s">
        <v>14666</v>
      </c>
      <c r="C413" s="21">
        <v>6</v>
      </c>
      <c r="D413" s="20">
        <v>0.7</v>
      </c>
      <c r="E413" s="135">
        <v>50</v>
      </c>
      <c r="F413" s="106">
        <v>29.5</v>
      </c>
      <c r="G413" s="22" t="s">
        <v>14147</v>
      </c>
      <c r="H413" s="106">
        <f t="shared" si="18"/>
        <v>42.35</v>
      </c>
      <c r="I413" s="106">
        <f t="shared" si="19"/>
        <v>38.85</v>
      </c>
      <c r="J413" s="107">
        <f t="shared" si="20"/>
        <v>38.15</v>
      </c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</row>
    <row r="414" spans="1:32" s="20" customFormat="1" x14ac:dyDescent="0.35">
      <c r="A414" s="127" t="s">
        <v>2476</v>
      </c>
      <c r="B414" s="21" t="s">
        <v>2477</v>
      </c>
      <c r="C414" s="21">
        <v>6</v>
      </c>
      <c r="D414" s="20">
        <v>0.7</v>
      </c>
      <c r="E414" s="135">
        <v>50</v>
      </c>
      <c r="F414" s="106">
        <v>44</v>
      </c>
      <c r="G414" s="22" t="s">
        <v>14145</v>
      </c>
      <c r="H414" s="106">
        <f t="shared" si="18"/>
        <v>60</v>
      </c>
      <c r="I414" s="106">
        <f t="shared" si="19"/>
        <v>55.1</v>
      </c>
      <c r="J414" s="107">
        <f t="shared" si="20"/>
        <v>54.1</v>
      </c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</row>
    <row r="415" spans="1:32" s="20" customFormat="1" x14ac:dyDescent="0.35">
      <c r="A415" s="127" t="s">
        <v>2480</v>
      </c>
      <c r="B415" s="21" t="s">
        <v>2481</v>
      </c>
      <c r="C415" s="21">
        <v>6</v>
      </c>
      <c r="D415" s="20">
        <v>0.7</v>
      </c>
      <c r="E415" s="135">
        <v>50</v>
      </c>
      <c r="F415" s="106">
        <v>36</v>
      </c>
      <c r="G415" s="22" t="s">
        <v>14145</v>
      </c>
      <c r="H415" s="106">
        <f t="shared" si="18"/>
        <v>50.25</v>
      </c>
      <c r="I415" s="106">
        <f t="shared" si="19"/>
        <v>46.150000000000006</v>
      </c>
      <c r="J415" s="107">
        <f t="shared" si="20"/>
        <v>45.300000000000004</v>
      </c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</row>
    <row r="416" spans="1:32" s="20" customFormat="1" x14ac:dyDescent="0.35">
      <c r="A416" s="127" t="s">
        <v>2484</v>
      </c>
      <c r="B416" s="21" t="s">
        <v>2485</v>
      </c>
      <c r="C416" s="21">
        <v>6</v>
      </c>
      <c r="D416" s="20">
        <v>0.7</v>
      </c>
      <c r="E416" s="135">
        <v>50</v>
      </c>
      <c r="F416" s="106">
        <v>41.5</v>
      </c>
      <c r="G416" s="22" t="s">
        <v>14145</v>
      </c>
      <c r="H416" s="106">
        <f t="shared" si="18"/>
        <v>56.95</v>
      </c>
      <c r="I416" s="106">
        <f t="shared" si="19"/>
        <v>52.300000000000004</v>
      </c>
      <c r="J416" s="107">
        <f t="shared" si="20"/>
        <v>51.35</v>
      </c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</row>
    <row r="417" spans="1:32" s="20" customFormat="1" x14ac:dyDescent="0.35">
      <c r="A417" s="127" t="s">
        <v>2488</v>
      </c>
      <c r="B417" s="21" t="s">
        <v>2489</v>
      </c>
      <c r="C417" s="21">
        <v>6</v>
      </c>
      <c r="D417" s="20">
        <v>0.7</v>
      </c>
      <c r="E417" s="135">
        <v>50</v>
      </c>
      <c r="F417" s="106">
        <v>42.5</v>
      </c>
      <c r="G417" s="22" t="s">
        <v>14145</v>
      </c>
      <c r="H417" s="106">
        <f t="shared" si="18"/>
        <v>58.2</v>
      </c>
      <c r="I417" s="106">
        <f t="shared" si="19"/>
        <v>53.400000000000006</v>
      </c>
      <c r="J417" s="107">
        <f t="shared" si="20"/>
        <v>52.45</v>
      </c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</row>
    <row r="418" spans="1:32" s="20" customFormat="1" x14ac:dyDescent="0.35">
      <c r="A418" s="127" t="s">
        <v>2492</v>
      </c>
      <c r="B418" s="21" t="s">
        <v>2493</v>
      </c>
      <c r="C418" s="21">
        <v>6</v>
      </c>
      <c r="D418" s="20">
        <v>0.7</v>
      </c>
      <c r="E418" s="135">
        <v>50</v>
      </c>
      <c r="F418" s="106">
        <v>31</v>
      </c>
      <c r="G418" s="22" t="s">
        <v>14145</v>
      </c>
      <c r="H418" s="106">
        <f t="shared" si="18"/>
        <v>44.150000000000006</v>
      </c>
      <c r="I418" s="106">
        <f t="shared" si="19"/>
        <v>40.550000000000004</v>
      </c>
      <c r="J418" s="107">
        <f t="shared" si="20"/>
        <v>39.800000000000004</v>
      </c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</row>
    <row r="419" spans="1:32" s="20" customFormat="1" x14ac:dyDescent="0.35">
      <c r="A419" s="127" t="s">
        <v>14333</v>
      </c>
      <c r="B419" s="21" t="s">
        <v>14332</v>
      </c>
      <c r="C419" s="21">
        <v>6</v>
      </c>
      <c r="D419" s="20">
        <v>0.7</v>
      </c>
      <c r="E419" s="135">
        <v>40</v>
      </c>
      <c r="F419" s="106">
        <v>17.649999999999999</v>
      </c>
      <c r="G419" s="22" t="s">
        <v>14146</v>
      </c>
      <c r="H419" s="106">
        <f t="shared" si="18"/>
        <v>27</v>
      </c>
      <c r="I419" s="106">
        <f t="shared" si="19"/>
        <v>24.8</v>
      </c>
      <c r="J419" s="107">
        <f t="shared" si="20"/>
        <v>24.35</v>
      </c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</row>
    <row r="420" spans="1:32" s="20" customFormat="1" x14ac:dyDescent="0.35">
      <c r="A420" s="127" t="s">
        <v>14667</v>
      </c>
      <c r="B420" s="21" t="s">
        <v>14668</v>
      </c>
      <c r="C420" s="21">
        <v>6</v>
      </c>
      <c r="D420" s="20">
        <v>0.7</v>
      </c>
      <c r="E420" s="135">
        <v>0</v>
      </c>
      <c r="F420" s="106">
        <v>16.95</v>
      </c>
      <c r="G420" s="22" t="s">
        <v>14146</v>
      </c>
      <c r="H420" s="106">
        <f t="shared" si="18"/>
        <v>22.6</v>
      </c>
      <c r="I420" s="106">
        <f t="shared" si="19"/>
        <v>20.75</v>
      </c>
      <c r="J420" s="107">
        <f t="shared" si="20"/>
        <v>20.350000000000001</v>
      </c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</row>
    <row r="421" spans="1:32" s="20" customFormat="1" x14ac:dyDescent="0.35">
      <c r="A421" s="127" t="s">
        <v>2496</v>
      </c>
      <c r="B421" s="21" t="s">
        <v>2497</v>
      </c>
      <c r="C421" s="21">
        <v>6</v>
      </c>
      <c r="D421" s="20">
        <v>0.7</v>
      </c>
      <c r="E421" s="135">
        <v>40</v>
      </c>
      <c r="F421" s="106">
        <v>15.95</v>
      </c>
      <c r="G421" s="22" t="s">
        <v>14146</v>
      </c>
      <c r="H421" s="106">
        <f t="shared" si="18"/>
        <v>24.900000000000002</v>
      </c>
      <c r="I421" s="106">
        <f t="shared" si="19"/>
        <v>22.85</v>
      </c>
      <c r="J421" s="107">
        <f t="shared" si="20"/>
        <v>22.450000000000003</v>
      </c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</row>
    <row r="422" spans="1:32" s="20" customFormat="1" x14ac:dyDescent="0.35">
      <c r="A422" s="127" t="s">
        <v>2506</v>
      </c>
      <c r="B422" s="21" t="s">
        <v>2507</v>
      </c>
      <c r="C422" s="21">
        <v>6</v>
      </c>
      <c r="D422" s="20">
        <v>0.7</v>
      </c>
      <c r="E422" s="135">
        <v>40</v>
      </c>
      <c r="F422" s="106">
        <v>15.95</v>
      </c>
      <c r="G422" s="22" t="s">
        <v>14146</v>
      </c>
      <c r="H422" s="106">
        <f t="shared" si="18"/>
        <v>24.900000000000002</v>
      </c>
      <c r="I422" s="106">
        <f t="shared" si="19"/>
        <v>22.85</v>
      </c>
      <c r="J422" s="107">
        <f t="shared" si="20"/>
        <v>22.450000000000003</v>
      </c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</row>
    <row r="423" spans="1:32" s="20" customFormat="1" x14ac:dyDescent="0.35">
      <c r="A423" s="127" t="s">
        <v>2514</v>
      </c>
      <c r="B423" s="21" t="s">
        <v>2515</v>
      </c>
      <c r="C423" s="21">
        <v>12</v>
      </c>
      <c r="D423" s="20">
        <v>1</v>
      </c>
      <c r="E423" s="135">
        <v>40</v>
      </c>
      <c r="F423" s="106">
        <v>31.5</v>
      </c>
      <c r="G423" s="22" t="s">
        <v>14163</v>
      </c>
      <c r="H423" s="106">
        <f t="shared" si="18"/>
        <v>45.400000000000006</v>
      </c>
      <c r="I423" s="106">
        <f t="shared" si="19"/>
        <v>41.7</v>
      </c>
      <c r="J423" s="107">
        <f t="shared" si="20"/>
        <v>40.950000000000003</v>
      </c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</row>
    <row r="424" spans="1:32" s="20" customFormat="1" x14ac:dyDescent="0.35">
      <c r="A424" s="127" t="s">
        <v>2522</v>
      </c>
      <c r="B424" s="21" t="s">
        <v>2523</v>
      </c>
      <c r="C424" s="21">
        <v>6</v>
      </c>
      <c r="D424" s="20">
        <v>0.7</v>
      </c>
      <c r="E424" s="135">
        <v>38</v>
      </c>
      <c r="F424" s="106">
        <v>4.3499999999999996</v>
      </c>
      <c r="G424" s="22" t="s">
        <v>14140</v>
      </c>
      <c r="H424" s="106">
        <f t="shared" si="18"/>
        <v>10.600000000000001</v>
      </c>
      <c r="I424" s="106">
        <f t="shared" si="19"/>
        <v>9.7000000000000011</v>
      </c>
      <c r="J424" s="107">
        <f t="shared" si="20"/>
        <v>9.5500000000000007</v>
      </c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</row>
    <row r="425" spans="1:32" s="20" customFormat="1" x14ac:dyDescent="0.35">
      <c r="A425" s="127" t="s">
        <v>2526</v>
      </c>
      <c r="B425" s="21" t="s">
        <v>2527</v>
      </c>
      <c r="C425" s="21">
        <v>6</v>
      </c>
      <c r="D425" s="20">
        <v>0.7</v>
      </c>
      <c r="E425" s="135">
        <v>38</v>
      </c>
      <c r="F425" s="106">
        <v>4.3499999999999996</v>
      </c>
      <c r="G425" s="22" t="s">
        <v>14140</v>
      </c>
      <c r="H425" s="106">
        <f t="shared" si="18"/>
        <v>10.600000000000001</v>
      </c>
      <c r="I425" s="106">
        <f t="shared" si="19"/>
        <v>9.7000000000000011</v>
      </c>
      <c r="J425" s="107">
        <f t="shared" si="20"/>
        <v>9.5500000000000007</v>
      </c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</row>
    <row r="426" spans="1:32" s="20" customFormat="1" x14ac:dyDescent="0.35">
      <c r="A426" s="127" t="s">
        <v>2530</v>
      </c>
      <c r="B426" s="21" t="s">
        <v>2531</v>
      </c>
      <c r="C426" s="21">
        <v>6</v>
      </c>
      <c r="D426" s="20">
        <v>0.7</v>
      </c>
      <c r="E426" s="135">
        <v>40</v>
      </c>
      <c r="F426" s="106">
        <v>11.1</v>
      </c>
      <c r="G426" s="22" t="s">
        <v>14158</v>
      </c>
      <c r="H426" s="106">
        <f t="shared" si="18"/>
        <v>19</v>
      </c>
      <c r="I426" s="106">
        <f t="shared" si="19"/>
        <v>17.45</v>
      </c>
      <c r="J426" s="107">
        <f t="shared" si="20"/>
        <v>17.150000000000002</v>
      </c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</row>
    <row r="427" spans="1:32" s="20" customFormat="1" x14ac:dyDescent="0.35">
      <c r="A427" s="127" t="s">
        <v>2545</v>
      </c>
      <c r="B427" s="21" t="s">
        <v>2542</v>
      </c>
      <c r="C427" s="21">
        <v>6</v>
      </c>
      <c r="D427" s="20">
        <v>1</v>
      </c>
      <c r="E427" s="135">
        <v>40</v>
      </c>
      <c r="F427" s="106">
        <v>10.25</v>
      </c>
      <c r="G427" s="22" t="s">
        <v>14146</v>
      </c>
      <c r="H427" s="106">
        <f t="shared" si="18"/>
        <v>19.450000000000003</v>
      </c>
      <c r="I427" s="106">
        <f t="shared" si="19"/>
        <v>17.900000000000002</v>
      </c>
      <c r="J427" s="107">
        <f t="shared" si="20"/>
        <v>17.55</v>
      </c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</row>
    <row r="428" spans="1:32" s="20" customFormat="1" x14ac:dyDescent="0.35">
      <c r="A428" s="127" t="s">
        <v>2548</v>
      </c>
      <c r="B428" s="21" t="s">
        <v>2549</v>
      </c>
      <c r="C428" s="21">
        <v>6</v>
      </c>
      <c r="D428" s="20">
        <v>0.7</v>
      </c>
      <c r="E428" s="135">
        <v>45.6</v>
      </c>
      <c r="F428" s="106">
        <v>20.45</v>
      </c>
      <c r="G428" s="22" t="s">
        <v>14158</v>
      </c>
      <c r="H428" s="106">
        <f t="shared" si="18"/>
        <v>30.900000000000002</v>
      </c>
      <c r="I428" s="106">
        <f t="shared" si="19"/>
        <v>28.35</v>
      </c>
      <c r="J428" s="107">
        <f t="shared" si="20"/>
        <v>27.85</v>
      </c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</row>
    <row r="429" spans="1:32" s="20" customFormat="1" x14ac:dyDescent="0.35">
      <c r="A429" s="127" t="s">
        <v>14669</v>
      </c>
      <c r="B429" s="21" t="s">
        <v>14670</v>
      </c>
      <c r="C429" s="21">
        <v>6</v>
      </c>
      <c r="D429" s="20">
        <v>0.7</v>
      </c>
      <c r="E429" s="135">
        <v>45.6</v>
      </c>
      <c r="F429" s="106">
        <v>21.5</v>
      </c>
      <c r="G429" s="22" t="s">
        <v>14147</v>
      </c>
      <c r="H429" s="106">
        <f t="shared" si="18"/>
        <v>32.200000000000003</v>
      </c>
      <c r="I429" s="106">
        <f t="shared" si="19"/>
        <v>29.55</v>
      </c>
      <c r="J429" s="107">
        <f t="shared" si="20"/>
        <v>29</v>
      </c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</row>
    <row r="430" spans="1:32" s="20" customFormat="1" x14ac:dyDescent="0.35">
      <c r="A430" s="127" t="s">
        <v>2556</v>
      </c>
      <c r="B430" s="21" t="s">
        <v>2552</v>
      </c>
      <c r="C430" s="21">
        <v>12</v>
      </c>
      <c r="D430" s="20">
        <v>1</v>
      </c>
      <c r="E430" s="135">
        <v>45</v>
      </c>
      <c r="F430" s="106">
        <v>16.5</v>
      </c>
      <c r="G430" s="22" t="s">
        <v>14158</v>
      </c>
      <c r="H430" s="106">
        <f t="shared" si="18"/>
        <v>27.75</v>
      </c>
      <c r="I430" s="106">
        <f t="shared" si="19"/>
        <v>25.450000000000003</v>
      </c>
      <c r="J430" s="107">
        <f t="shared" si="20"/>
        <v>25</v>
      </c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</row>
    <row r="431" spans="1:32" s="20" customFormat="1" x14ac:dyDescent="0.35">
      <c r="A431" s="127" t="s">
        <v>2559</v>
      </c>
      <c r="B431" s="21" t="s">
        <v>2560</v>
      </c>
      <c r="C431" s="21">
        <v>6</v>
      </c>
      <c r="D431" s="20">
        <v>0.7</v>
      </c>
      <c r="E431" s="135">
        <v>45</v>
      </c>
      <c r="F431" s="106">
        <v>16.75</v>
      </c>
      <c r="G431" s="22" t="s">
        <v>14158</v>
      </c>
      <c r="H431" s="106">
        <f t="shared" si="18"/>
        <v>26.35</v>
      </c>
      <c r="I431" s="106">
        <f t="shared" si="19"/>
        <v>24.150000000000002</v>
      </c>
      <c r="J431" s="107">
        <f t="shared" si="20"/>
        <v>23.75</v>
      </c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</row>
    <row r="432" spans="1:32" s="20" customFormat="1" x14ac:dyDescent="0.35">
      <c r="A432" s="127" t="s">
        <v>2584</v>
      </c>
      <c r="B432" s="21" t="s">
        <v>2585</v>
      </c>
      <c r="C432" s="21">
        <v>6</v>
      </c>
      <c r="D432" s="20">
        <v>0.7</v>
      </c>
      <c r="E432" s="135">
        <v>46.3</v>
      </c>
      <c r="F432" s="106">
        <v>33.5</v>
      </c>
      <c r="G432" s="22" t="s">
        <v>14145</v>
      </c>
      <c r="H432" s="106">
        <f t="shared" si="18"/>
        <v>46.900000000000006</v>
      </c>
      <c r="I432" s="106">
        <f t="shared" si="19"/>
        <v>43.050000000000004</v>
      </c>
      <c r="J432" s="107">
        <f t="shared" si="20"/>
        <v>42.25</v>
      </c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</row>
    <row r="433" spans="1:32" s="20" customFormat="1" x14ac:dyDescent="0.35">
      <c r="A433" s="127" t="s">
        <v>2588</v>
      </c>
      <c r="B433" s="21" t="s">
        <v>2589</v>
      </c>
      <c r="C433" s="21">
        <v>6</v>
      </c>
      <c r="D433" s="20">
        <v>1</v>
      </c>
      <c r="E433" s="135">
        <v>50</v>
      </c>
      <c r="F433" s="106">
        <v>34.5</v>
      </c>
      <c r="G433" s="22" t="s">
        <v>14145</v>
      </c>
      <c r="H433" s="106">
        <f t="shared" si="18"/>
        <v>50.300000000000004</v>
      </c>
      <c r="I433" s="106">
        <f t="shared" si="19"/>
        <v>46.2</v>
      </c>
      <c r="J433" s="107">
        <f t="shared" si="20"/>
        <v>45.400000000000006</v>
      </c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</row>
    <row r="434" spans="1:32" s="20" customFormat="1" x14ac:dyDescent="0.35">
      <c r="A434" s="127" t="s">
        <v>2592</v>
      </c>
      <c r="B434" s="21" t="s">
        <v>2593</v>
      </c>
      <c r="C434" s="21">
        <v>6</v>
      </c>
      <c r="D434" s="20">
        <v>1</v>
      </c>
      <c r="E434" s="135">
        <v>46.3</v>
      </c>
      <c r="F434" s="106">
        <v>31</v>
      </c>
      <c r="G434" s="22" t="s">
        <v>14145</v>
      </c>
      <c r="H434" s="106">
        <f t="shared" si="18"/>
        <v>45.6</v>
      </c>
      <c r="I434" s="106">
        <f t="shared" si="19"/>
        <v>41.85</v>
      </c>
      <c r="J434" s="107">
        <f t="shared" si="20"/>
        <v>41.1</v>
      </c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</row>
    <row r="435" spans="1:32" s="20" customFormat="1" x14ac:dyDescent="0.35">
      <c r="A435" s="127" t="s">
        <v>2596</v>
      </c>
      <c r="B435" s="21" t="s">
        <v>2597</v>
      </c>
      <c r="C435" s="21">
        <v>6</v>
      </c>
      <c r="D435" s="20">
        <v>0.7</v>
      </c>
      <c r="E435" s="135">
        <v>46.3</v>
      </c>
      <c r="F435" s="106">
        <v>21.5</v>
      </c>
      <c r="G435" s="22" t="s">
        <v>14145</v>
      </c>
      <c r="H435" s="106">
        <f t="shared" si="18"/>
        <v>32.25</v>
      </c>
      <c r="I435" s="106">
        <f t="shared" si="19"/>
        <v>29.6</v>
      </c>
      <c r="J435" s="107">
        <f t="shared" si="20"/>
        <v>29.05</v>
      </c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</row>
    <row r="436" spans="1:32" s="20" customFormat="1" x14ac:dyDescent="0.35">
      <c r="A436" s="127" t="s">
        <v>2600</v>
      </c>
      <c r="B436" s="21" t="s">
        <v>2601</v>
      </c>
      <c r="C436" s="21">
        <v>6</v>
      </c>
      <c r="D436" s="20">
        <v>0.7</v>
      </c>
      <c r="E436" s="135">
        <v>46.3</v>
      </c>
      <c r="F436" s="106">
        <v>29.25</v>
      </c>
      <c r="G436" s="22" t="s">
        <v>14145</v>
      </c>
      <c r="H436" s="106">
        <f t="shared" si="18"/>
        <v>41.7</v>
      </c>
      <c r="I436" s="106">
        <f t="shared" si="19"/>
        <v>38.300000000000004</v>
      </c>
      <c r="J436" s="107">
        <f t="shared" si="20"/>
        <v>37.6</v>
      </c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</row>
    <row r="437" spans="1:32" s="20" customFormat="1" x14ac:dyDescent="0.35">
      <c r="A437" s="127" t="s">
        <v>2605</v>
      </c>
      <c r="B437" s="21" t="s">
        <v>2604</v>
      </c>
      <c r="C437" s="21">
        <v>6</v>
      </c>
      <c r="D437" s="20">
        <v>0.7</v>
      </c>
      <c r="E437" s="135">
        <v>40</v>
      </c>
      <c r="F437" s="106">
        <v>16.25</v>
      </c>
      <c r="G437" s="22" t="s">
        <v>14145</v>
      </c>
      <c r="H437" s="106">
        <f t="shared" si="18"/>
        <v>25.3</v>
      </c>
      <c r="I437" s="106">
        <f t="shared" si="19"/>
        <v>23.200000000000003</v>
      </c>
      <c r="J437" s="107">
        <f t="shared" si="20"/>
        <v>22.8</v>
      </c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</row>
    <row r="438" spans="1:32" s="20" customFormat="1" x14ac:dyDescent="0.35">
      <c r="A438" s="127" t="s">
        <v>14598</v>
      </c>
      <c r="B438" s="21" t="s">
        <v>14599</v>
      </c>
      <c r="C438" s="21">
        <v>6</v>
      </c>
      <c r="D438" s="20">
        <v>1</v>
      </c>
      <c r="E438" s="135">
        <v>46</v>
      </c>
      <c r="F438" s="106">
        <v>22</v>
      </c>
      <c r="G438" s="22" t="s">
        <v>14145</v>
      </c>
      <c r="H438" s="106">
        <f t="shared" si="18"/>
        <v>34.550000000000004</v>
      </c>
      <c r="I438" s="106">
        <f t="shared" si="19"/>
        <v>31.75</v>
      </c>
      <c r="J438" s="107">
        <f t="shared" si="20"/>
        <v>31.150000000000002</v>
      </c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</row>
    <row r="439" spans="1:32" s="20" customFormat="1" x14ac:dyDescent="0.35">
      <c r="A439" s="127" t="s">
        <v>14302</v>
      </c>
      <c r="B439" s="21" t="s">
        <v>14303</v>
      </c>
      <c r="C439" s="21">
        <v>6</v>
      </c>
      <c r="D439" s="20">
        <v>0.7</v>
      </c>
      <c r="E439" s="135">
        <v>40</v>
      </c>
      <c r="F439" s="106">
        <v>49.95</v>
      </c>
      <c r="G439" s="22" t="s">
        <v>14145</v>
      </c>
      <c r="H439" s="106">
        <f t="shared" si="18"/>
        <v>66.400000000000006</v>
      </c>
      <c r="I439" s="106">
        <f t="shared" si="19"/>
        <v>60.95</v>
      </c>
      <c r="J439" s="107">
        <f t="shared" si="20"/>
        <v>59.85</v>
      </c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</row>
    <row r="440" spans="1:32" s="20" customFormat="1" x14ac:dyDescent="0.35">
      <c r="A440" s="127" t="s">
        <v>2608</v>
      </c>
      <c r="B440" s="21" t="s">
        <v>2609</v>
      </c>
      <c r="C440" s="21">
        <v>6</v>
      </c>
      <c r="D440" s="20">
        <v>0.7</v>
      </c>
      <c r="E440" s="135">
        <v>40</v>
      </c>
      <c r="F440" s="106">
        <v>49.95</v>
      </c>
      <c r="G440" s="22" t="s">
        <v>14145</v>
      </c>
      <c r="H440" s="106">
        <f t="shared" si="18"/>
        <v>66.400000000000006</v>
      </c>
      <c r="I440" s="106">
        <f t="shared" si="19"/>
        <v>60.95</v>
      </c>
      <c r="J440" s="107">
        <f t="shared" si="20"/>
        <v>59.85</v>
      </c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</row>
    <row r="441" spans="1:32" s="20" customFormat="1" x14ac:dyDescent="0.35">
      <c r="A441" s="127" t="s">
        <v>2612</v>
      </c>
      <c r="B441" s="21" t="s">
        <v>2613</v>
      </c>
      <c r="C441" s="21">
        <v>6</v>
      </c>
      <c r="D441" s="20">
        <v>0.7</v>
      </c>
      <c r="E441" s="135">
        <v>40</v>
      </c>
      <c r="F441" s="106">
        <v>118.5</v>
      </c>
      <c r="G441" s="22" t="s">
        <v>14145</v>
      </c>
      <c r="H441" s="106">
        <f t="shared" si="18"/>
        <v>150</v>
      </c>
      <c r="I441" s="106">
        <f t="shared" si="19"/>
        <v>137.75</v>
      </c>
      <c r="J441" s="107">
        <f t="shared" si="20"/>
        <v>135.25</v>
      </c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</row>
    <row r="442" spans="1:32" s="20" customFormat="1" x14ac:dyDescent="0.35">
      <c r="A442" s="127" t="s">
        <v>14512</v>
      </c>
      <c r="B442" s="21" t="s">
        <v>14513</v>
      </c>
      <c r="C442" s="21">
        <v>3</v>
      </c>
      <c r="D442" s="20">
        <v>0.7</v>
      </c>
      <c r="E442" s="135">
        <v>46</v>
      </c>
      <c r="F442" s="106">
        <v>595</v>
      </c>
      <c r="G442" s="22" t="s">
        <v>14145</v>
      </c>
      <c r="H442" s="106">
        <f t="shared" si="18"/>
        <v>731.90000000000009</v>
      </c>
      <c r="I442" s="106">
        <f t="shared" si="19"/>
        <v>671.90000000000009</v>
      </c>
      <c r="J442" s="107">
        <f t="shared" si="20"/>
        <v>659.90000000000009</v>
      </c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</row>
    <row r="443" spans="1:32" s="20" customFormat="1" x14ac:dyDescent="0.35">
      <c r="A443" s="127" t="s">
        <v>2616</v>
      </c>
      <c r="B443" s="21" t="s">
        <v>2617</v>
      </c>
      <c r="C443" s="21">
        <v>6</v>
      </c>
      <c r="D443" s="20">
        <v>0.7</v>
      </c>
      <c r="E443" s="135">
        <v>40</v>
      </c>
      <c r="F443" s="106">
        <v>9.25</v>
      </c>
      <c r="G443" s="22" t="s">
        <v>14145</v>
      </c>
      <c r="H443" s="106">
        <f t="shared" si="18"/>
        <v>16.75</v>
      </c>
      <c r="I443" s="106">
        <f t="shared" si="19"/>
        <v>15.350000000000001</v>
      </c>
      <c r="J443" s="107">
        <f t="shared" si="20"/>
        <v>15.100000000000001</v>
      </c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</row>
    <row r="444" spans="1:32" s="20" customFormat="1" x14ac:dyDescent="0.35">
      <c r="A444" s="127" t="s">
        <v>2624</v>
      </c>
      <c r="B444" s="21" t="s">
        <v>2621</v>
      </c>
      <c r="C444" s="21">
        <v>12</v>
      </c>
      <c r="D444" s="20">
        <v>1</v>
      </c>
      <c r="E444" s="135">
        <v>40</v>
      </c>
      <c r="F444" s="106">
        <v>11.25</v>
      </c>
      <c r="G444" s="22" t="s">
        <v>14150</v>
      </c>
      <c r="H444" s="106">
        <f t="shared" si="18"/>
        <v>20.700000000000003</v>
      </c>
      <c r="I444" s="106">
        <f t="shared" si="19"/>
        <v>19</v>
      </c>
      <c r="J444" s="107">
        <f t="shared" si="20"/>
        <v>18.650000000000002</v>
      </c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</row>
    <row r="445" spans="1:32" s="20" customFormat="1" x14ac:dyDescent="0.35">
      <c r="A445" s="127" t="s">
        <v>15135</v>
      </c>
      <c r="B445" s="21" t="s">
        <v>15136</v>
      </c>
      <c r="C445" s="21">
        <v>6</v>
      </c>
      <c r="D445" s="20">
        <v>1</v>
      </c>
      <c r="E445" s="135">
        <v>40</v>
      </c>
      <c r="F445" s="106">
        <v>11.5</v>
      </c>
      <c r="G445" s="22" t="s">
        <v>14145</v>
      </c>
      <c r="H445" s="106">
        <f t="shared" si="18"/>
        <v>21</v>
      </c>
      <c r="I445" s="106">
        <f t="shared" si="19"/>
        <v>19.3</v>
      </c>
      <c r="J445" s="107">
        <f t="shared" si="20"/>
        <v>18.95</v>
      </c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</row>
    <row r="446" spans="1:32" s="20" customFormat="1" x14ac:dyDescent="0.35">
      <c r="A446" s="127" t="s">
        <v>2627</v>
      </c>
      <c r="B446" s="21" t="s">
        <v>2628</v>
      </c>
      <c r="C446" s="21">
        <v>6</v>
      </c>
      <c r="D446" s="20">
        <v>1</v>
      </c>
      <c r="E446" s="135">
        <v>40</v>
      </c>
      <c r="F446" s="106">
        <v>15.25</v>
      </c>
      <c r="G446" s="22" t="s">
        <v>14150</v>
      </c>
      <c r="H446" s="106">
        <f t="shared" si="18"/>
        <v>25.55</v>
      </c>
      <c r="I446" s="106">
        <f t="shared" si="19"/>
        <v>23.5</v>
      </c>
      <c r="J446" s="107">
        <f t="shared" si="20"/>
        <v>23.05</v>
      </c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</row>
    <row r="447" spans="1:32" s="20" customFormat="1" x14ac:dyDescent="0.35">
      <c r="A447" s="127" t="s">
        <v>2631</v>
      </c>
      <c r="B447" s="21" t="s">
        <v>2632</v>
      </c>
      <c r="C447" s="21">
        <v>6</v>
      </c>
      <c r="D447" s="20">
        <v>0.7</v>
      </c>
      <c r="E447" s="135">
        <v>40</v>
      </c>
      <c r="F447" s="106">
        <v>13.3</v>
      </c>
      <c r="G447" s="22" t="s">
        <v>14150</v>
      </c>
      <c r="H447" s="106">
        <f t="shared" si="18"/>
        <v>21.700000000000003</v>
      </c>
      <c r="I447" s="106">
        <f t="shared" si="19"/>
        <v>19.900000000000002</v>
      </c>
      <c r="J447" s="107">
        <f t="shared" si="20"/>
        <v>19.55</v>
      </c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</row>
    <row r="448" spans="1:32" s="20" customFormat="1" x14ac:dyDescent="0.35">
      <c r="A448" s="127" t="s">
        <v>2635</v>
      </c>
      <c r="B448" s="21" t="s">
        <v>2636</v>
      </c>
      <c r="C448" s="21">
        <v>6</v>
      </c>
      <c r="D448" s="20">
        <v>0.7</v>
      </c>
      <c r="E448" s="135">
        <v>54.2</v>
      </c>
      <c r="F448" s="106">
        <v>70</v>
      </c>
      <c r="G448" s="22" t="s">
        <v>14145</v>
      </c>
      <c r="H448" s="106">
        <f t="shared" si="18"/>
        <v>92.100000000000009</v>
      </c>
      <c r="I448" s="106">
        <f t="shared" si="19"/>
        <v>84.550000000000011</v>
      </c>
      <c r="J448" s="107">
        <f t="shared" si="20"/>
        <v>83.050000000000011</v>
      </c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</row>
    <row r="449" spans="1:32" s="20" customFormat="1" x14ac:dyDescent="0.35">
      <c r="A449" s="127" t="s">
        <v>14671</v>
      </c>
      <c r="B449" s="21" t="s">
        <v>14672</v>
      </c>
      <c r="C449" s="21">
        <v>6</v>
      </c>
      <c r="D449" s="20">
        <v>0.7</v>
      </c>
      <c r="E449" s="135">
        <v>47</v>
      </c>
      <c r="F449" s="106">
        <v>58.5</v>
      </c>
      <c r="G449" s="22" t="s">
        <v>14145</v>
      </c>
      <c r="H449" s="106">
        <f t="shared" si="18"/>
        <v>77.45</v>
      </c>
      <c r="I449" s="106">
        <f t="shared" si="19"/>
        <v>71.100000000000009</v>
      </c>
      <c r="J449" s="107">
        <f t="shared" si="20"/>
        <v>69.850000000000009</v>
      </c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</row>
    <row r="450" spans="1:32" s="20" customFormat="1" x14ac:dyDescent="0.35">
      <c r="A450" s="127" t="s">
        <v>14673</v>
      </c>
      <c r="B450" s="21" t="s">
        <v>14674</v>
      </c>
      <c r="C450" s="21">
        <v>6</v>
      </c>
      <c r="D450" s="20">
        <v>0.7</v>
      </c>
      <c r="E450" s="135">
        <v>55.1</v>
      </c>
      <c r="F450" s="106">
        <v>53.5</v>
      </c>
      <c r="G450" s="22" t="s">
        <v>14145</v>
      </c>
      <c r="H450" s="106">
        <f t="shared" si="18"/>
        <v>72.05</v>
      </c>
      <c r="I450" s="106">
        <f t="shared" si="19"/>
        <v>66.150000000000006</v>
      </c>
      <c r="J450" s="107">
        <f t="shared" si="20"/>
        <v>64.95</v>
      </c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</row>
    <row r="451" spans="1:32" s="20" customFormat="1" x14ac:dyDescent="0.35">
      <c r="A451" s="127" t="s">
        <v>14433</v>
      </c>
      <c r="B451" s="21" t="s">
        <v>2640</v>
      </c>
      <c r="C451" s="21">
        <v>6</v>
      </c>
      <c r="D451" s="20">
        <v>1</v>
      </c>
      <c r="E451" s="135">
        <v>40</v>
      </c>
      <c r="F451" s="106">
        <v>8.75</v>
      </c>
      <c r="G451" s="22" t="s">
        <v>14150</v>
      </c>
      <c r="H451" s="106">
        <f t="shared" si="18"/>
        <v>17.650000000000002</v>
      </c>
      <c r="I451" s="106">
        <f t="shared" si="19"/>
        <v>16.2</v>
      </c>
      <c r="J451" s="107">
        <f t="shared" si="20"/>
        <v>15.9</v>
      </c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</row>
    <row r="452" spans="1:32" s="20" customFormat="1" x14ac:dyDescent="0.35">
      <c r="A452" s="127" t="s">
        <v>2648</v>
      </c>
      <c r="B452" s="21" t="s">
        <v>2649</v>
      </c>
      <c r="C452" s="21">
        <v>6</v>
      </c>
      <c r="D452" s="20">
        <v>0.7</v>
      </c>
      <c r="E452" s="135">
        <v>40</v>
      </c>
      <c r="F452" s="106">
        <v>7.5</v>
      </c>
      <c r="G452" s="22" t="s">
        <v>14145</v>
      </c>
      <c r="H452" s="106">
        <f t="shared" si="18"/>
        <v>14.600000000000001</v>
      </c>
      <c r="I452" s="106">
        <f t="shared" si="19"/>
        <v>13.4</v>
      </c>
      <c r="J452" s="107">
        <f t="shared" si="20"/>
        <v>13.15</v>
      </c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</row>
    <row r="453" spans="1:32" s="20" customFormat="1" x14ac:dyDescent="0.35">
      <c r="A453" s="127" t="s">
        <v>2652</v>
      </c>
      <c r="B453" s="21" t="s">
        <v>2653</v>
      </c>
      <c r="C453" s="21">
        <v>6</v>
      </c>
      <c r="D453" s="20">
        <v>1</v>
      </c>
      <c r="E453" s="135">
        <v>40</v>
      </c>
      <c r="F453" s="106">
        <v>19.95</v>
      </c>
      <c r="G453" s="22" t="s">
        <v>14145</v>
      </c>
      <c r="H453" s="106">
        <f t="shared" si="18"/>
        <v>31.3</v>
      </c>
      <c r="I453" s="106">
        <f t="shared" si="19"/>
        <v>28.75</v>
      </c>
      <c r="J453" s="107">
        <f t="shared" si="20"/>
        <v>28.25</v>
      </c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</row>
    <row r="454" spans="1:32" s="20" customFormat="1" x14ac:dyDescent="0.35">
      <c r="A454" s="127" t="s">
        <v>2656</v>
      </c>
      <c r="B454" s="21" t="s">
        <v>2657</v>
      </c>
      <c r="C454" s="21">
        <v>6</v>
      </c>
      <c r="D454" s="20">
        <v>0.7</v>
      </c>
      <c r="E454" s="135">
        <v>40</v>
      </c>
      <c r="F454" s="106">
        <v>42.5</v>
      </c>
      <c r="G454" s="22" t="s">
        <v>14145</v>
      </c>
      <c r="H454" s="106">
        <f t="shared" si="18"/>
        <v>57.300000000000004</v>
      </c>
      <c r="I454" s="106">
        <f t="shared" si="19"/>
        <v>52.6</v>
      </c>
      <c r="J454" s="107">
        <f t="shared" si="20"/>
        <v>51.650000000000006</v>
      </c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</row>
    <row r="455" spans="1:32" s="20" customFormat="1" x14ac:dyDescent="0.35">
      <c r="A455" s="127" t="s">
        <v>2660</v>
      </c>
      <c r="B455" s="21" t="s">
        <v>2661</v>
      </c>
      <c r="C455" s="21">
        <v>6</v>
      </c>
      <c r="D455" s="20">
        <v>0.7</v>
      </c>
      <c r="E455" s="135">
        <v>40</v>
      </c>
      <c r="F455" s="106">
        <v>49.5</v>
      </c>
      <c r="G455" s="22" t="s">
        <v>14145</v>
      </c>
      <c r="H455" s="106">
        <f t="shared" si="18"/>
        <v>65.850000000000009</v>
      </c>
      <c r="I455" s="106">
        <f t="shared" si="19"/>
        <v>60.45</v>
      </c>
      <c r="J455" s="107">
        <f t="shared" si="20"/>
        <v>59.35</v>
      </c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</row>
    <row r="456" spans="1:32" s="20" customFormat="1" x14ac:dyDescent="0.35">
      <c r="A456" s="127" t="s">
        <v>2668</v>
      </c>
      <c r="B456" s="21" t="s">
        <v>2665</v>
      </c>
      <c r="C456" s="21">
        <v>6</v>
      </c>
      <c r="D456" s="20">
        <v>0.7</v>
      </c>
      <c r="E456" s="135">
        <v>40</v>
      </c>
      <c r="F456" s="107">
        <v>10.9</v>
      </c>
      <c r="G456" s="105" t="s">
        <v>14165</v>
      </c>
      <c r="H456" s="106">
        <f t="shared" si="18"/>
        <v>18.75</v>
      </c>
      <c r="I456" s="106">
        <f t="shared" si="19"/>
        <v>17.2</v>
      </c>
      <c r="J456" s="107">
        <f t="shared" si="20"/>
        <v>16.900000000000002</v>
      </c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</row>
    <row r="457" spans="1:32" s="20" customFormat="1" x14ac:dyDescent="0.35">
      <c r="A457" s="127" t="s">
        <v>2671</v>
      </c>
      <c r="B457" s="21" t="s">
        <v>2672</v>
      </c>
      <c r="C457" s="21">
        <v>6</v>
      </c>
      <c r="D457" s="20">
        <v>0.7</v>
      </c>
      <c r="E457" s="135">
        <v>40</v>
      </c>
      <c r="F457" s="106">
        <v>19.25</v>
      </c>
      <c r="G457" s="22" t="s">
        <v>14166</v>
      </c>
      <c r="H457" s="106">
        <f t="shared" si="18"/>
        <v>28.950000000000003</v>
      </c>
      <c r="I457" s="106">
        <f t="shared" si="19"/>
        <v>26.55</v>
      </c>
      <c r="J457" s="107">
        <f t="shared" si="20"/>
        <v>26.1</v>
      </c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</row>
    <row r="458" spans="1:32" s="20" customFormat="1" x14ac:dyDescent="0.35">
      <c r="A458" s="127" t="s">
        <v>2675</v>
      </c>
      <c r="B458" s="21" t="s">
        <v>2676</v>
      </c>
      <c r="C458" s="21">
        <v>6</v>
      </c>
      <c r="D458" s="20">
        <v>0.5</v>
      </c>
      <c r="E458" s="135">
        <v>40</v>
      </c>
      <c r="F458" s="106">
        <v>14.5</v>
      </c>
      <c r="G458" s="22" t="s">
        <v>14140</v>
      </c>
      <c r="H458" s="106">
        <f t="shared" si="18"/>
        <v>22.150000000000002</v>
      </c>
      <c r="I458" s="106">
        <f t="shared" si="19"/>
        <v>20.3</v>
      </c>
      <c r="J458" s="107">
        <f t="shared" si="20"/>
        <v>19.950000000000003</v>
      </c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</row>
    <row r="459" spans="1:32" s="20" customFormat="1" x14ac:dyDescent="0.35">
      <c r="A459" s="127" t="s">
        <v>2679</v>
      </c>
      <c r="B459" s="21" t="s">
        <v>2680</v>
      </c>
      <c r="C459" s="21">
        <v>6</v>
      </c>
      <c r="D459" s="20">
        <v>0.5</v>
      </c>
      <c r="E459" s="135">
        <v>40</v>
      </c>
      <c r="F459" s="106">
        <v>9.85</v>
      </c>
      <c r="G459" s="22" t="s">
        <v>14140</v>
      </c>
      <c r="H459" s="106">
        <f t="shared" si="18"/>
        <v>16.45</v>
      </c>
      <c r="I459" s="106">
        <f t="shared" si="19"/>
        <v>15.100000000000001</v>
      </c>
      <c r="J459" s="107">
        <f t="shared" si="20"/>
        <v>14.850000000000001</v>
      </c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</row>
    <row r="460" spans="1:32" s="20" customFormat="1" x14ac:dyDescent="0.35">
      <c r="A460" s="127" t="s">
        <v>2710</v>
      </c>
      <c r="B460" s="21" t="s">
        <v>2711</v>
      </c>
      <c r="C460" s="21">
        <v>6</v>
      </c>
      <c r="D460" s="20">
        <v>1</v>
      </c>
      <c r="E460" s="135">
        <v>37.5</v>
      </c>
      <c r="F460" s="106">
        <v>2.2000000000000002</v>
      </c>
      <c r="G460" s="22" t="s">
        <v>14144</v>
      </c>
      <c r="H460" s="106">
        <f t="shared" ref="H460:H523" si="21">IF(B460="","",CEILING((F460+(10.3552*D460*E460)/100+1.5+0.05)*1.22,0.05))</f>
        <v>9.35</v>
      </c>
      <c r="I460" s="106">
        <f t="shared" ref="I460:I523" si="22">IF(B460="","",CEILING((F460+(10.3552*D460*E460)/100+1.5+0.05)*1.12,0.05))</f>
        <v>8.5500000000000007</v>
      </c>
      <c r="J460" s="107">
        <f t="shared" ref="J460:J523" si="23">IF(B460="","",CEILING((F460+(10.3552*D460*E460)/100+1.5+0.05)*1.1,0.05))</f>
        <v>8.4</v>
      </c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</row>
    <row r="461" spans="1:32" s="20" customFormat="1" x14ac:dyDescent="0.35">
      <c r="A461" s="127" t="s">
        <v>14803</v>
      </c>
      <c r="B461" s="21" t="s">
        <v>14804</v>
      </c>
      <c r="C461" s="21">
        <v>6</v>
      </c>
      <c r="D461" s="20">
        <v>0.7</v>
      </c>
      <c r="E461" s="135">
        <v>46</v>
      </c>
      <c r="F461" s="106">
        <v>32.5</v>
      </c>
      <c r="G461" s="22" t="s">
        <v>14163</v>
      </c>
      <c r="H461" s="106">
        <f t="shared" si="21"/>
        <v>45.650000000000006</v>
      </c>
      <c r="I461" s="106">
        <f t="shared" si="22"/>
        <v>41.900000000000006</v>
      </c>
      <c r="J461" s="107">
        <f t="shared" si="23"/>
        <v>41.150000000000006</v>
      </c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</row>
    <row r="462" spans="1:32" s="20" customFormat="1" x14ac:dyDescent="0.35">
      <c r="A462" s="127" t="s">
        <v>14805</v>
      </c>
      <c r="B462" s="21" t="s">
        <v>14806</v>
      </c>
      <c r="C462" s="21">
        <v>6</v>
      </c>
      <c r="D462" s="20">
        <v>0.7</v>
      </c>
      <c r="E462" s="135">
        <v>46</v>
      </c>
      <c r="F462" s="106">
        <v>24.5</v>
      </c>
      <c r="G462" s="22" t="s">
        <v>14163</v>
      </c>
      <c r="H462" s="106">
        <f t="shared" si="21"/>
        <v>35.85</v>
      </c>
      <c r="I462" s="106">
        <f t="shared" si="22"/>
        <v>32.950000000000003</v>
      </c>
      <c r="J462" s="107">
        <f t="shared" si="23"/>
        <v>32.35</v>
      </c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</row>
    <row r="463" spans="1:32" s="20" customFormat="1" x14ac:dyDescent="0.35">
      <c r="A463" s="127" t="s">
        <v>2742</v>
      </c>
      <c r="B463" s="21" t="s">
        <v>2743</v>
      </c>
      <c r="C463" s="21">
        <v>6</v>
      </c>
      <c r="D463" s="20">
        <v>0.7</v>
      </c>
      <c r="E463" s="135">
        <v>38</v>
      </c>
      <c r="F463" s="106">
        <v>4.25</v>
      </c>
      <c r="G463" s="22" t="s">
        <v>14144</v>
      </c>
      <c r="H463" s="106">
        <f t="shared" si="21"/>
        <v>10.450000000000001</v>
      </c>
      <c r="I463" s="106">
        <f t="shared" si="22"/>
        <v>9.6000000000000014</v>
      </c>
      <c r="J463" s="107">
        <f t="shared" si="23"/>
        <v>9.4500000000000011</v>
      </c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</row>
    <row r="464" spans="1:32" s="20" customFormat="1" x14ac:dyDescent="0.35">
      <c r="A464" s="127" t="s">
        <v>2746</v>
      </c>
      <c r="B464" s="21" t="s">
        <v>2747</v>
      </c>
      <c r="C464" s="21">
        <v>6</v>
      </c>
      <c r="D464" s="20">
        <v>0.7</v>
      </c>
      <c r="E464" s="135">
        <v>37.5</v>
      </c>
      <c r="F464" s="106">
        <v>3.25</v>
      </c>
      <c r="G464" s="22" t="s">
        <v>14160</v>
      </c>
      <c r="H464" s="106">
        <f t="shared" si="21"/>
        <v>9.2000000000000011</v>
      </c>
      <c r="I464" s="106">
        <f t="shared" si="22"/>
        <v>8.4500000000000011</v>
      </c>
      <c r="J464" s="107">
        <f t="shared" si="23"/>
        <v>8.3000000000000007</v>
      </c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</row>
    <row r="465" spans="1:32" s="20" customFormat="1" x14ac:dyDescent="0.35">
      <c r="A465" s="127" t="s">
        <v>2749</v>
      </c>
      <c r="B465" s="21" t="s">
        <v>2750</v>
      </c>
      <c r="C465" s="21">
        <v>6</v>
      </c>
      <c r="D465" s="20">
        <v>0.7</v>
      </c>
      <c r="E465" s="135">
        <v>37.5</v>
      </c>
      <c r="F465" s="106">
        <v>5.25</v>
      </c>
      <c r="G465" s="22" t="s">
        <v>14144</v>
      </c>
      <c r="H465" s="106">
        <f t="shared" si="21"/>
        <v>11.65</v>
      </c>
      <c r="I465" s="106">
        <f t="shared" si="22"/>
        <v>10.700000000000001</v>
      </c>
      <c r="J465" s="107">
        <f t="shared" si="23"/>
        <v>10.5</v>
      </c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</row>
    <row r="466" spans="1:32" s="20" customFormat="1" x14ac:dyDescent="0.35">
      <c r="A466" s="127" t="s">
        <v>2756</v>
      </c>
      <c r="B466" s="21" t="s">
        <v>2757</v>
      </c>
      <c r="C466" s="21">
        <v>6</v>
      </c>
      <c r="D466" s="20">
        <v>0.7</v>
      </c>
      <c r="E466" s="135">
        <v>40</v>
      </c>
      <c r="F466" s="106">
        <v>7.85</v>
      </c>
      <c r="G466" s="22" t="s">
        <v>14140</v>
      </c>
      <c r="H466" s="106">
        <f t="shared" si="21"/>
        <v>15.05</v>
      </c>
      <c r="I466" s="106">
        <f t="shared" si="22"/>
        <v>13.8</v>
      </c>
      <c r="J466" s="107">
        <f t="shared" si="23"/>
        <v>13.55</v>
      </c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</row>
    <row r="467" spans="1:32" s="20" customFormat="1" x14ac:dyDescent="0.35">
      <c r="A467" s="127" t="s">
        <v>2760</v>
      </c>
      <c r="B467" s="21" t="s">
        <v>2761</v>
      </c>
      <c r="C467" s="21">
        <v>6</v>
      </c>
      <c r="D467" s="20">
        <v>0.7</v>
      </c>
      <c r="E467" s="135">
        <v>35</v>
      </c>
      <c r="F467" s="106">
        <v>6.65</v>
      </c>
      <c r="G467" s="22" t="s">
        <v>14140</v>
      </c>
      <c r="H467" s="106">
        <f t="shared" si="21"/>
        <v>13.100000000000001</v>
      </c>
      <c r="I467" s="106">
        <f t="shared" si="22"/>
        <v>12.05</v>
      </c>
      <c r="J467" s="107">
        <f t="shared" si="23"/>
        <v>11.850000000000001</v>
      </c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</row>
    <row r="468" spans="1:32" s="20" customFormat="1" x14ac:dyDescent="0.35">
      <c r="A468" s="127" t="s">
        <v>2764</v>
      </c>
      <c r="B468" s="21" t="s">
        <v>2765</v>
      </c>
      <c r="C468" s="21">
        <v>200</v>
      </c>
      <c r="D468" s="20">
        <v>0.05</v>
      </c>
      <c r="E468" s="135">
        <v>25</v>
      </c>
      <c r="F468" s="106">
        <v>1.1000000000000001</v>
      </c>
      <c r="G468" s="22" t="s">
        <v>14156</v>
      </c>
      <c r="H468" s="106">
        <f t="shared" si="21"/>
        <v>3.4000000000000004</v>
      </c>
      <c r="I468" s="106">
        <f t="shared" si="22"/>
        <v>3.1500000000000004</v>
      </c>
      <c r="J468" s="107">
        <f t="shared" si="23"/>
        <v>3.1</v>
      </c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</row>
    <row r="469" spans="1:32" s="20" customFormat="1" x14ac:dyDescent="0.35">
      <c r="A469" s="127" t="s">
        <v>2778</v>
      </c>
      <c r="B469" s="21" t="s">
        <v>2779</v>
      </c>
      <c r="C469" s="21">
        <v>6</v>
      </c>
      <c r="D469" s="20">
        <v>0.7</v>
      </c>
      <c r="E469" s="135">
        <v>40</v>
      </c>
      <c r="F469" s="106">
        <v>21.5</v>
      </c>
      <c r="G469" s="22" t="s">
        <v>14157</v>
      </c>
      <c r="H469" s="106">
        <f t="shared" si="21"/>
        <v>31.700000000000003</v>
      </c>
      <c r="I469" s="106">
        <f t="shared" si="22"/>
        <v>29.1</v>
      </c>
      <c r="J469" s="107">
        <f t="shared" si="23"/>
        <v>28.55</v>
      </c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</row>
    <row r="470" spans="1:32" s="20" customFormat="1" x14ac:dyDescent="0.35">
      <c r="A470" s="127" t="s">
        <v>15145</v>
      </c>
      <c r="B470" s="21" t="s">
        <v>15146</v>
      </c>
      <c r="C470" s="21">
        <v>6</v>
      </c>
      <c r="D470" s="20">
        <v>0.7</v>
      </c>
      <c r="E470" s="135">
        <v>40</v>
      </c>
      <c r="F470" s="106">
        <v>20.6</v>
      </c>
      <c r="G470" s="22" t="s">
        <v>14157</v>
      </c>
      <c r="H470" s="106">
        <f t="shared" si="21"/>
        <v>30.6</v>
      </c>
      <c r="I470" s="106">
        <f t="shared" si="22"/>
        <v>28.1</v>
      </c>
      <c r="J470" s="107">
        <f t="shared" si="23"/>
        <v>27.6</v>
      </c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</row>
    <row r="471" spans="1:32" s="20" customFormat="1" x14ac:dyDescent="0.35">
      <c r="A471" s="127" t="s">
        <v>2782</v>
      </c>
      <c r="B471" s="21" t="s">
        <v>2783</v>
      </c>
      <c r="C471" s="21">
        <v>6</v>
      </c>
      <c r="D471" s="20">
        <v>0.7</v>
      </c>
      <c r="E471" s="135">
        <v>40</v>
      </c>
      <c r="F471" s="106">
        <v>17.75</v>
      </c>
      <c r="G471" s="22" t="s">
        <v>14157</v>
      </c>
      <c r="H471" s="106">
        <f t="shared" si="21"/>
        <v>27.1</v>
      </c>
      <c r="I471" s="106">
        <f t="shared" si="22"/>
        <v>24.900000000000002</v>
      </c>
      <c r="J471" s="107">
        <f t="shared" si="23"/>
        <v>24.450000000000003</v>
      </c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</row>
    <row r="472" spans="1:32" s="20" customFormat="1" x14ac:dyDescent="0.35">
      <c r="A472" s="127" t="s">
        <v>2786</v>
      </c>
      <c r="B472" s="21" t="s">
        <v>2787</v>
      </c>
      <c r="C472" s="21">
        <v>6</v>
      </c>
      <c r="D472" s="20">
        <v>0.7</v>
      </c>
      <c r="E472" s="135">
        <v>40</v>
      </c>
      <c r="F472" s="106">
        <v>110</v>
      </c>
      <c r="G472" s="22" t="s">
        <v>14157</v>
      </c>
      <c r="H472" s="106">
        <f t="shared" si="21"/>
        <v>139.65</v>
      </c>
      <c r="I472" s="106">
        <f t="shared" si="22"/>
        <v>128.20000000000002</v>
      </c>
      <c r="J472" s="107">
        <f t="shared" si="23"/>
        <v>125.9</v>
      </c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</row>
    <row r="473" spans="1:32" s="20" customFormat="1" x14ac:dyDescent="0.35">
      <c r="A473" s="127" t="s">
        <v>2790</v>
      </c>
      <c r="B473" s="21" t="s">
        <v>2791</v>
      </c>
      <c r="C473" s="21">
        <v>6</v>
      </c>
      <c r="D473" s="20">
        <v>0.7</v>
      </c>
      <c r="E473" s="135">
        <v>40</v>
      </c>
      <c r="F473" s="106">
        <v>85</v>
      </c>
      <c r="G473" s="22" t="s">
        <v>14157</v>
      </c>
      <c r="H473" s="106">
        <f t="shared" si="21"/>
        <v>109.15</v>
      </c>
      <c r="I473" s="106">
        <f t="shared" si="22"/>
        <v>100.2</v>
      </c>
      <c r="J473" s="107">
        <f t="shared" si="23"/>
        <v>98.4</v>
      </c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</row>
    <row r="474" spans="1:32" s="20" customFormat="1" x14ac:dyDescent="0.35">
      <c r="A474" s="127" t="s">
        <v>2798</v>
      </c>
      <c r="B474" s="21" t="s">
        <v>2795</v>
      </c>
      <c r="C474" s="21">
        <v>12</v>
      </c>
      <c r="D474" s="20">
        <v>1</v>
      </c>
      <c r="E474" s="135">
        <v>40</v>
      </c>
      <c r="F474" s="106">
        <v>7</v>
      </c>
      <c r="G474" s="22" t="s">
        <v>14150</v>
      </c>
      <c r="H474" s="106">
        <f t="shared" si="21"/>
        <v>15.5</v>
      </c>
      <c r="I474" s="106">
        <f t="shared" si="22"/>
        <v>14.25</v>
      </c>
      <c r="J474" s="107">
        <f t="shared" si="23"/>
        <v>14</v>
      </c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</row>
    <row r="475" spans="1:32" s="20" customFormat="1" x14ac:dyDescent="0.35">
      <c r="A475" s="127" t="s">
        <v>2801</v>
      </c>
      <c r="B475" s="21" t="s">
        <v>2802</v>
      </c>
      <c r="C475" s="21">
        <v>6</v>
      </c>
      <c r="D475" s="20">
        <v>0.7</v>
      </c>
      <c r="E475" s="135">
        <v>40</v>
      </c>
      <c r="F475" s="106">
        <v>12.5</v>
      </c>
      <c r="G475" s="22" t="s">
        <v>14150</v>
      </c>
      <c r="H475" s="106">
        <f t="shared" si="21"/>
        <v>20.700000000000003</v>
      </c>
      <c r="I475" s="106">
        <f t="shared" si="22"/>
        <v>19</v>
      </c>
      <c r="J475" s="107">
        <f t="shared" si="23"/>
        <v>18.650000000000002</v>
      </c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</row>
    <row r="476" spans="1:32" s="20" customFormat="1" x14ac:dyDescent="0.35">
      <c r="A476" s="127" t="s">
        <v>2806</v>
      </c>
      <c r="B476" s="21" t="s">
        <v>2807</v>
      </c>
      <c r="C476" s="21">
        <v>6</v>
      </c>
      <c r="D476" s="20">
        <v>0.7</v>
      </c>
      <c r="E476" s="135">
        <v>40</v>
      </c>
      <c r="F476" s="106">
        <v>18.5</v>
      </c>
      <c r="G476" s="22" t="s">
        <v>14144</v>
      </c>
      <c r="H476" s="106">
        <f t="shared" si="21"/>
        <v>28</v>
      </c>
      <c r="I476" s="106">
        <f t="shared" si="22"/>
        <v>25.75</v>
      </c>
      <c r="J476" s="107">
        <f t="shared" si="23"/>
        <v>25.25</v>
      </c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</row>
    <row r="477" spans="1:32" s="20" customFormat="1" x14ac:dyDescent="0.35">
      <c r="A477" s="127" t="s">
        <v>2810</v>
      </c>
      <c r="B477" s="21" t="s">
        <v>2811</v>
      </c>
      <c r="C477" s="21">
        <v>6</v>
      </c>
      <c r="D477" s="20">
        <v>0.7</v>
      </c>
      <c r="E477" s="135">
        <v>40</v>
      </c>
      <c r="F477" s="106">
        <v>13.5</v>
      </c>
      <c r="G477" s="22" t="s">
        <v>14146</v>
      </c>
      <c r="H477" s="106">
        <f t="shared" si="21"/>
        <v>21.900000000000002</v>
      </c>
      <c r="I477" s="106">
        <f t="shared" si="22"/>
        <v>20.150000000000002</v>
      </c>
      <c r="J477" s="107">
        <f t="shared" si="23"/>
        <v>19.75</v>
      </c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</row>
    <row r="478" spans="1:32" s="20" customFormat="1" x14ac:dyDescent="0.35">
      <c r="A478" s="127" t="s">
        <v>2814</v>
      </c>
      <c r="B478" s="21" t="s">
        <v>2815</v>
      </c>
      <c r="C478" s="21">
        <v>6</v>
      </c>
      <c r="D478" s="20">
        <v>0.7</v>
      </c>
      <c r="E478" s="135">
        <v>40</v>
      </c>
      <c r="F478" s="106">
        <v>13.75</v>
      </c>
      <c r="G478" s="22" t="s">
        <v>14146</v>
      </c>
      <c r="H478" s="106">
        <f t="shared" si="21"/>
        <v>22.25</v>
      </c>
      <c r="I478" s="106">
        <f t="shared" si="22"/>
        <v>20.400000000000002</v>
      </c>
      <c r="J478" s="107">
        <f t="shared" si="23"/>
        <v>20.05</v>
      </c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</row>
    <row r="479" spans="1:32" s="20" customFormat="1" x14ac:dyDescent="0.35">
      <c r="A479" s="127" t="s">
        <v>2817</v>
      </c>
      <c r="B479" s="21" t="s">
        <v>2818</v>
      </c>
      <c r="C479" s="21">
        <v>3</v>
      </c>
      <c r="D479" s="20">
        <v>0.7</v>
      </c>
      <c r="E479" s="135">
        <v>40</v>
      </c>
      <c r="F479" s="106">
        <v>15.25</v>
      </c>
      <c r="G479" s="22" t="s">
        <v>14152</v>
      </c>
      <c r="H479" s="106">
        <f t="shared" si="21"/>
        <v>24.05</v>
      </c>
      <c r="I479" s="106">
        <f t="shared" si="22"/>
        <v>22.1</v>
      </c>
      <c r="J479" s="107">
        <f t="shared" si="23"/>
        <v>21.700000000000003</v>
      </c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</row>
    <row r="480" spans="1:32" s="20" customFormat="1" x14ac:dyDescent="0.35">
      <c r="A480" s="127" t="s">
        <v>2820</v>
      </c>
      <c r="B480" s="21" t="s">
        <v>2821</v>
      </c>
      <c r="C480" s="21">
        <v>6</v>
      </c>
      <c r="D480" s="20">
        <v>0.7</v>
      </c>
      <c r="E480" s="135">
        <v>37.5</v>
      </c>
      <c r="F480" s="106">
        <v>13.75</v>
      </c>
      <c r="G480" s="22" t="s">
        <v>14160</v>
      </c>
      <c r="H480" s="106">
        <f t="shared" si="21"/>
        <v>22</v>
      </c>
      <c r="I480" s="106">
        <f t="shared" si="22"/>
        <v>20.200000000000003</v>
      </c>
      <c r="J480" s="107">
        <f t="shared" si="23"/>
        <v>19.850000000000001</v>
      </c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</row>
    <row r="481" spans="1:32" s="20" customFormat="1" x14ac:dyDescent="0.35">
      <c r="A481" s="127" t="s">
        <v>2824</v>
      </c>
      <c r="B481" s="21" t="s">
        <v>2825</v>
      </c>
      <c r="C481" s="21">
        <v>6</v>
      </c>
      <c r="D481" s="20">
        <v>0.7</v>
      </c>
      <c r="E481" s="135">
        <v>14.5</v>
      </c>
      <c r="F481" s="106">
        <v>13.5</v>
      </c>
      <c r="G481" s="22" t="s">
        <v>14148</v>
      </c>
      <c r="H481" s="106">
        <f t="shared" si="21"/>
        <v>19.650000000000002</v>
      </c>
      <c r="I481" s="106">
        <f t="shared" si="22"/>
        <v>18.05</v>
      </c>
      <c r="J481" s="107">
        <f t="shared" si="23"/>
        <v>17.75</v>
      </c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</row>
    <row r="482" spans="1:32" s="20" customFormat="1" x14ac:dyDescent="0.35">
      <c r="A482" s="127" t="s">
        <v>2828</v>
      </c>
      <c r="B482" s="21" t="s">
        <v>2829</v>
      </c>
      <c r="C482" s="21">
        <v>6</v>
      </c>
      <c r="D482" s="20">
        <v>0.7</v>
      </c>
      <c r="E482" s="135">
        <v>37.5</v>
      </c>
      <c r="F482" s="106">
        <v>13.5</v>
      </c>
      <c r="G482" s="22" t="s">
        <v>14141</v>
      </c>
      <c r="H482" s="106">
        <f t="shared" si="21"/>
        <v>21.700000000000003</v>
      </c>
      <c r="I482" s="106">
        <f t="shared" si="22"/>
        <v>19.950000000000003</v>
      </c>
      <c r="J482" s="107">
        <f t="shared" si="23"/>
        <v>19.55</v>
      </c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</row>
    <row r="483" spans="1:32" s="20" customFormat="1" x14ac:dyDescent="0.35">
      <c r="A483" s="127" t="s">
        <v>2832</v>
      </c>
      <c r="B483" s="21" t="s">
        <v>2833</v>
      </c>
      <c r="C483" s="21">
        <v>6</v>
      </c>
      <c r="D483" s="20">
        <v>0.7</v>
      </c>
      <c r="E483" s="135">
        <v>15</v>
      </c>
      <c r="F483" s="106">
        <v>10.95</v>
      </c>
      <c r="G483" s="22" t="s">
        <v>14154</v>
      </c>
      <c r="H483" s="106">
        <f t="shared" si="21"/>
        <v>16.600000000000001</v>
      </c>
      <c r="I483" s="106">
        <f t="shared" si="22"/>
        <v>15.25</v>
      </c>
      <c r="J483" s="107">
        <f t="shared" si="23"/>
        <v>14.950000000000001</v>
      </c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</row>
    <row r="484" spans="1:32" s="20" customFormat="1" x14ac:dyDescent="0.35">
      <c r="A484" s="127" t="s">
        <v>2841</v>
      </c>
      <c r="B484" s="21" t="s">
        <v>2840</v>
      </c>
      <c r="C484" s="21">
        <v>6</v>
      </c>
      <c r="D484" s="20">
        <v>0.7</v>
      </c>
      <c r="E484" s="135">
        <v>43</v>
      </c>
      <c r="F484" s="106">
        <v>28.75</v>
      </c>
      <c r="G484" s="22" t="s">
        <v>14145</v>
      </c>
      <c r="H484" s="106">
        <f t="shared" si="21"/>
        <v>40.800000000000004</v>
      </c>
      <c r="I484" s="106">
        <f t="shared" si="22"/>
        <v>37.450000000000003</v>
      </c>
      <c r="J484" s="107">
        <f t="shared" si="23"/>
        <v>36.800000000000004</v>
      </c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</row>
    <row r="485" spans="1:32" s="20" customFormat="1" x14ac:dyDescent="0.35">
      <c r="A485" s="127" t="s">
        <v>2847</v>
      </c>
      <c r="B485" s="21" t="s">
        <v>2848</v>
      </c>
      <c r="C485" s="21">
        <v>6</v>
      </c>
      <c r="D485" s="20">
        <v>0.7</v>
      </c>
      <c r="E485" s="135">
        <v>43</v>
      </c>
      <c r="F485" s="106">
        <v>120</v>
      </c>
      <c r="G485" s="22" t="s">
        <v>14145</v>
      </c>
      <c r="H485" s="106">
        <f t="shared" si="21"/>
        <v>152.1</v>
      </c>
      <c r="I485" s="106">
        <f t="shared" si="22"/>
        <v>139.65</v>
      </c>
      <c r="J485" s="107">
        <f t="shared" si="23"/>
        <v>137.15</v>
      </c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</row>
    <row r="486" spans="1:32" s="20" customFormat="1" x14ac:dyDescent="0.35">
      <c r="A486" s="127" t="s">
        <v>2851</v>
      </c>
      <c r="B486" s="21" t="s">
        <v>2852</v>
      </c>
      <c r="C486" s="21">
        <v>6</v>
      </c>
      <c r="D486" s="20">
        <v>0.7</v>
      </c>
      <c r="E486" s="135">
        <v>43</v>
      </c>
      <c r="F486" s="106">
        <v>48.5</v>
      </c>
      <c r="G486" s="22" t="s">
        <v>14145</v>
      </c>
      <c r="H486" s="106">
        <f t="shared" si="21"/>
        <v>64.900000000000006</v>
      </c>
      <c r="I486" s="106">
        <f t="shared" si="22"/>
        <v>59.550000000000004</v>
      </c>
      <c r="J486" s="107">
        <f t="shared" si="23"/>
        <v>58.5</v>
      </c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</row>
    <row r="487" spans="1:32" s="20" customFormat="1" x14ac:dyDescent="0.35">
      <c r="A487" s="127" t="s">
        <v>14856</v>
      </c>
      <c r="B487" s="21" t="s">
        <v>14857</v>
      </c>
      <c r="C487" s="21">
        <v>6</v>
      </c>
      <c r="D487" s="20">
        <v>0.7</v>
      </c>
      <c r="E487" s="135">
        <v>43</v>
      </c>
      <c r="F487" s="106">
        <v>36.1</v>
      </c>
      <c r="G487" s="22" t="s">
        <v>14145</v>
      </c>
      <c r="H487" s="106">
        <f t="shared" si="21"/>
        <v>49.75</v>
      </c>
      <c r="I487" s="106">
        <f t="shared" si="22"/>
        <v>45.7</v>
      </c>
      <c r="J487" s="107">
        <f t="shared" si="23"/>
        <v>44.85</v>
      </c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</row>
    <row r="488" spans="1:32" s="20" customFormat="1" x14ac:dyDescent="0.35">
      <c r="A488" s="127" t="s">
        <v>2855</v>
      </c>
      <c r="B488" s="21" t="s">
        <v>2856</v>
      </c>
      <c r="C488" s="21">
        <v>6</v>
      </c>
      <c r="D488" s="20">
        <v>0.7</v>
      </c>
      <c r="E488" s="135">
        <v>43</v>
      </c>
      <c r="F488" s="106">
        <v>26</v>
      </c>
      <c r="G488" s="22" t="s">
        <v>14145</v>
      </c>
      <c r="H488" s="106">
        <f t="shared" si="21"/>
        <v>37.450000000000003</v>
      </c>
      <c r="I488" s="106">
        <f t="shared" si="22"/>
        <v>34.35</v>
      </c>
      <c r="J488" s="107">
        <f t="shared" si="23"/>
        <v>33.75</v>
      </c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</row>
    <row r="489" spans="1:32" s="20" customFormat="1" x14ac:dyDescent="0.35">
      <c r="A489" s="127" t="s">
        <v>2859</v>
      </c>
      <c r="B489" s="21" t="s">
        <v>2860</v>
      </c>
      <c r="C489" s="21">
        <v>6</v>
      </c>
      <c r="D489" s="20">
        <v>0.7</v>
      </c>
      <c r="E489" s="135">
        <v>41.8</v>
      </c>
      <c r="F489" s="106">
        <v>12.5</v>
      </c>
      <c r="G489" s="22" t="s">
        <v>14146</v>
      </c>
      <c r="H489" s="106">
        <f t="shared" si="21"/>
        <v>20.85</v>
      </c>
      <c r="I489" s="106">
        <f t="shared" si="22"/>
        <v>19.150000000000002</v>
      </c>
      <c r="J489" s="107">
        <f t="shared" si="23"/>
        <v>18.8</v>
      </c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</row>
    <row r="490" spans="1:32" s="20" customFormat="1" x14ac:dyDescent="0.35">
      <c r="A490" s="127" t="s">
        <v>2863</v>
      </c>
      <c r="B490" s="21" t="s">
        <v>2864</v>
      </c>
      <c r="C490" s="21">
        <v>6</v>
      </c>
      <c r="D490" s="20">
        <v>0.7</v>
      </c>
      <c r="E490" s="135">
        <v>40</v>
      </c>
      <c r="F490" s="106">
        <v>7.35</v>
      </c>
      <c r="G490" s="22" t="s">
        <v>14168</v>
      </c>
      <c r="H490" s="106">
        <f t="shared" si="21"/>
        <v>14.4</v>
      </c>
      <c r="I490" s="106">
        <f t="shared" si="22"/>
        <v>13.25</v>
      </c>
      <c r="J490" s="107">
        <f t="shared" si="23"/>
        <v>13</v>
      </c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</row>
    <row r="491" spans="1:32" s="20" customFormat="1" x14ac:dyDescent="0.35">
      <c r="A491" s="127" t="s">
        <v>2866</v>
      </c>
      <c r="B491" s="21" t="s">
        <v>2867</v>
      </c>
      <c r="C491" s="21">
        <v>6</v>
      </c>
      <c r="D491" s="20">
        <v>0.7</v>
      </c>
      <c r="E491" s="135">
        <v>58.1</v>
      </c>
      <c r="F491" s="106">
        <v>315</v>
      </c>
      <c r="G491" s="22" t="s">
        <v>14145</v>
      </c>
      <c r="H491" s="106">
        <f t="shared" si="21"/>
        <v>391.35</v>
      </c>
      <c r="I491" s="106">
        <f t="shared" si="22"/>
        <v>359.3</v>
      </c>
      <c r="J491" s="107">
        <f t="shared" si="23"/>
        <v>352.85</v>
      </c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</row>
    <row r="492" spans="1:32" s="20" customFormat="1" x14ac:dyDescent="0.35">
      <c r="A492" s="127" t="s">
        <v>2870</v>
      </c>
      <c r="B492" s="21" t="s">
        <v>2871</v>
      </c>
      <c r="C492" s="21">
        <v>12</v>
      </c>
      <c r="D492" s="20">
        <v>1</v>
      </c>
      <c r="E492" s="135">
        <v>40</v>
      </c>
      <c r="F492" s="106">
        <v>8.1999999999999993</v>
      </c>
      <c r="G492" s="22" t="s">
        <v>14144</v>
      </c>
      <c r="H492" s="106">
        <f t="shared" si="21"/>
        <v>16.95</v>
      </c>
      <c r="I492" s="106">
        <f t="shared" si="22"/>
        <v>15.600000000000001</v>
      </c>
      <c r="J492" s="107">
        <f t="shared" si="23"/>
        <v>15.3</v>
      </c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</row>
    <row r="493" spans="1:32" s="20" customFormat="1" x14ac:dyDescent="0.35">
      <c r="A493" s="127" t="s">
        <v>2874</v>
      </c>
      <c r="B493" s="21" t="s">
        <v>2875</v>
      </c>
      <c r="C493" s="21">
        <v>6</v>
      </c>
      <c r="D493" s="20">
        <v>0.7</v>
      </c>
      <c r="E493" s="135">
        <v>40</v>
      </c>
      <c r="F493" s="106">
        <v>4.8</v>
      </c>
      <c r="G493" s="22" t="s">
        <v>14144</v>
      </c>
      <c r="H493" s="106">
        <f t="shared" si="21"/>
        <v>11.3</v>
      </c>
      <c r="I493" s="106">
        <f t="shared" si="22"/>
        <v>10.4</v>
      </c>
      <c r="J493" s="107">
        <f t="shared" si="23"/>
        <v>10.200000000000001</v>
      </c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</row>
    <row r="494" spans="1:32" s="20" customFormat="1" x14ac:dyDescent="0.35">
      <c r="A494" s="127" t="s">
        <v>2879</v>
      </c>
      <c r="B494" s="21" t="s">
        <v>2880</v>
      </c>
      <c r="C494" s="21">
        <v>12</v>
      </c>
      <c r="D494" s="20">
        <v>1</v>
      </c>
      <c r="E494" s="135">
        <v>40</v>
      </c>
      <c r="F494" s="106">
        <v>5.7</v>
      </c>
      <c r="G494" s="22" t="s">
        <v>14144</v>
      </c>
      <c r="H494" s="106">
        <f t="shared" si="21"/>
        <v>13.9</v>
      </c>
      <c r="I494" s="106">
        <f t="shared" si="22"/>
        <v>12.8</v>
      </c>
      <c r="J494" s="107">
        <f t="shared" si="23"/>
        <v>12.55</v>
      </c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</row>
    <row r="495" spans="1:32" s="20" customFormat="1" x14ac:dyDescent="0.35">
      <c r="A495" s="127" t="s">
        <v>2883</v>
      </c>
      <c r="B495" s="21" t="s">
        <v>2884</v>
      </c>
      <c r="C495" s="21">
        <v>6</v>
      </c>
      <c r="D495" s="20">
        <v>0.7</v>
      </c>
      <c r="E495" s="135">
        <v>25</v>
      </c>
      <c r="F495" s="106">
        <v>8.9499999999999993</v>
      </c>
      <c r="G495" s="22" t="s">
        <v>14161</v>
      </c>
      <c r="H495" s="106">
        <f t="shared" si="21"/>
        <v>15.05</v>
      </c>
      <c r="I495" s="106">
        <f t="shared" si="22"/>
        <v>13.8</v>
      </c>
      <c r="J495" s="107">
        <f t="shared" si="23"/>
        <v>13.55</v>
      </c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</row>
    <row r="496" spans="1:32" s="20" customFormat="1" x14ac:dyDescent="0.35">
      <c r="A496" s="127" t="s">
        <v>2894</v>
      </c>
      <c r="B496" s="21" t="s">
        <v>2888</v>
      </c>
      <c r="C496" s="21">
        <v>6</v>
      </c>
      <c r="D496" s="20">
        <v>1</v>
      </c>
      <c r="E496" s="135">
        <v>35</v>
      </c>
      <c r="F496" s="106">
        <v>6.5</v>
      </c>
      <c r="G496" s="22" t="s">
        <v>14144</v>
      </c>
      <c r="H496" s="106">
        <f t="shared" si="21"/>
        <v>14.25</v>
      </c>
      <c r="I496" s="106">
        <f t="shared" si="22"/>
        <v>13.100000000000001</v>
      </c>
      <c r="J496" s="107">
        <f t="shared" si="23"/>
        <v>12.850000000000001</v>
      </c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</row>
    <row r="497" spans="1:32" s="20" customFormat="1" x14ac:dyDescent="0.35">
      <c r="A497" s="127" t="s">
        <v>15153</v>
      </c>
      <c r="B497" s="21" t="s">
        <v>15154</v>
      </c>
      <c r="C497" s="21">
        <v>4</v>
      </c>
      <c r="D497" s="20">
        <v>3</v>
      </c>
      <c r="E497" s="135">
        <v>35</v>
      </c>
      <c r="F497" s="106">
        <v>29.5</v>
      </c>
      <c r="G497" s="22" t="s">
        <v>14144</v>
      </c>
      <c r="H497" s="106">
        <f t="shared" si="21"/>
        <v>51.150000000000006</v>
      </c>
      <c r="I497" s="106">
        <f t="shared" si="22"/>
        <v>47</v>
      </c>
      <c r="J497" s="107">
        <f t="shared" si="23"/>
        <v>46.150000000000006</v>
      </c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</row>
    <row r="498" spans="1:32" s="20" customFormat="1" x14ac:dyDescent="0.35">
      <c r="A498" s="127" t="s">
        <v>2896</v>
      </c>
      <c r="B498" s="21" t="s">
        <v>2897</v>
      </c>
      <c r="C498" s="21">
        <v>6</v>
      </c>
      <c r="D498" s="20">
        <v>1.5</v>
      </c>
      <c r="E498" s="135">
        <v>35</v>
      </c>
      <c r="F498" s="106">
        <v>10.7</v>
      </c>
      <c r="G498" s="22" t="s">
        <v>14144</v>
      </c>
      <c r="H498" s="106">
        <f t="shared" si="21"/>
        <v>21.6</v>
      </c>
      <c r="I498" s="106">
        <f t="shared" si="22"/>
        <v>19.850000000000001</v>
      </c>
      <c r="J498" s="107">
        <f t="shared" si="23"/>
        <v>19.5</v>
      </c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</row>
    <row r="499" spans="1:32" s="20" customFormat="1" x14ac:dyDescent="0.35">
      <c r="A499" s="127" t="s">
        <v>2904</v>
      </c>
      <c r="B499" s="21" t="s">
        <v>2901</v>
      </c>
      <c r="C499" s="21">
        <v>4</v>
      </c>
      <c r="D499" s="20">
        <v>3</v>
      </c>
      <c r="E499" s="135">
        <v>35</v>
      </c>
      <c r="F499" s="106">
        <v>29.5</v>
      </c>
      <c r="G499" s="22" t="s">
        <v>14144</v>
      </c>
      <c r="H499" s="106">
        <f t="shared" si="21"/>
        <v>51.150000000000006</v>
      </c>
      <c r="I499" s="106">
        <f t="shared" si="22"/>
        <v>47</v>
      </c>
      <c r="J499" s="107">
        <f t="shared" si="23"/>
        <v>46.150000000000006</v>
      </c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</row>
    <row r="500" spans="1:32" s="20" customFormat="1" x14ac:dyDescent="0.35">
      <c r="A500" s="127" t="s">
        <v>2907</v>
      </c>
      <c r="B500" s="21" t="s">
        <v>2908</v>
      </c>
      <c r="C500" s="21">
        <v>6</v>
      </c>
      <c r="D500" s="20">
        <v>0.7</v>
      </c>
      <c r="E500" s="135">
        <v>25</v>
      </c>
      <c r="F500" s="106">
        <v>6.5</v>
      </c>
      <c r="G500" s="22" t="s">
        <v>14161</v>
      </c>
      <c r="H500" s="106">
        <f t="shared" si="21"/>
        <v>12.05</v>
      </c>
      <c r="I500" s="106">
        <f t="shared" si="22"/>
        <v>11.05</v>
      </c>
      <c r="J500" s="107">
        <f t="shared" si="23"/>
        <v>10.850000000000001</v>
      </c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</row>
    <row r="501" spans="1:32" s="20" customFormat="1" x14ac:dyDescent="0.35">
      <c r="A501" s="127" t="s">
        <v>2915</v>
      </c>
      <c r="B501" s="21" t="s">
        <v>2912</v>
      </c>
      <c r="C501" s="21">
        <v>6</v>
      </c>
      <c r="D501" s="20">
        <v>1</v>
      </c>
      <c r="E501" s="135">
        <v>37.5</v>
      </c>
      <c r="F501" s="106">
        <v>5.9</v>
      </c>
      <c r="G501" s="22" t="s">
        <v>14160</v>
      </c>
      <c r="H501" s="106">
        <f t="shared" si="21"/>
        <v>13.850000000000001</v>
      </c>
      <c r="I501" s="106">
        <f t="shared" si="22"/>
        <v>12.700000000000001</v>
      </c>
      <c r="J501" s="107">
        <f t="shared" si="23"/>
        <v>12.5</v>
      </c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</row>
    <row r="502" spans="1:32" s="20" customFormat="1" x14ac:dyDescent="0.35">
      <c r="A502" s="127" t="s">
        <v>2922</v>
      </c>
      <c r="B502" s="21" t="s">
        <v>2923</v>
      </c>
      <c r="C502" s="21">
        <v>4</v>
      </c>
      <c r="D502" s="20">
        <v>0.7</v>
      </c>
      <c r="E502" s="135">
        <v>40</v>
      </c>
      <c r="F502" s="106">
        <v>12.1</v>
      </c>
      <c r="G502" s="22" t="s">
        <v>14144</v>
      </c>
      <c r="H502" s="106">
        <f t="shared" si="21"/>
        <v>20.200000000000003</v>
      </c>
      <c r="I502" s="106">
        <f t="shared" si="22"/>
        <v>18.55</v>
      </c>
      <c r="J502" s="107">
        <f t="shared" si="23"/>
        <v>18.25</v>
      </c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</row>
    <row r="503" spans="1:32" s="20" customFormat="1" x14ac:dyDescent="0.35">
      <c r="A503" s="127" t="s">
        <v>2927</v>
      </c>
      <c r="B503" s="21" t="s">
        <v>2928</v>
      </c>
      <c r="C503" s="21">
        <v>4</v>
      </c>
      <c r="D503" s="20">
        <v>0.7</v>
      </c>
      <c r="E503" s="135">
        <v>40</v>
      </c>
      <c r="F503" s="106">
        <v>12.1</v>
      </c>
      <c r="G503" s="22" t="s">
        <v>14144</v>
      </c>
      <c r="H503" s="106">
        <f t="shared" si="21"/>
        <v>20.200000000000003</v>
      </c>
      <c r="I503" s="106">
        <f t="shared" si="22"/>
        <v>18.55</v>
      </c>
      <c r="J503" s="107">
        <f t="shared" si="23"/>
        <v>18.25</v>
      </c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</row>
    <row r="504" spans="1:32" s="20" customFormat="1" x14ac:dyDescent="0.35">
      <c r="A504" s="127" t="s">
        <v>2931</v>
      </c>
      <c r="B504" s="21" t="s">
        <v>2932</v>
      </c>
      <c r="C504" s="21">
        <v>6</v>
      </c>
      <c r="D504" s="20">
        <v>0.5</v>
      </c>
      <c r="E504" s="135">
        <v>24</v>
      </c>
      <c r="F504" s="106">
        <v>12.25</v>
      </c>
      <c r="G504" s="22" t="s">
        <v>14141</v>
      </c>
      <c r="H504" s="106">
        <f t="shared" si="21"/>
        <v>18.400000000000002</v>
      </c>
      <c r="I504" s="106">
        <f t="shared" si="22"/>
        <v>16.850000000000001</v>
      </c>
      <c r="J504" s="107">
        <f t="shared" si="23"/>
        <v>16.55</v>
      </c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</row>
    <row r="505" spans="1:32" s="20" customFormat="1" x14ac:dyDescent="0.35">
      <c r="A505" s="127" t="s">
        <v>2939</v>
      </c>
      <c r="B505" s="21" t="s">
        <v>2936</v>
      </c>
      <c r="C505" s="21">
        <v>6</v>
      </c>
      <c r="D505" s="20">
        <v>0.7</v>
      </c>
      <c r="E505" s="135">
        <v>40</v>
      </c>
      <c r="F505" s="106">
        <v>15.75</v>
      </c>
      <c r="G505" s="22" t="s">
        <v>14159</v>
      </c>
      <c r="H505" s="106">
        <f t="shared" si="21"/>
        <v>24.650000000000002</v>
      </c>
      <c r="I505" s="106">
        <f t="shared" si="22"/>
        <v>22.650000000000002</v>
      </c>
      <c r="J505" s="107">
        <f t="shared" si="23"/>
        <v>22.25</v>
      </c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</row>
    <row r="506" spans="1:32" s="20" customFormat="1" x14ac:dyDescent="0.35">
      <c r="A506" s="127" t="s">
        <v>2942</v>
      </c>
      <c r="B506" s="21" t="s">
        <v>2943</v>
      </c>
      <c r="C506" s="21">
        <v>6</v>
      </c>
      <c r="D506" s="20">
        <v>0.7</v>
      </c>
      <c r="E506" s="135">
        <v>40</v>
      </c>
      <c r="F506" s="106">
        <v>30.5</v>
      </c>
      <c r="G506" s="22" t="s">
        <v>14145</v>
      </c>
      <c r="H506" s="106">
        <f t="shared" si="21"/>
        <v>42.650000000000006</v>
      </c>
      <c r="I506" s="106">
        <f t="shared" si="22"/>
        <v>39.150000000000006</v>
      </c>
      <c r="J506" s="107">
        <f t="shared" si="23"/>
        <v>38.450000000000003</v>
      </c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</row>
    <row r="507" spans="1:32" s="20" customFormat="1" x14ac:dyDescent="0.35">
      <c r="A507" s="127" t="s">
        <v>2950</v>
      </c>
      <c r="B507" s="21" t="s">
        <v>2947</v>
      </c>
      <c r="C507" s="21">
        <v>6</v>
      </c>
      <c r="D507" s="20">
        <v>0.7</v>
      </c>
      <c r="E507" s="135">
        <v>55.5</v>
      </c>
      <c r="F507" s="106">
        <v>87.5</v>
      </c>
      <c r="G507" s="22" t="s">
        <v>14145</v>
      </c>
      <c r="H507" s="106">
        <f t="shared" si="21"/>
        <v>113.55000000000001</v>
      </c>
      <c r="I507" s="106">
        <f t="shared" si="22"/>
        <v>104.25</v>
      </c>
      <c r="J507" s="107">
        <f t="shared" si="23"/>
        <v>102.4</v>
      </c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</row>
    <row r="508" spans="1:32" s="20" customFormat="1" x14ac:dyDescent="0.35">
      <c r="A508" s="127" t="s">
        <v>2953</v>
      </c>
      <c r="B508" s="21" t="s">
        <v>2954</v>
      </c>
      <c r="C508" s="21">
        <v>6</v>
      </c>
      <c r="D508" s="20">
        <v>0.7</v>
      </c>
      <c r="E508" s="135">
        <v>40</v>
      </c>
      <c r="F508" s="106">
        <v>42</v>
      </c>
      <c r="G508" s="22" t="s">
        <v>14145</v>
      </c>
      <c r="H508" s="106">
        <f t="shared" si="21"/>
        <v>56.7</v>
      </c>
      <c r="I508" s="106">
        <f t="shared" si="22"/>
        <v>52.050000000000004</v>
      </c>
      <c r="J508" s="107">
        <f t="shared" si="23"/>
        <v>51.1</v>
      </c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</row>
    <row r="509" spans="1:32" s="20" customFormat="1" x14ac:dyDescent="0.35">
      <c r="A509" s="127" t="s">
        <v>2957</v>
      </c>
      <c r="B509" s="21" t="s">
        <v>2958</v>
      </c>
      <c r="C509" s="21">
        <v>6</v>
      </c>
      <c r="D509" s="20">
        <v>0.7</v>
      </c>
      <c r="E509" s="135">
        <v>40</v>
      </c>
      <c r="F509" s="106">
        <v>58</v>
      </c>
      <c r="G509" s="22" t="s">
        <v>14145</v>
      </c>
      <c r="H509" s="106">
        <f t="shared" si="21"/>
        <v>76.2</v>
      </c>
      <c r="I509" s="106">
        <f t="shared" si="22"/>
        <v>69.95</v>
      </c>
      <c r="J509" s="107">
        <f t="shared" si="23"/>
        <v>68.7</v>
      </c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</row>
    <row r="510" spans="1:32" s="20" customFormat="1" x14ac:dyDescent="0.35">
      <c r="A510" s="127" t="s">
        <v>15159</v>
      </c>
      <c r="B510" s="21" t="s">
        <v>15160</v>
      </c>
      <c r="C510" s="21">
        <v>6</v>
      </c>
      <c r="D510" s="20">
        <v>0.7</v>
      </c>
      <c r="E510" s="135">
        <v>40</v>
      </c>
      <c r="F510" s="106">
        <v>28.5</v>
      </c>
      <c r="G510" s="22" t="s">
        <v>14145</v>
      </c>
      <c r="H510" s="106">
        <f t="shared" si="21"/>
        <v>40.200000000000003</v>
      </c>
      <c r="I510" s="106">
        <f t="shared" si="22"/>
        <v>36.950000000000003</v>
      </c>
      <c r="J510" s="107">
        <f t="shared" si="23"/>
        <v>36.25</v>
      </c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</row>
    <row r="511" spans="1:32" s="20" customFormat="1" x14ac:dyDescent="0.35">
      <c r="A511" s="127" t="s">
        <v>2961</v>
      </c>
      <c r="B511" s="21" t="s">
        <v>2962</v>
      </c>
      <c r="C511" s="21">
        <v>6</v>
      </c>
      <c r="D511" s="20">
        <v>0.7</v>
      </c>
      <c r="E511" s="135">
        <v>40</v>
      </c>
      <c r="F511" s="106">
        <v>22.2</v>
      </c>
      <c r="G511" s="22" t="s">
        <v>14145</v>
      </c>
      <c r="H511" s="106">
        <f t="shared" si="21"/>
        <v>32.550000000000004</v>
      </c>
      <c r="I511" s="106">
        <f t="shared" si="22"/>
        <v>29.85</v>
      </c>
      <c r="J511" s="107">
        <f t="shared" si="23"/>
        <v>29.35</v>
      </c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</row>
    <row r="512" spans="1:32" s="20" customFormat="1" x14ac:dyDescent="0.35">
      <c r="A512" s="127" t="s">
        <v>2965</v>
      </c>
      <c r="B512" s="21" t="s">
        <v>2966</v>
      </c>
      <c r="C512" s="21">
        <v>6</v>
      </c>
      <c r="D512" s="20">
        <v>0.7</v>
      </c>
      <c r="E512" s="135">
        <v>40</v>
      </c>
      <c r="F512" s="106">
        <v>21.9</v>
      </c>
      <c r="G512" s="22" t="s">
        <v>14145</v>
      </c>
      <c r="H512" s="106">
        <f t="shared" si="21"/>
        <v>32.15</v>
      </c>
      <c r="I512" s="106">
        <f t="shared" si="22"/>
        <v>29.55</v>
      </c>
      <c r="J512" s="107">
        <f t="shared" si="23"/>
        <v>29</v>
      </c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</row>
    <row r="513" spans="1:32" s="20" customFormat="1" x14ac:dyDescent="0.35">
      <c r="A513" s="127" t="s">
        <v>2969</v>
      </c>
      <c r="B513" s="21" t="s">
        <v>2970</v>
      </c>
      <c r="C513" s="21">
        <v>6</v>
      </c>
      <c r="D513" s="20">
        <v>0.7</v>
      </c>
      <c r="E513" s="135">
        <v>40</v>
      </c>
      <c r="F513" s="106">
        <v>13.25</v>
      </c>
      <c r="G513" s="22" t="s">
        <v>14159</v>
      </c>
      <c r="H513" s="106">
        <f t="shared" si="21"/>
        <v>21.6</v>
      </c>
      <c r="I513" s="106">
        <f t="shared" si="22"/>
        <v>19.850000000000001</v>
      </c>
      <c r="J513" s="107">
        <f t="shared" si="23"/>
        <v>19.5</v>
      </c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</row>
    <row r="514" spans="1:32" s="20" customFormat="1" x14ac:dyDescent="0.35">
      <c r="A514" s="127" t="s">
        <v>2973</v>
      </c>
      <c r="B514" s="21" t="s">
        <v>2974</v>
      </c>
      <c r="C514" s="21">
        <v>4</v>
      </c>
      <c r="D514" s="20">
        <v>0.7</v>
      </c>
      <c r="E514" s="135">
        <v>41.1</v>
      </c>
      <c r="F514" s="106">
        <v>74.5</v>
      </c>
      <c r="G514" s="22" t="s">
        <v>14159</v>
      </c>
      <c r="H514" s="106">
        <f t="shared" si="21"/>
        <v>96.45</v>
      </c>
      <c r="I514" s="106">
        <f t="shared" si="22"/>
        <v>88.550000000000011</v>
      </c>
      <c r="J514" s="107">
        <f t="shared" si="23"/>
        <v>86.95</v>
      </c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</row>
    <row r="515" spans="1:32" s="20" customFormat="1" x14ac:dyDescent="0.35">
      <c r="A515" s="127" t="s">
        <v>2977</v>
      </c>
      <c r="B515" s="21" t="s">
        <v>2978</v>
      </c>
      <c r="C515" s="21">
        <v>6</v>
      </c>
      <c r="D515" s="20">
        <v>0.7</v>
      </c>
      <c r="E515" s="135">
        <v>40.299999999999997</v>
      </c>
      <c r="F515" s="106">
        <v>21.5</v>
      </c>
      <c r="G515" s="22" t="s">
        <v>14159</v>
      </c>
      <c r="H515" s="106">
        <f t="shared" si="21"/>
        <v>31.700000000000003</v>
      </c>
      <c r="I515" s="106">
        <f t="shared" si="22"/>
        <v>29.1</v>
      </c>
      <c r="J515" s="107">
        <f t="shared" si="23"/>
        <v>28.6</v>
      </c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</row>
    <row r="516" spans="1:32" s="20" customFormat="1" x14ac:dyDescent="0.35">
      <c r="A516" s="127" t="s">
        <v>2981</v>
      </c>
      <c r="B516" s="21" t="s">
        <v>2982</v>
      </c>
      <c r="C516" s="21">
        <v>4</v>
      </c>
      <c r="D516" s="20">
        <v>0.7</v>
      </c>
      <c r="E516" s="135">
        <v>40</v>
      </c>
      <c r="F516" s="106">
        <v>31.5</v>
      </c>
      <c r="G516" s="22" t="s">
        <v>14159</v>
      </c>
      <c r="H516" s="106">
        <f t="shared" si="21"/>
        <v>43.900000000000006</v>
      </c>
      <c r="I516" s="106">
        <f t="shared" si="22"/>
        <v>40.300000000000004</v>
      </c>
      <c r="J516" s="107">
        <f t="shared" si="23"/>
        <v>39.550000000000004</v>
      </c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</row>
    <row r="517" spans="1:32" s="20" customFormat="1" x14ac:dyDescent="0.35">
      <c r="A517" s="127" t="s">
        <v>2985</v>
      </c>
      <c r="B517" s="21" t="s">
        <v>2986</v>
      </c>
      <c r="C517" s="21">
        <v>6</v>
      </c>
      <c r="D517" s="20">
        <v>0.7</v>
      </c>
      <c r="E517" s="135">
        <v>40.299999999999997</v>
      </c>
      <c r="F517" s="106">
        <v>21.5</v>
      </c>
      <c r="G517" s="22" t="s">
        <v>14159</v>
      </c>
      <c r="H517" s="106">
        <f t="shared" si="21"/>
        <v>31.700000000000003</v>
      </c>
      <c r="I517" s="106">
        <f t="shared" si="22"/>
        <v>29.1</v>
      </c>
      <c r="J517" s="107">
        <f t="shared" si="23"/>
        <v>28.6</v>
      </c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</row>
    <row r="518" spans="1:32" s="20" customFormat="1" x14ac:dyDescent="0.35">
      <c r="A518" s="127" t="s">
        <v>2994</v>
      </c>
      <c r="B518" s="21" t="s">
        <v>2991</v>
      </c>
      <c r="C518" s="21">
        <v>12</v>
      </c>
      <c r="D518" s="20">
        <v>1</v>
      </c>
      <c r="E518" s="135">
        <v>17</v>
      </c>
      <c r="F518" s="106">
        <v>8.6</v>
      </c>
      <c r="G518" s="22" t="s">
        <v>14154</v>
      </c>
      <c r="H518" s="106">
        <f t="shared" si="21"/>
        <v>14.55</v>
      </c>
      <c r="I518" s="106">
        <f t="shared" si="22"/>
        <v>13.350000000000001</v>
      </c>
      <c r="J518" s="107">
        <f t="shared" si="23"/>
        <v>13.15</v>
      </c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</row>
    <row r="519" spans="1:32" s="20" customFormat="1" x14ac:dyDescent="0.35">
      <c r="A519" s="127" t="s">
        <v>2997</v>
      </c>
      <c r="B519" s="21" t="s">
        <v>2998</v>
      </c>
      <c r="C519" s="21">
        <v>3</v>
      </c>
      <c r="D519" s="20">
        <v>0.7</v>
      </c>
      <c r="E519" s="135">
        <v>40</v>
      </c>
      <c r="F519" s="106">
        <v>138.5</v>
      </c>
      <c r="G519" s="22" t="s">
        <v>14140</v>
      </c>
      <c r="H519" s="106">
        <f t="shared" si="21"/>
        <v>174.4</v>
      </c>
      <c r="I519" s="106">
        <f t="shared" si="22"/>
        <v>160.15</v>
      </c>
      <c r="J519" s="107">
        <f t="shared" si="23"/>
        <v>157.25</v>
      </c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</row>
    <row r="520" spans="1:32" s="20" customFormat="1" x14ac:dyDescent="0.35">
      <c r="A520" s="127" t="s">
        <v>3001</v>
      </c>
      <c r="B520" s="21" t="s">
        <v>3002</v>
      </c>
      <c r="C520" s="21">
        <v>3</v>
      </c>
      <c r="D520" s="20">
        <v>0.7</v>
      </c>
      <c r="E520" s="135">
        <v>40</v>
      </c>
      <c r="F520" s="106">
        <v>69.5</v>
      </c>
      <c r="G520" s="22" t="s">
        <v>14140</v>
      </c>
      <c r="H520" s="106">
        <f t="shared" si="21"/>
        <v>90.25</v>
      </c>
      <c r="I520" s="106">
        <f t="shared" si="22"/>
        <v>82.850000000000009</v>
      </c>
      <c r="J520" s="107">
        <f t="shared" si="23"/>
        <v>81.350000000000009</v>
      </c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</row>
    <row r="521" spans="1:32" s="20" customFormat="1" x14ac:dyDescent="0.35">
      <c r="A521" s="127" t="s">
        <v>3005</v>
      </c>
      <c r="B521" s="21" t="s">
        <v>3006</v>
      </c>
      <c r="C521" s="21">
        <v>3</v>
      </c>
      <c r="D521" s="20">
        <v>0.7</v>
      </c>
      <c r="E521" s="135">
        <v>40</v>
      </c>
      <c r="F521" s="106">
        <v>235.5</v>
      </c>
      <c r="G521" s="22" t="s">
        <v>14140</v>
      </c>
      <c r="H521" s="106">
        <f t="shared" si="21"/>
        <v>292.75</v>
      </c>
      <c r="I521" s="106">
        <f t="shared" si="22"/>
        <v>268.75</v>
      </c>
      <c r="J521" s="107">
        <f t="shared" si="23"/>
        <v>263.95</v>
      </c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</row>
    <row r="522" spans="1:32" s="20" customFormat="1" x14ac:dyDescent="0.35">
      <c r="A522" s="127" t="s">
        <v>3009</v>
      </c>
      <c r="B522" s="21" t="s">
        <v>3010</v>
      </c>
      <c r="C522" s="21">
        <v>6</v>
      </c>
      <c r="D522" s="20">
        <v>0.7</v>
      </c>
      <c r="E522" s="135">
        <v>40</v>
      </c>
      <c r="F522" s="106">
        <v>50.5</v>
      </c>
      <c r="G522" s="22" t="s">
        <v>14140</v>
      </c>
      <c r="H522" s="106">
        <f t="shared" si="21"/>
        <v>67.05</v>
      </c>
      <c r="I522" s="106">
        <f t="shared" si="22"/>
        <v>61.550000000000004</v>
      </c>
      <c r="J522" s="107">
        <f t="shared" si="23"/>
        <v>60.45</v>
      </c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</row>
    <row r="523" spans="1:32" s="20" customFormat="1" x14ac:dyDescent="0.35">
      <c r="A523" s="127" t="s">
        <v>3013</v>
      </c>
      <c r="B523" s="21" t="s">
        <v>3014</v>
      </c>
      <c r="C523" s="21">
        <v>6</v>
      </c>
      <c r="D523" s="20">
        <v>0.7</v>
      </c>
      <c r="E523" s="135">
        <v>40</v>
      </c>
      <c r="F523" s="106">
        <v>41.5</v>
      </c>
      <c r="G523" s="22" t="s">
        <v>14140</v>
      </c>
      <c r="H523" s="106">
        <f t="shared" si="21"/>
        <v>56.1</v>
      </c>
      <c r="I523" s="106">
        <f t="shared" si="22"/>
        <v>51.5</v>
      </c>
      <c r="J523" s="107">
        <f t="shared" si="23"/>
        <v>50.550000000000004</v>
      </c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</row>
    <row r="524" spans="1:32" s="20" customFormat="1" x14ac:dyDescent="0.35">
      <c r="A524" s="127" t="s">
        <v>3017</v>
      </c>
      <c r="B524" s="21" t="s">
        <v>3018</v>
      </c>
      <c r="C524" s="21">
        <v>6</v>
      </c>
      <c r="D524" s="20">
        <v>0.7</v>
      </c>
      <c r="E524" s="135">
        <v>40</v>
      </c>
      <c r="F524" s="106">
        <v>52.5</v>
      </c>
      <c r="G524" s="22" t="s">
        <v>14167</v>
      </c>
      <c r="H524" s="106">
        <f t="shared" ref="H524:H587" si="24">IF(B524="","",CEILING((F524+(10.3552*D524*E524)/100+1.5+0.05)*1.22,0.05))</f>
        <v>69.5</v>
      </c>
      <c r="I524" s="106">
        <f t="shared" ref="I524:I587" si="25">IF(B524="","",CEILING((F524+(10.3552*D524*E524)/100+1.5+0.05)*1.12,0.05))</f>
        <v>63.800000000000004</v>
      </c>
      <c r="J524" s="107">
        <f t="shared" ref="J524:J587" si="26">IF(B524="","",CEILING((F524+(10.3552*D524*E524)/100+1.5+0.05)*1.1,0.05))</f>
        <v>62.650000000000006</v>
      </c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</row>
    <row r="525" spans="1:32" s="20" customFormat="1" x14ac:dyDescent="0.35">
      <c r="A525" s="127" t="s">
        <v>3022</v>
      </c>
      <c r="B525" s="21" t="s">
        <v>3023</v>
      </c>
      <c r="C525" s="21">
        <v>6</v>
      </c>
      <c r="D525" s="20">
        <v>0.7</v>
      </c>
      <c r="E525" s="135">
        <v>40</v>
      </c>
      <c r="F525" s="106">
        <v>43</v>
      </c>
      <c r="G525" s="22" t="s">
        <v>14140</v>
      </c>
      <c r="H525" s="106">
        <f t="shared" si="24"/>
        <v>57.900000000000006</v>
      </c>
      <c r="I525" s="106">
        <f t="shared" si="25"/>
        <v>53.150000000000006</v>
      </c>
      <c r="J525" s="107">
        <f t="shared" si="26"/>
        <v>52.2</v>
      </c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</row>
    <row r="526" spans="1:32" s="20" customFormat="1" x14ac:dyDescent="0.35">
      <c r="A526" s="127" t="s">
        <v>3026</v>
      </c>
      <c r="B526" s="21" t="s">
        <v>3027</v>
      </c>
      <c r="C526" s="21">
        <v>6</v>
      </c>
      <c r="D526" s="20">
        <v>0.7</v>
      </c>
      <c r="E526" s="135">
        <v>46</v>
      </c>
      <c r="F526" s="106">
        <v>28.5</v>
      </c>
      <c r="G526" s="22" t="s">
        <v>14145</v>
      </c>
      <c r="H526" s="106">
        <f t="shared" si="24"/>
        <v>40.75</v>
      </c>
      <c r="I526" s="106">
        <f t="shared" si="25"/>
        <v>37.4</v>
      </c>
      <c r="J526" s="107">
        <f t="shared" si="26"/>
        <v>36.75</v>
      </c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</row>
    <row r="527" spans="1:32" s="20" customFormat="1" x14ac:dyDescent="0.35">
      <c r="A527" s="127" t="s">
        <v>3054</v>
      </c>
      <c r="B527" s="21" t="s">
        <v>3055</v>
      </c>
      <c r="C527" s="21">
        <v>6</v>
      </c>
      <c r="D527" s="20">
        <v>0.7</v>
      </c>
      <c r="E527" s="135">
        <v>48.2</v>
      </c>
      <c r="F527" s="106">
        <v>19.95</v>
      </c>
      <c r="G527" s="22" t="s">
        <v>14146</v>
      </c>
      <c r="H527" s="106">
        <f t="shared" si="24"/>
        <v>30.5</v>
      </c>
      <c r="I527" s="106">
        <f t="shared" si="25"/>
        <v>28</v>
      </c>
      <c r="J527" s="107">
        <f t="shared" si="26"/>
        <v>27.5</v>
      </c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</row>
    <row r="528" spans="1:32" s="20" customFormat="1" x14ac:dyDescent="0.35">
      <c r="A528" s="127" t="s">
        <v>3059</v>
      </c>
      <c r="B528" s="21" t="s">
        <v>3060</v>
      </c>
      <c r="C528" s="21">
        <v>6</v>
      </c>
      <c r="D528" s="20">
        <v>1</v>
      </c>
      <c r="E528" s="135">
        <v>37.5</v>
      </c>
      <c r="F528" s="106">
        <v>2.2999999999999998</v>
      </c>
      <c r="G528" s="22" t="s">
        <v>14160</v>
      </c>
      <c r="H528" s="106">
        <f t="shared" si="24"/>
        <v>9.4500000000000011</v>
      </c>
      <c r="I528" s="106">
        <f t="shared" si="25"/>
        <v>8.7000000000000011</v>
      </c>
      <c r="J528" s="107">
        <f t="shared" si="26"/>
        <v>8.5500000000000007</v>
      </c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</row>
    <row r="529" spans="1:32" s="20" customFormat="1" x14ac:dyDescent="0.35">
      <c r="A529" s="127" t="s">
        <v>3063</v>
      </c>
      <c r="B529" s="21" t="s">
        <v>3064</v>
      </c>
      <c r="C529" s="21">
        <v>6</v>
      </c>
      <c r="D529" s="20">
        <v>1</v>
      </c>
      <c r="E529" s="135">
        <v>37.5</v>
      </c>
      <c r="F529" s="106">
        <v>2.4</v>
      </c>
      <c r="G529" s="22" t="s">
        <v>14144</v>
      </c>
      <c r="H529" s="106">
        <f t="shared" si="24"/>
        <v>9.6000000000000014</v>
      </c>
      <c r="I529" s="106">
        <f t="shared" si="25"/>
        <v>8.8000000000000007</v>
      </c>
      <c r="J529" s="107">
        <f t="shared" si="26"/>
        <v>8.65</v>
      </c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</row>
    <row r="530" spans="1:32" s="20" customFormat="1" x14ac:dyDescent="0.35">
      <c r="A530" s="127" t="s">
        <v>3067</v>
      </c>
      <c r="B530" s="21" t="s">
        <v>3068</v>
      </c>
      <c r="C530" s="21">
        <v>6</v>
      </c>
      <c r="D530" s="20">
        <v>0.7</v>
      </c>
      <c r="E530" s="135">
        <v>35</v>
      </c>
      <c r="F530" s="106">
        <v>2.8</v>
      </c>
      <c r="G530" s="22" t="s">
        <v>14144</v>
      </c>
      <c r="H530" s="106">
        <f t="shared" si="24"/>
        <v>8.4500000000000011</v>
      </c>
      <c r="I530" s="106">
        <f t="shared" si="25"/>
        <v>7.75</v>
      </c>
      <c r="J530" s="107">
        <f t="shared" si="26"/>
        <v>7.6000000000000005</v>
      </c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</row>
    <row r="531" spans="1:32" s="20" customFormat="1" x14ac:dyDescent="0.35">
      <c r="A531" s="127" t="s">
        <v>3070</v>
      </c>
      <c r="B531" s="21" t="s">
        <v>3071</v>
      </c>
      <c r="C531" s="21">
        <v>6</v>
      </c>
      <c r="D531" s="20">
        <v>0.7</v>
      </c>
      <c r="E531" s="135">
        <v>40</v>
      </c>
      <c r="F531" s="106">
        <v>11.25</v>
      </c>
      <c r="G531" s="22" t="s">
        <v>14140</v>
      </c>
      <c r="H531" s="106">
        <f t="shared" si="24"/>
        <v>19.200000000000003</v>
      </c>
      <c r="I531" s="106">
        <f t="shared" si="25"/>
        <v>17.600000000000001</v>
      </c>
      <c r="J531" s="107">
        <f t="shared" si="26"/>
        <v>17.3</v>
      </c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</row>
    <row r="532" spans="1:32" s="20" customFormat="1" x14ac:dyDescent="0.35">
      <c r="A532" s="127" t="s">
        <v>3074</v>
      </c>
      <c r="B532" s="21" t="s">
        <v>3075</v>
      </c>
      <c r="C532" s="21">
        <v>6</v>
      </c>
      <c r="D532" s="20">
        <v>0.7</v>
      </c>
      <c r="E532" s="135">
        <v>40</v>
      </c>
      <c r="F532" s="106">
        <v>11.95</v>
      </c>
      <c r="G532" s="22" t="s">
        <v>14140</v>
      </c>
      <c r="H532" s="106">
        <f t="shared" si="24"/>
        <v>20.05</v>
      </c>
      <c r="I532" s="106">
        <f t="shared" si="25"/>
        <v>18.400000000000002</v>
      </c>
      <c r="J532" s="107">
        <f t="shared" si="26"/>
        <v>18.05</v>
      </c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</row>
    <row r="533" spans="1:32" s="20" customFormat="1" x14ac:dyDescent="0.35">
      <c r="A533" s="127" t="s">
        <v>3095</v>
      </c>
      <c r="B533" s="21" t="s">
        <v>3096</v>
      </c>
      <c r="C533" s="21">
        <v>6</v>
      </c>
      <c r="D533" s="20">
        <v>0.7</v>
      </c>
      <c r="E533" s="135">
        <v>40</v>
      </c>
      <c r="F533" s="106">
        <v>39.5</v>
      </c>
      <c r="G533" s="105" t="s">
        <v>14140</v>
      </c>
      <c r="H533" s="106">
        <f t="shared" si="24"/>
        <v>53.650000000000006</v>
      </c>
      <c r="I533" s="106">
        <f t="shared" si="25"/>
        <v>49.25</v>
      </c>
      <c r="J533" s="107">
        <f t="shared" si="26"/>
        <v>48.35</v>
      </c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</row>
    <row r="534" spans="1:32" s="20" customFormat="1" x14ac:dyDescent="0.35">
      <c r="A534" s="127" t="s">
        <v>14334</v>
      </c>
      <c r="B534" s="21" t="s">
        <v>14335</v>
      </c>
      <c r="C534" s="21">
        <v>6</v>
      </c>
      <c r="D534" s="20">
        <v>0.7</v>
      </c>
      <c r="E534" s="135">
        <v>40</v>
      </c>
      <c r="F534" s="106">
        <v>37.5</v>
      </c>
      <c r="G534" s="22" t="s">
        <v>14140</v>
      </c>
      <c r="H534" s="106">
        <f t="shared" si="24"/>
        <v>51.2</v>
      </c>
      <c r="I534" s="106">
        <f t="shared" si="25"/>
        <v>47</v>
      </c>
      <c r="J534" s="107">
        <f t="shared" si="26"/>
        <v>46.150000000000006</v>
      </c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</row>
    <row r="535" spans="1:32" s="20" customFormat="1" x14ac:dyDescent="0.35">
      <c r="A535" s="127" t="s">
        <v>3099</v>
      </c>
      <c r="B535" s="21" t="s">
        <v>3100</v>
      </c>
      <c r="C535" s="21">
        <v>6</v>
      </c>
      <c r="D535" s="20">
        <v>0.7</v>
      </c>
      <c r="E535" s="135">
        <v>40</v>
      </c>
      <c r="F535" s="106">
        <v>16.5</v>
      </c>
      <c r="G535" s="22" t="s">
        <v>14144</v>
      </c>
      <c r="H535" s="106">
        <f t="shared" si="24"/>
        <v>25.6</v>
      </c>
      <c r="I535" s="106">
        <f t="shared" si="25"/>
        <v>23.5</v>
      </c>
      <c r="J535" s="107">
        <f t="shared" si="26"/>
        <v>23.05</v>
      </c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</row>
    <row r="536" spans="1:32" s="20" customFormat="1" x14ac:dyDescent="0.35">
      <c r="A536" s="127" t="s">
        <v>3103</v>
      </c>
      <c r="B536" s="21" t="s">
        <v>3104</v>
      </c>
      <c r="C536" s="21">
        <v>6</v>
      </c>
      <c r="D536" s="20">
        <v>0.7</v>
      </c>
      <c r="E536" s="135">
        <v>40</v>
      </c>
      <c r="F536" s="106">
        <v>24.5</v>
      </c>
      <c r="G536" s="22" t="s">
        <v>14144</v>
      </c>
      <c r="H536" s="106">
        <f t="shared" si="24"/>
        <v>35.35</v>
      </c>
      <c r="I536" s="106">
        <f t="shared" si="25"/>
        <v>32.450000000000003</v>
      </c>
      <c r="J536" s="107">
        <f t="shared" si="26"/>
        <v>31.85</v>
      </c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</row>
    <row r="537" spans="1:32" s="20" customFormat="1" x14ac:dyDescent="0.35">
      <c r="A537" s="127" t="s">
        <v>3107</v>
      </c>
      <c r="B537" s="21" t="s">
        <v>3108</v>
      </c>
      <c r="C537" s="21">
        <v>6</v>
      </c>
      <c r="D537" s="20">
        <v>0.7</v>
      </c>
      <c r="E537" s="135">
        <v>40</v>
      </c>
      <c r="F537" s="106">
        <v>28.5</v>
      </c>
      <c r="G537" s="22" t="s">
        <v>14144</v>
      </c>
      <c r="H537" s="106">
        <f t="shared" si="24"/>
        <v>40.200000000000003</v>
      </c>
      <c r="I537" s="106">
        <f t="shared" si="25"/>
        <v>36.950000000000003</v>
      </c>
      <c r="J537" s="107">
        <f t="shared" si="26"/>
        <v>36.25</v>
      </c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</row>
    <row r="538" spans="1:32" s="20" customFormat="1" x14ac:dyDescent="0.35">
      <c r="A538" s="127" t="s">
        <v>3111</v>
      </c>
      <c r="B538" s="21" t="s">
        <v>3112</v>
      </c>
      <c r="C538" s="21">
        <v>6</v>
      </c>
      <c r="D538" s="20">
        <v>0.7</v>
      </c>
      <c r="E538" s="135">
        <v>40</v>
      </c>
      <c r="F538" s="106">
        <v>39.5</v>
      </c>
      <c r="G538" s="22" t="s">
        <v>14144</v>
      </c>
      <c r="H538" s="106">
        <f t="shared" si="24"/>
        <v>53.650000000000006</v>
      </c>
      <c r="I538" s="106">
        <f t="shared" si="25"/>
        <v>49.25</v>
      </c>
      <c r="J538" s="107">
        <f t="shared" si="26"/>
        <v>48.35</v>
      </c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</row>
    <row r="539" spans="1:32" s="20" customFormat="1" x14ac:dyDescent="0.35">
      <c r="A539" s="127" t="s">
        <v>3115</v>
      </c>
      <c r="B539" s="21" t="s">
        <v>3116</v>
      </c>
      <c r="C539" s="21">
        <v>6</v>
      </c>
      <c r="D539" s="20">
        <v>0.7</v>
      </c>
      <c r="E539" s="135">
        <v>40</v>
      </c>
      <c r="F539" s="106">
        <v>88.5</v>
      </c>
      <c r="G539" s="22" t="s">
        <v>14144</v>
      </c>
      <c r="H539" s="106">
        <f t="shared" si="24"/>
        <v>113.4</v>
      </c>
      <c r="I539" s="106">
        <f t="shared" si="25"/>
        <v>104.15</v>
      </c>
      <c r="J539" s="107">
        <f t="shared" si="26"/>
        <v>102.25</v>
      </c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</row>
    <row r="540" spans="1:32" s="20" customFormat="1" x14ac:dyDescent="0.35">
      <c r="A540" s="127" t="s">
        <v>3119</v>
      </c>
      <c r="B540" s="21" t="s">
        <v>3120</v>
      </c>
      <c r="C540" s="21">
        <v>6</v>
      </c>
      <c r="D540" s="20">
        <v>0.7</v>
      </c>
      <c r="E540" s="135">
        <v>40</v>
      </c>
      <c r="F540" s="106">
        <v>8.9499999999999993</v>
      </c>
      <c r="G540" s="22" t="s">
        <v>14144</v>
      </c>
      <c r="H540" s="106">
        <f t="shared" si="24"/>
        <v>16.350000000000001</v>
      </c>
      <c r="I540" s="106">
        <f t="shared" si="25"/>
        <v>15.05</v>
      </c>
      <c r="J540" s="107">
        <f t="shared" si="26"/>
        <v>14.75</v>
      </c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</row>
    <row r="541" spans="1:32" s="20" customFormat="1" x14ac:dyDescent="0.35">
      <c r="A541" s="127" t="s">
        <v>3123</v>
      </c>
      <c r="B541" s="21" t="s">
        <v>3124</v>
      </c>
      <c r="C541" s="21">
        <v>6</v>
      </c>
      <c r="D541" s="20">
        <v>0.7</v>
      </c>
      <c r="E541" s="135">
        <v>40</v>
      </c>
      <c r="F541" s="106">
        <v>11.5</v>
      </c>
      <c r="G541" s="22" t="s">
        <v>14144</v>
      </c>
      <c r="H541" s="106">
        <f t="shared" si="24"/>
        <v>19.5</v>
      </c>
      <c r="I541" s="106">
        <f t="shared" si="25"/>
        <v>17.900000000000002</v>
      </c>
      <c r="J541" s="107">
        <f t="shared" si="26"/>
        <v>17.55</v>
      </c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</row>
    <row r="542" spans="1:32" s="20" customFormat="1" x14ac:dyDescent="0.35">
      <c r="A542" s="127" t="s">
        <v>3127</v>
      </c>
      <c r="B542" s="21" t="s">
        <v>3128</v>
      </c>
      <c r="C542" s="21">
        <v>6</v>
      </c>
      <c r="D542" s="20">
        <v>0.7</v>
      </c>
      <c r="E542" s="135">
        <v>40</v>
      </c>
      <c r="F542" s="107">
        <v>9.9499999999999993</v>
      </c>
      <c r="G542" s="22" t="s">
        <v>14144</v>
      </c>
      <c r="H542" s="106">
        <f t="shared" si="24"/>
        <v>17.600000000000001</v>
      </c>
      <c r="I542" s="106">
        <f t="shared" si="25"/>
        <v>16.150000000000002</v>
      </c>
      <c r="J542" s="107">
        <f t="shared" si="26"/>
        <v>15.850000000000001</v>
      </c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</row>
    <row r="543" spans="1:32" s="20" customFormat="1" x14ac:dyDescent="0.35">
      <c r="A543" s="127" t="s">
        <v>3132</v>
      </c>
      <c r="B543" s="21" t="s">
        <v>3133</v>
      </c>
      <c r="C543" s="21">
        <v>6</v>
      </c>
      <c r="D543" s="20">
        <v>0.7</v>
      </c>
      <c r="E543" s="135">
        <v>40</v>
      </c>
      <c r="F543" s="106">
        <v>11</v>
      </c>
      <c r="G543" s="22" t="s">
        <v>14144</v>
      </c>
      <c r="H543" s="106">
        <f t="shared" si="24"/>
        <v>18.850000000000001</v>
      </c>
      <c r="I543" s="106">
        <f t="shared" si="25"/>
        <v>17.350000000000001</v>
      </c>
      <c r="J543" s="107">
        <f t="shared" si="26"/>
        <v>17</v>
      </c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</row>
    <row r="544" spans="1:32" s="20" customFormat="1" x14ac:dyDescent="0.35">
      <c r="A544" s="127" t="s">
        <v>3136</v>
      </c>
      <c r="B544" s="21" t="s">
        <v>3137</v>
      </c>
      <c r="C544" s="21">
        <v>6</v>
      </c>
      <c r="D544" s="20">
        <v>0.7</v>
      </c>
      <c r="E544" s="135">
        <v>40</v>
      </c>
      <c r="F544" s="106">
        <v>22.5</v>
      </c>
      <c r="G544" s="22" t="s">
        <v>14144</v>
      </c>
      <c r="H544" s="106">
        <f t="shared" si="24"/>
        <v>32.9</v>
      </c>
      <c r="I544" s="106">
        <f t="shared" si="25"/>
        <v>30.200000000000003</v>
      </c>
      <c r="J544" s="107">
        <f t="shared" si="26"/>
        <v>29.650000000000002</v>
      </c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</row>
    <row r="545" spans="1:32" s="20" customFormat="1" x14ac:dyDescent="0.35">
      <c r="A545" s="127" t="s">
        <v>3140</v>
      </c>
      <c r="B545" s="21" t="s">
        <v>3141</v>
      </c>
      <c r="C545" s="21">
        <v>6</v>
      </c>
      <c r="D545" s="20">
        <v>0.5</v>
      </c>
      <c r="E545" s="135">
        <v>16.5</v>
      </c>
      <c r="F545" s="106">
        <v>9.25</v>
      </c>
      <c r="G545" s="22" t="s">
        <v>14153</v>
      </c>
      <c r="H545" s="106">
        <f t="shared" si="24"/>
        <v>14.25</v>
      </c>
      <c r="I545" s="106">
        <f t="shared" si="25"/>
        <v>13.100000000000001</v>
      </c>
      <c r="J545" s="107">
        <f t="shared" si="26"/>
        <v>12.850000000000001</v>
      </c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</row>
    <row r="546" spans="1:32" s="20" customFormat="1" x14ac:dyDescent="0.35">
      <c r="A546" s="127" t="s">
        <v>3147</v>
      </c>
      <c r="B546" s="21" t="s">
        <v>3148</v>
      </c>
      <c r="C546" s="21">
        <v>6</v>
      </c>
      <c r="D546" s="20">
        <v>0.5</v>
      </c>
      <c r="E546" s="135">
        <v>16.5</v>
      </c>
      <c r="F546" s="106">
        <v>9.9</v>
      </c>
      <c r="G546" s="22" t="s">
        <v>14153</v>
      </c>
      <c r="H546" s="106">
        <f t="shared" si="24"/>
        <v>15.05</v>
      </c>
      <c r="I546" s="106">
        <f t="shared" si="25"/>
        <v>13.8</v>
      </c>
      <c r="J546" s="107">
        <f t="shared" si="26"/>
        <v>13.55</v>
      </c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</row>
    <row r="547" spans="1:32" s="20" customFormat="1" x14ac:dyDescent="0.35">
      <c r="A547" s="127" t="s">
        <v>3165</v>
      </c>
      <c r="B547" s="21" t="s">
        <v>3162</v>
      </c>
      <c r="C547" s="21">
        <v>6</v>
      </c>
      <c r="D547" s="20">
        <v>0.7</v>
      </c>
      <c r="E547" s="135">
        <v>55</v>
      </c>
      <c r="F547" s="106">
        <v>26.5</v>
      </c>
      <c r="G547" s="22" t="s">
        <v>14148</v>
      </c>
      <c r="H547" s="106">
        <f t="shared" si="24"/>
        <v>39.1</v>
      </c>
      <c r="I547" s="106">
        <f t="shared" si="25"/>
        <v>35.9</v>
      </c>
      <c r="J547" s="107">
        <f t="shared" si="26"/>
        <v>35.25</v>
      </c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</row>
    <row r="548" spans="1:32" s="20" customFormat="1" x14ac:dyDescent="0.35">
      <c r="A548" s="127" t="s">
        <v>3172</v>
      </c>
      <c r="B548" s="21" t="s">
        <v>3169</v>
      </c>
      <c r="C548" s="21">
        <v>6</v>
      </c>
      <c r="D548" s="20">
        <v>0.7</v>
      </c>
      <c r="E548" s="135">
        <v>43</v>
      </c>
      <c r="F548" s="106">
        <v>23.95</v>
      </c>
      <c r="G548" s="22" t="s">
        <v>14148</v>
      </c>
      <c r="H548" s="106">
        <f t="shared" si="24"/>
        <v>34.950000000000003</v>
      </c>
      <c r="I548" s="106">
        <f t="shared" si="25"/>
        <v>32.1</v>
      </c>
      <c r="J548" s="107">
        <f t="shared" si="26"/>
        <v>31.5</v>
      </c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</row>
    <row r="549" spans="1:32" s="20" customFormat="1" x14ac:dyDescent="0.35">
      <c r="A549" s="127" t="s">
        <v>3175</v>
      </c>
      <c r="B549" s="21" t="s">
        <v>3176</v>
      </c>
      <c r="C549" s="21">
        <v>6</v>
      </c>
      <c r="D549" s="20">
        <v>0.7</v>
      </c>
      <c r="E549" s="135">
        <v>41</v>
      </c>
      <c r="F549" s="106">
        <v>46</v>
      </c>
      <c r="G549" s="22" t="s">
        <v>14166</v>
      </c>
      <c r="H549" s="106">
        <f t="shared" si="24"/>
        <v>61.650000000000006</v>
      </c>
      <c r="I549" s="106">
        <f t="shared" si="25"/>
        <v>56.6</v>
      </c>
      <c r="J549" s="107">
        <f t="shared" si="26"/>
        <v>55.6</v>
      </c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</row>
    <row r="550" spans="1:32" s="20" customFormat="1" x14ac:dyDescent="0.35">
      <c r="A550" s="127" t="s">
        <v>3182</v>
      </c>
      <c r="B550" s="21" t="s">
        <v>3183</v>
      </c>
      <c r="C550" s="21">
        <v>6</v>
      </c>
      <c r="D550" s="20">
        <v>0.7</v>
      </c>
      <c r="E550" s="135">
        <v>41</v>
      </c>
      <c r="F550" s="106">
        <v>34</v>
      </c>
      <c r="G550" s="22" t="s">
        <v>14165</v>
      </c>
      <c r="H550" s="106">
        <f t="shared" si="24"/>
        <v>47</v>
      </c>
      <c r="I550" s="106">
        <f t="shared" si="25"/>
        <v>43.150000000000006</v>
      </c>
      <c r="J550" s="107">
        <f t="shared" si="26"/>
        <v>42.400000000000006</v>
      </c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</row>
    <row r="551" spans="1:32" s="20" customFormat="1" x14ac:dyDescent="0.35">
      <c r="A551" s="127" t="s">
        <v>3185</v>
      </c>
      <c r="B551" s="21" t="s">
        <v>3186</v>
      </c>
      <c r="C551" s="21">
        <v>6</v>
      </c>
      <c r="D551" s="20">
        <v>0.7</v>
      </c>
      <c r="E551" s="135">
        <v>41</v>
      </c>
      <c r="F551" s="106">
        <v>46</v>
      </c>
      <c r="G551" s="22" t="s">
        <v>14165</v>
      </c>
      <c r="H551" s="106">
        <f t="shared" si="24"/>
        <v>61.650000000000006</v>
      </c>
      <c r="I551" s="106">
        <f t="shared" si="25"/>
        <v>56.6</v>
      </c>
      <c r="J551" s="107">
        <f t="shared" si="26"/>
        <v>55.6</v>
      </c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</row>
    <row r="552" spans="1:32" s="20" customFormat="1" x14ac:dyDescent="0.35">
      <c r="A552" s="127" t="s">
        <v>3188</v>
      </c>
      <c r="B552" s="21" t="s">
        <v>3189</v>
      </c>
      <c r="C552" s="21">
        <v>6</v>
      </c>
      <c r="D552" s="20">
        <v>0.7</v>
      </c>
      <c r="E552" s="135">
        <v>40</v>
      </c>
      <c r="F552" s="106">
        <v>22.75</v>
      </c>
      <c r="G552" s="22" t="s">
        <v>14166</v>
      </c>
      <c r="H552" s="106">
        <f t="shared" si="24"/>
        <v>33.200000000000003</v>
      </c>
      <c r="I552" s="106">
        <f t="shared" si="25"/>
        <v>30.5</v>
      </c>
      <c r="J552" s="107">
        <f t="shared" si="26"/>
        <v>29.950000000000003</v>
      </c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</row>
    <row r="553" spans="1:32" s="20" customFormat="1" x14ac:dyDescent="0.35">
      <c r="A553" s="127" t="s">
        <v>3191</v>
      </c>
      <c r="B553" s="21" t="s">
        <v>3192</v>
      </c>
      <c r="C553" s="21">
        <v>6</v>
      </c>
      <c r="D553" s="20">
        <v>0.7</v>
      </c>
      <c r="E553" s="135">
        <v>40</v>
      </c>
      <c r="F553" s="106">
        <v>8.5</v>
      </c>
      <c r="G553" s="22" t="s">
        <v>14165</v>
      </c>
      <c r="H553" s="106">
        <f t="shared" si="24"/>
        <v>15.8</v>
      </c>
      <c r="I553" s="106">
        <f t="shared" si="25"/>
        <v>14.55</v>
      </c>
      <c r="J553" s="107">
        <f t="shared" si="26"/>
        <v>14.25</v>
      </c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</row>
    <row r="554" spans="1:32" s="20" customFormat="1" x14ac:dyDescent="0.35">
      <c r="A554" s="127" t="s">
        <v>3194</v>
      </c>
      <c r="B554" s="21" t="s">
        <v>3195</v>
      </c>
      <c r="C554" s="21">
        <v>6</v>
      </c>
      <c r="D554" s="20">
        <v>0.7</v>
      </c>
      <c r="E554" s="135">
        <v>41</v>
      </c>
      <c r="F554" s="106">
        <v>21.75</v>
      </c>
      <c r="G554" s="22" t="s">
        <v>14166</v>
      </c>
      <c r="H554" s="106">
        <f t="shared" si="24"/>
        <v>32.1</v>
      </c>
      <c r="I554" s="106">
        <f t="shared" si="25"/>
        <v>29.450000000000003</v>
      </c>
      <c r="J554" s="107">
        <f t="shared" si="26"/>
        <v>28.900000000000002</v>
      </c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</row>
    <row r="555" spans="1:32" s="20" customFormat="1" x14ac:dyDescent="0.35">
      <c r="A555" s="127" t="s">
        <v>3197</v>
      </c>
      <c r="B555" s="21" t="s">
        <v>3198</v>
      </c>
      <c r="C555" s="21">
        <v>6</v>
      </c>
      <c r="D555" s="20">
        <v>0.7</v>
      </c>
      <c r="E555" s="135">
        <v>40</v>
      </c>
      <c r="F555" s="106">
        <v>11.8</v>
      </c>
      <c r="G555" s="22" t="s">
        <v>14166</v>
      </c>
      <c r="H555" s="106">
        <f t="shared" si="24"/>
        <v>19.850000000000001</v>
      </c>
      <c r="I555" s="106">
        <f t="shared" si="25"/>
        <v>18.2</v>
      </c>
      <c r="J555" s="107">
        <f t="shared" si="26"/>
        <v>17.900000000000002</v>
      </c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</row>
    <row r="556" spans="1:32" s="20" customFormat="1" x14ac:dyDescent="0.35">
      <c r="A556" s="127" t="s">
        <v>3202</v>
      </c>
      <c r="B556" s="21" t="s">
        <v>3203</v>
      </c>
      <c r="C556" s="21">
        <v>120</v>
      </c>
      <c r="D556" s="20">
        <v>0.05</v>
      </c>
      <c r="E556" s="135">
        <v>40</v>
      </c>
      <c r="F556" s="106">
        <v>1.85</v>
      </c>
      <c r="G556" s="22" t="s">
        <v>14150</v>
      </c>
      <c r="H556" s="106">
        <f t="shared" si="24"/>
        <v>4.45</v>
      </c>
      <c r="I556" s="106">
        <f t="shared" si="25"/>
        <v>4.05</v>
      </c>
      <c r="J556" s="107">
        <f t="shared" si="26"/>
        <v>4</v>
      </c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</row>
    <row r="557" spans="1:32" s="20" customFormat="1" x14ac:dyDescent="0.35">
      <c r="A557" s="127" t="s">
        <v>14463</v>
      </c>
      <c r="B557" s="21" t="s">
        <v>3213</v>
      </c>
      <c r="C557" s="21">
        <v>12</v>
      </c>
      <c r="D557" s="20">
        <v>1</v>
      </c>
      <c r="E557" s="135">
        <v>40</v>
      </c>
      <c r="F557" s="106">
        <v>20</v>
      </c>
      <c r="G557" s="22" t="s">
        <v>14150</v>
      </c>
      <c r="H557" s="106">
        <f t="shared" si="24"/>
        <v>31.35</v>
      </c>
      <c r="I557" s="106">
        <f t="shared" si="25"/>
        <v>28.8</v>
      </c>
      <c r="J557" s="107">
        <f t="shared" si="26"/>
        <v>28.3</v>
      </c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</row>
    <row r="558" spans="1:32" s="20" customFormat="1" x14ac:dyDescent="0.35">
      <c r="A558" s="127" t="s">
        <v>14414</v>
      </c>
      <c r="B558" s="21" t="s">
        <v>14415</v>
      </c>
      <c r="C558" s="21">
        <v>6</v>
      </c>
      <c r="D558" s="20">
        <v>0.7</v>
      </c>
      <c r="E558" s="135">
        <v>40</v>
      </c>
      <c r="F558" s="106">
        <v>22.5</v>
      </c>
      <c r="G558" s="22" t="s">
        <v>14150</v>
      </c>
      <c r="H558" s="106">
        <f t="shared" si="24"/>
        <v>32.9</v>
      </c>
      <c r="I558" s="106">
        <f t="shared" si="25"/>
        <v>30.200000000000003</v>
      </c>
      <c r="J558" s="107">
        <f t="shared" si="26"/>
        <v>29.650000000000002</v>
      </c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</row>
    <row r="559" spans="1:32" s="20" customFormat="1" x14ac:dyDescent="0.35">
      <c r="A559" s="127" t="s">
        <v>14336</v>
      </c>
      <c r="B559" s="21" t="s">
        <v>14337</v>
      </c>
      <c r="C559" s="21">
        <v>6</v>
      </c>
      <c r="D559" s="20">
        <v>0.7</v>
      </c>
      <c r="E559" s="135">
        <v>40</v>
      </c>
      <c r="F559" s="106">
        <v>21.75</v>
      </c>
      <c r="G559" s="22" t="s">
        <v>14150</v>
      </c>
      <c r="H559" s="106">
        <f t="shared" si="24"/>
        <v>32</v>
      </c>
      <c r="I559" s="106">
        <f t="shared" si="25"/>
        <v>29.35</v>
      </c>
      <c r="J559" s="107">
        <f t="shared" si="26"/>
        <v>28.85</v>
      </c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</row>
    <row r="560" spans="1:32" s="20" customFormat="1" x14ac:dyDescent="0.35">
      <c r="A560" s="127" t="s">
        <v>3226</v>
      </c>
      <c r="B560" s="21" t="s">
        <v>3223</v>
      </c>
      <c r="C560" s="21">
        <v>6</v>
      </c>
      <c r="D560" s="20">
        <v>1</v>
      </c>
      <c r="E560" s="135">
        <v>40</v>
      </c>
      <c r="F560" s="106">
        <v>24.9</v>
      </c>
      <c r="G560" s="22" t="s">
        <v>14150</v>
      </c>
      <c r="H560" s="106">
        <f t="shared" si="24"/>
        <v>37.35</v>
      </c>
      <c r="I560" s="106">
        <f t="shared" si="25"/>
        <v>34.300000000000004</v>
      </c>
      <c r="J560" s="107">
        <f t="shared" si="26"/>
        <v>33.700000000000003</v>
      </c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</row>
    <row r="561" spans="1:32" s="20" customFormat="1" x14ac:dyDescent="0.35">
      <c r="A561" s="127" t="s">
        <v>14338</v>
      </c>
      <c r="B561" s="21" t="s">
        <v>14339</v>
      </c>
      <c r="C561" s="21">
        <v>6</v>
      </c>
      <c r="D561" s="20">
        <v>0.7</v>
      </c>
      <c r="E561" s="135">
        <v>40</v>
      </c>
      <c r="F561" s="106">
        <v>21.38</v>
      </c>
      <c r="G561" s="22" t="s">
        <v>14150</v>
      </c>
      <c r="H561" s="106">
        <f t="shared" si="24"/>
        <v>31.55</v>
      </c>
      <c r="I561" s="106">
        <f t="shared" si="25"/>
        <v>28.950000000000003</v>
      </c>
      <c r="J561" s="107">
        <f t="shared" si="26"/>
        <v>28.450000000000003</v>
      </c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</row>
    <row r="562" spans="1:32" s="20" customFormat="1" x14ac:dyDescent="0.35">
      <c r="A562" s="127" t="s">
        <v>14435</v>
      </c>
      <c r="B562" s="21" t="s">
        <v>14436</v>
      </c>
      <c r="C562" s="21">
        <v>6</v>
      </c>
      <c r="D562" s="20">
        <v>1</v>
      </c>
      <c r="E562" s="135">
        <v>40</v>
      </c>
      <c r="F562" s="106">
        <v>26.5</v>
      </c>
      <c r="G562" s="22" t="s">
        <v>14163</v>
      </c>
      <c r="H562" s="106">
        <f t="shared" si="24"/>
        <v>39.300000000000004</v>
      </c>
      <c r="I562" s="106">
        <f t="shared" si="25"/>
        <v>36.1</v>
      </c>
      <c r="J562" s="107">
        <f t="shared" si="26"/>
        <v>35.450000000000003</v>
      </c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</row>
    <row r="563" spans="1:32" s="20" customFormat="1" x14ac:dyDescent="0.35">
      <c r="A563" s="127" t="s">
        <v>14340</v>
      </c>
      <c r="B563" s="21" t="s">
        <v>14341</v>
      </c>
      <c r="C563" s="21">
        <v>6</v>
      </c>
      <c r="D563" s="20">
        <v>0.7</v>
      </c>
      <c r="E563" s="135">
        <v>40</v>
      </c>
      <c r="F563" s="106">
        <v>30</v>
      </c>
      <c r="G563" s="22" t="s">
        <v>14150</v>
      </c>
      <c r="H563" s="106">
        <f t="shared" si="24"/>
        <v>42.050000000000004</v>
      </c>
      <c r="I563" s="106">
        <f t="shared" si="25"/>
        <v>38.6</v>
      </c>
      <c r="J563" s="107">
        <f t="shared" si="26"/>
        <v>37.9</v>
      </c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</row>
    <row r="564" spans="1:32" s="20" customFormat="1" x14ac:dyDescent="0.35">
      <c r="A564" s="127" t="s">
        <v>3229</v>
      </c>
      <c r="B564" s="21" t="s">
        <v>3230</v>
      </c>
      <c r="C564" s="21">
        <v>6</v>
      </c>
      <c r="D564" s="20">
        <v>0.7</v>
      </c>
      <c r="E564" s="135">
        <v>40</v>
      </c>
      <c r="F564" s="106">
        <v>36.75</v>
      </c>
      <c r="G564" s="22" t="s">
        <v>14150</v>
      </c>
      <c r="H564" s="106">
        <f t="shared" si="24"/>
        <v>50.300000000000004</v>
      </c>
      <c r="I564" s="106">
        <f t="shared" si="25"/>
        <v>46.150000000000006</v>
      </c>
      <c r="J564" s="107">
        <f t="shared" si="26"/>
        <v>45.35</v>
      </c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</row>
    <row r="565" spans="1:32" s="20" customFormat="1" x14ac:dyDescent="0.35">
      <c r="A565" s="127" t="s">
        <v>3233</v>
      </c>
      <c r="B565" s="21" t="s">
        <v>3234</v>
      </c>
      <c r="C565" s="21">
        <v>6</v>
      </c>
      <c r="D565" s="20">
        <v>0.7</v>
      </c>
      <c r="E565" s="135">
        <v>40</v>
      </c>
      <c r="F565" s="106">
        <v>39</v>
      </c>
      <c r="G565" s="22" t="s">
        <v>14150</v>
      </c>
      <c r="H565" s="106">
        <f t="shared" si="24"/>
        <v>53.050000000000004</v>
      </c>
      <c r="I565" s="106">
        <f t="shared" si="25"/>
        <v>48.7</v>
      </c>
      <c r="J565" s="107">
        <f t="shared" si="26"/>
        <v>47.800000000000004</v>
      </c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</row>
    <row r="566" spans="1:32" s="20" customFormat="1" x14ac:dyDescent="0.35">
      <c r="A566" s="127" t="s">
        <v>14342</v>
      </c>
      <c r="B566" s="21" t="s">
        <v>14343</v>
      </c>
      <c r="C566" s="21">
        <v>6</v>
      </c>
      <c r="D566" s="20">
        <v>0.7</v>
      </c>
      <c r="E566" s="135">
        <v>40</v>
      </c>
      <c r="F566" s="106">
        <v>145</v>
      </c>
      <c r="G566" s="22" t="s">
        <v>14150</v>
      </c>
      <c r="H566" s="106">
        <f t="shared" si="24"/>
        <v>182.35000000000002</v>
      </c>
      <c r="I566" s="106">
        <f t="shared" si="25"/>
        <v>167.4</v>
      </c>
      <c r="J566" s="107">
        <f t="shared" si="26"/>
        <v>164.4</v>
      </c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</row>
    <row r="567" spans="1:32" s="20" customFormat="1" x14ac:dyDescent="0.35">
      <c r="A567" s="127" t="s">
        <v>3236</v>
      </c>
      <c r="B567" s="21" t="s">
        <v>3237</v>
      </c>
      <c r="C567" s="21">
        <v>6</v>
      </c>
      <c r="D567" s="20">
        <v>0.7</v>
      </c>
      <c r="E567" s="135">
        <v>40</v>
      </c>
      <c r="F567" s="106">
        <v>125</v>
      </c>
      <c r="G567" s="22" t="s">
        <v>14150</v>
      </c>
      <c r="H567" s="106">
        <f t="shared" si="24"/>
        <v>157.95000000000002</v>
      </c>
      <c r="I567" s="106">
        <f t="shared" si="25"/>
        <v>145</v>
      </c>
      <c r="J567" s="107">
        <f t="shared" si="26"/>
        <v>142.4</v>
      </c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</row>
    <row r="568" spans="1:32" s="20" customFormat="1" x14ac:dyDescent="0.35">
      <c r="A568" s="127" t="s">
        <v>3240</v>
      </c>
      <c r="B568" s="21" t="s">
        <v>3241</v>
      </c>
      <c r="C568" s="21">
        <v>6</v>
      </c>
      <c r="D568" s="20">
        <v>0.7</v>
      </c>
      <c r="E568" s="135">
        <v>40</v>
      </c>
      <c r="F568" s="106">
        <v>125</v>
      </c>
      <c r="G568" s="22" t="s">
        <v>14150</v>
      </c>
      <c r="H568" s="106">
        <f t="shared" si="24"/>
        <v>157.95000000000002</v>
      </c>
      <c r="I568" s="106">
        <f t="shared" si="25"/>
        <v>145</v>
      </c>
      <c r="J568" s="107">
        <f t="shared" si="26"/>
        <v>142.4</v>
      </c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</row>
    <row r="569" spans="1:32" s="20" customFormat="1" x14ac:dyDescent="0.35">
      <c r="A569" s="127" t="s">
        <v>3242</v>
      </c>
      <c r="B569" s="21" t="s">
        <v>3243</v>
      </c>
      <c r="C569" s="21">
        <v>6</v>
      </c>
      <c r="D569" s="20">
        <v>0.7</v>
      </c>
      <c r="E569" s="135">
        <v>40</v>
      </c>
      <c r="F569" s="106">
        <v>150</v>
      </c>
      <c r="G569" s="22" t="s">
        <v>14150</v>
      </c>
      <c r="H569" s="106">
        <f t="shared" si="24"/>
        <v>188.45000000000002</v>
      </c>
      <c r="I569" s="106">
        <f t="shared" si="25"/>
        <v>173</v>
      </c>
      <c r="J569" s="107">
        <f t="shared" si="26"/>
        <v>169.9</v>
      </c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</row>
    <row r="570" spans="1:32" s="20" customFormat="1" x14ac:dyDescent="0.35">
      <c r="A570" s="127" t="s">
        <v>14344</v>
      </c>
      <c r="B570" s="21" t="s">
        <v>14345</v>
      </c>
      <c r="C570" s="21">
        <v>6</v>
      </c>
      <c r="D570" s="20">
        <v>0.7</v>
      </c>
      <c r="E570" s="135">
        <v>40</v>
      </c>
      <c r="F570" s="106">
        <v>145</v>
      </c>
      <c r="G570" s="22" t="s">
        <v>14150</v>
      </c>
      <c r="H570" s="106">
        <f t="shared" si="24"/>
        <v>182.35000000000002</v>
      </c>
      <c r="I570" s="106">
        <f t="shared" si="25"/>
        <v>167.4</v>
      </c>
      <c r="J570" s="107">
        <f t="shared" si="26"/>
        <v>164.4</v>
      </c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</row>
    <row r="571" spans="1:32" s="20" customFormat="1" x14ac:dyDescent="0.35">
      <c r="A571" s="127" t="s">
        <v>3246</v>
      </c>
      <c r="B571" s="21" t="s">
        <v>3247</v>
      </c>
      <c r="C571" s="21">
        <v>6</v>
      </c>
      <c r="D571" s="20">
        <v>0.7</v>
      </c>
      <c r="E571" s="135">
        <v>40</v>
      </c>
      <c r="F571" s="106">
        <v>98</v>
      </c>
      <c r="G571" s="22" t="s">
        <v>14150</v>
      </c>
      <c r="H571" s="106">
        <f t="shared" si="24"/>
        <v>125</v>
      </c>
      <c r="I571" s="106">
        <f t="shared" si="25"/>
        <v>114.75</v>
      </c>
      <c r="J571" s="107">
        <f t="shared" si="26"/>
        <v>112.7</v>
      </c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</row>
    <row r="572" spans="1:32" s="20" customFormat="1" x14ac:dyDescent="0.35">
      <c r="A572" s="127" t="s">
        <v>3250</v>
      </c>
      <c r="B572" s="21" t="s">
        <v>3251</v>
      </c>
      <c r="C572" s="21">
        <v>3</v>
      </c>
      <c r="D572" s="20">
        <v>0.7</v>
      </c>
      <c r="E572" s="135">
        <v>40</v>
      </c>
      <c r="F572" s="106">
        <v>215</v>
      </c>
      <c r="G572" s="22" t="s">
        <v>14150</v>
      </c>
      <c r="H572" s="106">
        <f t="shared" si="24"/>
        <v>267.75</v>
      </c>
      <c r="I572" s="106">
        <f t="shared" si="25"/>
        <v>245.8</v>
      </c>
      <c r="J572" s="107">
        <f t="shared" si="26"/>
        <v>241.4</v>
      </c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</row>
    <row r="573" spans="1:32" s="20" customFormat="1" x14ac:dyDescent="0.35">
      <c r="A573" s="127" t="s">
        <v>3254</v>
      </c>
      <c r="B573" s="21" t="s">
        <v>3255</v>
      </c>
      <c r="C573" s="21">
        <v>6</v>
      </c>
      <c r="D573" s="20">
        <v>0.5</v>
      </c>
      <c r="E573" s="135">
        <v>40</v>
      </c>
      <c r="F573" s="106">
        <v>335</v>
      </c>
      <c r="G573" s="22" t="s">
        <v>14150</v>
      </c>
      <c r="H573" s="106">
        <f t="shared" si="24"/>
        <v>413.15000000000003</v>
      </c>
      <c r="I573" s="106">
        <f t="shared" si="25"/>
        <v>379.3</v>
      </c>
      <c r="J573" s="107">
        <f t="shared" si="26"/>
        <v>372.5</v>
      </c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</row>
    <row r="574" spans="1:32" s="20" customFormat="1" x14ac:dyDescent="0.35">
      <c r="A574" s="127" t="s">
        <v>3262</v>
      </c>
      <c r="B574" s="21" t="s">
        <v>3263</v>
      </c>
      <c r="C574" s="21">
        <v>6</v>
      </c>
      <c r="D574" s="20">
        <v>0.7</v>
      </c>
      <c r="E574" s="135">
        <v>40</v>
      </c>
      <c r="F574" s="106">
        <v>34.9</v>
      </c>
      <c r="G574" s="22" t="s">
        <v>14150</v>
      </c>
      <c r="H574" s="106">
        <f t="shared" si="24"/>
        <v>48.050000000000004</v>
      </c>
      <c r="I574" s="106">
        <f t="shared" si="25"/>
        <v>44.1</v>
      </c>
      <c r="J574" s="107">
        <f t="shared" si="26"/>
        <v>43.300000000000004</v>
      </c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</row>
    <row r="575" spans="1:32" s="20" customFormat="1" x14ac:dyDescent="0.35">
      <c r="A575" s="127" t="s">
        <v>3268</v>
      </c>
      <c r="B575" s="21" t="s">
        <v>3269</v>
      </c>
      <c r="C575" s="21">
        <v>6</v>
      </c>
      <c r="D575" s="20">
        <v>0.7</v>
      </c>
      <c r="E575" s="135">
        <v>40</v>
      </c>
      <c r="F575" s="106">
        <v>30</v>
      </c>
      <c r="G575" s="22" t="s">
        <v>14150</v>
      </c>
      <c r="H575" s="106">
        <f t="shared" si="24"/>
        <v>42.050000000000004</v>
      </c>
      <c r="I575" s="106">
        <f t="shared" si="25"/>
        <v>38.6</v>
      </c>
      <c r="J575" s="107">
        <f t="shared" si="26"/>
        <v>37.9</v>
      </c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</row>
    <row r="576" spans="1:32" s="20" customFormat="1" x14ac:dyDescent="0.35">
      <c r="A576" s="127" t="s">
        <v>3272</v>
      </c>
      <c r="B576" s="21" t="s">
        <v>3273</v>
      </c>
      <c r="C576" s="21">
        <v>6</v>
      </c>
      <c r="D576" s="20">
        <v>0.7</v>
      </c>
      <c r="E576" s="135">
        <v>40</v>
      </c>
      <c r="F576" s="106">
        <v>17.5</v>
      </c>
      <c r="G576" s="22" t="s">
        <v>14142</v>
      </c>
      <c r="H576" s="106">
        <f t="shared" si="24"/>
        <v>26.8</v>
      </c>
      <c r="I576" s="106">
        <f t="shared" si="25"/>
        <v>24.6</v>
      </c>
      <c r="J576" s="107">
        <f t="shared" si="26"/>
        <v>24.150000000000002</v>
      </c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</row>
    <row r="577" spans="1:32" s="20" customFormat="1" x14ac:dyDescent="0.35">
      <c r="A577" s="127" t="s">
        <v>15184</v>
      </c>
      <c r="B577" s="21" t="s">
        <v>15185</v>
      </c>
      <c r="C577" s="21">
        <v>6</v>
      </c>
      <c r="D577" s="20">
        <v>1</v>
      </c>
      <c r="E577" s="135">
        <v>40</v>
      </c>
      <c r="F577" s="106">
        <v>15.5</v>
      </c>
      <c r="G577" s="22" t="s">
        <v>14142</v>
      </c>
      <c r="H577" s="106">
        <f t="shared" si="24"/>
        <v>25.900000000000002</v>
      </c>
      <c r="I577" s="106">
        <f t="shared" si="25"/>
        <v>23.75</v>
      </c>
      <c r="J577" s="107">
        <f t="shared" si="26"/>
        <v>23.35</v>
      </c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</row>
    <row r="578" spans="1:32" s="20" customFormat="1" x14ac:dyDescent="0.35">
      <c r="A578" s="127" t="s">
        <v>3276</v>
      </c>
      <c r="B578" s="21" t="s">
        <v>3277</v>
      </c>
      <c r="C578" s="21">
        <v>6</v>
      </c>
      <c r="D578" s="20">
        <v>0.5</v>
      </c>
      <c r="E578" s="135">
        <v>18</v>
      </c>
      <c r="F578" s="106">
        <v>9.4499999999999993</v>
      </c>
      <c r="G578" s="22" t="s">
        <v>14154</v>
      </c>
      <c r="H578" s="106">
        <f t="shared" si="24"/>
        <v>14.600000000000001</v>
      </c>
      <c r="I578" s="106">
        <f t="shared" si="25"/>
        <v>13.4</v>
      </c>
      <c r="J578" s="107">
        <f t="shared" si="26"/>
        <v>13.15</v>
      </c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</row>
    <row r="579" spans="1:32" s="20" customFormat="1" x14ac:dyDescent="0.35">
      <c r="A579" s="127" t="s">
        <v>3280</v>
      </c>
      <c r="B579" s="21" t="s">
        <v>3281</v>
      </c>
      <c r="C579" s="21">
        <v>6</v>
      </c>
      <c r="D579" s="20">
        <v>0.7</v>
      </c>
      <c r="E579" s="135">
        <v>40</v>
      </c>
      <c r="F579" s="106">
        <v>18.5</v>
      </c>
      <c r="G579" s="22" t="s">
        <v>14142</v>
      </c>
      <c r="H579" s="106">
        <f t="shared" si="24"/>
        <v>28</v>
      </c>
      <c r="I579" s="106">
        <f t="shared" si="25"/>
        <v>25.75</v>
      </c>
      <c r="J579" s="107">
        <f t="shared" si="26"/>
        <v>25.25</v>
      </c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</row>
    <row r="580" spans="1:32" s="20" customFormat="1" x14ac:dyDescent="0.35">
      <c r="A580" s="127" t="s">
        <v>14346</v>
      </c>
      <c r="B580" s="21" t="s">
        <v>14347</v>
      </c>
      <c r="C580" s="21">
        <v>6</v>
      </c>
      <c r="D580" s="20">
        <v>0.7</v>
      </c>
      <c r="E580" s="135">
        <v>40</v>
      </c>
      <c r="F580" s="106">
        <v>18.5</v>
      </c>
      <c r="G580" s="22" t="s">
        <v>14142</v>
      </c>
      <c r="H580" s="106">
        <f t="shared" si="24"/>
        <v>28</v>
      </c>
      <c r="I580" s="106">
        <f t="shared" si="25"/>
        <v>25.75</v>
      </c>
      <c r="J580" s="107">
        <f t="shared" si="26"/>
        <v>25.25</v>
      </c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</row>
    <row r="581" spans="1:32" s="20" customFormat="1" x14ac:dyDescent="0.35">
      <c r="A581" s="127" t="s">
        <v>3285</v>
      </c>
      <c r="B581" s="21" t="s">
        <v>3286</v>
      </c>
      <c r="C581" s="21">
        <v>6</v>
      </c>
      <c r="D581" s="20">
        <v>0.7</v>
      </c>
      <c r="E581" s="135">
        <v>40</v>
      </c>
      <c r="F581" s="106">
        <v>17</v>
      </c>
      <c r="G581" s="22" t="s">
        <v>14142</v>
      </c>
      <c r="H581" s="106">
        <f t="shared" si="24"/>
        <v>26.200000000000003</v>
      </c>
      <c r="I581" s="106">
        <f t="shared" si="25"/>
        <v>24.05</v>
      </c>
      <c r="J581" s="107">
        <f t="shared" si="26"/>
        <v>23.6</v>
      </c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</row>
    <row r="582" spans="1:32" s="20" customFormat="1" x14ac:dyDescent="0.35">
      <c r="A582" s="127" t="s">
        <v>14348</v>
      </c>
      <c r="B582" s="21" t="s">
        <v>14349</v>
      </c>
      <c r="C582" s="21">
        <v>6</v>
      </c>
      <c r="D582" s="20">
        <v>0.7</v>
      </c>
      <c r="E582" s="135">
        <v>40</v>
      </c>
      <c r="F582" s="106">
        <v>17</v>
      </c>
      <c r="G582" s="22" t="s">
        <v>14142</v>
      </c>
      <c r="H582" s="106">
        <f t="shared" si="24"/>
        <v>26.200000000000003</v>
      </c>
      <c r="I582" s="106">
        <f t="shared" si="25"/>
        <v>24.05</v>
      </c>
      <c r="J582" s="107">
        <f t="shared" si="26"/>
        <v>23.6</v>
      </c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</row>
    <row r="583" spans="1:32" s="20" customFormat="1" x14ac:dyDescent="0.35">
      <c r="A583" s="127" t="s">
        <v>3293</v>
      </c>
      <c r="B583" s="21" t="s">
        <v>3294</v>
      </c>
      <c r="C583" s="21">
        <v>6</v>
      </c>
      <c r="D583" s="20">
        <v>0.5</v>
      </c>
      <c r="E583" s="135">
        <v>18</v>
      </c>
      <c r="F583" s="106">
        <v>9.3000000000000007</v>
      </c>
      <c r="G583" s="22" t="s">
        <v>14141</v>
      </c>
      <c r="H583" s="106">
        <f t="shared" si="24"/>
        <v>14.4</v>
      </c>
      <c r="I583" s="106">
        <f t="shared" si="25"/>
        <v>13.200000000000001</v>
      </c>
      <c r="J583" s="107">
        <f t="shared" si="26"/>
        <v>13</v>
      </c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</row>
    <row r="584" spans="1:32" s="20" customFormat="1" x14ac:dyDescent="0.35">
      <c r="A584" s="127" t="s">
        <v>3297</v>
      </c>
      <c r="B584" s="21" t="s">
        <v>3298</v>
      </c>
      <c r="C584" s="21">
        <v>6</v>
      </c>
      <c r="D584" s="20">
        <v>0.7</v>
      </c>
      <c r="E584" s="135">
        <v>40</v>
      </c>
      <c r="F584" s="106">
        <v>17</v>
      </c>
      <c r="G584" s="22" t="s">
        <v>14142</v>
      </c>
      <c r="H584" s="106">
        <f t="shared" si="24"/>
        <v>26.200000000000003</v>
      </c>
      <c r="I584" s="106">
        <f t="shared" si="25"/>
        <v>24.05</v>
      </c>
      <c r="J584" s="107">
        <f t="shared" si="26"/>
        <v>23.6</v>
      </c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</row>
    <row r="585" spans="1:32" s="20" customFormat="1" x14ac:dyDescent="0.35">
      <c r="A585" s="127" t="s">
        <v>14350</v>
      </c>
      <c r="B585" s="21" t="s">
        <v>14351</v>
      </c>
      <c r="C585" s="21">
        <v>6</v>
      </c>
      <c r="D585" s="20">
        <v>0.7</v>
      </c>
      <c r="E585" s="135">
        <v>40</v>
      </c>
      <c r="F585" s="106">
        <v>17</v>
      </c>
      <c r="G585" s="22" t="s">
        <v>14142</v>
      </c>
      <c r="H585" s="106">
        <f t="shared" si="24"/>
        <v>26.200000000000003</v>
      </c>
      <c r="I585" s="106">
        <f t="shared" si="25"/>
        <v>24.05</v>
      </c>
      <c r="J585" s="107">
        <f t="shared" si="26"/>
        <v>23.6</v>
      </c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</row>
    <row r="586" spans="1:32" s="20" customFormat="1" x14ac:dyDescent="0.35">
      <c r="A586" s="127" t="s">
        <v>3324</v>
      </c>
      <c r="B586" s="21" t="s">
        <v>3325</v>
      </c>
      <c r="C586" s="21">
        <v>6</v>
      </c>
      <c r="D586" s="20">
        <v>0.75</v>
      </c>
      <c r="E586" s="135">
        <v>14.7</v>
      </c>
      <c r="F586" s="106">
        <v>11</v>
      </c>
      <c r="G586" s="22" t="s">
        <v>14153</v>
      </c>
      <c r="H586" s="106">
        <f t="shared" si="24"/>
        <v>16.75</v>
      </c>
      <c r="I586" s="106">
        <f t="shared" si="25"/>
        <v>15.350000000000001</v>
      </c>
      <c r="J586" s="107">
        <f t="shared" si="26"/>
        <v>15.100000000000001</v>
      </c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</row>
    <row r="587" spans="1:32" s="20" customFormat="1" x14ac:dyDescent="0.35">
      <c r="A587" s="127" t="s">
        <v>3334</v>
      </c>
      <c r="B587" s="21" t="s">
        <v>3335</v>
      </c>
      <c r="C587" s="21">
        <v>6</v>
      </c>
      <c r="D587" s="20">
        <v>0.7</v>
      </c>
      <c r="E587" s="135">
        <v>42</v>
      </c>
      <c r="F587" s="106">
        <v>13.95</v>
      </c>
      <c r="G587" s="22" t="s">
        <v>14146</v>
      </c>
      <c r="H587" s="106">
        <f t="shared" si="24"/>
        <v>22.650000000000002</v>
      </c>
      <c r="I587" s="106">
        <f t="shared" si="25"/>
        <v>20.8</v>
      </c>
      <c r="J587" s="107">
        <f t="shared" si="26"/>
        <v>20.400000000000002</v>
      </c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</row>
    <row r="588" spans="1:32" s="20" customFormat="1" x14ac:dyDescent="0.35">
      <c r="A588" s="127" t="s">
        <v>3338</v>
      </c>
      <c r="B588" s="21" t="s">
        <v>3339</v>
      </c>
      <c r="C588" s="21">
        <v>6</v>
      </c>
      <c r="D588" s="20">
        <v>0.7</v>
      </c>
      <c r="E588" s="135">
        <v>20</v>
      </c>
      <c r="F588" s="106">
        <v>17.25</v>
      </c>
      <c r="G588" s="22" t="s">
        <v>14153</v>
      </c>
      <c r="H588" s="106">
        <f t="shared" ref="H588:H651" si="27">IF(B588="","",CEILING((F588+(10.3552*D588*E588)/100+1.5+0.05)*1.22,0.05))</f>
        <v>24.75</v>
      </c>
      <c r="I588" s="106">
        <f t="shared" ref="I588:I651" si="28">IF(B588="","",CEILING((F588+(10.3552*D588*E588)/100+1.5+0.05)*1.12,0.05))</f>
        <v>22.700000000000003</v>
      </c>
      <c r="J588" s="107">
        <f t="shared" ref="J588:J651" si="29">IF(B588="","",CEILING((F588+(10.3552*D588*E588)/100+1.5+0.05)*1.1,0.05))</f>
        <v>22.3</v>
      </c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</row>
    <row r="589" spans="1:32" s="20" customFormat="1" x14ac:dyDescent="0.35">
      <c r="A589" s="127" t="s">
        <v>3351</v>
      </c>
      <c r="B589" s="21" t="s">
        <v>3352</v>
      </c>
      <c r="C589" s="21">
        <v>6</v>
      </c>
      <c r="D589" s="20">
        <v>0.7</v>
      </c>
      <c r="E589" s="135">
        <v>45.2</v>
      </c>
      <c r="F589" s="106">
        <v>32.15</v>
      </c>
      <c r="G589" s="22" t="s">
        <v>14144</v>
      </c>
      <c r="H589" s="106">
        <f t="shared" si="27"/>
        <v>45.150000000000006</v>
      </c>
      <c r="I589" s="106">
        <f t="shared" si="28"/>
        <v>41.45</v>
      </c>
      <c r="J589" s="107">
        <f t="shared" si="29"/>
        <v>40.700000000000003</v>
      </c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</row>
    <row r="590" spans="1:32" s="20" customFormat="1" x14ac:dyDescent="0.35">
      <c r="A590" s="127" t="s">
        <v>3360</v>
      </c>
      <c r="B590" s="21" t="s">
        <v>3361</v>
      </c>
      <c r="C590" s="21">
        <v>6</v>
      </c>
      <c r="D590" s="20">
        <v>0.7</v>
      </c>
      <c r="E590" s="135">
        <v>37.5</v>
      </c>
      <c r="F590" s="106">
        <v>16.5</v>
      </c>
      <c r="G590" s="22" t="s">
        <v>14141</v>
      </c>
      <c r="H590" s="106">
        <f t="shared" si="27"/>
        <v>25.35</v>
      </c>
      <c r="I590" s="106">
        <f t="shared" si="28"/>
        <v>23.3</v>
      </c>
      <c r="J590" s="107">
        <f t="shared" si="29"/>
        <v>22.85</v>
      </c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</row>
    <row r="591" spans="1:32" s="20" customFormat="1" x14ac:dyDescent="0.35">
      <c r="A591" s="127" t="s">
        <v>3364</v>
      </c>
      <c r="B591" s="21" t="s">
        <v>3365</v>
      </c>
      <c r="C591" s="21">
        <v>6</v>
      </c>
      <c r="D591" s="20">
        <v>0.7</v>
      </c>
      <c r="E591" s="135">
        <v>37.5</v>
      </c>
      <c r="F591" s="106">
        <v>16.25</v>
      </c>
      <c r="G591" s="22" t="s">
        <v>14141</v>
      </c>
      <c r="H591" s="106">
        <f t="shared" si="27"/>
        <v>25.05</v>
      </c>
      <c r="I591" s="106">
        <f t="shared" si="28"/>
        <v>23</v>
      </c>
      <c r="J591" s="107">
        <f t="shared" si="29"/>
        <v>22.6</v>
      </c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</row>
    <row r="592" spans="1:32" s="20" customFormat="1" x14ac:dyDescent="0.35">
      <c r="A592" s="127" t="s">
        <v>3368</v>
      </c>
      <c r="B592" s="21" t="s">
        <v>3369</v>
      </c>
      <c r="C592" s="21">
        <v>6</v>
      </c>
      <c r="D592" s="20">
        <v>0.7</v>
      </c>
      <c r="E592" s="135">
        <v>37.5</v>
      </c>
      <c r="F592" s="106">
        <v>16.25</v>
      </c>
      <c r="G592" s="22" t="s">
        <v>14141</v>
      </c>
      <c r="H592" s="106">
        <f t="shared" si="27"/>
        <v>25.05</v>
      </c>
      <c r="I592" s="106">
        <f t="shared" si="28"/>
        <v>23</v>
      </c>
      <c r="J592" s="107">
        <f t="shared" si="29"/>
        <v>22.6</v>
      </c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</row>
    <row r="593" spans="1:32" s="20" customFormat="1" x14ac:dyDescent="0.35">
      <c r="A593" s="127" t="s">
        <v>3372</v>
      </c>
      <c r="B593" s="21" t="s">
        <v>3373</v>
      </c>
      <c r="C593" s="21">
        <v>6</v>
      </c>
      <c r="D593" s="20">
        <v>0.7</v>
      </c>
      <c r="E593" s="135">
        <v>37.5</v>
      </c>
      <c r="F593" s="106">
        <v>16.25</v>
      </c>
      <c r="G593" s="22" t="s">
        <v>14141</v>
      </c>
      <c r="H593" s="106">
        <f t="shared" si="27"/>
        <v>25.05</v>
      </c>
      <c r="I593" s="106">
        <f t="shared" si="28"/>
        <v>23</v>
      </c>
      <c r="J593" s="107">
        <f t="shared" si="29"/>
        <v>22.6</v>
      </c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</row>
    <row r="594" spans="1:32" s="20" customFormat="1" x14ac:dyDescent="0.35">
      <c r="A594" s="127" t="s">
        <v>3376</v>
      </c>
      <c r="B594" s="21" t="s">
        <v>3377</v>
      </c>
      <c r="C594" s="21">
        <v>6</v>
      </c>
      <c r="D594" s="20">
        <v>0.7</v>
      </c>
      <c r="E594" s="135">
        <v>37.5</v>
      </c>
      <c r="F594" s="106">
        <v>16.25</v>
      </c>
      <c r="G594" s="22" t="s">
        <v>14141</v>
      </c>
      <c r="H594" s="106">
        <f t="shared" si="27"/>
        <v>25.05</v>
      </c>
      <c r="I594" s="106">
        <f t="shared" si="28"/>
        <v>23</v>
      </c>
      <c r="J594" s="107">
        <f t="shared" si="29"/>
        <v>22.6</v>
      </c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</row>
    <row r="595" spans="1:32" s="20" customFormat="1" x14ac:dyDescent="0.35">
      <c r="A595" s="127" t="s">
        <v>3380</v>
      </c>
      <c r="B595" s="21" t="s">
        <v>3381</v>
      </c>
      <c r="C595" s="21">
        <v>6</v>
      </c>
      <c r="D595" s="20">
        <v>0.7</v>
      </c>
      <c r="E595" s="135">
        <v>37.5</v>
      </c>
      <c r="F595" s="106">
        <v>16.850000000000001</v>
      </c>
      <c r="G595" s="22" t="s">
        <v>14141</v>
      </c>
      <c r="H595" s="106">
        <f t="shared" si="27"/>
        <v>25.8</v>
      </c>
      <c r="I595" s="106">
        <f t="shared" si="28"/>
        <v>23.700000000000003</v>
      </c>
      <c r="J595" s="107">
        <f t="shared" si="29"/>
        <v>23.25</v>
      </c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</row>
    <row r="596" spans="1:32" s="20" customFormat="1" x14ac:dyDescent="0.35">
      <c r="A596" s="127" t="s">
        <v>14625</v>
      </c>
      <c r="B596" s="21" t="s">
        <v>14626</v>
      </c>
      <c r="C596" s="21">
        <v>6</v>
      </c>
      <c r="D596" s="20">
        <v>0.7</v>
      </c>
      <c r="E596" s="135">
        <v>37.5</v>
      </c>
      <c r="F596" s="106">
        <v>14.5</v>
      </c>
      <c r="G596" s="22" t="s">
        <v>14141</v>
      </c>
      <c r="H596" s="106">
        <f t="shared" si="27"/>
        <v>22.900000000000002</v>
      </c>
      <c r="I596" s="106">
        <f t="shared" si="28"/>
        <v>21.05</v>
      </c>
      <c r="J596" s="107">
        <f t="shared" si="29"/>
        <v>20.650000000000002</v>
      </c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</row>
    <row r="597" spans="1:32" s="20" customFormat="1" x14ac:dyDescent="0.35">
      <c r="A597" s="127" t="s">
        <v>3391</v>
      </c>
      <c r="B597" s="21" t="s">
        <v>3385</v>
      </c>
      <c r="C597" s="21">
        <v>12</v>
      </c>
      <c r="D597" s="20">
        <v>1</v>
      </c>
      <c r="E597" s="135">
        <v>40</v>
      </c>
      <c r="F597" s="106">
        <v>21.5</v>
      </c>
      <c r="G597" s="22" t="s">
        <v>14142</v>
      </c>
      <c r="H597" s="106">
        <f t="shared" si="27"/>
        <v>33.200000000000003</v>
      </c>
      <c r="I597" s="106">
        <f t="shared" si="28"/>
        <v>30.5</v>
      </c>
      <c r="J597" s="107">
        <f t="shared" si="29"/>
        <v>29.950000000000003</v>
      </c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</row>
    <row r="598" spans="1:32" s="20" customFormat="1" x14ac:dyDescent="0.35">
      <c r="A598" s="127" t="s">
        <v>3397</v>
      </c>
      <c r="B598" s="21" t="s">
        <v>23322</v>
      </c>
      <c r="C598" s="21">
        <v>2</v>
      </c>
      <c r="D598" s="20">
        <v>3</v>
      </c>
      <c r="E598" s="135">
        <v>40</v>
      </c>
      <c r="F598" s="106">
        <v>82.5</v>
      </c>
      <c r="G598" s="22" t="s">
        <v>14142</v>
      </c>
      <c r="H598" s="106">
        <f t="shared" si="27"/>
        <v>117.75</v>
      </c>
      <c r="I598" s="106">
        <f t="shared" si="28"/>
        <v>108.10000000000001</v>
      </c>
      <c r="J598" s="107">
        <f t="shared" si="29"/>
        <v>106.15</v>
      </c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</row>
    <row r="599" spans="1:32" s="20" customFormat="1" x14ac:dyDescent="0.35">
      <c r="A599" s="127" t="s">
        <v>3400</v>
      </c>
      <c r="B599" s="21" t="s">
        <v>3401</v>
      </c>
      <c r="C599" s="21">
        <v>6</v>
      </c>
      <c r="D599" s="20">
        <v>0.7</v>
      </c>
      <c r="E599" s="135">
        <v>44</v>
      </c>
      <c r="F599" s="106">
        <v>11.45</v>
      </c>
      <c r="G599" s="22" t="s">
        <v>14146</v>
      </c>
      <c r="H599" s="106">
        <f t="shared" si="27"/>
        <v>19.8</v>
      </c>
      <c r="I599" s="106">
        <f t="shared" si="28"/>
        <v>18.150000000000002</v>
      </c>
      <c r="J599" s="107">
        <f t="shared" si="29"/>
        <v>17.850000000000001</v>
      </c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</row>
    <row r="600" spans="1:32" s="20" customFormat="1" x14ac:dyDescent="0.35">
      <c r="A600" s="127" t="s">
        <v>3404</v>
      </c>
      <c r="B600" s="21" t="s">
        <v>3405</v>
      </c>
      <c r="C600" s="21">
        <v>6</v>
      </c>
      <c r="D600" s="20">
        <v>0.7</v>
      </c>
      <c r="E600" s="135">
        <v>41.5</v>
      </c>
      <c r="F600" s="106">
        <v>13.95</v>
      </c>
      <c r="G600" s="22" t="s">
        <v>14146</v>
      </c>
      <c r="H600" s="106">
        <f t="shared" si="27"/>
        <v>22.6</v>
      </c>
      <c r="I600" s="106">
        <f t="shared" si="28"/>
        <v>20.75</v>
      </c>
      <c r="J600" s="107">
        <f t="shared" si="29"/>
        <v>20.400000000000002</v>
      </c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</row>
    <row r="601" spans="1:32" s="20" customFormat="1" x14ac:dyDescent="0.35">
      <c r="A601" s="127" t="s">
        <v>3408</v>
      </c>
      <c r="B601" s="21" t="s">
        <v>3409</v>
      </c>
      <c r="C601" s="21">
        <v>6</v>
      </c>
      <c r="D601" s="20">
        <v>0.5</v>
      </c>
      <c r="E601" s="135">
        <v>46</v>
      </c>
      <c r="F601" s="106">
        <v>13.95</v>
      </c>
      <c r="G601" s="22" t="s">
        <v>14146</v>
      </c>
      <c r="H601" s="106">
        <f t="shared" si="27"/>
        <v>21.85</v>
      </c>
      <c r="I601" s="106">
        <f t="shared" si="28"/>
        <v>20.05</v>
      </c>
      <c r="J601" s="107">
        <f t="shared" si="29"/>
        <v>19.700000000000003</v>
      </c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</row>
    <row r="602" spans="1:32" s="20" customFormat="1" x14ac:dyDescent="0.35">
      <c r="A602" s="127" t="s">
        <v>14675</v>
      </c>
      <c r="B602" s="21" t="s">
        <v>14676</v>
      </c>
      <c r="C602" s="21">
        <v>6</v>
      </c>
      <c r="D602" s="20">
        <v>0.7</v>
      </c>
      <c r="E602" s="135">
        <v>41.7</v>
      </c>
      <c r="F602" s="106">
        <v>11.75</v>
      </c>
      <c r="G602" s="22" t="s">
        <v>14146</v>
      </c>
      <c r="H602" s="106">
        <f t="shared" si="27"/>
        <v>19.950000000000003</v>
      </c>
      <c r="I602" s="106">
        <f t="shared" si="28"/>
        <v>18.3</v>
      </c>
      <c r="J602" s="107">
        <f t="shared" si="29"/>
        <v>18</v>
      </c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</row>
    <row r="603" spans="1:32" s="20" customFormat="1" x14ac:dyDescent="0.35">
      <c r="A603" s="127" t="s">
        <v>15205</v>
      </c>
      <c r="B603" s="21" t="s">
        <v>3413</v>
      </c>
      <c r="C603" s="21">
        <v>6</v>
      </c>
      <c r="D603" s="20">
        <v>1</v>
      </c>
      <c r="E603" s="135">
        <v>40</v>
      </c>
      <c r="F603" s="106">
        <v>3.85</v>
      </c>
      <c r="G603" s="22" t="s">
        <v>14150</v>
      </c>
      <c r="H603" s="106">
        <f t="shared" si="27"/>
        <v>11.65</v>
      </c>
      <c r="I603" s="106">
        <f t="shared" si="28"/>
        <v>10.700000000000001</v>
      </c>
      <c r="J603" s="107">
        <f t="shared" si="29"/>
        <v>10.5</v>
      </c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</row>
    <row r="604" spans="1:32" s="20" customFormat="1" x14ac:dyDescent="0.35">
      <c r="A604" s="127" t="s">
        <v>3416</v>
      </c>
      <c r="B604" s="21" t="s">
        <v>3417</v>
      </c>
      <c r="C604" s="21">
        <v>3</v>
      </c>
      <c r="D604" s="20">
        <v>0.7</v>
      </c>
      <c r="E604" s="135">
        <v>40</v>
      </c>
      <c r="F604" s="106">
        <v>595</v>
      </c>
      <c r="G604" s="22" t="s">
        <v>14140</v>
      </c>
      <c r="H604" s="106">
        <f t="shared" si="27"/>
        <v>731.35</v>
      </c>
      <c r="I604" s="106">
        <f t="shared" si="28"/>
        <v>671.40000000000009</v>
      </c>
      <c r="J604" s="107">
        <f t="shared" si="29"/>
        <v>659.40000000000009</v>
      </c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</row>
    <row r="605" spans="1:32" s="20" customFormat="1" x14ac:dyDescent="0.35">
      <c r="A605" s="127" t="s">
        <v>3420</v>
      </c>
      <c r="B605" s="21" t="s">
        <v>3421</v>
      </c>
      <c r="C605" s="21">
        <v>3</v>
      </c>
      <c r="D605" s="20">
        <v>0.7</v>
      </c>
      <c r="E605" s="135">
        <v>40</v>
      </c>
      <c r="F605" s="106">
        <v>350</v>
      </c>
      <c r="G605" s="22" t="s">
        <v>14140</v>
      </c>
      <c r="H605" s="106">
        <f t="shared" si="27"/>
        <v>432.45000000000005</v>
      </c>
      <c r="I605" s="106">
        <f t="shared" si="28"/>
        <v>397</v>
      </c>
      <c r="J605" s="107">
        <f t="shared" si="29"/>
        <v>389.90000000000003</v>
      </c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</row>
    <row r="606" spans="1:32" s="20" customFormat="1" x14ac:dyDescent="0.35">
      <c r="A606" s="127" t="s">
        <v>3424</v>
      </c>
      <c r="B606" s="21" t="s">
        <v>3425</v>
      </c>
      <c r="C606" s="21">
        <v>6</v>
      </c>
      <c r="D606" s="20">
        <v>0.7</v>
      </c>
      <c r="E606" s="135">
        <v>40</v>
      </c>
      <c r="F606" s="106">
        <v>41.5</v>
      </c>
      <c r="G606" s="22" t="s">
        <v>14157</v>
      </c>
      <c r="H606" s="106">
        <f t="shared" si="27"/>
        <v>56.1</v>
      </c>
      <c r="I606" s="106">
        <f t="shared" si="28"/>
        <v>51.5</v>
      </c>
      <c r="J606" s="107">
        <f t="shared" si="29"/>
        <v>50.550000000000004</v>
      </c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</row>
    <row r="607" spans="1:32" s="20" customFormat="1" x14ac:dyDescent="0.35">
      <c r="A607" s="127" t="s">
        <v>3429</v>
      </c>
      <c r="B607" s="21" t="s">
        <v>3428</v>
      </c>
      <c r="C607" s="21">
        <v>6</v>
      </c>
      <c r="D607" s="20">
        <v>1</v>
      </c>
      <c r="E607" s="135">
        <v>50</v>
      </c>
      <c r="F607" s="106">
        <v>10.95</v>
      </c>
      <c r="G607" s="22" t="s">
        <v>14160</v>
      </c>
      <c r="H607" s="106">
        <f t="shared" si="27"/>
        <v>21.6</v>
      </c>
      <c r="I607" s="106">
        <f t="shared" si="28"/>
        <v>19.8</v>
      </c>
      <c r="J607" s="107">
        <f t="shared" si="29"/>
        <v>19.450000000000003</v>
      </c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</row>
    <row r="608" spans="1:32" s="20" customFormat="1" x14ac:dyDescent="0.35">
      <c r="A608" s="127" t="s">
        <v>3436</v>
      </c>
      <c r="B608" s="21" t="s">
        <v>15207</v>
      </c>
      <c r="C608" s="21">
        <v>6</v>
      </c>
      <c r="D608" s="20">
        <v>0.7</v>
      </c>
      <c r="E608" s="135">
        <v>50</v>
      </c>
      <c r="F608" s="106">
        <v>10.5</v>
      </c>
      <c r="G608" s="22" t="s">
        <v>14160</v>
      </c>
      <c r="H608" s="106">
        <f t="shared" si="27"/>
        <v>19.150000000000002</v>
      </c>
      <c r="I608" s="106">
        <f t="shared" si="28"/>
        <v>17.600000000000001</v>
      </c>
      <c r="J608" s="107">
        <f t="shared" si="29"/>
        <v>17.25</v>
      </c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</row>
    <row r="609" spans="1:32" s="20" customFormat="1" x14ac:dyDescent="0.35">
      <c r="A609" s="127" t="s">
        <v>3439</v>
      </c>
      <c r="B609" s="21" t="s">
        <v>3440</v>
      </c>
      <c r="C609" s="21">
        <v>6</v>
      </c>
      <c r="D609" s="20">
        <v>0.7</v>
      </c>
      <c r="E609" s="135">
        <v>40</v>
      </c>
      <c r="F609" s="106">
        <v>14.5</v>
      </c>
      <c r="G609" s="22" t="s">
        <v>14144</v>
      </c>
      <c r="H609" s="106">
        <f t="shared" si="27"/>
        <v>23.150000000000002</v>
      </c>
      <c r="I609" s="106">
        <f t="shared" si="28"/>
        <v>21.25</v>
      </c>
      <c r="J609" s="107">
        <f t="shared" si="29"/>
        <v>20.85</v>
      </c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</row>
    <row r="610" spans="1:32" s="20" customFormat="1" x14ac:dyDescent="0.35">
      <c r="A610" s="127" t="s">
        <v>3443</v>
      </c>
      <c r="B610" s="21" t="s">
        <v>3444</v>
      </c>
      <c r="C610" s="21">
        <v>6</v>
      </c>
      <c r="D610" s="20">
        <v>0.7</v>
      </c>
      <c r="E610" s="135">
        <v>40</v>
      </c>
      <c r="F610" s="106">
        <v>22</v>
      </c>
      <c r="G610" s="22" t="s">
        <v>14144</v>
      </c>
      <c r="H610" s="106">
        <f t="shared" si="27"/>
        <v>32.300000000000004</v>
      </c>
      <c r="I610" s="106">
        <f t="shared" si="28"/>
        <v>29.650000000000002</v>
      </c>
      <c r="J610" s="107">
        <f t="shared" si="29"/>
        <v>29.1</v>
      </c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</row>
    <row r="611" spans="1:32" s="20" customFormat="1" x14ac:dyDescent="0.35">
      <c r="A611" s="127" t="s">
        <v>3447</v>
      </c>
      <c r="B611" s="21" t="s">
        <v>3448</v>
      </c>
      <c r="C611" s="21">
        <v>6</v>
      </c>
      <c r="D611" s="20">
        <v>0.7</v>
      </c>
      <c r="E611" s="135">
        <v>42</v>
      </c>
      <c r="F611" s="106">
        <v>34</v>
      </c>
      <c r="G611" s="22" t="s">
        <v>14144</v>
      </c>
      <c r="H611" s="106">
        <f t="shared" si="27"/>
        <v>47.1</v>
      </c>
      <c r="I611" s="106">
        <f t="shared" si="28"/>
        <v>43.25</v>
      </c>
      <c r="J611" s="107">
        <f t="shared" si="29"/>
        <v>42.5</v>
      </c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</row>
    <row r="612" spans="1:32" s="20" customFormat="1" x14ac:dyDescent="0.35">
      <c r="A612" s="127" t="s">
        <v>3451</v>
      </c>
      <c r="B612" s="21" t="s">
        <v>3452</v>
      </c>
      <c r="C612" s="21">
        <v>6</v>
      </c>
      <c r="D612" s="20">
        <v>0.7</v>
      </c>
      <c r="E612" s="135">
        <v>40</v>
      </c>
      <c r="F612" s="106">
        <v>9.9700000000000006</v>
      </c>
      <c r="G612" s="22" t="s">
        <v>14165</v>
      </c>
      <c r="H612" s="106">
        <f t="shared" si="27"/>
        <v>17.600000000000001</v>
      </c>
      <c r="I612" s="106">
        <f t="shared" si="28"/>
        <v>16.150000000000002</v>
      </c>
      <c r="J612" s="107">
        <f t="shared" si="29"/>
        <v>15.9</v>
      </c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</row>
    <row r="613" spans="1:32" s="20" customFormat="1" x14ac:dyDescent="0.35">
      <c r="A613" s="127" t="s">
        <v>3455</v>
      </c>
      <c r="B613" s="21" t="s">
        <v>3456</v>
      </c>
      <c r="C613" s="21">
        <v>6</v>
      </c>
      <c r="D613" s="20">
        <v>0.7</v>
      </c>
      <c r="E613" s="135">
        <v>40</v>
      </c>
      <c r="F613" s="106">
        <v>12.75</v>
      </c>
      <c r="G613" s="22" t="s">
        <v>14165</v>
      </c>
      <c r="H613" s="106">
        <f t="shared" si="27"/>
        <v>21</v>
      </c>
      <c r="I613" s="106">
        <f t="shared" si="28"/>
        <v>19.3</v>
      </c>
      <c r="J613" s="107">
        <f t="shared" si="29"/>
        <v>18.95</v>
      </c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</row>
    <row r="614" spans="1:32" s="20" customFormat="1" x14ac:dyDescent="0.35">
      <c r="A614" s="127" t="s">
        <v>3459</v>
      </c>
      <c r="B614" s="21" t="s">
        <v>3460</v>
      </c>
      <c r="C614" s="21">
        <v>6</v>
      </c>
      <c r="D614" s="20">
        <v>0.7</v>
      </c>
      <c r="E614" s="135">
        <v>40</v>
      </c>
      <c r="F614" s="106">
        <v>29.25</v>
      </c>
      <c r="G614" s="22" t="s">
        <v>14165</v>
      </c>
      <c r="H614" s="106">
        <f t="shared" si="27"/>
        <v>41.150000000000006</v>
      </c>
      <c r="I614" s="106">
        <f t="shared" si="28"/>
        <v>37.75</v>
      </c>
      <c r="J614" s="107">
        <f t="shared" si="29"/>
        <v>37.1</v>
      </c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</row>
    <row r="615" spans="1:32" s="20" customFormat="1" x14ac:dyDescent="0.35">
      <c r="A615" s="127" t="s">
        <v>3463</v>
      </c>
      <c r="B615" s="21" t="s">
        <v>3464</v>
      </c>
      <c r="C615" s="21">
        <v>6</v>
      </c>
      <c r="D615" s="20">
        <v>0.7</v>
      </c>
      <c r="E615" s="135">
        <v>48</v>
      </c>
      <c r="F615" s="106">
        <v>33.5</v>
      </c>
      <c r="G615" s="22" t="s">
        <v>14163</v>
      </c>
      <c r="H615" s="106">
        <f t="shared" si="27"/>
        <v>47.050000000000004</v>
      </c>
      <c r="I615" s="106">
        <f t="shared" si="28"/>
        <v>43.2</v>
      </c>
      <c r="J615" s="107">
        <f t="shared" si="29"/>
        <v>42.400000000000006</v>
      </c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</row>
    <row r="616" spans="1:32" s="20" customFormat="1" x14ac:dyDescent="0.35">
      <c r="A616" s="127" t="s">
        <v>3467</v>
      </c>
      <c r="B616" s="21" t="s">
        <v>3468</v>
      </c>
      <c r="C616" s="21">
        <v>6</v>
      </c>
      <c r="D616" s="20">
        <v>0.7</v>
      </c>
      <c r="E616" s="135">
        <v>46</v>
      </c>
      <c r="F616" s="106">
        <v>33.5</v>
      </c>
      <c r="G616" s="22" t="s">
        <v>14145</v>
      </c>
      <c r="H616" s="106">
        <f t="shared" si="27"/>
        <v>46.85</v>
      </c>
      <c r="I616" s="106">
        <f t="shared" si="28"/>
        <v>43</v>
      </c>
      <c r="J616" s="107">
        <f t="shared" si="29"/>
        <v>42.25</v>
      </c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</row>
    <row r="617" spans="1:32" s="20" customFormat="1" x14ac:dyDescent="0.35">
      <c r="A617" s="127" t="s">
        <v>3475</v>
      </c>
      <c r="B617" s="21" t="s">
        <v>3476</v>
      </c>
      <c r="C617" s="21">
        <v>3</v>
      </c>
      <c r="D617" s="20">
        <v>0.7</v>
      </c>
      <c r="E617" s="135">
        <v>44</v>
      </c>
      <c r="F617" s="106">
        <v>99.5</v>
      </c>
      <c r="G617" s="22" t="s">
        <v>14140</v>
      </c>
      <c r="H617" s="106">
        <f t="shared" si="27"/>
        <v>127.2</v>
      </c>
      <c r="I617" s="106">
        <f t="shared" si="28"/>
        <v>116.75</v>
      </c>
      <c r="J617" s="107">
        <f t="shared" si="29"/>
        <v>114.7</v>
      </c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</row>
    <row r="618" spans="1:32" s="20" customFormat="1" x14ac:dyDescent="0.35">
      <c r="A618" s="127" t="s">
        <v>3479</v>
      </c>
      <c r="B618" s="21" t="s">
        <v>3480</v>
      </c>
      <c r="C618" s="21">
        <v>6</v>
      </c>
      <c r="D618" s="20">
        <v>0.7</v>
      </c>
      <c r="E618" s="135">
        <v>38</v>
      </c>
      <c r="F618" s="106">
        <v>27.5</v>
      </c>
      <c r="G618" s="22" t="s">
        <v>14140</v>
      </c>
      <c r="H618" s="106">
        <f t="shared" si="27"/>
        <v>38.85</v>
      </c>
      <c r="I618" s="106">
        <f t="shared" si="28"/>
        <v>35.65</v>
      </c>
      <c r="J618" s="107">
        <f t="shared" si="29"/>
        <v>35</v>
      </c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</row>
    <row r="619" spans="1:32" s="20" customFormat="1" x14ac:dyDescent="0.35">
      <c r="A619" s="127" t="s">
        <v>3482</v>
      </c>
      <c r="B619" s="21" t="s">
        <v>3483</v>
      </c>
      <c r="C619" s="21">
        <v>6</v>
      </c>
      <c r="D619" s="20">
        <v>0.7</v>
      </c>
      <c r="E619" s="135">
        <v>35</v>
      </c>
      <c r="F619" s="106">
        <v>35</v>
      </c>
      <c r="G619" s="22" t="s">
        <v>14140</v>
      </c>
      <c r="H619" s="106">
        <f t="shared" si="27"/>
        <v>47.7</v>
      </c>
      <c r="I619" s="106">
        <f t="shared" si="28"/>
        <v>43.800000000000004</v>
      </c>
      <c r="J619" s="107">
        <f t="shared" si="29"/>
        <v>43</v>
      </c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</row>
    <row r="620" spans="1:32" s="20" customFormat="1" x14ac:dyDescent="0.35">
      <c r="A620" s="127" t="s">
        <v>3500</v>
      </c>
      <c r="B620" s="21" t="s">
        <v>3501</v>
      </c>
      <c r="C620" s="21">
        <v>120</v>
      </c>
      <c r="D620" s="20">
        <v>0.05</v>
      </c>
      <c r="E620" s="135">
        <v>40</v>
      </c>
      <c r="F620" s="106">
        <v>1.35</v>
      </c>
      <c r="G620" s="22" t="s">
        <v>14153</v>
      </c>
      <c r="H620" s="106">
        <f t="shared" si="27"/>
        <v>3.8000000000000003</v>
      </c>
      <c r="I620" s="106">
        <f t="shared" si="28"/>
        <v>3.5</v>
      </c>
      <c r="J620" s="107">
        <f t="shared" si="29"/>
        <v>3.45</v>
      </c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</row>
    <row r="621" spans="1:32" s="20" customFormat="1" x14ac:dyDescent="0.35">
      <c r="A621" s="127" t="s">
        <v>14421</v>
      </c>
      <c r="B621" s="21" t="s">
        <v>14422</v>
      </c>
      <c r="C621" s="21">
        <v>6</v>
      </c>
      <c r="D621" s="20">
        <v>0.7</v>
      </c>
      <c r="E621" s="135">
        <v>40</v>
      </c>
      <c r="F621" s="106">
        <v>16.5</v>
      </c>
      <c r="G621" s="22" t="s">
        <v>14153</v>
      </c>
      <c r="H621" s="106">
        <f t="shared" si="27"/>
        <v>25.6</v>
      </c>
      <c r="I621" s="106">
        <f t="shared" si="28"/>
        <v>23.5</v>
      </c>
      <c r="J621" s="107">
        <f t="shared" si="29"/>
        <v>23.05</v>
      </c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</row>
    <row r="622" spans="1:32" s="20" customFormat="1" x14ac:dyDescent="0.35">
      <c r="A622" s="127" t="s">
        <v>3525</v>
      </c>
      <c r="B622" s="21" t="s">
        <v>3526</v>
      </c>
      <c r="C622" s="21">
        <v>6</v>
      </c>
      <c r="D622" s="20">
        <v>0.7</v>
      </c>
      <c r="E622" s="135">
        <v>47</v>
      </c>
      <c r="F622" s="106">
        <v>17.5</v>
      </c>
      <c r="G622" s="22" t="s">
        <v>14144</v>
      </c>
      <c r="H622" s="106">
        <f t="shared" si="27"/>
        <v>27.400000000000002</v>
      </c>
      <c r="I622" s="106">
        <f t="shared" si="28"/>
        <v>25.200000000000003</v>
      </c>
      <c r="J622" s="107">
        <f t="shared" si="29"/>
        <v>24.75</v>
      </c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</row>
    <row r="623" spans="1:32" s="20" customFormat="1" x14ac:dyDescent="0.35">
      <c r="A623" s="127" t="s">
        <v>3529</v>
      </c>
      <c r="B623" s="21" t="s">
        <v>3530</v>
      </c>
      <c r="C623" s="21">
        <v>6</v>
      </c>
      <c r="D623" s="20">
        <v>0.7</v>
      </c>
      <c r="E623" s="135">
        <v>40</v>
      </c>
      <c r="F623" s="106">
        <v>18.5</v>
      </c>
      <c r="G623" s="22" t="s">
        <v>14144</v>
      </c>
      <c r="H623" s="106">
        <f t="shared" si="27"/>
        <v>28</v>
      </c>
      <c r="I623" s="106">
        <f t="shared" si="28"/>
        <v>25.75</v>
      </c>
      <c r="J623" s="107">
        <f t="shared" si="29"/>
        <v>25.25</v>
      </c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</row>
    <row r="624" spans="1:32" s="20" customFormat="1" x14ac:dyDescent="0.35">
      <c r="A624" s="127" t="s">
        <v>3532</v>
      </c>
      <c r="B624" s="21" t="s">
        <v>3533</v>
      </c>
      <c r="C624" s="21">
        <v>6</v>
      </c>
      <c r="D624" s="20">
        <v>0.7</v>
      </c>
      <c r="E624" s="135">
        <v>54</v>
      </c>
      <c r="F624" s="106">
        <v>20.95</v>
      </c>
      <c r="G624" s="22" t="s">
        <v>14144</v>
      </c>
      <c r="H624" s="106">
        <f t="shared" si="27"/>
        <v>32.25</v>
      </c>
      <c r="I624" s="106">
        <f t="shared" si="28"/>
        <v>29.6</v>
      </c>
      <c r="J624" s="107">
        <f t="shared" si="29"/>
        <v>29.1</v>
      </c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</row>
    <row r="625" spans="1:32" s="20" customFormat="1" x14ac:dyDescent="0.35">
      <c r="A625" s="127" t="s">
        <v>3536</v>
      </c>
      <c r="B625" s="21" t="s">
        <v>3537</v>
      </c>
      <c r="C625" s="21">
        <v>6</v>
      </c>
      <c r="D625" s="20">
        <v>0.7</v>
      </c>
      <c r="E625" s="135">
        <v>40</v>
      </c>
      <c r="F625" s="106">
        <v>19.25</v>
      </c>
      <c r="G625" s="22" t="s">
        <v>14144</v>
      </c>
      <c r="H625" s="106">
        <f t="shared" si="27"/>
        <v>28.950000000000003</v>
      </c>
      <c r="I625" s="106">
        <f t="shared" si="28"/>
        <v>26.55</v>
      </c>
      <c r="J625" s="107">
        <f t="shared" si="29"/>
        <v>26.1</v>
      </c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</row>
    <row r="626" spans="1:32" s="20" customFormat="1" x14ac:dyDescent="0.35">
      <c r="A626" s="127" t="s">
        <v>3544</v>
      </c>
      <c r="B626" s="21" t="s">
        <v>3545</v>
      </c>
      <c r="C626" s="21">
        <v>6</v>
      </c>
      <c r="D626" s="20">
        <v>0.7</v>
      </c>
      <c r="E626" s="135">
        <v>43</v>
      </c>
      <c r="F626" s="106">
        <v>19.95</v>
      </c>
      <c r="G626" s="22" t="s">
        <v>14163</v>
      </c>
      <c r="H626" s="106">
        <f t="shared" si="27"/>
        <v>30.05</v>
      </c>
      <c r="I626" s="106">
        <f t="shared" si="28"/>
        <v>27.6</v>
      </c>
      <c r="J626" s="107">
        <f t="shared" si="29"/>
        <v>27.1</v>
      </c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</row>
    <row r="627" spans="1:32" s="20" customFormat="1" x14ac:dyDescent="0.35">
      <c r="A627" s="127" t="s">
        <v>3548</v>
      </c>
      <c r="B627" s="21" t="s">
        <v>3549</v>
      </c>
      <c r="C627" s="21">
        <v>6</v>
      </c>
      <c r="D627" s="20">
        <v>0.7</v>
      </c>
      <c r="E627" s="135">
        <v>43</v>
      </c>
      <c r="F627" s="106">
        <v>15.75</v>
      </c>
      <c r="G627" s="22" t="s">
        <v>14163</v>
      </c>
      <c r="H627" s="106">
        <f t="shared" si="27"/>
        <v>24.950000000000003</v>
      </c>
      <c r="I627" s="106">
        <f t="shared" si="28"/>
        <v>22.900000000000002</v>
      </c>
      <c r="J627" s="107">
        <f t="shared" si="29"/>
        <v>22.5</v>
      </c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</row>
    <row r="628" spans="1:32" s="20" customFormat="1" x14ac:dyDescent="0.35">
      <c r="A628" s="127" t="s">
        <v>3552</v>
      </c>
      <c r="B628" s="21" t="s">
        <v>3553</v>
      </c>
      <c r="C628" s="21">
        <v>6</v>
      </c>
      <c r="D628" s="20">
        <v>0.7</v>
      </c>
      <c r="E628" s="135">
        <v>43</v>
      </c>
      <c r="F628" s="106">
        <v>44.5</v>
      </c>
      <c r="G628" s="22" t="s">
        <v>14151</v>
      </c>
      <c r="H628" s="106">
        <f t="shared" si="27"/>
        <v>60</v>
      </c>
      <c r="I628" s="106">
        <f t="shared" si="28"/>
        <v>55.1</v>
      </c>
      <c r="J628" s="107">
        <f t="shared" si="29"/>
        <v>54.1</v>
      </c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</row>
    <row r="629" spans="1:32" s="20" customFormat="1" x14ac:dyDescent="0.35">
      <c r="A629" s="127" t="s">
        <v>3556</v>
      </c>
      <c r="B629" s="21" t="s">
        <v>3557</v>
      </c>
      <c r="C629" s="21">
        <v>6</v>
      </c>
      <c r="D629" s="20">
        <v>0.7</v>
      </c>
      <c r="E629" s="135">
        <v>43</v>
      </c>
      <c r="F629" s="106">
        <v>45</v>
      </c>
      <c r="G629" s="22" t="s">
        <v>14163</v>
      </c>
      <c r="H629" s="106">
        <f t="shared" si="27"/>
        <v>60.6</v>
      </c>
      <c r="I629" s="106">
        <f t="shared" si="28"/>
        <v>55.650000000000006</v>
      </c>
      <c r="J629" s="107">
        <f t="shared" si="29"/>
        <v>54.650000000000006</v>
      </c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</row>
    <row r="630" spans="1:32" s="20" customFormat="1" x14ac:dyDescent="0.35">
      <c r="A630" s="127" t="s">
        <v>3562</v>
      </c>
      <c r="B630" s="21" t="s">
        <v>3563</v>
      </c>
      <c r="C630" s="21">
        <v>6</v>
      </c>
      <c r="D630" s="20">
        <v>0.7</v>
      </c>
      <c r="E630" s="135">
        <v>46</v>
      </c>
      <c r="F630" s="106">
        <v>24.95</v>
      </c>
      <c r="G630" s="22" t="s">
        <v>14163</v>
      </c>
      <c r="H630" s="106">
        <f t="shared" si="27"/>
        <v>36.4</v>
      </c>
      <c r="I630" s="106">
        <f t="shared" si="28"/>
        <v>33.450000000000003</v>
      </c>
      <c r="J630" s="107">
        <f t="shared" si="29"/>
        <v>32.85</v>
      </c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</row>
    <row r="631" spans="1:32" s="20" customFormat="1" x14ac:dyDescent="0.35">
      <c r="A631" s="127" t="s">
        <v>3566</v>
      </c>
      <c r="B631" s="21" t="s">
        <v>3567</v>
      </c>
      <c r="C631" s="21">
        <v>6</v>
      </c>
      <c r="D631" s="20">
        <v>0.7</v>
      </c>
      <c r="E631" s="135">
        <v>46</v>
      </c>
      <c r="F631" s="106">
        <v>24.95</v>
      </c>
      <c r="G631" s="22" t="s">
        <v>14163</v>
      </c>
      <c r="H631" s="106">
        <f t="shared" si="27"/>
        <v>36.4</v>
      </c>
      <c r="I631" s="106">
        <f t="shared" si="28"/>
        <v>33.450000000000003</v>
      </c>
      <c r="J631" s="107">
        <f t="shared" si="29"/>
        <v>32.85</v>
      </c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</row>
    <row r="632" spans="1:32" s="20" customFormat="1" x14ac:dyDescent="0.35">
      <c r="A632" s="127" t="s">
        <v>3569</v>
      </c>
      <c r="B632" s="21" t="s">
        <v>3570</v>
      </c>
      <c r="C632" s="21">
        <v>6</v>
      </c>
      <c r="D632" s="20">
        <v>0.7</v>
      </c>
      <c r="E632" s="135">
        <v>56.7</v>
      </c>
      <c r="F632" s="106">
        <v>20.5</v>
      </c>
      <c r="G632" s="22" t="s">
        <v>14163</v>
      </c>
      <c r="H632" s="106">
        <f t="shared" si="27"/>
        <v>31.950000000000003</v>
      </c>
      <c r="I632" s="106">
        <f t="shared" si="28"/>
        <v>29.3</v>
      </c>
      <c r="J632" s="107">
        <f t="shared" si="29"/>
        <v>28.8</v>
      </c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</row>
    <row r="633" spans="1:32" s="20" customFormat="1" x14ac:dyDescent="0.35">
      <c r="A633" s="127" t="s">
        <v>3573</v>
      </c>
      <c r="B633" s="21" t="s">
        <v>3574</v>
      </c>
      <c r="C633" s="21">
        <v>6</v>
      </c>
      <c r="D633" s="20">
        <v>0.7</v>
      </c>
      <c r="E633" s="135">
        <v>46</v>
      </c>
      <c r="F633" s="106">
        <v>26</v>
      </c>
      <c r="G633" s="22" t="s">
        <v>14163</v>
      </c>
      <c r="H633" s="106">
        <f t="shared" si="27"/>
        <v>37.700000000000003</v>
      </c>
      <c r="I633" s="106">
        <f t="shared" si="28"/>
        <v>34.6</v>
      </c>
      <c r="J633" s="107">
        <f t="shared" si="29"/>
        <v>34</v>
      </c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</row>
    <row r="634" spans="1:32" s="20" customFormat="1" x14ac:dyDescent="0.35">
      <c r="A634" s="127" t="s">
        <v>3576</v>
      </c>
      <c r="B634" s="21" t="s">
        <v>3577</v>
      </c>
      <c r="C634" s="21">
        <v>6</v>
      </c>
      <c r="D634" s="20">
        <v>0.7</v>
      </c>
      <c r="E634" s="135">
        <v>46</v>
      </c>
      <c r="F634" s="106">
        <v>25</v>
      </c>
      <c r="G634" s="22" t="s">
        <v>14163</v>
      </c>
      <c r="H634" s="106">
        <f t="shared" si="27"/>
        <v>36.5</v>
      </c>
      <c r="I634" s="106">
        <f t="shared" si="28"/>
        <v>33.5</v>
      </c>
      <c r="J634" s="107">
        <f t="shared" si="29"/>
        <v>32.9</v>
      </c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</row>
    <row r="635" spans="1:32" s="20" customFormat="1" x14ac:dyDescent="0.35">
      <c r="A635" s="127" t="s">
        <v>14840</v>
      </c>
      <c r="B635" s="21" t="s">
        <v>14841</v>
      </c>
      <c r="C635" s="21">
        <v>6</v>
      </c>
      <c r="D635" s="20">
        <v>0.7</v>
      </c>
      <c r="E635" s="135">
        <v>43</v>
      </c>
      <c r="F635" s="106">
        <v>23.5</v>
      </c>
      <c r="G635" s="22" t="s">
        <v>14163</v>
      </c>
      <c r="H635" s="106">
        <f t="shared" si="27"/>
        <v>34.4</v>
      </c>
      <c r="I635" s="106">
        <f t="shared" si="28"/>
        <v>31.55</v>
      </c>
      <c r="J635" s="107">
        <f t="shared" si="29"/>
        <v>31</v>
      </c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</row>
    <row r="636" spans="1:32" s="20" customFormat="1" x14ac:dyDescent="0.35">
      <c r="A636" s="127" t="s">
        <v>3581</v>
      </c>
      <c r="B636" s="21" t="s">
        <v>3582</v>
      </c>
      <c r="C636" s="21">
        <v>6</v>
      </c>
      <c r="D636" s="20">
        <v>0.7</v>
      </c>
      <c r="E636" s="135">
        <v>40</v>
      </c>
      <c r="F636" s="106">
        <v>34.5</v>
      </c>
      <c r="G636" s="22" t="s">
        <v>14145</v>
      </c>
      <c r="H636" s="106">
        <f t="shared" si="27"/>
        <v>47.550000000000004</v>
      </c>
      <c r="I636" s="106">
        <f t="shared" si="28"/>
        <v>43.650000000000006</v>
      </c>
      <c r="J636" s="107">
        <f t="shared" si="29"/>
        <v>42.85</v>
      </c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</row>
    <row r="637" spans="1:32" s="20" customFormat="1" x14ac:dyDescent="0.35">
      <c r="A637" s="127" t="s">
        <v>3585</v>
      </c>
      <c r="B637" s="21" t="s">
        <v>3586</v>
      </c>
      <c r="C637" s="21">
        <v>6</v>
      </c>
      <c r="D637" s="20">
        <v>0.7</v>
      </c>
      <c r="E637" s="135">
        <v>43</v>
      </c>
      <c r="F637" s="106">
        <v>20.25</v>
      </c>
      <c r="G637" s="22" t="s">
        <v>14145</v>
      </c>
      <c r="H637" s="106">
        <f t="shared" si="27"/>
        <v>30.400000000000002</v>
      </c>
      <c r="I637" s="106">
        <f t="shared" si="28"/>
        <v>27.950000000000003</v>
      </c>
      <c r="J637" s="107">
        <f t="shared" si="29"/>
        <v>27.450000000000003</v>
      </c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</row>
    <row r="638" spans="1:32" s="20" customFormat="1" x14ac:dyDescent="0.35">
      <c r="A638" s="127" t="s">
        <v>3589</v>
      </c>
      <c r="B638" s="21" t="s">
        <v>3590</v>
      </c>
      <c r="C638" s="21">
        <v>6</v>
      </c>
      <c r="D638" s="20">
        <v>0.7</v>
      </c>
      <c r="E638" s="135">
        <v>40</v>
      </c>
      <c r="F638" s="106">
        <v>14.25</v>
      </c>
      <c r="G638" s="22" t="s">
        <v>14145</v>
      </c>
      <c r="H638" s="106">
        <f t="shared" si="27"/>
        <v>22.85</v>
      </c>
      <c r="I638" s="106">
        <f t="shared" si="28"/>
        <v>20.950000000000003</v>
      </c>
      <c r="J638" s="107">
        <f t="shared" si="29"/>
        <v>20.6</v>
      </c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</row>
    <row r="639" spans="1:32" s="20" customFormat="1" x14ac:dyDescent="0.35">
      <c r="A639" s="127" t="s">
        <v>3593</v>
      </c>
      <c r="B639" s="21" t="s">
        <v>3594</v>
      </c>
      <c r="C639" s="21">
        <v>6</v>
      </c>
      <c r="D639" s="20">
        <v>0.7</v>
      </c>
      <c r="E639" s="135">
        <v>38</v>
      </c>
      <c r="F639" s="106">
        <v>7.5</v>
      </c>
      <c r="G639" s="22" t="s">
        <v>14144</v>
      </c>
      <c r="H639" s="106">
        <f t="shared" si="27"/>
        <v>14.450000000000001</v>
      </c>
      <c r="I639" s="106">
        <f t="shared" si="28"/>
        <v>13.25</v>
      </c>
      <c r="J639" s="107">
        <f t="shared" si="29"/>
        <v>13</v>
      </c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</row>
    <row r="640" spans="1:32" s="20" customFormat="1" x14ac:dyDescent="0.35">
      <c r="A640" s="127" t="s">
        <v>3597</v>
      </c>
      <c r="B640" s="21" t="s">
        <v>3598</v>
      </c>
      <c r="C640" s="21">
        <v>6</v>
      </c>
      <c r="D640" s="20">
        <v>0.7</v>
      </c>
      <c r="E640" s="135">
        <v>52.5</v>
      </c>
      <c r="F640" s="106">
        <v>48.5</v>
      </c>
      <c r="G640" s="22" t="s">
        <v>14145</v>
      </c>
      <c r="H640" s="106">
        <f t="shared" si="27"/>
        <v>65.75</v>
      </c>
      <c r="I640" s="106">
        <f t="shared" si="28"/>
        <v>60.35</v>
      </c>
      <c r="J640" s="107">
        <f t="shared" si="29"/>
        <v>59.25</v>
      </c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</row>
    <row r="641" spans="1:32" s="20" customFormat="1" x14ac:dyDescent="0.35">
      <c r="A641" s="127" t="s">
        <v>3600</v>
      </c>
      <c r="B641" s="21" t="s">
        <v>3601</v>
      </c>
      <c r="C641" s="21">
        <v>6</v>
      </c>
      <c r="D641" s="20">
        <v>0.7</v>
      </c>
      <c r="E641" s="135">
        <v>53</v>
      </c>
      <c r="F641" s="106">
        <v>47.5</v>
      </c>
      <c r="G641" s="22" t="s">
        <v>14145</v>
      </c>
      <c r="H641" s="106">
        <f t="shared" si="27"/>
        <v>64.55</v>
      </c>
      <c r="I641" s="106">
        <f t="shared" si="28"/>
        <v>59.25</v>
      </c>
      <c r="J641" s="107">
        <f t="shared" si="29"/>
        <v>58.2</v>
      </c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</row>
    <row r="642" spans="1:32" s="20" customFormat="1" x14ac:dyDescent="0.35">
      <c r="A642" s="127" t="s">
        <v>3603</v>
      </c>
      <c r="B642" s="21" t="s">
        <v>3604</v>
      </c>
      <c r="C642" s="21">
        <v>6</v>
      </c>
      <c r="D642" s="20">
        <v>0.7</v>
      </c>
      <c r="E642" s="135">
        <v>54.5</v>
      </c>
      <c r="F642" s="106">
        <v>45</v>
      </c>
      <c r="G642" s="22" t="s">
        <v>14145</v>
      </c>
      <c r="H642" s="106">
        <f t="shared" si="27"/>
        <v>61.650000000000006</v>
      </c>
      <c r="I642" s="106">
        <f t="shared" si="28"/>
        <v>56.6</v>
      </c>
      <c r="J642" s="107">
        <f t="shared" si="29"/>
        <v>55.6</v>
      </c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</row>
    <row r="643" spans="1:32" s="20" customFormat="1" x14ac:dyDescent="0.35">
      <c r="A643" s="127" t="s">
        <v>3606</v>
      </c>
      <c r="B643" s="21" t="s">
        <v>3607</v>
      </c>
      <c r="C643" s="21">
        <v>6</v>
      </c>
      <c r="D643" s="20">
        <v>0.7</v>
      </c>
      <c r="E643" s="135">
        <v>55.5</v>
      </c>
      <c r="F643" s="106">
        <v>42.5</v>
      </c>
      <c r="G643" s="22" t="s">
        <v>14145</v>
      </c>
      <c r="H643" s="106">
        <f t="shared" si="27"/>
        <v>58.650000000000006</v>
      </c>
      <c r="I643" s="106">
        <f t="shared" si="28"/>
        <v>53.85</v>
      </c>
      <c r="J643" s="107">
        <f t="shared" si="29"/>
        <v>52.900000000000006</v>
      </c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</row>
    <row r="644" spans="1:32" s="20" customFormat="1" x14ac:dyDescent="0.35">
      <c r="A644" s="127" t="s">
        <v>3609</v>
      </c>
      <c r="B644" s="21" t="s">
        <v>3610</v>
      </c>
      <c r="C644" s="21">
        <v>6</v>
      </c>
      <c r="D644" s="20">
        <v>0.7</v>
      </c>
      <c r="E644" s="135">
        <v>54</v>
      </c>
      <c r="F644" s="106">
        <v>42.5</v>
      </c>
      <c r="G644" s="22" t="s">
        <v>14145</v>
      </c>
      <c r="H644" s="106">
        <f t="shared" si="27"/>
        <v>58.550000000000004</v>
      </c>
      <c r="I644" s="106">
        <f t="shared" si="28"/>
        <v>53.75</v>
      </c>
      <c r="J644" s="107">
        <f t="shared" si="29"/>
        <v>52.800000000000004</v>
      </c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</row>
    <row r="645" spans="1:32" s="20" customFormat="1" x14ac:dyDescent="0.35">
      <c r="A645" s="127" t="s">
        <v>3680</v>
      </c>
      <c r="B645" s="21" t="s">
        <v>3681</v>
      </c>
      <c r="C645" s="21">
        <v>6</v>
      </c>
      <c r="D645" s="20">
        <v>0.5</v>
      </c>
      <c r="E645" s="135">
        <v>42</v>
      </c>
      <c r="F645" s="106">
        <v>22.5</v>
      </c>
      <c r="G645" s="22" t="s">
        <v>14146</v>
      </c>
      <c r="H645" s="106">
        <f t="shared" si="27"/>
        <v>32</v>
      </c>
      <c r="I645" s="106">
        <f t="shared" si="28"/>
        <v>29.400000000000002</v>
      </c>
      <c r="J645" s="107">
        <f t="shared" si="29"/>
        <v>28.85</v>
      </c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</row>
    <row r="646" spans="1:32" s="20" customFormat="1" x14ac:dyDescent="0.35">
      <c r="A646" s="127" t="s">
        <v>3684</v>
      </c>
      <c r="B646" s="21" t="s">
        <v>3685</v>
      </c>
      <c r="C646" s="21">
        <v>6</v>
      </c>
      <c r="D646" s="20">
        <v>0.5</v>
      </c>
      <c r="E646" s="135">
        <v>40</v>
      </c>
      <c r="F646" s="106">
        <v>25.25</v>
      </c>
      <c r="G646" s="22" t="s">
        <v>14146</v>
      </c>
      <c r="H646" s="106">
        <f t="shared" si="27"/>
        <v>35.25</v>
      </c>
      <c r="I646" s="106">
        <f t="shared" si="28"/>
        <v>32.35</v>
      </c>
      <c r="J646" s="107">
        <f t="shared" si="29"/>
        <v>31.8</v>
      </c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</row>
    <row r="647" spans="1:32" s="20" customFormat="1" x14ac:dyDescent="0.35">
      <c r="A647" s="127" t="s">
        <v>3692</v>
      </c>
      <c r="B647" s="21" t="s">
        <v>3693</v>
      </c>
      <c r="C647" s="21">
        <v>6</v>
      </c>
      <c r="D647" s="20">
        <v>0.5</v>
      </c>
      <c r="E647" s="135">
        <v>41</v>
      </c>
      <c r="F647" s="106">
        <v>25.25</v>
      </c>
      <c r="G647" s="22" t="s">
        <v>14146</v>
      </c>
      <c r="H647" s="106">
        <f t="shared" si="27"/>
        <v>35.300000000000004</v>
      </c>
      <c r="I647" s="106">
        <f t="shared" si="28"/>
        <v>32.4</v>
      </c>
      <c r="J647" s="107">
        <f t="shared" si="29"/>
        <v>31.85</v>
      </c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</row>
    <row r="648" spans="1:32" s="20" customFormat="1" x14ac:dyDescent="0.35">
      <c r="A648" s="127" t="s">
        <v>3696</v>
      </c>
      <c r="B648" s="21" t="s">
        <v>3697</v>
      </c>
      <c r="C648" s="21">
        <v>6</v>
      </c>
      <c r="D648" s="20">
        <v>0.5</v>
      </c>
      <c r="E648" s="135">
        <v>40</v>
      </c>
      <c r="F648" s="106">
        <v>21.75</v>
      </c>
      <c r="G648" s="22" t="s">
        <v>14146</v>
      </c>
      <c r="H648" s="106">
        <f t="shared" si="27"/>
        <v>31</v>
      </c>
      <c r="I648" s="106">
        <f t="shared" si="28"/>
        <v>28.450000000000003</v>
      </c>
      <c r="J648" s="107">
        <f t="shared" si="29"/>
        <v>27.950000000000003</v>
      </c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</row>
    <row r="649" spans="1:32" s="20" customFormat="1" x14ac:dyDescent="0.35">
      <c r="A649" s="127" t="s">
        <v>3738</v>
      </c>
      <c r="B649" s="21" t="s">
        <v>15214</v>
      </c>
      <c r="C649" s="21">
        <v>6</v>
      </c>
      <c r="D649" s="20">
        <v>0.7</v>
      </c>
      <c r="E649" s="135">
        <v>40</v>
      </c>
      <c r="F649" s="106">
        <v>6.5</v>
      </c>
      <c r="G649" s="22" t="s">
        <v>14166</v>
      </c>
      <c r="H649" s="106">
        <f t="shared" si="27"/>
        <v>13.4</v>
      </c>
      <c r="I649" s="106">
        <f t="shared" si="28"/>
        <v>12.3</v>
      </c>
      <c r="J649" s="107">
        <f t="shared" si="29"/>
        <v>12.05</v>
      </c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</row>
    <row r="650" spans="1:32" s="20" customFormat="1" x14ac:dyDescent="0.35">
      <c r="A650" s="127" t="s">
        <v>3740</v>
      </c>
      <c r="B650" s="21" t="s">
        <v>3741</v>
      </c>
      <c r="C650" s="21">
        <v>6</v>
      </c>
      <c r="D650" s="20">
        <v>0.7</v>
      </c>
      <c r="E650" s="135">
        <v>40</v>
      </c>
      <c r="F650" s="106">
        <v>12.25</v>
      </c>
      <c r="G650" s="22" t="s">
        <v>14166</v>
      </c>
      <c r="H650" s="106">
        <f t="shared" si="27"/>
        <v>20.400000000000002</v>
      </c>
      <c r="I650" s="106">
        <f t="shared" si="28"/>
        <v>18.75</v>
      </c>
      <c r="J650" s="107">
        <f t="shared" si="29"/>
        <v>18.400000000000002</v>
      </c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</row>
    <row r="651" spans="1:32" s="20" customFormat="1" x14ac:dyDescent="0.35">
      <c r="A651" s="127" t="s">
        <v>3744</v>
      </c>
      <c r="B651" s="21" t="s">
        <v>3745</v>
      </c>
      <c r="C651" s="21">
        <v>6</v>
      </c>
      <c r="D651" s="20">
        <v>0.7</v>
      </c>
      <c r="E651" s="135">
        <v>40</v>
      </c>
      <c r="F651" s="106">
        <v>21.5</v>
      </c>
      <c r="G651" s="22" t="s">
        <v>14166</v>
      </c>
      <c r="H651" s="106">
        <f t="shared" si="27"/>
        <v>31.700000000000003</v>
      </c>
      <c r="I651" s="106">
        <f t="shared" si="28"/>
        <v>29.1</v>
      </c>
      <c r="J651" s="107">
        <f t="shared" si="29"/>
        <v>28.55</v>
      </c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</row>
    <row r="652" spans="1:32" s="20" customFormat="1" x14ac:dyDescent="0.35">
      <c r="A652" s="127" t="s">
        <v>3762</v>
      </c>
      <c r="B652" s="21" t="s">
        <v>3763</v>
      </c>
      <c r="C652" s="21">
        <v>6</v>
      </c>
      <c r="D652" s="20">
        <v>0.7</v>
      </c>
      <c r="E652" s="135">
        <v>38</v>
      </c>
      <c r="F652" s="106">
        <v>22</v>
      </c>
      <c r="G652" s="22" t="s">
        <v>14140</v>
      </c>
      <c r="H652" s="106">
        <f t="shared" ref="H652:H715" si="30">IF(B652="","",CEILING((F652+(10.3552*D652*E652)/100+1.5+0.05)*1.22,0.05))</f>
        <v>32.1</v>
      </c>
      <c r="I652" s="106">
        <f t="shared" ref="I652:I715" si="31">IF(B652="","",CEILING((F652+(10.3552*D652*E652)/100+1.5+0.05)*1.12,0.05))</f>
        <v>29.5</v>
      </c>
      <c r="J652" s="107">
        <f t="shared" ref="J652:J715" si="32">IF(B652="","",CEILING((F652+(10.3552*D652*E652)/100+1.5+0.05)*1.1,0.05))</f>
        <v>28.950000000000003</v>
      </c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</row>
    <row r="653" spans="1:32" s="20" customFormat="1" x14ac:dyDescent="0.35">
      <c r="A653" s="127" t="s">
        <v>3766</v>
      </c>
      <c r="B653" s="21" t="s">
        <v>3767</v>
      </c>
      <c r="C653" s="21">
        <v>6</v>
      </c>
      <c r="D653" s="20">
        <v>0.7</v>
      </c>
      <c r="E653" s="135">
        <v>38</v>
      </c>
      <c r="F653" s="106">
        <v>15.65</v>
      </c>
      <c r="G653" s="22" t="s">
        <v>14140</v>
      </c>
      <c r="H653" s="106">
        <f t="shared" si="30"/>
        <v>24.35</v>
      </c>
      <c r="I653" s="106">
        <f t="shared" si="31"/>
        <v>22.35</v>
      </c>
      <c r="J653" s="107">
        <f t="shared" si="32"/>
        <v>21.950000000000003</v>
      </c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</row>
    <row r="654" spans="1:32" s="20" customFormat="1" x14ac:dyDescent="0.35">
      <c r="A654" s="127" t="s">
        <v>3770</v>
      </c>
      <c r="B654" s="21" t="s">
        <v>3771</v>
      </c>
      <c r="C654" s="21">
        <v>6</v>
      </c>
      <c r="D654" s="20">
        <v>0.7</v>
      </c>
      <c r="E654" s="135">
        <v>38</v>
      </c>
      <c r="F654" s="106">
        <v>17.5</v>
      </c>
      <c r="G654" s="22" t="s">
        <v>14140</v>
      </c>
      <c r="H654" s="106">
        <f t="shared" si="30"/>
        <v>26.650000000000002</v>
      </c>
      <c r="I654" s="106">
        <f t="shared" si="31"/>
        <v>24.450000000000003</v>
      </c>
      <c r="J654" s="107">
        <f t="shared" si="32"/>
        <v>24</v>
      </c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</row>
    <row r="655" spans="1:32" s="20" customFormat="1" x14ac:dyDescent="0.35">
      <c r="A655" s="127" t="s">
        <v>3774</v>
      </c>
      <c r="B655" s="21" t="s">
        <v>3775</v>
      </c>
      <c r="C655" s="21">
        <v>6</v>
      </c>
      <c r="D655" s="20">
        <v>0.7</v>
      </c>
      <c r="E655" s="135">
        <v>40</v>
      </c>
      <c r="F655" s="106">
        <v>24.5</v>
      </c>
      <c r="G655" s="22" t="s">
        <v>14144</v>
      </c>
      <c r="H655" s="106">
        <f t="shared" si="30"/>
        <v>35.35</v>
      </c>
      <c r="I655" s="106">
        <f t="shared" si="31"/>
        <v>32.450000000000003</v>
      </c>
      <c r="J655" s="107">
        <f t="shared" si="32"/>
        <v>31.85</v>
      </c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</row>
    <row r="656" spans="1:32" s="20" customFormat="1" x14ac:dyDescent="0.35">
      <c r="A656" s="127" t="s">
        <v>3778</v>
      </c>
      <c r="B656" s="21" t="s">
        <v>3779</v>
      </c>
      <c r="C656" s="21">
        <v>6</v>
      </c>
      <c r="D656" s="20">
        <v>0.7</v>
      </c>
      <c r="E656" s="135">
        <v>40</v>
      </c>
      <c r="F656" s="106">
        <v>39</v>
      </c>
      <c r="G656" s="22" t="s">
        <v>14144</v>
      </c>
      <c r="H656" s="106">
        <f t="shared" si="30"/>
        <v>53.050000000000004</v>
      </c>
      <c r="I656" s="106">
        <f t="shared" si="31"/>
        <v>48.7</v>
      </c>
      <c r="J656" s="107">
        <f t="shared" si="32"/>
        <v>47.800000000000004</v>
      </c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</row>
    <row r="657" spans="1:32" s="20" customFormat="1" x14ac:dyDescent="0.35">
      <c r="A657" s="127" t="s">
        <v>3782</v>
      </c>
      <c r="B657" s="21" t="s">
        <v>3783</v>
      </c>
      <c r="C657" s="21">
        <v>6</v>
      </c>
      <c r="D657" s="20">
        <v>0.7</v>
      </c>
      <c r="E657" s="135">
        <v>46.2</v>
      </c>
      <c r="F657" s="106">
        <v>57.5</v>
      </c>
      <c r="G657" s="22" t="s">
        <v>14144</v>
      </c>
      <c r="H657" s="106">
        <f t="shared" si="30"/>
        <v>76.150000000000006</v>
      </c>
      <c r="I657" s="106">
        <f t="shared" si="31"/>
        <v>69.900000000000006</v>
      </c>
      <c r="J657" s="107">
        <f t="shared" si="32"/>
        <v>68.650000000000006</v>
      </c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</row>
    <row r="658" spans="1:32" s="20" customFormat="1" x14ac:dyDescent="0.35">
      <c r="A658" s="127" t="s">
        <v>3786</v>
      </c>
      <c r="B658" s="21" t="s">
        <v>3787</v>
      </c>
      <c r="C658" s="21">
        <v>6</v>
      </c>
      <c r="D658" s="20">
        <v>0.7</v>
      </c>
      <c r="E658" s="135">
        <v>50.6</v>
      </c>
      <c r="F658" s="106">
        <v>55</v>
      </c>
      <c r="G658" s="22" t="s">
        <v>14144</v>
      </c>
      <c r="H658" s="106">
        <f t="shared" si="30"/>
        <v>73.5</v>
      </c>
      <c r="I658" s="106">
        <f t="shared" si="31"/>
        <v>67.45</v>
      </c>
      <c r="J658" s="107">
        <f t="shared" si="32"/>
        <v>66.25</v>
      </c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</row>
    <row r="659" spans="1:32" s="20" customFormat="1" x14ac:dyDescent="0.35">
      <c r="A659" s="127" t="s">
        <v>3789</v>
      </c>
      <c r="B659" s="21" t="s">
        <v>14262</v>
      </c>
      <c r="C659" s="21">
        <v>6</v>
      </c>
      <c r="D659" s="20">
        <v>0.7</v>
      </c>
      <c r="E659" s="135">
        <v>40</v>
      </c>
      <c r="F659" s="106">
        <v>4.45</v>
      </c>
      <c r="G659" s="22" t="s">
        <v>14144</v>
      </c>
      <c r="H659" s="106">
        <f t="shared" si="30"/>
        <v>10.9</v>
      </c>
      <c r="I659" s="106">
        <f t="shared" si="31"/>
        <v>10</v>
      </c>
      <c r="J659" s="107">
        <f t="shared" si="32"/>
        <v>9.8000000000000007</v>
      </c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</row>
    <row r="660" spans="1:32" s="20" customFormat="1" x14ac:dyDescent="0.35">
      <c r="A660" s="127" t="s">
        <v>3792</v>
      </c>
      <c r="B660" s="21" t="s">
        <v>3793</v>
      </c>
      <c r="C660" s="21">
        <v>6</v>
      </c>
      <c r="D660" s="20">
        <v>0.7</v>
      </c>
      <c r="E660" s="135">
        <v>74</v>
      </c>
      <c r="F660" s="106">
        <v>5.99</v>
      </c>
      <c r="G660" s="22" t="s">
        <v>14144</v>
      </c>
      <c r="H660" s="106">
        <f t="shared" si="30"/>
        <v>15.75</v>
      </c>
      <c r="I660" s="106">
        <f t="shared" si="31"/>
        <v>14.5</v>
      </c>
      <c r="J660" s="107">
        <f t="shared" si="32"/>
        <v>14.200000000000001</v>
      </c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</row>
    <row r="661" spans="1:32" s="20" customFormat="1" x14ac:dyDescent="0.35">
      <c r="A661" s="127" t="s">
        <v>3796</v>
      </c>
      <c r="B661" s="21" t="s">
        <v>3797</v>
      </c>
      <c r="C661" s="21">
        <v>1</v>
      </c>
      <c r="D661" s="20">
        <v>0.7</v>
      </c>
      <c r="E661" s="135">
        <v>40</v>
      </c>
      <c r="F661" s="106">
        <v>40</v>
      </c>
      <c r="G661" s="22" t="s">
        <v>14150</v>
      </c>
      <c r="H661" s="106">
        <f t="shared" si="30"/>
        <v>54.25</v>
      </c>
      <c r="I661" s="106">
        <f t="shared" si="31"/>
        <v>49.800000000000004</v>
      </c>
      <c r="J661" s="107">
        <f t="shared" si="32"/>
        <v>48.900000000000006</v>
      </c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</row>
    <row r="662" spans="1:32" s="20" customFormat="1" x14ac:dyDescent="0.35">
      <c r="A662" s="127" t="s">
        <v>3807</v>
      </c>
      <c r="B662" s="21" t="s">
        <v>3808</v>
      </c>
      <c r="C662" s="21">
        <v>6</v>
      </c>
      <c r="D662" s="20">
        <v>0.7</v>
      </c>
      <c r="E662" s="135">
        <v>40</v>
      </c>
      <c r="F662" s="106">
        <v>92</v>
      </c>
      <c r="G662" s="22" t="s">
        <v>14157</v>
      </c>
      <c r="H662" s="106">
        <f t="shared" si="30"/>
        <v>117.7</v>
      </c>
      <c r="I662" s="106">
        <f t="shared" si="31"/>
        <v>108.05000000000001</v>
      </c>
      <c r="J662" s="107">
        <f t="shared" si="32"/>
        <v>106.10000000000001</v>
      </c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</row>
    <row r="663" spans="1:32" s="20" customFormat="1" x14ac:dyDescent="0.35">
      <c r="A663" s="127" t="s">
        <v>3812</v>
      </c>
      <c r="B663" s="21" t="s">
        <v>3813</v>
      </c>
      <c r="C663" s="21">
        <v>6</v>
      </c>
      <c r="D663" s="20">
        <v>0.7</v>
      </c>
      <c r="E663" s="135">
        <v>43</v>
      </c>
      <c r="F663" s="106">
        <v>9.75</v>
      </c>
      <c r="G663" s="22" t="s">
        <v>14146</v>
      </c>
      <c r="H663" s="106">
        <f t="shared" si="30"/>
        <v>17.600000000000001</v>
      </c>
      <c r="I663" s="106">
        <f t="shared" si="31"/>
        <v>16.150000000000002</v>
      </c>
      <c r="J663" s="107">
        <f t="shared" si="32"/>
        <v>15.9</v>
      </c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</row>
    <row r="664" spans="1:32" s="20" customFormat="1" x14ac:dyDescent="0.35">
      <c r="A664" s="127" t="s">
        <v>3816</v>
      </c>
      <c r="B664" s="21" t="s">
        <v>3817</v>
      </c>
      <c r="C664" s="21">
        <v>6</v>
      </c>
      <c r="D664" s="20">
        <v>0.7</v>
      </c>
      <c r="E664" s="135">
        <v>47</v>
      </c>
      <c r="F664" s="106">
        <v>15</v>
      </c>
      <c r="G664" s="22" t="s">
        <v>14146</v>
      </c>
      <c r="H664" s="106">
        <f t="shared" si="30"/>
        <v>24.35</v>
      </c>
      <c r="I664" s="106">
        <f t="shared" si="31"/>
        <v>22.400000000000002</v>
      </c>
      <c r="J664" s="107">
        <f t="shared" si="32"/>
        <v>22</v>
      </c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</row>
    <row r="665" spans="1:32" s="20" customFormat="1" x14ac:dyDescent="0.35">
      <c r="A665" s="127" t="s">
        <v>3820</v>
      </c>
      <c r="B665" s="21" t="s">
        <v>3821</v>
      </c>
      <c r="C665" s="21">
        <v>6</v>
      </c>
      <c r="D665" s="20">
        <v>0.7</v>
      </c>
      <c r="E665" s="135">
        <v>40</v>
      </c>
      <c r="F665" s="106">
        <v>22.25</v>
      </c>
      <c r="G665" s="22" t="s">
        <v>14145</v>
      </c>
      <c r="H665" s="106">
        <f t="shared" si="30"/>
        <v>32.6</v>
      </c>
      <c r="I665" s="106">
        <f t="shared" si="31"/>
        <v>29.950000000000003</v>
      </c>
      <c r="J665" s="107">
        <f t="shared" si="32"/>
        <v>29.400000000000002</v>
      </c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</row>
    <row r="666" spans="1:32" s="20" customFormat="1" x14ac:dyDescent="0.35">
      <c r="A666" s="127" t="s">
        <v>3828</v>
      </c>
      <c r="B666" s="21" t="s">
        <v>3825</v>
      </c>
      <c r="C666" s="21">
        <v>6</v>
      </c>
      <c r="D666" s="20">
        <v>0.7</v>
      </c>
      <c r="E666" s="135">
        <v>46</v>
      </c>
      <c r="F666" s="106">
        <v>25.5</v>
      </c>
      <c r="G666" s="22" t="s">
        <v>14145</v>
      </c>
      <c r="H666" s="106">
        <f t="shared" si="30"/>
        <v>37.1</v>
      </c>
      <c r="I666" s="106">
        <f t="shared" si="31"/>
        <v>34.050000000000004</v>
      </c>
      <c r="J666" s="107">
        <f t="shared" si="32"/>
        <v>33.450000000000003</v>
      </c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</row>
    <row r="667" spans="1:32" s="20" customFormat="1" x14ac:dyDescent="0.35">
      <c r="A667" s="127" t="s">
        <v>3831</v>
      </c>
      <c r="B667" s="21" t="s">
        <v>3832</v>
      </c>
      <c r="C667" s="21">
        <v>6</v>
      </c>
      <c r="D667" s="20">
        <v>0.7</v>
      </c>
      <c r="E667" s="135">
        <v>46</v>
      </c>
      <c r="F667" s="106">
        <v>29.75</v>
      </c>
      <c r="G667" s="22" t="s">
        <v>14145</v>
      </c>
      <c r="H667" s="106">
        <f t="shared" si="30"/>
        <v>42.300000000000004</v>
      </c>
      <c r="I667" s="106">
        <f t="shared" si="31"/>
        <v>38.800000000000004</v>
      </c>
      <c r="J667" s="107">
        <f t="shared" si="32"/>
        <v>38.1</v>
      </c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</row>
    <row r="668" spans="1:32" s="20" customFormat="1" x14ac:dyDescent="0.35">
      <c r="A668" s="127" t="s">
        <v>3835</v>
      </c>
      <c r="B668" s="21" t="s">
        <v>3836</v>
      </c>
      <c r="C668" s="21">
        <v>6</v>
      </c>
      <c r="D668" s="20">
        <v>0.7</v>
      </c>
      <c r="E668" s="135">
        <v>46</v>
      </c>
      <c r="F668" s="106">
        <v>65</v>
      </c>
      <c r="G668" s="22" t="s">
        <v>14145</v>
      </c>
      <c r="H668" s="106">
        <f t="shared" si="30"/>
        <v>85.300000000000011</v>
      </c>
      <c r="I668" s="106">
        <f t="shared" si="31"/>
        <v>78.300000000000011</v>
      </c>
      <c r="J668" s="107">
        <f t="shared" si="32"/>
        <v>76.900000000000006</v>
      </c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</row>
    <row r="669" spans="1:32" s="20" customFormat="1" x14ac:dyDescent="0.35">
      <c r="A669" s="127" t="s">
        <v>3839</v>
      </c>
      <c r="B669" s="21" t="s">
        <v>3840</v>
      </c>
      <c r="C669" s="21">
        <v>6</v>
      </c>
      <c r="D669" s="20">
        <v>0.7</v>
      </c>
      <c r="E669" s="135">
        <v>17</v>
      </c>
      <c r="F669" s="106">
        <v>6</v>
      </c>
      <c r="G669" s="22" t="s">
        <v>14154</v>
      </c>
      <c r="H669" s="106">
        <f t="shared" si="30"/>
        <v>10.75</v>
      </c>
      <c r="I669" s="106">
        <f t="shared" si="31"/>
        <v>9.8500000000000014</v>
      </c>
      <c r="J669" s="107">
        <f t="shared" si="32"/>
        <v>9.7000000000000011</v>
      </c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</row>
    <row r="670" spans="1:32" s="20" customFormat="1" x14ac:dyDescent="0.35">
      <c r="A670" s="127" t="s">
        <v>3856</v>
      </c>
      <c r="B670" s="21" t="s">
        <v>3857</v>
      </c>
      <c r="C670" s="21">
        <v>6</v>
      </c>
      <c r="D670" s="20">
        <v>0.7</v>
      </c>
      <c r="E670" s="135">
        <v>37.5</v>
      </c>
      <c r="F670" s="106">
        <v>22</v>
      </c>
      <c r="G670" s="22" t="s">
        <v>14146</v>
      </c>
      <c r="H670" s="106">
        <f t="shared" si="30"/>
        <v>32.050000000000004</v>
      </c>
      <c r="I670" s="106">
        <f t="shared" si="31"/>
        <v>29.450000000000003</v>
      </c>
      <c r="J670" s="107">
        <f t="shared" si="32"/>
        <v>28.900000000000002</v>
      </c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</row>
    <row r="671" spans="1:32" s="20" customFormat="1" x14ac:dyDescent="0.35">
      <c r="A671" s="127" t="s">
        <v>14487</v>
      </c>
      <c r="B671" s="21" t="s">
        <v>3860</v>
      </c>
      <c r="C671" s="21">
        <v>48</v>
      </c>
      <c r="D671" s="20">
        <v>0.05</v>
      </c>
      <c r="E671" s="135">
        <v>40</v>
      </c>
      <c r="F671" s="106">
        <v>3.95</v>
      </c>
      <c r="G671" s="22" t="s">
        <v>14142</v>
      </c>
      <c r="H671" s="106">
        <f t="shared" si="30"/>
        <v>7</v>
      </c>
      <c r="I671" s="106">
        <f t="shared" si="31"/>
        <v>6.4</v>
      </c>
      <c r="J671" s="107">
        <f t="shared" si="32"/>
        <v>6.3000000000000007</v>
      </c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</row>
    <row r="672" spans="1:32" s="20" customFormat="1" x14ac:dyDescent="0.35">
      <c r="A672" s="127" t="s">
        <v>3864</v>
      </c>
      <c r="B672" s="21" t="s">
        <v>3865</v>
      </c>
      <c r="C672" s="21">
        <v>4</v>
      </c>
      <c r="D672" s="20">
        <v>0.7</v>
      </c>
      <c r="E672" s="135">
        <v>40</v>
      </c>
      <c r="F672" s="106">
        <v>30.5</v>
      </c>
      <c r="G672" s="22" t="s">
        <v>14142</v>
      </c>
      <c r="H672" s="106">
        <f t="shared" si="30"/>
        <v>42.650000000000006</v>
      </c>
      <c r="I672" s="106">
        <f t="shared" si="31"/>
        <v>39.150000000000006</v>
      </c>
      <c r="J672" s="107">
        <f t="shared" si="32"/>
        <v>38.450000000000003</v>
      </c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</row>
    <row r="673" spans="1:32" s="20" customFormat="1" x14ac:dyDescent="0.35">
      <c r="A673" s="127" t="s">
        <v>15228</v>
      </c>
      <c r="B673" s="21" t="s">
        <v>15229</v>
      </c>
      <c r="C673" s="21">
        <v>4</v>
      </c>
      <c r="D673" s="20">
        <v>0.7</v>
      </c>
      <c r="E673" s="135">
        <v>40</v>
      </c>
      <c r="F673" s="106">
        <v>32.5</v>
      </c>
      <c r="G673" s="22" t="s">
        <v>14251</v>
      </c>
      <c r="H673" s="106">
        <f t="shared" si="30"/>
        <v>45.1</v>
      </c>
      <c r="I673" s="106">
        <f t="shared" si="31"/>
        <v>41.400000000000006</v>
      </c>
      <c r="J673" s="107">
        <f t="shared" si="32"/>
        <v>40.650000000000006</v>
      </c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</row>
    <row r="674" spans="1:32" s="20" customFormat="1" x14ac:dyDescent="0.35">
      <c r="A674" s="127" t="s">
        <v>3872</v>
      </c>
      <c r="B674" s="21" t="s">
        <v>3869</v>
      </c>
      <c r="C674" s="21">
        <v>3</v>
      </c>
      <c r="D674" s="20">
        <v>1.75</v>
      </c>
      <c r="E674" s="135">
        <v>40</v>
      </c>
      <c r="F674" s="106">
        <v>48.95</v>
      </c>
      <c r="G674" s="22" t="s">
        <v>14142</v>
      </c>
      <c r="H674" s="106">
        <f t="shared" si="30"/>
        <v>70.5</v>
      </c>
      <c r="I674" s="106">
        <f t="shared" si="31"/>
        <v>64.7</v>
      </c>
      <c r="J674" s="107">
        <f t="shared" si="32"/>
        <v>63.550000000000004</v>
      </c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</row>
    <row r="675" spans="1:32" s="20" customFormat="1" x14ac:dyDescent="0.35">
      <c r="A675" s="127" t="s">
        <v>3874</v>
      </c>
      <c r="B675" s="21" t="s">
        <v>23324</v>
      </c>
      <c r="C675" s="21">
        <v>2</v>
      </c>
      <c r="D675" s="20">
        <v>3</v>
      </c>
      <c r="E675" s="135">
        <v>40</v>
      </c>
      <c r="F675" s="106">
        <v>142.5</v>
      </c>
      <c r="G675" s="22" t="s">
        <v>14142</v>
      </c>
      <c r="H675" s="106">
        <f t="shared" si="30"/>
        <v>190.95000000000002</v>
      </c>
      <c r="I675" s="106">
        <f t="shared" si="31"/>
        <v>175.3</v>
      </c>
      <c r="J675" s="107">
        <f t="shared" si="32"/>
        <v>172.15</v>
      </c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</row>
    <row r="676" spans="1:32" s="20" customFormat="1" x14ac:dyDescent="0.35">
      <c r="A676" s="127" t="s">
        <v>15225</v>
      </c>
      <c r="B676" s="21" t="s">
        <v>23323</v>
      </c>
      <c r="C676" s="21">
        <v>3</v>
      </c>
      <c r="D676" s="20">
        <v>1.75</v>
      </c>
      <c r="E676" s="135">
        <v>40</v>
      </c>
      <c r="F676" s="106">
        <v>47.95</v>
      </c>
      <c r="G676" s="22" t="s">
        <v>14142</v>
      </c>
      <c r="H676" s="106">
        <f t="shared" si="30"/>
        <v>69.25</v>
      </c>
      <c r="I676" s="106">
        <f t="shared" si="31"/>
        <v>63.6</v>
      </c>
      <c r="J676" s="107">
        <f t="shared" si="32"/>
        <v>62.45</v>
      </c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</row>
    <row r="677" spans="1:32" s="20" customFormat="1" x14ac:dyDescent="0.35">
      <c r="A677" s="127" t="s">
        <v>3877</v>
      </c>
      <c r="B677" s="21" t="s">
        <v>3878</v>
      </c>
      <c r="C677" s="21">
        <v>6</v>
      </c>
      <c r="D677" s="20">
        <v>0.7</v>
      </c>
      <c r="E677" s="135">
        <v>40</v>
      </c>
      <c r="F677" s="106">
        <v>28.5</v>
      </c>
      <c r="G677" s="22" t="s">
        <v>14142</v>
      </c>
      <c r="H677" s="106">
        <f t="shared" si="30"/>
        <v>40.200000000000003</v>
      </c>
      <c r="I677" s="106">
        <f t="shared" si="31"/>
        <v>36.950000000000003</v>
      </c>
      <c r="J677" s="107">
        <f t="shared" si="32"/>
        <v>36.25</v>
      </c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</row>
    <row r="678" spans="1:32" s="20" customFormat="1" x14ac:dyDescent="0.35">
      <c r="A678" s="127" t="s">
        <v>3881</v>
      </c>
      <c r="B678" s="21" t="s">
        <v>3882</v>
      </c>
      <c r="C678" s="21">
        <v>6</v>
      </c>
      <c r="D678" s="20">
        <v>0.7</v>
      </c>
      <c r="E678" s="135">
        <v>40</v>
      </c>
      <c r="F678" s="106">
        <v>28.35</v>
      </c>
      <c r="G678" s="22" t="s">
        <v>14142</v>
      </c>
      <c r="H678" s="106">
        <f t="shared" si="30"/>
        <v>40.050000000000004</v>
      </c>
      <c r="I678" s="106">
        <f t="shared" si="31"/>
        <v>36.75</v>
      </c>
      <c r="J678" s="107">
        <f t="shared" si="32"/>
        <v>36.1</v>
      </c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</row>
    <row r="679" spans="1:32" s="20" customFormat="1" x14ac:dyDescent="0.35">
      <c r="A679" s="127" t="s">
        <v>3885</v>
      </c>
      <c r="B679" s="21" t="s">
        <v>3886</v>
      </c>
      <c r="C679" s="21">
        <v>6</v>
      </c>
      <c r="D679" s="20">
        <v>0.7</v>
      </c>
      <c r="E679" s="135">
        <v>40</v>
      </c>
      <c r="F679" s="106">
        <v>28.5</v>
      </c>
      <c r="G679" s="22" t="s">
        <v>14142</v>
      </c>
      <c r="H679" s="106">
        <f t="shared" si="30"/>
        <v>40.200000000000003</v>
      </c>
      <c r="I679" s="106">
        <f t="shared" si="31"/>
        <v>36.950000000000003</v>
      </c>
      <c r="J679" s="107">
        <f t="shared" si="32"/>
        <v>36.25</v>
      </c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</row>
    <row r="680" spans="1:32" s="20" customFormat="1" x14ac:dyDescent="0.35">
      <c r="A680" s="127" t="s">
        <v>3889</v>
      </c>
      <c r="B680" s="21" t="s">
        <v>3890</v>
      </c>
      <c r="C680" s="21">
        <v>6</v>
      </c>
      <c r="D680" s="20">
        <v>0.7</v>
      </c>
      <c r="E680" s="135">
        <v>40</v>
      </c>
      <c r="F680" s="106">
        <v>27.95</v>
      </c>
      <c r="G680" s="22" t="s">
        <v>14142</v>
      </c>
      <c r="H680" s="106">
        <f t="shared" si="30"/>
        <v>39.550000000000004</v>
      </c>
      <c r="I680" s="106">
        <f t="shared" si="31"/>
        <v>36.300000000000004</v>
      </c>
      <c r="J680" s="107">
        <f t="shared" si="32"/>
        <v>35.65</v>
      </c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</row>
    <row r="681" spans="1:32" s="20" customFormat="1" x14ac:dyDescent="0.35">
      <c r="A681" s="127" t="s">
        <v>3903</v>
      </c>
      <c r="B681" s="21" t="s">
        <v>3904</v>
      </c>
      <c r="C681" s="21">
        <v>6</v>
      </c>
      <c r="D681" s="20">
        <v>0.7</v>
      </c>
      <c r="E681" s="135">
        <v>40</v>
      </c>
      <c r="F681" s="106">
        <v>4.5</v>
      </c>
      <c r="G681" s="22" t="s">
        <v>14150</v>
      </c>
      <c r="H681" s="106">
        <f t="shared" si="30"/>
        <v>10.950000000000001</v>
      </c>
      <c r="I681" s="106">
        <f t="shared" si="31"/>
        <v>10.050000000000001</v>
      </c>
      <c r="J681" s="107">
        <f t="shared" si="32"/>
        <v>9.8500000000000014</v>
      </c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</row>
    <row r="682" spans="1:32" s="20" customFormat="1" x14ac:dyDescent="0.35">
      <c r="A682" s="127" t="s">
        <v>3907</v>
      </c>
      <c r="B682" s="21" t="s">
        <v>3908</v>
      </c>
      <c r="C682" s="21">
        <v>6</v>
      </c>
      <c r="D682" s="20">
        <v>0.7</v>
      </c>
      <c r="E682" s="135">
        <v>50</v>
      </c>
      <c r="F682" s="106">
        <v>11.5</v>
      </c>
      <c r="G682" s="22" t="s">
        <v>14150</v>
      </c>
      <c r="H682" s="106">
        <f t="shared" si="30"/>
        <v>20.350000000000001</v>
      </c>
      <c r="I682" s="106">
        <f t="shared" si="31"/>
        <v>18.7</v>
      </c>
      <c r="J682" s="107">
        <f t="shared" si="32"/>
        <v>18.350000000000001</v>
      </c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</row>
    <row r="683" spans="1:32" s="20" customFormat="1" x14ac:dyDescent="0.35">
      <c r="A683" s="127" t="s">
        <v>3920</v>
      </c>
      <c r="B683" s="21" t="s">
        <v>3921</v>
      </c>
      <c r="C683" s="21">
        <v>6</v>
      </c>
      <c r="D683" s="20">
        <v>1</v>
      </c>
      <c r="E683" s="135">
        <v>40</v>
      </c>
      <c r="F683" s="106">
        <v>3.15</v>
      </c>
      <c r="G683" s="22" t="s">
        <v>14142</v>
      </c>
      <c r="H683" s="106">
        <f t="shared" si="30"/>
        <v>10.8</v>
      </c>
      <c r="I683" s="106">
        <f t="shared" si="31"/>
        <v>9.9500000000000011</v>
      </c>
      <c r="J683" s="107">
        <f t="shared" si="32"/>
        <v>9.75</v>
      </c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</row>
    <row r="684" spans="1:32" s="20" customFormat="1" x14ac:dyDescent="0.35">
      <c r="A684" s="127" t="s">
        <v>3925</v>
      </c>
      <c r="B684" s="21" t="s">
        <v>3924</v>
      </c>
      <c r="C684" s="21">
        <v>6</v>
      </c>
      <c r="D684" s="20">
        <v>0.7</v>
      </c>
      <c r="E684" s="135">
        <v>43</v>
      </c>
      <c r="F684" s="106">
        <v>24.5</v>
      </c>
      <c r="G684" s="22" t="s">
        <v>14145</v>
      </c>
      <c r="H684" s="106">
        <f t="shared" si="30"/>
        <v>35.6</v>
      </c>
      <c r="I684" s="106">
        <f t="shared" si="31"/>
        <v>32.700000000000003</v>
      </c>
      <c r="J684" s="107">
        <f t="shared" si="32"/>
        <v>32.1</v>
      </c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</row>
    <row r="685" spans="1:32" s="20" customFormat="1" x14ac:dyDescent="0.35">
      <c r="A685" s="127" t="s">
        <v>3928</v>
      </c>
      <c r="B685" s="21" t="s">
        <v>3929</v>
      </c>
      <c r="C685" s="21">
        <v>6</v>
      </c>
      <c r="D685" s="20">
        <v>0.7</v>
      </c>
      <c r="E685" s="135">
        <v>43</v>
      </c>
      <c r="F685" s="106">
        <v>45.5</v>
      </c>
      <c r="G685" s="22" t="s">
        <v>14145</v>
      </c>
      <c r="H685" s="106">
        <f t="shared" si="30"/>
        <v>61.25</v>
      </c>
      <c r="I685" s="106">
        <f t="shared" si="31"/>
        <v>56.2</v>
      </c>
      <c r="J685" s="107">
        <f t="shared" si="32"/>
        <v>55.2</v>
      </c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</row>
    <row r="686" spans="1:32" s="20" customFormat="1" x14ac:dyDescent="0.35">
      <c r="A686" s="127" t="s">
        <v>3932</v>
      </c>
      <c r="B686" s="21" t="s">
        <v>3933</v>
      </c>
      <c r="C686" s="21">
        <v>6</v>
      </c>
      <c r="D686" s="20">
        <v>0.7</v>
      </c>
      <c r="E686" s="135">
        <v>43</v>
      </c>
      <c r="F686" s="106">
        <v>25.1</v>
      </c>
      <c r="G686" s="22" t="s">
        <v>14145</v>
      </c>
      <c r="H686" s="106">
        <f t="shared" si="30"/>
        <v>36.35</v>
      </c>
      <c r="I686" s="106">
        <f t="shared" si="31"/>
        <v>33.35</v>
      </c>
      <c r="J686" s="107">
        <f t="shared" si="32"/>
        <v>32.75</v>
      </c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</row>
    <row r="687" spans="1:32" s="20" customFormat="1" x14ac:dyDescent="0.35">
      <c r="A687" s="127" t="s">
        <v>3936</v>
      </c>
      <c r="B687" s="21" t="s">
        <v>3937</v>
      </c>
      <c r="C687" s="21">
        <v>6</v>
      </c>
      <c r="D687" s="20">
        <v>0.7</v>
      </c>
      <c r="E687" s="135">
        <v>41.8</v>
      </c>
      <c r="F687" s="106">
        <v>9.1</v>
      </c>
      <c r="G687" s="22" t="s">
        <v>14146</v>
      </c>
      <c r="H687" s="106">
        <f t="shared" si="30"/>
        <v>16.7</v>
      </c>
      <c r="I687" s="106">
        <f t="shared" si="31"/>
        <v>15.350000000000001</v>
      </c>
      <c r="J687" s="107">
        <f t="shared" si="32"/>
        <v>15.05</v>
      </c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</row>
    <row r="688" spans="1:32" s="20" customFormat="1" x14ac:dyDescent="0.35">
      <c r="A688" s="127" t="s">
        <v>3944</v>
      </c>
      <c r="B688" s="21" t="s">
        <v>3941</v>
      </c>
      <c r="C688" s="21">
        <v>12</v>
      </c>
      <c r="D688" s="20">
        <v>1</v>
      </c>
      <c r="E688" s="135">
        <v>40</v>
      </c>
      <c r="F688" s="106">
        <v>4.4000000000000004</v>
      </c>
      <c r="G688" s="22" t="s">
        <v>14142</v>
      </c>
      <c r="H688" s="106">
        <f t="shared" si="30"/>
        <v>12.350000000000001</v>
      </c>
      <c r="I688" s="106">
        <f t="shared" si="31"/>
        <v>11.350000000000001</v>
      </c>
      <c r="J688" s="107">
        <f t="shared" si="32"/>
        <v>11.15</v>
      </c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</row>
    <row r="689" spans="1:32" s="20" customFormat="1" x14ac:dyDescent="0.35">
      <c r="A689" s="127" t="s">
        <v>3951</v>
      </c>
      <c r="B689" s="21" t="s">
        <v>3952</v>
      </c>
      <c r="C689" s="21">
        <v>6</v>
      </c>
      <c r="D689" s="20">
        <v>0.5</v>
      </c>
      <c r="E689" s="135">
        <v>52.2</v>
      </c>
      <c r="F689" s="106">
        <v>39.5</v>
      </c>
      <c r="G689" s="22" t="s">
        <v>14158</v>
      </c>
      <c r="H689" s="106">
        <f t="shared" si="30"/>
        <v>53.400000000000006</v>
      </c>
      <c r="I689" s="106">
        <f t="shared" si="31"/>
        <v>49.050000000000004</v>
      </c>
      <c r="J689" s="107">
        <f t="shared" si="32"/>
        <v>48.150000000000006</v>
      </c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</row>
    <row r="690" spans="1:32" s="20" customFormat="1" x14ac:dyDescent="0.35">
      <c r="A690" s="127" t="s">
        <v>3955</v>
      </c>
      <c r="B690" s="21" t="s">
        <v>3956</v>
      </c>
      <c r="C690" s="21">
        <v>6</v>
      </c>
      <c r="D690" s="20">
        <v>0.5</v>
      </c>
      <c r="E690" s="135">
        <v>49.1</v>
      </c>
      <c r="F690" s="106">
        <v>110</v>
      </c>
      <c r="G690" s="22" t="s">
        <v>14145</v>
      </c>
      <c r="H690" s="106">
        <f t="shared" si="30"/>
        <v>139.20000000000002</v>
      </c>
      <c r="I690" s="106">
        <f t="shared" si="31"/>
        <v>127.80000000000001</v>
      </c>
      <c r="J690" s="107">
        <f t="shared" si="32"/>
        <v>125.55000000000001</v>
      </c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</row>
    <row r="691" spans="1:32" s="20" customFormat="1" x14ac:dyDescent="0.35">
      <c r="A691" s="127" t="s">
        <v>3959</v>
      </c>
      <c r="B691" s="21" t="s">
        <v>3960</v>
      </c>
      <c r="C691" s="21">
        <v>6</v>
      </c>
      <c r="D691" s="20">
        <v>0.5</v>
      </c>
      <c r="E691" s="135">
        <v>55</v>
      </c>
      <c r="F691" s="106">
        <v>59</v>
      </c>
      <c r="G691" s="22" t="s">
        <v>14145</v>
      </c>
      <c r="H691" s="106">
        <f t="shared" si="30"/>
        <v>77.350000000000009</v>
      </c>
      <c r="I691" s="106">
        <f t="shared" si="31"/>
        <v>71.05</v>
      </c>
      <c r="J691" s="107">
        <f t="shared" si="32"/>
        <v>69.75</v>
      </c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</row>
    <row r="692" spans="1:32" s="20" customFormat="1" x14ac:dyDescent="0.35">
      <c r="A692" s="127" t="s">
        <v>3963</v>
      </c>
      <c r="B692" s="21" t="s">
        <v>3964</v>
      </c>
      <c r="C692" s="21">
        <v>12</v>
      </c>
      <c r="D692" s="20">
        <v>1</v>
      </c>
      <c r="E692" s="135">
        <v>40</v>
      </c>
      <c r="F692" s="106">
        <v>31.5</v>
      </c>
      <c r="G692" s="22" t="s">
        <v>14157</v>
      </c>
      <c r="H692" s="106">
        <f t="shared" si="30"/>
        <v>45.400000000000006</v>
      </c>
      <c r="I692" s="106">
        <f t="shared" si="31"/>
        <v>41.7</v>
      </c>
      <c r="J692" s="107">
        <f t="shared" si="32"/>
        <v>40.950000000000003</v>
      </c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</row>
    <row r="693" spans="1:32" s="20" customFormat="1" x14ac:dyDescent="0.35">
      <c r="A693" s="127" t="s">
        <v>14354</v>
      </c>
      <c r="B693" s="21" t="s">
        <v>14355</v>
      </c>
      <c r="C693" s="21">
        <v>6</v>
      </c>
      <c r="D693" s="20">
        <v>0.7</v>
      </c>
      <c r="E693" s="135">
        <v>40</v>
      </c>
      <c r="F693" s="106">
        <v>95</v>
      </c>
      <c r="G693" s="22" t="s">
        <v>14157</v>
      </c>
      <c r="H693" s="106">
        <f t="shared" si="30"/>
        <v>121.35000000000001</v>
      </c>
      <c r="I693" s="106">
        <f t="shared" si="31"/>
        <v>111.4</v>
      </c>
      <c r="J693" s="107">
        <f t="shared" si="32"/>
        <v>109.4</v>
      </c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</row>
    <row r="694" spans="1:32" s="20" customFormat="1" x14ac:dyDescent="0.35">
      <c r="A694" s="127" t="s">
        <v>4156</v>
      </c>
      <c r="B694" s="21" t="s">
        <v>4157</v>
      </c>
      <c r="C694" s="21">
        <v>6</v>
      </c>
      <c r="D694" s="20">
        <v>0.7</v>
      </c>
      <c r="E694" s="135">
        <v>40</v>
      </c>
      <c r="F694" s="106">
        <v>9.1</v>
      </c>
      <c r="G694" s="22" t="s">
        <v>14140</v>
      </c>
      <c r="H694" s="106">
        <f t="shared" si="30"/>
        <v>16.55</v>
      </c>
      <c r="I694" s="106">
        <f t="shared" si="31"/>
        <v>15.200000000000001</v>
      </c>
      <c r="J694" s="107">
        <f t="shared" si="32"/>
        <v>14.950000000000001</v>
      </c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</row>
    <row r="695" spans="1:32" s="20" customFormat="1" x14ac:dyDescent="0.35">
      <c r="A695" s="127" t="s">
        <v>4160</v>
      </c>
      <c r="B695" s="21" t="s">
        <v>4161</v>
      </c>
      <c r="C695" s="21">
        <v>6</v>
      </c>
      <c r="D695" s="20">
        <v>0.7</v>
      </c>
      <c r="E695" s="135">
        <v>37.5</v>
      </c>
      <c r="F695" s="106">
        <v>9.1</v>
      </c>
      <c r="G695" s="22" t="s">
        <v>14161</v>
      </c>
      <c r="H695" s="106">
        <f t="shared" si="30"/>
        <v>16.350000000000001</v>
      </c>
      <c r="I695" s="106">
        <f t="shared" si="31"/>
        <v>15</v>
      </c>
      <c r="J695" s="107">
        <f t="shared" si="32"/>
        <v>14.75</v>
      </c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</row>
    <row r="696" spans="1:32" s="20" customFormat="1" x14ac:dyDescent="0.35">
      <c r="A696" s="127" t="s">
        <v>4165</v>
      </c>
      <c r="B696" s="21" t="s">
        <v>4166</v>
      </c>
      <c r="C696" s="21">
        <v>6</v>
      </c>
      <c r="D696" s="20">
        <v>0.7</v>
      </c>
      <c r="E696" s="135">
        <v>37.5</v>
      </c>
      <c r="F696" s="106">
        <v>9.1</v>
      </c>
      <c r="G696" s="22" t="s">
        <v>14161</v>
      </c>
      <c r="H696" s="106">
        <f t="shared" si="30"/>
        <v>16.350000000000001</v>
      </c>
      <c r="I696" s="106">
        <f t="shared" si="31"/>
        <v>15</v>
      </c>
      <c r="J696" s="107">
        <f t="shared" si="32"/>
        <v>14.75</v>
      </c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</row>
    <row r="697" spans="1:32" s="20" customFormat="1" x14ac:dyDescent="0.35">
      <c r="A697" s="127" t="s">
        <v>4169</v>
      </c>
      <c r="B697" s="21" t="s">
        <v>4170</v>
      </c>
      <c r="C697" s="21">
        <v>6</v>
      </c>
      <c r="D697" s="20">
        <v>0.7</v>
      </c>
      <c r="E697" s="135">
        <v>40</v>
      </c>
      <c r="F697" s="106">
        <v>9.1</v>
      </c>
      <c r="G697" s="22" t="s">
        <v>14161</v>
      </c>
      <c r="H697" s="106">
        <f t="shared" si="30"/>
        <v>16.55</v>
      </c>
      <c r="I697" s="106">
        <f t="shared" si="31"/>
        <v>15.200000000000001</v>
      </c>
      <c r="J697" s="107">
        <f t="shared" si="32"/>
        <v>14.950000000000001</v>
      </c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</row>
    <row r="698" spans="1:32" s="20" customFormat="1" x14ac:dyDescent="0.35">
      <c r="A698" s="127" t="s">
        <v>14679</v>
      </c>
      <c r="B698" s="21" t="s">
        <v>14680</v>
      </c>
      <c r="C698" s="21">
        <v>6</v>
      </c>
      <c r="D698" s="20">
        <v>0.7</v>
      </c>
      <c r="E698" s="135">
        <v>37.5</v>
      </c>
      <c r="F698" s="106">
        <v>9.1</v>
      </c>
      <c r="G698" s="22" t="s">
        <v>14161</v>
      </c>
      <c r="H698" s="106">
        <f t="shared" si="30"/>
        <v>16.350000000000001</v>
      </c>
      <c r="I698" s="106">
        <f t="shared" si="31"/>
        <v>15</v>
      </c>
      <c r="J698" s="107">
        <f t="shared" si="32"/>
        <v>14.75</v>
      </c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</row>
    <row r="699" spans="1:32" s="20" customFormat="1" x14ac:dyDescent="0.35">
      <c r="A699" s="127" t="s">
        <v>4173</v>
      </c>
      <c r="B699" s="21" t="s">
        <v>4174</v>
      </c>
      <c r="C699" s="21">
        <v>6</v>
      </c>
      <c r="D699" s="20">
        <v>0.7</v>
      </c>
      <c r="E699" s="135">
        <v>17</v>
      </c>
      <c r="F699" s="106">
        <v>9.1</v>
      </c>
      <c r="G699" s="22" t="s">
        <v>14143</v>
      </c>
      <c r="H699" s="106">
        <f t="shared" si="30"/>
        <v>14.5</v>
      </c>
      <c r="I699" s="106">
        <f t="shared" si="31"/>
        <v>13.350000000000001</v>
      </c>
      <c r="J699" s="107">
        <f t="shared" si="32"/>
        <v>13.100000000000001</v>
      </c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</row>
    <row r="700" spans="1:32" s="20" customFormat="1" x14ac:dyDescent="0.35">
      <c r="A700" s="127" t="s">
        <v>4177</v>
      </c>
      <c r="B700" s="21" t="s">
        <v>4178</v>
      </c>
      <c r="C700" s="21">
        <v>6</v>
      </c>
      <c r="D700" s="20">
        <v>0.7</v>
      </c>
      <c r="E700" s="135">
        <v>37.5</v>
      </c>
      <c r="F700" s="106">
        <v>9.1</v>
      </c>
      <c r="G700" s="22" t="s">
        <v>14161</v>
      </c>
      <c r="H700" s="106">
        <f t="shared" si="30"/>
        <v>16.350000000000001</v>
      </c>
      <c r="I700" s="106">
        <f t="shared" si="31"/>
        <v>15</v>
      </c>
      <c r="J700" s="107">
        <f t="shared" si="32"/>
        <v>14.75</v>
      </c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</row>
    <row r="701" spans="1:32" s="20" customFormat="1" x14ac:dyDescent="0.35">
      <c r="A701" s="127" t="s">
        <v>4181</v>
      </c>
      <c r="B701" s="21" t="s">
        <v>4182</v>
      </c>
      <c r="C701" s="21">
        <v>6</v>
      </c>
      <c r="D701" s="20">
        <v>0.7</v>
      </c>
      <c r="E701" s="135">
        <v>17</v>
      </c>
      <c r="F701" s="106">
        <v>9.1</v>
      </c>
      <c r="G701" s="22" t="s">
        <v>14161</v>
      </c>
      <c r="H701" s="106">
        <f t="shared" si="30"/>
        <v>14.5</v>
      </c>
      <c r="I701" s="106">
        <f t="shared" si="31"/>
        <v>13.350000000000001</v>
      </c>
      <c r="J701" s="107">
        <f t="shared" si="32"/>
        <v>13.100000000000001</v>
      </c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</row>
    <row r="702" spans="1:32" s="20" customFormat="1" x14ac:dyDescent="0.35">
      <c r="A702" s="127" t="s">
        <v>14356</v>
      </c>
      <c r="B702" s="21" t="s">
        <v>14357</v>
      </c>
      <c r="C702" s="21">
        <v>6</v>
      </c>
      <c r="D702" s="20">
        <v>0.7</v>
      </c>
      <c r="E702" s="135">
        <v>40</v>
      </c>
      <c r="F702" s="106">
        <v>9.1</v>
      </c>
      <c r="G702" s="22" t="s">
        <v>14161</v>
      </c>
      <c r="H702" s="106">
        <f t="shared" si="30"/>
        <v>16.55</v>
      </c>
      <c r="I702" s="106">
        <f t="shared" si="31"/>
        <v>15.200000000000001</v>
      </c>
      <c r="J702" s="107">
        <f t="shared" si="32"/>
        <v>14.950000000000001</v>
      </c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</row>
    <row r="703" spans="1:32" s="20" customFormat="1" x14ac:dyDescent="0.35">
      <c r="A703" s="127" t="s">
        <v>4184</v>
      </c>
      <c r="B703" s="21" t="s">
        <v>4185</v>
      </c>
      <c r="C703" s="21">
        <v>6</v>
      </c>
      <c r="D703" s="20">
        <v>0.7</v>
      </c>
      <c r="E703" s="135">
        <v>37.5</v>
      </c>
      <c r="F703" s="106">
        <v>9.1</v>
      </c>
      <c r="G703" s="22" t="s">
        <v>14144</v>
      </c>
      <c r="H703" s="106">
        <f t="shared" si="30"/>
        <v>16.350000000000001</v>
      </c>
      <c r="I703" s="106">
        <f t="shared" si="31"/>
        <v>15</v>
      </c>
      <c r="J703" s="107">
        <f t="shared" si="32"/>
        <v>14.75</v>
      </c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</row>
    <row r="704" spans="1:32" s="20" customFormat="1" x14ac:dyDescent="0.35">
      <c r="A704" s="127" t="s">
        <v>4188</v>
      </c>
      <c r="B704" s="21" t="s">
        <v>4189</v>
      </c>
      <c r="C704" s="21">
        <v>6</v>
      </c>
      <c r="D704" s="20">
        <v>0.7</v>
      </c>
      <c r="E704" s="135">
        <v>17</v>
      </c>
      <c r="F704" s="106">
        <v>9.1</v>
      </c>
      <c r="G704" s="22" t="s">
        <v>14143</v>
      </c>
      <c r="H704" s="106">
        <f t="shared" si="30"/>
        <v>14.5</v>
      </c>
      <c r="I704" s="106">
        <f t="shared" si="31"/>
        <v>13.350000000000001</v>
      </c>
      <c r="J704" s="107">
        <f t="shared" si="32"/>
        <v>13.100000000000001</v>
      </c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</row>
    <row r="705" spans="1:32" s="20" customFormat="1" x14ac:dyDescent="0.35">
      <c r="A705" s="127" t="s">
        <v>4195</v>
      </c>
      <c r="B705" s="21" t="s">
        <v>4196</v>
      </c>
      <c r="C705" s="21">
        <v>6</v>
      </c>
      <c r="D705" s="20">
        <v>0.7</v>
      </c>
      <c r="E705" s="135">
        <v>37.5</v>
      </c>
      <c r="F705" s="106">
        <v>9.1</v>
      </c>
      <c r="G705" s="22" t="s">
        <v>14160</v>
      </c>
      <c r="H705" s="106">
        <f t="shared" si="30"/>
        <v>16.350000000000001</v>
      </c>
      <c r="I705" s="106">
        <f t="shared" si="31"/>
        <v>15</v>
      </c>
      <c r="J705" s="107">
        <f t="shared" si="32"/>
        <v>14.75</v>
      </c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</row>
    <row r="706" spans="1:32" s="20" customFormat="1" x14ac:dyDescent="0.35">
      <c r="A706" s="127" t="s">
        <v>4199</v>
      </c>
      <c r="B706" s="21" t="s">
        <v>4200</v>
      </c>
      <c r="C706" s="21">
        <v>6</v>
      </c>
      <c r="D706" s="20">
        <v>0.7</v>
      </c>
      <c r="E706" s="135">
        <v>40</v>
      </c>
      <c r="F706" s="106">
        <v>25.95</v>
      </c>
      <c r="G706" s="22" t="s">
        <v>14144</v>
      </c>
      <c r="H706" s="106">
        <f t="shared" si="30"/>
        <v>37.1</v>
      </c>
      <c r="I706" s="106">
        <f t="shared" si="31"/>
        <v>34.050000000000004</v>
      </c>
      <c r="J706" s="107">
        <f t="shared" si="32"/>
        <v>33.450000000000003</v>
      </c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</row>
    <row r="707" spans="1:32" s="20" customFormat="1" x14ac:dyDescent="0.35">
      <c r="A707" s="127" t="s">
        <v>4203</v>
      </c>
      <c r="B707" s="21" t="s">
        <v>4204</v>
      </c>
      <c r="C707" s="21">
        <v>6</v>
      </c>
      <c r="D707" s="20">
        <v>0.7</v>
      </c>
      <c r="E707" s="135">
        <v>35</v>
      </c>
      <c r="F707" s="106">
        <v>25.5</v>
      </c>
      <c r="G707" s="22" t="s">
        <v>14144</v>
      </c>
      <c r="H707" s="106">
        <f t="shared" si="30"/>
        <v>36.1</v>
      </c>
      <c r="I707" s="106">
        <f t="shared" si="31"/>
        <v>33.15</v>
      </c>
      <c r="J707" s="107">
        <f t="shared" si="32"/>
        <v>32.550000000000004</v>
      </c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</row>
    <row r="708" spans="1:32" s="20" customFormat="1" x14ac:dyDescent="0.35">
      <c r="A708" s="127" t="s">
        <v>4207</v>
      </c>
      <c r="B708" s="21" t="s">
        <v>4208</v>
      </c>
      <c r="C708" s="21">
        <v>48</v>
      </c>
      <c r="D708" s="20">
        <v>0.05</v>
      </c>
      <c r="E708" s="135">
        <v>40</v>
      </c>
      <c r="F708" s="106">
        <v>4.1500000000000004</v>
      </c>
      <c r="G708" s="22" t="s">
        <v>14144</v>
      </c>
      <c r="H708" s="106">
        <f t="shared" si="30"/>
        <v>7.25</v>
      </c>
      <c r="I708" s="106">
        <f t="shared" si="31"/>
        <v>6.65</v>
      </c>
      <c r="J708" s="107">
        <f t="shared" si="32"/>
        <v>6.5</v>
      </c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</row>
    <row r="709" spans="1:32" s="20" customFormat="1" x14ac:dyDescent="0.35">
      <c r="A709" s="127" t="s">
        <v>4211</v>
      </c>
      <c r="B709" s="21" t="s">
        <v>4212</v>
      </c>
      <c r="C709" s="21">
        <v>6</v>
      </c>
      <c r="D709" s="20">
        <v>0.7</v>
      </c>
      <c r="E709" s="135">
        <v>46.3</v>
      </c>
      <c r="F709" s="106">
        <v>27.5</v>
      </c>
      <c r="G709" s="22" t="s">
        <v>14145</v>
      </c>
      <c r="H709" s="106">
        <f t="shared" si="30"/>
        <v>39.550000000000004</v>
      </c>
      <c r="I709" s="106">
        <f t="shared" si="31"/>
        <v>36.300000000000004</v>
      </c>
      <c r="J709" s="107">
        <f t="shared" si="32"/>
        <v>35.65</v>
      </c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</row>
    <row r="710" spans="1:32" s="20" customFormat="1" x14ac:dyDescent="0.35">
      <c r="A710" s="127" t="s">
        <v>4215</v>
      </c>
      <c r="B710" s="21" t="s">
        <v>4216</v>
      </c>
      <c r="C710" s="21">
        <v>6</v>
      </c>
      <c r="D710" s="20">
        <v>0.7</v>
      </c>
      <c r="E710" s="135">
        <v>40</v>
      </c>
      <c r="F710" s="106">
        <v>19.5</v>
      </c>
      <c r="G710" s="22" t="s">
        <v>14145</v>
      </c>
      <c r="H710" s="106">
        <f t="shared" si="30"/>
        <v>29.25</v>
      </c>
      <c r="I710" s="106">
        <f t="shared" si="31"/>
        <v>26.85</v>
      </c>
      <c r="J710" s="107">
        <f t="shared" si="32"/>
        <v>26.35</v>
      </c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</row>
    <row r="711" spans="1:32" s="20" customFormat="1" x14ac:dyDescent="0.35">
      <c r="A711" s="127" t="s">
        <v>4219</v>
      </c>
      <c r="B711" s="21" t="s">
        <v>4220</v>
      </c>
      <c r="C711" s="21">
        <v>6</v>
      </c>
      <c r="D711" s="20">
        <v>0.7</v>
      </c>
      <c r="E711" s="135">
        <v>46.3</v>
      </c>
      <c r="F711" s="106">
        <v>13</v>
      </c>
      <c r="G711" s="22" t="s">
        <v>14145</v>
      </c>
      <c r="H711" s="106">
        <f t="shared" si="30"/>
        <v>21.85</v>
      </c>
      <c r="I711" s="106">
        <f t="shared" si="31"/>
        <v>20.100000000000001</v>
      </c>
      <c r="J711" s="107">
        <f t="shared" si="32"/>
        <v>19.700000000000003</v>
      </c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</row>
    <row r="712" spans="1:32" s="20" customFormat="1" x14ac:dyDescent="0.35">
      <c r="A712" s="127" t="s">
        <v>4223</v>
      </c>
      <c r="B712" s="21" t="s">
        <v>4224</v>
      </c>
      <c r="C712" s="21">
        <v>1</v>
      </c>
      <c r="D712" s="20">
        <v>0.7</v>
      </c>
      <c r="E712" s="135">
        <v>40</v>
      </c>
      <c r="F712" s="106">
        <v>32.950000000000003</v>
      </c>
      <c r="G712" s="22" t="s">
        <v>14142</v>
      </c>
      <c r="H712" s="106">
        <f t="shared" si="30"/>
        <v>45.650000000000006</v>
      </c>
      <c r="I712" s="106">
        <f t="shared" si="31"/>
        <v>41.900000000000006</v>
      </c>
      <c r="J712" s="107">
        <f t="shared" si="32"/>
        <v>41.150000000000006</v>
      </c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</row>
    <row r="713" spans="1:32" s="20" customFormat="1" x14ac:dyDescent="0.35">
      <c r="A713" s="127" t="s">
        <v>4226</v>
      </c>
      <c r="B713" s="21" t="s">
        <v>4227</v>
      </c>
      <c r="C713" s="21">
        <v>24</v>
      </c>
      <c r="D713" s="20">
        <v>0.05</v>
      </c>
      <c r="E713" s="135">
        <v>40</v>
      </c>
      <c r="F713" s="106">
        <v>5.5</v>
      </c>
      <c r="G713" s="22" t="s">
        <v>14142</v>
      </c>
      <c r="H713" s="106">
        <f t="shared" si="30"/>
        <v>8.9</v>
      </c>
      <c r="I713" s="106">
        <f t="shared" si="31"/>
        <v>8.15</v>
      </c>
      <c r="J713" s="107">
        <f t="shared" si="32"/>
        <v>8</v>
      </c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</row>
    <row r="714" spans="1:32" s="20" customFormat="1" x14ac:dyDescent="0.35">
      <c r="A714" s="127" t="s">
        <v>4233</v>
      </c>
      <c r="B714" s="21" t="s">
        <v>23325</v>
      </c>
      <c r="C714" s="21">
        <v>6</v>
      </c>
      <c r="D714" s="20">
        <v>0.7</v>
      </c>
      <c r="E714" s="135">
        <v>40</v>
      </c>
      <c r="F714" s="106">
        <v>18</v>
      </c>
      <c r="G714" s="22" t="s">
        <v>14142</v>
      </c>
      <c r="H714" s="106">
        <f t="shared" si="30"/>
        <v>27.400000000000002</v>
      </c>
      <c r="I714" s="106">
        <f t="shared" si="31"/>
        <v>25.150000000000002</v>
      </c>
      <c r="J714" s="107">
        <f t="shared" si="32"/>
        <v>24.700000000000003</v>
      </c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</row>
    <row r="715" spans="1:32" s="20" customFormat="1" x14ac:dyDescent="0.35">
      <c r="A715" s="127" t="s">
        <v>4236</v>
      </c>
      <c r="B715" s="21" t="s">
        <v>4237</v>
      </c>
      <c r="C715" s="21">
        <v>1</v>
      </c>
      <c r="D715" s="20">
        <v>1</v>
      </c>
      <c r="E715" s="135">
        <v>40</v>
      </c>
      <c r="F715" s="106">
        <v>29.5</v>
      </c>
      <c r="G715" s="22" t="s">
        <v>14142</v>
      </c>
      <c r="H715" s="106">
        <f t="shared" si="30"/>
        <v>42.95</v>
      </c>
      <c r="I715" s="106">
        <f t="shared" si="31"/>
        <v>39.450000000000003</v>
      </c>
      <c r="J715" s="107">
        <f t="shared" si="32"/>
        <v>38.75</v>
      </c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</row>
    <row r="716" spans="1:32" s="20" customFormat="1" x14ac:dyDescent="0.35">
      <c r="A716" s="127" t="s">
        <v>4255</v>
      </c>
      <c r="B716" s="21" t="s">
        <v>4256</v>
      </c>
      <c r="C716" s="21">
        <v>6</v>
      </c>
      <c r="D716" s="20">
        <v>0.7</v>
      </c>
      <c r="E716" s="135">
        <v>42</v>
      </c>
      <c r="F716" s="106">
        <v>22.5</v>
      </c>
      <c r="G716" s="22" t="s">
        <v>14167</v>
      </c>
      <c r="H716" s="106">
        <f t="shared" ref="H716:H779" si="33">IF(B716="","",CEILING((F716+(10.3552*D716*E716)/100+1.5+0.05)*1.22,0.05))</f>
        <v>33.1</v>
      </c>
      <c r="I716" s="106">
        <f t="shared" ref="I716:I779" si="34">IF(B716="","",CEILING((F716+(10.3552*D716*E716)/100+1.5+0.05)*1.12,0.05))</f>
        <v>30.35</v>
      </c>
      <c r="J716" s="107">
        <f t="shared" ref="J716:J779" si="35">IF(B716="","",CEILING((F716+(10.3552*D716*E716)/100+1.5+0.05)*1.1,0.05))</f>
        <v>29.85</v>
      </c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</row>
    <row r="717" spans="1:32" s="20" customFormat="1" x14ac:dyDescent="0.35">
      <c r="A717" s="127" t="s">
        <v>4270</v>
      </c>
      <c r="B717" s="21" t="s">
        <v>4271</v>
      </c>
      <c r="C717" s="21">
        <v>6</v>
      </c>
      <c r="D717" s="20">
        <v>0.7</v>
      </c>
      <c r="E717" s="135">
        <v>20</v>
      </c>
      <c r="F717" s="106">
        <v>2.75</v>
      </c>
      <c r="G717" s="22" t="s">
        <v>14153</v>
      </c>
      <c r="H717" s="106">
        <f t="shared" si="33"/>
        <v>7.0500000000000007</v>
      </c>
      <c r="I717" s="106">
        <f t="shared" si="34"/>
        <v>6.45</v>
      </c>
      <c r="J717" s="107">
        <f t="shared" si="35"/>
        <v>6.3500000000000005</v>
      </c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</row>
    <row r="718" spans="1:32" s="20" customFormat="1" x14ac:dyDescent="0.35">
      <c r="A718" s="127" t="s">
        <v>4278</v>
      </c>
      <c r="B718" s="21" t="s">
        <v>4279</v>
      </c>
      <c r="C718" s="21">
        <v>6</v>
      </c>
      <c r="D718" s="20">
        <v>0.7</v>
      </c>
      <c r="E718" s="135">
        <v>40</v>
      </c>
      <c r="F718" s="106">
        <v>7.85</v>
      </c>
      <c r="G718" s="22" t="s">
        <v>14168</v>
      </c>
      <c r="H718" s="106">
        <f t="shared" si="33"/>
        <v>15.05</v>
      </c>
      <c r="I718" s="106">
        <f t="shared" si="34"/>
        <v>13.8</v>
      </c>
      <c r="J718" s="107">
        <f t="shared" si="35"/>
        <v>13.55</v>
      </c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</row>
    <row r="719" spans="1:32" s="20" customFormat="1" x14ac:dyDescent="0.35">
      <c r="A719" s="127" t="s">
        <v>4283</v>
      </c>
      <c r="B719" s="21" t="s">
        <v>4284</v>
      </c>
      <c r="C719" s="21">
        <v>6</v>
      </c>
      <c r="D719" s="20">
        <v>0.7</v>
      </c>
      <c r="E719" s="135">
        <v>40</v>
      </c>
      <c r="F719" s="106">
        <v>8.35</v>
      </c>
      <c r="G719" s="22" t="s">
        <v>14168</v>
      </c>
      <c r="H719" s="106">
        <f t="shared" si="33"/>
        <v>15.65</v>
      </c>
      <c r="I719" s="106">
        <f t="shared" si="34"/>
        <v>14.350000000000001</v>
      </c>
      <c r="J719" s="107">
        <f t="shared" si="35"/>
        <v>14.100000000000001</v>
      </c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</row>
    <row r="720" spans="1:32" s="20" customFormat="1" x14ac:dyDescent="0.35">
      <c r="A720" s="127" t="s">
        <v>4287</v>
      </c>
      <c r="B720" s="21" t="s">
        <v>4288</v>
      </c>
      <c r="C720" s="21">
        <v>6</v>
      </c>
      <c r="D720" s="20">
        <v>0.7</v>
      </c>
      <c r="E720" s="135">
        <v>40</v>
      </c>
      <c r="F720" s="106">
        <v>8.35</v>
      </c>
      <c r="G720" s="22" t="s">
        <v>14168</v>
      </c>
      <c r="H720" s="106">
        <f t="shared" si="33"/>
        <v>15.65</v>
      </c>
      <c r="I720" s="106">
        <f t="shared" si="34"/>
        <v>14.350000000000001</v>
      </c>
      <c r="J720" s="107">
        <f t="shared" si="35"/>
        <v>14.100000000000001</v>
      </c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</row>
    <row r="721" spans="1:32" s="20" customFormat="1" x14ac:dyDescent="0.35">
      <c r="A721" s="127" t="s">
        <v>4290</v>
      </c>
      <c r="B721" s="21" t="s">
        <v>4291</v>
      </c>
      <c r="C721" s="21">
        <v>6</v>
      </c>
      <c r="D721" s="20">
        <v>0.7</v>
      </c>
      <c r="E721" s="135">
        <v>40</v>
      </c>
      <c r="F721" s="106">
        <v>8.35</v>
      </c>
      <c r="G721" s="22" t="s">
        <v>14168</v>
      </c>
      <c r="H721" s="106">
        <f t="shared" si="33"/>
        <v>15.65</v>
      </c>
      <c r="I721" s="106">
        <f t="shared" si="34"/>
        <v>14.350000000000001</v>
      </c>
      <c r="J721" s="107">
        <f t="shared" si="35"/>
        <v>14.100000000000001</v>
      </c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</row>
    <row r="722" spans="1:32" s="20" customFormat="1" x14ac:dyDescent="0.35">
      <c r="A722" s="127" t="s">
        <v>4302</v>
      </c>
      <c r="B722" s="21" t="s">
        <v>4303</v>
      </c>
      <c r="C722" s="21">
        <v>6</v>
      </c>
      <c r="D722" s="20">
        <v>0.7</v>
      </c>
      <c r="E722" s="135">
        <v>14.9</v>
      </c>
      <c r="F722" s="106">
        <v>8.9499999999999993</v>
      </c>
      <c r="G722" s="22" t="s">
        <v>14148</v>
      </c>
      <c r="H722" s="106">
        <f t="shared" si="33"/>
        <v>14.15</v>
      </c>
      <c r="I722" s="106">
        <f t="shared" si="34"/>
        <v>13</v>
      </c>
      <c r="J722" s="107">
        <f t="shared" si="35"/>
        <v>12.75</v>
      </c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</row>
    <row r="723" spans="1:32" s="20" customFormat="1" x14ac:dyDescent="0.35">
      <c r="A723" s="127" t="s">
        <v>4306</v>
      </c>
      <c r="B723" s="21" t="s">
        <v>4307</v>
      </c>
      <c r="C723" s="21">
        <v>6</v>
      </c>
      <c r="D723" s="20">
        <v>0.7</v>
      </c>
      <c r="E723" s="135">
        <v>40</v>
      </c>
      <c r="F723" s="106">
        <v>12.5</v>
      </c>
      <c r="G723" s="22" t="s">
        <v>14150</v>
      </c>
      <c r="H723" s="106">
        <f t="shared" si="33"/>
        <v>20.700000000000003</v>
      </c>
      <c r="I723" s="106">
        <f t="shared" si="34"/>
        <v>19</v>
      </c>
      <c r="J723" s="107">
        <f t="shared" si="35"/>
        <v>18.650000000000002</v>
      </c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</row>
    <row r="724" spans="1:32" s="20" customFormat="1" x14ac:dyDescent="0.35">
      <c r="A724" s="127" t="s">
        <v>4310</v>
      </c>
      <c r="B724" s="21" t="s">
        <v>4311</v>
      </c>
      <c r="C724" s="21">
        <v>6</v>
      </c>
      <c r="D724" s="20">
        <v>0.7</v>
      </c>
      <c r="E724" s="135">
        <v>40</v>
      </c>
      <c r="F724" s="106">
        <v>24.5</v>
      </c>
      <c r="G724" s="22" t="s">
        <v>14150</v>
      </c>
      <c r="H724" s="106">
        <f t="shared" si="33"/>
        <v>35.35</v>
      </c>
      <c r="I724" s="106">
        <f t="shared" si="34"/>
        <v>32.450000000000003</v>
      </c>
      <c r="J724" s="107">
        <f t="shared" si="35"/>
        <v>31.85</v>
      </c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</row>
    <row r="725" spans="1:32" s="20" customFormat="1" x14ac:dyDescent="0.35">
      <c r="A725" s="127" t="s">
        <v>4314</v>
      </c>
      <c r="B725" s="21" t="s">
        <v>4315</v>
      </c>
      <c r="C725" s="21">
        <v>6</v>
      </c>
      <c r="D725" s="20">
        <v>0.7</v>
      </c>
      <c r="E725" s="135">
        <v>40</v>
      </c>
      <c r="F725" s="106">
        <v>53</v>
      </c>
      <c r="G725" s="22" t="s">
        <v>14145</v>
      </c>
      <c r="H725" s="106">
        <f t="shared" si="33"/>
        <v>70.100000000000009</v>
      </c>
      <c r="I725" s="106">
        <f t="shared" si="34"/>
        <v>64.350000000000009</v>
      </c>
      <c r="J725" s="107">
        <f t="shared" si="35"/>
        <v>63.2</v>
      </c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</row>
    <row r="726" spans="1:32" s="20" customFormat="1" x14ac:dyDescent="0.35">
      <c r="A726" s="127" t="s">
        <v>4318</v>
      </c>
      <c r="B726" s="21" t="s">
        <v>4319</v>
      </c>
      <c r="C726" s="21">
        <v>6</v>
      </c>
      <c r="D726" s="20">
        <v>0.5</v>
      </c>
      <c r="E726" s="135">
        <v>46</v>
      </c>
      <c r="F726" s="106">
        <v>58</v>
      </c>
      <c r="G726" s="22" t="s">
        <v>14150</v>
      </c>
      <c r="H726" s="106">
        <f t="shared" si="33"/>
        <v>75.600000000000009</v>
      </c>
      <c r="I726" s="106">
        <f t="shared" si="34"/>
        <v>69.400000000000006</v>
      </c>
      <c r="J726" s="107">
        <f t="shared" si="35"/>
        <v>68.150000000000006</v>
      </c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</row>
    <row r="727" spans="1:32" s="20" customFormat="1" x14ac:dyDescent="0.35">
      <c r="A727" s="127" t="s">
        <v>4322</v>
      </c>
      <c r="B727" s="21" t="s">
        <v>4323</v>
      </c>
      <c r="C727" s="21">
        <v>6</v>
      </c>
      <c r="D727" s="20">
        <v>0.5</v>
      </c>
      <c r="E727" s="135">
        <v>46</v>
      </c>
      <c r="F727" s="106">
        <v>110</v>
      </c>
      <c r="G727" s="22" t="s">
        <v>14150</v>
      </c>
      <c r="H727" s="106">
        <f t="shared" si="33"/>
        <v>139</v>
      </c>
      <c r="I727" s="106">
        <f t="shared" si="34"/>
        <v>127.65</v>
      </c>
      <c r="J727" s="107">
        <f t="shared" si="35"/>
        <v>125.35000000000001</v>
      </c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</row>
    <row r="728" spans="1:32" s="20" customFormat="1" x14ac:dyDescent="0.35">
      <c r="A728" s="127" t="s">
        <v>4326</v>
      </c>
      <c r="B728" s="21" t="s">
        <v>4327</v>
      </c>
      <c r="C728" s="21">
        <v>6</v>
      </c>
      <c r="D728" s="20">
        <v>0.7</v>
      </c>
      <c r="E728" s="135">
        <v>40</v>
      </c>
      <c r="F728" s="106">
        <v>10.25</v>
      </c>
      <c r="G728" s="22" t="s">
        <v>14145</v>
      </c>
      <c r="H728" s="106">
        <f t="shared" si="33"/>
        <v>17.95</v>
      </c>
      <c r="I728" s="106">
        <f t="shared" si="34"/>
        <v>16.5</v>
      </c>
      <c r="J728" s="107">
        <f t="shared" si="35"/>
        <v>16.2</v>
      </c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</row>
    <row r="729" spans="1:32" s="20" customFormat="1" x14ac:dyDescent="0.35">
      <c r="A729" s="127" t="s">
        <v>14464</v>
      </c>
      <c r="B729" s="21" t="s">
        <v>14465</v>
      </c>
      <c r="C729" s="21">
        <v>12</v>
      </c>
      <c r="D729" s="20">
        <v>0.7</v>
      </c>
      <c r="E729" s="135">
        <v>40</v>
      </c>
      <c r="F729" s="106">
        <v>10.5</v>
      </c>
      <c r="G729" s="22" t="s">
        <v>14150</v>
      </c>
      <c r="H729" s="106">
        <f t="shared" si="33"/>
        <v>18.25</v>
      </c>
      <c r="I729" s="106">
        <f t="shared" si="34"/>
        <v>16.75</v>
      </c>
      <c r="J729" s="107">
        <f t="shared" si="35"/>
        <v>16.45</v>
      </c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</row>
    <row r="730" spans="1:32" s="20" customFormat="1" x14ac:dyDescent="0.35">
      <c r="A730" s="127" t="s">
        <v>4330</v>
      </c>
      <c r="B730" s="21" t="s">
        <v>4331</v>
      </c>
      <c r="C730" s="21">
        <v>6</v>
      </c>
      <c r="D730" s="20">
        <v>0.7</v>
      </c>
      <c r="E730" s="135">
        <v>40</v>
      </c>
      <c r="F730" s="106">
        <v>10.25</v>
      </c>
      <c r="G730" s="22" t="s">
        <v>14143</v>
      </c>
      <c r="H730" s="106">
        <f t="shared" si="33"/>
        <v>17.95</v>
      </c>
      <c r="I730" s="106">
        <f t="shared" si="34"/>
        <v>16.5</v>
      </c>
      <c r="J730" s="107">
        <f t="shared" si="35"/>
        <v>16.2</v>
      </c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</row>
    <row r="731" spans="1:32" s="20" customFormat="1" x14ac:dyDescent="0.35">
      <c r="A731" s="127" t="s">
        <v>4334</v>
      </c>
      <c r="B731" s="21" t="s">
        <v>4335</v>
      </c>
      <c r="C731" s="21">
        <v>6</v>
      </c>
      <c r="D731" s="20">
        <v>0.7</v>
      </c>
      <c r="E731" s="135">
        <v>40</v>
      </c>
      <c r="F731" s="106">
        <v>10.5</v>
      </c>
      <c r="G731" s="22" t="s">
        <v>14150</v>
      </c>
      <c r="H731" s="106">
        <f t="shared" si="33"/>
        <v>18.25</v>
      </c>
      <c r="I731" s="106">
        <f t="shared" si="34"/>
        <v>16.75</v>
      </c>
      <c r="J731" s="107">
        <f t="shared" si="35"/>
        <v>16.45</v>
      </c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</row>
    <row r="732" spans="1:32" s="20" customFormat="1" x14ac:dyDescent="0.35">
      <c r="A732" s="127" t="s">
        <v>4338</v>
      </c>
      <c r="B732" s="21" t="s">
        <v>4339</v>
      </c>
      <c r="C732" s="21">
        <v>6</v>
      </c>
      <c r="D732" s="20">
        <v>0.7</v>
      </c>
      <c r="E732" s="135">
        <v>40</v>
      </c>
      <c r="F732" s="106">
        <v>12.5</v>
      </c>
      <c r="G732" s="22" t="s">
        <v>14150</v>
      </c>
      <c r="H732" s="106">
        <f t="shared" si="33"/>
        <v>20.700000000000003</v>
      </c>
      <c r="I732" s="106">
        <f t="shared" si="34"/>
        <v>19</v>
      </c>
      <c r="J732" s="107">
        <f t="shared" si="35"/>
        <v>18.650000000000002</v>
      </c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</row>
    <row r="733" spans="1:32" s="20" customFormat="1" x14ac:dyDescent="0.35">
      <c r="A733" s="127" t="s">
        <v>4342</v>
      </c>
      <c r="B733" s="21" t="s">
        <v>4343</v>
      </c>
      <c r="C733" s="21">
        <v>6</v>
      </c>
      <c r="D733" s="20">
        <v>0.7</v>
      </c>
      <c r="E733" s="135">
        <v>40</v>
      </c>
      <c r="F733" s="106">
        <v>9.5</v>
      </c>
      <c r="G733" s="22" t="s">
        <v>14150</v>
      </c>
      <c r="H733" s="106">
        <f t="shared" si="33"/>
        <v>17.05</v>
      </c>
      <c r="I733" s="106">
        <f t="shared" si="34"/>
        <v>15.65</v>
      </c>
      <c r="J733" s="107">
        <f t="shared" si="35"/>
        <v>15.350000000000001</v>
      </c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</row>
    <row r="734" spans="1:32" s="20" customFormat="1" x14ac:dyDescent="0.35">
      <c r="A734" s="127" t="s">
        <v>4354</v>
      </c>
      <c r="B734" s="21" t="s">
        <v>4351</v>
      </c>
      <c r="C734" s="21">
        <v>12</v>
      </c>
      <c r="D734" s="20">
        <v>1</v>
      </c>
      <c r="E734" s="135">
        <v>40</v>
      </c>
      <c r="F734" s="106">
        <v>8.5</v>
      </c>
      <c r="G734" s="22" t="s">
        <v>14150</v>
      </c>
      <c r="H734" s="106">
        <f t="shared" si="33"/>
        <v>17.350000000000001</v>
      </c>
      <c r="I734" s="106">
        <f t="shared" si="34"/>
        <v>15.9</v>
      </c>
      <c r="J734" s="107">
        <f t="shared" si="35"/>
        <v>15.65</v>
      </c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</row>
    <row r="735" spans="1:32" s="20" customFormat="1" x14ac:dyDescent="0.35">
      <c r="A735" s="127" t="s">
        <v>14263</v>
      </c>
      <c r="B735" s="21" t="s">
        <v>4358</v>
      </c>
      <c r="C735" s="21">
        <v>6</v>
      </c>
      <c r="D735" s="20">
        <v>0.7</v>
      </c>
      <c r="E735" s="135">
        <v>40</v>
      </c>
      <c r="F735" s="106">
        <v>19.75</v>
      </c>
      <c r="G735" s="22" t="s">
        <v>14144</v>
      </c>
      <c r="H735" s="106">
        <f t="shared" si="33"/>
        <v>29.55</v>
      </c>
      <c r="I735" s="106">
        <f t="shared" si="34"/>
        <v>27.150000000000002</v>
      </c>
      <c r="J735" s="107">
        <f t="shared" si="35"/>
        <v>26.650000000000002</v>
      </c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</row>
    <row r="736" spans="1:32" s="20" customFormat="1" x14ac:dyDescent="0.35">
      <c r="A736" s="127" t="s">
        <v>4361</v>
      </c>
      <c r="B736" s="21" t="s">
        <v>4362</v>
      </c>
      <c r="C736" s="21">
        <v>6</v>
      </c>
      <c r="D736" s="20">
        <v>0.7</v>
      </c>
      <c r="E736" s="135">
        <v>40</v>
      </c>
      <c r="F736" s="106">
        <v>20.2</v>
      </c>
      <c r="G736" s="22" t="s">
        <v>14144</v>
      </c>
      <c r="H736" s="106">
        <f t="shared" si="33"/>
        <v>30.1</v>
      </c>
      <c r="I736" s="106">
        <f t="shared" si="34"/>
        <v>27.650000000000002</v>
      </c>
      <c r="J736" s="107">
        <f t="shared" si="35"/>
        <v>27.150000000000002</v>
      </c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</row>
    <row r="737" spans="1:32" s="20" customFormat="1" x14ac:dyDescent="0.35">
      <c r="A737" s="127" t="s">
        <v>4365</v>
      </c>
      <c r="B737" s="21" t="s">
        <v>4366</v>
      </c>
      <c r="C737" s="21">
        <v>6</v>
      </c>
      <c r="D737" s="20">
        <v>0.7</v>
      </c>
      <c r="E737" s="135">
        <v>40</v>
      </c>
      <c r="F737" s="106">
        <v>27.95</v>
      </c>
      <c r="G737" s="22" t="s">
        <v>14144</v>
      </c>
      <c r="H737" s="106">
        <f t="shared" si="33"/>
        <v>39.550000000000004</v>
      </c>
      <c r="I737" s="106">
        <f t="shared" si="34"/>
        <v>36.300000000000004</v>
      </c>
      <c r="J737" s="107">
        <f t="shared" si="35"/>
        <v>35.65</v>
      </c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</row>
    <row r="738" spans="1:32" s="20" customFormat="1" x14ac:dyDescent="0.35">
      <c r="A738" s="127" t="s">
        <v>4369</v>
      </c>
      <c r="B738" s="21" t="s">
        <v>4370</v>
      </c>
      <c r="C738" s="21">
        <v>6</v>
      </c>
      <c r="D738" s="20">
        <v>0.7</v>
      </c>
      <c r="E738" s="135">
        <v>40</v>
      </c>
      <c r="F738" s="106">
        <v>31</v>
      </c>
      <c r="G738" s="22" t="s">
        <v>14144</v>
      </c>
      <c r="H738" s="106">
        <f t="shared" si="33"/>
        <v>43.25</v>
      </c>
      <c r="I738" s="106">
        <f t="shared" si="34"/>
        <v>39.75</v>
      </c>
      <c r="J738" s="107">
        <f t="shared" si="35"/>
        <v>39</v>
      </c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</row>
    <row r="739" spans="1:32" s="20" customFormat="1" x14ac:dyDescent="0.35">
      <c r="A739" s="127" t="s">
        <v>4372</v>
      </c>
      <c r="B739" s="21" t="s">
        <v>4373</v>
      </c>
      <c r="C739" s="21">
        <v>6</v>
      </c>
      <c r="D739" s="20">
        <v>0.7</v>
      </c>
      <c r="E739" s="135">
        <v>40</v>
      </c>
      <c r="F739" s="106">
        <v>51.5</v>
      </c>
      <c r="G739" s="22" t="s">
        <v>14144</v>
      </c>
      <c r="H739" s="106">
        <f t="shared" si="33"/>
        <v>68.3</v>
      </c>
      <c r="I739" s="106">
        <f t="shared" si="34"/>
        <v>62.7</v>
      </c>
      <c r="J739" s="107">
        <f t="shared" si="35"/>
        <v>61.550000000000004</v>
      </c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</row>
    <row r="740" spans="1:32" s="20" customFormat="1" x14ac:dyDescent="0.35">
      <c r="A740" s="127" t="s">
        <v>4376</v>
      </c>
      <c r="B740" s="21" t="s">
        <v>4377</v>
      </c>
      <c r="C740" s="21">
        <v>6</v>
      </c>
      <c r="D740" s="20">
        <v>0.7</v>
      </c>
      <c r="E740" s="135">
        <v>43</v>
      </c>
      <c r="F740" s="106">
        <v>15.35</v>
      </c>
      <c r="G740" s="22" t="s">
        <v>14146</v>
      </c>
      <c r="H740" s="106">
        <f t="shared" si="33"/>
        <v>24.450000000000003</v>
      </c>
      <c r="I740" s="106">
        <f t="shared" si="34"/>
        <v>22.450000000000003</v>
      </c>
      <c r="J740" s="107">
        <f t="shared" si="35"/>
        <v>22.05</v>
      </c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</row>
    <row r="741" spans="1:32" s="20" customFormat="1" x14ac:dyDescent="0.35">
      <c r="A741" s="127" t="s">
        <v>4380</v>
      </c>
      <c r="B741" s="21" t="s">
        <v>4381</v>
      </c>
      <c r="C741" s="21">
        <v>6</v>
      </c>
      <c r="D741" s="20">
        <v>0.7</v>
      </c>
      <c r="E741" s="135">
        <v>43</v>
      </c>
      <c r="F741" s="106">
        <v>19.149999999999999</v>
      </c>
      <c r="G741" s="22" t="s">
        <v>14146</v>
      </c>
      <c r="H741" s="106">
        <f t="shared" si="33"/>
        <v>29.1</v>
      </c>
      <c r="I741" s="106">
        <f t="shared" si="34"/>
        <v>26.700000000000003</v>
      </c>
      <c r="J741" s="107">
        <f t="shared" si="35"/>
        <v>26.200000000000003</v>
      </c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</row>
    <row r="742" spans="1:32" s="20" customFormat="1" x14ac:dyDescent="0.35">
      <c r="A742" s="127" t="s">
        <v>4392</v>
      </c>
      <c r="B742" s="21" t="s">
        <v>4393</v>
      </c>
      <c r="C742" s="21">
        <v>6</v>
      </c>
      <c r="D742" s="20">
        <v>0.5</v>
      </c>
      <c r="E742" s="135">
        <v>28</v>
      </c>
      <c r="F742" s="106">
        <v>9.8000000000000007</v>
      </c>
      <c r="G742" s="22" t="s">
        <v>14153</v>
      </c>
      <c r="H742" s="106">
        <f t="shared" si="33"/>
        <v>15.65</v>
      </c>
      <c r="I742" s="106">
        <f t="shared" si="34"/>
        <v>14.350000000000001</v>
      </c>
      <c r="J742" s="107">
        <f t="shared" si="35"/>
        <v>14.100000000000001</v>
      </c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</row>
    <row r="743" spans="1:32" s="20" customFormat="1" x14ac:dyDescent="0.35">
      <c r="A743" s="127" t="s">
        <v>14540</v>
      </c>
      <c r="B743" s="21" t="s">
        <v>14541</v>
      </c>
      <c r="C743" s="21">
        <v>12</v>
      </c>
      <c r="D743" s="20">
        <v>1</v>
      </c>
      <c r="E743" s="135">
        <v>43</v>
      </c>
      <c r="F743" s="106">
        <v>26.15</v>
      </c>
      <c r="G743" s="22" t="s">
        <v>14150</v>
      </c>
      <c r="H743" s="106">
        <f t="shared" si="33"/>
        <v>39.25</v>
      </c>
      <c r="I743" s="106">
        <f t="shared" si="34"/>
        <v>36.050000000000004</v>
      </c>
      <c r="J743" s="107">
        <f t="shared" si="35"/>
        <v>35.4</v>
      </c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</row>
    <row r="744" spans="1:32" s="20" customFormat="1" x14ac:dyDescent="0.35">
      <c r="A744" s="127" t="s">
        <v>4396</v>
      </c>
      <c r="B744" s="21" t="s">
        <v>4397</v>
      </c>
      <c r="C744" s="21">
        <v>6</v>
      </c>
      <c r="D744" s="20">
        <v>0.7</v>
      </c>
      <c r="E744" s="135">
        <v>40</v>
      </c>
      <c r="F744" s="106">
        <v>14.25</v>
      </c>
      <c r="G744" s="22" t="s">
        <v>14150</v>
      </c>
      <c r="H744" s="106">
        <f t="shared" si="33"/>
        <v>22.85</v>
      </c>
      <c r="I744" s="106">
        <f t="shared" si="34"/>
        <v>20.950000000000003</v>
      </c>
      <c r="J744" s="107">
        <f t="shared" si="35"/>
        <v>20.6</v>
      </c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</row>
    <row r="745" spans="1:32" s="20" customFormat="1" x14ac:dyDescent="0.35">
      <c r="A745" s="127" t="s">
        <v>4400</v>
      </c>
      <c r="B745" s="21" t="s">
        <v>4401</v>
      </c>
      <c r="C745" s="21">
        <v>4</v>
      </c>
      <c r="D745" s="20">
        <v>0.7</v>
      </c>
      <c r="E745" s="135">
        <v>47</v>
      </c>
      <c r="F745" s="106">
        <v>160</v>
      </c>
      <c r="G745" s="22" t="s">
        <v>14144</v>
      </c>
      <c r="H745" s="106">
        <f t="shared" si="33"/>
        <v>201.25</v>
      </c>
      <c r="I745" s="106">
        <f t="shared" si="34"/>
        <v>184.8</v>
      </c>
      <c r="J745" s="107">
        <f t="shared" si="35"/>
        <v>181.5</v>
      </c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</row>
    <row r="746" spans="1:32" s="20" customFormat="1" x14ac:dyDescent="0.35">
      <c r="A746" s="127" t="s">
        <v>4404</v>
      </c>
      <c r="B746" s="21" t="s">
        <v>4405</v>
      </c>
      <c r="C746" s="21">
        <v>6</v>
      </c>
      <c r="D746" s="20">
        <v>0.7</v>
      </c>
      <c r="E746" s="135">
        <v>40</v>
      </c>
      <c r="F746" s="106">
        <v>12.35</v>
      </c>
      <c r="G746" s="22" t="s">
        <v>14144</v>
      </c>
      <c r="H746" s="106">
        <f t="shared" si="33"/>
        <v>20.5</v>
      </c>
      <c r="I746" s="106">
        <f t="shared" si="34"/>
        <v>18.850000000000001</v>
      </c>
      <c r="J746" s="107">
        <f t="shared" si="35"/>
        <v>18.5</v>
      </c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</row>
    <row r="747" spans="1:32" s="20" customFormat="1" x14ac:dyDescent="0.35">
      <c r="A747" s="127" t="s">
        <v>4408</v>
      </c>
      <c r="B747" s="21" t="s">
        <v>4409</v>
      </c>
      <c r="C747" s="21">
        <v>6</v>
      </c>
      <c r="D747" s="20">
        <v>0.7</v>
      </c>
      <c r="E747" s="135">
        <v>40</v>
      </c>
      <c r="F747" s="106">
        <v>12.35</v>
      </c>
      <c r="G747" s="22" t="s">
        <v>14144</v>
      </c>
      <c r="H747" s="106">
        <f t="shared" si="33"/>
        <v>20.5</v>
      </c>
      <c r="I747" s="106">
        <f t="shared" si="34"/>
        <v>18.850000000000001</v>
      </c>
      <c r="J747" s="107">
        <f t="shared" si="35"/>
        <v>18.5</v>
      </c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</row>
    <row r="748" spans="1:32" s="20" customFormat="1" x14ac:dyDescent="0.35">
      <c r="A748" s="127" t="s">
        <v>4412</v>
      </c>
      <c r="B748" s="21" t="s">
        <v>4413</v>
      </c>
      <c r="C748" s="21">
        <v>6</v>
      </c>
      <c r="D748" s="20">
        <v>0.7</v>
      </c>
      <c r="E748" s="135">
        <v>47</v>
      </c>
      <c r="F748" s="106">
        <v>33.5</v>
      </c>
      <c r="G748" s="22" t="s">
        <v>14144</v>
      </c>
      <c r="H748" s="106">
        <f t="shared" si="33"/>
        <v>46.95</v>
      </c>
      <c r="I748" s="106">
        <f t="shared" si="34"/>
        <v>43.1</v>
      </c>
      <c r="J748" s="107">
        <f t="shared" si="35"/>
        <v>42.35</v>
      </c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</row>
    <row r="749" spans="1:32" s="20" customFormat="1" x14ac:dyDescent="0.35">
      <c r="A749" s="127" t="s">
        <v>4416</v>
      </c>
      <c r="B749" s="21" t="s">
        <v>4417</v>
      </c>
      <c r="C749" s="21">
        <v>6</v>
      </c>
      <c r="D749" s="20">
        <v>0.7</v>
      </c>
      <c r="E749" s="135">
        <v>47</v>
      </c>
      <c r="F749" s="106">
        <v>36.5</v>
      </c>
      <c r="G749" s="22" t="s">
        <v>14144</v>
      </c>
      <c r="H749" s="106">
        <f t="shared" si="33"/>
        <v>50.6</v>
      </c>
      <c r="I749" s="106">
        <f t="shared" si="34"/>
        <v>46.45</v>
      </c>
      <c r="J749" s="107">
        <f t="shared" si="35"/>
        <v>45.650000000000006</v>
      </c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</row>
    <row r="750" spans="1:32" s="20" customFormat="1" x14ac:dyDescent="0.35">
      <c r="A750" s="127" t="s">
        <v>4420</v>
      </c>
      <c r="B750" s="21" t="s">
        <v>4421</v>
      </c>
      <c r="C750" s="21">
        <v>6</v>
      </c>
      <c r="D750" s="20">
        <v>0.7</v>
      </c>
      <c r="E750" s="135">
        <v>47</v>
      </c>
      <c r="F750" s="106">
        <v>35.5</v>
      </c>
      <c r="G750" s="22" t="s">
        <v>14144</v>
      </c>
      <c r="H750" s="106">
        <f t="shared" si="33"/>
        <v>49.400000000000006</v>
      </c>
      <c r="I750" s="106">
        <f t="shared" si="34"/>
        <v>45.35</v>
      </c>
      <c r="J750" s="107">
        <f t="shared" si="35"/>
        <v>44.550000000000004</v>
      </c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</row>
    <row r="751" spans="1:32" s="20" customFormat="1" x14ac:dyDescent="0.35">
      <c r="A751" s="127" t="s">
        <v>4424</v>
      </c>
      <c r="B751" s="21" t="s">
        <v>4425</v>
      </c>
      <c r="C751" s="21">
        <v>6</v>
      </c>
      <c r="D751" s="20">
        <v>0.7</v>
      </c>
      <c r="E751" s="135">
        <v>47</v>
      </c>
      <c r="F751" s="106">
        <v>14.25</v>
      </c>
      <c r="G751" s="22" t="s">
        <v>14160</v>
      </c>
      <c r="H751" s="106">
        <f t="shared" si="33"/>
        <v>23.450000000000003</v>
      </c>
      <c r="I751" s="106">
        <f t="shared" si="34"/>
        <v>21.55</v>
      </c>
      <c r="J751" s="107">
        <f t="shared" si="35"/>
        <v>21.150000000000002</v>
      </c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</row>
    <row r="752" spans="1:32" s="20" customFormat="1" x14ac:dyDescent="0.35">
      <c r="A752" s="127" t="s">
        <v>4428</v>
      </c>
      <c r="B752" s="21" t="s">
        <v>4429</v>
      </c>
      <c r="C752" s="21">
        <v>6</v>
      </c>
      <c r="D752" s="20">
        <v>0.7</v>
      </c>
      <c r="E752" s="135">
        <v>40</v>
      </c>
      <c r="F752" s="106">
        <v>20.25</v>
      </c>
      <c r="G752" s="22" t="s">
        <v>14144</v>
      </c>
      <c r="H752" s="106">
        <f t="shared" si="33"/>
        <v>30.150000000000002</v>
      </c>
      <c r="I752" s="106">
        <f t="shared" si="34"/>
        <v>27.700000000000003</v>
      </c>
      <c r="J752" s="107">
        <f t="shared" si="35"/>
        <v>27.200000000000003</v>
      </c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</row>
    <row r="753" spans="1:32" s="20" customFormat="1" x14ac:dyDescent="0.35">
      <c r="A753" s="127" t="s">
        <v>4432</v>
      </c>
      <c r="B753" s="21" t="s">
        <v>4433</v>
      </c>
      <c r="C753" s="21">
        <v>6</v>
      </c>
      <c r="D753" s="20">
        <v>0.7</v>
      </c>
      <c r="E753" s="135">
        <v>40</v>
      </c>
      <c r="F753" s="106">
        <v>20.45</v>
      </c>
      <c r="G753" s="22" t="s">
        <v>14144</v>
      </c>
      <c r="H753" s="106">
        <f t="shared" si="33"/>
        <v>30.400000000000002</v>
      </c>
      <c r="I753" s="106">
        <f t="shared" si="34"/>
        <v>27.900000000000002</v>
      </c>
      <c r="J753" s="107">
        <f t="shared" si="35"/>
        <v>27.400000000000002</v>
      </c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</row>
    <row r="754" spans="1:32" s="20" customFormat="1" x14ac:dyDescent="0.35">
      <c r="A754" s="127" t="s">
        <v>4436</v>
      </c>
      <c r="B754" s="21" t="s">
        <v>4437</v>
      </c>
      <c r="C754" s="21">
        <v>6</v>
      </c>
      <c r="D754" s="20">
        <v>0.7</v>
      </c>
      <c r="E754" s="135">
        <v>43</v>
      </c>
      <c r="F754" s="106">
        <v>27.5</v>
      </c>
      <c r="G754" s="22" t="s">
        <v>14144</v>
      </c>
      <c r="H754" s="106">
        <f t="shared" si="33"/>
        <v>39.25</v>
      </c>
      <c r="I754" s="106">
        <f t="shared" si="34"/>
        <v>36.050000000000004</v>
      </c>
      <c r="J754" s="107">
        <f t="shared" si="35"/>
        <v>35.4</v>
      </c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</row>
    <row r="755" spans="1:32" s="20" customFormat="1" x14ac:dyDescent="0.35">
      <c r="A755" s="127" t="s">
        <v>4440</v>
      </c>
      <c r="B755" s="21" t="s">
        <v>4441</v>
      </c>
      <c r="C755" s="21">
        <v>120</v>
      </c>
      <c r="D755" s="20">
        <v>0.05</v>
      </c>
      <c r="E755" s="135">
        <v>28</v>
      </c>
      <c r="F755" s="106">
        <v>1.5</v>
      </c>
      <c r="G755" s="22" t="s">
        <v>14148</v>
      </c>
      <c r="H755" s="106">
        <f t="shared" si="33"/>
        <v>3.9000000000000004</v>
      </c>
      <c r="I755" s="106">
        <f t="shared" si="34"/>
        <v>3.6</v>
      </c>
      <c r="J755" s="107">
        <f t="shared" si="35"/>
        <v>3.5500000000000003</v>
      </c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</row>
    <row r="756" spans="1:32" s="20" customFormat="1" x14ac:dyDescent="0.35">
      <c r="A756" s="127" t="s">
        <v>4461</v>
      </c>
      <c r="B756" s="21" t="s">
        <v>4462</v>
      </c>
      <c r="C756" s="21">
        <v>6</v>
      </c>
      <c r="D756" s="20">
        <v>0.7</v>
      </c>
      <c r="E756" s="135">
        <v>28</v>
      </c>
      <c r="F756" s="106">
        <v>9.5</v>
      </c>
      <c r="G756" s="22" t="s">
        <v>14155</v>
      </c>
      <c r="H756" s="106">
        <f t="shared" si="33"/>
        <v>16</v>
      </c>
      <c r="I756" s="106">
        <f t="shared" si="34"/>
        <v>14.65</v>
      </c>
      <c r="J756" s="107">
        <f t="shared" si="35"/>
        <v>14.4</v>
      </c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</row>
    <row r="757" spans="1:32" s="20" customFormat="1" x14ac:dyDescent="0.35">
      <c r="A757" s="127" t="s">
        <v>4472</v>
      </c>
      <c r="B757" s="21" t="s">
        <v>4473</v>
      </c>
      <c r="C757" s="21">
        <v>6</v>
      </c>
      <c r="D757" s="20">
        <v>0.7</v>
      </c>
      <c r="E757" s="135">
        <v>17</v>
      </c>
      <c r="F757" s="106">
        <v>12.5</v>
      </c>
      <c r="G757" s="22" t="s">
        <v>14155</v>
      </c>
      <c r="H757" s="106">
        <f t="shared" si="33"/>
        <v>18.650000000000002</v>
      </c>
      <c r="I757" s="106">
        <f t="shared" si="34"/>
        <v>17.150000000000002</v>
      </c>
      <c r="J757" s="107">
        <f t="shared" si="35"/>
        <v>16.850000000000001</v>
      </c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</row>
    <row r="758" spans="1:32" s="20" customFormat="1" x14ac:dyDescent="0.35">
      <c r="A758" s="127" t="s">
        <v>14556</v>
      </c>
      <c r="B758" s="21" t="s">
        <v>14557</v>
      </c>
      <c r="C758" s="21">
        <v>6</v>
      </c>
      <c r="D758" s="20">
        <v>0.75</v>
      </c>
      <c r="E758" s="135">
        <v>16</v>
      </c>
      <c r="F758" s="106">
        <v>7.9</v>
      </c>
      <c r="G758" s="22" t="s">
        <v>14153</v>
      </c>
      <c r="H758" s="106">
        <f t="shared" si="33"/>
        <v>13.05</v>
      </c>
      <c r="I758" s="106">
        <f t="shared" si="34"/>
        <v>12</v>
      </c>
      <c r="J758" s="107">
        <f t="shared" si="35"/>
        <v>11.8</v>
      </c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</row>
    <row r="759" spans="1:32" s="20" customFormat="1" x14ac:dyDescent="0.35">
      <c r="A759" s="127" t="s">
        <v>4497</v>
      </c>
      <c r="B759" s="21" t="s">
        <v>4498</v>
      </c>
      <c r="C759" s="21">
        <v>6</v>
      </c>
      <c r="D759" s="20">
        <v>0.7</v>
      </c>
      <c r="E759" s="135">
        <v>40</v>
      </c>
      <c r="F759" s="106">
        <v>10.95</v>
      </c>
      <c r="G759" s="22" t="s">
        <v>14148</v>
      </c>
      <c r="H759" s="106">
        <f t="shared" si="33"/>
        <v>18.8</v>
      </c>
      <c r="I759" s="106">
        <f t="shared" si="34"/>
        <v>17.25</v>
      </c>
      <c r="J759" s="107">
        <f t="shared" si="35"/>
        <v>16.95</v>
      </c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</row>
    <row r="760" spans="1:32" s="20" customFormat="1" x14ac:dyDescent="0.35">
      <c r="A760" s="127" t="s">
        <v>4518</v>
      </c>
      <c r="B760" s="21" t="s">
        <v>4519</v>
      </c>
      <c r="C760" s="21">
        <v>6</v>
      </c>
      <c r="D760" s="20">
        <v>0.7</v>
      </c>
      <c r="E760" s="135">
        <v>38</v>
      </c>
      <c r="F760" s="106">
        <v>129</v>
      </c>
      <c r="G760" s="22" t="s">
        <v>14140</v>
      </c>
      <c r="H760" s="106">
        <f t="shared" si="33"/>
        <v>162.65</v>
      </c>
      <c r="I760" s="106">
        <f t="shared" si="34"/>
        <v>149.35</v>
      </c>
      <c r="J760" s="107">
        <f t="shared" si="35"/>
        <v>146.65</v>
      </c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</row>
    <row r="761" spans="1:32" s="20" customFormat="1" x14ac:dyDescent="0.35">
      <c r="A761" s="127" t="s">
        <v>4522</v>
      </c>
      <c r="B761" s="21" t="s">
        <v>4523</v>
      </c>
      <c r="C761" s="21">
        <v>6</v>
      </c>
      <c r="D761" s="20">
        <v>0.7</v>
      </c>
      <c r="E761" s="135">
        <v>38</v>
      </c>
      <c r="F761" s="106">
        <v>33.5</v>
      </c>
      <c r="G761" s="22" t="s">
        <v>14140</v>
      </c>
      <c r="H761" s="106">
        <f t="shared" si="33"/>
        <v>46.150000000000006</v>
      </c>
      <c r="I761" s="106">
        <f t="shared" si="34"/>
        <v>42.35</v>
      </c>
      <c r="J761" s="107">
        <f t="shared" si="35"/>
        <v>41.6</v>
      </c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</row>
    <row r="762" spans="1:32" s="20" customFormat="1" x14ac:dyDescent="0.35">
      <c r="A762" s="127" t="s">
        <v>4526</v>
      </c>
      <c r="B762" s="21" t="s">
        <v>4527</v>
      </c>
      <c r="C762" s="21">
        <v>6</v>
      </c>
      <c r="D762" s="20">
        <v>0.7</v>
      </c>
      <c r="E762" s="135">
        <v>38</v>
      </c>
      <c r="F762" s="106">
        <v>43</v>
      </c>
      <c r="G762" s="22" t="s">
        <v>14140</v>
      </c>
      <c r="H762" s="106">
        <f t="shared" si="33"/>
        <v>57.75</v>
      </c>
      <c r="I762" s="106">
        <f t="shared" si="34"/>
        <v>53</v>
      </c>
      <c r="J762" s="107">
        <f t="shared" si="35"/>
        <v>52.050000000000004</v>
      </c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</row>
    <row r="763" spans="1:32" s="20" customFormat="1" x14ac:dyDescent="0.35">
      <c r="A763" s="127" t="s">
        <v>4528</v>
      </c>
      <c r="B763" s="21" t="s">
        <v>4529</v>
      </c>
      <c r="C763" s="21">
        <v>6</v>
      </c>
      <c r="D763" s="20">
        <v>0.7</v>
      </c>
      <c r="E763" s="135">
        <v>38</v>
      </c>
      <c r="F763" s="106">
        <v>25.75</v>
      </c>
      <c r="G763" s="22" t="s">
        <v>14140</v>
      </c>
      <c r="H763" s="106">
        <f t="shared" si="33"/>
        <v>36.700000000000003</v>
      </c>
      <c r="I763" s="106">
        <f t="shared" si="34"/>
        <v>33.700000000000003</v>
      </c>
      <c r="J763" s="107">
        <f t="shared" si="35"/>
        <v>33.1</v>
      </c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</row>
    <row r="764" spans="1:32" s="20" customFormat="1" x14ac:dyDescent="0.35">
      <c r="A764" s="127" t="s">
        <v>4532</v>
      </c>
      <c r="B764" s="21" t="s">
        <v>4533</v>
      </c>
      <c r="C764" s="21">
        <v>6</v>
      </c>
      <c r="D764" s="20">
        <v>0.7</v>
      </c>
      <c r="E764" s="135">
        <v>38</v>
      </c>
      <c r="F764" s="106">
        <v>26.25</v>
      </c>
      <c r="G764" s="22" t="s">
        <v>14140</v>
      </c>
      <c r="H764" s="106">
        <f t="shared" si="33"/>
        <v>37.300000000000004</v>
      </c>
      <c r="I764" s="106">
        <f t="shared" si="34"/>
        <v>34.25</v>
      </c>
      <c r="J764" s="107">
        <f t="shared" si="35"/>
        <v>33.65</v>
      </c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</row>
    <row r="765" spans="1:32" s="20" customFormat="1" x14ac:dyDescent="0.35">
      <c r="A765" s="127" t="s">
        <v>4534</v>
      </c>
      <c r="B765" s="21" t="s">
        <v>4535</v>
      </c>
      <c r="C765" s="21">
        <v>6</v>
      </c>
      <c r="D765" s="20">
        <v>0.7</v>
      </c>
      <c r="E765" s="135">
        <v>38</v>
      </c>
      <c r="F765" s="106">
        <v>28.5</v>
      </c>
      <c r="G765" s="22" t="s">
        <v>14140</v>
      </c>
      <c r="H765" s="106">
        <f t="shared" si="33"/>
        <v>40.050000000000004</v>
      </c>
      <c r="I765" s="106">
        <f t="shared" si="34"/>
        <v>36.75</v>
      </c>
      <c r="J765" s="107">
        <f t="shared" si="35"/>
        <v>36.1</v>
      </c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</row>
    <row r="766" spans="1:32" s="20" customFormat="1" x14ac:dyDescent="0.35">
      <c r="A766" s="127" t="s">
        <v>4538</v>
      </c>
      <c r="B766" s="21" t="s">
        <v>4539</v>
      </c>
      <c r="C766" s="21">
        <v>6</v>
      </c>
      <c r="D766" s="20">
        <v>0.7</v>
      </c>
      <c r="E766" s="135">
        <v>38</v>
      </c>
      <c r="F766" s="106">
        <v>30</v>
      </c>
      <c r="G766" s="22" t="s">
        <v>14140</v>
      </c>
      <c r="H766" s="106">
        <f t="shared" si="33"/>
        <v>41.900000000000006</v>
      </c>
      <c r="I766" s="106">
        <f t="shared" si="34"/>
        <v>38.450000000000003</v>
      </c>
      <c r="J766" s="107">
        <f t="shared" si="35"/>
        <v>37.75</v>
      </c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</row>
    <row r="767" spans="1:32" s="20" customFormat="1" x14ac:dyDescent="0.35">
      <c r="A767" s="127" t="s">
        <v>4540</v>
      </c>
      <c r="B767" s="21" t="s">
        <v>4541</v>
      </c>
      <c r="C767" s="21">
        <v>6</v>
      </c>
      <c r="D767" s="20">
        <v>0.7</v>
      </c>
      <c r="E767" s="135">
        <v>43</v>
      </c>
      <c r="F767" s="106">
        <v>72</v>
      </c>
      <c r="G767" s="22" t="s">
        <v>14144</v>
      </c>
      <c r="H767" s="106">
        <f t="shared" si="33"/>
        <v>93.550000000000011</v>
      </c>
      <c r="I767" s="106">
        <f t="shared" si="34"/>
        <v>85.9</v>
      </c>
      <c r="J767" s="107">
        <f t="shared" si="35"/>
        <v>84.350000000000009</v>
      </c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</row>
    <row r="768" spans="1:32" s="20" customFormat="1" x14ac:dyDescent="0.35">
      <c r="A768" s="127" t="s">
        <v>4545</v>
      </c>
      <c r="B768" s="21" t="s">
        <v>4546</v>
      </c>
      <c r="C768" s="21">
        <v>6</v>
      </c>
      <c r="D768" s="20">
        <v>0.7</v>
      </c>
      <c r="E768" s="135">
        <v>40</v>
      </c>
      <c r="F768" s="106">
        <v>30</v>
      </c>
      <c r="G768" s="22" t="s">
        <v>14144</v>
      </c>
      <c r="H768" s="106">
        <f t="shared" si="33"/>
        <v>42.050000000000004</v>
      </c>
      <c r="I768" s="106">
        <f t="shared" si="34"/>
        <v>38.6</v>
      </c>
      <c r="J768" s="107">
        <f t="shared" si="35"/>
        <v>37.9</v>
      </c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</row>
    <row r="769" spans="1:32" s="20" customFormat="1" x14ac:dyDescent="0.35">
      <c r="A769" s="127" t="s">
        <v>14264</v>
      </c>
      <c r="B769" s="21" t="s">
        <v>14265</v>
      </c>
      <c r="C769" s="21">
        <v>6</v>
      </c>
      <c r="D769" s="20">
        <v>0.7</v>
      </c>
      <c r="E769" s="135">
        <v>40</v>
      </c>
      <c r="F769" s="106">
        <v>28</v>
      </c>
      <c r="G769" s="22" t="s">
        <v>14144</v>
      </c>
      <c r="H769" s="106">
        <f t="shared" si="33"/>
        <v>39.6</v>
      </c>
      <c r="I769" s="106">
        <f t="shared" si="34"/>
        <v>36.35</v>
      </c>
      <c r="J769" s="107">
        <f t="shared" si="35"/>
        <v>35.700000000000003</v>
      </c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</row>
    <row r="770" spans="1:32" s="20" customFormat="1" x14ac:dyDescent="0.35">
      <c r="A770" s="127" t="s">
        <v>4552</v>
      </c>
      <c r="B770" s="21" t="s">
        <v>4553</v>
      </c>
      <c r="C770" s="21">
        <v>6</v>
      </c>
      <c r="D770" s="20">
        <v>0.7</v>
      </c>
      <c r="E770" s="135">
        <v>40</v>
      </c>
      <c r="F770" s="106">
        <v>26.95</v>
      </c>
      <c r="G770" s="22" t="s">
        <v>14144</v>
      </c>
      <c r="H770" s="106">
        <f t="shared" si="33"/>
        <v>38.35</v>
      </c>
      <c r="I770" s="106">
        <f t="shared" si="34"/>
        <v>35.200000000000003</v>
      </c>
      <c r="J770" s="107">
        <f t="shared" si="35"/>
        <v>34.550000000000004</v>
      </c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</row>
    <row r="771" spans="1:32" s="20" customFormat="1" x14ac:dyDescent="0.35">
      <c r="A771" s="127" t="s">
        <v>14266</v>
      </c>
      <c r="B771" s="21" t="s">
        <v>14267</v>
      </c>
      <c r="C771" s="21">
        <v>6</v>
      </c>
      <c r="D771" s="20">
        <v>0.7</v>
      </c>
      <c r="E771" s="135">
        <v>40</v>
      </c>
      <c r="F771" s="106">
        <v>31.5</v>
      </c>
      <c r="G771" s="22" t="s">
        <v>14144</v>
      </c>
      <c r="H771" s="106">
        <f t="shared" si="33"/>
        <v>43.900000000000006</v>
      </c>
      <c r="I771" s="106">
        <f t="shared" si="34"/>
        <v>40.300000000000004</v>
      </c>
      <c r="J771" s="107">
        <f t="shared" si="35"/>
        <v>39.550000000000004</v>
      </c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</row>
    <row r="772" spans="1:32" s="20" customFormat="1" x14ac:dyDescent="0.35">
      <c r="A772" s="127" t="s">
        <v>4558</v>
      </c>
      <c r="B772" s="21" t="s">
        <v>4559</v>
      </c>
      <c r="C772" s="21">
        <v>6</v>
      </c>
      <c r="D772" s="20">
        <v>0.7</v>
      </c>
      <c r="E772" s="135">
        <v>40</v>
      </c>
      <c r="F772" s="106">
        <v>23</v>
      </c>
      <c r="G772" s="22" t="s">
        <v>14144</v>
      </c>
      <c r="H772" s="106">
        <f t="shared" si="33"/>
        <v>33.5</v>
      </c>
      <c r="I772" s="106">
        <f t="shared" si="34"/>
        <v>30.75</v>
      </c>
      <c r="J772" s="107">
        <f t="shared" si="35"/>
        <v>30.200000000000003</v>
      </c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</row>
    <row r="773" spans="1:32" s="20" customFormat="1" x14ac:dyDescent="0.35">
      <c r="A773" s="127" t="s">
        <v>4562</v>
      </c>
      <c r="B773" s="21" t="s">
        <v>4563</v>
      </c>
      <c r="C773" s="21">
        <v>6</v>
      </c>
      <c r="D773" s="20">
        <v>0.7</v>
      </c>
      <c r="E773" s="135">
        <v>40</v>
      </c>
      <c r="F773" s="106">
        <v>26.95</v>
      </c>
      <c r="G773" s="22" t="s">
        <v>14144</v>
      </c>
      <c r="H773" s="106">
        <f t="shared" si="33"/>
        <v>38.35</v>
      </c>
      <c r="I773" s="106">
        <f t="shared" si="34"/>
        <v>35.200000000000003</v>
      </c>
      <c r="J773" s="107">
        <f t="shared" si="35"/>
        <v>34.550000000000004</v>
      </c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</row>
    <row r="774" spans="1:32" s="20" customFormat="1" x14ac:dyDescent="0.35">
      <c r="A774" s="127" t="s">
        <v>4570</v>
      </c>
      <c r="B774" s="21" t="s">
        <v>4567</v>
      </c>
      <c r="C774" s="21">
        <v>6</v>
      </c>
      <c r="D774" s="20">
        <v>0.7</v>
      </c>
      <c r="E774" s="135">
        <v>40</v>
      </c>
      <c r="F774" s="106">
        <v>23.5</v>
      </c>
      <c r="G774" s="22" t="s">
        <v>14144</v>
      </c>
      <c r="H774" s="106">
        <f t="shared" si="33"/>
        <v>34.1</v>
      </c>
      <c r="I774" s="106">
        <f t="shared" si="34"/>
        <v>31.35</v>
      </c>
      <c r="J774" s="107">
        <f t="shared" si="35"/>
        <v>30.75</v>
      </c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</row>
    <row r="775" spans="1:32" s="20" customFormat="1" x14ac:dyDescent="0.35">
      <c r="A775" s="127" t="s">
        <v>15282</v>
      </c>
      <c r="B775" s="21" t="s">
        <v>15283</v>
      </c>
      <c r="C775" s="21">
        <v>5</v>
      </c>
      <c r="D775" s="20">
        <v>0.7</v>
      </c>
      <c r="E775" s="135">
        <v>40</v>
      </c>
      <c r="F775" s="106">
        <v>24.5</v>
      </c>
      <c r="G775" s="22" t="s">
        <v>14144</v>
      </c>
      <c r="H775" s="106">
        <f t="shared" si="33"/>
        <v>35.35</v>
      </c>
      <c r="I775" s="106">
        <f t="shared" si="34"/>
        <v>32.450000000000003</v>
      </c>
      <c r="J775" s="107">
        <f t="shared" si="35"/>
        <v>31.85</v>
      </c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</row>
    <row r="776" spans="1:32" s="20" customFormat="1" x14ac:dyDescent="0.35">
      <c r="A776" s="127" t="s">
        <v>4571</v>
      </c>
      <c r="B776" s="21" t="s">
        <v>4572</v>
      </c>
      <c r="C776" s="21">
        <v>6</v>
      </c>
      <c r="D776" s="20">
        <v>0.7</v>
      </c>
      <c r="E776" s="135">
        <v>40</v>
      </c>
      <c r="F776" s="106">
        <v>120</v>
      </c>
      <c r="G776" s="22" t="s">
        <v>14144</v>
      </c>
      <c r="H776" s="106">
        <f t="shared" si="33"/>
        <v>151.85</v>
      </c>
      <c r="I776" s="106">
        <f t="shared" si="34"/>
        <v>139.4</v>
      </c>
      <c r="J776" s="107">
        <f t="shared" si="35"/>
        <v>136.9</v>
      </c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</row>
    <row r="777" spans="1:32" s="20" customFormat="1" x14ac:dyDescent="0.35">
      <c r="A777" s="127" t="s">
        <v>4575</v>
      </c>
      <c r="B777" s="21" t="s">
        <v>4576</v>
      </c>
      <c r="C777" s="21">
        <v>6</v>
      </c>
      <c r="D777" s="20">
        <v>0.7</v>
      </c>
      <c r="E777" s="135">
        <v>40</v>
      </c>
      <c r="F777" s="106">
        <v>19.850000000000001</v>
      </c>
      <c r="G777" s="22" t="s">
        <v>14144</v>
      </c>
      <c r="H777" s="106">
        <f t="shared" si="33"/>
        <v>29.650000000000002</v>
      </c>
      <c r="I777" s="106">
        <f t="shared" si="34"/>
        <v>27.25</v>
      </c>
      <c r="J777" s="107">
        <f t="shared" si="35"/>
        <v>26.75</v>
      </c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</row>
    <row r="778" spans="1:32" s="20" customFormat="1" x14ac:dyDescent="0.35">
      <c r="A778" s="127" t="s">
        <v>4581</v>
      </c>
      <c r="B778" s="21" t="s">
        <v>4579</v>
      </c>
      <c r="C778" s="21">
        <v>6</v>
      </c>
      <c r="D778" s="20">
        <v>0.7</v>
      </c>
      <c r="E778" s="135">
        <v>45</v>
      </c>
      <c r="F778" s="106">
        <v>130</v>
      </c>
      <c r="G778" s="22" t="s">
        <v>14144</v>
      </c>
      <c r="H778" s="106">
        <f t="shared" si="33"/>
        <v>164.5</v>
      </c>
      <c r="I778" s="106">
        <f t="shared" si="34"/>
        <v>151</v>
      </c>
      <c r="J778" s="107">
        <f t="shared" si="35"/>
        <v>148.30000000000001</v>
      </c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</row>
    <row r="779" spans="1:32" s="20" customFormat="1" x14ac:dyDescent="0.35">
      <c r="A779" s="127" t="s">
        <v>4582</v>
      </c>
      <c r="B779" s="21" t="s">
        <v>4583</v>
      </c>
      <c r="C779" s="21">
        <v>6</v>
      </c>
      <c r="D779" s="20">
        <v>0.7</v>
      </c>
      <c r="E779" s="135">
        <v>45</v>
      </c>
      <c r="F779" s="106">
        <v>115</v>
      </c>
      <c r="G779" s="22" t="s">
        <v>14144</v>
      </c>
      <c r="H779" s="106">
        <f t="shared" si="33"/>
        <v>146.20000000000002</v>
      </c>
      <c r="I779" s="106">
        <f t="shared" si="34"/>
        <v>134.20000000000002</v>
      </c>
      <c r="J779" s="107">
        <f t="shared" si="35"/>
        <v>131.80000000000001</v>
      </c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</row>
    <row r="780" spans="1:32" s="20" customFormat="1" x14ac:dyDescent="0.35">
      <c r="A780" s="127" t="s">
        <v>4586</v>
      </c>
      <c r="B780" s="21" t="s">
        <v>4587</v>
      </c>
      <c r="C780" s="21">
        <v>6</v>
      </c>
      <c r="D780" s="20">
        <v>0.7</v>
      </c>
      <c r="E780" s="135">
        <v>75.5</v>
      </c>
      <c r="F780" s="106">
        <v>9.5500000000000007</v>
      </c>
      <c r="G780" s="22" t="s">
        <v>14144</v>
      </c>
      <c r="H780" s="106">
        <f t="shared" ref="H780:H843" si="36">IF(B780="","",CEILING((F780+(10.3552*D780*E780)/100+1.5+0.05)*1.22,0.05))</f>
        <v>20.25</v>
      </c>
      <c r="I780" s="106">
        <f t="shared" ref="I780:I843" si="37">IF(B780="","",CEILING((F780+(10.3552*D780*E780)/100+1.5+0.05)*1.12,0.05))</f>
        <v>18.600000000000001</v>
      </c>
      <c r="J780" s="107">
        <f t="shared" ref="J780:J843" si="38">IF(B780="","",CEILING((F780+(10.3552*D780*E780)/100+1.5+0.05)*1.1,0.05))</f>
        <v>18.25</v>
      </c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</row>
    <row r="781" spans="1:32" s="20" customFormat="1" x14ac:dyDescent="0.35">
      <c r="A781" s="127" t="s">
        <v>4590</v>
      </c>
      <c r="B781" s="21" t="s">
        <v>4591</v>
      </c>
      <c r="C781" s="21">
        <v>6</v>
      </c>
      <c r="D781" s="20">
        <v>0.7</v>
      </c>
      <c r="E781" s="135">
        <v>45</v>
      </c>
      <c r="F781" s="106">
        <v>14.5</v>
      </c>
      <c r="G781" s="22" t="s">
        <v>14144</v>
      </c>
      <c r="H781" s="106">
        <f t="shared" si="36"/>
        <v>23.6</v>
      </c>
      <c r="I781" s="106">
        <f t="shared" si="37"/>
        <v>21.650000000000002</v>
      </c>
      <c r="J781" s="107">
        <f t="shared" si="38"/>
        <v>21.25</v>
      </c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</row>
    <row r="782" spans="1:32" s="20" customFormat="1" x14ac:dyDescent="0.35">
      <c r="A782" s="127" t="s">
        <v>4594</v>
      </c>
      <c r="B782" s="21" t="s">
        <v>4595</v>
      </c>
      <c r="C782" s="21">
        <v>6</v>
      </c>
      <c r="D782" s="20">
        <v>0.7</v>
      </c>
      <c r="E782" s="135">
        <v>15</v>
      </c>
      <c r="F782" s="106">
        <v>6.75</v>
      </c>
      <c r="G782" s="22" t="s">
        <v>14154</v>
      </c>
      <c r="H782" s="106">
        <f t="shared" si="36"/>
        <v>11.5</v>
      </c>
      <c r="I782" s="106">
        <f t="shared" si="37"/>
        <v>10.55</v>
      </c>
      <c r="J782" s="107">
        <f t="shared" si="38"/>
        <v>10.350000000000001</v>
      </c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</row>
    <row r="783" spans="1:32" s="20" customFormat="1" x14ac:dyDescent="0.35">
      <c r="A783" s="127" t="s">
        <v>4598</v>
      </c>
      <c r="B783" s="21" t="s">
        <v>4599</v>
      </c>
      <c r="C783" s="21">
        <v>6</v>
      </c>
      <c r="D783" s="20">
        <v>0.7</v>
      </c>
      <c r="E783" s="135">
        <v>17</v>
      </c>
      <c r="F783" s="106">
        <v>5.8</v>
      </c>
      <c r="G783" s="22" t="s">
        <v>14154</v>
      </c>
      <c r="H783" s="106">
        <f t="shared" si="36"/>
        <v>10.5</v>
      </c>
      <c r="I783" s="106">
        <f t="shared" si="37"/>
        <v>9.65</v>
      </c>
      <c r="J783" s="107">
        <f t="shared" si="38"/>
        <v>9.4500000000000011</v>
      </c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</row>
    <row r="784" spans="1:32" s="20" customFormat="1" x14ac:dyDescent="0.35">
      <c r="A784" s="127" t="s">
        <v>4602</v>
      </c>
      <c r="B784" s="21" t="s">
        <v>4603</v>
      </c>
      <c r="C784" s="21">
        <v>6</v>
      </c>
      <c r="D784" s="20">
        <v>0.7</v>
      </c>
      <c r="E784" s="135">
        <v>43</v>
      </c>
      <c r="F784" s="106">
        <v>24.9</v>
      </c>
      <c r="G784" s="22" t="s">
        <v>14144</v>
      </c>
      <c r="H784" s="106">
        <f t="shared" si="36"/>
        <v>36.1</v>
      </c>
      <c r="I784" s="106">
        <f t="shared" si="37"/>
        <v>33.15</v>
      </c>
      <c r="J784" s="107">
        <f t="shared" si="38"/>
        <v>32.550000000000004</v>
      </c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</row>
    <row r="785" spans="1:32" s="20" customFormat="1" x14ac:dyDescent="0.35">
      <c r="A785" s="127" t="s">
        <v>4606</v>
      </c>
      <c r="B785" s="21" t="s">
        <v>4607</v>
      </c>
      <c r="C785" s="21">
        <v>6</v>
      </c>
      <c r="D785" s="20">
        <v>0.7</v>
      </c>
      <c r="E785" s="135">
        <v>48</v>
      </c>
      <c r="F785" s="106">
        <v>41.5</v>
      </c>
      <c r="G785" s="22" t="s">
        <v>14144</v>
      </c>
      <c r="H785" s="106">
        <f t="shared" si="36"/>
        <v>56.800000000000004</v>
      </c>
      <c r="I785" s="106">
        <f t="shared" si="37"/>
        <v>52.150000000000006</v>
      </c>
      <c r="J785" s="107">
        <f t="shared" si="38"/>
        <v>51.2</v>
      </c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</row>
    <row r="786" spans="1:32" s="20" customFormat="1" x14ac:dyDescent="0.35">
      <c r="A786" s="127" t="s">
        <v>4610</v>
      </c>
      <c r="B786" s="21" t="s">
        <v>4611</v>
      </c>
      <c r="C786" s="21">
        <v>6</v>
      </c>
      <c r="D786" s="20">
        <v>0.7</v>
      </c>
      <c r="E786" s="135">
        <v>40</v>
      </c>
      <c r="F786" s="106">
        <v>12.25</v>
      </c>
      <c r="G786" s="22" t="s">
        <v>14144</v>
      </c>
      <c r="H786" s="106">
        <f t="shared" si="36"/>
        <v>20.400000000000002</v>
      </c>
      <c r="I786" s="106">
        <f t="shared" si="37"/>
        <v>18.75</v>
      </c>
      <c r="J786" s="107">
        <f t="shared" si="38"/>
        <v>18.400000000000002</v>
      </c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</row>
    <row r="787" spans="1:32" s="20" customFormat="1" x14ac:dyDescent="0.35">
      <c r="A787" s="127" t="s">
        <v>4614</v>
      </c>
      <c r="B787" s="21" t="s">
        <v>4615</v>
      </c>
      <c r="C787" s="21">
        <v>6</v>
      </c>
      <c r="D787" s="20">
        <v>0.7</v>
      </c>
      <c r="E787" s="135">
        <v>40</v>
      </c>
      <c r="F787" s="106">
        <v>18.5</v>
      </c>
      <c r="G787" s="22" t="s">
        <v>14144</v>
      </c>
      <c r="H787" s="106">
        <f t="shared" si="36"/>
        <v>28</v>
      </c>
      <c r="I787" s="106">
        <f t="shared" si="37"/>
        <v>25.75</v>
      </c>
      <c r="J787" s="107">
        <f t="shared" si="38"/>
        <v>25.25</v>
      </c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</row>
    <row r="788" spans="1:32" s="20" customFormat="1" x14ac:dyDescent="0.35">
      <c r="A788" s="127" t="s">
        <v>4618</v>
      </c>
      <c r="B788" s="21" t="s">
        <v>4619</v>
      </c>
      <c r="C788" s="21">
        <v>6</v>
      </c>
      <c r="D788" s="20">
        <v>0.7</v>
      </c>
      <c r="E788" s="135">
        <v>43</v>
      </c>
      <c r="F788" s="106">
        <v>17.8</v>
      </c>
      <c r="G788" s="22" t="s">
        <v>14144</v>
      </c>
      <c r="H788" s="106">
        <f t="shared" si="36"/>
        <v>27.450000000000003</v>
      </c>
      <c r="I788" s="106">
        <f t="shared" si="37"/>
        <v>25.200000000000003</v>
      </c>
      <c r="J788" s="107">
        <f t="shared" si="38"/>
        <v>24.75</v>
      </c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</row>
    <row r="789" spans="1:32" s="20" customFormat="1" x14ac:dyDescent="0.35">
      <c r="A789" s="127" t="s">
        <v>14268</v>
      </c>
      <c r="B789" s="21" t="s">
        <v>14269</v>
      </c>
      <c r="C789" s="21">
        <v>6</v>
      </c>
      <c r="D789" s="20">
        <v>0.7</v>
      </c>
      <c r="E789" s="135">
        <v>40</v>
      </c>
      <c r="F789" s="106">
        <v>21</v>
      </c>
      <c r="G789" s="22" t="s">
        <v>14144</v>
      </c>
      <c r="H789" s="106">
        <f t="shared" si="36"/>
        <v>31.05</v>
      </c>
      <c r="I789" s="106">
        <f t="shared" si="37"/>
        <v>28.55</v>
      </c>
      <c r="J789" s="107">
        <f t="shared" si="38"/>
        <v>28</v>
      </c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</row>
    <row r="790" spans="1:32" s="20" customFormat="1" x14ac:dyDescent="0.35">
      <c r="A790" s="127" t="s">
        <v>4626</v>
      </c>
      <c r="B790" s="21" t="s">
        <v>4627</v>
      </c>
      <c r="C790" s="21">
        <v>6</v>
      </c>
      <c r="D790" s="20">
        <v>0.7</v>
      </c>
      <c r="E790" s="135">
        <v>46</v>
      </c>
      <c r="F790" s="106">
        <v>22.95</v>
      </c>
      <c r="G790" s="22" t="s">
        <v>14163</v>
      </c>
      <c r="H790" s="106">
        <f t="shared" si="36"/>
        <v>34</v>
      </c>
      <c r="I790" s="106">
        <f t="shared" si="37"/>
        <v>31.200000000000003</v>
      </c>
      <c r="J790" s="107">
        <f t="shared" si="38"/>
        <v>30.650000000000002</v>
      </c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</row>
    <row r="791" spans="1:32" s="20" customFormat="1" x14ac:dyDescent="0.35">
      <c r="A791" s="127" t="s">
        <v>14466</v>
      </c>
      <c r="B791" s="21" t="s">
        <v>14467</v>
      </c>
      <c r="C791" s="21">
        <v>12</v>
      </c>
      <c r="D791" s="20">
        <v>0.7</v>
      </c>
      <c r="E791" s="135">
        <v>40</v>
      </c>
      <c r="F791" s="106">
        <v>25.5</v>
      </c>
      <c r="G791" s="22" t="s">
        <v>14146</v>
      </c>
      <c r="H791" s="106">
        <f t="shared" si="36"/>
        <v>36.550000000000004</v>
      </c>
      <c r="I791" s="106">
        <f t="shared" si="37"/>
        <v>33.550000000000004</v>
      </c>
      <c r="J791" s="107">
        <f t="shared" si="38"/>
        <v>32.950000000000003</v>
      </c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</row>
    <row r="792" spans="1:32" s="20" customFormat="1" x14ac:dyDescent="0.35">
      <c r="A792" s="127" t="s">
        <v>4634</v>
      </c>
      <c r="B792" s="21" t="s">
        <v>4631</v>
      </c>
      <c r="C792" s="21">
        <v>12</v>
      </c>
      <c r="D792" s="20">
        <v>1</v>
      </c>
      <c r="E792" s="135">
        <v>40</v>
      </c>
      <c r="F792" s="106">
        <v>14.25</v>
      </c>
      <c r="G792" s="22" t="s">
        <v>14143</v>
      </c>
      <c r="H792" s="106">
        <f t="shared" si="36"/>
        <v>24.35</v>
      </c>
      <c r="I792" s="106">
        <f t="shared" si="37"/>
        <v>22.35</v>
      </c>
      <c r="J792" s="107">
        <f t="shared" si="38"/>
        <v>21.950000000000003</v>
      </c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</row>
    <row r="793" spans="1:32" s="20" customFormat="1" x14ac:dyDescent="0.35">
      <c r="A793" s="127" t="s">
        <v>4637</v>
      </c>
      <c r="B793" s="21" t="s">
        <v>4638</v>
      </c>
      <c r="C793" s="21">
        <v>6</v>
      </c>
      <c r="D793" s="20">
        <v>0.5</v>
      </c>
      <c r="E793" s="135">
        <v>43</v>
      </c>
      <c r="F793" s="106">
        <v>17.5</v>
      </c>
      <c r="G793" s="22" t="s">
        <v>14146</v>
      </c>
      <c r="H793" s="106">
        <f t="shared" si="36"/>
        <v>26</v>
      </c>
      <c r="I793" s="106">
        <f t="shared" si="37"/>
        <v>23.85</v>
      </c>
      <c r="J793" s="107">
        <f t="shared" si="38"/>
        <v>23.450000000000003</v>
      </c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</row>
    <row r="794" spans="1:32" s="20" customFormat="1" x14ac:dyDescent="0.35">
      <c r="A794" s="127" t="s">
        <v>4641</v>
      </c>
      <c r="B794" s="21" t="s">
        <v>4642</v>
      </c>
      <c r="C794" s="21">
        <v>6</v>
      </c>
      <c r="D794" s="20">
        <v>0.7</v>
      </c>
      <c r="E794" s="135">
        <v>43</v>
      </c>
      <c r="F794" s="106">
        <v>18.95</v>
      </c>
      <c r="G794" s="22" t="s">
        <v>14152</v>
      </c>
      <c r="H794" s="106">
        <f t="shared" si="36"/>
        <v>28.85</v>
      </c>
      <c r="I794" s="106">
        <f t="shared" si="37"/>
        <v>26.5</v>
      </c>
      <c r="J794" s="107">
        <f t="shared" si="38"/>
        <v>26</v>
      </c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</row>
    <row r="795" spans="1:32" s="20" customFormat="1" x14ac:dyDescent="0.35">
      <c r="A795" s="127" t="s">
        <v>4645</v>
      </c>
      <c r="B795" s="21" t="s">
        <v>4646</v>
      </c>
      <c r="C795" s="21">
        <v>6</v>
      </c>
      <c r="D795" s="20">
        <v>0.7</v>
      </c>
      <c r="E795" s="135">
        <v>43</v>
      </c>
      <c r="F795" s="106">
        <v>18.2</v>
      </c>
      <c r="G795" s="22" t="s">
        <v>14146</v>
      </c>
      <c r="H795" s="106">
        <f t="shared" si="36"/>
        <v>27.900000000000002</v>
      </c>
      <c r="I795" s="106">
        <f t="shared" si="37"/>
        <v>25.650000000000002</v>
      </c>
      <c r="J795" s="107">
        <f t="shared" si="38"/>
        <v>25.200000000000003</v>
      </c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</row>
    <row r="796" spans="1:32" s="20" customFormat="1" x14ac:dyDescent="0.35">
      <c r="A796" s="127" t="s">
        <v>4649</v>
      </c>
      <c r="B796" s="21" t="s">
        <v>4650</v>
      </c>
      <c r="C796" s="21">
        <v>6</v>
      </c>
      <c r="D796" s="20">
        <v>0.7</v>
      </c>
      <c r="E796" s="135">
        <v>43</v>
      </c>
      <c r="F796" s="106">
        <v>19.25</v>
      </c>
      <c r="G796" s="22" t="s">
        <v>14146</v>
      </c>
      <c r="H796" s="106">
        <f t="shared" si="36"/>
        <v>29.200000000000003</v>
      </c>
      <c r="I796" s="106">
        <f t="shared" si="37"/>
        <v>26.8</v>
      </c>
      <c r="J796" s="107">
        <f t="shared" si="38"/>
        <v>26.35</v>
      </c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</row>
    <row r="797" spans="1:32" s="20" customFormat="1" x14ac:dyDescent="0.35">
      <c r="A797" s="127" t="s">
        <v>4653</v>
      </c>
      <c r="B797" s="21" t="s">
        <v>4654</v>
      </c>
      <c r="C797" s="21">
        <v>6</v>
      </c>
      <c r="D797" s="20">
        <v>0.7</v>
      </c>
      <c r="E797" s="135">
        <v>43</v>
      </c>
      <c r="F797" s="106">
        <v>18.2</v>
      </c>
      <c r="G797" s="22" t="s">
        <v>14146</v>
      </c>
      <c r="H797" s="106">
        <f t="shared" si="36"/>
        <v>27.900000000000002</v>
      </c>
      <c r="I797" s="106">
        <f t="shared" si="37"/>
        <v>25.650000000000002</v>
      </c>
      <c r="J797" s="107">
        <f t="shared" si="38"/>
        <v>25.200000000000003</v>
      </c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</row>
    <row r="798" spans="1:32" s="20" customFormat="1" x14ac:dyDescent="0.35">
      <c r="A798" s="127" t="s">
        <v>4657</v>
      </c>
      <c r="B798" s="21" t="s">
        <v>4658</v>
      </c>
      <c r="C798" s="21">
        <v>6</v>
      </c>
      <c r="D798" s="20">
        <v>0.7</v>
      </c>
      <c r="E798" s="135">
        <v>43</v>
      </c>
      <c r="F798" s="106">
        <v>15.85</v>
      </c>
      <c r="G798" s="22" t="s">
        <v>14146</v>
      </c>
      <c r="H798" s="106">
        <f t="shared" si="36"/>
        <v>25.05</v>
      </c>
      <c r="I798" s="106">
        <f t="shared" si="37"/>
        <v>23</v>
      </c>
      <c r="J798" s="107">
        <f t="shared" si="38"/>
        <v>22.6</v>
      </c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</row>
    <row r="799" spans="1:32" s="20" customFormat="1" x14ac:dyDescent="0.35">
      <c r="A799" s="127" t="s">
        <v>4661</v>
      </c>
      <c r="B799" s="21" t="s">
        <v>4662</v>
      </c>
      <c r="C799" s="21">
        <v>6</v>
      </c>
      <c r="D799" s="20">
        <v>0.7</v>
      </c>
      <c r="E799" s="135">
        <v>43</v>
      </c>
      <c r="F799" s="106">
        <v>18.2</v>
      </c>
      <c r="G799" s="22" t="s">
        <v>14146</v>
      </c>
      <c r="H799" s="106">
        <f t="shared" si="36"/>
        <v>27.900000000000002</v>
      </c>
      <c r="I799" s="106">
        <f t="shared" si="37"/>
        <v>25.650000000000002</v>
      </c>
      <c r="J799" s="107">
        <f t="shared" si="38"/>
        <v>25.200000000000003</v>
      </c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</row>
    <row r="800" spans="1:32" s="20" customFormat="1" x14ac:dyDescent="0.35">
      <c r="A800" s="127" t="s">
        <v>4665</v>
      </c>
      <c r="B800" s="21" t="s">
        <v>4666</v>
      </c>
      <c r="C800" s="21">
        <v>6</v>
      </c>
      <c r="D800" s="20">
        <v>0.7</v>
      </c>
      <c r="E800" s="135">
        <v>43</v>
      </c>
      <c r="F800" s="106">
        <v>13.5</v>
      </c>
      <c r="G800" s="22" t="s">
        <v>14142</v>
      </c>
      <c r="H800" s="106">
        <f t="shared" si="36"/>
        <v>22.200000000000003</v>
      </c>
      <c r="I800" s="106">
        <f t="shared" si="37"/>
        <v>20.350000000000001</v>
      </c>
      <c r="J800" s="107">
        <f t="shared" si="38"/>
        <v>20</v>
      </c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</row>
    <row r="801" spans="1:32" s="20" customFormat="1" x14ac:dyDescent="0.35">
      <c r="A801" s="127" t="s">
        <v>4669</v>
      </c>
      <c r="B801" s="21" t="s">
        <v>4670</v>
      </c>
      <c r="C801" s="21">
        <v>6</v>
      </c>
      <c r="D801" s="20">
        <v>0.7</v>
      </c>
      <c r="E801" s="135">
        <v>43</v>
      </c>
      <c r="F801" s="106">
        <v>25.5</v>
      </c>
      <c r="G801" s="22" t="s">
        <v>14169</v>
      </c>
      <c r="H801" s="106">
        <f t="shared" si="36"/>
        <v>36.85</v>
      </c>
      <c r="I801" s="106">
        <f t="shared" si="37"/>
        <v>33.800000000000004</v>
      </c>
      <c r="J801" s="107">
        <f t="shared" si="38"/>
        <v>33.200000000000003</v>
      </c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</row>
    <row r="802" spans="1:32" s="20" customFormat="1" x14ac:dyDescent="0.35">
      <c r="A802" s="127" t="s">
        <v>4680</v>
      </c>
      <c r="B802" s="21" t="s">
        <v>4681</v>
      </c>
      <c r="C802" s="21">
        <v>6</v>
      </c>
      <c r="D802" s="20">
        <v>0.7</v>
      </c>
      <c r="E802" s="135">
        <v>34</v>
      </c>
      <c r="F802" s="106">
        <v>7.3</v>
      </c>
      <c r="G802" s="22" t="s">
        <v>14148</v>
      </c>
      <c r="H802" s="106">
        <f t="shared" si="36"/>
        <v>13.850000000000001</v>
      </c>
      <c r="I802" s="106">
        <f t="shared" si="37"/>
        <v>12.700000000000001</v>
      </c>
      <c r="J802" s="107">
        <f t="shared" si="38"/>
        <v>12.450000000000001</v>
      </c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</row>
    <row r="803" spans="1:32" s="20" customFormat="1" x14ac:dyDescent="0.35">
      <c r="A803" s="127" t="s">
        <v>4695</v>
      </c>
      <c r="B803" s="21" t="s">
        <v>4696</v>
      </c>
      <c r="C803" s="21">
        <v>6</v>
      </c>
      <c r="D803" s="20">
        <v>0.7</v>
      </c>
      <c r="E803" s="135">
        <v>40</v>
      </c>
      <c r="F803" s="106">
        <v>24</v>
      </c>
      <c r="G803" s="22" t="s">
        <v>14150</v>
      </c>
      <c r="H803" s="106">
        <f t="shared" si="36"/>
        <v>34.75</v>
      </c>
      <c r="I803" s="106">
        <f t="shared" si="37"/>
        <v>31.900000000000002</v>
      </c>
      <c r="J803" s="107">
        <f t="shared" si="38"/>
        <v>31.3</v>
      </c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</row>
    <row r="804" spans="1:32" s="20" customFormat="1" x14ac:dyDescent="0.35">
      <c r="A804" s="127" t="s">
        <v>14270</v>
      </c>
      <c r="B804" s="21" t="s">
        <v>14271</v>
      </c>
      <c r="C804" s="21">
        <v>6</v>
      </c>
      <c r="D804" s="20">
        <v>0.7</v>
      </c>
      <c r="E804" s="135">
        <v>40</v>
      </c>
      <c r="F804" s="106">
        <v>11.75</v>
      </c>
      <c r="G804" s="22" t="s">
        <v>14144</v>
      </c>
      <c r="H804" s="106">
        <f t="shared" si="36"/>
        <v>19.8</v>
      </c>
      <c r="I804" s="106">
        <f t="shared" si="37"/>
        <v>18.150000000000002</v>
      </c>
      <c r="J804" s="107">
        <f t="shared" si="38"/>
        <v>17.850000000000001</v>
      </c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</row>
    <row r="805" spans="1:32" s="20" customFormat="1" x14ac:dyDescent="0.35">
      <c r="A805" s="127" t="s">
        <v>4715</v>
      </c>
      <c r="B805" s="21" t="s">
        <v>4716</v>
      </c>
      <c r="C805" s="21">
        <v>6</v>
      </c>
      <c r="D805" s="20">
        <v>1</v>
      </c>
      <c r="E805" s="135">
        <v>37.5</v>
      </c>
      <c r="F805" s="106">
        <v>1.95</v>
      </c>
      <c r="G805" s="22" t="s">
        <v>14142</v>
      </c>
      <c r="H805" s="106">
        <f t="shared" si="36"/>
        <v>9.0500000000000007</v>
      </c>
      <c r="I805" s="106">
        <f t="shared" si="37"/>
        <v>8.3000000000000007</v>
      </c>
      <c r="J805" s="107">
        <f t="shared" si="38"/>
        <v>8.15</v>
      </c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</row>
    <row r="806" spans="1:32" s="20" customFormat="1" x14ac:dyDescent="0.35">
      <c r="A806" s="127" t="s">
        <v>4719</v>
      </c>
      <c r="B806" s="21" t="s">
        <v>14681</v>
      </c>
      <c r="C806" s="21">
        <v>6</v>
      </c>
      <c r="D806" s="20">
        <v>0.7</v>
      </c>
      <c r="E806" s="135">
        <v>45</v>
      </c>
      <c r="F806" s="106">
        <v>23.1</v>
      </c>
      <c r="G806" s="22" t="s">
        <v>14158</v>
      </c>
      <c r="H806" s="106">
        <f t="shared" si="36"/>
        <v>34.1</v>
      </c>
      <c r="I806" s="106">
        <f t="shared" si="37"/>
        <v>31.3</v>
      </c>
      <c r="J806" s="107">
        <f t="shared" si="38"/>
        <v>30.75</v>
      </c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</row>
    <row r="807" spans="1:32" s="20" customFormat="1" x14ac:dyDescent="0.35">
      <c r="A807" s="127" t="s">
        <v>14558</v>
      </c>
      <c r="B807" s="21" t="s">
        <v>14559</v>
      </c>
      <c r="C807" s="21">
        <v>6</v>
      </c>
      <c r="D807" s="20">
        <v>0.75</v>
      </c>
      <c r="E807" s="135">
        <v>45</v>
      </c>
      <c r="F807" s="106">
        <v>21.5</v>
      </c>
      <c r="G807" s="22" t="s">
        <v>14158</v>
      </c>
      <c r="H807" s="106">
        <f t="shared" si="36"/>
        <v>32.4</v>
      </c>
      <c r="I807" s="106">
        <f t="shared" si="37"/>
        <v>29.75</v>
      </c>
      <c r="J807" s="107">
        <f t="shared" si="38"/>
        <v>29.200000000000003</v>
      </c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</row>
    <row r="808" spans="1:32" s="20" customFormat="1" x14ac:dyDescent="0.35">
      <c r="A808" s="127" t="s">
        <v>4721</v>
      </c>
      <c r="B808" s="21" t="s">
        <v>4722</v>
      </c>
      <c r="C808" s="21">
        <v>6</v>
      </c>
      <c r="D808" s="20">
        <v>1</v>
      </c>
      <c r="E808" s="135">
        <v>37.5</v>
      </c>
      <c r="F808" s="106">
        <v>1.95</v>
      </c>
      <c r="G808" s="22" t="s">
        <v>14146</v>
      </c>
      <c r="H808" s="106">
        <f t="shared" si="36"/>
        <v>9.0500000000000007</v>
      </c>
      <c r="I808" s="106">
        <f t="shared" si="37"/>
        <v>8.3000000000000007</v>
      </c>
      <c r="J808" s="107">
        <f t="shared" si="38"/>
        <v>8.15</v>
      </c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</row>
    <row r="809" spans="1:32" s="20" customFormat="1" x14ac:dyDescent="0.35">
      <c r="A809" s="127" t="s">
        <v>4725</v>
      </c>
      <c r="B809" s="21" t="s">
        <v>4726</v>
      </c>
      <c r="C809" s="21">
        <v>6</v>
      </c>
      <c r="D809" s="20">
        <v>0.7</v>
      </c>
      <c r="E809" s="135">
        <v>40</v>
      </c>
      <c r="F809" s="106">
        <v>11.5</v>
      </c>
      <c r="G809" s="22" t="s">
        <v>14146</v>
      </c>
      <c r="H809" s="106">
        <f t="shared" si="36"/>
        <v>19.5</v>
      </c>
      <c r="I809" s="106">
        <f t="shared" si="37"/>
        <v>17.900000000000002</v>
      </c>
      <c r="J809" s="107">
        <f t="shared" si="38"/>
        <v>17.55</v>
      </c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</row>
    <row r="810" spans="1:32" s="20" customFormat="1" x14ac:dyDescent="0.35">
      <c r="A810" s="127" t="s">
        <v>4729</v>
      </c>
      <c r="B810" s="21" t="s">
        <v>4730</v>
      </c>
      <c r="C810" s="21">
        <v>6</v>
      </c>
      <c r="D810" s="20">
        <v>0.7</v>
      </c>
      <c r="E810" s="135">
        <v>43</v>
      </c>
      <c r="F810" s="106">
        <v>10.7</v>
      </c>
      <c r="G810" s="22" t="s">
        <v>14146</v>
      </c>
      <c r="H810" s="106">
        <f t="shared" si="36"/>
        <v>18.75</v>
      </c>
      <c r="I810" s="106">
        <f t="shared" si="37"/>
        <v>17.25</v>
      </c>
      <c r="J810" s="107">
        <f t="shared" si="38"/>
        <v>16.95</v>
      </c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</row>
    <row r="811" spans="1:32" s="20" customFormat="1" x14ac:dyDescent="0.35">
      <c r="A811" s="127" t="s">
        <v>4733</v>
      </c>
      <c r="B811" s="21" t="s">
        <v>4734</v>
      </c>
      <c r="C811" s="21">
        <v>6</v>
      </c>
      <c r="D811" s="20">
        <v>0.5</v>
      </c>
      <c r="E811" s="135">
        <v>20</v>
      </c>
      <c r="F811" s="106">
        <v>7.75</v>
      </c>
      <c r="G811" s="22" t="s">
        <v>14148</v>
      </c>
      <c r="H811" s="106">
        <f t="shared" si="36"/>
        <v>12.65</v>
      </c>
      <c r="I811" s="106">
        <f t="shared" si="37"/>
        <v>11.600000000000001</v>
      </c>
      <c r="J811" s="107">
        <f t="shared" si="38"/>
        <v>11.4</v>
      </c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</row>
    <row r="812" spans="1:32" s="20" customFormat="1" x14ac:dyDescent="0.35">
      <c r="A812" s="127" t="s">
        <v>4737</v>
      </c>
      <c r="B812" s="21" t="s">
        <v>4738</v>
      </c>
      <c r="C812" s="21">
        <v>6</v>
      </c>
      <c r="D812" s="20">
        <v>0.5</v>
      </c>
      <c r="E812" s="135">
        <v>20</v>
      </c>
      <c r="F812" s="106">
        <v>10.5</v>
      </c>
      <c r="G812" s="22" t="s">
        <v>14164</v>
      </c>
      <c r="H812" s="106">
        <f t="shared" si="36"/>
        <v>16</v>
      </c>
      <c r="I812" s="106">
        <f t="shared" si="37"/>
        <v>14.700000000000001</v>
      </c>
      <c r="J812" s="107">
        <f t="shared" si="38"/>
        <v>14.4</v>
      </c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</row>
    <row r="813" spans="1:32" s="20" customFormat="1" x14ac:dyDescent="0.35">
      <c r="A813" s="127" t="s">
        <v>4741</v>
      </c>
      <c r="B813" s="21" t="s">
        <v>4742</v>
      </c>
      <c r="C813" s="21">
        <v>6</v>
      </c>
      <c r="D813" s="20">
        <v>0.5</v>
      </c>
      <c r="E813" s="135">
        <v>20</v>
      </c>
      <c r="F813" s="106">
        <v>10.5</v>
      </c>
      <c r="G813" s="22" t="s">
        <v>14164</v>
      </c>
      <c r="H813" s="106">
        <f t="shared" si="36"/>
        <v>16</v>
      </c>
      <c r="I813" s="106">
        <f t="shared" si="37"/>
        <v>14.700000000000001</v>
      </c>
      <c r="J813" s="107">
        <f t="shared" si="38"/>
        <v>14.4</v>
      </c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</row>
    <row r="814" spans="1:32" s="20" customFormat="1" x14ac:dyDescent="0.35">
      <c r="A814" s="127" t="s">
        <v>4745</v>
      </c>
      <c r="B814" s="21" t="s">
        <v>4746</v>
      </c>
      <c r="C814" s="21">
        <v>6</v>
      </c>
      <c r="D814" s="20">
        <v>0.7</v>
      </c>
      <c r="E814" s="135">
        <v>43</v>
      </c>
      <c r="F814" s="106">
        <v>16.5</v>
      </c>
      <c r="G814" s="22" t="s">
        <v>14146</v>
      </c>
      <c r="H814" s="106">
        <f t="shared" si="36"/>
        <v>25.85</v>
      </c>
      <c r="I814" s="106">
        <f t="shared" si="37"/>
        <v>23.75</v>
      </c>
      <c r="J814" s="107">
        <f t="shared" si="38"/>
        <v>23.3</v>
      </c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</row>
    <row r="815" spans="1:32" s="20" customFormat="1" x14ac:dyDescent="0.35">
      <c r="A815" s="127" t="s">
        <v>4749</v>
      </c>
      <c r="B815" s="21" t="s">
        <v>4750</v>
      </c>
      <c r="C815" s="21">
        <v>6</v>
      </c>
      <c r="D815" s="20">
        <v>0.7</v>
      </c>
      <c r="E815" s="135">
        <v>40</v>
      </c>
      <c r="F815" s="106">
        <v>27.5</v>
      </c>
      <c r="G815" s="22" t="s">
        <v>14145</v>
      </c>
      <c r="H815" s="106">
        <f t="shared" si="36"/>
        <v>39</v>
      </c>
      <c r="I815" s="106">
        <f t="shared" si="37"/>
        <v>35.800000000000004</v>
      </c>
      <c r="J815" s="107">
        <f t="shared" si="38"/>
        <v>35.15</v>
      </c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</row>
    <row r="816" spans="1:32" s="20" customFormat="1" x14ac:dyDescent="0.35">
      <c r="A816" s="127" t="s">
        <v>4753</v>
      </c>
      <c r="B816" s="21" t="s">
        <v>4754</v>
      </c>
      <c r="C816" s="21">
        <v>6</v>
      </c>
      <c r="D816" s="20">
        <v>0.7</v>
      </c>
      <c r="E816" s="135">
        <v>54.8</v>
      </c>
      <c r="F816" s="106">
        <v>245</v>
      </c>
      <c r="G816" s="22" t="s">
        <v>14145</v>
      </c>
      <c r="H816" s="106">
        <f t="shared" si="36"/>
        <v>305.65000000000003</v>
      </c>
      <c r="I816" s="106">
        <f t="shared" si="37"/>
        <v>280.60000000000002</v>
      </c>
      <c r="J816" s="107">
        <f t="shared" si="38"/>
        <v>275.60000000000002</v>
      </c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</row>
    <row r="817" spans="1:32" s="20" customFormat="1" x14ac:dyDescent="0.35">
      <c r="A817" s="127" t="s">
        <v>4757</v>
      </c>
      <c r="B817" s="21" t="s">
        <v>4758</v>
      </c>
      <c r="C817" s="21">
        <v>6</v>
      </c>
      <c r="D817" s="20">
        <v>0.7</v>
      </c>
      <c r="E817" s="135">
        <v>17</v>
      </c>
      <c r="F817" s="106">
        <v>13.5</v>
      </c>
      <c r="G817" s="22" t="s">
        <v>14143</v>
      </c>
      <c r="H817" s="106">
        <f t="shared" si="36"/>
        <v>19.900000000000002</v>
      </c>
      <c r="I817" s="106">
        <f t="shared" si="37"/>
        <v>18.25</v>
      </c>
      <c r="J817" s="107">
        <f t="shared" si="38"/>
        <v>17.95</v>
      </c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</row>
    <row r="818" spans="1:32" s="20" customFormat="1" x14ac:dyDescent="0.35">
      <c r="A818" s="127" t="s">
        <v>4765</v>
      </c>
      <c r="B818" s="21" t="s">
        <v>4766</v>
      </c>
      <c r="C818" s="21">
        <v>6</v>
      </c>
      <c r="D818" s="20">
        <v>0.7</v>
      </c>
      <c r="E818" s="135">
        <v>15</v>
      </c>
      <c r="F818" s="106">
        <v>11.95</v>
      </c>
      <c r="G818" s="22" t="s">
        <v>14154</v>
      </c>
      <c r="H818" s="106">
        <f t="shared" si="36"/>
        <v>17.8</v>
      </c>
      <c r="I818" s="106">
        <f t="shared" si="37"/>
        <v>16.350000000000001</v>
      </c>
      <c r="J818" s="107">
        <f t="shared" si="38"/>
        <v>16.05</v>
      </c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</row>
    <row r="819" spans="1:32" s="20" customFormat="1" x14ac:dyDescent="0.35">
      <c r="A819" s="127" t="s">
        <v>4769</v>
      </c>
      <c r="B819" s="21" t="s">
        <v>4770</v>
      </c>
      <c r="C819" s="21">
        <v>6</v>
      </c>
      <c r="D819" s="20">
        <v>0.7</v>
      </c>
      <c r="E819" s="135">
        <v>40</v>
      </c>
      <c r="F819" s="106">
        <v>15.5</v>
      </c>
      <c r="G819" s="22" t="s">
        <v>14142</v>
      </c>
      <c r="H819" s="106">
        <f t="shared" si="36"/>
        <v>24.35</v>
      </c>
      <c r="I819" s="106">
        <f t="shared" si="37"/>
        <v>22.35</v>
      </c>
      <c r="J819" s="107">
        <f t="shared" si="38"/>
        <v>21.950000000000003</v>
      </c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</row>
    <row r="820" spans="1:32" s="20" customFormat="1" x14ac:dyDescent="0.35">
      <c r="A820" s="127" t="s">
        <v>4773</v>
      </c>
      <c r="B820" s="21" t="s">
        <v>4774</v>
      </c>
      <c r="C820" s="21">
        <v>6</v>
      </c>
      <c r="D820" s="20">
        <v>0.7</v>
      </c>
      <c r="E820" s="135">
        <v>40</v>
      </c>
      <c r="F820" s="106">
        <v>17.25</v>
      </c>
      <c r="G820" s="22" t="s">
        <v>14144</v>
      </c>
      <c r="H820" s="106">
        <f t="shared" si="36"/>
        <v>26.5</v>
      </c>
      <c r="I820" s="106">
        <f t="shared" si="37"/>
        <v>24.35</v>
      </c>
      <c r="J820" s="107">
        <f t="shared" si="38"/>
        <v>23.900000000000002</v>
      </c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</row>
    <row r="821" spans="1:32" s="20" customFormat="1" x14ac:dyDescent="0.35">
      <c r="A821" s="127" t="s">
        <v>4777</v>
      </c>
      <c r="B821" s="21" t="s">
        <v>4778</v>
      </c>
      <c r="C821" s="21">
        <v>6</v>
      </c>
      <c r="D821" s="20">
        <v>0.7</v>
      </c>
      <c r="E821" s="135">
        <v>43</v>
      </c>
      <c r="F821" s="106">
        <v>25.5</v>
      </c>
      <c r="G821" s="22" t="s">
        <v>14144</v>
      </c>
      <c r="H821" s="106">
        <f t="shared" si="36"/>
        <v>36.85</v>
      </c>
      <c r="I821" s="106">
        <f t="shared" si="37"/>
        <v>33.800000000000004</v>
      </c>
      <c r="J821" s="107">
        <f t="shared" si="38"/>
        <v>33.200000000000003</v>
      </c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</row>
    <row r="822" spans="1:32" s="20" customFormat="1" x14ac:dyDescent="0.35">
      <c r="A822" s="127" t="s">
        <v>4781</v>
      </c>
      <c r="B822" s="21" t="s">
        <v>4782</v>
      </c>
      <c r="C822" s="21">
        <v>6</v>
      </c>
      <c r="D822" s="20">
        <v>0.7</v>
      </c>
      <c r="E822" s="135">
        <v>40</v>
      </c>
      <c r="F822" s="106">
        <v>7.85</v>
      </c>
      <c r="G822" s="22" t="s">
        <v>14144</v>
      </c>
      <c r="H822" s="106">
        <f t="shared" si="36"/>
        <v>15.05</v>
      </c>
      <c r="I822" s="106">
        <f t="shared" si="37"/>
        <v>13.8</v>
      </c>
      <c r="J822" s="107">
        <f t="shared" si="38"/>
        <v>13.55</v>
      </c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</row>
    <row r="823" spans="1:32" s="20" customFormat="1" x14ac:dyDescent="0.35">
      <c r="A823" s="127" t="s">
        <v>14272</v>
      </c>
      <c r="B823" s="21" t="s">
        <v>14273</v>
      </c>
      <c r="C823" s="21">
        <v>6</v>
      </c>
      <c r="D823" s="20">
        <v>0.7</v>
      </c>
      <c r="E823" s="135">
        <v>40</v>
      </c>
      <c r="F823" s="106">
        <v>10.75</v>
      </c>
      <c r="G823" s="22" t="s">
        <v>14144</v>
      </c>
      <c r="H823" s="106">
        <f t="shared" si="36"/>
        <v>18.55</v>
      </c>
      <c r="I823" s="106">
        <f t="shared" si="37"/>
        <v>17.05</v>
      </c>
      <c r="J823" s="107">
        <f t="shared" si="38"/>
        <v>16.75</v>
      </c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</row>
    <row r="824" spans="1:32" s="20" customFormat="1" x14ac:dyDescent="0.35">
      <c r="A824" s="127" t="s">
        <v>4785</v>
      </c>
      <c r="B824" s="21" t="s">
        <v>4786</v>
      </c>
      <c r="C824" s="21">
        <v>6</v>
      </c>
      <c r="D824" s="20">
        <v>0.7</v>
      </c>
      <c r="E824" s="135">
        <v>38</v>
      </c>
      <c r="F824" s="106">
        <v>10.5</v>
      </c>
      <c r="G824" s="22" t="s">
        <v>14140</v>
      </c>
      <c r="H824" s="106">
        <f t="shared" si="36"/>
        <v>18.100000000000001</v>
      </c>
      <c r="I824" s="106">
        <f t="shared" si="37"/>
        <v>16.600000000000001</v>
      </c>
      <c r="J824" s="107">
        <f t="shared" si="38"/>
        <v>16.3</v>
      </c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</row>
    <row r="825" spans="1:32" s="20" customFormat="1" x14ac:dyDescent="0.35">
      <c r="A825" s="127" t="s">
        <v>4789</v>
      </c>
      <c r="B825" s="21" t="s">
        <v>4790</v>
      </c>
      <c r="C825" s="21">
        <v>6</v>
      </c>
      <c r="D825" s="20">
        <v>0.7</v>
      </c>
      <c r="E825" s="135">
        <v>38</v>
      </c>
      <c r="F825" s="106">
        <v>10.5</v>
      </c>
      <c r="G825" s="22" t="s">
        <v>14140</v>
      </c>
      <c r="H825" s="106">
        <f t="shared" si="36"/>
        <v>18.100000000000001</v>
      </c>
      <c r="I825" s="106">
        <f t="shared" si="37"/>
        <v>16.600000000000001</v>
      </c>
      <c r="J825" s="107">
        <f t="shared" si="38"/>
        <v>16.3</v>
      </c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</row>
    <row r="826" spans="1:32" s="20" customFormat="1" x14ac:dyDescent="0.35">
      <c r="A826" s="127" t="s">
        <v>14682</v>
      </c>
      <c r="B826" s="21" t="s">
        <v>14683</v>
      </c>
      <c r="C826" s="21">
        <v>6</v>
      </c>
      <c r="D826" s="20">
        <v>0.7</v>
      </c>
      <c r="E826" s="135">
        <v>41</v>
      </c>
      <c r="F826" s="106">
        <v>16.25</v>
      </c>
      <c r="G826" s="22" t="s">
        <v>14144</v>
      </c>
      <c r="H826" s="106">
        <f t="shared" si="36"/>
        <v>25.35</v>
      </c>
      <c r="I826" s="106">
        <f t="shared" si="37"/>
        <v>23.3</v>
      </c>
      <c r="J826" s="107">
        <f t="shared" si="38"/>
        <v>22.85</v>
      </c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</row>
    <row r="827" spans="1:32" s="20" customFormat="1" x14ac:dyDescent="0.35">
      <c r="A827" s="127" t="s">
        <v>4793</v>
      </c>
      <c r="B827" s="21" t="s">
        <v>4794</v>
      </c>
      <c r="C827" s="21">
        <v>6</v>
      </c>
      <c r="D827" s="20">
        <v>0.7</v>
      </c>
      <c r="E827" s="135">
        <v>40</v>
      </c>
      <c r="F827" s="106">
        <v>14.4</v>
      </c>
      <c r="G827" s="22" t="s">
        <v>14144</v>
      </c>
      <c r="H827" s="106">
        <f t="shared" si="36"/>
        <v>23</v>
      </c>
      <c r="I827" s="106">
        <f t="shared" si="37"/>
        <v>21.150000000000002</v>
      </c>
      <c r="J827" s="107">
        <f t="shared" si="38"/>
        <v>20.75</v>
      </c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</row>
    <row r="828" spans="1:32" s="20" customFormat="1" x14ac:dyDescent="0.35">
      <c r="A828" s="127" t="s">
        <v>14684</v>
      </c>
      <c r="B828" s="21" t="s">
        <v>14685</v>
      </c>
      <c r="C828" s="21">
        <v>6</v>
      </c>
      <c r="D828" s="20">
        <v>0.7</v>
      </c>
      <c r="E828" s="135">
        <v>25</v>
      </c>
      <c r="F828" s="106">
        <v>11.5</v>
      </c>
      <c r="G828" s="22" t="s">
        <v>14148</v>
      </c>
      <c r="H828" s="106">
        <f t="shared" si="36"/>
        <v>18.150000000000002</v>
      </c>
      <c r="I828" s="106">
        <f t="shared" si="37"/>
        <v>16.650000000000002</v>
      </c>
      <c r="J828" s="107">
        <f t="shared" si="38"/>
        <v>16.350000000000001</v>
      </c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</row>
    <row r="829" spans="1:32" s="20" customFormat="1" x14ac:dyDescent="0.35">
      <c r="A829" s="127" t="s">
        <v>4797</v>
      </c>
      <c r="B829" s="21" t="s">
        <v>4798</v>
      </c>
      <c r="C829" s="21">
        <v>6</v>
      </c>
      <c r="D829" s="20">
        <v>0.7</v>
      </c>
      <c r="E829" s="135">
        <v>42.1</v>
      </c>
      <c r="F829" s="106">
        <v>34.5</v>
      </c>
      <c r="G829" s="22" t="s">
        <v>14144</v>
      </c>
      <c r="H829" s="106">
        <f t="shared" si="36"/>
        <v>47.75</v>
      </c>
      <c r="I829" s="106">
        <f t="shared" si="37"/>
        <v>43.800000000000004</v>
      </c>
      <c r="J829" s="107">
        <f t="shared" si="38"/>
        <v>43.050000000000004</v>
      </c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</row>
    <row r="830" spans="1:32" s="20" customFormat="1" x14ac:dyDescent="0.35">
      <c r="A830" s="127" t="s">
        <v>4800</v>
      </c>
      <c r="B830" s="21" t="s">
        <v>4801</v>
      </c>
      <c r="C830" s="21">
        <v>6</v>
      </c>
      <c r="D830" s="20">
        <v>0.7</v>
      </c>
      <c r="E830" s="135">
        <v>43.4</v>
      </c>
      <c r="F830" s="106">
        <v>28.5</v>
      </c>
      <c r="G830" s="22" t="s">
        <v>14144</v>
      </c>
      <c r="H830" s="106">
        <f t="shared" si="36"/>
        <v>40.5</v>
      </c>
      <c r="I830" s="106">
        <f t="shared" si="37"/>
        <v>37.200000000000003</v>
      </c>
      <c r="J830" s="107">
        <f t="shared" si="38"/>
        <v>36.550000000000004</v>
      </c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</row>
    <row r="831" spans="1:32" s="20" customFormat="1" x14ac:dyDescent="0.35">
      <c r="A831" s="127" t="s">
        <v>4803</v>
      </c>
      <c r="B831" s="21" t="s">
        <v>4804</v>
      </c>
      <c r="C831" s="21">
        <v>6</v>
      </c>
      <c r="D831" s="20">
        <v>0.7</v>
      </c>
      <c r="E831" s="135">
        <v>40</v>
      </c>
      <c r="F831" s="106">
        <v>11.5</v>
      </c>
      <c r="G831" s="22" t="s">
        <v>14144</v>
      </c>
      <c r="H831" s="106">
        <f t="shared" si="36"/>
        <v>19.5</v>
      </c>
      <c r="I831" s="106">
        <f t="shared" si="37"/>
        <v>17.900000000000002</v>
      </c>
      <c r="J831" s="107">
        <f t="shared" si="38"/>
        <v>17.55</v>
      </c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</row>
    <row r="832" spans="1:32" s="20" customFormat="1" x14ac:dyDescent="0.35">
      <c r="A832" s="127" t="s">
        <v>4807</v>
      </c>
      <c r="B832" s="21" t="s">
        <v>4808</v>
      </c>
      <c r="C832" s="21">
        <v>6</v>
      </c>
      <c r="D832" s="20">
        <v>0.7</v>
      </c>
      <c r="E832" s="135">
        <v>40</v>
      </c>
      <c r="F832" s="106">
        <v>15.55</v>
      </c>
      <c r="G832" s="22" t="s">
        <v>14144</v>
      </c>
      <c r="H832" s="106">
        <f t="shared" si="36"/>
        <v>24.400000000000002</v>
      </c>
      <c r="I832" s="106">
        <f t="shared" si="37"/>
        <v>22.400000000000002</v>
      </c>
      <c r="J832" s="107">
        <f t="shared" si="38"/>
        <v>22</v>
      </c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</row>
    <row r="833" spans="1:32" s="20" customFormat="1" x14ac:dyDescent="0.35">
      <c r="A833" s="127" t="s">
        <v>4811</v>
      </c>
      <c r="B833" s="21" t="s">
        <v>4812</v>
      </c>
      <c r="C833" s="21">
        <v>6</v>
      </c>
      <c r="D833" s="20">
        <v>0.7</v>
      </c>
      <c r="E833" s="135">
        <v>40</v>
      </c>
      <c r="F833" s="106">
        <v>22.5</v>
      </c>
      <c r="G833" s="22" t="s">
        <v>14144</v>
      </c>
      <c r="H833" s="106">
        <f t="shared" si="36"/>
        <v>32.9</v>
      </c>
      <c r="I833" s="106">
        <f t="shared" si="37"/>
        <v>30.200000000000003</v>
      </c>
      <c r="J833" s="107">
        <f t="shared" si="38"/>
        <v>29.650000000000002</v>
      </c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</row>
    <row r="834" spans="1:32" s="20" customFormat="1" x14ac:dyDescent="0.35">
      <c r="A834" s="127" t="s">
        <v>4815</v>
      </c>
      <c r="B834" s="21" t="s">
        <v>4816</v>
      </c>
      <c r="C834" s="21">
        <v>6</v>
      </c>
      <c r="D834" s="20">
        <v>0.7</v>
      </c>
      <c r="E834" s="135">
        <v>47</v>
      </c>
      <c r="F834" s="106">
        <v>19.5</v>
      </c>
      <c r="G834" s="22" t="s">
        <v>14158</v>
      </c>
      <c r="H834" s="106">
        <f t="shared" si="36"/>
        <v>29.85</v>
      </c>
      <c r="I834" s="106">
        <f t="shared" si="37"/>
        <v>27.400000000000002</v>
      </c>
      <c r="J834" s="107">
        <f t="shared" si="38"/>
        <v>26.950000000000003</v>
      </c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</row>
    <row r="835" spans="1:32" s="20" customFormat="1" x14ac:dyDescent="0.35">
      <c r="A835" s="127" t="s">
        <v>4825</v>
      </c>
      <c r="B835" s="21" t="s">
        <v>4820</v>
      </c>
      <c r="C835" s="21">
        <v>6</v>
      </c>
      <c r="D835" s="20">
        <v>0.7</v>
      </c>
      <c r="E835" s="135">
        <v>60.1</v>
      </c>
      <c r="F835" s="106">
        <v>64.5</v>
      </c>
      <c r="G835" s="22" t="s">
        <v>14158</v>
      </c>
      <c r="H835" s="106">
        <f t="shared" si="36"/>
        <v>85.9</v>
      </c>
      <c r="I835" s="106">
        <f t="shared" si="37"/>
        <v>78.900000000000006</v>
      </c>
      <c r="J835" s="107">
        <f t="shared" si="38"/>
        <v>77.45</v>
      </c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</row>
    <row r="836" spans="1:32" s="20" customFormat="1" x14ac:dyDescent="0.35">
      <c r="A836" s="127" t="s">
        <v>4826</v>
      </c>
      <c r="B836" s="21" t="s">
        <v>4827</v>
      </c>
      <c r="C836" s="21">
        <v>6</v>
      </c>
      <c r="D836" s="20">
        <v>0.7</v>
      </c>
      <c r="E836" s="135">
        <v>47</v>
      </c>
      <c r="F836" s="106">
        <v>25.5</v>
      </c>
      <c r="G836" s="22" t="s">
        <v>14158</v>
      </c>
      <c r="H836" s="106">
        <f t="shared" si="36"/>
        <v>37.200000000000003</v>
      </c>
      <c r="I836" s="106">
        <f t="shared" si="37"/>
        <v>34.15</v>
      </c>
      <c r="J836" s="107">
        <f t="shared" si="38"/>
        <v>33.550000000000004</v>
      </c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</row>
    <row r="837" spans="1:32" s="20" customFormat="1" x14ac:dyDescent="0.35">
      <c r="A837" s="127" t="s">
        <v>4834</v>
      </c>
      <c r="B837" s="21" t="s">
        <v>4835</v>
      </c>
      <c r="C837" s="21">
        <v>6</v>
      </c>
      <c r="D837" s="20">
        <v>0.7</v>
      </c>
      <c r="E837" s="135">
        <v>37</v>
      </c>
      <c r="F837" s="106">
        <v>12.25</v>
      </c>
      <c r="G837" s="22" t="s">
        <v>14148</v>
      </c>
      <c r="H837" s="106">
        <f t="shared" si="36"/>
        <v>20.150000000000002</v>
      </c>
      <c r="I837" s="106">
        <f t="shared" si="37"/>
        <v>18.5</v>
      </c>
      <c r="J837" s="107">
        <f t="shared" si="38"/>
        <v>18.150000000000002</v>
      </c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</row>
    <row r="838" spans="1:32" s="20" customFormat="1" x14ac:dyDescent="0.35">
      <c r="A838" s="127" t="s">
        <v>4839</v>
      </c>
      <c r="B838" s="21" t="s">
        <v>4840</v>
      </c>
      <c r="C838" s="21">
        <v>6</v>
      </c>
      <c r="D838" s="20">
        <v>0.7</v>
      </c>
      <c r="E838" s="135">
        <v>41.3</v>
      </c>
      <c r="F838" s="106">
        <v>31</v>
      </c>
      <c r="G838" s="22" t="s">
        <v>14144</v>
      </c>
      <c r="H838" s="106">
        <f t="shared" si="36"/>
        <v>43.400000000000006</v>
      </c>
      <c r="I838" s="106">
        <f t="shared" si="37"/>
        <v>39.85</v>
      </c>
      <c r="J838" s="107">
        <f t="shared" si="38"/>
        <v>39.1</v>
      </c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</row>
    <row r="839" spans="1:32" s="20" customFormat="1" x14ac:dyDescent="0.35">
      <c r="A839" s="127" t="s">
        <v>14514</v>
      </c>
      <c r="B839" s="21" t="s">
        <v>14515</v>
      </c>
      <c r="C839" s="21">
        <v>2</v>
      </c>
      <c r="D839" s="20">
        <v>0.7</v>
      </c>
      <c r="E839" s="135">
        <v>45</v>
      </c>
      <c r="F839" s="106">
        <v>19.649999999999999</v>
      </c>
      <c r="G839" s="22" t="s">
        <v>14146</v>
      </c>
      <c r="H839" s="106">
        <f t="shared" si="36"/>
        <v>29.85</v>
      </c>
      <c r="I839" s="106">
        <f t="shared" si="37"/>
        <v>27.400000000000002</v>
      </c>
      <c r="J839" s="107">
        <f t="shared" si="38"/>
        <v>26.950000000000003</v>
      </c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</row>
    <row r="840" spans="1:32" s="20" customFormat="1" x14ac:dyDescent="0.35">
      <c r="A840" s="127" t="s">
        <v>4847</v>
      </c>
      <c r="B840" s="21" t="s">
        <v>4848</v>
      </c>
      <c r="C840" s="21">
        <v>6</v>
      </c>
      <c r="D840" s="20">
        <v>0.7</v>
      </c>
      <c r="E840" s="135">
        <v>42</v>
      </c>
      <c r="F840" s="106">
        <v>17.25</v>
      </c>
      <c r="G840" s="22" t="s">
        <v>14146</v>
      </c>
      <c r="H840" s="106">
        <f t="shared" si="36"/>
        <v>26.700000000000003</v>
      </c>
      <c r="I840" s="106">
        <f t="shared" si="37"/>
        <v>24.5</v>
      </c>
      <c r="J840" s="107">
        <f t="shared" si="38"/>
        <v>24.05</v>
      </c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</row>
    <row r="841" spans="1:32" s="20" customFormat="1" x14ac:dyDescent="0.35">
      <c r="A841" s="127" t="s">
        <v>4851</v>
      </c>
      <c r="B841" s="21" t="s">
        <v>4852</v>
      </c>
      <c r="C841" s="21">
        <v>6</v>
      </c>
      <c r="D841" s="20">
        <v>0.5</v>
      </c>
      <c r="E841" s="135">
        <v>42</v>
      </c>
      <c r="F841" s="106">
        <v>13.5</v>
      </c>
      <c r="G841" s="22" t="s">
        <v>14146</v>
      </c>
      <c r="H841" s="106">
        <f t="shared" si="36"/>
        <v>21.05</v>
      </c>
      <c r="I841" s="106">
        <f t="shared" si="37"/>
        <v>19.3</v>
      </c>
      <c r="J841" s="107">
        <f t="shared" si="38"/>
        <v>18.95</v>
      </c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</row>
    <row r="842" spans="1:32" s="20" customFormat="1" x14ac:dyDescent="0.35">
      <c r="A842" s="127" t="s">
        <v>4855</v>
      </c>
      <c r="B842" s="21" t="s">
        <v>4856</v>
      </c>
      <c r="C842" s="21">
        <v>6</v>
      </c>
      <c r="D842" s="20">
        <v>0.5</v>
      </c>
      <c r="E842" s="135">
        <v>42</v>
      </c>
      <c r="F842" s="106">
        <v>15.5</v>
      </c>
      <c r="G842" s="22" t="s">
        <v>14152</v>
      </c>
      <c r="H842" s="106">
        <f t="shared" si="36"/>
        <v>23.5</v>
      </c>
      <c r="I842" s="106">
        <f t="shared" si="37"/>
        <v>21.55</v>
      </c>
      <c r="J842" s="107">
        <f t="shared" si="38"/>
        <v>21.150000000000002</v>
      </c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</row>
    <row r="843" spans="1:32" s="20" customFormat="1" x14ac:dyDescent="0.35">
      <c r="A843" s="127" t="s">
        <v>14516</v>
      </c>
      <c r="B843" s="21" t="s">
        <v>14517</v>
      </c>
      <c r="C843" s="21">
        <v>1</v>
      </c>
      <c r="D843" s="20">
        <v>1</v>
      </c>
      <c r="E843" s="135">
        <v>42</v>
      </c>
      <c r="F843" s="106">
        <v>37.5</v>
      </c>
      <c r="G843" s="22" t="s">
        <v>14152</v>
      </c>
      <c r="H843" s="106">
        <f t="shared" si="36"/>
        <v>52.95</v>
      </c>
      <c r="I843" s="106">
        <f t="shared" si="37"/>
        <v>48.650000000000006</v>
      </c>
      <c r="J843" s="107">
        <f t="shared" si="38"/>
        <v>47.75</v>
      </c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</row>
    <row r="844" spans="1:32" s="20" customFormat="1" x14ac:dyDescent="0.35">
      <c r="A844" s="127" t="s">
        <v>4866</v>
      </c>
      <c r="B844" s="21" t="s">
        <v>4863</v>
      </c>
      <c r="C844" s="21">
        <v>6</v>
      </c>
      <c r="D844" s="20">
        <v>1</v>
      </c>
      <c r="E844" s="135">
        <v>18</v>
      </c>
      <c r="F844" s="106">
        <v>7.85</v>
      </c>
      <c r="G844" s="22" t="s">
        <v>14141</v>
      </c>
      <c r="H844" s="106">
        <f t="shared" ref="H844:H907" si="39">IF(B844="","",CEILING((F844+(10.3552*D844*E844)/100+1.5+0.05)*1.22,0.05))</f>
        <v>13.75</v>
      </c>
      <c r="I844" s="106">
        <f t="shared" ref="I844:I907" si="40">IF(B844="","",CEILING((F844+(10.3552*D844*E844)/100+1.5+0.05)*1.12,0.05))</f>
        <v>12.65</v>
      </c>
      <c r="J844" s="107">
        <f t="shared" ref="J844:J907" si="41">IF(B844="","",CEILING((F844+(10.3552*D844*E844)/100+1.5+0.05)*1.1,0.05))</f>
        <v>12.4</v>
      </c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</row>
    <row r="845" spans="1:32" s="20" customFormat="1" x14ac:dyDescent="0.35">
      <c r="A845" s="127" t="s">
        <v>14560</v>
      </c>
      <c r="B845" s="21" t="s">
        <v>4870</v>
      </c>
      <c r="C845" s="21">
        <v>6</v>
      </c>
      <c r="D845" s="20">
        <v>1.5</v>
      </c>
      <c r="E845" s="135">
        <v>37.5</v>
      </c>
      <c r="F845" s="106">
        <v>11.5</v>
      </c>
      <c r="G845" s="22" t="s">
        <v>14142</v>
      </c>
      <c r="H845" s="106">
        <f t="shared" si="39"/>
        <v>23.05</v>
      </c>
      <c r="I845" s="106">
        <f t="shared" si="40"/>
        <v>21.150000000000002</v>
      </c>
      <c r="J845" s="107">
        <f t="shared" si="41"/>
        <v>20.8</v>
      </c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</row>
    <row r="846" spans="1:32" s="20" customFormat="1" x14ac:dyDescent="0.35">
      <c r="A846" s="127" t="s">
        <v>4886</v>
      </c>
      <c r="B846" s="21" t="s">
        <v>4881</v>
      </c>
      <c r="C846" s="21">
        <v>6</v>
      </c>
      <c r="D846" s="20">
        <v>1</v>
      </c>
      <c r="E846" s="135">
        <v>40</v>
      </c>
      <c r="F846" s="106">
        <v>3.95</v>
      </c>
      <c r="G846" s="22" t="s">
        <v>14142</v>
      </c>
      <c r="H846" s="106">
        <f t="shared" si="39"/>
        <v>11.8</v>
      </c>
      <c r="I846" s="106">
        <f t="shared" si="40"/>
        <v>10.8</v>
      </c>
      <c r="J846" s="107">
        <f t="shared" si="41"/>
        <v>10.65</v>
      </c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</row>
    <row r="847" spans="1:32" s="20" customFormat="1" x14ac:dyDescent="0.35">
      <c r="A847" s="127" t="s">
        <v>4889</v>
      </c>
      <c r="B847" s="21" t="s">
        <v>4890</v>
      </c>
      <c r="C847" s="21">
        <v>6</v>
      </c>
      <c r="D847" s="20">
        <v>0.7</v>
      </c>
      <c r="E847" s="135">
        <v>40</v>
      </c>
      <c r="F847" s="106">
        <v>5</v>
      </c>
      <c r="G847" s="22" t="s">
        <v>14142</v>
      </c>
      <c r="H847" s="106">
        <f t="shared" si="39"/>
        <v>11.55</v>
      </c>
      <c r="I847" s="106">
        <f t="shared" si="40"/>
        <v>10.600000000000001</v>
      </c>
      <c r="J847" s="107">
        <f t="shared" si="41"/>
        <v>10.4</v>
      </c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</row>
    <row r="848" spans="1:32" s="20" customFormat="1" x14ac:dyDescent="0.35">
      <c r="A848" s="127" t="s">
        <v>4900</v>
      </c>
      <c r="B848" s="21" t="s">
        <v>4901</v>
      </c>
      <c r="C848" s="21">
        <v>6</v>
      </c>
      <c r="D848" s="20">
        <v>0.7</v>
      </c>
      <c r="E848" s="135">
        <v>37.5</v>
      </c>
      <c r="F848" s="106">
        <v>3.5</v>
      </c>
      <c r="G848" s="22" t="s">
        <v>14144</v>
      </c>
      <c r="H848" s="106">
        <f t="shared" si="39"/>
        <v>9.5</v>
      </c>
      <c r="I848" s="106">
        <f t="shared" si="40"/>
        <v>8.75</v>
      </c>
      <c r="J848" s="107">
        <f t="shared" si="41"/>
        <v>8.5500000000000007</v>
      </c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</row>
    <row r="849" spans="1:32" s="20" customFormat="1" x14ac:dyDescent="0.35">
      <c r="A849" s="127" t="s">
        <v>4904</v>
      </c>
      <c r="B849" s="21" t="s">
        <v>4905</v>
      </c>
      <c r="C849" s="21">
        <v>6</v>
      </c>
      <c r="D849" s="20">
        <v>0.7</v>
      </c>
      <c r="E849" s="135">
        <v>37.5</v>
      </c>
      <c r="F849" s="106">
        <v>3.95</v>
      </c>
      <c r="G849" s="22" t="s">
        <v>14160</v>
      </c>
      <c r="H849" s="106">
        <f t="shared" si="39"/>
        <v>10.050000000000001</v>
      </c>
      <c r="I849" s="106">
        <f t="shared" si="40"/>
        <v>9.25</v>
      </c>
      <c r="J849" s="107">
        <f t="shared" si="41"/>
        <v>9.0500000000000007</v>
      </c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</row>
    <row r="850" spans="1:32" s="20" customFormat="1" x14ac:dyDescent="0.35">
      <c r="A850" s="127" t="s">
        <v>4908</v>
      </c>
      <c r="B850" s="21" t="s">
        <v>4909</v>
      </c>
      <c r="C850" s="21">
        <v>6</v>
      </c>
      <c r="D850" s="20">
        <v>0.7</v>
      </c>
      <c r="E850" s="135">
        <v>43</v>
      </c>
      <c r="F850" s="106">
        <v>18.5</v>
      </c>
      <c r="G850" s="22" t="s">
        <v>14146</v>
      </c>
      <c r="H850" s="106">
        <f t="shared" si="39"/>
        <v>28.3</v>
      </c>
      <c r="I850" s="106">
        <f t="shared" si="40"/>
        <v>25.950000000000003</v>
      </c>
      <c r="J850" s="107">
        <f t="shared" si="41"/>
        <v>25.5</v>
      </c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</row>
    <row r="851" spans="1:32" s="20" customFormat="1" x14ac:dyDescent="0.35">
      <c r="A851" s="127" t="s">
        <v>4911</v>
      </c>
      <c r="B851" s="21" t="s">
        <v>4912</v>
      </c>
      <c r="C851" s="21">
        <v>6</v>
      </c>
      <c r="D851" s="20">
        <v>0.7</v>
      </c>
      <c r="E851" s="135">
        <v>43</v>
      </c>
      <c r="F851" s="106">
        <v>18.5</v>
      </c>
      <c r="G851" s="22" t="s">
        <v>14146</v>
      </c>
      <c r="H851" s="106">
        <f t="shared" si="39"/>
        <v>28.3</v>
      </c>
      <c r="I851" s="106">
        <f t="shared" si="40"/>
        <v>25.950000000000003</v>
      </c>
      <c r="J851" s="107">
        <f t="shared" si="41"/>
        <v>25.5</v>
      </c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</row>
    <row r="852" spans="1:32" s="20" customFormat="1" x14ac:dyDescent="0.35">
      <c r="A852" s="127" t="s">
        <v>4915</v>
      </c>
      <c r="B852" s="21" t="s">
        <v>4916</v>
      </c>
      <c r="C852" s="21">
        <v>6</v>
      </c>
      <c r="D852" s="20">
        <v>0.7</v>
      </c>
      <c r="E852" s="135">
        <v>43</v>
      </c>
      <c r="F852" s="106">
        <v>18.5</v>
      </c>
      <c r="G852" s="22" t="s">
        <v>14146</v>
      </c>
      <c r="H852" s="106">
        <f t="shared" si="39"/>
        <v>28.3</v>
      </c>
      <c r="I852" s="106">
        <f t="shared" si="40"/>
        <v>25.950000000000003</v>
      </c>
      <c r="J852" s="107">
        <f t="shared" si="41"/>
        <v>25.5</v>
      </c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</row>
    <row r="853" spans="1:32" s="20" customFormat="1" x14ac:dyDescent="0.35">
      <c r="A853" s="127" t="s">
        <v>4919</v>
      </c>
      <c r="B853" s="21" t="s">
        <v>4920</v>
      </c>
      <c r="C853" s="21">
        <v>6</v>
      </c>
      <c r="D853" s="20">
        <v>0.7</v>
      </c>
      <c r="E853" s="135">
        <v>45</v>
      </c>
      <c r="F853" s="106">
        <v>18.5</v>
      </c>
      <c r="G853" s="22" t="s">
        <v>14146</v>
      </c>
      <c r="H853" s="106">
        <f t="shared" si="39"/>
        <v>28.450000000000003</v>
      </c>
      <c r="I853" s="106">
        <f t="shared" si="40"/>
        <v>26.150000000000002</v>
      </c>
      <c r="J853" s="107">
        <f t="shared" si="41"/>
        <v>25.650000000000002</v>
      </c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</row>
    <row r="854" spans="1:32" s="20" customFormat="1" x14ac:dyDescent="0.35">
      <c r="A854" s="127" t="s">
        <v>4938</v>
      </c>
      <c r="B854" s="21" t="s">
        <v>4939</v>
      </c>
      <c r="C854" s="21">
        <v>35</v>
      </c>
      <c r="D854" s="20">
        <v>0.05</v>
      </c>
      <c r="E854" s="135">
        <v>38</v>
      </c>
      <c r="F854" s="106">
        <v>3.65</v>
      </c>
      <c r="G854" s="22" t="s">
        <v>14141</v>
      </c>
      <c r="H854" s="106">
        <f t="shared" si="39"/>
        <v>6.6000000000000005</v>
      </c>
      <c r="I854" s="106">
        <f t="shared" si="40"/>
        <v>6.0500000000000007</v>
      </c>
      <c r="J854" s="107">
        <f t="shared" si="41"/>
        <v>5.95</v>
      </c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</row>
    <row r="855" spans="1:32" s="20" customFormat="1" x14ac:dyDescent="0.35">
      <c r="A855" s="127" t="s">
        <v>4949</v>
      </c>
      <c r="B855" s="21" t="s">
        <v>4946</v>
      </c>
      <c r="C855" s="21">
        <v>9</v>
      </c>
      <c r="D855" s="20">
        <v>0.5</v>
      </c>
      <c r="E855" s="135">
        <v>40</v>
      </c>
      <c r="F855" s="106">
        <v>14.45</v>
      </c>
      <c r="G855" s="22" t="s">
        <v>14142</v>
      </c>
      <c r="H855" s="106">
        <f t="shared" si="39"/>
        <v>22.05</v>
      </c>
      <c r="I855" s="106">
        <f t="shared" si="40"/>
        <v>20.25</v>
      </c>
      <c r="J855" s="107">
        <f t="shared" si="41"/>
        <v>19.900000000000002</v>
      </c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</row>
    <row r="856" spans="1:32" s="20" customFormat="1" x14ac:dyDescent="0.35">
      <c r="A856" s="127" t="s">
        <v>4958</v>
      </c>
      <c r="B856" s="21" t="s">
        <v>4952</v>
      </c>
      <c r="C856" s="21">
        <v>12</v>
      </c>
      <c r="D856" s="20">
        <v>1</v>
      </c>
      <c r="E856" s="135">
        <v>43</v>
      </c>
      <c r="F856" s="106">
        <v>8.5</v>
      </c>
      <c r="G856" s="22" t="s">
        <v>14158</v>
      </c>
      <c r="H856" s="106">
        <f t="shared" si="39"/>
        <v>17.7</v>
      </c>
      <c r="I856" s="106">
        <f t="shared" si="40"/>
        <v>16.25</v>
      </c>
      <c r="J856" s="107">
        <f t="shared" si="41"/>
        <v>16</v>
      </c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</row>
    <row r="857" spans="1:32" s="20" customFormat="1" x14ac:dyDescent="0.35">
      <c r="A857" s="127" t="s">
        <v>4960</v>
      </c>
      <c r="B857" s="21" t="s">
        <v>4961</v>
      </c>
      <c r="C857" s="21">
        <v>6</v>
      </c>
      <c r="D857" s="20">
        <v>0.7</v>
      </c>
      <c r="E857" s="135">
        <v>43.3</v>
      </c>
      <c r="F857" s="106">
        <v>21.25</v>
      </c>
      <c r="G857" s="22" t="s">
        <v>14158</v>
      </c>
      <c r="H857" s="106">
        <f t="shared" si="39"/>
        <v>31.650000000000002</v>
      </c>
      <c r="I857" s="106">
        <f t="shared" si="40"/>
        <v>29.1</v>
      </c>
      <c r="J857" s="107">
        <f t="shared" si="41"/>
        <v>28.55</v>
      </c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</row>
    <row r="858" spans="1:32" s="20" customFormat="1" x14ac:dyDescent="0.35">
      <c r="A858" s="127" t="s">
        <v>4964</v>
      </c>
      <c r="B858" s="21" t="s">
        <v>4965</v>
      </c>
      <c r="C858" s="21">
        <v>6</v>
      </c>
      <c r="D858" s="20">
        <v>0.7</v>
      </c>
      <c r="E858" s="135">
        <v>49.5</v>
      </c>
      <c r="F858" s="106">
        <v>11.75</v>
      </c>
      <c r="G858" s="22" t="s">
        <v>14158</v>
      </c>
      <c r="H858" s="106">
        <f t="shared" si="39"/>
        <v>20.650000000000002</v>
      </c>
      <c r="I858" s="106">
        <f t="shared" si="40"/>
        <v>18.95</v>
      </c>
      <c r="J858" s="107">
        <f t="shared" si="41"/>
        <v>18.600000000000001</v>
      </c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</row>
    <row r="859" spans="1:32" s="20" customFormat="1" x14ac:dyDescent="0.35">
      <c r="A859" s="127" t="s">
        <v>4968</v>
      </c>
      <c r="B859" s="21" t="s">
        <v>4969</v>
      </c>
      <c r="C859" s="21">
        <v>6</v>
      </c>
      <c r="D859" s="20">
        <v>0.7</v>
      </c>
      <c r="E859" s="135">
        <v>40</v>
      </c>
      <c r="F859" s="106">
        <v>9.5</v>
      </c>
      <c r="G859" s="22" t="s">
        <v>14158</v>
      </c>
      <c r="H859" s="106">
        <f t="shared" si="39"/>
        <v>17.05</v>
      </c>
      <c r="I859" s="106">
        <f t="shared" si="40"/>
        <v>15.65</v>
      </c>
      <c r="J859" s="107">
        <f t="shared" si="41"/>
        <v>15.350000000000001</v>
      </c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</row>
    <row r="860" spans="1:32" s="20" customFormat="1" x14ac:dyDescent="0.35">
      <c r="A860" s="127" t="s">
        <v>4972</v>
      </c>
      <c r="B860" s="21" t="s">
        <v>4973</v>
      </c>
      <c r="C860" s="21">
        <v>6</v>
      </c>
      <c r="D860" s="20">
        <v>0.7</v>
      </c>
      <c r="E860" s="135">
        <v>45</v>
      </c>
      <c r="F860" s="106">
        <v>10.15</v>
      </c>
      <c r="G860" s="22" t="s">
        <v>14158</v>
      </c>
      <c r="H860" s="106">
        <f t="shared" si="39"/>
        <v>18.3</v>
      </c>
      <c r="I860" s="106">
        <f t="shared" si="40"/>
        <v>16.8</v>
      </c>
      <c r="J860" s="107">
        <f t="shared" si="41"/>
        <v>16.5</v>
      </c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</row>
    <row r="861" spans="1:32" s="20" customFormat="1" x14ac:dyDescent="0.35">
      <c r="A861" s="127" t="s">
        <v>4978</v>
      </c>
      <c r="B861" s="21" t="s">
        <v>4979</v>
      </c>
      <c r="C861" s="21">
        <v>6</v>
      </c>
      <c r="D861" s="20">
        <v>0.7</v>
      </c>
      <c r="E861" s="135">
        <v>40.200000000000003</v>
      </c>
      <c r="F861" s="106">
        <v>36.5</v>
      </c>
      <c r="G861" s="22" t="s">
        <v>14164</v>
      </c>
      <c r="H861" s="106">
        <f t="shared" si="39"/>
        <v>50</v>
      </c>
      <c r="I861" s="106">
        <f t="shared" si="40"/>
        <v>45.900000000000006</v>
      </c>
      <c r="J861" s="107">
        <f t="shared" si="41"/>
        <v>45.1</v>
      </c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</row>
    <row r="862" spans="1:32" s="20" customFormat="1" x14ac:dyDescent="0.35">
      <c r="A862" s="127" t="s">
        <v>4982</v>
      </c>
      <c r="B862" s="21" t="s">
        <v>4983</v>
      </c>
      <c r="C862" s="21">
        <v>1</v>
      </c>
      <c r="D862" s="20">
        <v>1.5</v>
      </c>
      <c r="E862" s="135">
        <v>40.6</v>
      </c>
      <c r="F862" s="106">
        <v>72.5</v>
      </c>
      <c r="G862" s="22" t="s">
        <v>14146</v>
      </c>
      <c r="H862" s="106">
        <f t="shared" si="39"/>
        <v>98.050000000000011</v>
      </c>
      <c r="I862" s="106">
        <f t="shared" si="40"/>
        <v>90</v>
      </c>
      <c r="J862" s="107">
        <f t="shared" si="41"/>
        <v>88.4</v>
      </c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</row>
    <row r="863" spans="1:32" s="20" customFormat="1" x14ac:dyDescent="0.35">
      <c r="A863" s="127" t="s">
        <v>4985</v>
      </c>
      <c r="B863" s="21" t="s">
        <v>4986</v>
      </c>
      <c r="C863" s="21">
        <v>6</v>
      </c>
      <c r="D863" s="20">
        <v>0.7</v>
      </c>
      <c r="E863" s="135">
        <v>40.6</v>
      </c>
      <c r="F863" s="106">
        <v>36.5</v>
      </c>
      <c r="G863" s="22" t="s">
        <v>14146</v>
      </c>
      <c r="H863" s="106">
        <f t="shared" si="39"/>
        <v>50.050000000000004</v>
      </c>
      <c r="I863" s="106">
        <f t="shared" si="40"/>
        <v>45.95</v>
      </c>
      <c r="J863" s="107">
        <f t="shared" si="41"/>
        <v>45.1</v>
      </c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</row>
    <row r="864" spans="1:32" s="20" customFormat="1" x14ac:dyDescent="0.35">
      <c r="A864" s="127" t="s">
        <v>4989</v>
      </c>
      <c r="B864" s="21" t="s">
        <v>4990</v>
      </c>
      <c r="C864" s="21">
        <v>12</v>
      </c>
      <c r="D864" s="20">
        <v>0.05</v>
      </c>
      <c r="E864" s="135">
        <v>40.6</v>
      </c>
      <c r="F864" s="106">
        <v>5.95</v>
      </c>
      <c r="G864" s="22" t="s">
        <v>14164</v>
      </c>
      <c r="H864" s="106">
        <f t="shared" si="39"/>
        <v>9.4500000000000011</v>
      </c>
      <c r="I864" s="106">
        <f t="shared" si="40"/>
        <v>8.65</v>
      </c>
      <c r="J864" s="107">
        <f t="shared" si="41"/>
        <v>8.5</v>
      </c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</row>
    <row r="865" spans="1:32" s="20" customFormat="1" x14ac:dyDescent="0.35">
      <c r="A865" s="127" t="s">
        <v>4993</v>
      </c>
      <c r="B865" s="21" t="s">
        <v>4994</v>
      </c>
      <c r="C865" s="21">
        <v>1</v>
      </c>
      <c r="D865" s="20">
        <v>1.5</v>
      </c>
      <c r="E865" s="135">
        <v>41.3</v>
      </c>
      <c r="F865" s="106">
        <v>72.5</v>
      </c>
      <c r="G865" s="22" t="s">
        <v>14146</v>
      </c>
      <c r="H865" s="106">
        <f t="shared" si="39"/>
        <v>98.2</v>
      </c>
      <c r="I865" s="106">
        <f t="shared" si="40"/>
        <v>90.15</v>
      </c>
      <c r="J865" s="107">
        <f t="shared" si="41"/>
        <v>88.550000000000011</v>
      </c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</row>
    <row r="866" spans="1:32" s="20" customFormat="1" x14ac:dyDescent="0.35">
      <c r="A866" s="127" t="s">
        <v>4996</v>
      </c>
      <c r="B866" s="21" t="s">
        <v>4997</v>
      </c>
      <c r="C866" s="21">
        <v>6</v>
      </c>
      <c r="D866" s="20">
        <v>0.7</v>
      </c>
      <c r="E866" s="135">
        <v>41.3</v>
      </c>
      <c r="F866" s="106">
        <v>35.5</v>
      </c>
      <c r="G866" s="22" t="s">
        <v>14144</v>
      </c>
      <c r="H866" s="106">
        <f t="shared" si="39"/>
        <v>48.900000000000006</v>
      </c>
      <c r="I866" s="106">
        <f t="shared" si="40"/>
        <v>44.85</v>
      </c>
      <c r="J866" s="107">
        <f t="shared" si="41"/>
        <v>44.050000000000004</v>
      </c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</row>
    <row r="867" spans="1:32" s="20" customFormat="1" x14ac:dyDescent="0.35">
      <c r="A867" s="127" t="s">
        <v>5000</v>
      </c>
      <c r="B867" s="21" t="s">
        <v>5001</v>
      </c>
      <c r="C867" s="21">
        <v>12</v>
      </c>
      <c r="D867" s="20">
        <v>0.05</v>
      </c>
      <c r="E867" s="135">
        <v>41.3</v>
      </c>
      <c r="F867" s="106">
        <v>5.95</v>
      </c>
      <c r="G867" s="22" t="s">
        <v>14144</v>
      </c>
      <c r="H867" s="106">
        <f t="shared" si="39"/>
        <v>9.4500000000000011</v>
      </c>
      <c r="I867" s="106">
        <f t="shared" si="40"/>
        <v>8.65</v>
      </c>
      <c r="J867" s="107">
        <f t="shared" si="41"/>
        <v>8.5</v>
      </c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</row>
    <row r="868" spans="1:32" s="20" customFormat="1" x14ac:dyDescent="0.35">
      <c r="A868" s="127" t="s">
        <v>5004</v>
      </c>
      <c r="B868" s="21" t="s">
        <v>5005</v>
      </c>
      <c r="C868" s="21">
        <v>120</v>
      </c>
      <c r="D868" s="20">
        <v>0.05</v>
      </c>
      <c r="E868" s="135">
        <v>40</v>
      </c>
      <c r="F868" s="106">
        <v>1.35</v>
      </c>
      <c r="G868" s="22" t="s">
        <v>14150</v>
      </c>
      <c r="H868" s="106">
        <f t="shared" si="39"/>
        <v>3.8000000000000003</v>
      </c>
      <c r="I868" s="106">
        <f t="shared" si="40"/>
        <v>3.5</v>
      </c>
      <c r="J868" s="107">
        <f t="shared" si="41"/>
        <v>3.45</v>
      </c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</row>
    <row r="869" spans="1:32" s="20" customFormat="1" x14ac:dyDescent="0.35">
      <c r="A869" s="127" t="s">
        <v>5020</v>
      </c>
      <c r="B869" s="21" t="s">
        <v>5017</v>
      </c>
      <c r="C869" s="21">
        <v>12</v>
      </c>
      <c r="D869" s="20">
        <v>1</v>
      </c>
      <c r="E869" s="135">
        <v>40</v>
      </c>
      <c r="F869" s="106">
        <v>10.9</v>
      </c>
      <c r="G869" s="22" t="s">
        <v>14150</v>
      </c>
      <c r="H869" s="106">
        <f t="shared" si="39"/>
        <v>20.25</v>
      </c>
      <c r="I869" s="106">
        <f t="shared" si="40"/>
        <v>18.600000000000001</v>
      </c>
      <c r="J869" s="107">
        <f t="shared" si="41"/>
        <v>18.3</v>
      </c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</row>
    <row r="870" spans="1:32" s="20" customFormat="1" x14ac:dyDescent="0.35">
      <c r="A870" s="127" t="s">
        <v>5053</v>
      </c>
      <c r="B870" s="21" t="s">
        <v>5054</v>
      </c>
      <c r="C870" s="21">
        <v>6</v>
      </c>
      <c r="D870" s="20">
        <v>0.7</v>
      </c>
      <c r="E870" s="135">
        <v>43</v>
      </c>
      <c r="F870" s="106">
        <v>11.25</v>
      </c>
      <c r="G870" s="22" t="s">
        <v>14150</v>
      </c>
      <c r="H870" s="106">
        <f t="shared" si="39"/>
        <v>19.450000000000003</v>
      </c>
      <c r="I870" s="106">
        <f t="shared" si="40"/>
        <v>17.850000000000001</v>
      </c>
      <c r="J870" s="107">
        <f t="shared" si="41"/>
        <v>17.55</v>
      </c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</row>
    <row r="871" spans="1:32" s="20" customFormat="1" x14ac:dyDescent="0.35">
      <c r="A871" s="127" t="s">
        <v>5085</v>
      </c>
      <c r="B871" s="21" t="s">
        <v>5086</v>
      </c>
      <c r="C871" s="21">
        <v>6</v>
      </c>
      <c r="D871" s="20">
        <v>0.7</v>
      </c>
      <c r="E871" s="135">
        <v>40</v>
      </c>
      <c r="F871" s="106">
        <v>26.15</v>
      </c>
      <c r="G871" s="22" t="s">
        <v>14145</v>
      </c>
      <c r="H871" s="106">
        <f t="shared" si="39"/>
        <v>37.35</v>
      </c>
      <c r="I871" s="106">
        <f t="shared" si="40"/>
        <v>34.300000000000004</v>
      </c>
      <c r="J871" s="107">
        <f t="shared" si="41"/>
        <v>33.700000000000003</v>
      </c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</row>
    <row r="872" spans="1:32" s="20" customFormat="1" x14ac:dyDescent="0.35">
      <c r="A872" s="127" t="s">
        <v>5089</v>
      </c>
      <c r="B872" s="21" t="s">
        <v>5090</v>
      </c>
      <c r="C872" s="21">
        <v>6</v>
      </c>
      <c r="D872" s="20">
        <v>0.7</v>
      </c>
      <c r="E872" s="135">
        <v>46.8</v>
      </c>
      <c r="F872" s="106">
        <v>125</v>
      </c>
      <c r="G872" s="22" t="s">
        <v>14145</v>
      </c>
      <c r="H872" s="106">
        <f t="shared" si="39"/>
        <v>158.55000000000001</v>
      </c>
      <c r="I872" s="106">
        <f t="shared" si="40"/>
        <v>145.55000000000001</v>
      </c>
      <c r="J872" s="107">
        <f t="shared" si="41"/>
        <v>142.95000000000002</v>
      </c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</row>
    <row r="873" spans="1:32" s="20" customFormat="1" x14ac:dyDescent="0.35">
      <c r="A873" s="127" t="s">
        <v>5093</v>
      </c>
      <c r="B873" s="21" t="s">
        <v>5094</v>
      </c>
      <c r="C873" s="21">
        <v>6</v>
      </c>
      <c r="D873" s="20">
        <v>0.7</v>
      </c>
      <c r="E873" s="135">
        <v>47</v>
      </c>
      <c r="F873" s="106">
        <v>165</v>
      </c>
      <c r="G873" s="22" t="s">
        <v>14145</v>
      </c>
      <c r="H873" s="106">
        <f t="shared" si="39"/>
        <v>207.35000000000002</v>
      </c>
      <c r="I873" s="106">
        <f t="shared" si="40"/>
        <v>190.4</v>
      </c>
      <c r="J873" s="107">
        <f t="shared" si="41"/>
        <v>187</v>
      </c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</row>
    <row r="874" spans="1:32" s="20" customFormat="1" x14ac:dyDescent="0.35">
      <c r="A874" s="127" t="s">
        <v>5097</v>
      </c>
      <c r="B874" s="21" t="s">
        <v>5098</v>
      </c>
      <c r="C874" s="21">
        <v>6</v>
      </c>
      <c r="D874" s="20">
        <v>0.7</v>
      </c>
      <c r="E874" s="135">
        <v>50.6</v>
      </c>
      <c r="F874" s="106">
        <v>37.5</v>
      </c>
      <c r="G874" s="22" t="s">
        <v>14145</v>
      </c>
      <c r="H874" s="106">
        <f t="shared" si="39"/>
        <v>52.150000000000006</v>
      </c>
      <c r="I874" s="106">
        <f t="shared" si="40"/>
        <v>47.85</v>
      </c>
      <c r="J874" s="107">
        <f t="shared" si="41"/>
        <v>47</v>
      </c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</row>
    <row r="875" spans="1:32" s="20" customFormat="1" x14ac:dyDescent="0.35">
      <c r="A875" s="127" t="s">
        <v>5101</v>
      </c>
      <c r="B875" s="21" t="s">
        <v>5102</v>
      </c>
      <c r="C875" s="21">
        <v>6</v>
      </c>
      <c r="D875" s="20">
        <v>0.7</v>
      </c>
      <c r="E875" s="135">
        <v>48.8</v>
      </c>
      <c r="F875" s="106">
        <v>29.5</v>
      </c>
      <c r="G875" s="22" t="s">
        <v>14145</v>
      </c>
      <c r="H875" s="106">
        <f t="shared" si="39"/>
        <v>42.2</v>
      </c>
      <c r="I875" s="106">
        <f t="shared" si="40"/>
        <v>38.75</v>
      </c>
      <c r="J875" s="107">
        <f t="shared" si="41"/>
        <v>38.050000000000004</v>
      </c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</row>
    <row r="876" spans="1:32" s="20" customFormat="1" x14ac:dyDescent="0.35">
      <c r="A876" s="127" t="s">
        <v>5181</v>
      </c>
      <c r="B876" s="21" t="s">
        <v>5182</v>
      </c>
      <c r="C876" s="21">
        <v>6</v>
      </c>
      <c r="D876" s="20">
        <v>0.5</v>
      </c>
      <c r="E876" s="135">
        <v>46</v>
      </c>
      <c r="F876" s="106">
        <v>11.95</v>
      </c>
      <c r="G876" s="22" t="s">
        <v>14146</v>
      </c>
      <c r="H876" s="106">
        <f t="shared" si="39"/>
        <v>19.400000000000002</v>
      </c>
      <c r="I876" s="106">
        <f t="shared" si="40"/>
        <v>17.8</v>
      </c>
      <c r="J876" s="107">
        <f t="shared" si="41"/>
        <v>17.5</v>
      </c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</row>
    <row r="877" spans="1:32" s="20" customFormat="1" x14ac:dyDescent="0.35">
      <c r="A877" s="127" t="s">
        <v>5214</v>
      </c>
      <c r="B877" s="21" t="s">
        <v>5215</v>
      </c>
      <c r="C877" s="21">
        <v>6</v>
      </c>
      <c r="D877" s="20">
        <v>0.7</v>
      </c>
      <c r="E877" s="135">
        <v>58</v>
      </c>
      <c r="F877" s="106">
        <v>19.5</v>
      </c>
      <c r="G877" s="22" t="s">
        <v>14145</v>
      </c>
      <c r="H877" s="106">
        <f t="shared" si="39"/>
        <v>30.85</v>
      </c>
      <c r="I877" s="106">
        <f t="shared" si="40"/>
        <v>28.3</v>
      </c>
      <c r="J877" s="107">
        <f t="shared" si="41"/>
        <v>27.8</v>
      </c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</row>
    <row r="878" spans="1:32" s="20" customFormat="1" x14ac:dyDescent="0.35">
      <c r="A878" s="127" t="s">
        <v>5218</v>
      </c>
      <c r="B878" s="21" t="s">
        <v>5219</v>
      </c>
      <c r="C878" s="21">
        <v>6</v>
      </c>
      <c r="D878" s="20">
        <v>0.7</v>
      </c>
      <c r="E878" s="135">
        <v>40</v>
      </c>
      <c r="F878" s="106">
        <v>12.75</v>
      </c>
      <c r="G878" s="22" t="s">
        <v>14145</v>
      </c>
      <c r="H878" s="106">
        <f t="shared" si="39"/>
        <v>21</v>
      </c>
      <c r="I878" s="106">
        <f t="shared" si="40"/>
        <v>19.3</v>
      </c>
      <c r="J878" s="107">
        <f t="shared" si="41"/>
        <v>18.95</v>
      </c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</row>
    <row r="879" spans="1:32" s="20" customFormat="1" x14ac:dyDescent="0.35">
      <c r="A879" s="127" t="s">
        <v>5222</v>
      </c>
      <c r="B879" s="21" t="s">
        <v>5223</v>
      </c>
      <c r="C879" s="21">
        <v>6</v>
      </c>
      <c r="D879" s="20">
        <v>0.7</v>
      </c>
      <c r="E879" s="135">
        <v>40</v>
      </c>
      <c r="F879" s="106">
        <v>12.8</v>
      </c>
      <c r="G879" s="22" t="s">
        <v>14145</v>
      </c>
      <c r="H879" s="106">
        <f t="shared" si="39"/>
        <v>21.05</v>
      </c>
      <c r="I879" s="106">
        <f t="shared" si="40"/>
        <v>19.350000000000001</v>
      </c>
      <c r="J879" s="107">
        <f t="shared" si="41"/>
        <v>19</v>
      </c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</row>
    <row r="880" spans="1:32" s="20" customFormat="1" x14ac:dyDescent="0.35">
      <c r="A880" s="127" t="s">
        <v>14807</v>
      </c>
      <c r="B880" s="21" t="s">
        <v>14808</v>
      </c>
      <c r="C880" s="21">
        <v>6</v>
      </c>
      <c r="D880" s="20">
        <v>0.7</v>
      </c>
      <c r="E880" s="135">
        <v>46</v>
      </c>
      <c r="F880" s="106">
        <v>23.5</v>
      </c>
      <c r="G880" s="22" t="s">
        <v>14145</v>
      </c>
      <c r="H880" s="106">
        <f t="shared" si="39"/>
        <v>34.65</v>
      </c>
      <c r="I880" s="106">
        <f t="shared" si="40"/>
        <v>31.8</v>
      </c>
      <c r="J880" s="107">
        <f t="shared" si="41"/>
        <v>31.25</v>
      </c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</row>
    <row r="881" spans="1:32" s="20" customFormat="1" x14ac:dyDescent="0.35">
      <c r="A881" s="127" t="s">
        <v>14600</v>
      </c>
      <c r="B881" s="21" t="s">
        <v>5269</v>
      </c>
      <c r="C881" s="21">
        <v>6</v>
      </c>
      <c r="D881" s="20">
        <v>1</v>
      </c>
      <c r="E881" s="135">
        <v>37.5</v>
      </c>
      <c r="F881" s="106">
        <v>3.25</v>
      </c>
      <c r="G881" s="22" t="s">
        <v>14146</v>
      </c>
      <c r="H881" s="106">
        <f t="shared" si="39"/>
        <v>10.600000000000001</v>
      </c>
      <c r="I881" s="106">
        <f t="shared" si="40"/>
        <v>9.75</v>
      </c>
      <c r="J881" s="107">
        <f t="shared" si="41"/>
        <v>9.6000000000000014</v>
      </c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</row>
    <row r="882" spans="1:32" s="20" customFormat="1" x14ac:dyDescent="0.35">
      <c r="A882" s="127" t="s">
        <v>5272</v>
      </c>
      <c r="B882" s="21" t="s">
        <v>5273</v>
      </c>
      <c r="C882" s="21">
        <v>6</v>
      </c>
      <c r="D882" s="20">
        <v>1</v>
      </c>
      <c r="E882" s="135">
        <v>47</v>
      </c>
      <c r="F882" s="106">
        <v>4.95</v>
      </c>
      <c r="G882" s="22" t="s">
        <v>14146</v>
      </c>
      <c r="H882" s="106">
        <f t="shared" si="39"/>
        <v>13.9</v>
      </c>
      <c r="I882" s="106">
        <f t="shared" si="40"/>
        <v>12.75</v>
      </c>
      <c r="J882" s="107">
        <f t="shared" si="41"/>
        <v>12.55</v>
      </c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</row>
    <row r="883" spans="1:32" s="20" customFormat="1" x14ac:dyDescent="0.35">
      <c r="A883" s="127" t="s">
        <v>5288</v>
      </c>
      <c r="B883" s="21" t="s">
        <v>5285</v>
      </c>
      <c r="C883" s="21">
        <v>12</v>
      </c>
      <c r="D883" s="20">
        <v>1</v>
      </c>
      <c r="E883" s="135">
        <v>33</v>
      </c>
      <c r="F883" s="106">
        <v>6.4</v>
      </c>
      <c r="G883" s="22" t="s">
        <v>14143</v>
      </c>
      <c r="H883" s="106">
        <f t="shared" si="39"/>
        <v>13.9</v>
      </c>
      <c r="I883" s="106">
        <f t="shared" si="40"/>
        <v>12.75</v>
      </c>
      <c r="J883" s="107">
        <f t="shared" si="41"/>
        <v>12.55</v>
      </c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</row>
    <row r="884" spans="1:32" s="20" customFormat="1" x14ac:dyDescent="0.35">
      <c r="A884" s="127" t="s">
        <v>5294</v>
      </c>
      <c r="B884" s="21" t="s">
        <v>5292</v>
      </c>
      <c r="C884" s="21">
        <v>6</v>
      </c>
      <c r="D884" s="20">
        <v>0.7</v>
      </c>
      <c r="E884" s="135">
        <v>30</v>
      </c>
      <c r="F884" s="106">
        <v>8.15</v>
      </c>
      <c r="G884" s="22" t="s">
        <v>14156</v>
      </c>
      <c r="H884" s="106">
        <f t="shared" si="39"/>
        <v>14.5</v>
      </c>
      <c r="I884" s="106">
        <f t="shared" si="40"/>
        <v>13.3</v>
      </c>
      <c r="J884" s="107">
        <f t="shared" si="41"/>
        <v>13.100000000000001</v>
      </c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</row>
    <row r="885" spans="1:32" s="20" customFormat="1" x14ac:dyDescent="0.35">
      <c r="A885" s="127" t="s">
        <v>5297</v>
      </c>
      <c r="B885" s="21" t="s">
        <v>5298</v>
      </c>
      <c r="C885" s="21">
        <v>6</v>
      </c>
      <c r="D885" s="20">
        <v>0.7</v>
      </c>
      <c r="E885" s="135">
        <v>40</v>
      </c>
      <c r="F885" s="106">
        <v>8.1999999999999993</v>
      </c>
      <c r="G885" s="22" t="s">
        <v>14146</v>
      </c>
      <c r="H885" s="106">
        <f t="shared" si="39"/>
        <v>15.450000000000001</v>
      </c>
      <c r="I885" s="106">
        <f t="shared" si="40"/>
        <v>14.200000000000001</v>
      </c>
      <c r="J885" s="107">
        <f t="shared" si="41"/>
        <v>13.950000000000001</v>
      </c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</row>
    <row r="886" spans="1:32" s="20" customFormat="1" x14ac:dyDescent="0.35">
      <c r="A886" s="127" t="s">
        <v>5301</v>
      </c>
      <c r="B886" s="21" t="s">
        <v>5302</v>
      </c>
      <c r="C886" s="21">
        <v>6</v>
      </c>
      <c r="D886" s="20">
        <v>0.7</v>
      </c>
      <c r="E886" s="135">
        <v>40</v>
      </c>
      <c r="F886" s="106">
        <v>7.35</v>
      </c>
      <c r="G886" s="22" t="s">
        <v>14142</v>
      </c>
      <c r="H886" s="106">
        <f t="shared" si="39"/>
        <v>14.4</v>
      </c>
      <c r="I886" s="106">
        <f t="shared" si="40"/>
        <v>13.25</v>
      </c>
      <c r="J886" s="107">
        <f t="shared" si="41"/>
        <v>13</v>
      </c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</row>
    <row r="887" spans="1:32" s="20" customFormat="1" x14ac:dyDescent="0.35">
      <c r="A887" s="127" t="s">
        <v>5305</v>
      </c>
      <c r="B887" s="21" t="s">
        <v>5306</v>
      </c>
      <c r="C887" s="21">
        <v>6</v>
      </c>
      <c r="D887" s="20">
        <v>0.7</v>
      </c>
      <c r="E887" s="135">
        <v>40</v>
      </c>
      <c r="F887" s="106">
        <v>7.45</v>
      </c>
      <c r="G887" s="22" t="s">
        <v>14142</v>
      </c>
      <c r="H887" s="106">
        <f t="shared" si="39"/>
        <v>14.55</v>
      </c>
      <c r="I887" s="106">
        <f t="shared" si="40"/>
        <v>13.350000000000001</v>
      </c>
      <c r="J887" s="107">
        <f t="shared" si="41"/>
        <v>13.100000000000001</v>
      </c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</row>
    <row r="888" spans="1:32" s="20" customFormat="1" x14ac:dyDescent="0.35">
      <c r="A888" s="127" t="s">
        <v>5312</v>
      </c>
      <c r="B888" s="21" t="s">
        <v>5313</v>
      </c>
      <c r="C888" s="21">
        <v>6</v>
      </c>
      <c r="D888" s="20">
        <v>0.7</v>
      </c>
      <c r="E888" s="135">
        <v>16.399999999999999</v>
      </c>
      <c r="F888" s="106">
        <v>10.9</v>
      </c>
      <c r="G888" s="22" t="s">
        <v>14148</v>
      </c>
      <c r="H888" s="106">
        <f t="shared" si="39"/>
        <v>16.650000000000002</v>
      </c>
      <c r="I888" s="106">
        <f t="shared" si="40"/>
        <v>15.3</v>
      </c>
      <c r="J888" s="107">
        <f t="shared" si="41"/>
        <v>15.05</v>
      </c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</row>
    <row r="889" spans="1:32" s="20" customFormat="1" x14ac:dyDescent="0.35">
      <c r="A889" s="127" t="s">
        <v>5316</v>
      </c>
      <c r="B889" s="21" t="s">
        <v>5317</v>
      </c>
      <c r="C889" s="21">
        <v>6</v>
      </c>
      <c r="D889" s="20">
        <v>1</v>
      </c>
      <c r="E889" s="135">
        <v>30</v>
      </c>
      <c r="F889" s="106">
        <v>8.35</v>
      </c>
      <c r="G889" s="22" t="s">
        <v>14141</v>
      </c>
      <c r="H889" s="106">
        <f t="shared" si="39"/>
        <v>15.9</v>
      </c>
      <c r="I889" s="106">
        <f t="shared" si="40"/>
        <v>14.600000000000001</v>
      </c>
      <c r="J889" s="107">
        <f t="shared" si="41"/>
        <v>14.350000000000001</v>
      </c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</row>
    <row r="890" spans="1:32" s="20" customFormat="1" x14ac:dyDescent="0.35">
      <c r="A890" s="127" t="s">
        <v>14437</v>
      </c>
      <c r="B890" s="21" t="s">
        <v>14438</v>
      </c>
      <c r="C890" s="21">
        <v>6</v>
      </c>
      <c r="D890" s="20">
        <v>1</v>
      </c>
      <c r="E890" s="135">
        <v>40</v>
      </c>
      <c r="F890" s="106">
        <v>23.5</v>
      </c>
      <c r="G890" s="22" t="s">
        <v>14144</v>
      </c>
      <c r="H890" s="106">
        <f t="shared" si="39"/>
        <v>35.65</v>
      </c>
      <c r="I890" s="106">
        <f t="shared" si="40"/>
        <v>32.700000000000003</v>
      </c>
      <c r="J890" s="107">
        <f t="shared" si="41"/>
        <v>32.15</v>
      </c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</row>
    <row r="891" spans="1:32" s="20" customFormat="1" x14ac:dyDescent="0.35">
      <c r="A891" s="127" t="s">
        <v>5340</v>
      </c>
      <c r="B891" s="21" t="s">
        <v>5341</v>
      </c>
      <c r="C891" s="21">
        <v>6</v>
      </c>
      <c r="D891" s="20">
        <v>0.7</v>
      </c>
      <c r="E891" s="135">
        <v>17</v>
      </c>
      <c r="F891" s="106">
        <v>6.75</v>
      </c>
      <c r="G891" s="22" t="s">
        <v>14161</v>
      </c>
      <c r="H891" s="106">
        <f t="shared" si="39"/>
        <v>11.65</v>
      </c>
      <c r="I891" s="106">
        <f t="shared" si="40"/>
        <v>10.700000000000001</v>
      </c>
      <c r="J891" s="107">
        <f t="shared" si="41"/>
        <v>10.5</v>
      </c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</row>
    <row r="892" spans="1:32" s="20" customFormat="1" x14ac:dyDescent="0.35">
      <c r="A892" s="127" t="s">
        <v>5366</v>
      </c>
      <c r="B892" s="21" t="s">
        <v>5367</v>
      </c>
      <c r="C892" s="21">
        <v>6</v>
      </c>
      <c r="D892" s="20">
        <v>0.7</v>
      </c>
      <c r="E892" s="135">
        <v>40</v>
      </c>
      <c r="F892" s="106">
        <v>12.25</v>
      </c>
      <c r="G892" s="22" t="s">
        <v>14144</v>
      </c>
      <c r="H892" s="106">
        <f t="shared" si="39"/>
        <v>20.400000000000002</v>
      </c>
      <c r="I892" s="106">
        <f t="shared" si="40"/>
        <v>18.75</v>
      </c>
      <c r="J892" s="107">
        <f t="shared" si="41"/>
        <v>18.400000000000002</v>
      </c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</row>
    <row r="893" spans="1:32" s="20" customFormat="1" x14ac:dyDescent="0.35">
      <c r="A893" s="127" t="s">
        <v>5370</v>
      </c>
      <c r="B893" s="21" t="s">
        <v>5371</v>
      </c>
      <c r="C893" s="21">
        <v>6</v>
      </c>
      <c r="D893" s="20">
        <v>0.7</v>
      </c>
      <c r="E893" s="135">
        <v>40</v>
      </c>
      <c r="F893" s="106">
        <v>8.5</v>
      </c>
      <c r="G893" s="22" t="s">
        <v>14144</v>
      </c>
      <c r="H893" s="106">
        <f t="shared" si="39"/>
        <v>15.8</v>
      </c>
      <c r="I893" s="106">
        <f t="shared" si="40"/>
        <v>14.55</v>
      </c>
      <c r="J893" s="107">
        <f t="shared" si="41"/>
        <v>14.25</v>
      </c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</row>
    <row r="894" spans="1:32" s="20" customFormat="1" x14ac:dyDescent="0.35">
      <c r="A894" s="127" t="s">
        <v>5391</v>
      </c>
      <c r="B894" s="21" t="s">
        <v>5392</v>
      </c>
      <c r="C894" s="21">
        <v>6</v>
      </c>
      <c r="D894" s="20">
        <v>0.7</v>
      </c>
      <c r="E894" s="135">
        <v>45</v>
      </c>
      <c r="F894" s="106">
        <v>15.85</v>
      </c>
      <c r="G894" s="22" t="s">
        <v>14146</v>
      </c>
      <c r="H894" s="106">
        <f t="shared" si="39"/>
        <v>25.25</v>
      </c>
      <c r="I894" s="106">
        <f t="shared" si="40"/>
        <v>23.150000000000002</v>
      </c>
      <c r="J894" s="107">
        <f t="shared" si="41"/>
        <v>22.75</v>
      </c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</row>
    <row r="895" spans="1:32" s="20" customFormat="1" x14ac:dyDescent="0.35">
      <c r="A895" s="127" t="s">
        <v>5395</v>
      </c>
      <c r="B895" s="21" t="s">
        <v>5396</v>
      </c>
      <c r="C895" s="21">
        <v>6</v>
      </c>
      <c r="D895" s="20">
        <v>0.7</v>
      </c>
      <c r="E895" s="135">
        <v>40</v>
      </c>
      <c r="F895" s="106">
        <v>67.5</v>
      </c>
      <c r="G895" s="22" t="s">
        <v>14140</v>
      </c>
      <c r="H895" s="106">
        <f t="shared" si="39"/>
        <v>87.800000000000011</v>
      </c>
      <c r="I895" s="106">
        <f t="shared" si="40"/>
        <v>80.600000000000009</v>
      </c>
      <c r="J895" s="107">
        <f t="shared" si="41"/>
        <v>79.150000000000006</v>
      </c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</row>
    <row r="896" spans="1:32" s="20" customFormat="1" x14ac:dyDescent="0.35">
      <c r="A896" s="127" t="s">
        <v>5399</v>
      </c>
      <c r="B896" s="21" t="s">
        <v>5400</v>
      </c>
      <c r="C896" s="21">
        <v>6</v>
      </c>
      <c r="D896" s="20">
        <v>0.7</v>
      </c>
      <c r="E896" s="135">
        <v>40</v>
      </c>
      <c r="F896" s="106">
        <v>36.5</v>
      </c>
      <c r="G896" s="22" t="s">
        <v>14140</v>
      </c>
      <c r="H896" s="106">
        <f t="shared" si="39"/>
        <v>50</v>
      </c>
      <c r="I896" s="106">
        <f t="shared" si="40"/>
        <v>45.900000000000006</v>
      </c>
      <c r="J896" s="107">
        <f t="shared" si="41"/>
        <v>45.050000000000004</v>
      </c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</row>
    <row r="897" spans="1:32" s="20" customFormat="1" x14ac:dyDescent="0.35">
      <c r="A897" s="127" t="s">
        <v>14809</v>
      </c>
      <c r="B897" s="21" t="s">
        <v>14810</v>
      </c>
      <c r="C897" s="21">
        <v>6</v>
      </c>
      <c r="D897" s="20">
        <v>0.7</v>
      </c>
      <c r="E897" s="135">
        <v>46</v>
      </c>
      <c r="F897" s="106">
        <v>39.5</v>
      </c>
      <c r="G897" s="22" t="s">
        <v>14140</v>
      </c>
      <c r="H897" s="106">
        <f t="shared" si="39"/>
        <v>54.150000000000006</v>
      </c>
      <c r="I897" s="106">
        <f t="shared" si="40"/>
        <v>49.75</v>
      </c>
      <c r="J897" s="107">
        <f t="shared" si="41"/>
        <v>48.85</v>
      </c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</row>
    <row r="898" spans="1:32" s="20" customFormat="1" x14ac:dyDescent="0.35">
      <c r="A898" s="127" t="s">
        <v>5403</v>
      </c>
      <c r="B898" s="21" t="s">
        <v>5404</v>
      </c>
      <c r="C898" s="21">
        <v>6</v>
      </c>
      <c r="D898" s="20">
        <v>0.7</v>
      </c>
      <c r="E898" s="135">
        <v>40</v>
      </c>
      <c r="F898" s="106">
        <v>41.5</v>
      </c>
      <c r="G898" s="22" t="s">
        <v>14140</v>
      </c>
      <c r="H898" s="106">
        <f t="shared" si="39"/>
        <v>56.1</v>
      </c>
      <c r="I898" s="106">
        <f t="shared" si="40"/>
        <v>51.5</v>
      </c>
      <c r="J898" s="107">
        <f t="shared" si="41"/>
        <v>50.550000000000004</v>
      </c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</row>
    <row r="899" spans="1:32" s="20" customFormat="1" x14ac:dyDescent="0.35">
      <c r="A899" s="127" t="s">
        <v>5407</v>
      </c>
      <c r="B899" s="21" t="s">
        <v>5408</v>
      </c>
      <c r="C899" s="21">
        <v>6</v>
      </c>
      <c r="D899" s="20">
        <v>0.7</v>
      </c>
      <c r="E899" s="135">
        <v>37.799999999999997</v>
      </c>
      <c r="F899" s="106">
        <v>24.9</v>
      </c>
      <c r="G899" s="22" t="s">
        <v>14146</v>
      </c>
      <c r="H899" s="106">
        <f t="shared" si="39"/>
        <v>35.65</v>
      </c>
      <c r="I899" s="106">
        <f t="shared" si="40"/>
        <v>32.700000000000003</v>
      </c>
      <c r="J899" s="107">
        <f t="shared" si="41"/>
        <v>32.15</v>
      </c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</row>
    <row r="900" spans="1:32" s="20" customFormat="1" x14ac:dyDescent="0.35">
      <c r="A900" s="127" t="s">
        <v>14686</v>
      </c>
      <c r="B900" s="21" t="s">
        <v>14687</v>
      </c>
      <c r="C900" s="21">
        <v>6</v>
      </c>
      <c r="D900" s="20">
        <v>0.7</v>
      </c>
      <c r="E900" s="135">
        <v>41.8</v>
      </c>
      <c r="F900" s="106">
        <v>18.5</v>
      </c>
      <c r="G900" s="22" t="s">
        <v>14146</v>
      </c>
      <c r="H900" s="106">
        <f t="shared" si="39"/>
        <v>28.200000000000003</v>
      </c>
      <c r="I900" s="106">
        <f t="shared" si="40"/>
        <v>25.85</v>
      </c>
      <c r="J900" s="107">
        <f t="shared" si="41"/>
        <v>25.400000000000002</v>
      </c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</row>
    <row r="901" spans="1:32" s="20" customFormat="1" x14ac:dyDescent="0.35">
      <c r="A901" s="127" t="s">
        <v>5411</v>
      </c>
      <c r="B901" s="21" t="s">
        <v>5412</v>
      </c>
      <c r="C901" s="21">
        <v>6</v>
      </c>
      <c r="D901" s="20">
        <v>0.7</v>
      </c>
      <c r="E901" s="135">
        <v>41.8</v>
      </c>
      <c r="F901" s="106">
        <v>18.5</v>
      </c>
      <c r="G901" s="22" t="s">
        <v>14146</v>
      </c>
      <c r="H901" s="106">
        <f t="shared" si="39"/>
        <v>28.200000000000003</v>
      </c>
      <c r="I901" s="106">
        <f t="shared" si="40"/>
        <v>25.85</v>
      </c>
      <c r="J901" s="107">
        <f t="shared" si="41"/>
        <v>25.400000000000002</v>
      </c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</row>
    <row r="902" spans="1:32" s="20" customFormat="1" x14ac:dyDescent="0.35">
      <c r="A902" s="127" t="s">
        <v>14688</v>
      </c>
      <c r="B902" s="21" t="s">
        <v>14689</v>
      </c>
      <c r="C902" s="21">
        <v>6</v>
      </c>
      <c r="D902" s="20">
        <v>0.7</v>
      </c>
      <c r="E902" s="135">
        <v>43.8</v>
      </c>
      <c r="F902" s="106">
        <v>19.5</v>
      </c>
      <c r="G902" s="22" t="s">
        <v>14146</v>
      </c>
      <c r="H902" s="106">
        <f t="shared" si="39"/>
        <v>29.6</v>
      </c>
      <c r="I902" s="106">
        <f t="shared" si="40"/>
        <v>27.150000000000002</v>
      </c>
      <c r="J902" s="107">
        <f t="shared" si="41"/>
        <v>26.650000000000002</v>
      </c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</row>
    <row r="903" spans="1:32" s="20" customFormat="1" x14ac:dyDescent="0.35">
      <c r="A903" s="127" t="s">
        <v>5430</v>
      </c>
      <c r="B903" s="21" t="s">
        <v>5431</v>
      </c>
      <c r="C903" s="21">
        <v>6</v>
      </c>
      <c r="D903" s="20">
        <v>0.7</v>
      </c>
      <c r="E903" s="135">
        <v>37.5</v>
      </c>
      <c r="F903" s="106">
        <v>13.5</v>
      </c>
      <c r="G903" s="22" t="s">
        <v>14144</v>
      </c>
      <c r="H903" s="106">
        <f t="shared" si="39"/>
        <v>21.700000000000003</v>
      </c>
      <c r="I903" s="106">
        <f t="shared" si="40"/>
        <v>19.950000000000003</v>
      </c>
      <c r="J903" s="107">
        <f t="shared" si="41"/>
        <v>19.55</v>
      </c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</row>
    <row r="904" spans="1:32" s="20" customFormat="1" x14ac:dyDescent="0.35">
      <c r="A904" s="127" t="s">
        <v>5444</v>
      </c>
      <c r="B904" s="21" t="s">
        <v>5445</v>
      </c>
      <c r="C904" s="21">
        <v>6</v>
      </c>
      <c r="D904" s="20">
        <v>0.7</v>
      </c>
      <c r="E904" s="135">
        <v>40</v>
      </c>
      <c r="F904" s="106">
        <v>23.5</v>
      </c>
      <c r="G904" s="22" t="s">
        <v>14157</v>
      </c>
      <c r="H904" s="106">
        <f t="shared" si="39"/>
        <v>34.1</v>
      </c>
      <c r="I904" s="106">
        <f t="shared" si="40"/>
        <v>31.35</v>
      </c>
      <c r="J904" s="107">
        <f t="shared" si="41"/>
        <v>30.75</v>
      </c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</row>
    <row r="905" spans="1:32" s="20" customFormat="1" x14ac:dyDescent="0.35">
      <c r="A905" s="127" t="s">
        <v>5448</v>
      </c>
      <c r="B905" s="21" t="s">
        <v>5449</v>
      </c>
      <c r="C905" s="21">
        <v>6</v>
      </c>
      <c r="D905" s="20">
        <v>0.7</v>
      </c>
      <c r="E905" s="135">
        <v>40</v>
      </c>
      <c r="F905" s="106">
        <v>69.5</v>
      </c>
      <c r="G905" s="22" t="s">
        <v>14157</v>
      </c>
      <c r="H905" s="106">
        <f t="shared" si="39"/>
        <v>90.25</v>
      </c>
      <c r="I905" s="106">
        <f t="shared" si="40"/>
        <v>82.850000000000009</v>
      </c>
      <c r="J905" s="107">
        <f t="shared" si="41"/>
        <v>81.350000000000009</v>
      </c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</row>
    <row r="906" spans="1:32" s="20" customFormat="1" x14ac:dyDescent="0.35">
      <c r="A906" s="127" t="s">
        <v>14488</v>
      </c>
      <c r="B906" s="21" t="s">
        <v>14489</v>
      </c>
      <c r="C906" s="21">
        <v>3</v>
      </c>
      <c r="D906" s="20">
        <v>0.7</v>
      </c>
      <c r="E906" s="135">
        <v>40</v>
      </c>
      <c r="F906" s="106">
        <v>325</v>
      </c>
      <c r="G906" s="22" t="s">
        <v>14157</v>
      </c>
      <c r="H906" s="106">
        <f t="shared" si="39"/>
        <v>401.95000000000005</v>
      </c>
      <c r="I906" s="106">
        <f t="shared" si="40"/>
        <v>369</v>
      </c>
      <c r="J906" s="107">
        <f t="shared" si="41"/>
        <v>362.40000000000003</v>
      </c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</row>
    <row r="907" spans="1:32" s="20" customFormat="1" x14ac:dyDescent="0.35">
      <c r="A907" s="127" t="s">
        <v>14518</v>
      </c>
      <c r="B907" s="21" t="s">
        <v>14519</v>
      </c>
      <c r="C907" s="21">
        <v>3</v>
      </c>
      <c r="D907" s="20">
        <v>0.7</v>
      </c>
      <c r="E907" s="135">
        <v>40.799999999999997</v>
      </c>
      <c r="F907" s="106">
        <v>135</v>
      </c>
      <c r="G907" s="22" t="s">
        <v>14157</v>
      </c>
      <c r="H907" s="106">
        <f t="shared" si="39"/>
        <v>170.20000000000002</v>
      </c>
      <c r="I907" s="106">
        <f t="shared" si="40"/>
        <v>156.25</v>
      </c>
      <c r="J907" s="107">
        <f t="shared" si="41"/>
        <v>153.5</v>
      </c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</row>
    <row r="908" spans="1:32" s="20" customFormat="1" x14ac:dyDescent="0.35">
      <c r="A908" s="127" t="s">
        <v>5452</v>
      </c>
      <c r="B908" s="21" t="s">
        <v>5453</v>
      </c>
      <c r="C908" s="21">
        <v>6</v>
      </c>
      <c r="D908" s="20">
        <v>0.7</v>
      </c>
      <c r="E908" s="135">
        <v>40</v>
      </c>
      <c r="F908" s="106">
        <v>99.5</v>
      </c>
      <c r="G908" s="22" t="s">
        <v>14157</v>
      </c>
      <c r="H908" s="106">
        <f t="shared" ref="H908:H971" si="42">IF(B908="","",CEILING((F908+(10.3552*D908*E908)/100+1.5+0.05)*1.22,0.05))</f>
        <v>126.85000000000001</v>
      </c>
      <c r="I908" s="106">
        <f t="shared" ref="I908:I971" si="43">IF(B908="","",CEILING((F908+(10.3552*D908*E908)/100+1.5+0.05)*1.12,0.05))</f>
        <v>116.45</v>
      </c>
      <c r="J908" s="107">
        <f t="shared" ref="J908:J971" si="44">IF(B908="","",CEILING((F908+(10.3552*D908*E908)/100+1.5+0.05)*1.1,0.05))</f>
        <v>114.35000000000001</v>
      </c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</row>
    <row r="909" spans="1:32" s="20" customFormat="1" x14ac:dyDescent="0.35">
      <c r="A909" s="127" t="s">
        <v>5456</v>
      </c>
      <c r="B909" s="21" t="s">
        <v>5457</v>
      </c>
      <c r="C909" s="21">
        <v>6</v>
      </c>
      <c r="D909" s="20">
        <v>0.7</v>
      </c>
      <c r="E909" s="135">
        <v>40</v>
      </c>
      <c r="F909" s="106">
        <v>31.75</v>
      </c>
      <c r="G909" s="22" t="s">
        <v>14157</v>
      </c>
      <c r="H909" s="106">
        <f t="shared" si="42"/>
        <v>44.2</v>
      </c>
      <c r="I909" s="106">
        <f t="shared" si="43"/>
        <v>40.550000000000004</v>
      </c>
      <c r="J909" s="107">
        <f t="shared" si="44"/>
        <v>39.85</v>
      </c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</row>
    <row r="910" spans="1:32" s="20" customFormat="1" x14ac:dyDescent="0.35">
      <c r="A910" s="127" t="s">
        <v>5502</v>
      </c>
      <c r="B910" s="21" t="s">
        <v>5503</v>
      </c>
      <c r="C910" s="21">
        <v>6</v>
      </c>
      <c r="D910" s="20">
        <v>0.7</v>
      </c>
      <c r="E910" s="135">
        <v>40</v>
      </c>
      <c r="F910" s="106">
        <v>13.85</v>
      </c>
      <c r="G910" s="22" t="s">
        <v>14163</v>
      </c>
      <c r="H910" s="106">
        <f t="shared" si="42"/>
        <v>22.35</v>
      </c>
      <c r="I910" s="106">
        <f t="shared" si="43"/>
        <v>20.5</v>
      </c>
      <c r="J910" s="107">
        <f t="shared" si="44"/>
        <v>20.150000000000002</v>
      </c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</row>
    <row r="911" spans="1:32" s="20" customFormat="1" x14ac:dyDescent="0.35">
      <c r="A911" s="127" t="s">
        <v>5505</v>
      </c>
      <c r="B911" s="21" t="s">
        <v>5506</v>
      </c>
      <c r="C911" s="21">
        <v>6</v>
      </c>
      <c r="D911" s="20">
        <v>0.7</v>
      </c>
      <c r="E911" s="135">
        <v>40</v>
      </c>
      <c r="F911" s="106">
        <v>13.45</v>
      </c>
      <c r="G911" s="22" t="s">
        <v>14146</v>
      </c>
      <c r="H911" s="106">
        <f t="shared" si="42"/>
        <v>21.85</v>
      </c>
      <c r="I911" s="106">
        <f t="shared" si="43"/>
        <v>20.05</v>
      </c>
      <c r="J911" s="107">
        <f t="shared" si="44"/>
        <v>19.700000000000003</v>
      </c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</row>
    <row r="912" spans="1:32" s="20" customFormat="1" x14ac:dyDescent="0.35">
      <c r="A912" s="127" t="s">
        <v>5509</v>
      </c>
      <c r="B912" s="21" t="s">
        <v>5510</v>
      </c>
      <c r="C912" s="21">
        <v>6</v>
      </c>
      <c r="D912" s="20">
        <v>0.7</v>
      </c>
      <c r="E912" s="135">
        <v>48</v>
      </c>
      <c r="F912" s="106">
        <v>36</v>
      </c>
      <c r="G912" s="22" t="s">
        <v>14145</v>
      </c>
      <c r="H912" s="106">
        <f t="shared" si="42"/>
        <v>50.1</v>
      </c>
      <c r="I912" s="106">
        <f t="shared" si="43"/>
        <v>46</v>
      </c>
      <c r="J912" s="107">
        <f t="shared" si="44"/>
        <v>45.150000000000006</v>
      </c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</row>
    <row r="913" spans="1:32" s="20" customFormat="1" x14ac:dyDescent="0.35">
      <c r="A913" s="127" t="s">
        <v>5513</v>
      </c>
      <c r="B913" s="21" t="s">
        <v>5514</v>
      </c>
      <c r="C913" s="21">
        <v>6</v>
      </c>
      <c r="D913" s="20">
        <v>0.7</v>
      </c>
      <c r="E913" s="135">
        <v>40</v>
      </c>
      <c r="F913" s="106">
        <v>25.5</v>
      </c>
      <c r="G913" s="22" t="s">
        <v>14145</v>
      </c>
      <c r="H913" s="106">
        <f t="shared" si="42"/>
        <v>36.550000000000004</v>
      </c>
      <c r="I913" s="106">
        <f t="shared" si="43"/>
        <v>33.550000000000004</v>
      </c>
      <c r="J913" s="107">
        <f t="shared" si="44"/>
        <v>32.950000000000003</v>
      </c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</row>
    <row r="914" spans="1:32" s="20" customFormat="1" x14ac:dyDescent="0.35">
      <c r="A914" s="127" t="s">
        <v>14543</v>
      </c>
      <c r="B914" s="21" t="s">
        <v>14544</v>
      </c>
      <c r="C914" s="21">
        <v>12</v>
      </c>
      <c r="D914" s="20">
        <v>1</v>
      </c>
      <c r="E914" s="135">
        <v>36</v>
      </c>
      <c r="F914" s="106">
        <v>6.65</v>
      </c>
      <c r="G914" s="22" t="s">
        <v>14159</v>
      </c>
      <c r="H914" s="106">
        <f t="shared" si="42"/>
        <v>14.600000000000001</v>
      </c>
      <c r="I914" s="106">
        <f t="shared" si="43"/>
        <v>13.4</v>
      </c>
      <c r="J914" s="107">
        <f t="shared" si="44"/>
        <v>13.15</v>
      </c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</row>
    <row r="915" spans="1:32" s="20" customFormat="1" x14ac:dyDescent="0.35">
      <c r="A915" s="127" t="s">
        <v>5517</v>
      </c>
      <c r="B915" s="21" t="s">
        <v>5518</v>
      </c>
      <c r="C915" s="21">
        <v>12</v>
      </c>
      <c r="D915" s="20">
        <v>1</v>
      </c>
      <c r="E915" s="135">
        <v>36</v>
      </c>
      <c r="F915" s="106">
        <v>6.65</v>
      </c>
      <c r="G915" s="22" t="s">
        <v>14159</v>
      </c>
      <c r="H915" s="106">
        <f t="shared" si="42"/>
        <v>14.600000000000001</v>
      </c>
      <c r="I915" s="106">
        <f t="shared" si="43"/>
        <v>13.4</v>
      </c>
      <c r="J915" s="107">
        <f t="shared" si="44"/>
        <v>13.15</v>
      </c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</row>
    <row r="916" spans="1:32" s="20" customFormat="1" x14ac:dyDescent="0.35">
      <c r="A916" s="127" t="s">
        <v>5528</v>
      </c>
      <c r="B916" s="21" t="s">
        <v>5525</v>
      </c>
      <c r="C916" s="21">
        <v>6</v>
      </c>
      <c r="D916" s="20">
        <v>0.7</v>
      </c>
      <c r="E916" s="135">
        <v>42.3</v>
      </c>
      <c r="F916" s="106">
        <v>7.5</v>
      </c>
      <c r="G916" s="22" t="s">
        <v>14148</v>
      </c>
      <c r="H916" s="106">
        <f t="shared" si="42"/>
        <v>14.8</v>
      </c>
      <c r="I916" s="106">
        <f t="shared" si="43"/>
        <v>13.600000000000001</v>
      </c>
      <c r="J916" s="107">
        <f t="shared" si="44"/>
        <v>13.350000000000001</v>
      </c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</row>
    <row r="917" spans="1:32" s="20" customFormat="1" x14ac:dyDescent="0.35">
      <c r="A917" s="127" t="s">
        <v>5535</v>
      </c>
      <c r="B917" s="21" t="s">
        <v>5532</v>
      </c>
      <c r="C917" s="21">
        <v>6</v>
      </c>
      <c r="D917" s="20">
        <v>0.7</v>
      </c>
      <c r="E917" s="135">
        <v>30</v>
      </c>
      <c r="F917" s="106">
        <v>6.75</v>
      </c>
      <c r="G917" s="22" t="s">
        <v>14148</v>
      </c>
      <c r="H917" s="106">
        <f t="shared" si="42"/>
        <v>12.8</v>
      </c>
      <c r="I917" s="106">
        <f t="shared" si="43"/>
        <v>11.75</v>
      </c>
      <c r="J917" s="107">
        <f t="shared" si="44"/>
        <v>11.55</v>
      </c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</row>
    <row r="918" spans="1:32" s="20" customFormat="1" x14ac:dyDescent="0.35">
      <c r="A918" s="127" t="s">
        <v>5546</v>
      </c>
      <c r="B918" s="21" t="s">
        <v>5547</v>
      </c>
      <c r="C918" s="21">
        <v>6</v>
      </c>
      <c r="D918" s="20">
        <v>0.7</v>
      </c>
      <c r="E918" s="135">
        <v>45</v>
      </c>
      <c r="F918" s="106">
        <v>19.5</v>
      </c>
      <c r="G918" s="22" t="s">
        <v>14146</v>
      </c>
      <c r="H918" s="106">
        <f t="shared" si="42"/>
        <v>29.700000000000003</v>
      </c>
      <c r="I918" s="106">
        <f t="shared" si="43"/>
        <v>27.25</v>
      </c>
      <c r="J918" s="107">
        <f t="shared" si="44"/>
        <v>26.75</v>
      </c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</row>
    <row r="919" spans="1:32" s="20" customFormat="1" x14ac:dyDescent="0.35">
      <c r="A919" s="127" t="s">
        <v>5550</v>
      </c>
      <c r="B919" s="21" t="s">
        <v>5551</v>
      </c>
      <c r="C919" s="21">
        <v>6</v>
      </c>
      <c r="D919" s="20">
        <v>0.7</v>
      </c>
      <c r="E919" s="135">
        <v>27</v>
      </c>
      <c r="F919" s="106">
        <v>8.15</v>
      </c>
      <c r="G919" s="22" t="s">
        <v>14141</v>
      </c>
      <c r="H919" s="106">
        <f t="shared" si="42"/>
        <v>14.25</v>
      </c>
      <c r="I919" s="106">
        <f t="shared" si="43"/>
        <v>13.100000000000001</v>
      </c>
      <c r="J919" s="107">
        <f t="shared" si="44"/>
        <v>12.850000000000001</v>
      </c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</row>
    <row r="920" spans="1:32" s="20" customFormat="1" x14ac:dyDescent="0.35">
      <c r="A920" s="127" t="s">
        <v>5554</v>
      </c>
      <c r="B920" s="21" t="s">
        <v>5555</v>
      </c>
      <c r="C920" s="21">
        <v>6</v>
      </c>
      <c r="D920" s="20">
        <v>0.7</v>
      </c>
      <c r="E920" s="135">
        <v>40</v>
      </c>
      <c r="F920" s="106">
        <v>14.5</v>
      </c>
      <c r="G920" s="22" t="s">
        <v>14146</v>
      </c>
      <c r="H920" s="106">
        <f t="shared" si="42"/>
        <v>23.150000000000002</v>
      </c>
      <c r="I920" s="106">
        <f t="shared" si="43"/>
        <v>21.25</v>
      </c>
      <c r="J920" s="107">
        <f t="shared" si="44"/>
        <v>20.85</v>
      </c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</row>
    <row r="921" spans="1:32" s="20" customFormat="1" x14ac:dyDescent="0.35">
      <c r="A921" s="127" t="s">
        <v>5558</v>
      </c>
      <c r="B921" s="21" t="s">
        <v>5559</v>
      </c>
      <c r="C921" s="21">
        <v>6</v>
      </c>
      <c r="D921" s="20">
        <v>0.7</v>
      </c>
      <c r="E921" s="135">
        <v>44</v>
      </c>
      <c r="F921" s="106">
        <v>15.25</v>
      </c>
      <c r="G921" s="22" t="s">
        <v>14146</v>
      </c>
      <c r="H921" s="106">
        <f t="shared" si="42"/>
        <v>24.400000000000002</v>
      </c>
      <c r="I921" s="106">
        <f t="shared" si="43"/>
        <v>22.400000000000002</v>
      </c>
      <c r="J921" s="107">
        <f t="shared" si="44"/>
        <v>22</v>
      </c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</row>
    <row r="922" spans="1:32" s="20" customFormat="1" x14ac:dyDescent="0.35">
      <c r="A922" s="127" t="s">
        <v>5562</v>
      </c>
      <c r="B922" s="21" t="s">
        <v>5563</v>
      </c>
      <c r="C922" s="21">
        <v>6</v>
      </c>
      <c r="D922" s="20">
        <v>0.7</v>
      </c>
      <c r="E922" s="135">
        <v>44</v>
      </c>
      <c r="F922" s="106">
        <v>15.9</v>
      </c>
      <c r="G922" s="22" t="s">
        <v>14146</v>
      </c>
      <c r="H922" s="106">
        <f t="shared" si="42"/>
        <v>25.200000000000003</v>
      </c>
      <c r="I922" s="106">
        <f t="shared" si="43"/>
        <v>23.150000000000002</v>
      </c>
      <c r="J922" s="107">
        <f t="shared" si="44"/>
        <v>22.75</v>
      </c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</row>
    <row r="923" spans="1:32" s="20" customFormat="1" x14ac:dyDescent="0.35">
      <c r="A923" s="127" t="s">
        <v>5566</v>
      </c>
      <c r="B923" s="21" t="s">
        <v>5567</v>
      </c>
      <c r="C923" s="21">
        <v>6</v>
      </c>
      <c r="D923" s="20">
        <v>0.7</v>
      </c>
      <c r="E923" s="135">
        <v>44</v>
      </c>
      <c r="F923" s="106">
        <v>17.899999999999999</v>
      </c>
      <c r="G923" s="22" t="s">
        <v>14146</v>
      </c>
      <c r="H923" s="106">
        <f t="shared" si="42"/>
        <v>27.650000000000002</v>
      </c>
      <c r="I923" s="106">
        <f t="shared" si="43"/>
        <v>25.400000000000002</v>
      </c>
      <c r="J923" s="107">
        <f t="shared" si="44"/>
        <v>24.950000000000003</v>
      </c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</row>
    <row r="924" spans="1:32" s="20" customFormat="1" x14ac:dyDescent="0.35">
      <c r="A924" s="127" t="s">
        <v>5570</v>
      </c>
      <c r="B924" s="21" t="s">
        <v>5571</v>
      </c>
      <c r="C924" s="21">
        <v>6</v>
      </c>
      <c r="D924" s="20">
        <v>0.7</v>
      </c>
      <c r="E924" s="135">
        <v>44</v>
      </c>
      <c r="F924" s="106">
        <v>12.8</v>
      </c>
      <c r="G924" s="22" t="s">
        <v>14146</v>
      </c>
      <c r="H924" s="106">
        <f t="shared" si="42"/>
        <v>21.400000000000002</v>
      </c>
      <c r="I924" s="106">
        <f t="shared" si="43"/>
        <v>19.650000000000002</v>
      </c>
      <c r="J924" s="107">
        <f t="shared" si="44"/>
        <v>19.3</v>
      </c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</row>
    <row r="925" spans="1:32" s="20" customFormat="1" x14ac:dyDescent="0.35">
      <c r="A925" s="127" t="s">
        <v>5578</v>
      </c>
      <c r="B925" s="21" t="s">
        <v>5575</v>
      </c>
      <c r="C925" s="21">
        <v>6</v>
      </c>
      <c r="D925" s="20">
        <v>1</v>
      </c>
      <c r="E925" s="135">
        <v>17.899999999999999</v>
      </c>
      <c r="F925" s="106">
        <v>9.1</v>
      </c>
      <c r="G925" s="22" t="s">
        <v>14148</v>
      </c>
      <c r="H925" s="106">
        <f t="shared" si="42"/>
        <v>15.3</v>
      </c>
      <c r="I925" s="106">
        <f t="shared" si="43"/>
        <v>14.05</v>
      </c>
      <c r="J925" s="107">
        <f t="shared" si="44"/>
        <v>13.8</v>
      </c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</row>
    <row r="926" spans="1:32" s="20" customFormat="1" x14ac:dyDescent="0.35">
      <c r="A926" s="127" t="s">
        <v>5589</v>
      </c>
      <c r="B926" s="21" t="s">
        <v>5590</v>
      </c>
      <c r="C926" s="21">
        <v>6</v>
      </c>
      <c r="D926" s="20">
        <v>0.7</v>
      </c>
      <c r="E926" s="135">
        <v>42</v>
      </c>
      <c r="F926" s="106">
        <v>13.65</v>
      </c>
      <c r="G926" s="22" t="s">
        <v>14146</v>
      </c>
      <c r="H926" s="106">
        <f t="shared" si="42"/>
        <v>22.3</v>
      </c>
      <c r="I926" s="106">
        <f t="shared" si="43"/>
        <v>20.450000000000003</v>
      </c>
      <c r="J926" s="107">
        <f t="shared" si="44"/>
        <v>20.100000000000001</v>
      </c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</row>
    <row r="927" spans="1:32" s="20" customFormat="1" x14ac:dyDescent="0.35">
      <c r="A927" s="127" t="s">
        <v>5593</v>
      </c>
      <c r="B927" s="21" t="s">
        <v>5594</v>
      </c>
      <c r="C927" s="21">
        <v>6</v>
      </c>
      <c r="D927" s="20">
        <v>0.7</v>
      </c>
      <c r="E927" s="135">
        <v>38.5</v>
      </c>
      <c r="F927" s="106">
        <v>13.95</v>
      </c>
      <c r="G927" s="22" t="s">
        <v>14146</v>
      </c>
      <c r="H927" s="106">
        <f t="shared" si="42"/>
        <v>22.35</v>
      </c>
      <c r="I927" s="106">
        <f t="shared" si="43"/>
        <v>20.5</v>
      </c>
      <c r="J927" s="107">
        <f t="shared" si="44"/>
        <v>20.150000000000002</v>
      </c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</row>
    <row r="928" spans="1:32" s="20" customFormat="1" x14ac:dyDescent="0.35">
      <c r="A928" s="127" t="s">
        <v>5597</v>
      </c>
      <c r="B928" s="21" t="s">
        <v>5598</v>
      </c>
      <c r="C928" s="21">
        <v>6</v>
      </c>
      <c r="D928" s="20">
        <v>0.7</v>
      </c>
      <c r="E928" s="135">
        <v>40</v>
      </c>
      <c r="F928" s="106">
        <v>6.25</v>
      </c>
      <c r="G928" s="22" t="s">
        <v>14146</v>
      </c>
      <c r="H928" s="106">
        <f t="shared" si="42"/>
        <v>13.100000000000001</v>
      </c>
      <c r="I928" s="106">
        <f t="shared" si="43"/>
        <v>12</v>
      </c>
      <c r="J928" s="107">
        <f t="shared" si="44"/>
        <v>11.8</v>
      </c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</row>
    <row r="929" spans="1:32" s="20" customFormat="1" x14ac:dyDescent="0.35">
      <c r="A929" s="127" t="s">
        <v>5601</v>
      </c>
      <c r="B929" s="21" t="s">
        <v>5602</v>
      </c>
      <c r="C929" s="21">
        <v>6</v>
      </c>
      <c r="D929" s="20">
        <v>0.7</v>
      </c>
      <c r="E929" s="135">
        <v>40</v>
      </c>
      <c r="F929" s="106">
        <v>6.65</v>
      </c>
      <c r="G929" s="22" t="s">
        <v>14146</v>
      </c>
      <c r="H929" s="106">
        <f t="shared" si="42"/>
        <v>13.55</v>
      </c>
      <c r="I929" s="106">
        <f t="shared" si="43"/>
        <v>12.450000000000001</v>
      </c>
      <c r="J929" s="107">
        <f t="shared" si="44"/>
        <v>12.25</v>
      </c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</row>
    <row r="930" spans="1:32" s="20" customFormat="1" x14ac:dyDescent="0.35">
      <c r="A930" s="127" t="s">
        <v>5605</v>
      </c>
      <c r="B930" s="21" t="s">
        <v>5606</v>
      </c>
      <c r="C930" s="21">
        <v>6</v>
      </c>
      <c r="D930" s="20">
        <v>0.7</v>
      </c>
      <c r="E930" s="135">
        <v>40</v>
      </c>
      <c r="F930" s="106">
        <v>5.75</v>
      </c>
      <c r="G930" s="22" t="s">
        <v>14146</v>
      </c>
      <c r="H930" s="106">
        <f t="shared" si="42"/>
        <v>12.450000000000001</v>
      </c>
      <c r="I930" s="106">
        <f t="shared" si="43"/>
        <v>11.450000000000001</v>
      </c>
      <c r="J930" s="107">
        <f t="shared" si="44"/>
        <v>11.25</v>
      </c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</row>
    <row r="931" spans="1:32" s="20" customFormat="1" x14ac:dyDescent="0.35">
      <c r="A931" s="127" t="s">
        <v>5609</v>
      </c>
      <c r="B931" s="21" t="s">
        <v>5610</v>
      </c>
      <c r="C931" s="21">
        <v>6</v>
      </c>
      <c r="D931" s="20">
        <v>0.7</v>
      </c>
      <c r="E931" s="135">
        <v>47</v>
      </c>
      <c r="F931" s="106">
        <v>6.95</v>
      </c>
      <c r="G931" s="22" t="s">
        <v>14146</v>
      </c>
      <c r="H931" s="106">
        <f t="shared" si="42"/>
        <v>14.55</v>
      </c>
      <c r="I931" s="106">
        <f t="shared" si="43"/>
        <v>13.350000000000001</v>
      </c>
      <c r="J931" s="107">
        <f t="shared" si="44"/>
        <v>13.100000000000001</v>
      </c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</row>
    <row r="932" spans="1:32" s="20" customFormat="1" x14ac:dyDescent="0.35">
      <c r="A932" s="127" t="s">
        <v>5613</v>
      </c>
      <c r="B932" s="21" t="s">
        <v>5614</v>
      </c>
      <c r="C932" s="21">
        <v>6</v>
      </c>
      <c r="D932" s="20">
        <v>0.7</v>
      </c>
      <c r="E932" s="135">
        <v>40</v>
      </c>
      <c r="F932" s="106">
        <v>6.5</v>
      </c>
      <c r="G932" s="22" t="s">
        <v>14146</v>
      </c>
      <c r="H932" s="106">
        <f t="shared" si="42"/>
        <v>13.4</v>
      </c>
      <c r="I932" s="106">
        <f t="shared" si="43"/>
        <v>12.3</v>
      </c>
      <c r="J932" s="107">
        <f t="shared" si="44"/>
        <v>12.05</v>
      </c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</row>
    <row r="933" spans="1:32" s="20" customFormat="1" x14ac:dyDescent="0.35">
      <c r="A933" s="127" t="s">
        <v>5617</v>
      </c>
      <c r="B933" s="21" t="s">
        <v>5618</v>
      </c>
      <c r="C933" s="21">
        <v>6</v>
      </c>
      <c r="D933" s="20">
        <v>0.7</v>
      </c>
      <c r="E933" s="135">
        <v>40</v>
      </c>
      <c r="F933" s="106">
        <v>6.5</v>
      </c>
      <c r="G933" s="22" t="s">
        <v>14146</v>
      </c>
      <c r="H933" s="106">
        <f t="shared" si="42"/>
        <v>13.4</v>
      </c>
      <c r="I933" s="106">
        <f t="shared" si="43"/>
        <v>12.3</v>
      </c>
      <c r="J933" s="107">
        <f t="shared" si="44"/>
        <v>12.05</v>
      </c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</row>
    <row r="934" spans="1:32" s="20" customFormat="1" x14ac:dyDescent="0.35">
      <c r="A934" s="127" t="s">
        <v>5621</v>
      </c>
      <c r="B934" s="21" t="s">
        <v>5622</v>
      </c>
      <c r="C934" s="21">
        <v>6</v>
      </c>
      <c r="D934" s="20">
        <v>0.7</v>
      </c>
      <c r="E934" s="135">
        <v>40</v>
      </c>
      <c r="F934" s="106">
        <v>6.9</v>
      </c>
      <c r="G934" s="22" t="s">
        <v>14146</v>
      </c>
      <c r="H934" s="106">
        <f t="shared" si="42"/>
        <v>13.850000000000001</v>
      </c>
      <c r="I934" s="106">
        <f t="shared" si="43"/>
        <v>12.75</v>
      </c>
      <c r="J934" s="107">
        <f t="shared" si="44"/>
        <v>12.5</v>
      </c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</row>
    <row r="935" spans="1:32" s="20" customFormat="1" x14ac:dyDescent="0.35">
      <c r="A935" s="127" t="s">
        <v>5625</v>
      </c>
      <c r="B935" s="21" t="s">
        <v>5626</v>
      </c>
      <c r="C935" s="21">
        <v>6</v>
      </c>
      <c r="D935" s="20">
        <v>0.7</v>
      </c>
      <c r="E935" s="135">
        <v>28</v>
      </c>
      <c r="F935" s="106">
        <v>8.1</v>
      </c>
      <c r="G935" s="22" t="s">
        <v>14164</v>
      </c>
      <c r="H935" s="106">
        <f t="shared" si="42"/>
        <v>14.25</v>
      </c>
      <c r="I935" s="106">
        <f t="shared" si="43"/>
        <v>13.100000000000001</v>
      </c>
      <c r="J935" s="107">
        <f t="shared" si="44"/>
        <v>12.850000000000001</v>
      </c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</row>
    <row r="936" spans="1:32" s="20" customFormat="1" x14ac:dyDescent="0.35">
      <c r="A936" s="127" t="s">
        <v>5629</v>
      </c>
      <c r="B936" s="21" t="s">
        <v>5630</v>
      </c>
      <c r="C936" s="21">
        <v>6</v>
      </c>
      <c r="D936" s="20">
        <v>0.7</v>
      </c>
      <c r="E936" s="135">
        <v>40</v>
      </c>
      <c r="F936" s="106">
        <v>6.5</v>
      </c>
      <c r="G936" s="22" t="s">
        <v>14146</v>
      </c>
      <c r="H936" s="106">
        <f t="shared" si="42"/>
        <v>13.4</v>
      </c>
      <c r="I936" s="106">
        <f t="shared" si="43"/>
        <v>12.3</v>
      </c>
      <c r="J936" s="107">
        <f t="shared" si="44"/>
        <v>12.05</v>
      </c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</row>
    <row r="937" spans="1:32" s="20" customFormat="1" x14ac:dyDescent="0.35">
      <c r="A937" s="127" t="s">
        <v>5633</v>
      </c>
      <c r="B937" s="21" t="s">
        <v>5634</v>
      </c>
      <c r="C937" s="21">
        <v>6</v>
      </c>
      <c r="D937" s="20">
        <v>0.7</v>
      </c>
      <c r="E937" s="135">
        <v>40</v>
      </c>
      <c r="F937" s="106">
        <v>6.25</v>
      </c>
      <c r="G937" s="22" t="s">
        <v>14164</v>
      </c>
      <c r="H937" s="106">
        <f t="shared" si="42"/>
        <v>13.100000000000001</v>
      </c>
      <c r="I937" s="106">
        <f t="shared" si="43"/>
        <v>12</v>
      </c>
      <c r="J937" s="107">
        <f t="shared" si="44"/>
        <v>11.8</v>
      </c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</row>
    <row r="938" spans="1:32" s="20" customFormat="1" x14ac:dyDescent="0.35">
      <c r="A938" s="127" t="s">
        <v>5637</v>
      </c>
      <c r="B938" s="21" t="s">
        <v>5638</v>
      </c>
      <c r="C938" s="21">
        <v>6</v>
      </c>
      <c r="D938" s="20">
        <v>0.7</v>
      </c>
      <c r="E938" s="135">
        <v>40</v>
      </c>
      <c r="F938" s="106">
        <v>6.55</v>
      </c>
      <c r="G938" s="22" t="s">
        <v>14146</v>
      </c>
      <c r="H938" s="106">
        <f t="shared" si="42"/>
        <v>13.450000000000001</v>
      </c>
      <c r="I938" s="106">
        <f t="shared" si="43"/>
        <v>12.350000000000001</v>
      </c>
      <c r="J938" s="107">
        <f t="shared" si="44"/>
        <v>12.100000000000001</v>
      </c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</row>
    <row r="939" spans="1:32" s="20" customFormat="1" x14ac:dyDescent="0.35">
      <c r="A939" s="127" t="s">
        <v>5651</v>
      </c>
      <c r="B939" s="21" t="s">
        <v>5652</v>
      </c>
      <c r="C939" s="21">
        <v>3</v>
      </c>
      <c r="D939" s="20">
        <v>1.75</v>
      </c>
      <c r="E939" s="135">
        <v>42.7</v>
      </c>
      <c r="F939" s="106">
        <v>47</v>
      </c>
      <c r="G939" s="22" t="s">
        <v>14146</v>
      </c>
      <c r="H939" s="106">
        <f t="shared" si="42"/>
        <v>68.7</v>
      </c>
      <c r="I939" s="106">
        <f t="shared" si="43"/>
        <v>63.050000000000004</v>
      </c>
      <c r="J939" s="107">
        <f t="shared" si="44"/>
        <v>61.95</v>
      </c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</row>
    <row r="940" spans="1:32" s="20" customFormat="1" x14ac:dyDescent="0.35">
      <c r="A940" s="127" t="s">
        <v>5659</v>
      </c>
      <c r="B940" s="21" t="s">
        <v>5656</v>
      </c>
      <c r="C940" s="21">
        <v>6</v>
      </c>
      <c r="D940" s="20">
        <v>1</v>
      </c>
      <c r="E940" s="135">
        <v>42.7</v>
      </c>
      <c r="F940" s="106">
        <v>29.5</v>
      </c>
      <c r="G940" s="22" t="s">
        <v>14146</v>
      </c>
      <c r="H940" s="106">
        <f t="shared" si="42"/>
        <v>43.300000000000004</v>
      </c>
      <c r="I940" s="106">
        <f t="shared" si="43"/>
        <v>39.75</v>
      </c>
      <c r="J940" s="107">
        <f t="shared" si="44"/>
        <v>39.050000000000004</v>
      </c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</row>
    <row r="941" spans="1:32" s="20" customFormat="1" x14ac:dyDescent="0.35">
      <c r="A941" s="127" t="s">
        <v>14579</v>
      </c>
      <c r="B941" s="21" t="s">
        <v>14580</v>
      </c>
      <c r="C941" s="21">
        <v>6</v>
      </c>
      <c r="D941" s="20">
        <v>0.5</v>
      </c>
      <c r="E941" s="135">
        <v>43</v>
      </c>
      <c r="F941" s="106">
        <v>19.25</v>
      </c>
      <c r="G941" s="22" t="s">
        <v>14146</v>
      </c>
      <c r="H941" s="106">
        <f t="shared" si="42"/>
        <v>28.1</v>
      </c>
      <c r="I941" s="106">
        <f t="shared" si="43"/>
        <v>25.8</v>
      </c>
      <c r="J941" s="107">
        <f t="shared" si="44"/>
        <v>25.35</v>
      </c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</row>
    <row r="942" spans="1:32" s="20" customFormat="1" x14ac:dyDescent="0.35">
      <c r="A942" s="127" t="s">
        <v>14692</v>
      </c>
      <c r="B942" s="21" t="s">
        <v>14693</v>
      </c>
      <c r="C942" s="21">
        <v>6</v>
      </c>
      <c r="D942" s="20">
        <v>0.7</v>
      </c>
      <c r="E942" s="135">
        <v>43.5</v>
      </c>
      <c r="F942" s="106">
        <v>14.75</v>
      </c>
      <c r="G942" s="22" t="s">
        <v>14146</v>
      </c>
      <c r="H942" s="106">
        <f t="shared" si="42"/>
        <v>23.75</v>
      </c>
      <c r="I942" s="106">
        <f t="shared" si="43"/>
        <v>21.8</v>
      </c>
      <c r="J942" s="107">
        <f t="shared" si="44"/>
        <v>21.400000000000002</v>
      </c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</row>
    <row r="943" spans="1:32" s="20" customFormat="1" x14ac:dyDescent="0.35">
      <c r="A943" s="127" t="s">
        <v>5662</v>
      </c>
      <c r="B943" s="21" t="s">
        <v>5663</v>
      </c>
      <c r="C943" s="21">
        <v>6</v>
      </c>
      <c r="D943" s="20">
        <v>0.7</v>
      </c>
      <c r="E943" s="135">
        <v>43.5</v>
      </c>
      <c r="F943" s="106">
        <v>14.85</v>
      </c>
      <c r="G943" s="22" t="s">
        <v>14146</v>
      </c>
      <c r="H943" s="106">
        <f t="shared" si="42"/>
        <v>23.900000000000002</v>
      </c>
      <c r="I943" s="106">
        <f t="shared" si="43"/>
        <v>21.900000000000002</v>
      </c>
      <c r="J943" s="107">
        <f t="shared" si="44"/>
        <v>21.55</v>
      </c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</row>
    <row r="944" spans="1:32" s="20" customFormat="1" x14ac:dyDescent="0.35">
      <c r="A944" s="127" t="s">
        <v>5669</v>
      </c>
      <c r="B944" s="21" t="s">
        <v>5670</v>
      </c>
      <c r="C944" s="21">
        <v>120</v>
      </c>
      <c r="D944" s="20">
        <v>0.05</v>
      </c>
      <c r="E944" s="135">
        <v>43</v>
      </c>
      <c r="F944" s="106">
        <v>1.65</v>
      </c>
      <c r="G944" s="22" t="s">
        <v>14146</v>
      </c>
      <c r="H944" s="106">
        <f t="shared" si="42"/>
        <v>4.2</v>
      </c>
      <c r="I944" s="106">
        <f t="shared" si="43"/>
        <v>3.85</v>
      </c>
      <c r="J944" s="107">
        <f t="shared" si="44"/>
        <v>3.8000000000000003</v>
      </c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</row>
    <row r="945" spans="1:32" s="20" customFormat="1" x14ac:dyDescent="0.35">
      <c r="A945" s="127" t="s">
        <v>5673</v>
      </c>
      <c r="B945" s="21" t="s">
        <v>23326</v>
      </c>
      <c r="C945" s="21">
        <v>6</v>
      </c>
      <c r="D945" s="20">
        <v>0.7</v>
      </c>
      <c r="E945" s="135">
        <v>43</v>
      </c>
      <c r="F945" s="106">
        <v>11.4</v>
      </c>
      <c r="G945" s="22" t="s">
        <v>14146</v>
      </c>
      <c r="H945" s="106">
        <f t="shared" si="42"/>
        <v>19.650000000000002</v>
      </c>
      <c r="I945" s="106">
        <f t="shared" si="43"/>
        <v>18</v>
      </c>
      <c r="J945" s="107">
        <f t="shared" si="44"/>
        <v>17.7</v>
      </c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</row>
    <row r="946" spans="1:32" s="20" customFormat="1" x14ac:dyDescent="0.35">
      <c r="A946" s="127" t="s">
        <v>5676</v>
      </c>
      <c r="B946" s="21" t="s">
        <v>5677</v>
      </c>
      <c r="C946" s="21">
        <v>120</v>
      </c>
      <c r="D946" s="20">
        <v>0.05</v>
      </c>
      <c r="E946" s="135">
        <v>43</v>
      </c>
      <c r="F946" s="106">
        <v>1.65</v>
      </c>
      <c r="G946" s="22" t="s">
        <v>14146</v>
      </c>
      <c r="H946" s="106">
        <f t="shared" si="42"/>
        <v>4.2</v>
      </c>
      <c r="I946" s="106">
        <f t="shared" si="43"/>
        <v>3.85</v>
      </c>
      <c r="J946" s="107">
        <f t="shared" si="44"/>
        <v>3.8000000000000003</v>
      </c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</row>
    <row r="947" spans="1:32" s="20" customFormat="1" x14ac:dyDescent="0.35">
      <c r="A947" s="127" t="s">
        <v>5680</v>
      </c>
      <c r="B947" s="21" t="s">
        <v>5681</v>
      </c>
      <c r="C947" s="21">
        <v>6</v>
      </c>
      <c r="D947" s="20">
        <v>0.7</v>
      </c>
      <c r="E947" s="135">
        <v>43</v>
      </c>
      <c r="F947" s="106">
        <v>11.4</v>
      </c>
      <c r="G947" s="22" t="s">
        <v>14146</v>
      </c>
      <c r="H947" s="106">
        <f t="shared" si="42"/>
        <v>19.650000000000002</v>
      </c>
      <c r="I947" s="106">
        <f t="shared" si="43"/>
        <v>18</v>
      </c>
      <c r="J947" s="107">
        <f t="shared" si="44"/>
        <v>17.7</v>
      </c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</row>
    <row r="948" spans="1:32" s="20" customFormat="1" x14ac:dyDescent="0.35">
      <c r="A948" s="127" t="s">
        <v>5684</v>
      </c>
      <c r="B948" s="21" t="s">
        <v>5685</v>
      </c>
      <c r="C948" s="21">
        <v>6</v>
      </c>
      <c r="D948" s="20">
        <v>0.7</v>
      </c>
      <c r="E948" s="135">
        <v>43</v>
      </c>
      <c r="F948" s="106">
        <v>11.4</v>
      </c>
      <c r="G948" s="22" t="s">
        <v>14146</v>
      </c>
      <c r="H948" s="106">
        <f t="shared" si="42"/>
        <v>19.650000000000002</v>
      </c>
      <c r="I948" s="106">
        <f t="shared" si="43"/>
        <v>18</v>
      </c>
      <c r="J948" s="107">
        <f t="shared" si="44"/>
        <v>17.7</v>
      </c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</row>
    <row r="949" spans="1:32" s="20" customFormat="1" x14ac:dyDescent="0.35">
      <c r="A949" s="127" t="s">
        <v>5688</v>
      </c>
      <c r="B949" s="21" t="s">
        <v>5689</v>
      </c>
      <c r="C949" s="21">
        <v>120</v>
      </c>
      <c r="D949" s="20">
        <v>0.05</v>
      </c>
      <c r="E949" s="135">
        <v>43</v>
      </c>
      <c r="F949" s="106">
        <v>1.65</v>
      </c>
      <c r="G949" s="22" t="s">
        <v>14146</v>
      </c>
      <c r="H949" s="106">
        <f t="shared" si="42"/>
        <v>4.2</v>
      </c>
      <c r="I949" s="106">
        <f t="shared" si="43"/>
        <v>3.85</v>
      </c>
      <c r="J949" s="107">
        <f t="shared" si="44"/>
        <v>3.8000000000000003</v>
      </c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</row>
    <row r="950" spans="1:32" s="20" customFormat="1" x14ac:dyDescent="0.35">
      <c r="A950" s="127" t="s">
        <v>5692</v>
      </c>
      <c r="B950" s="21" t="s">
        <v>5693</v>
      </c>
      <c r="C950" s="21">
        <v>120</v>
      </c>
      <c r="D950" s="20">
        <v>0.05</v>
      </c>
      <c r="E950" s="135">
        <v>43</v>
      </c>
      <c r="F950" s="106">
        <v>1.65</v>
      </c>
      <c r="G950" s="22" t="s">
        <v>14146</v>
      </c>
      <c r="H950" s="106">
        <f t="shared" si="42"/>
        <v>4.2</v>
      </c>
      <c r="I950" s="106">
        <f t="shared" si="43"/>
        <v>3.85</v>
      </c>
      <c r="J950" s="107">
        <f t="shared" si="44"/>
        <v>3.8000000000000003</v>
      </c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</row>
    <row r="951" spans="1:32" s="20" customFormat="1" x14ac:dyDescent="0.35">
      <c r="A951" s="127" t="s">
        <v>5696</v>
      </c>
      <c r="B951" s="21" t="s">
        <v>23327</v>
      </c>
      <c r="C951" s="21">
        <v>6</v>
      </c>
      <c r="D951" s="20">
        <v>0.7</v>
      </c>
      <c r="E951" s="135">
        <v>43</v>
      </c>
      <c r="F951" s="106">
        <v>11.4</v>
      </c>
      <c r="G951" s="22" t="s">
        <v>14146</v>
      </c>
      <c r="H951" s="106">
        <f t="shared" si="42"/>
        <v>19.650000000000002</v>
      </c>
      <c r="I951" s="106">
        <f t="shared" si="43"/>
        <v>18</v>
      </c>
      <c r="J951" s="107">
        <f t="shared" si="44"/>
        <v>17.7</v>
      </c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</row>
    <row r="952" spans="1:32" s="20" customFormat="1" x14ac:dyDescent="0.35">
      <c r="A952" s="127" t="s">
        <v>5715</v>
      </c>
      <c r="B952" s="21" t="s">
        <v>5716</v>
      </c>
      <c r="C952" s="21">
        <v>6</v>
      </c>
      <c r="D952" s="20">
        <v>0.7</v>
      </c>
      <c r="E952" s="135">
        <v>35</v>
      </c>
      <c r="F952" s="106">
        <v>13.5</v>
      </c>
      <c r="G952" s="22" t="s">
        <v>14143</v>
      </c>
      <c r="H952" s="106">
        <f t="shared" si="42"/>
        <v>21.5</v>
      </c>
      <c r="I952" s="106">
        <f t="shared" si="43"/>
        <v>19.700000000000003</v>
      </c>
      <c r="J952" s="107">
        <f t="shared" si="44"/>
        <v>19.350000000000001</v>
      </c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</row>
    <row r="953" spans="1:32" s="20" customFormat="1" x14ac:dyDescent="0.35">
      <c r="A953" s="127" t="s">
        <v>15349</v>
      </c>
      <c r="B953" s="21" t="s">
        <v>15350</v>
      </c>
      <c r="C953" s="21">
        <v>6</v>
      </c>
      <c r="D953" s="20">
        <v>0.7</v>
      </c>
      <c r="E953" s="135">
        <v>43</v>
      </c>
      <c r="F953" s="106">
        <v>23.5</v>
      </c>
      <c r="G953" s="22" t="s">
        <v>14145</v>
      </c>
      <c r="H953" s="106">
        <f t="shared" si="42"/>
        <v>34.4</v>
      </c>
      <c r="I953" s="106">
        <f t="shared" si="43"/>
        <v>31.55</v>
      </c>
      <c r="J953" s="107">
        <f t="shared" si="44"/>
        <v>31</v>
      </c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</row>
    <row r="954" spans="1:32" s="20" customFormat="1" x14ac:dyDescent="0.35">
      <c r="A954" s="127" t="s">
        <v>5719</v>
      </c>
      <c r="B954" s="21" t="s">
        <v>5720</v>
      </c>
      <c r="C954" s="21">
        <v>6</v>
      </c>
      <c r="D954" s="20">
        <v>0.7</v>
      </c>
      <c r="E954" s="135">
        <v>40</v>
      </c>
      <c r="F954" s="106">
        <v>23.5</v>
      </c>
      <c r="G954" s="22" t="s">
        <v>14145</v>
      </c>
      <c r="H954" s="106">
        <f t="shared" si="42"/>
        <v>34.1</v>
      </c>
      <c r="I954" s="106">
        <f t="shared" si="43"/>
        <v>31.35</v>
      </c>
      <c r="J954" s="107">
        <f t="shared" si="44"/>
        <v>30.75</v>
      </c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</row>
    <row r="955" spans="1:32" s="20" customFormat="1" x14ac:dyDescent="0.35">
      <c r="A955" s="127" t="s">
        <v>5723</v>
      </c>
      <c r="B955" s="21" t="s">
        <v>5724</v>
      </c>
      <c r="C955" s="21">
        <v>6</v>
      </c>
      <c r="D955" s="20">
        <v>1</v>
      </c>
      <c r="E955" s="135">
        <v>40</v>
      </c>
      <c r="F955" s="106">
        <v>34.5</v>
      </c>
      <c r="G955" s="22" t="s">
        <v>14145</v>
      </c>
      <c r="H955" s="106">
        <f t="shared" si="42"/>
        <v>49.050000000000004</v>
      </c>
      <c r="I955" s="106">
        <f t="shared" si="43"/>
        <v>45.050000000000004</v>
      </c>
      <c r="J955" s="107">
        <f t="shared" si="44"/>
        <v>44.25</v>
      </c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</row>
    <row r="956" spans="1:32" s="20" customFormat="1" x14ac:dyDescent="0.35">
      <c r="A956" s="127" t="s">
        <v>5728</v>
      </c>
      <c r="B956" s="21" t="s">
        <v>5729</v>
      </c>
      <c r="C956" s="21">
        <v>2</v>
      </c>
      <c r="D956" s="20">
        <v>0.7</v>
      </c>
      <c r="E956" s="135">
        <v>43</v>
      </c>
      <c r="F956" s="106">
        <v>3795</v>
      </c>
      <c r="G956" s="22" t="s">
        <v>14145</v>
      </c>
      <c r="H956" s="106">
        <f t="shared" si="42"/>
        <v>4635.6000000000004</v>
      </c>
      <c r="I956" s="106">
        <f t="shared" si="43"/>
        <v>4255.6500000000005</v>
      </c>
      <c r="J956" s="107">
        <f t="shared" si="44"/>
        <v>4179.6500000000005</v>
      </c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</row>
    <row r="957" spans="1:32" s="20" customFormat="1" x14ac:dyDescent="0.35">
      <c r="A957" s="127" t="s">
        <v>5732</v>
      </c>
      <c r="B957" s="21" t="s">
        <v>5733</v>
      </c>
      <c r="C957" s="21">
        <v>6</v>
      </c>
      <c r="D957" s="20">
        <v>0.7</v>
      </c>
      <c r="E957" s="135">
        <v>43</v>
      </c>
      <c r="F957" s="106">
        <v>24.5</v>
      </c>
      <c r="G957" s="22" t="s">
        <v>14145</v>
      </c>
      <c r="H957" s="106">
        <f t="shared" si="42"/>
        <v>35.6</v>
      </c>
      <c r="I957" s="106">
        <f t="shared" si="43"/>
        <v>32.700000000000003</v>
      </c>
      <c r="J957" s="107">
        <f t="shared" si="44"/>
        <v>32.1</v>
      </c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</row>
    <row r="958" spans="1:32" s="20" customFormat="1" x14ac:dyDescent="0.35">
      <c r="A958" s="127" t="s">
        <v>5736</v>
      </c>
      <c r="B958" s="21" t="s">
        <v>5737</v>
      </c>
      <c r="C958" s="21">
        <v>6</v>
      </c>
      <c r="D958" s="20">
        <v>0.7</v>
      </c>
      <c r="E958" s="135">
        <v>48</v>
      </c>
      <c r="F958" s="106">
        <v>27.5</v>
      </c>
      <c r="G958" s="22" t="s">
        <v>14145</v>
      </c>
      <c r="H958" s="106">
        <f t="shared" si="42"/>
        <v>39.700000000000003</v>
      </c>
      <c r="I958" s="106">
        <f t="shared" si="43"/>
        <v>36.450000000000003</v>
      </c>
      <c r="J958" s="107">
        <f t="shared" si="44"/>
        <v>35.800000000000004</v>
      </c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</row>
    <row r="959" spans="1:32" s="20" customFormat="1" x14ac:dyDescent="0.35">
      <c r="A959" s="127" t="s">
        <v>5740</v>
      </c>
      <c r="B959" s="21" t="s">
        <v>5741</v>
      </c>
      <c r="C959" s="21">
        <v>6</v>
      </c>
      <c r="D959" s="20">
        <v>0.7</v>
      </c>
      <c r="E959" s="135">
        <v>48</v>
      </c>
      <c r="F959" s="106">
        <v>19.5</v>
      </c>
      <c r="G959" s="105" t="s">
        <v>14145</v>
      </c>
      <c r="H959" s="106">
        <f t="shared" si="42"/>
        <v>29.950000000000003</v>
      </c>
      <c r="I959" s="106">
        <f t="shared" si="43"/>
        <v>27.5</v>
      </c>
      <c r="J959" s="107">
        <f t="shared" si="44"/>
        <v>27</v>
      </c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</row>
    <row r="960" spans="1:32" s="20" customFormat="1" x14ac:dyDescent="0.35">
      <c r="A960" s="127" t="s">
        <v>5744</v>
      </c>
      <c r="B960" s="21" t="s">
        <v>5745</v>
      </c>
      <c r="C960" s="21">
        <v>6</v>
      </c>
      <c r="D960" s="20">
        <v>0.7</v>
      </c>
      <c r="E960" s="135">
        <v>43</v>
      </c>
      <c r="F960" s="106">
        <v>17.25</v>
      </c>
      <c r="G960" s="22" t="s">
        <v>14145</v>
      </c>
      <c r="H960" s="106">
        <f t="shared" si="42"/>
        <v>26.75</v>
      </c>
      <c r="I960" s="106">
        <f t="shared" si="43"/>
        <v>24.55</v>
      </c>
      <c r="J960" s="107">
        <f t="shared" si="44"/>
        <v>24.150000000000002</v>
      </c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</row>
    <row r="961" spans="1:32" s="20" customFormat="1" x14ac:dyDescent="0.35">
      <c r="A961" s="127" t="s">
        <v>5748</v>
      </c>
      <c r="B961" s="21" t="s">
        <v>5749</v>
      </c>
      <c r="C961" s="21">
        <v>6</v>
      </c>
      <c r="D961" s="20">
        <v>0.7</v>
      </c>
      <c r="E961" s="135">
        <v>43</v>
      </c>
      <c r="F961" s="106">
        <v>71.5</v>
      </c>
      <c r="G961" s="22" t="s">
        <v>14145</v>
      </c>
      <c r="H961" s="106">
        <f t="shared" si="42"/>
        <v>92.95</v>
      </c>
      <c r="I961" s="106">
        <f t="shared" si="43"/>
        <v>85.350000000000009</v>
      </c>
      <c r="J961" s="107">
        <f t="shared" si="44"/>
        <v>83.800000000000011</v>
      </c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</row>
    <row r="962" spans="1:32" s="20" customFormat="1" x14ac:dyDescent="0.35">
      <c r="A962" s="127" t="s">
        <v>5752</v>
      </c>
      <c r="B962" s="21" t="s">
        <v>5753</v>
      </c>
      <c r="C962" s="21">
        <v>6</v>
      </c>
      <c r="D962" s="20">
        <v>0.7</v>
      </c>
      <c r="E962" s="135">
        <v>40</v>
      </c>
      <c r="F962" s="106">
        <v>9.15</v>
      </c>
      <c r="G962" s="22" t="s">
        <v>14145</v>
      </c>
      <c r="H962" s="106">
        <f t="shared" si="42"/>
        <v>16.600000000000001</v>
      </c>
      <c r="I962" s="106">
        <f t="shared" si="43"/>
        <v>15.25</v>
      </c>
      <c r="J962" s="107">
        <f t="shared" si="44"/>
        <v>15</v>
      </c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</row>
    <row r="963" spans="1:32" s="20" customFormat="1" x14ac:dyDescent="0.35">
      <c r="A963" s="127" t="s">
        <v>5763</v>
      </c>
      <c r="B963" s="21" t="s">
        <v>5757</v>
      </c>
      <c r="C963" s="21">
        <v>6</v>
      </c>
      <c r="D963" s="20">
        <v>1</v>
      </c>
      <c r="E963" s="135">
        <v>40</v>
      </c>
      <c r="F963" s="106">
        <v>5.4</v>
      </c>
      <c r="G963" s="22" t="s">
        <v>14150</v>
      </c>
      <c r="H963" s="106">
        <f t="shared" si="42"/>
        <v>13.55</v>
      </c>
      <c r="I963" s="106">
        <f t="shared" si="43"/>
        <v>12.450000000000001</v>
      </c>
      <c r="J963" s="107">
        <f t="shared" si="44"/>
        <v>12.25</v>
      </c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</row>
    <row r="964" spans="1:32" s="20" customFormat="1" x14ac:dyDescent="0.35">
      <c r="A964" s="127" t="s">
        <v>5766</v>
      </c>
      <c r="B964" s="21" t="s">
        <v>5767</v>
      </c>
      <c r="C964" s="21">
        <v>6</v>
      </c>
      <c r="D964" s="20">
        <v>0.7</v>
      </c>
      <c r="E964" s="135">
        <v>40</v>
      </c>
      <c r="F964" s="106">
        <v>14.9</v>
      </c>
      <c r="G964" s="22" t="s">
        <v>14145</v>
      </c>
      <c r="H964" s="106">
        <f t="shared" si="42"/>
        <v>23.650000000000002</v>
      </c>
      <c r="I964" s="106">
        <f t="shared" si="43"/>
        <v>21.700000000000003</v>
      </c>
      <c r="J964" s="107">
        <f t="shared" si="44"/>
        <v>21.3</v>
      </c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</row>
    <row r="965" spans="1:32" s="20" customFormat="1" x14ac:dyDescent="0.35">
      <c r="A965" s="127" t="s">
        <v>5770</v>
      </c>
      <c r="B965" s="21" t="s">
        <v>5771</v>
      </c>
      <c r="C965" s="21">
        <v>6</v>
      </c>
      <c r="D965" s="20">
        <v>0.7</v>
      </c>
      <c r="E965" s="135">
        <v>40</v>
      </c>
      <c r="F965" s="106">
        <v>22.95</v>
      </c>
      <c r="G965" s="22" t="s">
        <v>14145</v>
      </c>
      <c r="H965" s="106">
        <f t="shared" si="42"/>
        <v>33.450000000000003</v>
      </c>
      <c r="I965" s="106">
        <f t="shared" si="43"/>
        <v>30.700000000000003</v>
      </c>
      <c r="J965" s="107">
        <f t="shared" si="44"/>
        <v>30.150000000000002</v>
      </c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</row>
    <row r="966" spans="1:32" s="20" customFormat="1" x14ac:dyDescent="0.35">
      <c r="A966" s="127" t="s">
        <v>5774</v>
      </c>
      <c r="B966" s="21" t="s">
        <v>5775</v>
      </c>
      <c r="C966" s="21">
        <v>6</v>
      </c>
      <c r="D966" s="20">
        <v>0.7</v>
      </c>
      <c r="E966" s="135">
        <v>47.2</v>
      </c>
      <c r="F966" s="106">
        <v>41.5</v>
      </c>
      <c r="G966" s="22" t="s">
        <v>14145</v>
      </c>
      <c r="H966" s="106">
        <f t="shared" si="42"/>
        <v>56.7</v>
      </c>
      <c r="I966" s="106">
        <f t="shared" si="43"/>
        <v>52.050000000000004</v>
      </c>
      <c r="J966" s="107">
        <f t="shared" si="44"/>
        <v>51.150000000000006</v>
      </c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</row>
    <row r="967" spans="1:32" s="20" customFormat="1" x14ac:dyDescent="0.35">
      <c r="A967" s="127" t="s">
        <v>5778</v>
      </c>
      <c r="B967" s="21" t="s">
        <v>5779</v>
      </c>
      <c r="C967" s="21">
        <v>6</v>
      </c>
      <c r="D967" s="20">
        <v>0.7</v>
      </c>
      <c r="E967" s="135">
        <v>40</v>
      </c>
      <c r="F967" s="106">
        <v>10.5</v>
      </c>
      <c r="G967" s="22" t="s">
        <v>14145</v>
      </c>
      <c r="H967" s="106">
        <f t="shared" si="42"/>
        <v>18.25</v>
      </c>
      <c r="I967" s="106">
        <f t="shared" si="43"/>
        <v>16.75</v>
      </c>
      <c r="J967" s="107">
        <f t="shared" si="44"/>
        <v>16.45</v>
      </c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</row>
    <row r="968" spans="1:32" s="20" customFormat="1" x14ac:dyDescent="0.35">
      <c r="A968" s="127" t="s">
        <v>5782</v>
      </c>
      <c r="B968" s="21" t="s">
        <v>5783</v>
      </c>
      <c r="C968" s="21">
        <v>6</v>
      </c>
      <c r="D968" s="20">
        <v>0.7</v>
      </c>
      <c r="E968" s="135">
        <v>40</v>
      </c>
      <c r="F968" s="106">
        <v>11.25</v>
      </c>
      <c r="G968" s="22" t="s">
        <v>14145</v>
      </c>
      <c r="H968" s="106">
        <f t="shared" si="42"/>
        <v>19.200000000000003</v>
      </c>
      <c r="I968" s="106">
        <f t="shared" si="43"/>
        <v>17.600000000000001</v>
      </c>
      <c r="J968" s="107">
        <f t="shared" si="44"/>
        <v>17.3</v>
      </c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</row>
    <row r="969" spans="1:32" s="20" customFormat="1" x14ac:dyDescent="0.35">
      <c r="A969" s="127" t="s">
        <v>5786</v>
      </c>
      <c r="B969" s="21" t="s">
        <v>5787</v>
      </c>
      <c r="C969" s="21">
        <v>6</v>
      </c>
      <c r="D969" s="20">
        <v>0.7</v>
      </c>
      <c r="E969" s="135">
        <v>40</v>
      </c>
      <c r="F969" s="106">
        <v>8.75</v>
      </c>
      <c r="G969" s="22" t="s">
        <v>14145</v>
      </c>
      <c r="H969" s="106">
        <f t="shared" si="42"/>
        <v>16.150000000000002</v>
      </c>
      <c r="I969" s="106">
        <f t="shared" si="43"/>
        <v>14.8</v>
      </c>
      <c r="J969" s="107">
        <f t="shared" si="44"/>
        <v>14.55</v>
      </c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</row>
    <row r="970" spans="1:32" s="20" customFormat="1" x14ac:dyDescent="0.35">
      <c r="A970" s="127" t="s">
        <v>5790</v>
      </c>
      <c r="B970" s="21" t="s">
        <v>5791</v>
      </c>
      <c r="C970" s="21">
        <v>6</v>
      </c>
      <c r="D970" s="20">
        <v>0.7</v>
      </c>
      <c r="E970" s="135">
        <v>40</v>
      </c>
      <c r="F970" s="106">
        <v>10.25</v>
      </c>
      <c r="G970" s="22" t="s">
        <v>14145</v>
      </c>
      <c r="H970" s="106">
        <f t="shared" si="42"/>
        <v>17.95</v>
      </c>
      <c r="I970" s="106">
        <f t="shared" si="43"/>
        <v>16.5</v>
      </c>
      <c r="J970" s="107">
        <f t="shared" si="44"/>
        <v>16.2</v>
      </c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</row>
    <row r="971" spans="1:32" s="20" customFormat="1" x14ac:dyDescent="0.35">
      <c r="A971" s="127" t="s">
        <v>5794</v>
      </c>
      <c r="B971" s="21" t="s">
        <v>5795</v>
      </c>
      <c r="C971" s="21">
        <v>6</v>
      </c>
      <c r="D971" s="20">
        <v>0.7</v>
      </c>
      <c r="E971" s="135">
        <v>40</v>
      </c>
      <c r="F971" s="106">
        <v>10.4</v>
      </c>
      <c r="G971" s="22" t="s">
        <v>14145</v>
      </c>
      <c r="H971" s="106">
        <f t="shared" si="42"/>
        <v>18.150000000000002</v>
      </c>
      <c r="I971" s="106">
        <f t="shared" si="43"/>
        <v>16.650000000000002</v>
      </c>
      <c r="J971" s="107">
        <f t="shared" si="44"/>
        <v>16.350000000000001</v>
      </c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</row>
    <row r="972" spans="1:32" s="20" customFormat="1" x14ac:dyDescent="0.35">
      <c r="A972" s="127" t="s">
        <v>5797</v>
      </c>
      <c r="B972" s="21" t="s">
        <v>5798</v>
      </c>
      <c r="C972" s="21">
        <v>6</v>
      </c>
      <c r="D972" s="20">
        <v>0.7</v>
      </c>
      <c r="E972" s="135">
        <v>40</v>
      </c>
      <c r="F972" s="106">
        <v>10.4</v>
      </c>
      <c r="G972" s="22" t="s">
        <v>14145</v>
      </c>
      <c r="H972" s="106">
        <f t="shared" ref="H972:H1035" si="45">IF(B972="","",CEILING((F972+(10.3552*D972*E972)/100+1.5+0.05)*1.22,0.05))</f>
        <v>18.150000000000002</v>
      </c>
      <c r="I972" s="106">
        <f t="shared" ref="I972:I1035" si="46">IF(B972="","",CEILING((F972+(10.3552*D972*E972)/100+1.5+0.05)*1.12,0.05))</f>
        <v>16.650000000000002</v>
      </c>
      <c r="J972" s="107">
        <f t="shared" ref="J972:J1035" si="47">IF(B972="","",CEILING((F972+(10.3552*D972*E972)/100+1.5+0.05)*1.1,0.05))</f>
        <v>16.350000000000001</v>
      </c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</row>
    <row r="973" spans="1:32" s="20" customFormat="1" x14ac:dyDescent="0.35">
      <c r="A973" s="127" t="s">
        <v>5811</v>
      </c>
      <c r="B973" s="21" t="s">
        <v>5802</v>
      </c>
      <c r="C973" s="21">
        <v>12</v>
      </c>
      <c r="D973" s="20">
        <v>1</v>
      </c>
      <c r="E973" s="135">
        <v>40</v>
      </c>
      <c r="F973" s="106">
        <v>3.75</v>
      </c>
      <c r="G973" s="22" t="s">
        <v>14150</v>
      </c>
      <c r="H973" s="106">
        <f t="shared" si="45"/>
        <v>11.55</v>
      </c>
      <c r="I973" s="106">
        <f t="shared" si="46"/>
        <v>10.600000000000001</v>
      </c>
      <c r="J973" s="107">
        <f t="shared" si="47"/>
        <v>10.4</v>
      </c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</row>
    <row r="974" spans="1:32" s="20" customFormat="1" x14ac:dyDescent="0.35">
      <c r="A974" s="127" t="s">
        <v>5814</v>
      </c>
      <c r="B974" s="21" t="s">
        <v>23311</v>
      </c>
      <c r="C974" s="21">
        <v>6</v>
      </c>
      <c r="D974" s="20">
        <v>1.5</v>
      </c>
      <c r="E974" s="135">
        <v>40</v>
      </c>
      <c r="F974" s="106">
        <v>5.8</v>
      </c>
      <c r="G974" s="22" t="s">
        <v>14150</v>
      </c>
      <c r="H974" s="106">
        <f t="shared" si="45"/>
        <v>16.55</v>
      </c>
      <c r="I974" s="106">
        <f t="shared" si="46"/>
        <v>15.200000000000001</v>
      </c>
      <c r="J974" s="107">
        <f t="shared" si="47"/>
        <v>14.950000000000001</v>
      </c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</row>
    <row r="975" spans="1:32" s="20" customFormat="1" x14ac:dyDescent="0.35">
      <c r="A975" s="127" t="s">
        <v>5817</v>
      </c>
      <c r="B975" s="21" t="s">
        <v>23328</v>
      </c>
      <c r="C975" s="21">
        <v>2</v>
      </c>
      <c r="D975" s="20">
        <v>4.5</v>
      </c>
      <c r="E975" s="135">
        <v>40</v>
      </c>
      <c r="F975" s="106">
        <v>29.75</v>
      </c>
      <c r="G975" s="22" t="s">
        <v>14150</v>
      </c>
      <c r="H975" s="106">
        <f t="shared" si="45"/>
        <v>60.95</v>
      </c>
      <c r="I975" s="106">
        <f t="shared" si="46"/>
        <v>55.95</v>
      </c>
      <c r="J975" s="107">
        <f t="shared" si="47"/>
        <v>54.95</v>
      </c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</row>
    <row r="976" spans="1:32" s="20" customFormat="1" x14ac:dyDescent="0.35">
      <c r="A976" s="127" t="s">
        <v>5820</v>
      </c>
      <c r="B976" s="21" t="s">
        <v>5821</v>
      </c>
      <c r="C976" s="21">
        <v>12</v>
      </c>
      <c r="D976" s="20">
        <v>0.7</v>
      </c>
      <c r="E976" s="135">
        <v>40</v>
      </c>
      <c r="F976" s="106">
        <v>3.9</v>
      </c>
      <c r="G976" s="22" t="s">
        <v>14150</v>
      </c>
      <c r="H976" s="106">
        <f t="shared" si="45"/>
        <v>10.200000000000001</v>
      </c>
      <c r="I976" s="106">
        <f t="shared" si="46"/>
        <v>9.4</v>
      </c>
      <c r="J976" s="107">
        <f t="shared" si="47"/>
        <v>9.2000000000000011</v>
      </c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</row>
    <row r="977" spans="1:32" s="20" customFormat="1" x14ac:dyDescent="0.35">
      <c r="A977" s="127" t="s">
        <v>5824</v>
      </c>
      <c r="B977" s="21" t="s">
        <v>5825</v>
      </c>
      <c r="C977" s="21">
        <v>6</v>
      </c>
      <c r="D977" s="20">
        <v>0.7</v>
      </c>
      <c r="E977" s="135">
        <v>40</v>
      </c>
      <c r="F977" s="106">
        <v>25.5</v>
      </c>
      <c r="G977" s="22" t="s">
        <v>14145</v>
      </c>
      <c r="H977" s="106">
        <f t="shared" si="45"/>
        <v>36.550000000000004</v>
      </c>
      <c r="I977" s="106">
        <f t="shared" si="46"/>
        <v>33.550000000000004</v>
      </c>
      <c r="J977" s="107">
        <f t="shared" si="47"/>
        <v>32.950000000000003</v>
      </c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</row>
    <row r="978" spans="1:32" s="20" customFormat="1" x14ac:dyDescent="0.35">
      <c r="A978" s="127" t="s">
        <v>14601</v>
      </c>
      <c r="B978" s="21" t="s">
        <v>14602</v>
      </c>
      <c r="C978" s="21">
        <v>6</v>
      </c>
      <c r="D978" s="20">
        <v>1</v>
      </c>
      <c r="E978" s="135">
        <v>46</v>
      </c>
      <c r="F978" s="106">
        <v>26.5</v>
      </c>
      <c r="G978" s="22" t="s">
        <v>14145</v>
      </c>
      <c r="H978" s="106">
        <f t="shared" si="45"/>
        <v>40.050000000000004</v>
      </c>
      <c r="I978" s="106">
        <f t="shared" si="46"/>
        <v>36.800000000000004</v>
      </c>
      <c r="J978" s="107">
        <f t="shared" si="47"/>
        <v>36.1</v>
      </c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</row>
    <row r="979" spans="1:32" s="20" customFormat="1" x14ac:dyDescent="0.35">
      <c r="A979" s="127" t="s">
        <v>5831</v>
      </c>
      <c r="B979" s="21" t="s">
        <v>5828</v>
      </c>
      <c r="C979" s="21">
        <v>6</v>
      </c>
      <c r="D979" s="20">
        <v>0.7</v>
      </c>
      <c r="E979" s="135">
        <v>40</v>
      </c>
      <c r="F979" s="106">
        <v>14.5</v>
      </c>
      <c r="G979" s="22" t="s">
        <v>14145</v>
      </c>
      <c r="H979" s="106">
        <f t="shared" si="45"/>
        <v>23.150000000000002</v>
      </c>
      <c r="I979" s="106">
        <f t="shared" si="46"/>
        <v>21.25</v>
      </c>
      <c r="J979" s="107">
        <f t="shared" si="47"/>
        <v>20.85</v>
      </c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</row>
    <row r="980" spans="1:32" s="20" customFormat="1" x14ac:dyDescent="0.35">
      <c r="A980" s="127" t="s">
        <v>5832</v>
      </c>
      <c r="B980" s="21" t="s">
        <v>5833</v>
      </c>
      <c r="C980" s="21">
        <v>6</v>
      </c>
      <c r="D980" s="20">
        <v>0.7</v>
      </c>
      <c r="E980" s="135">
        <v>46</v>
      </c>
      <c r="F980" s="106">
        <v>23.9</v>
      </c>
      <c r="G980" s="22" t="s">
        <v>14145</v>
      </c>
      <c r="H980" s="106">
        <f t="shared" si="45"/>
        <v>35.15</v>
      </c>
      <c r="I980" s="106">
        <f t="shared" si="46"/>
        <v>32.25</v>
      </c>
      <c r="J980" s="107">
        <f t="shared" si="47"/>
        <v>31.700000000000003</v>
      </c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</row>
    <row r="981" spans="1:32" s="20" customFormat="1" x14ac:dyDescent="0.35">
      <c r="A981" s="127" t="s">
        <v>5836</v>
      </c>
      <c r="B981" s="21" t="s">
        <v>5837</v>
      </c>
      <c r="C981" s="21">
        <v>6</v>
      </c>
      <c r="D981" s="20">
        <v>0.7</v>
      </c>
      <c r="E981" s="135">
        <v>43</v>
      </c>
      <c r="F981" s="106">
        <v>37.5</v>
      </c>
      <c r="G981" s="22" t="s">
        <v>14145</v>
      </c>
      <c r="H981" s="106">
        <f t="shared" si="45"/>
        <v>51.45</v>
      </c>
      <c r="I981" s="106">
        <f t="shared" si="46"/>
        <v>47.25</v>
      </c>
      <c r="J981" s="107">
        <f t="shared" si="47"/>
        <v>46.400000000000006</v>
      </c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</row>
    <row r="982" spans="1:32" s="20" customFormat="1" x14ac:dyDescent="0.35">
      <c r="A982" s="127" t="s">
        <v>5850</v>
      </c>
      <c r="B982" s="21" t="s">
        <v>5841</v>
      </c>
      <c r="C982" s="21">
        <v>6</v>
      </c>
      <c r="D982" s="20">
        <v>1</v>
      </c>
      <c r="E982" s="135">
        <v>40</v>
      </c>
      <c r="F982" s="106">
        <v>5.35</v>
      </c>
      <c r="G982" s="22" t="s">
        <v>14150</v>
      </c>
      <c r="H982" s="106">
        <f t="shared" si="45"/>
        <v>13.5</v>
      </c>
      <c r="I982" s="106">
        <f t="shared" si="46"/>
        <v>12.4</v>
      </c>
      <c r="J982" s="107">
        <f t="shared" si="47"/>
        <v>12.15</v>
      </c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</row>
    <row r="983" spans="1:32" s="20" customFormat="1" x14ac:dyDescent="0.35">
      <c r="A983" s="127" t="s">
        <v>5853</v>
      </c>
      <c r="B983" s="21" t="s">
        <v>23329</v>
      </c>
      <c r="C983" s="21">
        <v>6</v>
      </c>
      <c r="D983" s="20">
        <v>1.5</v>
      </c>
      <c r="E983" s="135">
        <v>40</v>
      </c>
      <c r="F983" s="106">
        <v>8.15</v>
      </c>
      <c r="G983" s="22" t="s">
        <v>14150</v>
      </c>
      <c r="H983" s="106">
        <f t="shared" si="45"/>
        <v>19.450000000000003</v>
      </c>
      <c r="I983" s="106">
        <f t="shared" si="46"/>
        <v>17.850000000000001</v>
      </c>
      <c r="J983" s="107">
        <f t="shared" si="47"/>
        <v>17.55</v>
      </c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</row>
    <row r="984" spans="1:32" s="20" customFormat="1" x14ac:dyDescent="0.35">
      <c r="A984" s="127" t="s">
        <v>5856</v>
      </c>
      <c r="B984" s="21" t="s">
        <v>5857</v>
      </c>
      <c r="C984" s="21">
        <v>6</v>
      </c>
      <c r="D984" s="20">
        <v>0.7</v>
      </c>
      <c r="E984" s="135">
        <v>40</v>
      </c>
      <c r="F984" s="106">
        <v>10.95</v>
      </c>
      <c r="G984" s="22" t="s">
        <v>14150</v>
      </c>
      <c r="H984" s="106">
        <f t="shared" si="45"/>
        <v>18.8</v>
      </c>
      <c r="I984" s="106">
        <f t="shared" si="46"/>
        <v>17.25</v>
      </c>
      <c r="J984" s="107">
        <f t="shared" si="47"/>
        <v>16.95</v>
      </c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</row>
    <row r="985" spans="1:32" s="20" customFormat="1" x14ac:dyDescent="0.35">
      <c r="A985" s="127" t="s">
        <v>5860</v>
      </c>
      <c r="B985" s="21" t="s">
        <v>5861</v>
      </c>
      <c r="C985" s="21">
        <v>6</v>
      </c>
      <c r="D985" s="20">
        <v>0.7</v>
      </c>
      <c r="E985" s="135">
        <v>40</v>
      </c>
      <c r="F985" s="106">
        <v>9.5</v>
      </c>
      <c r="G985" s="22" t="s">
        <v>14150</v>
      </c>
      <c r="H985" s="106">
        <f t="shared" si="45"/>
        <v>17.05</v>
      </c>
      <c r="I985" s="106">
        <f t="shared" si="46"/>
        <v>15.65</v>
      </c>
      <c r="J985" s="107">
        <f t="shared" si="47"/>
        <v>15.350000000000001</v>
      </c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</row>
    <row r="986" spans="1:32" s="20" customFormat="1" x14ac:dyDescent="0.35">
      <c r="A986" s="127" t="s">
        <v>5864</v>
      </c>
      <c r="B986" s="21" t="s">
        <v>5865</v>
      </c>
      <c r="C986" s="21">
        <v>6</v>
      </c>
      <c r="D986" s="20">
        <v>0.7</v>
      </c>
      <c r="E986" s="135">
        <v>48</v>
      </c>
      <c r="F986" s="106">
        <v>20</v>
      </c>
      <c r="G986" s="22" t="s">
        <v>14145</v>
      </c>
      <c r="H986" s="106">
        <f t="shared" si="45"/>
        <v>30.55</v>
      </c>
      <c r="I986" s="106">
        <f t="shared" si="46"/>
        <v>28.05</v>
      </c>
      <c r="J986" s="107">
        <f t="shared" si="47"/>
        <v>27.55</v>
      </c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</row>
    <row r="987" spans="1:32" s="20" customFormat="1" x14ac:dyDescent="0.35">
      <c r="A987" s="127" t="s">
        <v>5868</v>
      </c>
      <c r="B987" s="21" t="s">
        <v>5869</v>
      </c>
      <c r="C987" s="21">
        <v>6</v>
      </c>
      <c r="D987" s="20">
        <v>0.7</v>
      </c>
      <c r="E987" s="135">
        <v>58.1</v>
      </c>
      <c r="F987" s="106">
        <v>53.5</v>
      </c>
      <c r="G987" s="22" t="s">
        <v>14145</v>
      </c>
      <c r="H987" s="106">
        <f t="shared" si="45"/>
        <v>72.3</v>
      </c>
      <c r="I987" s="106">
        <f t="shared" si="46"/>
        <v>66.400000000000006</v>
      </c>
      <c r="J987" s="107">
        <f t="shared" si="47"/>
        <v>65.2</v>
      </c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</row>
    <row r="988" spans="1:32" s="20" customFormat="1" x14ac:dyDescent="0.35">
      <c r="A988" s="127" t="s">
        <v>5872</v>
      </c>
      <c r="B988" s="21" t="s">
        <v>5873</v>
      </c>
      <c r="C988" s="21">
        <v>6</v>
      </c>
      <c r="D988" s="20">
        <v>0.7</v>
      </c>
      <c r="E988" s="135">
        <v>57.2</v>
      </c>
      <c r="F988" s="106">
        <v>52.5</v>
      </c>
      <c r="G988" s="22" t="s">
        <v>14145</v>
      </c>
      <c r="H988" s="106">
        <f t="shared" si="45"/>
        <v>71</v>
      </c>
      <c r="I988" s="106">
        <f t="shared" si="46"/>
        <v>65.2</v>
      </c>
      <c r="J988" s="107">
        <f t="shared" si="47"/>
        <v>64.05</v>
      </c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</row>
    <row r="989" spans="1:32" s="20" customFormat="1" x14ac:dyDescent="0.35">
      <c r="A989" s="127" t="s">
        <v>5876</v>
      </c>
      <c r="B989" s="21" t="s">
        <v>5877</v>
      </c>
      <c r="C989" s="21">
        <v>6</v>
      </c>
      <c r="D989" s="20">
        <v>0.7</v>
      </c>
      <c r="E989" s="135">
        <v>48</v>
      </c>
      <c r="F989" s="106">
        <v>44.5</v>
      </c>
      <c r="G989" s="22" t="s">
        <v>14145</v>
      </c>
      <c r="H989" s="106">
        <f t="shared" si="45"/>
        <v>60.45</v>
      </c>
      <c r="I989" s="106">
        <f t="shared" si="46"/>
        <v>55.5</v>
      </c>
      <c r="J989" s="107">
        <f t="shared" si="47"/>
        <v>54.5</v>
      </c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</row>
    <row r="990" spans="1:32" s="20" customFormat="1" x14ac:dyDescent="0.35">
      <c r="A990" s="127" t="s">
        <v>5880</v>
      </c>
      <c r="B990" s="21" t="s">
        <v>5881</v>
      </c>
      <c r="C990" s="21">
        <v>6</v>
      </c>
      <c r="D990" s="20">
        <v>0.7</v>
      </c>
      <c r="E990" s="135">
        <v>46</v>
      </c>
      <c r="F990" s="106">
        <v>37.5</v>
      </c>
      <c r="G990" s="22" t="s">
        <v>14145</v>
      </c>
      <c r="H990" s="106">
        <f t="shared" si="45"/>
        <v>51.75</v>
      </c>
      <c r="I990" s="106">
        <f t="shared" si="46"/>
        <v>47.5</v>
      </c>
      <c r="J990" s="107">
        <f t="shared" si="47"/>
        <v>46.650000000000006</v>
      </c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</row>
    <row r="991" spans="1:32" s="20" customFormat="1" x14ac:dyDescent="0.35">
      <c r="A991" s="127" t="s">
        <v>5883</v>
      </c>
      <c r="B991" s="21" t="s">
        <v>5884</v>
      </c>
      <c r="C991" s="21">
        <v>6</v>
      </c>
      <c r="D991" s="20">
        <v>0.7</v>
      </c>
      <c r="E991" s="135">
        <v>46</v>
      </c>
      <c r="F991" s="106">
        <v>27.5</v>
      </c>
      <c r="G991" s="22" t="s">
        <v>14145</v>
      </c>
      <c r="H991" s="106">
        <f t="shared" si="45"/>
        <v>39.550000000000004</v>
      </c>
      <c r="I991" s="106">
        <f t="shared" si="46"/>
        <v>36.300000000000004</v>
      </c>
      <c r="J991" s="107">
        <f t="shared" si="47"/>
        <v>35.65</v>
      </c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</row>
    <row r="992" spans="1:32" s="20" customFormat="1" x14ac:dyDescent="0.35">
      <c r="A992" s="127" t="s">
        <v>5887</v>
      </c>
      <c r="B992" s="21" t="s">
        <v>5888</v>
      </c>
      <c r="C992" s="21">
        <v>6</v>
      </c>
      <c r="D992" s="20">
        <v>0.7</v>
      </c>
      <c r="E992" s="135">
        <v>46</v>
      </c>
      <c r="F992" s="106">
        <v>57.8</v>
      </c>
      <c r="G992" s="22" t="s">
        <v>14145</v>
      </c>
      <c r="H992" s="106">
        <f t="shared" si="45"/>
        <v>76.5</v>
      </c>
      <c r="I992" s="106">
        <f t="shared" si="46"/>
        <v>70.25</v>
      </c>
      <c r="J992" s="107">
        <f t="shared" si="47"/>
        <v>69</v>
      </c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</row>
    <row r="993" spans="1:32" s="20" customFormat="1" x14ac:dyDescent="0.35">
      <c r="A993" s="127" t="s">
        <v>5890</v>
      </c>
      <c r="B993" s="21" t="s">
        <v>5891</v>
      </c>
      <c r="C993" s="21">
        <v>6</v>
      </c>
      <c r="D993" s="20">
        <v>0.7</v>
      </c>
      <c r="E993" s="135">
        <v>48</v>
      </c>
      <c r="F993" s="106">
        <v>37.5</v>
      </c>
      <c r="G993" s="22" t="s">
        <v>14145</v>
      </c>
      <c r="H993" s="106">
        <f t="shared" si="45"/>
        <v>51.900000000000006</v>
      </c>
      <c r="I993" s="106">
        <f t="shared" si="46"/>
        <v>47.650000000000006</v>
      </c>
      <c r="J993" s="107">
        <f t="shared" si="47"/>
        <v>46.800000000000004</v>
      </c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</row>
    <row r="994" spans="1:32" s="20" customFormat="1" x14ac:dyDescent="0.35">
      <c r="A994" s="127" t="s">
        <v>5894</v>
      </c>
      <c r="B994" s="21" t="s">
        <v>5895</v>
      </c>
      <c r="C994" s="21">
        <v>6</v>
      </c>
      <c r="D994" s="20">
        <v>0.7</v>
      </c>
      <c r="E994" s="135">
        <v>46</v>
      </c>
      <c r="F994" s="106">
        <v>31</v>
      </c>
      <c r="G994" s="22" t="s">
        <v>14145</v>
      </c>
      <c r="H994" s="106">
        <f t="shared" si="45"/>
        <v>43.800000000000004</v>
      </c>
      <c r="I994" s="106">
        <f t="shared" si="46"/>
        <v>40.200000000000003</v>
      </c>
      <c r="J994" s="107">
        <f t="shared" si="47"/>
        <v>39.5</v>
      </c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</row>
    <row r="995" spans="1:32" s="20" customFormat="1" x14ac:dyDescent="0.35">
      <c r="A995" s="127" t="s">
        <v>5898</v>
      </c>
      <c r="B995" s="21" t="s">
        <v>5899</v>
      </c>
      <c r="C995" s="21">
        <v>6</v>
      </c>
      <c r="D995" s="20">
        <v>0.7</v>
      </c>
      <c r="E995" s="135">
        <v>48</v>
      </c>
      <c r="F995" s="106">
        <v>43.5</v>
      </c>
      <c r="G995" s="22" t="s">
        <v>14145</v>
      </c>
      <c r="H995" s="106">
        <f t="shared" si="45"/>
        <v>59.25</v>
      </c>
      <c r="I995" s="106">
        <f t="shared" si="46"/>
        <v>54.400000000000006</v>
      </c>
      <c r="J995" s="107">
        <f t="shared" si="47"/>
        <v>53.400000000000006</v>
      </c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</row>
    <row r="996" spans="1:32" s="20" customFormat="1" x14ac:dyDescent="0.35">
      <c r="A996" s="127" t="s">
        <v>5902</v>
      </c>
      <c r="B996" s="21" t="s">
        <v>14627</v>
      </c>
      <c r="C996" s="21">
        <v>6</v>
      </c>
      <c r="D996" s="20">
        <v>0.7</v>
      </c>
      <c r="E996" s="135">
        <v>48</v>
      </c>
      <c r="F996" s="106">
        <v>35</v>
      </c>
      <c r="G996" s="22" t="s">
        <v>14145</v>
      </c>
      <c r="H996" s="106">
        <f t="shared" si="45"/>
        <v>48.85</v>
      </c>
      <c r="I996" s="106">
        <f t="shared" si="46"/>
        <v>44.85</v>
      </c>
      <c r="J996" s="107">
        <f t="shared" si="47"/>
        <v>44.050000000000004</v>
      </c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</row>
    <row r="997" spans="1:32" s="20" customFormat="1" x14ac:dyDescent="0.35">
      <c r="A997" s="127" t="s">
        <v>5905</v>
      </c>
      <c r="B997" s="21" t="s">
        <v>5906</v>
      </c>
      <c r="C997" s="21">
        <v>6</v>
      </c>
      <c r="D997" s="20">
        <v>0.7</v>
      </c>
      <c r="E997" s="135">
        <v>46</v>
      </c>
      <c r="F997" s="106">
        <v>22.5</v>
      </c>
      <c r="G997" s="22" t="s">
        <v>14145</v>
      </c>
      <c r="H997" s="106">
        <f t="shared" si="45"/>
        <v>33.450000000000003</v>
      </c>
      <c r="I997" s="106">
        <f t="shared" si="46"/>
        <v>30.700000000000003</v>
      </c>
      <c r="J997" s="107">
        <f t="shared" si="47"/>
        <v>30.150000000000002</v>
      </c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</row>
    <row r="998" spans="1:32" s="20" customFormat="1" x14ac:dyDescent="0.35">
      <c r="A998" s="127" t="s">
        <v>5909</v>
      </c>
      <c r="B998" s="21" t="s">
        <v>5910</v>
      </c>
      <c r="C998" s="21">
        <v>6</v>
      </c>
      <c r="D998" s="20">
        <v>0.7</v>
      </c>
      <c r="E998" s="135">
        <v>46</v>
      </c>
      <c r="F998" s="106">
        <v>33</v>
      </c>
      <c r="G998" s="22" t="s">
        <v>14145</v>
      </c>
      <c r="H998" s="106">
        <f t="shared" si="45"/>
        <v>46.25</v>
      </c>
      <c r="I998" s="106">
        <f t="shared" si="46"/>
        <v>42.45</v>
      </c>
      <c r="J998" s="107">
        <f t="shared" si="47"/>
        <v>41.7</v>
      </c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</row>
    <row r="999" spans="1:32" s="20" customFormat="1" x14ac:dyDescent="0.35">
      <c r="A999" s="127" t="s">
        <v>5913</v>
      </c>
      <c r="B999" s="21" t="s">
        <v>5914</v>
      </c>
      <c r="C999" s="21">
        <v>6</v>
      </c>
      <c r="D999" s="20">
        <v>0.7</v>
      </c>
      <c r="E999" s="135">
        <v>46</v>
      </c>
      <c r="F999" s="106">
        <v>42.5</v>
      </c>
      <c r="G999" s="22" t="s">
        <v>14145</v>
      </c>
      <c r="H999" s="106">
        <f t="shared" si="45"/>
        <v>57.85</v>
      </c>
      <c r="I999" s="106">
        <f t="shared" si="46"/>
        <v>53.1</v>
      </c>
      <c r="J999" s="107">
        <f t="shared" si="47"/>
        <v>52.150000000000006</v>
      </c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</row>
    <row r="1000" spans="1:32" s="20" customFormat="1" x14ac:dyDescent="0.35">
      <c r="A1000" s="127" t="s">
        <v>5917</v>
      </c>
      <c r="B1000" s="21" t="s">
        <v>5918</v>
      </c>
      <c r="C1000" s="21">
        <v>6</v>
      </c>
      <c r="D1000" s="20">
        <v>0.7</v>
      </c>
      <c r="E1000" s="135">
        <v>46</v>
      </c>
      <c r="F1000" s="106">
        <v>20.5</v>
      </c>
      <c r="G1000" s="22" t="s">
        <v>14145</v>
      </c>
      <c r="H1000" s="106">
        <f t="shared" si="45"/>
        <v>31</v>
      </c>
      <c r="I1000" s="106">
        <f t="shared" si="46"/>
        <v>28.450000000000003</v>
      </c>
      <c r="J1000" s="107">
        <f t="shared" si="47"/>
        <v>27.950000000000003</v>
      </c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</row>
    <row r="1001" spans="1:32" s="20" customFormat="1" x14ac:dyDescent="0.35">
      <c r="A1001" s="127" t="s">
        <v>5921</v>
      </c>
      <c r="B1001" s="21" t="s">
        <v>5922</v>
      </c>
      <c r="C1001" s="21">
        <v>6</v>
      </c>
      <c r="D1001" s="20">
        <v>0.7</v>
      </c>
      <c r="E1001" s="135">
        <v>40</v>
      </c>
      <c r="F1001" s="106">
        <v>19</v>
      </c>
      <c r="G1001" s="22" t="s">
        <v>14145</v>
      </c>
      <c r="H1001" s="106">
        <f t="shared" si="45"/>
        <v>28.650000000000002</v>
      </c>
      <c r="I1001" s="106">
        <f t="shared" si="46"/>
        <v>26.3</v>
      </c>
      <c r="J1001" s="107">
        <f t="shared" si="47"/>
        <v>25.8</v>
      </c>
      <c r="L1001"/>
      <c r="M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</row>
    <row r="1002" spans="1:32" s="20" customFormat="1" x14ac:dyDescent="0.35">
      <c r="A1002" s="127" t="s">
        <v>5925</v>
      </c>
      <c r="B1002" s="21" t="s">
        <v>5926</v>
      </c>
      <c r="C1002" s="21">
        <v>6</v>
      </c>
      <c r="D1002" s="20">
        <v>0.7</v>
      </c>
      <c r="E1002" s="135">
        <v>60</v>
      </c>
      <c r="F1002" s="106">
        <v>31.5</v>
      </c>
      <c r="G1002" s="22" t="s">
        <v>14145</v>
      </c>
      <c r="H1002" s="106">
        <f t="shared" si="45"/>
        <v>45.650000000000006</v>
      </c>
      <c r="I1002" s="106">
        <f t="shared" si="46"/>
        <v>41.900000000000006</v>
      </c>
      <c r="J1002" s="107">
        <f t="shared" si="47"/>
        <v>41.150000000000006</v>
      </c>
      <c r="L1002"/>
      <c r="M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</row>
    <row r="1003" spans="1:32" s="20" customFormat="1" x14ac:dyDescent="0.35">
      <c r="A1003" s="127" t="s">
        <v>5933</v>
      </c>
      <c r="B1003" s="21" t="s">
        <v>5930</v>
      </c>
      <c r="C1003" s="21">
        <v>12</v>
      </c>
      <c r="D1003" s="20">
        <v>1</v>
      </c>
      <c r="E1003" s="135">
        <v>43</v>
      </c>
      <c r="F1003" s="106">
        <v>25</v>
      </c>
      <c r="G1003" s="22" t="s">
        <v>14145</v>
      </c>
      <c r="H1003" s="106">
        <f t="shared" si="45"/>
        <v>37.85</v>
      </c>
      <c r="I1003" s="106">
        <f t="shared" si="46"/>
        <v>34.75</v>
      </c>
      <c r="J1003" s="107">
        <f t="shared" si="47"/>
        <v>34.15</v>
      </c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</row>
    <row r="1004" spans="1:32" s="20" customFormat="1" x14ac:dyDescent="0.35">
      <c r="A1004" s="127" t="s">
        <v>5936</v>
      </c>
      <c r="B1004" s="21" t="s">
        <v>5937</v>
      </c>
      <c r="C1004" s="21">
        <v>6</v>
      </c>
      <c r="D1004" s="20">
        <v>0.7</v>
      </c>
      <c r="E1004" s="135">
        <v>46</v>
      </c>
      <c r="F1004" s="106">
        <v>44.5</v>
      </c>
      <c r="G1004" s="22" t="s">
        <v>14145</v>
      </c>
      <c r="H1004" s="106">
        <f t="shared" si="45"/>
        <v>60.25</v>
      </c>
      <c r="I1004" s="106">
        <f t="shared" si="46"/>
        <v>55.35</v>
      </c>
      <c r="J1004" s="107">
        <f t="shared" si="47"/>
        <v>54.35</v>
      </c>
      <c r="L1004"/>
      <c r="M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</row>
    <row r="1005" spans="1:32" s="20" customFormat="1" x14ac:dyDescent="0.35">
      <c r="A1005" s="127" t="s">
        <v>5940</v>
      </c>
      <c r="B1005" s="21" t="s">
        <v>5941</v>
      </c>
      <c r="C1005" s="21">
        <v>6</v>
      </c>
      <c r="D1005" s="20">
        <v>0.7</v>
      </c>
      <c r="E1005" s="135">
        <v>43</v>
      </c>
      <c r="F1005" s="106">
        <v>149</v>
      </c>
      <c r="G1005" s="22" t="s">
        <v>14145</v>
      </c>
      <c r="H1005" s="106">
        <f t="shared" si="45"/>
        <v>187.5</v>
      </c>
      <c r="I1005" s="106">
        <f t="shared" si="46"/>
        <v>172.15</v>
      </c>
      <c r="J1005" s="107">
        <f t="shared" si="47"/>
        <v>169.05</v>
      </c>
      <c r="L1005"/>
      <c r="M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</row>
    <row r="1006" spans="1:32" s="20" customFormat="1" x14ac:dyDescent="0.35">
      <c r="A1006" s="127" t="s">
        <v>5944</v>
      </c>
      <c r="B1006" s="21" t="s">
        <v>5945</v>
      </c>
      <c r="C1006" s="21">
        <v>18</v>
      </c>
      <c r="D1006" s="20">
        <v>0.05</v>
      </c>
      <c r="E1006" s="135">
        <v>43</v>
      </c>
      <c r="F1006" s="106">
        <v>78.5</v>
      </c>
      <c r="G1006" s="22" t="s">
        <v>14145</v>
      </c>
      <c r="H1006" s="106">
        <f t="shared" si="45"/>
        <v>97.95</v>
      </c>
      <c r="I1006" s="106">
        <f t="shared" si="46"/>
        <v>89.95</v>
      </c>
      <c r="J1006" s="107">
        <f t="shared" si="47"/>
        <v>88.300000000000011</v>
      </c>
      <c r="L1006"/>
      <c r="M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</row>
    <row r="1007" spans="1:32" s="20" customFormat="1" x14ac:dyDescent="0.35">
      <c r="A1007" s="127" t="s">
        <v>5948</v>
      </c>
      <c r="B1007" s="21" t="s">
        <v>5949</v>
      </c>
      <c r="C1007" s="21">
        <v>6</v>
      </c>
      <c r="D1007" s="20">
        <v>0.7</v>
      </c>
      <c r="E1007" s="135">
        <v>40</v>
      </c>
      <c r="F1007" s="106">
        <v>16.25</v>
      </c>
      <c r="G1007" s="22" t="s">
        <v>14145</v>
      </c>
      <c r="H1007" s="106">
        <f t="shared" si="45"/>
        <v>25.3</v>
      </c>
      <c r="I1007" s="106">
        <f t="shared" si="46"/>
        <v>23.200000000000003</v>
      </c>
      <c r="J1007" s="107">
        <f t="shared" si="47"/>
        <v>22.8</v>
      </c>
      <c r="L1007"/>
      <c r="M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</row>
    <row r="1008" spans="1:32" s="20" customFormat="1" x14ac:dyDescent="0.35">
      <c r="A1008" s="127" t="s">
        <v>5956</v>
      </c>
      <c r="B1008" s="21" t="s">
        <v>5952</v>
      </c>
      <c r="C1008" s="21">
        <v>6</v>
      </c>
      <c r="D1008" s="20">
        <v>1</v>
      </c>
      <c r="E1008" s="135">
        <v>40</v>
      </c>
      <c r="F1008" s="106">
        <v>31</v>
      </c>
      <c r="G1008" s="22" t="s">
        <v>14145</v>
      </c>
      <c r="H1008" s="106">
        <f t="shared" si="45"/>
        <v>44.800000000000004</v>
      </c>
      <c r="I1008" s="106">
        <f t="shared" si="46"/>
        <v>41.1</v>
      </c>
      <c r="J1008" s="107">
        <f t="shared" si="47"/>
        <v>40.400000000000006</v>
      </c>
      <c r="L1008"/>
      <c r="M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</row>
    <row r="1009" spans="1:32" s="20" customFormat="1" x14ac:dyDescent="0.35">
      <c r="A1009" s="127" t="s">
        <v>5959</v>
      </c>
      <c r="B1009" s="21" t="s">
        <v>5960</v>
      </c>
      <c r="C1009" s="21">
        <v>6</v>
      </c>
      <c r="D1009" s="20">
        <v>0.7</v>
      </c>
      <c r="E1009" s="135">
        <v>40</v>
      </c>
      <c r="F1009" s="106">
        <v>30</v>
      </c>
      <c r="G1009" s="22" t="s">
        <v>14145</v>
      </c>
      <c r="H1009" s="106">
        <f t="shared" si="45"/>
        <v>42.050000000000004</v>
      </c>
      <c r="I1009" s="106">
        <f t="shared" si="46"/>
        <v>38.6</v>
      </c>
      <c r="J1009" s="107">
        <f t="shared" si="47"/>
        <v>37.9</v>
      </c>
      <c r="L1009"/>
      <c r="M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</row>
    <row r="1010" spans="1:32" s="20" customFormat="1" x14ac:dyDescent="0.35">
      <c r="A1010" s="127" t="s">
        <v>14858</v>
      </c>
      <c r="B1010" s="21" t="s">
        <v>14859</v>
      </c>
      <c r="C1010" s="21">
        <v>6</v>
      </c>
      <c r="D1010" s="20">
        <v>0.7</v>
      </c>
      <c r="E1010" s="135">
        <v>43</v>
      </c>
      <c r="F1010" s="106">
        <v>28.5</v>
      </c>
      <c r="G1010" s="22" t="s">
        <v>14145</v>
      </c>
      <c r="H1010" s="106">
        <f t="shared" si="45"/>
        <v>40.5</v>
      </c>
      <c r="I1010" s="106">
        <f t="shared" si="46"/>
        <v>37.15</v>
      </c>
      <c r="J1010" s="107">
        <f t="shared" si="47"/>
        <v>36.5</v>
      </c>
      <c r="L1010"/>
      <c r="M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</row>
    <row r="1011" spans="1:32" s="20" customFormat="1" x14ac:dyDescent="0.35">
      <c r="A1011" s="127" t="s">
        <v>5963</v>
      </c>
      <c r="B1011" s="21" t="s">
        <v>5964</v>
      </c>
      <c r="C1011" s="21">
        <v>6</v>
      </c>
      <c r="D1011" s="20">
        <v>0.7</v>
      </c>
      <c r="E1011" s="135">
        <v>40</v>
      </c>
      <c r="F1011" s="106">
        <v>48.5</v>
      </c>
      <c r="G1011" s="22" t="s">
        <v>14145</v>
      </c>
      <c r="H1011" s="106">
        <f t="shared" si="45"/>
        <v>64.600000000000009</v>
      </c>
      <c r="I1011" s="106">
        <f t="shared" si="46"/>
        <v>59.35</v>
      </c>
      <c r="J1011" s="107">
        <f t="shared" si="47"/>
        <v>58.25</v>
      </c>
      <c r="L1011"/>
      <c r="M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</row>
    <row r="1012" spans="1:32" s="20" customFormat="1" x14ac:dyDescent="0.35">
      <c r="A1012" s="127" t="s">
        <v>14490</v>
      </c>
      <c r="B1012" s="21" t="s">
        <v>14491</v>
      </c>
      <c r="C1012" s="21">
        <v>3</v>
      </c>
      <c r="D1012" s="20">
        <v>0.7</v>
      </c>
      <c r="E1012" s="135">
        <v>40</v>
      </c>
      <c r="F1012" s="106">
        <v>38.5</v>
      </c>
      <c r="G1012" s="22" t="s">
        <v>14147</v>
      </c>
      <c r="H1012" s="106">
        <f t="shared" si="45"/>
        <v>52.400000000000006</v>
      </c>
      <c r="I1012" s="106">
        <f t="shared" si="46"/>
        <v>48.150000000000006</v>
      </c>
      <c r="J1012" s="107">
        <f t="shared" si="47"/>
        <v>47.25</v>
      </c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</row>
    <row r="1013" spans="1:32" s="20" customFormat="1" x14ac:dyDescent="0.35">
      <c r="A1013" s="127" t="s">
        <v>5967</v>
      </c>
      <c r="B1013" s="21" t="s">
        <v>5968</v>
      </c>
      <c r="C1013" s="21">
        <v>6</v>
      </c>
      <c r="D1013" s="20">
        <v>0.7</v>
      </c>
      <c r="E1013" s="135">
        <v>40</v>
      </c>
      <c r="F1013" s="106">
        <v>38.5</v>
      </c>
      <c r="G1013" s="22" t="s">
        <v>14145</v>
      </c>
      <c r="H1013" s="106">
        <f t="shared" si="45"/>
        <v>52.400000000000006</v>
      </c>
      <c r="I1013" s="106">
        <f t="shared" si="46"/>
        <v>48.150000000000006</v>
      </c>
      <c r="J1013" s="107">
        <f t="shared" si="47"/>
        <v>47.25</v>
      </c>
      <c r="L1013"/>
      <c r="M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</row>
    <row r="1014" spans="1:32" s="20" customFormat="1" x14ac:dyDescent="0.35">
      <c r="A1014" s="127" t="s">
        <v>14304</v>
      </c>
      <c r="B1014" s="21" t="s">
        <v>14305</v>
      </c>
      <c r="C1014" s="21">
        <v>6</v>
      </c>
      <c r="D1014" s="20">
        <v>0.7</v>
      </c>
      <c r="E1014" s="135">
        <v>40</v>
      </c>
      <c r="F1014" s="106">
        <v>84.5</v>
      </c>
      <c r="G1014" s="22" t="s">
        <v>14145</v>
      </c>
      <c r="H1014" s="106">
        <f t="shared" si="45"/>
        <v>108.55000000000001</v>
      </c>
      <c r="I1014" s="106">
        <f t="shared" si="46"/>
        <v>99.65</v>
      </c>
      <c r="J1014" s="107">
        <f t="shared" si="47"/>
        <v>97.850000000000009</v>
      </c>
      <c r="L1014"/>
      <c r="M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</row>
    <row r="1015" spans="1:32" s="20" customFormat="1" x14ac:dyDescent="0.35">
      <c r="A1015" s="127" t="s">
        <v>5970</v>
      </c>
      <c r="B1015" s="21" t="s">
        <v>5971</v>
      </c>
      <c r="C1015" s="21">
        <v>3</v>
      </c>
      <c r="D1015" s="20">
        <v>0.7</v>
      </c>
      <c r="E1015" s="135">
        <v>40</v>
      </c>
      <c r="F1015" s="106">
        <v>68.5</v>
      </c>
      <c r="G1015" s="22" t="s">
        <v>14145</v>
      </c>
      <c r="H1015" s="106">
        <f t="shared" si="45"/>
        <v>89</v>
      </c>
      <c r="I1015" s="106">
        <f t="shared" si="46"/>
        <v>81.75</v>
      </c>
      <c r="J1015" s="107">
        <f t="shared" si="47"/>
        <v>80.25</v>
      </c>
      <c r="L1015"/>
      <c r="M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</row>
    <row r="1016" spans="1:32" s="20" customFormat="1" x14ac:dyDescent="0.35">
      <c r="A1016" s="127" t="s">
        <v>5977</v>
      </c>
      <c r="B1016" s="21" t="s">
        <v>5974</v>
      </c>
      <c r="C1016" s="21">
        <v>3</v>
      </c>
      <c r="D1016" s="20">
        <v>0.7</v>
      </c>
      <c r="E1016" s="135">
        <v>40</v>
      </c>
      <c r="F1016" s="106">
        <v>169</v>
      </c>
      <c r="G1016" s="22" t="s">
        <v>14145</v>
      </c>
      <c r="H1016" s="106">
        <f t="shared" si="45"/>
        <v>211.65</v>
      </c>
      <c r="I1016" s="106">
        <f t="shared" si="46"/>
        <v>194.3</v>
      </c>
      <c r="J1016" s="107">
        <f t="shared" si="47"/>
        <v>190.8</v>
      </c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</row>
    <row r="1017" spans="1:32" s="20" customFormat="1" x14ac:dyDescent="0.35">
      <c r="A1017" s="127" t="s">
        <v>5981</v>
      </c>
      <c r="B1017" s="21" t="s">
        <v>5978</v>
      </c>
      <c r="C1017" s="21">
        <v>3</v>
      </c>
      <c r="D1017" s="20">
        <v>0.7</v>
      </c>
      <c r="E1017" s="135">
        <v>40</v>
      </c>
      <c r="F1017" s="106">
        <v>240</v>
      </c>
      <c r="G1017" s="22" t="s">
        <v>14145</v>
      </c>
      <c r="H1017" s="106">
        <f t="shared" si="45"/>
        <v>298.25</v>
      </c>
      <c r="I1017" s="106">
        <f t="shared" si="46"/>
        <v>273.8</v>
      </c>
      <c r="J1017" s="107">
        <f t="shared" si="47"/>
        <v>268.90000000000003</v>
      </c>
      <c r="L1017"/>
      <c r="M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</row>
    <row r="1018" spans="1:32" s="20" customFormat="1" x14ac:dyDescent="0.35">
      <c r="A1018" s="127" t="s">
        <v>5982</v>
      </c>
      <c r="B1018" s="21" t="s">
        <v>5983</v>
      </c>
      <c r="C1018" s="21">
        <v>3</v>
      </c>
      <c r="D1018" s="20">
        <v>0.7</v>
      </c>
      <c r="E1018" s="135">
        <v>43</v>
      </c>
      <c r="F1018" s="106">
        <v>775</v>
      </c>
      <c r="G1018" s="22" t="s">
        <v>14145</v>
      </c>
      <c r="H1018" s="106">
        <f t="shared" si="45"/>
        <v>951.2</v>
      </c>
      <c r="I1018" s="106">
        <f t="shared" si="46"/>
        <v>873.25</v>
      </c>
      <c r="J1018" s="107">
        <f t="shared" si="47"/>
        <v>857.65000000000009</v>
      </c>
      <c r="L1018"/>
      <c r="M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</row>
    <row r="1019" spans="1:32" s="20" customFormat="1" x14ac:dyDescent="0.35">
      <c r="A1019" s="127" t="s">
        <v>5986</v>
      </c>
      <c r="B1019" s="21" t="s">
        <v>5987</v>
      </c>
      <c r="C1019" s="21">
        <v>6</v>
      </c>
      <c r="D1019" s="20">
        <v>0.7</v>
      </c>
      <c r="E1019" s="135">
        <v>43</v>
      </c>
      <c r="F1019" s="106">
        <v>24.5</v>
      </c>
      <c r="G1019" s="22" t="s">
        <v>14145</v>
      </c>
      <c r="H1019" s="106">
        <f t="shared" si="45"/>
        <v>35.6</v>
      </c>
      <c r="I1019" s="106">
        <f t="shared" si="46"/>
        <v>32.700000000000003</v>
      </c>
      <c r="J1019" s="107">
        <f t="shared" si="47"/>
        <v>32.1</v>
      </c>
      <c r="L1019"/>
      <c r="M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</row>
    <row r="1020" spans="1:32" s="20" customFormat="1" x14ac:dyDescent="0.35">
      <c r="A1020" s="127" t="s">
        <v>5990</v>
      </c>
      <c r="B1020" s="21" t="s">
        <v>5991</v>
      </c>
      <c r="C1020" s="21">
        <v>6</v>
      </c>
      <c r="D1020" s="20">
        <v>0.7</v>
      </c>
      <c r="E1020" s="135">
        <v>43</v>
      </c>
      <c r="F1020" s="106">
        <v>23.5</v>
      </c>
      <c r="G1020" s="22" t="s">
        <v>14145</v>
      </c>
      <c r="H1020" s="106">
        <f t="shared" si="45"/>
        <v>34.4</v>
      </c>
      <c r="I1020" s="106">
        <f t="shared" si="46"/>
        <v>31.55</v>
      </c>
      <c r="J1020" s="107">
        <f t="shared" si="47"/>
        <v>31</v>
      </c>
      <c r="L1020"/>
      <c r="M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</row>
    <row r="1021" spans="1:32" s="20" customFormat="1" x14ac:dyDescent="0.35">
      <c r="A1021" s="127" t="s">
        <v>5994</v>
      </c>
      <c r="B1021" s="21" t="s">
        <v>5995</v>
      </c>
      <c r="C1021" s="21">
        <v>6</v>
      </c>
      <c r="D1021" s="20">
        <v>0.7</v>
      </c>
      <c r="E1021" s="135">
        <v>43</v>
      </c>
      <c r="F1021" s="106">
        <v>52</v>
      </c>
      <c r="G1021" s="22" t="s">
        <v>14145</v>
      </c>
      <c r="H1021" s="106">
        <f t="shared" si="45"/>
        <v>69.150000000000006</v>
      </c>
      <c r="I1021" s="106">
        <f t="shared" si="46"/>
        <v>63.5</v>
      </c>
      <c r="J1021" s="107">
        <f t="shared" si="47"/>
        <v>62.35</v>
      </c>
      <c r="L1021"/>
      <c r="M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</row>
    <row r="1022" spans="1:32" s="20" customFormat="1" x14ac:dyDescent="0.35">
      <c r="A1022" s="127" t="s">
        <v>6000</v>
      </c>
      <c r="B1022" s="21" t="s">
        <v>6001</v>
      </c>
      <c r="C1022" s="21">
        <v>12</v>
      </c>
      <c r="D1022" s="20">
        <v>0.7</v>
      </c>
      <c r="E1022" s="135">
        <v>50.2</v>
      </c>
      <c r="F1022" s="106">
        <v>87.5</v>
      </c>
      <c r="G1022" s="22" t="s">
        <v>14145</v>
      </c>
      <c r="H1022" s="106">
        <f t="shared" si="45"/>
        <v>113.10000000000001</v>
      </c>
      <c r="I1022" s="106">
        <f t="shared" si="46"/>
        <v>103.85000000000001</v>
      </c>
      <c r="J1022" s="107">
        <f t="shared" si="47"/>
        <v>102</v>
      </c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</row>
    <row r="1023" spans="1:32" s="20" customFormat="1" x14ac:dyDescent="0.35">
      <c r="A1023" s="127" t="s">
        <v>6002</v>
      </c>
      <c r="B1023" s="21" t="s">
        <v>6003</v>
      </c>
      <c r="C1023" s="21">
        <v>12</v>
      </c>
      <c r="D1023" s="20">
        <v>1</v>
      </c>
      <c r="E1023" s="135">
        <v>40</v>
      </c>
      <c r="F1023" s="106">
        <v>32.5</v>
      </c>
      <c r="G1023" s="22" t="s">
        <v>14145</v>
      </c>
      <c r="H1023" s="106">
        <f t="shared" si="45"/>
        <v>46.6</v>
      </c>
      <c r="I1023" s="106">
        <f t="shared" si="46"/>
        <v>42.800000000000004</v>
      </c>
      <c r="J1023" s="107">
        <f t="shared" si="47"/>
        <v>42.050000000000004</v>
      </c>
      <c r="L1023"/>
      <c r="M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</row>
    <row r="1024" spans="1:32" s="20" customFormat="1" x14ac:dyDescent="0.35">
      <c r="A1024" s="127" t="s">
        <v>14545</v>
      </c>
      <c r="B1024" s="21" t="s">
        <v>14546</v>
      </c>
      <c r="C1024" s="21">
        <v>12</v>
      </c>
      <c r="D1024" s="20">
        <v>1</v>
      </c>
      <c r="E1024" s="135">
        <v>43</v>
      </c>
      <c r="F1024" s="106">
        <v>37.5</v>
      </c>
      <c r="G1024" s="22" t="s">
        <v>14145</v>
      </c>
      <c r="H1024" s="106">
        <f t="shared" si="45"/>
        <v>53.1</v>
      </c>
      <c r="I1024" s="106">
        <f t="shared" si="46"/>
        <v>48.75</v>
      </c>
      <c r="J1024" s="107">
        <f t="shared" si="47"/>
        <v>47.900000000000006</v>
      </c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</row>
    <row r="1025" spans="1:32" s="20" customFormat="1" x14ac:dyDescent="0.35">
      <c r="A1025" s="127" t="s">
        <v>6006</v>
      </c>
      <c r="B1025" s="21" t="s">
        <v>6007</v>
      </c>
      <c r="C1025" s="21">
        <v>6</v>
      </c>
      <c r="D1025" s="20">
        <v>0.7</v>
      </c>
      <c r="E1025" s="135">
        <v>47</v>
      </c>
      <c r="F1025" s="106">
        <v>31.95</v>
      </c>
      <c r="G1025" s="22" t="s">
        <v>14145</v>
      </c>
      <c r="H1025" s="106">
        <f t="shared" si="45"/>
        <v>45.050000000000004</v>
      </c>
      <c r="I1025" s="106">
        <f t="shared" si="46"/>
        <v>41.35</v>
      </c>
      <c r="J1025" s="107">
        <f t="shared" si="47"/>
        <v>40.6</v>
      </c>
      <c r="L1025"/>
      <c r="M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</row>
    <row r="1026" spans="1:32" s="20" customFormat="1" x14ac:dyDescent="0.35">
      <c r="A1026" s="127" t="s">
        <v>6010</v>
      </c>
      <c r="B1026" s="21" t="s">
        <v>14694</v>
      </c>
      <c r="C1026" s="21">
        <v>6</v>
      </c>
      <c r="D1026" s="20">
        <v>0.7</v>
      </c>
      <c r="E1026" s="135">
        <v>45</v>
      </c>
      <c r="F1026" s="106">
        <v>24.5</v>
      </c>
      <c r="G1026" s="22" t="s">
        <v>14145</v>
      </c>
      <c r="H1026" s="106">
        <f t="shared" si="45"/>
        <v>35.800000000000004</v>
      </c>
      <c r="I1026" s="106">
        <f t="shared" si="46"/>
        <v>32.85</v>
      </c>
      <c r="J1026" s="107">
        <f t="shared" si="47"/>
        <v>32.25</v>
      </c>
      <c r="L1026"/>
      <c r="M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</row>
    <row r="1027" spans="1:32" s="20" customFormat="1" x14ac:dyDescent="0.35">
      <c r="A1027" s="127" t="s">
        <v>6013</v>
      </c>
      <c r="B1027" s="21" t="s">
        <v>6014</v>
      </c>
      <c r="C1027" s="21">
        <v>6</v>
      </c>
      <c r="D1027" s="20">
        <v>0.7</v>
      </c>
      <c r="E1027" s="135">
        <v>50</v>
      </c>
      <c r="F1027" s="106">
        <v>21.5</v>
      </c>
      <c r="G1027" s="22" t="s">
        <v>14145</v>
      </c>
      <c r="H1027" s="106">
        <f t="shared" si="45"/>
        <v>32.550000000000004</v>
      </c>
      <c r="I1027" s="106">
        <f t="shared" si="46"/>
        <v>29.900000000000002</v>
      </c>
      <c r="J1027" s="107">
        <f t="shared" si="47"/>
        <v>29.35</v>
      </c>
      <c r="L1027"/>
      <c r="M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</row>
    <row r="1028" spans="1:32" s="20" customFormat="1" x14ac:dyDescent="0.35">
      <c r="A1028" s="127" t="s">
        <v>14695</v>
      </c>
      <c r="B1028" s="21" t="s">
        <v>14696</v>
      </c>
      <c r="C1028" s="21">
        <v>6</v>
      </c>
      <c r="D1028" s="20">
        <v>0.7</v>
      </c>
      <c r="E1028" s="135">
        <v>49.1</v>
      </c>
      <c r="F1028" s="106">
        <v>28.5</v>
      </c>
      <c r="G1028" s="22" t="s">
        <v>14145</v>
      </c>
      <c r="H1028" s="106">
        <f t="shared" si="45"/>
        <v>41.050000000000004</v>
      </c>
      <c r="I1028" s="106">
        <f t="shared" si="46"/>
        <v>37.65</v>
      </c>
      <c r="J1028" s="107">
        <f t="shared" si="47"/>
        <v>37</v>
      </c>
      <c r="L1028"/>
      <c r="M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</row>
    <row r="1029" spans="1:32" s="20" customFormat="1" x14ac:dyDescent="0.35">
      <c r="A1029" s="127" t="s">
        <v>6017</v>
      </c>
      <c r="B1029" s="21" t="s">
        <v>6018</v>
      </c>
      <c r="C1029" s="21">
        <v>6</v>
      </c>
      <c r="D1029" s="20">
        <v>0.7</v>
      </c>
      <c r="E1029" s="135">
        <v>46</v>
      </c>
      <c r="F1029" s="106">
        <v>21.5</v>
      </c>
      <c r="G1029" s="22" t="s">
        <v>14145</v>
      </c>
      <c r="H1029" s="106">
        <f t="shared" si="45"/>
        <v>32.200000000000003</v>
      </c>
      <c r="I1029" s="106">
        <f t="shared" si="46"/>
        <v>29.6</v>
      </c>
      <c r="J1029" s="107">
        <f t="shared" si="47"/>
        <v>29.05</v>
      </c>
      <c r="L1029"/>
      <c r="M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</row>
    <row r="1030" spans="1:32" s="20" customFormat="1" x14ac:dyDescent="0.35">
      <c r="A1030" s="127" t="s">
        <v>6021</v>
      </c>
      <c r="B1030" s="21" t="s">
        <v>14697</v>
      </c>
      <c r="C1030" s="21">
        <v>6</v>
      </c>
      <c r="D1030" s="20">
        <v>0.7</v>
      </c>
      <c r="E1030" s="135">
        <v>50.5</v>
      </c>
      <c r="F1030" s="106">
        <v>26.25</v>
      </c>
      <c r="G1030" s="22" t="s">
        <v>14145</v>
      </c>
      <c r="H1030" s="106">
        <f t="shared" si="45"/>
        <v>38.400000000000006</v>
      </c>
      <c r="I1030" s="106">
        <f t="shared" si="46"/>
        <v>35.25</v>
      </c>
      <c r="J1030" s="107">
        <f t="shared" si="47"/>
        <v>34.65</v>
      </c>
      <c r="L1030"/>
      <c r="M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</row>
    <row r="1031" spans="1:32" s="20" customFormat="1" x14ac:dyDescent="0.35">
      <c r="A1031" s="127" t="s">
        <v>6024</v>
      </c>
      <c r="B1031" s="21" t="s">
        <v>6025</v>
      </c>
      <c r="C1031" s="21">
        <v>6</v>
      </c>
      <c r="D1031" s="20">
        <v>0.7</v>
      </c>
      <c r="E1031" s="135">
        <v>50</v>
      </c>
      <c r="F1031" s="106">
        <v>18.5</v>
      </c>
      <c r="G1031" s="22" t="s">
        <v>14145</v>
      </c>
      <c r="H1031" s="106">
        <f t="shared" si="45"/>
        <v>28.900000000000002</v>
      </c>
      <c r="I1031" s="106">
        <f t="shared" si="46"/>
        <v>26.55</v>
      </c>
      <c r="J1031" s="107">
        <f t="shared" si="47"/>
        <v>26.05</v>
      </c>
      <c r="L1031"/>
      <c r="M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</row>
    <row r="1032" spans="1:32" s="20" customFormat="1" x14ac:dyDescent="0.35">
      <c r="A1032" s="127" t="s">
        <v>6028</v>
      </c>
      <c r="B1032" s="21" t="s">
        <v>6029</v>
      </c>
      <c r="C1032" s="21">
        <v>6</v>
      </c>
      <c r="D1032" s="20">
        <v>0.7</v>
      </c>
      <c r="E1032" s="135">
        <v>40</v>
      </c>
      <c r="F1032" s="106">
        <v>22.5</v>
      </c>
      <c r="G1032" s="22" t="s">
        <v>14145</v>
      </c>
      <c r="H1032" s="106">
        <f t="shared" si="45"/>
        <v>32.9</v>
      </c>
      <c r="I1032" s="106">
        <f t="shared" si="46"/>
        <v>30.200000000000003</v>
      </c>
      <c r="J1032" s="107">
        <f t="shared" si="47"/>
        <v>29.650000000000002</v>
      </c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</row>
    <row r="1033" spans="1:32" s="20" customFormat="1" x14ac:dyDescent="0.35">
      <c r="A1033" s="127" t="s">
        <v>6032</v>
      </c>
      <c r="B1033" s="21" t="s">
        <v>6033</v>
      </c>
      <c r="C1033" s="21">
        <v>6</v>
      </c>
      <c r="D1033" s="20">
        <v>0.7</v>
      </c>
      <c r="E1033" s="135">
        <v>43</v>
      </c>
      <c r="F1033" s="106">
        <v>26.75</v>
      </c>
      <c r="G1033" s="22" t="s">
        <v>14145</v>
      </c>
      <c r="H1033" s="106">
        <f t="shared" si="45"/>
        <v>38.35</v>
      </c>
      <c r="I1033" s="106">
        <f t="shared" si="46"/>
        <v>35.200000000000003</v>
      </c>
      <c r="J1033" s="107">
        <f t="shared" si="47"/>
        <v>34.6</v>
      </c>
      <c r="L1033"/>
      <c r="M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</row>
    <row r="1034" spans="1:32" s="20" customFormat="1" x14ac:dyDescent="0.35">
      <c r="A1034" s="127" t="s">
        <v>6036</v>
      </c>
      <c r="B1034" s="21" t="s">
        <v>6037</v>
      </c>
      <c r="C1034" s="21">
        <v>6</v>
      </c>
      <c r="D1034" s="20">
        <v>0.7</v>
      </c>
      <c r="E1034" s="135">
        <v>43</v>
      </c>
      <c r="F1034" s="106">
        <v>49.5</v>
      </c>
      <c r="G1034" s="22" t="s">
        <v>14145</v>
      </c>
      <c r="H1034" s="106">
        <f t="shared" si="45"/>
        <v>66.100000000000009</v>
      </c>
      <c r="I1034" s="106">
        <f t="shared" si="46"/>
        <v>60.7</v>
      </c>
      <c r="J1034" s="107">
        <f t="shared" si="47"/>
        <v>59.6</v>
      </c>
      <c r="L1034"/>
      <c r="M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</row>
    <row r="1035" spans="1:32" s="20" customFormat="1" x14ac:dyDescent="0.35">
      <c r="A1035" s="127" t="s">
        <v>6040</v>
      </c>
      <c r="B1035" s="21" t="s">
        <v>6041</v>
      </c>
      <c r="C1035" s="21">
        <v>6</v>
      </c>
      <c r="D1035" s="20">
        <v>0.7</v>
      </c>
      <c r="E1035" s="135">
        <v>43</v>
      </c>
      <c r="F1035" s="107">
        <v>99.5</v>
      </c>
      <c r="G1035" s="105" t="s">
        <v>14145</v>
      </c>
      <c r="H1035" s="106">
        <f t="shared" si="45"/>
        <v>127.10000000000001</v>
      </c>
      <c r="I1035" s="106">
        <f t="shared" si="46"/>
        <v>116.7</v>
      </c>
      <c r="J1035" s="107">
        <f t="shared" si="47"/>
        <v>114.60000000000001</v>
      </c>
      <c r="L1035"/>
      <c r="M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</row>
    <row r="1036" spans="1:32" s="20" customFormat="1" x14ac:dyDescent="0.35">
      <c r="A1036" s="127" t="s">
        <v>6044</v>
      </c>
      <c r="B1036" s="21" t="s">
        <v>6045</v>
      </c>
      <c r="C1036" s="21">
        <v>6</v>
      </c>
      <c r="D1036" s="20">
        <v>0.7</v>
      </c>
      <c r="E1036" s="135">
        <v>43</v>
      </c>
      <c r="F1036" s="106">
        <v>160</v>
      </c>
      <c r="G1036" s="22" t="s">
        <v>14145</v>
      </c>
      <c r="H1036" s="106">
        <f t="shared" ref="H1036:H1099" si="48">IF(B1036="","",CEILING((F1036+(10.3552*D1036*E1036)/100+1.5+0.05)*1.22,0.05))</f>
        <v>200.9</v>
      </c>
      <c r="I1036" s="106">
        <f t="shared" ref="I1036:I1099" si="49">IF(B1036="","",CEILING((F1036+(10.3552*D1036*E1036)/100+1.5+0.05)*1.12,0.05))</f>
        <v>184.45000000000002</v>
      </c>
      <c r="J1036" s="107">
        <f t="shared" ref="J1036:J1099" si="50">IF(B1036="","",CEILING((F1036+(10.3552*D1036*E1036)/100+1.5+0.05)*1.1,0.05))</f>
        <v>181.15</v>
      </c>
      <c r="L1036"/>
      <c r="M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</row>
    <row r="1037" spans="1:32" s="20" customFormat="1" x14ac:dyDescent="0.35">
      <c r="A1037" s="127" t="s">
        <v>6048</v>
      </c>
      <c r="B1037" s="21" t="s">
        <v>6049</v>
      </c>
      <c r="C1037" s="21">
        <v>1</v>
      </c>
      <c r="D1037" s="20">
        <v>0.7</v>
      </c>
      <c r="E1037" s="135">
        <v>46.8</v>
      </c>
      <c r="F1037" s="106">
        <v>695</v>
      </c>
      <c r="G1037" s="22" t="s">
        <v>14145</v>
      </c>
      <c r="H1037" s="106">
        <f t="shared" si="48"/>
        <v>853.95</v>
      </c>
      <c r="I1037" s="106">
        <f t="shared" si="49"/>
        <v>783.95</v>
      </c>
      <c r="J1037" s="107">
        <f t="shared" si="50"/>
        <v>769.95</v>
      </c>
      <c r="L1037"/>
      <c r="M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</row>
    <row r="1038" spans="1:32" s="20" customFormat="1" x14ac:dyDescent="0.35">
      <c r="A1038" s="127" t="s">
        <v>6052</v>
      </c>
      <c r="B1038" s="21" t="s">
        <v>6053</v>
      </c>
      <c r="C1038" s="21">
        <v>1</v>
      </c>
      <c r="D1038" s="20">
        <v>0.7</v>
      </c>
      <c r="E1038" s="135">
        <v>46.8</v>
      </c>
      <c r="F1038" s="106">
        <v>825</v>
      </c>
      <c r="G1038" s="22" t="s">
        <v>14145</v>
      </c>
      <c r="H1038" s="106">
        <f t="shared" si="48"/>
        <v>1012.5500000000001</v>
      </c>
      <c r="I1038" s="106">
        <f t="shared" si="49"/>
        <v>929.55000000000007</v>
      </c>
      <c r="J1038" s="107">
        <f t="shared" si="50"/>
        <v>912.95</v>
      </c>
      <c r="L1038"/>
      <c r="M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</row>
    <row r="1039" spans="1:32" s="20" customFormat="1" x14ac:dyDescent="0.35">
      <c r="A1039" s="127" t="s">
        <v>6054</v>
      </c>
      <c r="B1039" s="21" t="s">
        <v>6055</v>
      </c>
      <c r="C1039" s="21">
        <v>6</v>
      </c>
      <c r="D1039" s="20">
        <v>0.7</v>
      </c>
      <c r="E1039" s="135">
        <v>59.6</v>
      </c>
      <c r="F1039" s="106">
        <v>42</v>
      </c>
      <c r="G1039" s="22" t="s">
        <v>14145</v>
      </c>
      <c r="H1039" s="106">
        <f t="shared" si="48"/>
        <v>58.45</v>
      </c>
      <c r="I1039" s="106">
        <f t="shared" si="49"/>
        <v>53.650000000000006</v>
      </c>
      <c r="J1039" s="107">
        <f t="shared" si="50"/>
        <v>52.7</v>
      </c>
      <c r="L1039"/>
      <c r="M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</row>
    <row r="1040" spans="1:32" s="20" customFormat="1" x14ac:dyDescent="0.35">
      <c r="A1040" s="127" t="s">
        <v>6058</v>
      </c>
      <c r="B1040" s="21" t="s">
        <v>6059</v>
      </c>
      <c r="C1040" s="21">
        <v>6</v>
      </c>
      <c r="D1040" s="20">
        <v>0.7</v>
      </c>
      <c r="E1040" s="135">
        <v>48</v>
      </c>
      <c r="F1040" s="106">
        <v>43</v>
      </c>
      <c r="G1040" s="22" t="s">
        <v>14145</v>
      </c>
      <c r="H1040" s="106">
        <f t="shared" si="48"/>
        <v>58.6</v>
      </c>
      <c r="I1040" s="106">
        <f t="shared" si="49"/>
        <v>53.800000000000004</v>
      </c>
      <c r="J1040" s="107">
        <f t="shared" si="50"/>
        <v>52.85</v>
      </c>
      <c r="L1040"/>
      <c r="M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</row>
    <row r="1041" spans="1:32" s="20" customFormat="1" x14ac:dyDescent="0.35">
      <c r="A1041" s="127" t="s">
        <v>6062</v>
      </c>
      <c r="B1041" s="21" t="s">
        <v>6063</v>
      </c>
      <c r="C1041" s="21">
        <v>6</v>
      </c>
      <c r="D1041" s="20">
        <v>0.7</v>
      </c>
      <c r="E1041" s="135">
        <v>43</v>
      </c>
      <c r="F1041" s="106">
        <v>23.5</v>
      </c>
      <c r="G1041" s="22" t="s">
        <v>14145</v>
      </c>
      <c r="H1041" s="106">
        <f t="shared" si="48"/>
        <v>34.4</v>
      </c>
      <c r="I1041" s="106">
        <f t="shared" si="49"/>
        <v>31.55</v>
      </c>
      <c r="J1041" s="107">
        <f t="shared" si="50"/>
        <v>31</v>
      </c>
      <c r="L1041"/>
      <c r="M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</row>
    <row r="1042" spans="1:32" s="20" customFormat="1" x14ac:dyDescent="0.35">
      <c r="A1042" s="127" t="s">
        <v>14698</v>
      </c>
      <c r="B1042" s="21" t="s">
        <v>14699</v>
      </c>
      <c r="C1042" s="21">
        <v>6</v>
      </c>
      <c r="D1042" s="20">
        <v>0.7</v>
      </c>
      <c r="E1042" s="135">
        <v>58.3</v>
      </c>
      <c r="F1042" s="106">
        <v>265</v>
      </c>
      <c r="G1042" s="22" t="s">
        <v>14145</v>
      </c>
      <c r="H1042" s="106">
        <f t="shared" si="48"/>
        <v>330.35</v>
      </c>
      <c r="I1042" s="106">
        <f t="shared" si="49"/>
        <v>303.3</v>
      </c>
      <c r="J1042" s="107">
        <f t="shared" si="50"/>
        <v>297.90000000000003</v>
      </c>
      <c r="L1042"/>
      <c r="M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</row>
    <row r="1043" spans="1:32" s="20" customFormat="1" x14ac:dyDescent="0.35">
      <c r="A1043" s="127" t="s">
        <v>6066</v>
      </c>
      <c r="B1043" s="21" t="s">
        <v>6067</v>
      </c>
      <c r="C1043" s="21">
        <v>6</v>
      </c>
      <c r="D1043" s="20">
        <v>0.7</v>
      </c>
      <c r="E1043" s="135">
        <v>43</v>
      </c>
      <c r="F1043" s="106">
        <v>37.25</v>
      </c>
      <c r="G1043" s="22" t="s">
        <v>14145</v>
      </c>
      <c r="H1043" s="106">
        <f t="shared" si="48"/>
        <v>51.150000000000006</v>
      </c>
      <c r="I1043" s="106">
        <f t="shared" si="49"/>
        <v>46.95</v>
      </c>
      <c r="J1043" s="107">
        <f t="shared" si="50"/>
        <v>46.150000000000006</v>
      </c>
      <c r="L1043"/>
      <c r="M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</row>
    <row r="1044" spans="1:32" s="20" customFormat="1" x14ac:dyDescent="0.35">
      <c r="A1044" s="127" t="s">
        <v>6070</v>
      </c>
      <c r="B1044" s="21" t="s">
        <v>6071</v>
      </c>
      <c r="C1044" s="21">
        <v>6</v>
      </c>
      <c r="D1044" s="20">
        <v>0.7</v>
      </c>
      <c r="E1044" s="135">
        <v>43</v>
      </c>
      <c r="F1044" s="106">
        <v>32.25</v>
      </c>
      <c r="G1044" s="22" t="s">
        <v>14145</v>
      </c>
      <c r="H1044" s="106">
        <f t="shared" si="48"/>
        <v>45.050000000000004</v>
      </c>
      <c r="I1044" s="106">
        <f t="shared" si="49"/>
        <v>41.35</v>
      </c>
      <c r="J1044" s="107">
        <f t="shared" si="50"/>
        <v>40.650000000000006</v>
      </c>
      <c r="L1044"/>
      <c r="M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</row>
    <row r="1045" spans="1:32" s="20" customFormat="1" x14ac:dyDescent="0.35">
      <c r="A1045" s="127" t="s">
        <v>6074</v>
      </c>
      <c r="B1045" s="21" t="s">
        <v>6075</v>
      </c>
      <c r="C1045" s="21">
        <v>6</v>
      </c>
      <c r="D1045" s="20">
        <v>0.7</v>
      </c>
      <c r="E1045" s="135">
        <v>43</v>
      </c>
      <c r="F1045" s="106">
        <v>19.5</v>
      </c>
      <c r="G1045" s="22" t="s">
        <v>14145</v>
      </c>
      <c r="H1045" s="106">
        <f t="shared" si="48"/>
        <v>29.5</v>
      </c>
      <c r="I1045" s="106">
        <f t="shared" si="49"/>
        <v>27.1</v>
      </c>
      <c r="J1045" s="107">
        <f t="shared" si="50"/>
        <v>26.6</v>
      </c>
      <c r="L1045"/>
      <c r="M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</row>
    <row r="1046" spans="1:32" s="20" customFormat="1" x14ac:dyDescent="0.35">
      <c r="A1046" s="127" t="s">
        <v>6078</v>
      </c>
      <c r="B1046" s="21" t="s">
        <v>6079</v>
      </c>
      <c r="C1046" s="21">
        <v>6</v>
      </c>
      <c r="D1046" s="20">
        <v>1</v>
      </c>
      <c r="E1046" s="135">
        <v>40</v>
      </c>
      <c r="F1046" s="106">
        <v>31.5</v>
      </c>
      <c r="G1046" s="22" t="s">
        <v>14145</v>
      </c>
      <c r="H1046" s="106">
        <f t="shared" si="48"/>
        <v>45.400000000000006</v>
      </c>
      <c r="I1046" s="106">
        <f t="shared" si="49"/>
        <v>41.7</v>
      </c>
      <c r="J1046" s="107">
        <f t="shared" si="50"/>
        <v>40.950000000000003</v>
      </c>
      <c r="L1046"/>
      <c r="M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</row>
    <row r="1047" spans="1:32" s="20" customFormat="1" x14ac:dyDescent="0.35">
      <c r="A1047" s="127" t="s">
        <v>6082</v>
      </c>
      <c r="B1047" s="21" t="s">
        <v>6083</v>
      </c>
      <c r="C1047" s="21">
        <v>6</v>
      </c>
      <c r="D1047" s="20">
        <v>0.7</v>
      </c>
      <c r="E1047" s="135">
        <v>40</v>
      </c>
      <c r="F1047" s="106">
        <v>20.75</v>
      </c>
      <c r="G1047" s="22" t="s">
        <v>14145</v>
      </c>
      <c r="H1047" s="106">
        <f t="shared" si="48"/>
        <v>30.75</v>
      </c>
      <c r="I1047" s="106">
        <f t="shared" si="49"/>
        <v>28.25</v>
      </c>
      <c r="J1047" s="107">
        <f t="shared" si="50"/>
        <v>27.75</v>
      </c>
      <c r="L1047"/>
      <c r="M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</row>
    <row r="1048" spans="1:32" s="20" customFormat="1" x14ac:dyDescent="0.35">
      <c r="A1048" s="127" t="s">
        <v>6086</v>
      </c>
      <c r="B1048" s="21" t="s">
        <v>6087</v>
      </c>
      <c r="C1048" s="21">
        <v>6</v>
      </c>
      <c r="D1048" s="20">
        <v>0.7</v>
      </c>
      <c r="E1048" s="135">
        <v>46</v>
      </c>
      <c r="F1048" s="106">
        <v>46.5</v>
      </c>
      <c r="G1048" s="22" t="s">
        <v>14145</v>
      </c>
      <c r="H1048" s="106">
        <f t="shared" si="48"/>
        <v>62.7</v>
      </c>
      <c r="I1048" s="106">
        <f t="shared" si="49"/>
        <v>57.6</v>
      </c>
      <c r="J1048" s="107">
        <f t="shared" si="50"/>
        <v>56.550000000000004</v>
      </c>
      <c r="L1048"/>
      <c r="M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</row>
    <row r="1049" spans="1:32" s="20" customFormat="1" x14ac:dyDescent="0.35">
      <c r="A1049" s="127" t="s">
        <v>6090</v>
      </c>
      <c r="B1049" s="21" t="s">
        <v>6091</v>
      </c>
      <c r="C1049" s="21">
        <v>6</v>
      </c>
      <c r="D1049" s="20">
        <v>1</v>
      </c>
      <c r="E1049" s="135">
        <v>43</v>
      </c>
      <c r="F1049" s="106">
        <v>35</v>
      </c>
      <c r="G1049" s="22" t="s">
        <v>14145</v>
      </c>
      <c r="H1049" s="106">
        <f t="shared" si="48"/>
        <v>50.050000000000004</v>
      </c>
      <c r="I1049" s="106">
        <f t="shared" si="49"/>
        <v>45.95</v>
      </c>
      <c r="J1049" s="107">
        <f t="shared" si="50"/>
        <v>45.150000000000006</v>
      </c>
      <c r="L1049"/>
      <c r="M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</row>
    <row r="1050" spans="1:32" s="20" customFormat="1" x14ac:dyDescent="0.35">
      <c r="A1050" s="127" t="s">
        <v>6094</v>
      </c>
      <c r="B1050" s="21" t="s">
        <v>6095</v>
      </c>
      <c r="C1050" s="21">
        <v>6</v>
      </c>
      <c r="D1050" s="20">
        <v>0.7</v>
      </c>
      <c r="E1050" s="135">
        <v>43</v>
      </c>
      <c r="F1050" s="106">
        <v>31.5</v>
      </c>
      <c r="G1050" s="22" t="s">
        <v>14145</v>
      </c>
      <c r="H1050" s="106">
        <f t="shared" si="48"/>
        <v>44.150000000000006</v>
      </c>
      <c r="I1050" s="106">
        <f t="shared" si="49"/>
        <v>40.550000000000004</v>
      </c>
      <c r="J1050" s="107">
        <f t="shared" si="50"/>
        <v>39.800000000000004</v>
      </c>
      <c r="L1050"/>
      <c r="M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</row>
    <row r="1051" spans="1:32" s="20" customFormat="1" x14ac:dyDescent="0.35">
      <c r="A1051" s="127" t="s">
        <v>6098</v>
      </c>
      <c r="B1051" s="21" t="s">
        <v>6099</v>
      </c>
      <c r="C1051" s="21">
        <v>6</v>
      </c>
      <c r="D1051" s="20">
        <v>1</v>
      </c>
      <c r="E1051" s="135">
        <v>43</v>
      </c>
      <c r="F1051" s="106">
        <v>38.5</v>
      </c>
      <c r="G1051" s="22" t="s">
        <v>14145</v>
      </c>
      <c r="H1051" s="106">
        <f t="shared" si="48"/>
        <v>54.300000000000004</v>
      </c>
      <c r="I1051" s="106">
        <f t="shared" si="49"/>
        <v>49.85</v>
      </c>
      <c r="J1051" s="107">
        <f t="shared" si="50"/>
        <v>49</v>
      </c>
      <c r="L1051"/>
      <c r="M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</row>
    <row r="1052" spans="1:32" s="20" customFormat="1" x14ac:dyDescent="0.35">
      <c r="A1052" s="127" t="s">
        <v>6102</v>
      </c>
      <c r="B1052" s="21" t="s">
        <v>6103</v>
      </c>
      <c r="C1052" s="21">
        <v>6</v>
      </c>
      <c r="D1052" s="20">
        <v>0.7</v>
      </c>
      <c r="E1052" s="135">
        <v>46</v>
      </c>
      <c r="F1052" s="106">
        <v>34.75</v>
      </c>
      <c r="G1052" s="22" t="s">
        <v>14145</v>
      </c>
      <c r="H1052" s="106">
        <f t="shared" si="48"/>
        <v>48.400000000000006</v>
      </c>
      <c r="I1052" s="106">
        <f t="shared" si="49"/>
        <v>44.400000000000006</v>
      </c>
      <c r="J1052" s="107">
        <f t="shared" si="50"/>
        <v>43.6</v>
      </c>
      <c r="L1052"/>
      <c r="M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</row>
    <row r="1053" spans="1:32" s="20" customFormat="1" x14ac:dyDescent="0.35">
      <c r="A1053" s="127" t="s">
        <v>6106</v>
      </c>
      <c r="B1053" s="21" t="s">
        <v>6107</v>
      </c>
      <c r="C1053" s="21">
        <v>6</v>
      </c>
      <c r="D1053" s="20">
        <v>0.7</v>
      </c>
      <c r="E1053" s="135">
        <v>43</v>
      </c>
      <c r="F1053" s="106">
        <v>51.5</v>
      </c>
      <c r="G1053" s="22" t="s">
        <v>14145</v>
      </c>
      <c r="H1053" s="106">
        <f t="shared" si="48"/>
        <v>68.55</v>
      </c>
      <c r="I1053" s="106">
        <f t="shared" si="49"/>
        <v>62.95</v>
      </c>
      <c r="J1053" s="107">
        <f t="shared" si="50"/>
        <v>61.800000000000004</v>
      </c>
      <c r="L1053"/>
      <c r="M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</row>
    <row r="1054" spans="1:32" s="20" customFormat="1" x14ac:dyDescent="0.35">
      <c r="A1054" s="127" t="s">
        <v>6110</v>
      </c>
      <c r="B1054" s="21" t="s">
        <v>6111</v>
      </c>
      <c r="C1054" s="21">
        <v>6</v>
      </c>
      <c r="D1054" s="20">
        <v>1</v>
      </c>
      <c r="E1054" s="135">
        <v>43</v>
      </c>
      <c r="F1054" s="106">
        <v>49.95</v>
      </c>
      <c r="G1054" s="22" t="s">
        <v>14145</v>
      </c>
      <c r="H1054" s="106">
        <f t="shared" si="48"/>
        <v>68.3</v>
      </c>
      <c r="I1054" s="106">
        <f t="shared" si="49"/>
        <v>62.7</v>
      </c>
      <c r="J1054" s="107">
        <f t="shared" si="50"/>
        <v>61.550000000000004</v>
      </c>
      <c r="L1054"/>
      <c r="M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</row>
    <row r="1055" spans="1:32" s="20" customFormat="1" x14ac:dyDescent="0.35">
      <c r="A1055" s="127" t="s">
        <v>6114</v>
      </c>
      <c r="B1055" s="21" t="s">
        <v>6115</v>
      </c>
      <c r="C1055" s="21">
        <v>6</v>
      </c>
      <c r="D1055" s="20">
        <v>0.7</v>
      </c>
      <c r="E1055" s="135">
        <v>43</v>
      </c>
      <c r="F1055" s="106">
        <v>69.5</v>
      </c>
      <c r="G1055" s="22" t="s">
        <v>14145</v>
      </c>
      <c r="H1055" s="106">
        <f t="shared" si="48"/>
        <v>90.5</v>
      </c>
      <c r="I1055" s="106">
        <f t="shared" si="49"/>
        <v>83.100000000000009</v>
      </c>
      <c r="J1055" s="107">
        <f t="shared" si="50"/>
        <v>81.600000000000009</v>
      </c>
      <c r="L1055"/>
      <c r="M1055"/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</row>
    <row r="1056" spans="1:32" s="20" customFormat="1" x14ac:dyDescent="0.35">
      <c r="A1056" s="127" t="s">
        <v>14811</v>
      </c>
      <c r="B1056" s="21" t="s">
        <v>14812</v>
      </c>
      <c r="C1056" s="21">
        <v>6</v>
      </c>
      <c r="D1056" s="20">
        <v>0.7</v>
      </c>
      <c r="E1056" s="135">
        <v>46</v>
      </c>
      <c r="F1056" s="106">
        <v>54</v>
      </c>
      <c r="G1056" s="22" t="s">
        <v>14145</v>
      </c>
      <c r="H1056" s="106">
        <f t="shared" si="48"/>
        <v>71.850000000000009</v>
      </c>
      <c r="I1056" s="106">
        <f t="shared" si="49"/>
        <v>66</v>
      </c>
      <c r="J1056" s="107">
        <f t="shared" si="50"/>
        <v>64.8</v>
      </c>
      <c r="L1056"/>
      <c r="M1056"/>
      <c r="N1056"/>
      <c r="O1056"/>
      <c r="P1056"/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</row>
    <row r="1057" spans="1:32" s="20" customFormat="1" x14ac:dyDescent="0.35">
      <c r="A1057" s="127" t="s">
        <v>6118</v>
      </c>
      <c r="B1057" s="21" t="s">
        <v>6119</v>
      </c>
      <c r="C1057" s="21">
        <v>6</v>
      </c>
      <c r="D1057" s="20">
        <v>0.7</v>
      </c>
      <c r="E1057" s="135">
        <v>46</v>
      </c>
      <c r="F1057" s="106">
        <v>33.85</v>
      </c>
      <c r="G1057" s="22" t="s">
        <v>14145</v>
      </c>
      <c r="H1057" s="106">
        <f t="shared" si="48"/>
        <v>47.300000000000004</v>
      </c>
      <c r="I1057" s="106">
        <f t="shared" si="49"/>
        <v>43.400000000000006</v>
      </c>
      <c r="J1057" s="107">
        <f t="shared" si="50"/>
        <v>42.650000000000006</v>
      </c>
      <c r="L1057"/>
      <c r="M1057"/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</row>
    <row r="1058" spans="1:32" s="20" customFormat="1" x14ac:dyDescent="0.35">
      <c r="A1058" s="127" t="s">
        <v>6122</v>
      </c>
      <c r="B1058" s="21" t="s">
        <v>6123</v>
      </c>
      <c r="C1058" s="21">
        <v>4</v>
      </c>
      <c r="D1058" s="20">
        <v>0.7</v>
      </c>
      <c r="E1058" s="135">
        <v>46</v>
      </c>
      <c r="F1058" s="106">
        <v>135</v>
      </c>
      <c r="G1058" s="22" t="s">
        <v>14145</v>
      </c>
      <c r="H1058" s="106">
        <f t="shared" si="48"/>
        <v>170.70000000000002</v>
      </c>
      <c r="I1058" s="106">
        <f t="shared" si="49"/>
        <v>156.70000000000002</v>
      </c>
      <c r="J1058" s="107">
        <f t="shared" si="50"/>
        <v>153.9</v>
      </c>
      <c r="L1058"/>
      <c r="M1058"/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</row>
    <row r="1059" spans="1:32" s="20" customFormat="1" x14ac:dyDescent="0.35">
      <c r="A1059" s="127" t="s">
        <v>6126</v>
      </c>
      <c r="B1059" s="21" t="s">
        <v>6127</v>
      </c>
      <c r="C1059" s="21">
        <v>6</v>
      </c>
      <c r="D1059" s="20">
        <v>1</v>
      </c>
      <c r="E1059" s="135">
        <v>47</v>
      </c>
      <c r="F1059" s="106">
        <v>7.95</v>
      </c>
      <c r="G1059" s="22" t="s">
        <v>14146</v>
      </c>
      <c r="H1059" s="106">
        <f t="shared" si="48"/>
        <v>17.55</v>
      </c>
      <c r="I1059" s="106">
        <f t="shared" si="49"/>
        <v>16.100000000000001</v>
      </c>
      <c r="J1059" s="107">
        <f t="shared" si="50"/>
        <v>15.850000000000001</v>
      </c>
      <c r="L1059"/>
      <c r="M1059"/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</row>
    <row r="1060" spans="1:32" s="20" customFormat="1" x14ac:dyDescent="0.35">
      <c r="A1060" s="127" t="s">
        <v>6133</v>
      </c>
      <c r="B1060" s="21" t="s">
        <v>6134</v>
      </c>
      <c r="C1060" s="21">
        <v>6</v>
      </c>
      <c r="D1060" s="20">
        <v>0.7</v>
      </c>
      <c r="E1060" s="135">
        <v>40</v>
      </c>
      <c r="F1060" s="106">
        <v>17</v>
      </c>
      <c r="G1060" s="22" t="s">
        <v>14146</v>
      </c>
      <c r="H1060" s="106">
        <f t="shared" si="48"/>
        <v>26.200000000000003</v>
      </c>
      <c r="I1060" s="106">
        <f t="shared" si="49"/>
        <v>24.05</v>
      </c>
      <c r="J1060" s="107">
        <f t="shared" si="50"/>
        <v>23.6</v>
      </c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</row>
    <row r="1061" spans="1:32" s="20" customFormat="1" x14ac:dyDescent="0.35">
      <c r="A1061" s="127" t="s">
        <v>6137</v>
      </c>
      <c r="B1061" s="21" t="s">
        <v>6138</v>
      </c>
      <c r="C1061" s="21">
        <v>6</v>
      </c>
      <c r="D1061" s="20">
        <v>0.7</v>
      </c>
      <c r="E1061" s="135">
        <v>40</v>
      </c>
      <c r="F1061" s="106">
        <v>16.25</v>
      </c>
      <c r="G1061" s="22" t="s">
        <v>14146</v>
      </c>
      <c r="H1061" s="106">
        <f t="shared" si="48"/>
        <v>25.3</v>
      </c>
      <c r="I1061" s="106">
        <f t="shared" si="49"/>
        <v>23.200000000000003</v>
      </c>
      <c r="J1061" s="107">
        <f t="shared" si="50"/>
        <v>22.8</v>
      </c>
      <c r="L1061"/>
      <c r="M1061"/>
      <c r="N1061"/>
      <c r="O1061"/>
      <c r="P1061"/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</row>
    <row r="1062" spans="1:32" s="20" customFormat="1" x14ac:dyDescent="0.35">
      <c r="A1062" s="127" t="s">
        <v>6141</v>
      </c>
      <c r="B1062" s="21" t="s">
        <v>6142</v>
      </c>
      <c r="C1062" s="21">
        <v>48</v>
      </c>
      <c r="D1062" s="20">
        <v>0.05</v>
      </c>
      <c r="E1062" s="135">
        <v>40</v>
      </c>
      <c r="F1062" s="106">
        <v>6.95</v>
      </c>
      <c r="G1062" s="22" t="s">
        <v>14150</v>
      </c>
      <c r="H1062" s="106">
        <f t="shared" si="48"/>
        <v>10.65</v>
      </c>
      <c r="I1062" s="106">
        <f t="shared" si="49"/>
        <v>9.8000000000000007</v>
      </c>
      <c r="J1062" s="107">
        <f t="shared" si="50"/>
        <v>9.6000000000000014</v>
      </c>
      <c r="L1062"/>
      <c r="M1062"/>
      <c r="N1062"/>
      <c r="O1062"/>
      <c r="P1062"/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</row>
    <row r="1063" spans="1:32" s="20" customFormat="1" x14ac:dyDescent="0.35">
      <c r="A1063" s="127" t="s">
        <v>6145</v>
      </c>
      <c r="B1063" s="21" t="s">
        <v>23330</v>
      </c>
      <c r="C1063" s="21">
        <v>6</v>
      </c>
      <c r="D1063" s="20">
        <v>0.7</v>
      </c>
      <c r="E1063" s="135">
        <v>40</v>
      </c>
      <c r="F1063" s="106">
        <v>33</v>
      </c>
      <c r="G1063" s="22" t="s">
        <v>14150</v>
      </c>
      <c r="H1063" s="106">
        <f t="shared" si="48"/>
        <v>45.7</v>
      </c>
      <c r="I1063" s="106">
        <f t="shared" si="49"/>
        <v>41.95</v>
      </c>
      <c r="J1063" s="107">
        <f t="shared" si="50"/>
        <v>41.2</v>
      </c>
      <c r="L1063"/>
      <c r="M1063"/>
      <c r="N1063"/>
      <c r="O1063"/>
      <c r="P1063"/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</row>
    <row r="1064" spans="1:32" s="20" customFormat="1" x14ac:dyDescent="0.35">
      <c r="A1064" s="127" t="s">
        <v>6148</v>
      </c>
      <c r="B1064" s="21" t="s">
        <v>6149</v>
      </c>
      <c r="C1064" s="21">
        <v>6</v>
      </c>
      <c r="D1064" s="20">
        <v>0.7</v>
      </c>
      <c r="E1064" s="135">
        <v>40</v>
      </c>
      <c r="F1064" s="106">
        <v>20.25</v>
      </c>
      <c r="G1064" s="22" t="s">
        <v>14146</v>
      </c>
      <c r="H1064" s="106">
        <f t="shared" si="48"/>
        <v>30.150000000000002</v>
      </c>
      <c r="I1064" s="106">
        <f t="shared" si="49"/>
        <v>27.700000000000003</v>
      </c>
      <c r="J1064" s="107">
        <f t="shared" si="50"/>
        <v>27.200000000000003</v>
      </c>
      <c r="L1064"/>
      <c r="M1064"/>
      <c r="N1064"/>
      <c r="O1064"/>
      <c r="P1064"/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</row>
    <row r="1065" spans="1:32" s="20" customFormat="1" x14ac:dyDescent="0.35">
      <c r="A1065" s="127" t="s">
        <v>6150</v>
      </c>
      <c r="B1065" s="21" t="s">
        <v>6151</v>
      </c>
      <c r="C1065" s="21">
        <v>6</v>
      </c>
      <c r="D1065" s="20">
        <v>0.7</v>
      </c>
      <c r="E1065" s="135">
        <v>40</v>
      </c>
      <c r="F1065" s="106">
        <v>20.25</v>
      </c>
      <c r="G1065" s="22" t="s">
        <v>14142</v>
      </c>
      <c r="H1065" s="106">
        <f t="shared" si="48"/>
        <v>30.150000000000002</v>
      </c>
      <c r="I1065" s="106">
        <f t="shared" si="49"/>
        <v>27.700000000000003</v>
      </c>
      <c r="J1065" s="107">
        <f t="shared" si="50"/>
        <v>27.200000000000003</v>
      </c>
      <c r="L1065"/>
      <c r="M1065"/>
      <c r="N1065"/>
      <c r="O1065"/>
      <c r="P1065"/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</row>
    <row r="1066" spans="1:32" s="20" customFormat="1" x14ac:dyDescent="0.35">
      <c r="A1066" s="127" t="s">
        <v>6154</v>
      </c>
      <c r="B1066" s="21" t="s">
        <v>6155</v>
      </c>
      <c r="C1066" s="21">
        <v>1</v>
      </c>
      <c r="D1066" s="20">
        <v>3</v>
      </c>
      <c r="E1066" s="135">
        <v>40</v>
      </c>
      <c r="F1066" s="106">
        <v>153</v>
      </c>
      <c r="G1066" s="22" t="s">
        <v>14142</v>
      </c>
      <c r="H1066" s="106">
        <f t="shared" si="48"/>
        <v>203.75</v>
      </c>
      <c r="I1066" s="106">
        <f t="shared" si="49"/>
        <v>187.05</v>
      </c>
      <c r="J1066" s="107">
        <f t="shared" si="50"/>
        <v>183.70000000000002</v>
      </c>
      <c r="L1066"/>
      <c r="M1066"/>
      <c r="N1066"/>
      <c r="O1066"/>
      <c r="P1066"/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</row>
    <row r="1067" spans="1:32" s="20" customFormat="1" x14ac:dyDescent="0.35">
      <c r="A1067" s="127" t="s">
        <v>6165</v>
      </c>
      <c r="B1067" s="21" t="s">
        <v>6166</v>
      </c>
      <c r="C1067" s="21">
        <v>6</v>
      </c>
      <c r="D1067" s="20">
        <v>0.7</v>
      </c>
      <c r="E1067" s="135">
        <v>37.5</v>
      </c>
      <c r="F1067" s="106">
        <v>2.4500000000000002</v>
      </c>
      <c r="G1067" s="22" t="s">
        <v>14142</v>
      </c>
      <c r="H1067" s="106">
        <f t="shared" si="48"/>
        <v>8.2000000000000011</v>
      </c>
      <c r="I1067" s="106">
        <f t="shared" si="49"/>
        <v>7.5500000000000007</v>
      </c>
      <c r="J1067" s="107">
        <f t="shared" si="50"/>
        <v>7.4</v>
      </c>
      <c r="L1067"/>
      <c r="M1067"/>
      <c r="N1067"/>
      <c r="O1067"/>
      <c r="P1067"/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</row>
    <row r="1068" spans="1:32" s="20" customFormat="1" x14ac:dyDescent="0.35">
      <c r="A1068" s="127" t="s">
        <v>6197</v>
      </c>
      <c r="B1068" s="21" t="s">
        <v>6198</v>
      </c>
      <c r="C1068" s="21">
        <v>6</v>
      </c>
      <c r="D1068" s="20">
        <v>0.7</v>
      </c>
      <c r="E1068" s="135">
        <v>37.5</v>
      </c>
      <c r="F1068" s="106">
        <v>5.35</v>
      </c>
      <c r="G1068" s="22" t="s">
        <v>14146</v>
      </c>
      <c r="H1068" s="106">
        <f t="shared" si="48"/>
        <v>11.75</v>
      </c>
      <c r="I1068" s="106">
        <f t="shared" si="49"/>
        <v>10.8</v>
      </c>
      <c r="J1068" s="107">
        <f t="shared" si="50"/>
        <v>10.600000000000001</v>
      </c>
      <c r="L1068"/>
      <c r="M1068"/>
      <c r="N1068"/>
      <c r="O1068"/>
      <c r="P1068"/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</row>
    <row r="1069" spans="1:32" s="20" customFormat="1" x14ac:dyDescent="0.35">
      <c r="A1069" s="127" t="s">
        <v>6205</v>
      </c>
      <c r="B1069" s="21" t="s">
        <v>6204</v>
      </c>
      <c r="C1069" s="21">
        <v>6</v>
      </c>
      <c r="D1069" s="20">
        <v>0.7</v>
      </c>
      <c r="E1069" s="135">
        <v>37.5</v>
      </c>
      <c r="F1069" s="106">
        <v>4.6500000000000004</v>
      </c>
      <c r="G1069" s="22" t="s">
        <v>14146</v>
      </c>
      <c r="H1069" s="106">
        <f t="shared" si="48"/>
        <v>10.9</v>
      </c>
      <c r="I1069" s="106">
        <f t="shared" si="49"/>
        <v>10</v>
      </c>
      <c r="J1069" s="107">
        <f t="shared" si="50"/>
        <v>9.8500000000000014</v>
      </c>
      <c r="L1069"/>
      <c r="M1069"/>
      <c r="N1069"/>
      <c r="O1069"/>
      <c r="P1069"/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</row>
    <row r="1070" spans="1:32" s="20" customFormat="1" x14ac:dyDescent="0.35">
      <c r="A1070" s="127" t="s">
        <v>6208</v>
      </c>
      <c r="B1070" s="21" t="s">
        <v>6209</v>
      </c>
      <c r="C1070" s="21">
        <v>6</v>
      </c>
      <c r="D1070" s="20">
        <v>0.7</v>
      </c>
      <c r="E1070" s="135">
        <v>37.5</v>
      </c>
      <c r="F1070" s="106">
        <v>4.95</v>
      </c>
      <c r="G1070" s="22" t="s">
        <v>14146</v>
      </c>
      <c r="H1070" s="106">
        <f t="shared" si="48"/>
        <v>11.25</v>
      </c>
      <c r="I1070" s="106">
        <f t="shared" si="49"/>
        <v>10.350000000000001</v>
      </c>
      <c r="J1070" s="107">
        <f t="shared" si="50"/>
        <v>10.15</v>
      </c>
      <c r="L1070"/>
      <c r="M1070"/>
      <c r="N1070"/>
      <c r="O1070"/>
      <c r="P1070"/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</row>
    <row r="1071" spans="1:32" s="20" customFormat="1" x14ac:dyDescent="0.35">
      <c r="A1071" s="127" t="s">
        <v>6220</v>
      </c>
      <c r="B1071" s="21" t="s">
        <v>6221</v>
      </c>
      <c r="C1071" s="21">
        <v>6</v>
      </c>
      <c r="D1071" s="20">
        <v>0.7</v>
      </c>
      <c r="E1071" s="135">
        <v>75.5</v>
      </c>
      <c r="F1071" s="106">
        <v>13.75</v>
      </c>
      <c r="G1071" s="22" t="s">
        <v>14144</v>
      </c>
      <c r="H1071" s="106">
        <f t="shared" si="48"/>
        <v>25.35</v>
      </c>
      <c r="I1071" s="106">
        <f t="shared" si="49"/>
        <v>23.3</v>
      </c>
      <c r="J1071" s="107">
        <f t="shared" si="50"/>
        <v>22.85</v>
      </c>
      <c r="L1071"/>
      <c r="M1071"/>
      <c r="N1071"/>
      <c r="O1071"/>
      <c r="P1071"/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</row>
    <row r="1072" spans="1:32" s="20" customFormat="1" x14ac:dyDescent="0.35">
      <c r="A1072" s="127" t="s">
        <v>6225</v>
      </c>
      <c r="B1072" s="21" t="s">
        <v>6226</v>
      </c>
      <c r="C1072" s="21">
        <v>6</v>
      </c>
      <c r="D1072" s="20">
        <v>0.7</v>
      </c>
      <c r="E1072" s="135">
        <v>40</v>
      </c>
      <c r="F1072" s="106">
        <v>10.65</v>
      </c>
      <c r="G1072" s="22" t="s">
        <v>14144</v>
      </c>
      <c r="H1072" s="106">
        <f t="shared" si="48"/>
        <v>18.45</v>
      </c>
      <c r="I1072" s="106">
        <f t="shared" si="49"/>
        <v>16.95</v>
      </c>
      <c r="J1072" s="107">
        <f t="shared" si="50"/>
        <v>16.650000000000002</v>
      </c>
      <c r="L1072"/>
      <c r="M1072"/>
      <c r="N1072"/>
      <c r="O1072"/>
      <c r="P1072"/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</row>
    <row r="1073" spans="1:32" s="20" customFormat="1" x14ac:dyDescent="0.35">
      <c r="A1073" s="127" t="s">
        <v>6229</v>
      </c>
      <c r="B1073" s="21" t="s">
        <v>6230</v>
      </c>
      <c r="C1073" s="21">
        <v>6</v>
      </c>
      <c r="D1073" s="20">
        <v>0.7</v>
      </c>
      <c r="E1073" s="135">
        <v>40</v>
      </c>
      <c r="F1073" s="106">
        <v>35.5</v>
      </c>
      <c r="G1073" s="22" t="s">
        <v>14144</v>
      </c>
      <c r="H1073" s="106">
        <f t="shared" si="48"/>
        <v>48.75</v>
      </c>
      <c r="I1073" s="106">
        <f t="shared" si="49"/>
        <v>44.75</v>
      </c>
      <c r="J1073" s="107">
        <f t="shared" si="50"/>
        <v>43.95</v>
      </c>
      <c r="L1073"/>
      <c r="M1073"/>
      <c r="N1073"/>
      <c r="O1073"/>
      <c r="P1073"/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</row>
    <row r="1074" spans="1:32" s="20" customFormat="1" x14ac:dyDescent="0.35">
      <c r="A1074" s="127" t="s">
        <v>6233</v>
      </c>
      <c r="B1074" s="21" t="s">
        <v>6234</v>
      </c>
      <c r="C1074" s="21">
        <v>12</v>
      </c>
      <c r="D1074" s="20">
        <v>0.7</v>
      </c>
      <c r="E1074" s="135">
        <v>40</v>
      </c>
      <c r="F1074" s="106">
        <v>9.1</v>
      </c>
      <c r="G1074" s="22" t="s">
        <v>14144</v>
      </c>
      <c r="H1074" s="106">
        <f t="shared" si="48"/>
        <v>16.55</v>
      </c>
      <c r="I1074" s="106">
        <f t="shared" si="49"/>
        <v>15.200000000000001</v>
      </c>
      <c r="J1074" s="107">
        <f t="shared" si="50"/>
        <v>14.950000000000001</v>
      </c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</row>
    <row r="1075" spans="1:32" s="20" customFormat="1" x14ac:dyDescent="0.35">
      <c r="A1075" s="127" t="s">
        <v>14561</v>
      </c>
      <c r="B1075" s="21" t="s">
        <v>14562</v>
      </c>
      <c r="C1075" s="21">
        <v>6</v>
      </c>
      <c r="D1075" s="20">
        <v>0.5</v>
      </c>
      <c r="E1075" s="135">
        <v>46</v>
      </c>
      <c r="F1075" s="106">
        <v>19.5</v>
      </c>
      <c r="G1075" s="22" t="s">
        <v>14145</v>
      </c>
      <c r="H1075" s="106">
        <f t="shared" si="48"/>
        <v>28.6</v>
      </c>
      <c r="I1075" s="106">
        <f t="shared" si="49"/>
        <v>26.25</v>
      </c>
      <c r="J1075" s="107">
        <f t="shared" si="50"/>
        <v>25.8</v>
      </c>
      <c r="L1075"/>
      <c r="M1075"/>
      <c r="N1075"/>
      <c r="O1075"/>
      <c r="P1075"/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</row>
    <row r="1076" spans="1:32" s="20" customFormat="1" x14ac:dyDescent="0.35">
      <c r="A1076" s="127" t="s">
        <v>14563</v>
      </c>
      <c r="B1076" s="21" t="s">
        <v>14564</v>
      </c>
      <c r="C1076" s="21">
        <v>6</v>
      </c>
      <c r="D1076" s="20">
        <v>0.5</v>
      </c>
      <c r="E1076" s="135">
        <v>46</v>
      </c>
      <c r="F1076" s="106">
        <v>19.5</v>
      </c>
      <c r="G1076" s="22" t="s">
        <v>14145</v>
      </c>
      <c r="H1076" s="106">
        <f t="shared" si="48"/>
        <v>28.6</v>
      </c>
      <c r="I1076" s="106">
        <f t="shared" si="49"/>
        <v>26.25</v>
      </c>
      <c r="J1076" s="107">
        <f t="shared" si="50"/>
        <v>25.8</v>
      </c>
      <c r="L1076"/>
      <c r="M1076"/>
      <c r="N1076"/>
      <c r="O1076"/>
      <c r="P1076"/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</row>
    <row r="1077" spans="1:32" s="20" customFormat="1" x14ac:dyDescent="0.35">
      <c r="A1077" s="127" t="s">
        <v>14565</v>
      </c>
      <c r="B1077" s="21" t="s">
        <v>14566</v>
      </c>
      <c r="C1077" s="21">
        <v>6</v>
      </c>
      <c r="D1077" s="20">
        <v>0.5</v>
      </c>
      <c r="E1077" s="135">
        <v>46</v>
      </c>
      <c r="F1077" s="106">
        <v>19.5</v>
      </c>
      <c r="G1077" s="22" t="s">
        <v>14145</v>
      </c>
      <c r="H1077" s="106">
        <f t="shared" si="48"/>
        <v>28.6</v>
      </c>
      <c r="I1077" s="106">
        <f t="shared" si="49"/>
        <v>26.25</v>
      </c>
      <c r="J1077" s="107">
        <f t="shared" si="50"/>
        <v>25.8</v>
      </c>
      <c r="L1077"/>
      <c r="M1077"/>
      <c r="N1077"/>
      <c r="O1077"/>
      <c r="P1077"/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</row>
    <row r="1078" spans="1:32" s="20" customFormat="1" x14ac:dyDescent="0.35">
      <c r="A1078" s="127" t="s">
        <v>6240</v>
      </c>
      <c r="B1078" s="21" t="s">
        <v>6241</v>
      </c>
      <c r="C1078" s="21">
        <v>6</v>
      </c>
      <c r="D1078" s="20">
        <v>0.7</v>
      </c>
      <c r="E1078" s="135">
        <v>46</v>
      </c>
      <c r="F1078" s="106">
        <v>25.25</v>
      </c>
      <c r="G1078" s="22" t="s">
        <v>14145</v>
      </c>
      <c r="H1078" s="106">
        <f t="shared" si="48"/>
        <v>36.800000000000004</v>
      </c>
      <c r="I1078" s="106">
        <f t="shared" si="49"/>
        <v>33.800000000000004</v>
      </c>
      <c r="J1078" s="107">
        <f t="shared" si="50"/>
        <v>33.15</v>
      </c>
      <c r="L1078"/>
      <c r="M1078"/>
      <c r="N1078"/>
      <c r="O1078"/>
      <c r="P1078"/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</row>
    <row r="1079" spans="1:32" s="20" customFormat="1" x14ac:dyDescent="0.35">
      <c r="A1079" s="127" t="s">
        <v>14700</v>
      </c>
      <c r="B1079" s="21" t="s">
        <v>14701</v>
      </c>
      <c r="C1079" s="21">
        <v>6</v>
      </c>
      <c r="D1079" s="20">
        <v>0.7</v>
      </c>
      <c r="E1079" s="135">
        <v>24</v>
      </c>
      <c r="F1079" s="106">
        <v>10.25</v>
      </c>
      <c r="G1079" s="22" t="s">
        <v>14155</v>
      </c>
      <c r="H1079" s="106">
        <f t="shared" si="48"/>
        <v>16.55</v>
      </c>
      <c r="I1079" s="106">
        <f t="shared" si="49"/>
        <v>15.200000000000001</v>
      </c>
      <c r="J1079" s="107">
        <f t="shared" si="50"/>
        <v>14.9</v>
      </c>
      <c r="L1079"/>
      <c r="M1079"/>
      <c r="N1079"/>
      <c r="O1079"/>
      <c r="P1079"/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</row>
    <row r="1080" spans="1:32" s="20" customFormat="1" x14ac:dyDescent="0.35">
      <c r="A1080" s="127" t="s">
        <v>6272</v>
      </c>
      <c r="B1080" s="21" t="s">
        <v>6273</v>
      </c>
      <c r="C1080" s="21">
        <v>3</v>
      </c>
      <c r="D1080" s="20">
        <v>0.7</v>
      </c>
      <c r="E1080" s="135">
        <v>40</v>
      </c>
      <c r="F1080" s="106">
        <v>18.5</v>
      </c>
      <c r="G1080" s="22" t="s">
        <v>14159</v>
      </c>
      <c r="H1080" s="106">
        <f t="shared" si="48"/>
        <v>28</v>
      </c>
      <c r="I1080" s="106">
        <f t="shared" si="49"/>
        <v>25.75</v>
      </c>
      <c r="J1080" s="107">
        <f t="shared" si="50"/>
        <v>25.25</v>
      </c>
      <c r="L1080"/>
      <c r="M1080"/>
      <c r="N1080"/>
      <c r="O1080"/>
      <c r="P1080"/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</row>
    <row r="1081" spans="1:32" s="20" customFormat="1" x14ac:dyDescent="0.35">
      <c r="A1081" s="127" t="s">
        <v>6276</v>
      </c>
      <c r="B1081" s="21" t="s">
        <v>6277</v>
      </c>
      <c r="C1081" s="21">
        <v>3</v>
      </c>
      <c r="D1081" s="20">
        <v>0.7</v>
      </c>
      <c r="E1081" s="135">
        <v>40</v>
      </c>
      <c r="F1081" s="106">
        <v>28.5</v>
      </c>
      <c r="G1081" s="22" t="s">
        <v>14159</v>
      </c>
      <c r="H1081" s="106">
        <f t="shared" si="48"/>
        <v>40.200000000000003</v>
      </c>
      <c r="I1081" s="106">
        <f t="shared" si="49"/>
        <v>36.950000000000003</v>
      </c>
      <c r="J1081" s="107">
        <f t="shared" si="50"/>
        <v>36.25</v>
      </c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</row>
    <row r="1082" spans="1:32" s="20" customFormat="1" x14ac:dyDescent="0.35">
      <c r="A1082" s="127" t="s">
        <v>6280</v>
      </c>
      <c r="B1082" s="21" t="s">
        <v>6281</v>
      </c>
      <c r="C1082" s="21">
        <v>6</v>
      </c>
      <c r="D1082" s="20">
        <v>0.7</v>
      </c>
      <c r="E1082" s="135">
        <v>40</v>
      </c>
      <c r="F1082" s="106">
        <v>10</v>
      </c>
      <c r="G1082" s="22" t="s">
        <v>14144</v>
      </c>
      <c r="H1082" s="106">
        <f t="shared" si="48"/>
        <v>17.650000000000002</v>
      </c>
      <c r="I1082" s="106">
        <f t="shared" si="49"/>
        <v>16.2</v>
      </c>
      <c r="J1082" s="107">
        <f t="shared" si="50"/>
        <v>15.9</v>
      </c>
      <c r="L1082"/>
      <c r="M1082"/>
      <c r="N1082"/>
      <c r="O1082"/>
      <c r="P1082"/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</row>
    <row r="1083" spans="1:32" s="20" customFormat="1" x14ac:dyDescent="0.35">
      <c r="A1083" s="127" t="s">
        <v>6284</v>
      </c>
      <c r="B1083" s="21" t="s">
        <v>6285</v>
      </c>
      <c r="C1083" s="21">
        <v>6</v>
      </c>
      <c r="D1083" s="20">
        <v>0.7</v>
      </c>
      <c r="E1083" s="135">
        <v>40</v>
      </c>
      <c r="F1083" s="106">
        <v>12.2</v>
      </c>
      <c r="G1083" s="22" t="s">
        <v>14144</v>
      </c>
      <c r="H1083" s="106">
        <f t="shared" si="48"/>
        <v>20.350000000000001</v>
      </c>
      <c r="I1083" s="106">
        <f t="shared" si="49"/>
        <v>18.650000000000002</v>
      </c>
      <c r="J1083" s="107">
        <f t="shared" si="50"/>
        <v>18.350000000000001</v>
      </c>
      <c r="L1083"/>
      <c r="M1083"/>
      <c r="N1083"/>
      <c r="O1083"/>
      <c r="P1083"/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</row>
    <row r="1084" spans="1:32" s="20" customFormat="1" x14ac:dyDescent="0.35">
      <c r="A1084" s="127" t="s">
        <v>6288</v>
      </c>
      <c r="B1084" s="21" t="s">
        <v>6289</v>
      </c>
      <c r="C1084" s="21">
        <v>6</v>
      </c>
      <c r="D1084" s="20">
        <v>0.7</v>
      </c>
      <c r="E1084" s="135">
        <v>38</v>
      </c>
      <c r="F1084" s="106">
        <v>10.1</v>
      </c>
      <c r="G1084" s="22" t="s">
        <v>14161</v>
      </c>
      <c r="H1084" s="106">
        <f t="shared" si="48"/>
        <v>17.600000000000001</v>
      </c>
      <c r="I1084" s="106">
        <f t="shared" si="49"/>
        <v>16.150000000000002</v>
      </c>
      <c r="J1084" s="107">
        <f t="shared" si="50"/>
        <v>15.850000000000001</v>
      </c>
      <c r="L1084"/>
      <c r="M1084"/>
      <c r="N1084"/>
      <c r="O1084"/>
      <c r="P1084"/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</row>
    <row r="1085" spans="1:32" s="20" customFormat="1" x14ac:dyDescent="0.35">
      <c r="A1085" s="127" t="s">
        <v>6292</v>
      </c>
      <c r="B1085" s="21" t="s">
        <v>6293</v>
      </c>
      <c r="C1085" s="21">
        <v>6</v>
      </c>
      <c r="D1085" s="20">
        <v>0.7</v>
      </c>
      <c r="E1085" s="135">
        <v>38</v>
      </c>
      <c r="F1085" s="106">
        <v>10.1</v>
      </c>
      <c r="G1085" s="22" t="s">
        <v>14161</v>
      </c>
      <c r="H1085" s="106">
        <f t="shared" si="48"/>
        <v>17.600000000000001</v>
      </c>
      <c r="I1085" s="106">
        <f t="shared" si="49"/>
        <v>16.150000000000002</v>
      </c>
      <c r="J1085" s="107">
        <f t="shared" si="50"/>
        <v>15.850000000000001</v>
      </c>
      <c r="L1085"/>
      <c r="M1085"/>
      <c r="N1085"/>
      <c r="O1085"/>
      <c r="P1085"/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</row>
    <row r="1086" spans="1:32" s="20" customFormat="1" x14ac:dyDescent="0.35">
      <c r="A1086" s="127" t="s">
        <v>6296</v>
      </c>
      <c r="B1086" s="21" t="s">
        <v>6297</v>
      </c>
      <c r="C1086" s="21">
        <v>6</v>
      </c>
      <c r="D1086" s="20">
        <v>0.7</v>
      </c>
      <c r="E1086" s="135">
        <v>38</v>
      </c>
      <c r="F1086" s="106">
        <v>10.1</v>
      </c>
      <c r="G1086" s="22" t="s">
        <v>14161</v>
      </c>
      <c r="H1086" s="106">
        <f t="shared" si="48"/>
        <v>17.600000000000001</v>
      </c>
      <c r="I1086" s="106">
        <f t="shared" si="49"/>
        <v>16.150000000000002</v>
      </c>
      <c r="J1086" s="107">
        <f t="shared" si="50"/>
        <v>15.850000000000001</v>
      </c>
      <c r="L1086"/>
      <c r="M1086"/>
      <c r="N1086"/>
      <c r="O1086"/>
      <c r="P1086"/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</row>
    <row r="1087" spans="1:32" s="20" customFormat="1" x14ac:dyDescent="0.35">
      <c r="A1087" s="127" t="s">
        <v>6300</v>
      </c>
      <c r="B1087" s="21" t="s">
        <v>6301</v>
      </c>
      <c r="C1087" s="21">
        <v>6</v>
      </c>
      <c r="D1087" s="20">
        <v>0.7</v>
      </c>
      <c r="E1087" s="135">
        <v>38</v>
      </c>
      <c r="F1087" s="106">
        <v>10.1</v>
      </c>
      <c r="G1087" s="22" t="s">
        <v>14144</v>
      </c>
      <c r="H1087" s="106">
        <f t="shared" si="48"/>
        <v>17.600000000000001</v>
      </c>
      <c r="I1087" s="106">
        <f t="shared" si="49"/>
        <v>16.150000000000002</v>
      </c>
      <c r="J1087" s="107">
        <f t="shared" si="50"/>
        <v>15.850000000000001</v>
      </c>
      <c r="L1087"/>
      <c r="M1087"/>
      <c r="N1087"/>
      <c r="O1087"/>
      <c r="P1087"/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</row>
    <row r="1088" spans="1:32" s="20" customFormat="1" x14ac:dyDescent="0.35">
      <c r="A1088" s="127" t="s">
        <v>6304</v>
      </c>
      <c r="B1088" s="21" t="s">
        <v>6305</v>
      </c>
      <c r="C1088" s="21">
        <v>6</v>
      </c>
      <c r="D1088" s="20">
        <v>0.7</v>
      </c>
      <c r="E1088" s="135">
        <v>40</v>
      </c>
      <c r="F1088" s="106">
        <v>54.5</v>
      </c>
      <c r="G1088" s="22" t="s">
        <v>14148</v>
      </c>
      <c r="H1088" s="106">
        <f t="shared" si="48"/>
        <v>71.95</v>
      </c>
      <c r="I1088" s="106">
        <f t="shared" si="49"/>
        <v>66.05</v>
      </c>
      <c r="J1088" s="107">
        <f t="shared" si="50"/>
        <v>64.850000000000009</v>
      </c>
      <c r="L1088"/>
      <c r="M1088"/>
      <c r="N1088"/>
      <c r="O1088"/>
      <c r="P1088"/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</row>
    <row r="1089" spans="1:32" s="20" customFormat="1" x14ac:dyDescent="0.35">
      <c r="A1089" s="127" t="s">
        <v>6307</v>
      </c>
      <c r="B1089" s="21" t="s">
        <v>6308</v>
      </c>
      <c r="C1089" s="21">
        <v>6</v>
      </c>
      <c r="D1089" s="20">
        <v>0.7</v>
      </c>
      <c r="E1089" s="135">
        <v>40</v>
      </c>
      <c r="F1089" s="106">
        <v>29.5</v>
      </c>
      <c r="G1089" s="22" t="s">
        <v>14148</v>
      </c>
      <c r="H1089" s="106">
        <f t="shared" si="48"/>
        <v>41.45</v>
      </c>
      <c r="I1089" s="106">
        <f t="shared" si="49"/>
        <v>38.050000000000004</v>
      </c>
      <c r="J1089" s="107">
        <f t="shared" si="50"/>
        <v>37.35</v>
      </c>
      <c r="L1089"/>
      <c r="M1089"/>
      <c r="N1089"/>
      <c r="O1089"/>
      <c r="P1089"/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</row>
    <row r="1090" spans="1:32" s="20" customFormat="1" x14ac:dyDescent="0.35">
      <c r="A1090" s="127" t="s">
        <v>6311</v>
      </c>
      <c r="B1090" s="21" t="s">
        <v>6312</v>
      </c>
      <c r="C1090" s="21">
        <v>2</v>
      </c>
      <c r="D1090" s="20">
        <v>0.7</v>
      </c>
      <c r="E1090" s="135">
        <v>40</v>
      </c>
      <c r="F1090" s="106">
        <v>615</v>
      </c>
      <c r="G1090" s="22" t="s">
        <v>14153</v>
      </c>
      <c r="H1090" s="106">
        <f t="shared" si="48"/>
        <v>755.75</v>
      </c>
      <c r="I1090" s="106">
        <f t="shared" si="49"/>
        <v>693.80000000000007</v>
      </c>
      <c r="J1090" s="107">
        <f t="shared" si="50"/>
        <v>681.40000000000009</v>
      </c>
      <c r="L1090"/>
      <c r="M1090"/>
      <c r="N1090"/>
      <c r="O1090"/>
      <c r="P1090"/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</row>
    <row r="1091" spans="1:32" s="20" customFormat="1" x14ac:dyDescent="0.35">
      <c r="A1091" s="127" t="s">
        <v>6319</v>
      </c>
      <c r="B1091" s="21" t="s">
        <v>6316</v>
      </c>
      <c r="C1091" s="21">
        <v>6</v>
      </c>
      <c r="D1091" s="20">
        <v>0.7</v>
      </c>
      <c r="E1091" s="135">
        <v>40</v>
      </c>
      <c r="F1091" s="106">
        <v>11</v>
      </c>
      <c r="G1091" s="22" t="s">
        <v>14148</v>
      </c>
      <c r="H1091" s="106">
        <f t="shared" si="48"/>
        <v>18.850000000000001</v>
      </c>
      <c r="I1091" s="106">
        <f t="shared" si="49"/>
        <v>17.350000000000001</v>
      </c>
      <c r="J1091" s="107">
        <f t="shared" si="50"/>
        <v>17</v>
      </c>
      <c r="L1091"/>
      <c r="M1091"/>
      <c r="N1091"/>
      <c r="O1091"/>
      <c r="P1091"/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</row>
    <row r="1092" spans="1:32" s="20" customFormat="1" x14ac:dyDescent="0.35">
      <c r="A1092" s="127" t="s">
        <v>6322</v>
      </c>
      <c r="B1092" s="21" t="s">
        <v>6323</v>
      </c>
      <c r="C1092" s="21">
        <v>12</v>
      </c>
      <c r="D1092" s="20">
        <v>1</v>
      </c>
      <c r="E1092" s="135">
        <v>40</v>
      </c>
      <c r="F1092" s="106">
        <v>22.5</v>
      </c>
      <c r="G1092" s="22" t="s">
        <v>14145</v>
      </c>
      <c r="H1092" s="106">
        <f t="shared" si="48"/>
        <v>34.4</v>
      </c>
      <c r="I1092" s="106">
        <f t="shared" si="49"/>
        <v>31.6</v>
      </c>
      <c r="J1092" s="107">
        <f t="shared" si="50"/>
        <v>31.05</v>
      </c>
      <c r="L1092"/>
      <c r="M1092"/>
      <c r="N1092"/>
      <c r="O1092"/>
      <c r="P1092"/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</row>
    <row r="1093" spans="1:32" s="20" customFormat="1" x14ac:dyDescent="0.35">
      <c r="A1093" s="127" t="s">
        <v>6326</v>
      </c>
      <c r="B1093" s="21" t="s">
        <v>6327</v>
      </c>
      <c r="C1093" s="21">
        <v>6</v>
      </c>
      <c r="D1093" s="20">
        <v>1</v>
      </c>
      <c r="E1093" s="135">
        <v>45</v>
      </c>
      <c r="F1093" s="106">
        <v>35</v>
      </c>
      <c r="G1093" s="22" t="s">
        <v>14158</v>
      </c>
      <c r="H1093" s="106">
        <f t="shared" si="48"/>
        <v>50.300000000000004</v>
      </c>
      <c r="I1093" s="106">
        <f t="shared" si="49"/>
        <v>46.2</v>
      </c>
      <c r="J1093" s="107">
        <f t="shared" si="50"/>
        <v>45.35</v>
      </c>
      <c r="L1093"/>
      <c r="M1093"/>
      <c r="N1093"/>
      <c r="O1093"/>
      <c r="P1093"/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</row>
    <row r="1094" spans="1:32" s="20" customFormat="1" x14ac:dyDescent="0.35">
      <c r="A1094" s="127" t="s">
        <v>15395</v>
      </c>
      <c r="B1094" s="21" t="s">
        <v>15396</v>
      </c>
      <c r="C1094" s="21">
        <v>12</v>
      </c>
      <c r="D1094" s="20">
        <v>0.7</v>
      </c>
      <c r="E1094" s="135">
        <v>40</v>
      </c>
      <c r="F1094" s="106">
        <v>4.8499999999999996</v>
      </c>
      <c r="G1094" s="22" t="s">
        <v>14150</v>
      </c>
      <c r="H1094" s="106">
        <f t="shared" si="48"/>
        <v>11.350000000000001</v>
      </c>
      <c r="I1094" s="106">
        <f t="shared" si="49"/>
        <v>10.450000000000001</v>
      </c>
      <c r="J1094" s="107">
        <f t="shared" si="50"/>
        <v>10.25</v>
      </c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</row>
    <row r="1095" spans="1:32" s="20" customFormat="1" x14ac:dyDescent="0.35">
      <c r="A1095" s="127" t="s">
        <v>6378</v>
      </c>
      <c r="B1095" s="21" t="s">
        <v>6375</v>
      </c>
      <c r="C1095" s="21">
        <v>6</v>
      </c>
      <c r="D1095" s="20">
        <v>1</v>
      </c>
      <c r="E1095" s="135">
        <v>38</v>
      </c>
      <c r="F1095" s="106">
        <v>5.95</v>
      </c>
      <c r="G1095" s="22" t="s">
        <v>14142</v>
      </c>
      <c r="H1095" s="106">
        <f t="shared" si="48"/>
        <v>14</v>
      </c>
      <c r="I1095" s="106">
        <f t="shared" si="49"/>
        <v>12.850000000000001</v>
      </c>
      <c r="J1095" s="107">
        <f t="shared" si="50"/>
        <v>12.600000000000001</v>
      </c>
      <c r="L1095"/>
      <c r="M1095"/>
      <c r="N1095"/>
      <c r="O1095"/>
      <c r="P1095"/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</row>
    <row r="1096" spans="1:32" s="20" customFormat="1" x14ac:dyDescent="0.35">
      <c r="A1096" s="127" t="s">
        <v>6381</v>
      </c>
      <c r="B1096" s="21" t="s">
        <v>6382</v>
      </c>
      <c r="C1096" s="21">
        <v>6</v>
      </c>
      <c r="D1096" s="20">
        <v>0.7</v>
      </c>
      <c r="E1096" s="135">
        <v>38</v>
      </c>
      <c r="F1096" s="106">
        <v>5.15</v>
      </c>
      <c r="G1096" s="22" t="s">
        <v>14251</v>
      </c>
      <c r="H1096" s="106">
        <f t="shared" si="48"/>
        <v>11.55</v>
      </c>
      <c r="I1096" s="106">
        <f t="shared" si="49"/>
        <v>10.600000000000001</v>
      </c>
      <c r="J1096" s="107">
        <f t="shared" si="50"/>
        <v>10.4</v>
      </c>
      <c r="L1096"/>
      <c r="M1096"/>
      <c r="N1096"/>
      <c r="O1096"/>
      <c r="P1096"/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</row>
    <row r="1097" spans="1:32" s="20" customFormat="1" x14ac:dyDescent="0.35">
      <c r="A1097" s="127" t="s">
        <v>6385</v>
      </c>
      <c r="B1097" s="21" t="s">
        <v>6386</v>
      </c>
      <c r="C1097" s="21">
        <v>6</v>
      </c>
      <c r="D1097" s="20">
        <v>0.7</v>
      </c>
      <c r="E1097" s="135">
        <v>40</v>
      </c>
      <c r="F1097" s="106">
        <v>25.3</v>
      </c>
      <c r="G1097" s="22" t="s">
        <v>14169</v>
      </c>
      <c r="H1097" s="106">
        <f t="shared" si="48"/>
        <v>36.300000000000004</v>
      </c>
      <c r="I1097" s="106">
        <f t="shared" si="49"/>
        <v>33.35</v>
      </c>
      <c r="J1097" s="107">
        <f t="shared" si="50"/>
        <v>32.75</v>
      </c>
      <c r="L1097"/>
      <c r="M1097"/>
      <c r="N1097"/>
      <c r="O1097"/>
      <c r="P1097"/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</row>
    <row r="1098" spans="1:32" s="20" customFormat="1" x14ac:dyDescent="0.35">
      <c r="A1098" s="127" t="s">
        <v>6389</v>
      </c>
      <c r="B1098" s="21" t="s">
        <v>6390</v>
      </c>
      <c r="C1098" s="21">
        <v>3</v>
      </c>
      <c r="D1098" s="20">
        <v>0.7</v>
      </c>
      <c r="E1098" s="135">
        <v>46</v>
      </c>
      <c r="F1098" s="106">
        <v>34.75</v>
      </c>
      <c r="G1098" s="22" t="s">
        <v>14169</v>
      </c>
      <c r="H1098" s="106">
        <f t="shared" si="48"/>
        <v>48.400000000000006</v>
      </c>
      <c r="I1098" s="106">
        <f t="shared" si="49"/>
        <v>44.400000000000006</v>
      </c>
      <c r="J1098" s="107">
        <f t="shared" si="50"/>
        <v>43.6</v>
      </c>
      <c r="L1098"/>
      <c r="M1098"/>
      <c r="N1098"/>
      <c r="O1098"/>
      <c r="P1098"/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</row>
    <row r="1099" spans="1:32" s="20" customFormat="1" x14ac:dyDescent="0.35">
      <c r="A1099" s="127" t="s">
        <v>6393</v>
      </c>
      <c r="B1099" s="21" t="s">
        <v>6394</v>
      </c>
      <c r="C1099" s="21">
        <v>3</v>
      </c>
      <c r="D1099" s="20">
        <v>0.7</v>
      </c>
      <c r="E1099" s="135">
        <v>46</v>
      </c>
      <c r="F1099" s="106">
        <v>31.5</v>
      </c>
      <c r="G1099" s="22" t="s">
        <v>14169</v>
      </c>
      <c r="H1099" s="106">
        <f t="shared" si="48"/>
        <v>44.400000000000006</v>
      </c>
      <c r="I1099" s="106">
        <f t="shared" si="49"/>
        <v>40.800000000000004</v>
      </c>
      <c r="J1099" s="107">
        <f t="shared" si="50"/>
        <v>40.050000000000004</v>
      </c>
      <c r="L1099"/>
      <c r="M1099"/>
      <c r="N1099"/>
      <c r="O1099"/>
      <c r="P1099"/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</row>
    <row r="1100" spans="1:32" s="20" customFormat="1" x14ac:dyDescent="0.35">
      <c r="A1100" s="127" t="s">
        <v>14702</v>
      </c>
      <c r="B1100" s="21" t="s">
        <v>14703</v>
      </c>
      <c r="C1100" s="21">
        <v>6</v>
      </c>
      <c r="D1100" s="20">
        <v>0.7</v>
      </c>
      <c r="E1100" s="135">
        <v>37.5</v>
      </c>
      <c r="F1100" s="106">
        <v>6.95</v>
      </c>
      <c r="G1100" s="22" t="s">
        <v>14146</v>
      </c>
      <c r="H1100" s="106">
        <f t="shared" ref="H1100:H1163" si="51">IF(B1100="","",CEILING((F1100+(10.3552*D1100*E1100)/100+1.5+0.05)*1.22,0.05))</f>
        <v>13.700000000000001</v>
      </c>
      <c r="I1100" s="106">
        <f t="shared" ref="I1100:I1163" si="52">IF(B1100="","",CEILING((F1100+(10.3552*D1100*E1100)/100+1.5+0.05)*1.12,0.05))</f>
        <v>12.600000000000001</v>
      </c>
      <c r="J1100" s="107">
        <f t="shared" ref="J1100:J1163" si="53">IF(B1100="","",CEILING((F1100+(10.3552*D1100*E1100)/100+1.5+0.05)*1.1,0.05))</f>
        <v>12.350000000000001</v>
      </c>
      <c r="L1100"/>
      <c r="M1100"/>
      <c r="N1100"/>
      <c r="O1100"/>
      <c r="P1100"/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</row>
    <row r="1101" spans="1:32" s="20" customFormat="1" x14ac:dyDescent="0.35">
      <c r="A1101" s="127" t="s">
        <v>6408</v>
      </c>
      <c r="B1101" s="21" t="s">
        <v>6409</v>
      </c>
      <c r="C1101" s="21">
        <v>6</v>
      </c>
      <c r="D1101" s="20">
        <v>0.7</v>
      </c>
      <c r="E1101" s="135">
        <v>40</v>
      </c>
      <c r="F1101" s="106">
        <v>17.649999999999999</v>
      </c>
      <c r="G1101" s="22" t="s">
        <v>14145</v>
      </c>
      <c r="H1101" s="106">
        <f t="shared" si="51"/>
        <v>27</v>
      </c>
      <c r="I1101" s="106">
        <f t="shared" si="52"/>
        <v>24.8</v>
      </c>
      <c r="J1101" s="107">
        <f t="shared" si="53"/>
        <v>24.35</v>
      </c>
      <c r="L1101"/>
      <c r="M1101"/>
      <c r="N1101"/>
      <c r="O1101"/>
      <c r="P1101"/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</row>
    <row r="1102" spans="1:32" s="20" customFormat="1" x14ac:dyDescent="0.35">
      <c r="A1102" s="127" t="s">
        <v>6412</v>
      </c>
      <c r="B1102" s="21" t="s">
        <v>6413</v>
      </c>
      <c r="C1102" s="21">
        <v>96</v>
      </c>
      <c r="D1102" s="20">
        <v>0.05</v>
      </c>
      <c r="E1102" s="135">
        <v>40</v>
      </c>
      <c r="F1102" s="106">
        <v>2.4</v>
      </c>
      <c r="G1102" s="22" t="s">
        <v>14142</v>
      </c>
      <c r="H1102" s="106">
        <f t="shared" si="51"/>
        <v>5.1000000000000005</v>
      </c>
      <c r="I1102" s="106">
        <f t="shared" si="52"/>
        <v>4.7</v>
      </c>
      <c r="J1102" s="107">
        <f t="shared" si="53"/>
        <v>4.6000000000000005</v>
      </c>
      <c r="L1102"/>
      <c r="M1102"/>
      <c r="N1102"/>
      <c r="O1102"/>
      <c r="P1102"/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</row>
    <row r="1103" spans="1:32" s="20" customFormat="1" x14ac:dyDescent="0.35">
      <c r="A1103" s="127" t="s">
        <v>6422</v>
      </c>
      <c r="B1103" s="21" t="s">
        <v>23331</v>
      </c>
      <c r="C1103" s="21">
        <v>6</v>
      </c>
      <c r="D1103" s="20">
        <v>1</v>
      </c>
      <c r="E1103" s="135">
        <v>40</v>
      </c>
      <c r="F1103" s="106">
        <v>24.75</v>
      </c>
      <c r="G1103" s="22" t="s">
        <v>14142</v>
      </c>
      <c r="H1103" s="106">
        <f t="shared" si="51"/>
        <v>37.15</v>
      </c>
      <c r="I1103" s="106">
        <f t="shared" si="52"/>
        <v>34.1</v>
      </c>
      <c r="J1103" s="107">
        <f t="shared" si="53"/>
        <v>33.5</v>
      </c>
      <c r="L1103"/>
      <c r="M1103"/>
      <c r="N1103"/>
      <c r="O1103"/>
      <c r="P1103"/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</row>
    <row r="1104" spans="1:32" s="20" customFormat="1" x14ac:dyDescent="0.35">
      <c r="A1104" s="127" t="s">
        <v>6461</v>
      </c>
      <c r="B1104" s="21" t="s">
        <v>6462</v>
      </c>
      <c r="C1104" s="21">
        <v>6</v>
      </c>
      <c r="D1104" s="20">
        <v>0.7</v>
      </c>
      <c r="E1104" s="135">
        <v>38</v>
      </c>
      <c r="F1104" s="106">
        <v>14.95</v>
      </c>
      <c r="G1104" s="22" t="s">
        <v>14167</v>
      </c>
      <c r="H1104" s="106">
        <f t="shared" si="51"/>
        <v>23.5</v>
      </c>
      <c r="I1104" s="106">
        <f t="shared" si="52"/>
        <v>21.6</v>
      </c>
      <c r="J1104" s="107">
        <f t="shared" si="53"/>
        <v>21.200000000000003</v>
      </c>
      <c r="L1104"/>
      <c r="M1104"/>
      <c r="N1104"/>
      <c r="O1104"/>
      <c r="P1104"/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</row>
    <row r="1105" spans="1:32" s="20" customFormat="1" x14ac:dyDescent="0.35">
      <c r="A1105" s="127" t="s">
        <v>6469</v>
      </c>
      <c r="B1105" s="21" t="s">
        <v>6466</v>
      </c>
      <c r="C1105" s="21">
        <v>6</v>
      </c>
      <c r="D1105" s="20">
        <v>1</v>
      </c>
      <c r="E1105" s="135">
        <v>40</v>
      </c>
      <c r="F1105" s="106">
        <v>14.75</v>
      </c>
      <c r="G1105" s="22" t="s">
        <v>14146</v>
      </c>
      <c r="H1105" s="106">
        <f t="shared" si="51"/>
        <v>24.950000000000003</v>
      </c>
      <c r="I1105" s="106">
        <f t="shared" si="52"/>
        <v>22.900000000000002</v>
      </c>
      <c r="J1105" s="107">
        <f t="shared" si="53"/>
        <v>22.5</v>
      </c>
      <c r="L1105"/>
      <c r="M1105"/>
      <c r="N1105"/>
      <c r="O1105"/>
      <c r="P1105"/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</row>
    <row r="1106" spans="1:32" s="20" customFormat="1" x14ac:dyDescent="0.35">
      <c r="A1106" s="127" t="s">
        <v>6472</v>
      </c>
      <c r="B1106" s="21" t="s">
        <v>6473</v>
      </c>
      <c r="C1106" s="21">
        <v>6</v>
      </c>
      <c r="D1106" s="20">
        <v>0.7</v>
      </c>
      <c r="E1106" s="135">
        <v>45</v>
      </c>
      <c r="F1106" s="106">
        <v>19</v>
      </c>
      <c r="G1106" s="22" t="s">
        <v>14146</v>
      </c>
      <c r="H1106" s="106">
        <f t="shared" si="51"/>
        <v>29.1</v>
      </c>
      <c r="I1106" s="106">
        <f t="shared" si="52"/>
        <v>26.700000000000003</v>
      </c>
      <c r="J1106" s="107">
        <f t="shared" si="53"/>
        <v>26.200000000000003</v>
      </c>
      <c r="L1106"/>
      <c r="M1106"/>
      <c r="N1106"/>
      <c r="O1106"/>
      <c r="P1106"/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</row>
    <row r="1107" spans="1:32" s="20" customFormat="1" x14ac:dyDescent="0.35">
      <c r="A1107" s="127" t="s">
        <v>6476</v>
      </c>
      <c r="B1107" s="21" t="s">
        <v>6477</v>
      </c>
      <c r="C1107" s="21">
        <v>6</v>
      </c>
      <c r="D1107" s="20">
        <v>0.7</v>
      </c>
      <c r="E1107" s="135">
        <v>40</v>
      </c>
      <c r="F1107" s="106">
        <v>13.95</v>
      </c>
      <c r="G1107" s="22" t="s">
        <v>14151</v>
      </c>
      <c r="H1107" s="106">
        <f t="shared" si="51"/>
        <v>22.450000000000003</v>
      </c>
      <c r="I1107" s="106">
        <f t="shared" si="52"/>
        <v>20.650000000000002</v>
      </c>
      <c r="J1107" s="107">
        <f t="shared" si="53"/>
        <v>20.25</v>
      </c>
      <c r="L1107"/>
      <c r="M1107"/>
      <c r="N1107"/>
      <c r="O1107"/>
      <c r="P1107"/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</row>
    <row r="1108" spans="1:32" s="20" customFormat="1" x14ac:dyDescent="0.35">
      <c r="A1108" s="127" t="s">
        <v>6480</v>
      </c>
      <c r="B1108" s="21" t="s">
        <v>6481</v>
      </c>
      <c r="C1108" s="21">
        <v>6</v>
      </c>
      <c r="D1108" s="20">
        <v>0.7</v>
      </c>
      <c r="E1108" s="135">
        <v>43</v>
      </c>
      <c r="F1108" s="106">
        <v>61.5</v>
      </c>
      <c r="G1108" s="22" t="s">
        <v>14145</v>
      </c>
      <c r="H1108" s="106">
        <f t="shared" si="51"/>
        <v>80.75</v>
      </c>
      <c r="I1108" s="106">
        <f t="shared" si="52"/>
        <v>74.150000000000006</v>
      </c>
      <c r="J1108" s="107">
        <f t="shared" si="53"/>
        <v>72.8</v>
      </c>
      <c r="L1108"/>
      <c r="M1108"/>
      <c r="N1108"/>
      <c r="O1108"/>
      <c r="P1108"/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</row>
    <row r="1109" spans="1:32" s="20" customFormat="1" x14ac:dyDescent="0.35">
      <c r="A1109" s="127" t="s">
        <v>6484</v>
      </c>
      <c r="B1109" s="21" t="s">
        <v>6485</v>
      </c>
      <c r="C1109" s="21">
        <v>6</v>
      </c>
      <c r="D1109" s="20">
        <v>0.7</v>
      </c>
      <c r="E1109" s="135">
        <v>44</v>
      </c>
      <c r="F1109" s="106">
        <v>14.75</v>
      </c>
      <c r="G1109" s="22" t="s">
        <v>14146</v>
      </c>
      <c r="H1109" s="106">
        <f t="shared" si="51"/>
        <v>23.8</v>
      </c>
      <c r="I1109" s="106">
        <f t="shared" si="52"/>
        <v>21.85</v>
      </c>
      <c r="J1109" s="107">
        <f t="shared" si="53"/>
        <v>21.450000000000003</v>
      </c>
      <c r="L1109"/>
      <c r="M1109"/>
      <c r="N1109"/>
      <c r="O1109"/>
      <c r="P1109"/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</row>
    <row r="1110" spans="1:32" s="20" customFormat="1" x14ac:dyDescent="0.35">
      <c r="A1110" s="127" t="s">
        <v>6488</v>
      </c>
      <c r="B1110" s="21" t="s">
        <v>6489</v>
      </c>
      <c r="C1110" s="21">
        <v>6</v>
      </c>
      <c r="D1110" s="20">
        <v>0.7</v>
      </c>
      <c r="E1110" s="135">
        <v>43</v>
      </c>
      <c r="F1110" s="106">
        <v>9.25</v>
      </c>
      <c r="G1110" s="22" t="s">
        <v>14146</v>
      </c>
      <c r="H1110" s="106">
        <f t="shared" si="51"/>
        <v>17</v>
      </c>
      <c r="I1110" s="106">
        <f t="shared" si="52"/>
        <v>15.600000000000001</v>
      </c>
      <c r="J1110" s="107">
        <f t="shared" si="53"/>
        <v>15.350000000000001</v>
      </c>
      <c r="L1110"/>
      <c r="M1110"/>
      <c r="N1110"/>
      <c r="O1110"/>
      <c r="P1110"/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</row>
    <row r="1111" spans="1:32" s="20" customFormat="1" x14ac:dyDescent="0.35">
      <c r="A1111" s="127" t="s">
        <v>6500</v>
      </c>
      <c r="B1111" s="21" t="s">
        <v>6497</v>
      </c>
      <c r="C1111" s="21">
        <v>12</v>
      </c>
      <c r="D1111" s="20">
        <v>1</v>
      </c>
      <c r="E1111" s="135">
        <v>40</v>
      </c>
      <c r="F1111" s="106">
        <v>4.1500000000000004</v>
      </c>
      <c r="G1111" s="22" t="s">
        <v>14150</v>
      </c>
      <c r="H1111" s="106">
        <f t="shared" si="51"/>
        <v>12.05</v>
      </c>
      <c r="I1111" s="106">
        <f t="shared" si="52"/>
        <v>11.05</v>
      </c>
      <c r="J1111" s="107">
        <f t="shared" si="53"/>
        <v>10.850000000000001</v>
      </c>
      <c r="L1111"/>
      <c r="M1111"/>
      <c r="N1111"/>
      <c r="O1111"/>
      <c r="P1111"/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</row>
    <row r="1112" spans="1:32" s="20" customFormat="1" x14ac:dyDescent="0.35">
      <c r="A1112" s="127" t="s">
        <v>15401</v>
      </c>
      <c r="B1112" s="21" t="s">
        <v>15402</v>
      </c>
      <c r="C1112" s="21">
        <v>12</v>
      </c>
      <c r="D1112" s="20">
        <v>1</v>
      </c>
      <c r="E1112" s="135">
        <v>40</v>
      </c>
      <c r="F1112" s="106">
        <v>3.95</v>
      </c>
      <c r="G1112" s="22" t="s">
        <v>14150</v>
      </c>
      <c r="H1112" s="106">
        <f t="shared" si="51"/>
        <v>11.8</v>
      </c>
      <c r="I1112" s="106">
        <f t="shared" si="52"/>
        <v>10.8</v>
      </c>
      <c r="J1112" s="107">
        <f t="shared" si="53"/>
        <v>10.65</v>
      </c>
      <c r="L1112"/>
      <c r="M1112"/>
      <c r="N1112"/>
      <c r="O1112"/>
      <c r="P1112"/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</row>
    <row r="1113" spans="1:32" s="20" customFormat="1" x14ac:dyDescent="0.35">
      <c r="A1113" s="127" t="s">
        <v>6503</v>
      </c>
      <c r="B1113" s="21" t="s">
        <v>6504</v>
      </c>
      <c r="C1113" s="21">
        <v>6</v>
      </c>
      <c r="D1113" s="20">
        <v>0.5</v>
      </c>
      <c r="E1113" s="135">
        <v>46</v>
      </c>
      <c r="F1113" s="106">
        <v>11.1</v>
      </c>
      <c r="G1113" s="22" t="s">
        <v>14146</v>
      </c>
      <c r="H1113" s="106">
        <f t="shared" si="51"/>
        <v>18.350000000000001</v>
      </c>
      <c r="I1113" s="106">
        <f t="shared" si="52"/>
        <v>16.850000000000001</v>
      </c>
      <c r="J1113" s="107">
        <f t="shared" si="53"/>
        <v>16.55</v>
      </c>
      <c r="L1113"/>
      <c r="M1113"/>
      <c r="N1113"/>
      <c r="O1113"/>
      <c r="P1113"/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</row>
    <row r="1114" spans="1:32" s="20" customFormat="1" x14ac:dyDescent="0.35">
      <c r="A1114" s="127" t="s">
        <v>6508</v>
      </c>
      <c r="B1114" s="21" t="s">
        <v>6509</v>
      </c>
      <c r="C1114" s="21">
        <v>6</v>
      </c>
      <c r="D1114" s="20">
        <v>0.7</v>
      </c>
      <c r="E1114" s="135">
        <v>40</v>
      </c>
      <c r="F1114" s="106">
        <v>25.5</v>
      </c>
      <c r="G1114" s="22" t="s">
        <v>14157</v>
      </c>
      <c r="H1114" s="106">
        <f t="shared" si="51"/>
        <v>36.550000000000004</v>
      </c>
      <c r="I1114" s="106">
        <f t="shared" si="52"/>
        <v>33.550000000000004</v>
      </c>
      <c r="J1114" s="107">
        <f t="shared" si="53"/>
        <v>32.950000000000003</v>
      </c>
      <c r="L1114"/>
      <c r="M1114"/>
      <c r="N1114"/>
      <c r="O1114"/>
      <c r="P1114"/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</row>
    <row r="1115" spans="1:32" s="20" customFormat="1" x14ac:dyDescent="0.35">
      <c r="A1115" s="127" t="s">
        <v>14359</v>
      </c>
      <c r="B1115" s="21" t="s">
        <v>14360</v>
      </c>
      <c r="C1115" s="21">
        <v>6</v>
      </c>
      <c r="D1115" s="20">
        <v>0.7</v>
      </c>
      <c r="E1115" s="135">
        <v>40</v>
      </c>
      <c r="F1115" s="106">
        <v>16.5</v>
      </c>
      <c r="G1115" s="22" t="s">
        <v>14157</v>
      </c>
      <c r="H1115" s="106">
        <f t="shared" si="51"/>
        <v>25.6</v>
      </c>
      <c r="I1115" s="106">
        <f t="shared" si="52"/>
        <v>23.5</v>
      </c>
      <c r="J1115" s="107">
        <f t="shared" si="53"/>
        <v>23.05</v>
      </c>
      <c r="L1115"/>
      <c r="M1115"/>
      <c r="N1115"/>
      <c r="O1115"/>
      <c r="P1115"/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</row>
    <row r="1116" spans="1:32" s="20" customFormat="1" x14ac:dyDescent="0.35">
      <c r="A1116" s="127" t="s">
        <v>14361</v>
      </c>
      <c r="B1116" s="21" t="s">
        <v>14362</v>
      </c>
      <c r="C1116" s="21">
        <v>6</v>
      </c>
      <c r="D1116" s="20">
        <v>0.7</v>
      </c>
      <c r="E1116" s="135">
        <v>40</v>
      </c>
      <c r="F1116" s="106">
        <v>21.1</v>
      </c>
      <c r="G1116" s="22" t="s">
        <v>14157</v>
      </c>
      <c r="H1116" s="106">
        <f t="shared" si="51"/>
        <v>31.200000000000003</v>
      </c>
      <c r="I1116" s="106">
        <f t="shared" si="52"/>
        <v>28.650000000000002</v>
      </c>
      <c r="J1116" s="107">
        <f t="shared" si="53"/>
        <v>28.150000000000002</v>
      </c>
      <c r="L1116"/>
      <c r="M1116"/>
      <c r="N1116"/>
      <c r="O1116"/>
      <c r="P1116"/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</row>
    <row r="1117" spans="1:32" s="20" customFormat="1" x14ac:dyDescent="0.35">
      <c r="A1117" s="127" t="s">
        <v>6512</v>
      </c>
      <c r="B1117" s="21" t="s">
        <v>6513</v>
      </c>
      <c r="C1117" s="21">
        <v>6</v>
      </c>
      <c r="D1117" s="20">
        <v>0.7</v>
      </c>
      <c r="E1117" s="135">
        <v>40</v>
      </c>
      <c r="F1117" s="106">
        <v>49</v>
      </c>
      <c r="G1117" s="22" t="s">
        <v>14157</v>
      </c>
      <c r="H1117" s="106">
        <f t="shared" si="51"/>
        <v>65.25</v>
      </c>
      <c r="I1117" s="106">
        <f t="shared" si="52"/>
        <v>59.900000000000006</v>
      </c>
      <c r="J1117" s="107">
        <f t="shared" si="53"/>
        <v>58.800000000000004</v>
      </c>
      <c r="L1117"/>
      <c r="M1117"/>
      <c r="N1117"/>
      <c r="O1117"/>
      <c r="P1117"/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</row>
    <row r="1118" spans="1:32" s="20" customFormat="1" x14ac:dyDescent="0.35">
      <c r="A1118" s="127" t="s">
        <v>6516</v>
      </c>
      <c r="B1118" s="21" t="s">
        <v>6517</v>
      </c>
      <c r="C1118" s="21">
        <v>6</v>
      </c>
      <c r="D1118" s="20">
        <v>0.7</v>
      </c>
      <c r="E1118" s="135">
        <v>40</v>
      </c>
      <c r="F1118" s="106">
        <v>49</v>
      </c>
      <c r="G1118" s="22" t="s">
        <v>14157</v>
      </c>
      <c r="H1118" s="106">
        <f t="shared" si="51"/>
        <v>65.25</v>
      </c>
      <c r="I1118" s="106">
        <f t="shared" si="52"/>
        <v>59.900000000000006</v>
      </c>
      <c r="J1118" s="107">
        <f t="shared" si="53"/>
        <v>58.800000000000004</v>
      </c>
      <c r="L1118"/>
      <c r="M1118"/>
      <c r="N1118"/>
      <c r="O1118"/>
      <c r="P1118"/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</row>
    <row r="1119" spans="1:32" s="20" customFormat="1" x14ac:dyDescent="0.35">
      <c r="A1119" s="127" t="s">
        <v>6546</v>
      </c>
      <c r="B1119" s="21" t="s">
        <v>6547</v>
      </c>
      <c r="C1119" s="21">
        <v>6</v>
      </c>
      <c r="D1119" s="20">
        <v>0.7</v>
      </c>
      <c r="E1119" s="135">
        <v>47</v>
      </c>
      <c r="F1119" s="106">
        <v>10.199999999999999</v>
      </c>
      <c r="G1119" s="22" t="s">
        <v>14146</v>
      </c>
      <c r="H1119" s="106">
        <f t="shared" si="51"/>
        <v>18.5</v>
      </c>
      <c r="I1119" s="106">
        <f t="shared" si="52"/>
        <v>17</v>
      </c>
      <c r="J1119" s="107">
        <f t="shared" si="53"/>
        <v>16.7</v>
      </c>
      <c r="L1119"/>
      <c r="M1119"/>
      <c r="N1119"/>
      <c r="O1119"/>
      <c r="P1119"/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</row>
    <row r="1120" spans="1:32" s="20" customFormat="1" x14ac:dyDescent="0.35">
      <c r="A1120" s="127" t="s">
        <v>6550</v>
      </c>
      <c r="B1120" s="21" t="s">
        <v>6551</v>
      </c>
      <c r="C1120" s="21">
        <v>6</v>
      </c>
      <c r="D1120" s="20">
        <v>0.7</v>
      </c>
      <c r="E1120" s="135">
        <v>40</v>
      </c>
      <c r="F1120" s="106">
        <v>16.5</v>
      </c>
      <c r="G1120" s="22" t="s">
        <v>14163</v>
      </c>
      <c r="H1120" s="106">
        <f t="shared" si="51"/>
        <v>25.6</v>
      </c>
      <c r="I1120" s="106">
        <f t="shared" si="52"/>
        <v>23.5</v>
      </c>
      <c r="J1120" s="107">
        <f t="shared" si="53"/>
        <v>23.05</v>
      </c>
      <c r="L1120"/>
      <c r="M1120"/>
      <c r="N1120"/>
      <c r="O1120"/>
      <c r="P1120"/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</row>
    <row r="1121" spans="1:32" s="20" customFormat="1" x14ac:dyDescent="0.35">
      <c r="A1121" s="127" t="s">
        <v>6554</v>
      </c>
      <c r="B1121" s="21" t="s">
        <v>6555</v>
      </c>
      <c r="C1121" s="21">
        <v>6</v>
      </c>
      <c r="D1121" s="20">
        <v>0.7</v>
      </c>
      <c r="E1121" s="135">
        <v>40</v>
      </c>
      <c r="F1121" s="106">
        <v>6.2</v>
      </c>
      <c r="G1121" s="22" t="s">
        <v>14160</v>
      </c>
      <c r="H1121" s="106">
        <f t="shared" si="51"/>
        <v>13</v>
      </c>
      <c r="I1121" s="106">
        <f t="shared" si="52"/>
        <v>11.950000000000001</v>
      </c>
      <c r="J1121" s="107">
        <f t="shared" si="53"/>
        <v>11.75</v>
      </c>
      <c r="L1121"/>
      <c r="M1121"/>
      <c r="N1121"/>
      <c r="O1121"/>
      <c r="P1121"/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</row>
    <row r="1122" spans="1:32" s="20" customFormat="1" x14ac:dyDescent="0.35">
      <c r="A1122" s="127" t="s">
        <v>6577</v>
      </c>
      <c r="B1122" s="21" t="s">
        <v>6578</v>
      </c>
      <c r="C1122" s="21">
        <v>6</v>
      </c>
      <c r="D1122" s="20">
        <v>0.7</v>
      </c>
      <c r="E1122" s="135">
        <v>35</v>
      </c>
      <c r="F1122" s="106">
        <v>12</v>
      </c>
      <c r="G1122" s="22" t="s">
        <v>14144</v>
      </c>
      <c r="H1122" s="106">
        <f t="shared" si="51"/>
        <v>19.650000000000002</v>
      </c>
      <c r="I1122" s="106">
        <f t="shared" si="52"/>
        <v>18.05</v>
      </c>
      <c r="J1122" s="107">
        <f t="shared" si="53"/>
        <v>17.7</v>
      </c>
      <c r="L1122"/>
      <c r="M1122"/>
      <c r="N1122"/>
      <c r="O1122"/>
      <c r="P1122"/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</row>
    <row r="1123" spans="1:32" s="20" customFormat="1" x14ac:dyDescent="0.35">
      <c r="A1123" s="127" t="s">
        <v>6581</v>
      </c>
      <c r="B1123" s="21" t="s">
        <v>6582</v>
      </c>
      <c r="C1123" s="21">
        <v>6</v>
      </c>
      <c r="D1123" s="20">
        <v>0.7</v>
      </c>
      <c r="E1123" s="135">
        <v>45</v>
      </c>
      <c r="F1123" s="106">
        <v>25.5</v>
      </c>
      <c r="G1123" s="22" t="s">
        <v>14144</v>
      </c>
      <c r="H1123" s="106">
        <f t="shared" si="51"/>
        <v>37</v>
      </c>
      <c r="I1123" s="106">
        <f t="shared" si="52"/>
        <v>33.950000000000003</v>
      </c>
      <c r="J1123" s="107">
        <f t="shared" si="53"/>
        <v>33.35</v>
      </c>
      <c r="L1123"/>
      <c r="M1123"/>
      <c r="N1123"/>
      <c r="O1123"/>
      <c r="P1123"/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</row>
    <row r="1124" spans="1:32" s="20" customFormat="1" x14ac:dyDescent="0.35">
      <c r="A1124" s="127" t="s">
        <v>14363</v>
      </c>
      <c r="B1124" s="21" t="s">
        <v>14364</v>
      </c>
      <c r="C1124" s="21">
        <v>6</v>
      </c>
      <c r="D1124" s="20">
        <v>0.7</v>
      </c>
      <c r="E1124" s="135">
        <v>40</v>
      </c>
      <c r="F1124" s="106">
        <v>17.5</v>
      </c>
      <c r="G1124" s="22" t="s">
        <v>14146</v>
      </c>
      <c r="H1124" s="106">
        <f t="shared" si="51"/>
        <v>26.8</v>
      </c>
      <c r="I1124" s="106">
        <f t="shared" si="52"/>
        <v>24.6</v>
      </c>
      <c r="J1124" s="107">
        <f t="shared" si="53"/>
        <v>24.150000000000002</v>
      </c>
      <c r="L1124"/>
      <c r="M1124"/>
      <c r="N1124"/>
      <c r="O1124"/>
      <c r="P1124"/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</row>
    <row r="1125" spans="1:32" s="20" customFormat="1" x14ac:dyDescent="0.35">
      <c r="A1125" s="127" t="s">
        <v>6585</v>
      </c>
      <c r="B1125" s="21" t="s">
        <v>6586</v>
      </c>
      <c r="C1125" s="21">
        <v>6</v>
      </c>
      <c r="D1125" s="20">
        <v>0.7</v>
      </c>
      <c r="E1125" s="135">
        <v>41.3</v>
      </c>
      <c r="F1125" s="106">
        <v>8.5</v>
      </c>
      <c r="G1125" s="22" t="s">
        <v>14146</v>
      </c>
      <c r="H1125" s="106">
        <f t="shared" si="51"/>
        <v>15.950000000000001</v>
      </c>
      <c r="I1125" s="106">
        <f t="shared" si="52"/>
        <v>14.65</v>
      </c>
      <c r="J1125" s="107">
        <f t="shared" si="53"/>
        <v>14.350000000000001</v>
      </c>
      <c r="L1125"/>
      <c r="M1125"/>
      <c r="N1125"/>
      <c r="O1125"/>
      <c r="P1125"/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</row>
    <row r="1126" spans="1:32" s="20" customFormat="1" x14ac:dyDescent="0.35">
      <c r="A1126" s="127" t="s">
        <v>6589</v>
      </c>
      <c r="B1126" s="21" t="s">
        <v>6590</v>
      </c>
      <c r="C1126" s="21">
        <v>6</v>
      </c>
      <c r="D1126" s="20">
        <v>0.7</v>
      </c>
      <c r="E1126" s="135">
        <v>40</v>
      </c>
      <c r="F1126" s="106">
        <v>10</v>
      </c>
      <c r="G1126" s="22" t="s">
        <v>14164</v>
      </c>
      <c r="H1126" s="106">
        <f t="shared" si="51"/>
        <v>17.650000000000002</v>
      </c>
      <c r="I1126" s="106">
        <f t="shared" si="52"/>
        <v>16.2</v>
      </c>
      <c r="J1126" s="107">
        <f t="shared" si="53"/>
        <v>15.9</v>
      </c>
      <c r="L1126"/>
      <c r="M1126"/>
      <c r="N1126"/>
      <c r="O1126"/>
      <c r="P1126"/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</row>
    <row r="1127" spans="1:32" s="20" customFormat="1" x14ac:dyDescent="0.35">
      <c r="A1127" s="127" t="s">
        <v>6593</v>
      </c>
      <c r="B1127" s="21" t="s">
        <v>6594</v>
      </c>
      <c r="C1127" s="21">
        <v>6</v>
      </c>
      <c r="D1127" s="20">
        <v>0.7</v>
      </c>
      <c r="E1127" s="135">
        <v>41.2</v>
      </c>
      <c r="F1127" s="106">
        <v>10.25</v>
      </c>
      <c r="G1127" s="22" t="s">
        <v>14146</v>
      </c>
      <c r="H1127" s="106">
        <f t="shared" si="51"/>
        <v>18.05</v>
      </c>
      <c r="I1127" s="106">
        <f t="shared" si="52"/>
        <v>16.600000000000001</v>
      </c>
      <c r="J1127" s="107">
        <f t="shared" si="53"/>
        <v>16.3</v>
      </c>
      <c r="L1127"/>
      <c r="M1127"/>
      <c r="N1127"/>
      <c r="O1127"/>
      <c r="P1127"/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</row>
    <row r="1128" spans="1:32" s="20" customFormat="1" x14ac:dyDescent="0.35">
      <c r="A1128" s="127" t="s">
        <v>6597</v>
      </c>
      <c r="B1128" s="21" t="s">
        <v>6598</v>
      </c>
      <c r="C1128" s="21">
        <v>6</v>
      </c>
      <c r="D1128" s="20">
        <v>0.7</v>
      </c>
      <c r="E1128" s="135">
        <v>41.4</v>
      </c>
      <c r="F1128" s="106">
        <v>10.5</v>
      </c>
      <c r="G1128" s="22" t="s">
        <v>14146</v>
      </c>
      <c r="H1128" s="106">
        <f t="shared" si="51"/>
        <v>18.400000000000002</v>
      </c>
      <c r="I1128" s="106">
        <f t="shared" si="52"/>
        <v>16.900000000000002</v>
      </c>
      <c r="J1128" s="107">
        <f t="shared" si="53"/>
        <v>16.600000000000001</v>
      </c>
      <c r="L1128"/>
      <c r="M1128"/>
      <c r="N1128"/>
      <c r="O1128"/>
      <c r="P1128"/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</row>
    <row r="1129" spans="1:32" s="20" customFormat="1" x14ac:dyDescent="0.35">
      <c r="A1129" s="127" t="s">
        <v>6601</v>
      </c>
      <c r="B1129" s="21" t="s">
        <v>6602</v>
      </c>
      <c r="C1129" s="21">
        <v>6</v>
      </c>
      <c r="D1129" s="20">
        <v>0.7</v>
      </c>
      <c r="E1129" s="135">
        <v>26</v>
      </c>
      <c r="F1129" s="106">
        <v>12.5</v>
      </c>
      <c r="G1129" s="22" t="s">
        <v>14164</v>
      </c>
      <c r="H1129" s="106">
        <f t="shared" si="51"/>
        <v>19.450000000000003</v>
      </c>
      <c r="I1129" s="106">
        <f t="shared" si="52"/>
        <v>17.850000000000001</v>
      </c>
      <c r="J1129" s="107">
        <f t="shared" si="53"/>
        <v>17.55</v>
      </c>
      <c r="L1129"/>
      <c r="M1129"/>
      <c r="N1129"/>
      <c r="O1129"/>
      <c r="P1129"/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</row>
    <row r="1130" spans="1:32" s="20" customFormat="1" x14ac:dyDescent="0.35">
      <c r="A1130" s="127" t="s">
        <v>6605</v>
      </c>
      <c r="B1130" s="21" t="s">
        <v>6606</v>
      </c>
      <c r="C1130" s="21">
        <v>12</v>
      </c>
      <c r="D1130" s="20">
        <v>1</v>
      </c>
      <c r="E1130" s="135">
        <v>40</v>
      </c>
      <c r="F1130" s="106">
        <v>6.35</v>
      </c>
      <c r="G1130" s="22" t="s">
        <v>14158</v>
      </c>
      <c r="H1130" s="106">
        <f t="shared" si="51"/>
        <v>14.700000000000001</v>
      </c>
      <c r="I1130" s="106">
        <f t="shared" si="52"/>
        <v>13.5</v>
      </c>
      <c r="J1130" s="107">
        <f t="shared" si="53"/>
        <v>13.25</v>
      </c>
      <c r="L1130"/>
      <c r="M1130"/>
      <c r="N1130"/>
      <c r="O1130"/>
      <c r="P1130"/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</row>
    <row r="1131" spans="1:32" s="20" customFormat="1" x14ac:dyDescent="0.35">
      <c r="A1131" s="127" t="s">
        <v>6613</v>
      </c>
      <c r="B1131" s="21" t="s">
        <v>6614</v>
      </c>
      <c r="C1131" s="21">
        <v>6</v>
      </c>
      <c r="D1131" s="20">
        <v>0.7</v>
      </c>
      <c r="E1131" s="135">
        <v>50</v>
      </c>
      <c r="F1131" s="106">
        <v>49</v>
      </c>
      <c r="G1131" s="22" t="s">
        <v>14158</v>
      </c>
      <c r="H1131" s="106">
        <f t="shared" si="51"/>
        <v>66.100000000000009</v>
      </c>
      <c r="I1131" s="106">
        <f t="shared" si="52"/>
        <v>60.7</v>
      </c>
      <c r="J1131" s="107">
        <f t="shared" si="53"/>
        <v>59.6</v>
      </c>
      <c r="L1131"/>
      <c r="M1131"/>
      <c r="N1131"/>
      <c r="O1131"/>
      <c r="P1131"/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</row>
    <row r="1132" spans="1:32" s="20" customFormat="1" x14ac:dyDescent="0.35">
      <c r="A1132" s="127" t="s">
        <v>6617</v>
      </c>
      <c r="B1132" s="21" t="s">
        <v>6618</v>
      </c>
      <c r="C1132" s="21">
        <v>6</v>
      </c>
      <c r="D1132" s="20">
        <v>0.7</v>
      </c>
      <c r="E1132" s="135">
        <v>42</v>
      </c>
      <c r="F1132" s="106">
        <v>36.799999999999997</v>
      </c>
      <c r="G1132" s="22" t="s">
        <v>14158</v>
      </c>
      <c r="H1132" s="106">
        <f t="shared" si="51"/>
        <v>50.550000000000004</v>
      </c>
      <c r="I1132" s="106">
        <f t="shared" si="52"/>
        <v>46.400000000000006</v>
      </c>
      <c r="J1132" s="107">
        <f t="shared" si="53"/>
        <v>45.550000000000004</v>
      </c>
      <c r="L1132"/>
      <c r="M1132"/>
      <c r="N1132"/>
      <c r="O1132"/>
      <c r="P1132"/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</row>
    <row r="1133" spans="1:32" s="20" customFormat="1" x14ac:dyDescent="0.35">
      <c r="A1133" s="127" t="s">
        <v>6621</v>
      </c>
      <c r="B1133" s="21" t="s">
        <v>6622</v>
      </c>
      <c r="C1133" s="21">
        <v>6</v>
      </c>
      <c r="D1133" s="20">
        <v>0.7</v>
      </c>
      <c r="E1133" s="135">
        <v>43</v>
      </c>
      <c r="F1133" s="106">
        <v>40.5</v>
      </c>
      <c r="G1133" s="22" t="s">
        <v>14158</v>
      </c>
      <c r="H1133" s="106">
        <f t="shared" si="51"/>
        <v>55.150000000000006</v>
      </c>
      <c r="I1133" s="106">
        <f t="shared" si="52"/>
        <v>50.6</v>
      </c>
      <c r="J1133" s="107">
        <f t="shared" si="53"/>
        <v>49.7</v>
      </c>
      <c r="L1133"/>
      <c r="M1133"/>
      <c r="N1133"/>
      <c r="O1133"/>
      <c r="P1133"/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</row>
    <row r="1134" spans="1:32" s="20" customFormat="1" x14ac:dyDescent="0.35">
      <c r="A1134" s="127" t="s">
        <v>6633</v>
      </c>
      <c r="B1134" s="21" t="s">
        <v>6634</v>
      </c>
      <c r="C1134" s="21">
        <v>6</v>
      </c>
      <c r="D1134" s="20">
        <v>0.7</v>
      </c>
      <c r="E1134" s="135">
        <v>24</v>
      </c>
      <c r="F1134" s="106">
        <v>8.75</v>
      </c>
      <c r="G1134" s="22" t="s">
        <v>14153</v>
      </c>
      <c r="H1134" s="106">
        <f t="shared" si="51"/>
        <v>14.700000000000001</v>
      </c>
      <c r="I1134" s="106">
        <f t="shared" si="52"/>
        <v>13.5</v>
      </c>
      <c r="J1134" s="107">
        <f t="shared" si="53"/>
        <v>13.25</v>
      </c>
      <c r="L1134"/>
      <c r="M1134"/>
      <c r="N1134"/>
      <c r="O1134"/>
      <c r="P1134"/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</row>
    <row r="1135" spans="1:32" s="20" customFormat="1" x14ac:dyDescent="0.35">
      <c r="A1135" s="127" t="s">
        <v>6644</v>
      </c>
      <c r="B1135" s="21" t="s">
        <v>6645</v>
      </c>
      <c r="C1135" s="21">
        <v>12</v>
      </c>
      <c r="D1135" s="20">
        <v>1</v>
      </c>
      <c r="E1135" s="135">
        <v>43.4</v>
      </c>
      <c r="F1135" s="106">
        <v>27.1</v>
      </c>
      <c r="G1135" s="22" t="s">
        <v>14146</v>
      </c>
      <c r="H1135" s="106">
        <f t="shared" si="51"/>
        <v>40.450000000000003</v>
      </c>
      <c r="I1135" s="106">
        <f t="shared" si="52"/>
        <v>37.15</v>
      </c>
      <c r="J1135" s="107">
        <f t="shared" si="53"/>
        <v>36.5</v>
      </c>
      <c r="L1135"/>
      <c r="M1135"/>
      <c r="N1135"/>
      <c r="O1135"/>
      <c r="P1135"/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</row>
    <row r="1136" spans="1:32" s="20" customFormat="1" x14ac:dyDescent="0.35">
      <c r="A1136" s="127" t="s">
        <v>6648</v>
      </c>
      <c r="B1136" s="21" t="s">
        <v>6649</v>
      </c>
      <c r="C1136" s="21">
        <v>6</v>
      </c>
      <c r="D1136" s="20">
        <v>0.7</v>
      </c>
      <c r="E1136" s="135">
        <v>43.4</v>
      </c>
      <c r="F1136" s="106">
        <v>19</v>
      </c>
      <c r="G1136" s="22" t="s">
        <v>14146</v>
      </c>
      <c r="H1136" s="106">
        <f t="shared" si="51"/>
        <v>28.950000000000003</v>
      </c>
      <c r="I1136" s="106">
        <f t="shared" si="52"/>
        <v>26.55</v>
      </c>
      <c r="J1136" s="107">
        <f t="shared" si="53"/>
        <v>26.1</v>
      </c>
      <c r="L1136"/>
      <c r="M1136"/>
      <c r="N1136"/>
      <c r="O1136"/>
      <c r="P1136"/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</row>
    <row r="1137" spans="1:32" s="20" customFormat="1" x14ac:dyDescent="0.35">
      <c r="A1137" s="127" t="s">
        <v>6669</v>
      </c>
      <c r="B1137" s="21" t="s">
        <v>6670</v>
      </c>
      <c r="C1137" s="21">
        <v>6</v>
      </c>
      <c r="D1137" s="20">
        <v>0.7</v>
      </c>
      <c r="E1137" s="135">
        <v>43.4</v>
      </c>
      <c r="F1137" s="106">
        <v>24.5</v>
      </c>
      <c r="G1137" s="22" t="s">
        <v>14146</v>
      </c>
      <c r="H1137" s="106">
        <f t="shared" si="51"/>
        <v>35.65</v>
      </c>
      <c r="I1137" s="106">
        <f t="shared" si="52"/>
        <v>32.700000000000003</v>
      </c>
      <c r="J1137" s="107">
        <f t="shared" si="53"/>
        <v>32.15</v>
      </c>
      <c r="L1137"/>
      <c r="M1137"/>
      <c r="N1137"/>
      <c r="O1137"/>
      <c r="P1137"/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</row>
    <row r="1138" spans="1:32" s="20" customFormat="1" x14ac:dyDescent="0.35">
      <c r="A1138" s="127" t="s">
        <v>6673</v>
      </c>
      <c r="B1138" s="21" t="s">
        <v>6674</v>
      </c>
      <c r="C1138" s="21">
        <v>6</v>
      </c>
      <c r="D1138" s="20">
        <v>0.7</v>
      </c>
      <c r="E1138" s="135">
        <v>43.4</v>
      </c>
      <c r="F1138" s="106">
        <v>20.95</v>
      </c>
      <c r="G1138" s="22" t="s">
        <v>14146</v>
      </c>
      <c r="H1138" s="106">
        <f t="shared" si="51"/>
        <v>31.3</v>
      </c>
      <c r="I1138" s="106">
        <f t="shared" si="52"/>
        <v>28.75</v>
      </c>
      <c r="J1138" s="107">
        <f t="shared" si="53"/>
        <v>28.25</v>
      </c>
      <c r="L1138"/>
      <c r="M1138"/>
      <c r="N1138"/>
      <c r="O1138"/>
      <c r="P1138"/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</row>
    <row r="1139" spans="1:32" s="20" customFormat="1" x14ac:dyDescent="0.35">
      <c r="A1139" s="127" t="s">
        <v>6677</v>
      </c>
      <c r="B1139" s="21" t="s">
        <v>6678</v>
      </c>
      <c r="C1139" s="21">
        <v>6</v>
      </c>
      <c r="D1139" s="20">
        <v>0.7</v>
      </c>
      <c r="E1139" s="135">
        <v>43.4</v>
      </c>
      <c r="F1139" s="106">
        <v>20</v>
      </c>
      <c r="G1139" s="22" t="s">
        <v>14146</v>
      </c>
      <c r="H1139" s="106">
        <f t="shared" si="51"/>
        <v>30.150000000000002</v>
      </c>
      <c r="I1139" s="106">
        <f t="shared" si="52"/>
        <v>27.700000000000003</v>
      </c>
      <c r="J1139" s="107">
        <f t="shared" si="53"/>
        <v>27.200000000000003</v>
      </c>
      <c r="L1139"/>
      <c r="M1139"/>
      <c r="N1139"/>
      <c r="O1139"/>
      <c r="P1139"/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</row>
    <row r="1140" spans="1:32" s="20" customFormat="1" x14ac:dyDescent="0.35">
      <c r="A1140" s="127" t="s">
        <v>6701</v>
      </c>
      <c r="B1140" s="21" t="s">
        <v>6702</v>
      </c>
      <c r="C1140" s="21">
        <v>120</v>
      </c>
      <c r="D1140" s="20">
        <v>0.05</v>
      </c>
      <c r="E1140" s="135">
        <v>40</v>
      </c>
      <c r="F1140" s="106">
        <v>2.1</v>
      </c>
      <c r="G1140" s="22" t="s">
        <v>14157</v>
      </c>
      <c r="H1140" s="106">
        <f t="shared" si="51"/>
        <v>4.75</v>
      </c>
      <c r="I1140" s="106">
        <f t="shared" si="52"/>
        <v>4.3500000000000005</v>
      </c>
      <c r="J1140" s="107">
        <f t="shared" si="53"/>
        <v>4.25</v>
      </c>
      <c r="L1140"/>
      <c r="M1140"/>
      <c r="N1140"/>
      <c r="O1140"/>
      <c r="P1140"/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</row>
    <row r="1141" spans="1:32" s="20" customFormat="1" x14ac:dyDescent="0.35">
      <c r="A1141" s="127" t="s">
        <v>14469</v>
      </c>
      <c r="B1141" s="21" t="s">
        <v>6721</v>
      </c>
      <c r="C1141" s="21">
        <v>12</v>
      </c>
      <c r="D1141" s="20">
        <v>0.7</v>
      </c>
      <c r="E1141" s="135">
        <v>40</v>
      </c>
      <c r="F1141" s="106">
        <v>23</v>
      </c>
      <c r="G1141" s="22" t="s">
        <v>14157</v>
      </c>
      <c r="H1141" s="106">
        <f t="shared" si="51"/>
        <v>33.5</v>
      </c>
      <c r="I1141" s="106">
        <f t="shared" si="52"/>
        <v>30.75</v>
      </c>
      <c r="J1141" s="107">
        <f t="shared" si="53"/>
        <v>30.200000000000003</v>
      </c>
      <c r="L1141"/>
      <c r="M1141"/>
      <c r="N1141"/>
      <c r="O1141"/>
      <c r="P1141"/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</row>
    <row r="1142" spans="1:32" s="20" customFormat="1" x14ac:dyDescent="0.35">
      <c r="A1142" s="127" t="s">
        <v>6713</v>
      </c>
      <c r="B1142" s="21" t="s">
        <v>23312</v>
      </c>
      <c r="C1142" s="21">
        <v>6</v>
      </c>
      <c r="D1142" s="20">
        <v>0.7</v>
      </c>
      <c r="E1142" s="135">
        <v>40</v>
      </c>
      <c r="F1142" s="106">
        <v>22.9</v>
      </c>
      <c r="G1142" s="22" t="s">
        <v>14157</v>
      </c>
      <c r="H1142" s="106">
        <f t="shared" si="51"/>
        <v>33.4</v>
      </c>
      <c r="I1142" s="106">
        <f t="shared" si="52"/>
        <v>30.650000000000002</v>
      </c>
      <c r="J1142" s="107">
        <f t="shared" si="53"/>
        <v>30.1</v>
      </c>
      <c r="L1142"/>
      <c r="M1142"/>
      <c r="N1142"/>
      <c r="O1142"/>
      <c r="P1142"/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</row>
    <row r="1143" spans="1:32" s="20" customFormat="1" x14ac:dyDescent="0.35">
      <c r="A1143" s="127" t="s">
        <v>6718</v>
      </c>
      <c r="B1143" s="21" t="s">
        <v>23332</v>
      </c>
      <c r="C1143" s="21">
        <v>6</v>
      </c>
      <c r="D1143" s="20">
        <v>1.5</v>
      </c>
      <c r="E1143" s="135">
        <v>40</v>
      </c>
      <c r="F1143" s="106">
        <v>58.5</v>
      </c>
      <c r="G1143" s="22" t="s">
        <v>14157</v>
      </c>
      <c r="H1143" s="106">
        <f t="shared" si="51"/>
        <v>80.850000000000009</v>
      </c>
      <c r="I1143" s="106">
        <f t="shared" si="52"/>
        <v>74.25</v>
      </c>
      <c r="J1143" s="107">
        <f t="shared" si="53"/>
        <v>72.900000000000006</v>
      </c>
      <c r="L1143"/>
      <c r="M1143"/>
      <c r="N1143"/>
      <c r="O1143"/>
      <c r="P1143"/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</row>
    <row r="1144" spans="1:32" s="20" customFormat="1" x14ac:dyDescent="0.35">
      <c r="A1144" s="127" t="s">
        <v>6725</v>
      </c>
      <c r="B1144" s="21" t="s">
        <v>6726</v>
      </c>
      <c r="C1144" s="21">
        <v>6</v>
      </c>
      <c r="D1144" s="20">
        <v>0.7</v>
      </c>
      <c r="E1144" s="135">
        <v>40</v>
      </c>
      <c r="F1144" s="106">
        <v>27.25</v>
      </c>
      <c r="G1144" s="22" t="s">
        <v>14157</v>
      </c>
      <c r="H1144" s="106">
        <f t="shared" si="51"/>
        <v>38.700000000000003</v>
      </c>
      <c r="I1144" s="106">
        <f t="shared" si="52"/>
        <v>35.550000000000004</v>
      </c>
      <c r="J1144" s="107">
        <f t="shared" si="53"/>
        <v>34.9</v>
      </c>
      <c r="L1144"/>
      <c r="M1144"/>
      <c r="N1144"/>
      <c r="O1144"/>
      <c r="P1144"/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</row>
    <row r="1145" spans="1:32" s="20" customFormat="1" x14ac:dyDescent="0.35">
      <c r="A1145" s="127" t="s">
        <v>14365</v>
      </c>
      <c r="B1145" s="21" t="s">
        <v>14366</v>
      </c>
      <c r="C1145" s="21">
        <v>6</v>
      </c>
      <c r="D1145" s="20">
        <v>0.7</v>
      </c>
      <c r="E1145" s="135">
        <v>40</v>
      </c>
      <c r="F1145" s="106">
        <v>41</v>
      </c>
      <c r="G1145" s="22" t="s">
        <v>14157</v>
      </c>
      <c r="H1145" s="106">
        <f t="shared" si="51"/>
        <v>55.45</v>
      </c>
      <c r="I1145" s="106">
        <f t="shared" si="52"/>
        <v>50.95</v>
      </c>
      <c r="J1145" s="107">
        <f t="shared" si="53"/>
        <v>50</v>
      </c>
      <c r="L1145"/>
      <c r="M1145"/>
      <c r="N1145"/>
      <c r="O1145"/>
      <c r="P1145"/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</row>
    <row r="1146" spans="1:32" s="20" customFormat="1" x14ac:dyDescent="0.35">
      <c r="A1146" s="127" t="s">
        <v>14470</v>
      </c>
      <c r="B1146" s="21" t="s">
        <v>14471</v>
      </c>
      <c r="C1146" s="21">
        <v>12</v>
      </c>
      <c r="D1146" s="20">
        <v>1</v>
      </c>
      <c r="E1146" s="135">
        <v>40</v>
      </c>
      <c r="F1146" s="106">
        <v>52.5</v>
      </c>
      <c r="G1146" s="22" t="s">
        <v>14157</v>
      </c>
      <c r="H1146" s="106">
        <f t="shared" si="51"/>
        <v>71</v>
      </c>
      <c r="I1146" s="106">
        <f t="shared" si="52"/>
        <v>65.2</v>
      </c>
      <c r="J1146" s="107">
        <f t="shared" si="53"/>
        <v>64.05</v>
      </c>
      <c r="L1146"/>
      <c r="M1146"/>
      <c r="N1146"/>
      <c r="O1146"/>
      <c r="P1146"/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</row>
    <row r="1147" spans="1:32" s="20" customFormat="1" x14ac:dyDescent="0.35">
      <c r="A1147" s="127" t="s">
        <v>6734</v>
      </c>
      <c r="B1147" s="21" t="s">
        <v>6730</v>
      </c>
      <c r="C1147" s="21">
        <v>6</v>
      </c>
      <c r="D1147" s="20">
        <v>1</v>
      </c>
      <c r="E1147" s="135">
        <v>40</v>
      </c>
      <c r="F1147" s="106">
        <v>195</v>
      </c>
      <c r="G1147" s="22" t="s">
        <v>14157</v>
      </c>
      <c r="H1147" s="106">
        <f t="shared" si="51"/>
        <v>244.85000000000002</v>
      </c>
      <c r="I1147" s="106">
        <f t="shared" si="52"/>
        <v>224.8</v>
      </c>
      <c r="J1147" s="107">
        <f t="shared" si="53"/>
        <v>220.8</v>
      </c>
      <c r="L1147"/>
      <c r="M1147"/>
      <c r="N1147"/>
      <c r="O1147"/>
      <c r="P1147"/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</row>
    <row r="1148" spans="1:32" s="20" customFormat="1" x14ac:dyDescent="0.35">
      <c r="A1148" s="127" t="s">
        <v>6737</v>
      </c>
      <c r="B1148" s="21" t="s">
        <v>6738</v>
      </c>
      <c r="C1148" s="21">
        <v>6</v>
      </c>
      <c r="D1148" s="20">
        <v>0.7</v>
      </c>
      <c r="E1148" s="135">
        <v>40</v>
      </c>
      <c r="F1148" s="106">
        <v>175</v>
      </c>
      <c r="G1148" s="22" t="s">
        <v>14157</v>
      </c>
      <c r="H1148" s="106">
        <f t="shared" si="51"/>
        <v>218.95000000000002</v>
      </c>
      <c r="I1148" s="106">
        <f t="shared" si="52"/>
        <v>201</v>
      </c>
      <c r="J1148" s="107">
        <f t="shared" si="53"/>
        <v>197.4</v>
      </c>
      <c r="L1148"/>
      <c r="M1148"/>
      <c r="N1148"/>
      <c r="O1148"/>
      <c r="P1148"/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</row>
    <row r="1149" spans="1:32" s="20" customFormat="1" x14ac:dyDescent="0.35">
      <c r="A1149" s="127" t="s">
        <v>6745</v>
      </c>
      <c r="B1149" s="21" t="s">
        <v>6746</v>
      </c>
      <c r="C1149" s="21">
        <v>6</v>
      </c>
      <c r="D1149" s="20">
        <v>0.7</v>
      </c>
      <c r="E1149" s="135">
        <v>40</v>
      </c>
      <c r="F1149" s="106">
        <v>12.5</v>
      </c>
      <c r="G1149" s="22" t="s">
        <v>14146</v>
      </c>
      <c r="H1149" s="106">
        <f t="shared" si="51"/>
        <v>20.700000000000003</v>
      </c>
      <c r="I1149" s="106">
        <f t="shared" si="52"/>
        <v>19</v>
      </c>
      <c r="J1149" s="107">
        <f t="shared" si="53"/>
        <v>18.650000000000002</v>
      </c>
      <c r="L1149"/>
      <c r="M1149"/>
      <c r="N1149"/>
      <c r="O1149"/>
      <c r="P1149"/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</row>
    <row r="1150" spans="1:32" s="20" customFormat="1" x14ac:dyDescent="0.35">
      <c r="A1150" s="127" t="s">
        <v>6750</v>
      </c>
      <c r="B1150" s="21" t="s">
        <v>6751</v>
      </c>
      <c r="C1150" s="21">
        <v>6</v>
      </c>
      <c r="D1150" s="20">
        <v>0.5</v>
      </c>
      <c r="E1150" s="135">
        <v>43</v>
      </c>
      <c r="F1150" s="106">
        <v>23.9</v>
      </c>
      <c r="G1150" s="22" t="s">
        <v>14146</v>
      </c>
      <c r="H1150" s="106">
        <f t="shared" si="51"/>
        <v>33.800000000000004</v>
      </c>
      <c r="I1150" s="106">
        <f t="shared" si="52"/>
        <v>31</v>
      </c>
      <c r="J1150" s="107">
        <f t="shared" si="53"/>
        <v>30.450000000000003</v>
      </c>
      <c r="L1150"/>
      <c r="M1150"/>
      <c r="N1150"/>
      <c r="O1150"/>
      <c r="P1150"/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</row>
    <row r="1151" spans="1:32" s="20" customFormat="1" x14ac:dyDescent="0.35">
      <c r="A1151" s="127" t="s">
        <v>6754</v>
      </c>
      <c r="B1151" s="21" t="s">
        <v>6755</v>
      </c>
      <c r="C1151" s="21">
        <v>6</v>
      </c>
      <c r="D1151" s="20">
        <v>0.7</v>
      </c>
      <c r="E1151" s="135">
        <v>40</v>
      </c>
      <c r="F1151" s="106">
        <v>24.5</v>
      </c>
      <c r="G1151" s="22" t="s">
        <v>14140</v>
      </c>
      <c r="H1151" s="106">
        <f t="shared" si="51"/>
        <v>35.35</v>
      </c>
      <c r="I1151" s="106">
        <f t="shared" si="52"/>
        <v>32.450000000000003</v>
      </c>
      <c r="J1151" s="107">
        <f t="shared" si="53"/>
        <v>31.85</v>
      </c>
      <c r="L1151"/>
      <c r="M1151"/>
      <c r="N1151"/>
      <c r="O1151"/>
      <c r="P1151"/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</row>
    <row r="1152" spans="1:32" s="20" customFormat="1" x14ac:dyDescent="0.35">
      <c r="A1152" s="127" t="s">
        <v>6758</v>
      </c>
      <c r="B1152" s="21" t="s">
        <v>6759</v>
      </c>
      <c r="C1152" s="21">
        <v>6</v>
      </c>
      <c r="D1152" s="20">
        <v>0.7</v>
      </c>
      <c r="E1152" s="135">
        <v>40</v>
      </c>
      <c r="F1152" s="106">
        <v>28.5</v>
      </c>
      <c r="G1152" s="22" t="s">
        <v>14140</v>
      </c>
      <c r="H1152" s="106">
        <f t="shared" si="51"/>
        <v>40.200000000000003</v>
      </c>
      <c r="I1152" s="106">
        <f t="shared" si="52"/>
        <v>36.950000000000003</v>
      </c>
      <c r="J1152" s="107">
        <f t="shared" si="53"/>
        <v>36.25</v>
      </c>
      <c r="L1152"/>
      <c r="M1152"/>
      <c r="N1152"/>
      <c r="O1152"/>
      <c r="P1152"/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</row>
    <row r="1153" spans="1:32" s="20" customFormat="1" x14ac:dyDescent="0.35">
      <c r="A1153" s="127" t="s">
        <v>6763</v>
      </c>
      <c r="B1153" s="21" t="s">
        <v>6764</v>
      </c>
      <c r="C1153" s="21">
        <v>6</v>
      </c>
      <c r="D1153" s="20">
        <v>0.7</v>
      </c>
      <c r="E1153" s="135">
        <v>40</v>
      </c>
      <c r="F1153" s="106">
        <v>21.25</v>
      </c>
      <c r="G1153" s="22" t="s">
        <v>14140</v>
      </c>
      <c r="H1153" s="106">
        <f t="shared" si="51"/>
        <v>31.400000000000002</v>
      </c>
      <c r="I1153" s="106">
        <f t="shared" si="52"/>
        <v>28.8</v>
      </c>
      <c r="J1153" s="107">
        <f t="shared" si="53"/>
        <v>28.3</v>
      </c>
      <c r="L1153"/>
      <c r="M1153"/>
      <c r="N1153"/>
      <c r="O1153"/>
      <c r="P1153"/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</row>
    <row r="1154" spans="1:32" s="20" customFormat="1" x14ac:dyDescent="0.35">
      <c r="A1154" s="127" t="s">
        <v>6767</v>
      </c>
      <c r="B1154" s="21" t="s">
        <v>6768</v>
      </c>
      <c r="C1154" s="21">
        <v>6</v>
      </c>
      <c r="D1154" s="20">
        <v>0.7</v>
      </c>
      <c r="E1154" s="135">
        <v>43</v>
      </c>
      <c r="F1154" s="106">
        <v>78.5</v>
      </c>
      <c r="G1154" s="22" t="s">
        <v>14150</v>
      </c>
      <c r="H1154" s="106">
        <f t="shared" si="51"/>
        <v>101.5</v>
      </c>
      <c r="I1154" s="106">
        <f t="shared" si="52"/>
        <v>93.15</v>
      </c>
      <c r="J1154" s="107">
        <f t="shared" si="53"/>
        <v>91.5</v>
      </c>
      <c r="L1154"/>
      <c r="M1154"/>
      <c r="N1154"/>
      <c r="O1154"/>
      <c r="P1154"/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</row>
    <row r="1155" spans="1:32" s="20" customFormat="1" x14ac:dyDescent="0.35">
      <c r="A1155" s="127" t="s">
        <v>6770</v>
      </c>
      <c r="B1155" s="21" t="s">
        <v>6771</v>
      </c>
      <c r="C1155" s="21">
        <v>12</v>
      </c>
      <c r="D1155" s="20">
        <v>0.7</v>
      </c>
      <c r="E1155" s="135">
        <v>43</v>
      </c>
      <c r="F1155" s="106">
        <v>82.5</v>
      </c>
      <c r="G1155" s="22" t="s">
        <v>14150</v>
      </c>
      <c r="H1155" s="106">
        <f t="shared" si="51"/>
        <v>106.35000000000001</v>
      </c>
      <c r="I1155" s="106">
        <f t="shared" si="52"/>
        <v>97.65</v>
      </c>
      <c r="J1155" s="107">
        <f t="shared" si="53"/>
        <v>95.9</v>
      </c>
      <c r="L1155"/>
      <c r="M1155"/>
      <c r="N1155"/>
      <c r="O1155"/>
      <c r="P1155"/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</row>
    <row r="1156" spans="1:32" s="20" customFormat="1" x14ac:dyDescent="0.35">
      <c r="A1156" s="127" t="s">
        <v>6778</v>
      </c>
      <c r="B1156" s="21" t="s">
        <v>6779</v>
      </c>
      <c r="C1156" s="21">
        <v>6</v>
      </c>
      <c r="D1156" s="20">
        <v>0.7</v>
      </c>
      <c r="E1156" s="135">
        <v>46</v>
      </c>
      <c r="F1156" s="106">
        <v>25.9</v>
      </c>
      <c r="G1156" s="22" t="s">
        <v>14158</v>
      </c>
      <c r="H1156" s="106">
        <f t="shared" si="51"/>
        <v>37.6</v>
      </c>
      <c r="I1156" s="106">
        <f t="shared" si="52"/>
        <v>34.5</v>
      </c>
      <c r="J1156" s="107">
        <f t="shared" si="53"/>
        <v>33.9</v>
      </c>
      <c r="L1156"/>
      <c r="M1156"/>
      <c r="N1156"/>
      <c r="O1156"/>
      <c r="P1156"/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</row>
    <row r="1157" spans="1:32" s="20" customFormat="1" x14ac:dyDescent="0.35">
      <c r="A1157" s="127" t="s">
        <v>6781</v>
      </c>
      <c r="B1157" s="21" t="s">
        <v>6782</v>
      </c>
      <c r="C1157" s="21">
        <v>6</v>
      </c>
      <c r="D1157" s="20">
        <v>0.7</v>
      </c>
      <c r="E1157" s="135">
        <v>40</v>
      </c>
      <c r="F1157" s="106">
        <v>19</v>
      </c>
      <c r="G1157" s="22" t="s">
        <v>14144</v>
      </c>
      <c r="H1157" s="106">
        <f t="shared" si="51"/>
        <v>28.650000000000002</v>
      </c>
      <c r="I1157" s="106">
        <f t="shared" si="52"/>
        <v>26.3</v>
      </c>
      <c r="J1157" s="107">
        <f t="shared" si="53"/>
        <v>25.8</v>
      </c>
      <c r="L1157"/>
      <c r="M1157"/>
      <c r="N1157"/>
      <c r="O1157"/>
      <c r="P1157"/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</row>
    <row r="1158" spans="1:32" s="20" customFormat="1" x14ac:dyDescent="0.35">
      <c r="A1158" s="127" t="s">
        <v>6785</v>
      </c>
      <c r="B1158" s="21" t="s">
        <v>6786</v>
      </c>
      <c r="C1158" s="21">
        <v>6</v>
      </c>
      <c r="D1158" s="20">
        <v>0.7</v>
      </c>
      <c r="E1158" s="135">
        <v>40</v>
      </c>
      <c r="F1158" s="106">
        <v>25</v>
      </c>
      <c r="G1158" s="22" t="s">
        <v>14144</v>
      </c>
      <c r="H1158" s="106">
        <f t="shared" si="51"/>
        <v>35.950000000000003</v>
      </c>
      <c r="I1158" s="106">
        <f t="shared" si="52"/>
        <v>33</v>
      </c>
      <c r="J1158" s="107">
        <f t="shared" si="53"/>
        <v>32.4</v>
      </c>
      <c r="L1158"/>
      <c r="M1158"/>
      <c r="N1158"/>
      <c r="O1158"/>
      <c r="P1158"/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</row>
    <row r="1159" spans="1:32" s="20" customFormat="1" x14ac:dyDescent="0.35">
      <c r="A1159" s="127" t="s">
        <v>6789</v>
      </c>
      <c r="B1159" s="21" t="s">
        <v>6790</v>
      </c>
      <c r="C1159" s="21">
        <v>6</v>
      </c>
      <c r="D1159" s="20">
        <v>0.7</v>
      </c>
      <c r="E1159" s="135">
        <v>40</v>
      </c>
      <c r="F1159" s="106">
        <v>39.5</v>
      </c>
      <c r="G1159" s="22" t="s">
        <v>14144</v>
      </c>
      <c r="H1159" s="106">
        <f t="shared" si="51"/>
        <v>53.650000000000006</v>
      </c>
      <c r="I1159" s="106">
        <f t="shared" si="52"/>
        <v>49.25</v>
      </c>
      <c r="J1159" s="107">
        <f t="shared" si="53"/>
        <v>48.35</v>
      </c>
      <c r="L1159"/>
      <c r="M1159"/>
      <c r="N1159"/>
      <c r="O1159"/>
      <c r="P1159"/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</row>
    <row r="1160" spans="1:32" s="20" customFormat="1" x14ac:dyDescent="0.35">
      <c r="A1160" s="127" t="s">
        <v>15426</v>
      </c>
      <c r="B1160" s="21" t="s">
        <v>15427</v>
      </c>
      <c r="C1160" s="21">
        <v>6</v>
      </c>
      <c r="D1160" s="20">
        <v>0.7</v>
      </c>
      <c r="E1160" s="135">
        <v>40</v>
      </c>
      <c r="F1160" s="106">
        <v>22.5</v>
      </c>
      <c r="G1160" s="22" t="s">
        <v>14145</v>
      </c>
      <c r="H1160" s="106">
        <f t="shared" si="51"/>
        <v>32.9</v>
      </c>
      <c r="I1160" s="106">
        <f t="shared" si="52"/>
        <v>30.200000000000003</v>
      </c>
      <c r="J1160" s="107">
        <f t="shared" si="53"/>
        <v>29.650000000000002</v>
      </c>
      <c r="L1160"/>
      <c r="M1160"/>
      <c r="N1160"/>
      <c r="O1160"/>
      <c r="P1160"/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</row>
    <row r="1161" spans="1:32" s="20" customFormat="1" x14ac:dyDescent="0.35">
      <c r="A1161" s="127" t="s">
        <v>6797</v>
      </c>
      <c r="B1161" s="21" t="s">
        <v>6798</v>
      </c>
      <c r="C1161" s="21">
        <v>6</v>
      </c>
      <c r="D1161" s="20">
        <v>0.7</v>
      </c>
      <c r="E1161" s="135">
        <v>40</v>
      </c>
      <c r="F1161" s="106">
        <v>20.95</v>
      </c>
      <c r="G1161" s="22" t="s">
        <v>14145</v>
      </c>
      <c r="H1161" s="106">
        <f t="shared" si="51"/>
        <v>31</v>
      </c>
      <c r="I1161" s="106">
        <f t="shared" si="52"/>
        <v>28.450000000000003</v>
      </c>
      <c r="J1161" s="107">
        <f t="shared" si="53"/>
        <v>27.950000000000003</v>
      </c>
      <c r="L1161"/>
      <c r="M1161"/>
      <c r="N1161"/>
      <c r="O1161"/>
      <c r="P1161"/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</row>
    <row r="1162" spans="1:32" s="20" customFormat="1" x14ac:dyDescent="0.35">
      <c r="A1162" s="127" t="s">
        <v>6801</v>
      </c>
      <c r="B1162" s="21" t="s">
        <v>6802</v>
      </c>
      <c r="C1162" s="21">
        <v>6</v>
      </c>
      <c r="D1162" s="20">
        <v>0.7</v>
      </c>
      <c r="E1162" s="135">
        <v>40</v>
      </c>
      <c r="F1162" s="106">
        <v>21.95</v>
      </c>
      <c r="G1162" s="22" t="s">
        <v>14145</v>
      </c>
      <c r="H1162" s="106">
        <f t="shared" si="51"/>
        <v>32.25</v>
      </c>
      <c r="I1162" s="106">
        <f t="shared" si="52"/>
        <v>29.6</v>
      </c>
      <c r="J1162" s="107">
        <f t="shared" si="53"/>
        <v>29.05</v>
      </c>
      <c r="L1162"/>
      <c r="M1162"/>
      <c r="N1162"/>
      <c r="O1162"/>
      <c r="P1162"/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</row>
    <row r="1163" spans="1:32" s="20" customFormat="1" x14ac:dyDescent="0.35">
      <c r="A1163" s="127" t="s">
        <v>6805</v>
      </c>
      <c r="B1163" s="21" t="s">
        <v>6806</v>
      </c>
      <c r="C1163" s="21">
        <v>12</v>
      </c>
      <c r="D1163" s="20">
        <v>1</v>
      </c>
      <c r="E1163" s="135">
        <v>42.3</v>
      </c>
      <c r="F1163" s="106">
        <v>37.5</v>
      </c>
      <c r="G1163" s="22" t="s">
        <v>14145</v>
      </c>
      <c r="H1163" s="106">
        <f t="shared" si="51"/>
        <v>53</v>
      </c>
      <c r="I1163" s="106">
        <f t="shared" si="52"/>
        <v>48.650000000000006</v>
      </c>
      <c r="J1163" s="107">
        <f t="shared" si="53"/>
        <v>47.800000000000004</v>
      </c>
      <c r="L1163"/>
      <c r="M1163"/>
      <c r="N1163"/>
      <c r="O1163"/>
      <c r="P1163"/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</row>
    <row r="1164" spans="1:32" s="20" customFormat="1" x14ac:dyDescent="0.35">
      <c r="A1164" s="127" t="s">
        <v>6809</v>
      </c>
      <c r="B1164" s="21" t="s">
        <v>6810</v>
      </c>
      <c r="C1164" s="21">
        <v>6</v>
      </c>
      <c r="D1164" s="20">
        <v>0.7</v>
      </c>
      <c r="E1164" s="135">
        <v>44</v>
      </c>
      <c r="F1164" s="106">
        <v>65</v>
      </c>
      <c r="G1164" s="22" t="s">
        <v>14145</v>
      </c>
      <c r="H1164" s="106">
        <f t="shared" ref="H1164:H1227" si="54">IF(B1164="","",CEILING((F1164+(10.3552*D1164*E1164)/100+1.5+0.05)*1.22,0.05))</f>
        <v>85.100000000000009</v>
      </c>
      <c r="I1164" s="106">
        <f t="shared" ref="I1164:I1227" si="55">IF(B1164="","",CEILING((F1164+(10.3552*D1164*E1164)/100+1.5+0.05)*1.12,0.05))</f>
        <v>78.150000000000006</v>
      </c>
      <c r="J1164" s="107">
        <f t="shared" ref="J1164:J1227" si="56">IF(B1164="","",CEILING((F1164+(10.3552*D1164*E1164)/100+1.5+0.05)*1.1,0.05))</f>
        <v>76.75</v>
      </c>
      <c r="L1164"/>
      <c r="M1164"/>
      <c r="N1164"/>
      <c r="O1164"/>
      <c r="P1164"/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</row>
    <row r="1165" spans="1:32" s="20" customFormat="1" x14ac:dyDescent="0.35">
      <c r="A1165" s="127" t="s">
        <v>14813</v>
      </c>
      <c r="B1165" s="21" t="s">
        <v>14814</v>
      </c>
      <c r="C1165" s="21">
        <v>6</v>
      </c>
      <c r="D1165" s="20">
        <v>0.7</v>
      </c>
      <c r="E1165" s="135">
        <v>46</v>
      </c>
      <c r="F1165" s="106">
        <v>89</v>
      </c>
      <c r="G1165" s="22" t="s">
        <v>14145</v>
      </c>
      <c r="H1165" s="106">
        <f t="shared" si="54"/>
        <v>114.55000000000001</v>
      </c>
      <c r="I1165" s="106">
        <f t="shared" si="55"/>
        <v>105.2</v>
      </c>
      <c r="J1165" s="107">
        <f t="shared" si="56"/>
        <v>103.30000000000001</v>
      </c>
      <c r="L1165"/>
      <c r="M1165"/>
      <c r="N1165"/>
      <c r="O1165"/>
      <c r="P1165"/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</row>
    <row r="1166" spans="1:32" s="20" customFormat="1" x14ac:dyDescent="0.35">
      <c r="A1166" s="127" t="s">
        <v>6813</v>
      </c>
      <c r="B1166" s="21" t="s">
        <v>6814</v>
      </c>
      <c r="C1166" s="21">
        <v>6</v>
      </c>
      <c r="D1166" s="20">
        <v>0.7</v>
      </c>
      <c r="E1166" s="135">
        <v>43</v>
      </c>
      <c r="F1166" s="106">
        <v>89.95</v>
      </c>
      <c r="G1166" s="22" t="s">
        <v>14145</v>
      </c>
      <c r="H1166" s="106">
        <f t="shared" si="54"/>
        <v>115.45</v>
      </c>
      <c r="I1166" s="106">
        <f t="shared" si="55"/>
        <v>106</v>
      </c>
      <c r="J1166" s="107">
        <f t="shared" si="56"/>
        <v>104.10000000000001</v>
      </c>
      <c r="L1166"/>
      <c r="M1166"/>
      <c r="N1166"/>
      <c r="O1166"/>
      <c r="P1166"/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</row>
    <row r="1167" spans="1:32" s="20" customFormat="1" x14ac:dyDescent="0.35">
      <c r="A1167" s="127" t="s">
        <v>6818</v>
      </c>
      <c r="B1167" s="21" t="s">
        <v>6819</v>
      </c>
      <c r="C1167" s="21">
        <v>3</v>
      </c>
      <c r="D1167" s="20">
        <v>0.7</v>
      </c>
      <c r="E1167" s="135">
        <v>46</v>
      </c>
      <c r="F1167" s="106">
        <v>175</v>
      </c>
      <c r="G1167" s="22" t="s">
        <v>14145</v>
      </c>
      <c r="H1167" s="106">
        <f t="shared" si="54"/>
        <v>219.5</v>
      </c>
      <c r="I1167" s="106">
        <f t="shared" si="55"/>
        <v>201.5</v>
      </c>
      <c r="J1167" s="107">
        <f t="shared" si="56"/>
        <v>197.9</v>
      </c>
      <c r="L1167"/>
      <c r="M1167"/>
      <c r="N1167"/>
      <c r="O1167"/>
      <c r="P1167"/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</row>
    <row r="1168" spans="1:32" s="20" customFormat="1" x14ac:dyDescent="0.35">
      <c r="A1168" s="127" t="s">
        <v>6822</v>
      </c>
      <c r="B1168" s="21" t="s">
        <v>6823</v>
      </c>
      <c r="C1168" s="21">
        <v>6</v>
      </c>
      <c r="D1168" s="20">
        <v>0.7</v>
      </c>
      <c r="E1168" s="135">
        <v>63.3</v>
      </c>
      <c r="F1168" s="106">
        <v>54.5</v>
      </c>
      <c r="G1168" s="22" t="s">
        <v>14145</v>
      </c>
      <c r="H1168" s="106">
        <f t="shared" si="54"/>
        <v>74</v>
      </c>
      <c r="I1168" s="106">
        <f t="shared" si="55"/>
        <v>67.95</v>
      </c>
      <c r="J1168" s="107">
        <f t="shared" si="56"/>
        <v>66.75</v>
      </c>
      <c r="L1168"/>
      <c r="M1168"/>
      <c r="N1168"/>
      <c r="O1168"/>
      <c r="P1168"/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</row>
    <row r="1169" spans="1:32" s="20" customFormat="1" x14ac:dyDescent="0.35">
      <c r="A1169" s="127" t="s">
        <v>6826</v>
      </c>
      <c r="B1169" s="21" t="s">
        <v>6827</v>
      </c>
      <c r="C1169" s="21">
        <v>6</v>
      </c>
      <c r="D1169" s="20">
        <v>0.7</v>
      </c>
      <c r="E1169" s="135">
        <v>64.099999999999994</v>
      </c>
      <c r="F1169" s="106">
        <v>53.5</v>
      </c>
      <c r="G1169" s="22" t="s">
        <v>14145</v>
      </c>
      <c r="H1169" s="106">
        <f t="shared" si="54"/>
        <v>72.850000000000009</v>
      </c>
      <c r="I1169" s="106">
        <f t="shared" si="55"/>
        <v>66.900000000000006</v>
      </c>
      <c r="J1169" s="107">
        <f t="shared" si="56"/>
        <v>65.7</v>
      </c>
      <c r="L1169"/>
      <c r="M1169"/>
      <c r="N1169"/>
      <c r="O1169"/>
      <c r="P1169"/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</row>
    <row r="1170" spans="1:32" s="20" customFormat="1" x14ac:dyDescent="0.35">
      <c r="A1170" s="127" t="s">
        <v>6830</v>
      </c>
      <c r="B1170" s="21" t="s">
        <v>6831</v>
      </c>
      <c r="C1170" s="21">
        <v>6</v>
      </c>
      <c r="D1170" s="20">
        <v>0.7</v>
      </c>
      <c r="E1170" s="135">
        <v>43.1</v>
      </c>
      <c r="F1170" s="106">
        <v>27.95</v>
      </c>
      <c r="G1170" s="22" t="s">
        <v>14145</v>
      </c>
      <c r="H1170" s="106">
        <f t="shared" si="54"/>
        <v>39.85</v>
      </c>
      <c r="I1170" s="106">
        <f t="shared" si="55"/>
        <v>36.550000000000004</v>
      </c>
      <c r="J1170" s="107">
        <f t="shared" si="56"/>
        <v>35.9</v>
      </c>
      <c r="L1170"/>
      <c r="M1170"/>
      <c r="N1170"/>
      <c r="O1170"/>
      <c r="P1170"/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</row>
    <row r="1171" spans="1:32" s="20" customFormat="1" x14ac:dyDescent="0.35">
      <c r="A1171" s="127" t="s">
        <v>14455</v>
      </c>
      <c r="B1171" s="21" t="s">
        <v>14456</v>
      </c>
      <c r="C1171" s="21">
        <v>6</v>
      </c>
      <c r="D1171" s="20">
        <v>0.5</v>
      </c>
      <c r="E1171" s="135">
        <v>40</v>
      </c>
      <c r="F1171" s="106">
        <v>7.7</v>
      </c>
      <c r="G1171" s="22" t="s">
        <v>14146</v>
      </c>
      <c r="H1171" s="106">
        <f t="shared" si="54"/>
        <v>13.850000000000001</v>
      </c>
      <c r="I1171" s="106">
        <f t="shared" si="55"/>
        <v>12.700000000000001</v>
      </c>
      <c r="J1171" s="107">
        <f t="shared" si="56"/>
        <v>12.5</v>
      </c>
      <c r="L1171"/>
      <c r="M1171"/>
      <c r="N1171"/>
      <c r="O1171"/>
      <c r="P1171"/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</row>
    <row r="1172" spans="1:32" s="20" customFormat="1" x14ac:dyDescent="0.35">
      <c r="A1172" s="127" t="s">
        <v>14457</v>
      </c>
      <c r="B1172" s="21" t="s">
        <v>14458</v>
      </c>
      <c r="C1172" s="21">
        <v>6</v>
      </c>
      <c r="D1172" s="20">
        <v>0.5</v>
      </c>
      <c r="E1172" s="135">
        <v>40</v>
      </c>
      <c r="F1172" s="106">
        <v>12.5</v>
      </c>
      <c r="G1172" s="22" t="s">
        <v>14146</v>
      </c>
      <c r="H1172" s="106">
        <f t="shared" si="54"/>
        <v>19.700000000000003</v>
      </c>
      <c r="I1172" s="106">
        <f t="shared" si="55"/>
        <v>18.100000000000001</v>
      </c>
      <c r="J1172" s="107">
        <f t="shared" si="56"/>
        <v>17.75</v>
      </c>
      <c r="L1172"/>
      <c r="M1172"/>
      <c r="N1172"/>
      <c r="O1172"/>
      <c r="P1172"/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</row>
    <row r="1173" spans="1:32" s="20" customFormat="1" x14ac:dyDescent="0.35">
      <c r="A1173" s="127" t="s">
        <v>6839</v>
      </c>
      <c r="B1173" s="21" t="s">
        <v>6840</v>
      </c>
      <c r="C1173" s="21">
        <v>6</v>
      </c>
      <c r="D1173" s="20">
        <v>0.7</v>
      </c>
      <c r="E1173" s="135">
        <v>40</v>
      </c>
      <c r="F1173" s="106">
        <v>54.5</v>
      </c>
      <c r="G1173" s="22" t="s">
        <v>14157</v>
      </c>
      <c r="H1173" s="106">
        <f t="shared" si="54"/>
        <v>71.95</v>
      </c>
      <c r="I1173" s="106">
        <f t="shared" si="55"/>
        <v>66.05</v>
      </c>
      <c r="J1173" s="107">
        <f t="shared" si="56"/>
        <v>64.850000000000009</v>
      </c>
      <c r="L1173"/>
      <c r="M1173"/>
      <c r="N1173"/>
      <c r="O1173"/>
      <c r="P1173"/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</row>
    <row r="1174" spans="1:32" s="20" customFormat="1" x14ac:dyDescent="0.35">
      <c r="A1174" s="127" t="s">
        <v>6843</v>
      </c>
      <c r="B1174" s="21" t="s">
        <v>6844</v>
      </c>
      <c r="C1174" s="21">
        <v>6</v>
      </c>
      <c r="D1174" s="20">
        <v>1</v>
      </c>
      <c r="E1174" s="135">
        <v>40</v>
      </c>
      <c r="F1174" s="106">
        <v>22.5</v>
      </c>
      <c r="G1174" s="22" t="s">
        <v>14157</v>
      </c>
      <c r="H1174" s="106">
        <f t="shared" si="54"/>
        <v>34.4</v>
      </c>
      <c r="I1174" s="106">
        <f t="shared" si="55"/>
        <v>31.6</v>
      </c>
      <c r="J1174" s="107">
        <f t="shared" si="56"/>
        <v>31.05</v>
      </c>
      <c r="L1174"/>
      <c r="M1174"/>
      <c r="N1174"/>
      <c r="O1174"/>
      <c r="P1174"/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</row>
    <row r="1175" spans="1:32" s="20" customFormat="1" x14ac:dyDescent="0.35">
      <c r="A1175" s="127" t="s">
        <v>6925</v>
      </c>
      <c r="B1175" s="21" t="s">
        <v>6926</v>
      </c>
      <c r="C1175" s="21">
        <v>6</v>
      </c>
      <c r="D1175" s="20">
        <v>0.5</v>
      </c>
      <c r="E1175" s="135">
        <v>45</v>
      </c>
      <c r="F1175" s="106">
        <v>26.5</v>
      </c>
      <c r="G1175" s="22" t="s">
        <v>14158</v>
      </c>
      <c r="H1175" s="106">
        <f t="shared" si="54"/>
        <v>37.1</v>
      </c>
      <c r="I1175" s="106">
        <f t="shared" si="55"/>
        <v>34.050000000000004</v>
      </c>
      <c r="J1175" s="107">
        <f t="shared" si="56"/>
        <v>33.450000000000003</v>
      </c>
      <c r="L1175"/>
      <c r="M1175"/>
      <c r="N1175"/>
      <c r="O1175"/>
      <c r="P1175"/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</row>
    <row r="1176" spans="1:32" s="20" customFormat="1" x14ac:dyDescent="0.35">
      <c r="A1176" s="127" t="s">
        <v>6929</v>
      </c>
      <c r="B1176" s="21" t="s">
        <v>6930</v>
      </c>
      <c r="C1176" s="21">
        <v>6</v>
      </c>
      <c r="D1176" s="20">
        <v>0.7</v>
      </c>
      <c r="E1176" s="135">
        <v>32</v>
      </c>
      <c r="F1176" s="106">
        <v>7.2</v>
      </c>
      <c r="G1176" s="22" t="s">
        <v>14141</v>
      </c>
      <c r="H1176" s="106">
        <f t="shared" si="54"/>
        <v>13.55</v>
      </c>
      <c r="I1176" s="106">
        <f t="shared" si="55"/>
        <v>12.4</v>
      </c>
      <c r="J1176" s="107">
        <f t="shared" si="56"/>
        <v>12.200000000000001</v>
      </c>
      <c r="L1176"/>
      <c r="M1176"/>
      <c r="N1176"/>
      <c r="O1176"/>
      <c r="P1176"/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</row>
    <row r="1177" spans="1:32" s="20" customFormat="1" x14ac:dyDescent="0.35">
      <c r="A1177" s="127" t="s">
        <v>6933</v>
      </c>
      <c r="B1177" s="21" t="s">
        <v>6934</v>
      </c>
      <c r="C1177" s="21">
        <v>6</v>
      </c>
      <c r="D1177" s="20">
        <v>0.7</v>
      </c>
      <c r="E1177" s="135">
        <v>17</v>
      </c>
      <c r="F1177" s="106">
        <v>12.25</v>
      </c>
      <c r="G1177" s="22" t="s">
        <v>14141</v>
      </c>
      <c r="H1177" s="106">
        <f t="shared" si="54"/>
        <v>18.350000000000001</v>
      </c>
      <c r="I1177" s="106">
        <f t="shared" si="55"/>
        <v>16.850000000000001</v>
      </c>
      <c r="J1177" s="107">
        <f t="shared" si="56"/>
        <v>16.55</v>
      </c>
      <c r="L1177"/>
      <c r="M1177"/>
      <c r="N1177"/>
      <c r="O1177"/>
      <c r="P1177"/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</row>
    <row r="1178" spans="1:32" s="20" customFormat="1" x14ac:dyDescent="0.35">
      <c r="A1178" s="127" t="s">
        <v>6937</v>
      </c>
      <c r="B1178" s="21" t="s">
        <v>6938</v>
      </c>
      <c r="C1178" s="21">
        <v>6</v>
      </c>
      <c r="D1178" s="20">
        <v>0.5</v>
      </c>
      <c r="E1178" s="135">
        <v>44</v>
      </c>
      <c r="F1178" s="106">
        <v>19.5</v>
      </c>
      <c r="G1178" s="105" t="s">
        <v>14146</v>
      </c>
      <c r="H1178" s="106">
        <f t="shared" si="54"/>
        <v>28.5</v>
      </c>
      <c r="I1178" s="106">
        <f t="shared" si="55"/>
        <v>26.150000000000002</v>
      </c>
      <c r="J1178" s="107">
        <f t="shared" si="56"/>
        <v>25.700000000000003</v>
      </c>
      <c r="L1178"/>
      <c r="M1178"/>
      <c r="N1178"/>
      <c r="O1178"/>
      <c r="P1178"/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</row>
    <row r="1179" spans="1:32" s="20" customFormat="1" x14ac:dyDescent="0.35">
      <c r="A1179" s="127" t="s">
        <v>6944</v>
      </c>
      <c r="B1179" s="21" t="s">
        <v>6945</v>
      </c>
      <c r="C1179" s="21">
        <v>6</v>
      </c>
      <c r="D1179" s="20">
        <v>0.7</v>
      </c>
      <c r="E1179" s="135">
        <v>46</v>
      </c>
      <c r="F1179" s="106">
        <v>18</v>
      </c>
      <c r="G1179" s="22" t="s">
        <v>14163</v>
      </c>
      <c r="H1179" s="106">
        <f t="shared" si="54"/>
        <v>27.950000000000003</v>
      </c>
      <c r="I1179" s="106">
        <f t="shared" si="55"/>
        <v>25.650000000000002</v>
      </c>
      <c r="J1179" s="107">
        <f t="shared" si="56"/>
        <v>25.200000000000003</v>
      </c>
      <c r="L1179"/>
      <c r="M1179"/>
      <c r="N1179"/>
      <c r="O1179"/>
      <c r="P1179"/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</row>
    <row r="1180" spans="1:32" s="20" customFormat="1" x14ac:dyDescent="0.35">
      <c r="A1180" s="127" t="s">
        <v>6947</v>
      </c>
      <c r="B1180" s="21" t="s">
        <v>6948</v>
      </c>
      <c r="C1180" s="21">
        <v>6</v>
      </c>
      <c r="D1180" s="20">
        <v>0.7</v>
      </c>
      <c r="E1180" s="135">
        <v>46</v>
      </c>
      <c r="F1180" s="106">
        <v>19.95</v>
      </c>
      <c r="G1180" s="22" t="s">
        <v>14163</v>
      </c>
      <c r="H1180" s="106">
        <f t="shared" si="54"/>
        <v>30.3</v>
      </c>
      <c r="I1180" s="106">
        <f t="shared" si="55"/>
        <v>27.85</v>
      </c>
      <c r="J1180" s="107">
        <f t="shared" si="56"/>
        <v>27.35</v>
      </c>
      <c r="L1180"/>
      <c r="M1180"/>
      <c r="N1180"/>
      <c r="O1180"/>
      <c r="P1180"/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</row>
    <row r="1181" spans="1:32" s="20" customFormat="1" x14ac:dyDescent="0.35">
      <c r="A1181" s="127" t="s">
        <v>6949</v>
      </c>
      <c r="B1181" s="21" t="s">
        <v>6950</v>
      </c>
      <c r="C1181" s="21">
        <v>6</v>
      </c>
      <c r="D1181" s="20">
        <v>0.7</v>
      </c>
      <c r="E1181" s="135">
        <v>46</v>
      </c>
      <c r="F1181" s="106">
        <v>21.5</v>
      </c>
      <c r="G1181" s="22" t="s">
        <v>14163</v>
      </c>
      <c r="H1181" s="106">
        <f t="shared" si="54"/>
        <v>32.200000000000003</v>
      </c>
      <c r="I1181" s="106">
        <f t="shared" si="55"/>
        <v>29.6</v>
      </c>
      <c r="J1181" s="107">
        <f t="shared" si="56"/>
        <v>29.05</v>
      </c>
      <c r="L1181"/>
      <c r="M1181"/>
      <c r="N1181"/>
      <c r="O1181"/>
      <c r="P1181"/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</row>
    <row r="1182" spans="1:32" s="20" customFormat="1" x14ac:dyDescent="0.35">
      <c r="A1182" s="127" t="s">
        <v>6967</v>
      </c>
      <c r="B1182" s="21" t="s">
        <v>6958</v>
      </c>
      <c r="C1182" s="21">
        <v>6</v>
      </c>
      <c r="D1182" s="20">
        <v>1</v>
      </c>
      <c r="E1182" s="135">
        <v>37.5</v>
      </c>
      <c r="F1182" s="106">
        <v>2.2000000000000002</v>
      </c>
      <c r="G1182" s="22" t="s">
        <v>14142</v>
      </c>
      <c r="H1182" s="106">
        <f t="shared" si="54"/>
        <v>9.35</v>
      </c>
      <c r="I1182" s="106">
        <f t="shared" si="55"/>
        <v>8.5500000000000007</v>
      </c>
      <c r="J1182" s="107">
        <f t="shared" si="56"/>
        <v>8.4</v>
      </c>
      <c r="L1182"/>
      <c r="M1182"/>
      <c r="N1182"/>
      <c r="O1182"/>
      <c r="P1182"/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</row>
    <row r="1183" spans="1:32" s="20" customFormat="1" x14ac:dyDescent="0.35">
      <c r="A1183" s="127" t="s">
        <v>6990</v>
      </c>
      <c r="B1183" s="21" t="s">
        <v>6991</v>
      </c>
      <c r="C1183" s="21">
        <v>6</v>
      </c>
      <c r="D1183" s="20">
        <v>0.7</v>
      </c>
      <c r="E1183" s="135">
        <v>40</v>
      </c>
      <c r="F1183" s="106">
        <v>13.5</v>
      </c>
      <c r="G1183" s="22" t="s">
        <v>14145</v>
      </c>
      <c r="H1183" s="106">
        <f t="shared" si="54"/>
        <v>21.900000000000002</v>
      </c>
      <c r="I1183" s="106">
        <f t="shared" si="55"/>
        <v>20.150000000000002</v>
      </c>
      <c r="J1183" s="107">
        <f t="shared" si="56"/>
        <v>19.75</v>
      </c>
      <c r="L1183"/>
      <c r="M1183"/>
      <c r="N1183"/>
      <c r="O1183"/>
      <c r="P1183"/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</row>
    <row r="1184" spans="1:32" s="20" customFormat="1" x14ac:dyDescent="0.35">
      <c r="A1184" s="127" t="s">
        <v>6994</v>
      </c>
      <c r="B1184" s="21" t="s">
        <v>6995</v>
      </c>
      <c r="C1184" s="21">
        <v>6</v>
      </c>
      <c r="D1184" s="20">
        <v>0.7</v>
      </c>
      <c r="E1184" s="135">
        <v>58</v>
      </c>
      <c r="F1184" s="106">
        <v>18.5</v>
      </c>
      <c r="G1184" s="22" t="s">
        <v>14145</v>
      </c>
      <c r="H1184" s="106">
        <f t="shared" si="54"/>
        <v>29.6</v>
      </c>
      <c r="I1184" s="106">
        <f t="shared" si="55"/>
        <v>27.200000000000003</v>
      </c>
      <c r="J1184" s="107">
        <f t="shared" si="56"/>
        <v>26.700000000000003</v>
      </c>
      <c r="L1184"/>
      <c r="M1184"/>
      <c r="N1184"/>
      <c r="O1184"/>
      <c r="P1184"/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</row>
    <row r="1185" spans="1:32" s="20" customFormat="1" x14ac:dyDescent="0.35">
      <c r="A1185" s="127" t="s">
        <v>6998</v>
      </c>
      <c r="B1185" s="21" t="s">
        <v>6999</v>
      </c>
      <c r="C1185" s="21">
        <v>6</v>
      </c>
      <c r="D1185" s="20">
        <v>0.7</v>
      </c>
      <c r="E1185" s="135">
        <v>40</v>
      </c>
      <c r="F1185" s="106">
        <v>26</v>
      </c>
      <c r="G1185" s="22" t="s">
        <v>14167</v>
      </c>
      <c r="H1185" s="106">
        <f t="shared" si="54"/>
        <v>37.15</v>
      </c>
      <c r="I1185" s="106">
        <f t="shared" si="55"/>
        <v>34.15</v>
      </c>
      <c r="J1185" s="107">
        <f t="shared" si="56"/>
        <v>33.5</v>
      </c>
      <c r="L1185"/>
      <c r="M1185"/>
      <c r="N1185"/>
      <c r="O1185"/>
      <c r="P1185"/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</row>
    <row r="1186" spans="1:32" s="20" customFormat="1" x14ac:dyDescent="0.35">
      <c r="A1186" s="127" t="s">
        <v>7002</v>
      </c>
      <c r="B1186" s="21" t="s">
        <v>7003</v>
      </c>
      <c r="C1186" s="21">
        <v>6</v>
      </c>
      <c r="D1186" s="20">
        <v>0.7</v>
      </c>
      <c r="E1186" s="135">
        <v>48.1</v>
      </c>
      <c r="F1186" s="106">
        <v>17.5</v>
      </c>
      <c r="G1186" s="22" t="s">
        <v>14146</v>
      </c>
      <c r="H1186" s="106">
        <f t="shared" si="54"/>
        <v>27.5</v>
      </c>
      <c r="I1186" s="106">
        <f t="shared" si="55"/>
        <v>25.25</v>
      </c>
      <c r="J1186" s="107">
        <f t="shared" si="56"/>
        <v>24.8</v>
      </c>
      <c r="L1186"/>
      <c r="M1186"/>
      <c r="N1186"/>
      <c r="O1186"/>
      <c r="P1186"/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</row>
    <row r="1187" spans="1:32" s="20" customFormat="1" x14ac:dyDescent="0.35">
      <c r="A1187" s="127" t="s">
        <v>7006</v>
      </c>
      <c r="B1187" s="21" t="s">
        <v>7007</v>
      </c>
      <c r="C1187" s="21">
        <v>6</v>
      </c>
      <c r="D1187" s="20">
        <v>0.7</v>
      </c>
      <c r="E1187" s="135">
        <v>50.2</v>
      </c>
      <c r="F1187" s="106">
        <v>17.5</v>
      </c>
      <c r="G1187" s="22" t="s">
        <v>14146</v>
      </c>
      <c r="H1187" s="106">
        <f t="shared" si="54"/>
        <v>27.700000000000003</v>
      </c>
      <c r="I1187" s="106">
        <f t="shared" si="55"/>
        <v>25.450000000000003</v>
      </c>
      <c r="J1187" s="107">
        <f t="shared" si="56"/>
        <v>25</v>
      </c>
      <c r="L1187"/>
      <c r="M1187"/>
      <c r="N1187"/>
      <c r="O1187"/>
      <c r="P1187"/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</row>
    <row r="1188" spans="1:32" s="20" customFormat="1" x14ac:dyDescent="0.35">
      <c r="A1188" s="127" t="s">
        <v>7014</v>
      </c>
      <c r="B1188" s="21" t="s">
        <v>7011</v>
      </c>
      <c r="C1188" s="21">
        <v>6</v>
      </c>
      <c r="D1188" s="20">
        <v>1</v>
      </c>
      <c r="E1188" s="135">
        <v>35</v>
      </c>
      <c r="F1188" s="106">
        <v>11.15</v>
      </c>
      <c r="G1188" s="22" t="s">
        <v>14143</v>
      </c>
      <c r="H1188" s="106">
        <f t="shared" si="54"/>
        <v>19.950000000000003</v>
      </c>
      <c r="I1188" s="106">
        <f t="shared" si="55"/>
        <v>18.3</v>
      </c>
      <c r="J1188" s="107">
        <f t="shared" si="56"/>
        <v>18</v>
      </c>
      <c r="L1188"/>
      <c r="M1188"/>
      <c r="N1188"/>
      <c r="O1188"/>
      <c r="P1188"/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</row>
    <row r="1189" spans="1:32" s="20" customFormat="1" x14ac:dyDescent="0.35">
      <c r="A1189" s="127" t="s">
        <v>7017</v>
      </c>
      <c r="B1189" s="21" t="s">
        <v>7018</v>
      </c>
      <c r="C1189" s="21">
        <v>6</v>
      </c>
      <c r="D1189" s="20">
        <v>0.5</v>
      </c>
      <c r="E1189" s="135">
        <v>20</v>
      </c>
      <c r="F1189" s="106">
        <v>7.85</v>
      </c>
      <c r="G1189" s="22" t="s">
        <v>14154</v>
      </c>
      <c r="H1189" s="106">
        <f t="shared" si="54"/>
        <v>12.75</v>
      </c>
      <c r="I1189" s="106">
        <f t="shared" si="55"/>
        <v>11.700000000000001</v>
      </c>
      <c r="J1189" s="107">
        <f t="shared" si="56"/>
        <v>11.5</v>
      </c>
      <c r="L1189"/>
      <c r="M1189"/>
      <c r="N1189"/>
      <c r="O1189"/>
      <c r="P1189"/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</row>
    <row r="1190" spans="1:32" s="20" customFormat="1" x14ac:dyDescent="0.35">
      <c r="A1190" s="127" t="s">
        <v>14705</v>
      </c>
      <c r="B1190" s="21" t="s">
        <v>14706</v>
      </c>
      <c r="C1190" s="21">
        <v>6</v>
      </c>
      <c r="D1190" s="20">
        <v>0.7</v>
      </c>
      <c r="E1190" s="135">
        <v>44</v>
      </c>
      <c r="F1190" s="106">
        <v>13.5</v>
      </c>
      <c r="G1190" s="22" t="s">
        <v>14144</v>
      </c>
      <c r="H1190" s="106">
        <f t="shared" si="54"/>
        <v>22.3</v>
      </c>
      <c r="I1190" s="106">
        <f t="shared" si="55"/>
        <v>20.450000000000003</v>
      </c>
      <c r="J1190" s="107">
        <f t="shared" si="56"/>
        <v>20.100000000000001</v>
      </c>
      <c r="L1190"/>
      <c r="M1190"/>
      <c r="N1190"/>
      <c r="O1190"/>
      <c r="P1190"/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</row>
    <row r="1191" spans="1:32" s="20" customFormat="1" x14ac:dyDescent="0.35">
      <c r="A1191" s="127" t="s">
        <v>7021</v>
      </c>
      <c r="B1191" s="21" t="s">
        <v>7022</v>
      </c>
      <c r="C1191" s="21">
        <v>6</v>
      </c>
      <c r="D1191" s="20">
        <v>1</v>
      </c>
      <c r="E1191" s="135">
        <v>40</v>
      </c>
      <c r="F1191" s="106">
        <v>10.5</v>
      </c>
      <c r="G1191" s="22" t="s">
        <v>14145</v>
      </c>
      <c r="H1191" s="106">
        <f t="shared" si="54"/>
        <v>19.8</v>
      </c>
      <c r="I1191" s="106">
        <f t="shared" si="55"/>
        <v>18.150000000000002</v>
      </c>
      <c r="J1191" s="107">
        <f t="shared" si="56"/>
        <v>17.850000000000001</v>
      </c>
      <c r="L1191"/>
      <c r="M1191"/>
      <c r="N1191"/>
      <c r="O1191"/>
      <c r="P1191"/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</row>
    <row r="1192" spans="1:32" s="20" customFormat="1" x14ac:dyDescent="0.35">
      <c r="A1192" s="127" t="s">
        <v>7025</v>
      </c>
      <c r="B1192" s="21" t="s">
        <v>7026</v>
      </c>
      <c r="C1192" s="21">
        <v>6</v>
      </c>
      <c r="D1192" s="20">
        <v>0.7</v>
      </c>
      <c r="E1192" s="135">
        <v>45</v>
      </c>
      <c r="F1192" s="106">
        <v>32.9</v>
      </c>
      <c r="G1192" s="22" t="s">
        <v>14146</v>
      </c>
      <c r="H1192" s="106">
        <f t="shared" si="54"/>
        <v>46.050000000000004</v>
      </c>
      <c r="I1192" s="106">
        <f t="shared" si="55"/>
        <v>42.25</v>
      </c>
      <c r="J1192" s="107">
        <f t="shared" si="56"/>
        <v>41.5</v>
      </c>
      <c r="L1192"/>
      <c r="M1192"/>
      <c r="N1192"/>
      <c r="O1192"/>
      <c r="P1192"/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</row>
    <row r="1193" spans="1:32" s="20" customFormat="1" x14ac:dyDescent="0.35">
      <c r="A1193" s="127" t="s">
        <v>7029</v>
      </c>
      <c r="B1193" s="21" t="s">
        <v>7030</v>
      </c>
      <c r="C1193" s="21">
        <v>6</v>
      </c>
      <c r="D1193" s="20">
        <v>0.7</v>
      </c>
      <c r="E1193" s="135">
        <v>46.4</v>
      </c>
      <c r="F1193" s="106">
        <v>38.5</v>
      </c>
      <c r="G1193" s="22" t="s">
        <v>14145</v>
      </c>
      <c r="H1193" s="106">
        <f t="shared" si="54"/>
        <v>53</v>
      </c>
      <c r="I1193" s="106">
        <f t="shared" si="55"/>
        <v>48.650000000000006</v>
      </c>
      <c r="J1193" s="107">
        <f t="shared" si="56"/>
        <v>47.800000000000004</v>
      </c>
      <c r="L1193"/>
      <c r="M1193"/>
      <c r="N1193"/>
      <c r="O1193"/>
      <c r="P1193"/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</row>
    <row r="1194" spans="1:32" s="20" customFormat="1" x14ac:dyDescent="0.35">
      <c r="A1194" s="127" t="s">
        <v>7037</v>
      </c>
      <c r="B1194" s="21" t="s">
        <v>7038</v>
      </c>
      <c r="C1194" s="21">
        <v>6</v>
      </c>
      <c r="D1194" s="20">
        <v>0.7</v>
      </c>
      <c r="E1194" s="135">
        <v>30</v>
      </c>
      <c r="F1194" s="106">
        <v>8.6999999999999993</v>
      </c>
      <c r="G1194" s="22" t="s">
        <v>14155</v>
      </c>
      <c r="H1194" s="106">
        <f t="shared" si="54"/>
        <v>15.200000000000001</v>
      </c>
      <c r="I1194" s="106">
        <f t="shared" si="55"/>
        <v>13.950000000000001</v>
      </c>
      <c r="J1194" s="107">
        <f t="shared" si="56"/>
        <v>13.700000000000001</v>
      </c>
      <c r="L1194"/>
      <c r="M1194"/>
      <c r="N1194"/>
      <c r="O1194"/>
      <c r="P1194"/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</row>
    <row r="1195" spans="1:32" s="20" customFormat="1" x14ac:dyDescent="0.35">
      <c r="A1195" s="127" t="s">
        <v>7055</v>
      </c>
      <c r="B1195" s="21" t="s">
        <v>7056</v>
      </c>
      <c r="C1195" s="21">
        <v>6</v>
      </c>
      <c r="D1195" s="20">
        <v>0.7</v>
      </c>
      <c r="E1195" s="135">
        <v>40</v>
      </c>
      <c r="F1195" s="106">
        <v>12.5</v>
      </c>
      <c r="G1195" s="22" t="s">
        <v>14148</v>
      </c>
      <c r="H1195" s="106">
        <f t="shared" si="54"/>
        <v>20.700000000000003</v>
      </c>
      <c r="I1195" s="106">
        <f t="shared" si="55"/>
        <v>19</v>
      </c>
      <c r="J1195" s="107">
        <f t="shared" si="56"/>
        <v>18.650000000000002</v>
      </c>
      <c r="L1195"/>
      <c r="M1195"/>
      <c r="N1195"/>
      <c r="O1195"/>
      <c r="P1195"/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</row>
    <row r="1196" spans="1:32" s="20" customFormat="1" x14ac:dyDescent="0.35">
      <c r="A1196" s="127" t="s">
        <v>7066</v>
      </c>
      <c r="B1196" s="21" t="s">
        <v>7067</v>
      </c>
      <c r="C1196" s="21">
        <v>6</v>
      </c>
      <c r="D1196" s="20">
        <v>0.7</v>
      </c>
      <c r="E1196" s="135">
        <v>40</v>
      </c>
      <c r="F1196" s="106">
        <v>18.5</v>
      </c>
      <c r="G1196" s="22" t="s">
        <v>14253</v>
      </c>
      <c r="H1196" s="106">
        <f t="shared" si="54"/>
        <v>28</v>
      </c>
      <c r="I1196" s="106">
        <f t="shared" si="55"/>
        <v>25.75</v>
      </c>
      <c r="J1196" s="107">
        <f t="shared" si="56"/>
        <v>25.25</v>
      </c>
      <c r="L1196"/>
      <c r="M1196"/>
      <c r="N1196"/>
      <c r="O1196"/>
      <c r="P1196"/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</row>
    <row r="1197" spans="1:32" s="20" customFormat="1" x14ac:dyDescent="0.35">
      <c r="A1197" s="127" t="s">
        <v>7070</v>
      </c>
      <c r="B1197" s="21" t="s">
        <v>7071</v>
      </c>
      <c r="C1197" s="21">
        <v>6</v>
      </c>
      <c r="D1197" s="20">
        <v>0.7</v>
      </c>
      <c r="E1197" s="135">
        <v>40</v>
      </c>
      <c r="F1197" s="106">
        <v>19.5</v>
      </c>
      <c r="G1197" s="22" t="s">
        <v>14253</v>
      </c>
      <c r="H1197" s="106">
        <f t="shared" si="54"/>
        <v>29.25</v>
      </c>
      <c r="I1197" s="106">
        <f t="shared" si="55"/>
        <v>26.85</v>
      </c>
      <c r="J1197" s="107">
        <f t="shared" si="56"/>
        <v>26.35</v>
      </c>
      <c r="L1197"/>
      <c r="M1197"/>
      <c r="N1197"/>
      <c r="O1197"/>
      <c r="P1197"/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</row>
    <row r="1198" spans="1:32" s="20" customFormat="1" x14ac:dyDescent="0.35">
      <c r="A1198" s="127" t="s">
        <v>7077</v>
      </c>
      <c r="B1198" s="21" t="s">
        <v>7075</v>
      </c>
      <c r="C1198" s="21">
        <v>120</v>
      </c>
      <c r="D1198" s="20">
        <v>0.05</v>
      </c>
      <c r="E1198" s="135">
        <v>40</v>
      </c>
      <c r="F1198" s="106">
        <v>1.45</v>
      </c>
      <c r="G1198" s="22" t="s">
        <v>14253</v>
      </c>
      <c r="H1198" s="106">
        <f t="shared" si="54"/>
        <v>3.95</v>
      </c>
      <c r="I1198" s="106">
        <f t="shared" si="55"/>
        <v>3.6</v>
      </c>
      <c r="J1198" s="107">
        <f t="shared" si="56"/>
        <v>3.5500000000000003</v>
      </c>
      <c r="L1198"/>
      <c r="M1198"/>
      <c r="N1198"/>
      <c r="O1198"/>
      <c r="P1198"/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</row>
    <row r="1199" spans="1:32" s="20" customFormat="1" x14ac:dyDescent="0.35">
      <c r="A1199" s="127" t="s">
        <v>14367</v>
      </c>
      <c r="B1199" s="21" t="s">
        <v>14368</v>
      </c>
      <c r="C1199" s="21">
        <v>6</v>
      </c>
      <c r="D1199" s="20">
        <v>0.7</v>
      </c>
      <c r="E1199" s="135">
        <v>40</v>
      </c>
      <c r="F1199" s="106">
        <v>14.95</v>
      </c>
      <c r="G1199" s="22" t="s">
        <v>14147</v>
      </c>
      <c r="H1199" s="106">
        <f t="shared" si="54"/>
        <v>23.700000000000003</v>
      </c>
      <c r="I1199" s="106">
        <f t="shared" si="55"/>
        <v>21.75</v>
      </c>
      <c r="J1199" s="107">
        <f t="shared" si="56"/>
        <v>21.35</v>
      </c>
      <c r="L1199"/>
      <c r="M1199"/>
      <c r="N1199"/>
      <c r="O1199"/>
      <c r="P1199"/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</row>
    <row r="1200" spans="1:32" s="20" customFormat="1" x14ac:dyDescent="0.35">
      <c r="A1200" s="127" t="s">
        <v>7111</v>
      </c>
      <c r="B1200" s="21" t="s">
        <v>7112</v>
      </c>
      <c r="C1200" s="21">
        <v>6</v>
      </c>
      <c r="D1200" s="20">
        <v>0.7</v>
      </c>
      <c r="E1200" s="135">
        <v>40</v>
      </c>
      <c r="F1200" s="106">
        <v>34.5</v>
      </c>
      <c r="G1200" s="22" t="s">
        <v>14253</v>
      </c>
      <c r="H1200" s="106">
        <f t="shared" si="54"/>
        <v>47.550000000000004</v>
      </c>
      <c r="I1200" s="106">
        <f t="shared" si="55"/>
        <v>43.650000000000006</v>
      </c>
      <c r="J1200" s="107">
        <f t="shared" si="56"/>
        <v>42.85</v>
      </c>
      <c r="L1200"/>
      <c r="M1200"/>
      <c r="N1200"/>
      <c r="O1200"/>
      <c r="P1200"/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</row>
    <row r="1201" spans="1:32" s="20" customFormat="1" x14ac:dyDescent="0.35">
      <c r="A1201" s="127" t="s">
        <v>7115</v>
      </c>
      <c r="B1201" s="21" t="s">
        <v>7116</v>
      </c>
      <c r="C1201" s="21">
        <v>6</v>
      </c>
      <c r="D1201" s="20">
        <v>0.7</v>
      </c>
      <c r="E1201" s="135">
        <v>40</v>
      </c>
      <c r="F1201" s="106">
        <v>13.75</v>
      </c>
      <c r="G1201" s="22" t="s">
        <v>14253</v>
      </c>
      <c r="H1201" s="106">
        <f t="shared" si="54"/>
        <v>22.25</v>
      </c>
      <c r="I1201" s="106">
        <f t="shared" si="55"/>
        <v>20.400000000000002</v>
      </c>
      <c r="J1201" s="107">
        <f t="shared" si="56"/>
        <v>20.05</v>
      </c>
      <c r="L1201"/>
      <c r="M1201"/>
      <c r="N1201"/>
      <c r="O1201"/>
      <c r="P1201"/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</row>
    <row r="1202" spans="1:32" s="20" customFormat="1" x14ac:dyDescent="0.35">
      <c r="A1202" s="127" t="s">
        <v>7099</v>
      </c>
      <c r="B1202" s="21" t="s">
        <v>23315</v>
      </c>
      <c r="C1202" s="21">
        <v>6</v>
      </c>
      <c r="D1202" s="20">
        <v>1</v>
      </c>
      <c r="E1202" s="135">
        <v>40</v>
      </c>
      <c r="F1202" s="106">
        <v>13.75</v>
      </c>
      <c r="G1202" s="22" t="s">
        <v>14253</v>
      </c>
      <c r="H1202" s="106">
        <f t="shared" si="54"/>
        <v>23.75</v>
      </c>
      <c r="I1202" s="106">
        <f t="shared" si="55"/>
        <v>21.8</v>
      </c>
      <c r="J1202" s="107">
        <f t="shared" si="56"/>
        <v>21.400000000000002</v>
      </c>
      <c r="L1202"/>
      <c r="M1202"/>
      <c r="N1202"/>
      <c r="O1202"/>
      <c r="P1202"/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</row>
    <row r="1203" spans="1:32" s="20" customFormat="1" x14ac:dyDescent="0.35">
      <c r="A1203" s="127" t="s">
        <v>7105</v>
      </c>
      <c r="B1203" s="21" t="s">
        <v>23314</v>
      </c>
      <c r="C1203" s="21">
        <v>6</v>
      </c>
      <c r="D1203" s="20">
        <v>1.5</v>
      </c>
      <c r="E1203" s="135">
        <v>40</v>
      </c>
      <c r="F1203" s="106">
        <v>26.7</v>
      </c>
      <c r="G1203" s="105" t="s">
        <v>14253</v>
      </c>
      <c r="H1203" s="106">
        <f t="shared" si="54"/>
        <v>42.050000000000004</v>
      </c>
      <c r="I1203" s="106">
        <f t="shared" si="55"/>
        <v>38.6</v>
      </c>
      <c r="J1203" s="107">
        <f t="shared" si="56"/>
        <v>37.950000000000003</v>
      </c>
      <c r="L1203"/>
      <c r="M1203"/>
      <c r="N1203"/>
      <c r="O1203"/>
      <c r="P1203"/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</row>
    <row r="1204" spans="1:32" s="20" customFormat="1" x14ac:dyDescent="0.35">
      <c r="A1204" s="127" t="s">
        <v>14495</v>
      </c>
      <c r="B1204" s="21" t="s">
        <v>23313</v>
      </c>
      <c r="C1204" s="21">
        <v>1</v>
      </c>
      <c r="D1204" s="20">
        <v>3</v>
      </c>
      <c r="E1204" s="135">
        <v>40</v>
      </c>
      <c r="F1204" s="106">
        <v>51.4</v>
      </c>
      <c r="G1204" s="22" t="s">
        <v>14158</v>
      </c>
      <c r="H1204" s="106">
        <f t="shared" si="54"/>
        <v>79.800000000000011</v>
      </c>
      <c r="I1204" s="106">
        <f t="shared" si="55"/>
        <v>73.25</v>
      </c>
      <c r="J1204" s="107">
        <f t="shared" si="56"/>
        <v>71.95</v>
      </c>
      <c r="L1204"/>
      <c r="M1204"/>
      <c r="N1204"/>
      <c r="O1204"/>
      <c r="P1204"/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</row>
    <row r="1205" spans="1:32" s="20" customFormat="1" x14ac:dyDescent="0.35">
      <c r="A1205" s="127" t="s">
        <v>7108</v>
      </c>
      <c r="B1205" s="21" t="s">
        <v>23313</v>
      </c>
      <c r="C1205" s="21">
        <v>1</v>
      </c>
      <c r="D1205" s="20">
        <v>3</v>
      </c>
      <c r="E1205" s="135">
        <v>40</v>
      </c>
      <c r="F1205" s="106">
        <v>47.75</v>
      </c>
      <c r="G1205" s="22" t="s">
        <v>14253</v>
      </c>
      <c r="H1205" s="106">
        <f t="shared" si="54"/>
        <v>75.350000000000009</v>
      </c>
      <c r="I1205" s="106">
        <f t="shared" si="55"/>
        <v>69.150000000000006</v>
      </c>
      <c r="J1205" s="107">
        <f t="shared" si="56"/>
        <v>67.900000000000006</v>
      </c>
      <c r="L1205"/>
      <c r="M1205"/>
      <c r="N1205"/>
      <c r="O1205"/>
      <c r="P1205"/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</row>
    <row r="1206" spans="1:32" s="20" customFormat="1" x14ac:dyDescent="0.35">
      <c r="A1206" s="127" t="s">
        <v>7123</v>
      </c>
      <c r="B1206" s="21" t="s">
        <v>7120</v>
      </c>
      <c r="C1206" s="21">
        <v>6</v>
      </c>
      <c r="D1206" s="20">
        <v>1</v>
      </c>
      <c r="E1206" s="135">
        <v>35</v>
      </c>
      <c r="F1206" s="106">
        <v>14.5</v>
      </c>
      <c r="G1206" s="22" t="s">
        <v>14143</v>
      </c>
      <c r="H1206" s="106">
        <f t="shared" si="54"/>
        <v>24.05</v>
      </c>
      <c r="I1206" s="106">
        <f t="shared" si="55"/>
        <v>22.05</v>
      </c>
      <c r="J1206" s="107">
        <f t="shared" si="56"/>
        <v>21.650000000000002</v>
      </c>
      <c r="L1206"/>
      <c r="M1206"/>
      <c r="N1206"/>
      <c r="O1206"/>
      <c r="P1206"/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</row>
    <row r="1207" spans="1:32" s="20" customFormat="1" x14ac:dyDescent="0.35">
      <c r="A1207" s="127" t="s">
        <v>14628</v>
      </c>
      <c r="B1207" s="21" t="s">
        <v>14629</v>
      </c>
      <c r="C1207" s="21">
        <v>6</v>
      </c>
      <c r="D1207" s="20">
        <v>0.7</v>
      </c>
      <c r="E1207" s="135">
        <v>35</v>
      </c>
      <c r="F1207" s="106">
        <v>12.15</v>
      </c>
      <c r="G1207" s="22" t="s">
        <v>14143</v>
      </c>
      <c r="H1207" s="106">
        <f t="shared" si="54"/>
        <v>19.850000000000001</v>
      </c>
      <c r="I1207" s="106">
        <f t="shared" si="55"/>
        <v>18.2</v>
      </c>
      <c r="J1207" s="107">
        <f t="shared" si="56"/>
        <v>17.900000000000002</v>
      </c>
      <c r="L1207"/>
      <c r="M1207"/>
      <c r="N1207"/>
      <c r="O1207"/>
      <c r="P1207"/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</row>
    <row r="1208" spans="1:32" s="20" customFormat="1" x14ac:dyDescent="0.35">
      <c r="A1208" s="127" t="s">
        <v>7126</v>
      </c>
      <c r="B1208" s="21" t="s">
        <v>7127</v>
      </c>
      <c r="C1208" s="21">
        <v>6</v>
      </c>
      <c r="D1208" s="20">
        <v>0.7</v>
      </c>
      <c r="E1208" s="135">
        <v>50</v>
      </c>
      <c r="F1208" s="106">
        <v>18.5</v>
      </c>
      <c r="G1208" s="22" t="s">
        <v>14158</v>
      </c>
      <c r="H1208" s="106">
        <f t="shared" si="54"/>
        <v>28.900000000000002</v>
      </c>
      <c r="I1208" s="106">
        <f t="shared" si="55"/>
        <v>26.55</v>
      </c>
      <c r="J1208" s="107">
        <f t="shared" si="56"/>
        <v>26.05</v>
      </c>
      <c r="L1208"/>
      <c r="M1208"/>
      <c r="N1208"/>
      <c r="O1208"/>
      <c r="P1208"/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</row>
    <row r="1209" spans="1:32" s="20" customFormat="1" x14ac:dyDescent="0.35">
      <c r="A1209" s="127" t="s">
        <v>7130</v>
      </c>
      <c r="B1209" s="21" t="s">
        <v>7131</v>
      </c>
      <c r="C1209" s="21">
        <v>12</v>
      </c>
      <c r="D1209" s="20">
        <v>1</v>
      </c>
      <c r="E1209" s="135">
        <v>50</v>
      </c>
      <c r="F1209" s="106">
        <v>18.5</v>
      </c>
      <c r="G1209" s="22" t="s">
        <v>14158</v>
      </c>
      <c r="H1209" s="106">
        <f t="shared" si="54"/>
        <v>30.8</v>
      </c>
      <c r="I1209" s="106">
        <f t="shared" si="55"/>
        <v>28.3</v>
      </c>
      <c r="J1209" s="107">
        <f t="shared" si="56"/>
        <v>27.8</v>
      </c>
      <c r="L1209"/>
      <c r="M1209"/>
      <c r="N1209"/>
      <c r="O1209"/>
      <c r="P1209"/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</row>
    <row r="1210" spans="1:32" s="20" customFormat="1" x14ac:dyDescent="0.35">
      <c r="A1210" s="127" t="s">
        <v>7142</v>
      </c>
      <c r="B1210" s="21" t="s">
        <v>7139</v>
      </c>
      <c r="C1210" s="21">
        <v>6</v>
      </c>
      <c r="D1210" s="20">
        <v>1</v>
      </c>
      <c r="E1210" s="135">
        <v>35</v>
      </c>
      <c r="F1210" s="106">
        <v>14.95</v>
      </c>
      <c r="G1210" s="22" t="s">
        <v>14253</v>
      </c>
      <c r="H1210" s="106">
        <f t="shared" si="54"/>
        <v>24.6</v>
      </c>
      <c r="I1210" s="106">
        <f t="shared" si="55"/>
        <v>22.55</v>
      </c>
      <c r="J1210" s="107">
        <f t="shared" si="56"/>
        <v>22.150000000000002</v>
      </c>
      <c r="L1210"/>
      <c r="M1210"/>
      <c r="N1210"/>
      <c r="O1210"/>
      <c r="P1210"/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</row>
    <row r="1211" spans="1:32" s="20" customFormat="1" x14ac:dyDescent="0.35">
      <c r="A1211" s="127" t="s">
        <v>7145</v>
      </c>
      <c r="B1211" s="21" t="s">
        <v>7146</v>
      </c>
      <c r="C1211" s="21">
        <v>6</v>
      </c>
      <c r="D1211" s="20">
        <v>0.7</v>
      </c>
      <c r="E1211" s="135">
        <v>40</v>
      </c>
      <c r="F1211" s="106">
        <v>15.15</v>
      </c>
      <c r="G1211" s="22" t="s">
        <v>14253</v>
      </c>
      <c r="H1211" s="106">
        <f t="shared" si="54"/>
        <v>23.950000000000003</v>
      </c>
      <c r="I1211" s="106">
        <f t="shared" si="55"/>
        <v>22</v>
      </c>
      <c r="J1211" s="107">
        <f t="shared" si="56"/>
        <v>21.6</v>
      </c>
      <c r="L1211"/>
      <c r="M1211"/>
      <c r="N1211"/>
      <c r="O1211"/>
      <c r="P1211"/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</row>
    <row r="1212" spans="1:32" s="20" customFormat="1" x14ac:dyDescent="0.35">
      <c r="A1212" s="127" t="s">
        <v>7149</v>
      </c>
      <c r="B1212" s="21" t="s">
        <v>7150</v>
      </c>
      <c r="C1212" s="21">
        <v>6</v>
      </c>
      <c r="D1212" s="20">
        <v>0.7</v>
      </c>
      <c r="E1212" s="135">
        <v>40</v>
      </c>
      <c r="F1212" s="106">
        <v>32.5</v>
      </c>
      <c r="G1212" s="22" t="s">
        <v>14147</v>
      </c>
      <c r="H1212" s="106">
        <f t="shared" si="54"/>
        <v>45.1</v>
      </c>
      <c r="I1212" s="106">
        <f t="shared" si="55"/>
        <v>41.400000000000006</v>
      </c>
      <c r="J1212" s="107">
        <f t="shared" si="56"/>
        <v>40.650000000000006</v>
      </c>
      <c r="L1212"/>
      <c r="M1212"/>
      <c r="N1212"/>
      <c r="O1212"/>
      <c r="P1212"/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</row>
    <row r="1213" spans="1:32" s="20" customFormat="1" x14ac:dyDescent="0.35">
      <c r="A1213" s="127" t="s">
        <v>7157</v>
      </c>
      <c r="B1213" s="21" t="s">
        <v>7154</v>
      </c>
      <c r="C1213" s="21">
        <v>12</v>
      </c>
      <c r="D1213" s="20">
        <v>1</v>
      </c>
      <c r="E1213" s="135">
        <v>35</v>
      </c>
      <c r="F1213" s="106">
        <v>14.85</v>
      </c>
      <c r="G1213" s="22" t="s">
        <v>14143</v>
      </c>
      <c r="H1213" s="106">
        <f t="shared" si="54"/>
        <v>24.450000000000003</v>
      </c>
      <c r="I1213" s="106">
        <f t="shared" si="55"/>
        <v>22.450000000000003</v>
      </c>
      <c r="J1213" s="107">
        <f t="shared" si="56"/>
        <v>22.05</v>
      </c>
      <c r="L1213"/>
      <c r="M1213"/>
      <c r="N1213"/>
      <c r="O1213"/>
      <c r="P1213"/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</row>
    <row r="1214" spans="1:32" s="20" customFormat="1" x14ac:dyDescent="0.35">
      <c r="A1214" s="127" t="s">
        <v>14707</v>
      </c>
      <c r="B1214" s="21" t="s">
        <v>14708</v>
      </c>
      <c r="C1214" s="21">
        <v>6</v>
      </c>
      <c r="D1214" s="20">
        <v>0.7</v>
      </c>
      <c r="E1214" s="135">
        <v>35</v>
      </c>
      <c r="F1214" s="106">
        <v>24.5</v>
      </c>
      <c r="G1214" s="22" t="s">
        <v>14147</v>
      </c>
      <c r="H1214" s="106">
        <f t="shared" si="54"/>
        <v>34.9</v>
      </c>
      <c r="I1214" s="106">
        <f t="shared" si="55"/>
        <v>32.050000000000004</v>
      </c>
      <c r="J1214" s="107">
        <f t="shared" si="56"/>
        <v>31.450000000000003</v>
      </c>
      <c r="L1214"/>
      <c r="M1214"/>
      <c r="N1214"/>
      <c r="O1214"/>
      <c r="P1214"/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</row>
    <row r="1215" spans="1:32" s="20" customFormat="1" x14ac:dyDescent="0.35">
      <c r="A1215" s="127" t="s">
        <v>7160</v>
      </c>
      <c r="B1215" s="21" t="s">
        <v>7161</v>
      </c>
      <c r="C1215" s="21">
        <v>120</v>
      </c>
      <c r="D1215" s="20">
        <v>0.05</v>
      </c>
      <c r="E1215" s="135">
        <v>35</v>
      </c>
      <c r="F1215" s="106">
        <v>1.85</v>
      </c>
      <c r="G1215" s="22" t="s">
        <v>14253</v>
      </c>
      <c r="H1215" s="106">
        <f t="shared" si="54"/>
        <v>4.4000000000000004</v>
      </c>
      <c r="I1215" s="106">
        <f t="shared" si="55"/>
        <v>4.05</v>
      </c>
      <c r="J1215" s="107">
        <f t="shared" si="56"/>
        <v>3.95</v>
      </c>
      <c r="L1215"/>
      <c r="M1215"/>
      <c r="N1215"/>
      <c r="O1215"/>
      <c r="P1215"/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</row>
    <row r="1216" spans="1:32" s="20" customFormat="1" x14ac:dyDescent="0.35">
      <c r="A1216" s="127" t="s">
        <v>7164</v>
      </c>
      <c r="B1216" s="21" t="s">
        <v>7165</v>
      </c>
      <c r="C1216" s="21">
        <v>6</v>
      </c>
      <c r="D1216" s="20">
        <v>0.7</v>
      </c>
      <c r="E1216" s="135">
        <v>43</v>
      </c>
      <c r="F1216" s="106">
        <v>13.25</v>
      </c>
      <c r="G1216" s="105" t="s">
        <v>14253</v>
      </c>
      <c r="H1216" s="106">
        <f t="shared" si="54"/>
        <v>21.900000000000002</v>
      </c>
      <c r="I1216" s="106">
        <f t="shared" si="55"/>
        <v>20.100000000000001</v>
      </c>
      <c r="J1216" s="107">
        <f t="shared" si="56"/>
        <v>19.75</v>
      </c>
      <c r="L1216"/>
      <c r="M1216"/>
      <c r="N1216"/>
      <c r="O1216"/>
      <c r="P1216"/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</row>
    <row r="1217" spans="1:32" s="20" customFormat="1" x14ac:dyDescent="0.35">
      <c r="A1217" s="127" t="s">
        <v>7168</v>
      </c>
      <c r="B1217" s="21" t="s">
        <v>7169</v>
      </c>
      <c r="C1217" s="21">
        <v>6</v>
      </c>
      <c r="D1217" s="20">
        <v>0.7</v>
      </c>
      <c r="E1217" s="135">
        <v>43</v>
      </c>
      <c r="F1217" s="106">
        <v>15.5</v>
      </c>
      <c r="G1217" s="22" t="s">
        <v>14253</v>
      </c>
      <c r="H1217" s="106">
        <f t="shared" si="54"/>
        <v>24.650000000000002</v>
      </c>
      <c r="I1217" s="106">
        <f t="shared" si="55"/>
        <v>22.6</v>
      </c>
      <c r="J1217" s="107">
        <f t="shared" si="56"/>
        <v>22.200000000000003</v>
      </c>
      <c r="L1217"/>
      <c r="M1217"/>
      <c r="N1217"/>
      <c r="O1217"/>
      <c r="P1217"/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</row>
    <row r="1218" spans="1:32" s="20" customFormat="1" x14ac:dyDescent="0.35">
      <c r="A1218" s="127" t="s">
        <v>7172</v>
      </c>
      <c r="B1218" s="21" t="s">
        <v>7173</v>
      </c>
      <c r="C1218" s="21">
        <v>12</v>
      </c>
      <c r="D1218" s="20">
        <v>1</v>
      </c>
      <c r="E1218" s="135">
        <v>43</v>
      </c>
      <c r="F1218" s="106">
        <v>15.9</v>
      </c>
      <c r="G1218" s="22" t="s">
        <v>14253</v>
      </c>
      <c r="H1218" s="106">
        <f t="shared" si="54"/>
        <v>26.75</v>
      </c>
      <c r="I1218" s="106">
        <f t="shared" si="55"/>
        <v>24.55</v>
      </c>
      <c r="J1218" s="107">
        <f t="shared" si="56"/>
        <v>24.1</v>
      </c>
      <c r="L1218"/>
      <c r="M1218"/>
      <c r="N1218"/>
      <c r="O1218"/>
      <c r="P1218"/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</row>
    <row r="1219" spans="1:32" s="20" customFormat="1" x14ac:dyDescent="0.35">
      <c r="A1219" s="127" t="s">
        <v>15449</v>
      </c>
      <c r="B1219" s="21" t="s">
        <v>15450</v>
      </c>
      <c r="C1219" s="21">
        <v>6</v>
      </c>
      <c r="D1219" s="20">
        <v>0.7</v>
      </c>
      <c r="E1219" s="135">
        <v>43</v>
      </c>
      <c r="F1219" s="106">
        <v>15.25</v>
      </c>
      <c r="G1219" s="22" t="s">
        <v>14253</v>
      </c>
      <c r="H1219" s="106">
        <f t="shared" si="54"/>
        <v>24.3</v>
      </c>
      <c r="I1219" s="106">
        <f t="shared" si="55"/>
        <v>22.35</v>
      </c>
      <c r="J1219" s="107">
        <f t="shared" si="56"/>
        <v>21.950000000000003</v>
      </c>
      <c r="L1219"/>
      <c r="M1219"/>
      <c r="N1219"/>
      <c r="O1219"/>
      <c r="P1219"/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</row>
    <row r="1220" spans="1:32" s="20" customFormat="1" x14ac:dyDescent="0.35">
      <c r="A1220" s="127" t="s">
        <v>15453</v>
      </c>
      <c r="B1220" s="21" t="s">
        <v>15454</v>
      </c>
      <c r="C1220" s="21">
        <v>12</v>
      </c>
      <c r="D1220" s="20">
        <v>1</v>
      </c>
      <c r="E1220" s="135">
        <v>40</v>
      </c>
      <c r="F1220" s="106">
        <v>24.5</v>
      </c>
      <c r="G1220" s="22" t="s">
        <v>14253</v>
      </c>
      <c r="H1220" s="106">
        <f t="shared" si="54"/>
        <v>36.85</v>
      </c>
      <c r="I1220" s="106">
        <f t="shared" si="55"/>
        <v>33.85</v>
      </c>
      <c r="J1220" s="107">
        <f t="shared" si="56"/>
        <v>33.25</v>
      </c>
      <c r="L1220"/>
      <c r="M1220"/>
      <c r="N1220"/>
      <c r="O1220"/>
      <c r="P1220"/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</row>
    <row r="1221" spans="1:32" s="20" customFormat="1" x14ac:dyDescent="0.35">
      <c r="A1221" s="127" t="s">
        <v>7176</v>
      </c>
      <c r="B1221" s="21" t="s">
        <v>7177</v>
      </c>
      <c r="C1221" s="21">
        <v>6</v>
      </c>
      <c r="D1221" s="20">
        <v>0.7</v>
      </c>
      <c r="E1221" s="135">
        <v>43</v>
      </c>
      <c r="F1221" s="106">
        <v>16.8</v>
      </c>
      <c r="G1221" s="22" t="s">
        <v>14158</v>
      </c>
      <c r="H1221" s="106">
        <f t="shared" si="54"/>
        <v>26.200000000000003</v>
      </c>
      <c r="I1221" s="106">
        <f t="shared" si="55"/>
        <v>24.05</v>
      </c>
      <c r="J1221" s="107">
        <f t="shared" si="56"/>
        <v>23.650000000000002</v>
      </c>
      <c r="L1221"/>
      <c r="M1221"/>
      <c r="N1221"/>
      <c r="O1221"/>
      <c r="P1221"/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</row>
    <row r="1222" spans="1:32" s="20" customFormat="1" x14ac:dyDescent="0.35">
      <c r="A1222" s="127" t="s">
        <v>7180</v>
      </c>
      <c r="B1222" s="21" t="s">
        <v>7181</v>
      </c>
      <c r="C1222" s="21">
        <v>6</v>
      </c>
      <c r="D1222" s="20">
        <v>1</v>
      </c>
      <c r="E1222" s="135">
        <v>45</v>
      </c>
      <c r="F1222" s="106">
        <v>84.25</v>
      </c>
      <c r="G1222" s="22" t="s">
        <v>14253</v>
      </c>
      <c r="H1222" s="106">
        <f t="shared" si="54"/>
        <v>110.4</v>
      </c>
      <c r="I1222" s="106">
        <f t="shared" si="55"/>
        <v>101.35000000000001</v>
      </c>
      <c r="J1222" s="107">
        <f t="shared" si="56"/>
        <v>99.550000000000011</v>
      </c>
      <c r="L1222"/>
      <c r="M1222"/>
      <c r="N1222"/>
      <c r="O1222"/>
      <c r="P1222"/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</row>
    <row r="1223" spans="1:32" s="20" customFormat="1" x14ac:dyDescent="0.35">
      <c r="A1223" s="127" t="s">
        <v>7184</v>
      </c>
      <c r="B1223" s="21" t="s">
        <v>7185</v>
      </c>
      <c r="C1223" s="21">
        <v>6</v>
      </c>
      <c r="D1223" s="20">
        <v>0.7</v>
      </c>
      <c r="E1223" s="135">
        <v>62.5</v>
      </c>
      <c r="F1223" s="106">
        <v>42.5</v>
      </c>
      <c r="G1223" s="22" t="s">
        <v>14253</v>
      </c>
      <c r="H1223" s="106">
        <f t="shared" si="54"/>
        <v>59.300000000000004</v>
      </c>
      <c r="I1223" s="106">
        <f t="shared" si="55"/>
        <v>54.45</v>
      </c>
      <c r="J1223" s="107">
        <f t="shared" si="56"/>
        <v>53.45</v>
      </c>
      <c r="L1223"/>
      <c r="M1223"/>
      <c r="N1223"/>
      <c r="O1223"/>
      <c r="P1223"/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</row>
    <row r="1224" spans="1:32" s="20" customFormat="1" x14ac:dyDescent="0.35">
      <c r="A1224" s="127" t="s">
        <v>7187</v>
      </c>
      <c r="B1224" s="21" t="s">
        <v>7188</v>
      </c>
      <c r="C1224" s="21">
        <v>6</v>
      </c>
      <c r="D1224" s="20">
        <v>0.7</v>
      </c>
      <c r="E1224" s="135">
        <v>64.5</v>
      </c>
      <c r="F1224" s="106">
        <v>42.5</v>
      </c>
      <c r="G1224" s="22" t="s">
        <v>14253</v>
      </c>
      <c r="H1224" s="106">
        <f t="shared" si="54"/>
        <v>59.45</v>
      </c>
      <c r="I1224" s="106">
        <f t="shared" si="55"/>
        <v>54.6</v>
      </c>
      <c r="J1224" s="107">
        <f t="shared" si="56"/>
        <v>53.6</v>
      </c>
      <c r="L1224"/>
      <c r="M1224"/>
      <c r="N1224"/>
      <c r="O1224"/>
      <c r="P1224"/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</row>
    <row r="1225" spans="1:32" s="20" customFormat="1" x14ac:dyDescent="0.35">
      <c r="A1225" s="127" t="s">
        <v>7189</v>
      </c>
      <c r="B1225" s="21" t="s">
        <v>7190</v>
      </c>
      <c r="C1225" s="21">
        <v>6</v>
      </c>
      <c r="D1225" s="20">
        <v>0.7</v>
      </c>
      <c r="E1225" s="135">
        <v>47</v>
      </c>
      <c r="F1225" s="106">
        <v>26.5</v>
      </c>
      <c r="G1225" s="22" t="s">
        <v>14158</v>
      </c>
      <c r="H1225" s="106">
        <f t="shared" si="54"/>
        <v>38.400000000000006</v>
      </c>
      <c r="I1225" s="106">
        <f t="shared" si="55"/>
        <v>35.25</v>
      </c>
      <c r="J1225" s="107">
        <f t="shared" si="56"/>
        <v>34.65</v>
      </c>
      <c r="L1225"/>
      <c r="M1225"/>
      <c r="N1225"/>
      <c r="O1225"/>
      <c r="P1225"/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</row>
    <row r="1226" spans="1:32" s="20" customFormat="1" x14ac:dyDescent="0.35">
      <c r="A1226" s="127" t="s">
        <v>7193</v>
      </c>
      <c r="B1226" s="21" t="s">
        <v>7194</v>
      </c>
      <c r="C1226" s="21">
        <v>6</v>
      </c>
      <c r="D1226" s="20">
        <v>0.7</v>
      </c>
      <c r="E1226" s="135">
        <v>50</v>
      </c>
      <c r="F1226" s="106">
        <v>28.2</v>
      </c>
      <c r="G1226" s="22" t="s">
        <v>14253</v>
      </c>
      <c r="H1226" s="106">
        <f t="shared" si="54"/>
        <v>40.75</v>
      </c>
      <c r="I1226" s="106">
        <f t="shared" si="55"/>
        <v>37.4</v>
      </c>
      <c r="J1226" s="107">
        <f t="shared" si="56"/>
        <v>36.75</v>
      </c>
      <c r="L1226"/>
      <c r="M1226"/>
      <c r="N1226"/>
      <c r="O1226"/>
      <c r="P1226"/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</row>
    <row r="1227" spans="1:32" s="20" customFormat="1" x14ac:dyDescent="0.35">
      <c r="A1227" s="127" t="s">
        <v>7197</v>
      </c>
      <c r="B1227" s="21" t="s">
        <v>7198</v>
      </c>
      <c r="C1227" s="21">
        <v>6</v>
      </c>
      <c r="D1227" s="20">
        <v>0.7</v>
      </c>
      <c r="E1227" s="135">
        <v>45</v>
      </c>
      <c r="F1227" s="106">
        <v>27.95</v>
      </c>
      <c r="G1227" s="22" t="s">
        <v>14253</v>
      </c>
      <c r="H1227" s="106">
        <f t="shared" si="54"/>
        <v>40</v>
      </c>
      <c r="I1227" s="106">
        <f t="shared" si="55"/>
        <v>36.700000000000003</v>
      </c>
      <c r="J1227" s="107">
        <f t="shared" si="56"/>
        <v>36.050000000000004</v>
      </c>
      <c r="L1227"/>
      <c r="M1227"/>
      <c r="N1227"/>
      <c r="O1227"/>
      <c r="P1227"/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</row>
    <row r="1228" spans="1:32" s="20" customFormat="1" x14ac:dyDescent="0.35">
      <c r="A1228" s="127" t="s">
        <v>7201</v>
      </c>
      <c r="B1228" s="21" t="s">
        <v>7202</v>
      </c>
      <c r="C1228" s="21">
        <v>60</v>
      </c>
      <c r="D1228" s="20">
        <v>0.05</v>
      </c>
      <c r="E1228" s="135">
        <v>45</v>
      </c>
      <c r="F1228" s="106">
        <v>2.85</v>
      </c>
      <c r="G1228" s="22" t="s">
        <v>14253</v>
      </c>
      <c r="H1228" s="106">
        <f t="shared" ref="H1228:H1291" si="57">IF(B1228="","",CEILING((F1228+(10.3552*D1228*E1228)/100+1.5+0.05)*1.22,0.05))</f>
        <v>5.7</v>
      </c>
      <c r="I1228" s="106">
        <f t="shared" ref="I1228:I1291" si="58">IF(B1228="","",CEILING((F1228+(10.3552*D1228*E1228)/100+1.5+0.05)*1.12,0.05))</f>
        <v>5.2</v>
      </c>
      <c r="J1228" s="107">
        <f t="shared" ref="J1228:J1291" si="59">IF(B1228="","",CEILING((F1228+(10.3552*D1228*E1228)/100+1.5+0.05)*1.1,0.05))</f>
        <v>5.1000000000000005</v>
      </c>
      <c r="L1228"/>
      <c r="M1228"/>
      <c r="N1228"/>
      <c r="O1228"/>
      <c r="P1228"/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</row>
    <row r="1229" spans="1:32" s="20" customFormat="1" x14ac:dyDescent="0.35">
      <c r="A1229" s="127" t="s">
        <v>7208</v>
      </c>
      <c r="B1229" s="21" t="s">
        <v>7209</v>
      </c>
      <c r="C1229" s="21">
        <v>6</v>
      </c>
      <c r="D1229" s="20">
        <v>0.7</v>
      </c>
      <c r="E1229" s="135">
        <v>47</v>
      </c>
      <c r="F1229" s="106">
        <v>24.25</v>
      </c>
      <c r="G1229" s="22" t="s">
        <v>14253</v>
      </c>
      <c r="H1229" s="106">
        <f t="shared" si="57"/>
        <v>35.65</v>
      </c>
      <c r="I1229" s="106">
        <f t="shared" si="58"/>
        <v>32.75</v>
      </c>
      <c r="J1229" s="107">
        <f t="shared" si="59"/>
        <v>32.15</v>
      </c>
      <c r="L1229"/>
      <c r="M1229"/>
      <c r="N1229"/>
      <c r="O1229"/>
      <c r="P1229"/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</row>
    <row r="1230" spans="1:32" s="20" customFormat="1" x14ac:dyDescent="0.35">
      <c r="A1230" s="127" t="s">
        <v>7205</v>
      </c>
      <c r="B1230" s="21" t="s">
        <v>23333</v>
      </c>
      <c r="C1230" s="21">
        <v>6</v>
      </c>
      <c r="D1230" s="20">
        <v>0.7</v>
      </c>
      <c r="E1230" s="135">
        <v>45</v>
      </c>
      <c r="F1230" s="106">
        <v>22.15</v>
      </c>
      <c r="G1230" s="22" t="s">
        <v>14253</v>
      </c>
      <c r="H1230" s="106">
        <f t="shared" si="57"/>
        <v>32.9</v>
      </c>
      <c r="I1230" s="106">
        <f t="shared" si="58"/>
        <v>30.200000000000003</v>
      </c>
      <c r="J1230" s="107">
        <f t="shared" si="59"/>
        <v>29.700000000000003</v>
      </c>
      <c r="L1230"/>
      <c r="M1230"/>
      <c r="N1230"/>
      <c r="O1230"/>
      <c r="P1230"/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</row>
    <row r="1231" spans="1:32" s="20" customFormat="1" x14ac:dyDescent="0.35">
      <c r="A1231" s="127" t="s">
        <v>7212</v>
      </c>
      <c r="B1231" s="21" t="s">
        <v>7213</v>
      </c>
      <c r="C1231" s="21">
        <v>6</v>
      </c>
      <c r="D1231" s="20">
        <v>0.7</v>
      </c>
      <c r="E1231" s="135">
        <v>45</v>
      </c>
      <c r="F1231" s="106">
        <v>13.35</v>
      </c>
      <c r="G1231" s="22" t="s">
        <v>14253</v>
      </c>
      <c r="H1231" s="106">
        <f t="shared" si="57"/>
        <v>22.200000000000003</v>
      </c>
      <c r="I1231" s="106">
        <f t="shared" si="58"/>
        <v>20.350000000000001</v>
      </c>
      <c r="J1231" s="107">
        <f t="shared" si="59"/>
        <v>20</v>
      </c>
      <c r="L1231"/>
      <c r="M1231"/>
      <c r="N1231"/>
      <c r="O1231"/>
      <c r="P1231"/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</row>
    <row r="1232" spans="1:32" s="20" customFormat="1" x14ac:dyDescent="0.35">
      <c r="A1232" s="127" t="s">
        <v>7216</v>
      </c>
      <c r="B1232" s="21" t="s">
        <v>7217</v>
      </c>
      <c r="C1232" s="21">
        <v>12</v>
      </c>
      <c r="D1232" s="20">
        <v>0.5</v>
      </c>
      <c r="E1232" s="135">
        <v>53.5</v>
      </c>
      <c r="F1232" s="106">
        <v>22.45</v>
      </c>
      <c r="G1232" s="22" t="s">
        <v>14253</v>
      </c>
      <c r="H1232" s="106">
        <f t="shared" si="57"/>
        <v>32.700000000000003</v>
      </c>
      <c r="I1232" s="106">
        <f t="shared" si="58"/>
        <v>30</v>
      </c>
      <c r="J1232" s="107">
        <f t="shared" si="59"/>
        <v>29.450000000000003</v>
      </c>
      <c r="L1232"/>
      <c r="M1232"/>
      <c r="N1232"/>
      <c r="O1232"/>
      <c r="P1232"/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</row>
    <row r="1233" spans="1:32" s="20" customFormat="1" x14ac:dyDescent="0.35">
      <c r="A1233" s="127" t="s">
        <v>7220</v>
      </c>
      <c r="B1233" s="21" t="s">
        <v>7221</v>
      </c>
      <c r="C1233" s="21">
        <v>12</v>
      </c>
      <c r="D1233" s="20">
        <v>0.5</v>
      </c>
      <c r="E1233" s="135">
        <v>53.5</v>
      </c>
      <c r="F1233" s="106">
        <v>15.5</v>
      </c>
      <c r="G1233" s="22" t="s">
        <v>14253</v>
      </c>
      <c r="H1233" s="106">
        <f t="shared" si="57"/>
        <v>24.200000000000003</v>
      </c>
      <c r="I1233" s="106">
        <f t="shared" si="58"/>
        <v>22.200000000000003</v>
      </c>
      <c r="J1233" s="107">
        <f t="shared" si="59"/>
        <v>21.85</v>
      </c>
      <c r="L1233"/>
      <c r="M1233"/>
      <c r="N1233"/>
      <c r="O1233"/>
      <c r="P1233"/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</row>
    <row r="1234" spans="1:32" s="20" customFormat="1" x14ac:dyDescent="0.35">
      <c r="A1234" s="127" t="s">
        <v>7224</v>
      </c>
      <c r="B1234" s="21" t="s">
        <v>7225</v>
      </c>
      <c r="C1234" s="21">
        <v>6</v>
      </c>
      <c r="D1234" s="20">
        <v>0.7</v>
      </c>
      <c r="E1234" s="135">
        <v>50</v>
      </c>
      <c r="F1234" s="106">
        <v>20.75</v>
      </c>
      <c r="G1234" s="22" t="s">
        <v>14253</v>
      </c>
      <c r="H1234" s="106">
        <f t="shared" si="57"/>
        <v>31.650000000000002</v>
      </c>
      <c r="I1234" s="106">
        <f t="shared" si="58"/>
        <v>29.05</v>
      </c>
      <c r="J1234" s="107">
        <f t="shared" si="59"/>
        <v>28.55</v>
      </c>
      <c r="L1234"/>
      <c r="M1234"/>
      <c r="N1234"/>
      <c r="O1234"/>
      <c r="P1234"/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</row>
    <row r="1235" spans="1:32" s="20" customFormat="1" x14ac:dyDescent="0.35">
      <c r="A1235" s="127" t="s">
        <v>15457</v>
      </c>
      <c r="B1235" s="21" t="s">
        <v>15458</v>
      </c>
      <c r="C1235" s="21">
        <v>6</v>
      </c>
      <c r="D1235" s="20">
        <v>2</v>
      </c>
      <c r="E1235" s="135">
        <v>40</v>
      </c>
      <c r="F1235" s="106">
        <v>27</v>
      </c>
      <c r="G1235" s="22" t="s">
        <v>14253</v>
      </c>
      <c r="H1235" s="106">
        <f t="shared" si="57"/>
        <v>44.95</v>
      </c>
      <c r="I1235" s="106">
        <f t="shared" si="58"/>
        <v>41.300000000000004</v>
      </c>
      <c r="J1235" s="107">
        <f t="shared" si="59"/>
        <v>40.550000000000004</v>
      </c>
      <c r="L1235"/>
      <c r="M1235"/>
      <c r="N1235"/>
      <c r="O1235"/>
      <c r="P1235"/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</row>
    <row r="1236" spans="1:32" s="20" customFormat="1" x14ac:dyDescent="0.35">
      <c r="A1236" s="127" t="s">
        <v>7273</v>
      </c>
      <c r="B1236" s="21" t="s">
        <v>7228</v>
      </c>
      <c r="C1236" s="21">
        <v>3</v>
      </c>
      <c r="D1236" s="20">
        <v>3</v>
      </c>
      <c r="E1236" s="135">
        <v>35</v>
      </c>
      <c r="F1236" s="106">
        <v>40.950000000000003</v>
      </c>
      <c r="G1236" s="22" t="s">
        <v>14156</v>
      </c>
      <c r="H1236" s="106">
        <f t="shared" si="57"/>
        <v>65.150000000000006</v>
      </c>
      <c r="I1236" s="106">
        <f t="shared" si="58"/>
        <v>59.800000000000004</v>
      </c>
      <c r="J1236" s="107">
        <f t="shared" si="59"/>
        <v>58.75</v>
      </c>
      <c r="L1236"/>
      <c r="M1236"/>
      <c r="N1236"/>
      <c r="O1236"/>
      <c r="P1236"/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</row>
    <row r="1237" spans="1:32" s="20" customFormat="1" x14ac:dyDescent="0.35">
      <c r="A1237" s="127" t="s">
        <v>15470</v>
      </c>
      <c r="B1237" s="21" t="s">
        <v>15471</v>
      </c>
      <c r="C1237" s="21">
        <v>6</v>
      </c>
      <c r="D1237" s="20">
        <v>1</v>
      </c>
      <c r="E1237" s="135">
        <v>35</v>
      </c>
      <c r="F1237" s="106">
        <v>7.9</v>
      </c>
      <c r="G1237" s="22" t="s">
        <v>14156</v>
      </c>
      <c r="H1237" s="106">
        <f t="shared" si="57"/>
        <v>16</v>
      </c>
      <c r="I1237" s="106">
        <f t="shared" si="58"/>
        <v>14.65</v>
      </c>
      <c r="J1237" s="107">
        <f t="shared" si="59"/>
        <v>14.4</v>
      </c>
      <c r="L1237"/>
      <c r="M1237"/>
      <c r="N1237"/>
      <c r="O1237"/>
      <c r="P1237"/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</row>
    <row r="1238" spans="1:32" s="20" customFormat="1" x14ac:dyDescent="0.35">
      <c r="A1238" s="127" t="s">
        <v>7280</v>
      </c>
      <c r="B1238" s="21" t="s">
        <v>7281</v>
      </c>
      <c r="C1238" s="21">
        <v>6</v>
      </c>
      <c r="D1238" s="20">
        <v>0.7</v>
      </c>
      <c r="E1238" s="135">
        <v>35</v>
      </c>
      <c r="F1238" s="106">
        <v>7.25</v>
      </c>
      <c r="G1238" s="22" t="s">
        <v>14155</v>
      </c>
      <c r="H1238" s="106">
        <f t="shared" si="57"/>
        <v>13.850000000000001</v>
      </c>
      <c r="I1238" s="106">
        <f t="shared" si="58"/>
        <v>12.700000000000001</v>
      </c>
      <c r="J1238" s="107">
        <f t="shared" si="59"/>
        <v>12.5</v>
      </c>
      <c r="L1238"/>
      <c r="M1238"/>
      <c r="N1238"/>
      <c r="O1238"/>
      <c r="P1238"/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</row>
    <row r="1239" spans="1:32" s="20" customFormat="1" x14ac:dyDescent="0.35">
      <c r="A1239" s="127" t="s">
        <v>15481</v>
      </c>
      <c r="B1239" s="21" t="s">
        <v>15482</v>
      </c>
      <c r="C1239" s="21">
        <v>6</v>
      </c>
      <c r="D1239" s="20">
        <v>0.7</v>
      </c>
      <c r="E1239" s="135">
        <v>25</v>
      </c>
      <c r="F1239" s="106">
        <v>7</v>
      </c>
      <c r="G1239" s="22" t="s">
        <v>14156</v>
      </c>
      <c r="H1239" s="106">
        <f t="shared" si="57"/>
        <v>12.65</v>
      </c>
      <c r="I1239" s="106">
        <f t="shared" si="58"/>
        <v>11.65</v>
      </c>
      <c r="J1239" s="107">
        <f t="shared" si="59"/>
        <v>11.4</v>
      </c>
      <c r="L1239"/>
      <c r="M1239"/>
      <c r="N1239"/>
      <c r="O1239"/>
      <c r="P1239"/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</row>
    <row r="1240" spans="1:32" s="20" customFormat="1" x14ac:dyDescent="0.35">
      <c r="A1240" s="127" t="s">
        <v>7305</v>
      </c>
      <c r="B1240" s="21" t="s">
        <v>7306</v>
      </c>
      <c r="C1240" s="21">
        <v>6</v>
      </c>
      <c r="D1240" s="20">
        <v>0.7</v>
      </c>
      <c r="E1240" s="135">
        <v>40</v>
      </c>
      <c r="F1240" s="106">
        <v>7.15</v>
      </c>
      <c r="G1240" s="22" t="s">
        <v>14144</v>
      </c>
      <c r="H1240" s="106">
        <f t="shared" si="57"/>
        <v>14.200000000000001</v>
      </c>
      <c r="I1240" s="106">
        <f t="shared" si="58"/>
        <v>13</v>
      </c>
      <c r="J1240" s="107">
        <f t="shared" si="59"/>
        <v>12.8</v>
      </c>
      <c r="L1240"/>
      <c r="M1240"/>
      <c r="N1240"/>
      <c r="O1240"/>
      <c r="P1240"/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</row>
    <row r="1241" spans="1:32" s="20" customFormat="1" x14ac:dyDescent="0.35">
      <c r="A1241" s="127" t="s">
        <v>7309</v>
      </c>
      <c r="B1241" s="21" t="s">
        <v>7310</v>
      </c>
      <c r="C1241" s="21">
        <v>6</v>
      </c>
      <c r="D1241" s="20">
        <v>0.7</v>
      </c>
      <c r="E1241" s="135">
        <v>40</v>
      </c>
      <c r="F1241" s="106">
        <v>6.5</v>
      </c>
      <c r="G1241" s="22" t="s">
        <v>14144</v>
      </c>
      <c r="H1241" s="106">
        <f t="shared" si="57"/>
        <v>13.4</v>
      </c>
      <c r="I1241" s="106">
        <f t="shared" si="58"/>
        <v>12.3</v>
      </c>
      <c r="J1241" s="107">
        <f t="shared" si="59"/>
        <v>12.05</v>
      </c>
      <c r="L1241"/>
      <c r="M1241"/>
      <c r="N1241"/>
      <c r="O1241"/>
      <c r="P1241"/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</row>
    <row r="1242" spans="1:32" s="20" customFormat="1" x14ac:dyDescent="0.35">
      <c r="A1242" s="127" t="s">
        <v>7326</v>
      </c>
      <c r="B1242" s="21" t="s">
        <v>7327</v>
      </c>
      <c r="C1242" s="21">
        <v>1</v>
      </c>
      <c r="D1242" s="20">
        <v>4.5</v>
      </c>
      <c r="E1242" s="135">
        <v>40</v>
      </c>
      <c r="F1242" s="106">
        <v>74.5</v>
      </c>
      <c r="G1242" s="22" t="s">
        <v>14150</v>
      </c>
      <c r="H1242" s="106">
        <f t="shared" si="57"/>
        <v>115.55000000000001</v>
      </c>
      <c r="I1242" s="106">
        <f t="shared" si="58"/>
        <v>106.10000000000001</v>
      </c>
      <c r="J1242" s="107">
        <f t="shared" si="59"/>
        <v>104.2</v>
      </c>
      <c r="L1242"/>
      <c r="M1242"/>
      <c r="N1242"/>
      <c r="O1242"/>
      <c r="P1242"/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</row>
    <row r="1243" spans="1:32" s="20" customFormat="1" x14ac:dyDescent="0.35">
      <c r="A1243" s="127" t="s">
        <v>7352</v>
      </c>
      <c r="B1243" s="21" t="s">
        <v>7353</v>
      </c>
      <c r="C1243" s="21">
        <v>6</v>
      </c>
      <c r="D1243" s="20">
        <v>0.7</v>
      </c>
      <c r="E1243" s="135">
        <v>30</v>
      </c>
      <c r="F1243" s="106">
        <v>17.899999999999999</v>
      </c>
      <c r="G1243" s="22" t="s">
        <v>14143</v>
      </c>
      <c r="H1243" s="106">
        <f t="shared" si="57"/>
        <v>26.400000000000002</v>
      </c>
      <c r="I1243" s="106">
        <f t="shared" si="58"/>
        <v>24.25</v>
      </c>
      <c r="J1243" s="107">
        <f t="shared" si="59"/>
        <v>23.8</v>
      </c>
      <c r="L1243"/>
      <c r="M1243"/>
      <c r="N1243"/>
      <c r="O1243"/>
      <c r="P1243"/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</row>
    <row r="1244" spans="1:32" s="20" customFormat="1" x14ac:dyDescent="0.35">
      <c r="A1244" s="127" t="s">
        <v>14371</v>
      </c>
      <c r="B1244" s="21" t="s">
        <v>14372</v>
      </c>
      <c r="C1244" s="21">
        <v>6</v>
      </c>
      <c r="D1244" s="20">
        <v>0.7</v>
      </c>
      <c r="E1244" s="135">
        <v>40</v>
      </c>
      <c r="F1244" s="106">
        <v>16.95</v>
      </c>
      <c r="G1244" s="22" t="s">
        <v>14150</v>
      </c>
      <c r="H1244" s="106">
        <f t="shared" si="57"/>
        <v>26.150000000000002</v>
      </c>
      <c r="I1244" s="106">
        <f t="shared" si="58"/>
        <v>24</v>
      </c>
      <c r="J1244" s="107">
        <f t="shared" si="59"/>
        <v>23.55</v>
      </c>
      <c r="L1244"/>
      <c r="M1244"/>
      <c r="N1244"/>
      <c r="O1244"/>
      <c r="P1244"/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</row>
    <row r="1245" spans="1:32" s="20" customFormat="1" x14ac:dyDescent="0.35">
      <c r="A1245" s="127" t="s">
        <v>7357</v>
      </c>
      <c r="B1245" s="21" t="s">
        <v>7358</v>
      </c>
      <c r="C1245" s="21">
        <v>6</v>
      </c>
      <c r="D1245" s="20">
        <v>0.7</v>
      </c>
      <c r="E1245" s="135">
        <v>30</v>
      </c>
      <c r="F1245" s="106">
        <v>13.9</v>
      </c>
      <c r="G1245" s="22" t="s">
        <v>14143</v>
      </c>
      <c r="H1245" s="106">
        <f t="shared" si="57"/>
        <v>21.55</v>
      </c>
      <c r="I1245" s="106">
        <f t="shared" si="58"/>
        <v>19.75</v>
      </c>
      <c r="J1245" s="107">
        <f t="shared" si="59"/>
        <v>19.400000000000002</v>
      </c>
      <c r="L1245"/>
      <c r="M1245"/>
      <c r="N1245"/>
      <c r="O1245"/>
      <c r="P1245"/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</row>
    <row r="1246" spans="1:32" s="20" customFormat="1" x14ac:dyDescent="0.35">
      <c r="A1246" s="127" t="s">
        <v>14439</v>
      </c>
      <c r="B1246" s="21" t="s">
        <v>14440</v>
      </c>
      <c r="C1246" s="21">
        <v>6</v>
      </c>
      <c r="D1246" s="20">
        <v>1</v>
      </c>
      <c r="E1246" s="135">
        <v>40</v>
      </c>
      <c r="F1246" s="106">
        <v>14.5</v>
      </c>
      <c r="G1246" s="22" t="s">
        <v>14150</v>
      </c>
      <c r="H1246" s="106">
        <f t="shared" si="57"/>
        <v>24.650000000000002</v>
      </c>
      <c r="I1246" s="106">
        <f t="shared" si="58"/>
        <v>22.650000000000002</v>
      </c>
      <c r="J1246" s="107">
        <f t="shared" si="59"/>
        <v>22.25</v>
      </c>
      <c r="L1246"/>
      <c r="M1246"/>
      <c r="N1246"/>
      <c r="O1246"/>
      <c r="P1246"/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</row>
    <row r="1247" spans="1:32" s="20" customFormat="1" x14ac:dyDescent="0.35">
      <c r="A1247" s="127" t="s">
        <v>7361</v>
      </c>
      <c r="B1247" s="21" t="s">
        <v>7362</v>
      </c>
      <c r="C1247" s="21">
        <v>6</v>
      </c>
      <c r="D1247" s="20">
        <v>0.7</v>
      </c>
      <c r="E1247" s="135">
        <v>40</v>
      </c>
      <c r="F1247" s="106">
        <v>15.5</v>
      </c>
      <c r="G1247" s="22" t="s">
        <v>14165</v>
      </c>
      <c r="H1247" s="106">
        <f t="shared" si="57"/>
        <v>24.35</v>
      </c>
      <c r="I1247" s="106">
        <f t="shared" si="58"/>
        <v>22.35</v>
      </c>
      <c r="J1247" s="107">
        <f t="shared" si="59"/>
        <v>21.950000000000003</v>
      </c>
      <c r="L1247"/>
      <c r="M1247"/>
      <c r="N1247"/>
      <c r="O1247"/>
      <c r="P1247"/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</row>
    <row r="1248" spans="1:32" s="20" customFormat="1" x14ac:dyDescent="0.35">
      <c r="A1248" s="127" t="s">
        <v>7365</v>
      </c>
      <c r="B1248" s="21" t="s">
        <v>7366</v>
      </c>
      <c r="C1248" s="21">
        <v>6</v>
      </c>
      <c r="D1248" s="20">
        <v>0.7</v>
      </c>
      <c r="E1248" s="135">
        <v>40</v>
      </c>
      <c r="F1248" s="106">
        <v>25.95</v>
      </c>
      <c r="G1248" s="22" t="s">
        <v>14165</v>
      </c>
      <c r="H1248" s="106">
        <f t="shared" si="57"/>
        <v>37.1</v>
      </c>
      <c r="I1248" s="106">
        <f t="shared" si="58"/>
        <v>34.050000000000004</v>
      </c>
      <c r="J1248" s="107">
        <f t="shared" si="59"/>
        <v>33.450000000000003</v>
      </c>
      <c r="L1248"/>
      <c r="M1248"/>
      <c r="N1248"/>
      <c r="O1248"/>
      <c r="P1248"/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</row>
    <row r="1249" spans="1:32" s="20" customFormat="1" x14ac:dyDescent="0.35">
      <c r="A1249" s="127" t="s">
        <v>7369</v>
      </c>
      <c r="B1249" s="21" t="s">
        <v>7370</v>
      </c>
      <c r="C1249" s="21">
        <v>6</v>
      </c>
      <c r="D1249" s="20">
        <v>0.7</v>
      </c>
      <c r="E1249" s="135">
        <v>35</v>
      </c>
      <c r="F1249" s="106">
        <v>6.5</v>
      </c>
      <c r="G1249" s="22" t="s">
        <v>14140</v>
      </c>
      <c r="H1249" s="106">
        <f t="shared" si="57"/>
        <v>12.950000000000001</v>
      </c>
      <c r="I1249" s="106">
        <f t="shared" si="58"/>
        <v>11.9</v>
      </c>
      <c r="J1249" s="107">
        <f t="shared" si="59"/>
        <v>11.65</v>
      </c>
      <c r="L1249"/>
      <c r="M1249"/>
      <c r="N1249"/>
      <c r="O1249"/>
      <c r="P1249"/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</row>
    <row r="1250" spans="1:32" s="20" customFormat="1" x14ac:dyDescent="0.35">
      <c r="A1250" s="127" t="s">
        <v>7372</v>
      </c>
      <c r="B1250" s="21" t="s">
        <v>7373</v>
      </c>
      <c r="C1250" s="21">
        <v>6</v>
      </c>
      <c r="D1250" s="20">
        <v>0.7</v>
      </c>
      <c r="E1250" s="135">
        <v>35</v>
      </c>
      <c r="F1250" s="106">
        <v>7.1</v>
      </c>
      <c r="G1250" s="22" t="s">
        <v>14140</v>
      </c>
      <c r="H1250" s="106">
        <f t="shared" si="57"/>
        <v>13.65</v>
      </c>
      <c r="I1250" s="106">
        <f t="shared" si="58"/>
        <v>12.55</v>
      </c>
      <c r="J1250" s="107">
        <f t="shared" si="59"/>
        <v>12.350000000000001</v>
      </c>
      <c r="L1250"/>
      <c r="M1250"/>
      <c r="N1250"/>
      <c r="O1250"/>
      <c r="P1250"/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</row>
    <row r="1251" spans="1:32" s="20" customFormat="1" x14ac:dyDescent="0.35">
      <c r="A1251" s="127" t="s">
        <v>7376</v>
      </c>
      <c r="B1251" s="21" t="s">
        <v>7377</v>
      </c>
      <c r="C1251" s="21">
        <v>6</v>
      </c>
      <c r="D1251" s="20">
        <v>0.7</v>
      </c>
      <c r="E1251" s="135">
        <v>20</v>
      </c>
      <c r="F1251" s="106">
        <v>13.25</v>
      </c>
      <c r="G1251" s="22" t="s">
        <v>14164</v>
      </c>
      <c r="H1251" s="106">
        <f t="shared" si="57"/>
        <v>19.850000000000001</v>
      </c>
      <c r="I1251" s="106">
        <f t="shared" si="58"/>
        <v>18.2</v>
      </c>
      <c r="J1251" s="107">
        <f t="shared" si="59"/>
        <v>17.900000000000002</v>
      </c>
      <c r="L1251"/>
      <c r="M1251"/>
      <c r="N1251"/>
      <c r="O1251"/>
      <c r="P1251"/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</row>
    <row r="1252" spans="1:32" s="20" customFormat="1" x14ac:dyDescent="0.35">
      <c r="A1252" s="127" t="s">
        <v>7380</v>
      </c>
      <c r="B1252" s="21" t="s">
        <v>7381</v>
      </c>
      <c r="C1252" s="21">
        <v>6</v>
      </c>
      <c r="D1252" s="20">
        <v>0.7</v>
      </c>
      <c r="E1252" s="135">
        <v>20</v>
      </c>
      <c r="F1252" s="106">
        <v>12.25</v>
      </c>
      <c r="G1252" s="22" t="s">
        <v>14164</v>
      </c>
      <c r="H1252" s="106">
        <f t="shared" si="57"/>
        <v>18.650000000000002</v>
      </c>
      <c r="I1252" s="106">
        <f t="shared" si="58"/>
        <v>17.100000000000001</v>
      </c>
      <c r="J1252" s="107">
        <f t="shared" si="59"/>
        <v>16.8</v>
      </c>
      <c r="L1252"/>
      <c r="M1252"/>
      <c r="N1252"/>
      <c r="O1252"/>
      <c r="P1252"/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</row>
    <row r="1253" spans="1:32" s="20" customFormat="1" x14ac:dyDescent="0.35">
      <c r="A1253" s="127" t="s">
        <v>7384</v>
      </c>
      <c r="B1253" s="21" t="s">
        <v>7385</v>
      </c>
      <c r="C1253" s="21">
        <v>6</v>
      </c>
      <c r="D1253" s="20">
        <v>0.7</v>
      </c>
      <c r="E1253" s="135">
        <v>47</v>
      </c>
      <c r="F1253" s="106">
        <v>15.5</v>
      </c>
      <c r="G1253" s="22" t="s">
        <v>14146</v>
      </c>
      <c r="H1253" s="106">
        <f t="shared" si="57"/>
        <v>25</v>
      </c>
      <c r="I1253" s="106">
        <f t="shared" si="58"/>
        <v>22.950000000000003</v>
      </c>
      <c r="J1253" s="107">
        <f t="shared" si="59"/>
        <v>22.55</v>
      </c>
      <c r="L1253"/>
      <c r="M1253"/>
      <c r="N1253"/>
      <c r="O1253"/>
      <c r="P1253"/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</row>
    <row r="1254" spans="1:32" s="20" customFormat="1" x14ac:dyDescent="0.35">
      <c r="A1254" s="127" t="s">
        <v>7388</v>
      </c>
      <c r="B1254" s="21" t="s">
        <v>7389</v>
      </c>
      <c r="C1254" s="21">
        <v>6</v>
      </c>
      <c r="D1254" s="20">
        <v>0.7</v>
      </c>
      <c r="E1254" s="135">
        <v>43</v>
      </c>
      <c r="F1254" s="106">
        <v>15.5</v>
      </c>
      <c r="G1254" s="22" t="s">
        <v>14146</v>
      </c>
      <c r="H1254" s="106">
        <f t="shared" si="57"/>
        <v>24.650000000000002</v>
      </c>
      <c r="I1254" s="106">
        <f t="shared" si="58"/>
        <v>22.6</v>
      </c>
      <c r="J1254" s="107">
        <f t="shared" si="59"/>
        <v>22.200000000000003</v>
      </c>
      <c r="L1254"/>
      <c r="M1254"/>
      <c r="N1254"/>
      <c r="O1254"/>
      <c r="P1254"/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</row>
    <row r="1255" spans="1:32" s="20" customFormat="1" x14ac:dyDescent="0.35">
      <c r="A1255" s="127" t="s">
        <v>7396</v>
      </c>
      <c r="B1255" s="21" t="s">
        <v>7397</v>
      </c>
      <c r="C1255" s="21">
        <v>6</v>
      </c>
      <c r="D1255" s="20">
        <v>0.7</v>
      </c>
      <c r="E1255" s="135">
        <v>40</v>
      </c>
      <c r="F1255" s="106">
        <v>9.1</v>
      </c>
      <c r="G1255" s="22" t="s">
        <v>14159</v>
      </c>
      <c r="H1255" s="106">
        <f t="shared" si="57"/>
        <v>16.55</v>
      </c>
      <c r="I1255" s="106">
        <f t="shared" si="58"/>
        <v>15.200000000000001</v>
      </c>
      <c r="J1255" s="107">
        <f t="shared" si="59"/>
        <v>14.950000000000001</v>
      </c>
      <c r="L1255"/>
      <c r="M1255"/>
      <c r="N1255"/>
      <c r="O1255"/>
      <c r="P1255"/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</row>
    <row r="1256" spans="1:32" s="20" customFormat="1" x14ac:dyDescent="0.35">
      <c r="A1256" s="127" t="s">
        <v>7403</v>
      </c>
      <c r="B1256" s="21" t="s">
        <v>7400</v>
      </c>
      <c r="C1256" s="21">
        <v>6</v>
      </c>
      <c r="D1256" s="20">
        <v>1</v>
      </c>
      <c r="E1256" s="135">
        <v>40</v>
      </c>
      <c r="F1256" s="106">
        <v>8.5</v>
      </c>
      <c r="G1256" s="22" t="s">
        <v>14158</v>
      </c>
      <c r="H1256" s="106">
        <f t="shared" si="57"/>
        <v>17.350000000000001</v>
      </c>
      <c r="I1256" s="106">
        <f t="shared" si="58"/>
        <v>15.9</v>
      </c>
      <c r="J1256" s="107">
        <f t="shared" si="59"/>
        <v>15.65</v>
      </c>
      <c r="L1256"/>
      <c r="M1256"/>
      <c r="N1256"/>
      <c r="O1256"/>
      <c r="P1256"/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</row>
    <row r="1257" spans="1:32" s="20" customFormat="1" x14ac:dyDescent="0.35">
      <c r="A1257" s="127" t="s">
        <v>7410</v>
      </c>
      <c r="B1257" s="21" t="s">
        <v>7407</v>
      </c>
      <c r="C1257" s="21">
        <v>12</v>
      </c>
      <c r="D1257" s="20">
        <v>1</v>
      </c>
      <c r="E1257" s="135">
        <v>32.5</v>
      </c>
      <c r="F1257" s="106">
        <v>9.15</v>
      </c>
      <c r="G1257" s="22" t="s">
        <v>14143</v>
      </c>
      <c r="H1257" s="106">
        <f t="shared" si="57"/>
        <v>17.2</v>
      </c>
      <c r="I1257" s="106">
        <f t="shared" si="58"/>
        <v>15.8</v>
      </c>
      <c r="J1257" s="107">
        <f t="shared" si="59"/>
        <v>15.5</v>
      </c>
      <c r="L1257"/>
      <c r="M1257"/>
      <c r="N1257"/>
      <c r="O1257"/>
      <c r="P1257"/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</row>
    <row r="1258" spans="1:32" s="20" customFormat="1" x14ac:dyDescent="0.35">
      <c r="A1258" s="127" t="s">
        <v>7413</v>
      </c>
      <c r="B1258" s="21" t="s">
        <v>7414</v>
      </c>
      <c r="C1258" s="21">
        <v>6</v>
      </c>
      <c r="D1258" s="20">
        <v>0.7</v>
      </c>
      <c r="E1258" s="135">
        <v>43</v>
      </c>
      <c r="F1258" s="106">
        <v>8.9499999999999993</v>
      </c>
      <c r="G1258" s="22" t="s">
        <v>14158</v>
      </c>
      <c r="H1258" s="106">
        <f t="shared" si="57"/>
        <v>16.650000000000002</v>
      </c>
      <c r="I1258" s="106">
        <f t="shared" si="58"/>
        <v>15.3</v>
      </c>
      <c r="J1258" s="107">
        <f t="shared" si="59"/>
        <v>15</v>
      </c>
      <c r="L1258"/>
      <c r="M1258"/>
      <c r="N1258"/>
      <c r="O1258"/>
      <c r="P1258"/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</row>
    <row r="1259" spans="1:32" s="20" customFormat="1" x14ac:dyDescent="0.35">
      <c r="A1259" s="127" t="s">
        <v>7417</v>
      </c>
      <c r="B1259" s="21" t="s">
        <v>7418</v>
      </c>
      <c r="C1259" s="21">
        <v>6</v>
      </c>
      <c r="D1259" s="20">
        <v>0.7</v>
      </c>
      <c r="E1259" s="135">
        <v>32.5</v>
      </c>
      <c r="F1259" s="106">
        <v>6.95</v>
      </c>
      <c r="G1259" s="22" t="s">
        <v>14158</v>
      </c>
      <c r="H1259" s="106">
        <f t="shared" si="57"/>
        <v>13.25</v>
      </c>
      <c r="I1259" s="106">
        <f t="shared" si="58"/>
        <v>12.200000000000001</v>
      </c>
      <c r="J1259" s="107">
        <f t="shared" si="59"/>
        <v>11.950000000000001</v>
      </c>
      <c r="L1259"/>
      <c r="M1259"/>
      <c r="N1259"/>
      <c r="O1259"/>
      <c r="P1259"/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</row>
    <row r="1260" spans="1:32" s="20" customFormat="1" x14ac:dyDescent="0.35">
      <c r="A1260" s="127" t="s">
        <v>7421</v>
      </c>
      <c r="B1260" s="21" t="s">
        <v>7422</v>
      </c>
      <c r="C1260" s="21">
        <v>6</v>
      </c>
      <c r="D1260" s="20">
        <v>0.7</v>
      </c>
      <c r="E1260" s="135">
        <v>45</v>
      </c>
      <c r="F1260" s="106">
        <v>9.6</v>
      </c>
      <c r="G1260" s="22" t="s">
        <v>14158</v>
      </c>
      <c r="H1260" s="106">
        <f t="shared" si="57"/>
        <v>17.600000000000001</v>
      </c>
      <c r="I1260" s="106">
        <f t="shared" si="58"/>
        <v>16.150000000000002</v>
      </c>
      <c r="J1260" s="107">
        <f t="shared" si="59"/>
        <v>15.9</v>
      </c>
      <c r="L1260"/>
      <c r="M1260"/>
      <c r="N1260"/>
      <c r="O1260"/>
      <c r="P1260"/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</row>
    <row r="1261" spans="1:32" s="20" customFormat="1" x14ac:dyDescent="0.35">
      <c r="A1261" s="127" t="s">
        <v>7425</v>
      </c>
      <c r="B1261" s="21" t="s">
        <v>7426</v>
      </c>
      <c r="C1261" s="21">
        <v>6</v>
      </c>
      <c r="D1261" s="20">
        <v>0.7</v>
      </c>
      <c r="E1261" s="135">
        <v>43</v>
      </c>
      <c r="F1261" s="106">
        <v>12.65</v>
      </c>
      <c r="G1261" s="22" t="s">
        <v>14158</v>
      </c>
      <c r="H1261" s="106">
        <f t="shared" si="57"/>
        <v>21.150000000000002</v>
      </c>
      <c r="I1261" s="106">
        <f t="shared" si="58"/>
        <v>19.400000000000002</v>
      </c>
      <c r="J1261" s="107">
        <f t="shared" si="59"/>
        <v>19.05</v>
      </c>
      <c r="L1261"/>
      <c r="M1261"/>
      <c r="N1261"/>
      <c r="O1261"/>
      <c r="P1261"/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</row>
    <row r="1262" spans="1:32" s="20" customFormat="1" x14ac:dyDescent="0.35">
      <c r="A1262" s="127" t="s">
        <v>7433</v>
      </c>
      <c r="B1262" s="21" t="s">
        <v>7430</v>
      </c>
      <c r="C1262" s="21">
        <v>12</v>
      </c>
      <c r="D1262" s="20">
        <v>1</v>
      </c>
      <c r="E1262" s="135">
        <v>32.5</v>
      </c>
      <c r="F1262" s="106">
        <v>9.15</v>
      </c>
      <c r="G1262" s="22" t="s">
        <v>14143</v>
      </c>
      <c r="H1262" s="106">
        <f t="shared" si="57"/>
        <v>17.2</v>
      </c>
      <c r="I1262" s="106">
        <f t="shared" si="58"/>
        <v>15.8</v>
      </c>
      <c r="J1262" s="107">
        <f t="shared" si="59"/>
        <v>15.5</v>
      </c>
      <c r="L1262"/>
      <c r="M1262"/>
      <c r="N1262"/>
      <c r="O1262"/>
      <c r="P1262"/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</row>
    <row r="1263" spans="1:32" s="20" customFormat="1" x14ac:dyDescent="0.35">
      <c r="A1263" s="127" t="s">
        <v>15500</v>
      </c>
      <c r="B1263" s="21" t="s">
        <v>15501</v>
      </c>
      <c r="C1263" s="21">
        <v>6</v>
      </c>
      <c r="D1263" s="20">
        <v>1</v>
      </c>
      <c r="E1263" s="135">
        <v>40</v>
      </c>
      <c r="F1263" s="106">
        <v>8.5</v>
      </c>
      <c r="G1263" s="22" t="s">
        <v>14158</v>
      </c>
      <c r="H1263" s="106">
        <f t="shared" si="57"/>
        <v>17.350000000000001</v>
      </c>
      <c r="I1263" s="106">
        <f t="shared" si="58"/>
        <v>15.9</v>
      </c>
      <c r="J1263" s="107">
        <f t="shared" si="59"/>
        <v>15.65</v>
      </c>
      <c r="L1263"/>
      <c r="M1263"/>
      <c r="N1263"/>
      <c r="O1263"/>
      <c r="P1263"/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</row>
    <row r="1264" spans="1:32" s="20" customFormat="1" x14ac:dyDescent="0.35">
      <c r="A1264" s="127" t="s">
        <v>7436</v>
      </c>
      <c r="B1264" s="21" t="s">
        <v>7437</v>
      </c>
      <c r="C1264" s="21">
        <v>6</v>
      </c>
      <c r="D1264" s="20">
        <v>0.7</v>
      </c>
      <c r="E1264" s="135">
        <v>32.5</v>
      </c>
      <c r="F1264" s="106">
        <v>7.2</v>
      </c>
      <c r="G1264" s="22" t="s">
        <v>14143</v>
      </c>
      <c r="H1264" s="106">
        <f t="shared" si="57"/>
        <v>13.55</v>
      </c>
      <c r="I1264" s="106">
        <f t="shared" si="58"/>
        <v>12.450000000000001</v>
      </c>
      <c r="J1264" s="107">
        <f t="shared" si="59"/>
        <v>12.25</v>
      </c>
      <c r="L1264"/>
      <c r="M1264"/>
      <c r="N1264"/>
      <c r="O1264"/>
      <c r="P1264"/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</row>
    <row r="1265" spans="1:32" s="20" customFormat="1" x14ac:dyDescent="0.35">
      <c r="A1265" s="127" t="s">
        <v>7439</v>
      </c>
      <c r="B1265" s="21" t="s">
        <v>7440</v>
      </c>
      <c r="C1265" s="21">
        <v>6</v>
      </c>
      <c r="D1265" s="20">
        <v>0.7</v>
      </c>
      <c r="E1265" s="135">
        <v>40</v>
      </c>
      <c r="F1265" s="106">
        <v>12.25</v>
      </c>
      <c r="G1265" s="22" t="s">
        <v>14158</v>
      </c>
      <c r="H1265" s="106">
        <f t="shared" si="57"/>
        <v>20.400000000000002</v>
      </c>
      <c r="I1265" s="106">
        <f t="shared" si="58"/>
        <v>18.75</v>
      </c>
      <c r="J1265" s="107">
        <f t="shared" si="59"/>
        <v>18.400000000000002</v>
      </c>
      <c r="L1265"/>
      <c r="M1265"/>
      <c r="N1265"/>
      <c r="O1265"/>
      <c r="P1265"/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</row>
    <row r="1266" spans="1:32" s="20" customFormat="1" x14ac:dyDescent="0.35">
      <c r="A1266" s="127" t="s">
        <v>7443</v>
      </c>
      <c r="B1266" s="21" t="s">
        <v>7444</v>
      </c>
      <c r="C1266" s="21">
        <v>6</v>
      </c>
      <c r="D1266" s="20">
        <v>0.7</v>
      </c>
      <c r="E1266" s="135">
        <v>40</v>
      </c>
      <c r="F1266" s="106">
        <v>6.5</v>
      </c>
      <c r="G1266" s="22" t="s">
        <v>14158</v>
      </c>
      <c r="H1266" s="106">
        <f t="shared" si="57"/>
        <v>13.4</v>
      </c>
      <c r="I1266" s="106">
        <f t="shared" si="58"/>
        <v>12.3</v>
      </c>
      <c r="J1266" s="107">
        <f t="shared" si="59"/>
        <v>12.05</v>
      </c>
      <c r="L1266"/>
      <c r="M1266"/>
      <c r="N1266"/>
      <c r="O1266"/>
      <c r="P1266"/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</row>
    <row r="1267" spans="1:32" s="20" customFormat="1" x14ac:dyDescent="0.35">
      <c r="A1267" s="127" t="s">
        <v>7447</v>
      </c>
      <c r="B1267" s="21" t="s">
        <v>7448</v>
      </c>
      <c r="C1267" s="21">
        <v>6</v>
      </c>
      <c r="D1267" s="20">
        <v>0.7</v>
      </c>
      <c r="E1267" s="135">
        <v>43</v>
      </c>
      <c r="F1267" s="106">
        <v>13.5</v>
      </c>
      <c r="G1267" s="105" t="s">
        <v>14146</v>
      </c>
      <c r="H1267" s="106">
        <f t="shared" si="57"/>
        <v>22.200000000000003</v>
      </c>
      <c r="I1267" s="106">
        <f t="shared" si="58"/>
        <v>20.350000000000001</v>
      </c>
      <c r="J1267" s="107">
        <f t="shared" si="59"/>
        <v>20</v>
      </c>
      <c r="L1267"/>
      <c r="M1267"/>
      <c r="N1267"/>
      <c r="O1267"/>
      <c r="P1267"/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</row>
    <row r="1268" spans="1:32" s="20" customFormat="1" x14ac:dyDescent="0.35">
      <c r="A1268" s="127" t="s">
        <v>7451</v>
      </c>
      <c r="B1268" s="21" t="s">
        <v>7452</v>
      </c>
      <c r="C1268" s="21">
        <v>6</v>
      </c>
      <c r="D1268" s="20">
        <v>0.7</v>
      </c>
      <c r="E1268" s="135">
        <v>57</v>
      </c>
      <c r="F1268" s="106">
        <v>14.5</v>
      </c>
      <c r="G1268" s="22" t="s">
        <v>14146</v>
      </c>
      <c r="H1268" s="106">
        <f t="shared" si="57"/>
        <v>24.650000000000002</v>
      </c>
      <c r="I1268" s="106">
        <f t="shared" si="58"/>
        <v>22.650000000000002</v>
      </c>
      <c r="J1268" s="107">
        <f t="shared" si="59"/>
        <v>22.200000000000003</v>
      </c>
      <c r="L1268"/>
      <c r="M1268"/>
      <c r="N1268"/>
      <c r="O1268"/>
      <c r="P1268"/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</row>
    <row r="1269" spans="1:32" s="20" customFormat="1" x14ac:dyDescent="0.35">
      <c r="A1269" s="127" t="s">
        <v>7472</v>
      </c>
      <c r="B1269" s="21" t="s">
        <v>7473</v>
      </c>
      <c r="C1269" s="21">
        <v>6</v>
      </c>
      <c r="D1269" s="20">
        <v>0.7</v>
      </c>
      <c r="E1269" s="135">
        <v>41.3</v>
      </c>
      <c r="F1269" s="106">
        <v>21.5</v>
      </c>
      <c r="G1269" s="22" t="s">
        <v>14146</v>
      </c>
      <c r="H1269" s="106">
        <f t="shared" si="57"/>
        <v>31.8</v>
      </c>
      <c r="I1269" s="106">
        <f t="shared" si="58"/>
        <v>29.200000000000003</v>
      </c>
      <c r="J1269" s="107">
        <f t="shared" si="59"/>
        <v>28.650000000000002</v>
      </c>
      <c r="L1269"/>
      <c r="M1269"/>
      <c r="N1269"/>
      <c r="O1269"/>
      <c r="P1269"/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</row>
    <row r="1270" spans="1:32" s="20" customFormat="1" x14ac:dyDescent="0.35">
      <c r="A1270" s="127" t="s">
        <v>7476</v>
      </c>
      <c r="B1270" s="21" t="s">
        <v>7477</v>
      </c>
      <c r="C1270" s="21">
        <v>6</v>
      </c>
      <c r="D1270" s="20">
        <v>1</v>
      </c>
      <c r="E1270" s="135">
        <v>43</v>
      </c>
      <c r="F1270" s="106">
        <v>13.75</v>
      </c>
      <c r="G1270" s="22" t="s">
        <v>14146</v>
      </c>
      <c r="H1270" s="106">
        <f t="shared" si="57"/>
        <v>24.1</v>
      </c>
      <c r="I1270" s="106">
        <f t="shared" si="58"/>
        <v>22.150000000000002</v>
      </c>
      <c r="J1270" s="107">
        <f t="shared" si="59"/>
        <v>21.75</v>
      </c>
      <c r="L1270"/>
      <c r="M1270"/>
      <c r="N1270"/>
      <c r="O1270"/>
      <c r="P1270"/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</row>
    <row r="1271" spans="1:32" s="20" customFormat="1" x14ac:dyDescent="0.35">
      <c r="A1271" s="127" t="s">
        <v>7479</v>
      </c>
      <c r="B1271" s="21" t="s">
        <v>7480</v>
      </c>
      <c r="C1271" s="21">
        <v>50</v>
      </c>
      <c r="D1271" s="20">
        <v>0.05</v>
      </c>
      <c r="E1271" s="135">
        <v>43</v>
      </c>
      <c r="F1271" s="106">
        <v>1.95</v>
      </c>
      <c r="G1271" s="22" t="s">
        <v>14146</v>
      </c>
      <c r="H1271" s="106">
        <f t="shared" si="57"/>
        <v>4.55</v>
      </c>
      <c r="I1271" s="106">
        <f t="shared" si="58"/>
        <v>4.2</v>
      </c>
      <c r="J1271" s="107">
        <f t="shared" si="59"/>
        <v>4.1000000000000005</v>
      </c>
      <c r="L1271"/>
      <c r="M1271"/>
      <c r="N1271"/>
      <c r="O1271"/>
      <c r="P1271"/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</row>
    <row r="1272" spans="1:32" s="20" customFormat="1" x14ac:dyDescent="0.35">
      <c r="A1272" s="127" t="s">
        <v>7485</v>
      </c>
      <c r="B1272" s="21" t="s">
        <v>7486</v>
      </c>
      <c r="C1272" s="21">
        <v>4</v>
      </c>
      <c r="D1272" s="20">
        <v>0.7</v>
      </c>
      <c r="E1272" s="135">
        <v>43</v>
      </c>
      <c r="F1272" s="106">
        <v>9.9499999999999993</v>
      </c>
      <c r="G1272" s="22" t="s">
        <v>14146</v>
      </c>
      <c r="H1272" s="106">
        <f t="shared" si="57"/>
        <v>17.850000000000001</v>
      </c>
      <c r="I1272" s="106">
        <f t="shared" si="58"/>
        <v>16.400000000000002</v>
      </c>
      <c r="J1272" s="107">
        <f t="shared" si="59"/>
        <v>16.100000000000001</v>
      </c>
      <c r="L1272"/>
      <c r="M1272"/>
      <c r="N1272"/>
      <c r="O1272"/>
      <c r="P1272"/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</row>
    <row r="1273" spans="1:32" s="20" customFormat="1" x14ac:dyDescent="0.35">
      <c r="A1273" s="127" t="s">
        <v>7489</v>
      </c>
      <c r="B1273" s="21" t="s">
        <v>7490</v>
      </c>
      <c r="C1273" s="21">
        <v>4</v>
      </c>
      <c r="D1273" s="20">
        <v>0.5</v>
      </c>
      <c r="E1273" s="135">
        <v>43</v>
      </c>
      <c r="F1273" s="106">
        <v>17.25</v>
      </c>
      <c r="G1273" s="22" t="s">
        <v>14146</v>
      </c>
      <c r="H1273" s="106">
        <f t="shared" si="57"/>
        <v>25.700000000000003</v>
      </c>
      <c r="I1273" s="106">
        <f t="shared" si="58"/>
        <v>23.55</v>
      </c>
      <c r="J1273" s="107">
        <f t="shared" si="59"/>
        <v>23.150000000000002</v>
      </c>
      <c r="L1273"/>
      <c r="M1273"/>
      <c r="N1273"/>
      <c r="O1273"/>
      <c r="P1273"/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</row>
    <row r="1274" spans="1:32" s="20" customFormat="1" x14ac:dyDescent="0.35">
      <c r="A1274" s="127" t="s">
        <v>7493</v>
      </c>
      <c r="B1274" s="21" t="s">
        <v>7494</v>
      </c>
      <c r="C1274" s="21">
        <v>4</v>
      </c>
      <c r="D1274" s="20">
        <v>0.7</v>
      </c>
      <c r="E1274" s="135">
        <v>43</v>
      </c>
      <c r="F1274" s="106">
        <v>10.8</v>
      </c>
      <c r="G1274" s="22" t="s">
        <v>14146</v>
      </c>
      <c r="H1274" s="106">
        <f t="shared" si="57"/>
        <v>18.900000000000002</v>
      </c>
      <c r="I1274" s="106">
        <f t="shared" si="58"/>
        <v>17.350000000000001</v>
      </c>
      <c r="J1274" s="107">
        <f t="shared" si="59"/>
        <v>17.05</v>
      </c>
      <c r="L1274"/>
      <c r="M1274"/>
      <c r="N1274"/>
      <c r="O1274"/>
      <c r="P1274"/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</row>
    <row r="1275" spans="1:32" s="20" customFormat="1" x14ac:dyDescent="0.35">
      <c r="A1275" s="127" t="s">
        <v>7497</v>
      </c>
      <c r="B1275" s="21" t="s">
        <v>7498</v>
      </c>
      <c r="C1275" s="21">
        <v>3</v>
      </c>
      <c r="D1275" s="20">
        <v>0.7</v>
      </c>
      <c r="E1275" s="135">
        <v>46</v>
      </c>
      <c r="F1275" s="106">
        <v>39.5</v>
      </c>
      <c r="G1275" s="22" t="s">
        <v>14145</v>
      </c>
      <c r="H1275" s="106">
        <f t="shared" si="57"/>
        <v>54.150000000000006</v>
      </c>
      <c r="I1275" s="106">
        <f t="shared" si="58"/>
        <v>49.75</v>
      </c>
      <c r="J1275" s="107">
        <f t="shared" si="59"/>
        <v>48.85</v>
      </c>
      <c r="L1275"/>
      <c r="M1275"/>
      <c r="N1275"/>
      <c r="O1275"/>
      <c r="P1275"/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</row>
    <row r="1276" spans="1:32" s="20" customFormat="1" x14ac:dyDescent="0.35">
      <c r="A1276" s="127" t="s">
        <v>7501</v>
      </c>
      <c r="B1276" s="21" t="s">
        <v>14373</v>
      </c>
      <c r="C1276" s="21">
        <v>6</v>
      </c>
      <c r="D1276" s="20">
        <v>0.7</v>
      </c>
      <c r="E1276" s="135">
        <v>40</v>
      </c>
      <c r="F1276" s="106">
        <v>11.2</v>
      </c>
      <c r="G1276" s="22" t="s">
        <v>14169</v>
      </c>
      <c r="H1276" s="106">
        <f t="shared" si="57"/>
        <v>19.100000000000001</v>
      </c>
      <c r="I1276" s="106">
        <f t="shared" si="58"/>
        <v>17.55</v>
      </c>
      <c r="J1276" s="107">
        <f t="shared" si="59"/>
        <v>17.25</v>
      </c>
      <c r="L1276"/>
      <c r="M1276"/>
      <c r="N1276"/>
      <c r="O1276"/>
      <c r="P1276"/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</row>
    <row r="1277" spans="1:32" s="20" customFormat="1" x14ac:dyDescent="0.35">
      <c r="A1277" s="127" t="s">
        <v>7504</v>
      </c>
      <c r="B1277" s="21" t="s">
        <v>7505</v>
      </c>
      <c r="C1277" s="21">
        <v>6</v>
      </c>
      <c r="D1277" s="20">
        <v>0.7</v>
      </c>
      <c r="E1277" s="135">
        <v>43</v>
      </c>
      <c r="F1277" s="106">
        <v>27</v>
      </c>
      <c r="G1277" s="22" t="s">
        <v>14150</v>
      </c>
      <c r="H1277" s="106">
        <f t="shared" si="57"/>
        <v>38.650000000000006</v>
      </c>
      <c r="I1277" s="106">
        <f t="shared" si="58"/>
        <v>35.5</v>
      </c>
      <c r="J1277" s="107">
        <f t="shared" si="59"/>
        <v>34.85</v>
      </c>
      <c r="L1277"/>
      <c r="M1277"/>
      <c r="N1277"/>
      <c r="O1277"/>
      <c r="P1277"/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</row>
    <row r="1278" spans="1:32" s="20" customFormat="1" x14ac:dyDescent="0.35">
      <c r="A1278" s="127" t="s">
        <v>14442</v>
      </c>
      <c r="B1278" s="21" t="s">
        <v>7509</v>
      </c>
      <c r="C1278" s="21">
        <v>6</v>
      </c>
      <c r="D1278" s="20">
        <v>1</v>
      </c>
      <c r="E1278" s="135">
        <v>40</v>
      </c>
      <c r="F1278" s="106">
        <v>61.5</v>
      </c>
      <c r="G1278" s="22" t="s">
        <v>14150</v>
      </c>
      <c r="H1278" s="106">
        <f t="shared" si="57"/>
        <v>82</v>
      </c>
      <c r="I1278" s="106">
        <f t="shared" si="58"/>
        <v>75.3</v>
      </c>
      <c r="J1278" s="107">
        <f t="shared" si="59"/>
        <v>73.95</v>
      </c>
      <c r="L1278"/>
      <c r="M1278"/>
      <c r="N1278"/>
      <c r="O1278"/>
      <c r="P1278"/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</row>
    <row r="1279" spans="1:32" s="20" customFormat="1" x14ac:dyDescent="0.35">
      <c r="A1279" s="127" t="s">
        <v>7533</v>
      </c>
      <c r="B1279" s="21" t="s">
        <v>7513</v>
      </c>
      <c r="C1279" s="21">
        <v>4</v>
      </c>
      <c r="D1279" s="20">
        <v>3</v>
      </c>
      <c r="E1279" s="135">
        <v>40</v>
      </c>
      <c r="F1279" s="106">
        <v>74.5</v>
      </c>
      <c r="G1279" s="22" t="s">
        <v>14150</v>
      </c>
      <c r="H1279" s="106">
        <f t="shared" si="57"/>
        <v>107.95</v>
      </c>
      <c r="I1279" s="106">
        <f t="shared" si="58"/>
        <v>99.100000000000009</v>
      </c>
      <c r="J1279" s="107">
        <f t="shared" si="59"/>
        <v>97.350000000000009</v>
      </c>
      <c r="L1279"/>
      <c r="M1279"/>
      <c r="N1279"/>
      <c r="O1279"/>
      <c r="P1279"/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</row>
    <row r="1280" spans="1:32" s="20" customFormat="1" x14ac:dyDescent="0.35">
      <c r="A1280" s="127" t="s">
        <v>15516</v>
      </c>
      <c r="B1280" s="21" t="s">
        <v>15517</v>
      </c>
      <c r="C1280" s="21">
        <v>6</v>
      </c>
      <c r="D1280" s="20">
        <v>0.7</v>
      </c>
      <c r="E1280" s="135">
        <v>40</v>
      </c>
      <c r="F1280" s="106">
        <v>14.5</v>
      </c>
      <c r="G1280" s="22" t="s">
        <v>14147</v>
      </c>
      <c r="H1280" s="106">
        <f t="shared" si="57"/>
        <v>23.150000000000002</v>
      </c>
      <c r="I1280" s="106">
        <f t="shared" si="58"/>
        <v>21.25</v>
      </c>
      <c r="J1280" s="107">
        <f t="shared" si="59"/>
        <v>20.85</v>
      </c>
      <c r="L1280"/>
      <c r="M1280"/>
      <c r="N1280"/>
      <c r="O1280"/>
      <c r="P1280"/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</row>
    <row r="1281" spans="1:32" s="20" customFormat="1" x14ac:dyDescent="0.35">
      <c r="A1281" s="127" t="s">
        <v>15522</v>
      </c>
      <c r="B1281" s="21" t="s">
        <v>15523</v>
      </c>
      <c r="C1281" s="21">
        <v>4</v>
      </c>
      <c r="D1281" s="20">
        <v>0.7</v>
      </c>
      <c r="E1281" s="135">
        <v>40</v>
      </c>
      <c r="F1281" s="106">
        <v>175</v>
      </c>
      <c r="G1281" s="22" t="s">
        <v>14150</v>
      </c>
      <c r="H1281" s="106">
        <f t="shared" si="57"/>
        <v>218.95000000000002</v>
      </c>
      <c r="I1281" s="106">
        <f t="shared" si="58"/>
        <v>201</v>
      </c>
      <c r="J1281" s="107">
        <f t="shared" si="59"/>
        <v>197.4</v>
      </c>
      <c r="L1281"/>
      <c r="M1281"/>
      <c r="N1281"/>
      <c r="O1281"/>
      <c r="P1281"/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</row>
    <row r="1282" spans="1:32" s="20" customFormat="1" x14ac:dyDescent="0.35">
      <c r="A1282" s="127" t="s">
        <v>7620</v>
      </c>
      <c r="B1282" s="21" t="s">
        <v>7621</v>
      </c>
      <c r="C1282" s="21">
        <v>6</v>
      </c>
      <c r="D1282" s="20">
        <v>0.7</v>
      </c>
      <c r="E1282" s="135">
        <v>40</v>
      </c>
      <c r="F1282" s="106">
        <v>27.5</v>
      </c>
      <c r="G1282" s="22" t="s">
        <v>14150</v>
      </c>
      <c r="H1282" s="106">
        <f t="shared" si="57"/>
        <v>39</v>
      </c>
      <c r="I1282" s="106">
        <f t="shared" si="58"/>
        <v>35.800000000000004</v>
      </c>
      <c r="J1282" s="107">
        <f t="shared" si="59"/>
        <v>35.15</v>
      </c>
      <c r="L1282"/>
      <c r="M1282"/>
      <c r="N1282"/>
      <c r="O1282"/>
      <c r="P1282"/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</row>
    <row r="1283" spans="1:32" s="20" customFormat="1" x14ac:dyDescent="0.35">
      <c r="A1283" s="127" t="s">
        <v>7666</v>
      </c>
      <c r="B1283" s="21" t="s">
        <v>7657</v>
      </c>
      <c r="C1283" s="21">
        <v>6</v>
      </c>
      <c r="D1283" s="20">
        <v>1</v>
      </c>
      <c r="E1283" s="135">
        <v>40</v>
      </c>
      <c r="F1283" s="106">
        <v>18.899999999999999</v>
      </c>
      <c r="G1283" s="22" t="s">
        <v>14157</v>
      </c>
      <c r="H1283" s="106">
        <f t="shared" si="57"/>
        <v>30.05</v>
      </c>
      <c r="I1283" s="106">
        <f t="shared" si="58"/>
        <v>27.55</v>
      </c>
      <c r="J1283" s="107">
        <f t="shared" si="59"/>
        <v>27.1</v>
      </c>
      <c r="L1283"/>
      <c r="M1283"/>
      <c r="N1283"/>
      <c r="O1283"/>
      <c r="P1283"/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</row>
    <row r="1284" spans="1:32" s="20" customFormat="1" x14ac:dyDescent="0.35">
      <c r="A1284" s="127" t="s">
        <v>7669</v>
      </c>
      <c r="B1284" s="21" t="s">
        <v>7670</v>
      </c>
      <c r="C1284" s="21">
        <v>6</v>
      </c>
      <c r="D1284" s="20">
        <v>0.7</v>
      </c>
      <c r="E1284" s="135">
        <v>40</v>
      </c>
      <c r="F1284" s="106">
        <v>21.25</v>
      </c>
      <c r="G1284" s="22" t="s">
        <v>14157</v>
      </c>
      <c r="H1284" s="106">
        <f t="shared" si="57"/>
        <v>31.400000000000002</v>
      </c>
      <c r="I1284" s="106">
        <f t="shared" si="58"/>
        <v>28.8</v>
      </c>
      <c r="J1284" s="107">
        <f t="shared" si="59"/>
        <v>28.3</v>
      </c>
      <c r="L1284"/>
      <c r="M1284"/>
      <c r="N1284"/>
      <c r="O1284"/>
      <c r="P1284"/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</row>
    <row r="1285" spans="1:32" s="20" customFormat="1" x14ac:dyDescent="0.35">
      <c r="A1285" s="127" t="s">
        <v>7681</v>
      </c>
      <c r="B1285" s="21" t="s">
        <v>7682</v>
      </c>
      <c r="C1285" s="21">
        <v>6</v>
      </c>
      <c r="D1285" s="20">
        <v>0.7</v>
      </c>
      <c r="E1285" s="135">
        <v>37.5</v>
      </c>
      <c r="F1285" s="106">
        <v>14</v>
      </c>
      <c r="G1285" s="22" t="s">
        <v>14146</v>
      </c>
      <c r="H1285" s="106">
        <f t="shared" si="57"/>
        <v>22.3</v>
      </c>
      <c r="I1285" s="106">
        <f t="shared" si="58"/>
        <v>20.5</v>
      </c>
      <c r="J1285" s="107">
        <f t="shared" si="59"/>
        <v>20.100000000000001</v>
      </c>
      <c r="L1285"/>
      <c r="M1285"/>
      <c r="N1285"/>
      <c r="O1285"/>
      <c r="P1285"/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</row>
    <row r="1286" spans="1:32" s="20" customFormat="1" x14ac:dyDescent="0.35">
      <c r="A1286" s="127" t="s">
        <v>7685</v>
      </c>
      <c r="B1286" s="21" t="s">
        <v>7686</v>
      </c>
      <c r="C1286" s="21">
        <v>6</v>
      </c>
      <c r="D1286" s="20">
        <v>0.7</v>
      </c>
      <c r="E1286" s="135">
        <v>37.5</v>
      </c>
      <c r="F1286" s="106">
        <v>14</v>
      </c>
      <c r="G1286" s="22" t="s">
        <v>14146</v>
      </c>
      <c r="H1286" s="106">
        <f t="shared" si="57"/>
        <v>22.3</v>
      </c>
      <c r="I1286" s="106">
        <f t="shared" si="58"/>
        <v>20.5</v>
      </c>
      <c r="J1286" s="107">
        <f t="shared" si="59"/>
        <v>20.100000000000001</v>
      </c>
      <c r="L1286"/>
      <c r="M1286"/>
      <c r="N1286"/>
      <c r="O1286"/>
      <c r="P1286"/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</row>
    <row r="1287" spans="1:32" s="20" customFormat="1" x14ac:dyDescent="0.35">
      <c r="A1287" s="127" t="s">
        <v>7689</v>
      </c>
      <c r="B1287" s="21" t="s">
        <v>7690</v>
      </c>
      <c r="C1287" s="21">
        <v>6</v>
      </c>
      <c r="D1287" s="20">
        <v>0.7</v>
      </c>
      <c r="E1287" s="135">
        <v>42</v>
      </c>
      <c r="F1287" s="107">
        <v>19.5</v>
      </c>
      <c r="G1287" s="22" t="s">
        <v>14146</v>
      </c>
      <c r="H1287" s="106">
        <f t="shared" si="57"/>
        <v>29.400000000000002</v>
      </c>
      <c r="I1287" s="106">
        <f t="shared" si="58"/>
        <v>27</v>
      </c>
      <c r="J1287" s="107">
        <f t="shared" si="59"/>
        <v>26.55</v>
      </c>
      <c r="L1287"/>
      <c r="M1287"/>
      <c r="N1287"/>
      <c r="O1287"/>
      <c r="P1287"/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</row>
    <row r="1288" spans="1:32" s="20" customFormat="1" x14ac:dyDescent="0.35">
      <c r="A1288" s="127" t="s">
        <v>14306</v>
      </c>
      <c r="B1288" s="21" t="s">
        <v>7693</v>
      </c>
      <c r="C1288" s="21">
        <v>6</v>
      </c>
      <c r="D1288" s="20">
        <v>0.7</v>
      </c>
      <c r="E1288" s="135">
        <v>40</v>
      </c>
      <c r="F1288" s="106">
        <v>19.5</v>
      </c>
      <c r="G1288" s="22" t="s">
        <v>14145</v>
      </c>
      <c r="H1288" s="106">
        <f t="shared" si="57"/>
        <v>29.25</v>
      </c>
      <c r="I1288" s="106">
        <f t="shared" si="58"/>
        <v>26.85</v>
      </c>
      <c r="J1288" s="107">
        <f t="shared" si="59"/>
        <v>26.35</v>
      </c>
      <c r="L1288"/>
      <c r="M1288"/>
      <c r="N1288"/>
      <c r="O1288"/>
      <c r="P1288"/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</row>
    <row r="1289" spans="1:32" s="20" customFormat="1" x14ac:dyDescent="0.35">
      <c r="A1289" s="127" t="s">
        <v>7696</v>
      </c>
      <c r="B1289" s="21" t="s">
        <v>7697</v>
      </c>
      <c r="C1289" s="21">
        <v>6</v>
      </c>
      <c r="D1289" s="20">
        <v>0.7</v>
      </c>
      <c r="E1289" s="135">
        <v>40</v>
      </c>
      <c r="F1289" s="106">
        <v>17.75</v>
      </c>
      <c r="G1289" s="22" t="s">
        <v>14145</v>
      </c>
      <c r="H1289" s="106">
        <f t="shared" si="57"/>
        <v>27.1</v>
      </c>
      <c r="I1289" s="106">
        <f t="shared" si="58"/>
        <v>24.900000000000002</v>
      </c>
      <c r="J1289" s="107">
        <f t="shared" si="59"/>
        <v>24.450000000000003</v>
      </c>
      <c r="L1289"/>
      <c r="M1289"/>
      <c r="N1289"/>
      <c r="O1289"/>
      <c r="P1289"/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</row>
    <row r="1290" spans="1:32" s="20" customFormat="1" x14ac:dyDescent="0.35">
      <c r="A1290" s="127" t="s">
        <v>14416</v>
      </c>
      <c r="B1290" s="21" t="s">
        <v>14417</v>
      </c>
      <c r="C1290" s="21">
        <v>6</v>
      </c>
      <c r="D1290" s="20">
        <v>0.7</v>
      </c>
      <c r="E1290" s="135">
        <v>40</v>
      </c>
      <c r="F1290" s="106">
        <v>24.5</v>
      </c>
      <c r="G1290" s="22" t="s">
        <v>14147</v>
      </c>
      <c r="H1290" s="106">
        <f t="shared" si="57"/>
        <v>35.35</v>
      </c>
      <c r="I1290" s="106">
        <f t="shared" si="58"/>
        <v>32.450000000000003</v>
      </c>
      <c r="J1290" s="107">
        <f t="shared" si="59"/>
        <v>31.85</v>
      </c>
      <c r="L1290"/>
      <c r="M1290"/>
      <c r="N1290"/>
      <c r="O1290"/>
      <c r="P1290"/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</row>
    <row r="1291" spans="1:32" s="20" customFormat="1" x14ac:dyDescent="0.35">
      <c r="A1291" s="127" t="s">
        <v>7700</v>
      </c>
      <c r="B1291" s="21" t="s">
        <v>7701</v>
      </c>
      <c r="C1291" s="21">
        <v>6</v>
      </c>
      <c r="D1291" s="20">
        <v>0.7</v>
      </c>
      <c r="E1291" s="135">
        <v>40</v>
      </c>
      <c r="F1291" s="106">
        <v>25.25</v>
      </c>
      <c r="G1291" s="22" t="s">
        <v>14145</v>
      </c>
      <c r="H1291" s="106">
        <f t="shared" si="57"/>
        <v>36.25</v>
      </c>
      <c r="I1291" s="106">
        <f t="shared" si="58"/>
        <v>33.300000000000004</v>
      </c>
      <c r="J1291" s="107">
        <f t="shared" si="59"/>
        <v>32.700000000000003</v>
      </c>
      <c r="L1291"/>
      <c r="M1291"/>
      <c r="N1291"/>
      <c r="O1291"/>
      <c r="P1291"/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</row>
    <row r="1292" spans="1:32" s="20" customFormat="1" x14ac:dyDescent="0.35">
      <c r="A1292" s="127" t="s">
        <v>7704</v>
      </c>
      <c r="B1292" s="21" t="s">
        <v>14307</v>
      </c>
      <c r="C1292" s="21">
        <v>6</v>
      </c>
      <c r="D1292" s="20">
        <v>0.7</v>
      </c>
      <c r="E1292" s="135">
        <v>40</v>
      </c>
      <c r="F1292" s="106">
        <v>29.65</v>
      </c>
      <c r="G1292" s="22" t="s">
        <v>14145</v>
      </c>
      <c r="H1292" s="106">
        <f t="shared" ref="H1292:H1355" si="60">IF(B1292="","",CEILING((F1292+(10.3552*D1292*E1292)/100+1.5+0.05)*1.22,0.05))</f>
        <v>41.650000000000006</v>
      </c>
      <c r="I1292" s="106">
        <f t="shared" ref="I1292:I1355" si="61">IF(B1292="","",CEILING((F1292+(10.3552*D1292*E1292)/100+1.5+0.05)*1.12,0.05))</f>
        <v>38.200000000000003</v>
      </c>
      <c r="J1292" s="107">
        <f t="shared" ref="J1292:J1355" si="62">IF(B1292="","",CEILING((F1292+(10.3552*D1292*E1292)/100+1.5+0.05)*1.1,0.05))</f>
        <v>37.550000000000004</v>
      </c>
      <c r="L1292"/>
      <c r="M1292"/>
      <c r="N1292"/>
      <c r="O1292"/>
      <c r="P1292"/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</row>
    <row r="1293" spans="1:32" s="20" customFormat="1" x14ac:dyDescent="0.35">
      <c r="A1293" s="127" t="s">
        <v>14711</v>
      </c>
      <c r="B1293" s="21" t="s">
        <v>14712</v>
      </c>
      <c r="C1293" s="21">
        <v>6</v>
      </c>
      <c r="D1293" s="20">
        <v>0.7</v>
      </c>
      <c r="E1293" s="135">
        <v>44</v>
      </c>
      <c r="F1293" s="106">
        <v>51</v>
      </c>
      <c r="G1293" s="22" t="s">
        <v>14145</v>
      </c>
      <c r="H1293" s="106">
        <f t="shared" si="60"/>
        <v>68.05</v>
      </c>
      <c r="I1293" s="106">
        <f t="shared" si="61"/>
        <v>62.45</v>
      </c>
      <c r="J1293" s="107">
        <f t="shared" si="62"/>
        <v>61.35</v>
      </c>
      <c r="L1293"/>
      <c r="M1293"/>
      <c r="N1293"/>
      <c r="O1293"/>
      <c r="P1293"/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</row>
    <row r="1294" spans="1:32" s="20" customFormat="1" x14ac:dyDescent="0.35">
      <c r="A1294" s="127" t="s">
        <v>7707</v>
      </c>
      <c r="B1294" s="21" t="s">
        <v>7708</v>
      </c>
      <c r="C1294" s="21">
        <v>6</v>
      </c>
      <c r="D1294" s="20">
        <v>0.7</v>
      </c>
      <c r="E1294" s="135">
        <v>44</v>
      </c>
      <c r="F1294" s="106">
        <v>44</v>
      </c>
      <c r="G1294" s="22" t="s">
        <v>14145</v>
      </c>
      <c r="H1294" s="106">
        <f t="shared" si="60"/>
        <v>59.5</v>
      </c>
      <c r="I1294" s="106">
        <f t="shared" si="61"/>
        <v>54.6</v>
      </c>
      <c r="J1294" s="107">
        <f t="shared" si="62"/>
        <v>53.650000000000006</v>
      </c>
      <c r="L1294"/>
      <c r="M1294"/>
      <c r="N1294"/>
      <c r="O1294"/>
      <c r="P1294"/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</row>
    <row r="1295" spans="1:32" s="20" customFormat="1" x14ac:dyDescent="0.35">
      <c r="A1295" s="127" t="s">
        <v>7711</v>
      </c>
      <c r="B1295" s="21" t="s">
        <v>7712</v>
      </c>
      <c r="C1295" s="21">
        <v>6</v>
      </c>
      <c r="D1295" s="20">
        <v>0.7</v>
      </c>
      <c r="E1295" s="135">
        <v>46.7</v>
      </c>
      <c r="F1295" s="106">
        <v>120</v>
      </c>
      <c r="G1295" s="22" t="s">
        <v>14145</v>
      </c>
      <c r="H1295" s="106">
        <f t="shared" si="60"/>
        <v>152.45000000000002</v>
      </c>
      <c r="I1295" s="106">
        <f t="shared" si="61"/>
        <v>139.95000000000002</v>
      </c>
      <c r="J1295" s="107">
        <f t="shared" si="62"/>
        <v>137.45000000000002</v>
      </c>
      <c r="L1295"/>
      <c r="M1295"/>
      <c r="N1295"/>
      <c r="O1295"/>
      <c r="P1295"/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</row>
    <row r="1296" spans="1:32" s="20" customFormat="1" x14ac:dyDescent="0.35">
      <c r="A1296" s="127" t="s">
        <v>7715</v>
      </c>
      <c r="B1296" s="21" t="s">
        <v>7716</v>
      </c>
      <c r="C1296" s="21">
        <v>6</v>
      </c>
      <c r="D1296" s="20">
        <v>0.7</v>
      </c>
      <c r="E1296" s="135">
        <v>40</v>
      </c>
      <c r="F1296" s="106">
        <v>14.75</v>
      </c>
      <c r="G1296" s="22" t="s">
        <v>14145</v>
      </c>
      <c r="H1296" s="106">
        <f t="shared" si="60"/>
        <v>23.450000000000003</v>
      </c>
      <c r="I1296" s="106">
        <f t="shared" si="61"/>
        <v>21.55</v>
      </c>
      <c r="J1296" s="107">
        <f t="shared" si="62"/>
        <v>21.150000000000002</v>
      </c>
      <c r="L1296"/>
      <c r="M1296"/>
      <c r="N1296"/>
      <c r="O1296"/>
      <c r="P1296"/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</row>
    <row r="1297" spans="1:32" s="20" customFormat="1" x14ac:dyDescent="0.35">
      <c r="A1297" s="127" t="s">
        <v>7719</v>
      </c>
      <c r="B1297" s="21" t="s">
        <v>7720</v>
      </c>
      <c r="C1297" s="21">
        <v>6</v>
      </c>
      <c r="D1297" s="20">
        <v>0.7</v>
      </c>
      <c r="E1297" s="135">
        <v>40</v>
      </c>
      <c r="F1297" s="106">
        <v>21</v>
      </c>
      <c r="G1297" s="22" t="s">
        <v>14145</v>
      </c>
      <c r="H1297" s="106">
        <f t="shared" si="60"/>
        <v>31.05</v>
      </c>
      <c r="I1297" s="106">
        <f t="shared" si="61"/>
        <v>28.55</v>
      </c>
      <c r="J1297" s="107">
        <f t="shared" si="62"/>
        <v>28</v>
      </c>
      <c r="L1297"/>
      <c r="M1297"/>
      <c r="N1297"/>
      <c r="O1297"/>
      <c r="P1297"/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</row>
    <row r="1298" spans="1:32" s="20" customFormat="1" x14ac:dyDescent="0.35">
      <c r="A1298" s="127" t="s">
        <v>7723</v>
      </c>
      <c r="B1298" s="21" t="s">
        <v>7724</v>
      </c>
      <c r="C1298" s="21">
        <v>6</v>
      </c>
      <c r="D1298" s="20">
        <v>0.7</v>
      </c>
      <c r="E1298" s="135">
        <v>40</v>
      </c>
      <c r="F1298" s="106">
        <v>16.5</v>
      </c>
      <c r="G1298" s="22" t="s">
        <v>14145</v>
      </c>
      <c r="H1298" s="106">
        <f t="shared" si="60"/>
        <v>25.6</v>
      </c>
      <c r="I1298" s="106">
        <f t="shared" si="61"/>
        <v>23.5</v>
      </c>
      <c r="J1298" s="107">
        <f t="shared" si="62"/>
        <v>23.05</v>
      </c>
      <c r="L1298"/>
      <c r="M1298"/>
      <c r="N1298"/>
      <c r="O1298"/>
      <c r="P1298"/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</row>
    <row r="1299" spans="1:32" s="20" customFormat="1" x14ac:dyDescent="0.35">
      <c r="A1299" s="127" t="s">
        <v>7727</v>
      </c>
      <c r="B1299" s="21" t="s">
        <v>7728</v>
      </c>
      <c r="C1299" s="21">
        <v>6</v>
      </c>
      <c r="D1299" s="20">
        <v>0.7</v>
      </c>
      <c r="E1299" s="135">
        <v>42</v>
      </c>
      <c r="F1299" s="106">
        <v>27.5</v>
      </c>
      <c r="G1299" s="22" t="s">
        <v>14145</v>
      </c>
      <c r="H1299" s="106">
        <f t="shared" si="60"/>
        <v>39.200000000000003</v>
      </c>
      <c r="I1299" s="106">
        <f t="shared" si="61"/>
        <v>35.950000000000003</v>
      </c>
      <c r="J1299" s="107">
        <f t="shared" si="62"/>
        <v>35.35</v>
      </c>
      <c r="L1299"/>
      <c r="M1299"/>
      <c r="N1299"/>
      <c r="O1299"/>
      <c r="P1299"/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</row>
    <row r="1300" spans="1:32" s="20" customFormat="1" x14ac:dyDescent="0.35">
      <c r="A1300" s="127" t="s">
        <v>7731</v>
      </c>
      <c r="B1300" s="21" t="s">
        <v>7732</v>
      </c>
      <c r="C1300" s="21">
        <v>6</v>
      </c>
      <c r="D1300" s="20">
        <v>1</v>
      </c>
      <c r="E1300" s="135">
        <v>43.6</v>
      </c>
      <c r="F1300" s="106">
        <v>24.5</v>
      </c>
      <c r="G1300" s="22" t="s">
        <v>14145</v>
      </c>
      <c r="H1300" s="106">
        <f t="shared" si="60"/>
        <v>37.300000000000004</v>
      </c>
      <c r="I1300" s="106">
        <f t="shared" si="61"/>
        <v>34.25</v>
      </c>
      <c r="J1300" s="107">
        <f t="shared" si="62"/>
        <v>33.65</v>
      </c>
      <c r="L1300"/>
      <c r="M1300"/>
      <c r="N1300"/>
      <c r="O1300"/>
      <c r="P1300"/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</row>
    <row r="1301" spans="1:32" s="20" customFormat="1" x14ac:dyDescent="0.35">
      <c r="A1301" s="127" t="s">
        <v>7735</v>
      </c>
      <c r="B1301" s="21" t="s">
        <v>7736</v>
      </c>
      <c r="C1301" s="21">
        <v>6</v>
      </c>
      <c r="D1301" s="20">
        <v>1</v>
      </c>
      <c r="E1301" s="135">
        <v>42.5</v>
      </c>
      <c r="F1301" s="106">
        <v>19.95</v>
      </c>
      <c r="G1301" s="22" t="s">
        <v>14145</v>
      </c>
      <c r="H1301" s="106">
        <f t="shared" si="60"/>
        <v>31.6</v>
      </c>
      <c r="I1301" s="106">
        <f t="shared" si="61"/>
        <v>29.05</v>
      </c>
      <c r="J1301" s="107">
        <f t="shared" si="62"/>
        <v>28.5</v>
      </c>
      <c r="L1301"/>
      <c r="M1301"/>
      <c r="N1301"/>
      <c r="O1301"/>
      <c r="P1301"/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</row>
    <row r="1302" spans="1:32" s="20" customFormat="1" x14ac:dyDescent="0.35">
      <c r="A1302" s="127" t="s">
        <v>7739</v>
      </c>
      <c r="B1302" s="21" t="s">
        <v>7740</v>
      </c>
      <c r="C1302" s="21">
        <v>6</v>
      </c>
      <c r="D1302" s="20">
        <v>0.7</v>
      </c>
      <c r="E1302" s="135">
        <v>40</v>
      </c>
      <c r="F1302" s="106">
        <v>19.8</v>
      </c>
      <c r="G1302" s="22" t="s">
        <v>14145</v>
      </c>
      <c r="H1302" s="106">
        <f t="shared" si="60"/>
        <v>29.6</v>
      </c>
      <c r="I1302" s="106">
        <f t="shared" si="61"/>
        <v>27.200000000000003</v>
      </c>
      <c r="J1302" s="107">
        <f t="shared" si="62"/>
        <v>26.700000000000003</v>
      </c>
      <c r="L1302"/>
      <c r="M1302"/>
      <c r="N1302"/>
      <c r="O1302"/>
      <c r="P1302"/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</row>
    <row r="1303" spans="1:32" s="20" customFormat="1" x14ac:dyDescent="0.35">
      <c r="A1303" s="127" t="s">
        <v>7756</v>
      </c>
      <c r="B1303" s="21" t="s">
        <v>7744</v>
      </c>
      <c r="C1303" s="21">
        <v>6</v>
      </c>
      <c r="D1303" s="20">
        <v>1</v>
      </c>
      <c r="E1303" s="135">
        <v>40</v>
      </c>
      <c r="F1303" s="106">
        <v>7.8</v>
      </c>
      <c r="G1303" s="22" t="s">
        <v>14150</v>
      </c>
      <c r="H1303" s="106">
        <f t="shared" si="60"/>
        <v>16.5</v>
      </c>
      <c r="I1303" s="106">
        <f t="shared" si="61"/>
        <v>15.15</v>
      </c>
      <c r="J1303" s="107">
        <f t="shared" si="62"/>
        <v>14.850000000000001</v>
      </c>
      <c r="L1303"/>
      <c r="M1303"/>
      <c r="N1303"/>
      <c r="O1303"/>
      <c r="P1303"/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</row>
    <row r="1304" spans="1:32" s="20" customFormat="1" x14ac:dyDescent="0.35">
      <c r="A1304" s="127" t="s">
        <v>7762</v>
      </c>
      <c r="B1304" s="21" t="s">
        <v>7763</v>
      </c>
      <c r="C1304" s="21">
        <v>120</v>
      </c>
      <c r="D1304" s="20">
        <v>0.05</v>
      </c>
      <c r="E1304" s="135">
        <v>40</v>
      </c>
      <c r="F1304" s="106">
        <v>0.76</v>
      </c>
      <c r="G1304" s="22" t="s">
        <v>14150</v>
      </c>
      <c r="H1304" s="106">
        <f t="shared" si="60"/>
        <v>3.1</v>
      </c>
      <c r="I1304" s="106">
        <f t="shared" si="61"/>
        <v>2.85</v>
      </c>
      <c r="J1304" s="107">
        <f t="shared" si="62"/>
        <v>2.8000000000000003</v>
      </c>
      <c r="L1304"/>
      <c r="M1304"/>
      <c r="N1304"/>
      <c r="O1304"/>
      <c r="P1304"/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</row>
    <row r="1305" spans="1:32" s="20" customFormat="1" x14ac:dyDescent="0.35">
      <c r="A1305" s="127" t="s">
        <v>7768</v>
      </c>
      <c r="B1305" s="21" t="s">
        <v>7765</v>
      </c>
      <c r="C1305" s="21">
        <v>6</v>
      </c>
      <c r="D1305" s="20">
        <v>0.7</v>
      </c>
      <c r="E1305" s="135">
        <v>30</v>
      </c>
      <c r="F1305" s="106">
        <v>4.5</v>
      </c>
      <c r="G1305" s="105" t="s">
        <v>14156</v>
      </c>
      <c r="H1305" s="106">
        <f t="shared" si="60"/>
        <v>10.050000000000001</v>
      </c>
      <c r="I1305" s="106">
        <f t="shared" si="61"/>
        <v>9.25</v>
      </c>
      <c r="J1305" s="107">
        <f t="shared" si="62"/>
        <v>9.0500000000000007</v>
      </c>
      <c r="L1305"/>
      <c r="M1305"/>
      <c r="N1305"/>
      <c r="O1305"/>
      <c r="P1305"/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</row>
    <row r="1306" spans="1:32" s="20" customFormat="1" x14ac:dyDescent="0.35">
      <c r="A1306" s="127" t="s">
        <v>7771</v>
      </c>
      <c r="B1306" s="21" t="s">
        <v>7772</v>
      </c>
      <c r="C1306" s="21">
        <v>6</v>
      </c>
      <c r="D1306" s="20">
        <v>0.7</v>
      </c>
      <c r="E1306" s="135">
        <v>40</v>
      </c>
      <c r="F1306" s="106">
        <v>24.5</v>
      </c>
      <c r="G1306" s="22" t="s">
        <v>14140</v>
      </c>
      <c r="H1306" s="106">
        <f t="shared" si="60"/>
        <v>35.35</v>
      </c>
      <c r="I1306" s="106">
        <f t="shared" si="61"/>
        <v>32.450000000000003</v>
      </c>
      <c r="J1306" s="107">
        <f t="shared" si="62"/>
        <v>31.85</v>
      </c>
      <c r="L1306"/>
      <c r="M1306"/>
      <c r="N1306"/>
      <c r="O1306"/>
      <c r="P1306"/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</row>
    <row r="1307" spans="1:32" s="20" customFormat="1" x14ac:dyDescent="0.35">
      <c r="A1307" s="127" t="s">
        <v>7775</v>
      </c>
      <c r="B1307" s="21" t="s">
        <v>7776</v>
      </c>
      <c r="C1307" s="21">
        <v>6</v>
      </c>
      <c r="D1307" s="20">
        <v>0.7</v>
      </c>
      <c r="E1307" s="135">
        <v>40</v>
      </c>
      <c r="F1307" s="106">
        <v>26</v>
      </c>
      <c r="G1307" s="22" t="s">
        <v>14140</v>
      </c>
      <c r="H1307" s="106">
        <f t="shared" si="60"/>
        <v>37.15</v>
      </c>
      <c r="I1307" s="106">
        <f t="shared" si="61"/>
        <v>34.15</v>
      </c>
      <c r="J1307" s="107">
        <f t="shared" si="62"/>
        <v>33.5</v>
      </c>
      <c r="L1307"/>
      <c r="M1307"/>
      <c r="N1307"/>
      <c r="O1307"/>
      <c r="P1307"/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</row>
    <row r="1308" spans="1:32" s="20" customFormat="1" x14ac:dyDescent="0.35">
      <c r="A1308" s="127" t="s">
        <v>7786</v>
      </c>
      <c r="B1308" s="21" t="s">
        <v>7787</v>
      </c>
      <c r="C1308" s="21">
        <v>12</v>
      </c>
      <c r="D1308" s="20">
        <v>0.7</v>
      </c>
      <c r="E1308" s="135">
        <v>46</v>
      </c>
      <c r="F1308" s="106">
        <v>24.5</v>
      </c>
      <c r="G1308" s="22" t="s">
        <v>14145</v>
      </c>
      <c r="H1308" s="106">
        <f t="shared" si="60"/>
        <v>35.85</v>
      </c>
      <c r="I1308" s="106">
        <f t="shared" si="61"/>
        <v>32.950000000000003</v>
      </c>
      <c r="J1308" s="107">
        <f t="shared" si="62"/>
        <v>32.35</v>
      </c>
      <c r="L1308"/>
      <c r="M1308"/>
      <c r="N1308"/>
      <c r="O1308"/>
      <c r="P1308"/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</row>
    <row r="1309" spans="1:32" s="20" customFormat="1" x14ac:dyDescent="0.35">
      <c r="A1309" s="127" t="s">
        <v>7789</v>
      </c>
      <c r="B1309" s="21" t="s">
        <v>7790</v>
      </c>
      <c r="C1309" s="21">
        <v>6</v>
      </c>
      <c r="D1309" s="20">
        <v>0.5</v>
      </c>
      <c r="E1309" s="135">
        <v>48</v>
      </c>
      <c r="F1309" s="106">
        <v>29.5</v>
      </c>
      <c r="G1309" s="22" t="s">
        <v>14163</v>
      </c>
      <c r="H1309" s="106">
        <f t="shared" si="60"/>
        <v>40.950000000000003</v>
      </c>
      <c r="I1309" s="106">
        <f t="shared" si="61"/>
        <v>37.6</v>
      </c>
      <c r="J1309" s="107">
        <f t="shared" si="62"/>
        <v>36.9</v>
      </c>
      <c r="L1309"/>
      <c r="M1309"/>
      <c r="N1309"/>
      <c r="O1309"/>
      <c r="P1309"/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</row>
    <row r="1310" spans="1:32" s="20" customFormat="1" x14ac:dyDescent="0.35">
      <c r="A1310" s="127" t="s">
        <v>7793</v>
      </c>
      <c r="B1310" s="21" t="s">
        <v>7794</v>
      </c>
      <c r="C1310" s="21">
        <v>6</v>
      </c>
      <c r="D1310" s="20">
        <v>0.5</v>
      </c>
      <c r="E1310" s="135">
        <v>48</v>
      </c>
      <c r="F1310" s="106">
        <v>32.5</v>
      </c>
      <c r="G1310" s="22" t="s">
        <v>14163</v>
      </c>
      <c r="H1310" s="106">
        <f t="shared" si="60"/>
        <v>44.6</v>
      </c>
      <c r="I1310" s="106">
        <f t="shared" si="61"/>
        <v>40.950000000000003</v>
      </c>
      <c r="J1310" s="107">
        <f t="shared" si="62"/>
        <v>40.200000000000003</v>
      </c>
      <c r="L1310"/>
      <c r="M1310"/>
      <c r="N1310"/>
      <c r="O1310"/>
      <c r="P1310"/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</row>
    <row r="1311" spans="1:32" s="20" customFormat="1" x14ac:dyDescent="0.35">
      <c r="A1311" s="127" t="s">
        <v>7797</v>
      </c>
      <c r="B1311" s="21" t="s">
        <v>7798</v>
      </c>
      <c r="C1311" s="21">
        <v>6</v>
      </c>
      <c r="D1311" s="20">
        <v>0.5</v>
      </c>
      <c r="E1311" s="135">
        <v>48</v>
      </c>
      <c r="F1311" s="106">
        <v>34.5</v>
      </c>
      <c r="G1311" s="22" t="s">
        <v>14163</v>
      </c>
      <c r="H1311" s="106">
        <f t="shared" si="60"/>
        <v>47.050000000000004</v>
      </c>
      <c r="I1311" s="106">
        <f t="shared" si="61"/>
        <v>43.2</v>
      </c>
      <c r="J1311" s="107">
        <f t="shared" si="62"/>
        <v>42.400000000000006</v>
      </c>
      <c r="L1311"/>
      <c r="M1311"/>
      <c r="N1311"/>
      <c r="O1311"/>
      <c r="P1311"/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</row>
    <row r="1312" spans="1:32" s="20" customFormat="1" x14ac:dyDescent="0.35">
      <c r="A1312" s="127" t="s">
        <v>7808</v>
      </c>
      <c r="B1312" s="21" t="s">
        <v>7809</v>
      </c>
      <c r="C1312" s="21">
        <v>6</v>
      </c>
      <c r="D1312" s="20">
        <v>0.5</v>
      </c>
      <c r="E1312" s="135">
        <v>40</v>
      </c>
      <c r="F1312" s="106">
        <v>9.25</v>
      </c>
      <c r="G1312" s="22" t="s">
        <v>14142</v>
      </c>
      <c r="H1312" s="106">
        <f t="shared" si="60"/>
        <v>15.75</v>
      </c>
      <c r="I1312" s="106">
        <f t="shared" si="61"/>
        <v>14.450000000000001</v>
      </c>
      <c r="J1312" s="107">
        <f t="shared" si="62"/>
        <v>14.200000000000001</v>
      </c>
      <c r="L1312"/>
      <c r="M1312"/>
      <c r="N1312"/>
      <c r="O1312"/>
      <c r="P1312"/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</row>
    <row r="1313" spans="1:32" s="20" customFormat="1" x14ac:dyDescent="0.35">
      <c r="A1313" s="127" t="s">
        <v>7812</v>
      </c>
      <c r="B1313" s="21" t="s">
        <v>7813</v>
      </c>
      <c r="C1313" s="21">
        <v>6</v>
      </c>
      <c r="D1313" s="20">
        <v>0.7</v>
      </c>
      <c r="E1313" s="135">
        <v>40</v>
      </c>
      <c r="F1313" s="106">
        <v>14.5</v>
      </c>
      <c r="G1313" s="22" t="s">
        <v>14142</v>
      </c>
      <c r="H1313" s="106">
        <f t="shared" si="60"/>
        <v>23.150000000000002</v>
      </c>
      <c r="I1313" s="106">
        <f t="shared" si="61"/>
        <v>21.25</v>
      </c>
      <c r="J1313" s="107">
        <f t="shared" si="62"/>
        <v>20.85</v>
      </c>
      <c r="L1313"/>
      <c r="M1313"/>
      <c r="N1313"/>
      <c r="O1313"/>
      <c r="P1313"/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</row>
    <row r="1314" spans="1:32" s="20" customFormat="1" x14ac:dyDescent="0.35">
      <c r="A1314" s="127" t="s">
        <v>14418</v>
      </c>
      <c r="B1314" s="21" t="s">
        <v>14419</v>
      </c>
      <c r="C1314" s="21">
        <v>6</v>
      </c>
      <c r="D1314" s="20">
        <v>0.7</v>
      </c>
      <c r="E1314" s="135">
        <v>40</v>
      </c>
      <c r="F1314" s="106">
        <v>36.5</v>
      </c>
      <c r="G1314" s="22" t="s">
        <v>14145</v>
      </c>
      <c r="H1314" s="106">
        <f t="shared" si="60"/>
        <v>50</v>
      </c>
      <c r="I1314" s="106">
        <f t="shared" si="61"/>
        <v>45.900000000000006</v>
      </c>
      <c r="J1314" s="107">
        <f t="shared" si="62"/>
        <v>45.050000000000004</v>
      </c>
      <c r="L1314"/>
      <c r="M1314"/>
      <c r="N1314"/>
      <c r="O1314"/>
      <c r="P1314"/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</row>
    <row r="1315" spans="1:32" s="20" customFormat="1" x14ac:dyDescent="0.35">
      <c r="A1315" s="127" t="s">
        <v>14815</v>
      </c>
      <c r="B1315" s="21" t="s">
        <v>14816</v>
      </c>
      <c r="C1315" s="21">
        <v>6</v>
      </c>
      <c r="D1315" s="20">
        <v>0.7</v>
      </c>
      <c r="E1315" s="135">
        <v>46</v>
      </c>
      <c r="F1315" s="106">
        <v>39.5</v>
      </c>
      <c r="G1315" s="22" t="s">
        <v>14145</v>
      </c>
      <c r="H1315" s="106">
        <f t="shared" si="60"/>
        <v>54.150000000000006</v>
      </c>
      <c r="I1315" s="106">
        <f t="shared" si="61"/>
        <v>49.75</v>
      </c>
      <c r="J1315" s="107">
        <f t="shared" si="62"/>
        <v>48.85</v>
      </c>
      <c r="L1315"/>
      <c r="M1315"/>
      <c r="N1315"/>
      <c r="O1315"/>
      <c r="P1315"/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</row>
    <row r="1316" spans="1:32" s="20" customFormat="1" x14ac:dyDescent="0.35">
      <c r="A1316" s="127" t="s">
        <v>14713</v>
      </c>
      <c r="B1316" s="21" t="s">
        <v>14714</v>
      </c>
      <c r="C1316" s="21">
        <v>6</v>
      </c>
      <c r="D1316" s="20">
        <v>0.7</v>
      </c>
      <c r="E1316" s="135">
        <v>53.2</v>
      </c>
      <c r="F1316" s="106">
        <v>82.5</v>
      </c>
      <c r="G1316" s="22" t="s">
        <v>14145</v>
      </c>
      <c r="H1316" s="106">
        <f t="shared" si="60"/>
        <v>107.25</v>
      </c>
      <c r="I1316" s="106">
        <f t="shared" si="61"/>
        <v>98.5</v>
      </c>
      <c r="J1316" s="107">
        <f t="shared" si="62"/>
        <v>96.7</v>
      </c>
      <c r="L1316"/>
      <c r="M1316"/>
      <c r="N1316"/>
      <c r="O1316"/>
      <c r="P1316"/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</row>
    <row r="1317" spans="1:32" s="20" customFormat="1" x14ac:dyDescent="0.35">
      <c r="A1317" s="127" t="s">
        <v>7819</v>
      </c>
      <c r="B1317" s="21" t="s">
        <v>7820</v>
      </c>
      <c r="C1317" s="21">
        <v>6</v>
      </c>
      <c r="D1317" s="20">
        <v>0.7</v>
      </c>
      <c r="E1317" s="135">
        <v>54</v>
      </c>
      <c r="F1317" s="106">
        <v>92.5</v>
      </c>
      <c r="G1317" s="22" t="s">
        <v>14145</v>
      </c>
      <c r="H1317" s="106">
        <f t="shared" si="60"/>
        <v>119.55000000000001</v>
      </c>
      <c r="I1317" s="106">
        <f t="shared" si="61"/>
        <v>109.75</v>
      </c>
      <c r="J1317" s="107">
        <f t="shared" si="62"/>
        <v>107.80000000000001</v>
      </c>
      <c r="L1317"/>
      <c r="M1317"/>
      <c r="N1317"/>
      <c r="O1317"/>
      <c r="P1317"/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</row>
    <row r="1318" spans="1:32" s="20" customFormat="1" x14ac:dyDescent="0.35">
      <c r="A1318" s="127" t="s">
        <v>7823</v>
      </c>
      <c r="B1318" s="21" t="s">
        <v>7824</v>
      </c>
      <c r="C1318" s="21">
        <v>6</v>
      </c>
      <c r="D1318" s="20">
        <v>0.7</v>
      </c>
      <c r="E1318" s="135">
        <v>46</v>
      </c>
      <c r="F1318" s="106">
        <v>38.5</v>
      </c>
      <c r="G1318" s="22" t="s">
        <v>14145</v>
      </c>
      <c r="H1318" s="106">
        <f t="shared" si="60"/>
        <v>52.95</v>
      </c>
      <c r="I1318" s="106">
        <f t="shared" si="61"/>
        <v>48.6</v>
      </c>
      <c r="J1318" s="107">
        <f t="shared" si="62"/>
        <v>47.75</v>
      </c>
      <c r="L1318"/>
      <c r="M1318"/>
      <c r="N1318"/>
      <c r="O1318"/>
      <c r="P1318"/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</row>
    <row r="1319" spans="1:32" s="20" customFormat="1" x14ac:dyDescent="0.35">
      <c r="A1319" s="127" t="s">
        <v>14308</v>
      </c>
      <c r="B1319" s="21" t="s">
        <v>14309</v>
      </c>
      <c r="C1319" s="21">
        <v>6</v>
      </c>
      <c r="D1319" s="20">
        <v>0.7</v>
      </c>
      <c r="E1319" s="135">
        <v>40</v>
      </c>
      <c r="F1319" s="106">
        <v>36.5</v>
      </c>
      <c r="G1319" s="22" t="s">
        <v>14145</v>
      </c>
      <c r="H1319" s="106">
        <f t="shared" si="60"/>
        <v>50</v>
      </c>
      <c r="I1319" s="106">
        <f t="shared" si="61"/>
        <v>45.900000000000006</v>
      </c>
      <c r="J1319" s="107">
        <f t="shared" si="62"/>
        <v>45.050000000000004</v>
      </c>
      <c r="L1319"/>
      <c r="M1319"/>
      <c r="N1319"/>
      <c r="O1319"/>
      <c r="P1319"/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</row>
    <row r="1320" spans="1:32" s="20" customFormat="1" x14ac:dyDescent="0.35">
      <c r="A1320" s="127" t="s">
        <v>14715</v>
      </c>
      <c r="B1320" s="21" t="s">
        <v>14716</v>
      </c>
      <c r="C1320" s="21">
        <v>6</v>
      </c>
      <c r="D1320" s="20">
        <v>0.7</v>
      </c>
      <c r="E1320" s="135">
        <v>57.8</v>
      </c>
      <c r="F1320" s="106">
        <v>75</v>
      </c>
      <c r="G1320" s="22" t="s">
        <v>14145</v>
      </c>
      <c r="H1320" s="106">
        <f t="shared" si="60"/>
        <v>98.550000000000011</v>
      </c>
      <c r="I1320" s="106">
        <f t="shared" si="61"/>
        <v>90.45</v>
      </c>
      <c r="J1320" s="107">
        <f t="shared" si="62"/>
        <v>88.850000000000009</v>
      </c>
      <c r="L1320"/>
      <c r="M1320"/>
      <c r="N1320"/>
      <c r="O1320"/>
      <c r="P1320"/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</row>
    <row r="1321" spans="1:32" s="20" customFormat="1" x14ac:dyDescent="0.35">
      <c r="A1321" s="127" t="s">
        <v>7828</v>
      </c>
      <c r="B1321" s="21" t="s">
        <v>7829</v>
      </c>
      <c r="C1321" s="21">
        <v>6</v>
      </c>
      <c r="D1321" s="20">
        <v>0.7</v>
      </c>
      <c r="E1321" s="135">
        <v>57.1</v>
      </c>
      <c r="F1321" s="106">
        <v>105</v>
      </c>
      <c r="G1321" s="22" t="s">
        <v>14145</v>
      </c>
      <c r="H1321" s="106">
        <f t="shared" si="60"/>
        <v>135.05000000000001</v>
      </c>
      <c r="I1321" s="106">
        <f t="shared" si="61"/>
        <v>124</v>
      </c>
      <c r="J1321" s="107">
        <f t="shared" si="62"/>
        <v>121.80000000000001</v>
      </c>
      <c r="L1321"/>
      <c r="M1321"/>
      <c r="N1321"/>
      <c r="O1321"/>
      <c r="P1321"/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</row>
    <row r="1322" spans="1:32" s="20" customFormat="1" x14ac:dyDescent="0.35">
      <c r="A1322" s="127" t="s">
        <v>7832</v>
      </c>
      <c r="B1322" s="21" t="s">
        <v>7833</v>
      </c>
      <c r="C1322" s="21">
        <v>6</v>
      </c>
      <c r="D1322" s="20">
        <v>0.7</v>
      </c>
      <c r="E1322" s="135">
        <v>40</v>
      </c>
      <c r="F1322" s="106">
        <v>50.5</v>
      </c>
      <c r="G1322" s="22" t="s">
        <v>14145</v>
      </c>
      <c r="H1322" s="106">
        <f t="shared" si="60"/>
        <v>67.05</v>
      </c>
      <c r="I1322" s="106">
        <f t="shared" si="61"/>
        <v>61.550000000000004</v>
      </c>
      <c r="J1322" s="107">
        <f t="shared" si="62"/>
        <v>60.45</v>
      </c>
      <c r="L1322"/>
      <c r="M1322"/>
      <c r="N1322"/>
      <c r="O1322"/>
      <c r="P1322"/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</row>
    <row r="1323" spans="1:32" s="20" customFormat="1" x14ac:dyDescent="0.35">
      <c r="A1323" s="127" t="s">
        <v>7860</v>
      </c>
      <c r="B1323" s="21" t="s">
        <v>7857</v>
      </c>
      <c r="C1323" s="21">
        <v>12</v>
      </c>
      <c r="D1323" s="20">
        <v>1</v>
      </c>
      <c r="E1323" s="135">
        <v>40</v>
      </c>
      <c r="F1323" s="106">
        <v>13.95</v>
      </c>
      <c r="G1323" s="22" t="s">
        <v>14142</v>
      </c>
      <c r="H1323" s="106">
        <f t="shared" si="60"/>
        <v>24</v>
      </c>
      <c r="I1323" s="106">
        <f t="shared" si="61"/>
        <v>22</v>
      </c>
      <c r="J1323" s="107">
        <f t="shared" si="62"/>
        <v>21.650000000000002</v>
      </c>
      <c r="L1323"/>
      <c r="M1323"/>
      <c r="N1323"/>
      <c r="O1323"/>
      <c r="P1323"/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</row>
    <row r="1324" spans="1:32" s="20" customFormat="1" x14ac:dyDescent="0.35">
      <c r="A1324" s="127" t="s">
        <v>7863</v>
      </c>
      <c r="B1324" s="21" t="s">
        <v>7864</v>
      </c>
      <c r="C1324" s="21">
        <v>6</v>
      </c>
      <c r="D1324" s="20">
        <v>0.7</v>
      </c>
      <c r="E1324" s="135">
        <v>40</v>
      </c>
      <c r="F1324" s="106">
        <v>11.15</v>
      </c>
      <c r="G1324" s="22" t="s">
        <v>14141</v>
      </c>
      <c r="H1324" s="106">
        <f t="shared" si="60"/>
        <v>19.05</v>
      </c>
      <c r="I1324" s="106">
        <f t="shared" si="61"/>
        <v>17.5</v>
      </c>
      <c r="J1324" s="107">
        <f t="shared" si="62"/>
        <v>17.2</v>
      </c>
      <c r="L1324"/>
      <c r="M1324"/>
      <c r="N1324"/>
      <c r="O1324"/>
      <c r="P1324"/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</row>
    <row r="1325" spans="1:32" s="20" customFormat="1" x14ac:dyDescent="0.35">
      <c r="A1325" s="127" t="s">
        <v>7867</v>
      </c>
      <c r="B1325" s="21" t="s">
        <v>7868</v>
      </c>
      <c r="C1325" s="21">
        <v>6</v>
      </c>
      <c r="D1325" s="20">
        <v>0.7</v>
      </c>
      <c r="E1325" s="135">
        <v>45.1</v>
      </c>
      <c r="F1325" s="106">
        <v>32.950000000000003</v>
      </c>
      <c r="G1325" s="22" t="s">
        <v>14146</v>
      </c>
      <c r="H1325" s="106">
        <f t="shared" si="60"/>
        <v>46.1</v>
      </c>
      <c r="I1325" s="106">
        <f t="shared" si="61"/>
        <v>42.35</v>
      </c>
      <c r="J1325" s="107">
        <f t="shared" si="62"/>
        <v>41.550000000000004</v>
      </c>
      <c r="L1325"/>
      <c r="M1325"/>
      <c r="N1325"/>
      <c r="O1325"/>
      <c r="P1325"/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</row>
    <row r="1326" spans="1:32" s="20" customFormat="1" x14ac:dyDescent="0.35">
      <c r="A1326" s="127" t="s">
        <v>7871</v>
      </c>
      <c r="B1326" s="21" t="s">
        <v>7872</v>
      </c>
      <c r="C1326" s="21">
        <v>6</v>
      </c>
      <c r="D1326" s="20">
        <v>0.7</v>
      </c>
      <c r="E1326" s="135">
        <v>45.7</v>
      </c>
      <c r="F1326" s="106">
        <v>27.25</v>
      </c>
      <c r="G1326" s="22" t="s">
        <v>14146</v>
      </c>
      <c r="H1326" s="106">
        <f t="shared" si="60"/>
        <v>39.200000000000003</v>
      </c>
      <c r="I1326" s="106">
        <f t="shared" si="61"/>
        <v>36</v>
      </c>
      <c r="J1326" s="107">
        <f t="shared" si="62"/>
        <v>35.35</v>
      </c>
      <c r="L1326"/>
      <c r="M1326"/>
      <c r="N1326"/>
      <c r="O1326"/>
      <c r="P1326"/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</row>
    <row r="1327" spans="1:32" s="20" customFormat="1" x14ac:dyDescent="0.35">
      <c r="A1327" s="127" t="s">
        <v>7875</v>
      </c>
      <c r="B1327" s="21" t="s">
        <v>7876</v>
      </c>
      <c r="C1327" s="21">
        <v>6</v>
      </c>
      <c r="D1327" s="20">
        <v>0.7</v>
      </c>
      <c r="E1327" s="135">
        <v>54.5</v>
      </c>
      <c r="F1327" s="106">
        <v>27.25</v>
      </c>
      <c r="G1327" s="105" t="s">
        <v>14146</v>
      </c>
      <c r="H1327" s="106">
        <f t="shared" si="60"/>
        <v>40</v>
      </c>
      <c r="I1327" s="106">
        <f t="shared" si="61"/>
        <v>36.700000000000003</v>
      </c>
      <c r="J1327" s="107">
        <f t="shared" si="62"/>
        <v>36.050000000000004</v>
      </c>
      <c r="L1327"/>
      <c r="M1327"/>
      <c r="N1327"/>
      <c r="O1327"/>
      <c r="P1327"/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</row>
    <row r="1328" spans="1:32" s="20" customFormat="1" x14ac:dyDescent="0.35">
      <c r="A1328" s="127" t="s">
        <v>7879</v>
      </c>
      <c r="B1328" s="21" t="s">
        <v>7880</v>
      </c>
      <c r="C1328" s="21">
        <v>6</v>
      </c>
      <c r="D1328" s="20">
        <v>0.7</v>
      </c>
      <c r="E1328" s="135">
        <v>40</v>
      </c>
      <c r="F1328" s="106">
        <v>5.95</v>
      </c>
      <c r="G1328" s="22" t="s">
        <v>14150</v>
      </c>
      <c r="H1328" s="106">
        <f t="shared" si="60"/>
        <v>12.700000000000001</v>
      </c>
      <c r="I1328" s="106">
        <f t="shared" si="61"/>
        <v>11.65</v>
      </c>
      <c r="J1328" s="107">
        <f t="shared" si="62"/>
        <v>11.450000000000001</v>
      </c>
      <c r="L1328"/>
      <c r="M1328"/>
      <c r="N1328"/>
      <c r="O1328"/>
      <c r="P1328"/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</row>
    <row r="1329" spans="1:32" s="20" customFormat="1" x14ac:dyDescent="0.35">
      <c r="A1329" s="127" t="s">
        <v>7883</v>
      </c>
      <c r="B1329" s="21" t="s">
        <v>7884</v>
      </c>
      <c r="C1329" s="21">
        <v>6</v>
      </c>
      <c r="D1329" s="20">
        <v>0.7</v>
      </c>
      <c r="E1329" s="135">
        <v>46</v>
      </c>
      <c r="F1329" s="106">
        <v>25.9</v>
      </c>
      <c r="G1329" s="22" t="s">
        <v>14145</v>
      </c>
      <c r="H1329" s="106">
        <f t="shared" si="60"/>
        <v>37.6</v>
      </c>
      <c r="I1329" s="106">
        <f t="shared" si="61"/>
        <v>34.5</v>
      </c>
      <c r="J1329" s="107">
        <f t="shared" si="62"/>
        <v>33.9</v>
      </c>
      <c r="L1329"/>
      <c r="M1329"/>
      <c r="N1329"/>
      <c r="O1329"/>
      <c r="P1329"/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</row>
    <row r="1330" spans="1:32" s="20" customFormat="1" x14ac:dyDescent="0.35">
      <c r="A1330" s="127" t="s">
        <v>7887</v>
      </c>
      <c r="B1330" s="21" t="s">
        <v>7888</v>
      </c>
      <c r="C1330" s="21">
        <v>6</v>
      </c>
      <c r="D1330" s="20">
        <v>0.7</v>
      </c>
      <c r="E1330" s="135">
        <v>46</v>
      </c>
      <c r="F1330" s="106">
        <v>32.25</v>
      </c>
      <c r="G1330" s="22" t="s">
        <v>14145</v>
      </c>
      <c r="H1330" s="106">
        <f t="shared" si="60"/>
        <v>45.35</v>
      </c>
      <c r="I1330" s="106">
        <f t="shared" si="61"/>
        <v>41.6</v>
      </c>
      <c r="J1330" s="107">
        <f t="shared" si="62"/>
        <v>40.85</v>
      </c>
      <c r="L1330"/>
      <c r="M1330"/>
      <c r="N1330"/>
      <c r="O1330"/>
      <c r="P1330"/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</row>
    <row r="1331" spans="1:32" s="20" customFormat="1" x14ac:dyDescent="0.35">
      <c r="A1331" s="127" t="s">
        <v>7891</v>
      </c>
      <c r="B1331" s="21" t="s">
        <v>7892</v>
      </c>
      <c r="C1331" s="21">
        <v>6</v>
      </c>
      <c r="D1331" s="20">
        <v>0.7</v>
      </c>
      <c r="E1331" s="135">
        <v>40</v>
      </c>
      <c r="F1331" s="106">
        <v>12.6</v>
      </c>
      <c r="G1331" s="22" t="s">
        <v>14142</v>
      </c>
      <c r="H1331" s="106">
        <f t="shared" si="60"/>
        <v>20.85</v>
      </c>
      <c r="I1331" s="106">
        <f t="shared" si="61"/>
        <v>19.100000000000001</v>
      </c>
      <c r="J1331" s="107">
        <f t="shared" si="62"/>
        <v>18.8</v>
      </c>
      <c r="L1331"/>
      <c r="M1331"/>
      <c r="N1331"/>
      <c r="O1331"/>
      <c r="P1331"/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</row>
    <row r="1332" spans="1:32" s="20" customFormat="1" x14ac:dyDescent="0.35">
      <c r="A1332" s="127" t="s">
        <v>7895</v>
      </c>
      <c r="B1332" s="21" t="s">
        <v>7896</v>
      </c>
      <c r="C1332" s="21">
        <v>6</v>
      </c>
      <c r="D1332" s="20">
        <v>0.7</v>
      </c>
      <c r="E1332" s="135">
        <v>42</v>
      </c>
      <c r="F1332" s="106">
        <v>10.25</v>
      </c>
      <c r="G1332" s="22" t="s">
        <v>14146</v>
      </c>
      <c r="H1332" s="106">
        <f t="shared" si="60"/>
        <v>18.150000000000002</v>
      </c>
      <c r="I1332" s="106">
        <f t="shared" si="61"/>
        <v>16.650000000000002</v>
      </c>
      <c r="J1332" s="107">
        <f t="shared" si="62"/>
        <v>16.350000000000001</v>
      </c>
      <c r="L1332"/>
      <c r="M1332"/>
      <c r="N1332"/>
      <c r="O1332"/>
      <c r="P1332"/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</row>
    <row r="1333" spans="1:32" s="20" customFormat="1" x14ac:dyDescent="0.35">
      <c r="A1333" s="127" t="s">
        <v>7899</v>
      </c>
      <c r="B1333" s="21" t="s">
        <v>7900</v>
      </c>
      <c r="C1333" s="21">
        <v>6</v>
      </c>
      <c r="D1333" s="20">
        <v>0.7</v>
      </c>
      <c r="E1333" s="135">
        <v>37.5</v>
      </c>
      <c r="F1333" s="106">
        <v>13</v>
      </c>
      <c r="G1333" s="22" t="s">
        <v>14146</v>
      </c>
      <c r="H1333" s="106">
        <f t="shared" si="60"/>
        <v>21.1</v>
      </c>
      <c r="I1333" s="106">
        <f t="shared" si="61"/>
        <v>19.350000000000001</v>
      </c>
      <c r="J1333" s="107">
        <f t="shared" si="62"/>
        <v>19</v>
      </c>
      <c r="L1333"/>
      <c r="M1333"/>
      <c r="N1333"/>
      <c r="O1333"/>
      <c r="P1333"/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</row>
    <row r="1334" spans="1:32" s="20" customFormat="1" x14ac:dyDescent="0.35">
      <c r="A1334" s="127" t="s">
        <v>7902</v>
      </c>
      <c r="B1334" s="21" t="s">
        <v>7903</v>
      </c>
      <c r="C1334" s="21">
        <v>6</v>
      </c>
      <c r="D1334" s="20">
        <v>0.5</v>
      </c>
      <c r="E1334" s="135">
        <v>29.9</v>
      </c>
      <c r="F1334" s="106">
        <v>10.5</v>
      </c>
      <c r="G1334" s="22" t="s">
        <v>14143</v>
      </c>
      <c r="H1334" s="106">
        <f t="shared" si="60"/>
        <v>16.600000000000001</v>
      </c>
      <c r="I1334" s="106">
        <f t="shared" si="61"/>
        <v>15.25</v>
      </c>
      <c r="J1334" s="107">
        <f t="shared" si="62"/>
        <v>15</v>
      </c>
      <c r="L1334"/>
      <c r="M1334"/>
      <c r="N1334"/>
      <c r="O1334"/>
      <c r="P1334"/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</row>
    <row r="1335" spans="1:32" s="20" customFormat="1" x14ac:dyDescent="0.35">
      <c r="A1335" s="127" t="s">
        <v>7906</v>
      </c>
      <c r="B1335" s="21" t="s">
        <v>14860</v>
      </c>
      <c r="C1335" s="21">
        <v>6</v>
      </c>
      <c r="D1335" s="20">
        <v>0.7</v>
      </c>
      <c r="E1335" s="135">
        <v>43</v>
      </c>
      <c r="F1335" s="106">
        <v>38.5</v>
      </c>
      <c r="G1335" s="22" t="s">
        <v>14145</v>
      </c>
      <c r="H1335" s="106">
        <f t="shared" si="60"/>
        <v>52.7</v>
      </c>
      <c r="I1335" s="106">
        <f t="shared" si="61"/>
        <v>48.35</v>
      </c>
      <c r="J1335" s="107">
        <f t="shared" si="62"/>
        <v>47.5</v>
      </c>
      <c r="L1335"/>
      <c r="M1335"/>
      <c r="N1335"/>
      <c r="O1335"/>
      <c r="P1335"/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</row>
    <row r="1336" spans="1:32" s="20" customFormat="1" x14ac:dyDescent="0.35">
      <c r="A1336" s="127" t="s">
        <v>14375</v>
      </c>
      <c r="B1336" s="21" t="s">
        <v>7910</v>
      </c>
      <c r="C1336" s="21">
        <v>6</v>
      </c>
      <c r="D1336" s="20">
        <v>0.7</v>
      </c>
      <c r="E1336" s="135">
        <v>40</v>
      </c>
      <c r="F1336" s="106">
        <v>11.6</v>
      </c>
      <c r="G1336" s="22" t="s">
        <v>14150</v>
      </c>
      <c r="H1336" s="106">
        <f t="shared" si="60"/>
        <v>19.600000000000001</v>
      </c>
      <c r="I1336" s="106">
        <f t="shared" si="61"/>
        <v>18</v>
      </c>
      <c r="J1336" s="107">
        <f t="shared" si="62"/>
        <v>17.7</v>
      </c>
      <c r="L1336"/>
      <c r="M1336"/>
      <c r="N1336"/>
      <c r="O1336"/>
      <c r="P1336"/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</row>
    <row r="1337" spans="1:32" s="20" customFormat="1" x14ac:dyDescent="0.35">
      <c r="A1337" s="127" t="s">
        <v>7915</v>
      </c>
      <c r="B1337" s="21" t="s">
        <v>7916</v>
      </c>
      <c r="C1337" s="21">
        <v>6</v>
      </c>
      <c r="D1337" s="20">
        <v>0.7</v>
      </c>
      <c r="E1337" s="135">
        <v>56</v>
      </c>
      <c r="F1337" s="106">
        <v>23.5</v>
      </c>
      <c r="G1337" s="22" t="s">
        <v>14151</v>
      </c>
      <c r="H1337" s="106">
        <f t="shared" si="60"/>
        <v>35.550000000000004</v>
      </c>
      <c r="I1337" s="106">
        <f t="shared" si="61"/>
        <v>32.65</v>
      </c>
      <c r="J1337" s="107">
        <f t="shared" si="62"/>
        <v>32.050000000000004</v>
      </c>
      <c r="L1337"/>
      <c r="M1337"/>
      <c r="N1337"/>
      <c r="O1337"/>
      <c r="P1337"/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</row>
    <row r="1338" spans="1:32" s="20" customFormat="1" x14ac:dyDescent="0.35">
      <c r="A1338" s="127" t="s">
        <v>7926</v>
      </c>
      <c r="B1338" s="21" t="s">
        <v>7927</v>
      </c>
      <c r="C1338" s="21">
        <v>12</v>
      </c>
      <c r="D1338" s="20">
        <v>0.5</v>
      </c>
      <c r="E1338" s="135">
        <v>40</v>
      </c>
      <c r="F1338" s="106">
        <v>16</v>
      </c>
      <c r="G1338" s="22" t="s">
        <v>14144</v>
      </c>
      <c r="H1338" s="106">
        <f t="shared" si="60"/>
        <v>23.950000000000003</v>
      </c>
      <c r="I1338" s="106">
        <f t="shared" si="61"/>
        <v>22</v>
      </c>
      <c r="J1338" s="107">
        <f t="shared" si="62"/>
        <v>21.6</v>
      </c>
      <c r="L1338"/>
      <c r="M1338"/>
      <c r="N1338"/>
      <c r="O1338"/>
      <c r="P1338"/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</row>
    <row r="1339" spans="1:32" s="20" customFormat="1" x14ac:dyDescent="0.35">
      <c r="A1339" s="127" t="s">
        <v>7930</v>
      </c>
      <c r="B1339" s="21" t="s">
        <v>7931</v>
      </c>
      <c r="C1339" s="21">
        <v>6</v>
      </c>
      <c r="D1339" s="20">
        <v>0.5</v>
      </c>
      <c r="E1339" s="135">
        <v>40</v>
      </c>
      <c r="F1339" s="106">
        <v>17.5</v>
      </c>
      <c r="G1339" s="22" t="s">
        <v>14146</v>
      </c>
      <c r="H1339" s="106">
        <f t="shared" si="60"/>
        <v>25.8</v>
      </c>
      <c r="I1339" s="106">
        <f t="shared" si="61"/>
        <v>23.700000000000003</v>
      </c>
      <c r="J1339" s="107">
        <f t="shared" si="62"/>
        <v>23.25</v>
      </c>
      <c r="L1339"/>
      <c r="M1339"/>
      <c r="N1339"/>
      <c r="O1339"/>
      <c r="P1339"/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</row>
    <row r="1340" spans="1:32" s="20" customFormat="1" x14ac:dyDescent="0.35">
      <c r="A1340" s="127" t="s">
        <v>7939</v>
      </c>
      <c r="B1340" s="21" t="s">
        <v>7940</v>
      </c>
      <c r="C1340" s="21">
        <v>6</v>
      </c>
      <c r="D1340" s="20">
        <v>0.5</v>
      </c>
      <c r="E1340" s="135">
        <v>15</v>
      </c>
      <c r="F1340" s="106">
        <v>4.5</v>
      </c>
      <c r="G1340" s="22" t="s">
        <v>14141</v>
      </c>
      <c r="H1340" s="106">
        <f t="shared" si="60"/>
        <v>8.35</v>
      </c>
      <c r="I1340" s="106">
        <f t="shared" si="61"/>
        <v>7.65</v>
      </c>
      <c r="J1340" s="107">
        <f t="shared" si="62"/>
        <v>7.5500000000000007</v>
      </c>
      <c r="L1340"/>
      <c r="M1340"/>
      <c r="N1340"/>
      <c r="O1340"/>
      <c r="P1340"/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</row>
    <row r="1341" spans="1:32" s="20" customFormat="1" x14ac:dyDescent="0.35">
      <c r="A1341" s="127" t="s">
        <v>7942</v>
      </c>
      <c r="B1341" s="21" t="s">
        <v>7943</v>
      </c>
      <c r="C1341" s="21">
        <v>6</v>
      </c>
      <c r="D1341" s="20">
        <v>0.5</v>
      </c>
      <c r="E1341" s="135">
        <v>20</v>
      </c>
      <c r="F1341" s="106">
        <v>4.25</v>
      </c>
      <c r="G1341" s="22" t="s">
        <v>14141</v>
      </c>
      <c r="H1341" s="106">
        <f t="shared" si="60"/>
        <v>8.35</v>
      </c>
      <c r="I1341" s="106">
        <f t="shared" si="61"/>
        <v>7.7</v>
      </c>
      <c r="J1341" s="107">
        <f t="shared" si="62"/>
        <v>7.5500000000000007</v>
      </c>
      <c r="L1341"/>
      <c r="M1341"/>
      <c r="N1341"/>
      <c r="O1341"/>
      <c r="P1341"/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</row>
    <row r="1342" spans="1:32" s="20" customFormat="1" x14ac:dyDescent="0.35">
      <c r="A1342" s="127" t="s">
        <v>7946</v>
      </c>
      <c r="B1342" s="21" t="s">
        <v>7947</v>
      </c>
      <c r="C1342" s="21">
        <v>6</v>
      </c>
      <c r="D1342" s="20">
        <v>0.7</v>
      </c>
      <c r="E1342" s="135">
        <v>50</v>
      </c>
      <c r="F1342" s="106">
        <v>24.5</v>
      </c>
      <c r="G1342" s="22" t="s">
        <v>14158</v>
      </c>
      <c r="H1342" s="106">
        <f t="shared" si="60"/>
        <v>36.25</v>
      </c>
      <c r="I1342" s="106">
        <f t="shared" si="61"/>
        <v>33.25</v>
      </c>
      <c r="J1342" s="107">
        <f t="shared" si="62"/>
        <v>32.65</v>
      </c>
      <c r="L1342"/>
      <c r="M1342"/>
      <c r="N1342"/>
      <c r="O1342"/>
      <c r="P1342"/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</row>
    <row r="1343" spans="1:32" s="20" customFormat="1" x14ac:dyDescent="0.35">
      <c r="A1343" s="127" t="s">
        <v>7950</v>
      </c>
      <c r="B1343" s="21" t="s">
        <v>7951</v>
      </c>
      <c r="C1343" s="21">
        <v>6</v>
      </c>
      <c r="D1343" s="20">
        <v>0.7</v>
      </c>
      <c r="E1343" s="135">
        <v>43</v>
      </c>
      <c r="F1343" s="106">
        <v>19.600000000000001</v>
      </c>
      <c r="G1343" s="22" t="s">
        <v>14145</v>
      </c>
      <c r="H1343" s="106">
        <f t="shared" si="60"/>
        <v>29.650000000000002</v>
      </c>
      <c r="I1343" s="106">
        <f t="shared" si="61"/>
        <v>27.200000000000003</v>
      </c>
      <c r="J1343" s="107">
        <f t="shared" si="62"/>
        <v>26.700000000000003</v>
      </c>
      <c r="L1343"/>
      <c r="M1343"/>
      <c r="N1343"/>
      <c r="O1343"/>
      <c r="P1343"/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</row>
    <row r="1344" spans="1:32" s="20" customFormat="1" x14ac:dyDescent="0.35">
      <c r="A1344" s="127" t="s">
        <v>7954</v>
      </c>
      <c r="B1344" s="21" t="s">
        <v>7955</v>
      </c>
      <c r="C1344" s="21">
        <v>6</v>
      </c>
      <c r="D1344" s="20">
        <v>0.7</v>
      </c>
      <c r="E1344" s="135">
        <v>43</v>
      </c>
      <c r="F1344" s="106">
        <v>28.25</v>
      </c>
      <c r="G1344" s="22" t="s">
        <v>14145</v>
      </c>
      <c r="H1344" s="106">
        <f t="shared" si="60"/>
        <v>40.200000000000003</v>
      </c>
      <c r="I1344" s="106">
        <f t="shared" si="61"/>
        <v>36.9</v>
      </c>
      <c r="J1344" s="107">
        <f t="shared" si="62"/>
        <v>36.25</v>
      </c>
      <c r="L1344"/>
      <c r="M1344"/>
      <c r="N1344"/>
      <c r="O1344"/>
      <c r="P1344"/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</row>
    <row r="1345" spans="1:32" s="20" customFormat="1" x14ac:dyDescent="0.35">
      <c r="A1345" s="127" t="s">
        <v>14842</v>
      </c>
      <c r="B1345" s="21" t="s">
        <v>14843</v>
      </c>
      <c r="C1345" s="21">
        <v>6</v>
      </c>
      <c r="D1345" s="20">
        <v>0.7</v>
      </c>
      <c r="E1345" s="135">
        <v>43</v>
      </c>
      <c r="F1345" s="106">
        <v>40.5</v>
      </c>
      <c r="G1345" s="22" t="s">
        <v>14147</v>
      </c>
      <c r="H1345" s="106">
        <f t="shared" si="60"/>
        <v>55.150000000000006</v>
      </c>
      <c r="I1345" s="106">
        <f t="shared" si="61"/>
        <v>50.6</v>
      </c>
      <c r="J1345" s="107">
        <f t="shared" si="62"/>
        <v>49.7</v>
      </c>
      <c r="L1345"/>
      <c r="M1345"/>
      <c r="N1345"/>
      <c r="O1345"/>
      <c r="P1345"/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</row>
    <row r="1346" spans="1:32" s="20" customFormat="1" x14ac:dyDescent="0.35">
      <c r="A1346" s="127" t="s">
        <v>7958</v>
      </c>
      <c r="B1346" s="21" t="s">
        <v>7959</v>
      </c>
      <c r="C1346" s="21">
        <v>6</v>
      </c>
      <c r="D1346" s="20">
        <v>0.7</v>
      </c>
      <c r="E1346" s="135">
        <v>43</v>
      </c>
      <c r="F1346" s="106">
        <v>36.75</v>
      </c>
      <c r="G1346" s="22" t="s">
        <v>14145</v>
      </c>
      <c r="H1346" s="106">
        <f t="shared" si="60"/>
        <v>50.550000000000004</v>
      </c>
      <c r="I1346" s="106">
        <f t="shared" si="61"/>
        <v>46.400000000000006</v>
      </c>
      <c r="J1346" s="107">
        <f t="shared" si="62"/>
        <v>45.6</v>
      </c>
      <c r="L1346"/>
      <c r="M1346"/>
      <c r="N1346"/>
      <c r="O1346"/>
      <c r="P1346"/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</row>
    <row r="1347" spans="1:32" s="20" customFormat="1" x14ac:dyDescent="0.35">
      <c r="A1347" s="127" t="s">
        <v>7962</v>
      </c>
      <c r="B1347" s="21" t="s">
        <v>7963</v>
      </c>
      <c r="C1347" s="21">
        <v>6</v>
      </c>
      <c r="D1347" s="20">
        <v>0.7</v>
      </c>
      <c r="E1347" s="135">
        <v>43</v>
      </c>
      <c r="F1347" s="106">
        <v>49.95</v>
      </c>
      <c r="G1347" s="22" t="s">
        <v>14145</v>
      </c>
      <c r="H1347" s="106">
        <f t="shared" si="60"/>
        <v>66.650000000000006</v>
      </c>
      <c r="I1347" s="106">
        <f t="shared" si="61"/>
        <v>61.2</v>
      </c>
      <c r="J1347" s="107">
        <f t="shared" si="62"/>
        <v>60.1</v>
      </c>
      <c r="L1347"/>
      <c r="M1347"/>
      <c r="N1347"/>
      <c r="O1347"/>
      <c r="P1347"/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</row>
    <row r="1348" spans="1:32" s="20" customFormat="1" x14ac:dyDescent="0.35">
      <c r="A1348" s="127" t="s">
        <v>14581</v>
      </c>
      <c r="B1348" s="21" t="s">
        <v>7966</v>
      </c>
      <c r="C1348" s="21">
        <v>6</v>
      </c>
      <c r="D1348" s="20">
        <v>0.5</v>
      </c>
      <c r="E1348" s="135">
        <v>42</v>
      </c>
      <c r="F1348" s="106">
        <v>22.25</v>
      </c>
      <c r="G1348" s="22" t="s">
        <v>14152</v>
      </c>
      <c r="H1348" s="106">
        <f t="shared" si="60"/>
        <v>31.700000000000003</v>
      </c>
      <c r="I1348" s="106">
        <f t="shared" si="61"/>
        <v>29.1</v>
      </c>
      <c r="J1348" s="107">
        <f t="shared" si="62"/>
        <v>28.6</v>
      </c>
      <c r="L1348"/>
      <c r="M1348"/>
      <c r="N1348"/>
      <c r="O1348"/>
      <c r="P1348"/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</row>
    <row r="1349" spans="1:32" s="20" customFormat="1" x14ac:dyDescent="0.35">
      <c r="A1349" s="127" t="s">
        <v>7967</v>
      </c>
      <c r="B1349" s="21" t="s">
        <v>7968</v>
      </c>
      <c r="C1349" s="21">
        <v>6</v>
      </c>
      <c r="D1349" s="20">
        <v>0.5</v>
      </c>
      <c r="E1349" s="135">
        <v>42</v>
      </c>
      <c r="F1349" s="106">
        <v>19.25</v>
      </c>
      <c r="G1349" s="22" t="s">
        <v>14146</v>
      </c>
      <c r="H1349" s="106">
        <f t="shared" si="60"/>
        <v>28.05</v>
      </c>
      <c r="I1349" s="106">
        <f t="shared" si="61"/>
        <v>25.75</v>
      </c>
      <c r="J1349" s="107">
        <f t="shared" si="62"/>
        <v>25.3</v>
      </c>
      <c r="L1349"/>
      <c r="M1349"/>
      <c r="N1349"/>
      <c r="O1349"/>
      <c r="P1349"/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</row>
    <row r="1350" spans="1:32" s="20" customFormat="1" x14ac:dyDescent="0.35">
      <c r="A1350" s="127" t="s">
        <v>7979</v>
      </c>
      <c r="B1350" s="21" t="s">
        <v>7980</v>
      </c>
      <c r="C1350" s="21">
        <v>6</v>
      </c>
      <c r="D1350" s="20">
        <v>0.5</v>
      </c>
      <c r="E1350" s="135">
        <v>20</v>
      </c>
      <c r="F1350" s="106">
        <v>13</v>
      </c>
      <c r="G1350" s="22" t="s">
        <v>14164</v>
      </c>
      <c r="H1350" s="106">
        <f t="shared" si="60"/>
        <v>19.05</v>
      </c>
      <c r="I1350" s="106">
        <f t="shared" si="61"/>
        <v>17.5</v>
      </c>
      <c r="J1350" s="107">
        <f t="shared" si="62"/>
        <v>17.150000000000002</v>
      </c>
      <c r="L1350"/>
      <c r="M1350"/>
      <c r="N1350"/>
      <c r="O1350"/>
      <c r="P1350"/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</row>
    <row r="1351" spans="1:32" s="20" customFormat="1" x14ac:dyDescent="0.35">
      <c r="A1351" s="127" t="s">
        <v>7983</v>
      </c>
      <c r="B1351" s="21" t="s">
        <v>7984</v>
      </c>
      <c r="C1351" s="21">
        <v>6</v>
      </c>
      <c r="D1351" s="20">
        <v>0.7</v>
      </c>
      <c r="E1351" s="135">
        <v>40</v>
      </c>
      <c r="F1351" s="106">
        <v>83</v>
      </c>
      <c r="G1351" s="22" t="s">
        <v>14140</v>
      </c>
      <c r="H1351" s="106">
        <f t="shared" si="60"/>
        <v>106.7</v>
      </c>
      <c r="I1351" s="106">
        <f t="shared" si="61"/>
        <v>97.95</v>
      </c>
      <c r="J1351" s="107">
        <f t="shared" si="62"/>
        <v>96.2</v>
      </c>
      <c r="L1351"/>
      <c r="M1351"/>
      <c r="N1351"/>
      <c r="O1351"/>
      <c r="P1351"/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</row>
    <row r="1352" spans="1:32" s="20" customFormat="1" x14ac:dyDescent="0.35">
      <c r="A1352" s="127" t="s">
        <v>14376</v>
      </c>
      <c r="B1352" s="21" t="s">
        <v>14377</v>
      </c>
      <c r="C1352" s="21">
        <v>6</v>
      </c>
      <c r="D1352" s="20">
        <v>0.7</v>
      </c>
      <c r="E1352" s="135">
        <v>40</v>
      </c>
      <c r="F1352" s="106">
        <v>80</v>
      </c>
      <c r="G1352" s="22" t="s">
        <v>14140</v>
      </c>
      <c r="H1352" s="106">
        <f t="shared" si="60"/>
        <v>103.05000000000001</v>
      </c>
      <c r="I1352" s="106">
        <f t="shared" si="61"/>
        <v>94.600000000000009</v>
      </c>
      <c r="J1352" s="107">
        <f t="shared" si="62"/>
        <v>92.9</v>
      </c>
      <c r="L1352"/>
      <c r="M1352"/>
      <c r="N1352"/>
      <c r="O1352"/>
      <c r="P1352"/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</row>
    <row r="1353" spans="1:32" s="20" customFormat="1" x14ac:dyDescent="0.35">
      <c r="A1353" s="127" t="s">
        <v>8005</v>
      </c>
      <c r="B1353" s="21" t="s">
        <v>8006</v>
      </c>
      <c r="C1353" s="21">
        <v>6</v>
      </c>
      <c r="D1353" s="20">
        <v>0.5</v>
      </c>
      <c r="E1353" s="135">
        <v>47</v>
      </c>
      <c r="F1353" s="106">
        <v>23.5</v>
      </c>
      <c r="G1353" s="22" t="s">
        <v>14146</v>
      </c>
      <c r="H1353" s="106">
        <f t="shared" si="60"/>
        <v>33.550000000000004</v>
      </c>
      <c r="I1353" s="106">
        <f t="shared" si="61"/>
        <v>30.8</v>
      </c>
      <c r="J1353" s="107">
        <f t="shared" si="62"/>
        <v>30.25</v>
      </c>
      <c r="L1353"/>
      <c r="M1353"/>
      <c r="N1353"/>
      <c r="O1353"/>
      <c r="P1353"/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</row>
    <row r="1354" spans="1:32" s="20" customFormat="1" x14ac:dyDescent="0.35">
      <c r="A1354" s="127" t="s">
        <v>8009</v>
      </c>
      <c r="B1354" s="21" t="s">
        <v>8010</v>
      </c>
      <c r="C1354" s="21">
        <v>6</v>
      </c>
      <c r="D1354" s="20">
        <v>0.5</v>
      </c>
      <c r="E1354" s="135">
        <v>47</v>
      </c>
      <c r="F1354" s="106">
        <v>23.4</v>
      </c>
      <c r="G1354" s="22" t="s">
        <v>14158</v>
      </c>
      <c r="H1354" s="106">
        <f t="shared" si="60"/>
        <v>33.450000000000003</v>
      </c>
      <c r="I1354" s="106">
        <f t="shared" si="61"/>
        <v>30.700000000000003</v>
      </c>
      <c r="J1354" s="107">
        <f t="shared" si="62"/>
        <v>30.150000000000002</v>
      </c>
      <c r="L1354"/>
      <c r="M1354"/>
      <c r="N1354"/>
      <c r="O1354"/>
      <c r="P1354"/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</row>
    <row r="1355" spans="1:32" s="20" customFormat="1" x14ac:dyDescent="0.35">
      <c r="A1355" s="127" t="s">
        <v>8017</v>
      </c>
      <c r="B1355" s="21" t="s">
        <v>8018</v>
      </c>
      <c r="C1355" s="21">
        <v>6</v>
      </c>
      <c r="D1355" s="20">
        <v>0.5</v>
      </c>
      <c r="E1355" s="135">
        <v>47</v>
      </c>
      <c r="F1355" s="106">
        <v>18.899999999999999</v>
      </c>
      <c r="G1355" s="22" t="s">
        <v>14146</v>
      </c>
      <c r="H1355" s="106">
        <f t="shared" si="60"/>
        <v>27.950000000000003</v>
      </c>
      <c r="I1355" s="106">
        <f t="shared" si="61"/>
        <v>25.650000000000002</v>
      </c>
      <c r="J1355" s="107">
        <f t="shared" si="62"/>
        <v>25.200000000000003</v>
      </c>
      <c r="L1355"/>
      <c r="M1355"/>
      <c r="N1355"/>
      <c r="O1355"/>
      <c r="P1355"/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</row>
    <row r="1356" spans="1:32" s="20" customFormat="1" x14ac:dyDescent="0.35">
      <c r="A1356" s="127" t="s">
        <v>8021</v>
      </c>
      <c r="B1356" s="21" t="s">
        <v>8022</v>
      </c>
      <c r="C1356" s="21">
        <v>6</v>
      </c>
      <c r="D1356" s="20">
        <v>0.5</v>
      </c>
      <c r="E1356" s="135">
        <v>47</v>
      </c>
      <c r="F1356" s="106">
        <v>21</v>
      </c>
      <c r="G1356" s="22" t="s">
        <v>14158</v>
      </c>
      <c r="H1356" s="106">
        <f t="shared" ref="H1356:H1419" si="63">IF(B1356="","",CEILING((F1356+(10.3552*D1356*E1356)/100+1.5+0.05)*1.22,0.05))</f>
        <v>30.5</v>
      </c>
      <c r="I1356" s="106">
        <f t="shared" ref="I1356:I1419" si="64">IF(B1356="","",CEILING((F1356+(10.3552*D1356*E1356)/100+1.5+0.05)*1.12,0.05))</f>
        <v>28</v>
      </c>
      <c r="J1356" s="107">
        <f t="shared" ref="J1356:J1419" si="65">IF(B1356="","",CEILING((F1356+(10.3552*D1356*E1356)/100+1.5+0.05)*1.1,0.05))</f>
        <v>27.5</v>
      </c>
      <c r="L1356"/>
      <c r="M1356"/>
      <c r="N1356"/>
      <c r="O1356"/>
      <c r="P1356"/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</row>
    <row r="1357" spans="1:32" s="20" customFormat="1" x14ac:dyDescent="0.35">
      <c r="A1357" s="127" t="s">
        <v>8025</v>
      </c>
      <c r="B1357" s="21" t="s">
        <v>8026</v>
      </c>
      <c r="C1357" s="21">
        <v>6</v>
      </c>
      <c r="D1357" s="20">
        <v>0.5</v>
      </c>
      <c r="E1357" s="135">
        <v>40</v>
      </c>
      <c r="F1357" s="106">
        <v>21</v>
      </c>
      <c r="G1357" s="22" t="s">
        <v>14158</v>
      </c>
      <c r="H1357" s="106">
        <f t="shared" si="63"/>
        <v>30.05</v>
      </c>
      <c r="I1357" s="106">
        <f t="shared" si="64"/>
        <v>27.6</v>
      </c>
      <c r="J1357" s="107">
        <f t="shared" si="65"/>
        <v>27.1</v>
      </c>
      <c r="L1357"/>
      <c r="M1357"/>
      <c r="N1357"/>
      <c r="O1357"/>
      <c r="P1357"/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</row>
    <row r="1358" spans="1:32" s="20" customFormat="1" x14ac:dyDescent="0.35">
      <c r="A1358" s="127" t="s">
        <v>8029</v>
      </c>
      <c r="B1358" s="21" t="s">
        <v>8030</v>
      </c>
      <c r="C1358" s="21">
        <v>6</v>
      </c>
      <c r="D1358" s="20">
        <v>0.5</v>
      </c>
      <c r="E1358" s="135">
        <v>40</v>
      </c>
      <c r="F1358" s="106">
        <v>21</v>
      </c>
      <c r="G1358" s="22" t="s">
        <v>14158</v>
      </c>
      <c r="H1358" s="106">
        <f t="shared" si="63"/>
        <v>30.05</v>
      </c>
      <c r="I1358" s="106">
        <f t="shared" si="64"/>
        <v>27.6</v>
      </c>
      <c r="J1358" s="107">
        <f t="shared" si="65"/>
        <v>27.1</v>
      </c>
      <c r="L1358"/>
      <c r="M1358"/>
      <c r="N1358"/>
      <c r="O1358"/>
      <c r="P1358"/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</row>
    <row r="1359" spans="1:32" s="20" customFormat="1" x14ac:dyDescent="0.35">
      <c r="A1359" s="127" t="s">
        <v>8033</v>
      </c>
      <c r="B1359" s="21" t="s">
        <v>8034</v>
      </c>
      <c r="C1359" s="21">
        <v>6</v>
      </c>
      <c r="D1359" s="20">
        <v>0.7</v>
      </c>
      <c r="E1359" s="135">
        <v>47</v>
      </c>
      <c r="F1359" s="106">
        <v>19</v>
      </c>
      <c r="G1359" s="22" t="s">
        <v>14144</v>
      </c>
      <c r="H1359" s="106">
        <f t="shared" si="63"/>
        <v>29.25</v>
      </c>
      <c r="I1359" s="106">
        <f t="shared" si="64"/>
        <v>26.85</v>
      </c>
      <c r="J1359" s="107">
        <f t="shared" si="65"/>
        <v>26.400000000000002</v>
      </c>
      <c r="L1359"/>
      <c r="M1359"/>
      <c r="N1359"/>
      <c r="O1359"/>
      <c r="P1359"/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</row>
    <row r="1360" spans="1:32" s="20" customFormat="1" x14ac:dyDescent="0.35">
      <c r="A1360" s="127" t="s">
        <v>8037</v>
      </c>
      <c r="B1360" s="21" t="s">
        <v>8038</v>
      </c>
      <c r="C1360" s="21">
        <v>6</v>
      </c>
      <c r="D1360" s="20">
        <v>1</v>
      </c>
      <c r="E1360" s="135">
        <v>40</v>
      </c>
      <c r="F1360" s="106">
        <v>14.75</v>
      </c>
      <c r="G1360" s="22" t="s">
        <v>14162</v>
      </c>
      <c r="H1360" s="106">
        <f t="shared" si="63"/>
        <v>24.950000000000003</v>
      </c>
      <c r="I1360" s="106">
        <f t="shared" si="64"/>
        <v>22.900000000000002</v>
      </c>
      <c r="J1360" s="107">
        <f t="shared" si="65"/>
        <v>22.5</v>
      </c>
      <c r="L1360"/>
      <c r="M1360"/>
      <c r="N1360"/>
      <c r="O1360"/>
      <c r="P1360"/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</row>
    <row r="1361" spans="1:32" s="20" customFormat="1" x14ac:dyDescent="0.35">
      <c r="A1361" s="127" t="s">
        <v>8041</v>
      </c>
      <c r="B1361" s="21" t="s">
        <v>8042</v>
      </c>
      <c r="C1361" s="21">
        <v>6</v>
      </c>
      <c r="D1361" s="20">
        <v>0.7</v>
      </c>
      <c r="E1361" s="135">
        <v>47</v>
      </c>
      <c r="F1361" s="106">
        <v>15.25</v>
      </c>
      <c r="G1361" s="22" t="s">
        <v>14144</v>
      </c>
      <c r="H1361" s="106">
        <f t="shared" si="63"/>
        <v>24.700000000000003</v>
      </c>
      <c r="I1361" s="106">
        <f t="shared" si="64"/>
        <v>22.650000000000002</v>
      </c>
      <c r="J1361" s="107">
        <f t="shared" si="65"/>
        <v>22.25</v>
      </c>
      <c r="L1361"/>
      <c r="M1361"/>
      <c r="N1361"/>
      <c r="O1361"/>
      <c r="P1361"/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</row>
    <row r="1362" spans="1:32" s="20" customFormat="1" x14ac:dyDescent="0.35">
      <c r="A1362" s="127" t="s">
        <v>8049</v>
      </c>
      <c r="B1362" s="21" t="s">
        <v>8046</v>
      </c>
      <c r="C1362" s="21">
        <v>6</v>
      </c>
      <c r="D1362" s="20">
        <v>1</v>
      </c>
      <c r="E1362" s="135">
        <v>40</v>
      </c>
      <c r="F1362" s="106">
        <v>12.95</v>
      </c>
      <c r="G1362" s="22" t="s">
        <v>14144</v>
      </c>
      <c r="H1362" s="106">
        <f t="shared" si="63"/>
        <v>22.75</v>
      </c>
      <c r="I1362" s="106">
        <f t="shared" si="64"/>
        <v>20.900000000000002</v>
      </c>
      <c r="J1362" s="107">
        <f t="shared" si="65"/>
        <v>20.55</v>
      </c>
      <c r="L1362"/>
      <c r="M1362"/>
      <c r="N1362"/>
      <c r="O1362"/>
      <c r="P1362"/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</row>
    <row r="1363" spans="1:32" s="20" customFormat="1" x14ac:dyDescent="0.35">
      <c r="A1363" s="127" t="s">
        <v>14428</v>
      </c>
      <c r="B1363" s="21" t="s">
        <v>14429</v>
      </c>
      <c r="C1363" s="21">
        <v>6</v>
      </c>
      <c r="D1363" s="20">
        <v>1</v>
      </c>
      <c r="E1363" s="135">
        <v>40</v>
      </c>
      <c r="F1363" s="106">
        <v>17.5</v>
      </c>
      <c r="G1363" s="22" t="s">
        <v>14144</v>
      </c>
      <c r="H1363" s="106">
        <f t="shared" si="63"/>
        <v>28.3</v>
      </c>
      <c r="I1363" s="106">
        <f t="shared" si="64"/>
        <v>26</v>
      </c>
      <c r="J1363" s="107">
        <f t="shared" si="65"/>
        <v>25.55</v>
      </c>
      <c r="L1363"/>
      <c r="M1363"/>
      <c r="N1363"/>
      <c r="O1363"/>
      <c r="P1363"/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</row>
    <row r="1364" spans="1:32" s="20" customFormat="1" x14ac:dyDescent="0.35">
      <c r="A1364" s="127" t="s">
        <v>15553</v>
      </c>
      <c r="B1364" s="21" t="s">
        <v>15554</v>
      </c>
      <c r="C1364" s="21">
        <v>6</v>
      </c>
      <c r="D1364" s="20">
        <v>0.7</v>
      </c>
      <c r="E1364" s="135">
        <v>40</v>
      </c>
      <c r="F1364" s="106">
        <v>17.95</v>
      </c>
      <c r="G1364" s="22" t="s">
        <v>14144</v>
      </c>
      <c r="H1364" s="106">
        <f t="shared" si="63"/>
        <v>27.35</v>
      </c>
      <c r="I1364" s="106">
        <f t="shared" si="64"/>
        <v>25.1</v>
      </c>
      <c r="J1364" s="107">
        <f t="shared" si="65"/>
        <v>24.650000000000002</v>
      </c>
      <c r="L1364"/>
      <c r="M1364"/>
      <c r="N1364"/>
      <c r="O1364"/>
      <c r="P1364"/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</row>
    <row r="1365" spans="1:32" s="20" customFormat="1" x14ac:dyDescent="0.35">
      <c r="A1365" s="127" t="s">
        <v>8052</v>
      </c>
      <c r="B1365" s="21" t="s">
        <v>8053</v>
      </c>
      <c r="C1365" s="21">
        <v>60</v>
      </c>
      <c r="D1365" s="20">
        <v>0.05</v>
      </c>
      <c r="E1365" s="135">
        <v>47</v>
      </c>
      <c r="F1365" s="106">
        <v>2.2999999999999998</v>
      </c>
      <c r="G1365" s="22" t="s">
        <v>14144</v>
      </c>
      <c r="H1365" s="106">
        <f t="shared" si="63"/>
        <v>5</v>
      </c>
      <c r="I1365" s="106">
        <f t="shared" si="64"/>
        <v>4.6000000000000005</v>
      </c>
      <c r="J1365" s="107">
        <f t="shared" si="65"/>
        <v>4.55</v>
      </c>
      <c r="L1365"/>
      <c r="M1365"/>
      <c r="N1365"/>
      <c r="O1365"/>
      <c r="P1365"/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</row>
    <row r="1366" spans="1:32" s="20" customFormat="1" x14ac:dyDescent="0.35">
      <c r="A1366" s="127" t="s">
        <v>14274</v>
      </c>
      <c r="B1366" s="21" t="s">
        <v>14275</v>
      </c>
      <c r="C1366" s="21">
        <v>6</v>
      </c>
      <c r="D1366" s="20">
        <v>0.7</v>
      </c>
      <c r="E1366" s="135">
        <v>40</v>
      </c>
      <c r="F1366" s="106">
        <v>24.5</v>
      </c>
      <c r="G1366" s="22" t="s">
        <v>14144</v>
      </c>
      <c r="H1366" s="106">
        <f t="shared" si="63"/>
        <v>35.35</v>
      </c>
      <c r="I1366" s="106">
        <f t="shared" si="64"/>
        <v>32.450000000000003</v>
      </c>
      <c r="J1366" s="107">
        <f t="shared" si="65"/>
        <v>31.85</v>
      </c>
      <c r="L1366"/>
      <c r="M1366"/>
      <c r="N1366"/>
      <c r="O1366"/>
      <c r="P1366"/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</row>
    <row r="1367" spans="1:32" s="20" customFormat="1" x14ac:dyDescent="0.35">
      <c r="A1367" s="127" t="s">
        <v>8058</v>
      </c>
      <c r="B1367" s="21" t="s">
        <v>8059</v>
      </c>
      <c r="C1367" s="21">
        <v>6</v>
      </c>
      <c r="D1367" s="20">
        <v>0.7</v>
      </c>
      <c r="E1367" s="135">
        <v>40</v>
      </c>
      <c r="F1367" s="106">
        <v>21.5</v>
      </c>
      <c r="G1367" s="22" t="s">
        <v>14144</v>
      </c>
      <c r="H1367" s="106">
        <f t="shared" si="63"/>
        <v>31.700000000000003</v>
      </c>
      <c r="I1367" s="106">
        <f t="shared" si="64"/>
        <v>29.1</v>
      </c>
      <c r="J1367" s="107">
        <f t="shared" si="65"/>
        <v>28.55</v>
      </c>
      <c r="L1367"/>
      <c r="M1367"/>
      <c r="N1367"/>
      <c r="O1367"/>
      <c r="P1367"/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</row>
    <row r="1368" spans="1:32" s="20" customFormat="1" x14ac:dyDescent="0.35">
      <c r="A1368" s="127" t="s">
        <v>8065</v>
      </c>
      <c r="B1368" s="21" t="s">
        <v>8066</v>
      </c>
      <c r="C1368" s="21">
        <v>12</v>
      </c>
      <c r="D1368" s="20">
        <v>0.5</v>
      </c>
      <c r="E1368" s="135">
        <v>38</v>
      </c>
      <c r="F1368" s="106">
        <v>4.95</v>
      </c>
      <c r="G1368" s="22" t="s">
        <v>14148</v>
      </c>
      <c r="H1368" s="106">
        <f t="shared" si="63"/>
        <v>10.350000000000001</v>
      </c>
      <c r="I1368" s="106">
        <f t="shared" si="64"/>
        <v>9.5</v>
      </c>
      <c r="J1368" s="107">
        <f t="shared" si="65"/>
        <v>9.35</v>
      </c>
      <c r="L1368"/>
      <c r="M1368"/>
      <c r="N1368"/>
      <c r="O1368"/>
      <c r="P1368"/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</row>
    <row r="1369" spans="1:32" s="20" customFormat="1" x14ac:dyDescent="0.35">
      <c r="A1369" s="127" t="s">
        <v>8069</v>
      </c>
      <c r="B1369" s="21" t="s">
        <v>8070</v>
      </c>
      <c r="C1369" s="21">
        <v>12</v>
      </c>
      <c r="D1369" s="20">
        <v>0.7</v>
      </c>
      <c r="E1369" s="135">
        <v>40</v>
      </c>
      <c r="F1369" s="106">
        <v>3.05</v>
      </c>
      <c r="G1369" s="22" t="s">
        <v>14142</v>
      </c>
      <c r="H1369" s="106">
        <f t="shared" si="63"/>
        <v>9.15</v>
      </c>
      <c r="I1369" s="106">
        <f t="shared" si="64"/>
        <v>8.4</v>
      </c>
      <c r="J1369" s="107">
        <f t="shared" si="65"/>
        <v>8.25</v>
      </c>
      <c r="L1369"/>
      <c r="M1369"/>
      <c r="N1369"/>
      <c r="O1369"/>
      <c r="P1369"/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</row>
    <row r="1370" spans="1:32" s="20" customFormat="1" x14ac:dyDescent="0.35">
      <c r="A1370" s="127" t="s">
        <v>8080</v>
      </c>
      <c r="B1370" s="21" t="s">
        <v>8081</v>
      </c>
      <c r="C1370" s="21">
        <v>6</v>
      </c>
      <c r="D1370" s="20">
        <v>0.7</v>
      </c>
      <c r="E1370" s="135">
        <v>43</v>
      </c>
      <c r="F1370" s="106">
        <v>39.950000000000003</v>
      </c>
      <c r="G1370" s="22" t="s">
        <v>14151</v>
      </c>
      <c r="H1370" s="106">
        <f t="shared" si="63"/>
        <v>54.45</v>
      </c>
      <c r="I1370" s="106">
        <f t="shared" si="64"/>
        <v>50</v>
      </c>
      <c r="J1370" s="107">
        <f t="shared" si="65"/>
        <v>49.1</v>
      </c>
      <c r="L1370"/>
      <c r="M1370"/>
      <c r="N1370"/>
      <c r="O1370"/>
      <c r="P1370"/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</row>
    <row r="1371" spans="1:32" s="20" customFormat="1" x14ac:dyDescent="0.35">
      <c r="A1371" s="127" t="s">
        <v>8084</v>
      </c>
      <c r="B1371" s="21" t="s">
        <v>8085</v>
      </c>
      <c r="C1371" s="21">
        <v>6</v>
      </c>
      <c r="D1371" s="20">
        <v>0.7</v>
      </c>
      <c r="E1371" s="135">
        <v>18</v>
      </c>
      <c r="F1371" s="106">
        <v>8.75</v>
      </c>
      <c r="G1371" s="22" t="s">
        <v>14153</v>
      </c>
      <c r="H1371" s="106">
        <f t="shared" si="63"/>
        <v>14.200000000000001</v>
      </c>
      <c r="I1371" s="106">
        <f t="shared" si="64"/>
        <v>13</v>
      </c>
      <c r="J1371" s="107">
        <f t="shared" si="65"/>
        <v>12.8</v>
      </c>
      <c r="L1371"/>
      <c r="M1371"/>
      <c r="N1371"/>
      <c r="O1371"/>
      <c r="P1371"/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</row>
    <row r="1372" spans="1:32" s="20" customFormat="1" x14ac:dyDescent="0.35">
      <c r="A1372" s="127" t="s">
        <v>8092</v>
      </c>
      <c r="B1372" s="21" t="s">
        <v>8093</v>
      </c>
      <c r="C1372" s="21">
        <v>6</v>
      </c>
      <c r="D1372" s="20">
        <v>0.7</v>
      </c>
      <c r="E1372" s="135">
        <v>20</v>
      </c>
      <c r="F1372" s="106">
        <v>9.65</v>
      </c>
      <c r="G1372" s="22" t="s">
        <v>14154</v>
      </c>
      <c r="H1372" s="106">
        <f t="shared" si="63"/>
        <v>15.450000000000001</v>
      </c>
      <c r="I1372" s="106">
        <f t="shared" si="64"/>
        <v>14.200000000000001</v>
      </c>
      <c r="J1372" s="107">
        <f t="shared" si="65"/>
        <v>13.950000000000001</v>
      </c>
      <c r="L1372"/>
      <c r="M1372"/>
      <c r="N1372"/>
      <c r="O1372"/>
      <c r="P1372"/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</row>
    <row r="1373" spans="1:32" s="20" customFormat="1" x14ac:dyDescent="0.35">
      <c r="A1373" s="127" t="s">
        <v>8104</v>
      </c>
      <c r="B1373" s="21" t="s">
        <v>8105</v>
      </c>
      <c r="C1373" s="21">
        <v>6</v>
      </c>
      <c r="D1373" s="20">
        <v>0.7</v>
      </c>
      <c r="E1373" s="135">
        <v>40</v>
      </c>
      <c r="F1373" s="106">
        <v>25.5</v>
      </c>
      <c r="G1373" s="22" t="s">
        <v>14144</v>
      </c>
      <c r="H1373" s="106">
        <f t="shared" si="63"/>
        <v>36.550000000000004</v>
      </c>
      <c r="I1373" s="106">
        <f t="shared" si="64"/>
        <v>33.550000000000004</v>
      </c>
      <c r="J1373" s="107">
        <f t="shared" si="65"/>
        <v>32.950000000000003</v>
      </c>
      <c r="L1373"/>
      <c r="M1373"/>
      <c r="N1373"/>
      <c r="O1373"/>
      <c r="P1373"/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</row>
    <row r="1374" spans="1:32" s="20" customFormat="1" x14ac:dyDescent="0.35">
      <c r="A1374" s="127" t="s">
        <v>8108</v>
      </c>
      <c r="B1374" s="21" t="s">
        <v>8109</v>
      </c>
      <c r="C1374" s="21">
        <v>3</v>
      </c>
      <c r="D1374" s="20">
        <v>0.7</v>
      </c>
      <c r="E1374" s="135">
        <v>48</v>
      </c>
      <c r="F1374" s="106">
        <v>34.5</v>
      </c>
      <c r="G1374" s="22" t="s">
        <v>14144</v>
      </c>
      <c r="H1374" s="106">
        <f t="shared" si="63"/>
        <v>48.25</v>
      </c>
      <c r="I1374" s="106">
        <f t="shared" si="64"/>
        <v>44.300000000000004</v>
      </c>
      <c r="J1374" s="107">
        <f t="shared" si="65"/>
        <v>43.5</v>
      </c>
      <c r="L1374"/>
      <c r="M1374"/>
      <c r="N1374"/>
      <c r="O1374"/>
      <c r="P1374"/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</row>
    <row r="1375" spans="1:32" s="20" customFormat="1" x14ac:dyDescent="0.35">
      <c r="A1375" s="127" t="s">
        <v>8112</v>
      </c>
      <c r="B1375" s="21" t="s">
        <v>8113</v>
      </c>
      <c r="C1375" s="21">
        <v>3</v>
      </c>
      <c r="D1375" s="20">
        <v>0.7</v>
      </c>
      <c r="E1375" s="135">
        <v>55</v>
      </c>
      <c r="F1375" s="106">
        <v>34.85</v>
      </c>
      <c r="G1375" s="22" t="s">
        <v>14144</v>
      </c>
      <c r="H1375" s="106">
        <f t="shared" si="63"/>
        <v>49.300000000000004</v>
      </c>
      <c r="I1375" s="106">
        <f t="shared" si="64"/>
        <v>45.25</v>
      </c>
      <c r="J1375" s="107">
        <f t="shared" si="65"/>
        <v>44.45</v>
      </c>
      <c r="L1375"/>
      <c r="M1375"/>
      <c r="N1375"/>
      <c r="O1375"/>
      <c r="P1375"/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</row>
    <row r="1376" spans="1:32" s="20" customFormat="1" x14ac:dyDescent="0.35">
      <c r="A1376" s="127" t="s">
        <v>8116</v>
      </c>
      <c r="B1376" s="21" t="s">
        <v>8117</v>
      </c>
      <c r="C1376" s="21">
        <v>3</v>
      </c>
      <c r="D1376" s="20">
        <v>0.7</v>
      </c>
      <c r="E1376" s="135">
        <v>55</v>
      </c>
      <c r="F1376" s="106">
        <v>34.85</v>
      </c>
      <c r="G1376" s="22" t="s">
        <v>14144</v>
      </c>
      <c r="H1376" s="106">
        <f t="shared" si="63"/>
        <v>49.300000000000004</v>
      </c>
      <c r="I1376" s="106">
        <f t="shared" si="64"/>
        <v>45.25</v>
      </c>
      <c r="J1376" s="107">
        <f t="shared" si="65"/>
        <v>44.45</v>
      </c>
      <c r="L1376"/>
      <c r="M1376"/>
      <c r="N1376"/>
      <c r="O1376"/>
      <c r="P1376"/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</row>
    <row r="1377" spans="1:32" s="20" customFormat="1" x14ac:dyDescent="0.35">
      <c r="A1377" s="127" t="s">
        <v>8120</v>
      </c>
      <c r="B1377" s="21" t="s">
        <v>8121</v>
      </c>
      <c r="C1377" s="21">
        <v>3</v>
      </c>
      <c r="D1377" s="20">
        <v>0.7</v>
      </c>
      <c r="E1377" s="135">
        <v>43</v>
      </c>
      <c r="F1377" s="106">
        <v>34.75</v>
      </c>
      <c r="G1377" s="22" t="s">
        <v>14144</v>
      </c>
      <c r="H1377" s="106">
        <f t="shared" si="63"/>
        <v>48.1</v>
      </c>
      <c r="I1377" s="106">
        <f t="shared" si="64"/>
        <v>44.150000000000006</v>
      </c>
      <c r="J1377" s="107">
        <f t="shared" si="65"/>
        <v>43.400000000000006</v>
      </c>
      <c r="L1377"/>
      <c r="M1377"/>
      <c r="N1377"/>
      <c r="O1377"/>
      <c r="P1377"/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</row>
    <row r="1378" spans="1:32" s="20" customFormat="1" x14ac:dyDescent="0.35">
      <c r="A1378" s="127" t="s">
        <v>14717</v>
      </c>
      <c r="B1378" s="21" t="s">
        <v>14718</v>
      </c>
      <c r="C1378" s="21">
        <v>6</v>
      </c>
      <c r="D1378" s="20">
        <v>0.7</v>
      </c>
      <c r="E1378" s="135">
        <v>50</v>
      </c>
      <c r="F1378" s="106">
        <v>11.03</v>
      </c>
      <c r="G1378" s="22" t="s">
        <v>14160</v>
      </c>
      <c r="H1378" s="106">
        <f t="shared" si="63"/>
        <v>19.8</v>
      </c>
      <c r="I1378" s="106">
        <f t="shared" si="64"/>
        <v>18.150000000000002</v>
      </c>
      <c r="J1378" s="107">
        <f t="shared" si="65"/>
        <v>17.850000000000001</v>
      </c>
      <c r="L1378"/>
      <c r="M1378"/>
      <c r="N1378"/>
      <c r="O1378"/>
      <c r="P1378"/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</row>
    <row r="1379" spans="1:32" s="20" customFormat="1" x14ac:dyDescent="0.35">
      <c r="A1379" s="127" t="s">
        <v>8140</v>
      </c>
      <c r="B1379" s="21" t="s">
        <v>8141</v>
      </c>
      <c r="C1379" s="21">
        <v>6</v>
      </c>
      <c r="D1379" s="20">
        <v>0.7</v>
      </c>
      <c r="E1379" s="135">
        <v>43</v>
      </c>
      <c r="F1379" s="106">
        <v>47.6</v>
      </c>
      <c r="G1379" s="22" t="s">
        <v>14145</v>
      </c>
      <c r="H1379" s="106">
        <f t="shared" si="63"/>
        <v>63.800000000000004</v>
      </c>
      <c r="I1379" s="106">
        <f t="shared" si="64"/>
        <v>58.550000000000004</v>
      </c>
      <c r="J1379" s="107">
        <f t="shared" si="65"/>
        <v>57.5</v>
      </c>
      <c r="L1379"/>
      <c r="M1379"/>
      <c r="N1379"/>
      <c r="O1379"/>
      <c r="P1379"/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</row>
    <row r="1380" spans="1:32" s="20" customFormat="1" x14ac:dyDescent="0.35">
      <c r="A1380" s="127" t="s">
        <v>8144</v>
      </c>
      <c r="B1380" s="21" t="s">
        <v>8145</v>
      </c>
      <c r="C1380" s="21">
        <v>6</v>
      </c>
      <c r="D1380" s="20">
        <v>0.7</v>
      </c>
      <c r="E1380" s="135">
        <v>57.3</v>
      </c>
      <c r="F1380" s="106">
        <v>115</v>
      </c>
      <c r="G1380" s="22" t="s">
        <v>14145</v>
      </c>
      <c r="H1380" s="106">
        <f t="shared" si="63"/>
        <v>147.30000000000001</v>
      </c>
      <c r="I1380" s="106">
        <f t="shared" si="64"/>
        <v>135.20000000000002</v>
      </c>
      <c r="J1380" s="107">
        <f t="shared" si="65"/>
        <v>132.80000000000001</v>
      </c>
      <c r="L1380"/>
      <c r="M1380"/>
      <c r="N1380"/>
      <c r="O1380"/>
      <c r="P1380"/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</row>
    <row r="1381" spans="1:32" s="20" customFormat="1" x14ac:dyDescent="0.35">
      <c r="A1381" s="127" t="s">
        <v>15557</v>
      </c>
      <c r="B1381" s="21" t="s">
        <v>15558</v>
      </c>
      <c r="C1381" s="21">
        <v>6</v>
      </c>
      <c r="D1381" s="20">
        <v>0.7</v>
      </c>
      <c r="E1381" s="135">
        <v>43</v>
      </c>
      <c r="F1381" s="106">
        <v>53.5</v>
      </c>
      <c r="G1381" s="22" t="s">
        <v>14145</v>
      </c>
      <c r="H1381" s="106">
        <f t="shared" si="63"/>
        <v>71</v>
      </c>
      <c r="I1381" s="106">
        <f t="shared" si="64"/>
        <v>65.150000000000006</v>
      </c>
      <c r="J1381" s="107">
        <f t="shared" si="65"/>
        <v>64</v>
      </c>
      <c r="L1381"/>
      <c r="M1381"/>
      <c r="N1381"/>
      <c r="O1381"/>
      <c r="P1381"/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</row>
    <row r="1382" spans="1:32" s="20" customFormat="1" x14ac:dyDescent="0.35">
      <c r="A1382" s="127" t="s">
        <v>8148</v>
      </c>
      <c r="B1382" s="21" t="s">
        <v>8149</v>
      </c>
      <c r="C1382" s="21">
        <v>6</v>
      </c>
      <c r="D1382" s="20">
        <v>0.7</v>
      </c>
      <c r="E1382" s="135">
        <v>43</v>
      </c>
      <c r="F1382" s="106">
        <v>54</v>
      </c>
      <c r="G1382" s="22" t="s">
        <v>14145</v>
      </c>
      <c r="H1382" s="106">
        <f t="shared" si="63"/>
        <v>71.600000000000009</v>
      </c>
      <c r="I1382" s="106">
        <f t="shared" si="64"/>
        <v>65.75</v>
      </c>
      <c r="J1382" s="107">
        <f t="shared" si="65"/>
        <v>64.55</v>
      </c>
      <c r="L1382"/>
      <c r="M1382"/>
      <c r="N1382"/>
      <c r="O1382"/>
      <c r="P1382"/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</row>
    <row r="1383" spans="1:32" s="20" customFormat="1" x14ac:dyDescent="0.35">
      <c r="A1383" s="127" t="s">
        <v>8152</v>
      </c>
      <c r="B1383" s="21" t="s">
        <v>8153</v>
      </c>
      <c r="C1383" s="21">
        <v>6</v>
      </c>
      <c r="D1383" s="20">
        <v>0.7</v>
      </c>
      <c r="E1383" s="135">
        <v>48</v>
      </c>
      <c r="F1383" s="106">
        <v>32.5</v>
      </c>
      <c r="G1383" s="22" t="s">
        <v>14145</v>
      </c>
      <c r="H1383" s="106">
        <f t="shared" si="63"/>
        <v>45.800000000000004</v>
      </c>
      <c r="I1383" s="106">
        <f t="shared" si="64"/>
        <v>42.050000000000004</v>
      </c>
      <c r="J1383" s="107">
        <f t="shared" si="65"/>
        <v>41.300000000000004</v>
      </c>
      <c r="L1383"/>
      <c r="M1383"/>
      <c r="N1383"/>
      <c r="O1383"/>
      <c r="P1383"/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</row>
    <row r="1384" spans="1:32" s="20" customFormat="1" x14ac:dyDescent="0.35">
      <c r="A1384" s="127" t="s">
        <v>8156</v>
      </c>
      <c r="B1384" s="21" t="s">
        <v>8157</v>
      </c>
      <c r="C1384" s="21">
        <v>6</v>
      </c>
      <c r="D1384" s="20">
        <v>0.7</v>
      </c>
      <c r="E1384" s="135">
        <v>43</v>
      </c>
      <c r="F1384" s="106">
        <v>77.849999999999994</v>
      </c>
      <c r="G1384" s="22" t="s">
        <v>14145</v>
      </c>
      <c r="H1384" s="106">
        <f t="shared" si="63"/>
        <v>100.7</v>
      </c>
      <c r="I1384" s="106">
        <f t="shared" si="64"/>
        <v>92.45</v>
      </c>
      <c r="J1384" s="107">
        <f t="shared" si="65"/>
        <v>90.800000000000011</v>
      </c>
      <c r="L1384"/>
      <c r="M1384"/>
      <c r="N1384"/>
      <c r="O1384"/>
      <c r="P1384"/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</row>
    <row r="1385" spans="1:32" s="20" customFormat="1" x14ac:dyDescent="0.35">
      <c r="A1385" s="127" t="s">
        <v>14719</v>
      </c>
      <c r="B1385" s="21" t="s">
        <v>14720</v>
      </c>
      <c r="C1385" s="21">
        <v>6</v>
      </c>
      <c r="D1385" s="20">
        <v>0.7</v>
      </c>
      <c r="E1385" s="135">
        <v>55</v>
      </c>
      <c r="F1385" s="106">
        <v>31.5</v>
      </c>
      <c r="G1385" s="22" t="s">
        <v>14145</v>
      </c>
      <c r="H1385" s="106">
        <f t="shared" si="63"/>
        <v>45.2</v>
      </c>
      <c r="I1385" s="106">
        <f t="shared" si="64"/>
        <v>41.5</v>
      </c>
      <c r="J1385" s="107">
        <f t="shared" si="65"/>
        <v>40.75</v>
      </c>
      <c r="L1385"/>
      <c r="M1385"/>
      <c r="N1385"/>
      <c r="O1385"/>
      <c r="P1385"/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</row>
    <row r="1386" spans="1:32" s="20" customFormat="1" x14ac:dyDescent="0.35">
      <c r="A1386" s="127" t="s">
        <v>14817</v>
      </c>
      <c r="B1386" s="21" t="s">
        <v>14818</v>
      </c>
      <c r="C1386" s="21">
        <v>6</v>
      </c>
      <c r="D1386" s="20">
        <v>0.7</v>
      </c>
      <c r="E1386" s="135">
        <v>46</v>
      </c>
      <c r="F1386" s="106">
        <v>24.9</v>
      </c>
      <c r="G1386" s="22" t="s">
        <v>14145</v>
      </c>
      <c r="H1386" s="106">
        <f t="shared" si="63"/>
        <v>36.35</v>
      </c>
      <c r="I1386" s="106">
        <f t="shared" si="64"/>
        <v>33.4</v>
      </c>
      <c r="J1386" s="107">
        <f t="shared" si="65"/>
        <v>32.800000000000004</v>
      </c>
      <c r="L1386"/>
      <c r="M1386"/>
      <c r="N1386"/>
      <c r="O1386"/>
      <c r="P1386"/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</row>
    <row r="1387" spans="1:32" s="20" customFormat="1" x14ac:dyDescent="0.35">
      <c r="A1387" s="127" t="s">
        <v>8160</v>
      </c>
      <c r="B1387" s="21" t="s">
        <v>8161</v>
      </c>
      <c r="C1387" s="21">
        <v>6</v>
      </c>
      <c r="D1387" s="20">
        <v>0.7</v>
      </c>
      <c r="E1387" s="135">
        <v>38</v>
      </c>
      <c r="F1387" s="106">
        <v>23.25</v>
      </c>
      <c r="G1387" s="22" t="s">
        <v>14140</v>
      </c>
      <c r="H1387" s="106">
        <f t="shared" si="63"/>
        <v>33.65</v>
      </c>
      <c r="I1387" s="106">
        <f t="shared" si="64"/>
        <v>30.900000000000002</v>
      </c>
      <c r="J1387" s="107">
        <f t="shared" si="65"/>
        <v>30.35</v>
      </c>
      <c r="L1387"/>
      <c r="M1387"/>
      <c r="N1387"/>
      <c r="O1387"/>
      <c r="P1387"/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</row>
    <row r="1388" spans="1:32" s="20" customFormat="1" x14ac:dyDescent="0.35">
      <c r="A1388" s="127" t="s">
        <v>8163</v>
      </c>
      <c r="B1388" s="21" t="s">
        <v>8164</v>
      </c>
      <c r="C1388" s="21">
        <v>6</v>
      </c>
      <c r="D1388" s="20">
        <v>0.7</v>
      </c>
      <c r="E1388" s="135">
        <v>40</v>
      </c>
      <c r="F1388" s="106">
        <v>26.5</v>
      </c>
      <c r="G1388" s="22" t="s">
        <v>14140</v>
      </c>
      <c r="H1388" s="106">
        <f t="shared" si="63"/>
        <v>37.800000000000004</v>
      </c>
      <c r="I1388" s="106">
        <f t="shared" si="64"/>
        <v>34.700000000000003</v>
      </c>
      <c r="J1388" s="107">
        <f t="shared" si="65"/>
        <v>34.050000000000004</v>
      </c>
      <c r="L1388"/>
      <c r="M1388"/>
      <c r="N1388"/>
      <c r="O1388"/>
      <c r="P1388"/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</row>
    <row r="1389" spans="1:32" s="20" customFormat="1" x14ac:dyDescent="0.35">
      <c r="A1389" s="127" t="s">
        <v>14721</v>
      </c>
      <c r="B1389" s="21" t="s">
        <v>14722</v>
      </c>
      <c r="C1389" s="21">
        <v>6</v>
      </c>
      <c r="D1389" s="20">
        <v>0.7</v>
      </c>
      <c r="E1389" s="135">
        <v>45.5</v>
      </c>
      <c r="F1389" s="106">
        <v>1025</v>
      </c>
      <c r="G1389" s="22" t="s">
        <v>14145</v>
      </c>
      <c r="H1389" s="106">
        <f t="shared" si="63"/>
        <v>1256.45</v>
      </c>
      <c r="I1389" s="106">
        <f t="shared" si="64"/>
        <v>1153.45</v>
      </c>
      <c r="J1389" s="107">
        <f t="shared" si="65"/>
        <v>1132.8500000000001</v>
      </c>
      <c r="L1389"/>
      <c r="M1389"/>
      <c r="N1389"/>
      <c r="O1389"/>
      <c r="P1389"/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</row>
    <row r="1390" spans="1:32" s="20" customFormat="1" x14ac:dyDescent="0.35">
      <c r="A1390" s="127" t="s">
        <v>14723</v>
      </c>
      <c r="B1390" s="21" t="s">
        <v>14724</v>
      </c>
      <c r="C1390" s="21">
        <v>6</v>
      </c>
      <c r="D1390" s="20">
        <v>0.7</v>
      </c>
      <c r="E1390" s="135">
        <v>58.6</v>
      </c>
      <c r="F1390" s="106">
        <v>135</v>
      </c>
      <c r="G1390" s="22" t="s">
        <v>14145</v>
      </c>
      <c r="H1390" s="106">
        <f t="shared" si="63"/>
        <v>171.8</v>
      </c>
      <c r="I1390" s="106">
        <f t="shared" si="64"/>
        <v>157.70000000000002</v>
      </c>
      <c r="J1390" s="107">
        <f t="shared" si="65"/>
        <v>154.9</v>
      </c>
      <c r="L1390"/>
      <c r="M1390"/>
      <c r="N1390"/>
      <c r="O1390"/>
      <c r="P1390"/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</row>
    <row r="1391" spans="1:32" s="20" customFormat="1" x14ac:dyDescent="0.35">
      <c r="A1391" s="127" t="s">
        <v>8210</v>
      </c>
      <c r="B1391" s="21" t="s">
        <v>8211</v>
      </c>
      <c r="C1391" s="21">
        <v>12</v>
      </c>
      <c r="D1391" s="20">
        <v>1</v>
      </c>
      <c r="E1391" s="135">
        <v>40</v>
      </c>
      <c r="F1391" s="106">
        <v>36.5</v>
      </c>
      <c r="G1391" s="22" t="s">
        <v>14145</v>
      </c>
      <c r="H1391" s="106">
        <f t="shared" si="63"/>
        <v>51.5</v>
      </c>
      <c r="I1391" s="106">
        <f t="shared" si="64"/>
        <v>47.300000000000004</v>
      </c>
      <c r="J1391" s="107">
        <f t="shared" si="65"/>
        <v>46.45</v>
      </c>
      <c r="L1391"/>
      <c r="M1391"/>
      <c r="N1391"/>
      <c r="O1391"/>
      <c r="P1391"/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</row>
    <row r="1392" spans="1:32" s="20" customFormat="1" x14ac:dyDescent="0.35">
      <c r="A1392" s="127" t="s">
        <v>8214</v>
      </c>
      <c r="B1392" s="21" t="s">
        <v>8215</v>
      </c>
      <c r="C1392" s="21">
        <v>6</v>
      </c>
      <c r="D1392" s="20">
        <v>0.7</v>
      </c>
      <c r="E1392" s="135">
        <v>48</v>
      </c>
      <c r="F1392" s="106">
        <v>62.5</v>
      </c>
      <c r="G1392" s="22" t="s">
        <v>14145</v>
      </c>
      <c r="H1392" s="106">
        <f t="shared" si="63"/>
        <v>82.4</v>
      </c>
      <c r="I1392" s="106">
        <f t="shared" si="64"/>
        <v>75.650000000000006</v>
      </c>
      <c r="J1392" s="107">
        <f t="shared" si="65"/>
        <v>74.3</v>
      </c>
      <c r="L1392"/>
      <c r="M1392"/>
      <c r="N1392"/>
      <c r="O1392"/>
      <c r="P1392"/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</row>
    <row r="1393" spans="1:32" s="20" customFormat="1" x14ac:dyDescent="0.35">
      <c r="A1393" s="127" t="s">
        <v>8218</v>
      </c>
      <c r="B1393" s="21" t="s">
        <v>8219</v>
      </c>
      <c r="C1393" s="21">
        <v>6</v>
      </c>
      <c r="D1393" s="20">
        <v>1</v>
      </c>
      <c r="E1393" s="135">
        <v>48</v>
      </c>
      <c r="F1393" s="106">
        <v>49.95</v>
      </c>
      <c r="G1393" s="22" t="s">
        <v>14145</v>
      </c>
      <c r="H1393" s="106">
        <f t="shared" si="63"/>
        <v>68.900000000000006</v>
      </c>
      <c r="I1393" s="106">
        <f t="shared" si="64"/>
        <v>63.25</v>
      </c>
      <c r="J1393" s="107">
        <f t="shared" si="65"/>
        <v>62.150000000000006</v>
      </c>
      <c r="L1393"/>
      <c r="M1393"/>
      <c r="N1393"/>
      <c r="O1393"/>
      <c r="P1393"/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</row>
    <row r="1394" spans="1:32" s="20" customFormat="1" x14ac:dyDescent="0.35">
      <c r="A1394" s="127" t="s">
        <v>8222</v>
      </c>
      <c r="B1394" s="21" t="s">
        <v>8223</v>
      </c>
      <c r="C1394" s="21">
        <v>6</v>
      </c>
      <c r="D1394" s="20">
        <v>0.7</v>
      </c>
      <c r="E1394" s="135">
        <v>48</v>
      </c>
      <c r="F1394" s="106">
        <v>28</v>
      </c>
      <c r="G1394" s="22" t="s">
        <v>14145</v>
      </c>
      <c r="H1394" s="106">
        <f t="shared" si="63"/>
        <v>40.300000000000004</v>
      </c>
      <c r="I1394" s="106">
        <f t="shared" si="64"/>
        <v>37</v>
      </c>
      <c r="J1394" s="107">
        <f t="shared" si="65"/>
        <v>36.35</v>
      </c>
      <c r="L1394"/>
      <c r="M1394"/>
      <c r="N1394"/>
      <c r="O1394"/>
      <c r="P1394"/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</row>
    <row r="1395" spans="1:32" s="20" customFormat="1" x14ac:dyDescent="0.35">
      <c r="A1395" s="127" t="s">
        <v>8226</v>
      </c>
      <c r="B1395" s="21" t="s">
        <v>8227</v>
      </c>
      <c r="C1395" s="21">
        <v>6</v>
      </c>
      <c r="D1395" s="20">
        <v>0.7</v>
      </c>
      <c r="E1395" s="135">
        <v>40</v>
      </c>
      <c r="F1395" s="106">
        <v>19.5</v>
      </c>
      <c r="G1395" s="22" t="s">
        <v>14145</v>
      </c>
      <c r="H1395" s="106">
        <f t="shared" si="63"/>
        <v>29.25</v>
      </c>
      <c r="I1395" s="106">
        <f t="shared" si="64"/>
        <v>26.85</v>
      </c>
      <c r="J1395" s="107">
        <f t="shared" si="65"/>
        <v>26.35</v>
      </c>
      <c r="L1395"/>
      <c r="M1395"/>
      <c r="N1395"/>
      <c r="O1395"/>
      <c r="P1395"/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</row>
    <row r="1396" spans="1:32" s="20" customFormat="1" x14ac:dyDescent="0.35">
      <c r="A1396" s="127" t="s">
        <v>8230</v>
      </c>
      <c r="B1396" s="21" t="s">
        <v>8231</v>
      </c>
      <c r="C1396" s="21">
        <v>6</v>
      </c>
      <c r="D1396" s="20">
        <v>0.7</v>
      </c>
      <c r="E1396" s="135">
        <v>48</v>
      </c>
      <c r="F1396" s="106">
        <v>53.5</v>
      </c>
      <c r="G1396" s="22" t="s">
        <v>14145</v>
      </c>
      <c r="H1396" s="106">
        <f t="shared" si="63"/>
        <v>71.45</v>
      </c>
      <c r="I1396" s="106">
        <f t="shared" si="64"/>
        <v>65.600000000000009</v>
      </c>
      <c r="J1396" s="107">
        <f t="shared" si="65"/>
        <v>64.400000000000006</v>
      </c>
      <c r="L1396"/>
      <c r="M1396"/>
      <c r="N1396"/>
      <c r="O1396"/>
      <c r="P1396"/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</row>
    <row r="1397" spans="1:32" s="20" customFormat="1" x14ac:dyDescent="0.35">
      <c r="A1397" s="127" t="s">
        <v>8241</v>
      </c>
      <c r="B1397" s="21" t="s">
        <v>8242</v>
      </c>
      <c r="C1397" s="21">
        <v>6</v>
      </c>
      <c r="D1397" s="20">
        <v>0.7</v>
      </c>
      <c r="E1397" s="135">
        <v>41</v>
      </c>
      <c r="F1397" s="106">
        <v>9.1999999999999993</v>
      </c>
      <c r="G1397" s="22" t="s">
        <v>14146</v>
      </c>
      <c r="H1397" s="106">
        <f t="shared" si="63"/>
        <v>16.75</v>
      </c>
      <c r="I1397" s="106">
        <f t="shared" si="64"/>
        <v>15.4</v>
      </c>
      <c r="J1397" s="107">
        <f t="shared" si="65"/>
        <v>15.100000000000001</v>
      </c>
      <c r="L1397"/>
      <c r="M1397"/>
      <c r="N1397"/>
      <c r="O1397"/>
      <c r="P1397"/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</row>
    <row r="1398" spans="1:32" s="20" customFormat="1" x14ac:dyDescent="0.35">
      <c r="A1398" s="127" t="s">
        <v>8245</v>
      </c>
      <c r="B1398" s="21" t="s">
        <v>8246</v>
      </c>
      <c r="C1398" s="21">
        <v>6</v>
      </c>
      <c r="D1398" s="20">
        <v>0.7</v>
      </c>
      <c r="E1398" s="135">
        <v>46</v>
      </c>
      <c r="F1398" s="106">
        <v>26.95</v>
      </c>
      <c r="G1398" s="22" t="s">
        <v>14158</v>
      </c>
      <c r="H1398" s="106">
        <f t="shared" si="63"/>
        <v>38.85</v>
      </c>
      <c r="I1398" s="106">
        <f t="shared" si="64"/>
        <v>35.700000000000003</v>
      </c>
      <c r="J1398" s="107">
        <f t="shared" si="65"/>
        <v>35.050000000000004</v>
      </c>
      <c r="L1398"/>
      <c r="M1398"/>
      <c r="N1398"/>
      <c r="O1398"/>
      <c r="P1398"/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</row>
    <row r="1399" spans="1:32" s="20" customFormat="1" x14ac:dyDescent="0.35">
      <c r="A1399" s="127" t="s">
        <v>8266</v>
      </c>
      <c r="B1399" s="21" t="s">
        <v>8267</v>
      </c>
      <c r="C1399" s="21">
        <v>6</v>
      </c>
      <c r="D1399" s="20">
        <v>0.7</v>
      </c>
      <c r="E1399" s="135">
        <v>40</v>
      </c>
      <c r="F1399" s="106">
        <v>3.5</v>
      </c>
      <c r="G1399" s="22" t="s">
        <v>14153</v>
      </c>
      <c r="H1399" s="106">
        <f t="shared" si="63"/>
        <v>9.7000000000000011</v>
      </c>
      <c r="I1399" s="106">
        <f t="shared" si="64"/>
        <v>8.9500000000000011</v>
      </c>
      <c r="J1399" s="107">
        <f t="shared" si="65"/>
        <v>8.75</v>
      </c>
      <c r="L1399"/>
      <c r="M1399"/>
      <c r="N1399"/>
      <c r="O1399"/>
      <c r="P1399"/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</row>
    <row r="1400" spans="1:32" s="20" customFormat="1" x14ac:dyDescent="0.35">
      <c r="A1400" s="127" t="s">
        <v>8315</v>
      </c>
      <c r="B1400" s="21" t="s">
        <v>8316</v>
      </c>
      <c r="C1400" s="21">
        <v>3</v>
      </c>
      <c r="D1400" s="20">
        <v>0.7</v>
      </c>
      <c r="E1400" s="135">
        <v>43</v>
      </c>
      <c r="F1400" s="106">
        <v>18.899999999999999</v>
      </c>
      <c r="G1400" s="22" t="s">
        <v>14146</v>
      </c>
      <c r="H1400" s="106">
        <f t="shared" si="63"/>
        <v>28.8</v>
      </c>
      <c r="I1400" s="106">
        <f t="shared" si="64"/>
        <v>26.400000000000002</v>
      </c>
      <c r="J1400" s="107">
        <f t="shared" si="65"/>
        <v>25.950000000000003</v>
      </c>
      <c r="L1400"/>
      <c r="M1400"/>
      <c r="N1400"/>
      <c r="O1400"/>
      <c r="P1400"/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</row>
    <row r="1401" spans="1:32" s="20" customFormat="1" x14ac:dyDescent="0.35">
      <c r="A1401" s="127" t="s">
        <v>14522</v>
      </c>
      <c r="B1401" s="21" t="s">
        <v>14523</v>
      </c>
      <c r="C1401" s="21">
        <v>3</v>
      </c>
      <c r="D1401" s="20">
        <v>0.7</v>
      </c>
      <c r="E1401" s="135">
        <v>45</v>
      </c>
      <c r="F1401" s="106">
        <v>31.5</v>
      </c>
      <c r="G1401" s="22" t="s">
        <v>14167</v>
      </c>
      <c r="H1401" s="106">
        <f t="shared" si="63"/>
        <v>44.35</v>
      </c>
      <c r="I1401" s="106">
        <f t="shared" si="64"/>
        <v>40.700000000000003</v>
      </c>
      <c r="J1401" s="107">
        <f t="shared" si="65"/>
        <v>39.950000000000003</v>
      </c>
      <c r="L1401"/>
      <c r="M1401"/>
      <c r="N1401"/>
      <c r="O1401"/>
      <c r="P1401"/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</row>
    <row r="1402" spans="1:32" s="20" customFormat="1" x14ac:dyDescent="0.35">
      <c r="A1402" s="127" t="s">
        <v>8321</v>
      </c>
      <c r="B1402" s="21" t="s">
        <v>8322</v>
      </c>
      <c r="C1402" s="21">
        <v>6</v>
      </c>
      <c r="D1402" s="20">
        <v>0.7</v>
      </c>
      <c r="E1402" s="135">
        <v>40</v>
      </c>
      <c r="F1402" s="106">
        <v>12.65</v>
      </c>
      <c r="G1402" s="22" t="s">
        <v>14149</v>
      </c>
      <c r="H1402" s="106">
        <f t="shared" si="63"/>
        <v>20.900000000000002</v>
      </c>
      <c r="I1402" s="106">
        <f t="shared" si="64"/>
        <v>19.200000000000003</v>
      </c>
      <c r="J1402" s="107">
        <f t="shared" si="65"/>
        <v>18.850000000000001</v>
      </c>
      <c r="L1402"/>
      <c r="M1402"/>
      <c r="N1402"/>
      <c r="O1402"/>
      <c r="P1402"/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</row>
    <row r="1403" spans="1:32" s="20" customFormat="1" x14ac:dyDescent="0.35">
      <c r="A1403" s="127" t="s">
        <v>8325</v>
      </c>
      <c r="B1403" s="21" t="s">
        <v>8326</v>
      </c>
      <c r="C1403" s="21">
        <v>6</v>
      </c>
      <c r="D1403" s="20">
        <v>0.7</v>
      </c>
      <c r="E1403" s="135">
        <v>46.3</v>
      </c>
      <c r="F1403" s="106">
        <v>28.5</v>
      </c>
      <c r="G1403" s="22" t="s">
        <v>14145</v>
      </c>
      <c r="H1403" s="106">
        <f t="shared" si="63"/>
        <v>40.800000000000004</v>
      </c>
      <c r="I1403" s="106">
        <f t="shared" si="64"/>
        <v>37.450000000000003</v>
      </c>
      <c r="J1403" s="107">
        <f t="shared" si="65"/>
        <v>36.75</v>
      </c>
      <c r="L1403"/>
      <c r="M1403"/>
      <c r="N1403"/>
      <c r="O1403"/>
      <c r="P1403"/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</row>
    <row r="1404" spans="1:32" s="20" customFormat="1" x14ac:dyDescent="0.35">
      <c r="A1404" s="127" t="s">
        <v>8330</v>
      </c>
      <c r="B1404" s="21" t="s">
        <v>8331</v>
      </c>
      <c r="C1404" s="21">
        <v>6</v>
      </c>
      <c r="D1404" s="20">
        <v>0.7</v>
      </c>
      <c r="E1404" s="135">
        <v>46.3</v>
      </c>
      <c r="F1404" s="106">
        <v>22.5</v>
      </c>
      <c r="G1404" s="22" t="s">
        <v>14145</v>
      </c>
      <c r="H1404" s="106">
        <f t="shared" si="63"/>
        <v>33.450000000000003</v>
      </c>
      <c r="I1404" s="106">
        <f t="shared" si="64"/>
        <v>30.700000000000003</v>
      </c>
      <c r="J1404" s="107">
        <f t="shared" si="65"/>
        <v>30.150000000000002</v>
      </c>
      <c r="L1404"/>
      <c r="M1404"/>
      <c r="N1404"/>
      <c r="O1404"/>
      <c r="P1404"/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</row>
    <row r="1405" spans="1:32" s="20" customFormat="1" x14ac:dyDescent="0.35">
      <c r="A1405" s="127" t="s">
        <v>8333</v>
      </c>
      <c r="B1405" s="21" t="s">
        <v>8334</v>
      </c>
      <c r="C1405" s="21">
        <v>6</v>
      </c>
      <c r="D1405" s="20">
        <v>0.7</v>
      </c>
      <c r="E1405" s="135">
        <v>40</v>
      </c>
      <c r="F1405" s="106">
        <v>12.65</v>
      </c>
      <c r="G1405" s="22" t="s">
        <v>14144</v>
      </c>
      <c r="H1405" s="106">
        <f t="shared" si="63"/>
        <v>20.900000000000002</v>
      </c>
      <c r="I1405" s="106">
        <f t="shared" si="64"/>
        <v>19.200000000000003</v>
      </c>
      <c r="J1405" s="107">
        <f t="shared" si="65"/>
        <v>18.850000000000001</v>
      </c>
      <c r="L1405"/>
      <c r="M1405"/>
      <c r="N1405"/>
      <c r="O1405"/>
      <c r="P1405"/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</row>
    <row r="1406" spans="1:32" s="20" customFormat="1" x14ac:dyDescent="0.35">
      <c r="A1406" s="127" t="s">
        <v>8337</v>
      </c>
      <c r="B1406" s="21" t="s">
        <v>8338</v>
      </c>
      <c r="C1406" s="21">
        <v>6</v>
      </c>
      <c r="D1406" s="20">
        <v>0.7</v>
      </c>
      <c r="E1406" s="135">
        <v>34</v>
      </c>
      <c r="F1406" s="106">
        <v>8.99</v>
      </c>
      <c r="G1406" s="22" t="s">
        <v>14144</v>
      </c>
      <c r="H1406" s="106">
        <f t="shared" si="63"/>
        <v>15.9</v>
      </c>
      <c r="I1406" s="106">
        <f t="shared" si="64"/>
        <v>14.600000000000001</v>
      </c>
      <c r="J1406" s="107">
        <f t="shared" si="65"/>
        <v>14.350000000000001</v>
      </c>
      <c r="L1406"/>
      <c r="M1406"/>
      <c r="N1406"/>
      <c r="O1406"/>
      <c r="P1406"/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</row>
    <row r="1407" spans="1:32" s="20" customFormat="1" x14ac:dyDescent="0.35">
      <c r="A1407" s="127" t="s">
        <v>8348</v>
      </c>
      <c r="B1407" s="21" t="s">
        <v>8349</v>
      </c>
      <c r="C1407" s="21">
        <v>3</v>
      </c>
      <c r="D1407" s="20">
        <v>0.7</v>
      </c>
      <c r="E1407" s="135">
        <v>36</v>
      </c>
      <c r="F1407" s="106">
        <v>19.5</v>
      </c>
      <c r="G1407" s="22" t="s">
        <v>14159</v>
      </c>
      <c r="H1407" s="106">
        <f t="shared" si="63"/>
        <v>28.900000000000002</v>
      </c>
      <c r="I1407" s="106">
        <f t="shared" si="64"/>
        <v>26.5</v>
      </c>
      <c r="J1407" s="107">
        <f t="shared" si="65"/>
        <v>26.05</v>
      </c>
      <c r="L1407"/>
      <c r="M1407"/>
      <c r="N1407"/>
      <c r="O1407"/>
      <c r="P1407"/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</row>
    <row r="1408" spans="1:32" s="20" customFormat="1" x14ac:dyDescent="0.35">
      <c r="A1408" s="127" t="s">
        <v>8352</v>
      </c>
      <c r="B1408" s="21" t="s">
        <v>8353</v>
      </c>
      <c r="C1408" s="21">
        <v>3</v>
      </c>
      <c r="D1408" s="20">
        <v>0.7</v>
      </c>
      <c r="E1408" s="135">
        <v>36</v>
      </c>
      <c r="F1408" s="106">
        <v>19.5</v>
      </c>
      <c r="G1408" s="22" t="s">
        <v>14159</v>
      </c>
      <c r="H1408" s="106">
        <f t="shared" si="63"/>
        <v>28.900000000000002</v>
      </c>
      <c r="I1408" s="106">
        <f t="shared" si="64"/>
        <v>26.5</v>
      </c>
      <c r="J1408" s="107">
        <f t="shared" si="65"/>
        <v>26.05</v>
      </c>
      <c r="L1408"/>
      <c r="M1408"/>
      <c r="N1408"/>
      <c r="O1408"/>
      <c r="P1408"/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</row>
    <row r="1409" spans="1:32" s="20" customFormat="1" x14ac:dyDescent="0.35">
      <c r="A1409" s="127" t="s">
        <v>8356</v>
      </c>
      <c r="B1409" s="21" t="s">
        <v>8357</v>
      </c>
      <c r="C1409" s="21">
        <v>6</v>
      </c>
      <c r="D1409" s="20">
        <v>0.7</v>
      </c>
      <c r="E1409" s="135">
        <v>36</v>
      </c>
      <c r="F1409" s="106">
        <v>15.25</v>
      </c>
      <c r="G1409" s="22" t="s">
        <v>14159</v>
      </c>
      <c r="H1409" s="106">
        <f t="shared" si="63"/>
        <v>23.700000000000003</v>
      </c>
      <c r="I1409" s="106">
        <f t="shared" si="64"/>
        <v>21.75</v>
      </c>
      <c r="J1409" s="107">
        <f t="shared" si="65"/>
        <v>21.400000000000002</v>
      </c>
      <c r="L1409"/>
      <c r="M1409"/>
      <c r="N1409"/>
      <c r="O1409"/>
      <c r="P1409"/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</row>
    <row r="1410" spans="1:32" s="20" customFormat="1" x14ac:dyDescent="0.35">
      <c r="A1410" s="127" t="s">
        <v>8370</v>
      </c>
      <c r="B1410" s="21" t="s">
        <v>8371</v>
      </c>
      <c r="C1410" s="21">
        <v>60</v>
      </c>
      <c r="D1410" s="20">
        <v>0.05</v>
      </c>
      <c r="E1410" s="135">
        <v>31</v>
      </c>
      <c r="F1410" s="106">
        <v>1.36</v>
      </c>
      <c r="G1410" s="22" t="s">
        <v>14148</v>
      </c>
      <c r="H1410" s="106">
        <f t="shared" si="63"/>
        <v>3.75</v>
      </c>
      <c r="I1410" s="106">
        <f t="shared" si="64"/>
        <v>3.45</v>
      </c>
      <c r="J1410" s="107">
        <f t="shared" si="65"/>
        <v>3.4000000000000004</v>
      </c>
      <c r="L1410"/>
      <c r="M1410"/>
      <c r="N1410"/>
      <c r="O1410"/>
      <c r="P1410"/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</row>
    <row r="1411" spans="1:32" s="20" customFormat="1" x14ac:dyDescent="0.35">
      <c r="A1411" s="127" t="s">
        <v>15587</v>
      </c>
      <c r="B1411" s="21" t="s">
        <v>15588</v>
      </c>
      <c r="C1411" s="21">
        <v>6</v>
      </c>
      <c r="D1411" s="20">
        <v>0.7</v>
      </c>
      <c r="E1411" s="135">
        <v>31</v>
      </c>
      <c r="F1411" s="106">
        <v>9.4</v>
      </c>
      <c r="G1411" s="22" t="s">
        <v>14155</v>
      </c>
      <c r="H1411" s="106">
        <f t="shared" si="63"/>
        <v>16.150000000000002</v>
      </c>
      <c r="I1411" s="106">
        <f t="shared" si="64"/>
        <v>14.8</v>
      </c>
      <c r="J1411" s="107">
        <f t="shared" si="65"/>
        <v>14.55</v>
      </c>
      <c r="L1411"/>
      <c r="M1411"/>
      <c r="N1411"/>
      <c r="O1411"/>
      <c r="P1411"/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</row>
    <row r="1412" spans="1:32" s="20" customFormat="1" x14ac:dyDescent="0.35">
      <c r="A1412" s="127" t="s">
        <v>8380</v>
      </c>
      <c r="B1412" s="21" t="s">
        <v>23334</v>
      </c>
      <c r="C1412" s="21">
        <v>6</v>
      </c>
      <c r="D1412" s="20">
        <v>1</v>
      </c>
      <c r="E1412" s="135">
        <v>31</v>
      </c>
      <c r="F1412" s="106">
        <v>10.25</v>
      </c>
      <c r="G1412" s="22" t="s">
        <v>14148</v>
      </c>
      <c r="H1412" s="106">
        <f t="shared" si="63"/>
        <v>18.350000000000001</v>
      </c>
      <c r="I1412" s="106">
        <f t="shared" si="64"/>
        <v>16.850000000000001</v>
      </c>
      <c r="J1412" s="107">
        <f t="shared" si="65"/>
        <v>16.55</v>
      </c>
      <c r="L1412"/>
      <c r="M1412"/>
      <c r="N1412"/>
      <c r="O1412"/>
      <c r="P1412"/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</row>
    <row r="1413" spans="1:32" s="20" customFormat="1" x14ac:dyDescent="0.35">
      <c r="A1413" s="127" t="s">
        <v>14727</v>
      </c>
      <c r="B1413" s="21" t="s">
        <v>14728</v>
      </c>
      <c r="C1413" s="21">
        <v>6</v>
      </c>
      <c r="D1413" s="20">
        <v>0.7</v>
      </c>
      <c r="E1413" s="135">
        <v>31</v>
      </c>
      <c r="F1413" s="106">
        <v>9.85</v>
      </c>
      <c r="G1413" s="22" t="s">
        <v>14154</v>
      </c>
      <c r="H1413" s="106">
        <f t="shared" si="63"/>
        <v>16.650000000000002</v>
      </c>
      <c r="I1413" s="106">
        <f t="shared" si="64"/>
        <v>15.3</v>
      </c>
      <c r="J1413" s="107">
        <f t="shared" si="65"/>
        <v>15.05</v>
      </c>
      <c r="L1413"/>
      <c r="M1413"/>
      <c r="N1413"/>
      <c r="O1413"/>
      <c r="P1413"/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</row>
    <row r="1414" spans="1:32" s="20" customFormat="1" x14ac:dyDescent="0.35">
      <c r="A1414" s="127" t="s">
        <v>8384</v>
      </c>
      <c r="B1414" s="21" t="s">
        <v>8385</v>
      </c>
      <c r="C1414" s="21">
        <v>6</v>
      </c>
      <c r="D1414" s="20">
        <v>0.7</v>
      </c>
      <c r="E1414" s="135">
        <v>16</v>
      </c>
      <c r="F1414" s="106">
        <v>10.25</v>
      </c>
      <c r="G1414" s="22" t="s">
        <v>14154</v>
      </c>
      <c r="H1414" s="106">
        <f t="shared" si="63"/>
        <v>15.850000000000001</v>
      </c>
      <c r="I1414" s="106">
        <f t="shared" si="64"/>
        <v>14.55</v>
      </c>
      <c r="J1414" s="107">
        <f t="shared" si="65"/>
        <v>14.3</v>
      </c>
      <c r="L1414"/>
      <c r="M1414"/>
      <c r="N1414"/>
      <c r="O1414"/>
      <c r="P1414"/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</row>
    <row r="1415" spans="1:32" s="20" customFormat="1" x14ac:dyDescent="0.35">
      <c r="A1415" s="127" t="s">
        <v>8388</v>
      </c>
      <c r="B1415" s="21" t="s">
        <v>8389</v>
      </c>
      <c r="C1415" s="21">
        <v>6</v>
      </c>
      <c r="D1415" s="20">
        <v>0.7</v>
      </c>
      <c r="E1415" s="135">
        <v>16</v>
      </c>
      <c r="F1415" s="106">
        <v>11.95</v>
      </c>
      <c r="G1415" s="22" t="s">
        <v>14154</v>
      </c>
      <c r="H1415" s="106">
        <f t="shared" si="63"/>
        <v>17.900000000000002</v>
      </c>
      <c r="I1415" s="106">
        <f t="shared" si="64"/>
        <v>16.45</v>
      </c>
      <c r="J1415" s="107">
        <f t="shared" si="65"/>
        <v>16.150000000000002</v>
      </c>
      <c r="L1415"/>
      <c r="M1415"/>
      <c r="N1415"/>
      <c r="O1415"/>
      <c r="P1415"/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</row>
    <row r="1416" spans="1:32" s="20" customFormat="1" x14ac:dyDescent="0.35">
      <c r="A1416" s="127" t="s">
        <v>8399</v>
      </c>
      <c r="B1416" s="21" t="s">
        <v>8393</v>
      </c>
      <c r="C1416" s="21">
        <v>6</v>
      </c>
      <c r="D1416" s="20">
        <v>1</v>
      </c>
      <c r="E1416" s="135">
        <v>16</v>
      </c>
      <c r="F1416" s="106">
        <v>9.1999999999999993</v>
      </c>
      <c r="G1416" s="22" t="s">
        <v>14154</v>
      </c>
      <c r="H1416" s="106">
        <f t="shared" si="63"/>
        <v>15.15</v>
      </c>
      <c r="I1416" s="106">
        <f t="shared" si="64"/>
        <v>13.9</v>
      </c>
      <c r="J1416" s="107">
        <f t="shared" si="65"/>
        <v>13.65</v>
      </c>
      <c r="L1416"/>
      <c r="M1416"/>
      <c r="N1416"/>
      <c r="O1416"/>
      <c r="P1416"/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</row>
    <row r="1417" spans="1:32" s="20" customFormat="1" x14ac:dyDescent="0.35">
      <c r="A1417" s="127" t="s">
        <v>14730</v>
      </c>
      <c r="B1417" s="21" t="s">
        <v>14731</v>
      </c>
      <c r="C1417" s="21">
        <v>6</v>
      </c>
      <c r="D1417" s="20">
        <v>0.7</v>
      </c>
      <c r="E1417" s="135">
        <v>30</v>
      </c>
      <c r="F1417" s="106">
        <v>12.5</v>
      </c>
      <c r="G1417" s="22" t="s">
        <v>14155</v>
      </c>
      <c r="H1417" s="106">
        <f t="shared" si="63"/>
        <v>19.8</v>
      </c>
      <c r="I1417" s="106">
        <f t="shared" si="64"/>
        <v>18.2</v>
      </c>
      <c r="J1417" s="107">
        <f t="shared" si="65"/>
        <v>17.850000000000001</v>
      </c>
      <c r="L1417"/>
      <c r="M1417"/>
      <c r="N1417"/>
      <c r="O1417"/>
      <c r="P1417"/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</row>
    <row r="1418" spans="1:32" s="20" customFormat="1" x14ac:dyDescent="0.35">
      <c r="A1418" s="127" t="s">
        <v>8405</v>
      </c>
      <c r="B1418" s="21" t="s">
        <v>8406</v>
      </c>
      <c r="C1418" s="21">
        <v>6</v>
      </c>
      <c r="D1418" s="20">
        <v>0.7</v>
      </c>
      <c r="E1418" s="135">
        <v>30</v>
      </c>
      <c r="F1418" s="106">
        <v>12.5</v>
      </c>
      <c r="G1418" s="22" t="s">
        <v>14148</v>
      </c>
      <c r="H1418" s="106">
        <f t="shared" si="63"/>
        <v>19.8</v>
      </c>
      <c r="I1418" s="106">
        <f t="shared" si="64"/>
        <v>18.2</v>
      </c>
      <c r="J1418" s="107">
        <f t="shared" si="65"/>
        <v>17.850000000000001</v>
      </c>
      <c r="L1418"/>
      <c r="M1418"/>
      <c r="N1418"/>
      <c r="O1418"/>
      <c r="P1418"/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</row>
    <row r="1419" spans="1:32" s="20" customFormat="1" x14ac:dyDescent="0.35">
      <c r="A1419" s="127" t="s">
        <v>8409</v>
      </c>
      <c r="B1419" s="21" t="s">
        <v>8410</v>
      </c>
      <c r="C1419" s="21">
        <v>6</v>
      </c>
      <c r="D1419" s="20">
        <v>0.7</v>
      </c>
      <c r="E1419" s="135">
        <v>22</v>
      </c>
      <c r="F1419" s="106">
        <v>6.45</v>
      </c>
      <c r="G1419" s="22" t="s">
        <v>14156</v>
      </c>
      <c r="H1419" s="106">
        <f t="shared" si="63"/>
        <v>11.75</v>
      </c>
      <c r="I1419" s="106">
        <f t="shared" si="64"/>
        <v>10.75</v>
      </c>
      <c r="J1419" s="107">
        <f t="shared" si="65"/>
        <v>10.600000000000001</v>
      </c>
      <c r="L1419"/>
      <c r="M1419"/>
      <c r="N1419"/>
      <c r="O1419"/>
      <c r="P1419"/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</row>
    <row r="1420" spans="1:32" s="20" customFormat="1" x14ac:dyDescent="0.35">
      <c r="A1420" s="127" t="s">
        <v>8413</v>
      </c>
      <c r="B1420" s="21" t="s">
        <v>8414</v>
      </c>
      <c r="C1420" s="21">
        <v>6</v>
      </c>
      <c r="D1420" s="20">
        <v>0.7</v>
      </c>
      <c r="E1420" s="135">
        <v>31</v>
      </c>
      <c r="F1420" s="106">
        <v>4.4000000000000004</v>
      </c>
      <c r="G1420" s="22" t="s">
        <v>14148</v>
      </c>
      <c r="H1420" s="106">
        <f t="shared" ref="H1420:H1483" si="66">IF(B1420="","",CEILING((F1420+(10.3552*D1420*E1420)/100+1.5+0.05)*1.22,0.05))</f>
        <v>10.050000000000001</v>
      </c>
      <c r="I1420" s="106">
        <f t="shared" ref="I1420:I1483" si="67">IF(B1420="","",CEILING((F1420+(10.3552*D1420*E1420)/100+1.5+0.05)*1.12,0.05))</f>
        <v>9.2000000000000011</v>
      </c>
      <c r="J1420" s="107">
        <f t="shared" ref="J1420:J1483" si="68">IF(B1420="","",CEILING((F1420+(10.3552*D1420*E1420)/100+1.5+0.05)*1.1,0.05))</f>
        <v>9.0500000000000007</v>
      </c>
      <c r="L1420"/>
      <c r="M1420"/>
      <c r="N1420"/>
      <c r="O1420"/>
      <c r="P1420"/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</row>
    <row r="1421" spans="1:32" s="20" customFormat="1" x14ac:dyDescent="0.35">
      <c r="A1421" s="127" t="s">
        <v>8437</v>
      </c>
      <c r="B1421" s="21" t="s">
        <v>8438</v>
      </c>
      <c r="C1421" s="21">
        <v>6</v>
      </c>
      <c r="D1421" s="20">
        <v>0.7</v>
      </c>
      <c r="E1421" s="135">
        <v>44</v>
      </c>
      <c r="F1421" s="106">
        <v>18.5</v>
      </c>
      <c r="G1421" s="22" t="s">
        <v>14146</v>
      </c>
      <c r="H1421" s="106">
        <f t="shared" si="66"/>
        <v>28.400000000000002</v>
      </c>
      <c r="I1421" s="106">
        <f t="shared" si="67"/>
        <v>26.05</v>
      </c>
      <c r="J1421" s="107">
        <f t="shared" si="68"/>
        <v>25.6</v>
      </c>
      <c r="L1421"/>
      <c r="M1421"/>
      <c r="N1421"/>
      <c r="O1421"/>
      <c r="P1421"/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</row>
    <row r="1422" spans="1:32" s="20" customFormat="1" x14ac:dyDescent="0.35">
      <c r="A1422" s="127" t="s">
        <v>8448</v>
      </c>
      <c r="B1422" s="21" t="s">
        <v>8449</v>
      </c>
      <c r="C1422" s="21">
        <v>6</v>
      </c>
      <c r="D1422" s="20">
        <v>0.7</v>
      </c>
      <c r="E1422" s="135">
        <v>46</v>
      </c>
      <c r="F1422" s="106">
        <v>21.5</v>
      </c>
      <c r="G1422" s="22" t="s">
        <v>14145</v>
      </c>
      <c r="H1422" s="106">
        <f t="shared" si="66"/>
        <v>32.200000000000003</v>
      </c>
      <c r="I1422" s="106">
        <f t="shared" si="67"/>
        <v>29.6</v>
      </c>
      <c r="J1422" s="107">
        <f t="shared" si="68"/>
        <v>29.05</v>
      </c>
      <c r="L1422"/>
      <c r="M1422"/>
      <c r="N1422"/>
      <c r="O1422"/>
      <c r="P1422"/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</row>
    <row r="1423" spans="1:32" s="20" customFormat="1" x14ac:dyDescent="0.35">
      <c r="A1423" s="127" t="s">
        <v>14476</v>
      </c>
      <c r="B1423" s="21" t="s">
        <v>14477</v>
      </c>
      <c r="C1423" s="21">
        <v>12</v>
      </c>
      <c r="D1423" s="20">
        <v>0.7</v>
      </c>
      <c r="E1423" s="135">
        <v>40</v>
      </c>
      <c r="F1423" s="106">
        <v>5.6</v>
      </c>
      <c r="G1423" s="22" t="s">
        <v>14150</v>
      </c>
      <c r="H1423" s="106">
        <f t="shared" si="66"/>
        <v>12.3</v>
      </c>
      <c r="I1423" s="106">
        <f t="shared" si="67"/>
        <v>11.3</v>
      </c>
      <c r="J1423" s="107">
        <f t="shared" si="68"/>
        <v>11.100000000000001</v>
      </c>
      <c r="L1423"/>
      <c r="M1423"/>
      <c r="N1423"/>
      <c r="O1423"/>
      <c r="P1423"/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</row>
    <row r="1424" spans="1:32" s="20" customFormat="1" x14ac:dyDescent="0.35">
      <c r="A1424" s="127" t="s">
        <v>8452</v>
      </c>
      <c r="B1424" s="21" t="s">
        <v>8453</v>
      </c>
      <c r="C1424" s="21">
        <v>6</v>
      </c>
      <c r="D1424" s="20">
        <v>0.7</v>
      </c>
      <c r="E1424" s="135">
        <v>40</v>
      </c>
      <c r="F1424" s="106">
        <v>7.5</v>
      </c>
      <c r="G1424" s="22" t="s">
        <v>14150</v>
      </c>
      <c r="H1424" s="106">
        <f t="shared" si="66"/>
        <v>14.600000000000001</v>
      </c>
      <c r="I1424" s="106">
        <f t="shared" si="67"/>
        <v>13.4</v>
      </c>
      <c r="J1424" s="107">
        <f t="shared" si="68"/>
        <v>13.15</v>
      </c>
      <c r="L1424"/>
      <c r="M1424"/>
      <c r="N1424"/>
      <c r="O1424"/>
      <c r="P1424"/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</row>
    <row r="1425" spans="1:32" s="20" customFormat="1" x14ac:dyDescent="0.35">
      <c r="A1425" s="127" t="s">
        <v>15598</v>
      </c>
      <c r="B1425" s="21" t="s">
        <v>15599</v>
      </c>
      <c r="C1425" s="21">
        <v>6</v>
      </c>
      <c r="D1425" s="20">
        <v>0.7</v>
      </c>
      <c r="E1425" s="135">
        <v>40</v>
      </c>
      <c r="F1425" s="106">
        <v>11.25</v>
      </c>
      <c r="G1425" s="22" t="s">
        <v>14145</v>
      </c>
      <c r="H1425" s="106">
        <f t="shared" si="66"/>
        <v>19.200000000000003</v>
      </c>
      <c r="I1425" s="106">
        <f t="shared" si="67"/>
        <v>17.600000000000001</v>
      </c>
      <c r="J1425" s="107">
        <f t="shared" si="68"/>
        <v>17.3</v>
      </c>
      <c r="L1425"/>
      <c r="M1425"/>
      <c r="N1425"/>
      <c r="O1425"/>
      <c r="P1425"/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</row>
    <row r="1426" spans="1:32" s="20" customFormat="1" x14ac:dyDescent="0.35">
      <c r="A1426" s="127" t="s">
        <v>8482</v>
      </c>
      <c r="B1426" s="21" t="s">
        <v>8483</v>
      </c>
      <c r="C1426" s="21">
        <v>6</v>
      </c>
      <c r="D1426" s="20">
        <v>0.7</v>
      </c>
      <c r="E1426" s="135">
        <v>48</v>
      </c>
      <c r="F1426" s="106">
        <v>525</v>
      </c>
      <c r="G1426" s="22" t="s">
        <v>14145</v>
      </c>
      <c r="H1426" s="106">
        <f t="shared" si="66"/>
        <v>646.65000000000009</v>
      </c>
      <c r="I1426" s="106">
        <f t="shared" si="67"/>
        <v>593.65</v>
      </c>
      <c r="J1426" s="107">
        <f t="shared" si="68"/>
        <v>583.05000000000007</v>
      </c>
      <c r="L1426"/>
      <c r="M1426"/>
      <c r="N1426"/>
      <c r="O1426"/>
      <c r="P1426"/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</row>
    <row r="1427" spans="1:32" s="20" customFormat="1" x14ac:dyDescent="0.35">
      <c r="A1427" s="127" t="s">
        <v>8486</v>
      </c>
      <c r="B1427" s="21" t="s">
        <v>8487</v>
      </c>
      <c r="C1427" s="21">
        <v>6</v>
      </c>
      <c r="D1427" s="20">
        <v>0.7</v>
      </c>
      <c r="E1427" s="135">
        <v>45.1</v>
      </c>
      <c r="F1427" s="106">
        <v>18.149999999999999</v>
      </c>
      <c r="G1427" s="22" t="s">
        <v>14146</v>
      </c>
      <c r="H1427" s="106">
        <f t="shared" si="66"/>
        <v>28.05</v>
      </c>
      <c r="I1427" s="106">
        <f t="shared" si="67"/>
        <v>25.75</v>
      </c>
      <c r="J1427" s="107">
        <f t="shared" si="68"/>
        <v>25.3</v>
      </c>
      <c r="L1427"/>
      <c r="M1427"/>
      <c r="N1427"/>
      <c r="O1427"/>
      <c r="P1427"/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</row>
    <row r="1428" spans="1:32" s="20" customFormat="1" x14ac:dyDescent="0.35">
      <c r="A1428" s="127" t="s">
        <v>8502</v>
      </c>
      <c r="B1428" s="21" t="s">
        <v>8503</v>
      </c>
      <c r="C1428" s="21">
        <v>6</v>
      </c>
      <c r="D1428" s="20">
        <v>0.7</v>
      </c>
      <c r="E1428" s="135">
        <v>43</v>
      </c>
      <c r="F1428" s="106">
        <v>19.5</v>
      </c>
      <c r="G1428" s="22" t="s">
        <v>14163</v>
      </c>
      <c r="H1428" s="106">
        <f t="shared" si="66"/>
        <v>29.5</v>
      </c>
      <c r="I1428" s="106">
        <f t="shared" si="67"/>
        <v>27.1</v>
      </c>
      <c r="J1428" s="107">
        <f t="shared" si="68"/>
        <v>26.6</v>
      </c>
      <c r="L1428"/>
      <c r="M1428"/>
      <c r="N1428"/>
      <c r="O1428"/>
      <c r="P1428"/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</row>
    <row r="1429" spans="1:32" s="20" customFormat="1" x14ac:dyDescent="0.35">
      <c r="A1429" s="127" t="s">
        <v>8506</v>
      </c>
      <c r="B1429" s="21" t="s">
        <v>8507</v>
      </c>
      <c r="C1429" s="21">
        <v>4</v>
      </c>
      <c r="D1429" s="20">
        <v>1</v>
      </c>
      <c r="E1429" s="135">
        <v>40</v>
      </c>
      <c r="F1429" s="106">
        <v>64</v>
      </c>
      <c r="G1429" s="22" t="s">
        <v>14142</v>
      </c>
      <c r="H1429" s="106">
        <f t="shared" si="66"/>
        <v>85.050000000000011</v>
      </c>
      <c r="I1429" s="106">
        <f t="shared" si="67"/>
        <v>78.100000000000009</v>
      </c>
      <c r="J1429" s="107">
        <f t="shared" si="68"/>
        <v>76.7</v>
      </c>
      <c r="L1429"/>
      <c r="M1429"/>
      <c r="N1429"/>
      <c r="O1429"/>
      <c r="P1429"/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</row>
    <row r="1430" spans="1:32" s="20" customFormat="1" x14ac:dyDescent="0.35">
      <c r="A1430" s="127" t="s">
        <v>8510</v>
      </c>
      <c r="B1430" s="21" t="s">
        <v>8511</v>
      </c>
      <c r="C1430" s="21">
        <v>4</v>
      </c>
      <c r="D1430" s="20">
        <v>1</v>
      </c>
      <c r="E1430" s="135">
        <v>40</v>
      </c>
      <c r="F1430" s="106">
        <v>78</v>
      </c>
      <c r="G1430" s="22" t="s">
        <v>14142</v>
      </c>
      <c r="H1430" s="106">
        <f t="shared" si="66"/>
        <v>102.15</v>
      </c>
      <c r="I1430" s="106">
        <f t="shared" si="67"/>
        <v>93.75</v>
      </c>
      <c r="J1430" s="107">
        <f t="shared" si="68"/>
        <v>92.100000000000009</v>
      </c>
      <c r="L1430"/>
      <c r="M1430"/>
      <c r="N1430"/>
      <c r="O1430"/>
      <c r="P1430"/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</row>
    <row r="1431" spans="1:32" s="20" customFormat="1" x14ac:dyDescent="0.35">
      <c r="A1431" s="127" t="s">
        <v>14732</v>
      </c>
      <c r="B1431" s="21" t="s">
        <v>14733</v>
      </c>
      <c r="C1431" s="21">
        <v>6</v>
      </c>
      <c r="D1431" s="20">
        <v>0.7</v>
      </c>
      <c r="E1431" s="135">
        <v>42</v>
      </c>
      <c r="F1431" s="106">
        <v>18.5</v>
      </c>
      <c r="G1431" s="22" t="s">
        <v>14146</v>
      </c>
      <c r="H1431" s="106">
        <f t="shared" si="66"/>
        <v>28.200000000000003</v>
      </c>
      <c r="I1431" s="106">
        <f t="shared" si="67"/>
        <v>25.900000000000002</v>
      </c>
      <c r="J1431" s="107">
        <f t="shared" si="68"/>
        <v>25.450000000000003</v>
      </c>
      <c r="L1431"/>
      <c r="M1431"/>
      <c r="N1431"/>
      <c r="O1431"/>
      <c r="P1431"/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</row>
    <row r="1432" spans="1:32" s="20" customFormat="1" x14ac:dyDescent="0.35">
      <c r="A1432" s="127" t="s">
        <v>14844</v>
      </c>
      <c r="B1432" s="21" t="s">
        <v>14845</v>
      </c>
      <c r="C1432" s="21">
        <v>6</v>
      </c>
      <c r="D1432" s="20">
        <v>0.7</v>
      </c>
      <c r="E1432" s="135">
        <v>43</v>
      </c>
      <c r="F1432" s="106">
        <v>18.5</v>
      </c>
      <c r="G1432" s="22" t="s">
        <v>14144</v>
      </c>
      <c r="H1432" s="106">
        <f t="shared" si="66"/>
        <v>28.3</v>
      </c>
      <c r="I1432" s="106">
        <f t="shared" si="67"/>
        <v>25.950000000000003</v>
      </c>
      <c r="J1432" s="107">
        <f t="shared" si="68"/>
        <v>25.5</v>
      </c>
      <c r="L1432"/>
      <c r="M1432"/>
      <c r="N1432"/>
      <c r="O1432"/>
      <c r="P1432"/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</row>
    <row r="1433" spans="1:32" s="20" customFormat="1" x14ac:dyDescent="0.35">
      <c r="A1433" s="127" t="s">
        <v>14734</v>
      </c>
      <c r="B1433" s="21" t="s">
        <v>14735</v>
      </c>
      <c r="C1433" s="21">
        <v>6</v>
      </c>
      <c r="D1433" s="20">
        <v>0.7</v>
      </c>
      <c r="E1433" s="135">
        <v>42</v>
      </c>
      <c r="F1433" s="106">
        <v>18.5</v>
      </c>
      <c r="G1433" s="22" t="s">
        <v>14146</v>
      </c>
      <c r="H1433" s="106">
        <f t="shared" si="66"/>
        <v>28.200000000000003</v>
      </c>
      <c r="I1433" s="106">
        <f t="shared" si="67"/>
        <v>25.900000000000002</v>
      </c>
      <c r="J1433" s="107">
        <f t="shared" si="68"/>
        <v>25.450000000000003</v>
      </c>
      <c r="L1433"/>
      <c r="M1433"/>
      <c r="N1433"/>
      <c r="O1433"/>
      <c r="P1433"/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</row>
    <row r="1434" spans="1:32" s="20" customFormat="1" x14ac:dyDescent="0.35">
      <c r="A1434" s="127" t="s">
        <v>14736</v>
      </c>
      <c r="B1434" s="21" t="s">
        <v>14737</v>
      </c>
      <c r="C1434" s="21">
        <v>6</v>
      </c>
      <c r="D1434" s="20">
        <v>0.7</v>
      </c>
      <c r="E1434" s="135">
        <v>44</v>
      </c>
      <c r="F1434" s="106">
        <v>16.5</v>
      </c>
      <c r="G1434" s="22" t="s">
        <v>14146</v>
      </c>
      <c r="H1434" s="106">
        <f t="shared" si="66"/>
        <v>25.950000000000003</v>
      </c>
      <c r="I1434" s="106">
        <f t="shared" si="67"/>
        <v>23.8</v>
      </c>
      <c r="J1434" s="107">
        <f t="shared" si="68"/>
        <v>23.400000000000002</v>
      </c>
      <c r="L1434"/>
      <c r="M1434"/>
      <c r="N1434"/>
      <c r="O1434"/>
      <c r="P1434"/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</row>
    <row r="1435" spans="1:32" s="20" customFormat="1" x14ac:dyDescent="0.35">
      <c r="A1435" s="127" t="s">
        <v>8563</v>
      </c>
      <c r="B1435" s="21" t="s">
        <v>8564</v>
      </c>
      <c r="C1435" s="21">
        <v>6</v>
      </c>
      <c r="D1435" s="20">
        <v>0.7</v>
      </c>
      <c r="E1435" s="135">
        <v>24</v>
      </c>
      <c r="F1435" s="106">
        <v>5.45</v>
      </c>
      <c r="G1435" s="22" t="s">
        <v>14148</v>
      </c>
      <c r="H1435" s="106">
        <f t="shared" si="66"/>
        <v>10.700000000000001</v>
      </c>
      <c r="I1435" s="106">
        <f t="shared" si="67"/>
        <v>9.8000000000000007</v>
      </c>
      <c r="J1435" s="107">
        <f t="shared" si="68"/>
        <v>9.65</v>
      </c>
      <c r="L1435"/>
      <c r="M1435"/>
      <c r="N1435"/>
      <c r="O1435"/>
      <c r="P1435"/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</row>
    <row r="1436" spans="1:32" s="20" customFormat="1" x14ac:dyDescent="0.35">
      <c r="A1436" s="127" t="s">
        <v>8598</v>
      </c>
      <c r="B1436" s="21" t="s">
        <v>8599</v>
      </c>
      <c r="C1436" s="21">
        <v>6</v>
      </c>
      <c r="D1436" s="20">
        <v>0.5</v>
      </c>
      <c r="E1436" s="135">
        <v>48.8</v>
      </c>
      <c r="F1436" s="106">
        <v>42.5</v>
      </c>
      <c r="G1436" s="22" t="s">
        <v>14145</v>
      </c>
      <c r="H1436" s="106">
        <f t="shared" si="66"/>
        <v>56.85</v>
      </c>
      <c r="I1436" s="106">
        <f t="shared" si="67"/>
        <v>52.2</v>
      </c>
      <c r="J1436" s="107">
        <f t="shared" si="68"/>
        <v>51.25</v>
      </c>
      <c r="L1436"/>
      <c r="M1436"/>
      <c r="N1436"/>
      <c r="O1436"/>
      <c r="P1436"/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</row>
    <row r="1437" spans="1:32" s="20" customFormat="1" x14ac:dyDescent="0.35">
      <c r="A1437" s="127" t="s">
        <v>8602</v>
      </c>
      <c r="B1437" s="21" t="s">
        <v>8603</v>
      </c>
      <c r="C1437" s="21">
        <v>6</v>
      </c>
      <c r="D1437" s="20">
        <v>0.7</v>
      </c>
      <c r="E1437" s="135">
        <v>46.1</v>
      </c>
      <c r="F1437" s="106">
        <v>32.950000000000003</v>
      </c>
      <c r="G1437" s="22" t="s">
        <v>14145</v>
      </c>
      <c r="H1437" s="106">
        <f t="shared" si="66"/>
        <v>46.2</v>
      </c>
      <c r="I1437" s="106">
        <f t="shared" si="67"/>
        <v>42.400000000000006</v>
      </c>
      <c r="J1437" s="107">
        <f t="shared" si="68"/>
        <v>41.650000000000006</v>
      </c>
      <c r="L1437"/>
      <c r="M1437"/>
      <c r="N1437"/>
      <c r="O1437"/>
      <c r="P1437"/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</row>
    <row r="1438" spans="1:32" s="20" customFormat="1" x14ac:dyDescent="0.35">
      <c r="A1438" s="127" t="s">
        <v>8606</v>
      </c>
      <c r="B1438" s="21" t="s">
        <v>8607</v>
      </c>
      <c r="C1438" s="21">
        <v>6</v>
      </c>
      <c r="D1438" s="20">
        <v>0.7</v>
      </c>
      <c r="E1438" s="135">
        <v>41.4</v>
      </c>
      <c r="F1438" s="106">
        <v>24.75</v>
      </c>
      <c r="G1438" s="22" t="s">
        <v>14145</v>
      </c>
      <c r="H1438" s="106">
        <f t="shared" si="66"/>
        <v>35.75</v>
      </c>
      <c r="I1438" s="106">
        <f t="shared" si="67"/>
        <v>32.85</v>
      </c>
      <c r="J1438" s="107">
        <f t="shared" si="68"/>
        <v>32.25</v>
      </c>
      <c r="L1438"/>
      <c r="M1438"/>
      <c r="N1438"/>
      <c r="O1438"/>
      <c r="P1438"/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</row>
    <row r="1439" spans="1:32" s="20" customFormat="1" x14ac:dyDescent="0.35">
      <c r="A1439" s="127" t="s">
        <v>14738</v>
      </c>
      <c r="B1439" s="21" t="s">
        <v>14739</v>
      </c>
      <c r="C1439" s="21">
        <v>6</v>
      </c>
      <c r="D1439" s="20">
        <v>0.7</v>
      </c>
      <c r="E1439" s="135">
        <v>48.6</v>
      </c>
      <c r="F1439" s="106">
        <v>42.95</v>
      </c>
      <c r="G1439" s="22" t="s">
        <v>14145</v>
      </c>
      <c r="H1439" s="106">
        <f t="shared" si="66"/>
        <v>58.6</v>
      </c>
      <c r="I1439" s="106">
        <f t="shared" si="67"/>
        <v>53.800000000000004</v>
      </c>
      <c r="J1439" s="107">
        <f t="shared" si="68"/>
        <v>52.85</v>
      </c>
      <c r="L1439"/>
      <c r="M1439"/>
      <c r="N1439"/>
      <c r="O1439"/>
      <c r="P1439"/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</row>
    <row r="1440" spans="1:32" s="20" customFormat="1" x14ac:dyDescent="0.35">
      <c r="A1440" s="127" t="s">
        <v>8610</v>
      </c>
      <c r="B1440" s="21" t="s">
        <v>8611</v>
      </c>
      <c r="C1440" s="21">
        <v>6</v>
      </c>
      <c r="D1440" s="20">
        <v>0.5</v>
      </c>
      <c r="E1440" s="135">
        <v>46.1</v>
      </c>
      <c r="F1440" s="106">
        <v>23.25</v>
      </c>
      <c r="G1440" s="22" t="s">
        <v>14145</v>
      </c>
      <c r="H1440" s="106">
        <f t="shared" si="66"/>
        <v>33.200000000000003</v>
      </c>
      <c r="I1440" s="106">
        <f t="shared" si="67"/>
        <v>30.450000000000003</v>
      </c>
      <c r="J1440" s="107">
        <f t="shared" si="68"/>
        <v>29.950000000000003</v>
      </c>
      <c r="L1440"/>
      <c r="M1440"/>
      <c r="N1440"/>
      <c r="O1440"/>
      <c r="P1440"/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</row>
    <row r="1441" spans="1:32" s="20" customFormat="1" x14ac:dyDescent="0.35">
      <c r="A1441" s="127" t="s">
        <v>14740</v>
      </c>
      <c r="B1441" s="21" t="s">
        <v>14741</v>
      </c>
      <c r="C1441" s="21">
        <v>6</v>
      </c>
      <c r="D1441" s="20">
        <v>0.7</v>
      </c>
      <c r="E1441" s="135">
        <v>48.7</v>
      </c>
      <c r="F1441" s="106">
        <v>32.5</v>
      </c>
      <c r="G1441" s="22" t="s">
        <v>14145</v>
      </c>
      <c r="H1441" s="106">
        <f t="shared" si="66"/>
        <v>45.85</v>
      </c>
      <c r="I1441" s="106">
        <f t="shared" si="67"/>
        <v>42.1</v>
      </c>
      <c r="J1441" s="107">
        <f t="shared" si="68"/>
        <v>41.35</v>
      </c>
      <c r="L1441"/>
      <c r="M1441"/>
      <c r="N1441"/>
      <c r="O1441"/>
      <c r="P1441"/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</row>
    <row r="1442" spans="1:32" s="20" customFormat="1" x14ac:dyDescent="0.35">
      <c r="A1442" s="127" t="s">
        <v>8614</v>
      </c>
      <c r="B1442" s="21" t="s">
        <v>8615</v>
      </c>
      <c r="C1442" s="21">
        <v>6</v>
      </c>
      <c r="D1442" s="20">
        <v>0.7</v>
      </c>
      <c r="E1442" s="135">
        <v>46.6</v>
      </c>
      <c r="F1442" s="106">
        <v>61.5</v>
      </c>
      <c r="G1442" s="22" t="s">
        <v>14145</v>
      </c>
      <c r="H1442" s="106">
        <f t="shared" si="66"/>
        <v>81.050000000000011</v>
      </c>
      <c r="I1442" s="106">
        <f t="shared" si="67"/>
        <v>74.400000000000006</v>
      </c>
      <c r="J1442" s="107">
        <f t="shared" si="68"/>
        <v>73.100000000000009</v>
      </c>
      <c r="L1442"/>
      <c r="M1442"/>
      <c r="N1442"/>
      <c r="O1442"/>
      <c r="P1442"/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</row>
    <row r="1443" spans="1:32" s="20" customFormat="1" x14ac:dyDescent="0.35">
      <c r="A1443" s="127" t="s">
        <v>8618</v>
      </c>
      <c r="B1443" s="21" t="s">
        <v>8619</v>
      </c>
      <c r="C1443" s="21">
        <v>6</v>
      </c>
      <c r="D1443" s="20">
        <v>0.7</v>
      </c>
      <c r="E1443" s="135">
        <v>44</v>
      </c>
      <c r="F1443" s="106">
        <v>55</v>
      </c>
      <c r="G1443" s="22" t="s">
        <v>14145</v>
      </c>
      <c r="H1443" s="106">
        <f t="shared" si="66"/>
        <v>72.900000000000006</v>
      </c>
      <c r="I1443" s="106">
        <f t="shared" si="67"/>
        <v>66.95</v>
      </c>
      <c r="J1443" s="107">
        <f t="shared" si="68"/>
        <v>65.75</v>
      </c>
      <c r="L1443"/>
      <c r="M1443"/>
      <c r="N1443"/>
      <c r="O1443"/>
      <c r="P1443"/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</row>
    <row r="1444" spans="1:32" s="20" customFormat="1" x14ac:dyDescent="0.35">
      <c r="A1444" s="127" t="s">
        <v>8622</v>
      </c>
      <c r="B1444" s="21" t="s">
        <v>8623</v>
      </c>
      <c r="C1444" s="21">
        <v>6</v>
      </c>
      <c r="D1444" s="20">
        <v>0.7</v>
      </c>
      <c r="E1444" s="135">
        <v>43.7</v>
      </c>
      <c r="F1444" s="106">
        <v>44.5</v>
      </c>
      <c r="G1444" s="22" t="s">
        <v>14145</v>
      </c>
      <c r="H1444" s="106">
        <f t="shared" si="66"/>
        <v>60.050000000000004</v>
      </c>
      <c r="I1444" s="106">
        <f t="shared" si="67"/>
        <v>55.150000000000006</v>
      </c>
      <c r="J1444" s="107">
        <f t="shared" si="68"/>
        <v>54.150000000000006</v>
      </c>
      <c r="L1444"/>
      <c r="M1444"/>
      <c r="N1444"/>
      <c r="O1444"/>
      <c r="P1444"/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</row>
    <row r="1445" spans="1:32" s="20" customFormat="1" x14ac:dyDescent="0.35">
      <c r="A1445" s="127" t="s">
        <v>8626</v>
      </c>
      <c r="B1445" s="21" t="s">
        <v>8627</v>
      </c>
      <c r="C1445" s="21">
        <v>6</v>
      </c>
      <c r="D1445" s="20">
        <v>0.7</v>
      </c>
      <c r="E1445" s="135">
        <v>46.1</v>
      </c>
      <c r="F1445" s="106">
        <v>26.5</v>
      </c>
      <c r="G1445" s="22" t="s">
        <v>14145</v>
      </c>
      <c r="H1445" s="106">
        <f t="shared" si="66"/>
        <v>38.300000000000004</v>
      </c>
      <c r="I1445" s="106">
        <f t="shared" si="67"/>
        <v>35.200000000000003</v>
      </c>
      <c r="J1445" s="107">
        <f t="shared" si="68"/>
        <v>34.550000000000004</v>
      </c>
      <c r="L1445"/>
      <c r="M1445"/>
      <c r="N1445"/>
      <c r="O1445"/>
      <c r="P1445"/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</row>
    <row r="1446" spans="1:32" s="20" customFormat="1" x14ac:dyDescent="0.35">
      <c r="A1446" s="127" t="s">
        <v>14742</v>
      </c>
      <c r="B1446" s="21" t="s">
        <v>8630</v>
      </c>
      <c r="C1446" s="21">
        <v>6</v>
      </c>
      <c r="D1446" s="20">
        <v>0.7</v>
      </c>
      <c r="E1446" s="135">
        <v>46.1</v>
      </c>
      <c r="F1446" s="106">
        <v>27.5</v>
      </c>
      <c r="G1446" s="22" t="s">
        <v>14145</v>
      </c>
      <c r="H1446" s="106">
        <f t="shared" si="66"/>
        <v>39.550000000000004</v>
      </c>
      <c r="I1446" s="106">
        <f t="shared" si="67"/>
        <v>36.300000000000004</v>
      </c>
      <c r="J1446" s="107">
        <f t="shared" si="68"/>
        <v>35.65</v>
      </c>
      <c r="L1446"/>
      <c r="M1446"/>
      <c r="N1446"/>
      <c r="O1446"/>
      <c r="P1446"/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</row>
    <row r="1447" spans="1:32" s="20" customFormat="1" x14ac:dyDescent="0.35">
      <c r="A1447" s="127" t="s">
        <v>8631</v>
      </c>
      <c r="B1447" s="21" t="s">
        <v>8632</v>
      </c>
      <c r="C1447" s="21">
        <v>6</v>
      </c>
      <c r="D1447" s="20">
        <v>0.7</v>
      </c>
      <c r="E1447" s="135">
        <v>46</v>
      </c>
      <c r="F1447" s="106">
        <v>39.5</v>
      </c>
      <c r="G1447" s="22" t="s">
        <v>14145</v>
      </c>
      <c r="H1447" s="106">
        <f t="shared" si="66"/>
        <v>54.150000000000006</v>
      </c>
      <c r="I1447" s="106">
        <f t="shared" si="67"/>
        <v>49.75</v>
      </c>
      <c r="J1447" s="107">
        <f t="shared" si="68"/>
        <v>48.85</v>
      </c>
      <c r="L1447"/>
      <c r="M1447"/>
      <c r="N1447"/>
      <c r="O1447"/>
      <c r="P1447"/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</row>
    <row r="1448" spans="1:32" s="20" customFormat="1" x14ac:dyDescent="0.35">
      <c r="A1448" s="127" t="s">
        <v>8634</v>
      </c>
      <c r="B1448" s="21" t="s">
        <v>8635</v>
      </c>
      <c r="C1448" s="21">
        <v>6</v>
      </c>
      <c r="D1448" s="20">
        <v>0.7</v>
      </c>
      <c r="E1448" s="135">
        <v>58.2</v>
      </c>
      <c r="F1448" s="106">
        <v>26.5</v>
      </c>
      <c r="G1448" s="22" t="s">
        <v>14145</v>
      </c>
      <c r="H1448" s="106">
        <f t="shared" si="66"/>
        <v>39.400000000000006</v>
      </c>
      <c r="I1448" s="106">
        <f t="shared" si="67"/>
        <v>36.15</v>
      </c>
      <c r="J1448" s="107">
        <f t="shared" si="68"/>
        <v>35.5</v>
      </c>
      <c r="L1448"/>
      <c r="M1448"/>
      <c r="N1448"/>
      <c r="O1448"/>
      <c r="P1448"/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</row>
    <row r="1449" spans="1:32" s="20" customFormat="1" x14ac:dyDescent="0.35">
      <c r="A1449" s="127" t="s">
        <v>8638</v>
      </c>
      <c r="B1449" s="21" t="s">
        <v>8639</v>
      </c>
      <c r="C1449" s="21">
        <v>6</v>
      </c>
      <c r="D1449" s="20">
        <v>0.7</v>
      </c>
      <c r="E1449" s="135">
        <v>46</v>
      </c>
      <c r="F1449" s="106">
        <v>30.5</v>
      </c>
      <c r="G1449" s="22" t="s">
        <v>14145</v>
      </c>
      <c r="H1449" s="106">
        <f t="shared" si="66"/>
        <v>43.2</v>
      </c>
      <c r="I1449" s="106">
        <f t="shared" si="67"/>
        <v>39.650000000000006</v>
      </c>
      <c r="J1449" s="107">
        <f t="shared" si="68"/>
        <v>38.950000000000003</v>
      </c>
      <c r="L1449"/>
      <c r="M1449"/>
      <c r="N1449"/>
      <c r="O1449"/>
      <c r="P1449"/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</row>
    <row r="1450" spans="1:32" s="20" customFormat="1" x14ac:dyDescent="0.35">
      <c r="A1450" s="127" t="s">
        <v>8662</v>
      </c>
      <c r="B1450" s="21" t="s">
        <v>8659</v>
      </c>
      <c r="C1450" s="21">
        <v>6</v>
      </c>
      <c r="D1450" s="20">
        <v>1</v>
      </c>
      <c r="E1450" s="135">
        <v>45</v>
      </c>
      <c r="F1450" s="106">
        <v>15.9</v>
      </c>
      <c r="G1450" s="22" t="s">
        <v>14158</v>
      </c>
      <c r="H1450" s="106">
        <f t="shared" si="66"/>
        <v>27</v>
      </c>
      <c r="I1450" s="106">
        <f t="shared" si="67"/>
        <v>24.8</v>
      </c>
      <c r="J1450" s="107">
        <f t="shared" si="68"/>
        <v>24.35</v>
      </c>
      <c r="L1450"/>
      <c r="M1450"/>
      <c r="N1450"/>
      <c r="O1450"/>
      <c r="P1450"/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</row>
    <row r="1451" spans="1:32" s="20" customFormat="1" x14ac:dyDescent="0.35">
      <c r="A1451" s="127" t="s">
        <v>8669</v>
      </c>
      <c r="B1451" s="21" t="s">
        <v>8666</v>
      </c>
      <c r="C1451" s="21">
        <v>6</v>
      </c>
      <c r="D1451" s="20">
        <v>0.7</v>
      </c>
      <c r="E1451" s="135">
        <v>47</v>
      </c>
      <c r="F1451" s="106">
        <v>26.15</v>
      </c>
      <c r="G1451" s="22" t="s">
        <v>14158</v>
      </c>
      <c r="H1451" s="106">
        <f t="shared" si="66"/>
        <v>38</v>
      </c>
      <c r="I1451" s="106">
        <f t="shared" si="67"/>
        <v>34.85</v>
      </c>
      <c r="J1451" s="107">
        <f t="shared" si="68"/>
        <v>34.25</v>
      </c>
      <c r="L1451"/>
      <c r="M1451"/>
      <c r="N1451"/>
      <c r="O1451"/>
      <c r="P1451"/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</row>
    <row r="1452" spans="1:32" s="20" customFormat="1" x14ac:dyDescent="0.35">
      <c r="A1452" s="127" t="s">
        <v>8672</v>
      </c>
      <c r="B1452" s="21" t="s">
        <v>8673</v>
      </c>
      <c r="C1452" s="21">
        <v>6</v>
      </c>
      <c r="D1452" s="20">
        <v>0.7</v>
      </c>
      <c r="E1452" s="135">
        <v>47</v>
      </c>
      <c r="F1452" s="106">
        <v>26.15</v>
      </c>
      <c r="G1452" s="22" t="s">
        <v>14158</v>
      </c>
      <c r="H1452" s="106">
        <f t="shared" si="66"/>
        <v>38</v>
      </c>
      <c r="I1452" s="106">
        <f t="shared" si="67"/>
        <v>34.85</v>
      </c>
      <c r="J1452" s="107">
        <f t="shared" si="68"/>
        <v>34.25</v>
      </c>
      <c r="L1452"/>
      <c r="M1452"/>
      <c r="N1452"/>
      <c r="O1452"/>
      <c r="P1452"/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</row>
    <row r="1453" spans="1:32" s="20" customFormat="1" x14ac:dyDescent="0.35">
      <c r="A1453" s="127" t="s">
        <v>14524</v>
      </c>
      <c r="B1453" s="21" t="s">
        <v>8681</v>
      </c>
      <c r="C1453" s="21">
        <v>60</v>
      </c>
      <c r="D1453" s="20">
        <v>0.05</v>
      </c>
      <c r="E1453" s="135">
        <v>41</v>
      </c>
      <c r="F1453" s="106">
        <v>1.3</v>
      </c>
      <c r="G1453" s="22" t="s">
        <v>14146</v>
      </c>
      <c r="H1453" s="106">
        <f t="shared" si="66"/>
        <v>3.75</v>
      </c>
      <c r="I1453" s="106">
        <f t="shared" si="67"/>
        <v>3.45</v>
      </c>
      <c r="J1453" s="107">
        <f t="shared" si="68"/>
        <v>3.4000000000000004</v>
      </c>
      <c r="L1453"/>
      <c r="M1453"/>
      <c r="N1453"/>
      <c r="O1453"/>
      <c r="P1453"/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</row>
    <row r="1454" spans="1:32" s="20" customFormat="1" x14ac:dyDescent="0.35">
      <c r="A1454" s="127" t="s">
        <v>8680</v>
      </c>
      <c r="B1454" s="21" t="s">
        <v>23335</v>
      </c>
      <c r="C1454" s="21">
        <v>6</v>
      </c>
      <c r="D1454" s="20">
        <v>0.7</v>
      </c>
      <c r="E1454" s="135">
        <v>41</v>
      </c>
      <c r="F1454" s="106">
        <v>12.5</v>
      </c>
      <c r="G1454" s="22" t="s">
        <v>14146</v>
      </c>
      <c r="H1454" s="106">
        <f t="shared" si="66"/>
        <v>20.8</v>
      </c>
      <c r="I1454" s="106">
        <f t="shared" si="67"/>
        <v>19.100000000000001</v>
      </c>
      <c r="J1454" s="107">
        <f t="shared" si="68"/>
        <v>18.75</v>
      </c>
      <c r="L1454"/>
      <c r="M1454"/>
      <c r="N1454"/>
      <c r="O1454"/>
      <c r="P1454"/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</row>
    <row r="1455" spans="1:32" s="20" customFormat="1" x14ac:dyDescent="0.35">
      <c r="A1455" s="127" t="s">
        <v>14525</v>
      </c>
      <c r="B1455" s="21" t="s">
        <v>8685</v>
      </c>
      <c r="C1455" s="21">
        <v>60</v>
      </c>
      <c r="D1455" s="20">
        <v>0.05</v>
      </c>
      <c r="E1455" s="135">
        <v>41</v>
      </c>
      <c r="F1455" s="106">
        <v>1.3</v>
      </c>
      <c r="G1455" s="22" t="s">
        <v>14146</v>
      </c>
      <c r="H1455" s="106">
        <f t="shared" si="66"/>
        <v>3.75</v>
      </c>
      <c r="I1455" s="106">
        <f t="shared" si="67"/>
        <v>3.45</v>
      </c>
      <c r="J1455" s="107">
        <f t="shared" si="68"/>
        <v>3.4000000000000004</v>
      </c>
      <c r="L1455"/>
      <c r="M1455"/>
      <c r="N1455"/>
      <c r="O1455"/>
      <c r="P1455"/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</row>
    <row r="1456" spans="1:32" s="20" customFormat="1" x14ac:dyDescent="0.35">
      <c r="A1456" s="127" t="s">
        <v>8684</v>
      </c>
      <c r="B1456" s="21" t="s">
        <v>23336</v>
      </c>
      <c r="C1456" s="21">
        <v>6</v>
      </c>
      <c r="D1456" s="20">
        <v>0.7</v>
      </c>
      <c r="E1456" s="135">
        <v>41</v>
      </c>
      <c r="F1456" s="106">
        <v>12.25</v>
      </c>
      <c r="G1456" s="22" t="s">
        <v>14146</v>
      </c>
      <c r="H1456" s="106">
        <f t="shared" si="66"/>
        <v>20.5</v>
      </c>
      <c r="I1456" s="106">
        <f t="shared" si="67"/>
        <v>18.8</v>
      </c>
      <c r="J1456" s="107">
        <f t="shared" si="68"/>
        <v>18.45</v>
      </c>
      <c r="L1456"/>
      <c r="M1456"/>
      <c r="N1456"/>
      <c r="O1456"/>
      <c r="P1456"/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</row>
    <row r="1457" spans="1:32" s="20" customFormat="1" x14ac:dyDescent="0.35">
      <c r="A1457" s="127" t="s">
        <v>8712</v>
      </c>
      <c r="B1457" s="21" t="s">
        <v>8713</v>
      </c>
      <c r="C1457" s="21">
        <v>6</v>
      </c>
      <c r="D1457" s="20">
        <v>0.7</v>
      </c>
      <c r="E1457" s="135">
        <v>21</v>
      </c>
      <c r="F1457" s="106">
        <v>7.8</v>
      </c>
      <c r="G1457" s="22" t="s">
        <v>14153</v>
      </c>
      <c r="H1457" s="106">
        <f t="shared" si="66"/>
        <v>13.3</v>
      </c>
      <c r="I1457" s="106">
        <f t="shared" si="67"/>
        <v>12.200000000000001</v>
      </c>
      <c r="J1457" s="107">
        <f t="shared" si="68"/>
        <v>12</v>
      </c>
      <c r="L1457"/>
      <c r="M1457"/>
      <c r="N1457"/>
      <c r="O1457"/>
      <c r="P1457"/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</row>
    <row r="1458" spans="1:32" s="20" customFormat="1" x14ac:dyDescent="0.35">
      <c r="A1458" s="127" t="s">
        <v>8716</v>
      </c>
      <c r="B1458" s="21" t="s">
        <v>8717</v>
      </c>
      <c r="C1458" s="21">
        <v>6</v>
      </c>
      <c r="D1458" s="20">
        <v>0.7</v>
      </c>
      <c r="E1458" s="135">
        <v>21</v>
      </c>
      <c r="F1458" s="106">
        <v>8.75</v>
      </c>
      <c r="G1458" s="22" t="s">
        <v>14153</v>
      </c>
      <c r="H1458" s="106">
        <f t="shared" si="66"/>
        <v>14.450000000000001</v>
      </c>
      <c r="I1458" s="106">
        <f t="shared" si="67"/>
        <v>13.25</v>
      </c>
      <c r="J1458" s="107">
        <f t="shared" si="68"/>
        <v>13.05</v>
      </c>
      <c r="L1458"/>
      <c r="M1458"/>
      <c r="N1458"/>
      <c r="O1458"/>
      <c r="P1458"/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</row>
    <row r="1459" spans="1:32" s="20" customFormat="1" x14ac:dyDescent="0.35">
      <c r="A1459" s="127" t="s">
        <v>8724</v>
      </c>
      <c r="B1459" s="21" t="s">
        <v>8725</v>
      </c>
      <c r="C1459" s="21">
        <v>6</v>
      </c>
      <c r="D1459" s="20">
        <v>0.7</v>
      </c>
      <c r="E1459" s="135">
        <v>21</v>
      </c>
      <c r="F1459" s="106">
        <v>8.75</v>
      </c>
      <c r="G1459" s="22" t="s">
        <v>14161</v>
      </c>
      <c r="H1459" s="106">
        <f t="shared" si="66"/>
        <v>14.450000000000001</v>
      </c>
      <c r="I1459" s="106">
        <f t="shared" si="67"/>
        <v>13.25</v>
      </c>
      <c r="J1459" s="107">
        <f t="shared" si="68"/>
        <v>13.05</v>
      </c>
      <c r="L1459"/>
      <c r="M1459"/>
      <c r="N1459"/>
      <c r="O1459"/>
      <c r="P1459"/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</row>
    <row r="1460" spans="1:32" s="20" customFormat="1" x14ac:dyDescent="0.35">
      <c r="A1460" s="127" t="s">
        <v>8728</v>
      </c>
      <c r="B1460" s="21" t="s">
        <v>8729</v>
      </c>
      <c r="C1460" s="21">
        <v>6</v>
      </c>
      <c r="D1460" s="20">
        <v>0.7</v>
      </c>
      <c r="E1460" s="135">
        <v>21</v>
      </c>
      <c r="F1460" s="106">
        <v>8.75</v>
      </c>
      <c r="G1460" s="22" t="s">
        <v>14153</v>
      </c>
      <c r="H1460" s="106">
        <f t="shared" si="66"/>
        <v>14.450000000000001</v>
      </c>
      <c r="I1460" s="106">
        <f t="shared" si="67"/>
        <v>13.25</v>
      </c>
      <c r="J1460" s="107">
        <f t="shared" si="68"/>
        <v>13.05</v>
      </c>
      <c r="L1460"/>
      <c r="M1460"/>
      <c r="N1460"/>
      <c r="O1460"/>
      <c r="P1460"/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</row>
    <row r="1461" spans="1:32" s="20" customFormat="1" x14ac:dyDescent="0.35">
      <c r="A1461" s="127" t="s">
        <v>8732</v>
      </c>
      <c r="B1461" s="21" t="s">
        <v>8733</v>
      </c>
      <c r="C1461" s="21">
        <v>6</v>
      </c>
      <c r="D1461" s="20">
        <v>1</v>
      </c>
      <c r="E1461" s="135">
        <v>35</v>
      </c>
      <c r="F1461" s="106">
        <v>4.25</v>
      </c>
      <c r="G1461" s="22" t="s">
        <v>14150</v>
      </c>
      <c r="H1461" s="106">
        <f t="shared" si="66"/>
        <v>11.5</v>
      </c>
      <c r="I1461" s="106">
        <f t="shared" si="67"/>
        <v>10.600000000000001</v>
      </c>
      <c r="J1461" s="107">
        <f t="shared" si="68"/>
        <v>10.4</v>
      </c>
      <c r="L1461"/>
      <c r="M1461"/>
      <c r="N1461"/>
      <c r="O1461"/>
      <c r="P1461"/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</row>
    <row r="1462" spans="1:32" s="20" customFormat="1" x14ac:dyDescent="0.35">
      <c r="A1462" s="127" t="s">
        <v>8741</v>
      </c>
      <c r="B1462" s="21" t="s">
        <v>8740</v>
      </c>
      <c r="C1462" s="21">
        <v>6</v>
      </c>
      <c r="D1462" s="20">
        <v>0.7</v>
      </c>
      <c r="E1462" s="135">
        <v>40</v>
      </c>
      <c r="F1462" s="106">
        <v>18.95</v>
      </c>
      <c r="G1462" s="22" t="s">
        <v>14142</v>
      </c>
      <c r="H1462" s="106">
        <f t="shared" si="66"/>
        <v>28.55</v>
      </c>
      <c r="I1462" s="106">
        <f t="shared" si="67"/>
        <v>26.25</v>
      </c>
      <c r="J1462" s="107">
        <f t="shared" si="68"/>
        <v>25.75</v>
      </c>
      <c r="L1462"/>
      <c r="M1462"/>
      <c r="N1462"/>
      <c r="O1462"/>
      <c r="P1462"/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</row>
    <row r="1463" spans="1:32" s="20" customFormat="1" x14ac:dyDescent="0.35">
      <c r="A1463" s="127" t="s">
        <v>15677</v>
      </c>
      <c r="B1463" s="21" t="s">
        <v>15678</v>
      </c>
      <c r="C1463" s="21">
        <v>3</v>
      </c>
      <c r="D1463" s="20">
        <v>0.7</v>
      </c>
      <c r="E1463" s="135">
        <v>40</v>
      </c>
      <c r="F1463" s="106">
        <v>24.5</v>
      </c>
      <c r="G1463" s="22" t="s">
        <v>14251</v>
      </c>
      <c r="H1463" s="106">
        <f t="shared" si="66"/>
        <v>35.35</v>
      </c>
      <c r="I1463" s="106">
        <f t="shared" si="67"/>
        <v>32.450000000000003</v>
      </c>
      <c r="J1463" s="107">
        <f t="shared" si="68"/>
        <v>31.85</v>
      </c>
      <c r="L1463"/>
      <c r="M1463"/>
      <c r="N1463"/>
      <c r="O1463"/>
      <c r="P1463"/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</row>
    <row r="1464" spans="1:32" s="20" customFormat="1" x14ac:dyDescent="0.35">
      <c r="A1464" s="127" t="s">
        <v>8744</v>
      </c>
      <c r="B1464" s="21" t="s">
        <v>8745</v>
      </c>
      <c r="C1464" s="21">
        <v>6</v>
      </c>
      <c r="D1464" s="20">
        <v>0.7</v>
      </c>
      <c r="E1464" s="135">
        <v>38</v>
      </c>
      <c r="F1464" s="106">
        <v>8.1</v>
      </c>
      <c r="G1464" s="22" t="s">
        <v>14153</v>
      </c>
      <c r="H1464" s="106">
        <f t="shared" si="66"/>
        <v>15.15</v>
      </c>
      <c r="I1464" s="106">
        <f t="shared" si="67"/>
        <v>13.9</v>
      </c>
      <c r="J1464" s="107">
        <f t="shared" si="68"/>
        <v>13.65</v>
      </c>
      <c r="L1464"/>
      <c r="M1464"/>
      <c r="N1464"/>
      <c r="O1464"/>
      <c r="P1464"/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</row>
    <row r="1465" spans="1:32" s="20" customFormat="1" x14ac:dyDescent="0.35">
      <c r="A1465" s="127" t="s">
        <v>8748</v>
      </c>
      <c r="B1465" s="21" t="s">
        <v>8749</v>
      </c>
      <c r="C1465" s="21">
        <v>4</v>
      </c>
      <c r="D1465" s="20">
        <v>0.7</v>
      </c>
      <c r="E1465" s="135">
        <v>40</v>
      </c>
      <c r="F1465" s="106">
        <v>13.05</v>
      </c>
      <c r="G1465" s="22" t="s">
        <v>14144</v>
      </c>
      <c r="H1465" s="106">
        <f t="shared" si="66"/>
        <v>21.35</v>
      </c>
      <c r="I1465" s="106">
        <f t="shared" si="67"/>
        <v>19.600000000000001</v>
      </c>
      <c r="J1465" s="107">
        <f t="shared" si="68"/>
        <v>19.25</v>
      </c>
      <c r="L1465"/>
      <c r="M1465"/>
      <c r="N1465"/>
      <c r="O1465"/>
      <c r="P1465"/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</row>
    <row r="1466" spans="1:32" s="20" customFormat="1" x14ac:dyDescent="0.35">
      <c r="A1466" s="127" t="s">
        <v>14604</v>
      </c>
      <c r="B1466" s="21" t="s">
        <v>14605</v>
      </c>
      <c r="C1466" s="21">
        <v>6</v>
      </c>
      <c r="D1466" s="20">
        <v>1</v>
      </c>
      <c r="E1466" s="135">
        <v>25</v>
      </c>
      <c r="F1466" s="106">
        <v>7.15</v>
      </c>
      <c r="G1466" s="22" t="s">
        <v>14148</v>
      </c>
      <c r="H1466" s="106">
        <f t="shared" si="66"/>
        <v>13.8</v>
      </c>
      <c r="I1466" s="106">
        <f t="shared" si="67"/>
        <v>12.65</v>
      </c>
      <c r="J1466" s="107">
        <f t="shared" si="68"/>
        <v>12.450000000000001</v>
      </c>
      <c r="L1466"/>
      <c r="M1466"/>
      <c r="N1466"/>
      <c r="O1466"/>
      <c r="P1466"/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</row>
    <row r="1467" spans="1:32" s="20" customFormat="1" x14ac:dyDescent="0.35">
      <c r="A1467" s="127" t="s">
        <v>8757</v>
      </c>
      <c r="B1467" s="21" t="s">
        <v>8754</v>
      </c>
      <c r="C1467" s="21">
        <v>6</v>
      </c>
      <c r="D1467" s="20">
        <v>0.7</v>
      </c>
      <c r="E1467" s="135">
        <v>81</v>
      </c>
      <c r="F1467" s="106">
        <v>9.3000000000000007</v>
      </c>
      <c r="G1467" s="22" t="s">
        <v>14160</v>
      </c>
      <c r="H1467" s="106">
        <f t="shared" si="66"/>
        <v>20.450000000000003</v>
      </c>
      <c r="I1467" s="106">
        <f t="shared" si="67"/>
        <v>18.75</v>
      </c>
      <c r="J1467" s="107">
        <f t="shared" si="68"/>
        <v>18.400000000000002</v>
      </c>
      <c r="L1467"/>
      <c r="M1467"/>
      <c r="N1467"/>
      <c r="O1467"/>
      <c r="P1467"/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</row>
    <row r="1468" spans="1:32" s="20" customFormat="1" x14ac:dyDescent="0.35">
      <c r="A1468" s="127" t="s">
        <v>8850</v>
      </c>
      <c r="B1468" s="21" t="s">
        <v>8851</v>
      </c>
      <c r="C1468" s="21">
        <v>6</v>
      </c>
      <c r="D1468" s="20">
        <v>0.7</v>
      </c>
      <c r="E1468" s="135">
        <v>40</v>
      </c>
      <c r="F1468" s="106">
        <v>18.5</v>
      </c>
      <c r="G1468" s="22" t="s">
        <v>14150</v>
      </c>
      <c r="H1468" s="106">
        <f t="shared" si="66"/>
        <v>28</v>
      </c>
      <c r="I1468" s="106">
        <f t="shared" si="67"/>
        <v>25.75</v>
      </c>
      <c r="J1468" s="107">
        <f t="shared" si="68"/>
        <v>25.25</v>
      </c>
      <c r="L1468"/>
      <c r="M1468"/>
      <c r="N1468"/>
      <c r="O1468"/>
      <c r="P1468"/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</row>
    <row r="1469" spans="1:32" s="20" customFormat="1" x14ac:dyDescent="0.35">
      <c r="A1469" s="127" t="s">
        <v>8854</v>
      </c>
      <c r="B1469" s="21" t="s">
        <v>8855</v>
      </c>
      <c r="C1469" s="21">
        <v>6</v>
      </c>
      <c r="D1469" s="20">
        <v>0.7</v>
      </c>
      <c r="E1469" s="135">
        <v>43</v>
      </c>
      <c r="F1469" s="106">
        <v>32.25</v>
      </c>
      <c r="G1469" s="22" t="s">
        <v>14150</v>
      </c>
      <c r="H1469" s="106">
        <f t="shared" si="66"/>
        <v>45.050000000000004</v>
      </c>
      <c r="I1469" s="106">
        <f t="shared" si="67"/>
        <v>41.35</v>
      </c>
      <c r="J1469" s="107">
        <f t="shared" si="68"/>
        <v>40.650000000000006</v>
      </c>
      <c r="L1469"/>
      <c r="M1469"/>
      <c r="N1469"/>
      <c r="O1469"/>
      <c r="P1469"/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</row>
    <row r="1470" spans="1:32" s="20" customFormat="1" x14ac:dyDescent="0.35">
      <c r="A1470" s="127" t="s">
        <v>8858</v>
      </c>
      <c r="B1470" s="21" t="s">
        <v>8859</v>
      </c>
      <c r="C1470" s="21">
        <v>6</v>
      </c>
      <c r="D1470" s="20">
        <v>0.7</v>
      </c>
      <c r="E1470" s="135">
        <v>40</v>
      </c>
      <c r="F1470" s="106">
        <v>46.65</v>
      </c>
      <c r="G1470" s="22" t="s">
        <v>14157</v>
      </c>
      <c r="H1470" s="106">
        <f t="shared" si="66"/>
        <v>62.35</v>
      </c>
      <c r="I1470" s="106">
        <f t="shared" si="67"/>
        <v>57.25</v>
      </c>
      <c r="J1470" s="107">
        <f t="shared" si="68"/>
        <v>56.25</v>
      </c>
      <c r="L1470"/>
      <c r="M1470"/>
      <c r="N1470"/>
      <c r="O1470"/>
      <c r="P1470"/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</row>
    <row r="1471" spans="1:32" s="20" customFormat="1" x14ac:dyDescent="0.35">
      <c r="A1471" s="127" t="s">
        <v>8862</v>
      </c>
      <c r="B1471" s="21" t="s">
        <v>8863</v>
      </c>
      <c r="C1471" s="21">
        <v>3</v>
      </c>
      <c r="D1471" s="20">
        <v>0.7</v>
      </c>
      <c r="E1471" s="135">
        <v>43</v>
      </c>
      <c r="F1471" s="106">
        <v>330</v>
      </c>
      <c r="G1471" s="22" t="s">
        <v>14157</v>
      </c>
      <c r="H1471" s="106">
        <f t="shared" si="66"/>
        <v>408.3</v>
      </c>
      <c r="I1471" s="106">
        <f t="shared" si="67"/>
        <v>374.85</v>
      </c>
      <c r="J1471" s="107">
        <f t="shared" si="68"/>
        <v>368.15000000000003</v>
      </c>
      <c r="L1471"/>
      <c r="M1471"/>
      <c r="N1471"/>
      <c r="O1471"/>
      <c r="P1471"/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</row>
    <row r="1472" spans="1:32" s="20" customFormat="1" x14ac:dyDescent="0.35">
      <c r="A1472" s="127" t="s">
        <v>8870</v>
      </c>
      <c r="B1472" s="21" t="s">
        <v>8867</v>
      </c>
      <c r="C1472" s="21">
        <v>3</v>
      </c>
      <c r="D1472" s="20">
        <v>0.7</v>
      </c>
      <c r="E1472" s="135">
        <v>40</v>
      </c>
      <c r="F1472" s="106">
        <v>105</v>
      </c>
      <c r="G1472" s="22" t="s">
        <v>14157</v>
      </c>
      <c r="H1472" s="106">
        <f t="shared" si="66"/>
        <v>133.55000000000001</v>
      </c>
      <c r="I1472" s="106">
        <f t="shared" si="67"/>
        <v>122.60000000000001</v>
      </c>
      <c r="J1472" s="107">
        <f t="shared" si="68"/>
        <v>120.4</v>
      </c>
      <c r="L1472"/>
      <c r="M1472"/>
      <c r="N1472"/>
      <c r="O1472"/>
      <c r="P1472"/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</row>
    <row r="1473" spans="1:32" s="20" customFormat="1" x14ac:dyDescent="0.35">
      <c r="A1473" s="127" t="s">
        <v>8888</v>
      </c>
      <c r="B1473" s="21" t="s">
        <v>8889</v>
      </c>
      <c r="C1473" s="21">
        <v>6</v>
      </c>
      <c r="D1473" s="20">
        <v>0.7</v>
      </c>
      <c r="E1473" s="135">
        <v>40</v>
      </c>
      <c r="F1473" s="106">
        <v>12.5</v>
      </c>
      <c r="G1473" s="22" t="s">
        <v>14146</v>
      </c>
      <c r="H1473" s="106">
        <f t="shared" si="66"/>
        <v>20.700000000000003</v>
      </c>
      <c r="I1473" s="106">
        <f t="shared" si="67"/>
        <v>19</v>
      </c>
      <c r="J1473" s="107">
        <f t="shared" si="68"/>
        <v>18.650000000000002</v>
      </c>
      <c r="L1473"/>
      <c r="M1473"/>
      <c r="N1473"/>
      <c r="O1473"/>
      <c r="P1473"/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</row>
    <row r="1474" spans="1:32" s="20" customFormat="1" x14ac:dyDescent="0.35">
      <c r="A1474" s="127" t="s">
        <v>8892</v>
      </c>
      <c r="B1474" s="21" t="s">
        <v>8893</v>
      </c>
      <c r="C1474" s="21">
        <v>6</v>
      </c>
      <c r="D1474" s="20">
        <v>0.7</v>
      </c>
      <c r="E1474" s="135">
        <v>40</v>
      </c>
      <c r="F1474" s="106">
        <v>14.5</v>
      </c>
      <c r="G1474" s="22" t="s">
        <v>14164</v>
      </c>
      <c r="H1474" s="106">
        <f t="shared" si="66"/>
        <v>23.150000000000002</v>
      </c>
      <c r="I1474" s="106">
        <f t="shared" si="67"/>
        <v>21.25</v>
      </c>
      <c r="J1474" s="107">
        <f t="shared" si="68"/>
        <v>20.85</v>
      </c>
      <c r="L1474"/>
      <c r="M1474"/>
      <c r="N1474"/>
      <c r="O1474"/>
      <c r="P1474"/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</row>
    <row r="1475" spans="1:32" s="20" customFormat="1" x14ac:dyDescent="0.35">
      <c r="A1475" s="127" t="s">
        <v>14744</v>
      </c>
      <c r="B1475" s="21" t="s">
        <v>14745</v>
      </c>
      <c r="C1475" s="21">
        <v>6</v>
      </c>
      <c r="D1475" s="20">
        <v>0.7</v>
      </c>
      <c r="E1475" s="135">
        <v>45.2</v>
      </c>
      <c r="F1475" s="106">
        <v>16.8</v>
      </c>
      <c r="G1475" s="22" t="s">
        <v>14146</v>
      </c>
      <c r="H1475" s="106">
        <f t="shared" si="66"/>
        <v>26.400000000000002</v>
      </c>
      <c r="I1475" s="106">
        <f t="shared" si="67"/>
        <v>24.25</v>
      </c>
      <c r="J1475" s="107">
        <f t="shared" si="68"/>
        <v>23.8</v>
      </c>
      <c r="L1475"/>
      <c r="M1475"/>
      <c r="N1475"/>
      <c r="O1475"/>
      <c r="P1475"/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</row>
    <row r="1476" spans="1:32" s="20" customFormat="1" x14ac:dyDescent="0.35">
      <c r="A1476" s="127" t="s">
        <v>14378</v>
      </c>
      <c r="B1476" s="21" t="s">
        <v>14379</v>
      </c>
      <c r="C1476" s="21">
        <v>6</v>
      </c>
      <c r="D1476" s="20">
        <v>0.7</v>
      </c>
      <c r="E1476" s="135">
        <v>40</v>
      </c>
      <c r="F1476" s="106">
        <v>9.9</v>
      </c>
      <c r="G1476" s="22" t="s">
        <v>14164</v>
      </c>
      <c r="H1476" s="106">
        <f t="shared" si="66"/>
        <v>17.55</v>
      </c>
      <c r="I1476" s="106">
        <f t="shared" si="67"/>
        <v>16.100000000000001</v>
      </c>
      <c r="J1476" s="107">
        <f t="shared" si="68"/>
        <v>15.8</v>
      </c>
      <c r="L1476"/>
      <c r="M1476"/>
      <c r="N1476"/>
      <c r="O1476"/>
      <c r="P1476"/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</row>
    <row r="1477" spans="1:32" s="20" customFormat="1" x14ac:dyDescent="0.35">
      <c r="A1477" s="127" t="s">
        <v>8982</v>
      </c>
      <c r="B1477" s="21" t="s">
        <v>8983</v>
      </c>
      <c r="C1477" s="21">
        <v>6</v>
      </c>
      <c r="D1477" s="20">
        <v>0.5</v>
      </c>
      <c r="E1477" s="135">
        <v>40</v>
      </c>
      <c r="F1477" s="106">
        <v>22.75</v>
      </c>
      <c r="G1477" s="22" t="s">
        <v>14146</v>
      </c>
      <c r="H1477" s="106">
        <f t="shared" si="66"/>
        <v>32.200000000000003</v>
      </c>
      <c r="I1477" s="106">
        <f t="shared" si="67"/>
        <v>29.55</v>
      </c>
      <c r="J1477" s="107">
        <f t="shared" si="68"/>
        <v>29.05</v>
      </c>
      <c r="L1477"/>
      <c r="M1477"/>
      <c r="N1477"/>
      <c r="O1477"/>
      <c r="P1477"/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</row>
    <row r="1478" spans="1:32" s="20" customFormat="1" x14ac:dyDescent="0.35">
      <c r="A1478" s="127" t="s">
        <v>8986</v>
      </c>
      <c r="B1478" s="21" t="s">
        <v>8987</v>
      </c>
      <c r="C1478" s="21">
        <v>6</v>
      </c>
      <c r="D1478" s="20">
        <v>0.7</v>
      </c>
      <c r="E1478" s="135">
        <v>40</v>
      </c>
      <c r="F1478" s="106">
        <v>16.25</v>
      </c>
      <c r="G1478" s="22" t="s">
        <v>14142</v>
      </c>
      <c r="H1478" s="106">
        <f t="shared" si="66"/>
        <v>25.3</v>
      </c>
      <c r="I1478" s="106">
        <f t="shared" si="67"/>
        <v>23.200000000000003</v>
      </c>
      <c r="J1478" s="107">
        <f t="shared" si="68"/>
        <v>22.8</v>
      </c>
      <c r="L1478"/>
      <c r="M1478"/>
      <c r="N1478"/>
      <c r="O1478"/>
      <c r="P1478"/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</row>
    <row r="1479" spans="1:32" s="20" customFormat="1" x14ac:dyDescent="0.35">
      <c r="A1479" s="127" t="s">
        <v>8990</v>
      </c>
      <c r="B1479" s="21" t="s">
        <v>8991</v>
      </c>
      <c r="C1479" s="21">
        <v>6</v>
      </c>
      <c r="D1479" s="20">
        <v>0.7</v>
      </c>
      <c r="E1479" s="135">
        <v>42</v>
      </c>
      <c r="F1479" s="106">
        <v>16</v>
      </c>
      <c r="G1479" s="22" t="s">
        <v>14146</v>
      </c>
      <c r="H1479" s="106">
        <f t="shared" si="66"/>
        <v>25.150000000000002</v>
      </c>
      <c r="I1479" s="106">
        <f t="shared" si="67"/>
        <v>23.1</v>
      </c>
      <c r="J1479" s="107">
        <f t="shared" si="68"/>
        <v>22.700000000000003</v>
      </c>
      <c r="L1479"/>
      <c r="M1479"/>
      <c r="N1479"/>
      <c r="O1479"/>
      <c r="P1479"/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</row>
    <row r="1480" spans="1:32" s="20" customFormat="1" x14ac:dyDescent="0.35">
      <c r="A1480" s="127" t="s">
        <v>8994</v>
      </c>
      <c r="B1480" s="21" t="s">
        <v>8995</v>
      </c>
      <c r="C1480" s="21">
        <v>6</v>
      </c>
      <c r="D1480" s="20">
        <v>0.7</v>
      </c>
      <c r="E1480" s="135">
        <v>40</v>
      </c>
      <c r="F1480" s="106">
        <v>11.5</v>
      </c>
      <c r="G1480" s="22" t="s">
        <v>14144</v>
      </c>
      <c r="H1480" s="106">
        <f t="shared" si="66"/>
        <v>19.5</v>
      </c>
      <c r="I1480" s="106">
        <f t="shared" si="67"/>
        <v>17.900000000000002</v>
      </c>
      <c r="J1480" s="107">
        <f t="shared" si="68"/>
        <v>17.55</v>
      </c>
      <c r="L1480"/>
      <c r="M1480"/>
      <c r="N1480"/>
      <c r="O1480"/>
      <c r="P1480"/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</row>
    <row r="1481" spans="1:32" s="20" customFormat="1" x14ac:dyDescent="0.35">
      <c r="A1481" s="127" t="s">
        <v>9006</v>
      </c>
      <c r="B1481" s="21" t="s">
        <v>9007</v>
      </c>
      <c r="C1481" s="21">
        <v>6</v>
      </c>
      <c r="D1481" s="20">
        <v>0.7</v>
      </c>
      <c r="E1481" s="135">
        <v>47</v>
      </c>
      <c r="F1481" s="106">
        <v>26.95</v>
      </c>
      <c r="G1481" s="22" t="s">
        <v>14146</v>
      </c>
      <c r="H1481" s="106">
        <f t="shared" si="66"/>
        <v>38.950000000000003</v>
      </c>
      <c r="I1481" s="106">
        <f t="shared" si="67"/>
        <v>35.75</v>
      </c>
      <c r="J1481" s="107">
        <f t="shared" si="68"/>
        <v>35.1</v>
      </c>
      <c r="L1481"/>
      <c r="M1481"/>
      <c r="N1481"/>
      <c r="O1481"/>
      <c r="P1481"/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</row>
    <row r="1482" spans="1:32" s="20" customFormat="1" x14ac:dyDescent="0.35">
      <c r="A1482" s="127" t="s">
        <v>9010</v>
      </c>
      <c r="B1482" s="21" t="s">
        <v>9011</v>
      </c>
      <c r="C1482" s="21">
        <v>6</v>
      </c>
      <c r="D1482" s="20">
        <v>0.7</v>
      </c>
      <c r="E1482" s="135">
        <v>40</v>
      </c>
      <c r="F1482" s="106">
        <v>9.5500000000000007</v>
      </c>
      <c r="G1482" s="22" t="s">
        <v>14144</v>
      </c>
      <c r="H1482" s="106">
        <f t="shared" si="66"/>
        <v>17.100000000000001</v>
      </c>
      <c r="I1482" s="106">
        <f t="shared" si="67"/>
        <v>15.700000000000001</v>
      </c>
      <c r="J1482" s="107">
        <f t="shared" si="68"/>
        <v>15.4</v>
      </c>
      <c r="L1482"/>
      <c r="M1482"/>
      <c r="N1482"/>
      <c r="O1482"/>
      <c r="P1482"/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</row>
    <row r="1483" spans="1:32" s="20" customFormat="1" x14ac:dyDescent="0.35">
      <c r="A1483" s="127" t="s">
        <v>14276</v>
      </c>
      <c r="B1483" s="21" t="s">
        <v>14277</v>
      </c>
      <c r="C1483" s="21">
        <v>6</v>
      </c>
      <c r="D1483" s="20">
        <v>0.7</v>
      </c>
      <c r="E1483" s="135">
        <v>40</v>
      </c>
      <c r="F1483" s="106">
        <v>11.95</v>
      </c>
      <c r="G1483" s="22" t="s">
        <v>14144</v>
      </c>
      <c r="H1483" s="106">
        <f t="shared" si="66"/>
        <v>20.05</v>
      </c>
      <c r="I1483" s="106">
        <f t="shared" si="67"/>
        <v>18.400000000000002</v>
      </c>
      <c r="J1483" s="107">
        <f t="shared" si="68"/>
        <v>18.05</v>
      </c>
      <c r="L1483"/>
      <c r="M1483"/>
      <c r="N1483"/>
      <c r="O1483"/>
      <c r="P1483"/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</row>
    <row r="1484" spans="1:32" s="20" customFormat="1" x14ac:dyDescent="0.35">
      <c r="A1484" s="127" t="s">
        <v>9014</v>
      </c>
      <c r="B1484" s="21" t="s">
        <v>9015</v>
      </c>
      <c r="C1484" s="21">
        <v>6</v>
      </c>
      <c r="D1484" s="20">
        <v>0.7</v>
      </c>
      <c r="E1484" s="135">
        <v>40</v>
      </c>
      <c r="F1484" s="106">
        <v>12.2</v>
      </c>
      <c r="G1484" s="22" t="s">
        <v>14144</v>
      </c>
      <c r="H1484" s="106">
        <f t="shared" ref="H1484:H1547" si="69">IF(B1484="","",CEILING((F1484+(10.3552*D1484*E1484)/100+1.5+0.05)*1.22,0.05))</f>
        <v>20.350000000000001</v>
      </c>
      <c r="I1484" s="106">
        <f t="shared" ref="I1484:I1547" si="70">IF(B1484="","",CEILING((F1484+(10.3552*D1484*E1484)/100+1.5+0.05)*1.12,0.05))</f>
        <v>18.650000000000002</v>
      </c>
      <c r="J1484" s="107">
        <f t="shared" ref="J1484:J1547" si="71">IF(B1484="","",CEILING((F1484+(10.3552*D1484*E1484)/100+1.5+0.05)*1.1,0.05))</f>
        <v>18.350000000000001</v>
      </c>
      <c r="L1484"/>
      <c r="M1484"/>
      <c r="N1484"/>
      <c r="O1484"/>
      <c r="P1484"/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</row>
    <row r="1485" spans="1:32" s="20" customFormat="1" x14ac:dyDescent="0.35">
      <c r="A1485" s="127" t="s">
        <v>14278</v>
      </c>
      <c r="B1485" s="21" t="s">
        <v>14279</v>
      </c>
      <c r="C1485" s="21">
        <v>6</v>
      </c>
      <c r="D1485" s="20">
        <v>0.7</v>
      </c>
      <c r="E1485" s="135">
        <v>40</v>
      </c>
      <c r="F1485" s="106">
        <v>13.35</v>
      </c>
      <c r="G1485" s="22" t="s">
        <v>14144</v>
      </c>
      <c r="H1485" s="106">
        <f t="shared" si="69"/>
        <v>21.75</v>
      </c>
      <c r="I1485" s="106">
        <f t="shared" si="70"/>
        <v>19.950000000000003</v>
      </c>
      <c r="J1485" s="107">
        <f t="shared" si="71"/>
        <v>19.600000000000001</v>
      </c>
      <c r="L1485"/>
      <c r="M1485"/>
      <c r="N1485"/>
      <c r="O1485"/>
      <c r="P1485"/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</row>
    <row r="1486" spans="1:32" s="20" customFormat="1" x14ac:dyDescent="0.35">
      <c r="A1486" s="127" t="s">
        <v>9018</v>
      </c>
      <c r="B1486" s="21" t="s">
        <v>9019</v>
      </c>
      <c r="C1486" s="21">
        <v>3</v>
      </c>
      <c r="D1486" s="20">
        <v>0.7</v>
      </c>
      <c r="E1486" s="135">
        <v>40</v>
      </c>
      <c r="F1486" s="106">
        <v>28.75</v>
      </c>
      <c r="G1486" s="22" t="s">
        <v>14144</v>
      </c>
      <c r="H1486" s="106">
        <f t="shared" si="69"/>
        <v>40.550000000000004</v>
      </c>
      <c r="I1486" s="106">
        <f t="shared" si="70"/>
        <v>37.200000000000003</v>
      </c>
      <c r="J1486" s="107">
        <f t="shared" si="71"/>
        <v>36.550000000000004</v>
      </c>
      <c r="L1486"/>
      <c r="M1486"/>
      <c r="N1486"/>
      <c r="O1486"/>
      <c r="P1486"/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</row>
    <row r="1487" spans="1:32" s="20" customFormat="1" x14ac:dyDescent="0.35">
      <c r="A1487" s="127" t="s">
        <v>9022</v>
      </c>
      <c r="B1487" s="21" t="s">
        <v>9023</v>
      </c>
      <c r="C1487" s="21">
        <v>6</v>
      </c>
      <c r="D1487" s="20">
        <v>0.7</v>
      </c>
      <c r="E1487" s="135">
        <v>40</v>
      </c>
      <c r="F1487" s="106">
        <v>7.05</v>
      </c>
      <c r="G1487" s="22" t="s">
        <v>14144</v>
      </c>
      <c r="H1487" s="106">
        <f t="shared" si="69"/>
        <v>14.05</v>
      </c>
      <c r="I1487" s="106">
        <f t="shared" si="70"/>
        <v>12.9</v>
      </c>
      <c r="J1487" s="107">
        <f t="shared" si="71"/>
        <v>12.65</v>
      </c>
      <c r="L1487"/>
      <c r="M1487"/>
      <c r="N1487"/>
      <c r="O1487"/>
      <c r="P1487"/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</row>
    <row r="1488" spans="1:32" s="20" customFormat="1" x14ac:dyDescent="0.35">
      <c r="A1488" s="127" t="s">
        <v>9026</v>
      </c>
      <c r="B1488" s="21" t="s">
        <v>9027</v>
      </c>
      <c r="C1488" s="21">
        <v>6</v>
      </c>
      <c r="D1488" s="20">
        <v>0.7</v>
      </c>
      <c r="E1488" s="135">
        <v>40</v>
      </c>
      <c r="F1488" s="106">
        <v>14.5</v>
      </c>
      <c r="G1488" s="22" t="s">
        <v>14144</v>
      </c>
      <c r="H1488" s="106">
        <f t="shared" si="69"/>
        <v>23.150000000000002</v>
      </c>
      <c r="I1488" s="106">
        <f t="shared" si="70"/>
        <v>21.25</v>
      </c>
      <c r="J1488" s="107">
        <f t="shared" si="71"/>
        <v>20.85</v>
      </c>
      <c r="L1488"/>
      <c r="M1488"/>
      <c r="N1488"/>
      <c r="O1488"/>
      <c r="P1488"/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</row>
    <row r="1489" spans="1:32" s="20" customFormat="1" x14ac:dyDescent="0.35">
      <c r="A1489" s="127" t="s">
        <v>9030</v>
      </c>
      <c r="B1489" s="21" t="s">
        <v>9031</v>
      </c>
      <c r="C1489" s="21">
        <v>6</v>
      </c>
      <c r="D1489" s="20">
        <v>0.7</v>
      </c>
      <c r="E1489" s="135">
        <v>40</v>
      </c>
      <c r="F1489" s="106">
        <v>9.9499999999999993</v>
      </c>
      <c r="G1489" s="22" t="s">
        <v>14146</v>
      </c>
      <c r="H1489" s="106">
        <f t="shared" si="69"/>
        <v>17.600000000000001</v>
      </c>
      <c r="I1489" s="106">
        <f t="shared" si="70"/>
        <v>16.150000000000002</v>
      </c>
      <c r="J1489" s="107">
        <f t="shared" si="71"/>
        <v>15.850000000000001</v>
      </c>
      <c r="L1489"/>
      <c r="M1489"/>
      <c r="N1489"/>
      <c r="O1489"/>
      <c r="P1489"/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</row>
    <row r="1490" spans="1:32" s="20" customFormat="1" x14ac:dyDescent="0.35">
      <c r="A1490" s="127" t="s">
        <v>9034</v>
      </c>
      <c r="B1490" s="21" t="s">
        <v>9035</v>
      </c>
      <c r="C1490" s="21">
        <v>6</v>
      </c>
      <c r="D1490" s="20">
        <v>0.7</v>
      </c>
      <c r="E1490" s="135">
        <v>40</v>
      </c>
      <c r="F1490" s="106">
        <v>14.75</v>
      </c>
      <c r="G1490" s="22" t="s">
        <v>14146</v>
      </c>
      <c r="H1490" s="106">
        <f t="shared" si="69"/>
        <v>23.450000000000003</v>
      </c>
      <c r="I1490" s="106">
        <f t="shared" si="70"/>
        <v>21.55</v>
      </c>
      <c r="J1490" s="107">
        <f t="shared" si="71"/>
        <v>21.150000000000002</v>
      </c>
      <c r="L1490"/>
      <c r="M1490"/>
      <c r="N1490"/>
      <c r="O1490"/>
      <c r="P1490"/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</row>
    <row r="1491" spans="1:32" s="20" customFormat="1" x14ac:dyDescent="0.35">
      <c r="A1491" s="127" t="s">
        <v>9038</v>
      </c>
      <c r="B1491" s="21" t="s">
        <v>9039</v>
      </c>
      <c r="C1491" s="21">
        <v>6</v>
      </c>
      <c r="D1491" s="20">
        <v>0.7</v>
      </c>
      <c r="E1491" s="135">
        <v>40</v>
      </c>
      <c r="F1491" s="106">
        <v>13.5</v>
      </c>
      <c r="G1491" s="22" t="s">
        <v>14157</v>
      </c>
      <c r="H1491" s="106">
        <f t="shared" si="69"/>
        <v>21.900000000000002</v>
      </c>
      <c r="I1491" s="106">
        <f t="shared" si="70"/>
        <v>20.150000000000002</v>
      </c>
      <c r="J1491" s="107">
        <f t="shared" si="71"/>
        <v>19.75</v>
      </c>
      <c r="L1491"/>
      <c r="M1491"/>
      <c r="N1491"/>
      <c r="O1491"/>
      <c r="P1491"/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</row>
    <row r="1492" spans="1:32" s="20" customFormat="1" x14ac:dyDescent="0.35">
      <c r="A1492" s="127" t="s">
        <v>14380</v>
      </c>
      <c r="B1492" s="21" t="s">
        <v>14381</v>
      </c>
      <c r="C1492" s="21">
        <v>6</v>
      </c>
      <c r="D1492" s="20">
        <v>0.7</v>
      </c>
      <c r="E1492" s="135">
        <v>40</v>
      </c>
      <c r="F1492" s="106">
        <v>12.5</v>
      </c>
      <c r="G1492" s="22" t="s">
        <v>14157</v>
      </c>
      <c r="H1492" s="106">
        <f t="shared" si="69"/>
        <v>20.700000000000003</v>
      </c>
      <c r="I1492" s="106">
        <f t="shared" si="70"/>
        <v>19</v>
      </c>
      <c r="J1492" s="107">
        <f t="shared" si="71"/>
        <v>18.650000000000002</v>
      </c>
      <c r="L1492"/>
      <c r="M1492"/>
      <c r="N1492"/>
      <c r="O1492"/>
      <c r="P1492"/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</row>
    <row r="1493" spans="1:32" s="20" customFormat="1" x14ac:dyDescent="0.35">
      <c r="A1493" s="127" t="s">
        <v>9042</v>
      </c>
      <c r="B1493" s="21" t="s">
        <v>9043</v>
      </c>
      <c r="C1493" s="21">
        <v>6</v>
      </c>
      <c r="D1493" s="20">
        <v>0.7</v>
      </c>
      <c r="E1493" s="135">
        <v>40</v>
      </c>
      <c r="F1493" s="106">
        <v>17</v>
      </c>
      <c r="G1493" s="22" t="s">
        <v>14157</v>
      </c>
      <c r="H1493" s="106">
        <f t="shared" si="69"/>
        <v>26.200000000000003</v>
      </c>
      <c r="I1493" s="106">
        <f t="shared" si="70"/>
        <v>24.05</v>
      </c>
      <c r="J1493" s="107">
        <f t="shared" si="71"/>
        <v>23.6</v>
      </c>
      <c r="L1493"/>
      <c r="M1493"/>
      <c r="N1493"/>
      <c r="O1493"/>
      <c r="P1493"/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</row>
    <row r="1494" spans="1:32" s="20" customFormat="1" x14ac:dyDescent="0.35">
      <c r="A1494" s="127" t="s">
        <v>9046</v>
      </c>
      <c r="B1494" s="21" t="s">
        <v>9047</v>
      </c>
      <c r="C1494" s="21">
        <v>6</v>
      </c>
      <c r="D1494" s="20">
        <v>0.7</v>
      </c>
      <c r="E1494" s="135">
        <v>42</v>
      </c>
      <c r="F1494" s="106">
        <v>19.5</v>
      </c>
      <c r="G1494" s="22" t="s">
        <v>14146</v>
      </c>
      <c r="H1494" s="106">
        <f t="shared" si="69"/>
        <v>29.400000000000002</v>
      </c>
      <c r="I1494" s="106">
        <f t="shared" si="70"/>
        <v>27</v>
      </c>
      <c r="J1494" s="107">
        <f t="shared" si="71"/>
        <v>26.55</v>
      </c>
      <c r="L1494"/>
      <c r="M1494"/>
      <c r="N1494"/>
      <c r="O1494"/>
      <c r="P1494"/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</row>
    <row r="1495" spans="1:32" s="20" customFormat="1" x14ac:dyDescent="0.35">
      <c r="A1495" s="127" t="s">
        <v>9050</v>
      </c>
      <c r="B1495" s="21" t="s">
        <v>9051</v>
      </c>
      <c r="C1495" s="21">
        <v>12</v>
      </c>
      <c r="D1495" s="20">
        <v>0.05</v>
      </c>
      <c r="E1495" s="135">
        <v>42</v>
      </c>
      <c r="F1495" s="106">
        <v>3.15</v>
      </c>
      <c r="G1495" s="22" t="s">
        <v>14146</v>
      </c>
      <c r="H1495" s="106">
        <f t="shared" si="69"/>
        <v>6</v>
      </c>
      <c r="I1495" s="106">
        <f t="shared" si="70"/>
        <v>5.5500000000000007</v>
      </c>
      <c r="J1495" s="107">
        <f t="shared" si="71"/>
        <v>5.45</v>
      </c>
      <c r="L1495"/>
      <c r="M1495"/>
      <c r="N1495"/>
      <c r="O1495"/>
      <c r="P1495"/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</row>
    <row r="1496" spans="1:32" s="20" customFormat="1" x14ac:dyDescent="0.35">
      <c r="A1496" s="127" t="s">
        <v>9054</v>
      </c>
      <c r="B1496" s="21" t="s">
        <v>9055</v>
      </c>
      <c r="C1496" s="21">
        <v>6</v>
      </c>
      <c r="D1496" s="20">
        <v>0.7</v>
      </c>
      <c r="E1496" s="135">
        <v>38</v>
      </c>
      <c r="F1496" s="106">
        <v>19.5</v>
      </c>
      <c r="G1496" s="22" t="s">
        <v>14146</v>
      </c>
      <c r="H1496" s="106">
        <f t="shared" si="69"/>
        <v>29.05</v>
      </c>
      <c r="I1496" s="106">
        <f t="shared" si="70"/>
        <v>26.700000000000003</v>
      </c>
      <c r="J1496" s="107">
        <f t="shared" si="71"/>
        <v>26.200000000000003</v>
      </c>
      <c r="L1496"/>
      <c r="M1496"/>
      <c r="N1496"/>
      <c r="O1496"/>
      <c r="P1496"/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</row>
    <row r="1497" spans="1:32" s="20" customFormat="1" x14ac:dyDescent="0.35">
      <c r="A1497" s="127" t="s">
        <v>9058</v>
      </c>
      <c r="B1497" s="21" t="s">
        <v>9059</v>
      </c>
      <c r="C1497" s="21">
        <v>12</v>
      </c>
      <c r="D1497" s="20">
        <v>0.05</v>
      </c>
      <c r="E1497" s="135">
        <v>38</v>
      </c>
      <c r="F1497" s="106">
        <v>3.4</v>
      </c>
      <c r="G1497" s="22" t="s">
        <v>14146</v>
      </c>
      <c r="H1497" s="106">
        <f t="shared" si="69"/>
        <v>6.3000000000000007</v>
      </c>
      <c r="I1497" s="106">
        <f t="shared" si="70"/>
        <v>5.8000000000000007</v>
      </c>
      <c r="J1497" s="107">
        <f t="shared" si="71"/>
        <v>5.7</v>
      </c>
      <c r="L1497"/>
      <c r="M1497"/>
      <c r="N1497"/>
      <c r="O1497"/>
      <c r="P1497"/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</row>
    <row r="1498" spans="1:32" s="20" customFormat="1" x14ac:dyDescent="0.35">
      <c r="A1498" s="127" t="s">
        <v>9062</v>
      </c>
      <c r="B1498" s="21" t="s">
        <v>9063</v>
      </c>
      <c r="C1498" s="21">
        <v>6</v>
      </c>
      <c r="D1498" s="20">
        <v>0.7</v>
      </c>
      <c r="E1498" s="135">
        <v>40</v>
      </c>
      <c r="F1498" s="106">
        <v>18</v>
      </c>
      <c r="G1498" s="22" t="s">
        <v>14142</v>
      </c>
      <c r="H1498" s="106">
        <f t="shared" si="69"/>
        <v>27.400000000000002</v>
      </c>
      <c r="I1498" s="106">
        <f t="shared" si="70"/>
        <v>25.150000000000002</v>
      </c>
      <c r="J1498" s="107">
        <f t="shared" si="71"/>
        <v>24.700000000000003</v>
      </c>
      <c r="L1498"/>
      <c r="M1498"/>
      <c r="N1498"/>
      <c r="O1498"/>
      <c r="P1498"/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</row>
    <row r="1499" spans="1:32" s="20" customFormat="1" x14ac:dyDescent="0.35">
      <c r="A1499" s="127" t="s">
        <v>9066</v>
      </c>
      <c r="B1499" s="21" t="s">
        <v>9067</v>
      </c>
      <c r="C1499" s="21">
        <v>12</v>
      </c>
      <c r="D1499" s="20">
        <v>0.05</v>
      </c>
      <c r="E1499" s="135">
        <v>40</v>
      </c>
      <c r="F1499" s="106">
        <v>3.4</v>
      </c>
      <c r="G1499" s="22" t="s">
        <v>14142</v>
      </c>
      <c r="H1499" s="106">
        <f t="shared" si="69"/>
        <v>6.3000000000000007</v>
      </c>
      <c r="I1499" s="106">
        <f t="shared" si="70"/>
        <v>5.8000000000000007</v>
      </c>
      <c r="J1499" s="107">
        <f t="shared" si="71"/>
        <v>5.7</v>
      </c>
      <c r="L1499"/>
      <c r="M1499"/>
      <c r="N1499"/>
      <c r="O1499"/>
      <c r="P1499"/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</row>
    <row r="1500" spans="1:32" s="20" customFormat="1" x14ac:dyDescent="0.35">
      <c r="A1500" s="127" t="s">
        <v>9070</v>
      </c>
      <c r="B1500" s="21" t="s">
        <v>9071</v>
      </c>
      <c r="C1500" s="21">
        <v>6</v>
      </c>
      <c r="D1500" s="20">
        <v>0.7</v>
      </c>
      <c r="E1500" s="135">
        <v>40</v>
      </c>
      <c r="F1500" s="106">
        <v>19.5</v>
      </c>
      <c r="G1500" s="22" t="s">
        <v>14144</v>
      </c>
      <c r="H1500" s="106">
        <f t="shared" si="69"/>
        <v>29.25</v>
      </c>
      <c r="I1500" s="106">
        <f t="shared" si="70"/>
        <v>26.85</v>
      </c>
      <c r="J1500" s="107">
        <f t="shared" si="71"/>
        <v>26.35</v>
      </c>
      <c r="L1500"/>
      <c r="M1500"/>
      <c r="N1500"/>
      <c r="O1500"/>
      <c r="P1500"/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</row>
    <row r="1501" spans="1:32" s="20" customFormat="1" x14ac:dyDescent="0.35">
      <c r="A1501" s="127" t="s">
        <v>14547</v>
      </c>
      <c r="B1501" s="21" t="s">
        <v>14548</v>
      </c>
      <c r="C1501" s="21">
        <v>12</v>
      </c>
      <c r="D1501" s="20">
        <v>0.05</v>
      </c>
      <c r="E1501" s="135">
        <v>38</v>
      </c>
      <c r="F1501" s="106">
        <v>3.15</v>
      </c>
      <c r="G1501" s="22" t="s">
        <v>14144</v>
      </c>
      <c r="H1501" s="106">
        <f t="shared" si="69"/>
        <v>6</v>
      </c>
      <c r="I1501" s="106">
        <f t="shared" si="70"/>
        <v>5.5</v>
      </c>
      <c r="J1501" s="107">
        <f t="shared" si="71"/>
        <v>5.4</v>
      </c>
      <c r="L1501"/>
      <c r="M1501"/>
      <c r="N1501"/>
      <c r="O1501"/>
      <c r="P1501"/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</row>
    <row r="1502" spans="1:32" s="20" customFormat="1" x14ac:dyDescent="0.35">
      <c r="A1502" s="127" t="s">
        <v>9074</v>
      </c>
      <c r="B1502" s="21" t="s">
        <v>9075</v>
      </c>
      <c r="C1502" s="21">
        <v>6</v>
      </c>
      <c r="D1502" s="20">
        <v>0.5</v>
      </c>
      <c r="E1502" s="135">
        <v>40</v>
      </c>
      <c r="F1502" s="106">
        <v>12.5</v>
      </c>
      <c r="G1502" s="22" t="s">
        <v>14142</v>
      </c>
      <c r="H1502" s="106">
        <f t="shared" si="69"/>
        <v>19.700000000000003</v>
      </c>
      <c r="I1502" s="106">
        <f t="shared" si="70"/>
        <v>18.100000000000001</v>
      </c>
      <c r="J1502" s="107">
        <f t="shared" si="71"/>
        <v>17.75</v>
      </c>
      <c r="L1502"/>
      <c r="M1502"/>
      <c r="N1502"/>
      <c r="O1502"/>
      <c r="P1502"/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</row>
    <row r="1503" spans="1:32" s="20" customFormat="1" x14ac:dyDescent="0.35">
      <c r="A1503" s="127" t="s">
        <v>9078</v>
      </c>
      <c r="B1503" s="21" t="s">
        <v>9079</v>
      </c>
      <c r="C1503" s="21">
        <v>6</v>
      </c>
      <c r="D1503" s="20">
        <v>0.7</v>
      </c>
      <c r="E1503" s="135">
        <v>40</v>
      </c>
      <c r="F1503" s="106">
        <v>18.5</v>
      </c>
      <c r="G1503" s="22" t="s">
        <v>14146</v>
      </c>
      <c r="H1503" s="106">
        <f t="shared" si="69"/>
        <v>28</v>
      </c>
      <c r="I1503" s="106">
        <f t="shared" si="70"/>
        <v>25.75</v>
      </c>
      <c r="J1503" s="107">
        <f t="shared" si="71"/>
        <v>25.25</v>
      </c>
      <c r="L1503"/>
      <c r="M1503"/>
      <c r="N1503"/>
      <c r="O1503"/>
      <c r="P1503"/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</row>
    <row r="1504" spans="1:32" s="20" customFormat="1" x14ac:dyDescent="0.35">
      <c r="A1504" s="127" t="s">
        <v>14383</v>
      </c>
      <c r="B1504" s="21" t="s">
        <v>14384</v>
      </c>
      <c r="C1504" s="21">
        <v>6</v>
      </c>
      <c r="D1504" s="20">
        <v>0.7</v>
      </c>
      <c r="E1504" s="135">
        <v>40</v>
      </c>
      <c r="F1504" s="106">
        <v>16</v>
      </c>
      <c r="G1504" s="22" t="s">
        <v>14159</v>
      </c>
      <c r="H1504" s="106">
        <f t="shared" si="69"/>
        <v>24.950000000000003</v>
      </c>
      <c r="I1504" s="106">
        <f t="shared" si="70"/>
        <v>22.950000000000003</v>
      </c>
      <c r="J1504" s="107">
        <f t="shared" si="71"/>
        <v>22.5</v>
      </c>
      <c r="L1504"/>
      <c r="M1504"/>
      <c r="N1504"/>
      <c r="O1504"/>
      <c r="P1504"/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</row>
    <row r="1505" spans="1:32" s="20" customFormat="1" x14ac:dyDescent="0.35">
      <c r="A1505" s="127" t="s">
        <v>9086</v>
      </c>
      <c r="B1505" s="21" t="s">
        <v>9083</v>
      </c>
      <c r="C1505" s="21">
        <v>12</v>
      </c>
      <c r="D1505" s="20">
        <v>1</v>
      </c>
      <c r="E1505" s="135">
        <v>38</v>
      </c>
      <c r="F1505" s="106">
        <v>7.5</v>
      </c>
      <c r="G1505" s="22" t="s">
        <v>14159</v>
      </c>
      <c r="H1505" s="106">
        <f t="shared" si="69"/>
        <v>15.850000000000001</v>
      </c>
      <c r="I1505" s="106">
        <f t="shared" si="70"/>
        <v>14.55</v>
      </c>
      <c r="J1505" s="107">
        <f t="shared" si="71"/>
        <v>14.3</v>
      </c>
      <c r="L1505"/>
      <c r="M1505"/>
      <c r="N1505"/>
      <c r="O1505"/>
      <c r="P1505"/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</row>
    <row r="1506" spans="1:32" s="20" customFormat="1" x14ac:dyDescent="0.35">
      <c r="A1506" s="127" t="s">
        <v>14746</v>
      </c>
      <c r="B1506" s="21" t="s">
        <v>14747</v>
      </c>
      <c r="C1506" s="21">
        <v>6</v>
      </c>
      <c r="D1506" s="20">
        <v>0.7</v>
      </c>
      <c r="E1506" s="135">
        <v>38</v>
      </c>
      <c r="F1506" s="106">
        <v>5.75</v>
      </c>
      <c r="G1506" s="22" t="s">
        <v>14159</v>
      </c>
      <c r="H1506" s="106">
        <f t="shared" si="69"/>
        <v>12.3</v>
      </c>
      <c r="I1506" s="106">
        <f t="shared" si="70"/>
        <v>11.3</v>
      </c>
      <c r="J1506" s="107">
        <f t="shared" si="71"/>
        <v>11.100000000000001</v>
      </c>
      <c r="L1506"/>
      <c r="M1506"/>
      <c r="N1506"/>
      <c r="O1506"/>
      <c r="P1506"/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</row>
    <row r="1507" spans="1:32" s="20" customFormat="1" x14ac:dyDescent="0.35">
      <c r="A1507" s="127" t="s">
        <v>15703</v>
      </c>
      <c r="B1507" s="21" t="s">
        <v>9090</v>
      </c>
      <c r="C1507" s="21">
        <v>12</v>
      </c>
      <c r="D1507" s="20">
        <v>1</v>
      </c>
      <c r="E1507" s="135">
        <v>40</v>
      </c>
      <c r="F1507" s="106">
        <v>9.6</v>
      </c>
      <c r="G1507" s="22" t="s">
        <v>14159</v>
      </c>
      <c r="H1507" s="106">
        <f t="shared" si="69"/>
        <v>18.7</v>
      </c>
      <c r="I1507" s="106">
        <f t="shared" si="70"/>
        <v>17.150000000000002</v>
      </c>
      <c r="J1507" s="107">
        <f t="shared" si="71"/>
        <v>16.850000000000001</v>
      </c>
      <c r="L1507"/>
      <c r="M1507"/>
      <c r="N1507"/>
      <c r="O1507"/>
      <c r="P1507"/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</row>
    <row r="1508" spans="1:32" s="20" customFormat="1" x14ac:dyDescent="0.35">
      <c r="A1508" s="127" t="s">
        <v>9094</v>
      </c>
      <c r="B1508" s="21" t="s">
        <v>9095</v>
      </c>
      <c r="C1508" s="21">
        <v>6</v>
      </c>
      <c r="D1508" s="20">
        <v>0.7</v>
      </c>
      <c r="E1508" s="135">
        <v>40</v>
      </c>
      <c r="F1508" s="106">
        <v>37.5</v>
      </c>
      <c r="G1508" s="22" t="s">
        <v>14159</v>
      </c>
      <c r="H1508" s="106">
        <f t="shared" si="69"/>
        <v>51.2</v>
      </c>
      <c r="I1508" s="106">
        <f t="shared" si="70"/>
        <v>47</v>
      </c>
      <c r="J1508" s="107">
        <f t="shared" si="71"/>
        <v>46.150000000000006</v>
      </c>
      <c r="L1508"/>
      <c r="M1508"/>
      <c r="N1508"/>
      <c r="O1508"/>
      <c r="P1508"/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</row>
    <row r="1509" spans="1:32" s="20" customFormat="1" x14ac:dyDescent="0.35">
      <c r="A1509" s="127" t="s">
        <v>9098</v>
      </c>
      <c r="B1509" s="21" t="s">
        <v>9099</v>
      </c>
      <c r="C1509" s="21">
        <v>6</v>
      </c>
      <c r="D1509" s="20">
        <v>0.7</v>
      </c>
      <c r="E1509" s="135">
        <v>40</v>
      </c>
      <c r="F1509" s="106">
        <v>44.95</v>
      </c>
      <c r="G1509" s="22" t="s">
        <v>14159</v>
      </c>
      <c r="H1509" s="106">
        <f t="shared" si="69"/>
        <v>60.300000000000004</v>
      </c>
      <c r="I1509" s="106">
        <f t="shared" si="70"/>
        <v>55.35</v>
      </c>
      <c r="J1509" s="107">
        <f t="shared" si="71"/>
        <v>54.35</v>
      </c>
      <c r="L1509"/>
      <c r="M1509"/>
      <c r="N1509"/>
      <c r="O1509"/>
      <c r="P1509"/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</row>
    <row r="1510" spans="1:32" s="20" customFormat="1" x14ac:dyDescent="0.35">
      <c r="A1510" s="127" t="s">
        <v>9102</v>
      </c>
      <c r="B1510" s="21" t="s">
        <v>9103</v>
      </c>
      <c r="C1510" s="21">
        <v>6</v>
      </c>
      <c r="D1510" s="20">
        <v>0.7</v>
      </c>
      <c r="E1510" s="135">
        <v>45</v>
      </c>
      <c r="F1510" s="106">
        <v>17.95</v>
      </c>
      <c r="G1510" s="22" t="s">
        <v>14157</v>
      </c>
      <c r="H1510" s="106">
        <f t="shared" si="69"/>
        <v>27.8</v>
      </c>
      <c r="I1510" s="106">
        <f t="shared" si="70"/>
        <v>25.5</v>
      </c>
      <c r="J1510" s="107">
        <f t="shared" si="71"/>
        <v>25.05</v>
      </c>
      <c r="L1510"/>
      <c r="M1510"/>
      <c r="N1510"/>
      <c r="O1510"/>
      <c r="P1510"/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</row>
    <row r="1511" spans="1:32" s="20" customFormat="1" x14ac:dyDescent="0.35">
      <c r="A1511" s="127" t="s">
        <v>9106</v>
      </c>
      <c r="B1511" s="21" t="s">
        <v>9107</v>
      </c>
      <c r="C1511" s="21">
        <v>12</v>
      </c>
      <c r="D1511" s="20">
        <v>0.7</v>
      </c>
      <c r="E1511" s="135">
        <v>40</v>
      </c>
      <c r="F1511" s="106">
        <v>15.5</v>
      </c>
      <c r="G1511" s="22" t="s">
        <v>14157</v>
      </c>
      <c r="H1511" s="106">
        <f t="shared" si="69"/>
        <v>24.35</v>
      </c>
      <c r="I1511" s="106">
        <f t="shared" si="70"/>
        <v>22.35</v>
      </c>
      <c r="J1511" s="107">
        <f t="shared" si="71"/>
        <v>21.950000000000003</v>
      </c>
      <c r="L1511"/>
      <c r="M1511"/>
      <c r="N1511"/>
      <c r="O1511"/>
      <c r="P1511"/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</row>
    <row r="1512" spans="1:32" s="20" customFormat="1" x14ac:dyDescent="0.35">
      <c r="A1512" s="127" t="s">
        <v>9110</v>
      </c>
      <c r="B1512" s="21" t="s">
        <v>9111</v>
      </c>
      <c r="C1512" s="21">
        <v>6</v>
      </c>
      <c r="D1512" s="20">
        <v>0.7</v>
      </c>
      <c r="E1512" s="135">
        <v>40</v>
      </c>
      <c r="F1512" s="106">
        <v>120</v>
      </c>
      <c r="G1512" s="22" t="s">
        <v>14157</v>
      </c>
      <c r="H1512" s="106">
        <f t="shared" si="69"/>
        <v>151.85</v>
      </c>
      <c r="I1512" s="106">
        <f t="shared" si="70"/>
        <v>139.4</v>
      </c>
      <c r="J1512" s="107">
        <f t="shared" si="71"/>
        <v>136.9</v>
      </c>
      <c r="L1512"/>
      <c r="M1512"/>
      <c r="N1512"/>
      <c r="O1512"/>
      <c r="P1512"/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</row>
    <row r="1513" spans="1:32" s="20" customFormat="1" x14ac:dyDescent="0.35">
      <c r="A1513" s="127" t="s">
        <v>9114</v>
      </c>
      <c r="B1513" s="21" t="s">
        <v>9115</v>
      </c>
      <c r="C1513" s="21">
        <v>12</v>
      </c>
      <c r="D1513" s="20">
        <v>0.7</v>
      </c>
      <c r="E1513" s="135">
        <v>40</v>
      </c>
      <c r="F1513" s="106">
        <v>20.95</v>
      </c>
      <c r="G1513" s="22" t="s">
        <v>14157</v>
      </c>
      <c r="H1513" s="106">
        <f t="shared" si="69"/>
        <v>31</v>
      </c>
      <c r="I1513" s="106">
        <f t="shared" si="70"/>
        <v>28.450000000000003</v>
      </c>
      <c r="J1513" s="107">
        <f t="shared" si="71"/>
        <v>27.950000000000003</v>
      </c>
      <c r="L1513"/>
      <c r="M1513"/>
      <c r="N1513"/>
      <c r="O1513"/>
      <c r="P1513"/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</row>
    <row r="1514" spans="1:32" s="20" customFormat="1" x14ac:dyDescent="0.35">
      <c r="A1514" s="127" t="s">
        <v>9118</v>
      </c>
      <c r="B1514" s="21" t="s">
        <v>9119</v>
      </c>
      <c r="C1514" s="21">
        <v>6</v>
      </c>
      <c r="D1514" s="20">
        <v>0.7</v>
      </c>
      <c r="E1514" s="135">
        <v>40</v>
      </c>
      <c r="F1514" s="106">
        <v>27.5</v>
      </c>
      <c r="G1514" s="22" t="s">
        <v>14157</v>
      </c>
      <c r="H1514" s="106">
        <f t="shared" si="69"/>
        <v>39</v>
      </c>
      <c r="I1514" s="106">
        <f t="shared" si="70"/>
        <v>35.800000000000004</v>
      </c>
      <c r="J1514" s="107">
        <f t="shared" si="71"/>
        <v>35.15</v>
      </c>
      <c r="L1514"/>
      <c r="M1514"/>
      <c r="N1514"/>
      <c r="O1514"/>
      <c r="P1514"/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</row>
    <row r="1515" spans="1:32" s="20" customFormat="1" x14ac:dyDescent="0.35">
      <c r="A1515" s="127" t="s">
        <v>9122</v>
      </c>
      <c r="B1515" s="21" t="s">
        <v>9123</v>
      </c>
      <c r="C1515" s="21">
        <v>6</v>
      </c>
      <c r="D1515" s="20">
        <v>0.7</v>
      </c>
      <c r="E1515" s="135">
        <v>30</v>
      </c>
      <c r="F1515" s="106">
        <v>12.5</v>
      </c>
      <c r="G1515" s="22" t="s">
        <v>14148</v>
      </c>
      <c r="H1515" s="106">
        <f t="shared" si="69"/>
        <v>19.8</v>
      </c>
      <c r="I1515" s="106">
        <f t="shared" si="70"/>
        <v>18.2</v>
      </c>
      <c r="J1515" s="107">
        <f t="shared" si="71"/>
        <v>17.850000000000001</v>
      </c>
      <c r="L1515"/>
      <c r="M1515"/>
      <c r="N1515"/>
      <c r="O1515"/>
      <c r="P1515"/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</row>
    <row r="1516" spans="1:32" s="20" customFormat="1" x14ac:dyDescent="0.35">
      <c r="A1516" s="127" t="s">
        <v>9126</v>
      </c>
      <c r="B1516" s="21" t="s">
        <v>9127</v>
      </c>
      <c r="C1516" s="21">
        <v>6</v>
      </c>
      <c r="D1516" s="20">
        <v>1.75</v>
      </c>
      <c r="E1516" s="135">
        <v>40</v>
      </c>
      <c r="F1516" s="106">
        <v>43.5</v>
      </c>
      <c r="G1516" s="22" t="s">
        <v>14157</v>
      </c>
      <c r="H1516" s="106">
        <f t="shared" si="69"/>
        <v>63.85</v>
      </c>
      <c r="I1516" s="106">
        <f t="shared" si="70"/>
        <v>58.6</v>
      </c>
      <c r="J1516" s="107">
        <f t="shared" si="71"/>
        <v>57.550000000000004</v>
      </c>
      <c r="L1516"/>
      <c r="M1516"/>
      <c r="N1516"/>
      <c r="O1516"/>
      <c r="P1516"/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</row>
    <row r="1517" spans="1:32" s="20" customFormat="1" x14ac:dyDescent="0.35">
      <c r="A1517" s="127" t="s">
        <v>14479</v>
      </c>
      <c r="B1517" s="21" t="s">
        <v>9131</v>
      </c>
      <c r="C1517" s="21">
        <v>12</v>
      </c>
      <c r="D1517" s="20">
        <v>1</v>
      </c>
      <c r="E1517" s="135">
        <v>40</v>
      </c>
      <c r="F1517" s="106">
        <v>22.5</v>
      </c>
      <c r="G1517" s="22" t="s">
        <v>14157</v>
      </c>
      <c r="H1517" s="106">
        <f t="shared" si="69"/>
        <v>34.4</v>
      </c>
      <c r="I1517" s="106">
        <f t="shared" si="70"/>
        <v>31.6</v>
      </c>
      <c r="J1517" s="107">
        <f t="shared" si="71"/>
        <v>31.05</v>
      </c>
      <c r="L1517"/>
      <c r="M1517"/>
      <c r="N1517"/>
      <c r="O1517"/>
      <c r="P1517"/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</row>
    <row r="1518" spans="1:32" s="20" customFormat="1" x14ac:dyDescent="0.35">
      <c r="A1518" s="127" t="s">
        <v>9136</v>
      </c>
      <c r="B1518" s="21" t="s">
        <v>9137</v>
      </c>
      <c r="C1518" s="21">
        <v>12</v>
      </c>
      <c r="D1518" s="20">
        <v>1</v>
      </c>
      <c r="E1518" s="135">
        <v>40</v>
      </c>
      <c r="F1518" s="106">
        <v>21.95</v>
      </c>
      <c r="G1518" s="22" t="s">
        <v>14157</v>
      </c>
      <c r="H1518" s="106">
        <f t="shared" si="69"/>
        <v>33.75</v>
      </c>
      <c r="I1518" s="106">
        <f t="shared" si="70"/>
        <v>31</v>
      </c>
      <c r="J1518" s="107">
        <f t="shared" si="71"/>
        <v>30.450000000000003</v>
      </c>
      <c r="L1518"/>
      <c r="M1518"/>
      <c r="N1518"/>
      <c r="O1518"/>
      <c r="P1518"/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</row>
    <row r="1519" spans="1:32" s="20" customFormat="1" x14ac:dyDescent="0.35">
      <c r="A1519" s="127" t="s">
        <v>9140</v>
      </c>
      <c r="B1519" s="21" t="s">
        <v>9141</v>
      </c>
      <c r="C1519" s="21">
        <v>12</v>
      </c>
      <c r="D1519" s="20">
        <v>1</v>
      </c>
      <c r="E1519" s="135">
        <v>40</v>
      </c>
      <c r="F1519" s="106">
        <v>22.5</v>
      </c>
      <c r="G1519" s="22" t="s">
        <v>14157</v>
      </c>
      <c r="H1519" s="106">
        <f t="shared" si="69"/>
        <v>34.4</v>
      </c>
      <c r="I1519" s="106">
        <f t="shared" si="70"/>
        <v>31.6</v>
      </c>
      <c r="J1519" s="107">
        <f t="shared" si="71"/>
        <v>31.05</v>
      </c>
      <c r="L1519"/>
      <c r="M1519"/>
      <c r="N1519"/>
      <c r="O1519"/>
      <c r="P1519"/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</row>
    <row r="1520" spans="1:32" s="20" customFormat="1" x14ac:dyDescent="0.35">
      <c r="A1520" s="127" t="s">
        <v>9144</v>
      </c>
      <c r="B1520" s="21" t="s">
        <v>9145</v>
      </c>
      <c r="C1520" s="21">
        <v>6</v>
      </c>
      <c r="D1520" s="20">
        <v>0.7</v>
      </c>
      <c r="E1520" s="135">
        <v>40</v>
      </c>
      <c r="F1520" s="106">
        <v>17.95</v>
      </c>
      <c r="G1520" s="22" t="s">
        <v>14157</v>
      </c>
      <c r="H1520" s="106">
        <f t="shared" si="69"/>
        <v>27.35</v>
      </c>
      <c r="I1520" s="106">
        <f t="shared" si="70"/>
        <v>25.1</v>
      </c>
      <c r="J1520" s="107">
        <f t="shared" si="71"/>
        <v>24.650000000000002</v>
      </c>
      <c r="L1520"/>
      <c r="M1520"/>
      <c r="N1520"/>
      <c r="O1520"/>
      <c r="P1520"/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</row>
    <row r="1521" spans="1:32" s="20" customFormat="1" x14ac:dyDescent="0.35">
      <c r="A1521" s="127" t="s">
        <v>9148</v>
      </c>
      <c r="B1521" s="21" t="s">
        <v>9149</v>
      </c>
      <c r="C1521" s="21">
        <v>12</v>
      </c>
      <c r="D1521" s="20">
        <v>1</v>
      </c>
      <c r="E1521" s="135">
        <v>40</v>
      </c>
      <c r="F1521" s="106">
        <v>25.5</v>
      </c>
      <c r="G1521" s="22" t="s">
        <v>14157</v>
      </c>
      <c r="H1521" s="106">
        <f t="shared" si="69"/>
        <v>38.1</v>
      </c>
      <c r="I1521" s="106">
        <f t="shared" si="70"/>
        <v>34.950000000000003</v>
      </c>
      <c r="J1521" s="107">
        <f t="shared" si="71"/>
        <v>34.35</v>
      </c>
      <c r="L1521"/>
      <c r="M1521"/>
      <c r="N1521"/>
      <c r="O1521"/>
      <c r="P1521"/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</row>
    <row r="1522" spans="1:32" s="20" customFormat="1" x14ac:dyDescent="0.35">
      <c r="A1522" s="127" t="s">
        <v>9156</v>
      </c>
      <c r="B1522" s="21" t="s">
        <v>9153</v>
      </c>
      <c r="C1522" s="21">
        <v>6</v>
      </c>
      <c r="D1522" s="20">
        <v>0.7</v>
      </c>
      <c r="E1522" s="135">
        <v>40</v>
      </c>
      <c r="F1522" s="106">
        <v>18.95</v>
      </c>
      <c r="G1522" s="22" t="s">
        <v>14157</v>
      </c>
      <c r="H1522" s="106">
        <f t="shared" si="69"/>
        <v>28.55</v>
      </c>
      <c r="I1522" s="106">
        <f t="shared" si="70"/>
        <v>26.25</v>
      </c>
      <c r="J1522" s="107">
        <f t="shared" si="71"/>
        <v>25.75</v>
      </c>
      <c r="L1522"/>
      <c r="M1522"/>
      <c r="N1522"/>
      <c r="O1522"/>
      <c r="P1522"/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</row>
    <row r="1523" spans="1:32" s="20" customFormat="1" x14ac:dyDescent="0.35">
      <c r="A1523" s="127" t="s">
        <v>9158</v>
      </c>
      <c r="B1523" s="21" t="s">
        <v>9159</v>
      </c>
      <c r="C1523" s="21">
        <v>6</v>
      </c>
      <c r="D1523" s="20">
        <v>0.7</v>
      </c>
      <c r="E1523" s="135">
        <v>40</v>
      </c>
      <c r="F1523" s="106">
        <v>22.95</v>
      </c>
      <c r="G1523" s="22" t="s">
        <v>14157</v>
      </c>
      <c r="H1523" s="106">
        <f t="shared" si="69"/>
        <v>33.450000000000003</v>
      </c>
      <c r="I1523" s="106">
        <f t="shared" si="70"/>
        <v>30.700000000000003</v>
      </c>
      <c r="J1523" s="107">
        <f t="shared" si="71"/>
        <v>30.150000000000002</v>
      </c>
      <c r="L1523"/>
      <c r="M1523"/>
      <c r="N1523"/>
      <c r="O1523"/>
      <c r="P1523"/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</row>
    <row r="1524" spans="1:32" s="20" customFormat="1" x14ac:dyDescent="0.35">
      <c r="A1524" s="127" t="s">
        <v>9162</v>
      </c>
      <c r="B1524" s="21" t="s">
        <v>9163</v>
      </c>
      <c r="C1524" s="21">
        <v>6</v>
      </c>
      <c r="D1524" s="20">
        <v>0.7</v>
      </c>
      <c r="E1524" s="135">
        <v>40</v>
      </c>
      <c r="F1524" s="106">
        <v>23</v>
      </c>
      <c r="G1524" s="22" t="s">
        <v>14157</v>
      </c>
      <c r="H1524" s="106">
        <f t="shared" si="69"/>
        <v>33.5</v>
      </c>
      <c r="I1524" s="106">
        <f t="shared" si="70"/>
        <v>30.75</v>
      </c>
      <c r="J1524" s="107">
        <f t="shared" si="71"/>
        <v>30.200000000000003</v>
      </c>
      <c r="L1524"/>
      <c r="M1524"/>
      <c r="N1524"/>
      <c r="O1524"/>
      <c r="P1524"/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</row>
    <row r="1525" spans="1:32" s="20" customFormat="1" x14ac:dyDescent="0.35">
      <c r="A1525" s="127" t="s">
        <v>9166</v>
      </c>
      <c r="B1525" s="21" t="s">
        <v>9167</v>
      </c>
      <c r="C1525" s="21">
        <v>6</v>
      </c>
      <c r="D1525" s="20">
        <v>0.7</v>
      </c>
      <c r="E1525" s="135">
        <v>30</v>
      </c>
      <c r="F1525" s="106">
        <v>12.5</v>
      </c>
      <c r="G1525" s="22" t="s">
        <v>14153</v>
      </c>
      <c r="H1525" s="106">
        <f t="shared" si="69"/>
        <v>19.8</v>
      </c>
      <c r="I1525" s="106">
        <f t="shared" si="70"/>
        <v>18.2</v>
      </c>
      <c r="J1525" s="107">
        <f t="shared" si="71"/>
        <v>17.850000000000001</v>
      </c>
      <c r="L1525"/>
      <c r="M1525"/>
      <c r="N1525"/>
      <c r="O1525"/>
      <c r="P1525"/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</row>
    <row r="1526" spans="1:32" s="20" customFormat="1" x14ac:dyDescent="0.35">
      <c r="A1526" s="127" t="s">
        <v>9174</v>
      </c>
      <c r="B1526" s="21" t="s">
        <v>9171</v>
      </c>
      <c r="C1526" s="21">
        <v>6</v>
      </c>
      <c r="D1526" s="20">
        <v>1.75</v>
      </c>
      <c r="E1526" s="135">
        <v>40</v>
      </c>
      <c r="F1526" s="106">
        <v>110</v>
      </c>
      <c r="G1526" s="22" t="s">
        <v>14157</v>
      </c>
      <c r="H1526" s="106">
        <f t="shared" si="69"/>
        <v>144.95000000000002</v>
      </c>
      <c r="I1526" s="106">
        <f t="shared" si="70"/>
        <v>133.1</v>
      </c>
      <c r="J1526" s="107">
        <f t="shared" si="71"/>
        <v>130.70000000000002</v>
      </c>
      <c r="L1526"/>
      <c r="M1526"/>
      <c r="N1526"/>
      <c r="O1526"/>
      <c r="P1526"/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</row>
    <row r="1527" spans="1:32" s="20" customFormat="1" x14ac:dyDescent="0.35">
      <c r="A1527" s="127" t="s">
        <v>9177</v>
      </c>
      <c r="B1527" s="21" t="s">
        <v>23337</v>
      </c>
      <c r="C1527" s="21">
        <v>4</v>
      </c>
      <c r="D1527" s="20">
        <v>3</v>
      </c>
      <c r="E1527" s="135">
        <v>40</v>
      </c>
      <c r="F1527" s="106">
        <v>195</v>
      </c>
      <c r="G1527" s="22" t="s">
        <v>14157</v>
      </c>
      <c r="H1527" s="106">
        <f t="shared" si="69"/>
        <v>255</v>
      </c>
      <c r="I1527" s="106">
        <f t="shared" si="70"/>
        <v>234.10000000000002</v>
      </c>
      <c r="J1527" s="107">
        <f t="shared" si="71"/>
        <v>229.9</v>
      </c>
      <c r="L1527"/>
      <c r="M1527"/>
      <c r="N1527"/>
      <c r="O1527"/>
      <c r="P1527"/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</row>
    <row r="1528" spans="1:32" s="20" customFormat="1" x14ac:dyDescent="0.35">
      <c r="A1528" s="127" t="s">
        <v>9184</v>
      </c>
      <c r="B1528" s="21" t="s">
        <v>9185</v>
      </c>
      <c r="C1528" s="21">
        <v>6</v>
      </c>
      <c r="D1528" s="20">
        <v>0.7</v>
      </c>
      <c r="E1528" s="135">
        <v>41.7</v>
      </c>
      <c r="F1528" s="106">
        <v>35.75</v>
      </c>
      <c r="G1528" s="22" t="s">
        <v>14158</v>
      </c>
      <c r="H1528" s="106">
        <f t="shared" si="69"/>
        <v>49.2</v>
      </c>
      <c r="I1528" s="106">
        <f t="shared" si="70"/>
        <v>45.2</v>
      </c>
      <c r="J1528" s="107">
        <f t="shared" si="71"/>
        <v>44.400000000000006</v>
      </c>
      <c r="L1528"/>
      <c r="M1528"/>
      <c r="N1528"/>
      <c r="O1528"/>
      <c r="P1528"/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</row>
    <row r="1529" spans="1:32" s="20" customFormat="1" x14ac:dyDescent="0.35">
      <c r="A1529" s="127" t="s">
        <v>15704</v>
      </c>
      <c r="B1529" s="21" t="s">
        <v>15705</v>
      </c>
      <c r="C1529" s="21">
        <v>3</v>
      </c>
      <c r="D1529" s="20">
        <v>0.7</v>
      </c>
      <c r="E1529" s="135">
        <v>46</v>
      </c>
      <c r="F1529" s="106">
        <v>185</v>
      </c>
      <c r="G1529" s="22" t="s">
        <v>14169</v>
      </c>
      <c r="H1529" s="106">
        <f t="shared" si="69"/>
        <v>231.70000000000002</v>
      </c>
      <c r="I1529" s="106">
        <f t="shared" si="70"/>
        <v>212.70000000000002</v>
      </c>
      <c r="J1529" s="107">
        <f t="shared" si="71"/>
        <v>208.9</v>
      </c>
      <c r="L1529"/>
      <c r="M1529"/>
      <c r="N1529"/>
      <c r="O1529"/>
      <c r="P1529"/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</row>
    <row r="1530" spans="1:32" s="20" customFormat="1" x14ac:dyDescent="0.35">
      <c r="A1530" s="127" t="s">
        <v>9188</v>
      </c>
      <c r="B1530" s="21" t="s">
        <v>9189</v>
      </c>
      <c r="C1530" s="21">
        <v>3</v>
      </c>
      <c r="D1530" s="20">
        <v>0.7</v>
      </c>
      <c r="E1530" s="135">
        <v>40</v>
      </c>
      <c r="F1530" s="106">
        <v>188</v>
      </c>
      <c r="G1530" s="22" t="s">
        <v>14145</v>
      </c>
      <c r="H1530" s="106">
        <f t="shared" si="69"/>
        <v>234.8</v>
      </c>
      <c r="I1530" s="106">
        <f t="shared" si="70"/>
        <v>215.55</v>
      </c>
      <c r="J1530" s="107">
        <f t="shared" si="71"/>
        <v>211.70000000000002</v>
      </c>
      <c r="L1530"/>
      <c r="M1530"/>
      <c r="N1530"/>
      <c r="O1530"/>
      <c r="P1530"/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</row>
    <row r="1531" spans="1:32" s="20" customFormat="1" x14ac:dyDescent="0.35">
      <c r="A1531" s="127" t="s">
        <v>9196</v>
      </c>
      <c r="B1531" s="21" t="s">
        <v>9193</v>
      </c>
      <c r="C1531" s="21">
        <v>12</v>
      </c>
      <c r="D1531" s="20">
        <v>1</v>
      </c>
      <c r="E1531" s="135">
        <v>20</v>
      </c>
      <c r="F1531" s="106">
        <v>13.2</v>
      </c>
      <c r="G1531" s="22" t="s">
        <v>14153</v>
      </c>
      <c r="H1531" s="106">
        <f t="shared" si="69"/>
        <v>20.55</v>
      </c>
      <c r="I1531" s="106">
        <f t="shared" si="70"/>
        <v>18.850000000000001</v>
      </c>
      <c r="J1531" s="107">
        <f t="shared" si="71"/>
        <v>18.55</v>
      </c>
      <c r="L1531"/>
      <c r="M1531"/>
      <c r="N1531"/>
      <c r="O1531"/>
      <c r="P1531"/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</row>
    <row r="1532" spans="1:32" s="20" customFormat="1" x14ac:dyDescent="0.35">
      <c r="A1532" s="127" t="s">
        <v>9199</v>
      </c>
      <c r="B1532" s="21" t="s">
        <v>9200</v>
      </c>
      <c r="C1532" s="21">
        <v>6</v>
      </c>
      <c r="D1532" s="20">
        <v>1</v>
      </c>
      <c r="E1532" s="135">
        <v>37.5</v>
      </c>
      <c r="F1532" s="106">
        <v>4.9000000000000004</v>
      </c>
      <c r="G1532" s="22" t="s">
        <v>14144</v>
      </c>
      <c r="H1532" s="106">
        <f t="shared" si="69"/>
        <v>12.65</v>
      </c>
      <c r="I1532" s="106">
        <f t="shared" si="70"/>
        <v>11.600000000000001</v>
      </c>
      <c r="J1532" s="107">
        <f t="shared" si="71"/>
        <v>11.4</v>
      </c>
      <c r="L1532"/>
      <c r="M1532"/>
      <c r="N1532"/>
      <c r="O1532"/>
      <c r="P1532"/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</row>
    <row r="1533" spans="1:32" s="20" customFormat="1" x14ac:dyDescent="0.35">
      <c r="A1533" s="127" t="s">
        <v>9203</v>
      </c>
      <c r="B1533" s="21" t="s">
        <v>9204</v>
      </c>
      <c r="C1533" s="21">
        <v>6</v>
      </c>
      <c r="D1533" s="20">
        <v>0.7</v>
      </c>
      <c r="E1533" s="135">
        <v>56.2</v>
      </c>
      <c r="F1533" s="106">
        <v>58.5</v>
      </c>
      <c r="G1533" s="22" t="s">
        <v>14145</v>
      </c>
      <c r="H1533" s="106">
        <f t="shared" si="69"/>
        <v>78.25</v>
      </c>
      <c r="I1533" s="106">
        <f t="shared" si="70"/>
        <v>71.850000000000009</v>
      </c>
      <c r="J1533" s="107">
        <f t="shared" si="71"/>
        <v>70.55</v>
      </c>
      <c r="L1533"/>
      <c r="M1533"/>
      <c r="N1533"/>
      <c r="O1533"/>
      <c r="P1533"/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</row>
    <row r="1534" spans="1:32" s="20" customFormat="1" x14ac:dyDescent="0.35">
      <c r="A1534" s="127" t="s">
        <v>9207</v>
      </c>
      <c r="B1534" s="21" t="s">
        <v>9208</v>
      </c>
      <c r="C1534" s="21">
        <v>6</v>
      </c>
      <c r="D1534" s="20">
        <v>0.7</v>
      </c>
      <c r="E1534" s="135">
        <v>50</v>
      </c>
      <c r="F1534" s="106">
        <v>34.85</v>
      </c>
      <c r="G1534" s="22" t="s">
        <v>14145</v>
      </c>
      <c r="H1534" s="106">
        <f t="shared" si="69"/>
        <v>48.85</v>
      </c>
      <c r="I1534" s="106">
        <f t="shared" si="70"/>
        <v>44.85</v>
      </c>
      <c r="J1534" s="107">
        <f t="shared" si="71"/>
        <v>44.050000000000004</v>
      </c>
      <c r="L1534"/>
      <c r="M1534"/>
      <c r="N1534"/>
      <c r="O1534"/>
      <c r="P1534"/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</row>
    <row r="1535" spans="1:32" s="20" customFormat="1" x14ac:dyDescent="0.35">
      <c r="A1535" s="127" t="s">
        <v>9211</v>
      </c>
      <c r="B1535" s="21" t="s">
        <v>9212</v>
      </c>
      <c r="C1535" s="21">
        <v>6</v>
      </c>
      <c r="D1535" s="20">
        <v>0.7</v>
      </c>
      <c r="E1535" s="135">
        <v>46</v>
      </c>
      <c r="F1535" s="106">
        <v>46</v>
      </c>
      <c r="G1535" s="22" t="s">
        <v>14145</v>
      </c>
      <c r="H1535" s="106">
        <f t="shared" si="69"/>
        <v>62.1</v>
      </c>
      <c r="I1535" s="106">
        <f t="shared" si="70"/>
        <v>57</v>
      </c>
      <c r="J1535" s="107">
        <f t="shared" si="71"/>
        <v>56</v>
      </c>
      <c r="L1535"/>
      <c r="M1535"/>
      <c r="N1535"/>
      <c r="O1535"/>
      <c r="P1535"/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</row>
    <row r="1536" spans="1:32" s="20" customFormat="1" x14ac:dyDescent="0.35">
      <c r="A1536" s="127" t="s">
        <v>9215</v>
      </c>
      <c r="B1536" s="21" t="s">
        <v>9216</v>
      </c>
      <c r="C1536" s="21">
        <v>6</v>
      </c>
      <c r="D1536" s="20">
        <v>0.7</v>
      </c>
      <c r="E1536" s="135">
        <v>41.8</v>
      </c>
      <c r="F1536" s="106">
        <v>13.5</v>
      </c>
      <c r="G1536" s="22" t="s">
        <v>14146</v>
      </c>
      <c r="H1536" s="106">
        <f t="shared" si="69"/>
        <v>22.1</v>
      </c>
      <c r="I1536" s="106">
        <f t="shared" si="70"/>
        <v>20.25</v>
      </c>
      <c r="J1536" s="107">
        <f t="shared" si="71"/>
        <v>19.900000000000002</v>
      </c>
      <c r="L1536"/>
      <c r="M1536"/>
      <c r="N1536"/>
      <c r="O1536"/>
      <c r="P1536"/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</row>
    <row r="1537" spans="1:32" s="20" customFormat="1" x14ac:dyDescent="0.35">
      <c r="A1537" s="127" t="s">
        <v>9219</v>
      </c>
      <c r="B1537" s="21" t="s">
        <v>9220</v>
      </c>
      <c r="C1537" s="21">
        <v>6</v>
      </c>
      <c r="D1537" s="20">
        <v>0.7</v>
      </c>
      <c r="E1537" s="135">
        <v>41.8</v>
      </c>
      <c r="F1537" s="106">
        <v>13.5</v>
      </c>
      <c r="G1537" s="22" t="s">
        <v>14146</v>
      </c>
      <c r="H1537" s="106">
        <f t="shared" si="69"/>
        <v>22.1</v>
      </c>
      <c r="I1537" s="106">
        <f t="shared" si="70"/>
        <v>20.25</v>
      </c>
      <c r="J1537" s="107">
        <f t="shared" si="71"/>
        <v>19.900000000000002</v>
      </c>
      <c r="L1537"/>
      <c r="M1537"/>
      <c r="N1537"/>
      <c r="O1537"/>
      <c r="P1537"/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</row>
    <row r="1538" spans="1:32" s="20" customFormat="1" x14ac:dyDescent="0.35">
      <c r="A1538" s="127" t="s">
        <v>9223</v>
      </c>
      <c r="B1538" s="21" t="s">
        <v>9224</v>
      </c>
      <c r="C1538" s="21">
        <v>6</v>
      </c>
      <c r="D1538" s="20">
        <v>0.7</v>
      </c>
      <c r="E1538" s="135">
        <v>41.8</v>
      </c>
      <c r="F1538" s="106">
        <v>13.5</v>
      </c>
      <c r="G1538" s="22" t="s">
        <v>14146</v>
      </c>
      <c r="H1538" s="106">
        <f t="shared" si="69"/>
        <v>22.1</v>
      </c>
      <c r="I1538" s="106">
        <f t="shared" si="70"/>
        <v>20.25</v>
      </c>
      <c r="J1538" s="107">
        <f t="shared" si="71"/>
        <v>19.900000000000002</v>
      </c>
      <c r="L1538"/>
      <c r="M1538"/>
      <c r="N1538"/>
      <c r="O1538"/>
      <c r="P1538"/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</row>
    <row r="1539" spans="1:32" s="20" customFormat="1" x14ac:dyDescent="0.35">
      <c r="A1539" s="127" t="s">
        <v>9228</v>
      </c>
      <c r="B1539" s="21" t="s">
        <v>9227</v>
      </c>
      <c r="C1539" s="21">
        <v>12</v>
      </c>
      <c r="D1539" s="20">
        <v>0.5</v>
      </c>
      <c r="E1539" s="135">
        <v>50</v>
      </c>
      <c r="F1539" s="106">
        <v>4.3499999999999996</v>
      </c>
      <c r="G1539" s="22" t="s">
        <v>14148</v>
      </c>
      <c r="H1539" s="106">
        <f t="shared" si="69"/>
        <v>10.4</v>
      </c>
      <c r="I1539" s="106">
        <f t="shared" si="70"/>
        <v>9.5500000000000007</v>
      </c>
      <c r="J1539" s="107">
        <f t="shared" si="71"/>
        <v>9.35</v>
      </c>
      <c r="L1539"/>
      <c r="M1539"/>
      <c r="N1539"/>
      <c r="O1539"/>
      <c r="P1539"/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</row>
    <row r="1540" spans="1:32" s="20" customFormat="1" x14ac:dyDescent="0.35">
      <c r="A1540" s="127" t="s">
        <v>9243</v>
      </c>
      <c r="B1540" s="21" t="s">
        <v>9244</v>
      </c>
      <c r="C1540" s="21">
        <v>6</v>
      </c>
      <c r="D1540" s="20">
        <v>0.7</v>
      </c>
      <c r="E1540" s="135">
        <v>40</v>
      </c>
      <c r="F1540" s="106">
        <v>11.4</v>
      </c>
      <c r="G1540" s="22" t="s">
        <v>14142</v>
      </c>
      <c r="H1540" s="106">
        <f t="shared" si="69"/>
        <v>19.350000000000001</v>
      </c>
      <c r="I1540" s="106">
        <f t="shared" si="70"/>
        <v>17.8</v>
      </c>
      <c r="J1540" s="107">
        <f t="shared" si="71"/>
        <v>17.45</v>
      </c>
      <c r="L1540"/>
      <c r="M1540"/>
      <c r="N1540"/>
      <c r="O1540"/>
      <c r="P1540"/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</row>
    <row r="1541" spans="1:32" s="20" customFormat="1" x14ac:dyDescent="0.35">
      <c r="A1541" s="127" t="s">
        <v>15737</v>
      </c>
      <c r="B1541" s="21" t="s">
        <v>15738</v>
      </c>
      <c r="C1541" s="21">
        <v>6</v>
      </c>
      <c r="D1541" s="20">
        <v>0.7</v>
      </c>
      <c r="E1541" s="135">
        <v>43</v>
      </c>
      <c r="F1541" s="106">
        <v>16.5</v>
      </c>
      <c r="G1541" s="22" t="s">
        <v>14146</v>
      </c>
      <c r="H1541" s="106">
        <f t="shared" si="69"/>
        <v>25.85</v>
      </c>
      <c r="I1541" s="106">
        <f t="shared" si="70"/>
        <v>23.75</v>
      </c>
      <c r="J1541" s="107">
        <f t="shared" si="71"/>
        <v>23.3</v>
      </c>
      <c r="L1541"/>
      <c r="M1541"/>
      <c r="N1541"/>
      <c r="O1541"/>
      <c r="P1541"/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</row>
    <row r="1542" spans="1:32" s="20" customFormat="1" x14ac:dyDescent="0.35">
      <c r="A1542" s="127" t="s">
        <v>9354</v>
      </c>
      <c r="B1542" s="21" t="s">
        <v>9352</v>
      </c>
      <c r="C1542" s="21">
        <v>6</v>
      </c>
      <c r="D1542" s="20">
        <v>0.7</v>
      </c>
      <c r="E1542" s="135">
        <v>43.5</v>
      </c>
      <c r="F1542" s="106">
        <v>17</v>
      </c>
      <c r="G1542" s="22" t="s">
        <v>14146</v>
      </c>
      <c r="H1542" s="106">
        <f t="shared" si="69"/>
        <v>26.5</v>
      </c>
      <c r="I1542" s="106">
        <f t="shared" si="70"/>
        <v>24.35</v>
      </c>
      <c r="J1542" s="107">
        <f t="shared" si="71"/>
        <v>23.900000000000002</v>
      </c>
      <c r="L1542"/>
      <c r="M1542"/>
      <c r="N1542"/>
      <c r="O1542"/>
      <c r="P1542"/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</row>
    <row r="1543" spans="1:32" s="20" customFormat="1" x14ac:dyDescent="0.35">
      <c r="A1543" s="127" t="s">
        <v>9356</v>
      </c>
      <c r="B1543" s="21" t="s">
        <v>9357</v>
      </c>
      <c r="C1543" s="21">
        <v>6</v>
      </c>
      <c r="D1543" s="20">
        <v>0.7</v>
      </c>
      <c r="E1543" s="135">
        <v>41.5</v>
      </c>
      <c r="F1543" s="106">
        <v>12.5</v>
      </c>
      <c r="G1543" s="22" t="s">
        <v>14146</v>
      </c>
      <c r="H1543" s="106">
        <f t="shared" si="69"/>
        <v>20.85</v>
      </c>
      <c r="I1543" s="106">
        <f t="shared" si="70"/>
        <v>19.150000000000002</v>
      </c>
      <c r="J1543" s="107">
        <f t="shared" si="71"/>
        <v>18.8</v>
      </c>
      <c r="L1543"/>
      <c r="M1543"/>
      <c r="N1543"/>
      <c r="O1543"/>
      <c r="P1543"/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</row>
    <row r="1544" spans="1:32" s="20" customFormat="1" x14ac:dyDescent="0.35">
      <c r="A1544" s="127" t="s">
        <v>9360</v>
      </c>
      <c r="B1544" s="21" t="s">
        <v>9361</v>
      </c>
      <c r="C1544" s="21">
        <v>6</v>
      </c>
      <c r="D1544" s="20">
        <v>0.7</v>
      </c>
      <c r="E1544" s="135">
        <v>37.5</v>
      </c>
      <c r="F1544" s="106">
        <v>11.95</v>
      </c>
      <c r="G1544" s="22" t="s">
        <v>14146</v>
      </c>
      <c r="H1544" s="106">
        <f t="shared" si="69"/>
        <v>19.8</v>
      </c>
      <c r="I1544" s="106">
        <f t="shared" si="70"/>
        <v>18.2</v>
      </c>
      <c r="J1544" s="107">
        <f t="shared" si="71"/>
        <v>17.850000000000001</v>
      </c>
      <c r="L1544"/>
      <c r="M1544"/>
      <c r="N1544"/>
      <c r="O1544"/>
      <c r="P1544"/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</row>
    <row r="1545" spans="1:32" s="20" customFormat="1" x14ac:dyDescent="0.35">
      <c r="A1545" s="127" t="s">
        <v>9378</v>
      </c>
      <c r="B1545" s="21" t="s">
        <v>9379</v>
      </c>
      <c r="C1545" s="21">
        <v>48</v>
      </c>
      <c r="D1545" s="20">
        <v>0.05</v>
      </c>
      <c r="E1545" s="135">
        <v>47</v>
      </c>
      <c r="F1545" s="106">
        <v>3.5</v>
      </c>
      <c r="G1545" s="22" t="s">
        <v>14146</v>
      </c>
      <c r="H1545" s="106">
        <f t="shared" si="69"/>
        <v>6.5</v>
      </c>
      <c r="I1545" s="106">
        <f t="shared" si="70"/>
        <v>5.95</v>
      </c>
      <c r="J1545" s="107">
        <f t="shared" si="71"/>
        <v>5.8500000000000005</v>
      </c>
      <c r="L1545"/>
      <c r="M1545"/>
      <c r="N1545"/>
      <c r="O1545"/>
      <c r="P1545"/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</row>
    <row r="1546" spans="1:32" s="20" customFormat="1" x14ac:dyDescent="0.35">
      <c r="A1546" s="127" t="s">
        <v>9402</v>
      </c>
      <c r="B1546" s="21" t="s">
        <v>9403</v>
      </c>
      <c r="C1546" s="21">
        <v>6</v>
      </c>
      <c r="D1546" s="20">
        <v>0.7</v>
      </c>
      <c r="E1546" s="135">
        <v>12.5</v>
      </c>
      <c r="F1546" s="106">
        <v>7.85</v>
      </c>
      <c r="G1546" s="22" t="s">
        <v>14153</v>
      </c>
      <c r="H1546" s="106">
        <f t="shared" si="69"/>
        <v>12.600000000000001</v>
      </c>
      <c r="I1546" s="106">
        <f t="shared" si="70"/>
        <v>11.55</v>
      </c>
      <c r="J1546" s="107">
        <f t="shared" si="71"/>
        <v>11.350000000000001</v>
      </c>
      <c r="L1546"/>
      <c r="M1546"/>
      <c r="N1546"/>
      <c r="O1546"/>
      <c r="P1546"/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</row>
    <row r="1547" spans="1:32" s="20" customFormat="1" x14ac:dyDescent="0.35">
      <c r="A1547" s="127" t="s">
        <v>9406</v>
      </c>
      <c r="B1547" s="21" t="s">
        <v>9407</v>
      </c>
      <c r="C1547" s="21">
        <v>6</v>
      </c>
      <c r="D1547" s="20">
        <v>0.7</v>
      </c>
      <c r="E1547" s="135">
        <v>40</v>
      </c>
      <c r="F1547" s="106">
        <v>15.75</v>
      </c>
      <c r="G1547" s="22" t="s">
        <v>14163</v>
      </c>
      <c r="H1547" s="106">
        <f t="shared" si="69"/>
        <v>24.650000000000002</v>
      </c>
      <c r="I1547" s="106">
        <f t="shared" si="70"/>
        <v>22.650000000000002</v>
      </c>
      <c r="J1547" s="107">
        <f t="shared" si="71"/>
        <v>22.25</v>
      </c>
      <c r="L1547"/>
      <c r="M1547"/>
      <c r="N1547"/>
      <c r="O1547"/>
      <c r="P1547"/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</row>
    <row r="1548" spans="1:32" s="20" customFormat="1" x14ac:dyDescent="0.35">
      <c r="A1548" s="127" t="s">
        <v>9413</v>
      </c>
      <c r="B1548" s="21" t="s">
        <v>9414</v>
      </c>
      <c r="C1548" s="21">
        <v>6</v>
      </c>
      <c r="D1548" s="20">
        <v>0.7</v>
      </c>
      <c r="E1548" s="135">
        <v>40</v>
      </c>
      <c r="F1548" s="106">
        <v>25.5</v>
      </c>
      <c r="G1548" s="22" t="s">
        <v>14163</v>
      </c>
      <c r="H1548" s="106">
        <f t="shared" ref="H1548:H1611" si="72">IF(B1548="","",CEILING((F1548+(10.3552*D1548*E1548)/100+1.5+0.05)*1.22,0.05))</f>
        <v>36.550000000000004</v>
      </c>
      <c r="I1548" s="106">
        <f t="shared" ref="I1548:I1611" si="73">IF(B1548="","",CEILING((F1548+(10.3552*D1548*E1548)/100+1.5+0.05)*1.12,0.05))</f>
        <v>33.550000000000004</v>
      </c>
      <c r="J1548" s="107">
        <f t="shared" ref="J1548:J1611" si="74">IF(B1548="","",CEILING((F1548+(10.3552*D1548*E1548)/100+1.5+0.05)*1.1,0.05))</f>
        <v>32.950000000000003</v>
      </c>
      <c r="L1548"/>
      <c r="M1548"/>
      <c r="N1548"/>
      <c r="O1548"/>
      <c r="P1548"/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</row>
    <row r="1549" spans="1:32" s="20" customFormat="1" x14ac:dyDescent="0.35">
      <c r="A1549" s="127" t="s">
        <v>9417</v>
      </c>
      <c r="B1549" s="21" t="s">
        <v>9418</v>
      </c>
      <c r="C1549" s="21">
        <v>6</v>
      </c>
      <c r="D1549" s="20">
        <v>0.7</v>
      </c>
      <c r="E1549" s="135">
        <v>43.2</v>
      </c>
      <c r="F1549" s="106">
        <v>28.25</v>
      </c>
      <c r="G1549" s="22" t="s">
        <v>14167</v>
      </c>
      <c r="H1549" s="106">
        <f t="shared" si="72"/>
        <v>40.200000000000003</v>
      </c>
      <c r="I1549" s="106">
        <f t="shared" si="73"/>
        <v>36.9</v>
      </c>
      <c r="J1549" s="107">
        <f t="shared" si="74"/>
        <v>36.25</v>
      </c>
      <c r="L1549"/>
      <c r="M1549"/>
      <c r="N1549"/>
      <c r="O1549"/>
      <c r="P1549"/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</row>
    <row r="1550" spans="1:32" s="20" customFormat="1" x14ac:dyDescent="0.35">
      <c r="A1550" s="127" t="s">
        <v>9421</v>
      </c>
      <c r="B1550" s="21" t="s">
        <v>9422</v>
      </c>
      <c r="C1550" s="21">
        <v>6</v>
      </c>
      <c r="D1550" s="20">
        <v>0.7</v>
      </c>
      <c r="E1550" s="135">
        <v>40</v>
      </c>
      <c r="F1550" s="106">
        <v>36.5</v>
      </c>
      <c r="G1550" s="22" t="s">
        <v>14157</v>
      </c>
      <c r="H1550" s="106">
        <f t="shared" si="72"/>
        <v>50</v>
      </c>
      <c r="I1550" s="106">
        <f t="shared" si="73"/>
        <v>45.900000000000006</v>
      </c>
      <c r="J1550" s="107">
        <f t="shared" si="74"/>
        <v>45.050000000000004</v>
      </c>
      <c r="L1550"/>
      <c r="M1550"/>
      <c r="N1550"/>
      <c r="O1550"/>
      <c r="P1550"/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</row>
    <row r="1551" spans="1:32" s="20" customFormat="1" x14ac:dyDescent="0.35">
      <c r="A1551" s="127" t="s">
        <v>9425</v>
      </c>
      <c r="B1551" s="21" t="s">
        <v>9426</v>
      </c>
      <c r="C1551" s="21">
        <v>6</v>
      </c>
      <c r="D1551" s="20">
        <v>0.7</v>
      </c>
      <c r="E1551" s="135">
        <v>40</v>
      </c>
      <c r="F1551" s="106">
        <v>15.1</v>
      </c>
      <c r="G1551" s="22" t="s">
        <v>14157</v>
      </c>
      <c r="H1551" s="106">
        <f t="shared" si="72"/>
        <v>23.900000000000002</v>
      </c>
      <c r="I1551" s="106">
        <f t="shared" si="73"/>
        <v>21.900000000000002</v>
      </c>
      <c r="J1551" s="107">
        <f t="shared" si="74"/>
        <v>21.55</v>
      </c>
      <c r="L1551"/>
      <c r="M1551"/>
      <c r="N1551"/>
      <c r="O1551"/>
      <c r="P1551"/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</row>
    <row r="1552" spans="1:32" s="20" customFormat="1" x14ac:dyDescent="0.35">
      <c r="A1552" s="127" t="s">
        <v>9429</v>
      </c>
      <c r="B1552" s="21" t="s">
        <v>9430</v>
      </c>
      <c r="C1552" s="21">
        <v>6</v>
      </c>
      <c r="D1552" s="20">
        <v>0.7</v>
      </c>
      <c r="E1552" s="135">
        <v>40</v>
      </c>
      <c r="F1552" s="106">
        <v>21.2</v>
      </c>
      <c r="G1552" s="22" t="s">
        <v>14157</v>
      </c>
      <c r="H1552" s="106">
        <f t="shared" si="72"/>
        <v>31.3</v>
      </c>
      <c r="I1552" s="106">
        <f t="shared" si="73"/>
        <v>28.75</v>
      </c>
      <c r="J1552" s="107">
        <f t="shared" si="74"/>
        <v>28.25</v>
      </c>
      <c r="L1552"/>
      <c r="M1552"/>
      <c r="N1552"/>
      <c r="O1552"/>
      <c r="P1552"/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</row>
    <row r="1553" spans="1:32" s="20" customFormat="1" x14ac:dyDescent="0.35">
      <c r="A1553" s="127" t="s">
        <v>9433</v>
      </c>
      <c r="B1553" s="21" t="s">
        <v>9434</v>
      </c>
      <c r="C1553" s="21">
        <v>6</v>
      </c>
      <c r="D1553" s="20">
        <v>0.7</v>
      </c>
      <c r="E1553" s="135">
        <v>40</v>
      </c>
      <c r="F1553" s="106">
        <v>49</v>
      </c>
      <c r="G1553" s="22" t="s">
        <v>14157</v>
      </c>
      <c r="H1553" s="106">
        <f t="shared" si="72"/>
        <v>65.25</v>
      </c>
      <c r="I1553" s="106">
        <f t="shared" si="73"/>
        <v>59.900000000000006</v>
      </c>
      <c r="J1553" s="107">
        <f t="shared" si="74"/>
        <v>58.800000000000004</v>
      </c>
      <c r="L1553"/>
      <c r="M1553"/>
      <c r="N1553"/>
      <c r="O1553"/>
      <c r="P1553"/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</row>
    <row r="1554" spans="1:32" s="20" customFormat="1" x14ac:dyDescent="0.35">
      <c r="A1554" s="127" t="s">
        <v>9437</v>
      </c>
      <c r="B1554" s="21" t="s">
        <v>9438</v>
      </c>
      <c r="C1554" s="21">
        <v>6</v>
      </c>
      <c r="D1554" s="20">
        <v>0.7</v>
      </c>
      <c r="E1554" s="135">
        <v>43.4</v>
      </c>
      <c r="F1554" s="106">
        <v>33.950000000000003</v>
      </c>
      <c r="G1554" s="22" t="s">
        <v>14145</v>
      </c>
      <c r="H1554" s="106">
        <f t="shared" si="72"/>
        <v>47.150000000000006</v>
      </c>
      <c r="I1554" s="106">
        <f t="shared" si="73"/>
        <v>43.300000000000004</v>
      </c>
      <c r="J1554" s="107">
        <f t="shared" si="74"/>
        <v>42.550000000000004</v>
      </c>
      <c r="L1554"/>
      <c r="M1554"/>
      <c r="N1554"/>
      <c r="O1554"/>
      <c r="P1554"/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</row>
    <row r="1555" spans="1:32" s="20" customFormat="1" x14ac:dyDescent="0.35">
      <c r="A1555" s="127" t="s">
        <v>9441</v>
      </c>
      <c r="B1555" s="21" t="s">
        <v>9442</v>
      </c>
      <c r="C1555" s="21">
        <v>6</v>
      </c>
      <c r="D1555" s="20">
        <v>0.7</v>
      </c>
      <c r="E1555" s="135">
        <v>43.4</v>
      </c>
      <c r="F1555" s="106">
        <v>62.5</v>
      </c>
      <c r="G1555" s="22" t="s">
        <v>14145</v>
      </c>
      <c r="H1555" s="106">
        <f t="shared" si="72"/>
        <v>82</v>
      </c>
      <c r="I1555" s="106">
        <f t="shared" si="73"/>
        <v>75.3</v>
      </c>
      <c r="J1555" s="107">
        <f t="shared" si="74"/>
        <v>73.95</v>
      </c>
      <c r="L1555"/>
      <c r="M1555"/>
      <c r="N1555"/>
      <c r="O1555"/>
      <c r="P1555"/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</row>
    <row r="1556" spans="1:32" s="20" customFormat="1" x14ac:dyDescent="0.35">
      <c r="A1556" s="127" t="s">
        <v>9445</v>
      </c>
      <c r="B1556" s="21" t="s">
        <v>9446</v>
      </c>
      <c r="C1556" s="21">
        <v>6</v>
      </c>
      <c r="D1556" s="20">
        <v>0.7</v>
      </c>
      <c r="E1556" s="135">
        <v>45</v>
      </c>
      <c r="F1556" s="106">
        <v>28.95</v>
      </c>
      <c r="G1556" s="22" t="s">
        <v>14158</v>
      </c>
      <c r="H1556" s="106">
        <f t="shared" si="72"/>
        <v>41.2</v>
      </c>
      <c r="I1556" s="106">
        <f t="shared" si="73"/>
        <v>37.85</v>
      </c>
      <c r="J1556" s="107">
        <f t="shared" si="74"/>
        <v>37.15</v>
      </c>
      <c r="L1556"/>
      <c r="M1556"/>
      <c r="N1556"/>
      <c r="O1556"/>
      <c r="P1556"/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</row>
    <row r="1557" spans="1:32" s="20" customFormat="1" x14ac:dyDescent="0.35">
      <c r="A1557" s="127" t="s">
        <v>9449</v>
      </c>
      <c r="B1557" s="21" t="s">
        <v>9450</v>
      </c>
      <c r="C1557" s="21">
        <v>6</v>
      </c>
      <c r="D1557" s="20">
        <v>0.7</v>
      </c>
      <c r="E1557" s="135">
        <v>40</v>
      </c>
      <c r="F1557" s="106">
        <v>20.25</v>
      </c>
      <c r="G1557" s="22" t="s">
        <v>14144</v>
      </c>
      <c r="H1557" s="106">
        <f t="shared" si="72"/>
        <v>30.150000000000002</v>
      </c>
      <c r="I1557" s="106">
        <f t="shared" si="73"/>
        <v>27.700000000000003</v>
      </c>
      <c r="J1557" s="107">
        <f t="shared" si="74"/>
        <v>27.200000000000003</v>
      </c>
      <c r="L1557"/>
      <c r="M1557"/>
      <c r="N1557"/>
      <c r="O1557"/>
      <c r="P1557"/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</row>
    <row r="1558" spans="1:32" s="20" customFormat="1" x14ac:dyDescent="0.35">
      <c r="A1558" s="127" t="s">
        <v>9452</v>
      </c>
      <c r="B1558" s="21" t="s">
        <v>9453</v>
      </c>
      <c r="C1558" s="21">
        <v>6</v>
      </c>
      <c r="D1558" s="20">
        <v>0.7</v>
      </c>
      <c r="E1558" s="135">
        <v>40</v>
      </c>
      <c r="F1558" s="106">
        <v>11.95</v>
      </c>
      <c r="G1558" s="22" t="s">
        <v>14142</v>
      </c>
      <c r="H1558" s="106">
        <f t="shared" si="72"/>
        <v>20.05</v>
      </c>
      <c r="I1558" s="106">
        <f t="shared" si="73"/>
        <v>18.400000000000002</v>
      </c>
      <c r="J1558" s="107">
        <f t="shared" si="74"/>
        <v>18.05</v>
      </c>
      <c r="L1558"/>
      <c r="M1558"/>
      <c r="N1558"/>
      <c r="O1558"/>
      <c r="P1558"/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</row>
    <row r="1559" spans="1:32" s="20" customFormat="1" x14ac:dyDescent="0.35">
      <c r="A1559" s="127" t="s">
        <v>9460</v>
      </c>
      <c r="B1559" s="21" t="s">
        <v>9461</v>
      </c>
      <c r="C1559" s="21">
        <v>6</v>
      </c>
      <c r="D1559" s="20">
        <v>0.7</v>
      </c>
      <c r="E1559" s="135">
        <v>40</v>
      </c>
      <c r="F1559" s="106">
        <v>11.75</v>
      </c>
      <c r="G1559" s="22" t="s">
        <v>14157</v>
      </c>
      <c r="H1559" s="106">
        <f t="shared" si="72"/>
        <v>19.8</v>
      </c>
      <c r="I1559" s="106">
        <f t="shared" si="73"/>
        <v>18.150000000000002</v>
      </c>
      <c r="J1559" s="107">
        <f t="shared" si="74"/>
        <v>17.850000000000001</v>
      </c>
      <c r="L1559"/>
      <c r="M1559"/>
      <c r="N1559"/>
      <c r="O1559"/>
      <c r="P1559"/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</row>
    <row r="1560" spans="1:32" s="20" customFormat="1" x14ac:dyDescent="0.35">
      <c r="A1560" s="127" t="s">
        <v>9464</v>
      </c>
      <c r="B1560" s="21" t="s">
        <v>9465</v>
      </c>
      <c r="C1560" s="21">
        <v>6</v>
      </c>
      <c r="D1560" s="20">
        <v>1</v>
      </c>
      <c r="E1560" s="135">
        <v>43</v>
      </c>
      <c r="F1560" s="106">
        <v>23.5</v>
      </c>
      <c r="G1560" s="22" t="s">
        <v>14144</v>
      </c>
      <c r="H1560" s="106">
        <f t="shared" si="72"/>
        <v>36</v>
      </c>
      <c r="I1560" s="106">
        <f t="shared" si="73"/>
        <v>33.050000000000004</v>
      </c>
      <c r="J1560" s="107">
        <f t="shared" si="74"/>
        <v>32.5</v>
      </c>
      <c r="L1560"/>
      <c r="M1560"/>
      <c r="N1560"/>
      <c r="O1560"/>
      <c r="P1560"/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</row>
    <row r="1561" spans="1:32" s="20" customFormat="1" x14ac:dyDescent="0.35">
      <c r="A1561" s="127" t="s">
        <v>9468</v>
      </c>
      <c r="B1561" s="21" t="s">
        <v>9469</v>
      </c>
      <c r="C1561" s="21">
        <v>6</v>
      </c>
      <c r="D1561" s="20">
        <v>0.7</v>
      </c>
      <c r="E1561" s="135">
        <v>43</v>
      </c>
      <c r="F1561" s="106">
        <v>20.5</v>
      </c>
      <c r="G1561" s="22" t="s">
        <v>14144</v>
      </c>
      <c r="H1561" s="106">
        <f t="shared" si="72"/>
        <v>30.75</v>
      </c>
      <c r="I1561" s="106">
        <f t="shared" si="73"/>
        <v>28.200000000000003</v>
      </c>
      <c r="J1561" s="107">
        <f t="shared" si="74"/>
        <v>27.700000000000003</v>
      </c>
      <c r="L1561"/>
      <c r="M1561"/>
      <c r="N1561"/>
      <c r="O1561"/>
      <c r="P1561"/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</row>
    <row r="1562" spans="1:32" s="20" customFormat="1" x14ac:dyDescent="0.35">
      <c r="A1562" s="127" t="s">
        <v>9476</v>
      </c>
      <c r="B1562" s="21" t="s">
        <v>9473</v>
      </c>
      <c r="C1562" s="21">
        <v>6</v>
      </c>
      <c r="D1562" s="20">
        <v>1</v>
      </c>
      <c r="E1562" s="135">
        <v>40</v>
      </c>
      <c r="F1562" s="106">
        <v>8.9499999999999993</v>
      </c>
      <c r="G1562" s="22" t="s">
        <v>14144</v>
      </c>
      <c r="H1562" s="106">
        <f t="shared" si="72"/>
        <v>17.900000000000002</v>
      </c>
      <c r="I1562" s="106">
        <f t="shared" si="73"/>
        <v>16.400000000000002</v>
      </c>
      <c r="J1562" s="107">
        <f t="shared" si="74"/>
        <v>16.150000000000002</v>
      </c>
      <c r="L1562"/>
      <c r="M1562"/>
      <c r="N1562"/>
      <c r="O1562"/>
      <c r="P1562"/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</row>
    <row r="1563" spans="1:32" s="20" customFormat="1" x14ac:dyDescent="0.35">
      <c r="A1563" s="127" t="s">
        <v>9479</v>
      </c>
      <c r="B1563" s="21" t="s">
        <v>9480</v>
      </c>
      <c r="C1563" s="21">
        <v>6</v>
      </c>
      <c r="D1563" s="20">
        <v>0.7</v>
      </c>
      <c r="E1563" s="135">
        <v>43</v>
      </c>
      <c r="F1563" s="106">
        <v>23.75</v>
      </c>
      <c r="G1563" s="22" t="s">
        <v>14144</v>
      </c>
      <c r="H1563" s="106">
        <f t="shared" si="72"/>
        <v>34.700000000000003</v>
      </c>
      <c r="I1563" s="106">
        <f t="shared" si="73"/>
        <v>31.85</v>
      </c>
      <c r="J1563" s="107">
        <f t="shared" si="74"/>
        <v>31.3</v>
      </c>
      <c r="L1563"/>
      <c r="M1563"/>
      <c r="N1563"/>
      <c r="O1563"/>
      <c r="P1563"/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</row>
    <row r="1564" spans="1:32" s="20" customFormat="1" x14ac:dyDescent="0.35">
      <c r="A1564" s="127" t="s">
        <v>14569</v>
      </c>
      <c r="B1564" s="21" t="s">
        <v>14570</v>
      </c>
      <c r="C1564" s="21">
        <v>6</v>
      </c>
      <c r="D1564" s="20">
        <v>0.5</v>
      </c>
      <c r="E1564" s="135">
        <v>17</v>
      </c>
      <c r="F1564" s="106">
        <v>7.25</v>
      </c>
      <c r="G1564" s="22" t="s">
        <v>14154</v>
      </c>
      <c r="H1564" s="106">
        <f t="shared" si="72"/>
        <v>11.850000000000001</v>
      </c>
      <c r="I1564" s="106">
        <f t="shared" si="73"/>
        <v>10.850000000000001</v>
      </c>
      <c r="J1564" s="107">
        <f t="shared" si="74"/>
        <v>10.65</v>
      </c>
      <c r="L1564"/>
      <c r="M1564"/>
      <c r="N1564"/>
      <c r="O1564"/>
      <c r="P1564"/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</row>
    <row r="1565" spans="1:32" s="20" customFormat="1" x14ac:dyDescent="0.35">
      <c r="A1565" s="127" t="s">
        <v>15791</v>
      </c>
      <c r="B1565" s="21" t="s">
        <v>15792</v>
      </c>
      <c r="C1565" s="21">
        <v>6</v>
      </c>
      <c r="D1565" s="20">
        <v>0.5</v>
      </c>
      <c r="E1565" s="135">
        <v>15</v>
      </c>
      <c r="F1565" s="106">
        <v>7.25</v>
      </c>
      <c r="G1565" s="22" t="s">
        <v>14154</v>
      </c>
      <c r="H1565" s="106">
        <f t="shared" si="72"/>
        <v>11.700000000000001</v>
      </c>
      <c r="I1565" s="106">
        <f t="shared" si="73"/>
        <v>10.75</v>
      </c>
      <c r="J1565" s="107">
        <f t="shared" si="74"/>
        <v>10.55</v>
      </c>
      <c r="L1565"/>
      <c r="M1565"/>
      <c r="N1565"/>
      <c r="O1565"/>
      <c r="P1565"/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</row>
    <row r="1566" spans="1:32" s="20" customFormat="1" x14ac:dyDescent="0.35">
      <c r="A1566" s="127" t="s">
        <v>9487</v>
      </c>
      <c r="B1566" s="21" t="s">
        <v>9484</v>
      </c>
      <c r="C1566" s="21">
        <v>6</v>
      </c>
      <c r="D1566" s="20">
        <v>0.7</v>
      </c>
      <c r="E1566" s="135">
        <v>17</v>
      </c>
      <c r="F1566" s="106">
        <v>8.4</v>
      </c>
      <c r="G1566" s="22" t="s">
        <v>14154</v>
      </c>
      <c r="H1566" s="106">
        <f t="shared" si="72"/>
        <v>13.65</v>
      </c>
      <c r="I1566" s="106">
        <f t="shared" si="73"/>
        <v>12.55</v>
      </c>
      <c r="J1566" s="107">
        <f t="shared" si="74"/>
        <v>12.350000000000001</v>
      </c>
      <c r="L1566"/>
      <c r="M1566"/>
      <c r="N1566"/>
      <c r="O1566"/>
      <c r="P1566"/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</row>
    <row r="1567" spans="1:32" s="20" customFormat="1" x14ac:dyDescent="0.35">
      <c r="A1567" s="127" t="s">
        <v>9494</v>
      </c>
      <c r="B1567" s="21" t="s">
        <v>9491</v>
      </c>
      <c r="C1567" s="21">
        <v>6</v>
      </c>
      <c r="D1567" s="20">
        <v>0.7</v>
      </c>
      <c r="E1567" s="135">
        <v>17</v>
      </c>
      <c r="F1567" s="106">
        <v>8.85</v>
      </c>
      <c r="G1567" s="22" t="s">
        <v>14154</v>
      </c>
      <c r="H1567" s="106">
        <f t="shared" si="72"/>
        <v>14.200000000000001</v>
      </c>
      <c r="I1567" s="106">
        <f t="shared" si="73"/>
        <v>13.05</v>
      </c>
      <c r="J1567" s="107">
        <f t="shared" si="74"/>
        <v>12.8</v>
      </c>
      <c r="L1567"/>
      <c r="M1567"/>
      <c r="N1567"/>
      <c r="O1567"/>
      <c r="P1567"/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</row>
    <row r="1568" spans="1:32" s="20" customFormat="1" x14ac:dyDescent="0.35">
      <c r="A1568" s="127" t="s">
        <v>9505</v>
      </c>
      <c r="B1568" s="21" t="s">
        <v>9502</v>
      </c>
      <c r="C1568" s="21">
        <v>6</v>
      </c>
      <c r="D1568" s="20">
        <v>0.7</v>
      </c>
      <c r="E1568" s="135">
        <v>15</v>
      </c>
      <c r="F1568" s="106">
        <v>8.25</v>
      </c>
      <c r="G1568" s="22" t="s">
        <v>14154</v>
      </c>
      <c r="H1568" s="106">
        <f t="shared" si="72"/>
        <v>13.3</v>
      </c>
      <c r="I1568" s="106">
        <f t="shared" si="73"/>
        <v>12.200000000000001</v>
      </c>
      <c r="J1568" s="107">
        <f t="shared" si="74"/>
        <v>12</v>
      </c>
      <c r="L1568"/>
      <c r="M1568"/>
      <c r="N1568"/>
      <c r="O1568"/>
      <c r="P1568"/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</row>
    <row r="1569" spans="1:32" s="20" customFormat="1" x14ac:dyDescent="0.35">
      <c r="A1569" s="127" t="s">
        <v>9508</v>
      </c>
      <c r="B1569" s="21" t="s">
        <v>9509</v>
      </c>
      <c r="C1569" s="21">
        <v>6</v>
      </c>
      <c r="D1569" s="20">
        <v>0.5</v>
      </c>
      <c r="E1569" s="135">
        <v>15</v>
      </c>
      <c r="F1569" s="106">
        <v>7.25</v>
      </c>
      <c r="G1569" s="22" t="s">
        <v>14154</v>
      </c>
      <c r="H1569" s="106">
        <f t="shared" si="72"/>
        <v>11.700000000000001</v>
      </c>
      <c r="I1569" s="106">
        <f t="shared" si="73"/>
        <v>10.75</v>
      </c>
      <c r="J1569" s="107">
        <f t="shared" si="74"/>
        <v>10.55</v>
      </c>
      <c r="L1569"/>
      <c r="M1569"/>
      <c r="N1569"/>
      <c r="O1569"/>
      <c r="P1569"/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</row>
    <row r="1570" spans="1:32" s="20" customFormat="1" x14ac:dyDescent="0.35">
      <c r="A1570" s="127" t="s">
        <v>9512</v>
      </c>
      <c r="B1570" s="21" t="s">
        <v>9513</v>
      </c>
      <c r="C1570" s="21">
        <v>6</v>
      </c>
      <c r="D1570" s="20">
        <v>0.7</v>
      </c>
      <c r="E1570" s="135">
        <v>23</v>
      </c>
      <c r="F1570" s="106">
        <v>19.5</v>
      </c>
      <c r="G1570" s="22" t="s">
        <v>14148</v>
      </c>
      <c r="H1570" s="106">
        <f t="shared" si="72"/>
        <v>27.75</v>
      </c>
      <c r="I1570" s="106">
        <f t="shared" si="73"/>
        <v>25.450000000000003</v>
      </c>
      <c r="J1570" s="107">
        <f t="shared" si="74"/>
        <v>25</v>
      </c>
      <c r="L1570"/>
      <c r="M1570"/>
      <c r="N1570"/>
      <c r="O1570"/>
      <c r="P1570"/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</row>
    <row r="1571" spans="1:32" s="20" customFormat="1" x14ac:dyDescent="0.35">
      <c r="A1571" s="127" t="s">
        <v>9544</v>
      </c>
      <c r="B1571" s="21" t="s">
        <v>9541</v>
      </c>
      <c r="C1571" s="21">
        <v>12</v>
      </c>
      <c r="D1571" s="20">
        <v>1</v>
      </c>
      <c r="E1571" s="135">
        <v>40</v>
      </c>
      <c r="F1571" s="106">
        <v>5.95</v>
      </c>
      <c r="G1571" s="22" t="s">
        <v>14144</v>
      </c>
      <c r="H1571" s="106">
        <f t="shared" si="72"/>
        <v>14.25</v>
      </c>
      <c r="I1571" s="106">
        <f t="shared" si="73"/>
        <v>13.05</v>
      </c>
      <c r="J1571" s="107">
        <f t="shared" si="74"/>
        <v>12.850000000000001</v>
      </c>
      <c r="L1571"/>
      <c r="M1571"/>
      <c r="N1571"/>
      <c r="O1571"/>
      <c r="P1571"/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</row>
    <row r="1572" spans="1:32" s="20" customFormat="1" x14ac:dyDescent="0.35">
      <c r="A1572" s="127" t="s">
        <v>9547</v>
      </c>
      <c r="B1572" s="21" t="s">
        <v>9548</v>
      </c>
      <c r="C1572" s="21">
        <v>6</v>
      </c>
      <c r="D1572" s="20">
        <v>0.5</v>
      </c>
      <c r="E1572" s="135">
        <v>40</v>
      </c>
      <c r="F1572" s="106">
        <v>11.75</v>
      </c>
      <c r="G1572" s="22" t="s">
        <v>14146</v>
      </c>
      <c r="H1572" s="106">
        <f t="shared" si="72"/>
        <v>18.8</v>
      </c>
      <c r="I1572" s="106">
        <f t="shared" si="73"/>
        <v>17.25</v>
      </c>
      <c r="J1572" s="107">
        <f t="shared" si="74"/>
        <v>16.95</v>
      </c>
      <c r="L1572"/>
      <c r="M1572"/>
      <c r="N1572"/>
      <c r="O1572"/>
      <c r="P1572"/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</row>
    <row r="1573" spans="1:32" s="20" customFormat="1" x14ac:dyDescent="0.35">
      <c r="A1573" s="127" t="s">
        <v>9550</v>
      </c>
      <c r="B1573" s="21" t="s">
        <v>9551</v>
      </c>
      <c r="C1573" s="21">
        <v>6</v>
      </c>
      <c r="D1573" s="20">
        <v>0.5</v>
      </c>
      <c r="E1573" s="135">
        <v>37.5</v>
      </c>
      <c r="F1573" s="106">
        <v>11.75</v>
      </c>
      <c r="G1573" s="22" t="s">
        <v>14141</v>
      </c>
      <c r="H1573" s="106">
        <f t="shared" si="72"/>
        <v>18.600000000000001</v>
      </c>
      <c r="I1573" s="106">
        <f t="shared" si="73"/>
        <v>17.100000000000001</v>
      </c>
      <c r="J1573" s="107">
        <f t="shared" si="74"/>
        <v>16.8</v>
      </c>
      <c r="L1573"/>
      <c r="M1573"/>
      <c r="N1573"/>
      <c r="O1573"/>
      <c r="P1573"/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</row>
    <row r="1574" spans="1:32" s="20" customFormat="1" x14ac:dyDescent="0.35">
      <c r="A1574" s="127" t="s">
        <v>9562</v>
      </c>
      <c r="B1574" s="21" t="s">
        <v>9563</v>
      </c>
      <c r="C1574" s="21">
        <v>12</v>
      </c>
      <c r="D1574" s="20">
        <v>0.7</v>
      </c>
      <c r="E1574" s="135">
        <v>40</v>
      </c>
      <c r="F1574" s="106">
        <v>17.5</v>
      </c>
      <c r="G1574" s="22" t="s">
        <v>14142</v>
      </c>
      <c r="H1574" s="106">
        <f t="shared" si="72"/>
        <v>26.8</v>
      </c>
      <c r="I1574" s="106">
        <f t="shared" si="73"/>
        <v>24.6</v>
      </c>
      <c r="J1574" s="107">
        <f t="shared" si="74"/>
        <v>24.150000000000002</v>
      </c>
      <c r="L1574"/>
      <c r="M1574"/>
      <c r="N1574"/>
      <c r="O1574"/>
      <c r="P1574"/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</row>
    <row r="1575" spans="1:32" s="20" customFormat="1" x14ac:dyDescent="0.35">
      <c r="A1575" s="127" t="s">
        <v>9566</v>
      </c>
      <c r="B1575" s="21" t="s">
        <v>9567</v>
      </c>
      <c r="C1575" s="21">
        <v>6</v>
      </c>
      <c r="D1575" s="20">
        <v>0.7</v>
      </c>
      <c r="E1575" s="135">
        <v>41.5</v>
      </c>
      <c r="F1575" s="106">
        <v>6.65</v>
      </c>
      <c r="G1575" s="22" t="s">
        <v>14149</v>
      </c>
      <c r="H1575" s="106">
        <f t="shared" si="72"/>
        <v>13.700000000000001</v>
      </c>
      <c r="I1575" s="106">
        <f t="shared" si="73"/>
        <v>12.600000000000001</v>
      </c>
      <c r="J1575" s="107">
        <f t="shared" si="74"/>
        <v>12.350000000000001</v>
      </c>
      <c r="L1575"/>
      <c r="M1575"/>
      <c r="N1575"/>
      <c r="O1575"/>
      <c r="P1575"/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</row>
    <row r="1576" spans="1:32" s="20" customFormat="1" x14ac:dyDescent="0.35">
      <c r="A1576" s="127" t="s">
        <v>9578</v>
      </c>
      <c r="B1576" s="21" t="s">
        <v>9579</v>
      </c>
      <c r="C1576" s="21">
        <v>6</v>
      </c>
      <c r="D1576" s="20">
        <v>1</v>
      </c>
      <c r="E1576" s="135">
        <v>40</v>
      </c>
      <c r="F1576" s="106">
        <v>7.5</v>
      </c>
      <c r="G1576" s="22" t="s">
        <v>14142</v>
      </c>
      <c r="H1576" s="106">
        <f t="shared" si="72"/>
        <v>16.100000000000001</v>
      </c>
      <c r="I1576" s="106">
        <f t="shared" si="73"/>
        <v>14.8</v>
      </c>
      <c r="J1576" s="107">
        <f t="shared" si="74"/>
        <v>14.55</v>
      </c>
      <c r="L1576"/>
      <c r="M1576"/>
      <c r="N1576"/>
      <c r="O1576"/>
      <c r="P1576"/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</row>
    <row r="1577" spans="1:32" s="20" customFormat="1" x14ac:dyDescent="0.35">
      <c r="A1577" s="127" t="s">
        <v>9585</v>
      </c>
      <c r="B1577" s="21" t="s">
        <v>9586</v>
      </c>
      <c r="C1577" s="21">
        <v>12</v>
      </c>
      <c r="D1577" s="20">
        <v>1</v>
      </c>
      <c r="E1577" s="135">
        <v>40</v>
      </c>
      <c r="F1577" s="106">
        <v>3.25</v>
      </c>
      <c r="G1577" s="22" t="s">
        <v>14142</v>
      </c>
      <c r="H1577" s="106">
        <f t="shared" si="72"/>
        <v>10.950000000000001</v>
      </c>
      <c r="I1577" s="106">
        <f t="shared" si="73"/>
        <v>10.050000000000001</v>
      </c>
      <c r="J1577" s="107">
        <f t="shared" si="74"/>
        <v>9.8500000000000014</v>
      </c>
      <c r="L1577"/>
      <c r="M1577"/>
      <c r="N1577"/>
      <c r="O1577"/>
      <c r="P1577"/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</row>
    <row r="1578" spans="1:32" s="20" customFormat="1" x14ac:dyDescent="0.35">
      <c r="A1578" s="127" t="s">
        <v>9589</v>
      </c>
      <c r="B1578" s="21" t="s">
        <v>9590</v>
      </c>
      <c r="C1578" s="21">
        <v>12</v>
      </c>
      <c r="D1578" s="20">
        <v>1</v>
      </c>
      <c r="E1578" s="135">
        <v>40</v>
      </c>
      <c r="F1578" s="106">
        <v>3.3</v>
      </c>
      <c r="G1578" s="22" t="s">
        <v>14141</v>
      </c>
      <c r="H1578" s="106">
        <f t="shared" si="72"/>
        <v>11</v>
      </c>
      <c r="I1578" s="106">
        <f t="shared" si="73"/>
        <v>10.100000000000001</v>
      </c>
      <c r="J1578" s="107">
        <f t="shared" si="74"/>
        <v>9.9</v>
      </c>
      <c r="L1578"/>
      <c r="M1578"/>
      <c r="N1578"/>
      <c r="O1578"/>
      <c r="P1578"/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</row>
    <row r="1579" spans="1:32" s="20" customFormat="1" x14ac:dyDescent="0.35">
      <c r="A1579" s="127" t="s">
        <v>9593</v>
      </c>
      <c r="B1579" s="21" t="s">
        <v>9594</v>
      </c>
      <c r="C1579" s="21">
        <v>12</v>
      </c>
      <c r="D1579" s="20">
        <v>1</v>
      </c>
      <c r="E1579" s="135">
        <v>40</v>
      </c>
      <c r="F1579" s="106">
        <v>3.3</v>
      </c>
      <c r="G1579" s="22" t="s">
        <v>14142</v>
      </c>
      <c r="H1579" s="106">
        <f t="shared" si="72"/>
        <v>11</v>
      </c>
      <c r="I1579" s="106">
        <f t="shared" si="73"/>
        <v>10.100000000000001</v>
      </c>
      <c r="J1579" s="107">
        <f t="shared" si="74"/>
        <v>9.9</v>
      </c>
      <c r="L1579"/>
      <c r="M1579"/>
      <c r="N1579"/>
      <c r="O1579"/>
      <c r="P1579"/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</row>
    <row r="1580" spans="1:32" s="20" customFormat="1" x14ac:dyDescent="0.35">
      <c r="A1580" s="127" t="s">
        <v>9597</v>
      </c>
      <c r="B1580" s="21" t="s">
        <v>9598</v>
      </c>
      <c r="C1580" s="21">
        <v>6</v>
      </c>
      <c r="D1580" s="20">
        <v>0.7</v>
      </c>
      <c r="E1580" s="135">
        <v>40</v>
      </c>
      <c r="F1580" s="106">
        <v>14.5</v>
      </c>
      <c r="G1580" s="22" t="s">
        <v>14144</v>
      </c>
      <c r="H1580" s="106">
        <f t="shared" si="72"/>
        <v>23.150000000000002</v>
      </c>
      <c r="I1580" s="106">
        <f t="shared" si="73"/>
        <v>21.25</v>
      </c>
      <c r="J1580" s="107">
        <f t="shared" si="74"/>
        <v>20.85</v>
      </c>
      <c r="L1580"/>
      <c r="M1580"/>
      <c r="N1580"/>
      <c r="O1580"/>
      <c r="P1580"/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</row>
    <row r="1581" spans="1:32" s="20" customFormat="1" x14ac:dyDescent="0.35">
      <c r="A1581" s="127" t="s">
        <v>9653</v>
      </c>
      <c r="B1581" s="21" t="s">
        <v>9654</v>
      </c>
      <c r="C1581" s="21">
        <v>6</v>
      </c>
      <c r="D1581" s="20">
        <v>0.7</v>
      </c>
      <c r="E1581" s="135">
        <v>47</v>
      </c>
      <c r="F1581" s="106">
        <v>18.5</v>
      </c>
      <c r="G1581" s="22" t="s">
        <v>14146</v>
      </c>
      <c r="H1581" s="106">
        <f t="shared" si="72"/>
        <v>28.650000000000002</v>
      </c>
      <c r="I1581" s="106">
        <f t="shared" si="73"/>
        <v>26.3</v>
      </c>
      <c r="J1581" s="107">
        <f t="shared" si="74"/>
        <v>25.85</v>
      </c>
      <c r="L1581"/>
      <c r="M1581"/>
      <c r="N1581"/>
      <c r="O1581"/>
      <c r="P1581"/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</row>
    <row r="1582" spans="1:32" s="20" customFormat="1" x14ac:dyDescent="0.35">
      <c r="A1582" s="127" t="s">
        <v>9657</v>
      </c>
      <c r="B1582" s="21" t="s">
        <v>9658</v>
      </c>
      <c r="C1582" s="21">
        <v>6</v>
      </c>
      <c r="D1582" s="20">
        <v>0.7</v>
      </c>
      <c r="E1582" s="135">
        <v>47</v>
      </c>
      <c r="F1582" s="106">
        <v>16.25</v>
      </c>
      <c r="G1582" s="22" t="s">
        <v>14146</v>
      </c>
      <c r="H1582" s="106">
        <f t="shared" si="72"/>
        <v>25.900000000000002</v>
      </c>
      <c r="I1582" s="106">
        <f t="shared" si="73"/>
        <v>23.8</v>
      </c>
      <c r="J1582" s="107">
        <f t="shared" si="74"/>
        <v>23.35</v>
      </c>
      <c r="L1582"/>
      <c r="M1582"/>
      <c r="N1582"/>
      <c r="O1582"/>
      <c r="P1582"/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</row>
    <row r="1583" spans="1:32" s="20" customFormat="1" x14ac:dyDescent="0.35">
      <c r="A1583" s="127" t="s">
        <v>9660</v>
      </c>
      <c r="B1583" s="21" t="s">
        <v>9661</v>
      </c>
      <c r="C1583" s="21">
        <v>6</v>
      </c>
      <c r="D1583" s="20">
        <v>0.7</v>
      </c>
      <c r="E1583" s="135">
        <v>45</v>
      </c>
      <c r="F1583" s="106">
        <v>24.95</v>
      </c>
      <c r="G1583" s="22" t="s">
        <v>14163</v>
      </c>
      <c r="H1583" s="106">
        <f t="shared" si="72"/>
        <v>36.35</v>
      </c>
      <c r="I1583" s="106">
        <f t="shared" si="73"/>
        <v>33.35</v>
      </c>
      <c r="J1583" s="107">
        <f t="shared" si="74"/>
        <v>32.75</v>
      </c>
      <c r="L1583"/>
      <c r="M1583"/>
      <c r="N1583"/>
      <c r="O1583"/>
      <c r="P1583"/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</row>
    <row r="1584" spans="1:32" s="20" customFormat="1" x14ac:dyDescent="0.35">
      <c r="A1584" s="127" t="s">
        <v>9664</v>
      </c>
      <c r="B1584" s="21" t="s">
        <v>9665</v>
      </c>
      <c r="C1584" s="21">
        <v>6</v>
      </c>
      <c r="D1584" s="20">
        <v>0.7</v>
      </c>
      <c r="E1584" s="135">
        <v>45</v>
      </c>
      <c r="F1584" s="106">
        <v>29</v>
      </c>
      <c r="G1584" s="22" t="s">
        <v>14163</v>
      </c>
      <c r="H1584" s="106">
        <f t="shared" si="72"/>
        <v>41.300000000000004</v>
      </c>
      <c r="I1584" s="106">
        <f t="shared" si="73"/>
        <v>37.9</v>
      </c>
      <c r="J1584" s="107">
        <f t="shared" si="74"/>
        <v>37.200000000000003</v>
      </c>
      <c r="L1584"/>
      <c r="M1584"/>
      <c r="N1584"/>
      <c r="O1584"/>
      <c r="P1584"/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</row>
    <row r="1585" spans="1:32" s="20" customFormat="1" x14ac:dyDescent="0.35">
      <c r="A1585" s="127" t="s">
        <v>9672</v>
      </c>
      <c r="B1585" s="21" t="s">
        <v>9673</v>
      </c>
      <c r="C1585" s="21">
        <v>6</v>
      </c>
      <c r="D1585" s="20">
        <v>0.7</v>
      </c>
      <c r="E1585" s="135">
        <v>40</v>
      </c>
      <c r="F1585" s="106">
        <v>18.5</v>
      </c>
      <c r="G1585" s="22" t="s">
        <v>14142</v>
      </c>
      <c r="H1585" s="106">
        <f t="shared" si="72"/>
        <v>28</v>
      </c>
      <c r="I1585" s="106">
        <f t="shared" si="73"/>
        <v>25.75</v>
      </c>
      <c r="J1585" s="107">
        <f t="shared" si="74"/>
        <v>25.25</v>
      </c>
      <c r="L1585"/>
      <c r="M1585"/>
      <c r="N1585"/>
      <c r="O1585"/>
      <c r="P1585"/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</row>
    <row r="1586" spans="1:32" s="20" customFormat="1" x14ac:dyDescent="0.35">
      <c r="A1586" s="127" t="s">
        <v>9676</v>
      </c>
      <c r="B1586" s="21" t="s">
        <v>9677</v>
      </c>
      <c r="C1586" s="21">
        <v>6</v>
      </c>
      <c r="D1586" s="20">
        <v>0.7</v>
      </c>
      <c r="E1586" s="135">
        <v>40</v>
      </c>
      <c r="F1586" s="106">
        <v>19.75</v>
      </c>
      <c r="G1586" s="22" t="s">
        <v>14163</v>
      </c>
      <c r="H1586" s="106">
        <f t="shared" si="72"/>
        <v>29.55</v>
      </c>
      <c r="I1586" s="106">
        <f t="shared" si="73"/>
        <v>27.150000000000002</v>
      </c>
      <c r="J1586" s="107">
        <f t="shared" si="74"/>
        <v>26.650000000000002</v>
      </c>
      <c r="L1586"/>
      <c r="M1586"/>
      <c r="N1586"/>
      <c r="O1586"/>
      <c r="P1586"/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</row>
    <row r="1587" spans="1:32" s="20" customFormat="1" x14ac:dyDescent="0.35">
      <c r="A1587" s="127" t="s">
        <v>9680</v>
      </c>
      <c r="B1587" s="21" t="s">
        <v>9681</v>
      </c>
      <c r="C1587" s="21">
        <v>6</v>
      </c>
      <c r="D1587" s="20">
        <v>0.7</v>
      </c>
      <c r="E1587" s="135">
        <v>40</v>
      </c>
      <c r="F1587" s="106">
        <v>19.75</v>
      </c>
      <c r="G1587" s="22" t="s">
        <v>14163</v>
      </c>
      <c r="H1587" s="106">
        <f t="shared" si="72"/>
        <v>29.55</v>
      </c>
      <c r="I1587" s="106">
        <f t="shared" si="73"/>
        <v>27.150000000000002</v>
      </c>
      <c r="J1587" s="107">
        <f t="shared" si="74"/>
        <v>26.650000000000002</v>
      </c>
      <c r="L1587"/>
      <c r="M1587"/>
      <c r="N1587"/>
      <c r="O1587"/>
      <c r="P1587"/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</row>
    <row r="1588" spans="1:32" s="20" customFormat="1" x14ac:dyDescent="0.35">
      <c r="A1588" s="127" t="s">
        <v>9684</v>
      </c>
      <c r="B1588" s="21" t="s">
        <v>9685</v>
      </c>
      <c r="C1588" s="21">
        <v>6</v>
      </c>
      <c r="D1588" s="20">
        <v>0.5</v>
      </c>
      <c r="E1588" s="135">
        <v>51.4</v>
      </c>
      <c r="F1588" s="106">
        <v>24.2</v>
      </c>
      <c r="G1588" s="22" t="s">
        <v>14163</v>
      </c>
      <c r="H1588" s="106">
        <f t="shared" si="72"/>
        <v>34.700000000000003</v>
      </c>
      <c r="I1588" s="106">
        <f t="shared" si="73"/>
        <v>31.85</v>
      </c>
      <c r="J1588" s="107">
        <f t="shared" si="74"/>
        <v>31.3</v>
      </c>
      <c r="L1588"/>
      <c r="M1588"/>
      <c r="N1588"/>
      <c r="O1588"/>
      <c r="P1588"/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</row>
    <row r="1589" spans="1:32" s="20" customFormat="1" x14ac:dyDescent="0.35">
      <c r="A1589" s="127" t="s">
        <v>9688</v>
      </c>
      <c r="B1589" s="21" t="s">
        <v>9689</v>
      </c>
      <c r="C1589" s="21">
        <v>6</v>
      </c>
      <c r="D1589" s="20">
        <v>0.5</v>
      </c>
      <c r="E1589" s="135">
        <v>51.4</v>
      </c>
      <c r="F1589" s="106">
        <v>24.95</v>
      </c>
      <c r="G1589" s="22" t="s">
        <v>14163</v>
      </c>
      <c r="H1589" s="106">
        <f t="shared" si="72"/>
        <v>35.6</v>
      </c>
      <c r="I1589" s="106">
        <f t="shared" si="73"/>
        <v>32.700000000000003</v>
      </c>
      <c r="J1589" s="107">
        <f t="shared" si="74"/>
        <v>32.1</v>
      </c>
      <c r="L1589"/>
      <c r="M1589"/>
      <c r="N1589"/>
      <c r="O1589"/>
      <c r="P1589"/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</row>
    <row r="1590" spans="1:32" s="20" customFormat="1" x14ac:dyDescent="0.35">
      <c r="A1590" s="127" t="s">
        <v>9692</v>
      </c>
      <c r="B1590" s="21" t="s">
        <v>9693</v>
      </c>
      <c r="C1590" s="21">
        <v>6</v>
      </c>
      <c r="D1590" s="20">
        <v>0.7</v>
      </c>
      <c r="E1590" s="135">
        <v>45</v>
      </c>
      <c r="F1590" s="106">
        <v>54.95</v>
      </c>
      <c r="G1590" s="22" t="s">
        <v>14145</v>
      </c>
      <c r="H1590" s="106">
        <f t="shared" si="72"/>
        <v>72.95</v>
      </c>
      <c r="I1590" s="106">
        <f t="shared" si="73"/>
        <v>66.95</v>
      </c>
      <c r="J1590" s="107">
        <f t="shared" si="74"/>
        <v>65.75</v>
      </c>
      <c r="L1590"/>
      <c r="M1590"/>
      <c r="N1590"/>
      <c r="O1590"/>
      <c r="P1590"/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</row>
    <row r="1591" spans="1:32" s="20" customFormat="1" x14ac:dyDescent="0.35">
      <c r="A1591" s="127" t="s">
        <v>9696</v>
      </c>
      <c r="B1591" s="21" t="s">
        <v>9697</v>
      </c>
      <c r="C1591" s="21">
        <v>12</v>
      </c>
      <c r="D1591" s="20">
        <v>0.7</v>
      </c>
      <c r="E1591" s="135">
        <v>43</v>
      </c>
      <c r="F1591" s="106">
        <v>24.5</v>
      </c>
      <c r="G1591" s="22" t="s">
        <v>14163</v>
      </c>
      <c r="H1591" s="106">
        <f t="shared" si="72"/>
        <v>35.6</v>
      </c>
      <c r="I1591" s="106">
        <f t="shared" si="73"/>
        <v>32.700000000000003</v>
      </c>
      <c r="J1591" s="107">
        <f t="shared" si="74"/>
        <v>32.1</v>
      </c>
      <c r="L1591"/>
      <c r="M1591"/>
      <c r="N1591"/>
      <c r="O1591"/>
      <c r="P1591"/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</row>
    <row r="1592" spans="1:32" s="20" customFormat="1" x14ac:dyDescent="0.35">
      <c r="A1592" s="127" t="s">
        <v>9700</v>
      </c>
      <c r="B1592" s="21" t="s">
        <v>9701</v>
      </c>
      <c r="C1592" s="21">
        <v>4</v>
      </c>
      <c r="D1592" s="20">
        <v>0.7</v>
      </c>
      <c r="E1592" s="135">
        <v>43</v>
      </c>
      <c r="F1592" s="106">
        <v>75</v>
      </c>
      <c r="G1592" s="22" t="s">
        <v>14147</v>
      </c>
      <c r="H1592" s="106">
        <f t="shared" si="72"/>
        <v>97.2</v>
      </c>
      <c r="I1592" s="106">
        <f t="shared" si="73"/>
        <v>89.25</v>
      </c>
      <c r="J1592" s="107">
        <f t="shared" si="74"/>
        <v>87.65</v>
      </c>
      <c r="L1592"/>
      <c r="M1592"/>
      <c r="N1592"/>
      <c r="O1592"/>
      <c r="P1592"/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</row>
    <row r="1593" spans="1:32" s="20" customFormat="1" x14ac:dyDescent="0.35">
      <c r="A1593" s="127" t="s">
        <v>9704</v>
      </c>
      <c r="B1593" s="21" t="s">
        <v>9705</v>
      </c>
      <c r="C1593" s="21">
        <v>6</v>
      </c>
      <c r="D1593" s="20">
        <v>0.7</v>
      </c>
      <c r="E1593" s="135">
        <v>43</v>
      </c>
      <c r="F1593" s="106">
        <v>68.75</v>
      </c>
      <c r="G1593" s="22" t="s">
        <v>14150</v>
      </c>
      <c r="H1593" s="106">
        <f t="shared" si="72"/>
        <v>89.600000000000009</v>
      </c>
      <c r="I1593" s="106">
        <f t="shared" si="73"/>
        <v>82.25</v>
      </c>
      <c r="J1593" s="107">
        <f t="shared" si="74"/>
        <v>80.800000000000011</v>
      </c>
      <c r="L1593"/>
      <c r="M1593"/>
      <c r="N1593"/>
      <c r="O1593"/>
      <c r="P1593"/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</row>
    <row r="1594" spans="1:32" s="20" customFormat="1" x14ac:dyDescent="0.35">
      <c r="A1594" s="127" t="s">
        <v>9708</v>
      </c>
      <c r="B1594" s="21" t="s">
        <v>9709</v>
      </c>
      <c r="C1594" s="21">
        <v>6</v>
      </c>
      <c r="D1594" s="20">
        <v>0.7</v>
      </c>
      <c r="E1594" s="135">
        <v>43</v>
      </c>
      <c r="F1594" s="106">
        <v>38.5</v>
      </c>
      <c r="G1594" s="22" t="s">
        <v>14145</v>
      </c>
      <c r="H1594" s="106">
        <f t="shared" si="72"/>
        <v>52.7</v>
      </c>
      <c r="I1594" s="106">
        <f t="shared" si="73"/>
        <v>48.35</v>
      </c>
      <c r="J1594" s="107">
        <f t="shared" si="74"/>
        <v>47.5</v>
      </c>
      <c r="L1594"/>
      <c r="M1594"/>
      <c r="N1594"/>
      <c r="O1594"/>
      <c r="P1594"/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</row>
    <row r="1595" spans="1:32" s="20" customFormat="1" x14ac:dyDescent="0.35">
      <c r="A1595" s="127" t="s">
        <v>9712</v>
      </c>
      <c r="B1595" s="21" t="s">
        <v>9713</v>
      </c>
      <c r="C1595" s="21">
        <v>6</v>
      </c>
      <c r="D1595" s="20">
        <v>0.7</v>
      </c>
      <c r="E1595" s="135">
        <v>45</v>
      </c>
      <c r="F1595" s="106">
        <v>58.25</v>
      </c>
      <c r="G1595" s="22" t="s">
        <v>14145</v>
      </c>
      <c r="H1595" s="106">
        <f t="shared" si="72"/>
        <v>76.95</v>
      </c>
      <c r="I1595" s="106">
        <f t="shared" si="73"/>
        <v>70.650000000000006</v>
      </c>
      <c r="J1595" s="107">
        <f t="shared" si="74"/>
        <v>69.400000000000006</v>
      </c>
      <c r="L1595"/>
      <c r="M1595"/>
      <c r="N1595"/>
      <c r="O1595"/>
      <c r="P1595"/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</row>
    <row r="1596" spans="1:32" s="20" customFormat="1" x14ac:dyDescent="0.35">
      <c r="A1596" s="127" t="s">
        <v>9716</v>
      </c>
      <c r="B1596" s="21" t="s">
        <v>9717</v>
      </c>
      <c r="C1596" s="21">
        <v>6</v>
      </c>
      <c r="D1596" s="20">
        <v>1</v>
      </c>
      <c r="E1596" s="135">
        <v>46</v>
      </c>
      <c r="F1596" s="106">
        <v>17.5</v>
      </c>
      <c r="G1596" s="22" t="s">
        <v>14146</v>
      </c>
      <c r="H1596" s="106">
        <f t="shared" si="72"/>
        <v>29.1</v>
      </c>
      <c r="I1596" s="106">
        <f t="shared" si="73"/>
        <v>26.700000000000003</v>
      </c>
      <c r="J1596" s="107">
        <f t="shared" si="74"/>
        <v>26.200000000000003</v>
      </c>
      <c r="L1596"/>
      <c r="M1596"/>
      <c r="N1596"/>
      <c r="O1596"/>
      <c r="P1596"/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</row>
    <row r="1597" spans="1:32" s="20" customFormat="1" x14ac:dyDescent="0.35">
      <c r="A1597" s="127" t="s">
        <v>9720</v>
      </c>
      <c r="B1597" s="21" t="s">
        <v>9721</v>
      </c>
      <c r="C1597" s="21">
        <v>6</v>
      </c>
      <c r="D1597" s="20">
        <v>0.7</v>
      </c>
      <c r="E1597" s="135">
        <v>46</v>
      </c>
      <c r="F1597" s="106">
        <v>17.5</v>
      </c>
      <c r="G1597" s="22" t="s">
        <v>14146</v>
      </c>
      <c r="H1597" s="106">
        <f t="shared" si="72"/>
        <v>27.35</v>
      </c>
      <c r="I1597" s="106">
        <f t="shared" si="73"/>
        <v>25.1</v>
      </c>
      <c r="J1597" s="107">
        <f t="shared" si="74"/>
        <v>24.650000000000002</v>
      </c>
      <c r="L1597"/>
      <c r="M1597"/>
      <c r="N1597"/>
      <c r="O1597"/>
      <c r="P1597"/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</row>
    <row r="1598" spans="1:32" s="20" customFormat="1" x14ac:dyDescent="0.35">
      <c r="A1598" s="127" t="s">
        <v>9724</v>
      </c>
      <c r="B1598" s="21" t="s">
        <v>9725</v>
      </c>
      <c r="C1598" s="21">
        <v>6</v>
      </c>
      <c r="D1598" s="20">
        <v>0.7</v>
      </c>
      <c r="E1598" s="135">
        <v>57.15</v>
      </c>
      <c r="F1598" s="106">
        <v>42.5</v>
      </c>
      <c r="G1598" s="22" t="s">
        <v>14145</v>
      </c>
      <c r="H1598" s="106">
        <f t="shared" si="72"/>
        <v>58.800000000000004</v>
      </c>
      <c r="I1598" s="106">
        <f t="shared" si="73"/>
        <v>54</v>
      </c>
      <c r="J1598" s="107">
        <f t="shared" si="74"/>
        <v>53.050000000000004</v>
      </c>
      <c r="L1598"/>
      <c r="M1598"/>
      <c r="N1598"/>
      <c r="O1598"/>
      <c r="P1598"/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</row>
    <row r="1599" spans="1:32" s="20" customFormat="1" x14ac:dyDescent="0.35">
      <c r="A1599" s="127" t="s">
        <v>9728</v>
      </c>
      <c r="B1599" s="21" t="s">
        <v>9729</v>
      </c>
      <c r="C1599" s="21">
        <v>6</v>
      </c>
      <c r="D1599" s="20">
        <v>0.7</v>
      </c>
      <c r="E1599" s="135">
        <v>37.5</v>
      </c>
      <c r="F1599" s="106">
        <v>14.5</v>
      </c>
      <c r="G1599" s="22" t="s">
        <v>14164</v>
      </c>
      <c r="H1599" s="106">
        <f t="shared" si="72"/>
        <v>22.900000000000002</v>
      </c>
      <c r="I1599" s="106">
        <f t="shared" si="73"/>
        <v>21.05</v>
      </c>
      <c r="J1599" s="107">
        <f t="shared" si="74"/>
        <v>20.650000000000002</v>
      </c>
      <c r="L1599"/>
      <c r="M1599"/>
      <c r="N1599"/>
      <c r="O1599"/>
      <c r="P1599"/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</row>
    <row r="1600" spans="1:32" s="20" customFormat="1" x14ac:dyDescent="0.35">
      <c r="A1600" s="127" t="s">
        <v>9736</v>
      </c>
      <c r="B1600" s="21" t="s">
        <v>9733</v>
      </c>
      <c r="C1600" s="21">
        <v>6</v>
      </c>
      <c r="D1600" s="20">
        <v>1</v>
      </c>
      <c r="E1600" s="135">
        <v>32</v>
      </c>
      <c r="F1600" s="106">
        <v>9.4499999999999993</v>
      </c>
      <c r="G1600" s="22" t="s">
        <v>14161</v>
      </c>
      <c r="H1600" s="106">
        <f t="shared" si="72"/>
        <v>17.5</v>
      </c>
      <c r="I1600" s="106">
        <f t="shared" si="73"/>
        <v>16.05</v>
      </c>
      <c r="J1600" s="107">
        <f t="shared" si="74"/>
        <v>15.75</v>
      </c>
      <c r="L1600"/>
      <c r="M1600"/>
      <c r="N1600"/>
      <c r="O1600"/>
      <c r="P1600"/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</row>
    <row r="1601" spans="1:32" s="20" customFormat="1" x14ac:dyDescent="0.35">
      <c r="A1601" s="127" t="s">
        <v>9739</v>
      </c>
      <c r="B1601" s="21" t="s">
        <v>9740</v>
      </c>
      <c r="C1601" s="21">
        <v>6</v>
      </c>
      <c r="D1601" s="20">
        <v>0.7</v>
      </c>
      <c r="E1601" s="135">
        <v>40</v>
      </c>
      <c r="F1601" s="106">
        <v>19.25</v>
      </c>
      <c r="G1601" s="22" t="s">
        <v>14163</v>
      </c>
      <c r="H1601" s="106">
        <f t="shared" si="72"/>
        <v>28.950000000000003</v>
      </c>
      <c r="I1601" s="106">
        <f t="shared" si="73"/>
        <v>26.55</v>
      </c>
      <c r="J1601" s="107">
        <f t="shared" si="74"/>
        <v>26.1</v>
      </c>
      <c r="L1601"/>
      <c r="M1601"/>
      <c r="N1601"/>
      <c r="O1601"/>
      <c r="P1601"/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</row>
    <row r="1602" spans="1:32" s="20" customFormat="1" x14ac:dyDescent="0.35">
      <c r="A1602" s="127" t="s">
        <v>9754</v>
      </c>
      <c r="B1602" s="21" t="s">
        <v>9755</v>
      </c>
      <c r="C1602" s="21">
        <v>4</v>
      </c>
      <c r="D1602" s="20">
        <v>0.7</v>
      </c>
      <c r="E1602" s="135">
        <v>47.6</v>
      </c>
      <c r="F1602" s="106">
        <v>23.95</v>
      </c>
      <c r="G1602" s="22" t="s">
        <v>14146</v>
      </c>
      <c r="H1602" s="106">
        <f t="shared" si="72"/>
        <v>35.35</v>
      </c>
      <c r="I1602" s="106">
        <f t="shared" si="73"/>
        <v>32.450000000000003</v>
      </c>
      <c r="J1602" s="107">
        <f t="shared" si="74"/>
        <v>31.85</v>
      </c>
      <c r="L1602"/>
      <c r="M1602"/>
      <c r="N1602"/>
      <c r="O1602"/>
      <c r="P1602"/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</row>
    <row r="1603" spans="1:32" s="20" customFormat="1" x14ac:dyDescent="0.35">
      <c r="A1603" s="127" t="s">
        <v>9758</v>
      </c>
      <c r="B1603" s="21" t="s">
        <v>9759</v>
      </c>
      <c r="C1603" s="21">
        <v>3</v>
      </c>
      <c r="D1603" s="20">
        <v>0.7</v>
      </c>
      <c r="E1603" s="135">
        <v>43.1</v>
      </c>
      <c r="F1603" s="106">
        <v>38.5</v>
      </c>
      <c r="G1603" s="22" t="s">
        <v>14163</v>
      </c>
      <c r="H1603" s="106">
        <f t="shared" si="72"/>
        <v>52.7</v>
      </c>
      <c r="I1603" s="106">
        <f t="shared" si="73"/>
        <v>48.400000000000006</v>
      </c>
      <c r="J1603" s="107">
        <f t="shared" si="74"/>
        <v>47.5</v>
      </c>
      <c r="L1603"/>
      <c r="M1603"/>
      <c r="N1603"/>
      <c r="O1603"/>
      <c r="P1603"/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</row>
    <row r="1604" spans="1:32" s="20" customFormat="1" x14ac:dyDescent="0.35">
      <c r="A1604" s="127" t="s">
        <v>9762</v>
      </c>
      <c r="B1604" s="21" t="s">
        <v>9763</v>
      </c>
      <c r="C1604" s="21">
        <v>48</v>
      </c>
      <c r="D1604" s="20">
        <v>0.05</v>
      </c>
      <c r="E1604" s="135">
        <v>41.3</v>
      </c>
      <c r="F1604" s="106">
        <v>2.75</v>
      </c>
      <c r="G1604" s="22" t="s">
        <v>14150</v>
      </c>
      <c r="H1604" s="106">
        <f t="shared" si="72"/>
        <v>5.5500000000000007</v>
      </c>
      <c r="I1604" s="106">
        <f t="shared" si="73"/>
        <v>5.1000000000000005</v>
      </c>
      <c r="J1604" s="107">
        <f t="shared" si="74"/>
        <v>5</v>
      </c>
      <c r="L1604"/>
      <c r="M1604"/>
      <c r="N1604"/>
      <c r="O1604"/>
      <c r="P1604"/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</row>
    <row r="1605" spans="1:32" s="20" customFormat="1" x14ac:dyDescent="0.35">
      <c r="A1605" s="127" t="s">
        <v>9768</v>
      </c>
      <c r="B1605" s="21" t="s">
        <v>9766</v>
      </c>
      <c r="C1605" s="21">
        <v>6</v>
      </c>
      <c r="D1605" s="20">
        <v>0.7</v>
      </c>
      <c r="E1605" s="135">
        <v>41.3</v>
      </c>
      <c r="F1605" s="106">
        <v>16.75</v>
      </c>
      <c r="G1605" s="22" t="s">
        <v>14150</v>
      </c>
      <c r="H1605" s="106">
        <f t="shared" si="72"/>
        <v>26</v>
      </c>
      <c r="I1605" s="106">
        <f t="shared" si="73"/>
        <v>23.85</v>
      </c>
      <c r="J1605" s="107">
        <f t="shared" si="74"/>
        <v>23.450000000000003</v>
      </c>
      <c r="L1605"/>
      <c r="M1605"/>
      <c r="N1605"/>
      <c r="O1605"/>
      <c r="P1605"/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</row>
    <row r="1606" spans="1:32" s="20" customFormat="1" x14ac:dyDescent="0.35">
      <c r="A1606" s="127" t="s">
        <v>14529</v>
      </c>
      <c r="B1606" s="21" t="s">
        <v>14530</v>
      </c>
      <c r="C1606" s="21">
        <v>3</v>
      </c>
      <c r="D1606" s="20">
        <v>0.7</v>
      </c>
      <c r="E1606" s="135">
        <v>41.3</v>
      </c>
      <c r="F1606" s="106">
        <v>23.5</v>
      </c>
      <c r="G1606" s="22" t="s">
        <v>14150</v>
      </c>
      <c r="H1606" s="106">
        <f t="shared" si="72"/>
        <v>34.25</v>
      </c>
      <c r="I1606" s="106">
        <f t="shared" si="73"/>
        <v>31.450000000000003</v>
      </c>
      <c r="J1606" s="107">
        <f t="shared" si="74"/>
        <v>30.85</v>
      </c>
      <c r="L1606"/>
      <c r="M1606"/>
      <c r="N1606"/>
      <c r="O1606"/>
      <c r="P1606"/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</row>
    <row r="1607" spans="1:32" s="20" customFormat="1" x14ac:dyDescent="0.35">
      <c r="A1607" s="127" t="s">
        <v>9786</v>
      </c>
      <c r="B1607" s="21" t="s">
        <v>9782</v>
      </c>
      <c r="C1607" s="21">
        <v>6</v>
      </c>
      <c r="D1607" s="20">
        <v>1</v>
      </c>
      <c r="E1607" s="135">
        <v>40</v>
      </c>
      <c r="F1607" s="106">
        <v>15.25</v>
      </c>
      <c r="G1607" s="22" t="s">
        <v>14146</v>
      </c>
      <c r="H1607" s="106">
        <f t="shared" si="72"/>
        <v>25.55</v>
      </c>
      <c r="I1607" s="106">
        <f t="shared" si="73"/>
        <v>23.5</v>
      </c>
      <c r="J1607" s="107">
        <f t="shared" si="74"/>
        <v>23.05</v>
      </c>
      <c r="L1607"/>
      <c r="M1607"/>
      <c r="N1607"/>
      <c r="O1607"/>
      <c r="P1607"/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</row>
    <row r="1608" spans="1:32" s="20" customFormat="1" x14ac:dyDescent="0.35">
      <c r="A1608" s="127" t="s">
        <v>14498</v>
      </c>
      <c r="B1608" s="21" t="s">
        <v>23338</v>
      </c>
      <c r="C1608" s="21">
        <v>1</v>
      </c>
      <c r="D1608" s="20">
        <v>3</v>
      </c>
      <c r="E1608" s="135">
        <v>40</v>
      </c>
      <c r="F1608" s="106">
        <v>47.5</v>
      </c>
      <c r="G1608" s="22" t="s">
        <v>14146</v>
      </c>
      <c r="H1608" s="106">
        <f t="shared" si="72"/>
        <v>75.05</v>
      </c>
      <c r="I1608" s="106">
        <f t="shared" si="73"/>
        <v>68.900000000000006</v>
      </c>
      <c r="J1608" s="107">
        <f t="shared" si="74"/>
        <v>67.650000000000006</v>
      </c>
      <c r="L1608"/>
      <c r="M1608"/>
      <c r="N1608"/>
      <c r="O1608"/>
      <c r="P1608"/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</row>
    <row r="1609" spans="1:32" s="20" customFormat="1" x14ac:dyDescent="0.35">
      <c r="A1609" s="127" t="s">
        <v>9789</v>
      </c>
      <c r="B1609" s="21" t="s">
        <v>9790</v>
      </c>
      <c r="C1609" s="21">
        <v>6</v>
      </c>
      <c r="D1609" s="20">
        <v>0.7</v>
      </c>
      <c r="E1609" s="135">
        <v>41.4</v>
      </c>
      <c r="F1609" s="106">
        <v>9.85</v>
      </c>
      <c r="G1609" s="22" t="s">
        <v>14146</v>
      </c>
      <c r="H1609" s="106">
        <f t="shared" si="72"/>
        <v>17.600000000000001</v>
      </c>
      <c r="I1609" s="106">
        <f t="shared" si="73"/>
        <v>16.150000000000002</v>
      </c>
      <c r="J1609" s="107">
        <f t="shared" si="74"/>
        <v>15.850000000000001</v>
      </c>
      <c r="L1609"/>
      <c r="M1609"/>
      <c r="N1609"/>
      <c r="O1609"/>
      <c r="P1609"/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</row>
    <row r="1610" spans="1:32" s="20" customFormat="1" x14ac:dyDescent="0.35">
      <c r="A1610" s="127" t="s">
        <v>9792</v>
      </c>
      <c r="B1610" s="21" t="s">
        <v>9793</v>
      </c>
      <c r="C1610" s="21">
        <v>6</v>
      </c>
      <c r="D1610" s="20">
        <v>0.7</v>
      </c>
      <c r="E1610" s="135">
        <v>47.3</v>
      </c>
      <c r="F1610" s="106">
        <v>40.75</v>
      </c>
      <c r="G1610" s="22" t="s">
        <v>14167</v>
      </c>
      <c r="H1610" s="106">
        <f t="shared" si="72"/>
        <v>55.800000000000004</v>
      </c>
      <c r="I1610" s="106">
        <f t="shared" si="73"/>
        <v>51.25</v>
      </c>
      <c r="J1610" s="107">
        <f t="shared" si="74"/>
        <v>50.35</v>
      </c>
      <c r="L1610"/>
      <c r="M1610"/>
      <c r="N1610"/>
      <c r="O1610"/>
      <c r="P1610"/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</row>
    <row r="1611" spans="1:32" s="20" customFormat="1" x14ac:dyDescent="0.35">
      <c r="A1611" s="127" t="s">
        <v>9796</v>
      </c>
      <c r="B1611" s="21" t="s">
        <v>9797</v>
      </c>
      <c r="C1611" s="21">
        <v>6</v>
      </c>
      <c r="D1611" s="20">
        <v>0.7</v>
      </c>
      <c r="E1611" s="135">
        <v>45</v>
      </c>
      <c r="F1611" s="106">
        <v>38</v>
      </c>
      <c r="G1611" s="22" t="s">
        <v>14167</v>
      </c>
      <c r="H1611" s="106">
        <f t="shared" si="72"/>
        <v>52.25</v>
      </c>
      <c r="I1611" s="106">
        <f t="shared" si="73"/>
        <v>47.95</v>
      </c>
      <c r="J1611" s="107">
        <f t="shared" si="74"/>
        <v>47.1</v>
      </c>
      <c r="L1611"/>
      <c r="M1611"/>
      <c r="N1611"/>
      <c r="O1611"/>
      <c r="P1611"/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</row>
    <row r="1612" spans="1:32" s="20" customFormat="1" x14ac:dyDescent="0.35">
      <c r="A1612" s="127" t="s">
        <v>9800</v>
      </c>
      <c r="B1612" s="21" t="s">
        <v>9801</v>
      </c>
      <c r="C1612" s="21">
        <v>6</v>
      </c>
      <c r="D1612" s="20">
        <v>0.7</v>
      </c>
      <c r="E1612" s="135">
        <v>46.4</v>
      </c>
      <c r="F1612" s="106">
        <v>37.85</v>
      </c>
      <c r="G1612" s="22" t="s">
        <v>14167</v>
      </c>
      <c r="H1612" s="106">
        <f t="shared" ref="H1612:H1675" si="75">IF(B1612="","",CEILING((F1612+(10.3552*D1612*E1612)/100+1.5+0.05)*1.22,0.05))</f>
        <v>52.2</v>
      </c>
      <c r="I1612" s="106">
        <f t="shared" ref="I1612:I1675" si="76">IF(B1612="","",CEILING((F1612+(10.3552*D1612*E1612)/100+1.5+0.05)*1.12,0.05))</f>
        <v>47.900000000000006</v>
      </c>
      <c r="J1612" s="107">
        <f t="shared" ref="J1612:J1675" si="77">IF(B1612="","",CEILING((F1612+(10.3552*D1612*E1612)/100+1.5+0.05)*1.1,0.05))</f>
        <v>47.050000000000004</v>
      </c>
      <c r="L1612"/>
      <c r="M1612"/>
      <c r="N1612"/>
      <c r="O1612"/>
      <c r="P1612"/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</row>
    <row r="1613" spans="1:32" s="20" customFormat="1" x14ac:dyDescent="0.35">
      <c r="A1613" s="127" t="s">
        <v>9804</v>
      </c>
      <c r="B1613" s="21" t="s">
        <v>9805</v>
      </c>
      <c r="C1613" s="21">
        <v>6</v>
      </c>
      <c r="D1613" s="20">
        <v>0.7</v>
      </c>
      <c r="E1613" s="135">
        <v>40</v>
      </c>
      <c r="F1613" s="106">
        <v>30.7</v>
      </c>
      <c r="G1613" s="22" t="s">
        <v>14167</v>
      </c>
      <c r="H1613" s="106">
        <f t="shared" si="75"/>
        <v>42.900000000000006</v>
      </c>
      <c r="I1613" s="106">
        <f t="shared" si="76"/>
        <v>39.400000000000006</v>
      </c>
      <c r="J1613" s="107">
        <f t="shared" si="77"/>
        <v>38.700000000000003</v>
      </c>
      <c r="L1613"/>
      <c r="M1613"/>
      <c r="N1613"/>
      <c r="O1613"/>
      <c r="P1613"/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</row>
    <row r="1614" spans="1:32" s="20" customFormat="1" x14ac:dyDescent="0.35">
      <c r="A1614" s="127" t="s">
        <v>9808</v>
      </c>
      <c r="B1614" s="21" t="s">
        <v>9809</v>
      </c>
      <c r="C1614" s="21">
        <v>6</v>
      </c>
      <c r="D1614" s="20">
        <v>0.7</v>
      </c>
      <c r="E1614" s="135">
        <v>45</v>
      </c>
      <c r="F1614" s="106">
        <v>24.65</v>
      </c>
      <c r="G1614" s="22" t="s">
        <v>14167</v>
      </c>
      <c r="H1614" s="106">
        <f t="shared" si="75"/>
        <v>35.950000000000003</v>
      </c>
      <c r="I1614" s="106">
        <f t="shared" si="76"/>
        <v>33</v>
      </c>
      <c r="J1614" s="107">
        <f t="shared" si="77"/>
        <v>32.450000000000003</v>
      </c>
      <c r="L1614"/>
      <c r="M1614"/>
      <c r="N1614"/>
      <c r="O1614"/>
      <c r="P1614"/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</row>
    <row r="1615" spans="1:32" s="20" customFormat="1" x14ac:dyDescent="0.35">
      <c r="A1615" s="127" t="s">
        <v>9812</v>
      </c>
      <c r="B1615" s="21" t="s">
        <v>9813</v>
      </c>
      <c r="C1615" s="21">
        <v>6</v>
      </c>
      <c r="D1615" s="20">
        <v>0.7</v>
      </c>
      <c r="E1615" s="135">
        <v>40</v>
      </c>
      <c r="F1615" s="106">
        <v>27.1</v>
      </c>
      <c r="G1615" s="22" t="s">
        <v>14167</v>
      </c>
      <c r="H1615" s="106">
        <f t="shared" si="75"/>
        <v>38.5</v>
      </c>
      <c r="I1615" s="106">
        <f t="shared" si="76"/>
        <v>35.35</v>
      </c>
      <c r="J1615" s="107">
        <f t="shared" si="77"/>
        <v>34.75</v>
      </c>
      <c r="L1615"/>
      <c r="M1615"/>
      <c r="N1615"/>
      <c r="O1615"/>
      <c r="P1615"/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</row>
    <row r="1616" spans="1:32" s="20" customFormat="1" x14ac:dyDescent="0.35">
      <c r="A1616" s="127" t="s">
        <v>9816</v>
      </c>
      <c r="B1616" s="21" t="s">
        <v>9817</v>
      </c>
      <c r="C1616" s="21">
        <v>6</v>
      </c>
      <c r="D1616" s="20">
        <v>0.7</v>
      </c>
      <c r="E1616" s="135">
        <v>45.7</v>
      </c>
      <c r="F1616" s="106">
        <v>40.75</v>
      </c>
      <c r="G1616" s="22" t="s">
        <v>14167</v>
      </c>
      <c r="H1616" s="106">
        <f t="shared" si="75"/>
        <v>55.650000000000006</v>
      </c>
      <c r="I1616" s="106">
        <f t="shared" si="76"/>
        <v>51.1</v>
      </c>
      <c r="J1616" s="107">
        <f t="shared" si="77"/>
        <v>50.2</v>
      </c>
      <c r="L1616"/>
      <c r="M1616"/>
      <c r="N1616"/>
      <c r="O1616"/>
      <c r="P1616"/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</row>
    <row r="1617" spans="1:32" s="20" customFormat="1" x14ac:dyDescent="0.35">
      <c r="A1617" s="127" t="s">
        <v>9820</v>
      </c>
      <c r="B1617" s="21" t="s">
        <v>9821</v>
      </c>
      <c r="C1617" s="21">
        <v>6</v>
      </c>
      <c r="D1617" s="20">
        <v>0.7</v>
      </c>
      <c r="E1617" s="135">
        <v>44.2</v>
      </c>
      <c r="F1617" s="106">
        <v>38.1</v>
      </c>
      <c r="G1617" s="22" t="s">
        <v>14167</v>
      </c>
      <c r="H1617" s="106">
        <f t="shared" si="75"/>
        <v>52.300000000000004</v>
      </c>
      <c r="I1617" s="106">
        <f t="shared" si="76"/>
        <v>48</v>
      </c>
      <c r="J1617" s="107">
        <f t="shared" si="77"/>
        <v>47.150000000000006</v>
      </c>
      <c r="L1617"/>
      <c r="M1617"/>
      <c r="N1617"/>
      <c r="O1617"/>
      <c r="P1617"/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</row>
    <row r="1618" spans="1:32" s="20" customFormat="1" x14ac:dyDescent="0.35">
      <c r="A1618" s="127" t="s">
        <v>9824</v>
      </c>
      <c r="B1618" s="21" t="s">
        <v>9825</v>
      </c>
      <c r="C1618" s="21">
        <v>6</v>
      </c>
      <c r="D1618" s="20">
        <v>0.7</v>
      </c>
      <c r="E1618" s="135">
        <v>45</v>
      </c>
      <c r="F1618" s="106">
        <v>24.75</v>
      </c>
      <c r="G1618" s="22" t="s">
        <v>14167</v>
      </c>
      <c r="H1618" s="106">
        <f t="shared" si="75"/>
        <v>36.1</v>
      </c>
      <c r="I1618" s="106">
        <f t="shared" si="76"/>
        <v>33.15</v>
      </c>
      <c r="J1618" s="107">
        <f t="shared" si="77"/>
        <v>32.550000000000004</v>
      </c>
      <c r="L1618"/>
      <c r="M1618"/>
      <c r="N1618"/>
      <c r="O1618"/>
      <c r="P1618"/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</row>
    <row r="1619" spans="1:32" s="20" customFormat="1" x14ac:dyDescent="0.35">
      <c r="A1619" s="127" t="s">
        <v>9828</v>
      </c>
      <c r="B1619" s="21" t="s">
        <v>9829</v>
      </c>
      <c r="C1619" s="21">
        <v>12</v>
      </c>
      <c r="D1619" s="20">
        <v>0.7</v>
      </c>
      <c r="E1619" s="135">
        <v>15</v>
      </c>
      <c r="F1619" s="106">
        <v>12.5</v>
      </c>
      <c r="G1619" s="22" t="s">
        <v>14141</v>
      </c>
      <c r="H1619" s="106">
        <f t="shared" si="75"/>
        <v>18.5</v>
      </c>
      <c r="I1619" s="106">
        <f t="shared" si="76"/>
        <v>17</v>
      </c>
      <c r="J1619" s="107">
        <f t="shared" si="77"/>
        <v>16.7</v>
      </c>
      <c r="L1619"/>
      <c r="M1619"/>
      <c r="N1619"/>
      <c r="O1619"/>
      <c r="P1619"/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</row>
    <row r="1620" spans="1:32" s="20" customFormat="1" x14ac:dyDescent="0.35">
      <c r="A1620" s="127" t="s">
        <v>9839</v>
      </c>
      <c r="B1620" s="21" t="s">
        <v>9840</v>
      </c>
      <c r="C1620" s="21">
        <v>6</v>
      </c>
      <c r="D1620" s="20">
        <v>0.7</v>
      </c>
      <c r="E1620" s="135">
        <v>43</v>
      </c>
      <c r="F1620" s="106">
        <v>40.85</v>
      </c>
      <c r="G1620" s="22" t="s">
        <v>14145</v>
      </c>
      <c r="H1620" s="106">
        <f t="shared" si="75"/>
        <v>55.550000000000004</v>
      </c>
      <c r="I1620" s="106">
        <f t="shared" si="76"/>
        <v>51</v>
      </c>
      <c r="J1620" s="107">
        <f t="shared" si="77"/>
        <v>50.1</v>
      </c>
      <c r="L1620"/>
      <c r="M1620"/>
      <c r="N1620"/>
      <c r="O1620"/>
      <c r="P1620"/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</row>
    <row r="1621" spans="1:32" s="20" customFormat="1" x14ac:dyDescent="0.35">
      <c r="A1621" s="127" t="s">
        <v>9843</v>
      </c>
      <c r="B1621" s="21" t="s">
        <v>9844</v>
      </c>
      <c r="C1621" s="21">
        <v>6</v>
      </c>
      <c r="D1621" s="20">
        <v>0.7</v>
      </c>
      <c r="E1621" s="135">
        <v>43</v>
      </c>
      <c r="F1621" s="106">
        <v>54.95</v>
      </c>
      <c r="G1621" s="22" t="s">
        <v>14145</v>
      </c>
      <c r="H1621" s="106">
        <f t="shared" si="75"/>
        <v>72.75</v>
      </c>
      <c r="I1621" s="106">
        <f t="shared" si="76"/>
        <v>66.8</v>
      </c>
      <c r="J1621" s="107">
        <f t="shared" si="77"/>
        <v>65.600000000000009</v>
      </c>
      <c r="L1621"/>
      <c r="M1621"/>
      <c r="N1621"/>
      <c r="O1621"/>
      <c r="P1621"/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</row>
    <row r="1622" spans="1:32" s="20" customFormat="1" x14ac:dyDescent="0.35">
      <c r="A1622" s="127" t="s">
        <v>9847</v>
      </c>
      <c r="B1622" s="21" t="s">
        <v>9848</v>
      </c>
      <c r="C1622" s="21">
        <v>6</v>
      </c>
      <c r="D1622" s="20">
        <v>0.7</v>
      </c>
      <c r="E1622" s="135">
        <v>43</v>
      </c>
      <c r="F1622" s="106">
        <v>34</v>
      </c>
      <c r="G1622" s="22" t="s">
        <v>14145</v>
      </c>
      <c r="H1622" s="106">
        <f t="shared" si="75"/>
        <v>47.2</v>
      </c>
      <c r="I1622" s="106">
        <f t="shared" si="76"/>
        <v>43.35</v>
      </c>
      <c r="J1622" s="107">
        <f t="shared" si="77"/>
        <v>42.550000000000004</v>
      </c>
      <c r="L1622"/>
      <c r="M1622"/>
      <c r="N1622"/>
      <c r="O1622"/>
      <c r="P1622"/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</row>
    <row r="1623" spans="1:32" s="20" customFormat="1" x14ac:dyDescent="0.35">
      <c r="A1623" s="127" t="s">
        <v>9851</v>
      </c>
      <c r="B1623" s="21" t="s">
        <v>9852</v>
      </c>
      <c r="C1623" s="21">
        <v>6</v>
      </c>
      <c r="D1623" s="20">
        <v>0.5</v>
      </c>
      <c r="E1623" s="135">
        <v>40</v>
      </c>
      <c r="F1623" s="106">
        <v>20.5</v>
      </c>
      <c r="G1623" s="22" t="s">
        <v>14140</v>
      </c>
      <c r="H1623" s="106">
        <f t="shared" si="75"/>
        <v>29.450000000000003</v>
      </c>
      <c r="I1623" s="106">
        <f t="shared" si="76"/>
        <v>27.05</v>
      </c>
      <c r="J1623" s="107">
        <f t="shared" si="77"/>
        <v>26.55</v>
      </c>
      <c r="L1623"/>
      <c r="M1623"/>
      <c r="N1623"/>
      <c r="O1623"/>
      <c r="P1623"/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</row>
    <row r="1624" spans="1:32" s="20" customFormat="1" x14ac:dyDescent="0.35">
      <c r="A1624" s="127" t="s">
        <v>9855</v>
      </c>
      <c r="B1624" s="21" t="s">
        <v>9856</v>
      </c>
      <c r="C1624" s="21">
        <v>6</v>
      </c>
      <c r="D1624" s="20">
        <v>0.5</v>
      </c>
      <c r="E1624" s="135">
        <v>40</v>
      </c>
      <c r="F1624" s="106">
        <v>16.75</v>
      </c>
      <c r="G1624" s="22" t="s">
        <v>14140</v>
      </c>
      <c r="H1624" s="106">
        <f t="shared" si="75"/>
        <v>24.900000000000002</v>
      </c>
      <c r="I1624" s="106">
        <f t="shared" si="76"/>
        <v>22.85</v>
      </c>
      <c r="J1624" s="107">
        <f t="shared" si="77"/>
        <v>22.450000000000003</v>
      </c>
      <c r="L1624"/>
      <c r="M1624"/>
      <c r="N1624"/>
      <c r="O1624"/>
      <c r="P1624"/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</row>
    <row r="1625" spans="1:32" s="20" customFormat="1" x14ac:dyDescent="0.35">
      <c r="A1625" s="127" t="s">
        <v>9890</v>
      </c>
      <c r="B1625" s="21" t="s">
        <v>9884</v>
      </c>
      <c r="C1625" s="21">
        <v>6</v>
      </c>
      <c r="D1625" s="20">
        <v>1</v>
      </c>
      <c r="E1625" s="135">
        <v>40</v>
      </c>
      <c r="F1625" s="106">
        <v>6.75</v>
      </c>
      <c r="G1625" s="22" t="s">
        <v>14142</v>
      </c>
      <c r="H1625" s="106">
        <f t="shared" si="75"/>
        <v>15.200000000000001</v>
      </c>
      <c r="I1625" s="106">
        <f t="shared" si="76"/>
        <v>13.950000000000001</v>
      </c>
      <c r="J1625" s="107">
        <f t="shared" si="77"/>
        <v>13.700000000000001</v>
      </c>
      <c r="L1625"/>
      <c r="M1625"/>
      <c r="N1625"/>
      <c r="O1625"/>
      <c r="P1625"/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</row>
    <row r="1626" spans="1:32" s="20" customFormat="1" x14ac:dyDescent="0.35">
      <c r="A1626" s="127" t="s">
        <v>9893</v>
      </c>
      <c r="B1626" s="21" t="s">
        <v>15827</v>
      </c>
      <c r="C1626" s="21">
        <v>6</v>
      </c>
      <c r="D1626" s="20">
        <v>0.7</v>
      </c>
      <c r="E1626" s="135">
        <v>37</v>
      </c>
      <c r="F1626" s="106">
        <v>16.75</v>
      </c>
      <c r="G1626" s="22" t="s">
        <v>14167</v>
      </c>
      <c r="H1626" s="106">
        <f t="shared" si="75"/>
        <v>25.6</v>
      </c>
      <c r="I1626" s="106">
        <f t="shared" si="76"/>
        <v>23.5</v>
      </c>
      <c r="J1626" s="107">
        <f t="shared" si="77"/>
        <v>23.1</v>
      </c>
      <c r="L1626"/>
      <c r="M1626"/>
      <c r="N1626"/>
      <c r="O1626"/>
      <c r="P1626"/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</row>
    <row r="1627" spans="1:32" s="20" customFormat="1" x14ac:dyDescent="0.35">
      <c r="A1627" s="127" t="s">
        <v>9896</v>
      </c>
      <c r="B1627" s="21" t="s">
        <v>15828</v>
      </c>
      <c r="C1627" s="21">
        <v>6</v>
      </c>
      <c r="D1627" s="20">
        <v>0.7</v>
      </c>
      <c r="E1627" s="135">
        <v>37</v>
      </c>
      <c r="F1627" s="106">
        <v>17.5</v>
      </c>
      <c r="G1627" s="22" t="s">
        <v>14167</v>
      </c>
      <c r="H1627" s="106">
        <f t="shared" si="75"/>
        <v>26.55</v>
      </c>
      <c r="I1627" s="106">
        <f t="shared" si="76"/>
        <v>24.35</v>
      </c>
      <c r="J1627" s="107">
        <f t="shared" si="77"/>
        <v>23.950000000000003</v>
      </c>
      <c r="L1627"/>
      <c r="M1627"/>
      <c r="N1627"/>
      <c r="O1627"/>
      <c r="P1627"/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</row>
    <row r="1628" spans="1:32" s="20" customFormat="1" x14ac:dyDescent="0.35">
      <c r="A1628" s="127" t="s">
        <v>9899</v>
      </c>
      <c r="B1628" s="21" t="s">
        <v>9900</v>
      </c>
      <c r="C1628" s="21">
        <v>6</v>
      </c>
      <c r="D1628" s="20">
        <v>0.7</v>
      </c>
      <c r="E1628" s="135">
        <v>47</v>
      </c>
      <c r="F1628" s="106">
        <v>22.5</v>
      </c>
      <c r="G1628" s="22" t="s">
        <v>14146</v>
      </c>
      <c r="H1628" s="106">
        <f t="shared" si="75"/>
        <v>33.5</v>
      </c>
      <c r="I1628" s="106">
        <f t="shared" si="76"/>
        <v>30.8</v>
      </c>
      <c r="J1628" s="107">
        <f t="shared" si="77"/>
        <v>30.25</v>
      </c>
      <c r="L1628"/>
      <c r="M1628"/>
      <c r="N1628"/>
      <c r="O1628"/>
      <c r="P1628"/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</row>
    <row r="1629" spans="1:32" s="20" customFormat="1" x14ac:dyDescent="0.35">
      <c r="A1629" s="127" t="s">
        <v>9915</v>
      </c>
      <c r="B1629" s="21" t="s">
        <v>9916</v>
      </c>
      <c r="C1629" s="21">
        <v>6</v>
      </c>
      <c r="D1629" s="20">
        <v>0.7</v>
      </c>
      <c r="E1629" s="135">
        <v>50</v>
      </c>
      <c r="F1629" s="106">
        <v>22.5</v>
      </c>
      <c r="G1629" s="22" t="s">
        <v>14145</v>
      </c>
      <c r="H1629" s="106">
        <f t="shared" si="75"/>
        <v>33.800000000000004</v>
      </c>
      <c r="I1629" s="106">
        <f t="shared" si="76"/>
        <v>31</v>
      </c>
      <c r="J1629" s="107">
        <f t="shared" si="77"/>
        <v>30.450000000000003</v>
      </c>
      <c r="L1629"/>
      <c r="M1629"/>
      <c r="N1629"/>
      <c r="O1629"/>
      <c r="P1629"/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</row>
    <row r="1630" spans="1:32" s="20" customFormat="1" x14ac:dyDescent="0.35">
      <c r="A1630" s="127" t="s">
        <v>9919</v>
      </c>
      <c r="B1630" s="21" t="s">
        <v>9920</v>
      </c>
      <c r="C1630" s="21">
        <v>6</v>
      </c>
      <c r="D1630" s="20">
        <v>0.7</v>
      </c>
      <c r="E1630" s="135">
        <v>50</v>
      </c>
      <c r="F1630" s="107">
        <v>28.5</v>
      </c>
      <c r="G1630" s="22" t="s">
        <v>14145</v>
      </c>
      <c r="H1630" s="106">
        <f t="shared" si="75"/>
        <v>41.1</v>
      </c>
      <c r="I1630" s="106">
        <f t="shared" si="76"/>
        <v>37.75</v>
      </c>
      <c r="J1630" s="107">
        <f t="shared" si="77"/>
        <v>37.050000000000004</v>
      </c>
      <c r="L1630"/>
      <c r="M1630"/>
      <c r="N1630"/>
      <c r="O1630"/>
      <c r="P1630"/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</row>
    <row r="1631" spans="1:32" s="20" customFormat="1" x14ac:dyDescent="0.35">
      <c r="A1631" s="127" t="s">
        <v>9923</v>
      </c>
      <c r="B1631" s="21" t="s">
        <v>9924</v>
      </c>
      <c r="C1631" s="21">
        <v>6</v>
      </c>
      <c r="D1631" s="20">
        <v>0.7</v>
      </c>
      <c r="E1631" s="135">
        <v>50</v>
      </c>
      <c r="F1631" s="106">
        <v>53.5</v>
      </c>
      <c r="G1631" s="22" t="s">
        <v>14145</v>
      </c>
      <c r="H1631" s="106">
        <f t="shared" si="75"/>
        <v>71.600000000000009</v>
      </c>
      <c r="I1631" s="106">
        <f t="shared" si="76"/>
        <v>65.75</v>
      </c>
      <c r="J1631" s="107">
        <f t="shared" si="77"/>
        <v>64.55</v>
      </c>
      <c r="L1631"/>
      <c r="M1631"/>
      <c r="N1631"/>
      <c r="O1631"/>
      <c r="P1631"/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</row>
    <row r="1632" spans="1:32" s="20" customFormat="1" x14ac:dyDescent="0.35">
      <c r="A1632" s="127" t="s">
        <v>9934</v>
      </c>
      <c r="B1632" s="21" t="s">
        <v>9928</v>
      </c>
      <c r="C1632" s="21">
        <v>6</v>
      </c>
      <c r="D1632" s="20">
        <v>1</v>
      </c>
      <c r="E1632" s="135">
        <v>37.5</v>
      </c>
      <c r="F1632" s="106">
        <v>3.5</v>
      </c>
      <c r="G1632" s="22" t="s">
        <v>14144</v>
      </c>
      <c r="H1632" s="106">
        <f t="shared" si="75"/>
        <v>10.9</v>
      </c>
      <c r="I1632" s="106">
        <f t="shared" si="76"/>
        <v>10.050000000000001</v>
      </c>
      <c r="J1632" s="107">
        <f t="shared" si="77"/>
        <v>9.8500000000000014</v>
      </c>
      <c r="L1632"/>
      <c r="M1632"/>
      <c r="N1632"/>
      <c r="O1632"/>
      <c r="P1632"/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</row>
    <row r="1633" spans="1:32" s="20" customFormat="1" x14ac:dyDescent="0.35">
      <c r="A1633" s="127" t="s">
        <v>9943</v>
      </c>
      <c r="B1633" s="21" t="s">
        <v>9938</v>
      </c>
      <c r="C1633" s="21">
        <v>6</v>
      </c>
      <c r="D1633" s="20">
        <v>1</v>
      </c>
      <c r="E1633" s="135">
        <v>37.5</v>
      </c>
      <c r="F1633" s="106">
        <v>3.85</v>
      </c>
      <c r="G1633" s="22" t="s">
        <v>14160</v>
      </c>
      <c r="H1633" s="106">
        <f t="shared" si="75"/>
        <v>11.350000000000001</v>
      </c>
      <c r="I1633" s="106">
        <f t="shared" si="76"/>
        <v>10.4</v>
      </c>
      <c r="J1633" s="107">
        <f t="shared" si="77"/>
        <v>10.25</v>
      </c>
      <c r="L1633"/>
      <c r="M1633"/>
      <c r="N1633"/>
      <c r="O1633"/>
      <c r="P1633"/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</row>
    <row r="1634" spans="1:32" s="20" customFormat="1" x14ac:dyDescent="0.35">
      <c r="A1634" s="127" t="s">
        <v>9946</v>
      </c>
      <c r="B1634" s="21" t="s">
        <v>9947</v>
      </c>
      <c r="C1634" s="21">
        <v>9</v>
      </c>
      <c r="D1634" s="20">
        <v>1</v>
      </c>
      <c r="E1634" s="135">
        <v>42.8</v>
      </c>
      <c r="F1634" s="106">
        <v>29.5</v>
      </c>
      <c r="G1634" s="22" t="s">
        <v>14144</v>
      </c>
      <c r="H1634" s="106">
        <f t="shared" si="75"/>
        <v>43.300000000000004</v>
      </c>
      <c r="I1634" s="106">
        <f t="shared" si="76"/>
        <v>39.75</v>
      </c>
      <c r="J1634" s="107">
        <f t="shared" si="77"/>
        <v>39.050000000000004</v>
      </c>
      <c r="L1634"/>
      <c r="M1634"/>
      <c r="N1634"/>
      <c r="O1634"/>
      <c r="P1634"/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</row>
    <row r="1635" spans="1:32" s="20" customFormat="1" x14ac:dyDescent="0.35">
      <c r="A1635" s="127" t="s">
        <v>9949</v>
      </c>
      <c r="B1635" s="21" t="s">
        <v>9950</v>
      </c>
      <c r="C1635" s="21">
        <v>6</v>
      </c>
      <c r="D1635" s="20">
        <v>0.7</v>
      </c>
      <c r="E1635" s="135">
        <v>37.5</v>
      </c>
      <c r="F1635" s="106">
        <v>2.9</v>
      </c>
      <c r="G1635" s="22" t="s">
        <v>14144</v>
      </c>
      <c r="H1635" s="106">
        <f t="shared" si="75"/>
        <v>8.75</v>
      </c>
      <c r="I1635" s="106">
        <f t="shared" si="76"/>
        <v>8.0500000000000007</v>
      </c>
      <c r="J1635" s="107">
        <f t="shared" si="77"/>
        <v>7.9</v>
      </c>
      <c r="L1635"/>
      <c r="M1635"/>
      <c r="N1635"/>
      <c r="O1635"/>
      <c r="P1635"/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</row>
    <row r="1636" spans="1:32" s="20" customFormat="1" x14ac:dyDescent="0.35">
      <c r="A1636" s="127" t="s">
        <v>9953</v>
      </c>
      <c r="B1636" s="21" t="s">
        <v>9956</v>
      </c>
      <c r="C1636" s="21">
        <v>6</v>
      </c>
      <c r="D1636" s="20">
        <v>1</v>
      </c>
      <c r="E1636" s="135">
        <v>37.5</v>
      </c>
      <c r="F1636" s="107">
        <v>3.1</v>
      </c>
      <c r="G1636" s="22" t="s">
        <v>14160</v>
      </c>
      <c r="H1636" s="106">
        <f t="shared" si="75"/>
        <v>10.450000000000001</v>
      </c>
      <c r="I1636" s="106">
        <f t="shared" si="76"/>
        <v>9.6000000000000014</v>
      </c>
      <c r="J1636" s="107">
        <f t="shared" si="77"/>
        <v>9.4</v>
      </c>
      <c r="L1636"/>
      <c r="M1636"/>
      <c r="N1636"/>
      <c r="O1636"/>
      <c r="P1636"/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</row>
    <row r="1637" spans="1:32" s="20" customFormat="1" x14ac:dyDescent="0.35">
      <c r="A1637" s="127" t="s">
        <v>9957</v>
      </c>
      <c r="B1637" s="21" t="s">
        <v>9958</v>
      </c>
      <c r="C1637" s="21">
        <v>6</v>
      </c>
      <c r="D1637" s="20">
        <v>1</v>
      </c>
      <c r="E1637" s="135">
        <v>40</v>
      </c>
      <c r="F1637" s="106">
        <v>18.3</v>
      </c>
      <c r="G1637" s="22" t="s">
        <v>14145</v>
      </c>
      <c r="H1637" s="106">
        <f t="shared" si="75"/>
        <v>29.3</v>
      </c>
      <c r="I1637" s="106">
        <f t="shared" si="76"/>
        <v>26.900000000000002</v>
      </c>
      <c r="J1637" s="107">
        <f t="shared" si="77"/>
        <v>26.400000000000002</v>
      </c>
      <c r="L1637"/>
      <c r="M1637"/>
      <c r="N1637"/>
      <c r="O1637"/>
      <c r="P1637"/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</row>
    <row r="1638" spans="1:32" s="20" customFormat="1" x14ac:dyDescent="0.35">
      <c r="A1638" s="127" t="s">
        <v>9961</v>
      </c>
      <c r="B1638" s="21" t="s">
        <v>9962</v>
      </c>
      <c r="C1638" s="21">
        <v>6</v>
      </c>
      <c r="D1638" s="20">
        <v>0.7</v>
      </c>
      <c r="E1638" s="135">
        <v>40</v>
      </c>
      <c r="F1638" s="106">
        <v>17.75</v>
      </c>
      <c r="G1638" s="22" t="s">
        <v>14145</v>
      </c>
      <c r="H1638" s="106">
        <f t="shared" si="75"/>
        <v>27.1</v>
      </c>
      <c r="I1638" s="106">
        <f t="shared" si="76"/>
        <v>24.900000000000002</v>
      </c>
      <c r="J1638" s="107">
        <f t="shared" si="77"/>
        <v>24.450000000000003</v>
      </c>
      <c r="L1638"/>
      <c r="M1638"/>
      <c r="N1638"/>
      <c r="O1638"/>
      <c r="P1638"/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</row>
    <row r="1639" spans="1:32" s="20" customFormat="1" x14ac:dyDescent="0.35">
      <c r="A1639" s="127" t="s">
        <v>9965</v>
      </c>
      <c r="B1639" s="21" t="s">
        <v>9966</v>
      </c>
      <c r="C1639" s="21">
        <v>6</v>
      </c>
      <c r="D1639" s="20">
        <v>1</v>
      </c>
      <c r="E1639" s="135">
        <v>43</v>
      </c>
      <c r="F1639" s="106">
        <v>27.5</v>
      </c>
      <c r="G1639" s="22" t="s">
        <v>14145</v>
      </c>
      <c r="H1639" s="106">
        <f t="shared" si="75"/>
        <v>40.900000000000006</v>
      </c>
      <c r="I1639" s="106">
        <f t="shared" si="76"/>
        <v>37.550000000000004</v>
      </c>
      <c r="J1639" s="107">
        <f t="shared" si="77"/>
        <v>36.9</v>
      </c>
      <c r="L1639"/>
      <c r="M1639"/>
      <c r="N1639"/>
      <c r="O1639"/>
      <c r="P1639"/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</row>
    <row r="1640" spans="1:32" s="20" customFormat="1" x14ac:dyDescent="0.35">
      <c r="A1640" s="127" t="s">
        <v>9969</v>
      </c>
      <c r="B1640" s="21" t="s">
        <v>9970</v>
      </c>
      <c r="C1640" s="21">
        <v>6</v>
      </c>
      <c r="D1640" s="20">
        <v>0.7</v>
      </c>
      <c r="E1640" s="135">
        <v>46</v>
      </c>
      <c r="F1640" s="106">
        <v>46.5</v>
      </c>
      <c r="G1640" s="22" t="s">
        <v>14145</v>
      </c>
      <c r="H1640" s="106">
        <f t="shared" si="75"/>
        <v>62.7</v>
      </c>
      <c r="I1640" s="106">
        <f t="shared" si="76"/>
        <v>57.6</v>
      </c>
      <c r="J1640" s="107">
        <f t="shared" si="77"/>
        <v>56.550000000000004</v>
      </c>
      <c r="L1640"/>
      <c r="M1640"/>
      <c r="N1640"/>
      <c r="O1640"/>
      <c r="P1640"/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</row>
    <row r="1641" spans="1:32" s="20" customFormat="1" x14ac:dyDescent="0.35">
      <c r="A1641" s="127" t="s">
        <v>14862</v>
      </c>
      <c r="B1641" s="21" t="s">
        <v>9974</v>
      </c>
      <c r="C1641" s="21">
        <v>6</v>
      </c>
      <c r="D1641" s="20">
        <v>0.7</v>
      </c>
      <c r="E1641" s="135">
        <v>43</v>
      </c>
      <c r="F1641" s="106">
        <v>34</v>
      </c>
      <c r="G1641" s="22" t="s">
        <v>14145</v>
      </c>
      <c r="H1641" s="106">
        <f t="shared" si="75"/>
        <v>47.2</v>
      </c>
      <c r="I1641" s="106">
        <f t="shared" si="76"/>
        <v>43.35</v>
      </c>
      <c r="J1641" s="107">
        <f t="shared" si="77"/>
        <v>42.550000000000004</v>
      </c>
      <c r="L1641"/>
      <c r="M1641"/>
      <c r="N1641"/>
      <c r="O1641"/>
      <c r="P1641"/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</row>
    <row r="1642" spans="1:32" s="20" customFormat="1" x14ac:dyDescent="0.35">
      <c r="A1642" s="127" t="s">
        <v>9977</v>
      </c>
      <c r="B1642" s="21" t="s">
        <v>9978</v>
      </c>
      <c r="C1642" s="21">
        <v>6</v>
      </c>
      <c r="D1642" s="20">
        <v>0.7</v>
      </c>
      <c r="E1642" s="135">
        <v>46</v>
      </c>
      <c r="F1642" s="106">
        <v>85.65</v>
      </c>
      <c r="G1642" s="22" t="s">
        <v>14145</v>
      </c>
      <c r="H1642" s="106">
        <f t="shared" si="75"/>
        <v>110.5</v>
      </c>
      <c r="I1642" s="106">
        <f t="shared" si="76"/>
        <v>101.4</v>
      </c>
      <c r="J1642" s="107">
        <f t="shared" si="77"/>
        <v>99.600000000000009</v>
      </c>
      <c r="L1642"/>
      <c r="M1642"/>
      <c r="N1642"/>
      <c r="O1642"/>
      <c r="P1642"/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</row>
    <row r="1643" spans="1:32" s="20" customFormat="1" x14ac:dyDescent="0.35">
      <c r="A1643" s="127" t="s">
        <v>9981</v>
      </c>
      <c r="B1643" s="21" t="s">
        <v>9982</v>
      </c>
      <c r="C1643" s="21">
        <v>6</v>
      </c>
      <c r="D1643" s="20">
        <v>1</v>
      </c>
      <c r="E1643" s="135">
        <v>46</v>
      </c>
      <c r="F1643" s="106">
        <v>24.5</v>
      </c>
      <c r="G1643" s="22" t="s">
        <v>14145</v>
      </c>
      <c r="H1643" s="106">
        <f t="shared" si="75"/>
        <v>37.6</v>
      </c>
      <c r="I1643" s="106">
        <f t="shared" si="76"/>
        <v>34.550000000000004</v>
      </c>
      <c r="J1643" s="107">
        <f t="shared" si="77"/>
        <v>33.9</v>
      </c>
      <c r="L1643"/>
      <c r="M1643"/>
      <c r="N1643"/>
      <c r="O1643"/>
      <c r="P1643"/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</row>
    <row r="1644" spans="1:32" s="20" customFormat="1" x14ac:dyDescent="0.35">
      <c r="A1644" s="127" t="s">
        <v>14819</v>
      </c>
      <c r="B1644" s="21" t="s">
        <v>14820</v>
      </c>
      <c r="C1644" s="21">
        <v>6</v>
      </c>
      <c r="D1644" s="20">
        <v>0.7</v>
      </c>
      <c r="E1644" s="135">
        <v>46</v>
      </c>
      <c r="F1644" s="106">
        <v>33.5</v>
      </c>
      <c r="G1644" s="22" t="s">
        <v>14145</v>
      </c>
      <c r="H1644" s="106">
        <f t="shared" si="75"/>
        <v>46.85</v>
      </c>
      <c r="I1644" s="106">
        <f t="shared" si="76"/>
        <v>43</v>
      </c>
      <c r="J1644" s="107">
        <f t="shared" si="77"/>
        <v>42.25</v>
      </c>
      <c r="L1644"/>
      <c r="M1644"/>
      <c r="N1644"/>
      <c r="O1644"/>
      <c r="P1644"/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</row>
    <row r="1645" spans="1:32" s="20" customFormat="1" x14ac:dyDescent="0.35">
      <c r="A1645" s="127" t="s">
        <v>14821</v>
      </c>
      <c r="B1645" s="21" t="s">
        <v>9985</v>
      </c>
      <c r="C1645" s="21">
        <v>6</v>
      </c>
      <c r="D1645" s="20">
        <v>0.7</v>
      </c>
      <c r="E1645" s="135">
        <v>46</v>
      </c>
      <c r="F1645" s="106">
        <v>24</v>
      </c>
      <c r="G1645" s="22" t="s">
        <v>14145</v>
      </c>
      <c r="H1645" s="106">
        <f t="shared" si="75"/>
        <v>35.25</v>
      </c>
      <c r="I1645" s="106">
        <f t="shared" si="76"/>
        <v>32.4</v>
      </c>
      <c r="J1645" s="107">
        <f t="shared" si="77"/>
        <v>31.8</v>
      </c>
      <c r="L1645"/>
      <c r="M1645"/>
      <c r="N1645"/>
      <c r="O1645"/>
      <c r="P1645"/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</row>
    <row r="1646" spans="1:32" s="20" customFormat="1" x14ac:dyDescent="0.35">
      <c r="A1646" s="127" t="s">
        <v>14822</v>
      </c>
      <c r="B1646" s="21" t="s">
        <v>14823</v>
      </c>
      <c r="C1646" s="21">
        <v>6</v>
      </c>
      <c r="D1646" s="20">
        <v>0.7</v>
      </c>
      <c r="E1646" s="135">
        <v>46</v>
      </c>
      <c r="F1646" s="106">
        <v>21</v>
      </c>
      <c r="G1646" s="22" t="s">
        <v>14145</v>
      </c>
      <c r="H1646" s="106">
        <f t="shared" si="75"/>
        <v>31.6</v>
      </c>
      <c r="I1646" s="106">
        <f t="shared" si="76"/>
        <v>29</v>
      </c>
      <c r="J1646" s="107">
        <f t="shared" si="77"/>
        <v>28.5</v>
      </c>
      <c r="L1646"/>
      <c r="M1646"/>
      <c r="N1646"/>
      <c r="O1646"/>
      <c r="P1646"/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</row>
    <row r="1647" spans="1:32" s="20" customFormat="1" x14ac:dyDescent="0.35">
      <c r="A1647" s="127" t="s">
        <v>9986</v>
      </c>
      <c r="B1647" s="21" t="s">
        <v>9987</v>
      </c>
      <c r="C1647" s="21">
        <v>6</v>
      </c>
      <c r="D1647" s="20">
        <v>0.5</v>
      </c>
      <c r="E1647" s="135">
        <v>35</v>
      </c>
      <c r="F1647" s="106">
        <v>12.75</v>
      </c>
      <c r="G1647" s="22" t="s">
        <v>14143</v>
      </c>
      <c r="H1647" s="106">
        <f t="shared" si="75"/>
        <v>19.700000000000003</v>
      </c>
      <c r="I1647" s="106">
        <f t="shared" si="76"/>
        <v>18.05</v>
      </c>
      <c r="J1647" s="107">
        <f t="shared" si="77"/>
        <v>17.75</v>
      </c>
      <c r="L1647"/>
      <c r="M1647"/>
      <c r="N1647"/>
      <c r="O1647"/>
      <c r="P1647"/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</row>
    <row r="1648" spans="1:32" s="20" customFormat="1" x14ac:dyDescent="0.35">
      <c r="A1648" s="127" t="s">
        <v>9990</v>
      </c>
      <c r="B1648" s="21" t="s">
        <v>9991</v>
      </c>
      <c r="C1648" s="21">
        <v>6</v>
      </c>
      <c r="D1648" s="20">
        <v>0.7</v>
      </c>
      <c r="E1648" s="135">
        <v>40</v>
      </c>
      <c r="F1648" s="106">
        <v>4.5</v>
      </c>
      <c r="G1648" s="22" t="s">
        <v>14150</v>
      </c>
      <c r="H1648" s="106">
        <f t="shared" si="75"/>
        <v>10.950000000000001</v>
      </c>
      <c r="I1648" s="106">
        <f t="shared" si="76"/>
        <v>10.050000000000001</v>
      </c>
      <c r="J1648" s="107">
        <f t="shared" si="77"/>
        <v>9.8500000000000014</v>
      </c>
      <c r="L1648"/>
      <c r="M1648"/>
      <c r="N1648"/>
      <c r="O1648"/>
      <c r="P1648"/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</row>
    <row r="1649" spans="1:32" s="20" customFormat="1" x14ac:dyDescent="0.35">
      <c r="A1649" s="127" t="s">
        <v>9994</v>
      </c>
      <c r="B1649" s="21" t="s">
        <v>9995</v>
      </c>
      <c r="C1649" s="21">
        <v>6</v>
      </c>
      <c r="D1649" s="20">
        <v>0.7</v>
      </c>
      <c r="E1649" s="135">
        <v>40</v>
      </c>
      <c r="F1649" s="106">
        <v>21.55</v>
      </c>
      <c r="G1649" s="22" t="s">
        <v>14144</v>
      </c>
      <c r="H1649" s="106">
        <f t="shared" si="75"/>
        <v>31.75</v>
      </c>
      <c r="I1649" s="106">
        <f t="shared" si="76"/>
        <v>29.150000000000002</v>
      </c>
      <c r="J1649" s="107">
        <f t="shared" si="77"/>
        <v>28.6</v>
      </c>
      <c r="L1649"/>
      <c r="M1649"/>
      <c r="N1649"/>
      <c r="O1649"/>
      <c r="P1649"/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</row>
    <row r="1650" spans="1:32" s="20" customFormat="1" x14ac:dyDescent="0.35">
      <c r="A1650" s="127" t="s">
        <v>9998</v>
      </c>
      <c r="B1650" s="21" t="s">
        <v>9999</v>
      </c>
      <c r="C1650" s="21">
        <v>6</v>
      </c>
      <c r="D1650" s="20">
        <v>0.7</v>
      </c>
      <c r="E1650" s="135">
        <v>40</v>
      </c>
      <c r="F1650" s="106">
        <v>10.5</v>
      </c>
      <c r="G1650" s="22" t="s">
        <v>14144</v>
      </c>
      <c r="H1650" s="106">
        <f t="shared" si="75"/>
        <v>18.25</v>
      </c>
      <c r="I1650" s="106">
        <f t="shared" si="76"/>
        <v>16.75</v>
      </c>
      <c r="J1650" s="107">
        <f t="shared" si="77"/>
        <v>16.45</v>
      </c>
      <c r="L1650"/>
      <c r="M1650"/>
      <c r="N1650"/>
      <c r="O1650"/>
      <c r="P1650"/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</row>
    <row r="1651" spans="1:32" s="20" customFormat="1" x14ac:dyDescent="0.35">
      <c r="A1651" s="127" t="s">
        <v>10002</v>
      </c>
      <c r="B1651" s="21" t="s">
        <v>10003</v>
      </c>
      <c r="C1651" s="21">
        <v>36</v>
      </c>
      <c r="D1651" s="20">
        <v>0.05</v>
      </c>
      <c r="E1651" s="135">
        <v>40</v>
      </c>
      <c r="F1651" s="106">
        <v>4.75</v>
      </c>
      <c r="G1651" s="22" t="s">
        <v>14144</v>
      </c>
      <c r="H1651" s="106">
        <f t="shared" si="75"/>
        <v>7.95</v>
      </c>
      <c r="I1651" s="106">
        <f t="shared" si="76"/>
        <v>7.3000000000000007</v>
      </c>
      <c r="J1651" s="107">
        <f t="shared" si="77"/>
        <v>7.2</v>
      </c>
      <c r="L1651"/>
      <c r="M1651"/>
      <c r="N1651"/>
      <c r="O1651"/>
      <c r="P1651"/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</row>
    <row r="1652" spans="1:32" s="20" customFormat="1" x14ac:dyDescent="0.35">
      <c r="A1652" s="127" t="s">
        <v>10006</v>
      </c>
      <c r="B1652" s="21" t="s">
        <v>10007</v>
      </c>
      <c r="C1652" s="21">
        <v>6</v>
      </c>
      <c r="D1652" s="20">
        <v>0.7</v>
      </c>
      <c r="E1652" s="135">
        <v>40</v>
      </c>
      <c r="F1652" s="106">
        <v>17.75</v>
      </c>
      <c r="G1652" s="22" t="s">
        <v>14150</v>
      </c>
      <c r="H1652" s="106">
        <f t="shared" si="75"/>
        <v>27.1</v>
      </c>
      <c r="I1652" s="106">
        <f t="shared" si="76"/>
        <v>24.900000000000002</v>
      </c>
      <c r="J1652" s="107">
        <f t="shared" si="77"/>
        <v>24.450000000000003</v>
      </c>
      <c r="L1652"/>
      <c r="M1652"/>
      <c r="N1652"/>
      <c r="O1652"/>
      <c r="P1652"/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</row>
    <row r="1653" spans="1:32" s="20" customFormat="1" x14ac:dyDescent="0.35">
      <c r="A1653" s="127" t="s">
        <v>10010</v>
      </c>
      <c r="B1653" s="21" t="s">
        <v>10011</v>
      </c>
      <c r="C1653" s="21">
        <v>36</v>
      </c>
      <c r="D1653" s="20">
        <v>0.05</v>
      </c>
      <c r="E1653" s="135">
        <v>40</v>
      </c>
      <c r="F1653" s="106">
        <v>4.4000000000000004</v>
      </c>
      <c r="G1653" s="22" t="s">
        <v>14150</v>
      </c>
      <c r="H1653" s="106">
        <f t="shared" si="75"/>
        <v>7.5500000000000007</v>
      </c>
      <c r="I1653" s="106">
        <f t="shared" si="76"/>
        <v>6.9</v>
      </c>
      <c r="J1653" s="107">
        <f t="shared" si="77"/>
        <v>6.8000000000000007</v>
      </c>
      <c r="L1653"/>
      <c r="M1653"/>
      <c r="N1653"/>
      <c r="O1653"/>
      <c r="P1653"/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</row>
    <row r="1654" spans="1:32" s="20" customFormat="1" x14ac:dyDescent="0.35">
      <c r="A1654" s="127" t="s">
        <v>10014</v>
      </c>
      <c r="B1654" s="21" t="s">
        <v>10015</v>
      </c>
      <c r="C1654" s="21">
        <v>6</v>
      </c>
      <c r="D1654" s="20">
        <v>0.7</v>
      </c>
      <c r="E1654" s="135">
        <v>40</v>
      </c>
      <c r="F1654" s="106">
        <v>10.25</v>
      </c>
      <c r="G1654" s="22" t="s">
        <v>14150</v>
      </c>
      <c r="H1654" s="106">
        <f t="shared" si="75"/>
        <v>17.95</v>
      </c>
      <c r="I1654" s="106">
        <f t="shared" si="76"/>
        <v>16.5</v>
      </c>
      <c r="J1654" s="107">
        <f t="shared" si="77"/>
        <v>16.2</v>
      </c>
      <c r="L1654"/>
      <c r="M1654"/>
      <c r="N1654"/>
      <c r="O1654"/>
      <c r="P1654"/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</row>
    <row r="1655" spans="1:32" s="20" customFormat="1" x14ac:dyDescent="0.35">
      <c r="A1655" s="127" t="s">
        <v>10018</v>
      </c>
      <c r="B1655" s="21" t="s">
        <v>10019</v>
      </c>
      <c r="C1655" s="21">
        <v>36</v>
      </c>
      <c r="D1655" s="20">
        <v>0.05</v>
      </c>
      <c r="E1655" s="135">
        <v>40</v>
      </c>
      <c r="F1655" s="106">
        <v>2.2000000000000002</v>
      </c>
      <c r="G1655" s="22" t="s">
        <v>14150</v>
      </c>
      <c r="H1655" s="106">
        <f t="shared" si="75"/>
        <v>4.8500000000000005</v>
      </c>
      <c r="I1655" s="106">
        <f t="shared" si="76"/>
        <v>4.45</v>
      </c>
      <c r="J1655" s="107">
        <f t="shared" si="77"/>
        <v>4.4000000000000004</v>
      </c>
      <c r="L1655"/>
      <c r="M1655"/>
      <c r="N1655"/>
      <c r="O1655"/>
      <c r="P1655"/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</row>
    <row r="1656" spans="1:32" s="20" customFormat="1" x14ac:dyDescent="0.35">
      <c r="A1656" s="127" t="s">
        <v>10022</v>
      </c>
      <c r="B1656" s="21" t="s">
        <v>10023</v>
      </c>
      <c r="C1656" s="21">
        <v>6</v>
      </c>
      <c r="D1656" s="20">
        <v>0.7</v>
      </c>
      <c r="E1656" s="135">
        <v>40</v>
      </c>
      <c r="F1656" s="106">
        <v>8.9499999999999993</v>
      </c>
      <c r="G1656" s="22" t="s">
        <v>14150</v>
      </c>
      <c r="H1656" s="106">
        <f t="shared" si="75"/>
        <v>16.350000000000001</v>
      </c>
      <c r="I1656" s="106">
        <f t="shared" si="76"/>
        <v>15.05</v>
      </c>
      <c r="J1656" s="107">
        <f t="shared" si="77"/>
        <v>14.75</v>
      </c>
      <c r="L1656"/>
      <c r="M1656"/>
      <c r="N1656"/>
      <c r="O1656"/>
      <c r="P1656"/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</row>
    <row r="1657" spans="1:32" s="20" customFormat="1" x14ac:dyDescent="0.35">
      <c r="A1657" s="127" t="s">
        <v>10051</v>
      </c>
      <c r="B1657" s="21" t="s">
        <v>10052</v>
      </c>
      <c r="C1657" s="21">
        <v>6</v>
      </c>
      <c r="D1657" s="20">
        <v>0.5</v>
      </c>
      <c r="E1657" s="135">
        <v>40</v>
      </c>
      <c r="F1657" s="106">
        <v>19.95</v>
      </c>
      <c r="G1657" s="22" t="s">
        <v>14146</v>
      </c>
      <c r="H1657" s="106">
        <f t="shared" si="75"/>
        <v>28.8</v>
      </c>
      <c r="I1657" s="106">
        <f t="shared" si="76"/>
        <v>26.400000000000002</v>
      </c>
      <c r="J1657" s="107">
        <f t="shared" si="77"/>
        <v>25.950000000000003</v>
      </c>
      <c r="L1657"/>
      <c r="M1657"/>
      <c r="N1657"/>
      <c r="O1657"/>
      <c r="P1657"/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</row>
    <row r="1658" spans="1:32" s="20" customFormat="1" x14ac:dyDescent="0.35">
      <c r="A1658" s="127" t="s">
        <v>10054</v>
      </c>
      <c r="B1658" s="21" t="s">
        <v>10055</v>
      </c>
      <c r="C1658" s="21">
        <v>6</v>
      </c>
      <c r="D1658" s="20">
        <v>0.7</v>
      </c>
      <c r="E1658" s="135">
        <v>38</v>
      </c>
      <c r="F1658" s="106">
        <v>18.75</v>
      </c>
      <c r="G1658" s="22" t="s">
        <v>14140</v>
      </c>
      <c r="H1658" s="106">
        <f t="shared" si="75"/>
        <v>28.150000000000002</v>
      </c>
      <c r="I1658" s="106">
        <f t="shared" si="76"/>
        <v>25.85</v>
      </c>
      <c r="J1658" s="107">
        <f t="shared" si="77"/>
        <v>25.400000000000002</v>
      </c>
      <c r="L1658"/>
      <c r="M1658"/>
      <c r="N1658"/>
      <c r="O1658"/>
      <c r="P1658"/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</row>
    <row r="1659" spans="1:32" s="20" customFormat="1" x14ac:dyDescent="0.35">
      <c r="A1659" s="127" t="s">
        <v>10058</v>
      </c>
      <c r="B1659" s="21" t="s">
        <v>10059</v>
      </c>
      <c r="C1659" s="21">
        <v>6</v>
      </c>
      <c r="D1659" s="20">
        <v>0.7</v>
      </c>
      <c r="E1659" s="135">
        <v>38</v>
      </c>
      <c r="F1659" s="106">
        <v>18.5</v>
      </c>
      <c r="G1659" s="22" t="s">
        <v>14140</v>
      </c>
      <c r="H1659" s="106">
        <f t="shared" si="75"/>
        <v>27.85</v>
      </c>
      <c r="I1659" s="106">
        <f t="shared" si="76"/>
        <v>25.55</v>
      </c>
      <c r="J1659" s="107">
        <f t="shared" si="77"/>
        <v>25.1</v>
      </c>
      <c r="L1659"/>
      <c r="M1659"/>
      <c r="N1659"/>
      <c r="O1659"/>
      <c r="P1659"/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</row>
    <row r="1660" spans="1:32" s="20" customFormat="1" x14ac:dyDescent="0.35">
      <c r="A1660" s="127" t="s">
        <v>10062</v>
      </c>
      <c r="B1660" s="21" t="s">
        <v>10063</v>
      </c>
      <c r="C1660" s="21">
        <v>6</v>
      </c>
      <c r="D1660" s="20">
        <v>0.7</v>
      </c>
      <c r="E1660" s="135">
        <v>35</v>
      </c>
      <c r="F1660" s="106">
        <v>10.9</v>
      </c>
      <c r="G1660" s="22" t="s">
        <v>14140</v>
      </c>
      <c r="H1660" s="106">
        <f t="shared" si="75"/>
        <v>18.3</v>
      </c>
      <c r="I1660" s="106">
        <f t="shared" si="76"/>
        <v>16.8</v>
      </c>
      <c r="J1660" s="107">
        <f t="shared" si="77"/>
        <v>16.5</v>
      </c>
      <c r="L1660"/>
      <c r="M1660"/>
      <c r="N1660"/>
      <c r="O1660"/>
      <c r="P1660"/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</row>
    <row r="1661" spans="1:32" s="20" customFormat="1" x14ac:dyDescent="0.35">
      <c r="A1661" s="127" t="s">
        <v>10066</v>
      </c>
      <c r="B1661" s="21" t="s">
        <v>10067</v>
      </c>
      <c r="C1661" s="21">
        <v>6</v>
      </c>
      <c r="D1661" s="20">
        <v>0.7</v>
      </c>
      <c r="E1661" s="135">
        <v>35</v>
      </c>
      <c r="F1661" s="106">
        <v>9.65</v>
      </c>
      <c r="G1661" s="22" t="s">
        <v>14140</v>
      </c>
      <c r="H1661" s="106">
        <f t="shared" si="75"/>
        <v>16.8</v>
      </c>
      <c r="I1661" s="106">
        <f t="shared" si="76"/>
        <v>15.4</v>
      </c>
      <c r="J1661" s="107">
        <f t="shared" si="77"/>
        <v>15.15</v>
      </c>
      <c r="L1661"/>
      <c r="M1661"/>
      <c r="N1661"/>
      <c r="O1661"/>
      <c r="P1661"/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</row>
    <row r="1662" spans="1:32" s="20" customFormat="1" x14ac:dyDescent="0.35">
      <c r="A1662" s="127" t="s">
        <v>10070</v>
      </c>
      <c r="B1662" s="21" t="s">
        <v>10071</v>
      </c>
      <c r="C1662" s="21">
        <v>6</v>
      </c>
      <c r="D1662" s="20">
        <v>0.7</v>
      </c>
      <c r="E1662" s="135">
        <v>40</v>
      </c>
      <c r="F1662" s="106">
        <v>16.5</v>
      </c>
      <c r="G1662" s="22" t="s">
        <v>14146</v>
      </c>
      <c r="H1662" s="106">
        <f t="shared" si="75"/>
        <v>25.6</v>
      </c>
      <c r="I1662" s="106">
        <f t="shared" si="76"/>
        <v>23.5</v>
      </c>
      <c r="J1662" s="107">
        <f t="shared" si="77"/>
        <v>23.05</v>
      </c>
      <c r="L1662"/>
      <c r="M1662"/>
      <c r="N1662"/>
      <c r="O1662"/>
      <c r="P1662"/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</row>
    <row r="1663" spans="1:32" s="20" customFormat="1" x14ac:dyDescent="0.35">
      <c r="A1663" s="127" t="s">
        <v>14846</v>
      </c>
      <c r="B1663" s="21" t="s">
        <v>14847</v>
      </c>
      <c r="C1663" s="21">
        <v>6</v>
      </c>
      <c r="D1663" s="20">
        <v>0.7</v>
      </c>
      <c r="E1663" s="135">
        <v>43</v>
      </c>
      <c r="F1663" s="106">
        <v>17.399999999999999</v>
      </c>
      <c r="G1663" s="22" t="s">
        <v>14150</v>
      </c>
      <c r="H1663" s="106">
        <f t="shared" si="75"/>
        <v>26.950000000000003</v>
      </c>
      <c r="I1663" s="106">
        <f t="shared" si="76"/>
        <v>24.75</v>
      </c>
      <c r="J1663" s="107">
        <f t="shared" si="77"/>
        <v>24.3</v>
      </c>
      <c r="L1663"/>
      <c r="M1663"/>
      <c r="N1663"/>
      <c r="O1663"/>
      <c r="P1663"/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</row>
    <row r="1664" spans="1:32" s="20" customFormat="1" x14ac:dyDescent="0.35">
      <c r="A1664" s="127" t="s">
        <v>10078</v>
      </c>
      <c r="B1664" s="21" t="s">
        <v>10079</v>
      </c>
      <c r="C1664" s="21">
        <v>3</v>
      </c>
      <c r="D1664" s="20">
        <v>0.7</v>
      </c>
      <c r="E1664" s="135">
        <v>42.5</v>
      </c>
      <c r="F1664" s="106">
        <v>14.25</v>
      </c>
      <c r="G1664" s="22" t="s">
        <v>14152</v>
      </c>
      <c r="H1664" s="106">
        <f t="shared" si="75"/>
        <v>23.05</v>
      </c>
      <c r="I1664" s="106">
        <f t="shared" si="76"/>
        <v>21.150000000000002</v>
      </c>
      <c r="J1664" s="107">
        <f t="shared" si="77"/>
        <v>20.8</v>
      </c>
      <c r="L1664"/>
      <c r="M1664"/>
      <c r="N1664"/>
      <c r="O1664"/>
      <c r="P1664"/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</row>
    <row r="1665" spans="1:32" s="20" customFormat="1" x14ac:dyDescent="0.35">
      <c r="A1665" s="127" t="s">
        <v>10090</v>
      </c>
      <c r="B1665" s="21" t="s">
        <v>10087</v>
      </c>
      <c r="C1665" s="21">
        <v>6</v>
      </c>
      <c r="D1665" s="20">
        <v>1</v>
      </c>
      <c r="E1665" s="135">
        <v>42.5</v>
      </c>
      <c r="F1665" s="106">
        <v>11.75</v>
      </c>
      <c r="G1665" s="22" t="s">
        <v>14146</v>
      </c>
      <c r="H1665" s="106">
        <f t="shared" si="75"/>
        <v>21.6</v>
      </c>
      <c r="I1665" s="106">
        <f t="shared" si="76"/>
        <v>19.850000000000001</v>
      </c>
      <c r="J1665" s="107">
        <f t="shared" si="77"/>
        <v>19.5</v>
      </c>
      <c r="L1665"/>
      <c r="M1665"/>
      <c r="N1665"/>
      <c r="O1665"/>
      <c r="P1665"/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</row>
    <row r="1666" spans="1:32" s="20" customFormat="1" x14ac:dyDescent="0.35">
      <c r="A1666" s="127" t="s">
        <v>10101</v>
      </c>
      <c r="B1666" s="21" t="s">
        <v>10102</v>
      </c>
      <c r="C1666" s="21">
        <v>6</v>
      </c>
      <c r="D1666" s="20">
        <v>0.7</v>
      </c>
      <c r="E1666" s="135">
        <v>38</v>
      </c>
      <c r="F1666" s="106">
        <v>23.5</v>
      </c>
      <c r="G1666" s="22" t="s">
        <v>14144</v>
      </c>
      <c r="H1666" s="106">
        <f t="shared" si="75"/>
        <v>33.950000000000003</v>
      </c>
      <c r="I1666" s="106">
        <f t="shared" si="76"/>
        <v>31.150000000000002</v>
      </c>
      <c r="J1666" s="107">
        <f t="shared" si="77"/>
        <v>30.6</v>
      </c>
      <c r="L1666"/>
      <c r="M1666"/>
      <c r="N1666"/>
      <c r="O1666"/>
      <c r="P1666"/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</row>
    <row r="1667" spans="1:32" s="20" customFormat="1" x14ac:dyDescent="0.35">
      <c r="A1667" s="127" t="s">
        <v>10105</v>
      </c>
      <c r="B1667" s="21" t="s">
        <v>10106</v>
      </c>
      <c r="C1667" s="21">
        <v>6</v>
      </c>
      <c r="D1667" s="20">
        <v>0.7</v>
      </c>
      <c r="E1667" s="135">
        <v>43</v>
      </c>
      <c r="F1667" s="106">
        <v>28.2</v>
      </c>
      <c r="G1667" s="22" t="s">
        <v>14144</v>
      </c>
      <c r="H1667" s="106">
        <f t="shared" si="75"/>
        <v>40.1</v>
      </c>
      <c r="I1667" s="106">
        <f t="shared" si="76"/>
        <v>36.85</v>
      </c>
      <c r="J1667" s="107">
        <f t="shared" si="77"/>
        <v>36.200000000000003</v>
      </c>
      <c r="L1667"/>
      <c r="M1667"/>
      <c r="N1667"/>
      <c r="O1667"/>
      <c r="P1667"/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</row>
    <row r="1668" spans="1:32" s="20" customFormat="1" x14ac:dyDescent="0.35">
      <c r="A1668" s="127" t="s">
        <v>10109</v>
      </c>
      <c r="B1668" s="21" t="s">
        <v>10110</v>
      </c>
      <c r="C1668" s="21">
        <v>6</v>
      </c>
      <c r="D1668" s="20">
        <v>0.7</v>
      </c>
      <c r="E1668" s="135">
        <v>38</v>
      </c>
      <c r="F1668" s="106">
        <v>27.95</v>
      </c>
      <c r="G1668" s="22" t="s">
        <v>14144</v>
      </c>
      <c r="H1668" s="106">
        <f t="shared" si="75"/>
        <v>39.400000000000006</v>
      </c>
      <c r="I1668" s="106">
        <f t="shared" si="76"/>
        <v>36.15</v>
      </c>
      <c r="J1668" s="107">
        <f t="shared" si="77"/>
        <v>35.5</v>
      </c>
      <c r="L1668"/>
      <c r="M1668"/>
      <c r="N1668"/>
      <c r="O1668"/>
      <c r="P1668"/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</row>
    <row r="1669" spans="1:32" s="20" customFormat="1" x14ac:dyDescent="0.35">
      <c r="A1669" s="127" t="s">
        <v>10113</v>
      </c>
      <c r="B1669" s="21" t="s">
        <v>10114</v>
      </c>
      <c r="C1669" s="21">
        <v>6</v>
      </c>
      <c r="D1669" s="20">
        <v>0.7</v>
      </c>
      <c r="E1669" s="135">
        <v>38</v>
      </c>
      <c r="F1669" s="106">
        <v>34</v>
      </c>
      <c r="G1669" s="22" t="s">
        <v>14144</v>
      </c>
      <c r="H1669" s="106">
        <f t="shared" si="75"/>
        <v>46.75</v>
      </c>
      <c r="I1669" s="106">
        <f t="shared" si="76"/>
        <v>42.95</v>
      </c>
      <c r="J1669" s="107">
        <f t="shared" si="77"/>
        <v>42.150000000000006</v>
      </c>
      <c r="L1669"/>
      <c r="M1669"/>
      <c r="N1669"/>
      <c r="O1669"/>
      <c r="P1669"/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</row>
    <row r="1670" spans="1:32" s="20" customFormat="1" x14ac:dyDescent="0.35">
      <c r="A1670" s="127" t="s">
        <v>10117</v>
      </c>
      <c r="B1670" s="21" t="s">
        <v>10118</v>
      </c>
      <c r="C1670" s="21">
        <v>6</v>
      </c>
      <c r="D1670" s="20">
        <v>0.7</v>
      </c>
      <c r="E1670" s="135">
        <v>38</v>
      </c>
      <c r="F1670" s="106">
        <v>42.95</v>
      </c>
      <c r="G1670" s="22" t="s">
        <v>14144</v>
      </c>
      <c r="H1670" s="106">
        <f t="shared" si="75"/>
        <v>57.7</v>
      </c>
      <c r="I1670" s="106">
        <f t="shared" si="76"/>
        <v>52.95</v>
      </c>
      <c r="J1670" s="107">
        <f t="shared" si="77"/>
        <v>52</v>
      </c>
      <c r="L1670"/>
      <c r="M1670"/>
      <c r="N1670"/>
      <c r="O1670"/>
      <c r="P1670"/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</row>
    <row r="1671" spans="1:32" s="20" customFormat="1" x14ac:dyDescent="0.35">
      <c r="A1671" s="127" t="s">
        <v>10121</v>
      </c>
      <c r="B1671" s="21" t="s">
        <v>10122</v>
      </c>
      <c r="C1671" s="21">
        <v>6</v>
      </c>
      <c r="D1671" s="20">
        <v>0.7</v>
      </c>
      <c r="E1671" s="135">
        <v>43</v>
      </c>
      <c r="F1671" s="106">
        <v>42.9</v>
      </c>
      <c r="G1671" s="22" t="s">
        <v>14144</v>
      </c>
      <c r="H1671" s="106">
        <f t="shared" si="75"/>
        <v>58.050000000000004</v>
      </c>
      <c r="I1671" s="106">
        <f t="shared" si="76"/>
        <v>53.300000000000004</v>
      </c>
      <c r="J1671" s="107">
        <f t="shared" si="77"/>
        <v>52.35</v>
      </c>
      <c r="L1671"/>
      <c r="M1671"/>
      <c r="N1671"/>
      <c r="O1671"/>
      <c r="P1671"/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</row>
    <row r="1672" spans="1:32" s="20" customFormat="1" x14ac:dyDescent="0.35">
      <c r="A1672" s="127" t="s">
        <v>10125</v>
      </c>
      <c r="B1672" s="21" t="s">
        <v>10126</v>
      </c>
      <c r="C1672" s="21">
        <v>6</v>
      </c>
      <c r="D1672" s="20">
        <v>0.7</v>
      </c>
      <c r="E1672" s="135">
        <v>43</v>
      </c>
      <c r="F1672" s="106">
        <v>48.5</v>
      </c>
      <c r="G1672" s="22" t="s">
        <v>14144</v>
      </c>
      <c r="H1672" s="106">
        <f t="shared" si="75"/>
        <v>64.900000000000006</v>
      </c>
      <c r="I1672" s="106">
        <f t="shared" si="76"/>
        <v>59.550000000000004</v>
      </c>
      <c r="J1672" s="107">
        <f t="shared" si="77"/>
        <v>58.5</v>
      </c>
      <c r="L1672"/>
      <c r="M1672"/>
      <c r="N1672"/>
      <c r="O1672"/>
      <c r="P1672"/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</row>
    <row r="1673" spans="1:32" s="20" customFormat="1" x14ac:dyDescent="0.35">
      <c r="A1673" s="127" t="s">
        <v>10129</v>
      </c>
      <c r="B1673" s="21" t="s">
        <v>10130</v>
      </c>
      <c r="C1673" s="21">
        <v>6</v>
      </c>
      <c r="D1673" s="20">
        <v>1</v>
      </c>
      <c r="E1673" s="135">
        <v>37.5</v>
      </c>
      <c r="F1673" s="106">
        <v>3.65</v>
      </c>
      <c r="G1673" s="22" t="s">
        <v>14160</v>
      </c>
      <c r="H1673" s="106">
        <f t="shared" si="75"/>
        <v>11.100000000000001</v>
      </c>
      <c r="I1673" s="106">
        <f t="shared" si="76"/>
        <v>10.200000000000001</v>
      </c>
      <c r="J1673" s="107">
        <f t="shared" si="77"/>
        <v>10</v>
      </c>
      <c r="L1673"/>
      <c r="M1673"/>
      <c r="N1673"/>
      <c r="O1673"/>
      <c r="P1673"/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</row>
    <row r="1674" spans="1:32" s="20" customFormat="1" x14ac:dyDescent="0.35">
      <c r="A1674" s="127" t="s">
        <v>10141</v>
      </c>
      <c r="B1674" s="21" t="s">
        <v>10142</v>
      </c>
      <c r="C1674" s="21">
        <v>6</v>
      </c>
      <c r="D1674" s="20">
        <v>0.7</v>
      </c>
      <c r="E1674" s="135">
        <v>30</v>
      </c>
      <c r="F1674" s="106">
        <v>4.75</v>
      </c>
      <c r="G1674" s="22" t="s">
        <v>14159</v>
      </c>
      <c r="H1674" s="106">
        <f t="shared" si="75"/>
        <v>10.350000000000001</v>
      </c>
      <c r="I1674" s="106">
        <f t="shared" si="76"/>
        <v>9.5</v>
      </c>
      <c r="J1674" s="107">
        <f t="shared" si="77"/>
        <v>9.35</v>
      </c>
      <c r="L1674"/>
      <c r="M1674"/>
      <c r="N1674"/>
      <c r="O1674"/>
      <c r="P1674"/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</row>
    <row r="1675" spans="1:32" s="20" customFormat="1" x14ac:dyDescent="0.35">
      <c r="A1675" s="127" t="s">
        <v>10144</v>
      </c>
      <c r="B1675" s="21" t="s">
        <v>10145</v>
      </c>
      <c r="C1675" s="21">
        <v>12</v>
      </c>
      <c r="D1675" s="20">
        <v>0.7</v>
      </c>
      <c r="E1675" s="135">
        <v>36</v>
      </c>
      <c r="F1675" s="106">
        <v>5.5</v>
      </c>
      <c r="G1675" s="22" t="s">
        <v>14159</v>
      </c>
      <c r="H1675" s="106">
        <f t="shared" si="75"/>
        <v>11.8</v>
      </c>
      <c r="I1675" s="106">
        <f t="shared" si="76"/>
        <v>10.850000000000001</v>
      </c>
      <c r="J1675" s="107">
        <f t="shared" si="77"/>
        <v>10.65</v>
      </c>
      <c r="L1675"/>
      <c r="M1675"/>
      <c r="N1675"/>
      <c r="O1675"/>
      <c r="P1675"/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</row>
    <row r="1676" spans="1:32" s="20" customFormat="1" x14ac:dyDescent="0.35">
      <c r="A1676" s="127" t="s">
        <v>10160</v>
      </c>
      <c r="B1676" s="21" t="s">
        <v>10161</v>
      </c>
      <c r="C1676" s="21">
        <v>6</v>
      </c>
      <c r="D1676" s="20">
        <v>1</v>
      </c>
      <c r="E1676" s="135">
        <v>30</v>
      </c>
      <c r="F1676" s="106">
        <v>5</v>
      </c>
      <c r="G1676" s="22" t="s">
        <v>14159</v>
      </c>
      <c r="H1676" s="106">
        <f t="shared" ref="H1676:H1739" si="78">IF(B1676="","",CEILING((F1676+(10.3552*D1676*E1676)/100+1.5+0.05)*1.22,0.05))</f>
        <v>11.8</v>
      </c>
      <c r="I1676" s="106">
        <f t="shared" ref="I1676:I1739" si="79">IF(B1676="","",CEILING((F1676+(10.3552*D1676*E1676)/100+1.5+0.05)*1.12,0.05))</f>
        <v>10.850000000000001</v>
      </c>
      <c r="J1676" s="107">
        <f t="shared" ref="J1676:J1739" si="80">IF(B1676="","",CEILING((F1676+(10.3552*D1676*E1676)/100+1.5+0.05)*1.1,0.05))</f>
        <v>10.65</v>
      </c>
      <c r="L1676"/>
      <c r="M1676"/>
      <c r="N1676"/>
      <c r="O1676"/>
      <c r="P1676"/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</row>
    <row r="1677" spans="1:32" s="20" customFormat="1" x14ac:dyDescent="0.35">
      <c r="A1677" s="127" t="s">
        <v>10164</v>
      </c>
      <c r="B1677" s="21" t="s">
        <v>10165</v>
      </c>
      <c r="C1677" s="21">
        <v>6</v>
      </c>
      <c r="D1677" s="20">
        <v>0.5</v>
      </c>
      <c r="E1677" s="135">
        <v>45.8</v>
      </c>
      <c r="F1677" s="106">
        <v>14.5</v>
      </c>
      <c r="G1677" s="22" t="s">
        <v>14146</v>
      </c>
      <c r="H1677" s="106">
        <f t="shared" si="78"/>
        <v>22.5</v>
      </c>
      <c r="I1677" s="106">
        <f t="shared" si="79"/>
        <v>20.650000000000002</v>
      </c>
      <c r="J1677" s="107">
        <f t="shared" si="80"/>
        <v>20.3</v>
      </c>
      <c r="L1677"/>
      <c r="M1677"/>
      <c r="N1677"/>
      <c r="O1677"/>
      <c r="P1677"/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</row>
    <row r="1678" spans="1:32" s="20" customFormat="1" x14ac:dyDescent="0.35">
      <c r="A1678" s="127" t="s">
        <v>10168</v>
      </c>
      <c r="B1678" s="21" t="s">
        <v>10169</v>
      </c>
      <c r="C1678" s="21">
        <v>6</v>
      </c>
      <c r="D1678" s="20">
        <v>0.7</v>
      </c>
      <c r="E1678" s="135">
        <v>40</v>
      </c>
      <c r="F1678" s="106">
        <v>17.25</v>
      </c>
      <c r="G1678" s="22" t="s">
        <v>14142</v>
      </c>
      <c r="H1678" s="106">
        <f t="shared" si="78"/>
        <v>26.5</v>
      </c>
      <c r="I1678" s="106">
        <f t="shared" si="79"/>
        <v>24.35</v>
      </c>
      <c r="J1678" s="107">
        <f t="shared" si="80"/>
        <v>23.900000000000002</v>
      </c>
      <c r="L1678"/>
      <c r="M1678"/>
      <c r="N1678"/>
      <c r="O1678"/>
      <c r="P1678"/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</row>
    <row r="1679" spans="1:32" s="20" customFormat="1" x14ac:dyDescent="0.35">
      <c r="A1679" s="127" t="s">
        <v>10172</v>
      </c>
      <c r="B1679" s="21" t="s">
        <v>10173</v>
      </c>
      <c r="C1679" s="21">
        <v>6</v>
      </c>
      <c r="D1679" s="20">
        <v>0.7</v>
      </c>
      <c r="E1679" s="135">
        <v>40</v>
      </c>
      <c r="F1679" s="106">
        <v>15.95</v>
      </c>
      <c r="G1679" s="22" t="s">
        <v>14142</v>
      </c>
      <c r="H1679" s="106">
        <f t="shared" si="78"/>
        <v>24.900000000000002</v>
      </c>
      <c r="I1679" s="106">
        <f t="shared" si="79"/>
        <v>22.85</v>
      </c>
      <c r="J1679" s="107">
        <f t="shared" si="80"/>
        <v>22.450000000000003</v>
      </c>
      <c r="L1679"/>
      <c r="M1679"/>
      <c r="N1679"/>
      <c r="O1679"/>
      <c r="P1679"/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</row>
    <row r="1680" spans="1:32" s="20" customFormat="1" x14ac:dyDescent="0.35">
      <c r="A1680" s="127" t="s">
        <v>10196</v>
      </c>
      <c r="B1680" s="21" t="s">
        <v>10197</v>
      </c>
      <c r="C1680" s="21">
        <v>6</v>
      </c>
      <c r="D1680" s="20">
        <v>0.7</v>
      </c>
      <c r="E1680" s="135">
        <v>47</v>
      </c>
      <c r="F1680" s="106">
        <v>17.95</v>
      </c>
      <c r="G1680" s="22" t="s">
        <v>14146</v>
      </c>
      <c r="H1680" s="106">
        <f t="shared" si="78"/>
        <v>27.950000000000003</v>
      </c>
      <c r="I1680" s="106">
        <f t="shared" si="79"/>
        <v>25.700000000000003</v>
      </c>
      <c r="J1680" s="107">
        <f t="shared" si="80"/>
        <v>25.200000000000003</v>
      </c>
      <c r="L1680"/>
      <c r="M1680"/>
      <c r="N1680"/>
      <c r="O1680"/>
      <c r="P1680"/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</row>
    <row r="1681" spans="1:32" s="20" customFormat="1" x14ac:dyDescent="0.35">
      <c r="A1681" s="127" t="s">
        <v>10208</v>
      </c>
      <c r="B1681" s="21" t="s">
        <v>10205</v>
      </c>
      <c r="C1681" s="21">
        <v>6</v>
      </c>
      <c r="D1681" s="20">
        <v>1</v>
      </c>
      <c r="E1681" s="135">
        <v>40</v>
      </c>
      <c r="F1681" s="106">
        <v>7.9</v>
      </c>
      <c r="G1681" s="22" t="s">
        <v>14150</v>
      </c>
      <c r="H1681" s="106">
        <f t="shared" si="78"/>
        <v>16.600000000000001</v>
      </c>
      <c r="I1681" s="106">
        <f t="shared" si="79"/>
        <v>15.25</v>
      </c>
      <c r="J1681" s="107">
        <f t="shared" si="80"/>
        <v>15</v>
      </c>
      <c r="L1681"/>
      <c r="M1681"/>
      <c r="N1681"/>
      <c r="O1681"/>
      <c r="P1681"/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</row>
    <row r="1682" spans="1:32" s="20" customFormat="1" x14ac:dyDescent="0.35">
      <c r="A1682" s="127" t="s">
        <v>10211</v>
      </c>
      <c r="B1682" s="21" t="s">
        <v>10212</v>
      </c>
      <c r="C1682" s="21">
        <v>6</v>
      </c>
      <c r="D1682" s="20">
        <v>0.7</v>
      </c>
      <c r="E1682" s="135">
        <v>40</v>
      </c>
      <c r="F1682" s="106">
        <v>62</v>
      </c>
      <c r="G1682" s="22" t="s">
        <v>14140</v>
      </c>
      <c r="H1682" s="106">
        <f t="shared" si="78"/>
        <v>81.100000000000009</v>
      </c>
      <c r="I1682" s="106">
        <f t="shared" si="79"/>
        <v>74.45</v>
      </c>
      <c r="J1682" s="107">
        <f t="shared" si="80"/>
        <v>73.100000000000009</v>
      </c>
      <c r="L1682"/>
      <c r="M1682"/>
      <c r="N1682"/>
      <c r="O1682"/>
      <c r="P1682"/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</row>
    <row r="1683" spans="1:32" s="20" customFormat="1" x14ac:dyDescent="0.35">
      <c r="A1683" s="127" t="s">
        <v>10215</v>
      </c>
      <c r="B1683" s="21" t="s">
        <v>10216</v>
      </c>
      <c r="C1683" s="21">
        <v>6</v>
      </c>
      <c r="D1683" s="20">
        <v>0.7</v>
      </c>
      <c r="E1683" s="135">
        <v>40</v>
      </c>
      <c r="F1683" s="106">
        <v>49</v>
      </c>
      <c r="G1683" s="22" t="s">
        <v>14140</v>
      </c>
      <c r="H1683" s="106">
        <f t="shared" si="78"/>
        <v>65.25</v>
      </c>
      <c r="I1683" s="106">
        <f t="shared" si="79"/>
        <v>59.900000000000006</v>
      </c>
      <c r="J1683" s="107">
        <f t="shared" si="80"/>
        <v>58.800000000000004</v>
      </c>
      <c r="L1683"/>
      <c r="M1683"/>
      <c r="N1683"/>
      <c r="O1683"/>
      <c r="P1683"/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</row>
    <row r="1684" spans="1:32" s="20" customFormat="1" x14ac:dyDescent="0.35">
      <c r="A1684" s="127" t="s">
        <v>10219</v>
      </c>
      <c r="B1684" s="21" t="s">
        <v>10220</v>
      </c>
      <c r="C1684" s="21">
        <v>6</v>
      </c>
      <c r="D1684" s="20">
        <v>0.7</v>
      </c>
      <c r="E1684" s="135">
        <v>40</v>
      </c>
      <c r="F1684" s="106">
        <v>54.5</v>
      </c>
      <c r="G1684" s="22" t="s">
        <v>14140</v>
      </c>
      <c r="H1684" s="106">
        <f t="shared" si="78"/>
        <v>71.95</v>
      </c>
      <c r="I1684" s="106">
        <f t="shared" si="79"/>
        <v>66.05</v>
      </c>
      <c r="J1684" s="107">
        <f t="shared" si="80"/>
        <v>64.850000000000009</v>
      </c>
      <c r="L1684"/>
      <c r="M1684"/>
      <c r="N1684"/>
      <c r="O1684"/>
      <c r="P1684"/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</row>
    <row r="1685" spans="1:32" x14ac:dyDescent="0.35">
      <c r="A1685" s="127" t="s">
        <v>10265</v>
      </c>
      <c r="B1685" s="21" t="s">
        <v>10262</v>
      </c>
      <c r="C1685" s="21">
        <v>6</v>
      </c>
      <c r="D1685" s="20">
        <v>1</v>
      </c>
      <c r="E1685" s="135">
        <v>37.5</v>
      </c>
      <c r="F1685" s="106">
        <v>7.55</v>
      </c>
      <c r="G1685" s="22" t="s">
        <v>14160</v>
      </c>
      <c r="H1685" s="106">
        <f t="shared" si="78"/>
        <v>15.850000000000001</v>
      </c>
      <c r="I1685" s="106">
        <f t="shared" si="79"/>
        <v>14.55</v>
      </c>
      <c r="J1685" s="107">
        <f t="shared" si="80"/>
        <v>14.3</v>
      </c>
    </row>
    <row r="1686" spans="1:32" x14ac:dyDescent="0.35">
      <c r="A1686" s="127" t="s">
        <v>10268</v>
      </c>
      <c r="B1686" s="21" t="s">
        <v>10269</v>
      </c>
      <c r="C1686" s="21">
        <v>12</v>
      </c>
      <c r="D1686" s="20">
        <v>0.05</v>
      </c>
      <c r="E1686" s="135">
        <v>40</v>
      </c>
      <c r="F1686" s="106">
        <v>4.1500000000000004</v>
      </c>
      <c r="G1686" s="22" t="s">
        <v>14146</v>
      </c>
      <c r="H1686" s="106">
        <f t="shared" si="78"/>
        <v>7.25</v>
      </c>
      <c r="I1686" s="106">
        <f t="shared" si="79"/>
        <v>6.65</v>
      </c>
      <c r="J1686" s="107">
        <f t="shared" si="80"/>
        <v>6.5</v>
      </c>
    </row>
    <row r="1687" spans="1:32" x14ac:dyDescent="0.35">
      <c r="A1687" s="127" t="s">
        <v>14386</v>
      </c>
      <c r="B1687" s="21" t="s">
        <v>23339</v>
      </c>
      <c r="C1687" s="21">
        <v>6</v>
      </c>
      <c r="D1687" s="20">
        <v>0.7</v>
      </c>
      <c r="E1687" s="135">
        <v>40</v>
      </c>
      <c r="F1687" s="106">
        <v>18</v>
      </c>
      <c r="G1687" s="22" t="s">
        <v>14146</v>
      </c>
      <c r="H1687" s="106">
        <f t="shared" si="78"/>
        <v>27.400000000000002</v>
      </c>
      <c r="I1687" s="106">
        <f t="shared" si="79"/>
        <v>25.150000000000002</v>
      </c>
      <c r="J1687" s="107">
        <f t="shared" si="80"/>
        <v>24.700000000000003</v>
      </c>
    </row>
    <row r="1688" spans="1:32" x14ac:dyDescent="0.35">
      <c r="A1688" s="127" t="s">
        <v>10275</v>
      </c>
      <c r="B1688" s="21" t="s">
        <v>10276</v>
      </c>
      <c r="C1688" s="21">
        <v>5</v>
      </c>
      <c r="D1688" s="20">
        <v>0.7</v>
      </c>
      <c r="E1688" s="135">
        <v>40</v>
      </c>
      <c r="F1688" s="106">
        <v>32.5</v>
      </c>
      <c r="G1688" s="22" t="s">
        <v>14152</v>
      </c>
      <c r="H1688" s="106">
        <f t="shared" si="78"/>
        <v>45.1</v>
      </c>
      <c r="I1688" s="106">
        <f t="shared" si="79"/>
        <v>41.400000000000006</v>
      </c>
      <c r="J1688" s="107">
        <f t="shared" si="80"/>
        <v>40.650000000000006</v>
      </c>
    </row>
    <row r="1689" spans="1:32" x14ac:dyDescent="0.35">
      <c r="A1689" s="127" t="s">
        <v>10279</v>
      </c>
      <c r="B1689" s="21" t="s">
        <v>10280</v>
      </c>
      <c r="C1689" s="21">
        <v>6</v>
      </c>
      <c r="D1689" s="20">
        <v>0.7</v>
      </c>
      <c r="E1689" s="135">
        <v>40</v>
      </c>
      <c r="F1689" s="106">
        <v>18.5</v>
      </c>
      <c r="G1689" s="22" t="s">
        <v>14146</v>
      </c>
      <c r="H1689" s="106">
        <f t="shared" si="78"/>
        <v>28</v>
      </c>
      <c r="I1689" s="106">
        <f t="shared" si="79"/>
        <v>25.75</v>
      </c>
      <c r="J1689" s="107">
        <f t="shared" si="80"/>
        <v>25.25</v>
      </c>
    </row>
    <row r="1690" spans="1:32" x14ac:dyDescent="0.35">
      <c r="A1690" s="127" t="s">
        <v>10304</v>
      </c>
      <c r="B1690" s="21" t="s">
        <v>10301</v>
      </c>
      <c r="C1690" s="21">
        <v>6</v>
      </c>
      <c r="D1690" s="20">
        <v>1</v>
      </c>
      <c r="E1690" s="135">
        <v>17</v>
      </c>
      <c r="F1690" s="106">
        <v>8.15</v>
      </c>
      <c r="G1690" s="22" t="s">
        <v>14153</v>
      </c>
      <c r="H1690" s="106">
        <f t="shared" si="78"/>
        <v>14</v>
      </c>
      <c r="I1690" s="106">
        <f t="shared" si="79"/>
        <v>12.850000000000001</v>
      </c>
      <c r="J1690" s="107">
        <f t="shared" si="80"/>
        <v>12.65</v>
      </c>
    </row>
    <row r="1691" spans="1:32" x14ac:dyDescent="0.35">
      <c r="A1691" s="127" t="s">
        <v>10324</v>
      </c>
      <c r="B1691" s="21" t="s">
        <v>10325</v>
      </c>
      <c r="C1691" s="21">
        <v>6</v>
      </c>
      <c r="D1691" s="20">
        <v>0.7</v>
      </c>
      <c r="E1691" s="135">
        <v>40</v>
      </c>
      <c r="F1691" s="106">
        <v>33.5</v>
      </c>
      <c r="G1691" s="22" t="s">
        <v>14140</v>
      </c>
      <c r="H1691" s="106">
        <f t="shared" si="78"/>
        <v>46.300000000000004</v>
      </c>
      <c r="I1691" s="106">
        <f t="shared" si="79"/>
        <v>42.550000000000004</v>
      </c>
      <c r="J1691" s="107">
        <f t="shared" si="80"/>
        <v>41.75</v>
      </c>
    </row>
    <row r="1692" spans="1:32" x14ac:dyDescent="0.35">
      <c r="A1692" s="127" t="s">
        <v>10328</v>
      </c>
      <c r="B1692" s="21" t="s">
        <v>10329</v>
      </c>
      <c r="C1692" s="21">
        <v>6</v>
      </c>
      <c r="D1692" s="20">
        <v>0.7</v>
      </c>
      <c r="E1692" s="135">
        <v>40</v>
      </c>
      <c r="F1692" s="106">
        <v>165</v>
      </c>
      <c r="G1692" s="22" t="s">
        <v>14140</v>
      </c>
      <c r="H1692" s="106">
        <f t="shared" si="78"/>
        <v>206.75</v>
      </c>
      <c r="I1692" s="106">
        <f t="shared" si="79"/>
        <v>189.8</v>
      </c>
      <c r="J1692" s="107">
        <f t="shared" si="80"/>
        <v>186.4</v>
      </c>
    </row>
    <row r="1693" spans="1:32" x14ac:dyDescent="0.35">
      <c r="A1693" s="127" t="s">
        <v>10332</v>
      </c>
      <c r="B1693" s="21" t="s">
        <v>10333</v>
      </c>
      <c r="C1693" s="21">
        <v>4</v>
      </c>
      <c r="D1693" s="20">
        <v>0.7</v>
      </c>
      <c r="E1693" s="135">
        <v>40</v>
      </c>
      <c r="F1693" s="106">
        <v>295</v>
      </c>
      <c r="G1693" s="22" t="s">
        <v>14140</v>
      </c>
      <c r="H1693" s="106">
        <f t="shared" si="78"/>
        <v>365.35</v>
      </c>
      <c r="I1693" s="106">
        <f t="shared" si="79"/>
        <v>335.40000000000003</v>
      </c>
      <c r="J1693" s="107">
        <f t="shared" si="80"/>
        <v>329.40000000000003</v>
      </c>
    </row>
    <row r="1694" spans="1:32" x14ac:dyDescent="0.35">
      <c r="A1694" s="127" t="s">
        <v>10336</v>
      </c>
      <c r="B1694" s="21" t="s">
        <v>10337</v>
      </c>
      <c r="C1694" s="21">
        <v>6</v>
      </c>
      <c r="D1694" s="20">
        <v>0.7</v>
      </c>
      <c r="E1694" s="135">
        <v>40</v>
      </c>
      <c r="F1694" s="106">
        <v>28.5</v>
      </c>
      <c r="G1694" s="22" t="s">
        <v>14140</v>
      </c>
      <c r="H1694" s="106">
        <f t="shared" si="78"/>
        <v>40.200000000000003</v>
      </c>
      <c r="I1694" s="106">
        <f t="shared" si="79"/>
        <v>36.950000000000003</v>
      </c>
      <c r="J1694" s="107">
        <f t="shared" si="80"/>
        <v>36.25</v>
      </c>
    </row>
    <row r="1695" spans="1:32" x14ac:dyDescent="0.35">
      <c r="A1695" s="127" t="s">
        <v>10340</v>
      </c>
      <c r="B1695" s="21" t="s">
        <v>10341</v>
      </c>
      <c r="C1695" s="21">
        <v>60</v>
      </c>
      <c r="D1695" s="20">
        <v>0.05</v>
      </c>
      <c r="E1695" s="135">
        <v>40</v>
      </c>
      <c r="F1695" s="106">
        <v>4.1500000000000004</v>
      </c>
      <c r="G1695" s="22" t="s">
        <v>14140</v>
      </c>
      <c r="H1695" s="106">
        <f t="shared" si="78"/>
        <v>7.25</v>
      </c>
      <c r="I1695" s="106">
        <f t="shared" si="79"/>
        <v>6.65</v>
      </c>
      <c r="J1695" s="107">
        <f t="shared" si="80"/>
        <v>6.5</v>
      </c>
    </row>
    <row r="1696" spans="1:32" x14ac:dyDescent="0.35">
      <c r="A1696" s="127" t="s">
        <v>10344</v>
      </c>
      <c r="B1696" s="21" t="s">
        <v>10345</v>
      </c>
      <c r="C1696" s="21">
        <v>6</v>
      </c>
      <c r="D1696" s="20">
        <v>0.7</v>
      </c>
      <c r="E1696" s="135">
        <v>40</v>
      </c>
      <c r="F1696" s="106">
        <v>27.5</v>
      </c>
      <c r="G1696" s="22" t="s">
        <v>14140</v>
      </c>
      <c r="H1696" s="106">
        <f t="shared" si="78"/>
        <v>39</v>
      </c>
      <c r="I1696" s="106">
        <f t="shared" si="79"/>
        <v>35.800000000000004</v>
      </c>
      <c r="J1696" s="107">
        <f t="shared" si="80"/>
        <v>35.15</v>
      </c>
    </row>
    <row r="1697" spans="1:10" x14ac:dyDescent="0.35">
      <c r="A1697" s="127" t="s">
        <v>10352</v>
      </c>
      <c r="B1697" s="21" t="s">
        <v>23340</v>
      </c>
      <c r="C1697" s="21">
        <v>6</v>
      </c>
      <c r="D1697" s="20">
        <v>0.7</v>
      </c>
      <c r="E1697" s="135">
        <v>40</v>
      </c>
      <c r="F1697" s="106">
        <v>28</v>
      </c>
      <c r="G1697" s="22" t="s">
        <v>14140</v>
      </c>
      <c r="H1697" s="106">
        <f t="shared" si="78"/>
        <v>39.6</v>
      </c>
      <c r="I1697" s="106">
        <f t="shared" si="79"/>
        <v>36.35</v>
      </c>
      <c r="J1697" s="107">
        <f t="shared" si="80"/>
        <v>35.700000000000003</v>
      </c>
    </row>
    <row r="1698" spans="1:10" x14ac:dyDescent="0.35">
      <c r="A1698" s="127" t="s">
        <v>10348</v>
      </c>
      <c r="B1698" s="21" t="s">
        <v>10349</v>
      </c>
      <c r="C1698" s="21">
        <v>6</v>
      </c>
      <c r="D1698" s="20">
        <v>1</v>
      </c>
      <c r="E1698" s="135">
        <v>40</v>
      </c>
      <c r="F1698" s="106">
        <v>36.5</v>
      </c>
      <c r="G1698" s="22" t="s">
        <v>14140</v>
      </c>
      <c r="H1698" s="106">
        <f t="shared" si="78"/>
        <v>51.5</v>
      </c>
      <c r="I1698" s="106">
        <f t="shared" si="79"/>
        <v>47.300000000000004</v>
      </c>
      <c r="J1698" s="107">
        <f t="shared" si="80"/>
        <v>46.45</v>
      </c>
    </row>
    <row r="1699" spans="1:10" x14ac:dyDescent="0.35">
      <c r="A1699" s="127" t="s">
        <v>10354</v>
      </c>
      <c r="B1699" s="21" t="s">
        <v>10355</v>
      </c>
      <c r="C1699" s="21">
        <v>6</v>
      </c>
      <c r="D1699" s="20">
        <v>0.7</v>
      </c>
      <c r="E1699" s="135">
        <v>46</v>
      </c>
      <c r="F1699" s="106">
        <v>23.45</v>
      </c>
      <c r="G1699" s="22" t="s">
        <v>14145</v>
      </c>
      <c r="H1699" s="106">
        <f t="shared" si="78"/>
        <v>34.6</v>
      </c>
      <c r="I1699" s="106">
        <f t="shared" si="79"/>
        <v>31.75</v>
      </c>
      <c r="J1699" s="107">
        <f t="shared" si="80"/>
        <v>31.200000000000003</v>
      </c>
    </row>
    <row r="1700" spans="1:10" x14ac:dyDescent="0.35">
      <c r="A1700" s="127" t="s">
        <v>10358</v>
      </c>
      <c r="B1700" s="21" t="s">
        <v>10359</v>
      </c>
      <c r="C1700" s="21">
        <v>6</v>
      </c>
      <c r="D1700" s="20">
        <v>0.7</v>
      </c>
      <c r="E1700" s="135">
        <v>46</v>
      </c>
      <c r="F1700" s="106">
        <v>21.5</v>
      </c>
      <c r="G1700" s="22" t="s">
        <v>14145</v>
      </c>
      <c r="H1700" s="106">
        <f t="shared" si="78"/>
        <v>32.200000000000003</v>
      </c>
      <c r="I1700" s="106">
        <f t="shared" si="79"/>
        <v>29.6</v>
      </c>
      <c r="J1700" s="107">
        <f t="shared" si="80"/>
        <v>29.05</v>
      </c>
    </row>
    <row r="1701" spans="1:10" x14ac:dyDescent="0.35">
      <c r="A1701" s="127" t="s">
        <v>10362</v>
      </c>
      <c r="B1701" s="21" t="s">
        <v>10363</v>
      </c>
      <c r="C1701" s="21">
        <v>6</v>
      </c>
      <c r="D1701" s="20">
        <v>0.7</v>
      </c>
      <c r="E1701" s="135">
        <v>40</v>
      </c>
      <c r="F1701" s="106">
        <v>12.2</v>
      </c>
      <c r="G1701" s="22" t="s">
        <v>14145</v>
      </c>
      <c r="H1701" s="106">
        <f t="shared" si="78"/>
        <v>20.350000000000001</v>
      </c>
      <c r="I1701" s="106">
        <f t="shared" si="79"/>
        <v>18.650000000000002</v>
      </c>
      <c r="J1701" s="107">
        <f t="shared" si="80"/>
        <v>18.350000000000001</v>
      </c>
    </row>
    <row r="1702" spans="1:10" x14ac:dyDescent="0.35">
      <c r="A1702" s="127" t="s">
        <v>10366</v>
      </c>
      <c r="B1702" s="21" t="s">
        <v>10367</v>
      </c>
      <c r="C1702" s="21">
        <v>6</v>
      </c>
      <c r="D1702" s="20">
        <v>0.7</v>
      </c>
      <c r="E1702" s="135">
        <v>55.2</v>
      </c>
      <c r="F1702" s="106">
        <v>28</v>
      </c>
      <c r="G1702" s="22" t="s">
        <v>14145</v>
      </c>
      <c r="H1702" s="106">
        <f t="shared" si="78"/>
        <v>40.950000000000003</v>
      </c>
      <c r="I1702" s="106">
        <f t="shared" si="79"/>
        <v>37.6</v>
      </c>
      <c r="J1702" s="107">
        <f t="shared" si="80"/>
        <v>36.950000000000003</v>
      </c>
    </row>
    <row r="1703" spans="1:10" x14ac:dyDescent="0.35">
      <c r="A1703" s="127" t="s">
        <v>10370</v>
      </c>
      <c r="B1703" s="21" t="s">
        <v>10371</v>
      </c>
      <c r="C1703" s="21">
        <v>12</v>
      </c>
      <c r="D1703" s="20">
        <v>0.05</v>
      </c>
      <c r="E1703" s="135">
        <v>40</v>
      </c>
      <c r="F1703" s="106">
        <v>1</v>
      </c>
      <c r="G1703" s="22" t="s">
        <v>14144</v>
      </c>
      <c r="H1703" s="106">
        <f t="shared" si="78"/>
        <v>3.4000000000000004</v>
      </c>
      <c r="I1703" s="106">
        <f t="shared" si="79"/>
        <v>3.1</v>
      </c>
      <c r="J1703" s="107">
        <f t="shared" si="80"/>
        <v>3.0500000000000003</v>
      </c>
    </row>
    <row r="1704" spans="1:10" x14ac:dyDescent="0.35">
      <c r="A1704" s="127" t="s">
        <v>10374</v>
      </c>
      <c r="B1704" s="21" t="s">
        <v>10375</v>
      </c>
      <c r="C1704" s="21">
        <v>6</v>
      </c>
      <c r="D1704" s="20">
        <v>0.7</v>
      </c>
      <c r="E1704" s="135">
        <v>50.6</v>
      </c>
      <c r="F1704" s="106">
        <v>240</v>
      </c>
      <c r="G1704" s="22" t="s">
        <v>14145</v>
      </c>
      <c r="H1704" s="106">
        <f t="shared" si="78"/>
        <v>299.2</v>
      </c>
      <c r="I1704" s="106">
        <f t="shared" si="79"/>
        <v>274.65000000000003</v>
      </c>
      <c r="J1704" s="107">
        <f t="shared" si="80"/>
        <v>269.75</v>
      </c>
    </row>
    <row r="1705" spans="1:10" x14ac:dyDescent="0.35">
      <c r="A1705" s="127" t="s">
        <v>10378</v>
      </c>
      <c r="B1705" s="21" t="s">
        <v>10379</v>
      </c>
      <c r="C1705" s="21">
        <v>6</v>
      </c>
      <c r="D1705" s="20">
        <v>0.7</v>
      </c>
      <c r="E1705" s="135">
        <v>52.1</v>
      </c>
      <c r="F1705" s="106">
        <v>24.2</v>
      </c>
      <c r="G1705" s="22" t="s">
        <v>14145</v>
      </c>
      <c r="H1705" s="106">
        <f t="shared" si="78"/>
        <v>36.050000000000004</v>
      </c>
      <c r="I1705" s="106">
        <f t="shared" si="79"/>
        <v>33.1</v>
      </c>
      <c r="J1705" s="107">
        <f t="shared" si="80"/>
        <v>32.5</v>
      </c>
    </row>
    <row r="1706" spans="1:10" x14ac:dyDescent="0.35">
      <c r="A1706" s="127" t="s">
        <v>10382</v>
      </c>
      <c r="B1706" s="21" t="s">
        <v>10383</v>
      </c>
      <c r="C1706" s="21">
        <v>6</v>
      </c>
      <c r="D1706" s="20">
        <v>0.7</v>
      </c>
      <c r="E1706" s="135">
        <v>54.1</v>
      </c>
      <c r="F1706" s="106">
        <v>23.5</v>
      </c>
      <c r="G1706" s="22" t="s">
        <v>14145</v>
      </c>
      <c r="H1706" s="106">
        <f t="shared" si="78"/>
        <v>35.35</v>
      </c>
      <c r="I1706" s="106">
        <f t="shared" si="79"/>
        <v>32.450000000000003</v>
      </c>
      <c r="J1706" s="107">
        <f t="shared" si="80"/>
        <v>31.900000000000002</v>
      </c>
    </row>
    <row r="1707" spans="1:10" x14ac:dyDescent="0.35">
      <c r="A1707" s="127" t="s">
        <v>10386</v>
      </c>
      <c r="B1707" s="21" t="s">
        <v>10387</v>
      </c>
      <c r="C1707" s="21">
        <v>6</v>
      </c>
      <c r="D1707" s="20">
        <v>0.7</v>
      </c>
      <c r="E1707" s="135">
        <v>46</v>
      </c>
      <c r="F1707" s="106">
        <v>17.850000000000001</v>
      </c>
      <c r="G1707" s="22" t="s">
        <v>14145</v>
      </c>
      <c r="H1707" s="106">
        <f t="shared" si="78"/>
        <v>27.75</v>
      </c>
      <c r="I1707" s="106">
        <f t="shared" si="79"/>
        <v>25.5</v>
      </c>
      <c r="J1707" s="107">
        <f t="shared" si="80"/>
        <v>25.05</v>
      </c>
    </row>
    <row r="1708" spans="1:10" x14ac:dyDescent="0.35">
      <c r="A1708" s="127" t="s">
        <v>10414</v>
      </c>
      <c r="B1708" s="21" t="s">
        <v>10415</v>
      </c>
      <c r="C1708" s="21">
        <v>6</v>
      </c>
      <c r="D1708" s="20">
        <v>0.7</v>
      </c>
      <c r="E1708" s="135">
        <v>40</v>
      </c>
      <c r="F1708" s="106">
        <v>4.25</v>
      </c>
      <c r="G1708" s="22" t="s">
        <v>14158</v>
      </c>
      <c r="H1708" s="106">
        <f t="shared" si="78"/>
        <v>10.65</v>
      </c>
      <c r="I1708" s="106">
        <f t="shared" si="79"/>
        <v>9.75</v>
      </c>
      <c r="J1708" s="107">
        <f t="shared" si="80"/>
        <v>9.6000000000000014</v>
      </c>
    </row>
    <row r="1709" spans="1:10" x14ac:dyDescent="0.35">
      <c r="A1709" s="127" t="s">
        <v>10418</v>
      </c>
      <c r="B1709" s="21" t="s">
        <v>10419</v>
      </c>
      <c r="C1709" s="21">
        <v>1</v>
      </c>
      <c r="D1709" s="20">
        <v>1</v>
      </c>
      <c r="E1709" s="135">
        <v>40</v>
      </c>
      <c r="F1709" s="106">
        <v>37</v>
      </c>
      <c r="G1709" s="22" t="s">
        <v>14142</v>
      </c>
      <c r="H1709" s="106">
        <f t="shared" si="78"/>
        <v>52.1</v>
      </c>
      <c r="I1709" s="106">
        <f t="shared" si="79"/>
        <v>47.85</v>
      </c>
      <c r="J1709" s="107">
        <f t="shared" si="80"/>
        <v>47</v>
      </c>
    </row>
    <row r="1710" spans="1:10" x14ac:dyDescent="0.35">
      <c r="A1710" s="127" t="s">
        <v>10421</v>
      </c>
      <c r="B1710" s="21" t="s">
        <v>10422</v>
      </c>
      <c r="C1710" s="21">
        <v>6</v>
      </c>
      <c r="D1710" s="20">
        <v>0.7</v>
      </c>
      <c r="E1710" s="135">
        <v>40</v>
      </c>
      <c r="F1710" s="106">
        <v>7.1</v>
      </c>
      <c r="G1710" s="22" t="s">
        <v>14165</v>
      </c>
      <c r="H1710" s="106">
        <f t="shared" si="78"/>
        <v>14.100000000000001</v>
      </c>
      <c r="I1710" s="106">
        <f t="shared" si="79"/>
        <v>12.950000000000001</v>
      </c>
      <c r="J1710" s="107">
        <f t="shared" si="80"/>
        <v>12.75</v>
      </c>
    </row>
    <row r="1711" spans="1:10" x14ac:dyDescent="0.35">
      <c r="A1711" s="127" t="s">
        <v>10425</v>
      </c>
      <c r="B1711" s="21" t="s">
        <v>10426</v>
      </c>
      <c r="C1711" s="21">
        <v>6</v>
      </c>
      <c r="D1711" s="20">
        <v>0.7</v>
      </c>
      <c r="E1711" s="135">
        <v>40</v>
      </c>
      <c r="F1711" s="106">
        <v>9.9499999999999993</v>
      </c>
      <c r="G1711" s="22" t="s">
        <v>14165</v>
      </c>
      <c r="H1711" s="106">
        <f t="shared" si="78"/>
        <v>17.600000000000001</v>
      </c>
      <c r="I1711" s="106">
        <f t="shared" si="79"/>
        <v>16.150000000000002</v>
      </c>
      <c r="J1711" s="107">
        <f t="shared" si="80"/>
        <v>15.850000000000001</v>
      </c>
    </row>
    <row r="1712" spans="1:10" x14ac:dyDescent="0.35">
      <c r="A1712" s="127" t="s">
        <v>10429</v>
      </c>
      <c r="B1712" s="21" t="s">
        <v>10430</v>
      </c>
      <c r="C1712" s="21">
        <v>6</v>
      </c>
      <c r="D1712" s="20">
        <v>0.7</v>
      </c>
      <c r="E1712" s="135">
        <v>40</v>
      </c>
      <c r="F1712" s="106">
        <v>17.75</v>
      </c>
      <c r="G1712" s="22" t="s">
        <v>14165</v>
      </c>
      <c r="H1712" s="106">
        <f t="shared" si="78"/>
        <v>27.1</v>
      </c>
      <c r="I1712" s="106">
        <f t="shared" si="79"/>
        <v>24.900000000000002</v>
      </c>
      <c r="J1712" s="107">
        <f t="shared" si="80"/>
        <v>24.450000000000003</v>
      </c>
    </row>
    <row r="1713" spans="1:10" x14ac:dyDescent="0.35">
      <c r="A1713" s="127" t="s">
        <v>10468</v>
      </c>
      <c r="B1713" s="21" t="s">
        <v>10469</v>
      </c>
      <c r="C1713" s="21">
        <v>6</v>
      </c>
      <c r="D1713" s="20">
        <v>0.7</v>
      </c>
      <c r="E1713" s="135">
        <v>42</v>
      </c>
      <c r="F1713" s="106">
        <v>15.8</v>
      </c>
      <c r="G1713" s="22" t="s">
        <v>14146</v>
      </c>
      <c r="H1713" s="106">
        <f t="shared" si="78"/>
        <v>24.900000000000002</v>
      </c>
      <c r="I1713" s="106">
        <f t="shared" si="79"/>
        <v>22.85</v>
      </c>
      <c r="J1713" s="107">
        <f t="shared" si="80"/>
        <v>22.450000000000003</v>
      </c>
    </row>
    <row r="1714" spans="1:10" x14ac:dyDescent="0.35">
      <c r="A1714" s="127" t="s">
        <v>10472</v>
      </c>
      <c r="B1714" s="21" t="s">
        <v>10473</v>
      </c>
      <c r="C1714" s="21">
        <v>6</v>
      </c>
      <c r="D1714" s="20">
        <v>0.7</v>
      </c>
      <c r="E1714" s="135">
        <v>42</v>
      </c>
      <c r="F1714" s="106">
        <v>14.15</v>
      </c>
      <c r="G1714" s="22" t="s">
        <v>14146</v>
      </c>
      <c r="H1714" s="106">
        <f t="shared" si="78"/>
        <v>22.900000000000002</v>
      </c>
      <c r="I1714" s="106">
        <f t="shared" si="79"/>
        <v>21</v>
      </c>
      <c r="J1714" s="107">
        <f t="shared" si="80"/>
        <v>20.650000000000002</v>
      </c>
    </row>
    <row r="1715" spans="1:10" x14ac:dyDescent="0.35">
      <c r="A1715" s="127" t="s">
        <v>10479</v>
      </c>
      <c r="B1715" s="21" t="s">
        <v>10480</v>
      </c>
      <c r="C1715" s="21">
        <v>6</v>
      </c>
      <c r="D1715" s="20">
        <v>0.7</v>
      </c>
      <c r="E1715" s="135">
        <v>57.1</v>
      </c>
      <c r="F1715" s="106">
        <v>16</v>
      </c>
      <c r="G1715" s="22" t="s">
        <v>14146</v>
      </c>
      <c r="H1715" s="106">
        <f t="shared" si="78"/>
        <v>26.5</v>
      </c>
      <c r="I1715" s="106">
        <f t="shared" si="79"/>
        <v>24.3</v>
      </c>
      <c r="J1715" s="107">
        <f t="shared" si="80"/>
        <v>23.900000000000002</v>
      </c>
    </row>
    <row r="1716" spans="1:10" x14ac:dyDescent="0.35">
      <c r="A1716" s="127" t="s">
        <v>10483</v>
      </c>
      <c r="B1716" s="21" t="s">
        <v>10484</v>
      </c>
      <c r="C1716" s="21">
        <v>6</v>
      </c>
      <c r="D1716" s="20">
        <v>0.7</v>
      </c>
      <c r="E1716" s="135">
        <v>42</v>
      </c>
      <c r="F1716" s="106">
        <v>10</v>
      </c>
      <c r="G1716" s="22" t="s">
        <v>14146</v>
      </c>
      <c r="H1716" s="106">
        <f t="shared" si="78"/>
        <v>17.850000000000001</v>
      </c>
      <c r="I1716" s="106">
        <f t="shared" si="79"/>
        <v>16.350000000000001</v>
      </c>
      <c r="J1716" s="107">
        <f t="shared" si="80"/>
        <v>16.100000000000001</v>
      </c>
    </row>
    <row r="1717" spans="1:10" x14ac:dyDescent="0.35">
      <c r="A1717" s="127" t="s">
        <v>10487</v>
      </c>
      <c r="B1717" s="21" t="s">
        <v>10488</v>
      </c>
      <c r="C1717" s="21">
        <v>6</v>
      </c>
      <c r="D1717" s="20">
        <v>0.5</v>
      </c>
      <c r="E1717" s="135">
        <v>29</v>
      </c>
      <c r="F1717" s="106">
        <v>11.95</v>
      </c>
      <c r="G1717" s="22" t="s">
        <v>14164</v>
      </c>
      <c r="H1717" s="106">
        <f t="shared" si="78"/>
        <v>18.350000000000001</v>
      </c>
      <c r="I1717" s="106">
        <f t="shared" si="79"/>
        <v>16.850000000000001</v>
      </c>
      <c r="J1717" s="107">
        <f t="shared" si="80"/>
        <v>16.55</v>
      </c>
    </row>
    <row r="1718" spans="1:10" x14ac:dyDescent="0.35">
      <c r="A1718" s="127" t="s">
        <v>10491</v>
      </c>
      <c r="B1718" s="21" t="s">
        <v>10492</v>
      </c>
      <c r="C1718" s="21">
        <v>6</v>
      </c>
      <c r="D1718" s="20">
        <v>1</v>
      </c>
      <c r="E1718" s="135">
        <v>21</v>
      </c>
      <c r="F1718" s="106">
        <v>7.85</v>
      </c>
      <c r="G1718" s="22" t="s">
        <v>14156</v>
      </c>
      <c r="H1718" s="106">
        <f t="shared" si="78"/>
        <v>14.15</v>
      </c>
      <c r="I1718" s="106">
        <f t="shared" si="79"/>
        <v>13</v>
      </c>
      <c r="J1718" s="107">
        <f t="shared" si="80"/>
        <v>12.75</v>
      </c>
    </row>
    <row r="1719" spans="1:10" x14ac:dyDescent="0.35">
      <c r="A1719" s="127" t="s">
        <v>10495</v>
      </c>
      <c r="B1719" s="21" t="s">
        <v>10496</v>
      </c>
      <c r="C1719" s="21">
        <v>6</v>
      </c>
      <c r="D1719" s="20">
        <v>1</v>
      </c>
      <c r="E1719" s="135">
        <v>18</v>
      </c>
      <c r="F1719" s="106">
        <v>6.45</v>
      </c>
      <c r="G1719" s="22" t="s">
        <v>14156</v>
      </c>
      <c r="H1719" s="106">
        <f t="shared" si="78"/>
        <v>12.05</v>
      </c>
      <c r="I1719" s="106">
        <f t="shared" si="79"/>
        <v>11.05</v>
      </c>
      <c r="J1719" s="107">
        <f t="shared" si="80"/>
        <v>10.9</v>
      </c>
    </row>
    <row r="1720" spans="1:10" x14ac:dyDescent="0.35">
      <c r="A1720" s="127" t="s">
        <v>10499</v>
      </c>
      <c r="B1720" s="21" t="s">
        <v>10500</v>
      </c>
      <c r="C1720" s="21">
        <v>6</v>
      </c>
      <c r="D1720" s="20">
        <v>1</v>
      </c>
      <c r="E1720" s="135">
        <v>18</v>
      </c>
      <c r="F1720" s="106">
        <v>6.25</v>
      </c>
      <c r="G1720" s="22" t="s">
        <v>14156</v>
      </c>
      <c r="H1720" s="106">
        <f t="shared" si="78"/>
        <v>11.8</v>
      </c>
      <c r="I1720" s="106">
        <f t="shared" si="79"/>
        <v>10.850000000000001</v>
      </c>
      <c r="J1720" s="107">
        <f t="shared" si="80"/>
        <v>10.65</v>
      </c>
    </row>
    <row r="1721" spans="1:10" x14ac:dyDescent="0.35">
      <c r="A1721" s="127" t="s">
        <v>10507</v>
      </c>
      <c r="B1721" s="21" t="s">
        <v>10508</v>
      </c>
      <c r="C1721" s="21">
        <v>6</v>
      </c>
      <c r="D1721" s="20">
        <v>0.7</v>
      </c>
      <c r="E1721" s="135">
        <v>40</v>
      </c>
      <c r="F1721" s="106">
        <v>9.65</v>
      </c>
      <c r="G1721" s="22" t="s">
        <v>14150</v>
      </c>
      <c r="H1721" s="106">
        <f t="shared" si="78"/>
        <v>17.25</v>
      </c>
      <c r="I1721" s="106">
        <f t="shared" si="79"/>
        <v>15.8</v>
      </c>
      <c r="J1721" s="107">
        <f t="shared" si="80"/>
        <v>15.55</v>
      </c>
    </row>
    <row r="1722" spans="1:10" x14ac:dyDescent="0.35">
      <c r="A1722" s="127" t="s">
        <v>10515</v>
      </c>
      <c r="B1722" s="21" t="s">
        <v>10516</v>
      </c>
      <c r="C1722" s="21">
        <v>6</v>
      </c>
      <c r="D1722" s="20">
        <v>0.7</v>
      </c>
      <c r="E1722" s="135">
        <v>25</v>
      </c>
      <c r="F1722" s="106">
        <v>5.95</v>
      </c>
      <c r="G1722" s="22" t="s">
        <v>14164</v>
      </c>
      <c r="H1722" s="106">
        <f t="shared" si="78"/>
        <v>11.4</v>
      </c>
      <c r="I1722" s="106">
        <f t="shared" si="79"/>
        <v>10.450000000000001</v>
      </c>
      <c r="J1722" s="107">
        <f t="shared" si="80"/>
        <v>10.25</v>
      </c>
    </row>
    <row r="1723" spans="1:10" x14ac:dyDescent="0.35">
      <c r="A1723" s="127" t="s">
        <v>10525</v>
      </c>
      <c r="B1723" s="21" t="s">
        <v>10526</v>
      </c>
      <c r="C1723" s="21">
        <v>48</v>
      </c>
      <c r="D1723" s="20">
        <v>0.05</v>
      </c>
      <c r="E1723" s="135">
        <v>17</v>
      </c>
      <c r="F1723" s="106">
        <v>6.25</v>
      </c>
      <c r="G1723" s="22" t="s">
        <v>14153</v>
      </c>
      <c r="H1723" s="106">
        <f t="shared" si="78"/>
        <v>9.65</v>
      </c>
      <c r="I1723" s="106">
        <f t="shared" si="79"/>
        <v>8.85</v>
      </c>
      <c r="J1723" s="107">
        <f t="shared" si="80"/>
        <v>8.7000000000000011</v>
      </c>
    </row>
    <row r="1724" spans="1:10" x14ac:dyDescent="0.35">
      <c r="A1724" s="127" t="s">
        <v>10532</v>
      </c>
      <c r="B1724" s="21" t="s">
        <v>10533</v>
      </c>
      <c r="C1724" s="21">
        <v>48</v>
      </c>
      <c r="D1724" s="20">
        <v>0.05</v>
      </c>
      <c r="E1724" s="135">
        <v>17</v>
      </c>
      <c r="F1724" s="106">
        <v>5.25</v>
      </c>
      <c r="G1724" s="22" t="s">
        <v>14153</v>
      </c>
      <c r="H1724" s="106">
        <f t="shared" si="78"/>
        <v>8.4500000000000011</v>
      </c>
      <c r="I1724" s="106">
        <f t="shared" si="79"/>
        <v>7.75</v>
      </c>
      <c r="J1724" s="107">
        <f t="shared" si="80"/>
        <v>7.6000000000000005</v>
      </c>
    </row>
    <row r="1725" spans="1:10" x14ac:dyDescent="0.35">
      <c r="A1725" s="127" t="s">
        <v>10536</v>
      </c>
      <c r="B1725" s="21" t="s">
        <v>23341</v>
      </c>
      <c r="C1725" s="21">
        <v>6</v>
      </c>
      <c r="D1725" s="20">
        <v>1</v>
      </c>
      <c r="E1725" s="135">
        <v>17</v>
      </c>
      <c r="F1725" s="106">
        <v>21.35</v>
      </c>
      <c r="G1725" s="22" t="s">
        <v>14153</v>
      </c>
      <c r="H1725" s="106">
        <f t="shared" si="78"/>
        <v>30.1</v>
      </c>
      <c r="I1725" s="106">
        <f t="shared" si="79"/>
        <v>27.650000000000002</v>
      </c>
      <c r="J1725" s="107">
        <f t="shared" si="80"/>
        <v>27.150000000000002</v>
      </c>
    </row>
    <row r="1726" spans="1:10" x14ac:dyDescent="0.35">
      <c r="A1726" s="127" t="s">
        <v>10539</v>
      </c>
      <c r="B1726" s="21" t="s">
        <v>10540</v>
      </c>
      <c r="C1726" s="21">
        <v>48</v>
      </c>
      <c r="D1726" s="20">
        <v>0.05</v>
      </c>
      <c r="E1726" s="135">
        <v>17</v>
      </c>
      <c r="F1726" s="106">
        <v>5.25</v>
      </c>
      <c r="G1726" s="22" t="s">
        <v>14153</v>
      </c>
      <c r="H1726" s="106">
        <f t="shared" si="78"/>
        <v>8.4500000000000011</v>
      </c>
      <c r="I1726" s="106">
        <f t="shared" si="79"/>
        <v>7.75</v>
      </c>
      <c r="J1726" s="107">
        <f t="shared" si="80"/>
        <v>7.6000000000000005</v>
      </c>
    </row>
    <row r="1727" spans="1:10" x14ac:dyDescent="0.35">
      <c r="A1727" s="127" t="s">
        <v>10550</v>
      </c>
      <c r="B1727" s="21" t="s">
        <v>10551</v>
      </c>
      <c r="C1727" s="21">
        <v>48</v>
      </c>
      <c r="D1727" s="20">
        <v>0.05</v>
      </c>
      <c r="E1727" s="135">
        <v>17</v>
      </c>
      <c r="F1727" s="106">
        <v>6.25</v>
      </c>
      <c r="G1727" s="22" t="s">
        <v>14153</v>
      </c>
      <c r="H1727" s="106">
        <f t="shared" si="78"/>
        <v>9.65</v>
      </c>
      <c r="I1727" s="106">
        <f t="shared" si="79"/>
        <v>8.85</v>
      </c>
      <c r="J1727" s="107">
        <f t="shared" si="80"/>
        <v>8.7000000000000011</v>
      </c>
    </row>
    <row r="1728" spans="1:10" x14ac:dyDescent="0.35">
      <c r="A1728" s="127" t="s">
        <v>10565</v>
      </c>
      <c r="B1728" s="21" t="s">
        <v>10566</v>
      </c>
      <c r="C1728" s="21">
        <v>6</v>
      </c>
      <c r="D1728" s="20">
        <v>0.7</v>
      </c>
      <c r="E1728" s="135">
        <v>47</v>
      </c>
      <c r="F1728" s="106">
        <v>7.5</v>
      </c>
      <c r="G1728" s="22" t="s">
        <v>14146</v>
      </c>
      <c r="H1728" s="106">
        <f t="shared" si="78"/>
        <v>15.200000000000001</v>
      </c>
      <c r="I1728" s="106">
        <f t="shared" si="79"/>
        <v>14</v>
      </c>
      <c r="J1728" s="107">
        <f t="shared" si="80"/>
        <v>13.75</v>
      </c>
    </row>
    <row r="1729" spans="1:10" x14ac:dyDescent="0.35">
      <c r="A1729" s="127" t="s">
        <v>10569</v>
      </c>
      <c r="B1729" s="21" t="s">
        <v>10570</v>
      </c>
      <c r="C1729" s="21">
        <v>6</v>
      </c>
      <c r="D1729" s="20">
        <v>0.7</v>
      </c>
      <c r="E1729" s="135">
        <v>40</v>
      </c>
      <c r="F1729" s="106">
        <v>6.95</v>
      </c>
      <c r="G1729" s="22" t="s">
        <v>14146</v>
      </c>
      <c r="H1729" s="106">
        <f t="shared" si="78"/>
        <v>13.950000000000001</v>
      </c>
      <c r="I1729" s="106">
        <f t="shared" si="79"/>
        <v>12.8</v>
      </c>
      <c r="J1729" s="107">
        <f t="shared" si="80"/>
        <v>12.55</v>
      </c>
    </row>
    <row r="1730" spans="1:10" x14ac:dyDescent="0.35">
      <c r="A1730" s="127" t="s">
        <v>10587</v>
      </c>
      <c r="B1730" s="21" t="s">
        <v>10588</v>
      </c>
      <c r="C1730" s="21">
        <v>6</v>
      </c>
      <c r="D1730" s="20">
        <v>0.7</v>
      </c>
      <c r="E1730" s="135">
        <v>37.5</v>
      </c>
      <c r="F1730" s="106">
        <v>8.1</v>
      </c>
      <c r="G1730" s="22" t="s">
        <v>14144</v>
      </c>
      <c r="H1730" s="106">
        <f t="shared" si="78"/>
        <v>15.100000000000001</v>
      </c>
      <c r="I1730" s="106">
        <f t="shared" si="79"/>
        <v>13.9</v>
      </c>
      <c r="J1730" s="107">
        <f t="shared" si="80"/>
        <v>13.65</v>
      </c>
    </row>
    <row r="1731" spans="1:10" x14ac:dyDescent="0.35">
      <c r="A1731" s="127" t="s">
        <v>10591</v>
      </c>
      <c r="B1731" s="21" t="s">
        <v>10592</v>
      </c>
      <c r="C1731" s="21">
        <v>6</v>
      </c>
      <c r="D1731" s="20">
        <v>0.7</v>
      </c>
      <c r="E1731" s="135">
        <v>37.5</v>
      </c>
      <c r="F1731" s="106">
        <v>10.85</v>
      </c>
      <c r="G1731" s="22" t="s">
        <v>14161</v>
      </c>
      <c r="H1731" s="106">
        <f t="shared" si="78"/>
        <v>18.45</v>
      </c>
      <c r="I1731" s="106">
        <f t="shared" si="79"/>
        <v>16.95</v>
      </c>
      <c r="J1731" s="107">
        <f t="shared" si="80"/>
        <v>16.650000000000002</v>
      </c>
    </row>
    <row r="1732" spans="1:10" x14ac:dyDescent="0.35">
      <c r="A1732" s="127" t="s">
        <v>10595</v>
      </c>
      <c r="B1732" s="21" t="s">
        <v>10596</v>
      </c>
      <c r="C1732" s="21">
        <v>6</v>
      </c>
      <c r="D1732" s="20">
        <v>0.7</v>
      </c>
      <c r="E1732" s="135">
        <v>37.5</v>
      </c>
      <c r="F1732" s="106">
        <v>10.85</v>
      </c>
      <c r="G1732" s="22" t="s">
        <v>14161</v>
      </c>
      <c r="H1732" s="106">
        <f t="shared" si="78"/>
        <v>18.45</v>
      </c>
      <c r="I1732" s="106">
        <f t="shared" si="79"/>
        <v>16.95</v>
      </c>
      <c r="J1732" s="107">
        <f t="shared" si="80"/>
        <v>16.650000000000002</v>
      </c>
    </row>
    <row r="1733" spans="1:10" x14ac:dyDescent="0.35">
      <c r="A1733" s="127" t="s">
        <v>10599</v>
      </c>
      <c r="B1733" s="21" t="s">
        <v>10600</v>
      </c>
      <c r="C1733" s="21">
        <v>6</v>
      </c>
      <c r="D1733" s="20">
        <v>0.7</v>
      </c>
      <c r="E1733" s="135">
        <v>17</v>
      </c>
      <c r="F1733" s="106">
        <v>5.45</v>
      </c>
      <c r="G1733" s="22" t="s">
        <v>14153</v>
      </c>
      <c r="H1733" s="106">
        <f t="shared" si="78"/>
        <v>10.050000000000001</v>
      </c>
      <c r="I1733" s="106">
        <f t="shared" si="79"/>
        <v>9.25</v>
      </c>
      <c r="J1733" s="107">
        <f t="shared" si="80"/>
        <v>9.1</v>
      </c>
    </row>
    <row r="1734" spans="1:10" x14ac:dyDescent="0.35">
      <c r="A1734" s="127" t="s">
        <v>10606</v>
      </c>
      <c r="B1734" s="21" t="s">
        <v>10607</v>
      </c>
      <c r="C1734" s="21">
        <v>6</v>
      </c>
      <c r="D1734" s="20">
        <v>0.7</v>
      </c>
      <c r="E1734" s="135">
        <v>35</v>
      </c>
      <c r="F1734" s="106">
        <v>5.75</v>
      </c>
      <c r="G1734" s="22" t="s">
        <v>14168</v>
      </c>
      <c r="H1734" s="106">
        <f t="shared" si="78"/>
        <v>12.05</v>
      </c>
      <c r="I1734" s="106">
        <f t="shared" si="79"/>
        <v>11.05</v>
      </c>
      <c r="J1734" s="107">
        <f t="shared" si="80"/>
        <v>10.850000000000001</v>
      </c>
    </row>
    <row r="1735" spans="1:10" x14ac:dyDescent="0.35">
      <c r="A1735" s="127" t="s">
        <v>10610</v>
      </c>
      <c r="B1735" s="21" t="s">
        <v>10611</v>
      </c>
      <c r="C1735" s="21">
        <v>12</v>
      </c>
      <c r="D1735" s="20">
        <v>0.7</v>
      </c>
      <c r="E1735" s="135">
        <v>14</v>
      </c>
      <c r="F1735" s="106">
        <v>5.45</v>
      </c>
      <c r="G1735" s="22" t="s">
        <v>14168</v>
      </c>
      <c r="H1735" s="106">
        <f t="shared" si="78"/>
        <v>9.8000000000000007</v>
      </c>
      <c r="I1735" s="106">
        <f t="shared" si="79"/>
        <v>9</v>
      </c>
      <c r="J1735" s="107">
        <f t="shared" si="80"/>
        <v>8.85</v>
      </c>
    </row>
    <row r="1736" spans="1:10" x14ac:dyDescent="0.35">
      <c r="A1736" s="127" t="s">
        <v>10618</v>
      </c>
      <c r="B1736" s="21" t="s">
        <v>10615</v>
      </c>
      <c r="C1736" s="21">
        <v>6</v>
      </c>
      <c r="D1736" s="20">
        <v>1</v>
      </c>
      <c r="E1736" s="135">
        <v>38</v>
      </c>
      <c r="F1736" s="106">
        <v>5.0999999999999996</v>
      </c>
      <c r="G1736" s="22" t="s">
        <v>14149</v>
      </c>
      <c r="H1736" s="106">
        <f t="shared" si="78"/>
        <v>12.950000000000001</v>
      </c>
      <c r="I1736" s="106">
        <f t="shared" si="79"/>
        <v>11.9</v>
      </c>
      <c r="J1736" s="107">
        <f t="shared" si="80"/>
        <v>11.65</v>
      </c>
    </row>
    <row r="1737" spans="1:10" x14ac:dyDescent="0.35">
      <c r="A1737" s="127" t="s">
        <v>10621</v>
      </c>
      <c r="B1737" s="21" t="s">
        <v>10622</v>
      </c>
      <c r="C1737" s="21">
        <v>6</v>
      </c>
      <c r="D1737" s="20">
        <v>0.7</v>
      </c>
      <c r="E1737" s="135">
        <v>41.2</v>
      </c>
      <c r="F1737" s="106">
        <v>6.95</v>
      </c>
      <c r="G1737" s="22" t="s">
        <v>14160</v>
      </c>
      <c r="H1737" s="106">
        <f t="shared" si="78"/>
        <v>14.05</v>
      </c>
      <c r="I1737" s="106">
        <f t="shared" si="79"/>
        <v>12.9</v>
      </c>
      <c r="J1737" s="107">
        <f t="shared" si="80"/>
        <v>12.65</v>
      </c>
    </row>
    <row r="1738" spans="1:10" x14ac:dyDescent="0.35">
      <c r="A1738" s="127" t="s">
        <v>10625</v>
      </c>
      <c r="B1738" s="21" t="s">
        <v>10626</v>
      </c>
      <c r="C1738" s="21">
        <v>6</v>
      </c>
      <c r="D1738" s="20">
        <v>0.7</v>
      </c>
      <c r="E1738" s="135">
        <v>40</v>
      </c>
      <c r="F1738" s="106">
        <v>13.1</v>
      </c>
      <c r="G1738" s="22" t="s">
        <v>14144</v>
      </c>
      <c r="H1738" s="106">
        <f t="shared" si="78"/>
        <v>21.450000000000003</v>
      </c>
      <c r="I1738" s="106">
        <f t="shared" si="79"/>
        <v>19.700000000000003</v>
      </c>
      <c r="J1738" s="107">
        <f t="shared" si="80"/>
        <v>19.350000000000001</v>
      </c>
    </row>
    <row r="1739" spans="1:10" x14ac:dyDescent="0.35">
      <c r="A1739" s="127" t="s">
        <v>10635</v>
      </c>
      <c r="B1739" s="21" t="s">
        <v>10632</v>
      </c>
      <c r="C1739" s="21">
        <v>6</v>
      </c>
      <c r="D1739" s="20">
        <v>0.7</v>
      </c>
      <c r="E1739" s="135">
        <v>42</v>
      </c>
      <c r="F1739" s="106">
        <v>13.15</v>
      </c>
      <c r="G1739" s="22" t="s">
        <v>14144</v>
      </c>
      <c r="H1739" s="106">
        <f t="shared" si="78"/>
        <v>21.650000000000002</v>
      </c>
      <c r="I1739" s="106">
        <f t="shared" si="79"/>
        <v>19.900000000000002</v>
      </c>
      <c r="J1739" s="107">
        <f t="shared" si="80"/>
        <v>19.55</v>
      </c>
    </row>
    <row r="1740" spans="1:10" x14ac:dyDescent="0.35">
      <c r="A1740" s="127" t="s">
        <v>10637</v>
      </c>
      <c r="B1740" s="21" t="s">
        <v>10638</v>
      </c>
      <c r="C1740" s="21">
        <v>6</v>
      </c>
      <c r="D1740" s="20">
        <v>0.7</v>
      </c>
      <c r="E1740" s="135">
        <v>40</v>
      </c>
      <c r="F1740" s="106">
        <v>11.95</v>
      </c>
      <c r="G1740" s="22" t="s">
        <v>14144</v>
      </c>
      <c r="H1740" s="106">
        <f t="shared" ref="H1740:H1803" si="81">IF(B1740="","",CEILING((F1740+(10.3552*D1740*E1740)/100+1.5+0.05)*1.22,0.05))</f>
        <v>20.05</v>
      </c>
      <c r="I1740" s="106">
        <f t="shared" ref="I1740:I1803" si="82">IF(B1740="","",CEILING((F1740+(10.3552*D1740*E1740)/100+1.5+0.05)*1.12,0.05))</f>
        <v>18.400000000000002</v>
      </c>
      <c r="J1740" s="107">
        <f t="shared" ref="J1740:J1803" si="83">IF(B1740="","",CEILING((F1740+(10.3552*D1740*E1740)/100+1.5+0.05)*1.1,0.05))</f>
        <v>18.05</v>
      </c>
    </row>
    <row r="1741" spans="1:10" x14ac:dyDescent="0.35">
      <c r="A1741" s="127" t="s">
        <v>10641</v>
      </c>
      <c r="B1741" s="21" t="s">
        <v>10642</v>
      </c>
      <c r="C1741" s="21">
        <v>6</v>
      </c>
      <c r="D1741" s="20">
        <v>0.7</v>
      </c>
      <c r="E1741" s="135">
        <v>40</v>
      </c>
      <c r="F1741" s="106">
        <v>14.45</v>
      </c>
      <c r="G1741" s="22" t="s">
        <v>14144</v>
      </c>
      <c r="H1741" s="106">
        <f t="shared" si="81"/>
        <v>23.1</v>
      </c>
      <c r="I1741" s="106">
        <f t="shared" si="82"/>
        <v>21.200000000000003</v>
      </c>
      <c r="J1741" s="107">
        <f t="shared" si="83"/>
        <v>20.8</v>
      </c>
    </row>
    <row r="1742" spans="1:10" x14ac:dyDescent="0.35">
      <c r="A1742" s="127" t="s">
        <v>10646</v>
      </c>
      <c r="B1742" s="21" t="s">
        <v>10647</v>
      </c>
      <c r="C1742" s="21">
        <v>6</v>
      </c>
      <c r="D1742" s="20">
        <v>0.7</v>
      </c>
      <c r="E1742" s="135">
        <v>40</v>
      </c>
      <c r="F1742" s="106">
        <v>6.95</v>
      </c>
      <c r="G1742" s="22" t="s">
        <v>14144</v>
      </c>
      <c r="H1742" s="106">
        <f t="shared" si="81"/>
        <v>13.950000000000001</v>
      </c>
      <c r="I1742" s="106">
        <f t="shared" si="82"/>
        <v>12.8</v>
      </c>
      <c r="J1742" s="107">
        <f t="shared" si="83"/>
        <v>12.55</v>
      </c>
    </row>
    <row r="1743" spans="1:10" x14ac:dyDescent="0.35">
      <c r="A1743" s="127" t="s">
        <v>10650</v>
      </c>
      <c r="B1743" s="21" t="s">
        <v>10651</v>
      </c>
      <c r="C1743" s="21">
        <v>6</v>
      </c>
      <c r="D1743" s="20">
        <v>0.7</v>
      </c>
      <c r="E1743" s="135">
        <v>69</v>
      </c>
      <c r="F1743" s="106">
        <v>10.5</v>
      </c>
      <c r="G1743" s="22" t="s">
        <v>14144</v>
      </c>
      <c r="H1743" s="106">
        <f t="shared" si="81"/>
        <v>20.85</v>
      </c>
      <c r="I1743" s="106">
        <f t="shared" si="82"/>
        <v>19.100000000000001</v>
      </c>
      <c r="J1743" s="107">
        <f t="shared" si="83"/>
        <v>18.8</v>
      </c>
    </row>
    <row r="1744" spans="1:10" x14ac:dyDescent="0.35">
      <c r="A1744" s="127" t="s">
        <v>10654</v>
      </c>
      <c r="B1744" s="21" t="s">
        <v>10655</v>
      </c>
      <c r="C1744" s="21">
        <v>6</v>
      </c>
      <c r="D1744" s="20">
        <v>0.7</v>
      </c>
      <c r="E1744" s="135">
        <v>40</v>
      </c>
      <c r="F1744" s="106">
        <v>13.55</v>
      </c>
      <c r="G1744" s="22" t="s">
        <v>14144</v>
      </c>
      <c r="H1744" s="106">
        <f t="shared" si="81"/>
        <v>22</v>
      </c>
      <c r="I1744" s="106">
        <f t="shared" si="82"/>
        <v>20.200000000000003</v>
      </c>
      <c r="J1744" s="107">
        <f t="shared" si="83"/>
        <v>19.8</v>
      </c>
    </row>
    <row r="1745" spans="1:10" x14ac:dyDescent="0.35">
      <c r="A1745" s="127" t="s">
        <v>10658</v>
      </c>
      <c r="B1745" s="21" t="s">
        <v>10659</v>
      </c>
      <c r="C1745" s="21">
        <v>6</v>
      </c>
      <c r="D1745" s="20">
        <v>0.7</v>
      </c>
      <c r="E1745" s="135">
        <v>40</v>
      </c>
      <c r="F1745" s="106">
        <v>20.5</v>
      </c>
      <c r="G1745" s="22" t="s">
        <v>14144</v>
      </c>
      <c r="H1745" s="106">
        <f t="shared" si="81"/>
        <v>30.450000000000003</v>
      </c>
      <c r="I1745" s="106">
        <f t="shared" si="82"/>
        <v>27.950000000000003</v>
      </c>
      <c r="J1745" s="107">
        <f t="shared" si="83"/>
        <v>27.450000000000003</v>
      </c>
    </row>
    <row r="1746" spans="1:10" x14ac:dyDescent="0.35">
      <c r="A1746" s="127" t="s">
        <v>10662</v>
      </c>
      <c r="B1746" s="21" t="s">
        <v>10663</v>
      </c>
      <c r="C1746" s="21">
        <v>6</v>
      </c>
      <c r="D1746" s="20">
        <v>0.7</v>
      </c>
      <c r="E1746" s="135">
        <v>40</v>
      </c>
      <c r="F1746" s="106">
        <v>15.5</v>
      </c>
      <c r="G1746" s="22" t="s">
        <v>14144</v>
      </c>
      <c r="H1746" s="106">
        <f t="shared" si="81"/>
        <v>24.35</v>
      </c>
      <c r="I1746" s="106">
        <f t="shared" si="82"/>
        <v>22.35</v>
      </c>
      <c r="J1746" s="107">
        <f t="shared" si="83"/>
        <v>21.950000000000003</v>
      </c>
    </row>
    <row r="1747" spans="1:10" x14ac:dyDescent="0.35">
      <c r="A1747" s="127" t="s">
        <v>10665</v>
      </c>
      <c r="B1747" s="21" t="s">
        <v>10666</v>
      </c>
      <c r="C1747" s="21">
        <v>6</v>
      </c>
      <c r="D1747" s="20">
        <v>0.7</v>
      </c>
      <c r="E1747" s="135">
        <v>43</v>
      </c>
      <c r="F1747" s="106">
        <v>13.25</v>
      </c>
      <c r="G1747" s="22" t="s">
        <v>14144</v>
      </c>
      <c r="H1747" s="106">
        <f t="shared" si="81"/>
        <v>21.900000000000002</v>
      </c>
      <c r="I1747" s="106">
        <f t="shared" si="82"/>
        <v>20.100000000000001</v>
      </c>
      <c r="J1747" s="107">
        <f t="shared" si="83"/>
        <v>19.75</v>
      </c>
    </row>
    <row r="1748" spans="1:10" x14ac:dyDescent="0.35">
      <c r="A1748" s="127" t="s">
        <v>15872</v>
      </c>
      <c r="B1748" s="21" t="s">
        <v>15873</v>
      </c>
      <c r="C1748" s="21">
        <v>3</v>
      </c>
      <c r="D1748" s="20">
        <v>1.75</v>
      </c>
      <c r="E1748" s="135">
        <v>40</v>
      </c>
      <c r="F1748" s="106">
        <v>58.5</v>
      </c>
      <c r="G1748" s="22" t="s">
        <v>14144</v>
      </c>
      <c r="H1748" s="106">
        <f t="shared" si="81"/>
        <v>82.15</v>
      </c>
      <c r="I1748" s="106">
        <f t="shared" si="82"/>
        <v>75.400000000000006</v>
      </c>
      <c r="J1748" s="107">
        <f t="shared" si="83"/>
        <v>74.05</v>
      </c>
    </row>
    <row r="1749" spans="1:10" x14ac:dyDescent="0.35">
      <c r="A1749" s="127" t="s">
        <v>10669</v>
      </c>
      <c r="B1749" s="21" t="s">
        <v>10670</v>
      </c>
      <c r="C1749" s="21">
        <v>5</v>
      </c>
      <c r="D1749" s="20">
        <v>0.7</v>
      </c>
      <c r="E1749" s="135">
        <v>40</v>
      </c>
      <c r="F1749" s="106">
        <v>30.5</v>
      </c>
      <c r="G1749" s="22" t="s">
        <v>14162</v>
      </c>
      <c r="H1749" s="106">
        <f t="shared" si="81"/>
        <v>42.650000000000006</v>
      </c>
      <c r="I1749" s="106">
        <f t="shared" si="82"/>
        <v>39.150000000000006</v>
      </c>
      <c r="J1749" s="107">
        <f t="shared" si="83"/>
        <v>38.450000000000003</v>
      </c>
    </row>
    <row r="1750" spans="1:10" x14ac:dyDescent="0.35">
      <c r="A1750" s="127" t="s">
        <v>10673</v>
      </c>
      <c r="B1750" s="21" t="s">
        <v>10674</v>
      </c>
      <c r="C1750" s="21">
        <v>6</v>
      </c>
      <c r="D1750" s="20">
        <v>0.7</v>
      </c>
      <c r="E1750" s="135">
        <v>40</v>
      </c>
      <c r="F1750" s="106">
        <v>26</v>
      </c>
      <c r="G1750" s="22" t="s">
        <v>14144</v>
      </c>
      <c r="H1750" s="106">
        <f t="shared" si="81"/>
        <v>37.15</v>
      </c>
      <c r="I1750" s="106">
        <f t="shared" si="82"/>
        <v>34.15</v>
      </c>
      <c r="J1750" s="107">
        <f t="shared" si="83"/>
        <v>33.5</v>
      </c>
    </row>
    <row r="1751" spans="1:10" x14ac:dyDescent="0.35">
      <c r="A1751" s="127" t="s">
        <v>10681</v>
      </c>
      <c r="B1751" s="21" t="s">
        <v>10682</v>
      </c>
      <c r="C1751" s="21">
        <v>6</v>
      </c>
      <c r="D1751" s="20">
        <v>0.7</v>
      </c>
      <c r="E1751" s="135">
        <v>40</v>
      </c>
      <c r="F1751" s="106">
        <v>14.75</v>
      </c>
      <c r="G1751" s="22" t="s">
        <v>14158</v>
      </c>
      <c r="H1751" s="106">
        <f t="shared" si="81"/>
        <v>23.450000000000003</v>
      </c>
      <c r="I1751" s="106">
        <f t="shared" si="82"/>
        <v>21.55</v>
      </c>
      <c r="J1751" s="107">
        <f t="shared" si="83"/>
        <v>21.150000000000002</v>
      </c>
    </row>
    <row r="1752" spans="1:10" x14ac:dyDescent="0.35">
      <c r="A1752" s="127" t="s">
        <v>10685</v>
      </c>
      <c r="B1752" s="21" t="s">
        <v>10686</v>
      </c>
      <c r="C1752" s="21">
        <v>6</v>
      </c>
      <c r="D1752" s="20">
        <v>0.7</v>
      </c>
      <c r="E1752" s="135">
        <v>57</v>
      </c>
      <c r="F1752" s="106">
        <v>20.5</v>
      </c>
      <c r="G1752" s="22" t="s">
        <v>14146</v>
      </c>
      <c r="H1752" s="106">
        <f t="shared" si="81"/>
        <v>31.950000000000003</v>
      </c>
      <c r="I1752" s="106">
        <f t="shared" si="82"/>
        <v>29.35</v>
      </c>
      <c r="J1752" s="107">
        <f t="shared" si="83"/>
        <v>28.8</v>
      </c>
    </row>
    <row r="1753" spans="1:10" x14ac:dyDescent="0.35">
      <c r="A1753" s="127" t="s">
        <v>10704</v>
      </c>
      <c r="B1753" s="21" t="s">
        <v>10698</v>
      </c>
      <c r="C1753" s="21">
        <v>6</v>
      </c>
      <c r="D1753" s="20">
        <v>1</v>
      </c>
      <c r="E1753" s="135">
        <v>37.5</v>
      </c>
      <c r="F1753" s="106">
        <v>3.25</v>
      </c>
      <c r="G1753" s="22" t="s">
        <v>14142</v>
      </c>
      <c r="H1753" s="106">
        <f t="shared" si="81"/>
        <v>10.600000000000001</v>
      </c>
      <c r="I1753" s="106">
        <f t="shared" si="82"/>
        <v>9.75</v>
      </c>
      <c r="J1753" s="107">
        <f t="shared" si="83"/>
        <v>9.6000000000000014</v>
      </c>
    </row>
    <row r="1754" spans="1:10" x14ac:dyDescent="0.35">
      <c r="A1754" s="127" t="s">
        <v>10707</v>
      </c>
      <c r="B1754" s="21" t="s">
        <v>23316</v>
      </c>
      <c r="C1754" s="21">
        <v>6</v>
      </c>
      <c r="D1754" s="20">
        <v>1.5</v>
      </c>
      <c r="E1754" s="135">
        <v>37.5</v>
      </c>
      <c r="F1754" s="106">
        <v>5.5</v>
      </c>
      <c r="G1754" s="22" t="s">
        <v>14142</v>
      </c>
      <c r="H1754" s="106">
        <f t="shared" si="81"/>
        <v>15.75</v>
      </c>
      <c r="I1754" s="106">
        <f t="shared" si="82"/>
        <v>14.450000000000001</v>
      </c>
      <c r="J1754" s="107">
        <f t="shared" si="83"/>
        <v>14.200000000000001</v>
      </c>
    </row>
    <row r="1755" spans="1:10" x14ac:dyDescent="0.35">
      <c r="A1755" s="127" t="s">
        <v>15879</v>
      </c>
      <c r="B1755" s="21" t="s">
        <v>23342</v>
      </c>
      <c r="C1755" s="21">
        <v>6</v>
      </c>
      <c r="D1755" s="20">
        <v>2</v>
      </c>
      <c r="E1755" s="135">
        <v>37.5</v>
      </c>
      <c r="F1755" s="106">
        <v>9.5</v>
      </c>
      <c r="G1755" s="22" t="s">
        <v>14142</v>
      </c>
      <c r="H1755" s="106">
        <f t="shared" si="81"/>
        <v>23</v>
      </c>
      <c r="I1755" s="106">
        <f t="shared" si="82"/>
        <v>21.1</v>
      </c>
      <c r="J1755" s="107">
        <f t="shared" si="83"/>
        <v>20.700000000000003</v>
      </c>
    </row>
    <row r="1756" spans="1:10" x14ac:dyDescent="0.35">
      <c r="A1756" s="127" t="s">
        <v>10725</v>
      </c>
      <c r="B1756" s="21" t="s">
        <v>10726</v>
      </c>
      <c r="C1756" s="21">
        <v>6</v>
      </c>
      <c r="D1756" s="20">
        <v>0.7</v>
      </c>
      <c r="E1756" s="135">
        <v>25</v>
      </c>
      <c r="F1756" s="106">
        <v>5.95</v>
      </c>
      <c r="G1756" s="22" t="s">
        <v>14153</v>
      </c>
      <c r="H1756" s="106">
        <f t="shared" si="81"/>
        <v>11.4</v>
      </c>
      <c r="I1756" s="106">
        <f t="shared" si="82"/>
        <v>10.450000000000001</v>
      </c>
      <c r="J1756" s="107">
        <f t="shared" si="83"/>
        <v>10.25</v>
      </c>
    </row>
    <row r="1757" spans="1:10" x14ac:dyDescent="0.35">
      <c r="A1757" s="127" t="s">
        <v>10737</v>
      </c>
      <c r="B1757" s="21" t="s">
        <v>10738</v>
      </c>
      <c r="C1757" s="21">
        <v>6</v>
      </c>
      <c r="D1757" s="20">
        <v>0.7</v>
      </c>
      <c r="E1757" s="135">
        <v>9</v>
      </c>
      <c r="F1757" s="106">
        <v>7.65</v>
      </c>
      <c r="G1757" s="22" t="s">
        <v>14154</v>
      </c>
      <c r="H1757" s="106">
        <f t="shared" si="81"/>
        <v>12.05</v>
      </c>
      <c r="I1757" s="106">
        <f t="shared" si="82"/>
        <v>11.05</v>
      </c>
      <c r="J1757" s="107">
        <f t="shared" si="83"/>
        <v>10.850000000000001</v>
      </c>
    </row>
    <row r="1758" spans="1:10" x14ac:dyDescent="0.35">
      <c r="A1758" s="127" t="s">
        <v>10740</v>
      </c>
      <c r="B1758" s="21" t="s">
        <v>10741</v>
      </c>
      <c r="C1758" s="21">
        <v>6</v>
      </c>
      <c r="D1758" s="20">
        <v>0.7</v>
      </c>
      <c r="E1758" s="135">
        <v>30</v>
      </c>
      <c r="F1758" s="106">
        <v>12.35</v>
      </c>
      <c r="G1758" s="22" t="s">
        <v>14161</v>
      </c>
      <c r="H1758" s="106">
        <f t="shared" si="81"/>
        <v>19.650000000000002</v>
      </c>
      <c r="I1758" s="106">
        <f t="shared" si="82"/>
        <v>18.05</v>
      </c>
      <c r="J1758" s="107">
        <f t="shared" si="83"/>
        <v>17.7</v>
      </c>
    </row>
    <row r="1759" spans="1:10" x14ac:dyDescent="0.35">
      <c r="A1759" s="127" t="s">
        <v>14459</v>
      </c>
      <c r="B1759" s="21" t="s">
        <v>14460</v>
      </c>
      <c r="C1759" s="21">
        <v>6</v>
      </c>
      <c r="D1759" s="20">
        <v>0.5</v>
      </c>
      <c r="E1759" s="135">
        <v>40</v>
      </c>
      <c r="F1759" s="106">
        <v>10.25</v>
      </c>
      <c r="G1759" s="22" t="s">
        <v>14146</v>
      </c>
      <c r="H1759" s="106">
        <f t="shared" si="81"/>
        <v>16.95</v>
      </c>
      <c r="I1759" s="106">
        <f t="shared" si="82"/>
        <v>15.55</v>
      </c>
      <c r="J1759" s="107">
        <f t="shared" si="83"/>
        <v>15.3</v>
      </c>
    </row>
    <row r="1760" spans="1:10" x14ac:dyDescent="0.35">
      <c r="A1760" s="127" t="s">
        <v>10743</v>
      </c>
      <c r="B1760" s="21" t="s">
        <v>10744</v>
      </c>
      <c r="C1760" s="21">
        <v>6</v>
      </c>
      <c r="D1760" s="20">
        <v>0.7</v>
      </c>
      <c r="E1760" s="135">
        <v>45.8</v>
      </c>
      <c r="F1760" s="106">
        <v>23.25</v>
      </c>
      <c r="G1760" s="22" t="s">
        <v>14145</v>
      </c>
      <c r="H1760" s="106">
        <f t="shared" si="81"/>
        <v>34.35</v>
      </c>
      <c r="I1760" s="106">
        <f t="shared" si="82"/>
        <v>31.5</v>
      </c>
      <c r="J1760" s="107">
        <f t="shared" si="83"/>
        <v>30.950000000000003</v>
      </c>
    </row>
    <row r="1761" spans="1:10" x14ac:dyDescent="0.35">
      <c r="A1761" s="127" t="s">
        <v>14617</v>
      </c>
      <c r="B1761" s="21" t="s">
        <v>14618</v>
      </c>
      <c r="C1761" s="21">
        <v>6</v>
      </c>
      <c r="D1761" s="20">
        <v>0.7</v>
      </c>
      <c r="E1761" s="135">
        <v>59.4</v>
      </c>
      <c r="F1761" s="106">
        <v>40</v>
      </c>
      <c r="G1761" s="22" t="s">
        <v>14145</v>
      </c>
      <c r="H1761" s="106">
        <f t="shared" si="81"/>
        <v>55.95</v>
      </c>
      <c r="I1761" s="106">
        <f t="shared" si="82"/>
        <v>51.400000000000006</v>
      </c>
      <c r="J1761" s="107">
        <f t="shared" si="83"/>
        <v>50.45</v>
      </c>
    </row>
    <row r="1762" spans="1:10" x14ac:dyDescent="0.35">
      <c r="A1762" s="127" t="s">
        <v>10747</v>
      </c>
      <c r="B1762" s="21" t="s">
        <v>10748</v>
      </c>
      <c r="C1762" s="21">
        <v>6</v>
      </c>
      <c r="D1762" s="20">
        <v>0.7</v>
      </c>
      <c r="E1762" s="135">
        <v>41.5</v>
      </c>
      <c r="F1762" s="106">
        <v>12.25</v>
      </c>
      <c r="G1762" s="22" t="s">
        <v>14146</v>
      </c>
      <c r="H1762" s="106">
        <f t="shared" si="81"/>
        <v>20.55</v>
      </c>
      <c r="I1762" s="106">
        <f t="shared" si="82"/>
        <v>18.850000000000001</v>
      </c>
      <c r="J1762" s="107">
        <f t="shared" si="83"/>
        <v>18.5</v>
      </c>
    </row>
    <row r="1763" spans="1:10" x14ac:dyDescent="0.35">
      <c r="A1763" s="127" t="s">
        <v>10751</v>
      </c>
      <c r="B1763" s="21" t="s">
        <v>10752</v>
      </c>
      <c r="C1763" s="21">
        <v>6</v>
      </c>
      <c r="D1763" s="20">
        <v>0.7</v>
      </c>
      <c r="E1763" s="135">
        <v>40</v>
      </c>
      <c r="F1763" s="106">
        <v>12.25</v>
      </c>
      <c r="G1763" s="22" t="s">
        <v>14146</v>
      </c>
      <c r="H1763" s="106">
        <f t="shared" si="81"/>
        <v>20.400000000000002</v>
      </c>
      <c r="I1763" s="106">
        <f t="shared" si="82"/>
        <v>18.75</v>
      </c>
      <c r="J1763" s="107">
        <f t="shared" si="83"/>
        <v>18.400000000000002</v>
      </c>
    </row>
    <row r="1764" spans="1:10" x14ac:dyDescent="0.35">
      <c r="A1764" s="127" t="s">
        <v>10755</v>
      </c>
      <c r="B1764" s="21" t="s">
        <v>10756</v>
      </c>
      <c r="C1764" s="21">
        <v>6</v>
      </c>
      <c r="D1764" s="20">
        <v>0.5</v>
      </c>
      <c r="E1764" s="135">
        <v>43</v>
      </c>
      <c r="F1764" s="106">
        <v>24.5</v>
      </c>
      <c r="G1764" s="22" t="s">
        <v>14146</v>
      </c>
      <c r="H1764" s="106">
        <f t="shared" si="81"/>
        <v>34.5</v>
      </c>
      <c r="I1764" s="106">
        <f t="shared" si="82"/>
        <v>31.700000000000003</v>
      </c>
      <c r="J1764" s="107">
        <f t="shared" si="83"/>
        <v>31.150000000000002</v>
      </c>
    </row>
    <row r="1765" spans="1:10" x14ac:dyDescent="0.35">
      <c r="A1765" s="127" t="s">
        <v>10759</v>
      </c>
      <c r="B1765" s="21" t="s">
        <v>10760</v>
      </c>
      <c r="C1765" s="21">
        <v>12</v>
      </c>
      <c r="D1765" s="20">
        <v>0.05</v>
      </c>
      <c r="E1765" s="135">
        <v>40</v>
      </c>
      <c r="F1765" s="106">
        <v>2.25</v>
      </c>
      <c r="G1765" s="22" t="s">
        <v>14146</v>
      </c>
      <c r="H1765" s="106">
        <f t="shared" si="81"/>
        <v>4.9000000000000004</v>
      </c>
      <c r="I1765" s="106">
        <f t="shared" si="82"/>
        <v>4.5</v>
      </c>
      <c r="J1765" s="107">
        <f t="shared" si="83"/>
        <v>4.45</v>
      </c>
    </row>
    <row r="1766" spans="1:10" x14ac:dyDescent="0.35">
      <c r="A1766" s="127" t="s">
        <v>10762</v>
      </c>
      <c r="B1766" s="21" t="s">
        <v>23343</v>
      </c>
      <c r="C1766" s="21">
        <v>6</v>
      </c>
      <c r="D1766" s="20">
        <v>0.7</v>
      </c>
      <c r="E1766" s="135">
        <v>40</v>
      </c>
      <c r="F1766" s="106">
        <v>17.5</v>
      </c>
      <c r="G1766" s="22" t="s">
        <v>14146</v>
      </c>
      <c r="H1766" s="106">
        <f t="shared" si="81"/>
        <v>26.8</v>
      </c>
      <c r="I1766" s="106">
        <f t="shared" si="82"/>
        <v>24.6</v>
      </c>
      <c r="J1766" s="107">
        <f t="shared" si="83"/>
        <v>24.150000000000002</v>
      </c>
    </row>
    <row r="1767" spans="1:10" x14ac:dyDescent="0.35">
      <c r="A1767" s="127" t="s">
        <v>10765</v>
      </c>
      <c r="B1767" s="21" t="s">
        <v>10766</v>
      </c>
      <c r="C1767" s="21">
        <v>6</v>
      </c>
      <c r="D1767" s="20">
        <v>1</v>
      </c>
      <c r="E1767" s="135">
        <v>54</v>
      </c>
      <c r="F1767" s="106">
        <v>4.3</v>
      </c>
      <c r="G1767" s="22" t="s">
        <v>14144</v>
      </c>
      <c r="H1767" s="106">
        <f t="shared" si="81"/>
        <v>14</v>
      </c>
      <c r="I1767" s="106">
        <f t="shared" si="82"/>
        <v>12.850000000000001</v>
      </c>
      <c r="J1767" s="107">
        <f t="shared" si="83"/>
        <v>12.600000000000001</v>
      </c>
    </row>
    <row r="1768" spans="1:10" x14ac:dyDescent="0.35">
      <c r="A1768" s="127" t="s">
        <v>10779</v>
      </c>
      <c r="B1768" s="21" t="s">
        <v>10780</v>
      </c>
      <c r="C1768" s="21">
        <v>6</v>
      </c>
      <c r="D1768" s="20">
        <v>0.7</v>
      </c>
      <c r="E1768" s="135">
        <v>37.5</v>
      </c>
      <c r="F1768" s="106">
        <v>8.1</v>
      </c>
      <c r="G1768" s="22" t="s">
        <v>14141</v>
      </c>
      <c r="H1768" s="106">
        <f t="shared" si="81"/>
        <v>15.100000000000001</v>
      </c>
      <c r="I1768" s="106">
        <f t="shared" si="82"/>
        <v>13.9</v>
      </c>
      <c r="J1768" s="107">
        <f t="shared" si="83"/>
        <v>13.65</v>
      </c>
    </row>
    <row r="1769" spans="1:10" x14ac:dyDescent="0.35">
      <c r="A1769" s="127" t="s">
        <v>10795</v>
      </c>
      <c r="B1769" s="21" t="s">
        <v>10796</v>
      </c>
      <c r="C1769" s="21">
        <v>6</v>
      </c>
      <c r="D1769" s="20">
        <v>0.7</v>
      </c>
      <c r="E1769" s="135">
        <v>40</v>
      </c>
      <c r="F1769" s="106">
        <v>21.5</v>
      </c>
      <c r="G1769" s="22" t="s">
        <v>14142</v>
      </c>
      <c r="H1769" s="106">
        <f t="shared" si="81"/>
        <v>31.700000000000003</v>
      </c>
      <c r="I1769" s="106">
        <f t="shared" si="82"/>
        <v>29.1</v>
      </c>
      <c r="J1769" s="107">
        <f t="shared" si="83"/>
        <v>28.55</v>
      </c>
    </row>
    <row r="1770" spans="1:10" x14ac:dyDescent="0.35">
      <c r="A1770" s="127" t="s">
        <v>10800</v>
      </c>
      <c r="B1770" s="21" t="s">
        <v>10801</v>
      </c>
      <c r="C1770" s="21">
        <v>40</v>
      </c>
      <c r="D1770" s="20">
        <v>0.05</v>
      </c>
      <c r="E1770" s="135">
        <v>40</v>
      </c>
      <c r="F1770" s="106">
        <v>2.1</v>
      </c>
      <c r="G1770" s="105" t="s">
        <v>14142</v>
      </c>
      <c r="H1770" s="106">
        <f t="shared" si="81"/>
        <v>4.75</v>
      </c>
      <c r="I1770" s="106">
        <f t="shared" si="82"/>
        <v>4.3500000000000005</v>
      </c>
      <c r="J1770" s="107">
        <f t="shared" si="83"/>
        <v>4.25</v>
      </c>
    </row>
    <row r="1771" spans="1:10" x14ac:dyDescent="0.35">
      <c r="A1771" s="127" t="s">
        <v>10804</v>
      </c>
      <c r="B1771" s="21" t="s">
        <v>10805</v>
      </c>
      <c r="C1771" s="21">
        <v>6</v>
      </c>
      <c r="D1771" s="20">
        <v>0.7</v>
      </c>
      <c r="E1771" s="135">
        <v>40</v>
      </c>
      <c r="F1771" s="106">
        <v>17.55</v>
      </c>
      <c r="G1771" s="22" t="s">
        <v>14144</v>
      </c>
      <c r="H1771" s="106">
        <f t="shared" si="81"/>
        <v>26.85</v>
      </c>
      <c r="I1771" s="106">
        <f t="shared" si="82"/>
        <v>24.650000000000002</v>
      </c>
      <c r="J1771" s="107">
        <f t="shared" si="83"/>
        <v>24.200000000000003</v>
      </c>
    </row>
    <row r="1772" spans="1:10" x14ac:dyDescent="0.35">
      <c r="A1772" s="127" t="s">
        <v>10808</v>
      </c>
      <c r="B1772" s="21" t="s">
        <v>10809</v>
      </c>
      <c r="C1772" s="21">
        <v>6</v>
      </c>
      <c r="D1772" s="20">
        <v>0.7</v>
      </c>
      <c r="E1772" s="135">
        <v>40</v>
      </c>
      <c r="F1772" s="106">
        <v>20.85</v>
      </c>
      <c r="G1772" s="22" t="s">
        <v>14144</v>
      </c>
      <c r="H1772" s="106">
        <f t="shared" si="81"/>
        <v>30.900000000000002</v>
      </c>
      <c r="I1772" s="106">
        <f t="shared" si="82"/>
        <v>28.35</v>
      </c>
      <c r="J1772" s="107">
        <f t="shared" si="83"/>
        <v>27.85</v>
      </c>
    </row>
    <row r="1773" spans="1:10" x14ac:dyDescent="0.35">
      <c r="A1773" s="127" t="s">
        <v>10812</v>
      </c>
      <c r="B1773" s="21" t="s">
        <v>10813</v>
      </c>
      <c r="C1773" s="21">
        <v>6</v>
      </c>
      <c r="D1773" s="20">
        <v>0.7</v>
      </c>
      <c r="E1773" s="135">
        <v>40</v>
      </c>
      <c r="F1773" s="106">
        <v>24.5</v>
      </c>
      <c r="G1773" s="22" t="s">
        <v>14144</v>
      </c>
      <c r="H1773" s="106">
        <f t="shared" si="81"/>
        <v>35.35</v>
      </c>
      <c r="I1773" s="106">
        <f t="shared" si="82"/>
        <v>32.450000000000003</v>
      </c>
      <c r="J1773" s="107">
        <f t="shared" si="83"/>
        <v>31.85</v>
      </c>
    </row>
    <row r="1774" spans="1:10" x14ac:dyDescent="0.35">
      <c r="A1774" s="127" t="s">
        <v>10816</v>
      </c>
      <c r="B1774" s="21" t="s">
        <v>10817</v>
      </c>
      <c r="C1774" s="21">
        <v>6</v>
      </c>
      <c r="D1774" s="20">
        <v>0.7</v>
      </c>
      <c r="E1774" s="135">
        <v>40</v>
      </c>
      <c r="F1774" s="106">
        <v>10.5</v>
      </c>
      <c r="G1774" s="22" t="s">
        <v>14144</v>
      </c>
      <c r="H1774" s="106">
        <f t="shared" si="81"/>
        <v>18.25</v>
      </c>
      <c r="I1774" s="106">
        <f t="shared" si="82"/>
        <v>16.75</v>
      </c>
      <c r="J1774" s="107">
        <f t="shared" si="83"/>
        <v>16.45</v>
      </c>
    </row>
    <row r="1775" spans="1:10" x14ac:dyDescent="0.35">
      <c r="A1775" s="127" t="s">
        <v>14750</v>
      </c>
      <c r="B1775" s="21" t="s">
        <v>14751</v>
      </c>
      <c r="C1775" s="21">
        <v>6</v>
      </c>
      <c r="D1775" s="20">
        <v>0.7</v>
      </c>
      <c r="E1775" s="135">
        <v>40.700000000000003</v>
      </c>
      <c r="F1775" s="106">
        <v>12.5</v>
      </c>
      <c r="G1775" s="22" t="s">
        <v>14147</v>
      </c>
      <c r="H1775" s="106">
        <f t="shared" si="81"/>
        <v>20.75</v>
      </c>
      <c r="I1775" s="106">
        <f t="shared" si="82"/>
        <v>19.05</v>
      </c>
      <c r="J1775" s="107">
        <f t="shared" si="83"/>
        <v>18.75</v>
      </c>
    </row>
    <row r="1776" spans="1:10" x14ac:dyDescent="0.35">
      <c r="A1776" s="127" t="s">
        <v>14630</v>
      </c>
      <c r="B1776" s="21" t="s">
        <v>14631</v>
      </c>
      <c r="C1776" s="21">
        <v>6</v>
      </c>
      <c r="D1776" s="20">
        <v>0.7</v>
      </c>
      <c r="E1776" s="135">
        <v>35</v>
      </c>
      <c r="F1776" s="106">
        <v>15.25</v>
      </c>
      <c r="G1776" s="22" t="s">
        <v>14150</v>
      </c>
      <c r="H1776" s="106">
        <f t="shared" si="81"/>
        <v>23.6</v>
      </c>
      <c r="I1776" s="106">
        <f t="shared" si="82"/>
        <v>21.700000000000003</v>
      </c>
      <c r="J1776" s="107">
        <f t="shared" si="83"/>
        <v>21.3</v>
      </c>
    </row>
    <row r="1777" spans="1:10" x14ac:dyDescent="0.35">
      <c r="A1777" s="127" t="s">
        <v>10823</v>
      </c>
      <c r="B1777" s="21" t="s">
        <v>10820</v>
      </c>
      <c r="C1777" s="21">
        <v>6</v>
      </c>
      <c r="D1777" s="20">
        <v>1</v>
      </c>
      <c r="E1777" s="135">
        <v>40</v>
      </c>
      <c r="F1777" s="106">
        <v>18.5</v>
      </c>
      <c r="G1777" s="22" t="s">
        <v>14150</v>
      </c>
      <c r="H1777" s="106">
        <f t="shared" si="81"/>
        <v>29.55</v>
      </c>
      <c r="I1777" s="106">
        <f t="shared" si="82"/>
        <v>27.1</v>
      </c>
      <c r="J1777" s="107">
        <f t="shared" si="83"/>
        <v>26.650000000000002</v>
      </c>
    </row>
    <row r="1778" spans="1:10" x14ac:dyDescent="0.35">
      <c r="A1778" s="127" t="s">
        <v>10826</v>
      </c>
      <c r="B1778" s="21" t="s">
        <v>10827</v>
      </c>
      <c r="C1778" s="21">
        <v>6</v>
      </c>
      <c r="D1778" s="20">
        <v>1</v>
      </c>
      <c r="E1778" s="135">
        <v>40</v>
      </c>
      <c r="F1778" s="106">
        <v>8.85</v>
      </c>
      <c r="G1778" s="22" t="s">
        <v>14146</v>
      </c>
      <c r="H1778" s="106">
        <f t="shared" si="81"/>
        <v>17.75</v>
      </c>
      <c r="I1778" s="106">
        <f t="shared" si="82"/>
        <v>16.3</v>
      </c>
      <c r="J1778" s="107">
        <f t="shared" si="83"/>
        <v>16</v>
      </c>
    </row>
    <row r="1779" spans="1:10" x14ac:dyDescent="0.35">
      <c r="A1779" s="127" t="s">
        <v>14387</v>
      </c>
      <c r="B1779" s="21" t="s">
        <v>14388</v>
      </c>
      <c r="C1779" s="21">
        <v>6</v>
      </c>
      <c r="D1779" s="20">
        <v>0.7</v>
      </c>
      <c r="E1779" s="135">
        <v>40</v>
      </c>
      <c r="F1779" s="106">
        <v>7.5</v>
      </c>
      <c r="G1779" s="22" t="s">
        <v>14146</v>
      </c>
      <c r="H1779" s="106">
        <f t="shared" si="81"/>
        <v>14.600000000000001</v>
      </c>
      <c r="I1779" s="106">
        <f t="shared" si="82"/>
        <v>13.4</v>
      </c>
      <c r="J1779" s="107">
        <f t="shared" si="83"/>
        <v>13.15</v>
      </c>
    </row>
    <row r="1780" spans="1:10" x14ac:dyDescent="0.35">
      <c r="A1780" s="127" t="s">
        <v>10834</v>
      </c>
      <c r="B1780" s="21" t="s">
        <v>10831</v>
      </c>
      <c r="C1780" s="21">
        <v>6</v>
      </c>
      <c r="D1780" s="20">
        <v>1</v>
      </c>
      <c r="E1780" s="135">
        <v>37.5</v>
      </c>
      <c r="F1780" s="106">
        <v>8.85</v>
      </c>
      <c r="G1780" s="22" t="s">
        <v>14146</v>
      </c>
      <c r="H1780" s="106">
        <f t="shared" si="81"/>
        <v>17.45</v>
      </c>
      <c r="I1780" s="106">
        <f t="shared" si="82"/>
        <v>16</v>
      </c>
      <c r="J1780" s="107">
        <f t="shared" si="83"/>
        <v>15.75</v>
      </c>
    </row>
    <row r="1781" spans="1:10" x14ac:dyDescent="0.35">
      <c r="A1781" s="127" t="s">
        <v>10841</v>
      </c>
      <c r="B1781" s="21" t="s">
        <v>10842</v>
      </c>
      <c r="C1781" s="21">
        <v>6</v>
      </c>
      <c r="D1781" s="20">
        <v>1</v>
      </c>
      <c r="E1781" s="135">
        <v>37.5</v>
      </c>
      <c r="F1781" s="106">
        <v>2.95</v>
      </c>
      <c r="G1781" s="22" t="s">
        <v>14142</v>
      </c>
      <c r="H1781" s="106">
        <f t="shared" si="81"/>
        <v>10.25</v>
      </c>
      <c r="I1781" s="106">
        <f t="shared" si="82"/>
        <v>9.4</v>
      </c>
      <c r="J1781" s="107">
        <f t="shared" si="83"/>
        <v>9.25</v>
      </c>
    </row>
    <row r="1782" spans="1:10" x14ac:dyDescent="0.35">
      <c r="A1782" s="127" t="s">
        <v>10856</v>
      </c>
      <c r="B1782" s="21" t="s">
        <v>10857</v>
      </c>
      <c r="C1782" s="21">
        <v>6</v>
      </c>
      <c r="D1782" s="20">
        <v>0.7</v>
      </c>
      <c r="E1782" s="135">
        <v>15</v>
      </c>
      <c r="F1782" s="106">
        <v>2.8</v>
      </c>
      <c r="G1782" s="22" t="s">
        <v>14141</v>
      </c>
      <c r="H1782" s="106">
        <f t="shared" si="81"/>
        <v>6.65</v>
      </c>
      <c r="I1782" s="106">
        <f t="shared" si="82"/>
        <v>6.1000000000000005</v>
      </c>
      <c r="J1782" s="107">
        <f t="shared" si="83"/>
        <v>6</v>
      </c>
    </row>
    <row r="1783" spans="1:10" x14ac:dyDescent="0.35">
      <c r="A1783" s="127" t="s">
        <v>10867</v>
      </c>
      <c r="B1783" s="21" t="s">
        <v>10868</v>
      </c>
      <c r="C1783" s="21">
        <v>6</v>
      </c>
      <c r="D1783" s="20">
        <v>0.7</v>
      </c>
      <c r="E1783" s="135">
        <v>17.7</v>
      </c>
      <c r="F1783" s="106">
        <v>3.1</v>
      </c>
      <c r="G1783" s="22" t="s">
        <v>14141</v>
      </c>
      <c r="H1783" s="106">
        <f t="shared" si="81"/>
        <v>7.25</v>
      </c>
      <c r="I1783" s="106">
        <f t="shared" si="82"/>
        <v>6.65</v>
      </c>
      <c r="J1783" s="107">
        <f t="shared" si="83"/>
        <v>6.5500000000000007</v>
      </c>
    </row>
    <row r="1784" spans="1:10" x14ac:dyDescent="0.35">
      <c r="A1784" s="127" t="s">
        <v>10875</v>
      </c>
      <c r="B1784" s="21" t="s">
        <v>10872</v>
      </c>
      <c r="C1784" s="21">
        <v>6</v>
      </c>
      <c r="D1784" s="20">
        <v>1</v>
      </c>
      <c r="E1784" s="135">
        <v>37.5</v>
      </c>
      <c r="F1784" s="106">
        <v>2.25</v>
      </c>
      <c r="G1784" s="22" t="s">
        <v>14142</v>
      </c>
      <c r="H1784" s="106">
        <f t="shared" si="81"/>
        <v>9.4</v>
      </c>
      <c r="I1784" s="106">
        <f t="shared" si="82"/>
        <v>8.65</v>
      </c>
      <c r="J1784" s="107">
        <f t="shared" si="83"/>
        <v>8.5</v>
      </c>
    </row>
    <row r="1785" spans="1:10" x14ac:dyDescent="0.35">
      <c r="A1785" s="127" t="s">
        <v>10886</v>
      </c>
      <c r="B1785" s="21" t="s">
        <v>10887</v>
      </c>
      <c r="C1785" s="21">
        <v>6</v>
      </c>
      <c r="D1785" s="20">
        <v>0.7</v>
      </c>
      <c r="E1785" s="135">
        <v>40</v>
      </c>
      <c r="F1785" s="106">
        <v>33.5</v>
      </c>
      <c r="G1785" s="22" t="s">
        <v>14144</v>
      </c>
      <c r="H1785" s="106">
        <f t="shared" si="81"/>
        <v>46.300000000000004</v>
      </c>
      <c r="I1785" s="106">
        <f t="shared" si="82"/>
        <v>42.550000000000004</v>
      </c>
      <c r="J1785" s="107">
        <f t="shared" si="83"/>
        <v>41.75</v>
      </c>
    </row>
    <row r="1786" spans="1:10" x14ac:dyDescent="0.35">
      <c r="A1786" s="127" t="s">
        <v>10889</v>
      </c>
      <c r="B1786" s="21" t="s">
        <v>10890</v>
      </c>
      <c r="C1786" s="21">
        <v>6</v>
      </c>
      <c r="D1786" s="20">
        <v>0.7</v>
      </c>
      <c r="E1786" s="135">
        <v>54.5</v>
      </c>
      <c r="F1786" s="106">
        <v>26.5</v>
      </c>
      <c r="G1786" s="22" t="s">
        <v>14144</v>
      </c>
      <c r="H1786" s="106">
        <f t="shared" si="81"/>
        <v>39.050000000000004</v>
      </c>
      <c r="I1786" s="106">
        <f t="shared" si="82"/>
        <v>35.85</v>
      </c>
      <c r="J1786" s="107">
        <f t="shared" si="83"/>
        <v>35.25</v>
      </c>
    </row>
    <row r="1787" spans="1:10" x14ac:dyDescent="0.35">
      <c r="A1787" s="127" t="s">
        <v>10893</v>
      </c>
      <c r="B1787" s="21" t="s">
        <v>10894</v>
      </c>
      <c r="C1787" s="21">
        <v>6</v>
      </c>
      <c r="D1787" s="20">
        <v>0.7</v>
      </c>
      <c r="E1787" s="135">
        <v>54.5</v>
      </c>
      <c r="F1787" s="106">
        <v>11.55</v>
      </c>
      <c r="G1787" s="22" t="s">
        <v>14144</v>
      </c>
      <c r="H1787" s="106">
        <f t="shared" si="81"/>
        <v>20.85</v>
      </c>
      <c r="I1787" s="106">
        <f t="shared" si="82"/>
        <v>19.100000000000001</v>
      </c>
      <c r="J1787" s="107">
        <f t="shared" si="83"/>
        <v>18.8</v>
      </c>
    </row>
    <row r="1788" spans="1:10" x14ac:dyDescent="0.35">
      <c r="A1788" s="127" t="s">
        <v>10897</v>
      </c>
      <c r="B1788" s="21" t="s">
        <v>10898</v>
      </c>
      <c r="C1788" s="21">
        <v>6</v>
      </c>
      <c r="D1788" s="20">
        <v>0.7</v>
      </c>
      <c r="E1788" s="135">
        <v>54.5</v>
      </c>
      <c r="F1788" s="106">
        <v>11.55</v>
      </c>
      <c r="G1788" s="22" t="s">
        <v>14144</v>
      </c>
      <c r="H1788" s="106">
        <f t="shared" si="81"/>
        <v>20.85</v>
      </c>
      <c r="I1788" s="106">
        <f t="shared" si="82"/>
        <v>19.100000000000001</v>
      </c>
      <c r="J1788" s="107">
        <f t="shared" si="83"/>
        <v>18.8</v>
      </c>
    </row>
    <row r="1789" spans="1:10" x14ac:dyDescent="0.35">
      <c r="A1789" s="127" t="s">
        <v>10901</v>
      </c>
      <c r="B1789" s="21" t="s">
        <v>10902</v>
      </c>
      <c r="C1789" s="21">
        <v>6</v>
      </c>
      <c r="D1789" s="20">
        <v>0.7</v>
      </c>
      <c r="E1789" s="135">
        <v>40</v>
      </c>
      <c r="F1789" s="106">
        <v>9.9499999999999993</v>
      </c>
      <c r="G1789" s="22" t="s">
        <v>14144</v>
      </c>
      <c r="H1789" s="106">
        <f t="shared" si="81"/>
        <v>17.600000000000001</v>
      </c>
      <c r="I1789" s="106">
        <f t="shared" si="82"/>
        <v>16.150000000000002</v>
      </c>
      <c r="J1789" s="107">
        <f t="shared" si="83"/>
        <v>15.850000000000001</v>
      </c>
    </row>
    <row r="1790" spans="1:10" x14ac:dyDescent="0.35">
      <c r="A1790" s="127" t="s">
        <v>10905</v>
      </c>
      <c r="B1790" s="21" t="s">
        <v>10906</v>
      </c>
      <c r="C1790" s="21">
        <v>6</v>
      </c>
      <c r="D1790" s="20">
        <v>0.7</v>
      </c>
      <c r="E1790" s="135">
        <v>75.5</v>
      </c>
      <c r="F1790" s="106">
        <v>12.5</v>
      </c>
      <c r="G1790" s="22" t="s">
        <v>14144</v>
      </c>
      <c r="H1790" s="106">
        <f t="shared" si="81"/>
        <v>23.85</v>
      </c>
      <c r="I1790" s="106">
        <f t="shared" si="82"/>
        <v>21.900000000000002</v>
      </c>
      <c r="J1790" s="107">
        <f t="shared" si="83"/>
        <v>21.5</v>
      </c>
    </row>
    <row r="1791" spans="1:10" x14ac:dyDescent="0.35">
      <c r="A1791" s="127" t="s">
        <v>10908</v>
      </c>
      <c r="B1791" s="21" t="s">
        <v>10909</v>
      </c>
      <c r="C1791" s="21">
        <v>6</v>
      </c>
      <c r="D1791" s="20">
        <v>0.7</v>
      </c>
      <c r="E1791" s="135">
        <v>40</v>
      </c>
      <c r="F1791" s="106">
        <v>19.75</v>
      </c>
      <c r="G1791" s="105" t="s">
        <v>14144</v>
      </c>
      <c r="H1791" s="106">
        <f t="shared" si="81"/>
        <v>29.55</v>
      </c>
      <c r="I1791" s="106">
        <f t="shared" si="82"/>
        <v>27.150000000000002</v>
      </c>
      <c r="J1791" s="107">
        <f t="shared" si="83"/>
        <v>26.650000000000002</v>
      </c>
    </row>
    <row r="1792" spans="1:10" x14ac:dyDescent="0.35">
      <c r="A1792" s="127" t="s">
        <v>14280</v>
      </c>
      <c r="B1792" s="21" t="s">
        <v>14281</v>
      </c>
      <c r="C1792" s="21">
        <v>6</v>
      </c>
      <c r="D1792" s="20">
        <v>0.7</v>
      </c>
      <c r="E1792" s="135">
        <v>40</v>
      </c>
      <c r="F1792" s="106">
        <v>15.5</v>
      </c>
      <c r="G1792" s="22" t="s">
        <v>14144</v>
      </c>
      <c r="H1792" s="106">
        <f t="shared" si="81"/>
        <v>24.35</v>
      </c>
      <c r="I1792" s="106">
        <f t="shared" si="82"/>
        <v>22.35</v>
      </c>
      <c r="J1792" s="107">
        <f t="shared" si="83"/>
        <v>21.950000000000003</v>
      </c>
    </row>
    <row r="1793" spans="1:10" x14ac:dyDescent="0.35">
      <c r="A1793" s="127" t="s">
        <v>14282</v>
      </c>
      <c r="B1793" s="21" t="s">
        <v>14283</v>
      </c>
      <c r="C1793" s="21">
        <v>6</v>
      </c>
      <c r="D1793" s="20">
        <v>0.7</v>
      </c>
      <c r="E1793" s="135">
        <v>40</v>
      </c>
      <c r="F1793" s="106">
        <v>18.649999999999999</v>
      </c>
      <c r="G1793" s="22" t="s">
        <v>14144</v>
      </c>
      <c r="H1793" s="106">
        <f t="shared" si="81"/>
        <v>28.200000000000003</v>
      </c>
      <c r="I1793" s="106">
        <f t="shared" si="82"/>
        <v>25.900000000000002</v>
      </c>
      <c r="J1793" s="107">
        <f t="shared" si="83"/>
        <v>25.450000000000003</v>
      </c>
    </row>
    <row r="1794" spans="1:10" x14ac:dyDescent="0.35">
      <c r="A1794" s="127" t="s">
        <v>14284</v>
      </c>
      <c r="B1794" s="21" t="s">
        <v>14285</v>
      </c>
      <c r="C1794" s="21">
        <v>6</v>
      </c>
      <c r="D1794" s="20">
        <v>0.7</v>
      </c>
      <c r="E1794" s="135">
        <v>40</v>
      </c>
      <c r="F1794" s="106">
        <v>26.25</v>
      </c>
      <c r="G1794" s="22" t="s">
        <v>14144</v>
      </c>
      <c r="H1794" s="106">
        <f t="shared" si="81"/>
        <v>37.5</v>
      </c>
      <c r="I1794" s="106">
        <f t="shared" si="82"/>
        <v>34.4</v>
      </c>
      <c r="J1794" s="107">
        <f t="shared" si="83"/>
        <v>33.800000000000004</v>
      </c>
    </row>
    <row r="1795" spans="1:10" x14ac:dyDescent="0.35">
      <c r="A1795" s="127" t="s">
        <v>10912</v>
      </c>
      <c r="B1795" s="21" t="s">
        <v>10913</v>
      </c>
      <c r="C1795" s="21">
        <v>6</v>
      </c>
      <c r="D1795" s="20">
        <v>0.7</v>
      </c>
      <c r="E1795" s="135">
        <v>40</v>
      </c>
      <c r="F1795" s="106">
        <v>36</v>
      </c>
      <c r="G1795" s="22" t="s">
        <v>14144</v>
      </c>
      <c r="H1795" s="106">
        <f t="shared" si="81"/>
        <v>49.35</v>
      </c>
      <c r="I1795" s="106">
        <f t="shared" si="82"/>
        <v>45.35</v>
      </c>
      <c r="J1795" s="107">
        <f t="shared" si="83"/>
        <v>44.5</v>
      </c>
    </row>
    <row r="1796" spans="1:10" x14ac:dyDescent="0.35">
      <c r="A1796" s="127" t="s">
        <v>10915</v>
      </c>
      <c r="B1796" s="21" t="s">
        <v>10916</v>
      </c>
      <c r="C1796" s="21">
        <v>6</v>
      </c>
      <c r="D1796" s="20">
        <v>0.7</v>
      </c>
      <c r="E1796" s="135">
        <v>46</v>
      </c>
      <c r="F1796" s="106">
        <v>28.5</v>
      </c>
      <c r="G1796" s="22" t="s">
        <v>14144</v>
      </c>
      <c r="H1796" s="106">
        <f t="shared" si="81"/>
        <v>40.75</v>
      </c>
      <c r="I1796" s="106">
        <f t="shared" si="82"/>
        <v>37.4</v>
      </c>
      <c r="J1796" s="107">
        <f t="shared" si="83"/>
        <v>36.75</v>
      </c>
    </row>
    <row r="1797" spans="1:10" x14ac:dyDescent="0.35">
      <c r="A1797" s="127" t="s">
        <v>14752</v>
      </c>
      <c r="B1797" s="21" t="s">
        <v>14753</v>
      </c>
      <c r="C1797" s="21">
        <v>6</v>
      </c>
      <c r="D1797" s="20">
        <v>0.7</v>
      </c>
      <c r="E1797" s="135">
        <v>45</v>
      </c>
      <c r="F1797" s="106">
        <v>6.95</v>
      </c>
      <c r="G1797" s="22" t="s">
        <v>14155</v>
      </c>
      <c r="H1797" s="106">
        <f t="shared" si="81"/>
        <v>14.350000000000001</v>
      </c>
      <c r="I1797" s="106">
        <f t="shared" si="82"/>
        <v>13.200000000000001</v>
      </c>
      <c r="J1797" s="107">
        <f t="shared" si="83"/>
        <v>12.950000000000001</v>
      </c>
    </row>
    <row r="1798" spans="1:10" x14ac:dyDescent="0.35">
      <c r="A1798" s="127" t="s">
        <v>10974</v>
      </c>
      <c r="B1798" s="21" t="s">
        <v>10975</v>
      </c>
      <c r="C1798" s="21">
        <v>6</v>
      </c>
      <c r="D1798" s="20">
        <v>0.7</v>
      </c>
      <c r="E1798" s="135">
        <v>40</v>
      </c>
      <c r="F1798" s="106">
        <v>16.75</v>
      </c>
      <c r="G1798" s="22" t="s">
        <v>14146</v>
      </c>
      <c r="H1798" s="106">
        <f t="shared" si="81"/>
        <v>25.900000000000002</v>
      </c>
      <c r="I1798" s="106">
        <f t="shared" si="82"/>
        <v>23.75</v>
      </c>
      <c r="J1798" s="107">
        <f t="shared" si="83"/>
        <v>23.35</v>
      </c>
    </row>
    <row r="1799" spans="1:10" x14ac:dyDescent="0.35">
      <c r="A1799" s="127" t="s">
        <v>10978</v>
      </c>
      <c r="B1799" s="21" t="s">
        <v>10979</v>
      </c>
      <c r="C1799" s="21">
        <v>6</v>
      </c>
      <c r="D1799" s="20">
        <v>0.5</v>
      </c>
      <c r="E1799" s="135">
        <v>57</v>
      </c>
      <c r="F1799" s="106">
        <v>16.850000000000001</v>
      </c>
      <c r="G1799" s="22" t="s">
        <v>14146</v>
      </c>
      <c r="H1799" s="106">
        <f t="shared" si="81"/>
        <v>26.05</v>
      </c>
      <c r="I1799" s="106">
        <f t="shared" si="82"/>
        <v>23.950000000000003</v>
      </c>
      <c r="J1799" s="107">
        <f t="shared" si="83"/>
        <v>23.5</v>
      </c>
    </row>
    <row r="1800" spans="1:10" x14ac:dyDescent="0.35">
      <c r="A1800" s="127" t="s">
        <v>10982</v>
      </c>
      <c r="B1800" s="21" t="s">
        <v>10983</v>
      </c>
      <c r="C1800" s="21">
        <v>6</v>
      </c>
      <c r="D1800" s="20">
        <v>0.7</v>
      </c>
      <c r="E1800" s="135">
        <v>38</v>
      </c>
      <c r="F1800" s="106">
        <v>18.25</v>
      </c>
      <c r="G1800" s="22" t="s">
        <v>14164</v>
      </c>
      <c r="H1800" s="106">
        <f t="shared" si="81"/>
        <v>27.55</v>
      </c>
      <c r="I1800" s="106">
        <f t="shared" si="82"/>
        <v>25.3</v>
      </c>
      <c r="J1800" s="107">
        <f t="shared" si="83"/>
        <v>24.85</v>
      </c>
    </row>
    <row r="1801" spans="1:10" x14ac:dyDescent="0.35">
      <c r="A1801" s="127" t="s">
        <v>10985</v>
      </c>
      <c r="B1801" s="21" t="s">
        <v>10986</v>
      </c>
      <c r="C1801" s="21">
        <v>6</v>
      </c>
      <c r="D1801" s="20">
        <v>0.7</v>
      </c>
      <c r="E1801" s="135">
        <v>40</v>
      </c>
      <c r="F1801" s="106">
        <v>21.5</v>
      </c>
      <c r="G1801" s="22" t="s">
        <v>14144</v>
      </c>
      <c r="H1801" s="106">
        <f t="shared" si="81"/>
        <v>31.700000000000003</v>
      </c>
      <c r="I1801" s="106">
        <f t="shared" si="82"/>
        <v>29.1</v>
      </c>
      <c r="J1801" s="107">
        <f t="shared" si="83"/>
        <v>28.55</v>
      </c>
    </row>
    <row r="1802" spans="1:10" x14ac:dyDescent="0.35">
      <c r="A1802" s="127" t="s">
        <v>10989</v>
      </c>
      <c r="B1802" s="21" t="s">
        <v>23344</v>
      </c>
      <c r="C1802" s="21">
        <v>1</v>
      </c>
      <c r="D1802" s="20">
        <v>4.5</v>
      </c>
      <c r="E1802" s="135">
        <v>40</v>
      </c>
      <c r="F1802" s="106">
        <v>135</v>
      </c>
      <c r="G1802" s="22" t="s">
        <v>14144</v>
      </c>
      <c r="H1802" s="106">
        <f t="shared" si="81"/>
        <v>189.35000000000002</v>
      </c>
      <c r="I1802" s="106">
        <f t="shared" si="82"/>
        <v>173.85000000000002</v>
      </c>
      <c r="J1802" s="107">
        <f t="shared" si="83"/>
        <v>170.75</v>
      </c>
    </row>
    <row r="1803" spans="1:10" x14ac:dyDescent="0.35">
      <c r="A1803" s="127" t="s">
        <v>14824</v>
      </c>
      <c r="B1803" s="21" t="s">
        <v>14825</v>
      </c>
      <c r="C1803" s="21">
        <v>6</v>
      </c>
      <c r="D1803" s="20">
        <v>0.7</v>
      </c>
      <c r="E1803" s="135">
        <v>46</v>
      </c>
      <c r="F1803" s="106">
        <v>35.5</v>
      </c>
      <c r="G1803" s="22" t="s">
        <v>14144</v>
      </c>
      <c r="H1803" s="106">
        <f t="shared" si="81"/>
        <v>49.300000000000004</v>
      </c>
      <c r="I1803" s="106">
        <f t="shared" si="82"/>
        <v>45.25</v>
      </c>
      <c r="J1803" s="107">
        <f t="shared" si="83"/>
        <v>44.45</v>
      </c>
    </row>
    <row r="1804" spans="1:10" x14ac:dyDescent="0.35">
      <c r="A1804" s="127" t="s">
        <v>10992</v>
      </c>
      <c r="B1804" s="21" t="s">
        <v>10993</v>
      </c>
      <c r="C1804" s="21">
        <v>6</v>
      </c>
      <c r="D1804" s="20">
        <v>0.7</v>
      </c>
      <c r="E1804" s="135">
        <v>46</v>
      </c>
      <c r="F1804" s="106">
        <v>32.5</v>
      </c>
      <c r="G1804" s="22" t="s">
        <v>14144</v>
      </c>
      <c r="H1804" s="106">
        <f t="shared" ref="H1804:H1867" si="84">IF(B1804="","",CEILING((F1804+(10.3552*D1804*E1804)/100+1.5+0.05)*1.22,0.05))</f>
        <v>45.650000000000006</v>
      </c>
      <c r="I1804" s="106">
        <f t="shared" ref="I1804:I1867" si="85">IF(B1804="","",CEILING((F1804+(10.3552*D1804*E1804)/100+1.5+0.05)*1.12,0.05))</f>
        <v>41.900000000000006</v>
      </c>
      <c r="J1804" s="107">
        <f t="shared" ref="J1804:J1867" si="86">IF(B1804="","",CEILING((F1804+(10.3552*D1804*E1804)/100+1.5+0.05)*1.1,0.05))</f>
        <v>41.150000000000006</v>
      </c>
    </row>
    <row r="1805" spans="1:10" x14ac:dyDescent="0.35">
      <c r="A1805" s="127" t="s">
        <v>10996</v>
      </c>
      <c r="B1805" s="21" t="s">
        <v>10997</v>
      </c>
      <c r="C1805" s="21">
        <v>6</v>
      </c>
      <c r="D1805" s="20">
        <v>0.7</v>
      </c>
      <c r="E1805" s="135">
        <v>46</v>
      </c>
      <c r="F1805" s="106">
        <v>27</v>
      </c>
      <c r="G1805" s="22" t="s">
        <v>14144</v>
      </c>
      <c r="H1805" s="106">
        <f t="shared" si="84"/>
        <v>38.900000000000006</v>
      </c>
      <c r="I1805" s="106">
        <f t="shared" si="85"/>
        <v>35.75</v>
      </c>
      <c r="J1805" s="107">
        <f t="shared" si="86"/>
        <v>35.1</v>
      </c>
    </row>
    <row r="1806" spans="1:10" x14ac:dyDescent="0.35">
      <c r="A1806" s="127" t="s">
        <v>14389</v>
      </c>
      <c r="B1806" s="21" t="s">
        <v>14390</v>
      </c>
      <c r="C1806" s="21">
        <v>6</v>
      </c>
      <c r="D1806" s="20">
        <v>0.7</v>
      </c>
      <c r="E1806" s="135">
        <v>40</v>
      </c>
      <c r="F1806" s="106">
        <v>23.75</v>
      </c>
      <c r="G1806" s="22" t="s">
        <v>14146</v>
      </c>
      <c r="H1806" s="106">
        <f t="shared" si="84"/>
        <v>34.450000000000003</v>
      </c>
      <c r="I1806" s="106">
        <f t="shared" si="85"/>
        <v>31.6</v>
      </c>
      <c r="J1806" s="107">
        <f t="shared" si="86"/>
        <v>31.05</v>
      </c>
    </row>
    <row r="1807" spans="1:10" x14ac:dyDescent="0.35">
      <c r="A1807" s="127" t="s">
        <v>11000</v>
      </c>
      <c r="B1807" s="21" t="s">
        <v>11001</v>
      </c>
      <c r="C1807" s="21">
        <v>6</v>
      </c>
      <c r="D1807" s="20">
        <v>0.7</v>
      </c>
      <c r="E1807" s="135">
        <v>27</v>
      </c>
      <c r="F1807" s="106">
        <v>18.25</v>
      </c>
      <c r="G1807" s="22" t="s">
        <v>14146</v>
      </c>
      <c r="H1807" s="106">
        <f t="shared" si="84"/>
        <v>26.55</v>
      </c>
      <c r="I1807" s="106">
        <f t="shared" si="85"/>
        <v>24.400000000000002</v>
      </c>
      <c r="J1807" s="107">
        <f t="shared" si="86"/>
        <v>23.950000000000003</v>
      </c>
    </row>
    <row r="1808" spans="1:10" x14ac:dyDescent="0.35">
      <c r="A1808" s="127" t="s">
        <v>11004</v>
      </c>
      <c r="B1808" s="21" t="s">
        <v>11005</v>
      </c>
      <c r="C1808" s="21">
        <v>6</v>
      </c>
      <c r="D1808" s="20">
        <v>0.7</v>
      </c>
      <c r="E1808" s="135">
        <v>38</v>
      </c>
      <c r="F1808" s="106">
        <v>47.5</v>
      </c>
      <c r="G1808" s="22" t="s">
        <v>14140</v>
      </c>
      <c r="H1808" s="106">
        <f t="shared" si="84"/>
        <v>63.25</v>
      </c>
      <c r="I1808" s="106">
        <f t="shared" si="85"/>
        <v>58.050000000000004</v>
      </c>
      <c r="J1808" s="107">
        <f t="shared" si="86"/>
        <v>57</v>
      </c>
    </row>
    <row r="1809" spans="1:10" x14ac:dyDescent="0.35">
      <c r="A1809" s="127" t="s">
        <v>11008</v>
      </c>
      <c r="B1809" s="21" t="s">
        <v>11009</v>
      </c>
      <c r="C1809" s="21">
        <v>6</v>
      </c>
      <c r="D1809" s="20">
        <v>0.7</v>
      </c>
      <c r="E1809" s="135">
        <v>40</v>
      </c>
      <c r="F1809" s="106">
        <v>14.5</v>
      </c>
      <c r="G1809" s="22" t="s">
        <v>14142</v>
      </c>
      <c r="H1809" s="106">
        <f t="shared" si="84"/>
        <v>23.150000000000002</v>
      </c>
      <c r="I1809" s="106">
        <f t="shared" si="85"/>
        <v>21.25</v>
      </c>
      <c r="J1809" s="107">
        <f t="shared" si="86"/>
        <v>20.85</v>
      </c>
    </row>
    <row r="1810" spans="1:10" x14ac:dyDescent="0.35">
      <c r="A1810" s="127" t="s">
        <v>11012</v>
      </c>
      <c r="B1810" s="21" t="s">
        <v>11013</v>
      </c>
      <c r="C1810" s="21">
        <v>6</v>
      </c>
      <c r="D1810" s="20">
        <v>0.7</v>
      </c>
      <c r="E1810" s="135">
        <v>40</v>
      </c>
      <c r="F1810" s="106">
        <v>22.5</v>
      </c>
      <c r="G1810" s="22" t="s">
        <v>14142</v>
      </c>
      <c r="H1810" s="106">
        <f t="shared" si="84"/>
        <v>32.9</v>
      </c>
      <c r="I1810" s="106">
        <f t="shared" si="85"/>
        <v>30.200000000000003</v>
      </c>
      <c r="J1810" s="107">
        <f t="shared" si="86"/>
        <v>29.650000000000002</v>
      </c>
    </row>
    <row r="1811" spans="1:10" x14ac:dyDescent="0.35">
      <c r="A1811" s="127" t="s">
        <v>11016</v>
      </c>
      <c r="B1811" s="21" t="s">
        <v>11017</v>
      </c>
      <c r="C1811" s="21">
        <v>6</v>
      </c>
      <c r="D1811" s="20">
        <v>0.7</v>
      </c>
      <c r="E1811" s="135">
        <v>40</v>
      </c>
      <c r="F1811" s="106">
        <v>22.5</v>
      </c>
      <c r="G1811" s="22" t="s">
        <v>14142</v>
      </c>
      <c r="H1811" s="106">
        <f t="shared" si="84"/>
        <v>32.9</v>
      </c>
      <c r="I1811" s="106">
        <f t="shared" si="85"/>
        <v>30.200000000000003</v>
      </c>
      <c r="J1811" s="107">
        <f t="shared" si="86"/>
        <v>29.650000000000002</v>
      </c>
    </row>
    <row r="1812" spans="1:10" x14ac:dyDescent="0.35">
      <c r="A1812" s="127" t="s">
        <v>11018</v>
      </c>
      <c r="B1812" s="21" t="s">
        <v>11019</v>
      </c>
      <c r="C1812" s="21">
        <v>6</v>
      </c>
      <c r="D1812" s="20">
        <v>0.7</v>
      </c>
      <c r="E1812" s="135">
        <v>43</v>
      </c>
      <c r="F1812" s="106">
        <v>37.5</v>
      </c>
      <c r="G1812" s="22" t="s">
        <v>14150</v>
      </c>
      <c r="H1812" s="106">
        <f t="shared" si="84"/>
        <v>51.45</v>
      </c>
      <c r="I1812" s="106">
        <f t="shared" si="85"/>
        <v>47.25</v>
      </c>
      <c r="J1812" s="107">
        <f t="shared" si="86"/>
        <v>46.400000000000006</v>
      </c>
    </row>
    <row r="1813" spans="1:10" x14ac:dyDescent="0.35">
      <c r="A1813" s="127" t="s">
        <v>11026</v>
      </c>
      <c r="B1813" s="21" t="s">
        <v>11027</v>
      </c>
      <c r="C1813" s="21">
        <v>6</v>
      </c>
      <c r="D1813" s="20">
        <v>0.7</v>
      </c>
      <c r="E1813" s="135">
        <v>40</v>
      </c>
      <c r="F1813" s="106">
        <v>7.85</v>
      </c>
      <c r="G1813" s="22" t="s">
        <v>14150</v>
      </c>
      <c r="H1813" s="106">
        <f t="shared" si="84"/>
        <v>15.05</v>
      </c>
      <c r="I1813" s="106">
        <f t="shared" si="85"/>
        <v>13.8</v>
      </c>
      <c r="J1813" s="107">
        <f t="shared" si="86"/>
        <v>13.55</v>
      </c>
    </row>
    <row r="1814" spans="1:10" x14ac:dyDescent="0.35">
      <c r="A1814" s="127" t="s">
        <v>11030</v>
      </c>
      <c r="B1814" s="21" t="s">
        <v>11031</v>
      </c>
      <c r="C1814" s="21">
        <v>6</v>
      </c>
      <c r="D1814" s="20">
        <v>0.7</v>
      </c>
      <c r="E1814" s="135">
        <v>45.3</v>
      </c>
      <c r="F1814" s="106">
        <v>16.5</v>
      </c>
      <c r="G1814" s="105" t="s">
        <v>14158</v>
      </c>
      <c r="H1814" s="106">
        <f t="shared" si="84"/>
        <v>26.05</v>
      </c>
      <c r="I1814" s="106">
        <f t="shared" si="85"/>
        <v>23.900000000000002</v>
      </c>
      <c r="J1814" s="107">
        <f t="shared" si="86"/>
        <v>23.5</v>
      </c>
    </row>
    <row r="1815" spans="1:10" x14ac:dyDescent="0.35">
      <c r="A1815" s="127" t="s">
        <v>11038</v>
      </c>
      <c r="B1815" s="21" t="s">
        <v>11039</v>
      </c>
      <c r="C1815" s="21">
        <v>6</v>
      </c>
      <c r="D1815" s="20">
        <v>0.7</v>
      </c>
      <c r="E1815" s="135">
        <v>58.4</v>
      </c>
      <c r="F1815" s="106">
        <v>75</v>
      </c>
      <c r="G1815" s="22" t="s">
        <v>14145</v>
      </c>
      <c r="H1815" s="106">
        <f t="shared" si="84"/>
        <v>98.600000000000009</v>
      </c>
      <c r="I1815" s="106">
        <f t="shared" si="85"/>
        <v>90.5</v>
      </c>
      <c r="J1815" s="107">
        <f t="shared" si="86"/>
        <v>88.9</v>
      </c>
    </row>
    <row r="1816" spans="1:10" x14ac:dyDescent="0.35">
      <c r="A1816" s="127" t="s">
        <v>11040</v>
      </c>
      <c r="B1816" s="21" t="s">
        <v>11041</v>
      </c>
      <c r="C1816" s="21">
        <v>3</v>
      </c>
      <c r="D1816" s="20">
        <v>0.7</v>
      </c>
      <c r="E1816" s="135">
        <v>40</v>
      </c>
      <c r="F1816" s="106">
        <v>27.85</v>
      </c>
      <c r="G1816" s="22" t="s">
        <v>14169</v>
      </c>
      <c r="H1816" s="106">
        <f t="shared" si="84"/>
        <v>39.450000000000003</v>
      </c>
      <c r="I1816" s="106">
        <f t="shared" si="85"/>
        <v>36.200000000000003</v>
      </c>
      <c r="J1816" s="107">
        <f t="shared" si="86"/>
        <v>35.550000000000004</v>
      </c>
    </row>
    <row r="1817" spans="1:10" x14ac:dyDescent="0.35">
      <c r="A1817" s="127" t="s">
        <v>11044</v>
      </c>
      <c r="B1817" s="21" t="s">
        <v>11045</v>
      </c>
      <c r="C1817" s="21">
        <v>3</v>
      </c>
      <c r="D1817" s="20">
        <v>0.7</v>
      </c>
      <c r="E1817" s="135">
        <v>46</v>
      </c>
      <c r="F1817" s="106">
        <v>49.5</v>
      </c>
      <c r="G1817" s="22" t="s">
        <v>14169</v>
      </c>
      <c r="H1817" s="106">
        <f t="shared" si="84"/>
        <v>66.350000000000009</v>
      </c>
      <c r="I1817" s="106">
        <f t="shared" si="85"/>
        <v>60.95</v>
      </c>
      <c r="J1817" s="107">
        <f t="shared" si="86"/>
        <v>59.85</v>
      </c>
    </row>
    <row r="1818" spans="1:10" x14ac:dyDescent="0.35">
      <c r="A1818" s="127" t="s">
        <v>11048</v>
      </c>
      <c r="B1818" s="21" t="s">
        <v>11049</v>
      </c>
      <c r="C1818" s="21">
        <v>3</v>
      </c>
      <c r="D1818" s="20">
        <v>0.7</v>
      </c>
      <c r="E1818" s="135">
        <v>46</v>
      </c>
      <c r="F1818" s="106">
        <v>145</v>
      </c>
      <c r="G1818" s="22" t="s">
        <v>14169</v>
      </c>
      <c r="H1818" s="106">
        <f t="shared" si="84"/>
        <v>182.9</v>
      </c>
      <c r="I1818" s="106">
        <f t="shared" si="85"/>
        <v>167.9</v>
      </c>
      <c r="J1818" s="107">
        <f t="shared" si="86"/>
        <v>164.9</v>
      </c>
    </row>
    <row r="1819" spans="1:10" x14ac:dyDescent="0.35">
      <c r="A1819" s="127" t="s">
        <v>11052</v>
      </c>
      <c r="B1819" s="21" t="s">
        <v>11053</v>
      </c>
      <c r="C1819" s="21">
        <v>3</v>
      </c>
      <c r="D1819" s="20">
        <v>0.7</v>
      </c>
      <c r="E1819" s="135">
        <v>46</v>
      </c>
      <c r="F1819" s="106">
        <v>39.5</v>
      </c>
      <c r="G1819" s="22" t="s">
        <v>14145</v>
      </c>
      <c r="H1819" s="106">
        <f t="shared" si="84"/>
        <v>54.150000000000006</v>
      </c>
      <c r="I1819" s="106">
        <f t="shared" si="85"/>
        <v>49.75</v>
      </c>
      <c r="J1819" s="107">
        <f t="shared" si="86"/>
        <v>48.85</v>
      </c>
    </row>
    <row r="1820" spans="1:10" x14ac:dyDescent="0.35">
      <c r="A1820" s="127" t="s">
        <v>11056</v>
      </c>
      <c r="B1820" s="21" t="s">
        <v>11057</v>
      </c>
      <c r="C1820" s="21">
        <v>4</v>
      </c>
      <c r="D1820" s="20">
        <v>0.7</v>
      </c>
      <c r="E1820" s="135">
        <v>40</v>
      </c>
      <c r="F1820" s="106">
        <v>21.8</v>
      </c>
      <c r="G1820" s="22" t="s">
        <v>14144</v>
      </c>
      <c r="H1820" s="106">
        <f t="shared" si="84"/>
        <v>32.050000000000004</v>
      </c>
      <c r="I1820" s="106">
        <f t="shared" si="85"/>
        <v>29.400000000000002</v>
      </c>
      <c r="J1820" s="107">
        <f t="shared" si="86"/>
        <v>28.900000000000002</v>
      </c>
    </row>
    <row r="1821" spans="1:10" x14ac:dyDescent="0.35">
      <c r="A1821" s="127" t="s">
        <v>11060</v>
      </c>
      <c r="B1821" s="21" t="s">
        <v>11061</v>
      </c>
      <c r="C1821" s="21">
        <v>4</v>
      </c>
      <c r="D1821" s="20">
        <v>0.7</v>
      </c>
      <c r="E1821" s="135">
        <v>40</v>
      </c>
      <c r="F1821" s="106">
        <v>14.5</v>
      </c>
      <c r="G1821" s="22" t="s">
        <v>14144</v>
      </c>
      <c r="H1821" s="106">
        <f t="shared" si="84"/>
        <v>23.150000000000002</v>
      </c>
      <c r="I1821" s="106">
        <f t="shared" si="85"/>
        <v>21.25</v>
      </c>
      <c r="J1821" s="107">
        <f t="shared" si="86"/>
        <v>20.85</v>
      </c>
    </row>
    <row r="1822" spans="1:10" x14ac:dyDescent="0.35">
      <c r="A1822" s="127" t="s">
        <v>11064</v>
      </c>
      <c r="B1822" s="21" t="s">
        <v>11065</v>
      </c>
      <c r="C1822" s="21">
        <v>4</v>
      </c>
      <c r="D1822" s="20">
        <v>0.7</v>
      </c>
      <c r="E1822" s="135">
        <v>40</v>
      </c>
      <c r="F1822" s="106">
        <v>27.5</v>
      </c>
      <c r="G1822" s="22" t="s">
        <v>14144</v>
      </c>
      <c r="H1822" s="106">
        <f t="shared" si="84"/>
        <v>39</v>
      </c>
      <c r="I1822" s="106">
        <f t="shared" si="85"/>
        <v>35.800000000000004</v>
      </c>
      <c r="J1822" s="107">
        <f t="shared" si="86"/>
        <v>35.15</v>
      </c>
    </row>
    <row r="1823" spans="1:10" x14ac:dyDescent="0.35">
      <c r="A1823" s="127" t="s">
        <v>14443</v>
      </c>
      <c r="B1823" s="21" t="s">
        <v>14444</v>
      </c>
      <c r="C1823" s="21">
        <v>6</v>
      </c>
      <c r="D1823" s="20">
        <v>1</v>
      </c>
      <c r="E1823" s="135">
        <v>40</v>
      </c>
      <c r="F1823" s="106">
        <v>42.5</v>
      </c>
      <c r="G1823" s="22" t="s">
        <v>14157</v>
      </c>
      <c r="H1823" s="106">
        <f t="shared" si="84"/>
        <v>58.800000000000004</v>
      </c>
      <c r="I1823" s="106">
        <f t="shared" si="85"/>
        <v>54</v>
      </c>
      <c r="J1823" s="107">
        <f t="shared" si="86"/>
        <v>53.050000000000004</v>
      </c>
    </row>
    <row r="1824" spans="1:10" x14ac:dyDescent="0.35">
      <c r="A1824" s="127" t="s">
        <v>11067</v>
      </c>
      <c r="B1824" s="21" t="s">
        <v>11068</v>
      </c>
      <c r="C1824" s="21">
        <v>6</v>
      </c>
      <c r="D1824" s="20">
        <v>0.7</v>
      </c>
      <c r="E1824" s="135">
        <v>40</v>
      </c>
      <c r="F1824" s="106">
        <v>39.5</v>
      </c>
      <c r="G1824" s="22" t="s">
        <v>14157</v>
      </c>
      <c r="H1824" s="106">
        <f t="shared" si="84"/>
        <v>53.650000000000006</v>
      </c>
      <c r="I1824" s="106">
        <f t="shared" si="85"/>
        <v>49.25</v>
      </c>
      <c r="J1824" s="107">
        <f t="shared" si="86"/>
        <v>48.35</v>
      </c>
    </row>
    <row r="1825" spans="1:10" x14ac:dyDescent="0.35">
      <c r="A1825" s="127" t="s">
        <v>11071</v>
      </c>
      <c r="B1825" s="21" t="s">
        <v>11072</v>
      </c>
      <c r="C1825" s="21">
        <v>1</v>
      </c>
      <c r="D1825" s="20">
        <v>0.7</v>
      </c>
      <c r="E1825" s="135">
        <v>40</v>
      </c>
      <c r="F1825" s="106">
        <v>2350</v>
      </c>
      <c r="G1825" s="22" t="s">
        <v>14157</v>
      </c>
      <c r="H1825" s="106">
        <f t="shared" si="84"/>
        <v>2872.4500000000003</v>
      </c>
      <c r="I1825" s="106">
        <f t="shared" si="85"/>
        <v>2637</v>
      </c>
      <c r="J1825" s="107">
        <f t="shared" si="86"/>
        <v>2589.9</v>
      </c>
    </row>
    <row r="1826" spans="1:10" x14ac:dyDescent="0.35">
      <c r="A1826" s="127" t="s">
        <v>11079</v>
      </c>
      <c r="B1826" s="21" t="s">
        <v>11076</v>
      </c>
      <c r="C1826" s="21">
        <v>6</v>
      </c>
      <c r="D1826" s="20">
        <v>0.7</v>
      </c>
      <c r="E1826" s="135">
        <v>40</v>
      </c>
      <c r="F1826" s="106">
        <v>27</v>
      </c>
      <c r="G1826" s="22" t="s">
        <v>14157</v>
      </c>
      <c r="H1826" s="106">
        <f t="shared" si="84"/>
        <v>38.400000000000006</v>
      </c>
      <c r="I1826" s="106">
        <f t="shared" si="85"/>
        <v>35.25</v>
      </c>
      <c r="J1826" s="107">
        <f t="shared" si="86"/>
        <v>34.6</v>
      </c>
    </row>
    <row r="1827" spans="1:10" x14ac:dyDescent="0.35">
      <c r="A1827" s="127" t="s">
        <v>11084</v>
      </c>
      <c r="B1827" s="21" t="s">
        <v>11085</v>
      </c>
      <c r="C1827" s="21">
        <v>12</v>
      </c>
      <c r="D1827" s="20">
        <v>1</v>
      </c>
      <c r="E1827" s="135">
        <v>40</v>
      </c>
      <c r="F1827" s="106">
        <v>44.5</v>
      </c>
      <c r="G1827" s="22" t="s">
        <v>14157</v>
      </c>
      <c r="H1827" s="106">
        <f t="shared" si="84"/>
        <v>61.25</v>
      </c>
      <c r="I1827" s="106">
        <f t="shared" si="85"/>
        <v>56.25</v>
      </c>
      <c r="J1827" s="107">
        <f t="shared" si="86"/>
        <v>55.25</v>
      </c>
    </row>
    <row r="1828" spans="1:10" x14ac:dyDescent="0.35">
      <c r="A1828" s="127" t="s">
        <v>11090</v>
      </c>
      <c r="B1828" s="21" t="s">
        <v>11091</v>
      </c>
      <c r="C1828" s="21">
        <v>6</v>
      </c>
      <c r="D1828" s="20">
        <v>0.7</v>
      </c>
      <c r="E1828" s="135">
        <v>40</v>
      </c>
      <c r="F1828" s="106">
        <v>115</v>
      </c>
      <c r="G1828" s="22" t="s">
        <v>14157</v>
      </c>
      <c r="H1828" s="106">
        <f t="shared" si="84"/>
        <v>145.75</v>
      </c>
      <c r="I1828" s="106">
        <f t="shared" si="85"/>
        <v>133.80000000000001</v>
      </c>
      <c r="J1828" s="107">
        <f t="shared" si="86"/>
        <v>131.4</v>
      </c>
    </row>
    <row r="1829" spans="1:10" x14ac:dyDescent="0.35">
      <c r="A1829" s="127" t="s">
        <v>11094</v>
      </c>
      <c r="B1829" s="21" t="s">
        <v>11095</v>
      </c>
      <c r="C1829" s="21">
        <v>12</v>
      </c>
      <c r="D1829" s="20">
        <v>0.7</v>
      </c>
      <c r="E1829" s="135">
        <v>40</v>
      </c>
      <c r="F1829" s="106">
        <v>115</v>
      </c>
      <c r="G1829" s="22" t="s">
        <v>14157</v>
      </c>
      <c r="H1829" s="106">
        <f t="shared" si="84"/>
        <v>145.75</v>
      </c>
      <c r="I1829" s="106">
        <f t="shared" si="85"/>
        <v>133.80000000000001</v>
      </c>
      <c r="J1829" s="107">
        <f t="shared" si="86"/>
        <v>131.4</v>
      </c>
    </row>
    <row r="1830" spans="1:10" x14ac:dyDescent="0.35">
      <c r="A1830" s="127" t="s">
        <v>14754</v>
      </c>
      <c r="B1830" s="21" t="s">
        <v>14755</v>
      </c>
      <c r="C1830" s="21">
        <v>6</v>
      </c>
      <c r="D1830" s="20">
        <v>0.7</v>
      </c>
      <c r="E1830" s="135">
        <v>37.5</v>
      </c>
      <c r="F1830" s="106">
        <v>7.34</v>
      </c>
      <c r="G1830" s="22" t="s">
        <v>14146</v>
      </c>
      <c r="H1830" s="106">
        <f t="shared" si="84"/>
        <v>14.200000000000001</v>
      </c>
      <c r="I1830" s="106">
        <f t="shared" si="85"/>
        <v>13.05</v>
      </c>
      <c r="J1830" s="107">
        <f t="shared" si="86"/>
        <v>12.8</v>
      </c>
    </row>
    <row r="1831" spans="1:10" x14ac:dyDescent="0.35">
      <c r="A1831" s="127" t="s">
        <v>11104</v>
      </c>
      <c r="B1831" s="21" t="s">
        <v>11105</v>
      </c>
      <c r="C1831" s="21">
        <v>6</v>
      </c>
      <c r="D1831" s="20">
        <v>0.75</v>
      </c>
      <c r="E1831" s="135">
        <v>46.85</v>
      </c>
      <c r="F1831" s="106">
        <v>17.5</v>
      </c>
      <c r="G1831" s="22" t="s">
        <v>14158</v>
      </c>
      <c r="H1831" s="106">
        <f t="shared" si="84"/>
        <v>27.700000000000003</v>
      </c>
      <c r="I1831" s="106">
        <f t="shared" si="85"/>
        <v>25.450000000000003</v>
      </c>
      <c r="J1831" s="107">
        <f t="shared" si="86"/>
        <v>25</v>
      </c>
    </row>
    <row r="1832" spans="1:10" x14ac:dyDescent="0.35">
      <c r="A1832" s="127" t="s">
        <v>11121</v>
      </c>
      <c r="B1832" s="21" t="s">
        <v>11122</v>
      </c>
      <c r="C1832" s="21">
        <v>12</v>
      </c>
      <c r="D1832" s="20">
        <v>0.5</v>
      </c>
      <c r="E1832" s="135">
        <v>45</v>
      </c>
      <c r="F1832" s="106">
        <v>5.0999999999999996</v>
      </c>
      <c r="G1832" s="22" t="s">
        <v>14148</v>
      </c>
      <c r="H1832" s="106">
        <f t="shared" si="84"/>
        <v>11</v>
      </c>
      <c r="I1832" s="106">
        <f t="shared" si="85"/>
        <v>10.100000000000001</v>
      </c>
      <c r="J1832" s="107">
        <f t="shared" si="86"/>
        <v>9.9</v>
      </c>
    </row>
    <row r="1833" spans="1:10" x14ac:dyDescent="0.35">
      <c r="A1833" s="127" t="s">
        <v>11129</v>
      </c>
      <c r="B1833" s="21" t="s">
        <v>11130</v>
      </c>
      <c r="C1833" s="21">
        <v>6</v>
      </c>
      <c r="D1833" s="20">
        <v>0.7</v>
      </c>
      <c r="E1833" s="135">
        <v>50</v>
      </c>
      <c r="F1833" s="106">
        <v>20.75</v>
      </c>
      <c r="G1833" s="22" t="s">
        <v>14158</v>
      </c>
      <c r="H1833" s="106">
        <f t="shared" si="84"/>
        <v>31.650000000000002</v>
      </c>
      <c r="I1833" s="106">
        <f t="shared" si="85"/>
        <v>29.05</v>
      </c>
      <c r="J1833" s="107">
        <f t="shared" si="86"/>
        <v>28.55</v>
      </c>
    </row>
    <row r="1834" spans="1:10" x14ac:dyDescent="0.35">
      <c r="A1834" s="127" t="s">
        <v>11133</v>
      </c>
      <c r="B1834" s="21" t="s">
        <v>11134</v>
      </c>
      <c r="C1834" s="21">
        <v>6</v>
      </c>
      <c r="D1834" s="20">
        <v>0.7</v>
      </c>
      <c r="E1834" s="135">
        <v>40</v>
      </c>
      <c r="F1834" s="106">
        <v>16.25</v>
      </c>
      <c r="G1834" s="22" t="s">
        <v>14142</v>
      </c>
      <c r="H1834" s="106">
        <f t="shared" si="84"/>
        <v>25.3</v>
      </c>
      <c r="I1834" s="106">
        <f t="shared" si="85"/>
        <v>23.200000000000003</v>
      </c>
      <c r="J1834" s="107">
        <f t="shared" si="86"/>
        <v>22.8</v>
      </c>
    </row>
    <row r="1835" spans="1:10" x14ac:dyDescent="0.35">
      <c r="A1835" s="127" t="s">
        <v>11137</v>
      </c>
      <c r="B1835" s="21" t="s">
        <v>11138</v>
      </c>
      <c r="C1835" s="21">
        <v>6</v>
      </c>
      <c r="D1835" s="20">
        <v>1</v>
      </c>
      <c r="E1835" s="135">
        <v>40</v>
      </c>
      <c r="F1835" s="106">
        <v>18.75</v>
      </c>
      <c r="G1835" s="22" t="s">
        <v>14142</v>
      </c>
      <c r="H1835" s="106">
        <f t="shared" si="84"/>
        <v>29.85</v>
      </c>
      <c r="I1835" s="106">
        <f t="shared" si="85"/>
        <v>27.400000000000002</v>
      </c>
      <c r="J1835" s="107">
        <f t="shared" si="86"/>
        <v>26.900000000000002</v>
      </c>
    </row>
    <row r="1836" spans="1:10" x14ac:dyDescent="0.35">
      <c r="A1836" s="127" t="s">
        <v>11141</v>
      </c>
      <c r="B1836" s="21" t="s">
        <v>11142</v>
      </c>
      <c r="C1836" s="21">
        <v>6</v>
      </c>
      <c r="D1836" s="20">
        <v>1</v>
      </c>
      <c r="E1836" s="135">
        <v>40</v>
      </c>
      <c r="F1836" s="106">
        <v>21.25</v>
      </c>
      <c r="G1836" s="22" t="s">
        <v>14142</v>
      </c>
      <c r="H1836" s="106">
        <f t="shared" si="84"/>
        <v>32.9</v>
      </c>
      <c r="I1836" s="106">
        <f t="shared" si="85"/>
        <v>30.200000000000003</v>
      </c>
      <c r="J1836" s="107">
        <f t="shared" si="86"/>
        <v>29.650000000000002</v>
      </c>
    </row>
    <row r="1837" spans="1:10" x14ac:dyDescent="0.35">
      <c r="A1837" s="127" t="s">
        <v>11145</v>
      </c>
      <c r="B1837" s="21" t="s">
        <v>11146</v>
      </c>
      <c r="C1837" s="21">
        <v>6</v>
      </c>
      <c r="D1837" s="20">
        <v>0.7</v>
      </c>
      <c r="E1837" s="135">
        <v>40</v>
      </c>
      <c r="F1837" s="106">
        <v>10.1</v>
      </c>
      <c r="G1837" s="22" t="s">
        <v>14157</v>
      </c>
      <c r="H1837" s="106">
        <f t="shared" si="84"/>
        <v>17.8</v>
      </c>
      <c r="I1837" s="106">
        <f t="shared" si="85"/>
        <v>16.3</v>
      </c>
      <c r="J1837" s="107">
        <f t="shared" si="86"/>
        <v>16.05</v>
      </c>
    </row>
    <row r="1838" spans="1:10" x14ac:dyDescent="0.35">
      <c r="A1838" s="127" t="s">
        <v>11148</v>
      </c>
      <c r="B1838" s="21" t="s">
        <v>11149</v>
      </c>
      <c r="C1838" s="21">
        <v>6</v>
      </c>
      <c r="D1838" s="20">
        <v>0.7</v>
      </c>
      <c r="E1838" s="135">
        <v>40</v>
      </c>
      <c r="F1838" s="106">
        <v>13.65</v>
      </c>
      <c r="G1838" s="22" t="s">
        <v>14157</v>
      </c>
      <c r="H1838" s="106">
        <f t="shared" si="84"/>
        <v>22.1</v>
      </c>
      <c r="I1838" s="106">
        <f t="shared" si="85"/>
        <v>20.3</v>
      </c>
      <c r="J1838" s="107">
        <f t="shared" si="86"/>
        <v>19.950000000000003</v>
      </c>
    </row>
    <row r="1839" spans="1:10" x14ac:dyDescent="0.35">
      <c r="A1839" s="127" t="s">
        <v>11151</v>
      </c>
      <c r="B1839" s="21" t="s">
        <v>11152</v>
      </c>
      <c r="C1839" s="21">
        <v>6</v>
      </c>
      <c r="D1839" s="20">
        <v>0.7</v>
      </c>
      <c r="E1839" s="135">
        <v>14</v>
      </c>
      <c r="F1839" s="106">
        <v>6.15</v>
      </c>
      <c r="G1839" s="22" t="s">
        <v>14141</v>
      </c>
      <c r="H1839" s="106">
        <f t="shared" si="84"/>
        <v>10.65</v>
      </c>
      <c r="I1839" s="106">
        <f t="shared" si="85"/>
        <v>9.8000000000000007</v>
      </c>
      <c r="J1839" s="107">
        <f t="shared" si="86"/>
        <v>9.6000000000000014</v>
      </c>
    </row>
    <row r="1840" spans="1:10" x14ac:dyDescent="0.35">
      <c r="A1840" s="127" t="s">
        <v>11155</v>
      </c>
      <c r="B1840" s="21" t="s">
        <v>11156</v>
      </c>
      <c r="C1840" s="21">
        <v>6</v>
      </c>
      <c r="D1840" s="20">
        <v>0.7</v>
      </c>
      <c r="E1840" s="135">
        <v>14.7</v>
      </c>
      <c r="F1840" s="106">
        <v>5.95</v>
      </c>
      <c r="G1840" s="22" t="s">
        <v>14141</v>
      </c>
      <c r="H1840" s="106">
        <f t="shared" si="84"/>
        <v>10.450000000000001</v>
      </c>
      <c r="I1840" s="106">
        <f t="shared" si="85"/>
        <v>9.6000000000000014</v>
      </c>
      <c r="J1840" s="107">
        <f t="shared" si="86"/>
        <v>9.4500000000000011</v>
      </c>
    </row>
    <row r="1841" spans="1:10" x14ac:dyDescent="0.35">
      <c r="A1841" s="127" t="s">
        <v>11159</v>
      </c>
      <c r="B1841" s="21" t="s">
        <v>11160</v>
      </c>
      <c r="C1841" s="21">
        <v>6</v>
      </c>
      <c r="D1841" s="20">
        <v>0.7</v>
      </c>
      <c r="E1841" s="135">
        <v>17</v>
      </c>
      <c r="F1841" s="106">
        <v>6.35</v>
      </c>
      <c r="G1841" s="22" t="s">
        <v>14141</v>
      </c>
      <c r="H1841" s="106">
        <f t="shared" si="84"/>
        <v>11.15</v>
      </c>
      <c r="I1841" s="106">
        <f t="shared" si="85"/>
        <v>10.25</v>
      </c>
      <c r="J1841" s="107">
        <f t="shared" si="86"/>
        <v>10.050000000000001</v>
      </c>
    </row>
    <row r="1842" spans="1:10" x14ac:dyDescent="0.35">
      <c r="A1842" s="127" t="s">
        <v>11163</v>
      </c>
      <c r="B1842" s="21" t="s">
        <v>11164</v>
      </c>
      <c r="C1842" s="21">
        <v>6</v>
      </c>
      <c r="D1842" s="20">
        <v>0.7</v>
      </c>
      <c r="E1842" s="135">
        <v>14.9</v>
      </c>
      <c r="F1842" s="106">
        <v>6.15</v>
      </c>
      <c r="G1842" s="22" t="s">
        <v>14141</v>
      </c>
      <c r="H1842" s="106">
        <f t="shared" si="84"/>
        <v>10.75</v>
      </c>
      <c r="I1842" s="106">
        <f t="shared" si="85"/>
        <v>9.8500000000000014</v>
      </c>
      <c r="J1842" s="107">
        <f t="shared" si="86"/>
        <v>9.7000000000000011</v>
      </c>
    </row>
    <row r="1843" spans="1:10" x14ac:dyDescent="0.35">
      <c r="A1843" s="127" t="s">
        <v>11167</v>
      </c>
      <c r="B1843" s="21" t="s">
        <v>11168</v>
      </c>
      <c r="C1843" s="21">
        <v>6</v>
      </c>
      <c r="D1843" s="20">
        <v>0.5</v>
      </c>
      <c r="E1843" s="135">
        <v>56</v>
      </c>
      <c r="F1843" s="106">
        <v>18.75</v>
      </c>
      <c r="G1843" s="22" t="s">
        <v>14163</v>
      </c>
      <c r="H1843" s="106">
        <f t="shared" si="84"/>
        <v>28.35</v>
      </c>
      <c r="I1843" s="106">
        <f t="shared" si="85"/>
        <v>26</v>
      </c>
      <c r="J1843" s="107">
        <f t="shared" si="86"/>
        <v>25.55</v>
      </c>
    </row>
    <row r="1844" spans="1:10" x14ac:dyDescent="0.35">
      <c r="A1844" s="127" t="s">
        <v>11175</v>
      </c>
      <c r="B1844" s="21" t="s">
        <v>11176</v>
      </c>
      <c r="C1844" s="21">
        <v>6</v>
      </c>
      <c r="D1844" s="20">
        <v>0.7</v>
      </c>
      <c r="E1844" s="135">
        <v>45</v>
      </c>
      <c r="F1844" s="106">
        <v>15.35</v>
      </c>
      <c r="G1844" s="22" t="s">
        <v>14150</v>
      </c>
      <c r="H1844" s="106">
        <f t="shared" si="84"/>
        <v>24.6</v>
      </c>
      <c r="I1844" s="106">
        <f t="shared" si="85"/>
        <v>22.6</v>
      </c>
      <c r="J1844" s="107">
        <f t="shared" si="86"/>
        <v>22.200000000000003</v>
      </c>
    </row>
    <row r="1845" spans="1:10" x14ac:dyDescent="0.35">
      <c r="A1845" s="127" t="s">
        <v>11183</v>
      </c>
      <c r="B1845" s="21" t="s">
        <v>11180</v>
      </c>
      <c r="C1845" s="21">
        <v>6</v>
      </c>
      <c r="D1845" s="20">
        <v>1</v>
      </c>
      <c r="E1845" s="135">
        <v>37.5</v>
      </c>
      <c r="F1845" s="106">
        <v>6.2</v>
      </c>
      <c r="G1845" s="22" t="s">
        <v>14144</v>
      </c>
      <c r="H1845" s="106">
        <f t="shared" si="84"/>
        <v>14.200000000000001</v>
      </c>
      <c r="I1845" s="106">
        <f t="shared" si="85"/>
        <v>13.05</v>
      </c>
      <c r="J1845" s="107">
        <f t="shared" si="86"/>
        <v>12.8</v>
      </c>
    </row>
    <row r="1846" spans="1:10" x14ac:dyDescent="0.35">
      <c r="A1846" s="127" t="s">
        <v>11186</v>
      </c>
      <c r="B1846" s="21" t="s">
        <v>11187</v>
      </c>
      <c r="C1846" s="21">
        <v>6</v>
      </c>
      <c r="D1846" s="20">
        <v>1</v>
      </c>
      <c r="E1846" s="135">
        <v>37.5</v>
      </c>
      <c r="F1846" s="106">
        <v>6.2</v>
      </c>
      <c r="G1846" s="22" t="s">
        <v>14144</v>
      </c>
      <c r="H1846" s="106">
        <f t="shared" si="84"/>
        <v>14.200000000000001</v>
      </c>
      <c r="I1846" s="106">
        <f t="shared" si="85"/>
        <v>13.05</v>
      </c>
      <c r="J1846" s="107">
        <f t="shared" si="86"/>
        <v>12.8</v>
      </c>
    </row>
    <row r="1847" spans="1:10" x14ac:dyDescent="0.35">
      <c r="A1847" s="127" t="s">
        <v>11188</v>
      </c>
      <c r="B1847" s="21" t="s">
        <v>11189</v>
      </c>
      <c r="C1847" s="21">
        <v>6</v>
      </c>
      <c r="D1847" s="20">
        <v>0.7</v>
      </c>
      <c r="E1847" s="135">
        <v>40</v>
      </c>
      <c r="F1847" s="106">
        <v>10.3</v>
      </c>
      <c r="G1847" s="22" t="s">
        <v>14144</v>
      </c>
      <c r="H1847" s="106">
        <f t="shared" si="84"/>
        <v>18</v>
      </c>
      <c r="I1847" s="106">
        <f t="shared" si="85"/>
        <v>16.55</v>
      </c>
      <c r="J1847" s="107">
        <f t="shared" si="86"/>
        <v>16.25</v>
      </c>
    </row>
    <row r="1848" spans="1:10" x14ac:dyDescent="0.35">
      <c r="A1848" s="127" t="s">
        <v>11192</v>
      </c>
      <c r="B1848" s="21" t="s">
        <v>11193</v>
      </c>
      <c r="C1848" s="21">
        <v>6</v>
      </c>
      <c r="D1848" s="20">
        <v>0.7</v>
      </c>
      <c r="E1848" s="135">
        <v>55.5</v>
      </c>
      <c r="F1848" s="106">
        <v>15.8</v>
      </c>
      <c r="G1848" s="22" t="s">
        <v>14144</v>
      </c>
      <c r="H1848" s="106">
        <f t="shared" si="84"/>
        <v>26.1</v>
      </c>
      <c r="I1848" s="106">
        <f t="shared" si="85"/>
        <v>23.950000000000003</v>
      </c>
      <c r="J1848" s="107">
        <f t="shared" si="86"/>
        <v>23.55</v>
      </c>
    </row>
    <row r="1849" spans="1:10" x14ac:dyDescent="0.35">
      <c r="A1849" s="127" t="s">
        <v>11195</v>
      </c>
      <c r="B1849" s="21" t="s">
        <v>11196</v>
      </c>
      <c r="C1849" s="21">
        <v>6</v>
      </c>
      <c r="D1849" s="20">
        <v>0.7</v>
      </c>
      <c r="E1849" s="135">
        <v>40</v>
      </c>
      <c r="F1849" s="106">
        <v>16.75</v>
      </c>
      <c r="G1849" s="22" t="s">
        <v>14144</v>
      </c>
      <c r="H1849" s="106">
        <f t="shared" si="84"/>
        <v>25.900000000000002</v>
      </c>
      <c r="I1849" s="106">
        <f t="shared" si="85"/>
        <v>23.75</v>
      </c>
      <c r="J1849" s="107">
        <f t="shared" si="86"/>
        <v>23.35</v>
      </c>
    </row>
    <row r="1850" spans="1:10" x14ac:dyDescent="0.35">
      <c r="A1850" s="127" t="s">
        <v>14391</v>
      </c>
      <c r="B1850" s="21" t="s">
        <v>14392</v>
      </c>
      <c r="C1850" s="21">
        <v>6</v>
      </c>
      <c r="D1850" s="20">
        <v>0.7</v>
      </c>
      <c r="E1850" s="135">
        <v>40</v>
      </c>
      <c r="F1850" s="106">
        <v>43.5</v>
      </c>
      <c r="G1850" s="22" t="s">
        <v>14162</v>
      </c>
      <c r="H1850" s="106">
        <f t="shared" si="84"/>
        <v>58.5</v>
      </c>
      <c r="I1850" s="106">
        <f t="shared" si="85"/>
        <v>53.75</v>
      </c>
      <c r="J1850" s="107">
        <f t="shared" si="86"/>
        <v>52.75</v>
      </c>
    </row>
    <row r="1851" spans="1:10" x14ac:dyDescent="0.35">
      <c r="A1851" s="127" t="s">
        <v>11199</v>
      </c>
      <c r="B1851" s="21" t="s">
        <v>11200</v>
      </c>
      <c r="C1851" s="21">
        <v>6</v>
      </c>
      <c r="D1851" s="20">
        <v>0.7</v>
      </c>
      <c r="E1851" s="135">
        <v>40</v>
      </c>
      <c r="F1851" s="107">
        <v>41.5</v>
      </c>
      <c r="G1851" s="22" t="s">
        <v>14144</v>
      </c>
      <c r="H1851" s="106">
        <f t="shared" si="84"/>
        <v>56.1</v>
      </c>
      <c r="I1851" s="106">
        <f t="shared" si="85"/>
        <v>51.5</v>
      </c>
      <c r="J1851" s="107">
        <f t="shared" si="86"/>
        <v>50.550000000000004</v>
      </c>
    </row>
    <row r="1852" spans="1:10" x14ac:dyDescent="0.35">
      <c r="A1852" s="127" t="s">
        <v>11203</v>
      </c>
      <c r="B1852" s="21" t="s">
        <v>11204</v>
      </c>
      <c r="C1852" s="21">
        <v>6</v>
      </c>
      <c r="D1852" s="20">
        <v>0.7</v>
      </c>
      <c r="E1852" s="135">
        <v>20</v>
      </c>
      <c r="F1852" s="106">
        <v>6.95</v>
      </c>
      <c r="G1852" s="22" t="s">
        <v>14161</v>
      </c>
      <c r="H1852" s="106">
        <f t="shared" si="84"/>
        <v>12.15</v>
      </c>
      <c r="I1852" s="106">
        <f t="shared" si="85"/>
        <v>11.15</v>
      </c>
      <c r="J1852" s="107">
        <f t="shared" si="86"/>
        <v>10.950000000000001</v>
      </c>
    </row>
    <row r="1853" spans="1:10" x14ac:dyDescent="0.35">
      <c r="A1853" s="127" t="s">
        <v>15918</v>
      </c>
      <c r="B1853" s="21" t="s">
        <v>15919</v>
      </c>
      <c r="C1853" s="21">
        <v>6</v>
      </c>
      <c r="D1853" s="20">
        <v>0.7</v>
      </c>
      <c r="E1853" s="135">
        <v>20</v>
      </c>
      <c r="F1853" s="106">
        <v>5.7</v>
      </c>
      <c r="G1853" s="22" t="s">
        <v>14161</v>
      </c>
      <c r="H1853" s="106">
        <f t="shared" si="84"/>
        <v>10.65</v>
      </c>
      <c r="I1853" s="106">
        <f t="shared" si="85"/>
        <v>9.75</v>
      </c>
      <c r="J1853" s="107">
        <f t="shared" si="86"/>
        <v>9.6000000000000014</v>
      </c>
    </row>
    <row r="1854" spans="1:10" x14ac:dyDescent="0.35">
      <c r="A1854" s="127" t="s">
        <v>11209</v>
      </c>
      <c r="B1854" s="21" t="s">
        <v>11210</v>
      </c>
      <c r="C1854" s="21">
        <v>6</v>
      </c>
      <c r="D1854" s="20">
        <v>0.7</v>
      </c>
      <c r="E1854" s="135">
        <v>20</v>
      </c>
      <c r="F1854" s="106">
        <v>6.9</v>
      </c>
      <c r="G1854" s="22" t="s">
        <v>14161</v>
      </c>
      <c r="H1854" s="106">
        <f t="shared" si="84"/>
        <v>12.100000000000001</v>
      </c>
      <c r="I1854" s="106">
        <f t="shared" si="85"/>
        <v>11.100000000000001</v>
      </c>
      <c r="J1854" s="107">
        <f t="shared" si="86"/>
        <v>10.9</v>
      </c>
    </row>
    <row r="1855" spans="1:10" x14ac:dyDescent="0.35">
      <c r="A1855" s="127" t="s">
        <v>11217</v>
      </c>
      <c r="B1855" s="21" t="s">
        <v>11218</v>
      </c>
      <c r="C1855" s="21">
        <v>6</v>
      </c>
      <c r="D1855" s="20">
        <v>1</v>
      </c>
      <c r="E1855" s="135">
        <v>22</v>
      </c>
      <c r="F1855" s="106">
        <v>7.3</v>
      </c>
      <c r="G1855" s="22" t="s">
        <v>14161</v>
      </c>
      <c r="H1855" s="106">
        <f t="shared" si="84"/>
        <v>13.600000000000001</v>
      </c>
      <c r="I1855" s="106">
        <f t="shared" si="85"/>
        <v>12.5</v>
      </c>
      <c r="J1855" s="107">
        <f t="shared" si="86"/>
        <v>12.25</v>
      </c>
    </row>
    <row r="1856" spans="1:10" x14ac:dyDescent="0.35">
      <c r="A1856" s="127" t="s">
        <v>14500</v>
      </c>
      <c r="B1856" s="21" t="s">
        <v>14501</v>
      </c>
      <c r="C1856" s="21">
        <v>3</v>
      </c>
      <c r="D1856" s="20">
        <v>0.7</v>
      </c>
      <c r="E1856" s="135">
        <v>40</v>
      </c>
      <c r="F1856" s="106">
        <v>28.5</v>
      </c>
      <c r="G1856" s="22" t="s">
        <v>14144</v>
      </c>
      <c r="H1856" s="106">
        <f t="shared" si="84"/>
        <v>40.200000000000003</v>
      </c>
      <c r="I1856" s="106">
        <f t="shared" si="85"/>
        <v>36.950000000000003</v>
      </c>
      <c r="J1856" s="107">
        <f t="shared" si="86"/>
        <v>36.25</v>
      </c>
    </row>
    <row r="1857" spans="1:10" x14ac:dyDescent="0.35">
      <c r="A1857" s="127" t="s">
        <v>14286</v>
      </c>
      <c r="B1857" s="21" t="s">
        <v>14287</v>
      </c>
      <c r="C1857" s="21">
        <v>6</v>
      </c>
      <c r="D1857" s="20">
        <v>0.7</v>
      </c>
      <c r="E1857" s="135">
        <v>40</v>
      </c>
      <c r="F1857" s="106">
        <v>28.5</v>
      </c>
      <c r="G1857" s="22" t="s">
        <v>14144</v>
      </c>
      <c r="H1857" s="106">
        <f t="shared" si="84"/>
        <v>40.200000000000003</v>
      </c>
      <c r="I1857" s="106">
        <f t="shared" si="85"/>
        <v>36.950000000000003</v>
      </c>
      <c r="J1857" s="107">
        <f t="shared" si="86"/>
        <v>36.25</v>
      </c>
    </row>
    <row r="1858" spans="1:10" x14ac:dyDescent="0.35">
      <c r="A1858" s="127" t="s">
        <v>11221</v>
      </c>
      <c r="B1858" s="21" t="s">
        <v>11222</v>
      </c>
      <c r="C1858" s="21">
        <v>6</v>
      </c>
      <c r="D1858" s="20">
        <v>0.7</v>
      </c>
      <c r="E1858" s="135">
        <v>40</v>
      </c>
      <c r="F1858" s="106">
        <v>64.5</v>
      </c>
      <c r="G1858" s="22" t="s">
        <v>14144</v>
      </c>
      <c r="H1858" s="106">
        <f t="shared" si="84"/>
        <v>84.15</v>
      </c>
      <c r="I1858" s="106">
        <f t="shared" si="85"/>
        <v>77.25</v>
      </c>
      <c r="J1858" s="107">
        <f t="shared" si="86"/>
        <v>75.850000000000009</v>
      </c>
    </row>
    <row r="1859" spans="1:10" x14ac:dyDescent="0.35">
      <c r="A1859" s="127" t="s">
        <v>11225</v>
      </c>
      <c r="B1859" s="21" t="s">
        <v>11226</v>
      </c>
      <c r="C1859" s="21">
        <v>6</v>
      </c>
      <c r="D1859" s="20">
        <v>0.5</v>
      </c>
      <c r="E1859" s="135">
        <v>40</v>
      </c>
      <c r="F1859" s="106">
        <v>13</v>
      </c>
      <c r="G1859" s="22" t="s">
        <v>14144</v>
      </c>
      <c r="H1859" s="106">
        <f t="shared" si="84"/>
        <v>20.3</v>
      </c>
      <c r="I1859" s="106">
        <f t="shared" si="85"/>
        <v>18.650000000000002</v>
      </c>
      <c r="J1859" s="107">
        <f t="shared" si="86"/>
        <v>18.3</v>
      </c>
    </row>
    <row r="1860" spans="1:10" x14ac:dyDescent="0.35">
      <c r="A1860" s="127" t="s">
        <v>14756</v>
      </c>
      <c r="B1860" s="21" t="s">
        <v>14757</v>
      </c>
      <c r="C1860" s="21">
        <v>6</v>
      </c>
      <c r="D1860" s="20">
        <v>0.7</v>
      </c>
      <c r="E1860" s="135">
        <v>38</v>
      </c>
      <c r="F1860" s="106">
        <v>12.5</v>
      </c>
      <c r="G1860" s="22" t="s">
        <v>14140</v>
      </c>
      <c r="H1860" s="106">
        <f t="shared" si="84"/>
        <v>20.55</v>
      </c>
      <c r="I1860" s="106">
        <f t="shared" si="85"/>
        <v>18.850000000000001</v>
      </c>
      <c r="J1860" s="107">
        <f t="shared" si="86"/>
        <v>18.5</v>
      </c>
    </row>
    <row r="1861" spans="1:10" x14ac:dyDescent="0.35">
      <c r="A1861" s="127" t="s">
        <v>11229</v>
      </c>
      <c r="B1861" s="21" t="s">
        <v>11230</v>
      </c>
      <c r="C1861" s="21">
        <v>6</v>
      </c>
      <c r="D1861" s="20">
        <v>0.7</v>
      </c>
      <c r="E1861" s="135">
        <v>38</v>
      </c>
      <c r="F1861" s="106">
        <v>14.5</v>
      </c>
      <c r="G1861" s="22" t="s">
        <v>14140</v>
      </c>
      <c r="H1861" s="106">
        <f t="shared" si="84"/>
        <v>22.950000000000003</v>
      </c>
      <c r="I1861" s="106">
        <f t="shared" si="85"/>
        <v>21.1</v>
      </c>
      <c r="J1861" s="107">
        <f t="shared" si="86"/>
        <v>20.700000000000003</v>
      </c>
    </row>
    <row r="1862" spans="1:10" x14ac:dyDescent="0.35">
      <c r="A1862" s="127" t="s">
        <v>11237</v>
      </c>
      <c r="B1862" s="21" t="s">
        <v>14632</v>
      </c>
      <c r="C1862" s="21">
        <v>6</v>
      </c>
      <c r="D1862" s="20">
        <v>0.7</v>
      </c>
      <c r="E1862" s="135">
        <v>46</v>
      </c>
      <c r="F1862" s="106">
        <v>31.5</v>
      </c>
      <c r="G1862" s="22" t="s">
        <v>14145</v>
      </c>
      <c r="H1862" s="106">
        <f t="shared" si="84"/>
        <v>44.400000000000006</v>
      </c>
      <c r="I1862" s="106">
        <f t="shared" si="85"/>
        <v>40.800000000000004</v>
      </c>
      <c r="J1862" s="107">
        <f t="shared" si="86"/>
        <v>40.050000000000004</v>
      </c>
    </row>
    <row r="1863" spans="1:10" x14ac:dyDescent="0.35">
      <c r="A1863" s="127" t="s">
        <v>11240</v>
      </c>
      <c r="B1863" s="21" t="s">
        <v>11241</v>
      </c>
      <c r="C1863" s="21">
        <v>6</v>
      </c>
      <c r="D1863" s="20">
        <v>0.7</v>
      </c>
      <c r="E1863" s="135">
        <v>46</v>
      </c>
      <c r="F1863" s="106">
        <v>68.5</v>
      </c>
      <c r="G1863" s="22" t="s">
        <v>14145</v>
      </c>
      <c r="H1863" s="106">
        <f t="shared" si="84"/>
        <v>89.550000000000011</v>
      </c>
      <c r="I1863" s="106">
        <f t="shared" si="85"/>
        <v>82.2</v>
      </c>
      <c r="J1863" s="107">
        <f t="shared" si="86"/>
        <v>80.75</v>
      </c>
    </row>
    <row r="1864" spans="1:10" x14ac:dyDescent="0.35">
      <c r="A1864" s="127" t="s">
        <v>11244</v>
      </c>
      <c r="B1864" s="21" t="s">
        <v>11245</v>
      </c>
      <c r="C1864" s="21">
        <v>6</v>
      </c>
      <c r="D1864" s="20">
        <v>0.7</v>
      </c>
      <c r="E1864" s="135">
        <v>40</v>
      </c>
      <c r="F1864" s="106">
        <v>29.5</v>
      </c>
      <c r="G1864" s="22" t="s">
        <v>14145</v>
      </c>
      <c r="H1864" s="106">
        <f t="shared" si="84"/>
        <v>41.45</v>
      </c>
      <c r="I1864" s="106">
        <f t="shared" si="85"/>
        <v>38.050000000000004</v>
      </c>
      <c r="J1864" s="107">
        <f t="shared" si="86"/>
        <v>37.35</v>
      </c>
    </row>
    <row r="1865" spans="1:10" x14ac:dyDescent="0.35">
      <c r="A1865" s="127" t="s">
        <v>11282</v>
      </c>
      <c r="B1865" s="21" t="s">
        <v>11283</v>
      </c>
      <c r="C1865" s="21">
        <v>6</v>
      </c>
      <c r="D1865" s="20">
        <v>0.7</v>
      </c>
      <c r="E1865" s="135">
        <v>42.6</v>
      </c>
      <c r="F1865" s="106">
        <v>17.45</v>
      </c>
      <c r="G1865" s="22" t="s">
        <v>14144</v>
      </c>
      <c r="H1865" s="106">
        <f t="shared" si="84"/>
        <v>26.950000000000003</v>
      </c>
      <c r="I1865" s="106">
        <f t="shared" si="85"/>
        <v>24.75</v>
      </c>
      <c r="J1865" s="107">
        <f t="shared" si="86"/>
        <v>24.3</v>
      </c>
    </row>
    <row r="1866" spans="1:10" x14ac:dyDescent="0.35">
      <c r="A1866" s="127" t="s">
        <v>11286</v>
      </c>
      <c r="B1866" s="21" t="s">
        <v>11287</v>
      </c>
      <c r="C1866" s="21">
        <v>6</v>
      </c>
      <c r="D1866" s="20">
        <v>0.7</v>
      </c>
      <c r="E1866" s="135">
        <v>15</v>
      </c>
      <c r="F1866" s="106">
        <v>12.55</v>
      </c>
      <c r="G1866" s="22" t="s">
        <v>14161</v>
      </c>
      <c r="H1866" s="106">
        <f t="shared" si="84"/>
        <v>18.55</v>
      </c>
      <c r="I1866" s="106">
        <f t="shared" si="85"/>
        <v>17.05</v>
      </c>
      <c r="J1866" s="107">
        <f t="shared" si="86"/>
        <v>16.75</v>
      </c>
    </row>
    <row r="1867" spans="1:10" x14ac:dyDescent="0.35">
      <c r="A1867" s="127" t="s">
        <v>11290</v>
      </c>
      <c r="B1867" s="21" t="s">
        <v>11291</v>
      </c>
      <c r="C1867" s="21">
        <v>6</v>
      </c>
      <c r="D1867" s="20">
        <v>0.7</v>
      </c>
      <c r="E1867" s="135">
        <v>40</v>
      </c>
      <c r="F1867" s="106">
        <v>13.35</v>
      </c>
      <c r="G1867" s="22" t="s">
        <v>14144</v>
      </c>
      <c r="H1867" s="106">
        <f t="shared" si="84"/>
        <v>21.75</v>
      </c>
      <c r="I1867" s="106">
        <f t="shared" si="85"/>
        <v>19.950000000000003</v>
      </c>
      <c r="J1867" s="107">
        <f t="shared" si="86"/>
        <v>19.600000000000001</v>
      </c>
    </row>
    <row r="1868" spans="1:10" x14ac:dyDescent="0.35">
      <c r="A1868" s="127" t="s">
        <v>11294</v>
      </c>
      <c r="B1868" s="21" t="s">
        <v>11295</v>
      </c>
      <c r="C1868" s="21">
        <v>6</v>
      </c>
      <c r="D1868" s="20">
        <v>1.5</v>
      </c>
      <c r="E1868" s="135">
        <v>18</v>
      </c>
      <c r="F1868" s="106">
        <v>15.45</v>
      </c>
      <c r="G1868" s="22" t="s">
        <v>14141</v>
      </c>
      <c r="H1868" s="106">
        <f t="shared" ref="H1868:H1931" si="87">IF(B1868="","",CEILING((F1868+(10.3552*D1868*E1868)/100+1.5+0.05)*1.22,0.05))</f>
        <v>24.200000000000003</v>
      </c>
      <c r="I1868" s="106">
        <f t="shared" ref="I1868:I1931" si="88">IF(B1868="","",CEILING((F1868+(10.3552*D1868*E1868)/100+1.5+0.05)*1.12,0.05))</f>
        <v>22.200000000000003</v>
      </c>
      <c r="J1868" s="107">
        <f t="shared" ref="J1868:J1931" si="89">IF(B1868="","",CEILING((F1868+(10.3552*D1868*E1868)/100+1.5+0.05)*1.1,0.05))</f>
        <v>21.8</v>
      </c>
    </row>
    <row r="1869" spans="1:10" x14ac:dyDescent="0.35">
      <c r="A1869" s="127" t="s">
        <v>11298</v>
      </c>
      <c r="B1869" s="21" t="s">
        <v>11299</v>
      </c>
      <c r="C1869" s="21">
        <v>6</v>
      </c>
      <c r="D1869" s="20">
        <v>0.7</v>
      </c>
      <c r="E1869" s="135">
        <v>14.9</v>
      </c>
      <c r="F1869" s="106">
        <v>7.35</v>
      </c>
      <c r="G1869" s="22" t="s">
        <v>14141</v>
      </c>
      <c r="H1869" s="106">
        <f t="shared" si="87"/>
        <v>12.200000000000001</v>
      </c>
      <c r="I1869" s="106">
        <f t="shared" si="88"/>
        <v>11.200000000000001</v>
      </c>
      <c r="J1869" s="107">
        <f t="shared" si="89"/>
        <v>11</v>
      </c>
    </row>
    <row r="1870" spans="1:10" x14ac:dyDescent="0.35">
      <c r="A1870" s="127" t="s">
        <v>11305</v>
      </c>
      <c r="B1870" s="21" t="s">
        <v>11306</v>
      </c>
      <c r="C1870" s="21">
        <v>6</v>
      </c>
      <c r="D1870" s="20">
        <v>1</v>
      </c>
      <c r="E1870" s="135">
        <v>18</v>
      </c>
      <c r="F1870" s="106">
        <v>6.25</v>
      </c>
      <c r="G1870" s="22" t="s">
        <v>14141</v>
      </c>
      <c r="H1870" s="106">
        <f t="shared" si="87"/>
        <v>11.8</v>
      </c>
      <c r="I1870" s="106">
        <f t="shared" si="88"/>
        <v>10.850000000000001</v>
      </c>
      <c r="J1870" s="107">
        <f t="shared" si="89"/>
        <v>10.65</v>
      </c>
    </row>
    <row r="1871" spans="1:10" x14ac:dyDescent="0.35">
      <c r="A1871" s="127" t="s">
        <v>11309</v>
      </c>
      <c r="B1871" s="21" t="s">
        <v>11310</v>
      </c>
      <c r="C1871" s="21">
        <v>6</v>
      </c>
      <c r="D1871" s="20">
        <v>0.7</v>
      </c>
      <c r="E1871" s="135">
        <v>43</v>
      </c>
      <c r="F1871" s="106">
        <v>14.25</v>
      </c>
      <c r="G1871" s="22" t="s">
        <v>14146</v>
      </c>
      <c r="H1871" s="106">
        <f t="shared" si="87"/>
        <v>23.1</v>
      </c>
      <c r="I1871" s="106">
        <f t="shared" si="88"/>
        <v>21.200000000000003</v>
      </c>
      <c r="J1871" s="107">
        <f t="shared" si="89"/>
        <v>20.85</v>
      </c>
    </row>
    <row r="1872" spans="1:10" x14ac:dyDescent="0.35">
      <c r="A1872" s="127" t="s">
        <v>11324</v>
      </c>
      <c r="B1872" s="21" t="s">
        <v>11325</v>
      </c>
      <c r="C1872" s="21">
        <v>6</v>
      </c>
      <c r="D1872" s="20">
        <v>0.7</v>
      </c>
      <c r="E1872" s="135">
        <v>40</v>
      </c>
      <c r="F1872" s="106">
        <v>25.5</v>
      </c>
      <c r="G1872" s="22" t="s">
        <v>14144</v>
      </c>
      <c r="H1872" s="106">
        <f t="shared" si="87"/>
        <v>36.550000000000004</v>
      </c>
      <c r="I1872" s="106">
        <f t="shared" si="88"/>
        <v>33.550000000000004</v>
      </c>
      <c r="J1872" s="107">
        <f t="shared" si="89"/>
        <v>32.950000000000003</v>
      </c>
    </row>
    <row r="1873" spans="1:10" x14ac:dyDescent="0.35">
      <c r="A1873" s="127" t="s">
        <v>11336</v>
      </c>
      <c r="B1873" s="21" t="s">
        <v>11333</v>
      </c>
      <c r="C1873" s="21">
        <v>6</v>
      </c>
      <c r="D1873" s="20">
        <v>1</v>
      </c>
      <c r="E1873" s="135">
        <v>20</v>
      </c>
      <c r="F1873" s="106">
        <v>7.35</v>
      </c>
      <c r="G1873" s="22" t="s">
        <v>14153</v>
      </c>
      <c r="H1873" s="106">
        <f t="shared" si="87"/>
        <v>13.4</v>
      </c>
      <c r="I1873" s="106">
        <f t="shared" si="88"/>
        <v>12.3</v>
      </c>
      <c r="J1873" s="107">
        <f t="shared" si="89"/>
        <v>12.100000000000001</v>
      </c>
    </row>
    <row r="1874" spans="1:10" x14ac:dyDescent="0.35">
      <c r="A1874" s="127" t="s">
        <v>11339</v>
      </c>
      <c r="B1874" s="21" t="s">
        <v>11340</v>
      </c>
      <c r="C1874" s="21">
        <v>6</v>
      </c>
      <c r="D1874" s="20">
        <v>0.7</v>
      </c>
      <c r="E1874" s="135">
        <v>38</v>
      </c>
      <c r="F1874" s="106">
        <v>5.65</v>
      </c>
      <c r="G1874" s="22" t="s">
        <v>14149</v>
      </c>
      <c r="H1874" s="106">
        <f t="shared" si="87"/>
        <v>12.15</v>
      </c>
      <c r="I1874" s="106">
        <f t="shared" si="88"/>
        <v>11.15</v>
      </c>
      <c r="J1874" s="107">
        <f t="shared" si="89"/>
        <v>10.950000000000001</v>
      </c>
    </row>
    <row r="1875" spans="1:10" x14ac:dyDescent="0.35">
      <c r="A1875" s="127" t="s">
        <v>11343</v>
      </c>
      <c r="B1875" s="21" t="s">
        <v>11344</v>
      </c>
      <c r="C1875" s="21">
        <v>6</v>
      </c>
      <c r="D1875" s="20">
        <v>0.7</v>
      </c>
      <c r="E1875" s="135">
        <v>43</v>
      </c>
      <c r="F1875" s="106">
        <v>23.25</v>
      </c>
      <c r="G1875" s="22" t="s">
        <v>14146</v>
      </c>
      <c r="H1875" s="106">
        <f t="shared" si="87"/>
        <v>34.1</v>
      </c>
      <c r="I1875" s="106">
        <f t="shared" si="88"/>
        <v>31.3</v>
      </c>
      <c r="J1875" s="107">
        <f t="shared" si="89"/>
        <v>30.75</v>
      </c>
    </row>
    <row r="1876" spans="1:10" x14ac:dyDescent="0.35">
      <c r="A1876" s="127" t="s">
        <v>14480</v>
      </c>
      <c r="B1876" s="21" t="s">
        <v>11349</v>
      </c>
      <c r="C1876" s="21">
        <v>12</v>
      </c>
      <c r="D1876" s="20">
        <v>1</v>
      </c>
      <c r="E1876" s="135">
        <v>40</v>
      </c>
      <c r="F1876" s="106">
        <v>10.75</v>
      </c>
      <c r="G1876" s="22" t="s">
        <v>14144</v>
      </c>
      <c r="H1876" s="106">
        <f t="shared" si="87"/>
        <v>20.100000000000001</v>
      </c>
      <c r="I1876" s="106">
        <f t="shared" si="88"/>
        <v>18.45</v>
      </c>
      <c r="J1876" s="107">
        <f t="shared" si="89"/>
        <v>18.100000000000001</v>
      </c>
    </row>
    <row r="1877" spans="1:10" x14ac:dyDescent="0.35">
      <c r="A1877" s="127" t="s">
        <v>11363</v>
      </c>
      <c r="B1877" s="21" t="s">
        <v>11364</v>
      </c>
      <c r="C1877" s="21">
        <v>6</v>
      </c>
      <c r="D1877" s="20">
        <v>1</v>
      </c>
      <c r="E1877" s="135">
        <v>50</v>
      </c>
      <c r="F1877" s="106">
        <v>10.3</v>
      </c>
      <c r="G1877" s="22" t="s">
        <v>14144</v>
      </c>
      <c r="H1877" s="106">
        <f t="shared" si="87"/>
        <v>20.8</v>
      </c>
      <c r="I1877" s="106">
        <f t="shared" si="88"/>
        <v>19.100000000000001</v>
      </c>
      <c r="J1877" s="107">
        <f t="shared" si="89"/>
        <v>18.75</v>
      </c>
    </row>
    <row r="1878" spans="1:10" x14ac:dyDescent="0.35">
      <c r="A1878" s="127" t="s">
        <v>11367</v>
      </c>
      <c r="B1878" s="21" t="s">
        <v>11368</v>
      </c>
      <c r="C1878" s="21">
        <v>6</v>
      </c>
      <c r="D1878" s="20">
        <v>0.7</v>
      </c>
      <c r="E1878" s="135">
        <v>40</v>
      </c>
      <c r="F1878" s="106">
        <v>6.5</v>
      </c>
      <c r="G1878" s="22" t="s">
        <v>14144</v>
      </c>
      <c r="H1878" s="106">
        <f t="shared" si="87"/>
        <v>13.4</v>
      </c>
      <c r="I1878" s="106">
        <f t="shared" si="88"/>
        <v>12.3</v>
      </c>
      <c r="J1878" s="107">
        <f t="shared" si="89"/>
        <v>12.05</v>
      </c>
    </row>
    <row r="1879" spans="1:10" x14ac:dyDescent="0.35">
      <c r="A1879" s="127" t="s">
        <v>11371</v>
      </c>
      <c r="B1879" s="21" t="s">
        <v>11372</v>
      </c>
      <c r="C1879" s="21">
        <v>6</v>
      </c>
      <c r="D1879" s="20">
        <v>0.7</v>
      </c>
      <c r="E1879" s="135">
        <v>45</v>
      </c>
      <c r="F1879" s="106">
        <v>7.65</v>
      </c>
      <c r="G1879" s="22" t="s">
        <v>14144</v>
      </c>
      <c r="H1879" s="106">
        <f t="shared" si="87"/>
        <v>15.25</v>
      </c>
      <c r="I1879" s="106">
        <f t="shared" si="88"/>
        <v>14</v>
      </c>
      <c r="J1879" s="107">
        <f t="shared" si="89"/>
        <v>13.75</v>
      </c>
    </row>
    <row r="1880" spans="1:10" x14ac:dyDescent="0.35">
      <c r="A1880" s="127" t="s">
        <v>11400</v>
      </c>
      <c r="B1880" s="21" t="s">
        <v>11390</v>
      </c>
      <c r="C1880" s="21">
        <v>1</v>
      </c>
      <c r="D1880" s="20">
        <v>3</v>
      </c>
      <c r="E1880" s="135">
        <v>25</v>
      </c>
      <c r="F1880" s="106">
        <v>50</v>
      </c>
      <c r="G1880" s="22" t="s">
        <v>14148</v>
      </c>
      <c r="H1880" s="106">
        <f t="shared" si="87"/>
        <v>72.400000000000006</v>
      </c>
      <c r="I1880" s="106">
        <f t="shared" si="88"/>
        <v>66.45</v>
      </c>
      <c r="J1880" s="107">
        <f t="shared" si="89"/>
        <v>65.25</v>
      </c>
    </row>
    <row r="1881" spans="1:10" x14ac:dyDescent="0.35">
      <c r="A1881" s="127" t="s">
        <v>11414</v>
      </c>
      <c r="B1881" s="21" t="s">
        <v>11415</v>
      </c>
      <c r="C1881" s="21">
        <v>6</v>
      </c>
      <c r="D1881" s="20">
        <v>0.7</v>
      </c>
      <c r="E1881" s="135">
        <v>40</v>
      </c>
      <c r="F1881" s="106">
        <v>11.1</v>
      </c>
      <c r="G1881" s="22" t="s">
        <v>14169</v>
      </c>
      <c r="H1881" s="106">
        <f t="shared" si="87"/>
        <v>19</v>
      </c>
      <c r="I1881" s="106">
        <f t="shared" si="88"/>
        <v>17.45</v>
      </c>
      <c r="J1881" s="107">
        <f t="shared" si="89"/>
        <v>17.150000000000002</v>
      </c>
    </row>
    <row r="1882" spans="1:10" x14ac:dyDescent="0.35">
      <c r="A1882" s="127" t="s">
        <v>11418</v>
      </c>
      <c r="B1882" s="21" t="s">
        <v>11419</v>
      </c>
      <c r="C1882" s="21">
        <v>6</v>
      </c>
      <c r="D1882" s="20">
        <v>0.7</v>
      </c>
      <c r="E1882" s="135">
        <v>40</v>
      </c>
      <c r="F1882" s="106">
        <v>9.75</v>
      </c>
      <c r="G1882" s="22" t="s">
        <v>14169</v>
      </c>
      <c r="H1882" s="106">
        <f t="shared" si="87"/>
        <v>17.350000000000001</v>
      </c>
      <c r="I1882" s="106">
        <f t="shared" si="88"/>
        <v>15.950000000000001</v>
      </c>
      <c r="J1882" s="107">
        <f t="shared" si="89"/>
        <v>15.65</v>
      </c>
    </row>
    <row r="1883" spans="1:10" x14ac:dyDescent="0.35">
      <c r="A1883" s="127" t="s">
        <v>11422</v>
      </c>
      <c r="B1883" s="21" t="s">
        <v>11423</v>
      </c>
      <c r="C1883" s="21">
        <v>6</v>
      </c>
      <c r="D1883" s="20">
        <v>0.7</v>
      </c>
      <c r="E1883" s="135">
        <v>40</v>
      </c>
      <c r="F1883" s="106">
        <v>8.9499999999999993</v>
      </c>
      <c r="G1883" s="22" t="s">
        <v>14145</v>
      </c>
      <c r="H1883" s="106">
        <f t="shared" si="87"/>
        <v>16.350000000000001</v>
      </c>
      <c r="I1883" s="106">
        <f t="shared" si="88"/>
        <v>15.05</v>
      </c>
      <c r="J1883" s="107">
        <f t="shared" si="89"/>
        <v>14.75</v>
      </c>
    </row>
    <row r="1884" spans="1:10" x14ac:dyDescent="0.35">
      <c r="A1884" s="127" t="s">
        <v>11426</v>
      </c>
      <c r="B1884" s="21" t="s">
        <v>11427</v>
      </c>
      <c r="C1884" s="21">
        <v>6</v>
      </c>
      <c r="D1884" s="20">
        <v>0.7</v>
      </c>
      <c r="E1884" s="135">
        <v>40</v>
      </c>
      <c r="F1884" s="106">
        <v>21.1</v>
      </c>
      <c r="G1884" s="22" t="s">
        <v>14167</v>
      </c>
      <c r="H1884" s="106">
        <f t="shared" si="87"/>
        <v>31.200000000000003</v>
      </c>
      <c r="I1884" s="106">
        <f t="shared" si="88"/>
        <v>28.650000000000002</v>
      </c>
      <c r="J1884" s="107">
        <f t="shared" si="89"/>
        <v>28.150000000000002</v>
      </c>
    </row>
    <row r="1885" spans="1:10" x14ac:dyDescent="0.35">
      <c r="A1885" s="127" t="s">
        <v>11484</v>
      </c>
      <c r="B1885" s="21" t="s">
        <v>11485</v>
      </c>
      <c r="C1885" s="21">
        <v>6</v>
      </c>
      <c r="D1885" s="20">
        <v>0.7</v>
      </c>
      <c r="E1885" s="135">
        <v>40</v>
      </c>
      <c r="F1885" s="106">
        <v>9.75</v>
      </c>
      <c r="G1885" s="22" t="s">
        <v>14144</v>
      </c>
      <c r="H1885" s="106">
        <f t="shared" si="87"/>
        <v>17.350000000000001</v>
      </c>
      <c r="I1885" s="106">
        <f t="shared" si="88"/>
        <v>15.950000000000001</v>
      </c>
      <c r="J1885" s="107">
        <f t="shared" si="89"/>
        <v>15.65</v>
      </c>
    </row>
    <row r="1886" spans="1:10" x14ac:dyDescent="0.35">
      <c r="A1886" s="127" t="s">
        <v>11491</v>
      </c>
      <c r="B1886" s="21" t="s">
        <v>11492</v>
      </c>
      <c r="C1886" s="21">
        <v>6</v>
      </c>
      <c r="D1886" s="20">
        <v>0.7</v>
      </c>
      <c r="E1886" s="135">
        <v>40</v>
      </c>
      <c r="F1886" s="106">
        <v>25.5</v>
      </c>
      <c r="G1886" s="22" t="s">
        <v>14144</v>
      </c>
      <c r="H1886" s="106">
        <f t="shared" si="87"/>
        <v>36.550000000000004</v>
      </c>
      <c r="I1886" s="106">
        <f t="shared" si="88"/>
        <v>33.550000000000004</v>
      </c>
      <c r="J1886" s="107">
        <f t="shared" si="89"/>
        <v>32.950000000000003</v>
      </c>
    </row>
    <row r="1887" spans="1:10" x14ac:dyDescent="0.35">
      <c r="A1887" s="127" t="s">
        <v>11495</v>
      </c>
      <c r="B1887" s="21" t="s">
        <v>11496</v>
      </c>
      <c r="C1887" s="21">
        <v>12</v>
      </c>
      <c r="D1887" s="20">
        <v>0.7</v>
      </c>
      <c r="E1887" s="135">
        <v>40</v>
      </c>
      <c r="F1887" s="106">
        <v>31.5</v>
      </c>
      <c r="G1887" s="22" t="s">
        <v>14144</v>
      </c>
      <c r="H1887" s="106">
        <f t="shared" si="87"/>
        <v>43.900000000000006</v>
      </c>
      <c r="I1887" s="106">
        <f t="shared" si="88"/>
        <v>40.300000000000004</v>
      </c>
      <c r="J1887" s="107">
        <f t="shared" si="89"/>
        <v>39.550000000000004</v>
      </c>
    </row>
    <row r="1888" spans="1:10" x14ac:dyDescent="0.35">
      <c r="A1888" s="127" t="s">
        <v>11498</v>
      </c>
      <c r="B1888" s="21" t="s">
        <v>11499</v>
      </c>
      <c r="C1888" s="21">
        <v>6</v>
      </c>
      <c r="D1888" s="20">
        <v>0.7</v>
      </c>
      <c r="E1888" s="135">
        <v>40</v>
      </c>
      <c r="F1888" s="106">
        <v>20</v>
      </c>
      <c r="G1888" s="22" t="s">
        <v>14144</v>
      </c>
      <c r="H1888" s="106">
        <f t="shared" si="87"/>
        <v>29.85</v>
      </c>
      <c r="I1888" s="106">
        <f t="shared" si="88"/>
        <v>27.400000000000002</v>
      </c>
      <c r="J1888" s="107">
        <f t="shared" si="89"/>
        <v>26.900000000000002</v>
      </c>
    </row>
    <row r="1889" spans="1:10" x14ac:dyDescent="0.35">
      <c r="A1889" s="127" t="s">
        <v>11501</v>
      </c>
      <c r="B1889" s="21" t="s">
        <v>11502</v>
      </c>
      <c r="C1889" s="21">
        <v>12</v>
      </c>
      <c r="D1889" s="20">
        <v>0.7</v>
      </c>
      <c r="E1889" s="135">
        <v>40</v>
      </c>
      <c r="F1889" s="106">
        <v>9</v>
      </c>
      <c r="G1889" s="22" t="s">
        <v>14144</v>
      </c>
      <c r="H1889" s="106">
        <f t="shared" si="87"/>
        <v>16.45</v>
      </c>
      <c r="I1889" s="106">
        <f t="shared" si="88"/>
        <v>15.100000000000001</v>
      </c>
      <c r="J1889" s="107">
        <f t="shared" si="89"/>
        <v>14.8</v>
      </c>
    </row>
    <row r="1890" spans="1:10" x14ac:dyDescent="0.35">
      <c r="A1890" s="127" t="s">
        <v>11505</v>
      </c>
      <c r="B1890" s="21" t="s">
        <v>11506</v>
      </c>
      <c r="C1890" s="21">
        <v>12</v>
      </c>
      <c r="D1890" s="20">
        <v>0.7</v>
      </c>
      <c r="E1890" s="135">
        <v>40</v>
      </c>
      <c r="F1890" s="106">
        <v>9</v>
      </c>
      <c r="G1890" s="22" t="s">
        <v>14160</v>
      </c>
      <c r="H1890" s="106">
        <f t="shared" si="87"/>
        <v>16.45</v>
      </c>
      <c r="I1890" s="106">
        <f t="shared" si="88"/>
        <v>15.100000000000001</v>
      </c>
      <c r="J1890" s="107">
        <f t="shared" si="89"/>
        <v>14.8</v>
      </c>
    </row>
    <row r="1891" spans="1:10" x14ac:dyDescent="0.35">
      <c r="A1891" s="127" t="s">
        <v>11563</v>
      </c>
      <c r="B1891" s="21" t="s">
        <v>11564</v>
      </c>
      <c r="C1891" s="21">
        <v>6</v>
      </c>
      <c r="D1891" s="20">
        <v>0.7</v>
      </c>
      <c r="E1891" s="135">
        <v>30</v>
      </c>
      <c r="F1891" s="106">
        <v>8.1999999999999993</v>
      </c>
      <c r="G1891" s="22" t="s">
        <v>14148</v>
      </c>
      <c r="H1891" s="106">
        <f t="shared" si="87"/>
        <v>14.55</v>
      </c>
      <c r="I1891" s="106">
        <f t="shared" si="88"/>
        <v>13.4</v>
      </c>
      <c r="J1891" s="107">
        <f t="shared" si="89"/>
        <v>13.15</v>
      </c>
    </row>
    <row r="1892" spans="1:10" x14ac:dyDescent="0.35">
      <c r="A1892" s="127" t="s">
        <v>11610</v>
      </c>
      <c r="B1892" s="21" t="s">
        <v>11611</v>
      </c>
      <c r="C1892" s="21">
        <v>6</v>
      </c>
      <c r="D1892" s="20">
        <v>0.7</v>
      </c>
      <c r="E1892" s="135">
        <v>40</v>
      </c>
      <c r="F1892" s="106">
        <v>27.3</v>
      </c>
      <c r="G1892" s="22" t="s">
        <v>14144</v>
      </c>
      <c r="H1892" s="106">
        <f t="shared" si="87"/>
        <v>38.75</v>
      </c>
      <c r="I1892" s="106">
        <f t="shared" si="88"/>
        <v>35.6</v>
      </c>
      <c r="J1892" s="107">
        <f t="shared" si="89"/>
        <v>34.950000000000003</v>
      </c>
    </row>
    <row r="1893" spans="1:10" x14ac:dyDescent="0.35">
      <c r="A1893" s="127" t="s">
        <v>14758</v>
      </c>
      <c r="B1893" s="21" t="s">
        <v>14759</v>
      </c>
      <c r="C1893" s="21">
        <v>6</v>
      </c>
      <c r="D1893" s="20">
        <v>0.7</v>
      </c>
      <c r="E1893" s="135">
        <v>45</v>
      </c>
      <c r="F1893" s="106">
        <v>28.5</v>
      </c>
      <c r="G1893" s="22" t="s">
        <v>14150</v>
      </c>
      <c r="H1893" s="106">
        <f t="shared" si="87"/>
        <v>40.650000000000006</v>
      </c>
      <c r="I1893" s="106">
        <f t="shared" si="88"/>
        <v>37.35</v>
      </c>
      <c r="J1893" s="107">
        <f t="shared" si="89"/>
        <v>36.65</v>
      </c>
    </row>
    <row r="1894" spans="1:10" x14ac:dyDescent="0.35">
      <c r="A1894" s="127" t="s">
        <v>11652</v>
      </c>
      <c r="B1894" s="21" t="s">
        <v>11653</v>
      </c>
      <c r="C1894" s="21">
        <v>6</v>
      </c>
      <c r="D1894" s="20">
        <v>0.7</v>
      </c>
      <c r="E1894" s="135">
        <v>40</v>
      </c>
      <c r="F1894" s="106">
        <v>36.25</v>
      </c>
      <c r="G1894" s="22" t="s">
        <v>14145</v>
      </c>
      <c r="H1894" s="106">
        <f t="shared" si="87"/>
        <v>49.7</v>
      </c>
      <c r="I1894" s="106">
        <f t="shared" si="88"/>
        <v>45.6</v>
      </c>
      <c r="J1894" s="107">
        <f t="shared" si="89"/>
        <v>44.800000000000004</v>
      </c>
    </row>
    <row r="1895" spans="1:10" x14ac:dyDescent="0.35">
      <c r="A1895" s="127" t="s">
        <v>11656</v>
      </c>
      <c r="B1895" s="21" t="s">
        <v>11657</v>
      </c>
      <c r="C1895" s="21">
        <v>6</v>
      </c>
      <c r="D1895" s="20">
        <v>0.7</v>
      </c>
      <c r="E1895" s="135">
        <v>40</v>
      </c>
      <c r="F1895" s="106">
        <v>29</v>
      </c>
      <c r="G1895" s="22" t="s">
        <v>14145</v>
      </c>
      <c r="H1895" s="106">
        <f t="shared" si="87"/>
        <v>40.85</v>
      </c>
      <c r="I1895" s="106">
        <f t="shared" si="88"/>
        <v>37.5</v>
      </c>
      <c r="J1895" s="107">
        <f t="shared" si="89"/>
        <v>36.800000000000004</v>
      </c>
    </row>
    <row r="1896" spans="1:10" x14ac:dyDescent="0.35">
      <c r="A1896" s="127" t="s">
        <v>11660</v>
      </c>
      <c r="B1896" s="21" t="s">
        <v>11661</v>
      </c>
      <c r="C1896" s="21">
        <v>6</v>
      </c>
      <c r="D1896" s="20">
        <v>0.7</v>
      </c>
      <c r="E1896" s="135">
        <v>42.2</v>
      </c>
      <c r="F1896" s="106">
        <v>18.25</v>
      </c>
      <c r="G1896" s="22" t="s">
        <v>14146</v>
      </c>
      <c r="H1896" s="106">
        <f t="shared" si="87"/>
        <v>27.900000000000002</v>
      </c>
      <c r="I1896" s="106">
        <f t="shared" si="88"/>
        <v>25.650000000000002</v>
      </c>
      <c r="J1896" s="107">
        <f t="shared" si="89"/>
        <v>25.150000000000002</v>
      </c>
    </row>
    <row r="1897" spans="1:10" x14ac:dyDescent="0.35">
      <c r="A1897" s="127" t="s">
        <v>11664</v>
      </c>
      <c r="B1897" s="21" t="s">
        <v>11665</v>
      </c>
      <c r="C1897" s="21">
        <v>6</v>
      </c>
      <c r="D1897" s="20">
        <v>0.7</v>
      </c>
      <c r="E1897" s="135">
        <v>41.6</v>
      </c>
      <c r="F1897" s="106">
        <v>19.25</v>
      </c>
      <c r="G1897" s="22" t="s">
        <v>14146</v>
      </c>
      <c r="H1897" s="106">
        <f t="shared" si="87"/>
        <v>29.1</v>
      </c>
      <c r="I1897" s="106">
        <f t="shared" si="88"/>
        <v>26.700000000000003</v>
      </c>
      <c r="J1897" s="107">
        <f t="shared" si="89"/>
        <v>26.200000000000003</v>
      </c>
    </row>
    <row r="1898" spans="1:10" x14ac:dyDescent="0.35">
      <c r="A1898" s="127" t="s">
        <v>14826</v>
      </c>
      <c r="B1898" s="21" t="s">
        <v>14827</v>
      </c>
      <c r="C1898" s="21">
        <v>6</v>
      </c>
      <c r="D1898" s="20">
        <v>0.7</v>
      </c>
      <c r="E1898" s="135">
        <v>46</v>
      </c>
      <c r="F1898" s="106">
        <v>24.5</v>
      </c>
      <c r="G1898" s="22" t="s">
        <v>14145</v>
      </c>
      <c r="H1898" s="106">
        <f t="shared" si="87"/>
        <v>35.85</v>
      </c>
      <c r="I1898" s="106">
        <f t="shared" si="88"/>
        <v>32.950000000000003</v>
      </c>
      <c r="J1898" s="107">
        <f t="shared" si="89"/>
        <v>32.35</v>
      </c>
    </row>
    <row r="1899" spans="1:10" x14ac:dyDescent="0.35">
      <c r="A1899" s="127" t="s">
        <v>14760</v>
      </c>
      <c r="B1899" s="21" t="s">
        <v>14761</v>
      </c>
      <c r="C1899" s="21">
        <v>6</v>
      </c>
      <c r="D1899" s="20">
        <v>0.7</v>
      </c>
      <c r="E1899" s="135">
        <v>57</v>
      </c>
      <c r="F1899" s="106">
        <v>22.5</v>
      </c>
      <c r="G1899" s="22" t="s">
        <v>14145</v>
      </c>
      <c r="H1899" s="106">
        <f t="shared" si="87"/>
        <v>34.4</v>
      </c>
      <c r="I1899" s="106">
        <f t="shared" si="88"/>
        <v>31.6</v>
      </c>
      <c r="J1899" s="107">
        <f t="shared" si="89"/>
        <v>31</v>
      </c>
    </row>
    <row r="1900" spans="1:10" x14ac:dyDescent="0.35">
      <c r="A1900" s="127" t="s">
        <v>14828</v>
      </c>
      <c r="B1900" s="21" t="s">
        <v>14829</v>
      </c>
      <c r="C1900" s="21">
        <v>6</v>
      </c>
      <c r="D1900" s="20">
        <v>0.7</v>
      </c>
      <c r="E1900" s="135">
        <v>46</v>
      </c>
      <c r="F1900" s="106">
        <v>17.5</v>
      </c>
      <c r="G1900" s="22" t="s">
        <v>14145</v>
      </c>
      <c r="H1900" s="106">
        <f t="shared" si="87"/>
        <v>27.35</v>
      </c>
      <c r="I1900" s="106">
        <f t="shared" si="88"/>
        <v>25.1</v>
      </c>
      <c r="J1900" s="107">
        <f t="shared" si="89"/>
        <v>24.650000000000002</v>
      </c>
    </row>
    <row r="1901" spans="1:10" x14ac:dyDescent="0.35">
      <c r="A1901" s="127" t="s">
        <v>11699</v>
      </c>
      <c r="B1901" s="21" t="s">
        <v>11700</v>
      </c>
      <c r="C1901" s="21">
        <v>12</v>
      </c>
      <c r="D1901" s="20">
        <v>1</v>
      </c>
      <c r="E1901" s="135">
        <v>40</v>
      </c>
      <c r="F1901" s="106">
        <v>6.75</v>
      </c>
      <c r="G1901" s="22" t="s">
        <v>14150</v>
      </c>
      <c r="H1901" s="106">
        <f t="shared" si="87"/>
        <v>15.200000000000001</v>
      </c>
      <c r="I1901" s="106">
        <f t="shared" si="88"/>
        <v>13.950000000000001</v>
      </c>
      <c r="J1901" s="107">
        <f t="shared" si="89"/>
        <v>13.700000000000001</v>
      </c>
    </row>
    <row r="1902" spans="1:10" x14ac:dyDescent="0.35">
      <c r="A1902" s="127" t="s">
        <v>11707</v>
      </c>
      <c r="B1902" s="21" t="s">
        <v>11704</v>
      </c>
      <c r="C1902" s="21">
        <v>12</v>
      </c>
      <c r="D1902" s="20">
        <v>1</v>
      </c>
      <c r="E1902" s="135">
        <v>40</v>
      </c>
      <c r="F1902" s="106">
        <v>6.45</v>
      </c>
      <c r="G1902" s="22" t="s">
        <v>14150</v>
      </c>
      <c r="H1902" s="106">
        <f t="shared" si="87"/>
        <v>14.850000000000001</v>
      </c>
      <c r="I1902" s="106">
        <f t="shared" si="88"/>
        <v>13.600000000000001</v>
      </c>
      <c r="J1902" s="107">
        <f t="shared" si="89"/>
        <v>13.4</v>
      </c>
    </row>
    <row r="1903" spans="1:10" x14ac:dyDescent="0.35">
      <c r="A1903" s="127" t="s">
        <v>11710</v>
      </c>
      <c r="B1903" s="21" t="s">
        <v>11711</v>
      </c>
      <c r="C1903" s="21">
        <v>6</v>
      </c>
      <c r="D1903" s="20">
        <v>0.7</v>
      </c>
      <c r="E1903" s="135">
        <v>30</v>
      </c>
      <c r="F1903" s="106">
        <v>5.65</v>
      </c>
      <c r="G1903" s="22" t="s">
        <v>14148</v>
      </c>
      <c r="H1903" s="106">
        <f t="shared" si="87"/>
        <v>11.450000000000001</v>
      </c>
      <c r="I1903" s="106">
        <f t="shared" si="88"/>
        <v>10.5</v>
      </c>
      <c r="J1903" s="107">
        <f t="shared" si="89"/>
        <v>10.350000000000001</v>
      </c>
    </row>
    <row r="1904" spans="1:10" x14ac:dyDescent="0.35">
      <c r="A1904" s="127" t="s">
        <v>15978</v>
      </c>
      <c r="B1904" s="21" t="s">
        <v>15979</v>
      </c>
      <c r="C1904" s="21">
        <v>6</v>
      </c>
      <c r="D1904" s="20">
        <v>0.7</v>
      </c>
      <c r="E1904" s="135">
        <v>33</v>
      </c>
      <c r="F1904" s="106">
        <v>9.9499999999999993</v>
      </c>
      <c r="G1904" s="22" t="s">
        <v>14143</v>
      </c>
      <c r="H1904" s="106">
        <f t="shared" si="87"/>
        <v>16.95</v>
      </c>
      <c r="I1904" s="106">
        <f t="shared" si="88"/>
        <v>15.600000000000001</v>
      </c>
      <c r="J1904" s="107">
        <f t="shared" si="89"/>
        <v>15.3</v>
      </c>
    </row>
    <row r="1905" spans="1:10" x14ac:dyDescent="0.35">
      <c r="A1905" s="127" t="s">
        <v>11725</v>
      </c>
      <c r="B1905" s="21" t="s">
        <v>14461</v>
      </c>
      <c r="C1905" s="21">
        <v>6</v>
      </c>
      <c r="D1905" s="20">
        <v>0.5</v>
      </c>
      <c r="E1905" s="135">
        <v>40</v>
      </c>
      <c r="F1905" s="106">
        <v>17.95</v>
      </c>
      <c r="G1905" s="22" t="s">
        <v>14146</v>
      </c>
      <c r="H1905" s="106">
        <f t="shared" si="87"/>
        <v>26.35</v>
      </c>
      <c r="I1905" s="106">
        <f t="shared" si="88"/>
        <v>24.200000000000003</v>
      </c>
      <c r="J1905" s="107">
        <f t="shared" si="89"/>
        <v>23.75</v>
      </c>
    </row>
    <row r="1906" spans="1:10" x14ac:dyDescent="0.35">
      <c r="A1906" s="127" t="s">
        <v>14762</v>
      </c>
      <c r="B1906" s="21" t="s">
        <v>14763</v>
      </c>
      <c r="C1906" s="21">
        <v>6</v>
      </c>
      <c r="D1906" s="20">
        <v>0.7</v>
      </c>
      <c r="E1906" s="135">
        <v>37.5</v>
      </c>
      <c r="F1906" s="106">
        <v>3.95</v>
      </c>
      <c r="G1906" s="22" t="s">
        <v>14141</v>
      </c>
      <c r="H1906" s="106">
        <f t="shared" si="87"/>
        <v>10.050000000000001</v>
      </c>
      <c r="I1906" s="106">
        <f t="shared" si="88"/>
        <v>9.25</v>
      </c>
      <c r="J1906" s="107">
        <f t="shared" si="89"/>
        <v>9.0500000000000007</v>
      </c>
    </row>
    <row r="1907" spans="1:10" x14ac:dyDescent="0.35">
      <c r="A1907" s="127" t="s">
        <v>14764</v>
      </c>
      <c r="B1907" s="21" t="s">
        <v>14765</v>
      </c>
      <c r="C1907" s="21">
        <v>6</v>
      </c>
      <c r="D1907" s="20">
        <v>0.7</v>
      </c>
      <c r="E1907" s="135">
        <v>37.5</v>
      </c>
      <c r="F1907" s="106">
        <v>4.25</v>
      </c>
      <c r="G1907" s="22" t="s">
        <v>14141</v>
      </c>
      <c r="H1907" s="106">
        <f t="shared" si="87"/>
        <v>10.4</v>
      </c>
      <c r="I1907" s="106">
        <f t="shared" si="88"/>
        <v>9.5500000000000007</v>
      </c>
      <c r="J1907" s="107">
        <f t="shared" si="89"/>
        <v>9.4</v>
      </c>
    </row>
    <row r="1908" spans="1:10" x14ac:dyDescent="0.35">
      <c r="A1908" s="127" t="s">
        <v>11728</v>
      </c>
      <c r="B1908" s="21" t="s">
        <v>11729</v>
      </c>
      <c r="C1908" s="21">
        <v>6</v>
      </c>
      <c r="D1908" s="20">
        <v>0.7</v>
      </c>
      <c r="E1908" s="135">
        <v>40</v>
      </c>
      <c r="F1908" s="106">
        <v>12.95</v>
      </c>
      <c r="G1908" s="22" t="s">
        <v>14163</v>
      </c>
      <c r="H1908" s="106">
        <f t="shared" si="87"/>
        <v>21.25</v>
      </c>
      <c r="I1908" s="106">
        <f t="shared" si="88"/>
        <v>19.5</v>
      </c>
      <c r="J1908" s="107">
        <f t="shared" si="89"/>
        <v>19.150000000000002</v>
      </c>
    </row>
    <row r="1909" spans="1:10" x14ac:dyDescent="0.35">
      <c r="A1909" s="127" t="s">
        <v>11739</v>
      </c>
      <c r="B1909" s="21" t="s">
        <v>11733</v>
      </c>
      <c r="C1909" s="21">
        <v>6</v>
      </c>
      <c r="D1909" s="20">
        <v>1</v>
      </c>
      <c r="E1909" s="135">
        <v>15.5</v>
      </c>
      <c r="F1909" s="106">
        <v>12.9</v>
      </c>
      <c r="G1909" s="22" t="s">
        <v>14154</v>
      </c>
      <c r="H1909" s="106">
        <f t="shared" si="87"/>
        <v>19.600000000000001</v>
      </c>
      <c r="I1909" s="106">
        <f t="shared" si="88"/>
        <v>18</v>
      </c>
      <c r="J1909" s="107">
        <f t="shared" si="89"/>
        <v>17.7</v>
      </c>
    </row>
    <row r="1910" spans="1:10" x14ac:dyDescent="0.35">
      <c r="A1910" s="127" t="s">
        <v>11742</v>
      </c>
      <c r="B1910" s="21" t="s">
        <v>11743</v>
      </c>
      <c r="C1910" s="21">
        <v>6</v>
      </c>
      <c r="D1910" s="20">
        <v>0.7</v>
      </c>
      <c r="E1910" s="135">
        <v>43</v>
      </c>
      <c r="F1910" s="106">
        <v>75</v>
      </c>
      <c r="G1910" s="22" t="s">
        <v>14145</v>
      </c>
      <c r="H1910" s="106">
        <f t="shared" si="87"/>
        <v>97.2</v>
      </c>
      <c r="I1910" s="106">
        <f t="shared" si="88"/>
        <v>89.25</v>
      </c>
      <c r="J1910" s="107">
        <f t="shared" si="89"/>
        <v>87.65</v>
      </c>
    </row>
    <row r="1911" spans="1:10" x14ac:dyDescent="0.35">
      <c r="A1911" s="127" t="s">
        <v>14549</v>
      </c>
      <c r="B1911" s="21" t="s">
        <v>14550</v>
      </c>
      <c r="C1911" s="21">
        <v>12</v>
      </c>
      <c r="D1911" s="20">
        <v>0.7</v>
      </c>
      <c r="E1911" s="135">
        <v>43</v>
      </c>
      <c r="F1911" s="106">
        <v>18.5</v>
      </c>
      <c r="G1911" s="22" t="s">
        <v>14150</v>
      </c>
      <c r="H1911" s="106">
        <f t="shared" si="87"/>
        <v>28.3</v>
      </c>
      <c r="I1911" s="106">
        <f t="shared" si="88"/>
        <v>25.950000000000003</v>
      </c>
      <c r="J1911" s="107">
        <f t="shared" si="89"/>
        <v>25.5</v>
      </c>
    </row>
    <row r="1912" spans="1:10" x14ac:dyDescent="0.35">
      <c r="A1912" s="127" t="s">
        <v>11748</v>
      </c>
      <c r="B1912" s="21" t="s">
        <v>11746</v>
      </c>
      <c r="C1912" s="21">
        <v>12</v>
      </c>
      <c r="D1912" s="20">
        <v>0.7</v>
      </c>
      <c r="E1912" s="135">
        <v>43</v>
      </c>
      <c r="F1912" s="106">
        <v>33.5</v>
      </c>
      <c r="G1912" s="22" t="s">
        <v>14163</v>
      </c>
      <c r="H1912" s="106">
        <f t="shared" si="87"/>
        <v>46.6</v>
      </c>
      <c r="I1912" s="106">
        <f t="shared" si="88"/>
        <v>42.75</v>
      </c>
      <c r="J1912" s="107">
        <f t="shared" si="89"/>
        <v>42</v>
      </c>
    </row>
    <row r="1913" spans="1:10" x14ac:dyDescent="0.35">
      <c r="A1913" s="127" t="s">
        <v>11754</v>
      </c>
      <c r="B1913" s="21" t="s">
        <v>11755</v>
      </c>
      <c r="C1913" s="21">
        <v>12</v>
      </c>
      <c r="D1913" s="20">
        <v>0.05</v>
      </c>
      <c r="E1913" s="135">
        <v>38</v>
      </c>
      <c r="F1913" s="106">
        <v>1.45</v>
      </c>
      <c r="G1913" s="22" t="s">
        <v>14140</v>
      </c>
      <c r="H1913" s="106">
        <f t="shared" si="87"/>
        <v>3.95</v>
      </c>
      <c r="I1913" s="106">
        <f t="shared" si="88"/>
        <v>3.6</v>
      </c>
      <c r="J1913" s="107">
        <f t="shared" si="89"/>
        <v>3.5500000000000003</v>
      </c>
    </row>
    <row r="1914" spans="1:10" x14ac:dyDescent="0.35">
      <c r="A1914" s="127" t="s">
        <v>11759</v>
      </c>
      <c r="B1914" s="21" t="s">
        <v>11758</v>
      </c>
      <c r="C1914" s="21">
        <v>6</v>
      </c>
      <c r="D1914" s="20">
        <v>0.7</v>
      </c>
      <c r="E1914" s="135">
        <v>38</v>
      </c>
      <c r="F1914" s="106">
        <v>5.75</v>
      </c>
      <c r="G1914" s="22" t="s">
        <v>14140</v>
      </c>
      <c r="H1914" s="106">
        <f t="shared" si="87"/>
        <v>12.3</v>
      </c>
      <c r="I1914" s="106">
        <f t="shared" si="88"/>
        <v>11.3</v>
      </c>
      <c r="J1914" s="107">
        <f t="shared" si="89"/>
        <v>11.100000000000001</v>
      </c>
    </row>
    <row r="1915" spans="1:10" x14ac:dyDescent="0.35">
      <c r="A1915" s="127" t="s">
        <v>11764</v>
      </c>
      <c r="B1915" s="21" t="s">
        <v>11765</v>
      </c>
      <c r="C1915" s="21">
        <v>6</v>
      </c>
      <c r="D1915" s="20">
        <v>1</v>
      </c>
      <c r="E1915" s="135">
        <v>38</v>
      </c>
      <c r="F1915" s="106">
        <v>7.15</v>
      </c>
      <c r="G1915" s="22" t="s">
        <v>14140</v>
      </c>
      <c r="H1915" s="106">
        <f t="shared" si="87"/>
        <v>15.450000000000001</v>
      </c>
      <c r="I1915" s="106">
        <f t="shared" si="88"/>
        <v>14.200000000000001</v>
      </c>
      <c r="J1915" s="107">
        <f t="shared" si="89"/>
        <v>13.9</v>
      </c>
    </row>
    <row r="1916" spans="1:10" x14ac:dyDescent="0.35">
      <c r="A1916" s="127" t="s">
        <v>14551</v>
      </c>
      <c r="B1916" s="21" t="s">
        <v>14552</v>
      </c>
      <c r="C1916" s="21">
        <v>12</v>
      </c>
      <c r="D1916" s="20">
        <v>0.05</v>
      </c>
      <c r="E1916" s="135">
        <v>38</v>
      </c>
      <c r="F1916" s="106">
        <v>1.5</v>
      </c>
      <c r="G1916" s="22" t="s">
        <v>14140</v>
      </c>
      <c r="H1916" s="106">
        <f t="shared" si="87"/>
        <v>4</v>
      </c>
      <c r="I1916" s="106">
        <f t="shared" si="88"/>
        <v>3.6500000000000004</v>
      </c>
      <c r="J1916" s="107">
        <f t="shared" si="89"/>
        <v>3.6</v>
      </c>
    </row>
    <row r="1917" spans="1:10" x14ac:dyDescent="0.35">
      <c r="A1917" s="127" t="s">
        <v>11770</v>
      </c>
      <c r="B1917" s="21" t="s">
        <v>11766</v>
      </c>
      <c r="C1917" s="21">
        <v>6</v>
      </c>
      <c r="D1917" s="20">
        <v>0.7</v>
      </c>
      <c r="E1917" s="135">
        <v>38</v>
      </c>
      <c r="F1917" s="106">
        <v>6.15</v>
      </c>
      <c r="G1917" s="22" t="s">
        <v>14140</v>
      </c>
      <c r="H1917" s="106">
        <f t="shared" si="87"/>
        <v>12.8</v>
      </c>
      <c r="I1917" s="106">
        <f t="shared" si="88"/>
        <v>11.75</v>
      </c>
      <c r="J1917" s="107">
        <f t="shared" si="89"/>
        <v>11.5</v>
      </c>
    </row>
    <row r="1918" spans="1:10" x14ac:dyDescent="0.35">
      <c r="A1918" s="127" t="s">
        <v>11773</v>
      </c>
      <c r="B1918" s="21" t="s">
        <v>11774</v>
      </c>
      <c r="C1918" s="21">
        <v>6</v>
      </c>
      <c r="D1918" s="20">
        <v>1</v>
      </c>
      <c r="E1918" s="135">
        <v>38</v>
      </c>
      <c r="F1918" s="106">
        <v>7.15</v>
      </c>
      <c r="G1918" s="22" t="s">
        <v>14140</v>
      </c>
      <c r="H1918" s="106">
        <f t="shared" si="87"/>
        <v>15.450000000000001</v>
      </c>
      <c r="I1918" s="106">
        <f t="shared" si="88"/>
        <v>14.200000000000001</v>
      </c>
      <c r="J1918" s="107">
        <f t="shared" si="89"/>
        <v>13.9</v>
      </c>
    </row>
    <row r="1919" spans="1:10" x14ac:dyDescent="0.35">
      <c r="A1919" s="127" t="s">
        <v>11777</v>
      </c>
      <c r="B1919" s="21" t="s">
        <v>11778</v>
      </c>
      <c r="C1919" s="21">
        <v>96</v>
      </c>
      <c r="D1919" s="20">
        <v>0.05</v>
      </c>
      <c r="E1919" s="135">
        <v>43</v>
      </c>
      <c r="F1919" s="106">
        <v>2.4</v>
      </c>
      <c r="G1919" s="22" t="s">
        <v>14146</v>
      </c>
      <c r="H1919" s="106">
        <f t="shared" si="87"/>
        <v>5.1000000000000005</v>
      </c>
      <c r="I1919" s="106">
        <f t="shared" si="88"/>
        <v>4.7</v>
      </c>
      <c r="J1919" s="107">
        <f t="shared" si="89"/>
        <v>4.6000000000000005</v>
      </c>
    </row>
    <row r="1920" spans="1:10" x14ac:dyDescent="0.35">
      <c r="A1920" s="127" t="s">
        <v>11781</v>
      </c>
      <c r="B1920" s="21" t="s">
        <v>23345</v>
      </c>
      <c r="C1920" s="21">
        <v>6</v>
      </c>
      <c r="D1920" s="20">
        <v>0.7</v>
      </c>
      <c r="E1920" s="135">
        <v>43</v>
      </c>
      <c r="F1920" s="106">
        <v>18.25</v>
      </c>
      <c r="G1920" s="22" t="s">
        <v>14146</v>
      </c>
      <c r="H1920" s="106">
        <f t="shared" si="87"/>
        <v>28</v>
      </c>
      <c r="I1920" s="106">
        <f t="shared" si="88"/>
        <v>25.700000000000003</v>
      </c>
      <c r="J1920" s="107">
        <f t="shared" si="89"/>
        <v>25.25</v>
      </c>
    </row>
    <row r="1921" spans="1:10" x14ac:dyDescent="0.35">
      <c r="A1921" s="127" t="s">
        <v>11784</v>
      </c>
      <c r="B1921" s="21" t="s">
        <v>11785</v>
      </c>
      <c r="C1921" s="21">
        <v>6</v>
      </c>
      <c r="D1921" s="20">
        <v>0.7</v>
      </c>
      <c r="E1921" s="135">
        <v>43</v>
      </c>
      <c r="F1921" s="106">
        <v>20.399999999999999</v>
      </c>
      <c r="G1921" s="22" t="s">
        <v>14146</v>
      </c>
      <c r="H1921" s="106">
        <f t="shared" si="87"/>
        <v>30.6</v>
      </c>
      <c r="I1921" s="106">
        <f t="shared" si="88"/>
        <v>28.1</v>
      </c>
      <c r="J1921" s="107">
        <f t="shared" si="89"/>
        <v>27.6</v>
      </c>
    </row>
    <row r="1922" spans="1:10" x14ac:dyDescent="0.35">
      <c r="A1922" s="127" t="s">
        <v>11787</v>
      </c>
      <c r="B1922" s="21" t="s">
        <v>11788</v>
      </c>
      <c r="C1922" s="21">
        <v>6</v>
      </c>
      <c r="D1922" s="20">
        <v>0.7</v>
      </c>
      <c r="E1922" s="135">
        <v>40.4</v>
      </c>
      <c r="F1922" s="106">
        <v>12.5</v>
      </c>
      <c r="G1922" s="22" t="s">
        <v>14146</v>
      </c>
      <c r="H1922" s="106">
        <f t="shared" si="87"/>
        <v>20.75</v>
      </c>
      <c r="I1922" s="106">
        <f t="shared" si="88"/>
        <v>19.05</v>
      </c>
      <c r="J1922" s="107">
        <f t="shared" si="89"/>
        <v>18.7</v>
      </c>
    </row>
    <row r="1923" spans="1:10" x14ac:dyDescent="0.35">
      <c r="A1923" s="127" t="s">
        <v>11791</v>
      </c>
      <c r="B1923" s="21" t="s">
        <v>11792</v>
      </c>
      <c r="C1923" s="21">
        <v>6</v>
      </c>
      <c r="D1923" s="20">
        <v>0.7</v>
      </c>
      <c r="E1923" s="135">
        <v>41.6</v>
      </c>
      <c r="F1923" s="106">
        <v>13.5</v>
      </c>
      <c r="G1923" s="22" t="s">
        <v>14146</v>
      </c>
      <c r="H1923" s="106">
        <f t="shared" si="87"/>
        <v>22.05</v>
      </c>
      <c r="I1923" s="106">
        <f t="shared" si="88"/>
        <v>20.25</v>
      </c>
      <c r="J1923" s="107">
        <f t="shared" si="89"/>
        <v>19.900000000000002</v>
      </c>
    </row>
    <row r="1924" spans="1:10" x14ac:dyDescent="0.35">
      <c r="A1924" s="127" t="s">
        <v>11795</v>
      </c>
      <c r="B1924" s="21" t="s">
        <v>11796</v>
      </c>
      <c r="C1924" s="21">
        <v>6</v>
      </c>
      <c r="D1924" s="20">
        <v>0.5</v>
      </c>
      <c r="E1924" s="135">
        <v>29</v>
      </c>
      <c r="F1924" s="106">
        <v>20.5</v>
      </c>
      <c r="G1924" s="22" t="s">
        <v>14164</v>
      </c>
      <c r="H1924" s="106">
        <f t="shared" si="87"/>
        <v>28.75</v>
      </c>
      <c r="I1924" s="106">
        <f t="shared" si="88"/>
        <v>26.400000000000002</v>
      </c>
      <c r="J1924" s="107">
        <f t="shared" si="89"/>
        <v>25.950000000000003</v>
      </c>
    </row>
    <row r="1925" spans="1:10" x14ac:dyDescent="0.35">
      <c r="A1925" s="127" t="s">
        <v>11799</v>
      </c>
      <c r="B1925" s="21" t="s">
        <v>11800</v>
      </c>
      <c r="C1925" s="21">
        <v>6</v>
      </c>
      <c r="D1925" s="20">
        <v>0.7</v>
      </c>
      <c r="E1925" s="135">
        <v>40</v>
      </c>
      <c r="F1925" s="106">
        <v>21.95</v>
      </c>
      <c r="G1925" s="22" t="s">
        <v>14146</v>
      </c>
      <c r="H1925" s="106">
        <f t="shared" si="87"/>
        <v>32.25</v>
      </c>
      <c r="I1925" s="106">
        <f t="shared" si="88"/>
        <v>29.6</v>
      </c>
      <c r="J1925" s="107">
        <f t="shared" si="89"/>
        <v>29.05</v>
      </c>
    </row>
    <row r="1926" spans="1:10" x14ac:dyDescent="0.35">
      <c r="A1926" s="127" t="s">
        <v>11804</v>
      </c>
      <c r="B1926" s="21" t="s">
        <v>11805</v>
      </c>
      <c r="C1926" s="21">
        <v>5</v>
      </c>
      <c r="D1926" s="20">
        <v>0.7</v>
      </c>
      <c r="E1926" s="135">
        <v>40</v>
      </c>
      <c r="F1926" s="106">
        <v>64.95</v>
      </c>
      <c r="G1926" s="22" t="s">
        <v>14152</v>
      </c>
      <c r="H1926" s="106">
        <f t="shared" si="87"/>
        <v>84.7</v>
      </c>
      <c r="I1926" s="106">
        <f t="shared" si="88"/>
        <v>77.75</v>
      </c>
      <c r="J1926" s="107">
        <f t="shared" si="89"/>
        <v>76.350000000000009</v>
      </c>
    </row>
    <row r="1927" spans="1:10" x14ac:dyDescent="0.35">
      <c r="A1927" s="127" t="s">
        <v>11830</v>
      </c>
      <c r="B1927" s="21" t="s">
        <v>11831</v>
      </c>
      <c r="C1927" s="21">
        <v>6</v>
      </c>
      <c r="D1927" s="20">
        <v>0.7</v>
      </c>
      <c r="E1927" s="135">
        <v>43</v>
      </c>
      <c r="F1927" s="106">
        <v>24.5</v>
      </c>
      <c r="G1927" s="22" t="s">
        <v>14146</v>
      </c>
      <c r="H1927" s="106">
        <f t="shared" si="87"/>
        <v>35.6</v>
      </c>
      <c r="I1927" s="106">
        <f t="shared" si="88"/>
        <v>32.700000000000003</v>
      </c>
      <c r="J1927" s="107">
        <f t="shared" si="89"/>
        <v>32.1</v>
      </c>
    </row>
    <row r="1928" spans="1:10" x14ac:dyDescent="0.35">
      <c r="A1928" s="127" t="s">
        <v>11834</v>
      </c>
      <c r="B1928" s="21" t="s">
        <v>11835</v>
      </c>
      <c r="C1928" s="21">
        <v>6</v>
      </c>
      <c r="D1928" s="20">
        <v>0.7</v>
      </c>
      <c r="E1928" s="135">
        <v>43</v>
      </c>
      <c r="F1928" s="106">
        <v>22.5</v>
      </c>
      <c r="G1928" s="22" t="s">
        <v>14146</v>
      </c>
      <c r="H1928" s="106">
        <f t="shared" si="87"/>
        <v>33.15</v>
      </c>
      <c r="I1928" s="106">
        <f t="shared" si="88"/>
        <v>30.450000000000003</v>
      </c>
      <c r="J1928" s="107">
        <f t="shared" si="89"/>
        <v>29.900000000000002</v>
      </c>
    </row>
    <row r="1929" spans="1:10" x14ac:dyDescent="0.35">
      <c r="A1929" s="127" t="s">
        <v>11838</v>
      </c>
      <c r="B1929" s="21" t="s">
        <v>11839</v>
      </c>
      <c r="C1929" s="21">
        <v>6</v>
      </c>
      <c r="D1929" s="20">
        <v>0.7</v>
      </c>
      <c r="E1929" s="135">
        <v>43</v>
      </c>
      <c r="F1929" s="106">
        <v>24.5</v>
      </c>
      <c r="G1929" s="22" t="s">
        <v>14146</v>
      </c>
      <c r="H1929" s="106">
        <f t="shared" si="87"/>
        <v>35.6</v>
      </c>
      <c r="I1929" s="106">
        <f t="shared" si="88"/>
        <v>32.700000000000003</v>
      </c>
      <c r="J1929" s="107">
        <f t="shared" si="89"/>
        <v>32.1</v>
      </c>
    </row>
    <row r="1930" spans="1:10" x14ac:dyDescent="0.35">
      <c r="A1930" s="127" t="s">
        <v>11842</v>
      </c>
      <c r="B1930" s="21" t="s">
        <v>11843</v>
      </c>
      <c r="C1930" s="21">
        <v>6</v>
      </c>
      <c r="D1930" s="20">
        <v>0.7</v>
      </c>
      <c r="E1930" s="135">
        <v>43</v>
      </c>
      <c r="F1930" s="106">
        <v>22.5</v>
      </c>
      <c r="G1930" s="22" t="s">
        <v>14146</v>
      </c>
      <c r="H1930" s="106">
        <f t="shared" si="87"/>
        <v>33.15</v>
      </c>
      <c r="I1930" s="106">
        <f t="shared" si="88"/>
        <v>30.450000000000003</v>
      </c>
      <c r="J1930" s="107">
        <f t="shared" si="89"/>
        <v>29.900000000000002</v>
      </c>
    </row>
    <row r="1931" spans="1:10" x14ac:dyDescent="0.35">
      <c r="A1931" s="127" t="s">
        <v>14766</v>
      </c>
      <c r="B1931" s="21" t="s">
        <v>14767</v>
      </c>
      <c r="C1931" s="21">
        <v>6</v>
      </c>
      <c r="D1931" s="20">
        <v>0.7</v>
      </c>
      <c r="E1931" s="135">
        <v>43.4</v>
      </c>
      <c r="F1931" s="106">
        <v>16.75</v>
      </c>
      <c r="G1931" s="22" t="s">
        <v>14146</v>
      </c>
      <c r="H1931" s="106">
        <f t="shared" si="87"/>
        <v>26.200000000000003</v>
      </c>
      <c r="I1931" s="106">
        <f t="shared" si="88"/>
        <v>24.05</v>
      </c>
      <c r="J1931" s="107">
        <f t="shared" si="89"/>
        <v>23.6</v>
      </c>
    </row>
    <row r="1932" spans="1:10" x14ac:dyDescent="0.35">
      <c r="A1932" s="127" t="s">
        <v>11846</v>
      </c>
      <c r="B1932" s="21" t="s">
        <v>11847</v>
      </c>
      <c r="C1932" s="21">
        <v>6</v>
      </c>
      <c r="D1932" s="20">
        <v>0.7</v>
      </c>
      <c r="E1932" s="135">
        <v>41.8</v>
      </c>
      <c r="F1932" s="106">
        <v>18.5</v>
      </c>
      <c r="G1932" s="22" t="s">
        <v>14146</v>
      </c>
      <c r="H1932" s="106">
        <f t="shared" ref="H1932:H1995" si="90">IF(B1932="","",CEILING((F1932+(10.3552*D1932*E1932)/100+1.5+0.05)*1.22,0.05))</f>
        <v>28.200000000000003</v>
      </c>
      <c r="I1932" s="106">
        <f t="shared" ref="I1932:I1995" si="91">IF(B1932="","",CEILING((F1932+(10.3552*D1932*E1932)/100+1.5+0.05)*1.12,0.05))</f>
        <v>25.85</v>
      </c>
      <c r="J1932" s="107">
        <f t="shared" ref="J1932:J1995" si="92">IF(B1932="","",CEILING((F1932+(10.3552*D1932*E1932)/100+1.5+0.05)*1.1,0.05))</f>
        <v>25.400000000000002</v>
      </c>
    </row>
    <row r="1933" spans="1:10" x14ac:dyDescent="0.35">
      <c r="A1933" s="127" t="s">
        <v>11861</v>
      </c>
      <c r="B1933" s="21" t="s">
        <v>11862</v>
      </c>
      <c r="C1933" s="21">
        <v>6</v>
      </c>
      <c r="D1933" s="20">
        <v>0.7</v>
      </c>
      <c r="E1933" s="135">
        <v>51.5</v>
      </c>
      <c r="F1933" s="106">
        <v>29.95</v>
      </c>
      <c r="G1933" s="22" t="s">
        <v>14158</v>
      </c>
      <c r="H1933" s="106">
        <f t="shared" si="90"/>
        <v>43</v>
      </c>
      <c r="I1933" s="106">
        <f t="shared" si="91"/>
        <v>39.5</v>
      </c>
      <c r="J1933" s="107">
        <f t="shared" si="92"/>
        <v>38.800000000000004</v>
      </c>
    </row>
    <row r="1934" spans="1:10" x14ac:dyDescent="0.35">
      <c r="A1934" s="127" t="s">
        <v>11864</v>
      </c>
      <c r="B1934" s="21" t="s">
        <v>11865</v>
      </c>
      <c r="C1934" s="21">
        <v>6</v>
      </c>
      <c r="D1934" s="20">
        <v>0.7</v>
      </c>
      <c r="E1934" s="135">
        <v>48</v>
      </c>
      <c r="F1934" s="106">
        <v>34.25</v>
      </c>
      <c r="G1934" s="22" t="s">
        <v>14158</v>
      </c>
      <c r="H1934" s="106">
        <f t="shared" si="90"/>
        <v>47.95</v>
      </c>
      <c r="I1934" s="106">
        <f t="shared" si="91"/>
        <v>44</v>
      </c>
      <c r="J1934" s="107">
        <f t="shared" si="92"/>
        <v>43.25</v>
      </c>
    </row>
    <row r="1935" spans="1:10" x14ac:dyDescent="0.35">
      <c r="A1935" s="127" t="s">
        <v>11868</v>
      </c>
      <c r="B1935" s="21" t="s">
        <v>11869</v>
      </c>
      <c r="C1935" s="21">
        <v>6</v>
      </c>
      <c r="D1935" s="20">
        <v>0.7</v>
      </c>
      <c r="E1935" s="135">
        <v>45</v>
      </c>
      <c r="F1935" s="106">
        <v>19.5</v>
      </c>
      <c r="G1935" s="22" t="s">
        <v>14158</v>
      </c>
      <c r="H1935" s="106">
        <f t="shared" si="90"/>
        <v>29.700000000000003</v>
      </c>
      <c r="I1935" s="106">
        <f t="shared" si="91"/>
        <v>27.25</v>
      </c>
      <c r="J1935" s="107">
        <f t="shared" si="92"/>
        <v>26.75</v>
      </c>
    </row>
    <row r="1936" spans="1:10" x14ac:dyDescent="0.35">
      <c r="A1936" s="127" t="s">
        <v>11871</v>
      </c>
      <c r="B1936" s="21" t="s">
        <v>11872</v>
      </c>
      <c r="C1936" s="21">
        <v>12</v>
      </c>
      <c r="D1936" s="20">
        <v>1</v>
      </c>
      <c r="E1936" s="135">
        <v>50</v>
      </c>
      <c r="F1936" s="106">
        <v>5.85</v>
      </c>
      <c r="G1936" s="22" t="s">
        <v>14142</v>
      </c>
      <c r="H1936" s="106">
        <f t="shared" si="90"/>
        <v>15.350000000000001</v>
      </c>
      <c r="I1936" s="106">
        <f t="shared" si="91"/>
        <v>14.100000000000001</v>
      </c>
      <c r="J1936" s="107">
        <f t="shared" si="92"/>
        <v>13.850000000000001</v>
      </c>
    </row>
    <row r="1937" spans="1:10" x14ac:dyDescent="0.35">
      <c r="A1937" s="127" t="s">
        <v>11882</v>
      </c>
      <c r="B1937" s="21" t="s">
        <v>11883</v>
      </c>
      <c r="C1937" s="21">
        <v>6</v>
      </c>
      <c r="D1937" s="20">
        <v>0.7</v>
      </c>
      <c r="E1937" s="135">
        <v>25</v>
      </c>
      <c r="F1937" s="106">
        <v>7.5</v>
      </c>
      <c r="G1937" s="22" t="s">
        <v>14141</v>
      </c>
      <c r="H1937" s="106">
        <f t="shared" si="90"/>
        <v>13.3</v>
      </c>
      <c r="I1937" s="106">
        <f t="shared" si="91"/>
        <v>12.200000000000001</v>
      </c>
      <c r="J1937" s="107">
        <f t="shared" si="92"/>
        <v>11.950000000000001</v>
      </c>
    </row>
    <row r="1938" spans="1:10" x14ac:dyDescent="0.35">
      <c r="A1938" s="127" t="s">
        <v>11886</v>
      </c>
      <c r="B1938" s="21" t="s">
        <v>11887</v>
      </c>
      <c r="C1938" s="21">
        <v>6</v>
      </c>
      <c r="D1938" s="20">
        <v>0.7</v>
      </c>
      <c r="E1938" s="135">
        <v>25</v>
      </c>
      <c r="F1938" s="106">
        <v>7.25</v>
      </c>
      <c r="G1938" s="22" t="s">
        <v>14141</v>
      </c>
      <c r="H1938" s="106">
        <f t="shared" si="90"/>
        <v>12.950000000000001</v>
      </c>
      <c r="I1938" s="106">
        <f t="shared" si="91"/>
        <v>11.9</v>
      </c>
      <c r="J1938" s="107">
        <f t="shared" si="92"/>
        <v>11.700000000000001</v>
      </c>
    </row>
    <row r="1939" spans="1:10" x14ac:dyDescent="0.35">
      <c r="A1939" s="127" t="s">
        <v>11921</v>
      </c>
      <c r="B1939" s="21" t="s">
        <v>11922</v>
      </c>
      <c r="C1939" s="21">
        <v>6</v>
      </c>
      <c r="D1939" s="20">
        <v>0.7</v>
      </c>
      <c r="E1939" s="135">
        <v>57</v>
      </c>
      <c r="F1939" s="106">
        <v>12.5</v>
      </c>
      <c r="G1939" s="22" t="s">
        <v>14144</v>
      </c>
      <c r="H1939" s="106">
        <f t="shared" si="90"/>
        <v>22.200000000000003</v>
      </c>
      <c r="I1939" s="106">
        <f t="shared" si="91"/>
        <v>20.400000000000002</v>
      </c>
      <c r="J1939" s="107">
        <f t="shared" si="92"/>
        <v>20</v>
      </c>
    </row>
    <row r="1940" spans="1:10" x14ac:dyDescent="0.35">
      <c r="A1940" s="127" t="s">
        <v>14863</v>
      </c>
      <c r="B1940" s="21" t="s">
        <v>11927</v>
      </c>
      <c r="C1940" s="21">
        <v>6</v>
      </c>
      <c r="D1940" s="20">
        <v>0.7</v>
      </c>
      <c r="E1940" s="135">
        <v>43</v>
      </c>
      <c r="F1940" s="106">
        <v>19.95</v>
      </c>
      <c r="G1940" s="22" t="s">
        <v>14145</v>
      </c>
      <c r="H1940" s="106">
        <f t="shared" si="90"/>
        <v>30.05</v>
      </c>
      <c r="I1940" s="106">
        <f t="shared" si="91"/>
        <v>27.6</v>
      </c>
      <c r="J1940" s="107">
        <f t="shared" si="92"/>
        <v>27.1</v>
      </c>
    </row>
    <row r="1941" spans="1:10" x14ac:dyDescent="0.35">
      <c r="A1941" s="127" t="s">
        <v>11926</v>
      </c>
      <c r="B1941" s="21" t="s">
        <v>14864</v>
      </c>
      <c r="C1941" s="21">
        <v>6</v>
      </c>
      <c r="D1941" s="20">
        <v>0.7</v>
      </c>
      <c r="E1941" s="135">
        <v>43</v>
      </c>
      <c r="F1941" s="106">
        <v>20.75</v>
      </c>
      <c r="G1941" s="22" t="s">
        <v>14145</v>
      </c>
      <c r="H1941" s="106">
        <f t="shared" si="90"/>
        <v>31.05</v>
      </c>
      <c r="I1941" s="106">
        <f t="shared" si="91"/>
        <v>28.5</v>
      </c>
      <c r="J1941" s="107">
        <f t="shared" si="92"/>
        <v>28</v>
      </c>
    </row>
    <row r="1942" spans="1:10" x14ac:dyDescent="0.35">
      <c r="A1942" s="127" t="s">
        <v>11930</v>
      </c>
      <c r="B1942" s="21" t="s">
        <v>14865</v>
      </c>
      <c r="C1942" s="21">
        <v>6</v>
      </c>
      <c r="D1942" s="20">
        <v>0.7</v>
      </c>
      <c r="E1942" s="135">
        <v>43</v>
      </c>
      <c r="F1942" s="106">
        <v>35</v>
      </c>
      <c r="G1942" s="22" t="s">
        <v>14145</v>
      </c>
      <c r="H1942" s="106">
        <f t="shared" si="90"/>
        <v>48.400000000000006</v>
      </c>
      <c r="I1942" s="106">
        <f t="shared" si="91"/>
        <v>44.45</v>
      </c>
      <c r="J1942" s="107">
        <f t="shared" si="92"/>
        <v>43.650000000000006</v>
      </c>
    </row>
    <row r="1943" spans="1:10" x14ac:dyDescent="0.35">
      <c r="A1943" s="127" t="s">
        <v>11937</v>
      </c>
      <c r="B1943" s="21" t="s">
        <v>11934</v>
      </c>
      <c r="C1943" s="21">
        <v>6</v>
      </c>
      <c r="D1943" s="20">
        <v>0.7</v>
      </c>
      <c r="E1943" s="135">
        <v>43</v>
      </c>
      <c r="F1943" s="106">
        <v>38.5</v>
      </c>
      <c r="G1943" s="22" t="s">
        <v>14145</v>
      </c>
      <c r="H1943" s="106">
        <f t="shared" si="90"/>
        <v>52.7</v>
      </c>
      <c r="I1943" s="106">
        <f t="shared" si="91"/>
        <v>48.35</v>
      </c>
      <c r="J1943" s="107">
        <f t="shared" si="92"/>
        <v>47.5</v>
      </c>
    </row>
    <row r="1944" spans="1:10" x14ac:dyDescent="0.35">
      <c r="A1944" s="127" t="s">
        <v>11939</v>
      </c>
      <c r="B1944" s="21" t="s">
        <v>11940</v>
      </c>
      <c r="C1944" s="21">
        <v>6</v>
      </c>
      <c r="D1944" s="20">
        <v>0.7</v>
      </c>
      <c r="E1944" s="135">
        <v>20</v>
      </c>
      <c r="F1944" s="106">
        <v>16.25</v>
      </c>
      <c r="G1944" s="22" t="s">
        <v>14164</v>
      </c>
      <c r="H1944" s="106">
        <f t="shared" si="90"/>
        <v>23.5</v>
      </c>
      <c r="I1944" s="106">
        <f t="shared" si="91"/>
        <v>21.6</v>
      </c>
      <c r="J1944" s="107">
        <f t="shared" si="92"/>
        <v>21.200000000000003</v>
      </c>
    </row>
    <row r="1945" spans="1:10" x14ac:dyDescent="0.35">
      <c r="A1945" s="127" t="s">
        <v>12134</v>
      </c>
      <c r="B1945" s="21" t="s">
        <v>12123</v>
      </c>
      <c r="C1945" s="21">
        <v>6</v>
      </c>
      <c r="D1945" s="20">
        <v>1</v>
      </c>
      <c r="E1945" s="135">
        <v>35</v>
      </c>
      <c r="F1945" s="106">
        <v>6.25</v>
      </c>
      <c r="G1945" s="22" t="s">
        <v>14143</v>
      </c>
      <c r="H1945" s="106">
        <f t="shared" si="90"/>
        <v>13.950000000000001</v>
      </c>
      <c r="I1945" s="106">
        <f t="shared" si="91"/>
        <v>12.8</v>
      </c>
      <c r="J1945" s="107">
        <f t="shared" si="92"/>
        <v>12.600000000000001</v>
      </c>
    </row>
    <row r="1946" spans="1:10" x14ac:dyDescent="0.35">
      <c r="A1946" s="127" t="s">
        <v>12157</v>
      </c>
      <c r="B1946" s="21" t="s">
        <v>12158</v>
      </c>
      <c r="C1946" s="21">
        <v>6</v>
      </c>
      <c r="D1946" s="20">
        <v>0.7</v>
      </c>
      <c r="E1946" s="135">
        <v>46</v>
      </c>
      <c r="F1946" s="106">
        <v>22.9</v>
      </c>
      <c r="G1946" s="22" t="s">
        <v>14145</v>
      </c>
      <c r="H1946" s="106">
        <f t="shared" si="90"/>
        <v>33.9</v>
      </c>
      <c r="I1946" s="106">
        <f t="shared" si="91"/>
        <v>31.150000000000002</v>
      </c>
      <c r="J1946" s="107">
        <f t="shared" si="92"/>
        <v>30.6</v>
      </c>
    </row>
    <row r="1947" spans="1:10" x14ac:dyDescent="0.35">
      <c r="A1947" s="127" t="s">
        <v>12160</v>
      </c>
      <c r="B1947" s="21" t="s">
        <v>12161</v>
      </c>
      <c r="C1947" s="21">
        <v>6</v>
      </c>
      <c r="D1947" s="20">
        <v>0.7</v>
      </c>
      <c r="E1947" s="135">
        <v>40</v>
      </c>
      <c r="F1947" s="106">
        <v>12.95</v>
      </c>
      <c r="G1947" s="22" t="s">
        <v>14145</v>
      </c>
      <c r="H1947" s="106">
        <f t="shared" si="90"/>
        <v>21.25</v>
      </c>
      <c r="I1947" s="106">
        <f t="shared" si="91"/>
        <v>19.5</v>
      </c>
      <c r="J1947" s="107">
        <f t="shared" si="92"/>
        <v>19.150000000000002</v>
      </c>
    </row>
    <row r="1948" spans="1:10" x14ac:dyDescent="0.35">
      <c r="A1948" s="127" t="s">
        <v>12167</v>
      </c>
      <c r="B1948" s="21" t="s">
        <v>12168</v>
      </c>
      <c r="C1948" s="21">
        <v>6</v>
      </c>
      <c r="D1948" s="20">
        <v>0.7</v>
      </c>
      <c r="E1948" s="135">
        <v>46</v>
      </c>
      <c r="F1948" s="106">
        <v>33.5</v>
      </c>
      <c r="G1948" s="22" t="s">
        <v>14145</v>
      </c>
      <c r="H1948" s="106">
        <f t="shared" si="90"/>
        <v>46.85</v>
      </c>
      <c r="I1948" s="106">
        <f t="shared" si="91"/>
        <v>43</v>
      </c>
      <c r="J1948" s="107">
        <f t="shared" si="92"/>
        <v>42.25</v>
      </c>
    </row>
    <row r="1949" spans="1:10" x14ac:dyDescent="0.35">
      <c r="A1949" s="127" t="s">
        <v>12171</v>
      </c>
      <c r="B1949" s="21" t="s">
        <v>12172</v>
      </c>
      <c r="C1949" s="21">
        <v>6</v>
      </c>
      <c r="D1949" s="20">
        <v>0.7</v>
      </c>
      <c r="E1949" s="135">
        <v>46</v>
      </c>
      <c r="F1949" s="106">
        <v>58.5</v>
      </c>
      <c r="G1949" s="22" t="s">
        <v>14145</v>
      </c>
      <c r="H1949" s="106">
        <f t="shared" si="90"/>
        <v>77.350000000000009</v>
      </c>
      <c r="I1949" s="106">
        <f t="shared" si="91"/>
        <v>71</v>
      </c>
      <c r="J1949" s="107">
        <f t="shared" si="92"/>
        <v>69.75</v>
      </c>
    </row>
    <row r="1950" spans="1:10" x14ac:dyDescent="0.35">
      <c r="A1950" s="127" t="s">
        <v>12175</v>
      </c>
      <c r="B1950" s="21" t="s">
        <v>12176</v>
      </c>
      <c r="C1950" s="21">
        <v>6</v>
      </c>
      <c r="D1950" s="20">
        <v>0.7</v>
      </c>
      <c r="E1950" s="135">
        <v>40</v>
      </c>
      <c r="F1950" s="106">
        <v>11.75</v>
      </c>
      <c r="G1950" s="22" t="s">
        <v>14145</v>
      </c>
      <c r="H1950" s="106">
        <f t="shared" si="90"/>
        <v>19.8</v>
      </c>
      <c r="I1950" s="106">
        <f t="shared" si="91"/>
        <v>18.150000000000002</v>
      </c>
      <c r="J1950" s="107">
        <f t="shared" si="92"/>
        <v>17.850000000000001</v>
      </c>
    </row>
    <row r="1951" spans="1:10" x14ac:dyDescent="0.35">
      <c r="A1951" s="127" t="s">
        <v>12179</v>
      </c>
      <c r="B1951" s="21" t="s">
        <v>12180</v>
      </c>
      <c r="C1951" s="21">
        <v>6</v>
      </c>
      <c r="D1951" s="20">
        <v>1</v>
      </c>
      <c r="E1951" s="135">
        <v>46</v>
      </c>
      <c r="F1951" s="106">
        <v>11.4</v>
      </c>
      <c r="G1951" s="22" t="s">
        <v>14145</v>
      </c>
      <c r="H1951" s="106">
        <f t="shared" si="90"/>
        <v>21.650000000000002</v>
      </c>
      <c r="I1951" s="106">
        <f t="shared" si="91"/>
        <v>19.850000000000001</v>
      </c>
      <c r="J1951" s="107">
        <f t="shared" si="92"/>
        <v>19.5</v>
      </c>
    </row>
    <row r="1952" spans="1:10" x14ac:dyDescent="0.35">
      <c r="A1952" s="127" t="s">
        <v>12183</v>
      </c>
      <c r="B1952" s="21" t="s">
        <v>12184</v>
      </c>
      <c r="C1952" s="21">
        <v>6</v>
      </c>
      <c r="D1952" s="20">
        <v>0.7</v>
      </c>
      <c r="E1952" s="135">
        <v>30</v>
      </c>
      <c r="F1952" s="106">
        <v>12.25</v>
      </c>
      <c r="G1952" s="22" t="s">
        <v>14161</v>
      </c>
      <c r="H1952" s="106">
        <f t="shared" si="90"/>
        <v>19.5</v>
      </c>
      <c r="I1952" s="106">
        <f t="shared" si="91"/>
        <v>17.900000000000002</v>
      </c>
      <c r="J1952" s="107">
        <f t="shared" si="92"/>
        <v>17.600000000000001</v>
      </c>
    </row>
    <row r="1953" spans="1:10" x14ac:dyDescent="0.35">
      <c r="A1953" s="127" t="s">
        <v>12187</v>
      </c>
      <c r="B1953" s="21" t="s">
        <v>12188</v>
      </c>
      <c r="C1953" s="21">
        <v>6</v>
      </c>
      <c r="D1953" s="20">
        <v>0.7</v>
      </c>
      <c r="E1953" s="135">
        <v>38</v>
      </c>
      <c r="F1953" s="106">
        <v>9.5</v>
      </c>
      <c r="G1953" s="22" t="s">
        <v>14160</v>
      </c>
      <c r="H1953" s="106">
        <f t="shared" si="90"/>
        <v>16.850000000000001</v>
      </c>
      <c r="I1953" s="106">
        <f t="shared" si="91"/>
        <v>15.5</v>
      </c>
      <c r="J1953" s="107">
        <f t="shared" si="92"/>
        <v>15.200000000000001</v>
      </c>
    </row>
    <row r="1954" spans="1:10" x14ac:dyDescent="0.35">
      <c r="A1954" s="127" t="s">
        <v>12191</v>
      </c>
      <c r="B1954" s="21" t="s">
        <v>12192</v>
      </c>
      <c r="C1954" s="21">
        <v>6</v>
      </c>
      <c r="D1954" s="20">
        <v>0.7</v>
      </c>
      <c r="E1954" s="135">
        <v>38</v>
      </c>
      <c r="F1954" s="106">
        <v>11.5</v>
      </c>
      <c r="G1954" s="22" t="s">
        <v>14160</v>
      </c>
      <c r="H1954" s="106">
        <f t="shared" si="90"/>
        <v>19.3</v>
      </c>
      <c r="I1954" s="106">
        <f t="shared" si="91"/>
        <v>17.75</v>
      </c>
      <c r="J1954" s="107">
        <f t="shared" si="92"/>
        <v>17.400000000000002</v>
      </c>
    </row>
    <row r="1955" spans="1:10" x14ac:dyDescent="0.35">
      <c r="A1955" s="127" t="s">
        <v>12195</v>
      </c>
      <c r="B1955" s="21" t="s">
        <v>12196</v>
      </c>
      <c r="C1955" s="21">
        <v>6</v>
      </c>
      <c r="D1955" s="20">
        <v>0.7</v>
      </c>
      <c r="E1955" s="135">
        <v>38</v>
      </c>
      <c r="F1955" s="106">
        <v>10.5</v>
      </c>
      <c r="G1955" s="22" t="s">
        <v>14161</v>
      </c>
      <c r="H1955" s="106">
        <f t="shared" si="90"/>
        <v>18.100000000000001</v>
      </c>
      <c r="I1955" s="106">
        <f t="shared" si="91"/>
        <v>16.600000000000001</v>
      </c>
      <c r="J1955" s="107">
        <f t="shared" si="92"/>
        <v>16.3</v>
      </c>
    </row>
    <row r="1956" spans="1:10" x14ac:dyDescent="0.35">
      <c r="A1956" s="127" t="s">
        <v>12199</v>
      </c>
      <c r="B1956" s="21" t="s">
        <v>12200</v>
      </c>
      <c r="C1956" s="21">
        <v>6</v>
      </c>
      <c r="D1956" s="20">
        <v>0.7</v>
      </c>
      <c r="E1956" s="135">
        <v>38</v>
      </c>
      <c r="F1956" s="106">
        <v>12.75</v>
      </c>
      <c r="G1956" s="22" t="s">
        <v>14161</v>
      </c>
      <c r="H1956" s="106">
        <f t="shared" si="90"/>
        <v>20.85</v>
      </c>
      <c r="I1956" s="106">
        <f t="shared" si="91"/>
        <v>19.150000000000002</v>
      </c>
      <c r="J1956" s="107">
        <f t="shared" si="92"/>
        <v>18.8</v>
      </c>
    </row>
    <row r="1957" spans="1:10" x14ac:dyDescent="0.35">
      <c r="A1957" s="127" t="s">
        <v>12203</v>
      </c>
      <c r="B1957" s="21" t="s">
        <v>12204</v>
      </c>
      <c r="C1957" s="21">
        <v>6</v>
      </c>
      <c r="D1957" s="20">
        <v>0.7</v>
      </c>
      <c r="E1957" s="135">
        <v>38</v>
      </c>
      <c r="F1957" s="106">
        <v>12.75</v>
      </c>
      <c r="G1957" s="22" t="s">
        <v>14161</v>
      </c>
      <c r="H1957" s="106">
        <f t="shared" si="90"/>
        <v>20.85</v>
      </c>
      <c r="I1957" s="106">
        <f t="shared" si="91"/>
        <v>19.150000000000002</v>
      </c>
      <c r="J1957" s="107">
        <f t="shared" si="92"/>
        <v>18.8</v>
      </c>
    </row>
    <row r="1958" spans="1:10" x14ac:dyDescent="0.35">
      <c r="A1958" s="127" t="s">
        <v>12206</v>
      </c>
      <c r="B1958" s="21" t="s">
        <v>12207</v>
      </c>
      <c r="C1958" s="21">
        <v>8</v>
      </c>
      <c r="D1958" s="20">
        <v>0.7</v>
      </c>
      <c r="E1958" s="135">
        <v>38</v>
      </c>
      <c r="F1958" s="106">
        <v>13.25</v>
      </c>
      <c r="G1958" s="22" t="s">
        <v>14162</v>
      </c>
      <c r="H1958" s="106">
        <f t="shared" si="90"/>
        <v>21.450000000000003</v>
      </c>
      <c r="I1958" s="106">
        <f t="shared" si="91"/>
        <v>19.700000000000003</v>
      </c>
      <c r="J1958" s="107">
        <f t="shared" si="92"/>
        <v>19.350000000000001</v>
      </c>
    </row>
    <row r="1959" spans="1:10" x14ac:dyDescent="0.35">
      <c r="A1959" s="127" t="s">
        <v>12210</v>
      </c>
      <c r="B1959" s="21" t="s">
        <v>12211</v>
      </c>
      <c r="C1959" s="21">
        <v>6</v>
      </c>
      <c r="D1959" s="20">
        <v>0.7</v>
      </c>
      <c r="E1959" s="135">
        <v>38</v>
      </c>
      <c r="F1959" s="106">
        <v>12.5</v>
      </c>
      <c r="G1959" s="22" t="s">
        <v>14144</v>
      </c>
      <c r="H1959" s="106">
        <f t="shared" si="90"/>
        <v>20.55</v>
      </c>
      <c r="I1959" s="106">
        <f t="shared" si="91"/>
        <v>18.850000000000001</v>
      </c>
      <c r="J1959" s="107">
        <f t="shared" si="92"/>
        <v>18.5</v>
      </c>
    </row>
    <row r="1960" spans="1:10" x14ac:dyDescent="0.35">
      <c r="A1960" s="127" t="s">
        <v>14288</v>
      </c>
      <c r="B1960" s="21" t="s">
        <v>14289</v>
      </c>
      <c r="C1960" s="21">
        <v>6</v>
      </c>
      <c r="D1960" s="20">
        <v>0.7</v>
      </c>
      <c r="E1960" s="135">
        <v>40</v>
      </c>
      <c r="F1960" s="106">
        <v>7.15</v>
      </c>
      <c r="G1960" s="22" t="s">
        <v>14144</v>
      </c>
      <c r="H1960" s="106">
        <f t="shared" si="90"/>
        <v>14.200000000000001</v>
      </c>
      <c r="I1960" s="106">
        <f t="shared" si="91"/>
        <v>13</v>
      </c>
      <c r="J1960" s="107">
        <f t="shared" si="92"/>
        <v>12.8</v>
      </c>
    </row>
    <row r="1961" spans="1:10" x14ac:dyDescent="0.35">
      <c r="A1961" s="127" t="s">
        <v>14290</v>
      </c>
      <c r="B1961" s="21" t="s">
        <v>14291</v>
      </c>
      <c r="C1961" s="21">
        <v>6</v>
      </c>
      <c r="D1961" s="20">
        <v>0.7</v>
      </c>
      <c r="E1961" s="135">
        <v>40</v>
      </c>
      <c r="F1961" s="106">
        <v>7</v>
      </c>
      <c r="G1961" s="22" t="s">
        <v>14144</v>
      </c>
      <c r="H1961" s="106">
        <f t="shared" si="90"/>
        <v>14</v>
      </c>
      <c r="I1961" s="106">
        <f t="shared" si="91"/>
        <v>12.850000000000001</v>
      </c>
      <c r="J1961" s="107">
        <f t="shared" si="92"/>
        <v>12.600000000000001</v>
      </c>
    </row>
    <row r="1962" spans="1:10" x14ac:dyDescent="0.35">
      <c r="A1962" s="127" t="s">
        <v>12221</v>
      </c>
      <c r="B1962" s="21" t="s">
        <v>12222</v>
      </c>
      <c r="C1962" s="21">
        <v>12</v>
      </c>
      <c r="D1962" s="20">
        <v>0.7</v>
      </c>
      <c r="E1962" s="135">
        <v>40</v>
      </c>
      <c r="F1962" s="106">
        <v>4.95</v>
      </c>
      <c r="G1962" s="22" t="s">
        <v>14159</v>
      </c>
      <c r="H1962" s="106">
        <f t="shared" si="90"/>
        <v>11.5</v>
      </c>
      <c r="I1962" s="106">
        <f t="shared" si="91"/>
        <v>10.55</v>
      </c>
      <c r="J1962" s="107">
        <f t="shared" si="92"/>
        <v>10.350000000000001</v>
      </c>
    </row>
    <row r="1963" spans="1:10" x14ac:dyDescent="0.35">
      <c r="A1963" s="127" t="s">
        <v>12225</v>
      </c>
      <c r="B1963" s="21" t="s">
        <v>12226</v>
      </c>
      <c r="C1963" s="21">
        <v>12</v>
      </c>
      <c r="D1963" s="20">
        <v>0.7</v>
      </c>
      <c r="E1963" s="135">
        <v>40</v>
      </c>
      <c r="F1963" s="106">
        <v>6.5</v>
      </c>
      <c r="G1963" s="22" t="s">
        <v>14159</v>
      </c>
      <c r="H1963" s="106">
        <f t="shared" si="90"/>
        <v>13.4</v>
      </c>
      <c r="I1963" s="106">
        <f t="shared" si="91"/>
        <v>12.3</v>
      </c>
      <c r="J1963" s="107">
        <f t="shared" si="92"/>
        <v>12.05</v>
      </c>
    </row>
    <row r="1964" spans="1:10" x14ac:dyDescent="0.35">
      <c r="A1964" s="127" t="s">
        <v>12234</v>
      </c>
      <c r="B1964" s="21" t="s">
        <v>12235</v>
      </c>
      <c r="C1964" s="21">
        <v>6</v>
      </c>
      <c r="D1964" s="20">
        <v>0.7</v>
      </c>
      <c r="E1964" s="135">
        <v>38</v>
      </c>
      <c r="F1964" s="106">
        <v>34</v>
      </c>
      <c r="G1964" s="22" t="s">
        <v>14141</v>
      </c>
      <c r="H1964" s="106">
        <f t="shared" si="90"/>
        <v>46.75</v>
      </c>
      <c r="I1964" s="106">
        <f t="shared" si="91"/>
        <v>42.95</v>
      </c>
      <c r="J1964" s="107">
        <f t="shared" si="92"/>
        <v>42.150000000000006</v>
      </c>
    </row>
    <row r="1965" spans="1:10" x14ac:dyDescent="0.35">
      <c r="A1965" s="127" t="s">
        <v>12238</v>
      </c>
      <c r="B1965" s="21" t="s">
        <v>12239</v>
      </c>
      <c r="C1965" s="21">
        <v>6</v>
      </c>
      <c r="D1965" s="20">
        <v>0.7</v>
      </c>
      <c r="E1965" s="135">
        <v>38</v>
      </c>
      <c r="F1965" s="106">
        <v>34</v>
      </c>
      <c r="G1965" s="22" t="s">
        <v>14164</v>
      </c>
      <c r="H1965" s="106">
        <f t="shared" si="90"/>
        <v>46.75</v>
      </c>
      <c r="I1965" s="106">
        <f t="shared" si="91"/>
        <v>42.95</v>
      </c>
      <c r="J1965" s="107">
        <f t="shared" si="92"/>
        <v>42.150000000000006</v>
      </c>
    </row>
    <row r="1966" spans="1:10" x14ac:dyDescent="0.35">
      <c r="A1966" s="127" t="s">
        <v>12242</v>
      </c>
      <c r="B1966" s="21" t="s">
        <v>12243</v>
      </c>
      <c r="C1966" s="21">
        <v>6</v>
      </c>
      <c r="D1966" s="20">
        <v>0.7</v>
      </c>
      <c r="E1966" s="135">
        <v>38</v>
      </c>
      <c r="F1966" s="106">
        <v>34</v>
      </c>
      <c r="G1966" s="22" t="s">
        <v>14161</v>
      </c>
      <c r="H1966" s="106">
        <f t="shared" si="90"/>
        <v>46.75</v>
      </c>
      <c r="I1966" s="106">
        <f t="shared" si="91"/>
        <v>42.95</v>
      </c>
      <c r="J1966" s="107">
        <f t="shared" si="92"/>
        <v>42.150000000000006</v>
      </c>
    </row>
    <row r="1967" spans="1:10" x14ac:dyDescent="0.35">
      <c r="A1967" s="127" t="s">
        <v>12246</v>
      </c>
      <c r="B1967" s="21" t="s">
        <v>12247</v>
      </c>
      <c r="C1967" s="21">
        <v>6</v>
      </c>
      <c r="D1967" s="20">
        <v>0.5</v>
      </c>
      <c r="E1967" s="135">
        <v>50</v>
      </c>
      <c r="F1967" s="106">
        <v>17.5</v>
      </c>
      <c r="G1967" s="22" t="s">
        <v>14158</v>
      </c>
      <c r="H1967" s="106">
        <f t="shared" si="90"/>
        <v>26.400000000000002</v>
      </c>
      <c r="I1967" s="106">
        <f t="shared" si="91"/>
        <v>24.25</v>
      </c>
      <c r="J1967" s="107">
        <f t="shared" si="92"/>
        <v>23.85</v>
      </c>
    </row>
    <row r="1968" spans="1:10" x14ac:dyDescent="0.35">
      <c r="A1968" s="127" t="s">
        <v>12249</v>
      </c>
      <c r="B1968" s="21" t="s">
        <v>12250</v>
      </c>
      <c r="C1968" s="21">
        <v>6</v>
      </c>
      <c r="D1968" s="20">
        <v>0.7</v>
      </c>
      <c r="E1968" s="135">
        <v>43</v>
      </c>
      <c r="F1968" s="106">
        <v>25</v>
      </c>
      <c r="G1968" s="22" t="s">
        <v>14145</v>
      </c>
      <c r="H1968" s="106">
        <f t="shared" si="90"/>
        <v>36.200000000000003</v>
      </c>
      <c r="I1968" s="106">
        <f t="shared" si="91"/>
        <v>33.25</v>
      </c>
      <c r="J1968" s="107">
        <f t="shared" si="92"/>
        <v>32.65</v>
      </c>
    </row>
    <row r="1969" spans="1:10" x14ac:dyDescent="0.35">
      <c r="A1969" s="127" t="s">
        <v>12268</v>
      </c>
      <c r="B1969" s="21" t="s">
        <v>12269</v>
      </c>
      <c r="C1969" s="21">
        <v>6</v>
      </c>
      <c r="D1969" s="20">
        <v>0.7</v>
      </c>
      <c r="E1969" s="135">
        <v>38</v>
      </c>
      <c r="F1969" s="106">
        <v>6.1</v>
      </c>
      <c r="G1969" s="22" t="s">
        <v>14144</v>
      </c>
      <c r="H1969" s="106">
        <f t="shared" si="90"/>
        <v>12.700000000000001</v>
      </c>
      <c r="I1969" s="106">
        <f t="shared" si="91"/>
        <v>11.700000000000001</v>
      </c>
      <c r="J1969" s="107">
        <f t="shared" si="92"/>
        <v>11.450000000000001</v>
      </c>
    </row>
    <row r="1970" spans="1:10" x14ac:dyDescent="0.35">
      <c r="A1970" s="127" t="s">
        <v>12272</v>
      </c>
      <c r="B1970" s="21" t="s">
        <v>12273</v>
      </c>
      <c r="C1970" s="21">
        <v>6</v>
      </c>
      <c r="D1970" s="20">
        <v>0.7</v>
      </c>
      <c r="E1970" s="135">
        <v>40</v>
      </c>
      <c r="F1970" s="106">
        <v>4.75</v>
      </c>
      <c r="G1970" s="22" t="s">
        <v>14144</v>
      </c>
      <c r="H1970" s="106">
        <f t="shared" si="90"/>
        <v>11.25</v>
      </c>
      <c r="I1970" s="106">
        <f t="shared" si="91"/>
        <v>10.350000000000001</v>
      </c>
      <c r="J1970" s="107">
        <f t="shared" si="92"/>
        <v>10.15</v>
      </c>
    </row>
    <row r="1971" spans="1:10" x14ac:dyDescent="0.35">
      <c r="A1971" s="127" t="s">
        <v>12280</v>
      </c>
      <c r="B1971" s="21" t="s">
        <v>12277</v>
      </c>
      <c r="C1971" s="21">
        <v>6</v>
      </c>
      <c r="D1971" s="20">
        <v>1</v>
      </c>
      <c r="E1971" s="135">
        <v>60</v>
      </c>
      <c r="F1971" s="106">
        <v>6.35</v>
      </c>
      <c r="G1971" s="22" t="s">
        <v>14144</v>
      </c>
      <c r="H1971" s="106">
        <f t="shared" si="90"/>
        <v>17.25</v>
      </c>
      <c r="I1971" s="106">
        <f t="shared" si="91"/>
        <v>15.850000000000001</v>
      </c>
      <c r="J1971" s="107">
        <f t="shared" si="92"/>
        <v>15.55</v>
      </c>
    </row>
    <row r="1972" spans="1:10" x14ac:dyDescent="0.35">
      <c r="A1972" s="127" t="s">
        <v>12293</v>
      </c>
      <c r="B1972" s="21" t="s">
        <v>12284</v>
      </c>
      <c r="C1972" s="21">
        <v>6</v>
      </c>
      <c r="D1972" s="20">
        <v>1</v>
      </c>
      <c r="E1972" s="135">
        <v>80</v>
      </c>
      <c r="F1972" s="106">
        <v>7.5</v>
      </c>
      <c r="G1972" s="22" t="s">
        <v>14144</v>
      </c>
      <c r="H1972" s="106">
        <f t="shared" si="90"/>
        <v>21.150000000000002</v>
      </c>
      <c r="I1972" s="106">
        <f t="shared" si="91"/>
        <v>19.450000000000003</v>
      </c>
      <c r="J1972" s="107">
        <f t="shared" si="92"/>
        <v>19.100000000000001</v>
      </c>
    </row>
    <row r="1973" spans="1:10" x14ac:dyDescent="0.35">
      <c r="A1973" s="127" t="s">
        <v>12300</v>
      </c>
      <c r="B1973" s="21" t="s">
        <v>12297</v>
      </c>
      <c r="C1973" s="21">
        <v>6</v>
      </c>
      <c r="D1973" s="20">
        <v>1</v>
      </c>
      <c r="E1973" s="135">
        <v>40</v>
      </c>
      <c r="F1973" s="106">
        <v>6.35</v>
      </c>
      <c r="G1973" s="22" t="s">
        <v>14144</v>
      </c>
      <c r="H1973" s="106">
        <f t="shared" si="90"/>
        <v>14.700000000000001</v>
      </c>
      <c r="I1973" s="106">
        <f t="shared" si="91"/>
        <v>13.5</v>
      </c>
      <c r="J1973" s="107">
        <f t="shared" si="92"/>
        <v>13.25</v>
      </c>
    </row>
    <row r="1974" spans="1:10" x14ac:dyDescent="0.35">
      <c r="A1974" s="127" t="s">
        <v>12331</v>
      </c>
      <c r="B1974" s="21" t="s">
        <v>12332</v>
      </c>
      <c r="C1974" s="21">
        <v>6</v>
      </c>
      <c r="D1974" s="20">
        <v>0.7</v>
      </c>
      <c r="E1974" s="135">
        <v>40</v>
      </c>
      <c r="F1974" s="106">
        <v>18.5</v>
      </c>
      <c r="G1974" s="22" t="s">
        <v>14142</v>
      </c>
      <c r="H1974" s="106">
        <f t="shared" si="90"/>
        <v>28</v>
      </c>
      <c r="I1974" s="106">
        <f t="shared" si="91"/>
        <v>25.75</v>
      </c>
      <c r="J1974" s="107">
        <f t="shared" si="92"/>
        <v>25.25</v>
      </c>
    </row>
    <row r="1975" spans="1:10" x14ac:dyDescent="0.35">
      <c r="A1975" s="127" t="s">
        <v>12335</v>
      </c>
      <c r="B1975" s="21" t="s">
        <v>12336</v>
      </c>
      <c r="C1975" s="21">
        <v>6</v>
      </c>
      <c r="D1975" s="20">
        <v>0.7</v>
      </c>
      <c r="E1975" s="135">
        <v>43</v>
      </c>
      <c r="F1975" s="106">
        <v>12.25</v>
      </c>
      <c r="G1975" s="22" t="s">
        <v>14146</v>
      </c>
      <c r="H1975" s="106">
        <f t="shared" si="90"/>
        <v>20.650000000000002</v>
      </c>
      <c r="I1975" s="106">
        <f t="shared" si="91"/>
        <v>18.95</v>
      </c>
      <c r="J1975" s="107">
        <f t="shared" si="92"/>
        <v>18.650000000000002</v>
      </c>
    </row>
    <row r="1976" spans="1:10" x14ac:dyDescent="0.35">
      <c r="A1976" s="127" t="s">
        <v>12342</v>
      </c>
      <c r="B1976" s="21" t="s">
        <v>12343</v>
      </c>
      <c r="C1976" s="21">
        <v>6</v>
      </c>
      <c r="D1976" s="20">
        <v>0.7</v>
      </c>
      <c r="E1976" s="135">
        <v>43</v>
      </c>
      <c r="F1976" s="106">
        <v>29.5</v>
      </c>
      <c r="G1976" s="22" t="s">
        <v>14150</v>
      </c>
      <c r="H1976" s="106">
        <f t="shared" si="90"/>
        <v>41.7</v>
      </c>
      <c r="I1976" s="106">
        <f t="shared" si="91"/>
        <v>38.300000000000004</v>
      </c>
      <c r="J1976" s="107">
        <f t="shared" si="92"/>
        <v>37.6</v>
      </c>
    </row>
    <row r="1977" spans="1:10" x14ac:dyDescent="0.35">
      <c r="A1977" s="127" t="s">
        <v>12346</v>
      </c>
      <c r="B1977" s="21" t="s">
        <v>12347</v>
      </c>
      <c r="C1977" s="21">
        <v>6</v>
      </c>
      <c r="D1977" s="20">
        <v>0.7</v>
      </c>
      <c r="E1977" s="135">
        <v>43</v>
      </c>
      <c r="F1977" s="106">
        <v>16.149999999999999</v>
      </c>
      <c r="G1977" s="22" t="s">
        <v>14150</v>
      </c>
      <c r="H1977" s="106">
        <f t="shared" si="90"/>
        <v>25.400000000000002</v>
      </c>
      <c r="I1977" s="106">
        <f t="shared" si="91"/>
        <v>23.35</v>
      </c>
      <c r="J1977" s="107">
        <f t="shared" si="92"/>
        <v>22.900000000000002</v>
      </c>
    </row>
    <row r="1978" spans="1:10" x14ac:dyDescent="0.35">
      <c r="A1978" s="127" t="s">
        <v>12361</v>
      </c>
      <c r="B1978" s="21" t="s">
        <v>12362</v>
      </c>
      <c r="C1978" s="21">
        <v>6</v>
      </c>
      <c r="D1978" s="20">
        <v>0.7</v>
      </c>
      <c r="E1978" s="135">
        <v>14.5</v>
      </c>
      <c r="F1978" s="106">
        <v>10.75</v>
      </c>
      <c r="G1978" s="22" t="s">
        <v>14148</v>
      </c>
      <c r="H1978" s="106">
        <f t="shared" si="90"/>
        <v>16.3</v>
      </c>
      <c r="I1978" s="106">
        <f t="shared" si="91"/>
        <v>15</v>
      </c>
      <c r="J1978" s="107">
        <f t="shared" si="92"/>
        <v>14.700000000000001</v>
      </c>
    </row>
    <row r="1979" spans="1:10" x14ac:dyDescent="0.35">
      <c r="A1979" s="127" t="s">
        <v>12418</v>
      </c>
      <c r="B1979" s="21" t="s">
        <v>12419</v>
      </c>
      <c r="C1979" s="21">
        <v>6</v>
      </c>
      <c r="D1979" s="20">
        <v>0.7</v>
      </c>
      <c r="E1979" s="135">
        <v>38</v>
      </c>
      <c r="F1979" s="106">
        <v>6.95</v>
      </c>
      <c r="G1979" s="22" t="s">
        <v>14144</v>
      </c>
      <c r="H1979" s="106">
        <f t="shared" si="90"/>
        <v>13.75</v>
      </c>
      <c r="I1979" s="106">
        <f t="shared" si="91"/>
        <v>12.65</v>
      </c>
      <c r="J1979" s="107">
        <f t="shared" si="92"/>
        <v>12.4</v>
      </c>
    </row>
    <row r="1980" spans="1:10" x14ac:dyDescent="0.35">
      <c r="A1980" s="127" t="s">
        <v>16024</v>
      </c>
      <c r="B1980" s="21" t="s">
        <v>16025</v>
      </c>
      <c r="C1980" s="21">
        <v>6</v>
      </c>
      <c r="D1980" s="20">
        <v>0.7</v>
      </c>
      <c r="E1980" s="135">
        <v>45.8</v>
      </c>
      <c r="F1980" s="106">
        <v>29.9</v>
      </c>
      <c r="G1980" s="22" t="s">
        <v>14145</v>
      </c>
      <c r="H1980" s="106">
        <f t="shared" si="90"/>
        <v>42.45</v>
      </c>
      <c r="I1980" s="106">
        <f t="shared" si="91"/>
        <v>38.950000000000003</v>
      </c>
      <c r="J1980" s="107">
        <f t="shared" si="92"/>
        <v>38.25</v>
      </c>
    </row>
    <row r="1981" spans="1:10" x14ac:dyDescent="0.35">
      <c r="A1981" s="127" t="s">
        <v>12427</v>
      </c>
      <c r="B1981" s="21" t="s">
        <v>12424</v>
      </c>
      <c r="C1981" s="21">
        <v>6</v>
      </c>
      <c r="D1981" s="20">
        <v>0.7</v>
      </c>
      <c r="E1981" s="135">
        <v>45.8</v>
      </c>
      <c r="F1981" s="106">
        <v>21.5</v>
      </c>
      <c r="G1981" s="22" t="s">
        <v>14145</v>
      </c>
      <c r="H1981" s="106">
        <f t="shared" si="90"/>
        <v>32.200000000000003</v>
      </c>
      <c r="I1981" s="106">
        <f t="shared" si="91"/>
        <v>29.55</v>
      </c>
      <c r="J1981" s="107">
        <f t="shared" si="92"/>
        <v>29.05</v>
      </c>
    </row>
    <row r="1982" spans="1:10" x14ac:dyDescent="0.35">
      <c r="A1982" s="127" t="s">
        <v>12430</v>
      </c>
      <c r="B1982" s="21" t="s">
        <v>12431</v>
      </c>
      <c r="C1982" s="21">
        <v>6</v>
      </c>
      <c r="D1982" s="20">
        <v>1</v>
      </c>
      <c r="E1982" s="135">
        <v>45.8</v>
      </c>
      <c r="F1982" s="106">
        <v>37.5</v>
      </c>
      <c r="G1982" s="22" t="s">
        <v>14145</v>
      </c>
      <c r="H1982" s="106">
        <f t="shared" si="90"/>
        <v>53.45</v>
      </c>
      <c r="I1982" s="106">
        <f t="shared" si="91"/>
        <v>49.050000000000004</v>
      </c>
      <c r="J1982" s="107">
        <f t="shared" si="92"/>
        <v>48.2</v>
      </c>
    </row>
    <row r="1983" spans="1:10" x14ac:dyDescent="0.35">
      <c r="A1983" s="127" t="s">
        <v>12434</v>
      </c>
      <c r="B1983" s="21" t="s">
        <v>12435</v>
      </c>
      <c r="C1983" s="21">
        <v>6</v>
      </c>
      <c r="D1983" s="20">
        <v>0.7</v>
      </c>
      <c r="E1983" s="135">
        <v>45.8</v>
      </c>
      <c r="F1983" s="106">
        <v>38.5</v>
      </c>
      <c r="G1983" s="22" t="s">
        <v>14145</v>
      </c>
      <c r="H1983" s="106">
        <f t="shared" si="90"/>
        <v>52.95</v>
      </c>
      <c r="I1983" s="106">
        <f t="shared" si="91"/>
        <v>48.6</v>
      </c>
      <c r="J1983" s="107">
        <f t="shared" si="92"/>
        <v>47.75</v>
      </c>
    </row>
    <row r="1984" spans="1:10" x14ac:dyDescent="0.35">
      <c r="A1984" s="127" t="s">
        <v>12438</v>
      </c>
      <c r="B1984" s="21" t="s">
        <v>12439</v>
      </c>
      <c r="C1984" s="21">
        <v>12</v>
      </c>
      <c r="D1984" s="20">
        <v>0.7</v>
      </c>
      <c r="E1984" s="135">
        <v>48.6</v>
      </c>
      <c r="F1984" s="106">
        <v>41.5</v>
      </c>
      <c r="G1984" s="22" t="s">
        <v>14145</v>
      </c>
      <c r="H1984" s="106">
        <f t="shared" si="90"/>
        <v>56.85</v>
      </c>
      <c r="I1984" s="106">
        <f t="shared" si="91"/>
        <v>52.2</v>
      </c>
      <c r="J1984" s="107">
        <f t="shared" si="92"/>
        <v>51.25</v>
      </c>
    </row>
    <row r="1985" spans="1:10" x14ac:dyDescent="0.35">
      <c r="A1985" s="127" t="s">
        <v>12442</v>
      </c>
      <c r="B1985" s="21" t="s">
        <v>12443</v>
      </c>
      <c r="C1985" s="21">
        <v>6</v>
      </c>
      <c r="D1985" s="20">
        <v>0.7</v>
      </c>
      <c r="E1985" s="135">
        <v>45.8</v>
      </c>
      <c r="F1985" s="106">
        <v>26.95</v>
      </c>
      <c r="G1985" s="22" t="s">
        <v>14145</v>
      </c>
      <c r="H1985" s="106">
        <f t="shared" si="90"/>
        <v>38.85</v>
      </c>
      <c r="I1985" s="106">
        <f t="shared" si="91"/>
        <v>35.65</v>
      </c>
      <c r="J1985" s="107">
        <f t="shared" si="92"/>
        <v>35.050000000000004</v>
      </c>
    </row>
    <row r="1986" spans="1:10" x14ac:dyDescent="0.35">
      <c r="A1986" s="127" t="s">
        <v>12446</v>
      </c>
      <c r="B1986" s="21" t="s">
        <v>12447</v>
      </c>
      <c r="C1986" s="21">
        <v>6</v>
      </c>
      <c r="D1986" s="20">
        <v>0.7</v>
      </c>
      <c r="E1986" s="135">
        <v>45.8</v>
      </c>
      <c r="F1986" s="106">
        <v>19.149999999999999</v>
      </c>
      <c r="G1986" s="22" t="s">
        <v>14145</v>
      </c>
      <c r="H1986" s="106">
        <f t="shared" si="90"/>
        <v>29.35</v>
      </c>
      <c r="I1986" s="106">
        <f t="shared" si="91"/>
        <v>26.950000000000003</v>
      </c>
      <c r="J1986" s="107">
        <f t="shared" si="92"/>
        <v>26.450000000000003</v>
      </c>
    </row>
    <row r="1987" spans="1:10" x14ac:dyDescent="0.35">
      <c r="A1987" s="127" t="s">
        <v>12449</v>
      </c>
      <c r="B1987" s="21" t="s">
        <v>12450</v>
      </c>
      <c r="C1987" s="21">
        <v>6</v>
      </c>
      <c r="D1987" s="20">
        <v>0.7</v>
      </c>
      <c r="E1987" s="135">
        <v>45.8</v>
      </c>
      <c r="F1987" s="106">
        <v>21.5</v>
      </c>
      <c r="G1987" s="22" t="s">
        <v>14145</v>
      </c>
      <c r="H1987" s="106">
        <f t="shared" si="90"/>
        <v>32.200000000000003</v>
      </c>
      <c r="I1987" s="106">
        <f t="shared" si="91"/>
        <v>29.55</v>
      </c>
      <c r="J1987" s="107">
        <f t="shared" si="92"/>
        <v>29.05</v>
      </c>
    </row>
    <row r="1988" spans="1:10" x14ac:dyDescent="0.35">
      <c r="A1988" s="127" t="s">
        <v>12453</v>
      </c>
      <c r="B1988" s="21" t="s">
        <v>12454</v>
      </c>
      <c r="C1988" s="21">
        <v>6</v>
      </c>
      <c r="D1988" s="20">
        <v>0.7</v>
      </c>
      <c r="E1988" s="135">
        <v>45.8</v>
      </c>
      <c r="F1988" s="106">
        <v>39.5</v>
      </c>
      <c r="G1988" s="22" t="s">
        <v>14145</v>
      </c>
      <c r="H1988" s="106">
        <f t="shared" si="90"/>
        <v>54.150000000000006</v>
      </c>
      <c r="I1988" s="106">
        <f t="shared" si="91"/>
        <v>49.7</v>
      </c>
      <c r="J1988" s="107">
        <f t="shared" si="92"/>
        <v>48.85</v>
      </c>
    </row>
    <row r="1989" spans="1:10" x14ac:dyDescent="0.35">
      <c r="A1989" s="127" t="s">
        <v>12457</v>
      </c>
      <c r="B1989" s="21" t="s">
        <v>12458</v>
      </c>
      <c r="C1989" s="21">
        <v>6</v>
      </c>
      <c r="D1989" s="20">
        <v>0.7</v>
      </c>
      <c r="E1989" s="135">
        <v>43</v>
      </c>
      <c r="F1989" s="106">
        <v>31</v>
      </c>
      <c r="G1989" s="22" t="s">
        <v>14145</v>
      </c>
      <c r="H1989" s="106">
        <f t="shared" si="90"/>
        <v>43.550000000000004</v>
      </c>
      <c r="I1989" s="106">
        <f t="shared" si="91"/>
        <v>39.950000000000003</v>
      </c>
      <c r="J1989" s="107">
        <f t="shared" si="92"/>
        <v>39.25</v>
      </c>
    </row>
    <row r="1990" spans="1:10" x14ac:dyDescent="0.35">
      <c r="A1990" s="127" t="s">
        <v>12461</v>
      </c>
      <c r="B1990" s="21" t="s">
        <v>12462</v>
      </c>
      <c r="C1990" s="21">
        <v>6</v>
      </c>
      <c r="D1990" s="20">
        <v>0.7</v>
      </c>
      <c r="E1990" s="135">
        <v>46</v>
      </c>
      <c r="F1990" s="106">
        <v>67.5</v>
      </c>
      <c r="G1990" s="22" t="s">
        <v>14145</v>
      </c>
      <c r="H1990" s="106">
        <f t="shared" si="90"/>
        <v>88.350000000000009</v>
      </c>
      <c r="I1990" s="106">
        <f t="shared" si="91"/>
        <v>81.100000000000009</v>
      </c>
      <c r="J1990" s="107">
        <f t="shared" si="92"/>
        <v>79.650000000000006</v>
      </c>
    </row>
    <row r="1991" spans="1:10" x14ac:dyDescent="0.35">
      <c r="A1991" s="127" t="s">
        <v>12465</v>
      </c>
      <c r="B1991" s="21" t="s">
        <v>12466</v>
      </c>
      <c r="C1991" s="21">
        <v>6</v>
      </c>
      <c r="D1991" s="20">
        <v>0.7</v>
      </c>
      <c r="E1991" s="135">
        <v>46.8</v>
      </c>
      <c r="F1991" s="106">
        <v>115</v>
      </c>
      <c r="G1991" s="22" t="s">
        <v>14145</v>
      </c>
      <c r="H1991" s="106">
        <f t="shared" si="90"/>
        <v>146.35</v>
      </c>
      <c r="I1991" s="106">
        <f t="shared" si="91"/>
        <v>134.35</v>
      </c>
      <c r="J1991" s="107">
        <f t="shared" si="92"/>
        <v>131.95000000000002</v>
      </c>
    </row>
    <row r="1992" spans="1:10" x14ac:dyDescent="0.35">
      <c r="A1992" s="127" t="s">
        <v>12469</v>
      </c>
      <c r="B1992" s="21" t="s">
        <v>12470</v>
      </c>
      <c r="C1992" s="21">
        <v>6</v>
      </c>
      <c r="D1992" s="20">
        <v>0.7</v>
      </c>
      <c r="E1992" s="135">
        <v>57.5</v>
      </c>
      <c r="F1992" s="106">
        <v>44.5</v>
      </c>
      <c r="G1992" s="22" t="s">
        <v>14145</v>
      </c>
      <c r="H1992" s="106">
        <f t="shared" si="90"/>
        <v>61.300000000000004</v>
      </c>
      <c r="I1992" s="106">
        <f t="shared" si="91"/>
        <v>56.25</v>
      </c>
      <c r="J1992" s="107">
        <f t="shared" si="92"/>
        <v>55.25</v>
      </c>
    </row>
    <row r="1993" spans="1:10" x14ac:dyDescent="0.35">
      <c r="A1993" s="127" t="s">
        <v>12473</v>
      </c>
      <c r="B1993" s="21" t="s">
        <v>12474</v>
      </c>
      <c r="C1993" s="21">
        <v>6</v>
      </c>
      <c r="D1993" s="20">
        <v>0.7</v>
      </c>
      <c r="E1993" s="135">
        <v>40</v>
      </c>
      <c r="F1993" s="106">
        <v>12.7</v>
      </c>
      <c r="G1993" s="22" t="s">
        <v>14145</v>
      </c>
      <c r="H1993" s="106">
        <f t="shared" si="90"/>
        <v>20.950000000000003</v>
      </c>
      <c r="I1993" s="106">
        <f t="shared" si="91"/>
        <v>19.25</v>
      </c>
      <c r="J1993" s="107">
        <f t="shared" si="92"/>
        <v>18.900000000000002</v>
      </c>
    </row>
    <row r="1994" spans="1:10" x14ac:dyDescent="0.35">
      <c r="A1994" s="127" t="s">
        <v>12477</v>
      </c>
      <c r="B1994" s="21" t="s">
        <v>12478</v>
      </c>
      <c r="C1994" s="21">
        <v>12</v>
      </c>
      <c r="D1994" s="20">
        <v>1</v>
      </c>
      <c r="E1994" s="135">
        <v>40</v>
      </c>
      <c r="F1994" s="106">
        <v>20.25</v>
      </c>
      <c r="G1994" s="22" t="s">
        <v>14145</v>
      </c>
      <c r="H1994" s="106">
        <f t="shared" si="90"/>
        <v>31.650000000000002</v>
      </c>
      <c r="I1994" s="106">
        <f t="shared" si="91"/>
        <v>29.1</v>
      </c>
      <c r="J1994" s="107">
        <f t="shared" si="92"/>
        <v>28.55</v>
      </c>
    </row>
    <row r="1995" spans="1:10" x14ac:dyDescent="0.35">
      <c r="A1995" s="127" t="s">
        <v>12481</v>
      </c>
      <c r="B1995" s="21" t="s">
        <v>12482</v>
      </c>
      <c r="C1995" s="21">
        <v>6</v>
      </c>
      <c r="D1995" s="20">
        <v>0.7</v>
      </c>
      <c r="E1995" s="135">
        <v>40</v>
      </c>
      <c r="F1995" s="106">
        <v>21.15</v>
      </c>
      <c r="G1995" s="22" t="s">
        <v>14145</v>
      </c>
      <c r="H1995" s="106">
        <f t="shared" si="90"/>
        <v>31.25</v>
      </c>
      <c r="I1995" s="106">
        <f t="shared" si="91"/>
        <v>28.700000000000003</v>
      </c>
      <c r="J1995" s="107">
        <f t="shared" si="92"/>
        <v>28.200000000000003</v>
      </c>
    </row>
    <row r="1996" spans="1:10" x14ac:dyDescent="0.35">
      <c r="A1996" s="127" t="s">
        <v>12485</v>
      </c>
      <c r="B1996" s="21" t="s">
        <v>12486</v>
      </c>
      <c r="C1996" s="21">
        <v>6</v>
      </c>
      <c r="D1996" s="20">
        <v>0.7</v>
      </c>
      <c r="E1996" s="135">
        <v>40</v>
      </c>
      <c r="F1996" s="106">
        <v>16.95</v>
      </c>
      <c r="G1996" s="22" t="s">
        <v>14145</v>
      </c>
      <c r="H1996" s="106">
        <f t="shared" ref="H1996:H2059" si="93">IF(B1996="","",CEILING((F1996+(10.3552*D1996*E1996)/100+1.5+0.05)*1.22,0.05))</f>
        <v>26.150000000000002</v>
      </c>
      <c r="I1996" s="106">
        <f t="shared" ref="I1996:I2059" si="94">IF(B1996="","",CEILING((F1996+(10.3552*D1996*E1996)/100+1.5+0.05)*1.12,0.05))</f>
        <v>24</v>
      </c>
      <c r="J1996" s="107">
        <f t="shared" ref="J1996:J2059" si="95">IF(B1996="","",CEILING((F1996+(10.3552*D1996*E1996)/100+1.5+0.05)*1.1,0.05))</f>
        <v>23.55</v>
      </c>
    </row>
    <row r="1997" spans="1:10" x14ac:dyDescent="0.35">
      <c r="A1997" s="127" t="s">
        <v>14310</v>
      </c>
      <c r="B1997" s="21" t="s">
        <v>14311</v>
      </c>
      <c r="C1997" s="21">
        <v>6</v>
      </c>
      <c r="D1997" s="20">
        <v>0.7</v>
      </c>
      <c r="E1997" s="135">
        <v>40</v>
      </c>
      <c r="F1997" s="106">
        <v>16.95</v>
      </c>
      <c r="G1997" s="22" t="s">
        <v>14145</v>
      </c>
      <c r="H1997" s="106">
        <f t="shared" si="93"/>
        <v>26.150000000000002</v>
      </c>
      <c r="I1997" s="106">
        <f t="shared" si="94"/>
        <v>24</v>
      </c>
      <c r="J1997" s="107">
        <f t="shared" si="95"/>
        <v>23.55</v>
      </c>
    </row>
    <row r="1998" spans="1:10" x14ac:dyDescent="0.35">
      <c r="A1998" s="127" t="s">
        <v>12489</v>
      </c>
      <c r="B1998" s="21" t="s">
        <v>12490</v>
      </c>
      <c r="C1998" s="21">
        <v>6</v>
      </c>
      <c r="D1998" s="20">
        <v>0.7</v>
      </c>
      <c r="E1998" s="135">
        <v>40</v>
      </c>
      <c r="F1998" s="106">
        <v>12.95</v>
      </c>
      <c r="G1998" s="22" t="s">
        <v>14145</v>
      </c>
      <c r="H1998" s="106">
        <f t="shared" si="93"/>
        <v>21.25</v>
      </c>
      <c r="I1998" s="106">
        <f t="shared" si="94"/>
        <v>19.5</v>
      </c>
      <c r="J1998" s="107">
        <f t="shared" si="95"/>
        <v>19.150000000000002</v>
      </c>
    </row>
    <row r="1999" spans="1:10" x14ac:dyDescent="0.35">
      <c r="A1999" s="127" t="s">
        <v>12493</v>
      </c>
      <c r="B1999" s="21" t="s">
        <v>12494</v>
      </c>
      <c r="C1999" s="21">
        <v>12</v>
      </c>
      <c r="D1999" s="20">
        <v>1</v>
      </c>
      <c r="E1999" s="135">
        <v>40</v>
      </c>
      <c r="F1999" s="106">
        <v>19.899999999999999</v>
      </c>
      <c r="G1999" s="22" t="s">
        <v>14145</v>
      </c>
      <c r="H1999" s="106">
        <f t="shared" si="93"/>
        <v>31.25</v>
      </c>
      <c r="I1999" s="106">
        <f t="shared" si="94"/>
        <v>28.700000000000003</v>
      </c>
      <c r="J1999" s="107">
        <f t="shared" si="95"/>
        <v>28.200000000000003</v>
      </c>
    </row>
    <row r="2000" spans="1:10" x14ac:dyDescent="0.35">
      <c r="A2000" s="127" t="s">
        <v>12497</v>
      </c>
      <c r="B2000" s="21" t="s">
        <v>12498</v>
      </c>
      <c r="C2000" s="21">
        <v>6</v>
      </c>
      <c r="D2000" s="20">
        <v>0.7</v>
      </c>
      <c r="E2000" s="135">
        <v>40</v>
      </c>
      <c r="F2000" s="106">
        <v>10</v>
      </c>
      <c r="G2000" s="22" t="s">
        <v>14141</v>
      </c>
      <c r="H2000" s="106">
        <f t="shared" si="93"/>
        <v>17.650000000000002</v>
      </c>
      <c r="I2000" s="106">
        <f t="shared" si="94"/>
        <v>16.2</v>
      </c>
      <c r="J2000" s="107">
        <f t="shared" si="95"/>
        <v>15.9</v>
      </c>
    </row>
    <row r="2001" spans="1:10" x14ac:dyDescent="0.35">
      <c r="A2001" s="127" t="s">
        <v>14292</v>
      </c>
      <c r="B2001" s="21" t="s">
        <v>14293</v>
      </c>
      <c r="C2001" s="21">
        <v>6</v>
      </c>
      <c r="D2001" s="20">
        <v>0.7</v>
      </c>
      <c r="E2001" s="135">
        <v>40</v>
      </c>
      <c r="F2001" s="106">
        <v>15.95</v>
      </c>
      <c r="G2001" s="22" t="s">
        <v>14144</v>
      </c>
      <c r="H2001" s="106">
        <f t="shared" si="93"/>
        <v>24.900000000000002</v>
      </c>
      <c r="I2001" s="106">
        <f t="shared" si="94"/>
        <v>22.85</v>
      </c>
      <c r="J2001" s="107">
        <f t="shared" si="95"/>
        <v>22.450000000000003</v>
      </c>
    </row>
    <row r="2002" spans="1:10" x14ac:dyDescent="0.35">
      <c r="A2002" s="127" t="s">
        <v>12501</v>
      </c>
      <c r="B2002" s="21" t="s">
        <v>12502</v>
      </c>
      <c r="C2002" s="21">
        <v>6</v>
      </c>
      <c r="D2002" s="20">
        <v>0.7</v>
      </c>
      <c r="E2002" s="135">
        <v>40</v>
      </c>
      <c r="F2002" s="106">
        <v>6.95</v>
      </c>
      <c r="G2002" s="22" t="s">
        <v>14144</v>
      </c>
      <c r="H2002" s="106">
        <f t="shared" si="93"/>
        <v>13.950000000000001</v>
      </c>
      <c r="I2002" s="106">
        <f t="shared" si="94"/>
        <v>12.8</v>
      </c>
      <c r="J2002" s="107">
        <f t="shared" si="95"/>
        <v>12.55</v>
      </c>
    </row>
    <row r="2003" spans="1:10" x14ac:dyDescent="0.35">
      <c r="A2003" s="127" t="s">
        <v>12505</v>
      </c>
      <c r="B2003" s="21" t="s">
        <v>12506</v>
      </c>
      <c r="C2003" s="21">
        <v>6</v>
      </c>
      <c r="D2003" s="20">
        <v>0.7</v>
      </c>
      <c r="E2003" s="135">
        <v>40</v>
      </c>
      <c r="F2003" s="106">
        <v>5</v>
      </c>
      <c r="G2003" s="22" t="s">
        <v>14160</v>
      </c>
      <c r="H2003" s="106">
        <f t="shared" si="93"/>
        <v>11.55</v>
      </c>
      <c r="I2003" s="106">
        <f t="shared" si="94"/>
        <v>10.600000000000001</v>
      </c>
      <c r="J2003" s="107">
        <f t="shared" si="95"/>
        <v>10.4</v>
      </c>
    </row>
    <row r="2004" spans="1:10" x14ac:dyDescent="0.35">
      <c r="A2004" s="127" t="s">
        <v>12509</v>
      </c>
      <c r="B2004" s="21" t="s">
        <v>12510</v>
      </c>
      <c r="C2004" s="21">
        <v>6</v>
      </c>
      <c r="D2004" s="20">
        <v>0.7</v>
      </c>
      <c r="E2004" s="135">
        <v>42</v>
      </c>
      <c r="F2004" s="106">
        <v>17.149999999999999</v>
      </c>
      <c r="G2004" s="22" t="s">
        <v>14146</v>
      </c>
      <c r="H2004" s="106">
        <f t="shared" si="93"/>
        <v>26.55</v>
      </c>
      <c r="I2004" s="106">
        <f t="shared" si="94"/>
        <v>24.400000000000002</v>
      </c>
      <c r="J2004" s="107">
        <f t="shared" si="95"/>
        <v>23.950000000000003</v>
      </c>
    </row>
    <row r="2005" spans="1:10" x14ac:dyDescent="0.35">
      <c r="A2005" s="127" t="s">
        <v>12572</v>
      </c>
      <c r="B2005" s="21" t="s">
        <v>12573</v>
      </c>
      <c r="C2005" s="21">
        <v>6</v>
      </c>
      <c r="D2005" s="20">
        <v>0.7</v>
      </c>
      <c r="E2005" s="135">
        <v>40</v>
      </c>
      <c r="F2005" s="106">
        <v>17.850000000000001</v>
      </c>
      <c r="G2005" s="22" t="s">
        <v>14146</v>
      </c>
      <c r="H2005" s="106">
        <f t="shared" si="93"/>
        <v>27.25</v>
      </c>
      <c r="I2005" s="106">
        <f t="shared" si="94"/>
        <v>25</v>
      </c>
      <c r="J2005" s="107">
        <f t="shared" si="95"/>
        <v>24.55</v>
      </c>
    </row>
    <row r="2006" spans="1:10" x14ac:dyDescent="0.35">
      <c r="A2006" s="127" t="s">
        <v>12589</v>
      </c>
      <c r="B2006" s="21" t="s">
        <v>12590</v>
      </c>
      <c r="C2006" s="21">
        <v>6</v>
      </c>
      <c r="D2006" s="20">
        <v>0.7</v>
      </c>
      <c r="E2006" s="135">
        <v>11</v>
      </c>
      <c r="F2006" s="106">
        <v>12.25</v>
      </c>
      <c r="G2006" s="22" t="s">
        <v>14161</v>
      </c>
      <c r="H2006" s="106">
        <f t="shared" si="93"/>
        <v>17.850000000000001</v>
      </c>
      <c r="I2006" s="106">
        <f t="shared" si="94"/>
        <v>16.350000000000001</v>
      </c>
      <c r="J2006" s="107">
        <f t="shared" si="95"/>
        <v>16.100000000000001</v>
      </c>
    </row>
    <row r="2007" spans="1:10" x14ac:dyDescent="0.35">
      <c r="A2007" s="127" t="s">
        <v>12593</v>
      </c>
      <c r="B2007" s="21" t="s">
        <v>12594</v>
      </c>
      <c r="C2007" s="21">
        <v>6</v>
      </c>
      <c r="D2007" s="20">
        <v>0.7</v>
      </c>
      <c r="E2007" s="135">
        <v>40</v>
      </c>
      <c r="F2007" s="106">
        <v>4.75</v>
      </c>
      <c r="G2007" s="22" t="s">
        <v>14150</v>
      </c>
      <c r="H2007" s="106">
        <f t="shared" si="93"/>
        <v>11.25</v>
      </c>
      <c r="I2007" s="106">
        <f t="shared" si="94"/>
        <v>10.350000000000001</v>
      </c>
      <c r="J2007" s="107">
        <f t="shared" si="95"/>
        <v>10.15</v>
      </c>
    </row>
    <row r="2008" spans="1:10" x14ac:dyDescent="0.35">
      <c r="A2008" s="127" t="s">
        <v>12597</v>
      </c>
      <c r="B2008" s="21" t="s">
        <v>12598</v>
      </c>
      <c r="C2008" s="21">
        <v>6</v>
      </c>
      <c r="D2008" s="20">
        <v>0.7</v>
      </c>
      <c r="E2008" s="135">
        <v>43</v>
      </c>
      <c r="F2008" s="106">
        <v>32.950000000000003</v>
      </c>
      <c r="G2008" s="22" t="s">
        <v>14145</v>
      </c>
      <c r="H2008" s="106">
        <f t="shared" si="93"/>
        <v>45.900000000000006</v>
      </c>
      <c r="I2008" s="106">
        <f t="shared" si="94"/>
        <v>42.150000000000006</v>
      </c>
      <c r="J2008" s="107">
        <f t="shared" si="95"/>
        <v>41.400000000000006</v>
      </c>
    </row>
    <row r="2009" spans="1:10" x14ac:dyDescent="0.35">
      <c r="A2009" s="127" t="s">
        <v>14395</v>
      </c>
      <c r="B2009" s="21" t="s">
        <v>14396</v>
      </c>
      <c r="C2009" s="21">
        <v>6</v>
      </c>
      <c r="D2009" s="20">
        <v>0.7</v>
      </c>
      <c r="E2009" s="135">
        <v>40</v>
      </c>
      <c r="F2009" s="106">
        <v>21.5</v>
      </c>
      <c r="G2009" s="22" t="s">
        <v>14140</v>
      </c>
      <c r="H2009" s="106">
        <f t="shared" si="93"/>
        <v>31.700000000000003</v>
      </c>
      <c r="I2009" s="106">
        <f t="shared" si="94"/>
        <v>29.1</v>
      </c>
      <c r="J2009" s="107">
        <f t="shared" si="95"/>
        <v>28.55</v>
      </c>
    </row>
    <row r="2010" spans="1:10" x14ac:dyDescent="0.35">
      <c r="A2010" s="127" t="s">
        <v>12601</v>
      </c>
      <c r="B2010" s="21" t="s">
        <v>12602</v>
      </c>
      <c r="C2010" s="21">
        <v>6</v>
      </c>
      <c r="D2010" s="20">
        <v>0.7</v>
      </c>
      <c r="E2010" s="135">
        <v>40</v>
      </c>
      <c r="F2010" s="106">
        <v>19.95</v>
      </c>
      <c r="G2010" s="22" t="s">
        <v>14140</v>
      </c>
      <c r="H2010" s="106">
        <f t="shared" si="93"/>
        <v>29.8</v>
      </c>
      <c r="I2010" s="106">
        <f t="shared" si="94"/>
        <v>27.35</v>
      </c>
      <c r="J2010" s="107">
        <f t="shared" si="95"/>
        <v>26.85</v>
      </c>
    </row>
    <row r="2011" spans="1:10" x14ac:dyDescent="0.35">
      <c r="A2011" s="127" t="s">
        <v>12605</v>
      </c>
      <c r="B2011" s="21" t="s">
        <v>14768</v>
      </c>
      <c r="C2011" s="21">
        <v>6</v>
      </c>
      <c r="D2011" s="20">
        <v>0.7</v>
      </c>
      <c r="E2011" s="135">
        <v>50</v>
      </c>
      <c r="F2011" s="106">
        <v>45.5</v>
      </c>
      <c r="G2011" s="22" t="s">
        <v>14151</v>
      </c>
      <c r="H2011" s="106">
        <f t="shared" si="93"/>
        <v>61.85</v>
      </c>
      <c r="I2011" s="106">
        <f t="shared" si="94"/>
        <v>56.800000000000004</v>
      </c>
      <c r="J2011" s="107">
        <f t="shared" si="95"/>
        <v>55.75</v>
      </c>
    </row>
    <row r="2012" spans="1:10" x14ac:dyDescent="0.35">
      <c r="A2012" s="127" t="s">
        <v>12608</v>
      </c>
      <c r="B2012" s="21" t="s">
        <v>12609</v>
      </c>
      <c r="C2012" s="21">
        <v>6</v>
      </c>
      <c r="D2012" s="20">
        <v>0.7</v>
      </c>
      <c r="E2012" s="135">
        <v>50</v>
      </c>
      <c r="F2012" s="106">
        <v>54.5</v>
      </c>
      <c r="G2012" s="22" t="s">
        <v>14151</v>
      </c>
      <c r="H2012" s="106">
        <f t="shared" si="93"/>
        <v>72.850000000000009</v>
      </c>
      <c r="I2012" s="106">
        <f t="shared" si="94"/>
        <v>66.850000000000009</v>
      </c>
      <c r="J2012" s="107">
        <f t="shared" si="95"/>
        <v>65.650000000000006</v>
      </c>
    </row>
    <row r="2013" spans="1:10" x14ac:dyDescent="0.35">
      <c r="A2013" s="127" t="s">
        <v>12612</v>
      </c>
      <c r="B2013" s="21" t="s">
        <v>12613</v>
      </c>
      <c r="C2013" s="21">
        <v>6</v>
      </c>
      <c r="D2013" s="20">
        <v>0.7</v>
      </c>
      <c r="E2013" s="135">
        <v>46</v>
      </c>
      <c r="F2013" s="106">
        <v>21.5</v>
      </c>
      <c r="G2013" s="22" t="s">
        <v>14145</v>
      </c>
      <c r="H2013" s="106">
        <f t="shared" si="93"/>
        <v>32.200000000000003</v>
      </c>
      <c r="I2013" s="106">
        <f t="shared" si="94"/>
        <v>29.6</v>
      </c>
      <c r="J2013" s="107">
        <f t="shared" si="95"/>
        <v>29.05</v>
      </c>
    </row>
    <row r="2014" spans="1:10" x14ac:dyDescent="0.35">
      <c r="A2014" s="127" t="s">
        <v>12616</v>
      </c>
      <c r="B2014" s="21" t="s">
        <v>12617</v>
      </c>
      <c r="C2014" s="21">
        <v>6</v>
      </c>
      <c r="D2014" s="20">
        <v>0.7</v>
      </c>
      <c r="E2014" s="135">
        <v>46</v>
      </c>
      <c r="F2014" s="106">
        <v>21.5</v>
      </c>
      <c r="G2014" s="22" t="s">
        <v>14150</v>
      </c>
      <c r="H2014" s="106">
        <f t="shared" si="93"/>
        <v>32.200000000000003</v>
      </c>
      <c r="I2014" s="106">
        <f t="shared" si="94"/>
        <v>29.6</v>
      </c>
      <c r="J2014" s="107">
        <f t="shared" si="95"/>
        <v>29.05</v>
      </c>
    </row>
    <row r="2015" spans="1:10" x14ac:dyDescent="0.35">
      <c r="A2015" s="127" t="s">
        <v>12620</v>
      </c>
      <c r="B2015" s="21" t="s">
        <v>12621</v>
      </c>
      <c r="C2015" s="21">
        <v>6</v>
      </c>
      <c r="D2015" s="20">
        <v>0.7</v>
      </c>
      <c r="E2015" s="135">
        <v>46</v>
      </c>
      <c r="F2015" s="106">
        <v>17.5</v>
      </c>
      <c r="G2015" s="22" t="s">
        <v>14163</v>
      </c>
      <c r="H2015" s="106">
        <f t="shared" si="93"/>
        <v>27.35</v>
      </c>
      <c r="I2015" s="106">
        <f t="shared" si="94"/>
        <v>25.1</v>
      </c>
      <c r="J2015" s="107">
        <f t="shared" si="95"/>
        <v>24.650000000000002</v>
      </c>
    </row>
    <row r="2016" spans="1:10" x14ac:dyDescent="0.35">
      <c r="A2016" s="127" t="s">
        <v>12624</v>
      </c>
      <c r="B2016" s="21" t="s">
        <v>12625</v>
      </c>
      <c r="C2016" s="21">
        <v>6</v>
      </c>
      <c r="D2016" s="20">
        <v>0.7</v>
      </c>
      <c r="E2016" s="135">
        <v>46</v>
      </c>
      <c r="F2016" s="106">
        <v>21.95</v>
      </c>
      <c r="G2016" s="22" t="s">
        <v>14163</v>
      </c>
      <c r="H2016" s="106">
        <f t="shared" si="93"/>
        <v>32.75</v>
      </c>
      <c r="I2016" s="106">
        <f t="shared" si="94"/>
        <v>30.1</v>
      </c>
      <c r="J2016" s="107">
        <f t="shared" si="95"/>
        <v>29.55</v>
      </c>
    </row>
    <row r="2017" spans="1:10" x14ac:dyDescent="0.35">
      <c r="A2017" s="127" t="s">
        <v>12628</v>
      </c>
      <c r="B2017" s="21" t="s">
        <v>12629</v>
      </c>
      <c r="C2017" s="21">
        <v>6</v>
      </c>
      <c r="D2017" s="20">
        <v>0.7</v>
      </c>
      <c r="E2017" s="135">
        <v>46</v>
      </c>
      <c r="F2017" s="106">
        <v>21.9</v>
      </c>
      <c r="G2017" s="22" t="s">
        <v>14169</v>
      </c>
      <c r="H2017" s="106">
        <f t="shared" si="93"/>
        <v>32.700000000000003</v>
      </c>
      <c r="I2017" s="106">
        <f t="shared" si="94"/>
        <v>30</v>
      </c>
      <c r="J2017" s="107">
        <f t="shared" si="95"/>
        <v>29.5</v>
      </c>
    </row>
    <row r="2018" spans="1:10" x14ac:dyDescent="0.35">
      <c r="A2018" s="127" t="s">
        <v>12632</v>
      </c>
      <c r="B2018" s="21" t="s">
        <v>12633</v>
      </c>
      <c r="C2018" s="21">
        <v>6</v>
      </c>
      <c r="D2018" s="20">
        <v>0.7</v>
      </c>
      <c r="E2018" s="135">
        <v>46</v>
      </c>
      <c r="F2018" s="106">
        <v>12.25</v>
      </c>
      <c r="G2018" s="22" t="s">
        <v>14163</v>
      </c>
      <c r="H2018" s="106">
        <f t="shared" si="93"/>
        <v>20.950000000000003</v>
      </c>
      <c r="I2018" s="106">
        <f t="shared" si="94"/>
        <v>19.200000000000003</v>
      </c>
      <c r="J2018" s="107">
        <f t="shared" si="95"/>
        <v>18.850000000000001</v>
      </c>
    </row>
    <row r="2019" spans="1:10" x14ac:dyDescent="0.35">
      <c r="A2019" s="127" t="s">
        <v>12636</v>
      </c>
      <c r="B2019" s="21" t="s">
        <v>12637</v>
      </c>
      <c r="C2019" s="21">
        <v>6</v>
      </c>
      <c r="D2019" s="20">
        <v>0.7</v>
      </c>
      <c r="E2019" s="135">
        <v>46</v>
      </c>
      <c r="F2019" s="106">
        <v>21.5</v>
      </c>
      <c r="G2019" s="22" t="s">
        <v>14150</v>
      </c>
      <c r="H2019" s="106">
        <f t="shared" si="93"/>
        <v>32.200000000000003</v>
      </c>
      <c r="I2019" s="106">
        <f t="shared" si="94"/>
        <v>29.6</v>
      </c>
      <c r="J2019" s="107">
        <f t="shared" si="95"/>
        <v>29.05</v>
      </c>
    </row>
    <row r="2020" spans="1:10" x14ac:dyDescent="0.35">
      <c r="A2020" s="127" t="s">
        <v>12640</v>
      </c>
      <c r="B2020" s="21" t="s">
        <v>12641</v>
      </c>
      <c r="C2020" s="21">
        <v>6</v>
      </c>
      <c r="D2020" s="20">
        <v>0.7</v>
      </c>
      <c r="E2020" s="135">
        <v>46</v>
      </c>
      <c r="F2020" s="106">
        <v>18.149999999999999</v>
      </c>
      <c r="G2020" s="22" t="s">
        <v>14163</v>
      </c>
      <c r="H2020" s="106">
        <f t="shared" si="93"/>
        <v>28.150000000000002</v>
      </c>
      <c r="I2020" s="106">
        <f t="shared" si="94"/>
        <v>25.8</v>
      </c>
      <c r="J2020" s="107">
        <f t="shared" si="95"/>
        <v>25.35</v>
      </c>
    </row>
    <row r="2021" spans="1:10" x14ac:dyDescent="0.35">
      <c r="A2021" s="127" t="s">
        <v>12654</v>
      </c>
      <c r="B2021" s="21" t="s">
        <v>12652</v>
      </c>
      <c r="C2021" s="21">
        <v>12</v>
      </c>
      <c r="D2021" s="20">
        <v>0.7</v>
      </c>
      <c r="E2021" s="135">
        <v>40</v>
      </c>
      <c r="F2021" s="106">
        <v>10.25</v>
      </c>
      <c r="G2021" s="22" t="s">
        <v>14150</v>
      </c>
      <c r="H2021" s="106">
        <f t="shared" si="93"/>
        <v>17.95</v>
      </c>
      <c r="I2021" s="106">
        <f t="shared" si="94"/>
        <v>16.5</v>
      </c>
      <c r="J2021" s="107">
        <f t="shared" si="95"/>
        <v>16.2</v>
      </c>
    </row>
    <row r="2022" spans="1:10" x14ac:dyDescent="0.35">
      <c r="A2022" s="127" t="s">
        <v>12656</v>
      </c>
      <c r="B2022" s="21" t="s">
        <v>12657</v>
      </c>
      <c r="C2022" s="21">
        <v>6</v>
      </c>
      <c r="D2022" s="20">
        <v>0.7</v>
      </c>
      <c r="E2022" s="135">
        <v>37.5</v>
      </c>
      <c r="F2022" s="106">
        <v>9.25</v>
      </c>
      <c r="G2022" s="22" t="s">
        <v>14146</v>
      </c>
      <c r="H2022" s="106">
        <f t="shared" si="93"/>
        <v>16.5</v>
      </c>
      <c r="I2022" s="106">
        <f t="shared" si="94"/>
        <v>15.15</v>
      </c>
      <c r="J2022" s="107">
        <f t="shared" si="95"/>
        <v>14.9</v>
      </c>
    </row>
    <row r="2023" spans="1:10" x14ac:dyDescent="0.35">
      <c r="A2023" s="127" t="s">
        <v>14553</v>
      </c>
      <c r="B2023" s="21" t="s">
        <v>14554</v>
      </c>
      <c r="C2023" s="21">
        <v>12</v>
      </c>
      <c r="D2023" s="20">
        <v>0.7</v>
      </c>
      <c r="E2023" s="135">
        <v>43</v>
      </c>
      <c r="F2023" s="106">
        <v>14.5</v>
      </c>
      <c r="G2023" s="22" t="s">
        <v>14150</v>
      </c>
      <c r="H2023" s="106">
        <f t="shared" si="93"/>
        <v>23.400000000000002</v>
      </c>
      <c r="I2023" s="106">
        <f t="shared" si="94"/>
        <v>21.5</v>
      </c>
      <c r="J2023" s="107">
        <f t="shared" si="95"/>
        <v>21.1</v>
      </c>
    </row>
    <row r="2024" spans="1:10" x14ac:dyDescent="0.35">
      <c r="A2024" s="127" t="s">
        <v>12660</v>
      </c>
      <c r="B2024" s="21" t="s">
        <v>12661</v>
      </c>
      <c r="C2024" s="21">
        <v>6</v>
      </c>
      <c r="D2024" s="20">
        <v>0.7</v>
      </c>
      <c r="E2024" s="135">
        <v>43</v>
      </c>
      <c r="F2024" s="106">
        <v>14.5</v>
      </c>
      <c r="G2024" s="22" t="s">
        <v>14145</v>
      </c>
      <c r="H2024" s="106">
        <f t="shared" si="93"/>
        <v>23.400000000000002</v>
      </c>
      <c r="I2024" s="106">
        <f t="shared" si="94"/>
        <v>21.5</v>
      </c>
      <c r="J2024" s="107">
        <f t="shared" si="95"/>
        <v>21.1</v>
      </c>
    </row>
    <row r="2025" spans="1:10" x14ac:dyDescent="0.35">
      <c r="A2025" s="127" t="s">
        <v>14584</v>
      </c>
      <c r="B2025" s="21" t="s">
        <v>14585</v>
      </c>
      <c r="C2025" s="21">
        <v>6</v>
      </c>
      <c r="D2025" s="20">
        <v>0.5</v>
      </c>
      <c r="E2025" s="135">
        <v>44</v>
      </c>
      <c r="F2025" s="106">
        <v>23.5</v>
      </c>
      <c r="G2025" s="22" t="s">
        <v>14146</v>
      </c>
      <c r="H2025" s="106">
        <f t="shared" si="93"/>
        <v>33.35</v>
      </c>
      <c r="I2025" s="106">
        <f t="shared" si="94"/>
        <v>30.650000000000002</v>
      </c>
      <c r="J2025" s="107">
        <f t="shared" si="95"/>
        <v>30.1</v>
      </c>
    </row>
    <row r="2026" spans="1:10" x14ac:dyDescent="0.35">
      <c r="A2026" s="127" t="s">
        <v>14531</v>
      </c>
      <c r="B2026" s="21" t="s">
        <v>14532</v>
      </c>
      <c r="C2026" s="21">
        <v>4</v>
      </c>
      <c r="D2026" s="20">
        <v>0.7</v>
      </c>
      <c r="E2026" s="135">
        <v>46</v>
      </c>
      <c r="F2026" s="106">
        <v>17.5</v>
      </c>
      <c r="G2026" s="22" t="s">
        <v>14152</v>
      </c>
      <c r="H2026" s="106">
        <f t="shared" si="93"/>
        <v>27.35</v>
      </c>
      <c r="I2026" s="106">
        <f t="shared" si="94"/>
        <v>25.1</v>
      </c>
      <c r="J2026" s="107">
        <f t="shared" si="95"/>
        <v>24.650000000000002</v>
      </c>
    </row>
    <row r="2027" spans="1:10" x14ac:dyDescent="0.35">
      <c r="A2027" s="127" t="s">
        <v>12702</v>
      </c>
      <c r="B2027" s="21" t="s">
        <v>12699</v>
      </c>
      <c r="C2027" s="21">
        <v>12</v>
      </c>
      <c r="D2027" s="20">
        <v>1</v>
      </c>
      <c r="E2027" s="135">
        <v>46</v>
      </c>
      <c r="F2027" s="106">
        <v>20.5</v>
      </c>
      <c r="G2027" s="22" t="s">
        <v>14146</v>
      </c>
      <c r="H2027" s="106">
        <f t="shared" si="93"/>
        <v>32.75</v>
      </c>
      <c r="I2027" s="106">
        <f t="shared" si="94"/>
        <v>30.05</v>
      </c>
      <c r="J2027" s="107">
        <f t="shared" si="95"/>
        <v>29.5</v>
      </c>
    </row>
    <row r="2028" spans="1:10" x14ac:dyDescent="0.35">
      <c r="A2028" s="127" t="s">
        <v>12705</v>
      </c>
      <c r="B2028" s="21" t="s">
        <v>12706</v>
      </c>
      <c r="C2028" s="21">
        <v>6</v>
      </c>
      <c r="D2028" s="20">
        <v>0.7</v>
      </c>
      <c r="E2028" s="135">
        <v>24</v>
      </c>
      <c r="F2028" s="106">
        <v>10.5</v>
      </c>
      <c r="G2028" s="22" t="s">
        <v>14164</v>
      </c>
      <c r="H2028" s="106">
        <f t="shared" si="93"/>
        <v>16.850000000000001</v>
      </c>
      <c r="I2028" s="106">
        <f t="shared" si="94"/>
        <v>15.450000000000001</v>
      </c>
      <c r="J2028" s="107">
        <f t="shared" si="95"/>
        <v>15.200000000000001</v>
      </c>
    </row>
    <row r="2029" spans="1:10" x14ac:dyDescent="0.35">
      <c r="A2029" s="127" t="s">
        <v>12708</v>
      </c>
      <c r="B2029" s="21" t="s">
        <v>12709</v>
      </c>
      <c r="C2029" s="21">
        <v>6</v>
      </c>
      <c r="D2029" s="20">
        <v>0.7</v>
      </c>
      <c r="E2029" s="135">
        <v>40</v>
      </c>
      <c r="F2029" s="106">
        <v>29.5</v>
      </c>
      <c r="G2029" s="22" t="s">
        <v>14145</v>
      </c>
      <c r="H2029" s="106">
        <f t="shared" si="93"/>
        <v>41.45</v>
      </c>
      <c r="I2029" s="106">
        <f t="shared" si="94"/>
        <v>38.050000000000004</v>
      </c>
      <c r="J2029" s="107">
        <f t="shared" si="95"/>
        <v>37.35</v>
      </c>
    </row>
    <row r="2030" spans="1:10" x14ac:dyDescent="0.35">
      <c r="A2030" s="127" t="s">
        <v>12712</v>
      </c>
      <c r="B2030" s="21" t="s">
        <v>12713</v>
      </c>
      <c r="C2030" s="21">
        <v>6</v>
      </c>
      <c r="D2030" s="20">
        <v>0.7</v>
      </c>
      <c r="E2030" s="135">
        <v>40</v>
      </c>
      <c r="F2030" s="106">
        <v>13.95</v>
      </c>
      <c r="G2030" s="22" t="s">
        <v>14163</v>
      </c>
      <c r="H2030" s="106">
        <f t="shared" si="93"/>
        <v>22.450000000000003</v>
      </c>
      <c r="I2030" s="106">
        <f t="shared" si="94"/>
        <v>20.650000000000002</v>
      </c>
      <c r="J2030" s="107">
        <f t="shared" si="95"/>
        <v>20.25</v>
      </c>
    </row>
    <row r="2031" spans="1:10" x14ac:dyDescent="0.35">
      <c r="A2031" s="127" t="s">
        <v>14397</v>
      </c>
      <c r="B2031" s="21" t="s">
        <v>14398</v>
      </c>
      <c r="C2031" s="21">
        <v>6</v>
      </c>
      <c r="D2031" s="20">
        <v>0.7</v>
      </c>
      <c r="E2031" s="135">
        <v>40</v>
      </c>
      <c r="F2031" s="106">
        <v>11.95</v>
      </c>
      <c r="G2031" s="22" t="s">
        <v>14150</v>
      </c>
      <c r="H2031" s="106">
        <f t="shared" si="93"/>
        <v>20.05</v>
      </c>
      <c r="I2031" s="106">
        <f t="shared" si="94"/>
        <v>18.400000000000002</v>
      </c>
      <c r="J2031" s="107">
        <f t="shared" si="95"/>
        <v>18.05</v>
      </c>
    </row>
    <row r="2032" spans="1:10" x14ac:dyDescent="0.35">
      <c r="A2032" s="127" t="s">
        <v>12716</v>
      </c>
      <c r="B2032" s="21" t="s">
        <v>12717</v>
      </c>
      <c r="C2032" s="21">
        <v>6</v>
      </c>
      <c r="D2032" s="20">
        <v>0.7</v>
      </c>
      <c r="E2032" s="135">
        <v>40</v>
      </c>
      <c r="F2032" s="106">
        <v>16.95</v>
      </c>
      <c r="G2032" s="22" t="s">
        <v>14146</v>
      </c>
      <c r="H2032" s="106">
        <f t="shared" si="93"/>
        <v>26.150000000000002</v>
      </c>
      <c r="I2032" s="106">
        <f t="shared" si="94"/>
        <v>24</v>
      </c>
      <c r="J2032" s="107">
        <f t="shared" si="95"/>
        <v>23.55</v>
      </c>
    </row>
    <row r="2033" spans="1:10" x14ac:dyDescent="0.35">
      <c r="A2033" s="127" t="s">
        <v>12719</v>
      </c>
      <c r="B2033" s="21" t="s">
        <v>12720</v>
      </c>
      <c r="C2033" s="21">
        <v>6</v>
      </c>
      <c r="D2033" s="20">
        <v>0.7</v>
      </c>
      <c r="E2033" s="135">
        <v>43</v>
      </c>
      <c r="F2033" s="106">
        <v>16.95</v>
      </c>
      <c r="G2033" s="22" t="s">
        <v>14146</v>
      </c>
      <c r="H2033" s="106">
        <f t="shared" si="93"/>
        <v>26.400000000000002</v>
      </c>
      <c r="I2033" s="106">
        <f t="shared" si="94"/>
        <v>24.25</v>
      </c>
      <c r="J2033" s="107">
        <f t="shared" si="95"/>
        <v>23.8</v>
      </c>
    </row>
    <row r="2034" spans="1:10" x14ac:dyDescent="0.35">
      <c r="A2034" s="127" t="s">
        <v>12722</v>
      </c>
      <c r="B2034" s="21" t="s">
        <v>12723</v>
      </c>
      <c r="C2034" s="21">
        <v>6</v>
      </c>
      <c r="D2034" s="20">
        <v>0.7</v>
      </c>
      <c r="E2034" s="135">
        <v>40</v>
      </c>
      <c r="F2034" s="106">
        <v>16.95</v>
      </c>
      <c r="G2034" s="22" t="s">
        <v>14146</v>
      </c>
      <c r="H2034" s="106">
        <f t="shared" si="93"/>
        <v>26.150000000000002</v>
      </c>
      <c r="I2034" s="106">
        <f t="shared" si="94"/>
        <v>24</v>
      </c>
      <c r="J2034" s="107">
        <f t="shared" si="95"/>
        <v>23.55</v>
      </c>
    </row>
    <row r="2035" spans="1:10" x14ac:dyDescent="0.35">
      <c r="A2035" s="127" t="s">
        <v>12725</v>
      </c>
      <c r="B2035" s="21" t="s">
        <v>12726</v>
      </c>
      <c r="C2035" s="21">
        <v>6</v>
      </c>
      <c r="D2035" s="20">
        <v>0.7</v>
      </c>
      <c r="E2035" s="135">
        <v>40</v>
      </c>
      <c r="F2035" s="106">
        <v>16.95</v>
      </c>
      <c r="G2035" s="22" t="s">
        <v>14146</v>
      </c>
      <c r="H2035" s="106">
        <f t="shared" si="93"/>
        <v>26.150000000000002</v>
      </c>
      <c r="I2035" s="106">
        <f t="shared" si="94"/>
        <v>24</v>
      </c>
      <c r="J2035" s="107">
        <f t="shared" si="95"/>
        <v>23.55</v>
      </c>
    </row>
    <row r="2036" spans="1:10" x14ac:dyDescent="0.35">
      <c r="A2036" s="127" t="s">
        <v>12731</v>
      </c>
      <c r="B2036" s="21" t="s">
        <v>12729</v>
      </c>
      <c r="C2036" s="21">
        <v>6</v>
      </c>
      <c r="D2036" s="20">
        <v>0.7</v>
      </c>
      <c r="E2036" s="135">
        <v>41</v>
      </c>
      <c r="F2036" s="106">
        <v>16.95</v>
      </c>
      <c r="G2036" s="22" t="s">
        <v>14146</v>
      </c>
      <c r="H2036" s="106">
        <f t="shared" si="93"/>
        <v>26.200000000000003</v>
      </c>
      <c r="I2036" s="106">
        <f t="shared" si="94"/>
        <v>24.05</v>
      </c>
      <c r="J2036" s="107">
        <f t="shared" si="95"/>
        <v>23.650000000000002</v>
      </c>
    </row>
    <row r="2037" spans="1:10" x14ac:dyDescent="0.35">
      <c r="A2037" s="127" t="s">
        <v>12734</v>
      </c>
      <c r="B2037" s="21" t="s">
        <v>12735</v>
      </c>
      <c r="C2037" s="21">
        <v>6</v>
      </c>
      <c r="D2037" s="20">
        <v>0.7</v>
      </c>
      <c r="E2037" s="135">
        <v>40</v>
      </c>
      <c r="F2037" s="106">
        <v>44.5</v>
      </c>
      <c r="G2037" s="22" t="s">
        <v>14145</v>
      </c>
      <c r="H2037" s="106">
        <f t="shared" si="93"/>
        <v>59.75</v>
      </c>
      <c r="I2037" s="106">
        <f t="shared" si="94"/>
        <v>54.85</v>
      </c>
      <c r="J2037" s="107">
        <f t="shared" si="95"/>
        <v>53.85</v>
      </c>
    </row>
    <row r="2038" spans="1:10" x14ac:dyDescent="0.35">
      <c r="A2038" s="127" t="s">
        <v>12738</v>
      </c>
      <c r="B2038" s="21" t="s">
        <v>12739</v>
      </c>
      <c r="C2038" s="21">
        <v>6</v>
      </c>
      <c r="D2038" s="20">
        <v>0.7</v>
      </c>
      <c r="E2038" s="135">
        <v>43</v>
      </c>
      <c r="F2038" s="106">
        <v>58</v>
      </c>
      <c r="G2038" s="22" t="s">
        <v>14145</v>
      </c>
      <c r="H2038" s="106">
        <f t="shared" si="93"/>
        <v>76.5</v>
      </c>
      <c r="I2038" s="106">
        <f t="shared" si="94"/>
        <v>70.2</v>
      </c>
      <c r="J2038" s="107">
        <f t="shared" si="95"/>
        <v>68.95</v>
      </c>
    </row>
    <row r="2039" spans="1:10" x14ac:dyDescent="0.35">
      <c r="A2039" s="127" t="s">
        <v>12742</v>
      </c>
      <c r="B2039" s="21" t="s">
        <v>12743</v>
      </c>
      <c r="C2039" s="21">
        <v>6</v>
      </c>
      <c r="D2039" s="20">
        <v>0.7</v>
      </c>
      <c r="E2039" s="135">
        <v>40</v>
      </c>
      <c r="F2039" s="106">
        <v>79.95</v>
      </c>
      <c r="G2039" s="22" t="s">
        <v>14145</v>
      </c>
      <c r="H2039" s="106">
        <f t="shared" si="93"/>
        <v>103</v>
      </c>
      <c r="I2039" s="106">
        <f t="shared" si="94"/>
        <v>94.550000000000011</v>
      </c>
      <c r="J2039" s="107">
        <f t="shared" si="95"/>
        <v>92.850000000000009</v>
      </c>
    </row>
    <row r="2040" spans="1:10" x14ac:dyDescent="0.35">
      <c r="A2040" s="127" t="s">
        <v>12748</v>
      </c>
      <c r="B2040" s="21" t="s">
        <v>12749</v>
      </c>
      <c r="C2040" s="21">
        <v>6</v>
      </c>
      <c r="D2040" s="20">
        <v>0.7</v>
      </c>
      <c r="E2040" s="135">
        <v>43</v>
      </c>
      <c r="F2040" s="106">
        <v>185</v>
      </c>
      <c r="G2040" s="22" t="s">
        <v>14145</v>
      </c>
      <c r="H2040" s="106">
        <f t="shared" si="93"/>
        <v>231.4</v>
      </c>
      <c r="I2040" s="106">
        <f t="shared" si="94"/>
        <v>212.45000000000002</v>
      </c>
      <c r="J2040" s="107">
        <f t="shared" si="95"/>
        <v>208.65</v>
      </c>
    </row>
    <row r="2041" spans="1:10" x14ac:dyDescent="0.35">
      <c r="A2041" s="127" t="s">
        <v>12750</v>
      </c>
      <c r="B2041" s="21" t="s">
        <v>12751</v>
      </c>
      <c r="C2041" s="21">
        <v>6</v>
      </c>
      <c r="D2041" s="20">
        <v>0.7</v>
      </c>
      <c r="E2041" s="135">
        <v>46.9</v>
      </c>
      <c r="F2041" s="106">
        <v>265</v>
      </c>
      <c r="G2041" s="22" t="s">
        <v>14145</v>
      </c>
      <c r="H2041" s="106">
        <f t="shared" si="93"/>
        <v>329.35</v>
      </c>
      <c r="I2041" s="106">
        <f t="shared" si="94"/>
        <v>302.35000000000002</v>
      </c>
      <c r="J2041" s="107">
        <f t="shared" si="95"/>
        <v>296.95</v>
      </c>
    </row>
    <row r="2042" spans="1:10" x14ac:dyDescent="0.35">
      <c r="A2042" s="127" t="s">
        <v>12754</v>
      </c>
      <c r="B2042" s="21" t="s">
        <v>12755</v>
      </c>
      <c r="C2042" s="21">
        <v>1</v>
      </c>
      <c r="D2042" s="20">
        <v>0.7</v>
      </c>
      <c r="E2042" s="135">
        <v>43.8</v>
      </c>
      <c r="F2042" s="106">
        <v>500</v>
      </c>
      <c r="G2042" s="22" t="s">
        <v>14145</v>
      </c>
      <c r="H2042" s="106">
        <f t="shared" si="93"/>
        <v>615.80000000000007</v>
      </c>
      <c r="I2042" s="106">
        <f t="shared" si="94"/>
        <v>565.30000000000007</v>
      </c>
      <c r="J2042" s="107">
        <f t="shared" si="95"/>
        <v>555.20000000000005</v>
      </c>
    </row>
    <row r="2043" spans="1:10" x14ac:dyDescent="0.35">
      <c r="A2043" s="127" t="s">
        <v>12758</v>
      </c>
      <c r="B2043" s="21" t="s">
        <v>12759</v>
      </c>
      <c r="C2043" s="21">
        <v>1</v>
      </c>
      <c r="D2043" s="20">
        <v>0.7</v>
      </c>
      <c r="E2043" s="135">
        <v>42</v>
      </c>
      <c r="F2043" s="106">
        <v>1250</v>
      </c>
      <c r="G2043" s="22" t="s">
        <v>14145</v>
      </c>
      <c r="H2043" s="106">
        <f t="shared" si="93"/>
        <v>1530.65</v>
      </c>
      <c r="I2043" s="106">
        <f t="shared" si="94"/>
        <v>1405.15</v>
      </c>
      <c r="J2043" s="107">
        <f t="shared" si="95"/>
        <v>1380.1000000000001</v>
      </c>
    </row>
    <row r="2044" spans="1:10" x14ac:dyDescent="0.35">
      <c r="A2044" s="127" t="s">
        <v>12762</v>
      </c>
      <c r="B2044" s="21" t="s">
        <v>12763</v>
      </c>
      <c r="C2044" s="21">
        <v>1</v>
      </c>
      <c r="D2044" s="20">
        <v>0.7</v>
      </c>
      <c r="E2044" s="135">
        <v>43.2</v>
      </c>
      <c r="F2044" s="106">
        <v>3750</v>
      </c>
      <c r="G2044" s="22" t="s">
        <v>14145</v>
      </c>
      <c r="H2044" s="106">
        <f t="shared" si="93"/>
        <v>4580.75</v>
      </c>
      <c r="I2044" s="106">
        <f t="shared" si="94"/>
        <v>4205.25</v>
      </c>
      <c r="J2044" s="107">
        <f t="shared" si="95"/>
        <v>4130.1500000000005</v>
      </c>
    </row>
    <row r="2045" spans="1:10" x14ac:dyDescent="0.35">
      <c r="A2045" s="127" t="s">
        <v>12772</v>
      </c>
      <c r="B2045" s="21" t="s">
        <v>12766</v>
      </c>
      <c r="C2045" s="21">
        <v>6</v>
      </c>
      <c r="D2045" s="20">
        <v>1</v>
      </c>
      <c r="E2045" s="135">
        <v>44</v>
      </c>
      <c r="F2045" s="106">
        <v>95</v>
      </c>
      <c r="G2045" s="22" t="s">
        <v>14145</v>
      </c>
      <c r="H2045" s="106">
        <f t="shared" si="93"/>
        <v>123.35000000000001</v>
      </c>
      <c r="I2045" s="106">
        <f t="shared" si="94"/>
        <v>113.25</v>
      </c>
      <c r="J2045" s="107">
        <f t="shared" si="95"/>
        <v>111.25</v>
      </c>
    </row>
    <row r="2046" spans="1:10" x14ac:dyDescent="0.35">
      <c r="A2046" s="127" t="s">
        <v>12774</v>
      </c>
      <c r="B2046" s="21" t="s">
        <v>12775</v>
      </c>
      <c r="C2046" s="21">
        <v>6</v>
      </c>
      <c r="D2046" s="20">
        <v>0.7</v>
      </c>
      <c r="E2046" s="135">
        <v>40</v>
      </c>
      <c r="F2046" s="106">
        <v>160</v>
      </c>
      <c r="G2046" s="22" t="s">
        <v>14145</v>
      </c>
      <c r="H2046" s="106">
        <f t="shared" si="93"/>
        <v>200.65</v>
      </c>
      <c r="I2046" s="106">
        <f t="shared" si="94"/>
        <v>184.20000000000002</v>
      </c>
      <c r="J2046" s="107">
        <f t="shared" si="95"/>
        <v>180.9</v>
      </c>
    </row>
    <row r="2047" spans="1:10" x14ac:dyDescent="0.35">
      <c r="A2047" s="127" t="s">
        <v>12778</v>
      </c>
      <c r="B2047" s="21" t="s">
        <v>12779</v>
      </c>
      <c r="C2047" s="21">
        <v>6</v>
      </c>
      <c r="D2047" s="20">
        <v>0.7</v>
      </c>
      <c r="E2047" s="135">
        <v>46.5</v>
      </c>
      <c r="F2047" s="106">
        <v>49</v>
      </c>
      <c r="G2047" s="22" t="s">
        <v>14145</v>
      </c>
      <c r="H2047" s="106">
        <f t="shared" si="93"/>
        <v>65.8</v>
      </c>
      <c r="I2047" s="106">
        <f t="shared" si="94"/>
        <v>60.400000000000006</v>
      </c>
      <c r="J2047" s="107">
        <f t="shared" si="95"/>
        <v>59.35</v>
      </c>
    </row>
    <row r="2048" spans="1:10" x14ac:dyDescent="0.35">
      <c r="A2048" s="127" t="s">
        <v>12782</v>
      </c>
      <c r="B2048" s="21" t="s">
        <v>12783</v>
      </c>
      <c r="C2048" s="21">
        <v>6</v>
      </c>
      <c r="D2048" s="20">
        <v>1</v>
      </c>
      <c r="E2048" s="135">
        <v>41.5</v>
      </c>
      <c r="F2048" s="106">
        <v>63.5</v>
      </c>
      <c r="G2048" s="22" t="s">
        <v>14145</v>
      </c>
      <c r="H2048" s="106">
        <f t="shared" si="93"/>
        <v>84.65</v>
      </c>
      <c r="I2048" s="106">
        <f t="shared" si="94"/>
        <v>77.7</v>
      </c>
      <c r="J2048" s="107">
        <f t="shared" si="95"/>
        <v>76.3</v>
      </c>
    </row>
    <row r="2049" spans="1:10" x14ac:dyDescent="0.35">
      <c r="A2049" s="127" t="s">
        <v>14606</v>
      </c>
      <c r="B2049" s="21" t="s">
        <v>14607</v>
      </c>
      <c r="C2049" s="21">
        <v>6</v>
      </c>
      <c r="D2049" s="20">
        <v>1</v>
      </c>
      <c r="E2049" s="135">
        <v>41.5</v>
      </c>
      <c r="F2049" s="107">
        <v>63.5</v>
      </c>
      <c r="G2049" s="22" t="s">
        <v>14145</v>
      </c>
      <c r="H2049" s="106">
        <f t="shared" si="93"/>
        <v>84.65</v>
      </c>
      <c r="I2049" s="106">
        <f t="shared" si="94"/>
        <v>77.7</v>
      </c>
      <c r="J2049" s="107">
        <f t="shared" si="95"/>
        <v>76.3</v>
      </c>
    </row>
    <row r="2050" spans="1:10" x14ac:dyDescent="0.35">
      <c r="A2050" s="127" t="s">
        <v>14445</v>
      </c>
      <c r="B2050" s="21" t="s">
        <v>14446</v>
      </c>
      <c r="C2050" s="21">
        <v>6</v>
      </c>
      <c r="D2050" s="20">
        <v>1</v>
      </c>
      <c r="E2050" s="135">
        <v>40</v>
      </c>
      <c r="F2050" s="106">
        <v>47.5</v>
      </c>
      <c r="G2050" s="22" t="s">
        <v>14145</v>
      </c>
      <c r="H2050" s="106">
        <f t="shared" si="93"/>
        <v>64.900000000000006</v>
      </c>
      <c r="I2050" s="106">
        <f t="shared" si="94"/>
        <v>59.6</v>
      </c>
      <c r="J2050" s="107">
        <f t="shared" si="95"/>
        <v>58.550000000000004</v>
      </c>
    </row>
    <row r="2051" spans="1:10" x14ac:dyDescent="0.35">
      <c r="A2051" s="127" t="s">
        <v>12787</v>
      </c>
      <c r="B2051" s="21" t="s">
        <v>12788</v>
      </c>
      <c r="C2051" s="21">
        <v>6</v>
      </c>
      <c r="D2051" s="20">
        <v>0.7</v>
      </c>
      <c r="E2051" s="135">
        <v>40</v>
      </c>
      <c r="F2051" s="106">
        <v>24.25</v>
      </c>
      <c r="G2051" s="22" t="s">
        <v>14163</v>
      </c>
      <c r="H2051" s="106">
        <f t="shared" si="93"/>
        <v>35.050000000000004</v>
      </c>
      <c r="I2051" s="106">
        <f t="shared" si="94"/>
        <v>32.15</v>
      </c>
      <c r="J2051" s="107">
        <f t="shared" si="95"/>
        <v>31.6</v>
      </c>
    </row>
    <row r="2052" spans="1:10" x14ac:dyDescent="0.35">
      <c r="A2052" s="127" t="s">
        <v>14769</v>
      </c>
      <c r="B2052" s="21" t="s">
        <v>14770</v>
      </c>
      <c r="C2052" s="21">
        <v>6</v>
      </c>
      <c r="D2052" s="20">
        <v>0.7</v>
      </c>
      <c r="E2052" s="135">
        <v>41</v>
      </c>
      <c r="F2052" s="106">
        <v>23.5</v>
      </c>
      <c r="G2052" s="22" t="s">
        <v>14144</v>
      </c>
      <c r="H2052" s="106">
        <f t="shared" si="93"/>
        <v>34.200000000000003</v>
      </c>
      <c r="I2052" s="106">
        <f t="shared" si="94"/>
        <v>31.400000000000002</v>
      </c>
      <c r="J2052" s="107">
        <f t="shared" si="95"/>
        <v>30.85</v>
      </c>
    </row>
    <row r="2053" spans="1:10" x14ac:dyDescent="0.35">
      <c r="A2053" s="127" t="s">
        <v>14294</v>
      </c>
      <c r="B2053" s="21" t="s">
        <v>14295</v>
      </c>
      <c r="C2053" s="21">
        <v>6</v>
      </c>
      <c r="D2053" s="20">
        <v>0.7</v>
      </c>
      <c r="E2053" s="135">
        <v>40</v>
      </c>
      <c r="F2053" s="106">
        <v>9.65</v>
      </c>
      <c r="G2053" s="22" t="s">
        <v>14144</v>
      </c>
      <c r="H2053" s="106">
        <f t="shared" si="93"/>
        <v>17.25</v>
      </c>
      <c r="I2053" s="106">
        <f t="shared" si="94"/>
        <v>15.8</v>
      </c>
      <c r="J2053" s="107">
        <f t="shared" si="95"/>
        <v>15.55</v>
      </c>
    </row>
    <row r="2054" spans="1:10" x14ac:dyDescent="0.35">
      <c r="A2054" s="127" t="s">
        <v>14423</v>
      </c>
      <c r="B2054" s="21" t="s">
        <v>14424</v>
      </c>
      <c r="C2054" s="21">
        <v>6</v>
      </c>
      <c r="D2054" s="20">
        <v>0.7</v>
      </c>
      <c r="E2054" s="135">
        <v>40</v>
      </c>
      <c r="F2054" s="106">
        <v>13.5</v>
      </c>
      <c r="G2054" s="22" t="s">
        <v>14144</v>
      </c>
      <c r="H2054" s="106">
        <f t="shared" si="93"/>
        <v>21.900000000000002</v>
      </c>
      <c r="I2054" s="106">
        <f t="shared" si="94"/>
        <v>20.150000000000002</v>
      </c>
      <c r="J2054" s="107">
        <f t="shared" si="95"/>
        <v>19.75</v>
      </c>
    </row>
    <row r="2055" spans="1:10" x14ac:dyDescent="0.35">
      <c r="A2055" s="127" t="s">
        <v>12791</v>
      </c>
      <c r="B2055" s="21" t="s">
        <v>12792</v>
      </c>
      <c r="C2055" s="21">
        <v>6</v>
      </c>
      <c r="D2055" s="20">
        <v>0.7</v>
      </c>
      <c r="E2055" s="135">
        <v>40</v>
      </c>
      <c r="F2055" s="106">
        <v>14.5</v>
      </c>
      <c r="G2055" s="22" t="s">
        <v>14145</v>
      </c>
      <c r="H2055" s="106">
        <f t="shared" si="93"/>
        <v>23.150000000000002</v>
      </c>
      <c r="I2055" s="106">
        <f t="shared" si="94"/>
        <v>21.25</v>
      </c>
      <c r="J2055" s="107">
        <f t="shared" si="95"/>
        <v>20.85</v>
      </c>
    </row>
    <row r="2056" spans="1:10" x14ac:dyDescent="0.35">
      <c r="A2056" s="127" t="s">
        <v>12795</v>
      </c>
      <c r="B2056" s="21" t="s">
        <v>12796</v>
      </c>
      <c r="C2056" s="21">
        <v>6</v>
      </c>
      <c r="D2056" s="20">
        <v>0.7</v>
      </c>
      <c r="E2056" s="135">
        <v>40</v>
      </c>
      <c r="F2056" s="106">
        <v>20.5</v>
      </c>
      <c r="G2056" s="22" t="s">
        <v>14145</v>
      </c>
      <c r="H2056" s="106">
        <f t="shared" si="93"/>
        <v>30.450000000000003</v>
      </c>
      <c r="I2056" s="106">
        <f t="shared" si="94"/>
        <v>27.950000000000003</v>
      </c>
      <c r="J2056" s="107">
        <f t="shared" si="95"/>
        <v>27.450000000000003</v>
      </c>
    </row>
    <row r="2057" spans="1:10" x14ac:dyDescent="0.35">
      <c r="A2057" s="127" t="s">
        <v>12798</v>
      </c>
      <c r="B2057" s="21" t="s">
        <v>12799</v>
      </c>
      <c r="C2057" s="21">
        <v>6</v>
      </c>
      <c r="D2057" s="20">
        <v>0.7</v>
      </c>
      <c r="E2057" s="135">
        <v>45</v>
      </c>
      <c r="F2057" s="106">
        <v>15.25</v>
      </c>
      <c r="G2057" s="22" t="s">
        <v>14146</v>
      </c>
      <c r="H2057" s="106">
        <f t="shared" si="93"/>
        <v>24.5</v>
      </c>
      <c r="I2057" s="106">
        <f t="shared" si="94"/>
        <v>22.5</v>
      </c>
      <c r="J2057" s="107">
        <f t="shared" si="95"/>
        <v>22.1</v>
      </c>
    </row>
    <row r="2058" spans="1:10" x14ac:dyDescent="0.35">
      <c r="A2058" s="127" t="s">
        <v>12802</v>
      </c>
      <c r="B2058" s="21" t="s">
        <v>12803</v>
      </c>
      <c r="C2058" s="21">
        <v>6</v>
      </c>
      <c r="D2058" s="20">
        <v>0.7</v>
      </c>
      <c r="E2058" s="135">
        <v>40</v>
      </c>
      <c r="F2058" s="106">
        <v>12.15</v>
      </c>
      <c r="G2058" s="22" t="s">
        <v>14144</v>
      </c>
      <c r="H2058" s="106">
        <f t="shared" si="93"/>
        <v>20.3</v>
      </c>
      <c r="I2058" s="106">
        <f t="shared" si="94"/>
        <v>18.600000000000001</v>
      </c>
      <c r="J2058" s="107">
        <f t="shared" si="95"/>
        <v>18.3</v>
      </c>
    </row>
    <row r="2059" spans="1:10" x14ac:dyDescent="0.35">
      <c r="A2059" s="127" t="s">
        <v>12806</v>
      </c>
      <c r="B2059" s="21" t="s">
        <v>12807</v>
      </c>
      <c r="C2059" s="21">
        <v>6</v>
      </c>
      <c r="D2059" s="20">
        <v>0.7</v>
      </c>
      <c r="E2059" s="135">
        <v>37.5</v>
      </c>
      <c r="F2059" s="106">
        <v>11.95</v>
      </c>
      <c r="G2059" s="22" t="s">
        <v>14144</v>
      </c>
      <c r="H2059" s="106">
        <f t="shared" si="93"/>
        <v>19.8</v>
      </c>
      <c r="I2059" s="106">
        <f t="shared" si="94"/>
        <v>18.2</v>
      </c>
      <c r="J2059" s="107">
        <f t="shared" si="95"/>
        <v>17.850000000000001</v>
      </c>
    </row>
    <row r="2060" spans="1:10" x14ac:dyDescent="0.35">
      <c r="A2060" s="127" t="s">
        <v>12810</v>
      </c>
      <c r="B2060" s="21" t="s">
        <v>12811</v>
      </c>
      <c r="C2060" s="21">
        <v>6</v>
      </c>
      <c r="D2060" s="20">
        <v>0.7</v>
      </c>
      <c r="E2060" s="135">
        <v>40</v>
      </c>
      <c r="F2060" s="106">
        <v>6.75</v>
      </c>
      <c r="G2060" s="22" t="s">
        <v>14160</v>
      </c>
      <c r="H2060" s="106">
        <f t="shared" ref="H2060:H2123" si="96">IF(B2060="","",CEILING((F2060+(10.3552*D2060*E2060)/100+1.5+0.05)*1.22,0.05))</f>
        <v>13.700000000000001</v>
      </c>
      <c r="I2060" s="106">
        <f t="shared" ref="I2060:I2123" si="97">IF(B2060="","",CEILING((F2060+(10.3552*D2060*E2060)/100+1.5+0.05)*1.12,0.05))</f>
        <v>12.55</v>
      </c>
      <c r="J2060" s="107">
        <f t="shared" ref="J2060:J2123" si="98">IF(B2060="","",CEILING((F2060+(10.3552*D2060*E2060)/100+1.5+0.05)*1.1,0.05))</f>
        <v>12.350000000000001</v>
      </c>
    </row>
    <row r="2061" spans="1:10" x14ac:dyDescent="0.35">
      <c r="A2061" s="127" t="s">
        <v>12814</v>
      </c>
      <c r="B2061" s="21" t="s">
        <v>12815</v>
      </c>
      <c r="C2061" s="21">
        <v>6</v>
      </c>
      <c r="D2061" s="20">
        <v>0.7</v>
      </c>
      <c r="E2061" s="135">
        <v>40</v>
      </c>
      <c r="F2061" s="106">
        <v>18.5</v>
      </c>
      <c r="G2061" s="22" t="s">
        <v>14144</v>
      </c>
      <c r="H2061" s="106">
        <f t="shared" si="96"/>
        <v>28</v>
      </c>
      <c r="I2061" s="106">
        <f t="shared" si="97"/>
        <v>25.75</v>
      </c>
      <c r="J2061" s="107">
        <f t="shared" si="98"/>
        <v>25.25</v>
      </c>
    </row>
    <row r="2062" spans="1:10" x14ac:dyDescent="0.35">
      <c r="A2062" s="127" t="s">
        <v>16067</v>
      </c>
      <c r="B2062" s="21" t="s">
        <v>16068</v>
      </c>
      <c r="C2062" s="21">
        <v>6</v>
      </c>
      <c r="D2062" s="20">
        <v>0.7</v>
      </c>
      <c r="E2062" s="135">
        <v>42</v>
      </c>
      <c r="F2062" s="106">
        <v>30.5</v>
      </c>
      <c r="G2062" s="22" t="s">
        <v>14146</v>
      </c>
      <c r="H2062" s="106">
        <f t="shared" si="96"/>
        <v>42.85</v>
      </c>
      <c r="I2062" s="106">
        <f t="shared" si="97"/>
        <v>39.35</v>
      </c>
      <c r="J2062" s="107">
        <f t="shared" si="98"/>
        <v>38.650000000000006</v>
      </c>
    </row>
    <row r="2063" spans="1:10" x14ac:dyDescent="0.35">
      <c r="A2063" s="127" t="s">
        <v>12818</v>
      </c>
      <c r="B2063" s="21" t="s">
        <v>12819</v>
      </c>
      <c r="C2063" s="21">
        <v>6</v>
      </c>
      <c r="D2063" s="20">
        <v>0.5</v>
      </c>
      <c r="E2063" s="135">
        <v>42.9</v>
      </c>
      <c r="F2063" s="106">
        <v>25.5</v>
      </c>
      <c r="G2063" s="22" t="s">
        <v>14152</v>
      </c>
      <c r="H2063" s="106">
        <f t="shared" si="96"/>
        <v>35.75</v>
      </c>
      <c r="I2063" s="106">
        <f t="shared" si="97"/>
        <v>32.800000000000004</v>
      </c>
      <c r="J2063" s="107">
        <f t="shared" si="98"/>
        <v>32.200000000000003</v>
      </c>
    </row>
    <row r="2064" spans="1:10" x14ac:dyDescent="0.35">
      <c r="A2064" s="127" t="s">
        <v>12822</v>
      </c>
      <c r="B2064" s="21" t="s">
        <v>12823</v>
      </c>
      <c r="C2064" s="21">
        <v>6</v>
      </c>
      <c r="D2064" s="20">
        <v>1</v>
      </c>
      <c r="E2064" s="135">
        <v>43</v>
      </c>
      <c r="F2064" s="106">
        <v>35.5</v>
      </c>
      <c r="G2064" s="22" t="s">
        <v>14145</v>
      </c>
      <c r="H2064" s="106">
        <f t="shared" si="96"/>
        <v>50.650000000000006</v>
      </c>
      <c r="I2064" s="106">
        <f t="shared" si="97"/>
        <v>46.5</v>
      </c>
      <c r="J2064" s="107">
        <f t="shared" si="98"/>
        <v>45.7</v>
      </c>
    </row>
    <row r="2065" spans="1:10" x14ac:dyDescent="0.35">
      <c r="A2065" s="127" t="s">
        <v>12826</v>
      </c>
      <c r="B2065" s="21" t="s">
        <v>12827</v>
      </c>
      <c r="C2065" s="21">
        <v>6</v>
      </c>
      <c r="D2065" s="20">
        <v>0.7</v>
      </c>
      <c r="E2065" s="135">
        <v>43</v>
      </c>
      <c r="F2065" s="106">
        <v>26.5</v>
      </c>
      <c r="G2065" s="22" t="s">
        <v>14145</v>
      </c>
      <c r="H2065" s="106">
        <f t="shared" si="96"/>
        <v>38.050000000000004</v>
      </c>
      <c r="I2065" s="106">
        <f t="shared" si="97"/>
        <v>34.950000000000003</v>
      </c>
      <c r="J2065" s="107">
        <f t="shared" si="98"/>
        <v>34.300000000000004</v>
      </c>
    </row>
    <row r="2066" spans="1:10" x14ac:dyDescent="0.35">
      <c r="A2066" s="127" t="s">
        <v>12830</v>
      </c>
      <c r="B2066" s="21" t="s">
        <v>12831</v>
      </c>
      <c r="C2066" s="21">
        <v>6</v>
      </c>
      <c r="D2066" s="20">
        <v>0.7</v>
      </c>
      <c r="E2066" s="135">
        <v>46</v>
      </c>
      <c r="F2066" s="106">
        <v>58</v>
      </c>
      <c r="G2066" s="22" t="s">
        <v>14145</v>
      </c>
      <c r="H2066" s="106">
        <f t="shared" si="96"/>
        <v>76.75</v>
      </c>
      <c r="I2066" s="106">
        <f t="shared" si="97"/>
        <v>70.45</v>
      </c>
      <c r="J2066" s="107">
        <f t="shared" si="98"/>
        <v>69.2</v>
      </c>
    </row>
    <row r="2067" spans="1:10" x14ac:dyDescent="0.35">
      <c r="A2067" s="127" t="s">
        <v>14771</v>
      </c>
      <c r="B2067" s="21" t="s">
        <v>14772</v>
      </c>
      <c r="C2067" s="21">
        <v>6</v>
      </c>
      <c r="D2067" s="20">
        <v>0.7</v>
      </c>
      <c r="E2067" s="135">
        <v>61</v>
      </c>
      <c r="F2067" s="106">
        <v>59.5</v>
      </c>
      <c r="G2067" s="22" t="s">
        <v>14145</v>
      </c>
      <c r="H2067" s="106">
        <f t="shared" si="96"/>
        <v>79.900000000000006</v>
      </c>
      <c r="I2067" s="106">
        <f t="shared" si="97"/>
        <v>73.350000000000009</v>
      </c>
      <c r="J2067" s="107">
        <f t="shared" si="98"/>
        <v>72.05</v>
      </c>
    </row>
    <row r="2068" spans="1:10" x14ac:dyDescent="0.35">
      <c r="A2068" s="127" t="s">
        <v>12834</v>
      </c>
      <c r="B2068" s="21" t="s">
        <v>12835</v>
      </c>
      <c r="C2068" s="21">
        <v>6</v>
      </c>
      <c r="D2068" s="20">
        <v>0.7</v>
      </c>
      <c r="E2068" s="135">
        <v>58.6</v>
      </c>
      <c r="F2068" s="106">
        <v>59.5</v>
      </c>
      <c r="G2068" s="22" t="s">
        <v>14145</v>
      </c>
      <c r="H2068" s="106">
        <f t="shared" si="96"/>
        <v>79.7</v>
      </c>
      <c r="I2068" s="106">
        <f t="shared" si="97"/>
        <v>73.150000000000006</v>
      </c>
      <c r="J2068" s="107">
        <f t="shared" si="98"/>
        <v>71.850000000000009</v>
      </c>
    </row>
    <row r="2069" spans="1:10" x14ac:dyDescent="0.35">
      <c r="A2069" s="127" t="s">
        <v>14773</v>
      </c>
      <c r="B2069" s="21" t="s">
        <v>14774</v>
      </c>
      <c r="C2069" s="21">
        <v>6</v>
      </c>
      <c r="D2069" s="20">
        <v>0.7</v>
      </c>
      <c r="E2069" s="135">
        <v>58.2</v>
      </c>
      <c r="F2069" s="106">
        <v>59.5</v>
      </c>
      <c r="G2069" s="22" t="s">
        <v>14145</v>
      </c>
      <c r="H2069" s="106">
        <f t="shared" si="96"/>
        <v>79.650000000000006</v>
      </c>
      <c r="I2069" s="106">
        <f t="shared" si="97"/>
        <v>73.150000000000006</v>
      </c>
      <c r="J2069" s="107">
        <f t="shared" si="98"/>
        <v>71.8</v>
      </c>
    </row>
    <row r="2070" spans="1:10" x14ac:dyDescent="0.35">
      <c r="A2070" s="127" t="s">
        <v>14775</v>
      </c>
      <c r="B2070" s="21" t="s">
        <v>14776</v>
      </c>
      <c r="C2070" s="21">
        <v>6</v>
      </c>
      <c r="D2070" s="20">
        <v>0.7</v>
      </c>
      <c r="E2070" s="135">
        <v>59.4</v>
      </c>
      <c r="F2070" s="106">
        <v>59.5</v>
      </c>
      <c r="G2070" s="22" t="s">
        <v>14145</v>
      </c>
      <c r="H2070" s="106">
        <f t="shared" si="96"/>
        <v>79.75</v>
      </c>
      <c r="I2070" s="106">
        <f t="shared" si="97"/>
        <v>73.2</v>
      </c>
      <c r="J2070" s="107">
        <f t="shared" si="98"/>
        <v>71.900000000000006</v>
      </c>
    </row>
    <row r="2071" spans="1:10" x14ac:dyDescent="0.35">
      <c r="A2071" s="127" t="s">
        <v>12838</v>
      </c>
      <c r="B2071" s="21" t="s">
        <v>12839</v>
      </c>
      <c r="C2071" s="21">
        <v>6</v>
      </c>
      <c r="D2071" s="20">
        <v>0.7</v>
      </c>
      <c r="E2071" s="135">
        <v>46</v>
      </c>
      <c r="F2071" s="106">
        <v>51.5</v>
      </c>
      <c r="G2071" s="22" t="s">
        <v>14145</v>
      </c>
      <c r="H2071" s="106">
        <f t="shared" si="96"/>
        <v>68.8</v>
      </c>
      <c r="I2071" s="106">
        <f t="shared" si="97"/>
        <v>63.2</v>
      </c>
      <c r="J2071" s="107">
        <f t="shared" si="98"/>
        <v>62.050000000000004</v>
      </c>
    </row>
    <row r="2072" spans="1:10" x14ac:dyDescent="0.35">
      <c r="A2072" s="127" t="s">
        <v>12842</v>
      </c>
      <c r="B2072" s="21" t="s">
        <v>12843</v>
      </c>
      <c r="C2072" s="21">
        <v>6</v>
      </c>
      <c r="D2072" s="20">
        <v>0.7</v>
      </c>
      <c r="E2072" s="135">
        <v>48</v>
      </c>
      <c r="F2072" s="106">
        <v>29.75</v>
      </c>
      <c r="G2072" s="22" t="s">
        <v>14145</v>
      </c>
      <c r="H2072" s="106">
        <f t="shared" si="96"/>
        <v>42.45</v>
      </c>
      <c r="I2072" s="106">
        <f t="shared" si="97"/>
        <v>39</v>
      </c>
      <c r="J2072" s="107">
        <f t="shared" si="98"/>
        <v>38.300000000000004</v>
      </c>
    </row>
    <row r="2073" spans="1:10" x14ac:dyDescent="0.35">
      <c r="A2073" s="127" t="s">
        <v>12849</v>
      </c>
      <c r="B2073" s="21" t="s">
        <v>12850</v>
      </c>
      <c r="C2073" s="21">
        <v>6</v>
      </c>
      <c r="D2073" s="20">
        <v>0.7</v>
      </c>
      <c r="E2073" s="135">
        <v>40</v>
      </c>
      <c r="F2073" s="106">
        <v>21</v>
      </c>
      <c r="G2073" s="22" t="s">
        <v>14145</v>
      </c>
      <c r="H2073" s="106">
        <f t="shared" si="96"/>
        <v>31.05</v>
      </c>
      <c r="I2073" s="106">
        <f t="shared" si="97"/>
        <v>28.55</v>
      </c>
      <c r="J2073" s="107">
        <f t="shared" si="98"/>
        <v>28</v>
      </c>
    </row>
    <row r="2074" spans="1:10" x14ac:dyDescent="0.35">
      <c r="A2074" s="127" t="s">
        <v>14503</v>
      </c>
      <c r="B2074" s="21" t="s">
        <v>12853</v>
      </c>
      <c r="C2074" s="21">
        <v>3</v>
      </c>
      <c r="D2074" s="20">
        <v>0.7</v>
      </c>
      <c r="E2074" s="135">
        <v>40</v>
      </c>
      <c r="F2074" s="106">
        <v>23.4</v>
      </c>
      <c r="G2074" s="22" t="s">
        <v>14145</v>
      </c>
      <c r="H2074" s="106">
        <f t="shared" si="96"/>
        <v>34</v>
      </c>
      <c r="I2074" s="106">
        <f t="shared" si="97"/>
        <v>31.200000000000003</v>
      </c>
      <c r="J2074" s="107">
        <f t="shared" si="98"/>
        <v>30.650000000000002</v>
      </c>
    </row>
    <row r="2075" spans="1:10" x14ac:dyDescent="0.35">
      <c r="A2075" s="127" t="s">
        <v>12855</v>
      </c>
      <c r="B2075" s="21" t="s">
        <v>12856</v>
      </c>
      <c r="C2075" s="21">
        <v>6</v>
      </c>
      <c r="D2075" s="20">
        <v>0.7</v>
      </c>
      <c r="E2075" s="135">
        <v>40</v>
      </c>
      <c r="F2075" s="106">
        <v>27.5</v>
      </c>
      <c r="G2075" s="22" t="s">
        <v>14145</v>
      </c>
      <c r="H2075" s="106">
        <f t="shared" si="96"/>
        <v>39</v>
      </c>
      <c r="I2075" s="106">
        <f t="shared" si="97"/>
        <v>35.800000000000004</v>
      </c>
      <c r="J2075" s="107">
        <f t="shared" si="98"/>
        <v>35.15</v>
      </c>
    </row>
    <row r="2076" spans="1:10" x14ac:dyDescent="0.35">
      <c r="A2076" s="127" t="s">
        <v>12859</v>
      </c>
      <c r="B2076" s="21" t="s">
        <v>12860</v>
      </c>
      <c r="C2076" s="21">
        <v>6</v>
      </c>
      <c r="D2076" s="20">
        <v>0.7</v>
      </c>
      <c r="E2076" s="135">
        <v>40</v>
      </c>
      <c r="F2076" s="106">
        <v>35.5</v>
      </c>
      <c r="G2076" s="22" t="s">
        <v>14145</v>
      </c>
      <c r="H2076" s="106">
        <f t="shared" si="96"/>
        <v>48.75</v>
      </c>
      <c r="I2076" s="106">
        <f t="shared" si="97"/>
        <v>44.75</v>
      </c>
      <c r="J2076" s="107">
        <f t="shared" si="98"/>
        <v>43.95</v>
      </c>
    </row>
    <row r="2077" spans="1:10" x14ac:dyDescent="0.35">
      <c r="A2077" s="127" t="s">
        <v>12867</v>
      </c>
      <c r="B2077" s="21" t="s">
        <v>12868</v>
      </c>
      <c r="C2077" s="21">
        <v>6</v>
      </c>
      <c r="D2077" s="20">
        <v>0.7</v>
      </c>
      <c r="E2077" s="135">
        <v>40</v>
      </c>
      <c r="F2077" s="106">
        <v>62.5</v>
      </c>
      <c r="G2077" s="22" t="s">
        <v>14145</v>
      </c>
      <c r="H2077" s="106">
        <f t="shared" si="96"/>
        <v>81.7</v>
      </c>
      <c r="I2077" s="106">
        <f t="shared" si="97"/>
        <v>75</v>
      </c>
      <c r="J2077" s="107">
        <f t="shared" si="98"/>
        <v>73.650000000000006</v>
      </c>
    </row>
    <row r="2078" spans="1:10" x14ac:dyDescent="0.35">
      <c r="A2078" s="127" t="s">
        <v>12871</v>
      </c>
      <c r="B2078" s="21" t="s">
        <v>12872</v>
      </c>
      <c r="C2078" s="21">
        <v>6</v>
      </c>
      <c r="D2078" s="20">
        <v>0.7</v>
      </c>
      <c r="E2078" s="135">
        <v>40</v>
      </c>
      <c r="F2078" s="106">
        <v>26</v>
      </c>
      <c r="G2078" s="22" t="s">
        <v>14145</v>
      </c>
      <c r="H2078" s="106">
        <f t="shared" si="96"/>
        <v>37.15</v>
      </c>
      <c r="I2078" s="106">
        <f t="shared" si="97"/>
        <v>34.15</v>
      </c>
      <c r="J2078" s="107">
        <f t="shared" si="98"/>
        <v>33.5</v>
      </c>
    </row>
    <row r="2079" spans="1:10" x14ac:dyDescent="0.35">
      <c r="A2079" s="127" t="s">
        <v>12884</v>
      </c>
      <c r="B2079" s="21" t="s">
        <v>12883</v>
      </c>
      <c r="C2079" s="21">
        <v>3</v>
      </c>
      <c r="D2079" s="20">
        <v>0.7</v>
      </c>
      <c r="E2079" s="135">
        <v>40</v>
      </c>
      <c r="F2079" s="106">
        <v>17.5</v>
      </c>
      <c r="G2079" s="22" t="s">
        <v>14145</v>
      </c>
      <c r="H2079" s="106">
        <f t="shared" si="96"/>
        <v>26.8</v>
      </c>
      <c r="I2079" s="106">
        <f t="shared" si="97"/>
        <v>24.6</v>
      </c>
      <c r="J2079" s="107">
        <f t="shared" si="98"/>
        <v>24.150000000000002</v>
      </c>
    </row>
    <row r="2080" spans="1:10" x14ac:dyDescent="0.35">
      <c r="A2080" s="127" t="s">
        <v>12889</v>
      </c>
      <c r="B2080" s="21" t="s">
        <v>12890</v>
      </c>
      <c r="C2080" s="21">
        <v>6</v>
      </c>
      <c r="D2080" s="20">
        <v>0.7</v>
      </c>
      <c r="E2080" s="135">
        <v>40</v>
      </c>
      <c r="F2080" s="106">
        <v>27.15</v>
      </c>
      <c r="G2080" s="22" t="s">
        <v>14145</v>
      </c>
      <c r="H2080" s="106">
        <f t="shared" si="96"/>
        <v>38.6</v>
      </c>
      <c r="I2080" s="106">
        <f t="shared" si="97"/>
        <v>35.4</v>
      </c>
      <c r="J2080" s="107">
        <f t="shared" si="98"/>
        <v>34.800000000000004</v>
      </c>
    </row>
    <row r="2081" spans="1:10" x14ac:dyDescent="0.35">
      <c r="A2081" s="127" t="s">
        <v>12893</v>
      </c>
      <c r="B2081" s="21" t="s">
        <v>12894</v>
      </c>
      <c r="C2081" s="21">
        <v>6</v>
      </c>
      <c r="D2081" s="20">
        <v>0.7</v>
      </c>
      <c r="E2081" s="135">
        <v>48.8</v>
      </c>
      <c r="F2081" s="106">
        <v>43</v>
      </c>
      <c r="G2081" s="22" t="s">
        <v>14145</v>
      </c>
      <c r="H2081" s="106">
        <f t="shared" si="96"/>
        <v>58.7</v>
      </c>
      <c r="I2081" s="106">
        <f t="shared" si="97"/>
        <v>53.900000000000006</v>
      </c>
      <c r="J2081" s="107">
        <f t="shared" si="98"/>
        <v>52.900000000000006</v>
      </c>
    </row>
    <row r="2082" spans="1:10" x14ac:dyDescent="0.35">
      <c r="A2082" s="127" t="s">
        <v>14586</v>
      </c>
      <c r="B2082" s="21" t="s">
        <v>14587</v>
      </c>
      <c r="C2082" s="21">
        <v>6</v>
      </c>
      <c r="D2082" s="20">
        <v>0.5</v>
      </c>
      <c r="E2082" s="135">
        <v>45</v>
      </c>
      <c r="F2082" s="106">
        <v>21.5</v>
      </c>
      <c r="G2082" s="22" t="s">
        <v>14146</v>
      </c>
      <c r="H2082" s="106">
        <f t="shared" si="96"/>
        <v>31</v>
      </c>
      <c r="I2082" s="106">
        <f t="shared" si="97"/>
        <v>28.450000000000003</v>
      </c>
      <c r="J2082" s="107">
        <f t="shared" si="98"/>
        <v>27.950000000000003</v>
      </c>
    </row>
    <row r="2083" spans="1:10" x14ac:dyDescent="0.35">
      <c r="A2083" s="127" t="s">
        <v>12897</v>
      </c>
      <c r="B2083" s="21" t="s">
        <v>12898</v>
      </c>
      <c r="C2083" s="21">
        <v>6</v>
      </c>
      <c r="D2083" s="20">
        <v>0.7</v>
      </c>
      <c r="E2083" s="135">
        <v>43</v>
      </c>
      <c r="F2083" s="106">
        <v>39.5</v>
      </c>
      <c r="G2083" s="22" t="s">
        <v>14145</v>
      </c>
      <c r="H2083" s="106">
        <f t="shared" si="96"/>
        <v>53.900000000000006</v>
      </c>
      <c r="I2083" s="106">
        <f t="shared" si="97"/>
        <v>49.5</v>
      </c>
      <c r="J2083" s="107">
        <f t="shared" si="98"/>
        <v>48.6</v>
      </c>
    </row>
    <row r="2084" spans="1:10" x14ac:dyDescent="0.35">
      <c r="A2084" s="127" t="s">
        <v>12903</v>
      </c>
      <c r="B2084" s="21" t="s">
        <v>12904</v>
      </c>
      <c r="C2084" s="21">
        <v>6</v>
      </c>
      <c r="D2084" s="20">
        <v>0.7</v>
      </c>
      <c r="E2084" s="135">
        <v>46</v>
      </c>
      <c r="F2084" s="106">
        <v>35</v>
      </c>
      <c r="G2084" s="22" t="s">
        <v>14145</v>
      </c>
      <c r="H2084" s="106">
        <f t="shared" si="96"/>
        <v>48.7</v>
      </c>
      <c r="I2084" s="106">
        <f t="shared" si="97"/>
        <v>44.7</v>
      </c>
      <c r="J2084" s="107">
        <f t="shared" si="98"/>
        <v>43.900000000000006</v>
      </c>
    </row>
    <row r="2085" spans="1:10" x14ac:dyDescent="0.35">
      <c r="A2085" s="127" t="s">
        <v>12906</v>
      </c>
      <c r="B2085" s="21" t="s">
        <v>12907</v>
      </c>
      <c r="C2085" s="21">
        <v>6</v>
      </c>
      <c r="D2085" s="20">
        <v>0.7</v>
      </c>
      <c r="E2085" s="135">
        <v>40</v>
      </c>
      <c r="F2085" s="106">
        <v>17.5</v>
      </c>
      <c r="G2085" s="22" t="s">
        <v>14145</v>
      </c>
      <c r="H2085" s="106">
        <f t="shared" si="96"/>
        <v>26.8</v>
      </c>
      <c r="I2085" s="106">
        <f t="shared" si="97"/>
        <v>24.6</v>
      </c>
      <c r="J2085" s="107">
        <f t="shared" si="98"/>
        <v>24.150000000000002</v>
      </c>
    </row>
    <row r="2086" spans="1:10" x14ac:dyDescent="0.35">
      <c r="A2086" s="127" t="s">
        <v>12910</v>
      </c>
      <c r="B2086" s="21" t="s">
        <v>12911</v>
      </c>
      <c r="C2086" s="21">
        <v>6</v>
      </c>
      <c r="D2086" s="20">
        <v>0.7</v>
      </c>
      <c r="E2086" s="135">
        <v>40</v>
      </c>
      <c r="F2086" s="106">
        <v>14.5</v>
      </c>
      <c r="G2086" s="22" t="s">
        <v>14150</v>
      </c>
      <c r="H2086" s="106">
        <f t="shared" si="96"/>
        <v>23.150000000000002</v>
      </c>
      <c r="I2086" s="106">
        <f t="shared" si="97"/>
        <v>21.25</v>
      </c>
      <c r="J2086" s="107">
        <f t="shared" si="98"/>
        <v>20.85</v>
      </c>
    </row>
    <row r="2087" spans="1:10" x14ac:dyDescent="0.35">
      <c r="A2087" s="127" t="s">
        <v>12912</v>
      </c>
      <c r="B2087" s="21" t="s">
        <v>12913</v>
      </c>
      <c r="C2087" s="21">
        <v>6</v>
      </c>
      <c r="D2087" s="20">
        <v>0.7</v>
      </c>
      <c r="E2087" s="135">
        <v>43</v>
      </c>
      <c r="F2087" s="106">
        <v>60.95</v>
      </c>
      <c r="G2087" s="22" t="s">
        <v>14163</v>
      </c>
      <c r="H2087" s="106">
        <f t="shared" si="96"/>
        <v>80.100000000000009</v>
      </c>
      <c r="I2087" s="106">
        <f t="shared" si="97"/>
        <v>73.5</v>
      </c>
      <c r="J2087" s="107">
        <f t="shared" si="98"/>
        <v>72.2</v>
      </c>
    </row>
    <row r="2088" spans="1:10" x14ac:dyDescent="0.35">
      <c r="A2088" s="127" t="s">
        <v>12916</v>
      </c>
      <c r="B2088" s="21" t="s">
        <v>12917</v>
      </c>
      <c r="C2088" s="21">
        <v>6</v>
      </c>
      <c r="D2088" s="20">
        <v>0.7</v>
      </c>
      <c r="E2088" s="135">
        <v>43</v>
      </c>
      <c r="F2088" s="106">
        <v>14.2</v>
      </c>
      <c r="G2088" s="22" t="s">
        <v>14146</v>
      </c>
      <c r="H2088" s="106">
        <f t="shared" si="96"/>
        <v>23.05</v>
      </c>
      <c r="I2088" s="106">
        <f t="shared" si="97"/>
        <v>21.150000000000002</v>
      </c>
      <c r="J2088" s="107">
        <f t="shared" si="98"/>
        <v>20.8</v>
      </c>
    </row>
    <row r="2089" spans="1:10" x14ac:dyDescent="0.35">
      <c r="A2089" s="127" t="s">
        <v>12921</v>
      </c>
      <c r="B2089" s="21" t="s">
        <v>12920</v>
      </c>
      <c r="C2089" s="21">
        <v>1</v>
      </c>
      <c r="D2089" s="20">
        <v>3</v>
      </c>
      <c r="E2089" s="135">
        <v>43</v>
      </c>
      <c r="F2089" s="106">
        <v>138</v>
      </c>
      <c r="G2089" s="22" t="s">
        <v>14146</v>
      </c>
      <c r="H2089" s="106">
        <f t="shared" si="96"/>
        <v>186.55</v>
      </c>
      <c r="I2089" s="106">
        <f t="shared" si="97"/>
        <v>171.3</v>
      </c>
      <c r="J2089" s="107">
        <f t="shared" si="98"/>
        <v>168.20000000000002</v>
      </c>
    </row>
    <row r="2090" spans="1:10" x14ac:dyDescent="0.35">
      <c r="A2090" s="127" t="s">
        <v>12925</v>
      </c>
      <c r="B2090" s="21" t="s">
        <v>12926</v>
      </c>
      <c r="C2090" s="21">
        <v>3</v>
      </c>
      <c r="D2090" s="20">
        <v>0.7</v>
      </c>
      <c r="E2090" s="135">
        <v>43</v>
      </c>
      <c r="F2090" s="106">
        <v>25.95</v>
      </c>
      <c r="G2090" s="22" t="s">
        <v>14146</v>
      </c>
      <c r="H2090" s="106">
        <f t="shared" si="96"/>
        <v>37.4</v>
      </c>
      <c r="I2090" s="106">
        <f t="shared" si="97"/>
        <v>34.300000000000004</v>
      </c>
      <c r="J2090" s="107">
        <f t="shared" si="98"/>
        <v>33.700000000000003</v>
      </c>
    </row>
    <row r="2091" spans="1:10" x14ac:dyDescent="0.35">
      <c r="A2091" s="127" t="s">
        <v>12929</v>
      </c>
      <c r="B2091" s="21" t="s">
        <v>12930</v>
      </c>
      <c r="C2091" s="21">
        <v>6</v>
      </c>
      <c r="D2091" s="20">
        <v>0.7</v>
      </c>
      <c r="E2091" s="135">
        <v>40</v>
      </c>
      <c r="F2091" s="106">
        <v>72</v>
      </c>
      <c r="G2091" s="22" t="s">
        <v>14145</v>
      </c>
      <c r="H2091" s="106">
        <f t="shared" si="96"/>
        <v>93.300000000000011</v>
      </c>
      <c r="I2091" s="106">
        <f t="shared" si="97"/>
        <v>85.65</v>
      </c>
      <c r="J2091" s="107">
        <f t="shared" si="98"/>
        <v>84.100000000000009</v>
      </c>
    </row>
    <row r="2092" spans="1:10" x14ac:dyDescent="0.35">
      <c r="A2092" s="127" t="s">
        <v>12933</v>
      </c>
      <c r="B2092" s="21" t="s">
        <v>12934</v>
      </c>
      <c r="C2092" s="21">
        <v>6</v>
      </c>
      <c r="D2092" s="20">
        <v>0.7</v>
      </c>
      <c r="E2092" s="135">
        <v>40</v>
      </c>
      <c r="F2092" s="106">
        <v>81.5</v>
      </c>
      <c r="G2092" s="22" t="s">
        <v>14145</v>
      </c>
      <c r="H2092" s="106">
        <f t="shared" si="96"/>
        <v>104.9</v>
      </c>
      <c r="I2092" s="106">
        <f t="shared" si="97"/>
        <v>96.300000000000011</v>
      </c>
      <c r="J2092" s="107">
        <f t="shared" si="98"/>
        <v>94.550000000000011</v>
      </c>
    </row>
    <row r="2093" spans="1:10" x14ac:dyDescent="0.35">
      <c r="A2093" s="127" t="s">
        <v>12937</v>
      </c>
      <c r="B2093" s="21" t="s">
        <v>12938</v>
      </c>
      <c r="C2093" s="21">
        <v>6</v>
      </c>
      <c r="D2093" s="20">
        <v>0.7</v>
      </c>
      <c r="E2093" s="135">
        <v>40</v>
      </c>
      <c r="F2093" s="106">
        <v>69.95</v>
      </c>
      <c r="G2093" s="22" t="s">
        <v>14145</v>
      </c>
      <c r="H2093" s="106">
        <f t="shared" si="96"/>
        <v>90.800000000000011</v>
      </c>
      <c r="I2093" s="106">
        <f t="shared" si="97"/>
        <v>83.350000000000009</v>
      </c>
      <c r="J2093" s="107">
        <f t="shared" si="98"/>
        <v>81.850000000000009</v>
      </c>
    </row>
    <row r="2094" spans="1:10" x14ac:dyDescent="0.35">
      <c r="A2094" s="127" t="s">
        <v>12941</v>
      </c>
      <c r="B2094" s="21" t="s">
        <v>12942</v>
      </c>
      <c r="C2094" s="21">
        <v>6</v>
      </c>
      <c r="D2094" s="20">
        <v>0.7</v>
      </c>
      <c r="E2094" s="135">
        <v>43</v>
      </c>
      <c r="F2094" s="106">
        <v>119</v>
      </c>
      <c r="G2094" s="22" t="s">
        <v>14145</v>
      </c>
      <c r="H2094" s="106">
        <f t="shared" si="96"/>
        <v>150.9</v>
      </c>
      <c r="I2094" s="106">
        <f t="shared" si="97"/>
        <v>138.55000000000001</v>
      </c>
      <c r="J2094" s="107">
        <f t="shared" si="98"/>
        <v>136.05000000000001</v>
      </c>
    </row>
    <row r="2095" spans="1:10" x14ac:dyDescent="0.35">
      <c r="A2095" s="127" t="s">
        <v>12945</v>
      </c>
      <c r="B2095" s="21" t="s">
        <v>16078</v>
      </c>
      <c r="C2095" s="21">
        <v>6</v>
      </c>
      <c r="D2095" s="20">
        <v>0.7</v>
      </c>
      <c r="E2095" s="135">
        <v>43</v>
      </c>
      <c r="F2095" s="106">
        <v>350</v>
      </c>
      <c r="G2095" s="22" t="s">
        <v>14145</v>
      </c>
      <c r="H2095" s="106">
        <f t="shared" si="96"/>
        <v>432.70000000000005</v>
      </c>
      <c r="I2095" s="106">
        <f t="shared" si="97"/>
        <v>397.25</v>
      </c>
      <c r="J2095" s="107">
        <f t="shared" si="98"/>
        <v>390.15000000000003</v>
      </c>
    </row>
    <row r="2096" spans="1:10" x14ac:dyDescent="0.35">
      <c r="A2096" s="127" t="s">
        <v>12948</v>
      </c>
      <c r="B2096" s="21" t="s">
        <v>12949</v>
      </c>
      <c r="C2096" s="21">
        <v>6</v>
      </c>
      <c r="D2096" s="20">
        <v>0.7</v>
      </c>
      <c r="E2096" s="135">
        <v>43</v>
      </c>
      <c r="F2096" s="106">
        <v>295</v>
      </c>
      <c r="G2096" s="22" t="s">
        <v>14145</v>
      </c>
      <c r="H2096" s="106">
        <f t="shared" si="96"/>
        <v>365.6</v>
      </c>
      <c r="I2096" s="106">
        <f t="shared" si="97"/>
        <v>335.65000000000003</v>
      </c>
      <c r="J2096" s="107">
        <f t="shared" si="98"/>
        <v>329.65000000000003</v>
      </c>
    </row>
    <row r="2097" spans="1:10" x14ac:dyDescent="0.35">
      <c r="A2097" s="127" t="s">
        <v>12953</v>
      </c>
      <c r="B2097" s="21" t="s">
        <v>12954</v>
      </c>
      <c r="C2097" s="21">
        <v>6</v>
      </c>
      <c r="D2097" s="20">
        <v>0.7</v>
      </c>
      <c r="E2097" s="135">
        <v>43</v>
      </c>
      <c r="F2097" s="106">
        <v>295</v>
      </c>
      <c r="G2097" s="22" t="s">
        <v>14145</v>
      </c>
      <c r="H2097" s="106">
        <f t="shared" si="96"/>
        <v>365.6</v>
      </c>
      <c r="I2097" s="106">
        <f t="shared" si="97"/>
        <v>335.65000000000003</v>
      </c>
      <c r="J2097" s="107">
        <f t="shared" si="98"/>
        <v>329.65000000000003</v>
      </c>
    </row>
    <row r="2098" spans="1:10" x14ac:dyDescent="0.35">
      <c r="A2098" s="127" t="s">
        <v>12950</v>
      </c>
      <c r="B2098" s="21" t="s">
        <v>14866</v>
      </c>
      <c r="C2098" s="21">
        <v>6</v>
      </c>
      <c r="D2098" s="20">
        <v>0.7</v>
      </c>
      <c r="E2098" s="135">
        <v>43</v>
      </c>
      <c r="F2098" s="106">
        <v>380</v>
      </c>
      <c r="G2098" s="22" t="s">
        <v>14145</v>
      </c>
      <c r="H2098" s="106">
        <f t="shared" si="96"/>
        <v>469.3</v>
      </c>
      <c r="I2098" s="106">
        <f t="shared" si="97"/>
        <v>430.85</v>
      </c>
      <c r="J2098" s="107">
        <f t="shared" si="98"/>
        <v>423.15000000000003</v>
      </c>
    </row>
    <row r="2099" spans="1:10" x14ac:dyDescent="0.35">
      <c r="A2099" s="127" t="s">
        <v>12957</v>
      </c>
      <c r="B2099" s="21" t="s">
        <v>12958</v>
      </c>
      <c r="C2099" s="21">
        <v>3</v>
      </c>
      <c r="D2099" s="20">
        <v>0.7</v>
      </c>
      <c r="E2099" s="135">
        <v>43</v>
      </c>
      <c r="F2099" s="106">
        <v>2250</v>
      </c>
      <c r="G2099" s="22" t="s">
        <v>14145</v>
      </c>
      <c r="H2099" s="106">
        <f t="shared" si="96"/>
        <v>2750.7000000000003</v>
      </c>
      <c r="I2099" s="106">
        <f t="shared" si="97"/>
        <v>2525.25</v>
      </c>
      <c r="J2099" s="107">
        <f t="shared" si="98"/>
        <v>2480.15</v>
      </c>
    </row>
    <row r="2100" spans="1:10" x14ac:dyDescent="0.35">
      <c r="A2100" s="127" t="s">
        <v>12959</v>
      </c>
      <c r="B2100" s="21" t="s">
        <v>12960</v>
      </c>
      <c r="C2100" s="21">
        <v>3</v>
      </c>
      <c r="D2100" s="20">
        <v>0.7</v>
      </c>
      <c r="E2100" s="135">
        <v>43</v>
      </c>
      <c r="F2100" s="106">
        <v>4650</v>
      </c>
      <c r="G2100" s="22" t="s">
        <v>14145</v>
      </c>
      <c r="H2100" s="106">
        <f t="shared" si="96"/>
        <v>5678.7000000000007</v>
      </c>
      <c r="I2100" s="106">
        <f t="shared" si="97"/>
        <v>5213.25</v>
      </c>
      <c r="J2100" s="107">
        <f t="shared" si="98"/>
        <v>5120.1500000000005</v>
      </c>
    </row>
    <row r="2101" spans="1:10" x14ac:dyDescent="0.35">
      <c r="A2101" s="127" t="s">
        <v>12961</v>
      </c>
      <c r="B2101" s="21" t="s">
        <v>12962</v>
      </c>
      <c r="C2101" s="21">
        <v>6</v>
      </c>
      <c r="D2101" s="20">
        <v>0.7</v>
      </c>
      <c r="E2101" s="135">
        <v>47.9</v>
      </c>
      <c r="F2101" s="106">
        <v>2150</v>
      </c>
      <c r="G2101" s="22" t="s">
        <v>14145</v>
      </c>
      <c r="H2101" s="106">
        <f t="shared" si="96"/>
        <v>2629.15</v>
      </c>
      <c r="I2101" s="106">
        <f t="shared" si="97"/>
        <v>2413.65</v>
      </c>
      <c r="J2101" s="107">
        <f t="shared" si="98"/>
        <v>2370.5500000000002</v>
      </c>
    </row>
    <row r="2102" spans="1:10" x14ac:dyDescent="0.35">
      <c r="A2102" s="127" t="s">
        <v>12964</v>
      </c>
      <c r="B2102" s="21" t="s">
        <v>14867</v>
      </c>
      <c r="C2102" s="21">
        <v>6</v>
      </c>
      <c r="D2102" s="20">
        <v>0.7</v>
      </c>
      <c r="E2102" s="135">
        <v>43</v>
      </c>
      <c r="F2102" s="106">
        <v>115</v>
      </c>
      <c r="G2102" s="22" t="s">
        <v>14145</v>
      </c>
      <c r="H2102" s="106">
        <f t="shared" si="96"/>
        <v>146</v>
      </c>
      <c r="I2102" s="106">
        <f t="shared" si="97"/>
        <v>134.05000000000001</v>
      </c>
      <c r="J2102" s="107">
        <f t="shared" si="98"/>
        <v>131.65</v>
      </c>
    </row>
    <row r="2103" spans="1:10" x14ac:dyDescent="0.35">
      <c r="A2103" s="127" t="s">
        <v>14868</v>
      </c>
      <c r="B2103" s="21" t="s">
        <v>14869</v>
      </c>
      <c r="C2103" s="21">
        <v>6</v>
      </c>
      <c r="D2103" s="20">
        <v>0.7</v>
      </c>
      <c r="E2103" s="135">
        <v>43</v>
      </c>
      <c r="F2103" s="106">
        <v>120</v>
      </c>
      <c r="G2103" s="22" t="s">
        <v>14145</v>
      </c>
      <c r="H2103" s="106">
        <f t="shared" si="96"/>
        <v>152.1</v>
      </c>
      <c r="I2103" s="106">
        <f t="shared" si="97"/>
        <v>139.65</v>
      </c>
      <c r="J2103" s="107">
        <f t="shared" si="98"/>
        <v>137.15</v>
      </c>
    </row>
    <row r="2104" spans="1:10" x14ac:dyDescent="0.35">
      <c r="A2104" s="127" t="s">
        <v>12968</v>
      </c>
      <c r="B2104" s="21" t="s">
        <v>12966</v>
      </c>
      <c r="C2104" s="21">
        <v>6</v>
      </c>
      <c r="D2104" s="20">
        <v>0.7</v>
      </c>
      <c r="E2104" s="135">
        <v>52.5</v>
      </c>
      <c r="F2104" s="106">
        <v>195</v>
      </c>
      <c r="G2104" s="22" t="s">
        <v>14145</v>
      </c>
      <c r="H2104" s="106">
        <f t="shared" si="96"/>
        <v>244.45000000000002</v>
      </c>
      <c r="I2104" s="106">
        <f t="shared" si="97"/>
        <v>224.4</v>
      </c>
      <c r="J2104" s="107">
        <f t="shared" si="98"/>
        <v>220.4</v>
      </c>
    </row>
    <row r="2105" spans="1:10" x14ac:dyDescent="0.35">
      <c r="A2105" s="127" t="s">
        <v>12970</v>
      </c>
      <c r="B2105" s="21" t="s">
        <v>12971</v>
      </c>
      <c r="C2105" s="21">
        <v>6</v>
      </c>
      <c r="D2105" s="20">
        <v>0.7</v>
      </c>
      <c r="E2105" s="135">
        <v>50.3</v>
      </c>
      <c r="F2105" s="106">
        <v>149</v>
      </c>
      <c r="G2105" s="22" t="s">
        <v>14158</v>
      </c>
      <c r="H2105" s="106">
        <f t="shared" si="96"/>
        <v>188.15</v>
      </c>
      <c r="I2105" s="106">
        <f t="shared" si="97"/>
        <v>172.70000000000002</v>
      </c>
      <c r="J2105" s="107">
        <f t="shared" si="98"/>
        <v>169.65</v>
      </c>
    </row>
    <row r="2106" spans="1:10" x14ac:dyDescent="0.35">
      <c r="A2106" s="127" t="s">
        <v>12974</v>
      </c>
      <c r="B2106" s="21" t="s">
        <v>12975</v>
      </c>
      <c r="C2106" s="21">
        <v>6</v>
      </c>
      <c r="D2106" s="20">
        <v>0.7</v>
      </c>
      <c r="E2106" s="135">
        <v>44.9</v>
      </c>
      <c r="F2106" s="106">
        <v>350</v>
      </c>
      <c r="G2106" s="22" t="s">
        <v>14145</v>
      </c>
      <c r="H2106" s="106">
        <f t="shared" si="96"/>
        <v>432.90000000000003</v>
      </c>
      <c r="I2106" s="106">
        <f t="shared" si="97"/>
        <v>397.40000000000003</v>
      </c>
      <c r="J2106" s="107">
        <f t="shared" si="98"/>
        <v>390.3</v>
      </c>
    </row>
    <row r="2107" spans="1:10" x14ac:dyDescent="0.35">
      <c r="A2107" s="127" t="s">
        <v>14777</v>
      </c>
      <c r="B2107" s="21" t="s">
        <v>14778</v>
      </c>
      <c r="C2107" s="21">
        <v>6</v>
      </c>
      <c r="D2107" s="20">
        <v>0.7</v>
      </c>
      <c r="E2107" s="135">
        <v>44.2</v>
      </c>
      <c r="F2107" s="106">
        <v>142</v>
      </c>
      <c r="G2107" s="22" t="s">
        <v>14145</v>
      </c>
      <c r="H2107" s="106">
        <f t="shared" si="96"/>
        <v>179.05</v>
      </c>
      <c r="I2107" s="106">
        <f t="shared" si="97"/>
        <v>164.4</v>
      </c>
      <c r="J2107" s="107">
        <f t="shared" si="98"/>
        <v>161.45000000000002</v>
      </c>
    </row>
    <row r="2108" spans="1:10" x14ac:dyDescent="0.35">
      <c r="A2108" s="127" t="s">
        <v>12978</v>
      </c>
      <c r="B2108" s="21" t="s">
        <v>12979</v>
      </c>
      <c r="C2108" s="21">
        <v>6</v>
      </c>
      <c r="D2108" s="20">
        <v>0.7</v>
      </c>
      <c r="E2108" s="135">
        <v>44</v>
      </c>
      <c r="F2108" s="106">
        <v>175</v>
      </c>
      <c r="G2108" s="22" t="s">
        <v>14145</v>
      </c>
      <c r="H2108" s="106">
        <f t="shared" si="96"/>
        <v>219.3</v>
      </c>
      <c r="I2108" s="106">
        <f t="shared" si="97"/>
        <v>201.35000000000002</v>
      </c>
      <c r="J2108" s="107">
        <f t="shared" si="98"/>
        <v>197.75</v>
      </c>
    </row>
    <row r="2109" spans="1:10" x14ac:dyDescent="0.35">
      <c r="A2109" s="127" t="s">
        <v>14779</v>
      </c>
      <c r="B2109" s="21" t="s">
        <v>14780</v>
      </c>
      <c r="C2109" s="21">
        <v>6</v>
      </c>
      <c r="D2109" s="20">
        <v>0.7</v>
      </c>
      <c r="E2109" s="135">
        <v>43.7</v>
      </c>
      <c r="F2109" s="106">
        <v>1750</v>
      </c>
      <c r="G2109" s="22" t="s">
        <v>14145</v>
      </c>
      <c r="H2109" s="106">
        <f t="shared" si="96"/>
        <v>2140.8000000000002</v>
      </c>
      <c r="I2109" s="106">
        <f t="shared" si="97"/>
        <v>1965.3000000000002</v>
      </c>
      <c r="J2109" s="107">
        <f t="shared" si="98"/>
        <v>1930.2</v>
      </c>
    </row>
    <row r="2110" spans="1:10" x14ac:dyDescent="0.35">
      <c r="A2110" s="127" t="s">
        <v>16085</v>
      </c>
      <c r="B2110" s="21" t="s">
        <v>16086</v>
      </c>
      <c r="C2110" s="21">
        <v>6</v>
      </c>
      <c r="D2110" s="20">
        <v>0.7</v>
      </c>
      <c r="E2110" s="135">
        <v>43.7</v>
      </c>
      <c r="F2110" s="106">
        <v>1750</v>
      </c>
      <c r="G2110" s="22" t="s">
        <v>14145</v>
      </c>
      <c r="H2110" s="106">
        <f t="shared" si="96"/>
        <v>2140.8000000000002</v>
      </c>
      <c r="I2110" s="106">
        <f t="shared" si="97"/>
        <v>1965.3000000000002</v>
      </c>
      <c r="J2110" s="107">
        <f t="shared" si="98"/>
        <v>1930.2</v>
      </c>
    </row>
    <row r="2111" spans="1:10" x14ac:dyDescent="0.35">
      <c r="A2111" s="127" t="s">
        <v>16088</v>
      </c>
      <c r="B2111" s="21" t="s">
        <v>16089</v>
      </c>
      <c r="C2111" s="21">
        <v>6</v>
      </c>
      <c r="D2111" s="20">
        <v>0.7</v>
      </c>
      <c r="E2111" s="135">
        <v>43.7</v>
      </c>
      <c r="F2111" s="106">
        <v>1750</v>
      </c>
      <c r="G2111" s="22" t="s">
        <v>14145</v>
      </c>
      <c r="H2111" s="106">
        <f t="shared" si="96"/>
        <v>2140.8000000000002</v>
      </c>
      <c r="I2111" s="106">
        <f t="shared" si="97"/>
        <v>1965.3000000000002</v>
      </c>
      <c r="J2111" s="107">
        <f t="shared" si="98"/>
        <v>1930.2</v>
      </c>
    </row>
    <row r="2112" spans="1:10" x14ac:dyDescent="0.35">
      <c r="A2112" s="127" t="s">
        <v>12982</v>
      </c>
      <c r="B2112" s="21" t="s">
        <v>12983</v>
      </c>
      <c r="C2112" s="21">
        <v>1</v>
      </c>
      <c r="D2112" s="20">
        <v>0.7</v>
      </c>
      <c r="E2112" s="135">
        <v>46</v>
      </c>
      <c r="F2112" s="106">
        <v>4400</v>
      </c>
      <c r="G2112" s="22" t="s">
        <v>14145</v>
      </c>
      <c r="H2112" s="106">
        <f t="shared" si="96"/>
        <v>5374</v>
      </c>
      <c r="I2112" s="106">
        <f t="shared" si="97"/>
        <v>4933.5</v>
      </c>
      <c r="J2112" s="107">
        <f t="shared" si="98"/>
        <v>4845.4000000000005</v>
      </c>
    </row>
    <row r="2113" spans="1:10" x14ac:dyDescent="0.35">
      <c r="A2113" s="127" t="s">
        <v>12988</v>
      </c>
      <c r="B2113" s="21" t="s">
        <v>12989</v>
      </c>
      <c r="C2113" s="21">
        <v>3</v>
      </c>
      <c r="D2113" s="20">
        <v>0.7</v>
      </c>
      <c r="E2113" s="135">
        <v>43</v>
      </c>
      <c r="F2113" s="106">
        <v>265</v>
      </c>
      <c r="G2113" s="22" t="s">
        <v>14145</v>
      </c>
      <c r="H2113" s="106">
        <f t="shared" si="96"/>
        <v>329</v>
      </c>
      <c r="I2113" s="106">
        <f t="shared" si="97"/>
        <v>302.05</v>
      </c>
      <c r="J2113" s="107">
        <f t="shared" si="98"/>
        <v>296.65000000000003</v>
      </c>
    </row>
    <row r="2114" spans="1:10" x14ac:dyDescent="0.35">
      <c r="A2114" s="127" t="s">
        <v>12990</v>
      </c>
      <c r="B2114" s="21" t="s">
        <v>12991</v>
      </c>
      <c r="C2114" s="21">
        <v>6</v>
      </c>
      <c r="D2114" s="20">
        <v>0.5</v>
      </c>
      <c r="E2114" s="135">
        <v>40</v>
      </c>
      <c r="F2114" s="106">
        <v>9.1999999999999993</v>
      </c>
      <c r="G2114" s="22" t="s">
        <v>14159</v>
      </c>
      <c r="H2114" s="106">
        <f t="shared" si="96"/>
        <v>15.65</v>
      </c>
      <c r="I2114" s="106">
        <f t="shared" si="97"/>
        <v>14.4</v>
      </c>
      <c r="J2114" s="107">
        <f t="shared" si="98"/>
        <v>14.15</v>
      </c>
    </row>
    <row r="2115" spans="1:10" x14ac:dyDescent="0.35">
      <c r="A2115" s="127" t="s">
        <v>13002</v>
      </c>
      <c r="B2115" s="21" t="s">
        <v>13003</v>
      </c>
      <c r="C2115" s="21">
        <v>6</v>
      </c>
      <c r="D2115" s="20">
        <v>0.7</v>
      </c>
      <c r="E2115" s="135">
        <v>40</v>
      </c>
      <c r="F2115" s="106">
        <v>11.5</v>
      </c>
      <c r="G2115" s="22" t="s">
        <v>14150</v>
      </c>
      <c r="H2115" s="106">
        <f t="shared" si="96"/>
        <v>19.5</v>
      </c>
      <c r="I2115" s="106">
        <f t="shared" si="97"/>
        <v>17.900000000000002</v>
      </c>
      <c r="J2115" s="107">
        <f t="shared" si="98"/>
        <v>17.55</v>
      </c>
    </row>
    <row r="2116" spans="1:10" x14ac:dyDescent="0.35">
      <c r="A2116" s="127" t="s">
        <v>13011</v>
      </c>
      <c r="B2116" s="21" t="s">
        <v>13008</v>
      </c>
      <c r="C2116" s="21">
        <v>6</v>
      </c>
      <c r="D2116" s="20">
        <v>0.7</v>
      </c>
      <c r="E2116" s="135">
        <v>40</v>
      </c>
      <c r="F2116" s="106">
        <v>13.25</v>
      </c>
      <c r="G2116" s="22" t="s">
        <v>14143</v>
      </c>
      <c r="H2116" s="106">
        <f t="shared" si="96"/>
        <v>21.6</v>
      </c>
      <c r="I2116" s="106">
        <f t="shared" si="97"/>
        <v>19.850000000000001</v>
      </c>
      <c r="J2116" s="107">
        <f t="shared" si="98"/>
        <v>19.5</v>
      </c>
    </row>
    <row r="2117" spans="1:10" x14ac:dyDescent="0.35">
      <c r="A2117" s="127" t="s">
        <v>13012</v>
      </c>
      <c r="B2117" s="21" t="s">
        <v>13013</v>
      </c>
      <c r="C2117" s="21">
        <v>6</v>
      </c>
      <c r="D2117" s="20">
        <v>0.7</v>
      </c>
      <c r="E2117" s="135">
        <v>40</v>
      </c>
      <c r="F2117" s="106">
        <v>16.2</v>
      </c>
      <c r="G2117" s="22" t="s">
        <v>14151</v>
      </c>
      <c r="H2117" s="106">
        <f t="shared" si="96"/>
        <v>25.200000000000003</v>
      </c>
      <c r="I2117" s="106">
        <f t="shared" si="97"/>
        <v>23.150000000000002</v>
      </c>
      <c r="J2117" s="107">
        <f t="shared" si="98"/>
        <v>22.75</v>
      </c>
    </row>
    <row r="2118" spans="1:10" x14ac:dyDescent="0.35">
      <c r="A2118" s="127" t="s">
        <v>13016</v>
      </c>
      <c r="B2118" s="21" t="s">
        <v>13017</v>
      </c>
      <c r="C2118" s="21">
        <v>6</v>
      </c>
      <c r="D2118" s="20">
        <v>0.7</v>
      </c>
      <c r="E2118" s="135">
        <v>35</v>
      </c>
      <c r="F2118" s="106">
        <v>9.5</v>
      </c>
      <c r="G2118" s="22" t="s">
        <v>14143</v>
      </c>
      <c r="H2118" s="106">
        <f t="shared" si="96"/>
        <v>16.600000000000001</v>
      </c>
      <c r="I2118" s="106">
        <f t="shared" si="97"/>
        <v>15.25</v>
      </c>
      <c r="J2118" s="107">
        <f t="shared" si="98"/>
        <v>14.950000000000001</v>
      </c>
    </row>
    <row r="2119" spans="1:10" x14ac:dyDescent="0.35">
      <c r="A2119" s="127" t="s">
        <v>13020</v>
      </c>
      <c r="B2119" s="21" t="s">
        <v>13021</v>
      </c>
      <c r="C2119" s="21">
        <v>12</v>
      </c>
      <c r="D2119" s="20">
        <v>0.05</v>
      </c>
      <c r="E2119" s="135">
        <v>40</v>
      </c>
      <c r="F2119" s="106">
        <v>1.6</v>
      </c>
      <c r="G2119" s="22" t="s">
        <v>14150</v>
      </c>
      <c r="H2119" s="106">
        <f t="shared" si="96"/>
        <v>4.1000000000000005</v>
      </c>
      <c r="I2119" s="106">
        <f t="shared" si="97"/>
        <v>3.8000000000000003</v>
      </c>
      <c r="J2119" s="107">
        <f t="shared" si="98"/>
        <v>3.7</v>
      </c>
    </row>
    <row r="2120" spans="1:10" x14ac:dyDescent="0.35">
      <c r="A2120" s="127" t="s">
        <v>13024</v>
      </c>
      <c r="B2120" s="21" t="s">
        <v>23346</v>
      </c>
      <c r="C2120" s="21">
        <v>6</v>
      </c>
      <c r="D2120" s="20">
        <v>0.7</v>
      </c>
      <c r="E2120" s="135">
        <v>40</v>
      </c>
      <c r="F2120" s="106">
        <v>9.4499999999999993</v>
      </c>
      <c r="G2120" s="22" t="s">
        <v>14150</v>
      </c>
      <c r="H2120" s="106">
        <f t="shared" si="96"/>
        <v>17</v>
      </c>
      <c r="I2120" s="106">
        <f t="shared" si="97"/>
        <v>15.600000000000001</v>
      </c>
      <c r="J2120" s="107">
        <f t="shared" si="98"/>
        <v>15.3</v>
      </c>
    </row>
    <row r="2121" spans="1:10" x14ac:dyDescent="0.35">
      <c r="A2121" s="127" t="s">
        <v>13027</v>
      </c>
      <c r="B2121" s="21" t="s">
        <v>13028</v>
      </c>
      <c r="C2121" s="21">
        <v>6</v>
      </c>
      <c r="D2121" s="20">
        <v>0.7</v>
      </c>
      <c r="E2121" s="135">
        <v>40</v>
      </c>
      <c r="F2121" s="106">
        <v>11.5</v>
      </c>
      <c r="G2121" s="22" t="s">
        <v>14145</v>
      </c>
      <c r="H2121" s="106">
        <f t="shared" si="96"/>
        <v>19.5</v>
      </c>
      <c r="I2121" s="106">
        <f t="shared" si="97"/>
        <v>17.900000000000002</v>
      </c>
      <c r="J2121" s="107">
        <f t="shared" si="98"/>
        <v>17.55</v>
      </c>
    </row>
    <row r="2122" spans="1:10" x14ac:dyDescent="0.35">
      <c r="A2122" s="127" t="s">
        <v>14571</v>
      </c>
      <c r="B2122" s="21" t="s">
        <v>14572</v>
      </c>
      <c r="C2122" s="21">
        <v>6</v>
      </c>
      <c r="D2122" s="20">
        <v>0.5</v>
      </c>
      <c r="E2122" s="135">
        <v>41.4</v>
      </c>
      <c r="F2122" s="106">
        <v>32.5</v>
      </c>
      <c r="G2122" s="22" t="s">
        <v>14144</v>
      </c>
      <c r="H2122" s="106">
        <f t="shared" si="96"/>
        <v>44.2</v>
      </c>
      <c r="I2122" s="106">
        <f t="shared" si="97"/>
        <v>40.550000000000004</v>
      </c>
      <c r="J2122" s="107">
        <f t="shared" si="98"/>
        <v>39.85</v>
      </c>
    </row>
    <row r="2123" spans="1:10" x14ac:dyDescent="0.35">
      <c r="A2123" s="127" t="s">
        <v>13034</v>
      </c>
      <c r="B2123" s="21" t="s">
        <v>14573</v>
      </c>
      <c r="C2123" s="21">
        <v>6</v>
      </c>
      <c r="D2123" s="20">
        <v>0.5</v>
      </c>
      <c r="E2123" s="135">
        <v>40.9</v>
      </c>
      <c r="F2123" s="106">
        <v>29.5</v>
      </c>
      <c r="G2123" s="22" t="s">
        <v>14162</v>
      </c>
      <c r="H2123" s="106">
        <f t="shared" si="96"/>
        <v>40.5</v>
      </c>
      <c r="I2123" s="106">
        <f t="shared" si="97"/>
        <v>37.15</v>
      </c>
      <c r="J2123" s="107">
        <f t="shared" si="98"/>
        <v>36.5</v>
      </c>
    </row>
    <row r="2124" spans="1:10" x14ac:dyDescent="0.35">
      <c r="A2124" s="127" t="s">
        <v>13031</v>
      </c>
      <c r="B2124" s="21" t="s">
        <v>14588</v>
      </c>
      <c r="C2124" s="21">
        <v>6</v>
      </c>
      <c r="D2124" s="20">
        <v>0.5</v>
      </c>
      <c r="E2124" s="135">
        <v>41.2</v>
      </c>
      <c r="F2124" s="106">
        <v>30.25</v>
      </c>
      <c r="G2124" s="22" t="s">
        <v>14162</v>
      </c>
      <c r="H2124" s="106">
        <f t="shared" ref="H2124:H2187" si="99">IF(B2124="","",CEILING((F2124+(10.3552*D2124*E2124)/100+1.5+0.05)*1.22,0.05))</f>
        <v>41.400000000000006</v>
      </c>
      <c r="I2124" s="106">
        <f t="shared" ref="I2124:I2187" si="100">IF(B2124="","",CEILING((F2124+(10.3552*D2124*E2124)/100+1.5+0.05)*1.12,0.05))</f>
        <v>38.050000000000004</v>
      </c>
      <c r="J2124" s="107">
        <f t="shared" ref="J2124:J2187" si="101">IF(B2124="","",CEILING((F2124+(10.3552*D2124*E2124)/100+1.5+0.05)*1.1,0.05))</f>
        <v>37.35</v>
      </c>
    </row>
    <row r="2125" spans="1:10" x14ac:dyDescent="0.35">
      <c r="A2125" s="127" t="s">
        <v>13037</v>
      </c>
      <c r="B2125" s="21" t="s">
        <v>13038</v>
      </c>
      <c r="C2125" s="21">
        <v>6</v>
      </c>
      <c r="D2125" s="20">
        <v>0.7</v>
      </c>
      <c r="E2125" s="135">
        <v>40</v>
      </c>
      <c r="F2125" s="106">
        <v>17.5</v>
      </c>
      <c r="G2125" s="22" t="s">
        <v>14145</v>
      </c>
      <c r="H2125" s="106">
        <f t="shared" si="99"/>
        <v>26.8</v>
      </c>
      <c r="I2125" s="106">
        <f t="shared" si="100"/>
        <v>24.6</v>
      </c>
      <c r="J2125" s="107">
        <f t="shared" si="101"/>
        <v>24.150000000000002</v>
      </c>
    </row>
    <row r="2126" spans="1:10" x14ac:dyDescent="0.35">
      <c r="A2126" s="127" t="s">
        <v>14399</v>
      </c>
      <c r="B2126" s="21" t="s">
        <v>14400</v>
      </c>
      <c r="C2126" s="21">
        <v>6</v>
      </c>
      <c r="D2126" s="20">
        <v>0.7</v>
      </c>
      <c r="E2126" s="135">
        <v>40</v>
      </c>
      <c r="F2126" s="106">
        <v>16.399999999999999</v>
      </c>
      <c r="G2126" s="22" t="s">
        <v>14147</v>
      </c>
      <c r="H2126" s="106">
        <f t="shared" si="99"/>
        <v>25.450000000000003</v>
      </c>
      <c r="I2126" s="106">
        <f t="shared" si="100"/>
        <v>23.400000000000002</v>
      </c>
      <c r="J2126" s="107">
        <f t="shared" si="101"/>
        <v>22.950000000000003</v>
      </c>
    </row>
    <row r="2127" spans="1:10" x14ac:dyDescent="0.35">
      <c r="A2127" s="127" t="s">
        <v>13041</v>
      </c>
      <c r="B2127" s="21" t="s">
        <v>13042</v>
      </c>
      <c r="C2127" s="21">
        <v>6</v>
      </c>
      <c r="D2127" s="20">
        <v>0.7</v>
      </c>
      <c r="E2127" s="135">
        <v>40</v>
      </c>
      <c r="F2127" s="106">
        <v>15.95</v>
      </c>
      <c r="G2127" s="22" t="s">
        <v>14145</v>
      </c>
      <c r="H2127" s="106">
        <f t="shared" si="99"/>
        <v>24.900000000000002</v>
      </c>
      <c r="I2127" s="106">
        <f t="shared" si="100"/>
        <v>22.85</v>
      </c>
      <c r="J2127" s="107">
        <f t="shared" si="101"/>
        <v>22.450000000000003</v>
      </c>
    </row>
    <row r="2128" spans="1:10" x14ac:dyDescent="0.35">
      <c r="A2128" s="127" t="s">
        <v>13044</v>
      </c>
      <c r="B2128" s="21" t="s">
        <v>13045</v>
      </c>
      <c r="C2128" s="21">
        <v>6</v>
      </c>
      <c r="D2128" s="20">
        <v>0.7</v>
      </c>
      <c r="E2128" s="135">
        <v>40</v>
      </c>
      <c r="F2128" s="106">
        <v>17.149999999999999</v>
      </c>
      <c r="G2128" s="22" t="s">
        <v>14145</v>
      </c>
      <c r="H2128" s="106">
        <f t="shared" si="99"/>
        <v>26.400000000000002</v>
      </c>
      <c r="I2128" s="106">
        <f t="shared" si="100"/>
        <v>24.200000000000003</v>
      </c>
      <c r="J2128" s="107">
        <f t="shared" si="101"/>
        <v>23.8</v>
      </c>
    </row>
    <row r="2129" spans="1:10" x14ac:dyDescent="0.35">
      <c r="A2129" s="127" t="s">
        <v>13047</v>
      </c>
      <c r="B2129" s="21" t="s">
        <v>13048</v>
      </c>
      <c r="C2129" s="21">
        <v>6</v>
      </c>
      <c r="D2129" s="20">
        <v>0.7</v>
      </c>
      <c r="E2129" s="135">
        <v>40</v>
      </c>
      <c r="F2129" s="106">
        <v>25.95</v>
      </c>
      <c r="G2129" s="22" t="s">
        <v>14145</v>
      </c>
      <c r="H2129" s="106">
        <f t="shared" si="99"/>
        <v>37.1</v>
      </c>
      <c r="I2129" s="106">
        <f t="shared" si="100"/>
        <v>34.050000000000004</v>
      </c>
      <c r="J2129" s="107">
        <f t="shared" si="101"/>
        <v>33.450000000000003</v>
      </c>
    </row>
    <row r="2130" spans="1:10" x14ac:dyDescent="0.35">
      <c r="A2130" s="127" t="s">
        <v>13051</v>
      </c>
      <c r="B2130" s="21" t="s">
        <v>13052</v>
      </c>
      <c r="C2130" s="21">
        <v>6</v>
      </c>
      <c r="D2130" s="20">
        <v>0.7</v>
      </c>
      <c r="E2130" s="135">
        <v>40</v>
      </c>
      <c r="F2130" s="106">
        <v>26.25</v>
      </c>
      <c r="G2130" s="22" t="s">
        <v>14145</v>
      </c>
      <c r="H2130" s="106">
        <f t="shared" si="99"/>
        <v>37.5</v>
      </c>
      <c r="I2130" s="106">
        <f t="shared" si="100"/>
        <v>34.4</v>
      </c>
      <c r="J2130" s="107">
        <f t="shared" si="101"/>
        <v>33.800000000000004</v>
      </c>
    </row>
    <row r="2131" spans="1:10" x14ac:dyDescent="0.35">
      <c r="A2131" s="127" t="s">
        <v>13054</v>
      </c>
      <c r="B2131" s="21" t="s">
        <v>13055</v>
      </c>
      <c r="C2131" s="21">
        <v>6</v>
      </c>
      <c r="D2131" s="20">
        <v>0.7</v>
      </c>
      <c r="E2131" s="135">
        <v>40</v>
      </c>
      <c r="F2131" s="106">
        <v>41.5</v>
      </c>
      <c r="G2131" s="22" t="s">
        <v>14145</v>
      </c>
      <c r="H2131" s="106">
        <f t="shared" si="99"/>
        <v>56.1</v>
      </c>
      <c r="I2131" s="106">
        <f t="shared" si="100"/>
        <v>51.5</v>
      </c>
      <c r="J2131" s="107">
        <f t="shared" si="101"/>
        <v>50.550000000000004</v>
      </c>
    </row>
    <row r="2132" spans="1:10" x14ac:dyDescent="0.35">
      <c r="A2132" s="127" t="s">
        <v>13058</v>
      </c>
      <c r="B2132" s="21" t="s">
        <v>13059</v>
      </c>
      <c r="C2132" s="21">
        <v>4</v>
      </c>
      <c r="D2132" s="20">
        <v>0.7</v>
      </c>
      <c r="E2132" s="135">
        <v>43</v>
      </c>
      <c r="F2132" s="106">
        <v>120</v>
      </c>
      <c r="G2132" s="22" t="s">
        <v>14145</v>
      </c>
      <c r="H2132" s="106">
        <f t="shared" si="99"/>
        <v>152.1</v>
      </c>
      <c r="I2132" s="106">
        <f t="shared" si="100"/>
        <v>139.65</v>
      </c>
      <c r="J2132" s="107">
        <f t="shared" si="101"/>
        <v>137.15</v>
      </c>
    </row>
    <row r="2133" spans="1:10" x14ac:dyDescent="0.35">
      <c r="A2133" s="127" t="s">
        <v>13062</v>
      </c>
      <c r="B2133" s="21" t="s">
        <v>13063</v>
      </c>
      <c r="C2133" s="21">
        <v>6</v>
      </c>
      <c r="D2133" s="20">
        <v>0.7</v>
      </c>
      <c r="E2133" s="135">
        <v>54.6</v>
      </c>
      <c r="F2133" s="106">
        <v>108</v>
      </c>
      <c r="G2133" s="22" t="s">
        <v>14145</v>
      </c>
      <c r="H2133" s="106">
        <f t="shared" si="99"/>
        <v>138.5</v>
      </c>
      <c r="I2133" s="106">
        <f t="shared" si="100"/>
        <v>127.15</v>
      </c>
      <c r="J2133" s="107">
        <f t="shared" si="101"/>
        <v>124.9</v>
      </c>
    </row>
    <row r="2134" spans="1:10" x14ac:dyDescent="0.35">
      <c r="A2134" s="127" t="s">
        <v>13066</v>
      </c>
      <c r="B2134" s="21" t="s">
        <v>13067</v>
      </c>
      <c r="C2134" s="21">
        <v>6</v>
      </c>
      <c r="D2134" s="20">
        <v>0.7</v>
      </c>
      <c r="E2134" s="135">
        <v>58</v>
      </c>
      <c r="F2134" s="106">
        <v>20</v>
      </c>
      <c r="G2134" s="22" t="s">
        <v>14163</v>
      </c>
      <c r="H2134" s="106">
        <f t="shared" si="99"/>
        <v>31.450000000000003</v>
      </c>
      <c r="I2134" s="106">
        <f t="shared" si="100"/>
        <v>28.85</v>
      </c>
      <c r="J2134" s="107">
        <f t="shared" si="101"/>
        <v>28.35</v>
      </c>
    </row>
    <row r="2135" spans="1:10" x14ac:dyDescent="0.35">
      <c r="A2135" s="127" t="s">
        <v>14619</v>
      </c>
      <c r="B2135" s="21" t="s">
        <v>14620</v>
      </c>
      <c r="C2135" s="21">
        <v>6</v>
      </c>
      <c r="D2135" s="20">
        <v>0.7</v>
      </c>
      <c r="E2135" s="135">
        <v>58</v>
      </c>
      <c r="F2135" s="106">
        <v>22.95</v>
      </c>
      <c r="G2135" s="22" t="s">
        <v>14163</v>
      </c>
      <c r="H2135" s="106">
        <f t="shared" si="99"/>
        <v>35.050000000000004</v>
      </c>
      <c r="I2135" s="106">
        <f t="shared" si="100"/>
        <v>32.15</v>
      </c>
      <c r="J2135" s="107">
        <f t="shared" si="101"/>
        <v>31.6</v>
      </c>
    </row>
    <row r="2136" spans="1:10" x14ac:dyDescent="0.35">
      <c r="A2136" s="127" t="s">
        <v>13070</v>
      </c>
      <c r="B2136" s="21" t="s">
        <v>13071</v>
      </c>
      <c r="C2136" s="21">
        <v>6</v>
      </c>
      <c r="D2136" s="20">
        <v>0.7</v>
      </c>
      <c r="E2136" s="135">
        <v>48</v>
      </c>
      <c r="F2136" s="106">
        <v>23.95</v>
      </c>
      <c r="G2136" s="22" t="s">
        <v>14163</v>
      </c>
      <c r="H2136" s="106">
        <f t="shared" si="99"/>
        <v>35.4</v>
      </c>
      <c r="I2136" s="106">
        <f t="shared" si="100"/>
        <v>32.5</v>
      </c>
      <c r="J2136" s="107">
        <f t="shared" si="101"/>
        <v>31.900000000000002</v>
      </c>
    </row>
    <row r="2137" spans="1:10" x14ac:dyDescent="0.35">
      <c r="A2137" s="127" t="s">
        <v>13074</v>
      </c>
      <c r="B2137" s="21" t="s">
        <v>13075</v>
      </c>
      <c r="C2137" s="21">
        <v>6</v>
      </c>
      <c r="D2137" s="20">
        <v>0.7</v>
      </c>
      <c r="E2137" s="135">
        <v>46</v>
      </c>
      <c r="F2137" s="106">
        <v>14.5</v>
      </c>
      <c r="G2137" s="22" t="s">
        <v>14163</v>
      </c>
      <c r="H2137" s="106">
        <f t="shared" si="99"/>
        <v>23.650000000000002</v>
      </c>
      <c r="I2137" s="106">
        <f t="shared" si="100"/>
        <v>21.75</v>
      </c>
      <c r="J2137" s="107">
        <f t="shared" si="101"/>
        <v>21.35</v>
      </c>
    </row>
    <row r="2138" spans="1:10" x14ac:dyDescent="0.35">
      <c r="A2138" s="127" t="s">
        <v>13078</v>
      </c>
      <c r="B2138" s="21" t="s">
        <v>13079</v>
      </c>
      <c r="C2138" s="21">
        <v>6</v>
      </c>
      <c r="D2138" s="20">
        <v>0.5</v>
      </c>
      <c r="E2138" s="135">
        <v>35</v>
      </c>
      <c r="F2138" s="106">
        <v>6.5</v>
      </c>
      <c r="G2138" s="22" t="s">
        <v>14143</v>
      </c>
      <c r="H2138" s="106">
        <f t="shared" si="99"/>
        <v>12.05</v>
      </c>
      <c r="I2138" s="106">
        <f t="shared" si="100"/>
        <v>11.05</v>
      </c>
      <c r="J2138" s="107">
        <f t="shared" si="101"/>
        <v>10.850000000000001</v>
      </c>
    </row>
    <row r="2139" spans="1:10" x14ac:dyDescent="0.35">
      <c r="A2139" s="127" t="s">
        <v>14848</v>
      </c>
      <c r="B2139" s="21" t="s">
        <v>14849</v>
      </c>
      <c r="C2139" s="21">
        <v>6</v>
      </c>
      <c r="D2139" s="20">
        <v>0.7</v>
      </c>
      <c r="E2139" s="135">
        <v>43</v>
      </c>
      <c r="F2139" s="106">
        <v>25</v>
      </c>
      <c r="G2139" s="22" t="s">
        <v>14163</v>
      </c>
      <c r="H2139" s="106">
        <f t="shared" si="99"/>
        <v>36.200000000000003</v>
      </c>
      <c r="I2139" s="106">
        <f t="shared" si="100"/>
        <v>33.25</v>
      </c>
      <c r="J2139" s="107">
        <f t="shared" si="101"/>
        <v>32.65</v>
      </c>
    </row>
    <row r="2140" spans="1:10" x14ac:dyDescent="0.35">
      <c r="A2140" s="127" t="s">
        <v>14870</v>
      </c>
      <c r="B2140" s="21" t="s">
        <v>14871</v>
      </c>
      <c r="C2140" s="21">
        <v>6</v>
      </c>
      <c r="D2140" s="20">
        <v>0.7</v>
      </c>
      <c r="E2140" s="135">
        <v>43</v>
      </c>
      <c r="F2140" s="106">
        <v>34.5</v>
      </c>
      <c r="G2140" s="22" t="s">
        <v>14145</v>
      </c>
      <c r="H2140" s="106">
        <f t="shared" si="99"/>
        <v>47.800000000000004</v>
      </c>
      <c r="I2140" s="106">
        <f t="shared" si="100"/>
        <v>43.900000000000006</v>
      </c>
      <c r="J2140" s="107">
        <f t="shared" si="101"/>
        <v>43.1</v>
      </c>
    </row>
    <row r="2141" spans="1:10" x14ac:dyDescent="0.35">
      <c r="A2141" s="127" t="s">
        <v>13082</v>
      </c>
      <c r="B2141" s="21" t="s">
        <v>13083</v>
      </c>
      <c r="C2141" s="21">
        <v>6</v>
      </c>
      <c r="D2141" s="20">
        <v>0.7</v>
      </c>
      <c r="E2141" s="135">
        <v>43</v>
      </c>
      <c r="F2141" s="106">
        <v>139</v>
      </c>
      <c r="G2141" s="22" t="s">
        <v>14145</v>
      </c>
      <c r="H2141" s="106">
        <f t="shared" si="99"/>
        <v>175.3</v>
      </c>
      <c r="I2141" s="106">
        <f t="shared" si="100"/>
        <v>160.95000000000002</v>
      </c>
      <c r="J2141" s="107">
        <f t="shared" si="101"/>
        <v>158.05000000000001</v>
      </c>
    </row>
    <row r="2142" spans="1:10" x14ac:dyDescent="0.35">
      <c r="A2142" s="127" t="s">
        <v>13086</v>
      </c>
      <c r="B2142" s="21" t="s">
        <v>13087</v>
      </c>
      <c r="C2142" s="21">
        <v>6</v>
      </c>
      <c r="D2142" s="20">
        <v>0.7</v>
      </c>
      <c r="E2142" s="135">
        <v>43</v>
      </c>
      <c r="F2142" s="106">
        <v>88.5</v>
      </c>
      <c r="G2142" s="22" t="s">
        <v>14145</v>
      </c>
      <c r="H2142" s="106">
        <f t="shared" si="99"/>
        <v>113.7</v>
      </c>
      <c r="I2142" s="106">
        <f t="shared" si="100"/>
        <v>104.35000000000001</v>
      </c>
      <c r="J2142" s="107">
        <f t="shared" si="101"/>
        <v>102.5</v>
      </c>
    </row>
    <row r="2143" spans="1:10" x14ac:dyDescent="0.35">
      <c r="A2143" s="127" t="s">
        <v>13110</v>
      </c>
      <c r="B2143" s="21" t="s">
        <v>13111</v>
      </c>
      <c r="C2143" s="21">
        <v>6</v>
      </c>
      <c r="D2143" s="20">
        <v>0.7</v>
      </c>
      <c r="E2143" s="135">
        <v>40</v>
      </c>
      <c r="F2143" s="106">
        <v>13.25</v>
      </c>
      <c r="G2143" s="22" t="s">
        <v>14151</v>
      </c>
      <c r="H2143" s="106">
        <f t="shared" si="99"/>
        <v>21.6</v>
      </c>
      <c r="I2143" s="106">
        <f t="shared" si="100"/>
        <v>19.850000000000001</v>
      </c>
      <c r="J2143" s="107">
        <f t="shared" si="101"/>
        <v>19.5</v>
      </c>
    </row>
    <row r="2144" spans="1:10" x14ac:dyDescent="0.35">
      <c r="A2144" s="127" t="s">
        <v>13114</v>
      </c>
      <c r="B2144" s="21" t="s">
        <v>13115</v>
      </c>
      <c r="C2144" s="21">
        <v>6</v>
      </c>
      <c r="D2144" s="20">
        <v>1</v>
      </c>
      <c r="E2144" s="135">
        <v>37.5</v>
      </c>
      <c r="F2144" s="106">
        <v>8.75</v>
      </c>
      <c r="G2144" s="22" t="s">
        <v>14142</v>
      </c>
      <c r="H2144" s="106">
        <f t="shared" si="99"/>
        <v>17.350000000000001</v>
      </c>
      <c r="I2144" s="106">
        <f t="shared" si="100"/>
        <v>15.9</v>
      </c>
      <c r="J2144" s="107">
        <f t="shared" si="101"/>
        <v>15.65</v>
      </c>
    </row>
    <row r="2145" spans="1:10" x14ac:dyDescent="0.35">
      <c r="A2145" s="127" t="s">
        <v>13118</v>
      </c>
      <c r="B2145" s="21" t="s">
        <v>13119</v>
      </c>
      <c r="C2145" s="21">
        <v>6</v>
      </c>
      <c r="D2145" s="20">
        <v>0.7</v>
      </c>
      <c r="E2145" s="135">
        <v>37.5</v>
      </c>
      <c r="F2145" s="106">
        <v>18</v>
      </c>
      <c r="G2145" s="22" t="s">
        <v>14146</v>
      </c>
      <c r="H2145" s="106">
        <f t="shared" si="99"/>
        <v>27.200000000000003</v>
      </c>
      <c r="I2145" s="106">
        <f t="shared" si="100"/>
        <v>24.950000000000003</v>
      </c>
      <c r="J2145" s="107">
        <f t="shared" si="101"/>
        <v>24.5</v>
      </c>
    </row>
    <row r="2146" spans="1:10" x14ac:dyDescent="0.35">
      <c r="A2146" s="127" t="s">
        <v>13122</v>
      </c>
      <c r="B2146" s="21" t="s">
        <v>13123</v>
      </c>
      <c r="C2146" s="21">
        <v>6</v>
      </c>
      <c r="D2146" s="20">
        <v>0.7</v>
      </c>
      <c r="E2146" s="135">
        <v>29.9</v>
      </c>
      <c r="F2146" s="106">
        <v>10.5</v>
      </c>
      <c r="G2146" s="22" t="s">
        <v>14141</v>
      </c>
      <c r="H2146" s="106">
        <f t="shared" si="99"/>
        <v>17.350000000000001</v>
      </c>
      <c r="I2146" s="106">
        <f t="shared" si="100"/>
        <v>15.950000000000001</v>
      </c>
      <c r="J2146" s="107">
        <f t="shared" si="101"/>
        <v>15.65</v>
      </c>
    </row>
    <row r="2147" spans="1:10" x14ac:dyDescent="0.35">
      <c r="A2147" s="127" t="s">
        <v>13139</v>
      </c>
      <c r="B2147" s="21" t="s">
        <v>14781</v>
      </c>
      <c r="C2147" s="21">
        <v>6</v>
      </c>
      <c r="D2147" s="20">
        <v>0.7</v>
      </c>
      <c r="E2147" s="135">
        <v>20</v>
      </c>
      <c r="F2147" s="106">
        <v>9.1</v>
      </c>
      <c r="G2147" s="22" t="s">
        <v>14155</v>
      </c>
      <c r="H2147" s="106">
        <f t="shared" si="99"/>
        <v>14.8</v>
      </c>
      <c r="I2147" s="106">
        <f t="shared" si="100"/>
        <v>13.600000000000001</v>
      </c>
      <c r="J2147" s="107">
        <f t="shared" si="101"/>
        <v>13.350000000000001</v>
      </c>
    </row>
    <row r="2148" spans="1:10" x14ac:dyDescent="0.35">
      <c r="A2148" s="127" t="s">
        <v>13142</v>
      </c>
      <c r="B2148" s="21" t="s">
        <v>13143</v>
      </c>
      <c r="C2148" s="21">
        <v>6</v>
      </c>
      <c r="D2148" s="20">
        <v>1</v>
      </c>
      <c r="E2148" s="135">
        <v>33</v>
      </c>
      <c r="F2148" s="106">
        <v>8.5</v>
      </c>
      <c r="G2148" s="22" t="s">
        <v>14143</v>
      </c>
      <c r="H2148" s="106">
        <f t="shared" si="99"/>
        <v>16.45</v>
      </c>
      <c r="I2148" s="106">
        <f t="shared" si="100"/>
        <v>15.100000000000001</v>
      </c>
      <c r="J2148" s="107">
        <f t="shared" si="101"/>
        <v>14.850000000000001</v>
      </c>
    </row>
    <row r="2149" spans="1:10" x14ac:dyDescent="0.35">
      <c r="A2149" s="127" t="s">
        <v>13152</v>
      </c>
      <c r="B2149" s="21" t="s">
        <v>13153</v>
      </c>
      <c r="C2149" s="21">
        <v>6</v>
      </c>
      <c r="D2149" s="20">
        <v>0.7</v>
      </c>
      <c r="E2149" s="135">
        <v>35</v>
      </c>
      <c r="F2149" s="106">
        <v>7.4</v>
      </c>
      <c r="G2149" s="22" t="s">
        <v>14140</v>
      </c>
      <c r="H2149" s="106">
        <f t="shared" si="99"/>
        <v>14.05</v>
      </c>
      <c r="I2149" s="106">
        <f t="shared" si="100"/>
        <v>12.9</v>
      </c>
      <c r="J2149" s="107">
        <f t="shared" si="101"/>
        <v>12.65</v>
      </c>
    </row>
    <row r="2150" spans="1:10" x14ac:dyDescent="0.35">
      <c r="A2150" s="127" t="s">
        <v>13156</v>
      </c>
      <c r="B2150" s="21" t="s">
        <v>13157</v>
      </c>
      <c r="C2150" s="21">
        <v>6</v>
      </c>
      <c r="D2150" s="20">
        <v>0.7</v>
      </c>
      <c r="E2150" s="135">
        <v>35</v>
      </c>
      <c r="F2150" s="106">
        <v>7.95</v>
      </c>
      <c r="G2150" s="22" t="s">
        <v>14140</v>
      </c>
      <c r="H2150" s="106">
        <f t="shared" si="99"/>
        <v>14.700000000000001</v>
      </c>
      <c r="I2150" s="106">
        <f t="shared" si="100"/>
        <v>13.5</v>
      </c>
      <c r="J2150" s="107">
        <f t="shared" si="101"/>
        <v>13.25</v>
      </c>
    </row>
    <row r="2151" spans="1:10" x14ac:dyDescent="0.35">
      <c r="A2151" s="127" t="s">
        <v>13164</v>
      </c>
      <c r="B2151" s="21" t="s">
        <v>13161</v>
      </c>
      <c r="C2151" s="21">
        <v>12</v>
      </c>
      <c r="D2151" s="20">
        <v>1</v>
      </c>
      <c r="E2151" s="135">
        <v>40</v>
      </c>
      <c r="F2151" s="106">
        <v>10.5</v>
      </c>
      <c r="G2151" s="22" t="s">
        <v>14142</v>
      </c>
      <c r="H2151" s="106">
        <f t="shared" si="99"/>
        <v>19.8</v>
      </c>
      <c r="I2151" s="106">
        <f t="shared" si="100"/>
        <v>18.150000000000002</v>
      </c>
      <c r="J2151" s="107">
        <f t="shared" si="101"/>
        <v>17.850000000000001</v>
      </c>
    </row>
    <row r="2152" spans="1:10" x14ac:dyDescent="0.35">
      <c r="A2152" s="127" t="s">
        <v>13167</v>
      </c>
      <c r="B2152" s="21" t="s">
        <v>13168</v>
      </c>
      <c r="C2152" s="21">
        <v>6</v>
      </c>
      <c r="D2152" s="20">
        <v>0.7</v>
      </c>
      <c r="E2152" s="135">
        <v>46.3</v>
      </c>
      <c r="F2152" s="106">
        <v>24.5</v>
      </c>
      <c r="G2152" s="22" t="s">
        <v>14145</v>
      </c>
      <c r="H2152" s="106">
        <f t="shared" si="99"/>
        <v>35.9</v>
      </c>
      <c r="I2152" s="106">
        <f t="shared" si="100"/>
        <v>32.950000000000003</v>
      </c>
      <c r="J2152" s="107">
        <f t="shared" si="101"/>
        <v>32.35</v>
      </c>
    </row>
    <row r="2153" spans="1:10" x14ac:dyDescent="0.35">
      <c r="A2153" s="127" t="s">
        <v>13171</v>
      </c>
      <c r="B2153" s="21" t="s">
        <v>13172</v>
      </c>
      <c r="C2153" s="21">
        <v>6</v>
      </c>
      <c r="D2153" s="20">
        <v>0.7</v>
      </c>
      <c r="E2153" s="135">
        <v>43.8</v>
      </c>
      <c r="F2153" s="106">
        <v>72.5</v>
      </c>
      <c r="G2153" s="22" t="s">
        <v>14145</v>
      </c>
      <c r="H2153" s="106">
        <f t="shared" si="99"/>
        <v>94.25</v>
      </c>
      <c r="I2153" s="106">
        <f t="shared" si="100"/>
        <v>86.5</v>
      </c>
      <c r="J2153" s="107">
        <f t="shared" si="101"/>
        <v>84.95</v>
      </c>
    </row>
    <row r="2154" spans="1:10" x14ac:dyDescent="0.35">
      <c r="A2154" s="127" t="s">
        <v>13175</v>
      </c>
      <c r="B2154" s="21" t="s">
        <v>13176</v>
      </c>
      <c r="C2154" s="21">
        <v>6</v>
      </c>
      <c r="D2154" s="20">
        <v>0.7</v>
      </c>
      <c r="E2154" s="135">
        <v>40</v>
      </c>
      <c r="F2154" s="106">
        <v>21.65</v>
      </c>
      <c r="G2154" s="22" t="s">
        <v>14150</v>
      </c>
      <c r="H2154" s="106">
        <f t="shared" si="99"/>
        <v>31.85</v>
      </c>
      <c r="I2154" s="106">
        <f t="shared" si="100"/>
        <v>29.25</v>
      </c>
      <c r="J2154" s="107">
        <f t="shared" si="101"/>
        <v>28.75</v>
      </c>
    </row>
    <row r="2155" spans="1:10" x14ac:dyDescent="0.35">
      <c r="A2155" s="127" t="s">
        <v>13179</v>
      </c>
      <c r="B2155" s="21" t="s">
        <v>13180</v>
      </c>
      <c r="C2155" s="21">
        <v>6</v>
      </c>
      <c r="D2155" s="20">
        <v>0.7</v>
      </c>
      <c r="E2155" s="135">
        <v>40</v>
      </c>
      <c r="F2155" s="106">
        <v>23.5</v>
      </c>
      <c r="G2155" s="22" t="s">
        <v>14163</v>
      </c>
      <c r="H2155" s="106">
        <f t="shared" si="99"/>
        <v>34.1</v>
      </c>
      <c r="I2155" s="106">
        <f t="shared" si="100"/>
        <v>31.35</v>
      </c>
      <c r="J2155" s="107">
        <f t="shared" si="101"/>
        <v>30.75</v>
      </c>
    </row>
    <row r="2156" spans="1:10" x14ac:dyDescent="0.35">
      <c r="A2156" s="127" t="s">
        <v>14401</v>
      </c>
      <c r="B2156" s="21" t="s">
        <v>14402</v>
      </c>
      <c r="C2156" s="21">
        <v>6</v>
      </c>
      <c r="D2156" s="20">
        <v>0.7</v>
      </c>
      <c r="E2156" s="135">
        <v>40</v>
      </c>
      <c r="F2156" s="106">
        <v>30.95</v>
      </c>
      <c r="G2156" s="22" t="s">
        <v>14163</v>
      </c>
      <c r="H2156" s="106">
        <f t="shared" si="99"/>
        <v>43.2</v>
      </c>
      <c r="I2156" s="106">
        <f t="shared" si="100"/>
        <v>39.650000000000006</v>
      </c>
      <c r="J2156" s="107">
        <f t="shared" si="101"/>
        <v>38.950000000000003</v>
      </c>
    </row>
    <row r="2157" spans="1:10" x14ac:dyDescent="0.35">
      <c r="A2157" s="127" t="s">
        <v>13187</v>
      </c>
      <c r="B2157" s="21" t="s">
        <v>13184</v>
      </c>
      <c r="C2157" s="21">
        <v>6</v>
      </c>
      <c r="D2157" s="20">
        <v>1</v>
      </c>
      <c r="E2157" s="135">
        <v>43</v>
      </c>
      <c r="F2157" s="106">
        <v>19.5</v>
      </c>
      <c r="G2157" s="22" t="s">
        <v>14145</v>
      </c>
      <c r="H2157" s="106">
        <f t="shared" si="99"/>
        <v>31.150000000000002</v>
      </c>
      <c r="I2157" s="106">
        <f t="shared" si="100"/>
        <v>28.6</v>
      </c>
      <c r="J2157" s="107">
        <f t="shared" si="101"/>
        <v>28.1</v>
      </c>
    </row>
    <row r="2158" spans="1:10" x14ac:dyDescent="0.35">
      <c r="A2158" s="127" t="s">
        <v>13190</v>
      </c>
      <c r="B2158" s="21" t="s">
        <v>13191</v>
      </c>
      <c r="C2158" s="21">
        <v>6</v>
      </c>
      <c r="D2158" s="20">
        <v>0.7</v>
      </c>
      <c r="E2158" s="135">
        <v>46</v>
      </c>
      <c r="F2158" s="106">
        <v>39</v>
      </c>
      <c r="G2158" s="22" t="s">
        <v>14145</v>
      </c>
      <c r="H2158" s="106">
        <f t="shared" si="99"/>
        <v>53.550000000000004</v>
      </c>
      <c r="I2158" s="106">
        <f t="shared" si="100"/>
        <v>49.2</v>
      </c>
      <c r="J2158" s="107">
        <f t="shared" si="101"/>
        <v>48.300000000000004</v>
      </c>
    </row>
    <row r="2159" spans="1:10" x14ac:dyDescent="0.35">
      <c r="A2159" s="127" t="s">
        <v>13194</v>
      </c>
      <c r="B2159" s="21" t="s">
        <v>13195</v>
      </c>
      <c r="C2159" s="21">
        <v>6</v>
      </c>
      <c r="D2159" s="20">
        <v>0.7</v>
      </c>
      <c r="E2159" s="135">
        <v>46</v>
      </c>
      <c r="F2159" s="106">
        <v>67.5</v>
      </c>
      <c r="G2159" s="22" t="s">
        <v>14145</v>
      </c>
      <c r="H2159" s="106">
        <f t="shared" si="99"/>
        <v>88.350000000000009</v>
      </c>
      <c r="I2159" s="106">
        <f t="shared" si="100"/>
        <v>81.100000000000009</v>
      </c>
      <c r="J2159" s="107">
        <f t="shared" si="101"/>
        <v>79.650000000000006</v>
      </c>
    </row>
    <row r="2160" spans="1:10" x14ac:dyDescent="0.35">
      <c r="A2160" s="127" t="s">
        <v>13198</v>
      </c>
      <c r="B2160" s="21" t="s">
        <v>13199</v>
      </c>
      <c r="C2160" s="21">
        <v>6</v>
      </c>
      <c r="D2160" s="20">
        <v>1</v>
      </c>
      <c r="E2160" s="135">
        <v>40</v>
      </c>
      <c r="F2160" s="106">
        <v>15.95</v>
      </c>
      <c r="G2160" s="22" t="s">
        <v>14145</v>
      </c>
      <c r="H2160" s="106">
        <f t="shared" si="99"/>
        <v>26.450000000000003</v>
      </c>
      <c r="I2160" s="106">
        <f t="shared" si="100"/>
        <v>24.25</v>
      </c>
      <c r="J2160" s="107">
        <f t="shared" si="101"/>
        <v>23.85</v>
      </c>
    </row>
    <row r="2161" spans="1:10" x14ac:dyDescent="0.35">
      <c r="A2161" s="127" t="s">
        <v>13202</v>
      </c>
      <c r="B2161" s="21" t="s">
        <v>13203</v>
      </c>
      <c r="C2161" s="21">
        <v>6</v>
      </c>
      <c r="D2161" s="20">
        <v>0.7</v>
      </c>
      <c r="E2161" s="135">
        <v>57.5</v>
      </c>
      <c r="F2161" s="106">
        <v>24.75</v>
      </c>
      <c r="G2161" s="22" t="s">
        <v>14145</v>
      </c>
      <c r="H2161" s="106">
        <f t="shared" si="99"/>
        <v>37.200000000000003</v>
      </c>
      <c r="I2161" s="106">
        <f t="shared" si="100"/>
        <v>34.15</v>
      </c>
      <c r="J2161" s="107">
        <f t="shared" si="101"/>
        <v>33.550000000000004</v>
      </c>
    </row>
    <row r="2162" spans="1:10" x14ac:dyDescent="0.35">
      <c r="A2162" s="127" t="s">
        <v>13206</v>
      </c>
      <c r="B2162" s="21" t="s">
        <v>13207</v>
      </c>
      <c r="C2162" s="21">
        <v>6</v>
      </c>
      <c r="D2162" s="20">
        <v>0.7</v>
      </c>
      <c r="E2162" s="135">
        <v>46</v>
      </c>
      <c r="F2162" s="106">
        <v>19.5</v>
      </c>
      <c r="G2162" s="22" t="s">
        <v>14145</v>
      </c>
      <c r="H2162" s="106">
        <f t="shared" si="99"/>
        <v>29.75</v>
      </c>
      <c r="I2162" s="106">
        <f t="shared" si="100"/>
        <v>27.35</v>
      </c>
      <c r="J2162" s="107">
        <f t="shared" si="101"/>
        <v>26.85</v>
      </c>
    </row>
    <row r="2163" spans="1:10" x14ac:dyDescent="0.35">
      <c r="A2163" s="127" t="s">
        <v>13210</v>
      </c>
      <c r="B2163" s="21" t="s">
        <v>13211</v>
      </c>
      <c r="C2163" s="21">
        <v>6</v>
      </c>
      <c r="D2163" s="20">
        <v>0.7</v>
      </c>
      <c r="E2163" s="135">
        <v>43</v>
      </c>
      <c r="F2163" s="106">
        <v>13.25</v>
      </c>
      <c r="G2163" s="22" t="s">
        <v>14145</v>
      </c>
      <c r="H2163" s="106">
        <f t="shared" si="99"/>
        <v>21.900000000000002</v>
      </c>
      <c r="I2163" s="106">
        <f t="shared" si="100"/>
        <v>20.100000000000001</v>
      </c>
      <c r="J2163" s="107">
        <f t="shared" si="101"/>
        <v>19.75</v>
      </c>
    </row>
    <row r="2164" spans="1:10" x14ac:dyDescent="0.35">
      <c r="A2164" s="127" t="s">
        <v>13214</v>
      </c>
      <c r="B2164" s="21" t="s">
        <v>13215</v>
      </c>
      <c r="C2164" s="21">
        <v>6</v>
      </c>
      <c r="D2164" s="20">
        <v>0.7</v>
      </c>
      <c r="E2164" s="135">
        <v>40</v>
      </c>
      <c r="F2164" s="106">
        <v>21.5</v>
      </c>
      <c r="G2164" s="22" t="s">
        <v>14145</v>
      </c>
      <c r="H2164" s="106">
        <f t="shared" si="99"/>
        <v>31.700000000000003</v>
      </c>
      <c r="I2164" s="106">
        <f t="shared" si="100"/>
        <v>29.1</v>
      </c>
      <c r="J2164" s="107">
        <f t="shared" si="101"/>
        <v>28.55</v>
      </c>
    </row>
    <row r="2165" spans="1:10" x14ac:dyDescent="0.35">
      <c r="A2165" s="127" t="s">
        <v>13218</v>
      </c>
      <c r="B2165" s="21" t="s">
        <v>13219</v>
      </c>
      <c r="C2165" s="21">
        <v>6</v>
      </c>
      <c r="D2165" s="20">
        <v>0.7</v>
      </c>
      <c r="E2165" s="135">
        <v>40</v>
      </c>
      <c r="F2165" s="106">
        <v>37.5</v>
      </c>
      <c r="G2165" s="22" t="s">
        <v>14145</v>
      </c>
      <c r="H2165" s="106">
        <f t="shared" si="99"/>
        <v>51.2</v>
      </c>
      <c r="I2165" s="106">
        <f t="shared" si="100"/>
        <v>47</v>
      </c>
      <c r="J2165" s="107">
        <f t="shared" si="101"/>
        <v>46.150000000000006</v>
      </c>
    </row>
    <row r="2166" spans="1:10" x14ac:dyDescent="0.35">
      <c r="A2166" s="127" t="s">
        <v>13222</v>
      </c>
      <c r="B2166" s="21" t="s">
        <v>13223</v>
      </c>
      <c r="C2166" s="21">
        <v>4</v>
      </c>
      <c r="D2166" s="20">
        <v>0.7</v>
      </c>
      <c r="E2166" s="135">
        <v>40</v>
      </c>
      <c r="F2166" s="106">
        <v>145</v>
      </c>
      <c r="G2166" s="22" t="s">
        <v>14145</v>
      </c>
      <c r="H2166" s="106">
        <f t="shared" si="99"/>
        <v>182.35000000000002</v>
      </c>
      <c r="I2166" s="106">
        <f t="shared" si="100"/>
        <v>167.4</v>
      </c>
      <c r="J2166" s="107">
        <f t="shared" si="101"/>
        <v>164.4</v>
      </c>
    </row>
    <row r="2167" spans="1:10" x14ac:dyDescent="0.35">
      <c r="A2167" s="127" t="s">
        <v>13226</v>
      </c>
      <c r="B2167" s="21" t="s">
        <v>13227</v>
      </c>
      <c r="C2167" s="21">
        <v>4</v>
      </c>
      <c r="D2167" s="20">
        <v>0.7</v>
      </c>
      <c r="E2167" s="135">
        <v>43</v>
      </c>
      <c r="F2167" s="106">
        <v>310</v>
      </c>
      <c r="G2167" s="22" t="s">
        <v>14145</v>
      </c>
      <c r="H2167" s="106">
        <f t="shared" si="99"/>
        <v>383.90000000000003</v>
      </c>
      <c r="I2167" s="106">
        <f t="shared" si="100"/>
        <v>352.45000000000005</v>
      </c>
      <c r="J2167" s="107">
        <f t="shared" si="101"/>
        <v>346.15000000000003</v>
      </c>
    </row>
    <row r="2168" spans="1:10" x14ac:dyDescent="0.35">
      <c r="A2168" s="127" t="s">
        <v>13230</v>
      </c>
      <c r="B2168" s="21" t="s">
        <v>13231</v>
      </c>
      <c r="C2168" s="21">
        <v>6</v>
      </c>
      <c r="D2168" s="20">
        <v>0.7</v>
      </c>
      <c r="E2168" s="135">
        <v>40</v>
      </c>
      <c r="F2168" s="106">
        <v>17.95</v>
      </c>
      <c r="G2168" s="22" t="s">
        <v>14145</v>
      </c>
      <c r="H2168" s="106">
        <f t="shared" si="99"/>
        <v>27.35</v>
      </c>
      <c r="I2168" s="106">
        <f t="shared" si="100"/>
        <v>25.1</v>
      </c>
      <c r="J2168" s="107">
        <f t="shared" si="101"/>
        <v>24.650000000000002</v>
      </c>
    </row>
    <row r="2169" spans="1:10" x14ac:dyDescent="0.35">
      <c r="A2169" s="127" t="s">
        <v>13234</v>
      </c>
      <c r="B2169" s="21" t="s">
        <v>13235</v>
      </c>
      <c r="C2169" s="21">
        <v>6</v>
      </c>
      <c r="D2169" s="20">
        <v>0.7</v>
      </c>
      <c r="E2169" s="135">
        <v>40</v>
      </c>
      <c r="F2169" s="106">
        <v>17.5</v>
      </c>
      <c r="G2169" s="22" t="s">
        <v>14145</v>
      </c>
      <c r="H2169" s="106">
        <f t="shared" si="99"/>
        <v>26.8</v>
      </c>
      <c r="I2169" s="106">
        <f t="shared" si="100"/>
        <v>24.6</v>
      </c>
      <c r="J2169" s="107">
        <f t="shared" si="101"/>
        <v>24.150000000000002</v>
      </c>
    </row>
    <row r="2170" spans="1:10" x14ac:dyDescent="0.35">
      <c r="A2170" s="127" t="s">
        <v>13238</v>
      </c>
      <c r="B2170" s="21" t="s">
        <v>13239</v>
      </c>
      <c r="C2170" s="21">
        <v>6</v>
      </c>
      <c r="D2170" s="20">
        <v>0.7</v>
      </c>
      <c r="E2170" s="135">
        <v>46</v>
      </c>
      <c r="F2170" s="106">
        <v>37.5</v>
      </c>
      <c r="G2170" s="22" t="s">
        <v>14145</v>
      </c>
      <c r="H2170" s="106">
        <f t="shared" si="99"/>
        <v>51.75</v>
      </c>
      <c r="I2170" s="106">
        <f t="shared" si="100"/>
        <v>47.5</v>
      </c>
      <c r="J2170" s="107">
        <f t="shared" si="101"/>
        <v>46.650000000000006</v>
      </c>
    </row>
    <row r="2171" spans="1:10" x14ac:dyDescent="0.35">
      <c r="A2171" s="127" t="s">
        <v>13242</v>
      </c>
      <c r="B2171" s="21" t="s">
        <v>13243</v>
      </c>
      <c r="C2171" s="21">
        <v>6</v>
      </c>
      <c r="D2171" s="20">
        <v>1</v>
      </c>
      <c r="E2171" s="135">
        <v>38</v>
      </c>
      <c r="F2171" s="106">
        <v>7.5</v>
      </c>
      <c r="G2171" s="22" t="s">
        <v>14159</v>
      </c>
      <c r="H2171" s="106">
        <f t="shared" si="99"/>
        <v>15.850000000000001</v>
      </c>
      <c r="I2171" s="106">
        <f t="shared" si="100"/>
        <v>14.55</v>
      </c>
      <c r="J2171" s="107">
        <f t="shared" si="101"/>
        <v>14.3</v>
      </c>
    </row>
    <row r="2172" spans="1:10" x14ac:dyDescent="0.35">
      <c r="A2172" s="127" t="s">
        <v>13246</v>
      </c>
      <c r="B2172" s="21" t="s">
        <v>13247</v>
      </c>
      <c r="C2172" s="21">
        <v>6</v>
      </c>
      <c r="D2172" s="20">
        <v>1</v>
      </c>
      <c r="E2172" s="135">
        <v>40</v>
      </c>
      <c r="F2172" s="106">
        <v>20.5</v>
      </c>
      <c r="G2172" s="22" t="s">
        <v>14159</v>
      </c>
      <c r="H2172" s="106">
        <f t="shared" si="99"/>
        <v>32</v>
      </c>
      <c r="I2172" s="106">
        <f t="shared" si="100"/>
        <v>29.35</v>
      </c>
      <c r="J2172" s="107">
        <f t="shared" si="101"/>
        <v>28.85</v>
      </c>
    </row>
    <row r="2173" spans="1:10" x14ac:dyDescent="0.35">
      <c r="A2173" s="127" t="s">
        <v>13250</v>
      </c>
      <c r="B2173" s="21" t="s">
        <v>13251</v>
      </c>
      <c r="C2173" s="21">
        <v>6</v>
      </c>
      <c r="D2173" s="20">
        <v>0.7</v>
      </c>
      <c r="E2173" s="135">
        <v>40</v>
      </c>
      <c r="F2173" s="106">
        <v>23.5</v>
      </c>
      <c r="G2173" s="22" t="s">
        <v>14159</v>
      </c>
      <c r="H2173" s="106">
        <f t="shared" si="99"/>
        <v>34.1</v>
      </c>
      <c r="I2173" s="106">
        <f t="shared" si="100"/>
        <v>31.35</v>
      </c>
      <c r="J2173" s="107">
        <f t="shared" si="101"/>
        <v>30.75</v>
      </c>
    </row>
    <row r="2174" spans="1:10" x14ac:dyDescent="0.35">
      <c r="A2174" s="127" t="s">
        <v>13254</v>
      </c>
      <c r="B2174" s="21" t="s">
        <v>13255</v>
      </c>
      <c r="C2174" s="21">
        <v>1</v>
      </c>
      <c r="D2174" s="20">
        <v>0.7</v>
      </c>
      <c r="E2174" s="135">
        <v>38</v>
      </c>
      <c r="F2174" s="106">
        <v>67.5</v>
      </c>
      <c r="G2174" s="22" t="s">
        <v>14159</v>
      </c>
      <c r="H2174" s="106">
        <f t="shared" si="99"/>
        <v>87.65</v>
      </c>
      <c r="I2174" s="106">
        <f t="shared" si="100"/>
        <v>80.45</v>
      </c>
      <c r="J2174" s="107">
        <f t="shared" si="101"/>
        <v>79</v>
      </c>
    </row>
    <row r="2175" spans="1:10" x14ac:dyDescent="0.35">
      <c r="A2175" s="127" t="s">
        <v>13257</v>
      </c>
      <c r="B2175" s="21" t="s">
        <v>13258</v>
      </c>
      <c r="C2175" s="21">
        <v>6</v>
      </c>
      <c r="D2175" s="20">
        <v>1</v>
      </c>
      <c r="E2175" s="135">
        <v>38</v>
      </c>
      <c r="F2175" s="106">
        <v>9.15</v>
      </c>
      <c r="G2175" s="22" t="s">
        <v>14159</v>
      </c>
      <c r="H2175" s="106">
        <f t="shared" si="99"/>
        <v>17.900000000000002</v>
      </c>
      <c r="I2175" s="106">
        <f t="shared" si="100"/>
        <v>16.400000000000002</v>
      </c>
      <c r="J2175" s="107">
        <f t="shared" si="101"/>
        <v>16.100000000000001</v>
      </c>
    </row>
    <row r="2176" spans="1:10" x14ac:dyDescent="0.35">
      <c r="A2176" s="127" t="s">
        <v>13280</v>
      </c>
      <c r="B2176" s="21" t="s">
        <v>13281</v>
      </c>
      <c r="C2176" s="21">
        <v>6</v>
      </c>
      <c r="D2176" s="20">
        <v>0.7</v>
      </c>
      <c r="E2176" s="135">
        <v>17</v>
      </c>
      <c r="F2176" s="106">
        <v>6.4</v>
      </c>
      <c r="G2176" s="22" t="s">
        <v>14141</v>
      </c>
      <c r="H2176" s="106">
        <f t="shared" si="99"/>
        <v>11.25</v>
      </c>
      <c r="I2176" s="106">
        <f t="shared" si="100"/>
        <v>10.3</v>
      </c>
      <c r="J2176" s="107">
        <f t="shared" si="101"/>
        <v>10.15</v>
      </c>
    </row>
    <row r="2177" spans="1:10" x14ac:dyDescent="0.35">
      <c r="A2177" s="127" t="s">
        <v>13285</v>
      </c>
      <c r="B2177" s="21" t="s">
        <v>13286</v>
      </c>
      <c r="C2177" s="21">
        <v>6</v>
      </c>
      <c r="D2177" s="20">
        <v>0.7</v>
      </c>
      <c r="E2177" s="135">
        <v>17</v>
      </c>
      <c r="F2177" s="106">
        <v>7.65</v>
      </c>
      <c r="G2177" s="22" t="s">
        <v>14141</v>
      </c>
      <c r="H2177" s="106">
        <f t="shared" si="99"/>
        <v>12.75</v>
      </c>
      <c r="I2177" s="106">
        <f t="shared" si="100"/>
        <v>11.700000000000001</v>
      </c>
      <c r="J2177" s="107">
        <f t="shared" si="101"/>
        <v>11.5</v>
      </c>
    </row>
    <row r="2178" spans="1:10" x14ac:dyDescent="0.35">
      <c r="A2178" s="127" t="s">
        <v>13289</v>
      </c>
      <c r="B2178" s="21" t="s">
        <v>13290</v>
      </c>
      <c r="C2178" s="21">
        <v>6</v>
      </c>
      <c r="D2178" s="20">
        <v>0.7</v>
      </c>
      <c r="E2178" s="135">
        <v>17</v>
      </c>
      <c r="F2178" s="106">
        <v>6.65</v>
      </c>
      <c r="G2178" s="22" t="s">
        <v>14141</v>
      </c>
      <c r="H2178" s="106">
        <f t="shared" si="99"/>
        <v>11.55</v>
      </c>
      <c r="I2178" s="106">
        <f t="shared" si="100"/>
        <v>10.600000000000001</v>
      </c>
      <c r="J2178" s="107">
        <f t="shared" si="101"/>
        <v>10.4</v>
      </c>
    </row>
    <row r="2179" spans="1:10" x14ac:dyDescent="0.35">
      <c r="A2179" s="127" t="s">
        <v>13347</v>
      </c>
      <c r="B2179" s="21" t="s">
        <v>13343</v>
      </c>
      <c r="C2179" s="21">
        <v>6</v>
      </c>
      <c r="D2179" s="20">
        <v>1</v>
      </c>
      <c r="E2179" s="135">
        <v>40</v>
      </c>
      <c r="F2179" s="106">
        <v>9.75</v>
      </c>
      <c r="G2179" s="22" t="s">
        <v>14150</v>
      </c>
      <c r="H2179" s="106">
        <f t="shared" si="99"/>
        <v>18.850000000000001</v>
      </c>
      <c r="I2179" s="106">
        <f t="shared" si="100"/>
        <v>17.3</v>
      </c>
      <c r="J2179" s="107">
        <f t="shared" si="101"/>
        <v>17</v>
      </c>
    </row>
    <row r="2180" spans="1:10" x14ac:dyDescent="0.35">
      <c r="A2180" s="127" t="s">
        <v>13350</v>
      </c>
      <c r="B2180" s="21" t="s">
        <v>13351</v>
      </c>
      <c r="C2180" s="21">
        <v>6</v>
      </c>
      <c r="D2180" s="20">
        <v>0.7</v>
      </c>
      <c r="E2180" s="135">
        <v>40</v>
      </c>
      <c r="F2180" s="106">
        <v>19.5</v>
      </c>
      <c r="G2180" s="22" t="s">
        <v>14150</v>
      </c>
      <c r="H2180" s="106">
        <f t="shared" si="99"/>
        <v>29.25</v>
      </c>
      <c r="I2180" s="106">
        <f t="shared" si="100"/>
        <v>26.85</v>
      </c>
      <c r="J2180" s="107">
        <f t="shared" si="101"/>
        <v>26.35</v>
      </c>
    </row>
    <row r="2181" spans="1:10" x14ac:dyDescent="0.35">
      <c r="A2181" s="127" t="s">
        <v>13354</v>
      </c>
      <c r="B2181" s="21" t="s">
        <v>13355</v>
      </c>
      <c r="C2181" s="21">
        <v>6</v>
      </c>
      <c r="D2181" s="20">
        <v>0.7</v>
      </c>
      <c r="E2181" s="135">
        <v>41.3</v>
      </c>
      <c r="F2181" s="106">
        <v>22.5</v>
      </c>
      <c r="G2181" s="22" t="s">
        <v>14169</v>
      </c>
      <c r="H2181" s="106">
        <f t="shared" si="99"/>
        <v>33</v>
      </c>
      <c r="I2181" s="106">
        <f t="shared" si="100"/>
        <v>30.3</v>
      </c>
      <c r="J2181" s="107">
        <f t="shared" si="101"/>
        <v>29.75</v>
      </c>
    </row>
    <row r="2182" spans="1:10" x14ac:dyDescent="0.35">
      <c r="A2182" s="127" t="s">
        <v>13362</v>
      </c>
      <c r="B2182" s="21" t="s">
        <v>13359</v>
      </c>
      <c r="C2182" s="21">
        <v>6</v>
      </c>
      <c r="D2182" s="20">
        <v>0.7</v>
      </c>
      <c r="E2182" s="135">
        <v>43</v>
      </c>
      <c r="F2182" s="106">
        <v>11.15</v>
      </c>
      <c r="G2182" s="22" t="s">
        <v>14150</v>
      </c>
      <c r="H2182" s="106">
        <f t="shared" si="99"/>
        <v>19.3</v>
      </c>
      <c r="I2182" s="106">
        <f t="shared" si="100"/>
        <v>17.75</v>
      </c>
      <c r="J2182" s="107">
        <f t="shared" si="101"/>
        <v>17.400000000000002</v>
      </c>
    </row>
    <row r="2183" spans="1:10" x14ac:dyDescent="0.35">
      <c r="A2183" s="127" t="s">
        <v>13363</v>
      </c>
      <c r="B2183" s="21" t="s">
        <v>13364</v>
      </c>
      <c r="C2183" s="21">
        <v>6</v>
      </c>
      <c r="D2183" s="20">
        <v>0.7</v>
      </c>
      <c r="E2183" s="135">
        <v>43</v>
      </c>
      <c r="F2183" s="106">
        <v>31.1</v>
      </c>
      <c r="G2183" s="22" t="s">
        <v>14145</v>
      </c>
      <c r="H2183" s="106">
        <f t="shared" si="99"/>
        <v>43.650000000000006</v>
      </c>
      <c r="I2183" s="106">
        <f t="shared" si="100"/>
        <v>40.1</v>
      </c>
      <c r="J2183" s="107">
        <f t="shared" si="101"/>
        <v>39.35</v>
      </c>
    </row>
    <row r="2184" spans="1:10" x14ac:dyDescent="0.35">
      <c r="A2184" s="127" t="s">
        <v>13371</v>
      </c>
      <c r="B2184" s="21" t="s">
        <v>14872</v>
      </c>
      <c r="C2184" s="21">
        <v>6</v>
      </c>
      <c r="D2184" s="20">
        <v>0.7</v>
      </c>
      <c r="E2184" s="135">
        <v>43</v>
      </c>
      <c r="F2184" s="106">
        <v>19.25</v>
      </c>
      <c r="G2184" s="22" t="s">
        <v>14145</v>
      </c>
      <c r="H2184" s="106">
        <f t="shared" si="99"/>
        <v>29.200000000000003</v>
      </c>
      <c r="I2184" s="106">
        <f t="shared" si="100"/>
        <v>26.8</v>
      </c>
      <c r="J2184" s="107">
        <f t="shared" si="101"/>
        <v>26.35</v>
      </c>
    </row>
    <row r="2185" spans="1:10" x14ac:dyDescent="0.35">
      <c r="A2185" s="127" t="s">
        <v>13367</v>
      </c>
      <c r="B2185" s="21" t="s">
        <v>13368</v>
      </c>
      <c r="C2185" s="21">
        <v>6</v>
      </c>
      <c r="D2185" s="20">
        <v>0.7</v>
      </c>
      <c r="E2185" s="135">
        <v>43</v>
      </c>
      <c r="F2185" s="106">
        <v>19.100000000000001</v>
      </c>
      <c r="G2185" s="22" t="s">
        <v>14145</v>
      </c>
      <c r="H2185" s="106">
        <f t="shared" si="99"/>
        <v>29</v>
      </c>
      <c r="I2185" s="106">
        <f t="shared" si="100"/>
        <v>26.650000000000002</v>
      </c>
      <c r="J2185" s="107">
        <f t="shared" si="101"/>
        <v>26.150000000000002</v>
      </c>
    </row>
    <row r="2186" spans="1:10" x14ac:dyDescent="0.35">
      <c r="A2186" s="127" t="s">
        <v>13374</v>
      </c>
      <c r="B2186" s="21" t="s">
        <v>13375</v>
      </c>
      <c r="C2186" s="21">
        <v>6</v>
      </c>
      <c r="D2186" s="20">
        <v>0.7</v>
      </c>
      <c r="E2186" s="135">
        <v>43</v>
      </c>
      <c r="F2186" s="106">
        <v>17.95</v>
      </c>
      <c r="G2186" s="22" t="s">
        <v>14145</v>
      </c>
      <c r="H2186" s="106">
        <f t="shared" si="99"/>
        <v>27.6</v>
      </c>
      <c r="I2186" s="106">
        <f t="shared" si="100"/>
        <v>25.35</v>
      </c>
      <c r="J2186" s="107">
        <f t="shared" si="101"/>
        <v>24.900000000000002</v>
      </c>
    </row>
    <row r="2187" spans="1:10" x14ac:dyDescent="0.35">
      <c r="A2187" s="127" t="s">
        <v>13377</v>
      </c>
      <c r="B2187" s="21" t="s">
        <v>13378</v>
      </c>
      <c r="C2187" s="21">
        <v>6</v>
      </c>
      <c r="D2187" s="20">
        <v>0.7</v>
      </c>
      <c r="E2187" s="135">
        <v>43</v>
      </c>
      <c r="F2187" s="106">
        <v>16.149999999999999</v>
      </c>
      <c r="G2187" s="22" t="s">
        <v>14145</v>
      </c>
      <c r="H2187" s="106">
        <f t="shared" si="99"/>
        <v>25.400000000000002</v>
      </c>
      <c r="I2187" s="106">
        <f t="shared" si="100"/>
        <v>23.35</v>
      </c>
      <c r="J2187" s="107">
        <f t="shared" si="101"/>
        <v>22.900000000000002</v>
      </c>
    </row>
    <row r="2188" spans="1:10" x14ac:dyDescent="0.35">
      <c r="A2188" s="127" t="s">
        <v>13385</v>
      </c>
      <c r="B2188" s="21" t="s">
        <v>13386</v>
      </c>
      <c r="C2188" s="21">
        <v>6</v>
      </c>
      <c r="D2188" s="20">
        <v>0.7</v>
      </c>
      <c r="E2188" s="135">
        <v>56.1</v>
      </c>
      <c r="F2188" s="106">
        <v>30.5</v>
      </c>
      <c r="G2188" s="22" t="s">
        <v>14145</v>
      </c>
      <c r="H2188" s="106">
        <f t="shared" ref="H2188:H2251" si="102">IF(B2188="","",CEILING((F2188+(10.3552*D2188*E2188)/100+1.5+0.05)*1.22,0.05))</f>
        <v>44.1</v>
      </c>
      <c r="I2188" s="106">
        <f t="shared" ref="I2188:I2251" si="103">IF(B2188="","",CEILING((F2188+(10.3552*D2188*E2188)/100+1.5+0.05)*1.12,0.05))</f>
        <v>40.5</v>
      </c>
      <c r="J2188" s="107">
        <f t="shared" ref="J2188:J2251" si="104">IF(B2188="","",CEILING((F2188+(10.3552*D2188*E2188)/100+1.5+0.05)*1.1,0.05))</f>
        <v>39.75</v>
      </c>
    </row>
    <row r="2189" spans="1:10" x14ac:dyDescent="0.35">
      <c r="A2189" s="127" t="s">
        <v>13389</v>
      </c>
      <c r="B2189" s="21" t="s">
        <v>13390</v>
      </c>
      <c r="C2189" s="21">
        <v>6</v>
      </c>
      <c r="D2189" s="20">
        <v>0.7</v>
      </c>
      <c r="E2189" s="135">
        <v>46</v>
      </c>
      <c r="F2189" s="106">
        <v>28.5</v>
      </c>
      <c r="G2189" s="22" t="s">
        <v>14145</v>
      </c>
      <c r="H2189" s="106">
        <f t="shared" si="102"/>
        <v>40.75</v>
      </c>
      <c r="I2189" s="106">
        <f t="shared" si="103"/>
        <v>37.4</v>
      </c>
      <c r="J2189" s="107">
        <f t="shared" si="104"/>
        <v>36.75</v>
      </c>
    </row>
    <row r="2190" spans="1:10" x14ac:dyDescent="0.35">
      <c r="A2190" s="127" t="s">
        <v>13393</v>
      </c>
      <c r="B2190" s="21" t="s">
        <v>13394</v>
      </c>
      <c r="C2190" s="21">
        <v>6</v>
      </c>
      <c r="D2190" s="20">
        <v>0.7</v>
      </c>
      <c r="E2190" s="135">
        <v>46</v>
      </c>
      <c r="F2190" s="106">
        <v>38.5</v>
      </c>
      <c r="G2190" s="22" t="s">
        <v>14145</v>
      </c>
      <c r="H2190" s="106">
        <f t="shared" si="102"/>
        <v>52.95</v>
      </c>
      <c r="I2190" s="106">
        <f t="shared" si="103"/>
        <v>48.6</v>
      </c>
      <c r="J2190" s="107">
        <f t="shared" si="104"/>
        <v>47.75</v>
      </c>
    </row>
    <row r="2191" spans="1:10" x14ac:dyDescent="0.35">
      <c r="A2191" s="127" t="s">
        <v>16115</v>
      </c>
      <c r="B2191" s="21" t="s">
        <v>16116</v>
      </c>
      <c r="C2191" s="21">
        <v>6</v>
      </c>
      <c r="D2191" s="20">
        <v>0.7</v>
      </c>
      <c r="E2191" s="135">
        <v>30</v>
      </c>
      <c r="F2191" s="106">
        <v>5.3</v>
      </c>
      <c r="G2191" s="22" t="s">
        <v>14148</v>
      </c>
      <c r="H2191" s="106">
        <f t="shared" si="102"/>
        <v>11.05</v>
      </c>
      <c r="I2191" s="106">
        <f t="shared" si="103"/>
        <v>10.15</v>
      </c>
      <c r="J2191" s="107">
        <f t="shared" si="104"/>
        <v>9.9500000000000011</v>
      </c>
    </row>
    <row r="2192" spans="1:10" x14ac:dyDescent="0.35">
      <c r="A2192" s="127" t="s">
        <v>14782</v>
      </c>
      <c r="B2192" s="21" t="s">
        <v>14783</v>
      </c>
      <c r="C2192" s="21">
        <v>6</v>
      </c>
      <c r="D2192" s="20">
        <v>0.7</v>
      </c>
      <c r="E2192" s="135">
        <v>44</v>
      </c>
      <c r="F2192" s="106">
        <v>24.75</v>
      </c>
      <c r="G2192" s="22" t="s">
        <v>14144</v>
      </c>
      <c r="H2192" s="106">
        <f t="shared" si="102"/>
        <v>36</v>
      </c>
      <c r="I2192" s="106">
        <f t="shared" si="103"/>
        <v>33.050000000000004</v>
      </c>
      <c r="J2192" s="107">
        <f t="shared" si="104"/>
        <v>32.450000000000003</v>
      </c>
    </row>
    <row r="2193" spans="1:10" x14ac:dyDescent="0.35">
      <c r="A2193" s="127" t="s">
        <v>14850</v>
      </c>
      <c r="B2193" s="21" t="s">
        <v>14851</v>
      </c>
      <c r="C2193" s="21">
        <v>6</v>
      </c>
      <c r="D2193" s="20">
        <v>0.7</v>
      </c>
      <c r="E2193" s="135">
        <v>43</v>
      </c>
      <c r="F2193" s="106">
        <v>21.9</v>
      </c>
      <c r="G2193" s="22" t="s">
        <v>14144</v>
      </c>
      <c r="H2193" s="106">
        <f t="shared" si="102"/>
        <v>32.450000000000003</v>
      </c>
      <c r="I2193" s="106">
        <f t="shared" si="103"/>
        <v>29.8</v>
      </c>
      <c r="J2193" s="107">
        <f t="shared" si="104"/>
        <v>29.25</v>
      </c>
    </row>
    <row r="2194" spans="1:10" x14ac:dyDescent="0.35">
      <c r="A2194" s="127" t="s">
        <v>13397</v>
      </c>
      <c r="B2194" s="21" t="s">
        <v>13398</v>
      </c>
      <c r="C2194" s="21">
        <v>6</v>
      </c>
      <c r="D2194" s="20">
        <v>0.7</v>
      </c>
      <c r="E2194" s="135">
        <v>43</v>
      </c>
      <c r="F2194" s="106">
        <v>11.25</v>
      </c>
      <c r="G2194" s="22" t="s">
        <v>14145</v>
      </c>
      <c r="H2194" s="106">
        <f t="shared" si="102"/>
        <v>19.450000000000003</v>
      </c>
      <c r="I2194" s="106">
        <f t="shared" si="103"/>
        <v>17.850000000000001</v>
      </c>
      <c r="J2194" s="107">
        <f t="shared" si="104"/>
        <v>17.55</v>
      </c>
    </row>
    <row r="2195" spans="1:10" x14ac:dyDescent="0.35">
      <c r="A2195" s="127" t="s">
        <v>13401</v>
      </c>
      <c r="B2195" s="21" t="s">
        <v>13402</v>
      </c>
      <c r="C2195" s="21">
        <v>6</v>
      </c>
      <c r="D2195" s="20">
        <v>0.7</v>
      </c>
      <c r="E2195" s="135">
        <v>43</v>
      </c>
      <c r="F2195" s="106">
        <v>12.25</v>
      </c>
      <c r="G2195" s="22" t="s">
        <v>14145</v>
      </c>
      <c r="H2195" s="106">
        <f t="shared" si="102"/>
        <v>20.650000000000002</v>
      </c>
      <c r="I2195" s="106">
        <f t="shared" si="103"/>
        <v>18.95</v>
      </c>
      <c r="J2195" s="107">
        <f t="shared" si="104"/>
        <v>18.650000000000002</v>
      </c>
    </row>
    <row r="2196" spans="1:10" x14ac:dyDescent="0.35">
      <c r="A2196" s="127" t="s">
        <v>13404</v>
      </c>
      <c r="B2196" s="21" t="s">
        <v>13405</v>
      </c>
      <c r="C2196" s="21">
        <v>6</v>
      </c>
      <c r="D2196" s="20">
        <v>0.7</v>
      </c>
      <c r="E2196" s="135">
        <v>40</v>
      </c>
      <c r="F2196" s="106">
        <v>20.85</v>
      </c>
      <c r="G2196" s="22" t="s">
        <v>14146</v>
      </c>
      <c r="H2196" s="106">
        <f t="shared" si="102"/>
        <v>30.900000000000002</v>
      </c>
      <c r="I2196" s="106">
        <f t="shared" si="103"/>
        <v>28.35</v>
      </c>
      <c r="J2196" s="107">
        <f t="shared" si="104"/>
        <v>27.85</v>
      </c>
    </row>
    <row r="2197" spans="1:10" x14ac:dyDescent="0.35">
      <c r="A2197" s="127" t="s">
        <v>13408</v>
      </c>
      <c r="B2197" s="21" t="s">
        <v>13409</v>
      </c>
      <c r="C2197" s="21">
        <v>6</v>
      </c>
      <c r="D2197" s="20">
        <v>0.7</v>
      </c>
      <c r="E2197" s="135">
        <v>40</v>
      </c>
      <c r="F2197" s="106">
        <v>17.55</v>
      </c>
      <c r="G2197" s="22" t="s">
        <v>14142</v>
      </c>
      <c r="H2197" s="106">
        <f t="shared" si="102"/>
        <v>26.85</v>
      </c>
      <c r="I2197" s="106">
        <f t="shared" si="103"/>
        <v>24.650000000000002</v>
      </c>
      <c r="J2197" s="107">
        <f t="shared" si="104"/>
        <v>24.200000000000003</v>
      </c>
    </row>
    <row r="2198" spans="1:10" x14ac:dyDescent="0.35">
      <c r="A2198" s="127" t="s">
        <v>13412</v>
      </c>
      <c r="B2198" s="21" t="s">
        <v>13413</v>
      </c>
      <c r="C2198" s="21">
        <v>6</v>
      </c>
      <c r="D2198" s="20">
        <v>0.7</v>
      </c>
      <c r="E2198" s="135">
        <v>40</v>
      </c>
      <c r="F2198" s="106">
        <v>20.85</v>
      </c>
      <c r="G2198" s="22" t="s">
        <v>14146</v>
      </c>
      <c r="H2198" s="106">
        <f t="shared" si="102"/>
        <v>30.900000000000002</v>
      </c>
      <c r="I2198" s="106">
        <f t="shared" si="103"/>
        <v>28.35</v>
      </c>
      <c r="J2198" s="107">
        <f t="shared" si="104"/>
        <v>27.85</v>
      </c>
    </row>
    <row r="2199" spans="1:10" x14ac:dyDescent="0.35">
      <c r="A2199" s="127" t="s">
        <v>14403</v>
      </c>
      <c r="B2199" s="21" t="s">
        <v>14404</v>
      </c>
      <c r="C2199" s="21">
        <v>6</v>
      </c>
      <c r="D2199" s="20">
        <v>0.7</v>
      </c>
      <c r="E2199" s="135">
        <v>40</v>
      </c>
      <c r="F2199" s="106">
        <v>17.16</v>
      </c>
      <c r="G2199" s="22" t="s">
        <v>14142</v>
      </c>
      <c r="H2199" s="106">
        <f t="shared" si="102"/>
        <v>26.400000000000002</v>
      </c>
      <c r="I2199" s="106">
        <f t="shared" si="103"/>
        <v>24.25</v>
      </c>
      <c r="J2199" s="107">
        <f t="shared" si="104"/>
        <v>23.8</v>
      </c>
    </row>
    <row r="2200" spans="1:10" x14ac:dyDescent="0.35">
      <c r="A2200" s="127" t="s">
        <v>16126</v>
      </c>
      <c r="B2200" s="21" t="s">
        <v>16127</v>
      </c>
      <c r="C2200" s="21">
        <v>6</v>
      </c>
      <c r="D2200" s="20">
        <v>0.7</v>
      </c>
      <c r="E2200" s="135">
        <v>50</v>
      </c>
      <c r="F2200" s="106">
        <v>36.47</v>
      </c>
      <c r="G2200" s="22" t="s">
        <v>14253</v>
      </c>
      <c r="H2200" s="106">
        <f t="shared" si="102"/>
        <v>50.85</v>
      </c>
      <c r="I2200" s="106">
        <f t="shared" si="103"/>
        <v>46.650000000000006</v>
      </c>
      <c r="J2200" s="107">
        <f t="shared" si="104"/>
        <v>45.85</v>
      </c>
    </row>
    <row r="2201" spans="1:10" x14ac:dyDescent="0.35">
      <c r="A2201" s="127" t="s">
        <v>14784</v>
      </c>
      <c r="B2201" s="21" t="s">
        <v>14785</v>
      </c>
      <c r="C2201" s="21">
        <v>6</v>
      </c>
      <c r="D2201" s="20">
        <v>0.7</v>
      </c>
      <c r="E2201" s="135">
        <v>46.5</v>
      </c>
      <c r="F2201" s="106">
        <v>29.5</v>
      </c>
      <c r="G2201" s="22" t="s">
        <v>14158</v>
      </c>
      <c r="H2201" s="106">
        <f t="shared" si="102"/>
        <v>42</v>
      </c>
      <c r="I2201" s="106">
        <f t="shared" si="103"/>
        <v>38.6</v>
      </c>
      <c r="J2201" s="107">
        <f t="shared" si="104"/>
        <v>37.9</v>
      </c>
    </row>
    <row r="2202" spans="1:10" x14ac:dyDescent="0.35">
      <c r="A2202" s="127" t="s">
        <v>13425</v>
      </c>
      <c r="B2202" s="21" t="s">
        <v>13426</v>
      </c>
      <c r="C2202" s="21">
        <v>6</v>
      </c>
      <c r="D2202" s="20">
        <v>0.7</v>
      </c>
      <c r="E2202" s="135">
        <v>43.1</v>
      </c>
      <c r="F2202" s="106">
        <v>12.65</v>
      </c>
      <c r="G2202" s="22" t="s">
        <v>14146</v>
      </c>
      <c r="H2202" s="106">
        <f t="shared" si="102"/>
        <v>21.150000000000002</v>
      </c>
      <c r="I2202" s="106">
        <f t="shared" si="103"/>
        <v>19.450000000000003</v>
      </c>
      <c r="J2202" s="107">
        <f t="shared" si="104"/>
        <v>19.100000000000001</v>
      </c>
    </row>
    <row r="2203" spans="1:10" x14ac:dyDescent="0.35">
      <c r="A2203" s="127" t="s">
        <v>13429</v>
      </c>
      <c r="B2203" s="21" t="s">
        <v>13430</v>
      </c>
      <c r="C2203" s="21">
        <v>6</v>
      </c>
      <c r="D2203" s="20">
        <v>0.5</v>
      </c>
      <c r="E2203" s="135">
        <v>40</v>
      </c>
      <c r="F2203" s="106">
        <v>15.7</v>
      </c>
      <c r="G2203" s="22" t="s">
        <v>14146</v>
      </c>
      <c r="H2203" s="106">
        <f t="shared" si="102"/>
        <v>23.6</v>
      </c>
      <c r="I2203" s="106">
        <f t="shared" si="103"/>
        <v>21.650000000000002</v>
      </c>
      <c r="J2203" s="107">
        <f t="shared" si="104"/>
        <v>21.3</v>
      </c>
    </row>
    <row r="2204" spans="1:10" x14ac:dyDescent="0.35">
      <c r="A2204" s="127" t="s">
        <v>13447</v>
      </c>
      <c r="B2204" s="21" t="s">
        <v>13444</v>
      </c>
      <c r="C2204" s="21">
        <v>3</v>
      </c>
      <c r="D2204" s="20">
        <v>0.7</v>
      </c>
      <c r="E2204" s="135">
        <v>40</v>
      </c>
      <c r="F2204" s="106">
        <v>21</v>
      </c>
      <c r="G2204" s="22" t="s">
        <v>14156</v>
      </c>
      <c r="H2204" s="106">
        <f t="shared" si="102"/>
        <v>31.05</v>
      </c>
      <c r="I2204" s="106">
        <f t="shared" si="103"/>
        <v>28.55</v>
      </c>
      <c r="J2204" s="107">
        <f t="shared" si="104"/>
        <v>28</v>
      </c>
    </row>
    <row r="2205" spans="1:10" x14ac:dyDescent="0.35">
      <c r="A2205" s="127" t="s">
        <v>13457</v>
      </c>
      <c r="B2205" s="21" t="s">
        <v>13454</v>
      </c>
      <c r="C2205" s="21">
        <v>6</v>
      </c>
      <c r="D2205" s="20">
        <v>1</v>
      </c>
      <c r="E2205" s="135">
        <v>21</v>
      </c>
      <c r="F2205" s="106">
        <v>7.65</v>
      </c>
      <c r="G2205" s="22" t="s">
        <v>14141</v>
      </c>
      <c r="H2205" s="106">
        <f t="shared" si="102"/>
        <v>13.9</v>
      </c>
      <c r="I2205" s="106">
        <f t="shared" si="103"/>
        <v>12.75</v>
      </c>
      <c r="J2205" s="107">
        <f t="shared" si="104"/>
        <v>12.55</v>
      </c>
    </row>
    <row r="2206" spans="1:10" x14ac:dyDescent="0.35">
      <c r="A2206" s="127" t="s">
        <v>13460</v>
      </c>
      <c r="B2206" s="21" t="s">
        <v>13461</v>
      </c>
      <c r="C2206" s="21">
        <v>6</v>
      </c>
      <c r="D2206" s="20">
        <v>0.7</v>
      </c>
      <c r="E2206" s="135">
        <v>41.5</v>
      </c>
      <c r="F2206" s="106">
        <v>17.95</v>
      </c>
      <c r="G2206" s="22" t="s">
        <v>14146</v>
      </c>
      <c r="H2206" s="106">
        <f t="shared" si="102"/>
        <v>27.5</v>
      </c>
      <c r="I2206" s="106">
        <f t="shared" si="103"/>
        <v>25.25</v>
      </c>
      <c r="J2206" s="107">
        <f t="shared" si="104"/>
        <v>24.8</v>
      </c>
    </row>
    <row r="2207" spans="1:10" x14ac:dyDescent="0.35">
      <c r="A2207" s="127" t="s">
        <v>13464</v>
      </c>
      <c r="B2207" s="21" t="s">
        <v>13465</v>
      </c>
      <c r="C2207" s="21">
        <v>6</v>
      </c>
      <c r="D2207" s="20">
        <v>0.5</v>
      </c>
      <c r="E2207" s="135">
        <v>41.5</v>
      </c>
      <c r="F2207" s="106">
        <v>18.5</v>
      </c>
      <c r="G2207" s="105" t="s">
        <v>14146</v>
      </c>
      <c r="H2207" s="106">
        <f t="shared" si="102"/>
        <v>27.1</v>
      </c>
      <c r="I2207" s="106">
        <f t="shared" si="103"/>
        <v>24.900000000000002</v>
      </c>
      <c r="J2207" s="107">
        <f t="shared" si="104"/>
        <v>24.450000000000003</v>
      </c>
    </row>
    <row r="2208" spans="1:10" x14ac:dyDescent="0.35">
      <c r="A2208" s="127" t="s">
        <v>13472</v>
      </c>
      <c r="B2208" s="21" t="s">
        <v>13473</v>
      </c>
      <c r="C2208" s="21">
        <v>6</v>
      </c>
      <c r="D2208" s="20">
        <v>1</v>
      </c>
      <c r="E2208" s="135">
        <v>35</v>
      </c>
      <c r="F2208" s="106">
        <v>11.7</v>
      </c>
      <c r="G2208" s="22" t="s">
        <v>14141</v>
      </c>
      <c r="H2208" s="106">
        <f t="shared" si="102"/>
        <v>20.6</v>
      </c>
      <c r="I2208" s="106">
        <f t="shared" si="103"/>
        <v>18.900000000000002</v>
      </c>
      <c r="J2208" s="107">
        <f t="shared" si="104"/>
        <v>18.600000000000001</v>
      </c>
    </row>
    <row r="2209" spans="1:10" x14ac:dyDescent="0.35">
      <c r="A2209" s="127" t="s">
        <v>13476</v>
      </c>
      <c r="B2209" s="21" t="s">
        <v>13477</v>
      </c>
      <c r="C2209" s="21">
        <v>6</v>
      </c>
      <c r="D2209" s="20">
        <v>1</v>
      </c>
      <c r="E2209" s="135">
        <v>40</v>
      </c>
      <c r="F2209" s="106">
        <v>10.9</v>
      </c>
      <c r="G2209" s="22" t="s">
        <v>14142</v>
      </c>
      <c r="H2209" s="106">
        <f t="shared" si="102"/>
        <v>20.25</v>
      </c>
      <c r="I2209" s="106">
        <f t="shared" si="103"/>
        <v>18.600000000000001</v>
      </c>
      <c r="J2209" s="107">
        <f t="shared" si="104"/>
        <v>18.3</v>
      </c>
    </row>
    <row r="2210" spans="1:10" x14ac:dyDescent="0.35">
      <c r="A2210" s="127" t="s">
        <v>13480</v>
      </c>
      <c r="B2210" s="21" t="s">
        <v>13481</v>
      </c>
      <c r="C2210" s="21">
        <v>6</v>
      </c>
      <c r="D2210" s="20">
        <v>1</v>
      </c>
      <c r="E2210" s="135">
        <v>35</v>
      </c>
      <c r="F2210" s="106">
        <v>11.7</v>
      </c>
      <c r="G2210" s="22" t="s">
        <v>14141</v>
      </c>
      <c r="H2210" s="106">
        <f t="shared" si="102"/>
        <v>20.6</v>
      </c>
      <c r="I2210" s="106">
        <f t="shared" si="103"/>
        <v>18.900000000000002</v>
      </c>
      <c r="J2210" s="107">
        <f t="shared" si="104"/>
        <v>18.600000000000001</v>
      </c>
    </row>
    <row r="2211" spans="1:10" x14ac:dyDescent="0.35">
      <c r="A2211" s="127" t="s">
        <v>13484</v>
      </c>
      <c r="B2211" s="21" t="s">
        <v>13485</v>
      </c>
      <c r="C2211" s="21">
        <v>6</v>
      </c>
      <c r="D2211" s="20">
        <v>1</v>
      </c>
      <c r="E2211" s="135">
        <v>35</v>
      </c>
      <c r="F2211" s="106">
        <v>11.7</v>
      </c>
      <c r="G2211" s="22" t="s">
        <v>14141</v>
      </c>
      <c r="H2211" s="106">
        <f t="shared" si="102"/>
        <v>20.6</v>
      </c>
      <c r="I2211" s="106">
        <f t="shared" si="103"/>
        <v>18.900000000000002</v>
      </c>
      <c r="J2211" s="107">
        <f t="shared" si="104"/>
        <v>18.600000000000001</v>
      </c>
    </row>
    <row r="2212" spans="1:10" x14ac:dyDescent="0.35">
      <c r="A2212" s="127" t="s">
        <v>13488</v>
      </c>
      <c r="B2212" s="21" t="s">
        <v>13489</v>
      </c>
      <c r="C2212" s="21">
        <v>6</v>
      </c>
      <c r="D2212" s="20">
        <v>1</v>
      </c>
      <c r="E2212" s="135">
        <v>35</v>
      </c>
      <c r="F2212" s="106">
        <v>11.7</v>
      </c>
      <c r="G2212" s="22" t="s">
        <v>14141</v>
      </c>
      <c r="H2212" s="106">
        <f t="shared" si="102"/>
        <v>20.6</v>
      </c>
      <c r="I2212" s="106">
        <f t="shared" si="103"/>
        <v>18.900000000000002</v>
      </c>
      <c r="J2212" s="107">
        <f t="shared" si="104"/>
        <v>18.600000000000001</v>
      </c>
    </row>
    <row r="2213" spans="1:10" x14ac:dyDescent="0.35">
      <c r="A2213" s="127" t="s">
        <v>13504</v>
      </c>
      <c r="B2213" s="21" t="s">
        <v>13505</v>
      </c>
      <c r="C2213" s="21">
        <v>6</v>
      </c>
      <c r="D2213" s="20">
        <v>1</v>
      </c>
      <c r="E2213" s="135">
        <v>40</v>
      </c>
      <c r="F2213" s="106">
        <v>6.25</v>
      </c>
      <c r="G2213" s="22" t="s">
        <v>14161</v>
      </c>
      <c r="H2213" s="106">
        <f t="shared" si="102"/>
        <v>14.600000000000001</v>
      </c>
      <c r="I2213" s="106">
        <f t="shared" si="103"/>
        <v>13.4</v>
      </c>
      <c r="J2213" s="107">
        <f t="shared" si="104"/>
        <v>13.15</v>
      </c>
    </row>
    <row r="2214" spans="1:10" x14ac:dyDescent="0.35">
      <c r="A2214" s="127" t="s">
        <v>13512</v>
      </c>
      <c r="B2214" s="21" t="s">
        <v>13509</v>
      </c>
      <c r="C2214" s="21">
        <v>12</v>
      </c>
      <c r="D2214" s="20">
        <v>1</v>
      </c>
      <c r="E2214" s="135">
        <v>40</v>
      </c>
      <c r="F2214" s="106">
        <v>5.45</v>
      </c>
      <c r="G2214" s="22" t="s">
        <v>14150</v>
      </c>
      <c r="H2214" s="106">
        <f t="shared" si="102"/>
        <v>13.600000000000001</v>
      </c>
      <c r="I2214" s="106">
        <f t="shared" si="103"/>
        <v>12.5</v>
      </c>
      <c r="J2214" s="107">
        <f t="shared" si="104"/>
        <v>12.3</v>
      </c>
    </row>
    <row r="2215" spans="1:10" x14ac:dyDescent="0.35">
      <c r="A2215" s="127" t="s">
        <v>13526</v>
      </c>
      <c r="B2215" s="21" t="s">
        <v>13527</v>
      </c>
      <c r="C2215" s="21">
        <v>10</v>
      </c>
      <c r="D2215" s="20">
        <v>0.7</v>
      </c>
      <c r="E2215" s="135">
        <v>35</v>
      </c>
      <c r="F2215" s="106">
        <v>8.75</v>
      </c>
      <c r="G2215" s="22" t="s">
        <v>14155</v>
      </c>
      <c r="H2215" s="106">
        <f t="shared" si="102"/>
        <v>15.700000000000001</v>
      </c>
      <c r="I2215" s="106">
        <f t="shared" si="103"/>
        <v>14.4</v>
      </c>
      <c r="J2215" s="107">
        <f t="shared" si="104"/>
        <v>14.15</v>
      </c>
    </row>
    <row r="2216" spans="1:10" x14ac:dyDescent="0.35">
      <c r="A2216" s="127" t="s">
        <v>13534</v>
      </c>
      <c r="B2216" s="21" t="s">
        <v>13535</v>
      </c>
      <c r="C2216" s="21">
        <v>8</v>
      </c>
      <c r="D2216" s="20">
        <v>0.7</v>
      </c>
      <c r="E2216" s="135">
        <v>35</v>
      </c>
      <c r="F2216" s="106">
        <v>13.25</v>
      </c>
      <c r="G2216" s="22" t="s">
        <v>14156</v>
      </c>
      <c r="H2216" s="106">
        <f t="shared" si="102"/>
        <v>21.200000000000003</v>
      </c>
      <c r="I2216" s="106">
        <f t="shared" si="103"/>
        <v>19.450000000000003</v>
      </c>
      <c r="J2216" s="107">
        <f t="shared" si="104"/>
        <v>19.100000000000001</v>
      </c>
    </row>
    <row r="2217" spans="1:10" x14ac:dyDescent="0.35">
      <c r="A2217" s="127" t="s">
        <v>13542</v>
      </c>
      <c r="B2217" s="21" t="s">
        <v>13539</v>
      </c>
      <c r="C2217" s="21">
        <v>6</v>
      </c>
      <c r="D2217" s="20">
        <v>1</v>
      </c>
      <c r="E2217" s="135">
        <v>39</v>
      </c>
      <c r="F2217" s="106">
        <v>4.1500000000000004</v>
      </c>
      <c r="G2217" s="22" t="s">
        <v>14149</v>
      </c>
      <c r="H2217" s="106">
        <f t="shared" si="102"/>
        <v>11.9</v>
      </c>
      <c r="I2217" s="106">
        <f t="shared" si="103"/>
        <v>10.950000000000001</v>
      </c>
      <c r="J2217" s="107">
        <f t="shared" si="104"/>
        <v>10.75</v>
      </c>
    </row>
    <row r="2218" spans="1:10" x14ac:dyDescent="0.35">
      <c r="A2218" s="127" t="s">
        <v>13621</v>
      </c>
      <c r="B2218" s="21" t="s">
        <v>13622</v>
      </c>
      <c r="C2218" s="21">
        <v>6</v>
      </c>
      <c r="D2218" s="20">
        <v>0.7</v>
      </c>
      <c r="E2218" s="135">
        <v>40</v>
      </c>
      <c r="F2218" s="106">
        <v>13.3</v>
      </c>
      <c r="G2218" s="22" t="s">
        <v>14142</v>
      </c>
      <c r="H2218" s="106">
        <f t="shared" si="102"/>
        <v>21.700000000000003</v>
      </c>
      <c r="I2218" s="106">
        <f t="shared" si="103"/>
        <v>19.900000000000002</v>
      </c>
      <c r="J2218" s="107">
        <f t="shared" si="104"/>
        <v>19.55</v>
      </c>
    </row>
    <row r="2219" spans="1:10" x14ac:dyDescent="0.35">
      <c r="A2219" s="127" t="s">
        <v>13625</v>
      </c>
      <c r="B2219" s="21" t="s">
        <v>13626</v>
      </c>
      <c r="C2219" s="21">
        <v>6</v>
      </c>
      <c r="D2219" s="20">
        <v>0.7</v>
      </c>
      <c r="E2219" s="135">
        <v>40</v>
      </c>
      <c r="F2219" s="106">
        <v>25</v>
      </c>
      <c r="G2219" s="22" t="s">
        <v>14144</v>
      </c>
      <c r="H2219" s="106">
        <f t="shared" si="102"/>
        <v>35.950000000000003</v>
      </c>
      <c r="I2219" s="106">
        <f t="shared" si="103"/>
        <v>33</v>
      </c>
      <c r="J2219" s="107">
        <f t="shared" si="104"/>
        <v>32.4</v>
      </c>
    </row>
    <row r="2220" spans="1:10" x14ac:dyDescent="0.35">
      <c r="A2220" s="127" t="s">
        <v>14405</v>
      </c>
      <c r="B2220" s="21" t="s">
        <v>13629</v>
      </c>
      <c r="C2220" s="21">
        <v>6</v>
      </c>
      <c r="D2220" s="20">
        <v>0.7</v>
      </c>
      <c r="E2220" s="135">
        <v>40</v>
      </c>
      <c r="F2220" s="106">
        <v>45.5</v>
      </c>
      <c r="G2220" s="22" t="s">
        <v>14140</v>
      </c>
      <c r="H2220" s="106">
        <f t="shared" si="102"/>
        <v>60.95</v>
      </c>
      <c r="I2220" s="106">
        <f t="shared" si="103"/>
        <v>55.95</v>
      </c>
      <c r="J2220" s="107">
        <f t="shared" si="104"/>
        <v>54.95</v>
      </c>
    </row>
    <row r="2221" spans="1:10" x14ac:dyDescent="0.35">
      <c r="A2221" s="127" t="s">
        <v>13633</v>
      </c>
      <c r="B2221" s="21" t="s">
        <v>13631</v>
      </c>
      <c r="C2221" s="21">
        <v>6</v>
      </c>
      <c r="D2221" s="20">
        <v>0.7</v>
      </c>
      <c r="E2221" s="135">
        <v>40</v>
      </c>
      <c r="F2221" s="106">
        <v>30</v>
      </c>
      <c r="G2221" s="22" t="s">
        <v>14140</v>
      </c>
      <c r="H2221" s="106">
        <f t="shared" si="102"/>
        <v>42.050000000000004</v>
      </c>
      <c r="I2221" s="106">
        <f t="shared" si="103"/>
        <v>38.6</v>
      </c>
      <c r="J2221" s="107">
        <f t="shared" si="104"/>
        <v>37.9</v>
      </c>
    </row>
    <row r="2222" spans="1:10" x14ac:dyDescent="0.35">
      <c r="A2222" s="127" t="s">
        <v>14406</v>
      </c>
      <c r="B2222" s="21" t="s">
        <v>14407</v>
      </c>
      <c r="C2222" s="21">
        <v>6</v>
      </c>
      <c r="D2222" s="20">
        <v>0.7</v>
      </c>
      <c r="E2222" s="135">
        <v>40</v>
      </c>
      <c r="F2222" s="106">
        <v>38.5</v>
      </c>
      <c r="G2222" s="22" t="s">
        <v>14140</v>
      </c>
      <c r="H2222" s="106">
        <f t="shared" si="102"/>
        <v>52.400000000000006</v>
      </c>
      <c r="I2222" s="106">
        <f t="shared" si="103"/>
        <v>48.150000000000006</v>
      </c>
      <c r="J2222" s="107">
        <f t="shared" si="104"/>
        <v>47.25</v>
      </c>
    </row>
    <row r="2223" spans="1:10" x14ac:dyDescent="0.35">
      <c r="A2223" s="127" t="s">
        <v>14788</v>
      </c>
      <c r="B2223" s="21" t="s">
        <v>14789</v>
      </c>
      <c r="C2223" s="21">
        <v>6</v>
      </c>
      <c r="D2223" s="20">
        <v>0.7</v>
      </c>
      <c r="E2223" s="135">
        <v>45</v>
      </c>
      <c r="F2223" s="106">
        <v>20.25</v>
      </c>
      <c r="G2223" s="22" t="s">
        <v>14146</v>
      </c>
      <c r="H2223" s="106">
        <f t="shared" si="102"/>
        <v>30.6</v>
      </c>
      <c r="I2223" s="106">
        <f t="shared" si="103"/>
        <v>28.1</v>
      </c>
      <c r="J2223" s="107">
        <f t="shared" si="104"/>
        <v>27.6</v>
      </c>
    </row>
    <row r="2224" spans="1:10" x14ac:dyDescent="0.35">
      <c r="A2224" s="127" t="s">
        <v>13636</v>
      </c>
      <c r="B2224" s="21" t="s">
        <v>13637</v>
      </c>
      <c r="C2224" s="21">
        <v>6</v>
      </c>
      <c r="D2224" s="20">
        <v>0.7</v>
      </c>
      <c r="E2224" s="135">
        <v>17.2</v>
      </c>
      <c r="F2224" s="106">
        <v>11.7</v>
      </c>
      <c r="G2224" s="22" t="s">
        <v>14154</v>
      </c>
      <c r="H2224" s="106">
        <f t="shared" si="102"/>
        <v>17.7</v>
      </c>
      <c r="I2224" s="106">
        <f t="shared" si="103"/>
        <v>16.25</v>
      </c>
      <c r="J2224" s="107">
        <f t="shared" si="104"/>
        <v>15.950000000000001</v>
      </c>
    </row>
    <row r="2225" spans="1:10" x14ac:dyDescent="0.35">
      <c r="A2225" s="127" t="s">
        <v>13640</v>
      </c>
      <c r="B2225" s="21" t="s">
        <v>13641</v>
      </c>
      <c r="C2225" s="21">
        <v>15</v>
      </c>
      <c r="D2225" s="20">
        <v>0.7</v>
      </c>
      <c r="E2225" s="135">
        <v>14</v>
      </c>
      <c r="F2225" s="106">
        <v>8.9</v>
      </c>
      <c r="G2225" s="22" t="s">
        <v>14154</v>
      </c>
      <c r="H2225" s="106">
        <f t="shared" si="102"/>
        <v>14</v>
      </c>
      <c r="I2225" s="106">
        <f t="shared" si="103"/>
        <v>12.850000000000001</v>
      </c>
      <c r="J2225" s="107">
        <f t="shared" si="104"/>
        <v>12.65</v>
      </c>
    </row>
    <row r="2226" spans="1:10" x14ac:dyDescent="0.35">
      <c r="A2226" s="127" t="s">
        <v>14790</v>
      </c>
      <c r="B2226" s="21" t="s">
        <v>14791</v>
      </c>
      <c r="C2226" s="21">
        <v>6</v>
      </c>
      <c r="D2226" s="20">
        <v>0.7</v>
      </c>
      <c r="E2226" s="135">
        <v>50</v>
      </c>
      <c r="F2226" s="106">
        <v>40.5</v>
      </c>
      <c r="G2226" s="22" t="s">
        <v>14145</v>
      </c>
      <c r="H2226" s="106">
        <f t="shared" si="102"/>
        <v>55.75</v>
      </c>
      <c r="I2226" s="106">
        <f t="shared" si="103"/>
        <v>51.2</v>
      </c>
      <c r="J2226" s="107">
        <f t="shared" si="104"/>
        <v>50.25</v>
      </c>
    </row>
    <row r="2227" spans="1:10" x14ac:dyDescent="0.35">
      <c r="A2227" s="127" t="s">
        <v>13659</v>
      </c>
      <c r="B2227" s="21" t="s">
        <v>13660</v>
      </c>
      <c r="C2227" s="21">
        <v>6</v>
      </c>
      <c r="D2227" s="20">
        <v>0.7</v>
      </c>
      <c r="E2227" s="135">
        <v>40</v>
      </c>
      <c r="F2227" s="106">
        <v>12.5</v>
      </c>
      <c r="G2227" s="22" t="s">
        <v>14146</v>
      </c>
      <c r="H2227" s="106">
        <f t="shared" si="102"/>
        <v>20.700000000000003</v>
      </c>
      <c r="I2227" s="106">
        <f t="shared" si="103"/>
        <v>19</v>
      </c>
      <c r="J2227" s="107">
        <f t="shared" si="104"/>
        <v>18.650000000000002</v>
      </c>
    </row>
    <row r="2228" spans="1:10" x14ac:dyDescent="0.35">
      <c r="A2228" s="127" t="s">
        <v>13667</v>
      </c>
      <c r="B2228" s="21" t="s">
        <v>13668</v>
      </c>
      <c r="C2228" s="21">
        <v>6</v>
      </c>
      <c r="D2228" s="20">
        <v>0.7</v>
      </c>
      <c r="E2228" s="135">
        <v>43</v>
      </c>
      <c r="F2228" s="106">
        <v>13.5</v>
      </c>
      <c r="G2228" s="22" t="s">
        <v>14145</v>
      </c>
      <c r="H2228" s="106">
        <f t="shared" si="102"/>
        <v>22.200000000000003</v>
      </c>
      <c r="I2228" s="106">
        <f t="shared" si="103"/>
        <v>20.350000000000001</v>
      </c>
      <c r="J2228" s="107">
        <f t="shared" si="104"/>
        <v>20</v>
      </c>
    </row>
    <row r="2229" spans="1:10" x14ac:dyDescent="0.35">
      <c r="A2229" s="127" t="s">
        <v>13671</v>
      </c>
      <c r="B2229" s="21" t="s">
        <v>13672</v>
      </c>
      <c r="C2229" s="21">
        <v>6</v>
      </c>
      <c r="D2229" s="20">
        <v>0.7</v>
      </c>
      <c r="E2229" s="135">
        <v>43</v>
      </c>
      <c r="F2229" s="106">
        <v>13.95</v>
      </c>
      <c r="G2229" s="22" t="s">
        <v>14145</v>
      </c>
      <c r="H2229" s="106">
        <f t="shared" si="102"/>
        <v>22.75</v>
      </c>
      <c r="I2229" s="106">
        <f t="shared" si="103"/>
        <v>20.900000000000002</v>
      </c>
      <c r="J2229" s="107">
        <f t="shared" si="104"/>
        <v>20.5</v>
      </c>
    </row>
    <row r="2230" spans="1:10" x14ac:dyDescent="0.35">
      <c r="A2230" s="127" t="s">
        <v>13675</v>
      </c>
      <c r="B2230" s="21" t="s">
        <v>13676</v>
      </c>
      <c r="C2230" s="21">
        <v>12</v>
      </c>
      <c r="D2230" s="20">
        <v>1</v>
      </c>
      <c r="E2230" s="135">
        <v>40</v>
      </c>
      <c r="F2230" s="106">
        <v>7.1</v>
      </c>
      <c r="G2230" s="22" t="s">
        <v>14150</v>
      </c>
      <c r="H2230" s="106">
        <f t="shared" si="102"/>
        <v>15.65</v>
      </c>
      <c r="I2230" s="106">
        <f t="shared" si="103"/>
        <v>14.350000000000001</v>
      </c>
      <c r="J2230" s="107">
        <f t="shared" si="104"/>
        <v>14.100000000000001</v>
      </c>
    </row>
    <row r="2231" spans="1:10" x14ac:dyDescent="0.35">
      <c r="A2231" s="127" t="s">
        <v>13679</v>
      </c>
      <c r="B2231" s="21" t="s">
        <v>13680</v>
      </c>
      <c r="C2231" s="21">
        <v>6</v>
      </c>
      <c r="D2231" s="20">
        <v>0.7</v>
      </c>
      <c r="E2231" s="135">
        <v>43</v>
      </c>
      <c r="F2231" s="106">
        <v>9.8000000000000007</v>
      </c>
      <c r="G2231" s="22" t="s">
        <v>14146</v>
      </c>
      <c r="H2231" s="106">
        <f t="shared" si="102"/>
        <v>17.650000000000002</v>
      </c>
      <c r="I2231" s="106">
        <f t="shared" si="103"/>
        <v>16.25</v>
      </c>
      <c r="J2231" s="107">
        <f t="shared" si="104"/>
        <v>15.950000000000001</v>
      </c>
    </row>
    <row r="2232" spans="1:10" x14ac:dyDescent="0.35">
      <c r="A2232" s="127" t="s">
        <v>13683</v>
      </c>
      <c r="B2232" s="21" t="s">
        <v>13684</v>
      </c>
      <c r="C2232" s="21">
        <v>6</v>
      </c>
      <c r="D2232" s="20">
        <v>0.7</v>
      </c>
      <c r="E2232" s="135">
        <v>41.3</v>
      </c>
      <c r="F2232" s="106">
        <v>9.8000000000000007</v>
      </c>
      <c r="G2232" s="22" t="s">
        <v>14146</v>
      </c>
      <c r="H2232" s="106">
        <f t="shared" si="102"/>
        <v>17.5</v>
      </c>
      <c r="I2232" s="106">
        <f t="shared" si="103"/>
        <v>16.100000000000001</v>
      </c>
      <c r="J2232" s="107">
        <f t="shared" si="104"/>
        <v>15.8</v>
      </c>
    </row>
    <row r="2233" spans="1:10" x14ac:dyDescent="0.35">
      <c r="A2233" s="127" t="s">
        <v>13687</v>
      </c>
      <c r="B2233" s="21" t="s">
        <v>13688</v>
      </c>
      <c r="C2233" s="21">
        <v>6</v>
      </c>
      <c r="D2233" s="20">
        <v>0.7</v>
      </c>
      <c r="E2233" s="135">
        <v>43</v>
      </c>
      <c r="F2233" s="106">
        <v>9.8000000000000007</v>
      </c>
      <c r="G2233" s="22" t="s">
        <v>14146</v>
      </c>
      <c r="H2233" s="106">
        <f t="shared" si="102"/>
        <v>17.650000000000002</v>
      </c>
      <c r="I2233" s="106">
        <f t="shared" si="103"/>
        <v>16.25</v>
      </c>
      <c r="J2233" s="107">
        <f t="shared" si="104"/>
        <v>15.950000000000001</v>
      </c>
    </row>
    <row r="2234" spans="1:10" x14ac:dyDescent="0.35">
      <c r="A2234" s="127" t="s">
        <v>13691</v>
      </c>
      <c r="B2234" s="21" t="s">
        <v>13692</v>
      </c>
      <c r="C2234" s="21">
        <v>6</v>
      </c>
      <c r="D2234" s="20">
        <v>0.7</v>
      </c>
      <c r="E2234" s="135">
        <v>43</v>
      </c>
      <c r="F2234" s="106">
        <v>9.8000000000000007</v>
      </c>
      <c r="G2234" s="22" t="s">
        <v>14146</v>
      </c>
      <c r="H2234" s="106">
        <f t="shared" si="102"/>
        <v>17.650000000000002</v>
      </c>
      <c r="I2234" s="106">
        <f t="shared" si="103"/>
        <v>16.25</v>
      </c>
      <c r="J2234" s="107">
        <f t="shared" si="104"/>
        <v>15.950000000000001</v>
      </c>
    </row>
    <row r="2235" spans="1:10" x14ac:dyDescent="0.35">
      <c r="A2235" s="127" t="s">
        <v>13695</v>
      </c>
      <c r="B2235" s="21" t="s">
        <v>13696</v>
      </c>
      <c r="C2235" s="21">
        <v>6</v>
      </c>
      <c r="D2235" s="20">
        <v>0.7</v>
      </c>
      <c r="E2235" s="135">
        <v>47</v>
      </c>
      <c r="F2235" s="106">
        <v>9.8000000000000007</v>
      </c>
      <c r="G2235" s="22" t="s">
        <v>14146</v>
      </c>
      <c r="H2235" s="106">
        <f t="shared" si="102"/>
        <v>18.05</v>
      </c>
      <c r="I2235" s="106">
        <f t="shared" si="103"/>
        <v>16.55</v>
      </c>
      <c r="J2235" s="107">
        <f t="shared" si="104"/>
        <v>16.25</v>
      </c>
    </row>
    <row r="2236" spans="1:10" x14ac:dyDescent="0.35">
      <c r="A2236" s="127" t="s">
        <v>13699</v>
      </c>
      <c r="B2236" s="21" t="s">
        <v>13700</v>
      </c>
      <c r="C2236" s="21">
        <v>6</v>
      </c>
      <c r="D2236" s="20">
        <v>0.7</v>
      </c>
      <c r="E2236" s="135">
        <v>43</v>
      </c>
      <c r="F2236" s="106">
        <v>9.8000000000000007</v>
      </c>
      <c r="G2236" s="22" t="s">
        <v>14146</v>
      </c>
      <c r="H2236" s="106">
        <f t="shared" si="102"/>
        <v>17.650000000000002</v>
      </c>
      <c r="I2236" s="106">
        <f t="shared" si="103"/>
        <v>16.25</v>
      </c>
      <c r="J2236" s="107">
        <f t="shared" si="104"/>
        <v>15.950000000000001</v>
      </c>
    </row>
    <row r="2237" spans="1:10" x14ac:dyDescent="0.35">
      <c r="A2237" s="127" t="s">
        <v>13703</v>
      </c>
      <c r="B2237" s="21" t="s">
        <v>13704</v>
      </c>
      <c r="C2237" s="21">
        <v>6</v>
      </c>
      <c r="D2237" s="20">
        <v>0.7</v>
      </c>
      <c r="E2237" s="135">
        <v>43</v>
      </c>
      <c r="F2237" s="106">
        <v>9.8000000000000007</v>
      </c>
      <c r="G2237" s="22" t="s">
        <v>14146</v>
      </c>
      <c r="H2237" s="106">
        <f t="shared" si="102"/>
        <v>17.650000000000002</v>
      </c>
      <c r="I2237" s="106">
        <f t="shared" si="103"/>
        <v>16.25</v>
      </c>
      <c r="J2237" s="107">
        <f t="shared" si="104"/>
        <v>15.950000000000001</v>
      </c>
    </row>
    <row r="2238" spans="1:10" x14ac:dyDescent="0.35">
      <c r="A2238" s="127" t="s">
        <v>13707</v>
      </c>
      <c r="B2238" s="21" t="s">
        <v>13708</v>
      </c>
      <c r="C2238" s="21">
        <v>6</v>
      </c>
      <c r="D2238" s="20">
        <v>0.7</v>
      </c>
      <c r="E2238" s="135">
        <v>43</v>
      </c>
      <c r="F2238" s="106">
        <v>9.8000000000000007</v>
      </c>
      <c r="G2238" s="22" t="s">
        <v>14146</v>
      </c>
      <c r="H2238" s="106">
        <f t="shared" si="102"/>
        <v>17.650000000000002</v>
      </c>
      <c r="I2238" s="106">
        <f t="shared" si="103"/>
        <v>16.25</v>
      </c>
      <c r="J2238" s="107">
        <f t="shared" si="104"/>
        <v>15.950000000000001</v>
      </c>
    </row>
    <row r="2239" spans="1:10" x14ac:dyDescent="0.35">
      <c r="A2239" s="127" t="s">
        <v>14792</v>
      </c>
      <c r="B2239" s="21" t="s">
        <v>13711</v>
      </c>
      <c r="C2239" s="21">
        <v>6</v>
      </c>
      <c r="D2239" s="20">
        <v>0.7</v>
      </c>
      <c r="E2239" s="135">
        <v>41.3</v>
      </c>
      <c r="F2239" s="106">
        <v>9.8000000000000007</v>
      </c>
      <c r="G2239" s="22" t="s">
        <v>14146</v>
      </c>
      <c r="H2239" s="106">
        <f t="shared" si="102"/>
        <v>17.5</v>
      </c>
      <c r="I2239" s="106">
        <f t="shared" si="103"/>
        <v>16.100000000000001</v>
      </c>
      <c r="J2239" s="107">
        <f t="shared" si="104"/>
        <v>15.8</v>
      </c>
    </row>
    <row r="2240" spans="1:10" x14ac:dyDescent="0.35">
      <c r="A2240" s="127" t="s">
        <v>14621</v>
      </c>
      <c r="B2240" s="21" t="s">
        <v>13712</v>
      </c>
      <c r="C2240" s="21">
        <v>6</v>
      </c>
      <c r="D2240" s="20">
        <v>0.7</v>
      </c>
      <c r="E2240" s="135">
        <v>41.3</v>
      </c>
      <c r="F2240" s="106">
        <v>9.8000000000000007</v>
      </c>
      <c r="G2240" s="22" t="s">
        <v>14146</v>
      </c>
      <c r="H2240" s="106">
        <f t="shared" si="102"/>
        <v>17.5</v>
      </c>
      <c r="I2240" s="106">
        <f t="shared" si="103"/>
        <v>16.100000000000001</v>
      </c>
      <c r="J2240" s="107">
        <f t="shared" si="104"/>
        <v>15.8</v>
      </c>
    </row>
    <row r="2241" spans="1:10" x14ac:dyDescent="0.35">
      <c r="A2241" s="127" t="s">
        <v>13713</v>
      </c>
      <c r="B2241" s="21" t="s">
        <v>13714</v>
      </c>
      <c r="C2241" s="21">
        <v>12</v>
      </c>
      <c r="D2241" s="20">
        <v>1</v>
      </c>
      <c r="E2241" s="135">
        <v>40</v>
      </c>
      <c r="F2241" s="106">
        <v>5.65</v>
      </c>
      <c r="G2241" s="22" t="s">
        <v>14150</v>
      </c>
      <c r="H2241" s="106">
        <f t="shared" si="102"/>
        <v>13.850000000000001</v>
      </c>
      <c r="I2241" s="106">
        <f t="shared" si="103"/>
        <v>12.75</v>
      </c>
      <c r="J2241" s="107">
        <f t="shared" si="104"/>
        <v>12.5</v>
      </c>
    </row>
    <row r="2242" spans="1:10" x14ac:dyDescent="0.35">
      <c r="A2242" s="127" t="s">
        <v>13719</v>
      </c>
      <c r="B2242" s="21" t="s">
        <v>13720</v>
      </c>
      <c r="C2242" s="21">
        <v>6</v>
      </c>
      <c r="D2242" s="20">
        <v>0.7</v>
      </c>
      <c r="E2242" s="135">
        <v>50.5</v>
      </c>
      <c r="F2242" s="106">
        <v>12.95</v>
      </c>
      <c r="G2242" s="22" t="s">
        <v>14158</v>
      </c>
      <c r="H2242" s="106">
        <f t="shared" si="102"/>
        <v>22.200000000000003</v>
      </c>
      <c r="I2242" s="106">
        <f t="shared" si="103"/>
        <v>20.350000000000001</v>
      </c>
      <c r="J2242" s="107">
        <f t="shared" si="104"/>
        <v>20</v>
      </c>
    </row>
    <row r="2243" spans="1:10" x14ac:dyDescent="0.35">
      <c r="A2243" s="127" t="s">
        <v>13729</v>
      </c>
      <c r="B2243" s="21" t="s">
        <v>13726</v>
      </c>
      <c r="C2243" s="21">
        <v>12</v>
      </c>
      <c r="D2243" s="20">
        <v>1</v>
      </c>
      <c r="E2243" s="135">
        <v>40.5</v>
      </c>
      <c r="F2243" s="106">
        <v>11.5</v>
      </c>
      <c r="G2243" s="22" t="s">
        <v>14158</v>
      </c>
      <c r="H2243" s="106">
        <f t="shared" si="102"/>
        <v>21.05</v>
      </c>
      <c r="I2243" s="106">
        <f t="shared" si="103"/>
        <v>19.350000000000001</v>
      </c>
      <c r="J2243" s="107">
        <f t="shared" si="104"/>
        <v>19</v>
      </c>
    </row>
    <row r="2244" spans="1:10" x14ac:dyDescent="0.35">
      <c r="A2244" s="127" t="s">
        <v>13732</v>
      </c>
      <c r="B2244" s="21" t="s">
        <v>13733</v>
      </c>
      <c r="C2244" s="21">
        <v>6</v>
      </c>
      <c r="D2244" s="20">
        <v>0.7</v>
      </c>
      <c r="E2244" s="135">
        <v>35.5</v>
      </c>
      <c r="F2244" s="106">
        <v>10.75</v>
      </c>
      <c r="G2244" s="22" t="s">
        <v>14143</v>
      </c>
      <c r="H2244" s="106">
        <f t="shared" si="102"/>
        <v>18.150000000000002</v>
      </c>
      <c r="I2244" s="106">
        <f t="shared" si="103"/>
        <v>16.7</v>
      </c>
      <c r="J2244" s="107">
        <f t="shared" si="104"/>
        <v>16.400000000000002</v>
      </c>
    </row>
    <row r="2245" spans="1:10" x14ac:dyDescent="0.35">
      <c r="A2245" s="127" t="s">
        <v>13735</v>
      </c>
      <c r="B2245" s="21" t="s">
        <v>13736</v>
      </c>
      <c r="C2245" s="21">
        <v>6</v>
      </c>
      <c r="D2245" s="20">
        <v>1</v>
      </c>
      <c r="E2245" s="135">
        <v>43</v>
      </c>
      <c r="F2245" s="106">
        <v>24.95</v>
      </c>
      <c r="G2245" s="22" t="s">
        <v>14158</v>
      </c>
      <c r="H2245" s="106">
        <f t="shared" si="102"/>
        <v>37.800000000000004</v>
      </c>
      <c r="I2245" s="106">
        <f t="shared" si="103"/>
        <v>34.700000000000003</v>
      </c>
      <c r="J2245" s="107">
        <f t="shared" si="104"/>
        <v>34.050000000000004</v>
      </c>
    </row>
    <row r="2246" spans="1:10" x14ac:dyDescent="0.35">
      <c r="A2246" s="127" t="s">
        <v>13743</v>
      </c>
      <c r="B2246" s="21" t="s">
        <v>13744</v>
      </c>
      <c r="C2246" s="21">
        <v>6</v>
      </c>
      <c r="D2246" s="20">
        <v>0.7</v>
      </c>
      <c r="E2246" s="135">
        <v>55.2</v>
      </c>
      <c r="F2246" s="106">
        <v>39.950000000000003</v>
      </c>
      <c r="G2246" s="22" t="s">
        <v>14158</v>
      </c>
      <c r="H2246" s="106">
        <f t="shared" si="102"/>
        <v>55.550000000000004</v>
      </c>
      <c r="I2246" s="106">
        <f t="shared" si="103"/>
        <v>51</v>
      </c>
      <c r="J2246" s="107">
        <f t="shared" si="104"/>
        <v>50.1</v>
      </c>
    </row>
    <row r="2247" spans="1:10" x14ac:dyDescent="0.35">
      <c r="A2247" s="127" t="s">
        <v>13747</v>
      </c>
      <c r="B2247" s="21" t="s">
        <v>13748</v>
      </c>
      <c r="C2247" s="21">
        <v>6</v>
      </c>
      <c r="D2247" s="20">
        <v>0.7</v>
      </c>
      <c r="E2247" s="135">
        <v>57.2</v>
      </c>
      <c r="F2247" s="106">
        <v>48.5</v>
      </c>
      <c r="G2247" s="22" t="s">
        <v>14158</v>
      </c>
      <c r="H2247" s="106">
        <f t="shared" si="102"/>
        <v>66.150000000000006</v>
      </c>
      <c r="I2247" s="106">
        <f t="shared" si="103"/>
        <v>60.7</v>
      </c>
      <c r="J2247" s="107">
        <f t="shared" si="104"/>
        <v>59.650000000000006</v>
      </c>
    </row>
    <row r="2248" spans="1:10" x14ac:dyDescent="0.35">
      <c r="A2248" s="127" t="s">
        <v>13754</v>
      </c>
      <c r="B2248" s="21" t="s">
        <v>13751</v>
      </c>
      <c r="C2248" s="21">
        <v>3</v>
      </c>
      <c r="D2248" s="20">
        <v>1.75</v>
      </c>
      <c r="E2248" s="135">
        <v>47</v>
      </c>
      <c r="F2248" s="106">
        <v>73.5</v>
      </c>
      <c r="G2248" s="22" t="s">
        <v>14158</v>
      </c>
      <c r="H2248" s="106">
        <f t="shared" si="102"/>
        <v>102</v>
      </c>
      <c r="I2248" s="106">
        <f t="shared" si="103"/>
        <v>93.600000000000009</v>
      </c>
      <c r="J2248" s="107">
        <f t="shared" si="104"/>
        <v>91.95</v>
      </c>
    </row>
    <row r="2249" spans="1:10" x14ac:dyDescent="0.35">
      <c r="A2249" s="127" t="s">
        <v>13757</v>
      </c>
      <c r="B2249" s="21" t="s">
        <v>13758</v>
      </c>
      <c r="C2249" s="21">
        <v>6</v>
      </c>
      <c r="D2249" s="20">
        <v>0.7</v>
      </c>
      <c r="E2249" s="135">
        <v>53.5</v>
      </c>
      <c r="F2249" s="106">
        <v>26.5</v>
      </c>
      <c r="G2249" s="22" t="s">
        <v>14158</v>
      </c>
      <c r="H2249" s="106">
        <f t="shared" si="102"/>
        <v>39</v>
      </c>
      <c r="I2249" s="106">
        <f t="shared" si="103"/>
        <v>35.800000000000004</v>
      </c>
      <c r="J2249" s="107">
        <f t="shared" si="104"/>
        <v>35.15</v>
      </c>
    </row>
    <row r="2250" spans="1:10" x14ac:dyDescent="0.35">
      <c r="A2250" s="127" t="s">
        <v>13761</v>
      </c>
      <c r="B2250" s="21" t="s">
        <v>13762</v>
      </c>
      <c r="C2250" s="21">
        <v>6</v>
      </c>
      <c r="D2250" s="20">
        <v>0.7</v>
      </c>
      <c r="E2250" s="135">
        <v>40</v>
      </c>
      <c r="F2250" s="106">
        <v>3.95</v>
      </c>
      <c r="G2250" s="22" t="s">
        <v>14150</v>
      </c>
      <c r="H2250" s="106">
        <f t="shared" si="102"/>
        <v>10.25</v>
      </c>
      <c r="I2250" s="106">
        <f t="shared" si="103"/>
        <v>9.4500000000000011</v>
      </c>
      <c r="J2250" s="107">
        <f t="shared" si="104"/>
        <v>9.25</v>
      </c>
    </row>
    <row r="2251" spans="1:10" x14ac:dyDescent="0.35">
      <c r="A2251" s="127" t="s">
        <v>13773</v>
      </c>
      <c r="B2251" s="21" t="s">
        <v>13768</v>
      </c>
      <c r="C2251" s="21">
        <v>12</v>
      </c>
      <c r="D2251" s="20">
        <v>0.7</v>
      </c>
      <c r="E2251" s="135">
        <v>40</v>
      </c>
      <c r="F2251" s="106">
        <v>3.1</v>
      </c>
      <c r="G2251" s="22" t="s">
        <v>14150</v>
      </c>
      <c r="H2251" s="106">
        <f t="shared" si="102"/>
        <v>9.25</v>
      </c>
      <c r="I2251" s="106">
        <f t="shared" si="103"/>
        <v>8.5</v>
      </c>
      <c r="J2251" s="107">
        <f t="shared" si="104"/>
        <v>8.35</v>
      </c>
    </row>
    <row r="2252" spans="1:10" x14ac:dyDescent="0.35">
      <c r="A2252" s="127" t="s">
        <v>13784</v>
      </c>
      <c r="B2252" s="21" t="s">
        <v>13785</v>
      </c>
      <c r="C2252" s="21">
        <v>6</v>
      </c>
      <c r="D2252" s="20">
        <v>0.7</v>
      </c>
      <c r="E2252" s="135">
        <v>46</v>
      </c>
      <c r="F2252" s="106">
        <v>23.8</v>
      </c>
      <c r="G2252" s="22" t="s">
        <v>14145</v>
      </c>
      <c r="H2252" s="106">
        <f t="shared" ref="H2252:H2304" si="105">IF(B2252="","",CEILING((F2252+(10.3552*D2252*E2252)/100+1.5+0.05)*1.22,0.05))</f>
        <v>35</v>
      </c>
      <c r="I2252" s="106">
        <f t="shared" ref="I2252:I2304" si="106">IF(B2252="","",CEILING((F2252+(10.3552*D2252*E2252)/100+1.5+0.05)*1.12,0.05))</f>
        <v>32.15</v>
      </c>
      <c r="J2252" s="107">
        <f t="shared" ref="J2252:J2304" si="107">IF(B2252="","",CEILING((F2252+(10.3552*D2252*E2252)/100+1.5+0.05)*1.1,0.05))</f>
        <v>31.6</v>
      </c>
    </row>
    <row r="2253" spans="1:10" x14ac:dyDescent="0.35">
      <c r="A2253" s="127" t="s">
        <v>13788</v>
      </c>
      <c r="B2253" s="21" t="s">
        <v>13789</v>
      </c>
      <c r="C2253" s="21">
        <v>6</v>
      </c>
      <c r="D2253" s="20">
        <v>0.7</v>
      </c>
      <c r="E2253" s="135">
        <v>58</v>
      </c>
      <c r="F2253" s="106">
        <v>26.5</v>
      </c>
      <c r="G2253" s="22" t="s">
        <v>14145</v>
      </c>
      <c r="H2253" s="106">
        <f t="shared" si="105"/>
        <v>39.400000000000006</v>
      </c>
      <c r="I2253" s="106">
        <f t="shared" si="106"/>
        <v>36.15</v>
      </c>
      <c r="J2253" s="107">
        <f t="shared" si="107"/>
        <v>35.5</v>
      </c>
    </row>
    <row r="2254" spans="1:10" x14ac:dyDescent="0.35">
      <c r="A2254" s="127" t="s">
        <v>13792</v>
      </c>
      <c r="B2254" s="21" t="s">
        <v>13793</v>
      </c>
      <c r="C2254" s="21">
        <v>6</v>
      </c>
      <c r="D2254" s="20">
        <v>0.7</v>
      </c>
      <c r="E2254" s="135">
        <v>46</v>
      </c>
      <c r="F2254" s="106">
        <v>23</v>
      </c>
      <c r="G2254" s="22" t="s">
        <v>14145</v>
      </c>
      <c r="H2254" s="106">
        <f t="shared" si="105"/>
        <v>34.050000000000004</v>
      </c>
      <c r="I2254" s="106">
        <f t="shared" si="106"/>
        <v>31.25</v>
      </c>
      <c r="J2254" s="107">
        <f t="shared" si="107"/>
        <v>30.700000000000003</v>
      </c>
    </row>
    <row r="2255" spans="1:10" x14ac:dyDescent="0.35">
      <c r="A2255" s="127" t="s">
        <v>13796</v>
      </c>
      <c r="B2255" s="21" t="s">
        <v>13797</v>
      </c>
      <c r="C2255" s="21">
        <v>6</v>
      </c>
      <c r="D2255" s="20">
        <v>0.7</v>
      </c>
      <c r="E2255" s="135">
        <v>46</v>
      </c>
      <c r="F2255" s="106">
        <v>22.95</v>
      </c>
      <c r="G2255" s="22" t="s">
        <v>14145</v>
      </c>
      <c r="H2255" s="106">
        <f t="shared" si="105"/>
        <v>34</v>
      </c>
      <c r="I2255" s="106">
        <f t="shared" si="106"/>
        <v>31.200000000000003</v>
      </c>
      <c r="J2255" s="107">
        <f t="shared" si="107"/>
        <v>30.650000000000002</v>
      </c>
    </row>
    <row r="2256" spans="1:10" x14ac:dyDescent="0.35">
      <c r="A2256" s="127" t="s">
        <v>13799</v>
      </c>
      <c r="B2256" s="21" t="s">
        <v>13800</v>
      </c>
      <c r="C2256" s="21">
        <v>6</v>
      </c>
      <c r="D2256" s="20">
        <v>0.7</v>
      </c>
      <c r="E2256" s="135">
        <v>46</v>
      </c>
      <c r="F2256" s="106">
        <v>39.5</v>
      </c>
      <c r="G2256" s="22" t="s">
        <v>14145</v>
      </c>
      <c r="H2256" s="106">
        <f t="shared" si="105"/>
        <v>54.150000000000006</v>
      </c>
      <c r="I2256" s="106">
        <f t="shared" si="106"/>
        <v>49.75</v>
      </c>
      <c r="J2256" s="107">
        <f t="shared" si="107"/>
        <v>48.85</v>
      </c>
    </row>
    <row r="2257" spans="1:10" x14ac:dyDescent="0.35">
      <c r="A2257" s="127" t="s">
        <v>13807</v>
      </c>
      <c r="B2257" s="21" t="s">
        <v>13804</v>
      </c>
      <c r="C2257" s="21">
        <v>6</v>
      </c>
      <c r="D2257" s="20">
        <v>0.7</v>
      </c>
      <c r="E2257" s="135">
        <v>43.2</v>
      </c>
      <c r="F2257" s="106">
        <v>16</v>
      </c>
      <c r="G2257" s="22" t="s">
        <v>14158</v>
      </c>
      <c r="H2257" s="106">
        <f t="shared" si="105"/>
        <v>25.25</v>
      </c>
      <c r="I2257" s="106">
        <f t="shared" si="106"/>
        <v>23.200000000000003</v>
      </c>
      <c r="J2257" s="107">
        <f t="shared" si="107"/>
        <v>22.75</v>
      </c>
    </row>
    <row r="2258" spans="1:10" x14ac:dyDescent="0.35">
      <c r="A2258" s="127" t="s">
        <v>13809</v>
      </c>
      <c r="B2258" s="21" t="s">
        <v>14533</v>
      </c>
      <c r="C2258" s="21">
        <v>3</v>
      </c>
      <c r="D2258" s="20">
        <v>0.7</v>
      </c>
      <c r="E2258" s="135">
        <v>45.2</v>
      </c>
      <c r="F2258" s="106">
        <v>875</v>
      </c>
      <c r="G2258" s="22" t="s">
        <v>14158</v>
      </c>
      <c r="H2258" s="106">
        <f t="shared" si="105"/>
        <v>1073.4000000000001</v>
      </c>
      <c r="I2258" s="106">
        <f t="shared" si="106"/>
        <v>985.45</v>
      </c>
      <c r="J2258" s="107">
        <f t="shared" si="107"/>
        <v>967.85</v>
      </c>
    </row>
    <row r="2259" spans="1:10" x14ac:dyDescent="0.35">
      <c r="A2259" s="127" t="s">
        <v>13812</v>
      </c>
      <c r="B2259" s="21" t="s">
        <v>13813</v>
      </c>
      <c r="C2259" s="21">
        <v>6</v>
      </c>
      <c r="D2259" s="20">
        <v>0.7</v>
      </c>
      <c r="E2259" s="135">
        <v>43.2</v>
      </c>
      <c r="F2259" s="106">
        <v>27.5</v>
      </c>
      <c r="G2259" s="22" t="s">
        <v>14158</v>
      </c>
      <c r="H2259" s="106">
        <f t="shared" si="105"/>
        <v>39.300000000000004</v>
      </c>
      <c r="I2259" s="106">
        <f t="shared" si="106"/>
        <v>36.050000000000004</v>
      </c>
      <c r="J2259" s="107">
        <f t="shared" si="107"/>
        <v>35.4</v>
      </c>
    </row>
    <row r="2260" spans="1:10" x14ac:dyDescent="0.35">
      <c r="A2260" s="127" t="s">
        <v>14609</v>
      </c>
      <c r="B2260" s="21" t="s">
        <v>14610</v>
      </c>
      <c r="C2260" s="21">
        <v>6</v>
      </c>
      <c r="D2260" s="20">
        <v>1</v>
      </c>
      <c r="E2260" s="135">
        <v>45.2</v>
      </c>
      <c r="F2260" s="106">
        <v>27.5</v>
      </c>
      <c r="G2260" s="22" t="s">
        <v>14158</v>
      </c>
      <c r="H2260" s="106">
        <f t="shared" si="105"/>
        <v>41.2</v>
      </c>
      <c r="I2260" s="106">
        <f t="shared" si="106"/>
        <v>37.800000000000004</v>
      </c>
      <c r="J2260" s="107">
        <f t="shared" si="107"/>
        <v>37.15</v>
      </c>
    </row>
    <row r="2261" spans="1:10" x14ac:dyDescent="0.35">
      <c r="A2261" s="127" t="s">
        <v>13816</v>
      </c>
      <c r="B2261" s="21" t="s">
        <v>13817</v>
      </c>
      <c r="C2261" s="21">
        <v>6</v>
      </c>
      <c r="D2261" s="20">
        <v>0.7</v>
      </c>
      <c r="E2261" s="135">
        <v>45.2</v>
      </c>
      <c r="F2261" s="106">
        <v>22.5</v>
      </c>
      <c r="G2261" s="22" t="s">
        <v>14158</v>
      </c>
      <c r="H2261" s="106">
        <f t="shared" si="105"/>
        <v>33.35</v>
      </c>
      <c r="I2261" s="106">
        <f t="shared" si="106"/>
        <v>30.650000000000002</v>
      </c>
      <c r="J2261" s="107">
        <f t="shared" si="107"/>
        <v>30.1</v>
      </c>
    </row>
    <row r="2262" spans="1:10" x14ac:dyDescent="0.35">
      <c r="A2262" s="127" t="s">
        <v>13820</v>
      </c>
      <c r="B2262" s="21" t="s">
        <v>13821</v>
      </c>
      <c r="C2262" s="21">
        <v>6</v>
      </c>
      <c r="D2262" s="20">
        <v>0.7</v>
      </c>
      <c r="E2262" s="135">
        <v>45.2</v>
      </c>
      <c r="F2262" s="106">
        <v>24.5</v>
      </c>
      <c r="G2262" s="22" t="s">
        <v>14158</v>
      </c>
      <c r="H2262" s="106">
        <f t="shared" si="105"/>
        <v>35.800000000000004</v>
      </c>
      <c r="I2262" s="106">
        <f t="shared" si="106"/>
        <v>32.85</v>
      </c>
      <c r="J2262" s="107">
        <f t="shared" si="107"/>
        <v>32.300000000000004</v>
      </c>
    </row>
    <row r="2263" spans="1:10" x14ac:dyDescent="0.35">
      <c r="A2263" s="127" t="s">
        <v>14611</v>
      </c>
      <c r="B2263" s="21" t="s">
        <v>14612</v>
      </c>
      <c r="C2263" s="21">
        <v>6</v>
      </c>
      <c r="D2263" s="20">
        <v>1</v>
      </c>
      <c r="E2263" s="135">
        <v>54.5</v>
      </c>
      <c r="F2263" s="106">
        <v>14.5</v>
      </c>
      <c r="G2263" s="22" t="s">
        <v>14144</v>
      </c>
      <c r="H2263" s="106">
        <f t="shared" si="105"/>
        <v>26.5</v>
      </c>
      <c r="I2263" s="106">
        <f t="shared" si="106"/>
        <v>24.3</v>
      </c>
      <c r="J2263" s="107">
        <f t="shared" si="107"/>
        <v>23.900000000000002</v>
      </c>
    </row>
    <row r="2264" spans="1:10" x14ac:dyDescent="0.35">
      <c r="A2264" s="127" t="s">
        <v>14425</v>
      </c>
      <c r="B2264" s="21" t="s">
        <v>14426</v>
      </c>
      <c r="C2264" s="21">
        <v>6</v>
      </c>
      <c r="D2264" s="20">
        <v>0.7</v>
      </c>
      <c r="E2264" s="135">
        <v>40</v>
      </c>
      <c r="F2264" s="106">
        <v>14.5</v>
      </c>
      <c r="G2264" s="22" t="s">
        <v>14144</v>
      </c>
      <c r="H2264" s="106">
        <f t="shared" si="105"/>
        <v>23.150000000000002</v>
      </c>
      <c r="I2264" s="106">
        <f t="shared" si="106"/>
        <v>21.25</v>
      </c>
      <c r="J2264" s="107">
        <f t="shared" si="107"/>
        <v>20.85</v>
      </c>
    </row>
    <row r="2265" spans="1:10" x14ac:dyDescent="0.35">
      <c r="A2265" s="127" t="s">
        <v>13831</v>
      </c>
      <c r="B2265" s="21" t="s">
        <v>13832</v>
      </c>
      <c r="C2265" s="21">
        <v>6</v>
      </c>
      <c r="D2265" s="20">
        <v>0.7</v>
      </c>
      <c r="E2265" s="135">
        <v>45</v>
      </c>
      <c r="F2265" s="106">
        <v>32.5</v>
      </c>
      <c r="G2265" s="22" t="s">
        <v>14144</v>
      </c>
      <c r="H2265" s="106">
        <f t="shared" si="105"/>
        <v>45.550000000000004</v>
      </c>
      <c r="I2265" s="106">
        <f t="shared" si="106"/>
        <v>41.800000000000004</v>
      </c>
      <c r="J2265" s="107">
        <f t="shared" si="107"/>
        <v>41.050000000000004</v>
      </c>
    </row>
    <row r="2266" spans="1:10" x14ac:dyDescent="0.35">
      <c r="A2266" s="127" t="s">
        <v>13835</v>
      </c>
      <c r="B2266" s="21" t="s">
        <v>13836</v>
      </c>
      <c r="C2266" s="21">
        <v>6</v>
      </c>
      <c r="D2266" s="20">
        <v>0.7</v>
      </c>
      <c r="E2266" s="135">
        <v>63</v>
      </c>
      <c r="F2266" s="106">
        <v>10.5</v>
      </c>
      <c r="G2266" s="22" t="s">
        <v>14160</v>
      </c>
      <c r="H2266" s="106">
        <f t="shared" si="105"/>
        <v>20.3</v>
      </c>
      <c r="I2266" s="106">
        <f t="shared" si="106"/>
        <v>18.650000000000002</v>
      </c>
      <c r="J2266" s="107">
        <f t="shared" si="107"/>
        <v>18.3</v>
      </c>
    </row>
    <row r="2267" spans="1:10" x14ac:dyDescent="0.35">
      <c r="A2267" s="127" t="s">
        <v>13839</v>
      </c>
      <c r="B2267" s="21" t="s">
        <v>13840</v>
      </c>
      <c r="C2267" s="21">
        <v>6</v>
      </c>
      <c r="D2267" s="20">
        <v>0.7</v>
      </c>
      <c r="E2267" s="135">
        <v>40</v>
      </c>
      <c r="F2267" s="106">
        <v>13.95</v>
      </c>
      <c r="G2267" s="22" t="s">
        <v>14169</v>
      </c>
      <c r="H2267" s="106">
        <f t="shared" si="105"/>
        <v>22.450000000000003</v>
      </c>
      <c r="I2267" s="106">
        <f t="shared" si="106"/>
        <v>20.650000000000002</v>
      </c>
      <c r="J2267" s="107">
        <f t="shared" si="107"/>
        <v>20.25</v>
      </c>
    </row>
    <row r="2268" spans="1:10" x14ac:dyDescent="0.35">
      <c r="A2268" s="127" t="s">
        <v>13843</v>
      </c>
      <c r="B2268" s="21" t="s">
        <v>13844</v>
      </c>
      <c r="C2268" s="21">
        <v>6</v>
      </c>
      <c r="D2268" s="20">
        <v>0.7</v>
      </c>
      <c r="E2268" s="135">
        <v>46</v>
      </c>
      <c r="F2268" s="106">
        <v>29.5</v>
      </c>
      <c r="G2268" s="22" t="s">
        <v>14169</v>
      </c>
      <c r="H2268" s="106">
        <f t="shared" si="105"/>
        <v>41.95</v>
      </c>
      <c r="I2268" s="106">
        <f t="shared" si="106"/>
        <v>38.550000000000004</v>
      </c>
      <c r="J2268" s="107">
        <f t="shared" si="107"/>
        <v>37.85</v>
      </c>
    </row>
    <row r="2269" spans="1:10" x14ac:dyDescent="0.35">
      <c r="A2269" s="127" t="s">
        <v>13858</v>
      </c>
      <c r="B2269" s="21" t="s">
        <v>13859</v>
      </c>
      <c r="C2269" s="21">
        <v>6</v>
      </c>
      <c r="D2269" s="20">
        <v>0.7</v>
      </c>
      <c r="E2269" s="135">
        <v>40</v>
      </c>
      <c r="F2269" s="106">
        <v>17</v>
      </c>
      <c r="G2269" s="22" t="s">
        <v>14146</v>
      </c>
      <c r="H2269" s="106">
        <f t="shared" si="105"/>
        <v>26.200000000000003</v>
      </c>
      <c r="I2269" s="106">
        <f t="shared" si="106"/>
        <v>24.05</v>
      </c>
      <c r="J2269" s="107">
        <f t="shared" si="107"/>
        <v>23.6</v>
      </c>
    </row>
    <row r="2270" spans="1:10" x14ac:dyDescent="0.35">
      <c r="A2270" s="127" t="s">
        <v>13862</v>
      </c>
      <c r="B2270" s="21" t="s">
        <v>13863</v>
      </c>
      <c r="C2270" s="21">
        <v>6</v>
      </c>
      <c r="D2270" s="20">
        <v>0.7</v>
      </c>
      <c r="E2270" s="135">
        <v>38</v>
      </c>
      <c r="F2270" s="106">
        <v>7.5</v>
      </c>
      <c r="G2270" s="22" t="s">
        <v>14146</v>
      </c>
      <c r="H2270" s="106">
        <f t="shared" si="105"/>
        <v>14.450000000000001</v>
      </c>
      <c r="I2270" s="106">
        <f t="shared" si="106"/>
        <v>13.25</v>
      </c>
      <c r="J2270" s="107">
        <f t="shared" si="107"/>
        <v>13</v>
      </c>
    </row>
    <row r="2271" spans="1:10" x14ac:dyDescent="0.35">
      <c r="A2271" s="127" t="s">
        <v>13866</v>
      </c>
      <c r="B2271" s="21" t="s">
        <v>13867</v>
      </c>
      <c r="C2271" s="21">
        <v>6</v>
      </c>
      <c r="D2271" s="20">
        <v>0.7</v>
      </c>
      <c r="E2271" s="135">
        <v>38</v>
      </c>
      <c r="F2271" s="106">
        <v>9.85</v>
      </c>
      <c r="G2271" s="22" t="s">
        <v>14146</v>
      </c>
      <c r="H2271" s="106">
        <f t="shared" si="105"/>
        <v>17.3</v>
      </c>
      <c r="I2271" s="106">
        <f t="shared" si="106"/>
        <v>15.9</v>
      </c>
      <c r="J2271" s="107">
        <f t="shared" si="107"/>
        <v>15.600000000000001</v>
      </c>
    </row>
    <row r="2272" spans="1:10" x14ac:dyDescent="0.35">
      <c r="A2272" s="127" t="s">
        <v>13870</v>
      </c>
      <c r="B2272" s="21" t="s">
        <v>13871</v>
      </c>
      <c r="C2272" s="21">
        <v>24</v>
      </c>
      <c r="D2272" s="20">
        <v>0.05</v>
      </c>
      <c r="E2272" s="135">
        <v>38</v>
      </c>
      <c r="F2272" s="106">
        <v>2</v>
      </c>
      <c r="G2272" s="22" t="s">
        <v>14146</v>
      </c>
      <c r="H2272" s="106">
        <f t="shared" si="105"/>
        <v>4.6000000000000005</v>
      </c>
      <c r="I2272" s="106">
        <f t="shared" si="106"/>
        <v>4.2</v>
      </c>
      <c r="J2272" s="107">
        <f t="shared" si="107"/>
        <v>4.1500000000000004</v>
      </c>
    </row>
    <row r="2273" spans="1:10" x14ac:dyDescent="0.35">
      <c r="A2273" s="127" t="s">
        <v>13874</v>
      </c>
      <c r="B2273" s="21" t="s">
        <v>13875</v>
      </c>
      <c r="C2273" s="21">
        <v>6</v>
      </c>
      <c r="D2273" s="20">
        <v>1</v>
      </c>
      <c r="E2273" s="135">
        <v>15</v>
      </c>
      <c r="F2273" s="106">
        <v>6.5</v>
      </c>
      <c r="G2273" s="22" t="s">
        <v>14141</v>
      </c>
      <c r="H2273" s="106">
        <f t="shared" si="105"/>
        <v>11.75</v>
      </c>
      <c r="I2273" s="106">
        <f t="shared" si="106"/>
        <v>10.8</v>
      </c>
      <c r="J2273" s="107">
        <f t="shared" si="107"/>
        <v>10.600000000000001</v>
      </c>
    </row>
    <row r="2274" spans="1:10" x14ac:dyDescent="0.35">
      <c r="A2274" s="127" t="s">
        <v>13878</v>
      </c>
      <c r="B2274" s="21" t="s">
        <v>13879</v>
      </c>
      <c r="C2274" s="21">
        <v>6</v>
      </c>
      <c r="D2274" s="20">
        <v>0.7</v>
      </c>
      <c r="E2274" s="135">
        <v>43</v>
      </c>
      <c r="F2274" s="106">
        <v>795</v>
      </c>
      <c r="G2274" s="22" t="s">
        <v>14145</v>
      </c>
      <c r="H2274" s="106">
        <f t="shared" si="105"/>
        <v>975.6</v>
      </c>
      <c r="I2274" s="106">
        <f t="shared" si="106"/>
        <v>895.65000000000009</v>
      </c>
      <c r="J2274" s="107">
        <f t="shared" si="107"/>
        <v>879.65000000000009</v>
      </c>
    </row>
    <row r="2275" spans="1:10" x14ac:dyDescent="0.35">
      <c r="A2275" s="127" t="s">
        <v>14408</v>
      </c>
      <c r="B2275" s="21" t="s">
        <v>13881</v>
      </c>
      <c r="C2275" s="21">
        <v>6</v>
      </c>
      <c r="D2275" s="20">
        <v>0.7</v>
      </c>
      <c r="E2275" s="135">
        <v>40</v>
      </c>
      <c r="F2275" s="106">
        <v>26</v>
      </c>
      <c r="G2275" s="22" t="s">
        <v>14150</v>
      </c>
      <c r="H2275" s="106">
        <f t="shared" si="105"/>
        <v>37.15</v>
      </c>
      <c r="I2275" s="106">
        <f t="shared" si="106"/>
        <v>34.15</v>
      </c>
      <c r="J2275" s="107">
        <f t="shared" si="107"/>
        <v>33.5</v>
      </c>
    </row>
    <row r="2276" spans="1:10" x14ac:dyDescent="0.35">
      <c r="A2276" s="127" t="s">
        <v>13885</v>
      </c>
      <c r="B2276" s="21" t="s">
        <v>13886</v>
      </c>
      <c r="C2276" s="21">
        <v>3</v>
      </c>
      <c r="D2276" s="20">
        <v>0.7</v>
      </c>
      <c r="E2276" s="135">
        <v>46</v>
      </c>
      <c r="F2276" s="106">
        <v>48.5</v>
      </c>
      <c r="G2276" s="22" t="s">
        <v>14169</v>
      </c>
      <c r="H2276" s="106">
        <f t="shared" si="105"/>
        <v>65.150000000000006</v>
      </c>
      <c r="I2276" s="106">
        <f t="shared" si="106"/>
        <v>59.800000000000004</v>
      </c>
      <c r="J2276" s="107">
        <f t="shared" si="107"/>
        <v>58.75</v>
      </c>
    </row>
    <row r="2277" spans="1:10" x14ac:dyDescent="0.35">
      <c r="A2277" s="127" t="s">
        <v>13889</v>
      </c>
      <c r="B2277" s="21" t="s">
        <v>13890</v>
      </c>
      <c r="C2277" s="21">
        <v>6</v>
      </c>
      <c r="D2277" s="20">
        <v>1</v>
      </c>
      <c r="E2277" s="135">
        <v>38</v>
      </c>
      <c r="F2277" s="106">
        <v>8.0500000000000007</v>
      </c>
      <c r="G2277" s="22" t="s">
        <v>14149</v>
      </c>
      <c r="H2277" s="106">
        <f t="shared" si="105"/>
        <v>16.55</v>
      </c>
      <c r="I2277" s="106">
        <f t="shared" si="106"/>
        <v>15.200000000000001</v>
      </c>
      <c r="J2277" s="107">
        <f t="shared" si="107"/>
        <v>14.9</v>
      </c>
    </row>
    <row r="2278" spans="1:10" x14ac:dyDescent="0.35">
      <c r="A2278" s="127" t="s">
        <v>14447</v>
      </c>
      <c r="B2278" s="21" t="s">
        <v>14448</v>
      </c>
      <c r="C2278" s="21">
        <v>6</v>
      </c>
      <c r="D2278" s="20">
        <v>1</v>
      </c>
      <c r="E2278" s="135">
        <v>40</v>
      </c>
      <c r="F2278" s="106">
        <v>19</v>
      </c>
      <c r="G2278" s="22" t="s">
        <v>14144</v>
      </c>
      <c r="H2278" s="106">
        <f t="shared" si="105"/>
        <v>30.150000000000002</v>
      </c>
      <c r="I2278" s="106">
        <f t="shared" si="106"/>
        <v>27.700000000000003</v>
      </c>
      <c r="J2278" s="107">
        <f t="shared" si="107"/>
        <v>27.200000000000003</v>
      </c>
    </row>
    <row r="2279" spans="1:10" x14ac:dyDescent="0.35">
      <c r="A2279" s="127" t="s">
        <v>13916</v>
      </c>
      <c r="B2279" s="21" t="s">
        <v>13917</v>
      </c>
      <c r="C2279" s="21">
        <v>6</v>
      </c>
      <c r="D2279" s="20">
        <v>0.7</v>
      </c>
      <c r="E2279" s="135">
        <v>40</v>
      </c>
      <c r="F2279" s="106">
        <v>36.950000000000003</v>
      </c>
      <c r="G2279" s="22" t="s">
        <v>14144</v>
      </c>
      <c r="H2279" s="106">
        <f t="shared" si="105"/>
        <v>50.550000000000004</v>
      </c>
      <c r="I2279" s="106">
        <f t="shared" si="106"/>
        <v>46.400000000000006</v>
      </c>
      <c r="J2279" s="107">
        <f t="shared" si="107"/>
        <v>45.550000000000004</v>
      </c>
    </row>
    <row r="2280" spans="1:10" x14ac:dyDescent="0.35">
      <c r="A2280" s="127" t="s">
        <v>13924</v>
      </c>
      <c r="B2280" s="21" t="s">
        <v>13925</v>
      </c>
      <c r="C2280" s="21">
        <v>6</v>
      </c>
      <c r="D2280" s="20">
        <v>1</v>
      </c>
      <c r="E2280" s="135">
        <v>40</v>
      </c>
      <c r="F2280" s="106">
        <v>40.5</v>
      </c>
      <c r="G2280" s="22" t="s">
        <v>14144</v>
      </c>
      <c r="H2280" s="106">
        <f t="shared" si="105"/>
        <v>56.400000000000006</v>
      </c>
      <c r="I2280" s="106">
        <f t="shared" si="106"/>
        <v>51.75</v>
      </c>
      <c r="J2280" s="107">
        <f t="shared" si="107"/>
        <v>50.85</v>
      </c>
    </row>
    <row r="2281" spans="1:10" x14ac:dyDescent="0.35">
      <c r="A2281" s="127" t="s">
        <v>14409</v>
      </c>
      <c r="B2281" s="21" t="s">
        <v>14410</v>
      </c>
      <c r="C2281" s="21">
        <v>6</v>
      </c>
      <c r="D2281" s="20">
        <v>0.7</v>
      </c>
      <c r="E2281" s="135">
        <v>40</v>
      </c>
      <c r="F2281" s="106">
        <v>39.5</v>
      </c>
      <c r="G2281" s="22" t="s">
        <v>14162</v>
      </c>
      <c r="H2281" s="106">
        <f t="shared" si="105"/>
        <v>53.650000000000006</v>
      </c>
      <c r="I2281" s="106">
        <f t="shared" si="106"/>
        <v>49.25</v>
      </c>
      <c r="J2281" s="107">
        <f t="shared" si="107"/>
        <v>48.35</v>
      </c>
    </row>
    <row r="2282" spans="1:10" x14ac:dyDescent="0.35">
      <c r="A2282" s="127" t="s">
        <v>14852</v>
      </c>
      <c r="B2282" s="21" t="s">
        <v>14853</v>
      </c>
      <c r="C2282" s="21">
        <v>6</v>
      </c>
      <c r="D2282" s="20">
        <v>0.7</v>
      </c>
      <c r="E2282" s="135">
        <v>43</v>
      </c>
      <c r="F2282" s="106">
        <v>47.5</v>
      </c>
      <c r="G2282" s="22" t="s">
        <v>14162</v>
      </c>
      <c r="H2282" s="106">
        <f t="shared" si="105"/>
        <v>63.650000000000006</v>
      </c>
      <c r="I2282" s="106">
        <f t="shared" si="106"/>
        <v>58.45</v>
      </c>
      <c r="J2282" s="107">
        <f t="shared" si="107"/>
        <v>57.400000000000006</v>
      </c>
    </row>
    <row r="2283" spans="1:10" x14ac:dyDescent="0.35">
      <c r="A2283" s="127" t="s">
        <v>13932</v>
      </c>
      <c r="B2283" s="21" t="s">
        <v>13929</v>
      </c>
      <c r="C2283" s="21">
        <v>6</v>
      </c>
      <c r="D2283" s="20">
        <v>1</v>
      </c>
      <c r="E2283" s="135">
        <v>43</v>
      </c>
      <c r="F2283" s="106">
        <v>49.5</v>
      </c>
      <c r="G2283" s="22" t="s">
        <v>14144</v>
      </c>
      <c r="H2283" s="106">
        <f t="shared" si="105"/>
        <v>67.75</v>
      </c>
      <c r="I2283" s="106">
        <f t="shared" si="106"/>
        <v>62.2</v>
      </c>
      <c r="J2283" s="107">
        <f t="shared" si="107"/>
        <v>61.1</v>
      </c>
    </row>
    <row r="2284" spans="1:10" x14ac:dyDescent="0.35">
      <c r="A2284" s="127" t="s">
        <v>13935</v>
      </c>
      <c r="B2284" s="21" t="s">
        <v>13936</v>
      </c>
      <c r="C2284" s="21">
        <v>6</v>
      </c>
      <c r="D2284" s="20">
        <v>0.7</v>
      </c>
      <c r="E2284" s="135">
        <v>43</v>
      </c>
      <c r="F2284" s="106">
        <v>47.5</v>
      </c>
      <c r="G2284" s="22" t="s">
        <v>14144</v>
      </c>
      <c r="H2284" s="106">
        <f t="shared" si="105"/>
        <v>63.650000000000006</v>
      </c>
      <c r="I2284" s="106">
        <f t="shared" si="106"/>
        <v>58.45</v>
      </c>
      <c r="J2284" s="107">
        <f t="shared" si="107"/>
        <v>57.400000000000006</v>
      </c>
    </row>
    <row r="2285" spans="1:10" x14ac:dyDescent="0.35">
      <c r="A2285" s="127" t="s">
        <v>13937</v>
      </c>
      <c r="B2285" s="21" t="s">
        <v>13938</v>
      </c>
      <c r="C2285" s="21">
        <v>6</v>
      </c>
      <c r="D2285" s="20">
        <v>0.7</v>
      </c>
      <c r="E2285" s="135">
        <v>40</v>
      </c>
      <c r="F2285" s="106">
        <v>57.5</v>
      </c>
      <c r="G2285" s="22" t="s">
        <v>14144</v>
      </c>
      <c r="H2285" s="106">
        <f t="shared" si="105"/>
        <v>75.600000000000009</v>
      </c>
      <c r="I2285" s="106">
        <f t="shared" si="106"/>
        <v>69.400000000000006</v>
      </c>
      <c r="J2285" s="107">
        <f t="shared" si="107"/>
        <v>68.150000000000006</v>
      </c>
    </row>
    <row r="2286" spans="1:10" x14ac:dyDescent="0.35">
      <c r="A2286" s="127" t="s">
        <v>13941</v>
      </c>
      <c r="B2286" s="21" t="s">
        <v>13942</v>
      </c>
      <c r="C2286" s="21">
        <v>3</v>
      </c>
      <c r="D2286" s="20">
        <v>0.7</v>
      </c>
      <c r="E2286" s="135">
        <v>45</v>
      </c>
      <c r="F2286" s="106">
        <v>190</v>
      </c>
      <c r="G2286" s="22" t="s">
        <v>14144</v>
      </c>
      <c r="H2286" s="106">
        <f t="shared" si="105"/>
        <v>237.70000000000002</v>
      </c>
      <c r="I2286" s="106">
        <f t="shared" si="106"/>
        <v>218.20000000000002</v>
      </c>
      <c r="J2286" s="107">
        <f t="shared" si="107"/>
        <v>214.3</v>
      </c>
    </row>
    <row r="2287" spans="1:10" x14ac:dyDescent="0.35">
      <c r="A2287" s="127" t="s">
        <v>14504</v>
      </c>
      <c r="B2287" s="21" t="s">
        <v>14505</v>
      </c>
      <c r="C2287" s="21">
        <v>3</v>
      </c>
      <c r="D2287" s="20">
        <v>0.7</v>
      </c>
      <c r="E2287" s="135">
        <v>40</v>
      </c>
      <c r="F2287" s="106">
        <v>89.5</v>
      </c>
      <c r="G2287" s="22" t="s">
        <v>14162</v>
      </c>
      <c r="H2287" s="106">
        <f t="shared" si="105"/>
        <v>114.65</v>
      </c>
      <c r="I2287" s="106">
        <f t="shared" si="106"/>
        <v>105.25</v>
      </c>
      <c r="J2287" s="107">
        <f t="shared" si="107"/>
        <v>103.35000000000001</v>
      </c>
    </row>
    <row r="2288" spans="1:10" x14ac:dyDescent="0.35">
      <c r="A2288" s="127" t="s">
        <v>13945</v>
      </c>
      <c r="B2288" s="21" t="s">
        <v>13946</v>
      </c>
      <c r="C2288" s="21">
        <v>6</v>
      </c>
      <c r="D2288" s="20">
        <v>0.7</v>
      </c>
      <c r="E2288" s="135">
        <v>40</v>
      </c>
      <c r="F2288" s="106">
        <v>79</v>
      </c>
      <c r="G2288" s="22" t="s">
        <v>14144</v>
      </c>
      <c r="H2288" s="106">
        <f t="shared" si="105"/>
        <v>101.85000000000001</v>
      </c>
      <c r="I2288" s="106">
        <f t="shared" si="106"/>
        <v>93.5</v>
      </c>
      <c r="J2288" s="107">
        <f t="shared" si="107"/>
        <v>91.800000000000011</v>
      </c>
    </row>
    <row r="2289" spans="1:10" x14ac:dyDescent="0.35">
      <c r="A2289" s="127" t="s">
        <v>14296</v>
      </c>
      <c r="B2289" s="21" t="s">
        <v>14297</v>
      </c>
      <c r="C2289" s="21">
        <v>6</v>
      </c>
      <c r="D2289" s="20">
        <v>0.7</v>
      </c>
      <c r="E2289" s="135">
        <v>40</v>
      </c>
      <c r="F2289" s="106">
        <v>27.5</v>
      </c>
      <c r="G2289" s="22" t="s">
        <v>14144</v>
      </c>
      <c r="H2289" s="106">
        <f t="shared" si="105"/>
        <v>39</v>
      </c>
      <c r="I2289" s="106">
        <f t="shared" si="106"/>
        <v>35.800000000000004</v>
      </c>
      <c r="J2289" s="107">
        <f t="shared" si="107"/>
        <v>35.15</v>
      </c>
    </row>
    <row r="2290" spans="1:10" x14ac:dyDescent="0.35">
      <c r="A2290" s="127" t="s">
        <v>13957</v>
      </c>
      <c r="B2290" s="21" t="s">
        <v>13953</v>
      </c>
      <c r="C2290" s="21">
        <v>10</v>
      </c>
      <c r="D2290" s="20">
        <v>0.7</v>
      </c>
      <c r="E2290" s="135">
        <v>38</v>
      </c>
      <c r="F2290" s="106">
        <v>17.5</v>
      </c>
      <c r="G2290" s="22" t="s">
        <v>14142</v>
      </c>
      <c r="H2290" s="106">
        <f t="shared" si="105"/>
        <v>26.650000000000002</v>
      </c>
      <c r="I2290" s="106">
        <f t="shared" si="106"/>
        <v>24.450000000000003</v>
      </c>
      <c r="J2290" s="107">
        <f t="shared" si="107"/>
        <v>24</v>
      </c>
    </row>
    <row r="2291" spans="1:10" x14ac:dyDescent="0.35">
      <c r="A2291" s="127" t="s">
        <v>13962</v>
      </c>
      <c r="B2291" s="21" t="s">
        <v>13959</v>
      </c>
      <c r="C2291" s="21">
        <v>6</v>
      </c>
      <c r="D2291" s="20">
        <v>0.7</v>
      </c>
      <c r="E2291" s="135">
        <v>40</v>
      </c>
      <c r="F2291" s="106">
        <v>3</v>
      </c>
      <c r="G2291" s="22" t="s">
        <v>14142</v>
      </c>
      <c r="H2291" s="106">
        <f t="shared" si="105"/>
        <v>9.1</v>
      </c>
      <c r="I2291" s="106">
        <f t="shared" si="106"/>
        <v>8.35</v>
      </c>
      <c r="J2291" s="107">
        <f t="shared" si="107"/>
        <v>8.2000000000000011</v>
      </c>
    </row>
    <row r="2292" spans="1:10" x14ac:dyDescent="0.35">
      <c r="A2292" s="127" t="s">
        <v>13965</v>
      </c>
      <c r="B2292" s="21" t="s">
        <v>13966</v>
      </c>
      <c r="C2292" s="21">
        <v>12</v>
      </c>
      <c r="D2292" s="20">
        <v>0.5</v>
      </c>
      <c r="E2292" s="135">
        <v>30</v>
      </c>
      <c r="F2292" s="106">
        <v>3.6</v>
      </c>
      <c r="G2292" s="22" t="s">
        <v>14141</v>
      </c>
      <c r="H2292" s="106">
        <f t="shared" si="105"/>
        <v>8.2000000000000011</v>
      </c>
      <c r="I2292" s="106">
        <f t="shared" si="106"/>
        <v>7.5500000000000007</v>
      </c>
      <c r="J2292" s="107">
        <f t="shared" si="107"/>
        <v>7.4</v>
      </c>
    </row>
    <row r="2293" spans="1:10" x14ac:dyDescent="0.35">
      <c r="A2293" s="127" t="s">
        <v>13969</v>
      </c>
      <c r="B2293" s="21" t="s">
        <v>13970</v>
      </c>
      <c r="C2293" s="21">
        <v>12</v>
      </c>
      <c r="D2293" s="20">
        <v>0.5</v>
      </c>
      <c r="E2293" s="135">
        <v>30</v>
      </c>
      <c r="F2293" s="106">
        <v>3.6</v>
      </c>
      <c r="G2293" s="22" t="s">
        <v>14141</v>
      </c>
      <c r="H2293" s="106">
        <f t="shared" si="105"/>
        <v>8.2000000000000011</v>
      </c>
      <c r="I2293" s="106">
        <f t="shared" si="106"/>
        <v>7.5500000000000007</v>
      </c>
      <c r="J2293" s="107">
        <f t="shared" si="107"/>
        <v>7.4</v>
      </c>
    </row>
    <row r="2294" spans="1:10" x14ac:dyDescent="0.35">
      <c r="A2294" s="127" t="s">
        <v>13977</v>
      </c>
      <c r="B2294" s="21" t="s">
        <v>13974</v>
      </c>
      <c r="C2294" s="21">
        <v>6</v>
      </c>
      <c r="D2294" s="20">
        <v>0.7</v>
      </c>
      <c r="E2294" s="135">
        <v>34</v>
      </c>
      <c r="F2294" s="106">
        <v>4.5</v>
      </c>
      <c r="G2294" s="22" t="s">
        <v>14141</v>
      </c>
      <c r="H2294" s="106">
        <f t="shared" si="105"/>
        <v>10.4</v>
      </c>
      <c r="I2294" s="106">
        <f t="shared" si="106"/>
        <v>9.5500000000000007</v>
      </c>
      <c r="J2294" s="107">
        <f t="shared" si="107"/>
        <v>9.4</v>
      </c>
    </row>
    <row r="2295" spans="1:10" x14ac:dyDescent="0.35">
      <c r="A2295" s="127" t="s">
        <v>13980</v>
      </c>
      <c r="B2295" s="21" t="s">
        <v>13981</v>
      </c>
      <c r="C2295" s="21">
        <v>15</v>
      </c>
      <c r="D2295" s="20">
        <v>0.5</v>
      </c>
      <c r="E2295" s="135">
        <v>40</v>
      </c>
      <c r="F2295" s="106">
        <v>2.7</v>
      </c>
      <c r="G2295" s="22" t="s">
        <v>14142</v>
      </c>
      <c r="H2295" s="106">
        <f t="shared" si="105"/>
        <v>7.75</v>
      </c>
      <c r="I2295" s="106">
        <f t="shared" si="106"/>
        <v>7.1000000000000005</v>
      </c>
      <c r="J2295" s="107">
        <f t="shared" si="107"/>
        <v>7</v>
      </c>
    </row>
    <row r="2296" spans="1:10" x14ac:dyDescent="0.35">
      <c r="A2296" s="127" t="s">
        <v>13991</v>
      </c>
      <c r="B2296" s="21" t="s">
        <v>13988</v>
      </c>
      <c r="C2296" s="21">
        <v>6</v>
      </c>
      <c r="D2296" s="20">
        <v>1</v>
      </c>
      <c r="E2296" s="135">
        <v>40</v>
      </c>
      <c r="F2296" s="106">
        <v>4.8499999999999996</v>
      </c>
      <c r="G2296" s="22" t="s">
        <v>14142</v>
      </c>
      <c r="H2296" s="106">
        <f t="shared" si="105"/>
        <v>12.9</v>
      </c>
      <c r="I2296" s="106">
        <f t="shared" si="106"/>
        <v>11.850000000000001</v>
      </c>
      <c r="J2296" s="107">
        <f t="shared" si="107"/>
        <v>11.600000000000001</v>
      </c>
    </row>
    <row r="2297" spans="1:10" x14ac:dyDescent="0.35">
      <c r="A2297" s="127" t="s">
        <v>13994</v>
      </c>
      <c r="B2297" s="21" t="s">
        <v>13995</v>
      </c>
      <c r="C2297" s="21">
        <v>12</v>
      </c>
      <c r="D2297" s="20">
        <v>0.5</v>
      </c>
      <c r="E2297" s="135">
        <v>40</v>
      </c>
      <c r="F2297" s="106">
        <v>5.25</v>
      </c>
      <c r="G2297" s="22" t="s">
        <v>14142</v>
      </c>
      <c r="H2297" s="106">
        <f t="shared" si="105"/>
        <v>10.850000000000001</v>
      </c>
      <c r="I2297" s="106">
        <f t="shared" si="106"/>
        <v>9.9500000000000011</v>
      </c>
      <c r="J2297" s="107">
        <f t="shared" si="107"/>
        <v>9.8000000000000007</v>
      </c>
    </row>
    <row r="2298" spans="1:10" x14ac:dyDescent="0.35">
      <c r="A2298" s="127" t="s">
        <v>14049</v>
      </c>
      <c r="B2298" s="21" t="s">
        <v>14050</v>
      </c>
      <c r="C2298" s="21">
        <v>6</v>
      </c>
      <c r="D2298" s="20">
        <v>1</v>
      </c>
      <c r="E2298" s="135">
        <v>44.5</v>
      </c>
      <c r="F2298" s="106">
        <v>11.3</v>
      </c>
      <c r="G2298" s="22" t="s">
        <v>14146</v>
      </c>
      <c r="H2298" s="106">
        <f t="shared" si="105"/>
        <v>21.3</v>
      </c>
      <c r="I2298" s="106">
        <f t="shared" si="106"/>
        <v>19.600000000000001</v>
      </c>
      <c r="J2298" s="107">
        <f t="shared" si="107"/>
        <v>19.25</v>
      </c>
    </row>
    <row r="2299" spans="1:10" x14ac:dyDescent="0.35">
      <c r="A2299" s="127" t="s">
        <v>14053</v>
      </c>
      <c r="B2299" s="21" t="s">
        <v>14054</v>
      </c>
      <c r="C2299" s="21">
        <v>6</v>
      </c>
      <c r="D2299" s="20">
        <v>0.7</v>
      </c>
      <c r="E2299" s="135">
        <v>44</v>
      </c>
      <c r="F2299" s="106">
        <v>14.2</v>
      </c>
      <c r="G2299" s="22" t="s">
        <v>14146</v>
      </c>
      <c r="H2299" s="106">
        <f t="shared" si="105"/>
        <v>23.150000000000002</v>
      </c>
      <c r="I2299" s="106">
        <f t="shared" si="106"/>
        <v>21.25</v>
      </c>
      <c r="J2299" s="107">
        <f t="shared" si="107"/>
        <v>20.85</v>
      </c>
    </row>
    <row r="2300" spans="1:10" x14ac:dyDescent="0.35">
      <c r="A2300" s="127" t="s">
        <v>14057</v>
      </c>
      <c r="B2300" s="21" t="s">
        <v>14058</v>
      </c>
      <c r="C2300" s="21">
        <v>6</v>
      </c>
      <c r="D2300" s="20">
        <v>0.7</v>
      </c>
      <c r="E2300" s="135">
        <v>44.5</v>
      </c>
      <c r="F2300" s="106">
        <v>9.6</v>
      </c>
      <c r="G2300" s="22" t="s">
        <v>14146</v>
      </c>
      <c r="H2300" s="106">
        <f t="shared" si="105"/>
        <v>17.55</v>
      </c>
      <c r="I2300" s="106">
        <f t="shared" si="106"/>
        <v>16.150000000000002</v>
      </c>
      <c r="J2300" s="107">
        <f t="shared" si="107"/>
        <v>15.850000000000001</v>
      </c>
    </row>
    <row r="2301" spans="1:10" x14ac:dyDescent="0.35">
      <c r="A2301" s="127" t="s">
        <v>14061</v>
      </c>
      <c r="B2301" s="21" t="s">
        <v>14062</v>
      </c>
      <c r="C2301" s="21">
        <v>6</v>
      </c>
      <c r="D2301" s="20">
        <v>0.7</v>
      </c>
      <c r="E2301" s="135">
        <v>40</v>
      </c>
      <c r="F2301" s="106">
        <v>14</v>
      </c>
      <c r="G2301" s="22" t="s">
        <v>14146</v>
      </c>
      <c r="H2301" s="106">
        <f t="shared" si="105"/>
        <v>22.55</v>
      </c>
      <c r="I2301" s="106">
        <f t="shared" si="106"/>
        <v>20.700000000000003</v>
      </c>
      <c r="J2301" s="107">
        <f t="shared" si="107"/>
        <v>20.3</v>
      </c>
    </row>
    <row r="2302" spans="1:10" x14ac:dyDescent="0.35">
      <c r="A2302" s="127" t="s">
        <v>14088</v>
      </c>
      <c r="B2302" s="21" t="s">
        <v>14089</v>
      </c>
      <c r="C2302" s="21">
        <v>6</v>
      </c>
      <c r="D2302" s="20">
        <v>0.7</v>
      </c>
      <c r="E2302" s="135">
        <v>40</v>
      </c>
      <c r="F2302" s="106">
        <v>10.45</v>
      </c>
      <c r="G2302" s="22" t="s">
        <v>14153</v>
      </c>
      <c r="H2302" s="106">
        <f t="shared" si="105"/>
        <v>18.2</v>
      </c>
      <c r="I2302" s="106">
        <f t="shared" si="106"/>
        <v>16.7</v>
      </c>
      <c r="J2302" s="107">
        <f t="shared" si="107"/>
        <v>16.400000000000002</v>
      </c>
    </row>
    <row r="2303" spans="1:10" x14ac:dyDescent="0.35">
      <c r="A2303" s="127" t="s">
        <v>14103</v>
      </c>
      <c r="B2303" s="21" t="s">
        <v>14104</v>
      </c>
      <c r="C2303" s="21">
        <v>6</v>
      </c>
      <c r="D2303" s="20">
        <v>0.7</v>
      </c>
      <c r="E2303" s="135">
        <v>28</v>
      </c>
      <c r="F2303" s="106">
        <v>8.9</v>
      </c>
      <c r="G2303" s="22" t="s">
        <v>14148</v>
      </c>
      <c r="H2303" s="106">
        <f t="shared" si="105"/>
        <v>15.25</v>
      </c>
      <c r="I2303" s="106">
        <f t="shared" si="106"/>
        <v>14</v>
      </c>
      <c r="J2303" s="107">
        <f t="shared" si="107"/>
        <v>13.75</v>
      </c>
    </row>
    <row r="2304" spans="1:10" x14ac:dyDescent="0.35">
      <c r="A2304" s="127" t="s">
        <v>14137</v>
      </c>
      <c r="B2304" s="21" t="s">
        <v>14128</v>
      </c>
      <c r="C2304" s="21">
        <v>12</v>
      </c>
      <c r="D2304" s="20">
        <v>1</v>
      </c>
      <c r="E2304" s="135">
        <v>40</v>
      </c>
      <c r="F2304" s="106">
        <v>3</v>
      </c>
      <c r="G2304" s="22" t="s">
        <v>14142</v>
      </c>
      <c r="H2304" s="106">
        <f t="shared" si="105"/>
        <v>10.65</v>
      </c>
      <c r="I2304" s="106">
        <f t="shared" si="106"/>
        <v>9.75</v>
      </c>
      <c r="J2304" s="107">
        <f t="shared" si="107"/>
        <v>9.6000000000000014</v>
      </c>
    </row>
  </sheetData>
  <autoFilter ref="A11:J1684" xr:uid="{00000000-0009-0000-0000-000005000000}">
    <sortState xmlns:xlrd2="http://schemas.microsoft.com/office/spreadsheetml/2017/richdata2" ref="A12:J1684">
      <sortCondition ref="B11:B704"/>
    </sortState>
  </autoFilter>
  <sortState xmlns:xlrd2="http://schemas.microsoft.com/office/spreadsheetml/2017/richdata2" ref="A12:J2304">
    <sortCondition ref="B11" customList="Armagnac,Calvados,Brandy,Cognac,Gin,Gin Giftsets,Mezcal,Pisco,Cachaca,Bitter Liqueurs,Cream Liqueurs,Fruit Liqueurs,Gin Liqueurs,Liqueur Giftsets,Other Liqueurs,Whisky Liqueur,Rum,Dark &amp; Gold Rum,Flavoured Rum,Rum Giftsets,White Rum,Tequila,Vodka,Vodka Giftsets,Flavored Vodka,Whisky,Whisky Giftsets,Grain Whisky,Single Malt Whisky,Blended Malt Whisky,Blended Whisky,Bourbon &amp; Rye Whiskey,Tennessee Whiskey,Pot Still Whiskey"/>
  </sortState>
  <mergeCells count="2">
    <mergeCell ref="J2:K3"/>
    <mergeCell ref="J4:K6"/>
  </mergeCells>
  <conditionalFormatting sqref="H12:J2304">
    <cfRule type="notContainsBlanks" dxfId="155" priority="1">
      <formula>LEN(TRIM(H12))&gt;0</formula>
    </cfRule>
  </conditionalFormatting>
  <conditionalFormatting sqref="B12:B21564">
    <cfRule type="duplicateValues" dxfId="154" priority="2583"/>
  </conditionalFormatting>
  <dataValidations count="1">
    <dataValidation type="list" allowBlank="1" showInputMessage="1" showErrorMessage="1" sqref="AE1:AE7 W1:AD1" xr:uid="{8B0F7747-3AC2-48A1-93E1-B885FF2504AC}">
      <formula1>$B$12:$B$26</formula1>
    </dataValidation>
  </dataValidation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D924AC-2DDB-4EA8-B40E-8EC991B3E0F2}">
          <x14:formula1>
            <xm:f>listaCecilia!$A$2:$A$73</xm:f>
          </x14:formula1>
          <xm:sqref>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6"/>
  <dimension ref="A1:XBV15499"/>
  <sheetViews>
    <sheetView workbookViewId="0">
      <selection activeCell="E16" sqref="E16"/>
    </sheetView>
  </sheetViews>
  <sheetFormatPr defaultColWidth="9.1796875" defaultRowHeight="14.5" x14ac:dyDescent="0.35"/>
  <cols>
    <col min="1" max="1" width="53.90625" style="29" bestFit="1" customWidth="1"/>
    <col min="2" max="2" width="7.08984375" bestFit="1" customWidth="1"/>
    <col min="3" max="3" width="7.1796875" style="136" customWidth="1"/>
    <col min="4" max="4" width="7.1796875" style="137" customWidth="1"/>
    <col min="5" max="5" width="13.6328125" style="291" customWidth="1"/>
    <col min="6" max="8" width="13.6328125" style="133" customWidth="1"/>
  </cols>
  <sheetData>
    <row r="1" spans="1:10" ht="21" customHeight="1" x14ac:dyDescent="0.35">
      <c r="A1"/>
      <c r="E1"/>
    </row>
    <row r="2" spans="1:10" ht="21" customHeight="1" x14ac:dyDescent="0.35">
      <c r="A2"/>
      <c r="E2"/>
    </row>
    <row r="3" spans="1:10" ht="21" customHeight="1" x14ac:dyDescent="0.35">
      <c r="A3"/>
      <c r="E3"/>
    </row>
    <row r="4" spans="1:10" ht="21" customHeight="1" x14ac:dyDescent="0.35">
      <c r="A4"/>
      <c r="E4"/>
    </row>
    <row r="5" spans="1:10" s="128" customFormat="1" ht="21" customHeight="1" x14ac:dyDescent="0.35">
      <c r="A5"/>
      <c r="B5"/>
      <c r="C5" s="136"/>
      <c r="D5" s="137"/>
      <c r="E5"/>
      <c r="F5" s="133"/>
      <c r="G5" s="133"/>
      <c r="H5" s="133"/>
      <c r="I5"/>
      <c r="J5"/>
    </row>
    <row r="6" spans="1:10" s="104" customFormat="1" ht="30" customHeight="1" x14ac:dyDescent="0.35">
      <c r="A6" s="326" t="s">
        <v>14171</v>
      </c>
      <c r="B6" s="325" t="s">
        <v>16256</v>
      </c>
      <c r="C6" s="333" t="s">
        <v>16257</v>
      </c>
      <c r="D6" s="334" t="s">
        <v>16258</v>
      </c>
      <c r="E6" s="325" t="s">
        <v>16259</v>
      </c>
      <c r="F6" s="327" t="s">
        <v>23305</v>
      </c>
      <c r="G6" s="327" t="s">
        <v>16255</v>
      </c>
      <c r="H6" s="330" t="s">
        <v>16255</v>
      </c>
      <c r="I6"/>
      <c r="J6"/>
    </row>
    <row r="7" spans="1:10" ht="17" customHeight="1" x14ac:dyDescent="0.35">
      <c r="A7" s="351" t="s">
        <v>14240</v>
      </c>
      <c r="B7" s="352"/>
      <c r="C7" s="352"/>
      <c r="D7" s="352"/>
      <c r="E7" s="352"/>
      <c r="F7" s="352"/>
      <c r="G7" s="352"/>
      <c r="H7" s="353"/>
    </row>
    <row r="8" spans="1:10" s="128" customFormat="1" x14ac:dyDescent="0.35">
      <c r="A8" s="138" t="s">
        <v>2332</v>
      </c>
      <c r="B8" s="21">
        <v>6</v>
      </c>
      <c r="C8" s="20">
        <v>0.7</v>
      </c>
      <c r="D8" s="135">
        <v>40</v>
      </c>
      <c r="E8" s="21"/>
      <c r="F8" s="328">
        <v>18.8</v>
      </c>
      <c r="G8" s="328">
        <v>17.25</v>
      </c>
      <c r="H8" s="331">
        <v>16.95</v>
      </c>
      <c r="I8"/>
      <c r="J8"/>
    </row>
    <row r="9" spans="1:10" s="128" customFormat="1" x14ac:dyDescent="0.35">
      <c r="A9" s="138" t="s">
        <v>2337</v>
      </c>
      <c r="B9" s="21">
        <v>6</v>
      </c>
      <c r="C9" s="20">
        <v>0.7</v>
      </c>
      <c r="D9" s="135">
        <v>40</v>
      </c>
      <c r="E9" s="21"/>
      <c r="F9" s="328">
        <v>23.450000000000003</v>
      </c>
      <c r="G9" s="328">
        <v>21.55</v>
      </c>
      <c r="H9" s="331">
        <v>21.150000000000002</v>
      </c>
      <c r="I9"/>
      <c r="J9"/>
    </row>
    <row r="10" spans="1:10" s="128" customFormat="1" x14ac:dyDescent="0.35">
      <c r="A10" s="138" t="s">
        <v>2342</v>
      </c>
      <c r="B10" s="21">
        <v>6</v>
      </c>
      <c r="C10" s="20">
        <v>0.7</v>
      </c>
      <c r="D10" s="135">
        <v>40</v>
      </c>
      <c r="E10" s="21"/>
      <c r="F10" s="328">
        <v>31</v>
      </c>
      <c r="G10" s="328">
        <v>28.450000000000003</v>
      </c>
      <c r="H10" s="331">
        <v>27.950000000000003</v>
      </c>
      <c r="I10"/>
      <c r="J10"/>
    </row>
    <row r="11" spans="1:10" s="128" customFormat="1" x14ac:dyDescent="0.35">
      <c r="A11" s="138" t="s">
        <v>2665</v>
      </c>
      <c r="B11" s="21">
        <v>6</v>
      </c>
      <c r="C11" s="20">
        <v>0.7</v>
      </c>
      <c r="D11" s="135">
        <v>40</v>
      </c>
      <c r="E11" s="21"/>
      <c r="F11" s="328">
        <v>18.75</v>
      </c>
      <c r="G11" s="328">
        <v>17.2</v>
      </c>
      <c r="H11" s="331">
        <v>16.900000000000002</v>
      </c>
      <c r="I11"/>
      <c r="J11"/>
    </row>
    <row r="12" spans="1:10" s="128" customFormat="1" x14ac:dyDescent="0.35">
      <c r="A12" s="138" t="s">
        <v>2672</v>
      </c>
      <c r="B12" s="21">
        <v>6</v>
      </c>
      <c r="C12" s="20">
        <v>0.7</v>
      </c>
      <c r="D12" s="135">
        <v>40</v>
      </c>
      <c r="E12" s="21"/>
      <c r="F12" s="328">
        <v>28.950000000000003</v>
      </c>
      <c r="G12" s="328">
        <v>26.55</v>
      </c>
      <c r="H12" s="331">
        <v>26.1</v>
      </c>
      <c r="I12"/>
      <c r="J12"/>
    </row>
    <row r="13" spans="1:10" s="128" customFormat="1" x14ac:dyDescent="0.35">
      <c r="A13" s="138" t="s">
        <v>3176</v>
      </c>
      <c r="B13" s="21">
        <v>6</v>
      </c>
      <c r="C13" s="20">
        <v>0.7</v>
      </c>
      <c r="D13" s="135">
        <v>41</v>
      </c>
      <c r="E13" s="21"/>
      <c r="F13" s="328">
        <v>61.650000000000006</v>
      </c>
      <c r="G13" s="328">
        <v>56.6</v>
      </c>
      <c r="H13" s="331">
        <v>55.6</v>
      </c>
      <c r="I13"/>
      <c r="J13"/>
    </row>
    <row r="14" spans="1:10" s="128" customFormat="1" x14ac:dyDescent="0.35">
      <c r="A14" s="138" t="s">
        <v>3183</v>
      </c>
      <c r="B14" s="21">
        <v>6</v>
      </c>
      <c r="C14" s="20">
        <v>0.7</v>
      </c>
      <c r="D14" s="135">
        <v>41</v>
      </c>
      <c r="E14" s="21"/>
      <c r="F14" s="328">
        <v>47</v>
      </c>
      <c r="G14" s="328">
        <v>43.150000000000006</v>
      </c>
      <c r="H14" s="331">
        <v>42.400000000000006</v>
      </c>
      <c r="I14"/>
      <c r="J14"/>
    </row>
    <row r="15" spans="1:10" s="128" customFormat="1" x14ac:dyDescent="0.35">
      <c r="A15" s="138" t="s">
        <v>3186</v>
      </c>
      <c r="B15" s="21">
        <v>6</v>
      </c>
      <c r="C15" s="20">
        <v>0.7</v>
      </c>
      <c r="D15" s="135">
        <v>41</v>
      </c>
      <c r="E15" s="21"/>
      <c r="F15" s="328">
        <v>61.650000000000006</v>
      </c>
      <c r="G15" s="328">
        <v>56.6</v>
      </c>
      <c r="H15" s="331">
        <v>55.6</v>
      </c>
      <c r="I15"/>
      <c r="J15"/>
    </row>
    <row r="16" spans="1:10" s="128" customFormat="1" x14ac:dyDescent="0.35">
      <c r="A16" s="138" t="s">
        <v>3189</v>
      </c>
      <c r="B16" s="21">
        <v>6</v>
      </c>
      <c r="C16" s="20">
        <v>0.7</v>
      </c>
      <c r="D16" s="135">
        <v>40</v>
      </c>
      <c r="E16" s="21"/>
      <c r="F16" s="328">
        <v>33.200000000000003</v>
      </c>
      <c r="G16" s="328">
        <v>30.5</v>
      </c>
      <c r="H16" s="331">
        <v>29.950000000000003</v>
      </c>
      <c r="I16"/>
      <c r="J16"/>
    </row>
    <row r="17" spans="1:10" s="128" customFormat="1" x14ac:dyDescent="0.35">
      <c r="A17" s="138" t="s">
        <v>3192</v>
      </c>
      <c r="B17" s="21">
        <v>6</v>
      </c>
      <c r="C17" s="20">
        <v>0.7</v>
      </c>
      <c r="D17" s="135">
        <v>40</v>
      </c>
      <c r="E17" s="21"/>
      <c r="F17" s="328">
        <v>15.8</v>
      </c>
      <c r="G17" s="328">
        <v>14.55</v>
      </c>
      <c r="H17" s="331">
        <v>14.25</v>
      </c>
      <c r="I17"/>
      <c r="J17"/>
    </row>
    <row r="18" spans="1:10" s="128" customFormat="1" x14ac:dyDescent="0.35">
      <c r="A18" s="138" t="s">
        <v>3195</v>
      </c>
      <c r="B18" s="21">
        <v>6</v>
      </c>
      <c r="C18" s="20">
        <v>0.7</v>
      </c>
      <c r="D18" s="135">
        <v>41</v>
      </c>
      <c r="E18" s="21"/>
      <c r="F18" s="328">
        <v>32.1</v>
      </c>
      <c r="G18" s="328">
        <v>29.450000000000003</v>
      </c>
      <c r="H18" s="331">
        <v>28.900000000000002</v>
      </c>
      <c r="I18"/>
      <c r="J18"/>
    </row>
    <row r="19" spans="1:10" s="128" customFormat="1" x14ac:dyDescent="0.35">
      <c r="A19" s="138" t="s">
        <v>3198</v>
      </c>
      <c r="B19" s="21">
        <v>6</v>
      </c>
      <c r="C19" s="20">
        <v>0.7</v>
      </c>
      <c r="D19" s="135">
        <v>40</v>
      </c>
      <c r="E19" s="21"/>
      <c r="F19" s="328">
        <v>19.850000000000001</v>
      </c>
      <c r="G19" s="328">
        <v>18.2</v>
      </c>
      <c r="H19" s="331">
        <v>17.900000000000002</v>
      </c>
      <c r="I19"/>
      <c r="J19"/>
    </row>
    <row r="20" spans="1:10" s="128" customFormat="1" x14ac:dyDescent="0.35">
      <c r="A20" s="138" t="s">
        <v>3452</v>
      </c>
      <c r="B20" s="21">
        <v>6</v>
      </c>
      <c r="C20" s="20">
        <v>0.7</v>
      </c>
      <c r="D20" s="135">
        <v>40</v>
      </c>
      <c r="E20" s="21"/>
      <c r="F20" s="328">
        <v>17.600000000000001</v>
      </c>
      <c r="G20" s="328">
        <v>16.150000000000002</v>
      </c>
      <c r="H20" s="331">
        <v>15.9</v>
      </c>
      <c r="I20"/>
      <c r="J20"/>
    </row>
    <row r="21" spans="1:10" s="128" customFormat="1" x14ac:dyDescent="0.35">
      <c r="A21" s="138" t="s">
        <v>3456</v>
      </c>
      <c r="B21" s="21">
        <v>6</v>
      </c>
      <c r="C21" s="20">
        <v>0.7</v>
      </c>
      <c r="D21" s="135">
        <v>40</v>
      </c>
      <c r="E21" s="21"/>
      <c r="F21" s="328">
        <v>21</v>
      </c>
      <c r="G21" s="328">
        <v>19.3</v>
      </c>
      <c r="H21" s="331">
        <v>18.95</v>
      </c>
      <c r="I21"/>
      <c r="J21"/>
    </row>
    <row r="22" spans="1:10" s="128" customFormat="1" x14ac:dyDescent="0.35">
      <c r="A22" s="138" t="s">
        <v>3460</v>
      </c>
      <c r="B22" s="21">
        <v>6</v>
      </c>
      <c r="C22" s="20">
        <v>0.7</v>
      </c>
      <c r="D22" s="135">
        <v>40</v>
      </c>
      <c r="E22" s="21"/>
      <c r="F22" s="328">
        <v>41.150000000000006</v>
      </c>
      <c r="G22" s="328">
        <v>37.75</v>
      </c>
      <c r="H22" s="331">
        <v>37.1</v>
      </c>
      <c r="I22"/>
      <c r="J22"/>
    </row>
    <row r="23" spans="1:10" s="128" customFormat="1" x14ac:dyDescent="0.35">
      <c r="A23" s="138" t="s">
        <v>15214</v>
      </c>
      <c r="B23" s="21">
        <v>6</v>
      </c>
      <c r="C23" s="20">
        <v>0.7</v>
      </c>
      <c r="D23" s="135">
        <v>40</v>
      </c>
      <c r="E23" s="21"/>
      <c r="F23" s="328">
        <v>13.4</v>
      </c>
      <c r="G23" s="328">
        <v>12.3</v>
      </c>
      <c r="H23" s="331">
        <v>12.05</v>
      </c>
      <c r="I23"/>
      <c r="J23"/>
    </row>
    <row r="24" spans="1:10" x14ac:dyDescent="0.35">
      <c r="A24" s="138" t="s">
        <v>3741</v>
      </c>
      <c r="B24" s="21">
        <v>6</v>
      </c>
      <c r="C24" s="20">
        <v>0.7</v>
      </c>
      <c r="D24" s="135">
        <v>40</v>
      </c>
      <c r="E24" s="21"/>
      <c r="F24" s="328">
        <v>20.400000000000002</v>
      </c>
      <c r="G24" s="328">
        <v>18.75</v>
      </c>
      <c r="H24" s="331">
        <v>18.400000000000002</v>
      </c>
    </row>
    <row r="25" spans="1:10" s="128" customFormat="1" x14ac:dyDescent="0.35">
      <c r="A25" s="138" t="s">
        <v>3745</v>
      </c>
      <c r="B25" s="21">
        <v>6</v>
      </c>
      <c r="C25" s="20">
        <v>0.7</v>
      </c>
      <c r="D25" s="135">
        <v>40</v>
      </c>
      <c r="E25" s="21"/>
      <c r="F25" s="328">
        <v>31.700000000000003</v>
      </c>
      <c r="G25" s="328">
        <v>29.1</v>
      </c>
      <c r="H25" s="331">
        <v>28.55</v>
      </c>
      <c r="I25"/>
      <c r="J25"/>
    </row>
    <row r="26" spans="1:10" s="128" customFormat="1" x14ac:dyDescent="0.35">
      <c r="A26" s="138" t="s">
        <v>7362</v>
      </c>
      <c r="B26" s="21">
        <v>6</v>
      </c>
      <c r="C26" s="20">
        <v>0.7</v>
      </c>
      <c r="D26" s="135">
        <v>40</v>
      </c>
      <c r="E26" s="21"/>
      <c r="F26" s="328">
        <v>24.35</v>
      </c>
      <c r="G26" s="328">
        <v>22.35</v>
      </c>
      <c r="H26" s="331">
        <v>21.950000000000003</v>
      </c>
      <c r="I26"/>
      <c r="J26"/>
    </row>
    <row r="27" spans="1:10" s="128" customFormat="1" x14ac:dyDescent="0.35">
      <c r="A27" s="138" t="s">
        <v>7366</v>
      </c>
      <c r="B27" s="21">
        <v>6</v>
      </c>
      <c r="C27" s="20">
        <v>0.7</v>
      </c>
      <c r="D27" s="135">
        <v>40</v>
      </c>
      <c r="E27" s="21"/>
      <c r="F27" s="328">
        <v>37.1</v>
      </c>
      <c r="G27" s="328">
        <v>34.050000000000004</v>
      </c>
      <c r="H27" s="331">
        <v>33.450000000000003</v>
      </c>
      <c r="I27"/>
      <c r="J27"/>
    </row>
    <row r="28" spans="1:10" s="128" customFormat="1" x14ac:dyDescent="0.35">
      <c r="A28" s="138" t="s">
        <v>10422</v>
      </c>
      <c r="B28" s="21">
        <v>6</v>
      </c>
      <c r="C28" s="20">
        <v>0.7</v>
      </c>
      <c r="D28" s="135">
        <v>40</v>
      </c>
      <c r="E28" s="21"/>
      <c r="F28" s="328">
        <v>14.100000000000001</v>
      </c>
      <c r="G28" s="328">
        <v>12.950000000000001</v>
      </c>
      <c r="H28" s="331">
        <v>12.75</v>
      </c>
      <c r="I28"/>
      <c r="J28"/>
    </row>
    <row r="29" spans="1:10" s="128" customFormat="1" x14ac:dyDescent="0.35">
      <c r="A29" s="138" t="s">
        <v>10426</v>
      </c>
      <c r="B29" s="21">
        <v>6</v>
      </c>
      <c r="C29" s="20">
        <v>0.7</v>
      </c>
      <c r="D29" s="135">
        <v>40</v>
      </c>
      <c r="E29" s="21"/>
      <c r="F29" s="328">
        <v>17.600000000000001</v>
      </c>
      <c r="G29" s="328">
        <v>16.150000000000002</v>
      </c>
      <c r="H29" s="331">
        <v>15.850000000000001</v>
      </c>
      <c r="I29"/>
      <c r="J29"/>
    </row>
    <row r="30" spans="1:10" s="128" customFormat="1" x14ac:dyDescent="0.35">
      <c r="A30" s="138" t="s">
        <v>10430</v>
      </c>
      <c r="B30" s="21">
        <v>6</v>
      </c>
      <c r="C30" s="20">
        <v>0.7</v>
      </c>
      <c r="D30" s="135">
        <v>40</v>
      </c>
      <c r="E30" s="21"/>
      <c r="F30" s="328">
        <v>27.1</v>
      </c>
      <c r="G30" s="328">
        <v>24.900000000000002</v>
      </c>
      <c r="H30" s="331">
        <v>24.450000000000003</v>
      </c>
      <c r="I30"/>
      <c r="J30"/>
    </row>
    <row r="31" spans="1:10" s="128" customFormat="1" ht="17" customHeight="1" x14ac:dyDescent="0.35">
      <c r="A31" s="351" t="s">
        <v>14241</v>
      </c>
      <c r="B31" s="352"/>
      <c r="C31" s="352"/>
      <c r="D31" s="352"/>
      <c r="E31" s="352"/>
      <c r="F31" s="352"/>
      <c r="G31" s="352"/>
      <c r="H31" s="353"/>
    </row>
    <row r="32" spans="1:10" s="128" customFormat="1" x14ac:dyDescent="0.35">
      <c r="A32" s="138" t="s">
        <v>60</v>
      </c>
      <c r="B32" s="21">
        <v>6</v>
      </c>
      <c r="C32" s="20">
        <v>0.7</v>
      </c>
      <c r="D32" s="135">
        <v>40</v>
      </c>
      <c r="E32" s="21"/>
      <c r="F32" s="328">
        <v>41.45</v>
      </c>
      <c r="G32" s="328">
        <v>38.050000000000004</v>
      </c>
      <c r="H32" s="331">
        <v>37.35</v>
      </c>
      <c r="I32"/>
      <c r="J32"/>
    </row>
    <row r="33" spans="1:10" s="128" customFormat="1" x14ac:dyDescent="0.35">
      <c r="A33" s="138" t="s">
        <v>788</v>
      </c>
      <c r="B33" s="21">
        <v>12</v>
      </c>
      <c r="C33" s="20">
        <v>0.7</v>
      </c>
      <c r="D33" s="135">
        <v>40</v>
      </c>
      <c r="E33" s="21"/>
      <c r="F33" s="328">
        <v>27.400000000000002</v>
      </c>
      <c r="G33" s="328">
        <v>25.150000000000002</v>
      </c>
      <c r="H33" s="331">
        <v>24.700000000000003</v>
      </c>
      <c r="I33"/>
      <c r="J33"/>
    </row>
    <row r="34" spans="1:10" s="128" customFormat="1" x14ac:dyDescent="0.35">
      <c r="A34" s="138" t="s">
        <v>796</v>
      </c>
      <c r="B34" s="21">
        <v>6</v>
      </c>
      <c r="C34" s="20">
        <v>0.7</v>
      </c>
      <c r="D34" s="135">
        <v>40</v>
      </c>
      <c r="E34" s="21"/>
      <c r="F34" s="328">
        <v>71.95</v>
      </c>
      <c r="G34" s="328">
        <v>66.05</v>
      </c>
      <c r="H34" s="331">
        <v>64.850000000000009</v>
      </c>
      <c r="I34"/>
      <c r="J34"/>
    </row>
    <row r="35" spans="1:10" s="128" customFormat="1" x14ac:dyDescent="0.35">
      <c r="A35" s="138" t="s">
        <v>800</v>
      </c>
      <c r="B35" s="21">
        <v>12</v>
      </c>
      <c r="C35" s="20">
        <v>0.7</v>
      </c>
      <c r="D35" s="135">
        <v>40</v>
      </c>
      <c r="E35" s="21"/>
      <c r="F35" s="328">
        <v>18.25</v>
      </c>
      <c r="G35" s="328">
        <v>16.75</v>
      </c>
      <c r="H35" s="331">
        <v>16.45</v>
      </c>
      <c r="I35"/>
      <c r="J35"/>
    </row>
    <row r="36" spans="1:10" s="128" customFormat="1" x14ac:dyDescent="0.35">
      <c r="A36" s="138" t="s">
        <v>804</v>
      </c>
      <c r="B36" s="21">
        <v>12</v>
      </c>
      <c r="C36" s="20">
        <v>0.7</v>
      </c>
      <c r="D36" s="135">
        <v>35</v>
      </c>
      <c r="E36" s="21"/>
      <c r="F36" s="328">
        <v>20.3</v>
      </c>
      <c r="G36" s="328">
        <v>18.650000000000002</v>
      </c>
      <c r="H36" s="331">
        <v>18.350000000000001</v>
      </c>
      <c r="I36"/>
      <c r="J36"/>
    </row>
    <row r="37" spans="1:10" s="128" customFormat="1" x14ac:dyDescent="0.35">
      <c r="A37" s="138" t="s">
        <v>935</v>
      </c>
      <c r="B37" s="21">
        <v>3</v>
      </c>
      <c r="C37" s="20">
        <v>0.7</v>
      </c>
      <c r="D37" s="135">
        <v>40</v>
      </c>
      <c r="E37" s="21"/>
      <c r="F37" s="328">
        <v>32.9</v>
      </c>
      <c r="G37" s="328">
        <v>30.200000000000003</v>
      </c>
      <c r="H37" s="331">
        <v>29.650000000000002</v>
      </c>
      <c r="I37"/>
      <c r="J37"/>
    </row>
    <row r="38" spans="1:10" s="128" customFormat="1" x14ac:dyDescent="0.35">
      <c r="A38" s="138" t="s">
        <v>939</v>
      </c>
      <c r="B38" s="21">
        <v>3</v>
      </c>
      <c r="C38" s="20">
        <v>0.7</v>
      </c>
      <c r="D38" s="135">
        <v>40</v>
      </c>
      <c r="E38" s="21"/>
      <c r="F38" s="328">
        <v>16.850000000000001</v>
      </c>
      <c r="G38" s="328">
        <v>15.5</v>
      </c>
      <c r="H38" s="331">
        <v>15.200000000000001</v>
      </c>
      <c r="I38"/>
      <c r="J38"/>
    </row>
    <row r="39" spans="1:10" s="128" customFormat="1" x14ac:dyDescent="0.35">
      <c r="A39" s="138" t="s">
        <v>943</v>
      </c>
      <c r="B39" s="21">
        <v>6</v>
      </c>
      <c r="C39" s="20">
        <v>0.7</v>
      </c>
      <c r="D39" s="135">
        <v>38</v>
      </c>
      <c r="E39" s="21"/>
      <c r="F39" s="328">
        <v>13.5</v>
      </c>
      <c r="G39" s="328">
        <v>12.4</v>
      </c>
      <c r="H39" s="331">
        <v>12.200000000000001</v>
      </c>
      <c r="I39"/>
      <c r="J39"/>
    </row>
    <row r="40" spans="1:10" s="128" customFormat="1" x14ac:dyDescent="0.35">
      <c r="A40" s="138" t="s">
        <v>947</v>
      </c>
      <c r="B40" s="21">
        <v>6</v>
      </c>
      <c r="C40" s="20">
        <v>1</v>
      </c>
      <c r="D40" s="135">
        <v>36</v>
      </c>
      <c r="E40" s="21"/>
      <c r="F40" s="328">
        <v>15.450000000000001</v>
      </c>
      <c r="G40" s="328">
        <v>14.15</v>
      </c>
      <c r="H40" s="331">
        <v>13.9</v>
      </c>
      <c r="I40"/>
      <c r="J40"/>
    </row>
    <row r="41" spans="1:10" s="128" customFormat="1" x14ac:dyDescent="0.35">
      <c r="A41" s="138" t="s">
        <v>951</v>
      </c>
      <c r="B41" s="21">
        <v>6</v>
      </c>
      <c r="C41" s="20">
        <v>0.7</v>
      </c>
      <c r="D41" s="135">
        <v>36</v>
      </c>
      <c r="E41" s="21"/>
      <c r="F41" s="328">
        <v>13.350000000000001</v>
      </c>
      <c r="G41" s="328">
        <v>12.25</v>
      </c>
      <c r="H41" s="331">
        <v>12.05</v>
      </c>
      <c r="I41"/>
      <c r="J41"/>
    </row>
    <row r="42" spans="1:10" s="128" customFormat="1" x14ac:dyDescent="0.35">
      <c r="A42" s="138" t="s">
        <v>2936</v>
      </c>
      <c r="B42" s="21">
        <v>6</v>
      </c>
      <c r="C42" s="20">
        <v>0.7</v>
      </c>
      <c r="D42" s="135">
        <v>40</v>
      </c>
      <c r="E42" s="21"/>
      <c r="F42" s="328">
        <v>24.650000000000002</v>
      </c>
      <c r="G42" s="328">
        <v>22.650000000000002</v>
      </c>
      <c r="H42" s="331">
        <v>22.25</v>
      </c>
      <c r="I42"/>
      <c r="J42"/>
    </row>
    <row r="43" spans="1:10" s="128" customFormat="1" x14ac:dyDescent="0.35">
      <c r="A43" s="138" t="s">
        <v>2970</v>
      </c>
      <c r="B43" s="21">
        <v>6</v>
      </c>
      <c r="C43" s="20">
        <v>0.7</v>
      </c>
      <c r="D43" s="135">
        <v>40</v>
      </c>
      <c r="E43" s="21"/>
      <c r="F43" s="328">
        <v>21.6</v>
      </c>
      <c r="G43" s="328">
        <v>19.850000000000001</v>
      </c>
      <c r="H43" s="331">
        <v>19.5</v>
      </c>
      <c r="I43"/>
      <c r="J43"/>
    </row>
    <row r="44" spans="1:10" s="128" customFormat="1" x14ac:dyDescent="0.35">
      <c r="A44" s="138" t="s">
        <v>2974</v>
      </c>
      <c r="B44" s="21">
        <v>4</v>
      </c>
      <c r="C44" s="20">
        <v>0.7</v>
      </c>
      <c r="D44" s="135">
        <v>41.1</v>
      </c>
      <c r="E44" s="21"/>
      <c r="F44" s="328">
        <v>96.45</v>
      </c>
      <c r="G44" s="328">
        <v>88.550000000000011</v>
      </c>
      <c r="H44" s="331">
        <v>86.95</v>
      </c>
      <c r="I44"/>
      <c r="J44"/>
    </row>
    <row r="45" spans="1:10" s="128" customFormat="1" x14ac:dyDescent="0.35">
      <c r="A45" s="138" t="s">
        <v>2978</v>
      </c>
      <c r="B45" s="21">
        <v>6</v>
      </c>
      <c r="C45" s="20">
        <v>0.7</v>
      </c>
      <c r="D45" s="135">
        <v>40.299999999999997</v>
      </c>
      <c r="E45" s="21"/>
      <c r="F45" s="328">
        <v>31.700000000000003</v>
      </c>
      <c r="G45" s="328">
        <v>29.1</v>
      </c>
      <c r="H45" s="331">
        <v>28.6</v>
      </c>
      <c r="I45"/>
      <c r="J45"/>
    </row>
    <row r="46" spans="1:10" s="128" customFormat="1" x14ac:dyDescent="0.35">
      <c r="A46" s="138" t="s">
        <v>2982</v>
      </c>
      <c r="B46" s="21">
        <v>4</v>
      </c>
      <c r="C46" s="20">
        <v>0.7</v>
      </c>
      <c r="D46" s="135">
        <v>40</v>
      </c>
      <c r="E46" s="21"/>
      <c r="F46" s="328">
        <v>43.900000000000006</v>
      </c>
      <c r="G46" s="328">
        <v>40.300000000000004</v>
      </c>
      <c r="H46" s="331">
        <v>39.550000000000004</v>
      </c>
      <c r="I46"/>
      <c r="J46"/>
    </row>
    <row r="47" spans="1:10" s="128" customFormat="1" x14ac:dyDescent="0.35">
      <c r="A47" s="138" t="s">
        <v>2986</v>
      </c>
      <c r="B47" s="21">
        <v>6</v>
      </c>
      <c r="C47" s="20">
        <v>0.7</v>
      </c>
      <c r="D47" s="135">
        <v>40.299999999999997</v>
      </c>
      <c r="E47" s="21"/>
      <c r="F47" s="328">
        <v>31.700000000000003</v>
      </c>
      <c r="G47" s="328">
        <v>29.1</v>
      </c>
      <c r="H47" s="331">
        <v>28.6</v>
      </c>
      <c r="I47"/>
      <c r="J47"/>
    </row>
    <row r="48" spans="1:10" s="128" customFormat="1" x14ac:dyDescent="0.35">
      <c r="A48" s="138" t="s">
        <v>14544</v>
      </c>
      <c r="B48" s="21">
        <v>12</v>
      </c>
      <c r="C48" s="20">
        <v>1</v>
      </c>
      <c r="D48" s="135">
        <v>36</v>
      </c>
      <c r="E48" s="21"/>
      <c r="F48" s="328">
        <v>14.600000000000001</v>
      </c>
      <c r="G48" s="328">
        <v>13.4</v>
      </c>
      <c r="H48" s="331">
        <v>13.15</v>
      </c>
      <c r="I48"/>
      <c r="J48"/>
    </row>
    <row r="49" spans="1:10" s="128" customFormat="1" x14ac:dyDescent="0.35">
      <c r="A49" s="138" t="s">
        <v>5518</v>
      </c>
      <c r="B49" s="21">
        <v>12</v>
      </c>
      <c r="C49" s="20">
        <v>1</v>
      </c>
      <c r="D49" s="135">
        <v>36</v>
      </c>
      <c r="E49" s="21"/>
      <c r="F49" s="328">
        <v>14.600000000000001</v>
      </c>
      <c r="G49" s="328">
        <v>13.4</v>
      </c>
      <c r="H49" s="331">
        <v>13.15</v>
      </c>
      <c r="I49"/>
      <c r="J49"/>
    </row>
    <row r="50" spans="1:10" s="128" customFormat="1" x14ac:dyDescent="0.35">
      <c r="A50" s="138" t="s">
        <v>6273</v>
      </c>
      <c r="B50" s="21">
        <v>3</v>
      </c>
      <c r="C50" s="20">
        <v>0.7</v>
      </c>
      <c r="D50" s="135">
        <v>40</v>
      </c>
      <c r="E50" s="21"/>
      <c r="F50" s="328">
        <v>28</v>
      </c>
      <c r="G50" s="328">
        <v>25.75</v>
      </c>
      <c r="H50" s="331">
        <v>25.25</v>
      </c>
      <c r="I50"/>
      <c r="J50"/>
    </row>
    <row r="51" spans="1:10" s="128" customFormat="1" x14ac:dyDescent="0.35">
      <c r="A51" s="138" t="s">
        <v>6277</v>
      </c>
      <c r="B51" s="21">
        <v>3</v>
      </c>
      <c r="C51" s="20">
        <v>0.7</v>
      </c>
      <c r="D51" s="135">
        <v>40</v>
      </c>
      <c r="E51" s="21"/>
      <c r="F51" s="328">
        <v>40.200000000000003</v>
      </c>
      <c r="G51" s="328">
        <v>36.950000000000003</v>
      </c>
      <c r="H51" s="331">
        <v>36.25</v>
      </c>
      <c r="I51"/>
      <c r="J51"/>
    </row>
    <row r="52" spans="1:10" s="128" customFormat="1" x14ac:dyDescent="0.35">
      <c r="A52" s="138" t="s">
        <v>7397</v>
      </c>
      <c r="B52" s="21">
        <v>6</v>
      </c>
      <c r="C52" s="20">
        <v>0.7</v>
      </c>
      <c r="D52" s="135">
        <v>40</v>
      </c>
      <c r="E52" s="21"/>
      <c r="F52" s="328">
        <v>16.55</v>
      </c>
      <c r="G52" s="328">
        <v>15.200000000000001</v>
      </c>
      <c r="H52" s="331">
        <v>14.950000000000001</v>
      </c>
      <c r="I52"/>
      <c r="J52"/>
    </row>
    <row r="53" spans="1:10" s="128" customFormat="1" x14ac:dyDescent="0.35">
      <c r="A53" s="138" t="s">
        <v>8349</v>
      </c>
      <c r="B53" s="21">
        <v>3</v>
      </c>
      <c r="C53" s="20">
        <v>0.7</v>
      </c>
      <c r="D53" s="135">
        <v>36</v>
      </c>
      <c r="E53" s="21"/>
      <c r="F53" s="328">
        <v>28.900000000000002</v>
      </c>
      <c r="G53" s="328">
        <v>26.5</v>
      </c>
      <c r="H53" s="331">
        <v>26.05</v>
      </c>
      <c r="I53"/>
      <c r="J53"/>
    </row>
    <row r="54" spans="1:10" s="128" customFormat="1" x14ac:dyDescent="0.35">
      <c r="A54" s="138" t="s">
        <v>8353</v>
      </c>
      <c r="B54" s="21">
        <v>3</v>
      </c>
      <c r="C54" s="20">
        <v>0.7</v>
      </c>
      <c r="D54" s="135">
        <v>36</v>
      </c>
      <c r="E54" s="21"/>
      <c r="F54" s="328">
        <v>28.900000000000002</v>
      </c>
      <c r="G54" s="328">
        <v>26.5</v>
      </c>
      <c r="H54" s="331">
        <v>26.05</v>
      </c>
      <c r="I54"/>
      <c r="J54"/>
    </row>
    <row r="55" spans="1:10" s="128" customFormat="1" x14ac:dyDescent="0.35">
      <c r="A55" s="138" t="s">
        <v>8357</v>
      </c>
      <c r="B55" s="21">
        <v>6</v>
      </c>
      <c r="C55" s="20">
        <v>0.7</v>
      </c>
      <c r="D55" s="135">
        <v>36</v>
      </c>
      <c r="E55" s="21"/>
      <c r="F55" s="328">
        <v>23.700000000000003</v>
      </c>
      <c r="G55" s="328">
        <v>21.75</v>
      </c>
      <c r="H55" s="331">
        <v>21.400000000000002</v>
      </c>
      <c r="I55"/>
      <c r="J55"/>
    </row>
    <row r="56" spans="1:10" s="128" customFormat="1" x14ac:dyDescent="0.35">
      <c r="A56" s="138" t="s">
        <v>14384</v>
      </c>
      <c r="B56" s="21">
        <v>6</v>
      </c>
      <c r="C56" s="20">
        <v>0.7</v>
      </c>
      <c r="D56" s="135">
        <v>40</v>
      </c>
      <c r="E56" s="21"/>
      <c r="F56" s="328">
        <v>24.950000000000003</v>
      </c>
      <c r="G56" s="328">
        <v>22.950000000000003</v>
      </c>
      <c r="H56" s="331">
        <v>22.5</v>
      </c>
      <c r="I56"/>
      <c r="J56"/>
    </row>
    <row r="57" spans="1:10" s="128" customFormat="1" x14ac:dyDescent="0.35">
      <c r="A57" s="138" t="s">
        <v>9083</v>
      </c>
      <c r="B57" s="21">
        <v>12</v>
      </c>
      <c r="C57" s="20">
        <v>1</v>
      </c>
      <c r="D57" s="135">
        <v>38</v>
      </c>
      <c r="E57" s="21"/>
      <c r="F57" s="328">
        <v>15.850000000000001</v>
      </c>
      <c r="G57" s="328">
        <v>14.55</v>
      </c>
      <c r="H57" s="331">
        <v>14.3</v>
      </c>
      <c r="I57"/>
      <c r="J57"/>
    </row>
    <row r="58" spans="1:10" s="128" customFormat="1" x14ac:dyDescent="0.35">
      <c r="A58" s="138" t="s">
        <v>14747</v>
      </c>
      <c r="B58" s="21">
        <v>6</v>
      </c>
      <c r="C58" s="20">
        <v>0.7</v>
      </c>
      <c r="D58" s="135">
        <v>38</v>
      </c>
      <c r="E58" s="21"/>
      <c r="F58" s="328">
        <v>12.3</v>
      </c>
      <c r="G58" s="328">
        <v>11.3</v>
      </c>
      <c r="H58" s="331">
        <v>11.100000000000001</v>
      </c>
      <c r="I58"/>
      <c r="J58"/>
    </row>
    <row r="59" spans="1:10" s="128" customFormat="1" x14ac:dyDescent="0.35">
      <c r="A59" s="138" t="s">
        <v>9090</v>
      </c>
      <c r="B59" s="21">
        <v>12</v>
      </c>
      <c r="C59" s="20">
        <v>1</v>
      </c>
      <c r="D59" s="135">
        <v>40</v>
      </c>
      <c r="E59" s="21"/>
      <c r="F59" s="328">
        <v>18.7</v>
      </c>
      <c r="G59" s="328">
        <v>17.150000000000002</v>
      </c>
      <c r="H59" s="331">
        <v>16.850000000000001</v>
      </c>
      <c r="I59"/>
      <c r="J59"/>
    </row>
    <row r="60" spans="1:10" s="128" customFormat="1" x14ac:dyDescent="0.35">
      <c r="A60" s="138" t="s">
        <v>9095</v>
      </c>
      <c r="B60" s="21">
        <v>6</v>
      </c>
      <c r="C60" s="20">
        <v>0.7</v>
      </c>
      <c r="D60" s="135">
        <v>40</v>
      </c>
      <c r="E60" s="21"/>
      <c r="F60" s="328">
        <v>51.2</v>
      </c>
      <c r="G60" s="328">
        <v>47</v>
      </c>
      <c r="H60" s="331">
        <v>46.150000000000006</v>
      </c>
      <c r="I60"/>
      <c r="J60"/>
    </row>
    <row r="61" spans="1:10" s="128" customFormat="1" x14ac:dyDescent="0.35">
      <c r="A61" s="138" t="s">
        <v>9099</v>
      </c>
      <c r="B61" s="21">
        <v>6</v>
      </c>
      <c r="C61" s="20">
        <v>0.7</v>
      </c>
      <c r="D61" s="135">
        <v>40</v>
      </c>
      <c r="E61" s="21"/>
      <c r="F61" s="328">
        <v>60.300000000000004</v>
      </c>
      <c r="G61" s="328">
        <v>55.35</v>
      </c>
      <c r="H61" s="331">
        <v>54.35</v>
      </c>
      <c r="I61"/>
      <c r="J61"/>
    </row>
    <row r="62" spans="1:10" s="128" customFormat="1" x14ac:dyDescent="0.35">
      <c r="A62" s="138" t="s">
        <v>10142</v>
      </c>
      <c r="B62" s="21">
        <v>6</v>
      </c>
      <c r="C62" s="20">
        <v>0.7</v>
      </c>
      <c r="D62" s="135">
        <v>30</v>
      </c>
      <c r="E62" s="21"/>
      <c r="F62" s="328">
        <v>10.350000000000001</v>
      </c>
      <c r="G62" s="328">
        <v>9.5</v>
      </c>
      <c r="H62" s="331">
        <v>9.35</v>
      </c>
      <c r="I62"/>
      <c r="J62"/>
    </row>
    <row r="63" spans="1:10" s="128" customFormat="1" x14ac:dyDescent="0.35">
      <c r="A63" s="138" t="s">
        <v>10145</v>
      </c>
      <c r="B63" s="21">
        <v>12</v>
      </c>
      <c r="C63" s="20">
        <v>0.7</v>
      </c>
      <c r="D63" s="135">
        <v>36</v>
      </c>
      <c r="E63" s="21"/>
      <c r="F63" s="328">
        <v>11.8</v>
      </c>
      <c r="G63" s="328">
        <v>10.850000000000001</v>
      </c>
      <c r="H63" s="331">
        <v>10.65</v>
      </c>
      <c r="I63"/>
      <c r="J63"/>
    </row>
    <row r="64" spans="1:10" s="128" customFormat="1" x14ac:dyDescent="0.35">
      <c r="A64" s="138" t="s">
        <v>10161</v>
      </c>
      <c r="B64" s="21">
        <v>6</v>
      </c>
      <c r="C64" s="20">
        <v>1</v>
      </c>
      <c r="D64" s="135">
        <v>30</v>
      </c>
      <c r="E64" s="21"/>
      <c r="F64" s="328">
        <v>11.8</v>
      </c>
      <c r="G64" s="328">
        <v>10.850000000000001</v>
      </c>
      <c r="H64" s="331">
        <v>10.65</v>
      </c>
      <c r="I64"/>
      <c r="J64"/>
    </row>
    <row r="65" spans="1:10" s="128" customFormat="1" x14ac:dyDescent="0.35">
      <c r="A65" s="138" t="s">
        <v>12222</v>
      </c>
      <c r="B65" s="21">
        <v>12</v>
      </c>
      <c r="C65" s="20">
        <v>0.7</v>
      </c>
      <c r="D65" s="135">
        <v>40</v>
      </c>
      <c r="E65" s="21"/>
      <c r="F65" s="328">
        <v>11.5</v>
      </c>
      <c r="G65" s="328">
        <v>10.55</v>
      </c>
      <c r="H65" s="331">
        <v>10.350000000000001</v>
      </c>
      <c r="I65"/>
      <c r="J65"/>
    </row>
    <row r="66" spans="1:10" s="128" customFormat="1" x14ac:dyDescent="0.35">
      <c r="A66" s="138" t="s">
        <v>12226</v>
      </c>
      <c r="B66" s="21">
        <v>12</v>
      </c>
      <c r="C66" s="20">
        <v>0.7</v>
      </c>
      <c r="D66" s="135">
        <v>40</v>
      </c>
      <c r="E66" s="21"/>
      <c r="F66" s="328">
        <v>13.4</v>
      </c>
      <c r="G66" s="328">
        <v>12.3</v>
      </c>
      <c r="H66" s="331">
        <v>12.05</v>
      </c>
      <c r="I66"/>
      <c r="J66"/>
    </row>
    <row r="67" spans="1:10" s="128" customFormat="1" x14ac:dyDescent="0.35">
      <c r="A67" s="138" t="s">
        <v>12991</v>
      </c>
      <c r="B67" s="21">
        <v>6</v>
      </c>
      <c r="C67" s="20">
        <v>0.5</v>
      </c>
      <c r="D67" s="135">
        <v>40</v>
      </c>
      <c r="E67" s="21"/>
      <c r="F67" s="328">
        <v>15.65</v>
      </c>
      <c r="G67" s="328">
        <v>14.4</v>
      </c>
      <c r="H67" s="331">
        <v>14.15</v>
      </c>
      <c r="I67"/>
      <c r="J67"/>
    </row>
    <row r="68" spans="1:10" x14ac:dyDescent="0.35">
      <c r="A68" s="138" t="s">
        <v>13243</v>
      </c>
      <c r="B68" s="21">
        <v>6</v>
      </c>
      <c r="C68" s="20">
        <v>1</v>
      </c>
      <c r="D68" s="135">
        <v>38</v>
      </c>
      <c r="E68" s="21"/>
      <c r="F68" s="328">
        <v>15.850000000000001</v>
      </c>
      <c r="G68" s="328">
        <v>14.55</v>
      </c>
      <c r="H68" s="331">
        <v>14.3</v>
      </c>
    </row>
    <row r="69" spans="1:10" s="128" customFormat="1" x14ac:dyDescent="0.35">
      <c r="A69" s="138" t="s">
        <v>13247</v>
      </c>
      <c r="B69" s="21">
        <v>6</v>
      </c>
      <c r="C69" s="20">
        <v>1</v>
      </c>
      <c r="D69" s="135">
        <v>40</v>
      </c>
      <c r="E69" s="21"/>
      <c r="F69" s="328">
        <v>32</v>
      </c>
      <c r="G69" s="328">
        <v>29.35</v>
      </c>
      <c r="H69" s="331">
        <v>28.85</v>
      </c>
      <c r="I69"/>
      <c r="J69"/>
    </row>
    <row r="70" spans="1:10" x14ac:dyDescent="0.35">
      <c r="A70" s="138" t="s">
        <v>13251</v>
      </c>
      <c r="B70" s="21">
        <v>6</v>
      </c>
      <c r="C70" s="20">
        <v>0.7</v>
      </c>
      <c r="D70" s="135">
        <v>40</v>
      </c>
      <c r="E70" s="21"/>
      <c r="F70" s="328">
        <v>34.1</v>
      </c>
      <c r="G70" s="328">
        <v>31.35</v>
      </c>
      <c r="H70" s="331">
        <v>30.75</v>
      </c>
    </row>
    <row r="71" spans="1:10" s="128" customFormat="1" x14ac:dyDescent="0.35">
      <c r="A71" s="138" t="s">
        <v>13255</v>
      </c>
      <c r="B71" s="21">
        <v>1</v>
      </c>
      <c r="C71" s="20">
        <v>0.7</v>
      </c>
      <c r="D71" s="135">
        <v>38</v>
      </c>
      <c r="E71" s="21"/>
      <c r="F71" s="328">
        <v>87.65</v>
      </c>
      <c r="G71" s="328">
        <v>80.45</v>
      </c>
      <c r="H71" s="331">
        <v>79</v>
      </c>
      <c r="I71"/>
      <c r="J71"/>
    </row>
    <row r="72" spans="1:10" s="128" customFormat="1" x14ac:dyDescent="0.35">
      <c r="A72" s="138" t="s">
        <v>13258</v>
      </c>
      <c r="B72" s="21">
        <v>6</v>
      </c>
      <c r="C72" s="20">
        <v>1</v>
      </c>
      <c r="D72" s="135">
        <v>38</v>
      </c>
      <c r="E72" s="21"/>
      <c r="F72" s="328">
        <v>17.900000000000002</v>
      </c>
      <c r="G72" s="328">
        <v>16.400000000000002</v>
      </c>
      <c r="H72" s="331">
        <v>16.100000000000001</v>
      </c>
      <c r="I72"/>
      <c r="J72"/>
    </row>
    <row r="73" spans="1:10" s="128" customFormat="1" ht="17" customHeight="1" x14ac:dyDescent="0.35">
      <c r="A73" s="351" t="s">
        <v>14242</v>
      </c>
      <c r="B73" s="352"/>
      <c r="C73" s="352"/>
      <c r="D73" s="352"/>
      <c r="E73" s="352"/>
      <c r="F73" s="352"/>
      <c r="G73" s="352"/>
      <c r="H73" s="353"/>
    </row>
    <row r="74" spans="1:10" s="128" customFormat="1" x14ac:dyDescent="0.35">
      <c r="A74" s="138" t="s">
        <v>644</v>
      </c>
      <c r="B74" s="21">
        <v>6</v>
      </c>
      <c r="C74" s="20">
        <v>0.7</v>
      </c>
      <c r="D74" s="135">
        <v>40</v>
      </c>
      <c r="E74" s="21"/>
      <c r="F74" s="328">
        <v>19.3</v>
      </c>
      <c r="G74" s="328">
        <v>17.7</v>
      </c>
      <c r="H74" s="331">
        <v>17.400000000000002</v>
      </c>
      <c r="I74"/>
      <c r="J74"/>
    </row>
    <row r="75" spans="1:10" s="128" customFormat="1" x14ac:dyDescent="0.35">
      <c r="A75" s="138" t="s">
        <v>649</v>
      </c>
      <c r="B75" s="21">
        <v>6</v>
      </c>
      <c r="C75" s="20">
        <v>0.7</v>
      </c>
      <c r="D75" s="135">
        <v>40</v>
      </c>
      <c r="E75" s="21"/>
      <c r="F75" s="328">
        <v>23.700000000000003</v>
      </c>
      <c r="G75" s="328">
        <v>21.75</v>
      </c>
      <c r="H75" s="331">
        <v>21.35</v>
      </c>
      <c r="I75"/>
      <c r="J75"/>
    </row>
    <row r="76" spans="1:10" s="128" customFormat="1" x14ac:dyDescent="0.35">
      <c r="A76" s="138" t="s">
        <v>652</v>
      </c>
      <c r="B76" s="21">
        <v>6</v>
      </c>
      <c r="C76" s="20">
        <v>0.7</v>
      </c>
      <c r="D76" s="135">
        <v>40</v>
      </c>
      <c r="E76" s="21"/>
      <c r="F76" s="328">
        <v>31.400000000000002</v>
      </c>
      <c r="G76" s="328">
        <v>28.8</v>
      </c>
      <c r="H76" s="331">
        <v>28.3</v>
      </c>
      <c r="I76"/>
      <c r="J76"/>
    </row>
    <row r="77" spans="1:10" s="128" customFormat="1" x14ac:dyDescent="0.35">
      <c r="A77" s="138" t="s">
        <v>2779</v>
      </c>
      <c r="B77" s="21">
        <v>6</v>
      </c>
      <c r="C77" s="20">
        <v>0.7</v>
      </c>
      <c r="D77" s="135">
        <v>40</v>
      </c>
      <c r="E77" s="21"/>
      <c r="F77" s="328">
        <v>31.700000000000003</v>
      </c>
      <c r="G77" s="328">
        <v>29.1</v>
      </c>
      <c r="H77" s="331">
        <v>28.55</v>
      </c>
      <c r="I77"/>
      <c r="J77"/>
    </row>
    <row r="78" spans="1:10" s="128" customFormat="1" x14ac:dyDescent="0.35">
      <c r="A78" s="138" t="s">
        <v>15146</v>
      </c>
      <c r="B78" s="21">
        <v>6</v>
      </c>
      <c r="C78" s="20">
        <v>0.7</v>
      </c>
      <c r="D78" s="135">
        <v>40</v>
      </c>
      <c r="E78" s="21"/>
      <c r="F78" s="328">
        <v>30.6</v>
      </c>
      <c r="G78" s="328">
        <v>28.1</v>
      </c>
      <c r="H78" s="331">
        <v>27.6</v>
      </c>
      <c r="I78"/>
      <c r="J78"/>
    </row>
    <row r="79" spans="1:10" s="128" customFormat="1" x14ac:dyDescent="0.35">
      <c r="A79" s="138" t="s">
        <v>2783</v>
      </c>
      <c r="B79" s="21">
        <v>6</v>
      </c>
      <c r="C79" s="20">
        <v>0.7</v>
      </c>
      <c r="D79" s="135">
        <v>40</v>
      </c>
      <c r="E79" s="21"/>
      <c r="F79" s="328">
        <v>27.1</v>
      </c>
      <c r="G79" s="328">
        <v>24.900000000000002</v>
      </c>
      <c r="H79" s="331">
        <v>24.450000000000003</v>
      </c>
      <c r="I79"/>
      <c r="J79"/>
    </row>
    <row r="80" spans="1:10" s="128" customFormat="1" x14ac:dyDescent="0.35">
      <c r="A80" s="138" t="s">
        <v>2787</v>
      </c>
      <c r="B80" s="21">
        <v>6</v>
      </c>
      <c r="C80" s="20">
        <v>0.7</v>
      </c>
      <c r="D80" s="135">
        <v>40</v>
      </c>
      <c r="E80" s="21"/>
      <c r="F80" s="328">
        <v>139.65</v>
      </c>
      <c r="G80" s="328">
        <v>128.20000000000002</v>
      </c>
      <c r="H80" s="331">
        <v>125.9</v>
      </c>
      <c r="I80"/>
      <c r="J80"/>
    </row>
    <row r="81" spans="1:10" s="128" customFormat="1" x14ac:dyDescent="0.35">
      <c r="A81" s="138" t="s">
        <v>2791</v>
      </c>
      <c r="B81" s="21">
        <v>6</v>
      </c>
      <c r="C81" s="20">
        <v>0.7</v>
      </c>
      <c r="D81" s="135">
        <v>40</v>
      </c>
      <c r="E81" s="21"/>
      <c r="F81" s="328">
        <v>109.15</v>
      </c>
      <c r="G81" s="328">
        <v>100.2</v>
      </c>
      <c r="H81" s="331">
        <v>98.4</v>
      </c>
      <c r="I81"/>
      <c r="J81"/>
    </row>
    <row r="82" spans="1:10" s="128" customFormat="1" x14ac:dyDescent="0.35">
      <c r="A82" s="138" t="s">
        <v>3425</v>
      </c>
      <c r="B82" s="21">
        <v>6</v>
      </c>
      <c r="C82" s="20">
        <v>0.7</v>
      </c>
      <c r="D82" s="135">
        <v>40</v>
      </c>
      <c r="E82" s="21"/>
      <c r="F82" s="328">
        <v>56.1</v>
      </c>
      <c r="G82" s="328">
        <v>51.5</v>
      </c>
      <c r="H82" s="331">
        <v>50.550000000000004</v>
      </c>
      <c r="I82"/>
      <c r="J82"/>
    </row>
    <row r="83" spans="1:10" s="128" customFormat="1" x14ac:dyDescent="0.35">
      <c r="A83" s="138" t="s">
        <v>3808</v>
      </c>
      <c r="B83" s="21">
        <v>6</v>
      </c>
      <c r="C83" s="20">
        <v>0.7</v>
      </c>
      <c r="D83" s="135">
        <v>40</v>
      </c>
      <c r="E83" s="21"/>
      <c r="F83" s="328">
        <v>117.7</v>
      </c>
      <c r="G83" s="328">
        <v>108.05000000000001</v>
      </c>
      <c r="H83" s="331">
        <v>106.10000000000001</v>
      </c>
      <c r="I83"/>
      <c r="J83"/>
    </row>
    <row r="84" spans="1:10" s="128" customFormat="1" x14ac:dyDescent="0.35">
      <c r="A84" s="138" t="s">
        <v>3964</v>
      </c>
      <c r="B84" s="21">
        <v>12</v>
      </c>
      <c r="C84" s="20">
        <v>1</v>
      </c>
      <c r="D84" s="135">
        <v>40</v>
      </c>
      <c r="E84" s="21"/>
      <c r="F84" s="328">
        <v>45.400000000000006</v>
      </c>
      <c r="G84" s="328">
        <v>41.7</v>
      </c>
      <c r="H84" s="331">
        <v>40.950000000000003</v>
      </c>
      <c r="I84"/>
      <c r="J84"/>
    </row>
    <row r="85" spans="1:10" s="128" customFormat="1" x14ac:dyDescent="0.35">
      <c r="A85" s="138" t="s">
        <v>14355</v>
      </c>
      <c r="B85" s="21">
        <v>6</v>
      </c>
      <c r="C85" s="20">
        <v>0.7</v>
      </c>
      <c r="D85" s="135">
        <v>40</v>
      </c>
      <c r="E85" s="21"/>
      <c r="F85" s="328">
        <v>121.35000000000001</v>
      </c>
      <c r="G85" s="328">
        <v>111.4</v>
      </c>
      <c r="H85" s="331">
        <v>109.4</v>
      </c>
      <c r="I85"/>
      <c r="J85"/>
    </row>
    <row r="86" spans="1:10" s="128" customFormat="1" x14ac:dyDescent="0.35">
      <c r="A86" s="138" t="s">
        <v>5445</v>
      </c>
      <c r="B86" s="21">
        <v>6</v>
      </c>
      <c r="C86" s="20">
        <v>0.7</v>
      </c>
      <c r="D86" s="135">
        <v>40</v>
      </c>
      <c r="E86" s="21"/>
      <c r="F86" s="328">
        <v>34.1</v>
      </c>
      <c r="G86" s="328">
        <v>31.35</v>
      </c>
      <c r="H86" s="331">
        <v>30.75</v>
      </c>
      <c r="I86"/>
      <c r="J86"/>
    </row>
    <row r="87" spans="1:10" s="128" customFormat="1" x14ac:dyDescent="0.35">
      <c r="A87" s="138" t="s">
        <v>5449</v>
      </c>
      <c r="B87" s="21">
        <v>6</v>
      </c>
      <c r="C87" s="20">
        <v>0.7</v>
      </c>
      <c r="D87" s="135">
        <v>40</v>
      </c>
      <c r="E87" s="21"/>
      <c r="F87" s="328">
        <v>90.25</v>
      </c>
      <c r="G87" s="328">
        <v>82.850000000000009</v>
      </c>
      <c r="H87" s="331">
        <v>81.350000000000009</v>
      </c>
      <c r="I87"/>
      <c r="J87"/>
    </row>
    <row r="88" spans="1:10" s="128" customFormat="1" x14ac:dyDescent="0.35">
      <c r="A88" s="138" t="s">
        <v>14489</v>
      </c>
      <c r="B88" s="21">
        <v>3</v>
      </c>
      <c r="C88" s="20">
        <v>0.7</v>
      </c>
      <c r="D88" s="135">
        <v>40</v>
      </c>
      <c r="E88" s="21"/>
      <c r="F88" s="328">
        <v>401.95000000000005</v>
      </c>
      <c r="G88" s="328">
        <v>369</v>
      </c>
      <c r="H88" s="331">
        <v>362.40000000000003</v>
      </c>
      <c r="I88"/>
      <c r="J88"/>
    </row>
    <row r="89" spans="1:10" s="128" customFormat="1" x14ac:dyDescent="0.35">
      <c r="A89" s="138" t="s">
        <v>14519</v>
      </c>
      <c r="B89" s="21">
        <v>3</v>
      </c>
      <c r="C89" s="20">
        <v>0.7</v>
      </c>
      <c r="D89" s="135">
        <v>40.799999999999997</v>
      </c>
      <c r="E89" s="21"/>
      <c r="F89" s="328">
        <v>170.20000000000002</v>
      </c>
      <c r="G89" s="328">
        <v>156.25</v>
      </c>
      <c r="H89" s="331">
        <v>153.5</v>
      </c>
      <c r="I89"/>
      <c r="J89"/>
    </row>
    <row r="90" spans="1:10" s="128" customFormat="1" x14ac:dyDescent="0.35">
      <c r="A90" s="138" t="s">
        <v>5453</v>
      </c>
      <c r="B90" s="21">
        <v>6</v>
      </c>
      <c r="C90" s="20">
        <v>0.7</v>
      </c>
      <c r="D90" s="135">
        <v>40</v>
      </c>
      <c r="E90" s="21"/>
      <c r="F90" s="328">
        <v>126.85000000000001</v>
      </c>
      <c r="G90" s="328">
        <v>116.45</v>
      </c>
      <c r="H90" s="331">
        <v>114.35000000000001</v>
      </c>
      <c r="I90"/>
      <c r="J90"/>
    </row>
    <row r="91" spans="1:10" s="128" customFormat="1" x14ac:dyDescent="0.35">
      <c r="A91" s="138" t="s">
        <v>5457</v>
      </c>
      <c r="B91" s="21">
        <v>6</v>
      </c>
      <c r="C91" s="20">
        <v>0.7</v>
      </c>
      <c r="D91" s="135">
        <v>40</v>
      </c>
      <c r="E91" s="21"/>
      <c r="F91" s="328">
        <v>44.2</v>
      </c>
      <c r="G91" s="328">
        <v>40.550000000000004</v>
      </c>
      <c r="H91" s="331">
        <v>39.85</v>
      </c>
      <c r="I91"/>
      <c r="J91"/>
    </row>
    <row r="92" spans="1:10" s="128" customFormat="1" x14ac:dyDescent="0.35">
      <c r="A92" s="138" t="s">
        <v>6509</v>
      </c>
      <c r="B92" s="21">
        <v>6</v>
      </c>
      <c r="C92" s="20">
        <v>0.7</v>
      </c>
      <c r="D92" s="135">
        <v>40</v>
      </c>
      <c r="E92" s="21"/>
      <c r="F92" s="328">
        <v>36.550000000000004</v>
      </c>
      <c r="G92" s="328">
        <v>33.550000000000004</v>
      </c>
      <c r="H92" s="331">
        <v>32.950000000000003</v>
      </c>
      <c r="I92"/>
      <c r="J92"/>
    </row>
    <row r="93" spans="1:10" s="128" customFormat="1" x14ac:dyDescent="0.35">
      <c r="A93" s="138" t="s">
        <v>14360</v>
      </c>
      <c r="B93" s="21">
        <v>6</v>
      </c>
      <c r="C93" s="20">
        <v>0.7</v>
      </c>
      <c r="D93" s="135">
        <v>40</v>
      </c>
      <c r="E93" s="21"/>
      <c r="F93" s="328">
        <v>25.6</v>
      </c>
      <c r="G93" s="328">
        <v>23.5</v>
      </c>
      <c r="H93" s="331">
        <v>23.05</v>
      </c>
      <c r="I93"/>
      <c r="J93"/>
    </row>
    <row r="94" spans="1:10" s="128" customFormat="1" x14ac:dyDescent="0.35">
      <c r="A94" s="138" t="s">
        <v>14362</v>
      </c>
      <c r="B94" s="21">
        <v>6</v>
      </c>
      <c r="C94" s="20">
        <v>0.7</v>
      </c>
      <c r="D94" s="135">
        <v>40</v>
      </c>
      <c r="E94" s="21"/>
      <c r="F94" s="328">
        <v>31.200000000000003</v>
      </c>
      <c r="G94" s="328">
        <v>28.650000000000002</v>
      </c>
      <c r="H94" s="331">
        <v>28.150000000000002</v>
      </c>
      <c r="I94"/>
      <c r="J94"/>
    </row>
    <row r="95" spans="1:10" s="128" customFormat="1" x14ac:dyDescent="0.35">
      <c r="A95" s="138" t="s">
        <v>6513</v>
      </c>
      <c r="B95" s="21">
        <v>6</v>
      </c>
      <c r="C95" s="20">
        <v>0.7</v>
      </c>
      <c r="D95" s="135">
        <v>40</v>
      </c>
      <c r="E95" s="21"/>
      <c r="F95" s="328">
        <v>65.25</v>
      </c>
      <c r="G95" s="328">
        <v>59.900000000000006</v>
      </c>
      <c r="H95" s="331">
        <v>58.800000000000004</v>
      </c>
      <c r="I95"/>
      <c r="J95"/>
    </row>
    <row r="96" spans="1:10" s="128" customFormat="1" x14ac:dyDescent="0.35">
      <c r="A96" s="138" t="s">
        <v>6517</v>
      </c>
      <c r="B96" s="21">
        <v>6</v>
      </c>
      <c r="C96" s="20">
        <v>0.7</v>
      </c>
      <c r="D96" s="135">
        <v>40</v>
      </c>
      <c r="E96" s="21"/>
      <c r="F96" s="328">
        <v>65.25</v>
      </c>
      <c r="G96" s="328">
        <v>59.900000000000006</v>
      </c>
      <c r="H96" s="331">
        <v>58.800000000000004</v>
      </c>
      <c r="I96"/>
      <c r="J96"/>
    </row>
    <row r="97" spans="1:10" s="128" customFormat="1" x14ac:dyDescent="0.35">
      <c r="A97" s="138" t="s">
        <v>6702</v>
      </c>
      <c r="B97" s="21">
        <v>120</v>
      </c>
      <c r="C97" s="20">
        <v>0.05</v>
      </c>
      <c r="D97" s="135">
        <v>40</v>
      </c>
      <c r="E97" s="21"/>
      <c r="F97" s="328">
        <v>4.75</v>
      </c>
      <c r="G97" s="328">
        <v>4.3500000000000005</v>
      </c>
      <c r="H97" s="331">
        <v>4.25</v>
      </c>
      <c r="I97"/>
      <c r="J97"/>
    </row>
    <row r="98" spans="1:10" s="128" customFormat="1" x14ac:dyDescent="0.35">
      <c r="A98" s="138" t="s">
        <v>6721</v>
      </c>
      <c r="B98" s="21">
        <v>12</v>
      </c>
      <c r="C98" s="20">
        <v>0.7</v>
      </c>
      <c r="D98" s="135">
        <v>40</v>
      </c>
      <c r="E98" s="21"/>
      <c r="F98" s="328">
        <v>33.5</v>
      </c>
      <c r="G98" s="328">
        <v>30.75</v>
      </c>
      <c r="H98" s="331">
        <v>30.200000000000003</v>
      </c>
      <c r="I98"/>
      <c r="J98"/>
    </row>
    <row r="99" spans="1:10" s="128" customFormat="1" x14ac:dyDescent="0.35">
      <c r="A99" s="138" t="s">
        <v>23312</v>
      </c>
      <c r="B99" s="21">
        <v>6</v>
      </c>
      <c r="C99" s="20">
        <v>0.7</v>
      </c>
      <c r="D99" s="135">
        <v>40</v>
      </c>
      <c r="E99" s="21"/>
      <c r="F99" s="328">
        <v>33.4</v>
      </c>
      <c r="G99" s="328">
        <v>30.650000000000002</v>
      </c>
      <c r="H99" s="331">
        <v>30.1</v>
      </c>
      <c r="I99"/>
      <c r="J99"/>
    </row>
    <row r="100" spans="1:10" s="128" customFormat="1" x14ac:dyDescent="0.35">
      <c r="A100" s="138" t="s">
        <v>23332</v>
      </c>
      <c r="B100" s="21">
        <v>6</v>
      </c>
      <c r="C100" s="20">
        <v>1.5</v>
      </c>
      <c r="D100" s="135">
        <v>40</v>
      </c>
      <c r="E100" s="21"/>
      <c r="F100" s="328">
        <v>80.850000000000009</v>
      </c>
      <c r="G100" s="328">
        <v>74.25</v>
      </c>
      <c r="H100" s="331">
        <v>72.900000000000006</v>
      </c>
      <c r="I100"/>
      <c r="J100"/>
    </row>
    <row r="101" spans="1:10" s="128" customFormat="1" x14ac:dyDescent="0.35">
      <c r="A101" s="138" t="s">
        <v>6726</v>
      </c>
      <c r="B101" s="21">
        <v>6</v>
      </c>
      <c r="C101" s="20">
        <v>0.7</v>
      </c>
      <c r="D101" s="135">
        <v>40</v>
      </c>
      <c r="E101" s="21"/>
      <c r="F101" s="328">
        <v>38.700000000000003</v>
      </c>
      <c r="G101" s="328">
        <v>35.550000000000004</v>
      </c>
      <c r="H101" s="331">
        <v>34.9</v>
      </c>
      <c r="I101"/>
      <c r="J101"/>
    </row>
    <row r="102" spans="1:10" s="128" customFormat="1" x14ac:dyDescent="0.35">
      <c r="A102" s="138" t="s">
        <v>14366</v>
      </c>
      <c r="B102" s="21">
        <v>6</v>
      </c>
      <c r="C102" s="20">
        <v>0.7</v>
      </c>
      <c r="D102" s="135">
        <v>40</v>
      </c>
      <c r="E102" s="21"/>
      <c r="F102" s="328">
        <v>55.45</v>
      </c>
      <c r="G102" s="328">
        <v>50.95</v>
      </c>
      <c r="H102" s="331">
        <v>50</v>
      </c>
      <c r="I102"/>
      <c r="J102"/>
    </row>
    <row r="103" spans="1:10" s="128" customFormat="1" x14ac:dyDescent="0.35">
      <c r="A103" s="138" t="s">
        <v>14471</v>
      </c>
      <c r="B103" s="21">
        <v>12</v>
      </c>
      <c r="C103" s="20">
        <v>1</v>
      </c>
      <c r="D103" s="135">
        <v>40</v>
      </c>
      <c r="E103" s="21"/>
      <c r="F103" s="328">
        <v>71</v>
      </c>
      <c r="G103" s="328">
        <v>65.2</v>
      </c>
      <c r="H103" s="331">
        <v>64.05</v>
      </c>
      <c r="I103"/>
      <c r="J103"/>
    </row>
    <row r="104" spans="1:10" s="128" customFormat="1" x14ac:dyDescent="0.35">
      <c r="A104" s="138" t="s">
        <v>6730</v>
      </c>
      <c r="B104" s="21">
        <v>6</v>
      </c>
      <c r="C104" s="20">
        <v>1</v>
      </c>
      <c r="D104" s="135">
        <v>40</v>
      </c>
      <c r="E104" s="21"/>
      <c r="F104" s="328">
        <v>244.85000000000002</v>
      </c>
      <c r="G104" s="328">
        <v>224.8</v>
      </c>
      <c r="H104" s="331">
        <v>220.8</v>
      </c>
      <c r="I104"/>
      <c r="J104"/>
    </row>
    <row r="105" spans="1:10" s="128" customFormat="1" x14ac:dyDescent="0.35">
      <c r="A105" s="138" t="s">
        <v>6738</v>
      </c>
      <c r="B105" s="21">
        <v>6</v>
      </c>
      <c r="C105" s="20">
        <v>0.7</v>
      </c>
      <c r="D105" s="135">
        <v>40</v>
      </c>
      <c r="E105" s="21"/>
      <c r="F105" s="328">
        <v>218.95000000000002</v>
      </c>
      <c r="G105" s="328">
        <v>201</v>
      </c>
      <c r="H105" s="331">
        <v>197.4</v>
      </c>
      <c r="I105"/>
      <c r="J105"/>
    </row>
    <row r="106" spans="1:10" s="128" customFormat="1" x14ac:dyDescent="0.35">
      <c r="A106" s="138" t="s">
        <v>6840</v>
      </c>
      <c r="B106" s="21">
        <v>6</v>
      </c>
      <c r="C106" s="20">
        <v>0.7</v>
      </c>
      <c r="D106" s="135">
        <v>40</v>
      </c>
      <c r="E106" s="21"/>
      <c r="F106" s="328">
        <v>71.95</v>
      </c>
      <c r="G106" s="328">
        <v>66.05</v>
      </c>
      <c r="H106" s="331">
        <v>64.850000000000009</v>
      </c>
      <c r="I106"/>
      <c r="J106"/>
    </row>
    <row r="107" spans="1:10" s="128" customFormat="1" x14ac:dyDescent="0.35">
      <c r="A107" s="138" t="s">
        <v>6844</v>
      </c>
      <c r="B107" s="21">
        <v>6</v>
      </c>
      <c r="C107" s="20">
        <v>1</v>
      </c>
      <c r="D107" s="135">
        <v>40</v>
      </c>
      <c r="E107" s="21"/>
      <c r="F107" s="328">
        <v>34.4</v>
      </c>
      <c r="G107" s="328">
        <v>31.6</v>
      </c>
      <c r="H107" s="331">
        <v>31.05</v>
      </c>
      <c r="I107"/>
      <c r="J107"/>
    </row>
    <row r="108" spans="1:10" s="128" customFormat="1" x14ac:dyDescent="0.35">
      <c r="A108" s="138" t="s">
        <v>7657</v>
      </c>
      <c r="B108" s="21">
        <v>6</v>
      </c>
      <c r="C108" s="20">
        <v>1</v>
      </c>
      <c r="D108" s="135">
        <v>40</v>
      </c>
      <c r="E108" s="21"/>
      <c r="F108" s="328">
        <v>30.05</v>
      </c>
      <c r="G108" s="328">
        <v>27.55</v>
      </c>
      <c r="H108" s="331">
        <v>27.1</v>
      </c>
      <c r="I108"/>
      <c r="J108"/>
    </row>
    <row r="109" spans="1:10" s="128" customFormat="1" x14ac:dyDescent="0.35">
      <c r="A109" s="138" t="s">
        <v>7670</v>
      </c>
      <c r="B109" s="21">
        <v>6</v>
      </c>
      <c r="C109" s="20">
        <v>0.7</v>
      </c>
      <c r="D109" s="135">
        <v>40</v>
      </c>
      <c r="E109" s="21"/>
      <c r="F109" s="328">
        <v>31.400000000000002</v>
      </c>
      <c r="G109" s="328">
        <v>28.8</v>
      </c>
      <c r="H109" s="331">
        <v>28.3</v>
      </c>
      <c r="I109"/>
      <c r="J109"/>
    </row>
    <row r="110" spans="1:10" s="128" customFormat="1" x14ac:dyDescent="0.35">
      <c r="A110" s="138" t="s">
        <v>8859</v>
      </c>
      <c r="B110" s="21">
        <v>6</v>
      </c>
      <c r="C110" s="20">
        <v>0.7</v>
      </c>
      <c r="D110" s="135">
        <v>40</v>
      </c>
      <c r="E110" s="21"/>
      <c r="F110" s="328">
        <v>62.35</v>
      </c>
      <c r="G110" s="328">
        <v>57.25</v>
      </c>
      <c r="H110" s="331">
        <v>56.25</v>
      </c>
      <c r="I110"/>
      <c r="J110"/>
    </row>
    <row r="111" spans="1:10" s="128" customFormat="1" x14ac:dyDescent="0.35">
      <c r="A111" s="138" t="s">
        <v>8863</v>
      </c>
      <c r="B111" s="21">
        <v>3</v>
      </c>
      <c r="C111" s="20">
        <v>0.7</v>
      </c>
      <c r="D111" s="135">
        <v>43</v>
      </c>
      <c r="E111" s="21"/>
      <c r="F111" s="328">
        <v>408.3</v>
      </c>
      <c r="G111" s="328">
        <v>374.85</v>
      </c>
      <c r="H111" s="331">
        <v>368.15000000000003</v>
      </c>
      <c r="I111"/>
      <c r="J111"/>
    </row>
    <row r="112" spans="1:10" s="128" customFormat="1" x14ac:dyDescent="0.35">
      <c r="A112" s="138" t="s">
        <v>8867</v>
      </c>
      <c r="B112" s="21">
        <v>3</v>
      </c>
      <c r="C112" s="20">
        <v>0.7</v>
      </c>
      <c r="D112" s="135">
        <v>40</v>
      </c>
      <c r="E112" s="21"/>
      <c r="F112" s="328">
        <v>133.55000000000001</v>
      </c>
      <c r="G112" s="328">
        <v>122.60000000000001</v>
      </c>
      <c r="H112" s="331">
        <v>120.4</v>
      </c>
      <c r="I112"/>
      <c r="J112"/>
    </row>
    <row r="113" spans="1:10" s="128" customFormat="1" x14ac:dyDescent="0.35">
      <c r="A113" s="138" t="s">
        <v>9039</v>
      </c>
      <c r="B113" s="21">
        <v>6</v>
      </c>
      <c r="C113" s="20">
        <v>0.7</v>
      </c>
      <c r="D113" s="135">
        <v>40</v>
      </c>
      <c r="E113" s="21"/>
      <c r="F113" s="328">
        <v>21.900000000000002</v>
      </c>
      <c r="G113" s="328">
        <v>20.150000000000002</v>
      </c>
      <c r="H113" s="331">
        <v>19.75</v>
      </c>
      <c r="I113"/>
      <c r="J113"/>
    </row>
    <row r="114" spans="1:10" s="128" customFormat="1" x14ac:dyDescent="0.35">
      <c r="A114" s="138" t="s">
        <v>14381</v>
      </c>
      <c r="B114" s="21">
        <v>6</v>
      </c>
      <c r="C114" s="20">
        <v>0.7</v>
      </c>
      <c r="D114" s="135">
        <v>40</v>
      </c>
      <c r="E114" s="21"/>
      <c r="F114" s="328">
        <v>20.700000000000003</v>
      </c>
      <c r="G114" s="328">
        <v>19</v>
      </c>
      <c r="H114" s="331">
        <v>18.650000000000002</v>
      </c>
      <c r="I114"/>
      <c r="J114"/>
    </row>
    <row r="115" spans="1:10" s="128" customFormat="1" x14ac:dyDescent="0.35">
      <c r="A115" s="138" t="s">
        <v>9043</v>
      </c>
      <c r="B115" s="21">
        <v>6</v>
      </c>
      <c r="C115" s="20">
        <v>0.7</v>
      </c>
      <c r="D115" s="135">
        <v>40</v>
      </c>
      <c r="E115" s="21"/>
      <c r="F115" s="328">
        <v>26.200000000000003</v>
      </c>
      <c r="G115" s="328">
        <v>24.05</v>
      </c>
      <c r="H115" s="331">
        <v>23.6</v>
      </c>
      <c r="I115"/>
      <c r="J115"/>
    </row>
    <row r="116" spans="1:10" s="128" customFormat="1" x14ac:dyDescent="0.35">
      <c r="A116" s="138" t="s">
        <v>9103</v>
      </c>
      <c r="B116" s="21">
        <v>6</v>
      </c>
      <c r="C116" s="20">
        <v>0.7</v>
      </c>
      <c r="D116" s="135">
        <v>45</v>
      </c>
      <c r="E116" s="21"/>
      <c r="F116" s="328">
        <v>27.8</v>
      </c>
      <c r="G116" s="328">
        <v>25.5</v>
      </c>
      <c r="H116" s="331">
        <v>25.05</v>
      </c>
      <c r="I116"/>
      <c r="J116"/>
    </row>
    <row r="117" spans="1:10" s="128" customFormat="1" x14ac:dyDescent="0.35">
      <c r="A117" s="138" t="s">
        <v>9107</v>
      </c>
      <c r="B117" s="21">
        <v>12</v>
      </c>
      <c r="C117" s="20">
        <v>0.7</v>
      </c>
      <c r="D117" s="135">
        <v>40</v>
      </c>
      <c r="E117" s="21"/>
      <c r="F117" s="328">
        <v>24.35</v>
      </c>
      <c r="G117" s="328">
        <v>22.35</v>
      </c>
      <c r="H117" s="331">
        <v>21.950000000000003</v>
      </c>
      <c r="I117"/>
      <c r="J117"/>
    </row>
    <row r="118" spans="1:10" s="128" customFormat="1" x14ac:dyDescent="0.35">
      <c r="A118" s="138" t="s">
        <v>9111</v>
      </c>
      <c r="B118" s="21">
        <v>6</v>
      </c>
      <c r="C118" s="20">
        <v>0.7</v>
      </c>
      <c r="D118" s="135">
        <v>40</v>
      </c>
      <c r="E118" s="21"/>
      <c r="F118" s="328">
        <v>151.85</v>
      </c>
      <c r="G118" s="328">
        <v>139.4</v>
      </c>
      <c r="H118" s="331">
        <v>136.9</v>
      </c>
      <c r="I118"/>
      <c r="J118"/>
    </row>
    <row r="119" spans="1:10" s="128" customFormat="1" x14ac:dyDescent="0.35">
      <c r="A119" s="138" t="s">
        <v>9115</v>
      </c>
      <c r="B119" s="21">
        <v>12</v>
      </c>
      <c r="C119" s="20">
        <v>0.7</v>
      </c>
      <c r="D119" s="135">
        <v>40</v>
      </c>
      <c r="E119" s="21"/>
      <c r="F119" s="328">
        <v>31</v>
      </c>
      <c r="G119" s="328">
        <v>28.450000000000003</v>
      </c>
      <c r="H119" s="331">
        <v>27.950000000000003</v>
      </c>
      <c r="I119"/>
      <c r="J119"/>
    </row>
    <row r="120" spans="1:10" s="128" customFormat="1" x14ac:dyDescent="0.35">
      <c r="A120" s="138" t="s">
        <v>9119</v>
      </c>
      <c r="B120" s="21">
        <v>6</v>
      </c>
      <c r="C120" s="20">
        <v>0.7</v>
      </c>
      <c r="D120" s="135">
        <v>40</v>
      </c>
      <c r="E120" s="21"/>
      <c r="F120" s="328">
        <v>39</v>
      </c>
      <c r="G120" s="328">
        <v>35.800000000000004</v>
      </c>
      <c r="H120" s="331">
        <v>35.15</v>
      </c>
      <c r="I120"/>
      <c r="J120"/>
    </row>
    <row r="121" spans="1:10" s="128" customFormat="1" x14ac:dyDescent="0.35">
      <c r="A121" s="138" t="s">
        <v>9127</v>
      </c>
      <c r="B121" s="21">
        <v>6</v>
      </c>
      <c r="C121" s="20">
        <v>1.75</v>
      </c>
      <c r="D121" s="135">
        <v>40</v>
      </c>
      <c r="E121" s="21"/>
      <c r="F121" s="328">
        <v>63.85</v>
      </c>
      <c r="G121" s="328">
        <v>58.6</v>
      </c>
      <c r="H121" s="331">
        <v>57.550000000000004</v>
      </c>
      <c r="I121"/>
      <c r="J121"/>
    </row>
    <row r="122" spans="1:10" s="128" customFormat="1" x14ac:dyDescent="0.35">
      <c r="A122" s="138" t="s">
        <v>9131</v>
      </c>
      <c r="B122" s="21">
        <v>12</v>
      </c>
      <c r="C122" s="20">
        <v>1</v>
      </c>
      <c r="D122" s="135">
        <v>40</v>
      </c>
      <c r="E122" s="21"/>
      <c r="F122" s="328">
        <v>34.4</v>
      </c>
      <c r="G122" s="328">
        <v>31.6</v>
      </c>
      <c r="H122" s="331">
        <v>31.05</v>
      </c>
      <c r="I122"/>
      <c r="J122"/>
    </row>
    <row r="123" spans="1:10" s="128" customFormat="1" x14ac:dyDescent="0.35">
      <c r="A123" s="138" t="s">
        <v>9137</v>
      </c>
      <c r="B123" s="21">
        <v>12</v>
      </c>
      <c r="C123" s="20">
        <v>1</v>
      </c>
      <c r="D123" s="135">
        <v>40</v>
      </c>
      <c r="E123" s="21"/>
      <c r="F123" s="328">
        <v>33.75</v>
      </c>
      <c r="G123" s="328">
        <v>31</v>
      </c>
      <c r="H123" s="331">
        <v>30.450000000000003</v>
      </c>
      <c r="I123"/>
      <c r="J123"/>
    </row>
    <row r="124" spans="1:10" s="128" customFormat="1" x14ac:dyDescent="0.35">
      <c r="A124" s="138" t="s">
        <v>9141</v>
      </c>
      <c r="B124" s="21">
        <v>12</v>
      </c>
      <c r="C124" s="20">
        <v>1</v>
      </c>
      <c r="D124" s="135">
        <v>40</v>
      </c>
      <c r="E124" s="21"/>
      <c r="F124" s="328">
        <v>34.4</v>
      </c>
      <c r="G124" s="328">
        <v>31.6</v>
      </c>
      <c r="H124" s="331">
        <v>31.05</v>
      </c>
      <c r="I124"/>
      <c r="J124"/>
    </row>
    <row r="125" spans="1:10" s="128" customFormat="1" x14ac:dyDescent="0.35">
      <c r="A125" s="138" t="s">
        <v>9145</v>
      </c>
      <c r="B125" s="21">
        <v>6</v>
      </c>
      <c r="C125" s="20">
        <v>0.7</v>
      </c>
      <c r="D125" s="135">
        <v>40</v>
      </c>
      <c r="E125" s="21"/>
      <c r="F125" s="328">
        <v>27.35</v>
      </c>
      <c r="G125" s="328">
        <v>25.1</v>
      </c>
      <c r="H125" s="331">
        <v>24.650000000000002</v>
      </c>
      <c r="I125"/>
      <c r="J125"/>
    </row>
    <row r="126" spans="1:10" s="128" customFormat="1" x14ac:dyDescent="0.35">
      <c r="A126" s="138" t="s">
        <v>9149</v>
      </c>
      <c r="B126" s="21">
        <v>12</v>
      </c>
      <c r="C126" s="20">
        <v>1</v>
      </c>
      <c r="D126" s="135">
        <v>40</v>
      </c>
      <c r="E126" s="21"/>
      <c r="F126" s="328">
        <v>38.1</v>
      </c>
      <c r="G126" s="328">
        <v>34.950000000000003</v>
      </c>
      <c r="H126" s="331">
        <v>34.35</v>
      </c>
      <c r="I126"/>
      <c r="J126"/>
    </row>
    <row r="127" spans="1:10" s="128" customFormat="1" x14ac:dyDescent="0.35">
      <c r="A127" s="138" t="s">
        <v>9153</v>
      </c>
      <c r="B127" s="21">
        <v>6</v>
      </c>
      <c r="C127" s="20">
        <v>0.7</v>
      </c>
      <c r="D127" s="135">
        <v>40</v>
      </c>
      <c r="E127" s="21"/>
      <c r="F127" s="328">
        <v>28.55</v>
      </c>
      <c r="G127" s="328">
        <v>26.25</v>
      </c>
      <c r="H127" s="331">
        <v>25.75</v>
      </c>
      <c r="I127"/>
      <c r="J127"/>
    </row>
    <row r="128" spans="1:10" x14ac:dyDescent="0.35">
      <c r="A128" s="138" t="s">
        <v>9159</v>
      </c>
      <c r="B128" s="21">
        <v>6</v>
      </c>
      <c r="C128" s="20">
        <v>0.7</v>
      </c>
      <c r="D128" s="135">
        <v>40</v>
      </c>
      <c r="E128" s="21"/>
      <c r="F128" s="328">
        <v>33.450000000000003</v>
      </c>
      <c r="G128" s="328">
        <v>30.700000000000003</v>
      </c>
      <c r="H128" s="331">
        <v>30.150000000000002</v>
      </c>
    </row>
    <row r="129" spans="1:10" s="128" customFormat="1" x14ac:dyDescent="0.35">
      <c r="A129" s="138" t="s">
        <v>9163</v>
      </c>
      <c r="B129" s="21">
        <v>6</v>
      </c>
      <c r="C129" s="20">
        <v>0.7</v>
      </c>
      <c r="D129" s="135">
        <v>40</v>
      </c>
      <c r="E129" s="21"/>
      <c r="F129" s="328">
        <v>33.5</v>
      </c>
      <c r="G129" s="328">
        <v>30.75</v>
      </c>
      <c r="H129" s="331">
        <v>30.200000000000003</v>
      </c>
      <c r="I129"/>
      <c r="J129"/>
    </row>
    <row r="130" spans="1:10" x14ac:dyDescent="0.35">
      <c r="A130" s="138" t="s">
        <v>9171</v>
      </c>
      <c r="B130" s="21">
        <v>6</v>
      </c>
      <c r="C130" s="20">
        <v>1.75</v>
      </c>
      <c r="D130" s="135">
        <v>40</v>
      </c>
      <c r="E130" s="21"/>
      <c r="F130" s="328">
        <v>144.95000000000002</v>
      </c>
      <c r="G130" s="328">
        <v>133.1</v>
      </c>
      <c r="H130" s="331">
        <v>130.70000000000002</v>
      </c>
    </row>
    <row r="131" spans="1:10" s="128" customFormat="1" x14ac:dyDescent="0.35">
      <c r="A131" s="138" t="s">
        <v>23337</v>
      </c>
      <c r="B131" s="21">
        <v>4</v>
      </c>
      <c r="C131" s="20">
        <v>3</v>
      </c>
      <c r="D131" s="135">
        <v>40</v>
      </c>
      <c r="E131" s="21"/>
      <c r="F131" s="328">
        <v>255</v>
      </c>
      <c r="G131" s="328">
        <v>234.10000000000002</v>
      </c>
      <c r="H131" s="331">
        <v>229.9</v>
      </c>
      <c r="I131"/>
      <c r="J131"/>
    </row>
    <row r="132" spans="1:10" x14ac:dyDescent="0.35">
      <c r="A132" s="138" t="s">
        <v>9422</v>
      </c>
      <c r="B132" s="21">
        <v>6</v>
      </c>
      <c r="C132" s="20">
        <v>0.7</v>
      </c>
      <c r="D132" s="135">
        <v>40</v>
      </c>
      <c r="E132" s="21"/>
      <c r="F132" s="328">
        <v>50</v>
      </c>
      <c r="G132" s="328">
        <v>45.900000000000006</v>
      </c>
      <c r="H132" s="331">
        <v>45.050000000000004</v>
      </c>
    </row>
    <row r="133" spans="1:10" s="128" customFormat="1" x14ac:dyDescent="0.35">
      <c r="A133" s="138" t="s">
        <v>9426</v>
      </c>
      <c r="B133" s="21">
        <v>6</v>
      </c>
      <c r="C133" s="20">
        <v>0.7</v>
      </c>
      <c r="D133" s="135">
        <v>40</v>
      </c>
      <c r="E133" s="21"/>
      <c r="F133" s="328">
        <v>23.900000000000002</v>
      </c>
      <c r="G133" s="328">
        <v>21.900000000000002</v>
      </c>
      <c r="H133" s="331">
        <v>21.55</v>
      </c>
      <c r="I133"/>
      <c r="J133"/>
    </row>
    <row r="134" spans="1:10" s="128" customFormat="1" x14ac:dyDescent="0.35">
      <c r="A134" s="138" t="s">
        <v>9430</v>
      </c>
      <c r="B134" s="21">
        <v>6</v>
      </c>
      <c r="C134" s="20">
        <v>0.7</v>
      </c>
      <c r="D134" s="135">
        <v>40</v>
      </c>
      <c r="E134" s="21"/>
      <c r="F134" s="328">
        <v>31.3</v>
      </c>
      <c r="G134" s="328">
        <v>28.75</v>
      </c>
      <c r="H134" s="331">
        <v>28.25</v>
      </c>
      <c r="I134"/>
      <c r="J134"/>
    </row>
    <row r="135" spans="1:10" s="128" customFormat="1" x14ac:dyDescent="0.35">
      <c r="A135" s="138" t="s">
        <v>9434</v>
      </c>
      <c r="B135" s="21">
        <v>6</v>
      </c>
      <c r="C135" s="20">
        <v>0.7</v>
      </c>
      <c r="D135" s="135">
        <v>40</v>
      </c>
      <c r="E135" s="21"/>
      <c r="F135" s="328">
        <v>65.25</v>
      </c>
      <c r="G135" s="328">
        <v>59.900000000000006</v>
      </c>
      <c r="H135" s="331">
        <v>58.800000000000004</v>
      </c>
      <c r="I135"/>
      <c r="J135"/>
    </row>
    <row r="136" spans="1:10" x14ac:dyDescent="0.35">
      <c r="A136" s="138" t="s">
        <v>9461</v>
      </c>
      <c r="B136" s="21">
        <v>6</v>
      </c>
      <c r="C136" s="20">
        <v>0.7</v>
      </c>
      <c r="D136" s="135">
        <v>40</v>
      </c>
      <c r="E136" s="21"/>
      <c r="F136" s="328">
        <v>19.8</v>
      </c>
      <c r="G136" s="328">
        <v>18.150000000000002</v>
      </c>
      <c r="H136" s="331">
        <v>17.850000000000001</v>
      </c>
    </row>
    <row r="137" spans="1:10" s="128" customFormat="1" x14ac:dyDescent="0.35">
      <c r="A137" s="138" t="s">
        <v>14444</v>
      </c>
      <c r="B137" s="21">
        <v>6</v>
      </c>
      <c r="C137" s="20">
        <v>1</v>
      </c>
      <c r="D137" s="135">
        <v>40</v>
      </c>
      <c r="E137" s="21"/>
      <c r="F137" s="328">
        <v>58.800000000000004</v>
      </c>
      <c r="G137" s="328">
        <v>54</v>
      </c>
      <c r="H137" s="331">
        <v>53.050000000000004</v>
      </c>
      <c r="I137"/>
      <c r="J137"/>
    </row>
    <row r="138" spans="1:10" x14ac:dyDescent="0.35">
      <c r="A138" s="138" t="s">
        <v>11068</v>
      </c>
      <c r="B138" s="21">
        <v>6</v>
      </c>
      <c r="C138" s="20">
        <v>0.7</v>
      </c>
      <c r="D138" s="135">
        <v>40</v>
      </c>
      <c r="E138" s="21"/>
      <c r="F138" s="328">
        <v>53.650000000000006</v>
      </c>
      <c r="G138" s="328">
        <v>49.25</v>
      </c>
      <c r="H138" s="331">
        <v>48.35</v>
      </c>
    </row>
    <row r="139" spans="1:10" s="128" customFormat="1" x14ac:dyDescent="0.35">
      <c r="A139" s="138" t="s">
        <v>11072</v>
      </c>
      <c r="B139" s="21">
        <v>1</v>
      </c>
      <c r="C139" s="20">
        <v>0.7</v>
      </c>
      <c r="D139" s="135">
        <v>40</v>
      </c>
      <c r="E139" s="21"/>
      <c r="F139" s="328">
        <v>2872.4500000000003</v>
      </c>
      <c r="G139" s="328">
        <v>2637</v>
      </c>
      <c r="H139" s="331">
        <v>2589.9</v>
      </c>
      <c r="I139"/>
      <c r="J139"/>
    </row>
    <row r="140" spans="1:10" s="128" customFormat="1" x14ac:dyDescent="0.35">
      <c r="A140" s="138" t="s">
        <v>11076</v>
      </c>
      <c r="B140" s="21">
        <v>6</v>
      </c>
      <c r="C140" s="20">
        <v>0.7</v>
      </c>
      <c r="D140" s="135">
        <v>40</v>
      </c>
      <c r="E140" s="21"/>
      <c r="F140" s="328">
        <v>38.400000000000006</v>
      </c>
      <c r="G140" s="328">
        <v>35.25</v>
      </c>
      <c r="H140" s="331">
        <v>34.6</v>
      </c>
      <c r="I140"/>
      <c r="J140"/>
    </row>
    <row r="141" spans="1:10" x14ac:dyDescent="0.35">
      <c r="A141" s="138" t="s">
        <v>11085</v>
      </c>
      <c r="B141" s="21">
        <v>12</v>
      </c>
      <c r="C141" s="20">
        <v>1</v>
      </c>
      <c r="D141" s="135">
        <v>40</v>
      </c>
      <c r="E141" s="21"/>
      <c r="F141" s="328">
        <v>61.25</v>
      </c>
      <c r="G141" s="328">
        <v>56.25</v>
      </c>
      <c r="H141" s="331">
        <v>55.25</v>
      </c>
    </row>
    <row r="142" spans="1:10" x14ac:dyDescent="0.35">
      <c r="A142" s="138" t="s">
        <v>11091</v>
      </c>
      <c r="B142" s="21">
        <v>6</v>
      </c>
      <c r="C142" s="20">
        <v>0.7</v>
      </c>
      <c r="D142" s="135">
        <v>40</v>
      </c>
      <c r="E142" s="21"/>
      <c r="F142" s="328">
        <v>145.75</v>
      </c>
      <c r="G142" s="328">
        <v>133.80000000000001</v>
      </c>
      <c r="H142" s="331">
        <v>131.4</v>
      </c>
    </row>
    <row r="143" spans="1:10" x14ac:dyDescent="0.35">
      <c r="A143" s="138" t="s">
        <v>11095</v>
      </c>
      <c r="B143" s="21">
        <v>12</v>
      </c>
      <c r="C143" s="20">
        <v>0.7</v>
      </c>
      <c r="D143" s="135">
        <v>40</v>
      </c>
      <c r="E143" s="21"/>
      <c r="F143" s="328">
        <v>145.75</v>
      </c>
      <c r="G143" s="328">
        <v>133.80000000000001</v>
      </c>
      <c r="H143" s="331">
        <v>131.4</v>
      </c>
    </row>
    <row r="144" spans="1:10" s="128" customFormat="1" x14ac:dyDescent="0.35">
      <c r="A144" s="138" t="s">
        <v>11146</v>
      </c>
      <c r="B144" s="21">
        <v>6</v>
      </c>
      <c r="C144" s="20">
        <v>0.7</v>
      </c>
      <c r="D144" s="135">
        <v>40</v>
      </c>
      <c r="E144" s="21"/>
      <c r="F144" s="328">
        <v>17.8</v>
      </c>
      <c r="G144" s="328">
        <v>16.3</v>
      </c>
      <c r="H144" s="331">
        <v>16.05</v>
      </c>
      <c r="I144"/>
      <c r="J144"/>
    </row>
    <row r="145" spans="1:10" x14ac:dyDescent="0.35">
      <c r="A145" s="138" t="s">
        <v>11149</v>
      </c>
      <c r="B145" s="21">
        <v>6</v>
      </c>
      <c r="C145" s="20">
        <v>0.7</v>
      </c>
      <c r="D145" s="135">
        <v>40</v>
      </c>
      <c r="E145" s="21"/>
      <c r="F145" s="328">
        <v>22.1</v>
      </c>
      <c r="G145" s="328">
        <v>20.3</v>
      </c>
      <c r="H145" s="331">
        <v>19.950000000000003</v>
      </c>
    </row>
    <row r="146" spans="1:10" s="128" customFormat="1" ht="17" customHeight="1" x14ac:dyDescent="0.35">
      <c r="A146" s="351" t="s">
        <v>14243</v>
      </c>
      <c r="B146" s="352"/>
      <c r="C146" s="352"/>
      <c r="D146" s="352"/>
      <c r="E146" s="352"/>
      <c r="F146" s="352"/>
      <c r="G146" s="352"/>
      <c r="H146" s="353"/>
    </row>
    <row r="147" spans="1:10" s="128" customFormat="1" x14ac:dyDescent="0.35">
      <c r="A147" s="138" t="s">
        <v>367</v>
      </c>
      <c r="B147" s="21">
        <v>6</v>
      </c>
      <c r="C147" s="20">
        <v>0.7</v>
      </c>
      <c r="D147" s="135">
        <v>44.4</v>
      </c>
      <c r="E147" s="21"/>
      <c r="F147" s="328">
        <v>42.150000000000006</v>
      </c>
      <c r="G147" s="328">
        <v>38.700000000000003</v>
      </c>
      <c r="H147" s="331">
        <v>38</v>
      </c>
      <c r="I147"/>
      <c r="J147"/>
    </row>
    <row r="148" spans="1:10" x14ac:dyDescent="0.35">
      <c r="A148" s="138" t="s">
        <v>378</v>
      </c>
      <c r="B148" s="21">
        <v>6</v>
      </c>
      <c r="C148" s="20">
        <v>0.7</v>
      </c>
      <c r="D148" s="135">
        <v>44.4</v>
      </c>
      <c r="E148" s="21"/>
      <c r="F148" s="328">
        <v>42.400000000000006</v>
      </c>
      <c r="G148" s="328">
        <v>38.900000000000006</v>
      </c>
      <c r="H148" s="331">
        <v>38.200000000000003</v>
      </c>
    </row>
    <row r="149" spans="1:10" s="128" customFormat="1" x14ac:dyDescent="0.35">
      <c r="A149" s="138" t="s">
        <v>381</v>
      </c>
      <c r="B149" s="21">
        <v>6</v>
      </c>
      <c r="C149" s="20">
        <v>0.7</v>
      </c>
      <c r="D149" s="135">
        <v>41.6</v>
      </c>
      <c r="E149" s="21"/>
      <c r="F149" s="328">
        <v>61.25</v>
      </c>
      <c r="G149" s="328">
        <v>56.2</v>
      </c>
      <c r="H149" s="331">
        <v>55.2</v>
      </c>
      <c r="I149"/>
      <c r="J149"/>
    </row>
    <row r="150" spans="1:10" s="128" customFormat="1" x14ac:dyDescent="0.35">
      <c r="A150" s="138" t="s">
        <v>469</v>
      </c>
      <c r="B150" s="21">
        <v>6</v>
      </c>
      <c r="C150" s="20">
        <v>0.7</v>
      </c>
      <c r="D150" s="135">
        <v>40</v>
      </c>
      <c r="E150" s="21"/>
      <c r="F150" s="328">
        <v>21.900000000000002</v>
      </c>
      <c r="G150" s="328">
        <v>20.150000000000002</v>
      </c>
      <c r="H150" s="331">
        <v>19.75</v>
      </c>
      <c r="I150"/>
      <c r="J150"/>
    </row>
    <row r="151" spans="1:10" s="128" customFormat="1" x14ac:dyDescent="0.35">
      <c r="A151" s="138" t="s">
        <v>473</v>
      </c>
      <c r="B151" s="21">
        <v>6</v>
      </c>
      <c r="C151" s="20">
        <v>0.7</v>
      </c>
      <c r="D151" s="135">
        <v>42</v>
      </c>
      <c r="E151" s="21"/>
      <c r="F151" s="328">
        <v>21.200000000000003</v>
      </c>
      <c r="G151" s="328">
        <v>19.450000000000003</v>
      </c>
      <c r="H151" s="331">
        <v>19.100000000000001</v>
      </c>
      <c r="I151"/>
      <c r="J151"/>
    </row>
    <row r="152" spans="1:10" s="128" customFormat="1" x14ac:dyDescent="0.35">
      <c r="A152" s="138" t="s">
        <v>477</v>
      </c>
      <c r="B152" s="21">
        <v>6</v>
      </c>
      <c r="C152" s="20">
        <v>0.7</v>
      </c>
      <c r="D152" s="135">
        <v>42</v>
      </c>
      <c r="E152" s="21"/>
      <c r="F152" s="328">
        <v>22.700000000000003</v>
      </c>
      <c r="G152" s="328">
        <v>20.85</v>
      </c>
      <c r="H152" s="331">
        <v>20.5</v>
      </c>
      <c r="I152"/>
      <c r="J152"/>
    </row>
    <row r="153" spans="1:10" s="128" customFormat="1" x14ac:dyDescent="0.35">
      <c r="A153" s="138" t="s">
        <v>481</v>
      </c>
      <c r="B153" s="21">
        <v>6</v>
      </c>
      <c r="C153" s="20">
        <v>0.7</v>
      </c>
      <c r="D153" s="135">
        <v>40</v>
      </c>
      <c r="E153" s="21"/>
      <c r="F153" s="328">
        <v>22.25</v>
      </c>
      <c r="G153" s="328">
        <v>20.400000000000002</v>
      </c>
      <c r="H153" s="331">
        <v>20.05</v>
      </c>
      <c r="I153"/>
      <c r="J153"/>
    </row>
    <row r="154" spans="1:10" s="128" customFormat="1" x14ac:dyDescent="0.35">
      <c r="A154" s="138" t="s">
        <v>497</v>
      </c>
      <c r="B154" s="21">
        <v>6</v>
      </c>
      <c r="C154" s="20">
        <v>0.7</v>
      </c>
      <c r="D154" s="135">
        <v>40</v>
      </c>
      <c r="E154" s="21"/>
      <c r="F154" s="328">
        <v>32.6</v>
      </c>
      <c r="G154" s="328">
        <v>29.950000000000003</v>
      </c>
      <c r="H154" s="331">
        <v>29.400000000000002</v>
      </c>
      <c r="I154"/>
      <c r="J154"/>
    </row>
    <row r="155" spans="1:10" s="128" customFormat="1" x14ac:dyDescent="0.35">
      <c r="A155" s="138" t="s">
        <v>579</v>
      </c>
      <c r="B155" s="21">
        <v>6</v>
      </c>
      <c r="C155" s="20">
        <v>0.7</v>
      </c>
      <c r="D155" s="135">
        <v>42</v>
      </c>
      <c r="E155" s="21"/>
      <c r="F155" s="328">
        <v>22.1</v>
      </c>
      <c r="G155" s="328">
        <v>20.3</v>
      </c>
      <c r="H155" s="331">
        <v>19.950000000000003</v>
      </c>
      <c r="I155"/>
      <c r="J155"/>
    </row>
    <row r="156" spans="1:10" s="128" customFormat="1" x14ac:dyDescent="0.35">
      <c r="A156" s="138" t="s">
        <v>584</v>
      </c>
      <c r="B156" s="21">
        <v>6</v>
      </c>
      <c r="C156" s="20">
        <v>0.7</v>
      </c>
      <c r="D156" s="135">
        <v>51</v>
      </c>
      <c r="E156" s="21"/>
      <c r="F156" s="328">
        <v>28.1</v>
      </c>
      <c r="G156" s="328">
        <v>25.8</v>
      </c>
      <c r="H156" s="331">
        <v>25.3</v>
      </c>
      <c r="I156"/>
      <c r="J156"/>
    </row>
    <row r="157" spans="1:10" s="128" customFormat="1" x14ac:dyDescent="0.35">
      <c r="A157" s="138" t="s">
        <v>14832</v>
      </c>
      <c r="B157" s="21">
        <v>6</v>
      </c>
      <c r="C157" s="20">
        <v>0.7</v>
      </c>
      <c r="D157" s="135">
        <v>43</v>
      </c>
      <c r="E157" s="21"/>
      <c r="F157" s="328">
        <v>44.45</v>
      </c>
      <c r="G157" s="328">
        <v>40.800000000000004</v>
      </c>
      <c r="H157" s="331">
        <v>40.1</v>
      </c>
      <c r="I157"/>
      <c r="J157"/>
    </row>
    <row r="158" spans="1:10" s="128" customFormat="1" x14ac:dyDescent="0.35">
      <c r="A158" s="138" t="s">
        <v>622</v>
      </c>
      <c r="B158" s="21">
        <v>6</v>
      </c>
      <c r="C158" s="20">
        <v>0.7</v>
      </c>
      <c r="D158" s="135">
        <v>43</v>
      </c>
      <c r="E158" s="21"/>
      <c r="F158" s="328">
        <v>50.25</v>
      </c>
      <c r="G158" s="328">
        <v>46.150000000000006</v>
      </c>
      <c r="H158" s="331">
        <v>45.300000000000004</v>
      </c>
      <c r="I158"/>
      <c r="J158"/>
    </row>
    <row r="159" spans="1:10" s="128" customFormat="1" x14ac:dyDescent="0.35">
      <c r="A159" s="138" t="s">
        <v>625</v>
      </c>
      <c r="B159" s="21">
        <v>6</v>
      </c>
      <c r="C159" s="20">
        <v>0.7</v>
      </c>
      <c r="D159" s="135">
        <v>43</v>
      </c>
      <c r="E159" s="21"/>
      <c r="F159" s="328">
        <v>52.7</v>
      </c>
      <c r="G159" s="328">
        <v>48.35</v>
      </c>
      <c r="H159" s="331">
        <v>47.5</v>
      </c>
      <c r="I159"/>
      <c r="J159"/>
    </row>
    <row r="160" spans="1:10" s="128" customFormat="1" x14ac:dyDescent="0.35">
      <c r="A160" s="138" t="s">
        <v>629</v>
      </c>
      <c r="B160" s="21">
        <v>6</v>
      </c>
      <c r="C160" s="20">
        <v>0.7</v>
      </c>
      <c r="D160" s="135">
        <v>43</v>
      </c>
      <c r="E160" s="21"/>
      <c r="F160" s="328">
        <v>60.75</v>
      </c>
      <c r="G160" s="328">
        <v>55.75</v>
      </c>
      <c r="H160" s="331">
        <v>54.75</v>
      </c>
      <c r="I160"/>
      <c r="J160"/>
    </row>
    <row r="161" spans="1:10" s="128" customFormat="1" x14ac:dyDescent="0.35">
      <c r="A161" s="138" t="s">
        <v>1041</v>
      </c>
      <c r="B161" s="21">
        <v>3</v>
      </c>
      <c r="C161" s="20">
        <v>1.75</v>
      </c>
      <c r="D161" s="135">
        <v>42</v>
      </c>
      <c r="E161" s="21"/>
      <c r="F161" s="328">
        <v>39.85</v>
      </c>
      <c r="G161" s="328">
        <v>36.6</v>
      </c>
      <c r="H161" s="331">
        <v>35.950000000000003</v>
      </c>
      <c r="I161"/>
      <c r="J161"/>
    </row>
    <row r="162" spans="1:10" s="128" customFormat="1" x14ac:dyDescent="0.35">
      <c r="A162" s="138" t="s">
        <v>1457</v>
      </c>
      <c r="B162" s="21">
        <v>6</v>
      </c>
      <c r="C162" s="20">
        <v>0.7</v>
      </c>
      <c r="D162" s="135">
        <v>43.3</v>
      </c>
      <c r="E162" s="21"/>
      <c r="F162" s="328">
        <v>25.900000000000002</v>
      </c>
      <c r="G162" s="328">
        <v>23.75</v>
      </c>
      <c r="H162" s="331">
        <v>23.35</v>
      </c>
      <c r="I162"/>
      <c r="J162"/>
    </row>
    <row r="163" spans="1:10" s="128" customFormat="1" x14ac:dyDescent="0.35">
      <c r="A163" s="138" t="s">
        <v>1479</v>
      </c>
      <c r="B163" s="21">
        <v>6</v>
      </c>
      <c r="C163" s="20">
        <v>0.7</v>
      </c>
      <c r="D163" s="135">
        <v>37.5</v>
      </c>
      <c r="E163" s="21"/>
      <c r="F163" s="328">
        <v>13.350000000000001</v>
      </c>
      <c r="G163" s="328">
        <v>12.25</v>
      </c>
      <c r="H163" s="331">
        <v>12.05</v>
      </c>
      <c r="I163"/>
      <c r="J163"/>
    </row>
    <row r="164" spans="1:10" s="128" customFormat="1" x14ac:dyDescent="0.35">
      <c r="A164" s="138" t="s">
        <v>1665</v>
      </c>
      <c r="B164" s="21">
        <v>6</v>
      </c>
      <c r="C164" s="20">
        <v>0.7</v>
      </c>
      <c r="D164" s="135">
        <v>43.3</v>
      </c>
      <c r="E164" s="21"/>
      <c r="F164" s="328">
        <v>28</v>
      </c>
      <c r="G164" s="328">
        <v>25.700000000000003</v>
      </c>
      <c r="H164" s="331">
        <v>25.25</v>
      </c>
      <c r="I164"/>
      <c r="J164"/>
    </row>
    <row r="165" spans="1:10" s="128" customFormat="1" x14ac:dyDescent="0.35">
      <c r="A165" s="138" t="s">
        <v>1835</v>
      </c>
      <c r="B165" s="21">
        <v>144</v>
      </c>
      <c r="C165" s="20">
        <v>0.05</v>
      </c>
      <c r="D165" s="135">
        <v>42.3</v>
      </c>
      <c r="E165" s="21"/>
      <c r="F165" s="328">
        <v>6.0500000000000007</v>
      </c>
      <c r="G165" s="328">
        <v>5.5500000000000007</v>
      </c>
      <c r="H165" s="331">
        <v>5.45</v>
      </c>
      <c r="I165"/>
      <c r="J165"/>
    </row>
    <row r="166" spans="1:10" s="128" customFormat="1" x14ac:dyDescent="0.35">
      <c r="A166" s="138" t="s">
        <v>23321</v>
      </c>
      <c r="B166" s="21">
        <v>6</v>
      </c>
      <c r="C166" s="20">
        <v>0.5</v>
      </c>
      <c r="D166" s="135">
        <v>42.3</v>
      </c>
      <c r="E166" s="21"/>
      <c r="F166" s="328">
        <v>22.6</v>
      </c>
      <c r="G166" s="328">
        <v>20.75</v>
      </c>
      <c r="H166" s="331">
        <v>20.350000000000001</v>
      </c>
      <c r="I166"/>
      <c r="J166"/>
    </row>
    <row r="167" spans="1:10" s="128" customFormat="1" x14ac:dyDescent="0.35">
      <c r="A167" s="138" t="s">
        <v>1867</v>
      </c>
      <c r="B167" s="21">
        <v>6</v>
      </c>
      <c r="C167" s="20">
        <v>0.7</v>
      </c>
      <c r="D167" s="135">
        <v>60</v>
      </c>
      <c r="E167" s="21"/>
      <c r="F167" s="328">
        <v>20.950000000000003</v>
      </c>
      <c r="G167" s="328">
        <v>19.25</v>
      </c>
      <c r="H167" s="331">
        <v>18.900000000000002</v>
      </c>
      <c r="I167"/>
      <c r="J167"/>
    </row>
    <row r="168" spans="1:10" s="128" customFormat="1" x14ac:dyDescent="0.35">
      <c r="A168" s="138" t="s">
        <v>14327</v>
      </c>
      <c r="B168" s="21">
        <v>6</v>
      </c>
      <c r="C168" s="20">
        <v>0.7</v>
      </c>
      <c r="D168" s="135">
        <v>40</v>
      </c>
      <c r="E168" s="21"/>
      <c r="F168" s="328">
        <v>29.25</v>
      </c>
      <c r="G168" s="328">
        <v>26.85</v>
      </c>
      <c r="H168" s="331">
        <v>26.35</v>
      </c>
      <c r="I168"/>
      <c r="J168"/>
    </row>
    <row r="169" spans="1:10" s="128" customFormat="1" x14ac:dyDescent="0.35">
      <c r="A169" s="138" t="s">
        <v>1882</v>
      </c>
      <c r="B169" s="21">
        <v>6</v>
      </c>
      <c r="C169" s="20">
        <v>0.7</v>
      </c>
      <c r="D169" s="135">
        <v>40</v>
      </c>
      <c r="E169" s="21"/>
      <c r="F169" s="328">
        <v>25.6</v>
      </c>
      <c r="G169" s="328">
        <v>23.5</v>
      </c>
      <c r="H169" s="331">
        <v>23.05</v>
      </c>
      <c r="I169"/>
      <c r="J169"/>
    </row>
    <row r="170" spans="1:10" s="128" customFormat="1" x14ac:dyDescent="0.35">
      <c r="A170" s="138" t="s">
        <v>1886</v>
      </c>
      <c r="B170" s="21">
        <v>6</v>
      </c>
      <c r="C170" s="20">
        <v>1</v>
      </c>
      <c r="D170" s="135">
        <v>40</v>
      </c>
      <c r="E170" s="21"/>
      <c r="F170" s="328">
        <v>20.100000000000001</v>
      </c>
      <c r="G170" s="328">
        <v>18.45</v>
      </c>
      <c r="H170" s="331">
        <v>18.100000000000001</v>
      </c>
      <c r="I170"/>
      <c r="J170"/>
    </row>
    <row r="171" spans="1:10" s="128" customFormat="1" x14ac:dyDescent="0.35">
      <c r="A171" s="138" t="s">
        <v>15066</v>
      </c>
      <c r="B171" s="21">
        <v>6</v>
      </c>
      <c r="C171" s="20">
        <v>1</v>
      </c>
      <c r="D171" s="135">
        <v>40</v>
      </c>
      <c r="E171" s="21"/>
      <c r="F171" s="328">
        <v>25.25</v>
      </c>
      <c r="G171" s="328">
        <v>23.200000000000003</v>
      </c>
      <c r="H171" s="331">
        <v>22.8</v>
      </c>
      <c r="I171"/>
      <c r="J171"/>
    </row>
    <row r="172" spans="1:10" s="128" customFormat="1" x14ac:dyDescent="0.35">
      <c r="A172" s="138" t="s">
        <v>1893</v>
      </c>
      <c r="B172" s="21">
        <v>6</v>
      </c>
      <c r="C172" s="20">
        <v>0.7</v>
      </c>
      <c r="D172" s="135">
        <v>40</v>
      </c>
      <c r="E172" s="21"/>
      <c r="F172" s="328">
        <v>26.450000000000003</v>
      </c>
      <c r="G172" s="328">
        <v>24.25</v>
      </c>
      <c r="H172" s="331">
        <v>23.85</v>
      </c>
      <c r="I172"/>
      <c r="J172"/>
    </row>
    <row r="173" spans="1:10" s="128" customFormat="1" x14ac:dyDescent="0.35">
      <c r="A173" s="138" t="s">
        <v>1897</v>
      </c>
      <c r="B173" s="21">
        <v>6</v>
      </c>
      <c r="C173" s="20">
        <v>0.7</v>
      </c>
      <c r="D173" s="135">
        <v>43</v>
      </c>
      <c r="E173" s="21"/>
      <c r="F173" s="328">
        <v>15.8</v>
      </c>
      <c r="G173" s="328">
        <v>14.5</v>
      </c>
      <c r="H173" s="331">
        <v>14.25</v>
      </c>
      <c r="I173"/>
      <c r="J173"/>
    </row>
    <row r="174" spans="1:10" s="128" customFormat="1" x14ac:dyDescent="0.35">
      <c r="A174" s="138" t="s">
        <v>1910</v>
      </c>
      <c r="B174" s="21">
        <v>6</v>
      </c>
      <c r="C174" s="20">
        <v>0.7</v>
      </c>
      <c r="D174" s="135">
        <v>40</v>
      </c>
      <c r="E174" s="21"/>
      <c r="F174" s="328">
        <v>27.1</v>
      </c>
      <c r="G174" s="328">
        <v>24.900000000000002</v>
      </c>
      <c r="H174" s="331">
        <v>24.450000000000003</v>
      </c>
      <c r="I174"/>
      <c r="J174"/>
    </row>
    <row r="175" spans="1:10" s="128" customFormat="1" x14ac:dyDescent="0.35">
      <c r="A175" s="138" t="s">
        <v>1913</v>
      </c>
      <c r="B175" s="21">
        <v>6</v>
      </c>
      <c r="C175" s="20">
        <v>0.7</v>
      </c>
      <c r="D175" s="135">
        <v>47</v>
      </c>
      <c r="E175" s="21"/>
      <c r="F175" s="328">
        <v>26.5</v>
      </c>
      <c r="G175" s="328">
        <v>24.35</v>
      </c>
      <c r="H175" s="331">
        <v>23.900000000000002</v>
      </c>
      <c r="I175"/>
      <c r="J175"/>
    </row>
    <row r="176" spans="1:10" s="128" customFormat="1" x14ac:dyDescent="0.35">
      <c r="A176" s="138" t="s">
        <v>1921</v>
      </c>
      <c r="B176" s="21">
        <v>6</v>
      </c>
      <c r="C176" s="20">
        <v>0.7</v>
      </c>
      <c r="D176" s="135">
        <v>42</v>
      </c>
      <c r="E176" s="21"/>
      <c r="F176" s="328">
        <v>26.150000000000002</v>
      </c>
      <c r="G176" s="328">
        <v>24</v>
      </c>
      <c r="H176" s="331">
        <v>23.55</v>
      </c>
      <c r="I176"/>
      <c r="J176"/>
    </row>
    <row r="177" spans="1:10" s="128" customFormat="1" x14ac:dyDescent="0.35">
      <c r="A177" s="138" t="s">
        <v>2126</v>
      </c>
      <c r="B177" s="21">
        <v>6</v>
      </c>
      <c r="C177" s="20">
        <v>0.7</v>
      </c>
      <c r="D177" s="135">
        <v>37.5</v>
      </c>
      <c r="E177" s="21"/>
      <c r="F177" s="328">
        <v>17.850000000000001</v>
      </c>
      <c r="G177" s="328">
        <v>16.400000000000002</v>
      </c>
      <c r="H177" s="331">
        <v>16.100000000000001</v>
      </c>
      <c r="I177"/>
      <c r="J177"/>
    </row>
    <row r="178" spans="1:10" s="128" customFormat="1" x14ac:dyDescent="0.35">
      <c r="A178" s="138" t="s">
        <v>2130</v>
      </c>
      <c r="B178" s="21">
        <v>6</v>
      </c>
      <c r="C178" s="20">
        <v>0.7</v>
      </c>
      <c r="D178" s="135">
        <v>37.5</v>
      </c>
      <c r="E178" s="21"/>
      <c r="F178" s="328">
        <v>21.400000000000002</v>
      </c>
      <c r="G178" s="328">
        <v>19.650000000000002</v>
      </c>
      <c r="H178" s="331">
        <v>19.3</v>
      </c>
      <c r="I178"/>
      <c r="J178"/>
    </row>
    <row r="179" spans="1:10" s="128" customFormat="1" x14ac:dyDescent="0.35">
      <c r="A179" s="138" t="s">
        <v>2134</v>
      </c>
      <c r="B179" s="21">
        <v>6</v>
      </c>
      <c r="C179" s="20">
        <v>0.7</v>
      </c>
      <c r="D179" s="135">
        <v>37.5</v>
      </c>
      <c r="E179" s="21"/>
      <c r="F179" s="328">
        <v>13.350000000000001</v>
      </c>
      <c r="G179" s="328">
        <v>12.25</v>
      </c>
      <c r="H179" s="331">
        <v>12.05</v>
      </c>
      <c r="I179"/>
      <c r="J179"/>
    </row>
    <row r="180" spans="1:10" s="128" customFormat="1" x14ac:dyDescent="0.35">
      <c r="A180" s="138" t="s">
        <v>2138</v>
      </c>
      <c r="B180" s="21">
        <v>6</v>
      </c>
      <c r="C180" s="20">
        <v>1</v>
      </c>
      <c r="D180" s="135">
        <v>40</v>
      </c>
      <c r="E180" s="21"/>
      <c r="F180" s="328">
        <v>21</v>
      </c>
      <c r="G180" s="328">
        <v>19.3</v>
      </c>
      <c r="H180" s="331">
        <v>18.95</v>
      </c>
      <c r="I180"/>
      <c r="J180"/>
    </row>
    <row r="181" spans="1:10" s="128" customFormat="1" x14ac:dyDescent="0.35">
      <c r="A181" s="138" t="s">
        <v>2199</v>
      </c>
      <c r="B181" s="21">
        <v>6</v>
      </c>
      <c r="C181" s="20">
        <v>0.7</v>
      </c>
      <c r="D181" s="135">
        <v>40</v>
      </c>
      <c r="E181" s="21"/>
      <c r="F181" s="328">
        <v>17.05</v>
      </c>
      <c r="G181" s="328">
        <v>15.65</v>
      </c>
      <c r="H181" s="331">
        <v>15.350000000000001</v>
      </c>
      <c r="I181"/>
      <c r="J181"/>
    </row>
    <row r="182" spans="1:10" s="128" customFormat="1" x14ac:dyDescent="0.35">
      <c r="A182" s="138" t="s">
        <v>2323</v>
      </c>
      <c r="B182" s="21">
        <v>6</v>
      </c>
      <c r="C182" s="20">
        <v>0.7</v>
      </c>
      <c r="D182" s="135">
        <v>40</v>
      </c>
      <c r="E182" s="21"/>
      <c r="F182" s="328">
        <v>20.900000000000002</v>
      </c>
      <c r="G182" s="328">
        <v>19.200000000000003</v>
      </c>
      <c r="H182" s="331">
        <v>18.850000000000001</v>
      </c>
      <c r="I182"/>
      <c r="J182"/>
    </row>
    <row r="183" spans="1:10" s="128" customFormat="1" x14ac:dyDescent="0.35">
      <c r="A183" s="138" t="s">
        <v>2394</v>
      </c>
      <c r="B183" s="21">
        <v>6</v>
      </c>
      <c r="C183" s="20">
        <v>0.7</v>
      </c>
      <c r="D183" s="135">
        <v>40</v>
      </c>
      <c r="E183" s="21"/>
      <c r="F183" s="328">
        <v>13.950000000000001</v>
      </c>
      <c r="G183" s="328">
        <v>12.8</v>
      </c>
      <c r="H183" s="331">
        <v>12.55</v>
      </c>
      <c r="I183"/>
      <c r="J183"/>
    </row>
    <row r="184" spans="1:10" s="128" customFormat="1" x14ac:dyDescent="0.35">
      <c r="A184" s="138" t="s">
        <v>2398</v>
      </c>
      <c r="B184" s="21">
        <v>6</v>
      </c>
      <c r="C184" s="20">
        <v>0.7</v>
      </c>
      <c r="D184" s="135">
        <v>40</v>
      </c>
      <c r="E184" s="21"/>
      <c r="F184" s="328">
        <v>28.400000000000002</v>
      </c>
      <c r="G184" s="328">
        <v>26.05</v>
      </c>
      <c r="H184" s="331">
        <v>25.6</v>
      </c>
      <c r="I184"/>
      <c r="J184"/>
    </row>
    <row r="185" spans="1:10" s="128" customFormat="1" x14ac:dyDescent="0.35">
      <c r="A185" s="138" t="s">
        <v>2402</v>
      </c>
      <c r="B185" s="21">
        <v>6</v>
      </c>
      <c r="C185" s="20">
        <v>0.7</v>
      </c>
      <c r="D185" s="135">
        <v>57</v>
      </c>
      <c r="E185" s="21"/>
      <c r="F185" s="328">
        <v>17.350000000000001</v>
      </c>
      <c r="G185" s="328">
        <v>15.9</v>
      </c>
      <c r="H185" s="331">
        <v>15.600000000000001</v>
      </c>
      <c r="I185"/>
      <c r="J185"/>
    </row>
    <row r="186" spans="1:10" s="128" customFormat="1" x14ac:dyDescent="0.35">
      <c r="A186" s="138" t="s">
        <v>2406</v>
      </c>
      <c r="B186" s="21">
        <v>6</v>
      </c>
      <c r="C186" s="20">
        <v>1</v>
      </c>
      <c r="D186" s="135">
        <v>40</v>
      </c>
      <c r="E186" s="21"/>
      <c r="F186" s="328">
        <v>26.450000000000003</v>
      </c>
      <c r="G186" s="328">
        <v>24.25</v>
      </c>
      <c r="H186" s="331">
        <v>23.85</v>
      </c>
      <c r="I186"/>
      <c r="J186"/>
    </row>
    <row r="187" spans="1:10" s="128" customFormat="1" x14ac:dyDescent="0.35">
      <c r="A187" s="138" t="s">
        <v>2413</v>
      </c>
      <c r="B187" s="21">
        <v>6</v>
      </c>
      <c r="C187" s="20">
        <v>0.7</v>
      </c>
      <c r="D187" s="135">
        <v>40</v>
      </c>
      <c r="E187" s="21"/>
      <c r="F187" s="328">
        <v>25.1</v>
      </c>
      <c r="G187" s="328">
        <v>23.05</v>
      </c>
      <c r="H187" s="331">
        <v>22.650000000000002</v>
      </c>
      <c r="I187"/>
      <c r="J187"/>
    </row>
    <row r="188" spans="1:10" s="128" customFormat="1" x14ac:dyDescent="0.35">
      <c r="A188" s="138" t="s">
        <v>14413</v>
      </c>
      <c r="B188" s="21">
        <v>6</v>
      </c>
      <c r="C188" s="20">
        <v>0.7</v>
      </c>
      <c r="D188" s="135">
        <v>40</v>
      </c>
      <c r="E188" s="21"/>
      <c r="F188" s="328">
        <v>24.05</v>
      </c>
      <c r="G188" s="328">
        <v>22.1</v>
      </c>
      <c r="H188" s="331">
        <v>21.700000000000003</v>
      </c>
      <c r="I188"/>
      <c r="J188"/>
    </row>
    <row r="189" spans="1:10" s="128" customFormat="1" x14ac:dyDescent="0.35">
      <c r="A189" s="138" t="s">
        <v>2421</v>
      </c>
      <c r="B189" s="21">
        <v>6</v>
      </c>
      <c r="C189" s="20">
        <v>0.7</v>
      </c>
      <c r="D189" s="135">
        <v>40</v>
      </c>
      <c r="E189" s="21"/>
      <c r="F189" s="328">
        <v>12.450000000000001</v>
      </c>
      <c r="G189" s="328">
        <v>11.450000000000001</v>
      </c>
      <c r="H189" s="331">
        <v>11.25</v>
      </c>
      <c r="I189"/>
      <c r="J189"/>
    </row>
    <row r="190" spans="1:10" s="128" customFormat="1" x14ac:dyDescent="0.35">
      <c r="A190" s="138" t="s">
        <v>2425</v>
      </c>
      <c r="B190" s="21">
        <v>6</v>
      </c>
      <c r="C190" s="20">
        <v>0.7</v>
      </c>
      <c r="D190" s="135">
        <v>40</v>
      </c>
      <c r="E190" s="21"/>
      <c r="F190" s="328">
        <v>31.700000000000003</v>
      </c>
      <c r="G190" s="328">
        <v>29.1</v>
      </c>
      <c r="H190" s="331">
        <v>28.55</v>
      </c>
      <c r="I190"/>
      <c r="J190"/>
    </row>
    <row r="191" spans="1:10" s="128" customFormat="1" x14ac:dyDescent="0.35">
      <c r="A191" s="138" t="s">
        <v>14332</v>
      </c>
      <c r="B191" s="21">
        <v>6</v>
      </c>
      <c r="C191" s="20">
        <v>0.7</v>
      </c>
      <c r="D191" s="135">
        <v>40</v>
      </c>
      <c r="E191" s="21"/>
      <c r="F191" s="328">
        <v>27</v>
      </c>
      <c r="G191" s="328">
        <v>24.8</v>
      </c>
      <c r="H191" s="331">
        <v>24.35</v>
      </c>
      <c r="I191"/>
      <c r="J191"/>
    </row>
    <row r="192" spans="1:10" s="128" customFormat="1" x14ac:dyDescent="0.35">
      <c r="A192" s="138" t="s">
        <v>14668</v>
      </c>
      <c r="B192" s="21">
        <v>6</v>
      </c>
      <c r="C192" s="20">
        <v>0.7</v>
      </c>
      <c r="D192" s="135">
        <v>0</v>
      </c>
      <c r="E192" s="21"/>
      <c r="F192" s="328">
        <v>22.6</v>
      </c>
      <c r="G192" s="328">
        <v>20.75</v>
      </c>
      <c r="H192" s="331">
        <v>20.350000000000001</v>
      </c>
      <c r="I192"/>
      <c r="J192"/>
    </row>
    <row r="193" spans="1:10" s="128" customFormat="1" x14ac:dyDescent="0.35">
      <c r="A193" s="138" t="s">
        <v>2497</v>
      </c>
      <c r="B193" s="21">
        <v>6</v>
      </c>
      <c r="C193" s="20">
        <v>0.7</v>
      </c>
      <c r="D193" s="135">
        <v>40</v>
      </c>
      <c r="E193" s="21"/>
      <c r="F193" s="328">
        <v>24.900000000000002</v>
      </c>
      <c r="G193" s="328">
        <v>22.85</v>
      </c>
      <c r="H193" s="331">
        <v>22.450000000000003</v>
      </c>
      <c r="I193"/>
      <c r="J193"/>
    </row>
    <row r="194" spans="1:10" s="128" customFormat="1" x14ac:dyDescent="0.35">
      <c r="A194" s="138" t="s">
        <v>2507</v>
      </c>
      <c r="B194" s="21">
        <v>6</v>
      </c>
      <c r="C194" s="20">
        <v>0.7</v>
      </c>
      <c r="D194" s="135">
        <v>40</v>
      </c>
      <c r="E194" s="21"/>
      <c r="F194" s="328">
        <v>24.900000000000002</v>
      </c>
      <c r="G194" s="328">
        <v>22.85</v>
      </c>
      <c r="H194" s="331">
        <v>22.450000000000003</v>
      </c>
      <c r="I194"/>
      <c r="J194"/>
    </row>
    <row r="195" spans="1:10" s="128" customFormat="1" x14ac:dyDescent="0.35">
      <c r="A195" s="138" t="s">
        <v>2542</v>
      </c>
      <c r="B195" s="21">
        <v>6</v>
      </c>
      <c r="C195" s="20">
        <v>1</v>
      </c>
      <c r="D195" s="135">
        <v>40</v>
      </c>
      <c r="E195" s="21"/>
      <c r="F195" s="328">
        <v>19.450000000000003</v>
      </c>
      <c r="G195" s="328">
        <v>17.900000000000002</v>
      </c>
      <c r="H195" s="331">
        <v>17.55</v>
      </c>
      <c r="I195"/>
      <c r="J195"/>
    </row>
    <row r="196" spans="1:10" x14ac:dyDescent="0.35">
      <c r="A196" s="138" t="s">
        <v>2811</v>
      </c>
      <c r="B196" s="21">
        <v>6</v>
      </c>
      <c r="C196" s="20">
        <v>0.7</v>
      </c>
      <c r="D196" s="135">
        <v>40</v>
      </c>
      <c r="E196" s="21"/>
      <c r="F196" s="328">
        <v>21.900000000000002</v>
      </c>
      <c r="G196" s="328">
        <v>20.150000000000002</v>
      </c>
      <c r="H196" s="331">
        <v>19.75</v>
      </c>
    </row>
    <row r="197" spans="1:10" s="128" customFormat="1" x14ac:dyDescent="0.35">
      <c r="A197" s="138" t="s">
        <v>2815</v>
      </c>
      <c r="B197" s="21">
        <v>6</v>
      </c>
      <c r="C197" s="20">
        <v>0.7</v>
      </c>
      <c r="D197" s="135">
        <v>40</v>
      </c>
      <c r="E197" s="21"/>
      <c r="F197" s="328">
        <v>22.25</v>
      </c>
      <c r="G197" s="328">
        <v>20.400000000000002</v>
      </c>
      <c r="H197" s="331">
        <v>20.05</v>
      </c>
      <c r="I197"/>
      <c r="J197"/>
    </row>
    <row r="198" spans="1:10" s="128" customFormat="1" x14ac:dyDescent="0.35">
      <c r="A198" s="138" t="s">
        <v>2818</v>
      </c>
      <c r="B198" s="21">
        <v>3</v>
      </c>
      <c r="C198" s="20">
        <v>0.7</v>
      </c>
      <c r="D198" s="135">
        <v>40</v>
      </c>
      <c r="E198" s="21"/>
      <c r="F198" s="328">
        <v>24.05</v>
      </c>
      <c r="G198" s="328">
        <v>22.1</v>
      </c>
      <c r="H198" s="331">
        <v>21.700000000000003</v>
      </c>
      <c r="I198"/>
      <c r="J198"/>
    </row>
    <row r="199" spans="1:10" s="128" customFormat="1" x14ac:dyDescent="0.35">
      <c r="A199" s="138" t="s">
        <v>2860</v>
      </c>
      <c r="B199" s="21">
        <v>6</v>
      </c>
      <c r="C199" s="20">
        <v>0.7</v>
      </c>
      <c r="D199" s="135">
        <v>41.8</v>
      </c>
      <c r="E199" s="21"/>
      <c r="F199" s="328">
        <v>20.85</v>
      </c>
      <c r="G199" s="328">
        <v>19.150000000000002</v>
      </c>
      <c r="H199" s="331">
        <v>18.8</v>
      </c>
      <c r="I199"/>
      <c r="J199"/>
    </row>
    <row r="200" spans="1:10" s="128" customFormat="1" x14ac:dyDescent="0.35">
      <c r="A200" s="138" t="s">
        <v>3055</v>
      </c>
      <c r="B200" s="21">
        <v>6</v>
      </c>
      <c r="C200" s="20">
        <v>0.7</v>
      </c>
      <c r="D200" s="135">
        <v>48.2</v>
      </c>
      <c r="E200" s="21"/>
      <c r="F200" s="328">
        <v>30.5</v>
      </c>
      <c r="G200" s="328">
        <v>28</v>
      </c>
      <c r="H200" s="331">
        <v>27.5</v>
      </c>
      <c r="I200"/>
      <c r="J200"/>
    </row>
    <row r="201" spans="1:10" x14ac:dyDescent="0.35">
      <c r="A201" s="138" t="s">
        <v>3335</v>
      </c>
      <c r="B201" s="21">
        <v>6</v>
      </c>
      <c r="C201" s="20">
        <v>0.7</v>
      </c>
      <c r="D201" s="135">
        <v>42</v>
      </c>
      <c r="E201" s="21"/>
      <c r="F201" s="328">
        <v>22.650000000000002</v>
      </c>
      <c r="G201" s="328">
        <v>20.8</v>
      </c>
      <c r="H201" s="331">
        <v>20.400000000000002</v>
      </c>
    </row>
    <row r="202" spans="1:10" s="128" customFormat="1" x14ac:dyDescent="0.35">
      <c r="A202" s="138" t="s">
        <v>3401</v>
      </c>
      <c r="B202" s="21">
        <v>6</v>
      </c>
      <c r="C202" s="20">
        <v>0.7</v>
      </c>
      <c r="D202" s="135">
        <v>44</v>
      </c>
      <c r="E202" s="21"/>
      <c r="F202" s="328">
        <v>19.8</v>
      </c>
      <c r="G202" s="328">
        <v>18.150000000000002</v>
      </c>
      <c r="H202" s="331">
        <v>17.850000000000001</v>
      </c>
      <c r="I202"/>
      <c r="J202"/>
    </row>
    <row r="203" spans="1:10" s="128" customFormat="1" x14ac:dyDescent="0.35">
      <c r="A203" s="138" t="s">
        <v>3405</v>
      </c>
      <c r="B203" s="21">
        <v>6</v>
      </c>
      <c r="C203" s="20">
        <v>0.7</v>
      </c>
      <c r="D203" s="135">
        <v>41.5</v>
      </c>
      <c r="E203" s="21"/>
      <c r="F203" s="328">
        <v>22.6</v>
      </c>
      <c r="G203" s="328">
        <v>20.75</v>
      </c>
      <c r="H203" s="331">
        <v>20.400000000000002</v>
      </c>
      <c r="I203"/>
      <c r="J203"/>
    </row>
    <row r="204" spans="1:10" s="128" customFormat="1" x14ac:dyDescent="0.35">
      <c r="A204" s="138" t="s">
        <v>3409</v>
      </c>
      <c r="B204" s="21">
        <v>6</v>
      </c>
      <c r="C204" s="20">
        <v>0.5</v>
      </c>
      <c r="D204" s="135">
        <v>46</v>
      </c>
      <c r="E204" s="21"/>
      <c r="F204" s="328">
        <v>21.85</v>
      </c>
      <c r="G204" s="328">
        <v>20.05</v>
      </c>
      <c r="H204" s="331">
        <v>19.700000000000003</v>
      </c>
      <c r="I204"/>
      <c r="J204"/>
    </row>
    <row r="205" spans="1:10" s="128" customFormat="1" x14ac:dyDescent="0.35">
      <c r="A205" s="138" t="s">
        <v>14676</v>
      </c>
      <c r="B205" s="21">
        <v>6</v>
      </c>
      <c r="C205" s="20">
        <v>0.7</v>
      </c>
      <c r="D205" s="135">
        <v>41.7</v>
      </c>
      <c r="E205" s="21"/>
      <c r="F205" s="328">
        <v>19.950000000000003</v>
      </c>
      <c r="G205" s="328">
        <v>18.3</v>
      </c>
      <c r="H205" s="331">
        <v>18</v>
      </c>
      <c r="I205"/>
      <c r="J205"/>
    </row>
    <row r="206" spans="1:10" s="128" customFormat="1" x14ac:dyDescent="0.35">
      <c r="A206" s="138" t="s">
        <v>3681</v>
      </c>
      <c r="B206" s="21">
        <v>6</v>
      </c>
      <c r="C206" s="20">
        <v>0.5</v>
      </c>
      <c r="D206" s="135">
        <v>42</v>
      </c>
      <c r="E206" s="21"/>
      <c r="F206" s="328">
        <v>32</v>
      </c>
      <c r="G206" s="328">
        <v>29.400000000000002</v>
      </c>
      <c r="H206" s="331">
        <v>28.85</v>
      </c>
      <c r="I206"/>
      <c r="J206"/>
    </row>
    <row r="207" spans="1:10" s="128" customFormat="1" x14ac:dyDescent="0.35">
      <c r="A207" s="138" t="s">
        <v>3685</v>
      </c>
      <c r="B207" s="21">
        <v>6</v>
      </c>
      <c r="C207" s="20">
        <v>0.5</v>
      </c>
      <c r="D207" s="135">
        <v>40</v>
      </c>
      <c r="E207" s="21"/>
      <c r="F207" s="328">
        <v>35.25</v>
      </c>
      <c r="G207" s="328">
        <v>32.35</v>
      </c>
      <c r="H207" s="331">
        <v>31.8</v>
      </c>
      <c r="I207"/>
      <c r="J207"/>
    </row>
    <row r="208" spans="1:10" s="128" customFormat="1" x14ac:dyDescent="0.35">
      <c r="A208" s="138" t="s">
        <v>3693</v>
      </c>
      <c r="B208" s="21">
        <v>6</v>
      </c>
      <c r="C208" s="20">
        <v>0.5</v>
      </c>
      <c r="D208" s="135">
        <v>41</v>
      </c>
      <c r="E208" s="21"/>
      <c r="F208" s="328">
        <v>35.300000000000004</v>
      </c>
      <c r="G208" s="328">
        <v>32.4</v>
      </c>
      <c r="H208" s="331">
        <v>31.85</v>
      </c>
      <c r="I208"/>
      <c r="J208"/>
    </row>
    <row r="209" spans="1:10" s="128" customFormat="1" x14ac:dyDescent="0.35">
      <c r="A209" s="138" t="s">
        <v>3697</v>
      </c>
      <c r="B209" s="21">
        <v>6</v>
      </c>
      <c r="C209" s="20">
        <v>0.5</v>
      </c>
      <c r="D209" s="135">
        <v>40</v>
      </c>
      <c r="E209" s="21"/>
      <c r="F209" s="328">
        <v>31</v>
      </c>
      <c r="G209" s="328">
        <v>28.450000000000003</v>
      </c>
      <c r="H209" s="331">
        <v>27.950000000000003</v>
      </c>
      <c r="I209"/>
      <c r="J209"/>
    </row>
    <row r="210" spans="1:10" s="128" customFormat="1" x14ac:dyDescent="0.35">
      <c r="A210" s="138" t="s">
        <v>3813</v>
      </c>
      <c r="B210" s="21">
        <v>6</v>
      </c>
      <c r="C210" s="20">
        <v>0.7</v>
      </c>
      <c r="D210" s="135">
        <v>43</v>
      </c>
      <c r="E210" s="21"/>
      <c r="F210" s="328">
        <v>17.600000000000001</v>
      </c>
      <c r="G210" s="328">
        <v>16.150000000000002</v>
      </c>
      <c r="H210" s="331">
        <v>15.9</v>
      </c>
      <c r="I210"/>
      <c r="J210"/>
    </row>
    <row r="211" spans="1:10" s="128" customFormat="1" x14ac:dyDescent="0.35">
      <c r="A211" s="138" t="s">
        <v>3817</v>
      </c>
      <c r="B211" s="21">
        <v>6</v>
      </c>
      <c r="C211" s="20">
        <v>0.7</v>
      </c>
      <c r="D211" s="135">
        <v>47</v>
      </c>
      <c r="E211" s="21"/>
      <c r="F211" s="328">
        <v>24.35</v>
      </c>
      <c r="G211" s="328">
        <v>22.400000000000002</v>
      </c>
      <c r="H211" s="331">
        <v>22</v>
      </c>
      <c r="I211"/>
      <c r="J211"/>
    </row>
    <row r="212" spans="1:10" s="128" customFormat="1" x14ac:dyDescent="0.35">
      <c r="A212" s="138" t="s">
        <v>3857</v>
      </c>
      <c r="B212" s="21">
        <v>6</v>
      </c>
      <c r="C212" s="20">
        <v>0.7</v>
      </c>
      <c r="D212" s="135">
        <v>37.5</v>
      </c>
      <c r="E212" s="21"/>
      <c r="F212" s="328">
        <v>32.050000000000004</v>
      </c>
      <c r="G212" s="328">
        <v>29.450000000000003</v>
      </c>
      <c r="H212" s="331">
        <v>28.900000000000002</v>
      </c>
      <c r="I212"/>
      <c r="J212"/>
    </row>
    <row r="213" spans="1:10" s="128" customFormat="1" x14ac:dyDescent="0.35">
      <c r="A213" s="138" t="s">
        <v>3937</v>
      </c>
      <c r="B213" s="21">
        <v>6</v>
      </c>
      <c r="C213" s="20">
        <v>0.7</v>
      </c>
      <c r="D213" s="135">
        <v>41.8</v>
      </c>
      <c r="E213" s="21"/>
      <c r="F213" s="328">
        <v>16.7</v>
      </c>
      <c r="G213" s="328">
        <v>15.350000000000001</v>
      </c>
      <c r="H213" s="331">
        <v>15.05</v>
      </c>
      <c r="I213"/>
      <c r="J213"/>
    </row>
    <row r="214" spans="1:10" s="128" customFormat="1" x14ac:dyDescent="0.35">
      <c r="A214" s="138" t="s">
        <v>4377</v>
      </c>
      <c r="B214" s="21">
        <v>6</v>
      </c>
      <c r="C214" s="20">
        <v>0.7</v>
      </c>
      <c r="D214" s="135">
        <v>43</v>
      </c>
      <c r="E214" s="21"/>
      <c r="F214" s="328">
        <v>24.450000000000003</v>
      </c>
      <c r="G214" s="328">
        <v>22.450000000000003</v>
      </c>
      <c r="H214" s="331">
        <v>22.05</v>
      </c>
      <c r="I214"/>
      <c r="J214"/>
    </row>
    <row r="215" spans="1:10" s="128" customFormat="1" x14ac:dyDescent="0.35">
      <c r="A215" s="138" t="s">
        <v>4381</v>
      </c>
      <c r="B215" s="21">
        <v>6</v>
      </c>
      <c r="C215" s="20">
        <v>0.7</v>
      </c>
      <c r="D215" s="135">
        <v>43</v>
      </c>
      <c r="E215" s="21"/>
      <c r="F215" s="328">
        <v>29.1</v>
      </c>
      <c r="G215" s="328">
        <v>26.700000000000003</v>
      </c>
      <c r="H215" s="331">
        <v>26.200000000000003</v>
      </c>
      <c r="I215"/>
      <c r="J215"/>
    </row>
    <row r="216" spans="1:10" s="128" customFormat="1" x14ac:dyDescent="0.35">
      <c r="A216" s="138" t="s">
        <v>14467</v>
      </c>
      <c r="B216" s="21">
        <v>12</v>
      </c>
      <c r="C216" s="20">
        <v>0.7</v>
      </c>
      <c r="D216" s="135">
        <v>40</v>
      </c>
      <c r="E216" s="21"/>
      <c r="F216" s="328">
        <v>36.550000000000004</v>
      </c>
      <c r="G216" s="328">
        <v>33.550000000000004</v>
      </c>
      <c r="H216" s="331">
        <v>32.950000000000003</v>
      </c>
      <c r="I216"/>
      <c r="J216"/>
    </row>
    <row r="217" spans="1:10" s="128" customFormat="1" x14ac:dyDescent="0.35">
      <c r="A217" s="138" t="s">
        <v>4638</v>
      </c>
      <c r="B217" s="21">
        <v>6</v>
      </c>
      <c r="C217" s="20">
        <v>0.5</v>
      </c>
      <c r="D217" s="135">
        <v>43</v>
      </c>
      <c r="E217" s="21"/>
      <c r="F217" s="328">
        <v>26</v>
      </c>
      <c r="G217" s="328">
        <v>23.85</v>
      </c>
      <c r="H217" s="331">
        <v>23.450000000000003</v>
      </c>
      <c r="I217"/>
      <c r="J217"/>
    </row>
    <row r="218" spans="1:10" s="128" customFormat="1" x14ac:dyDescent="0.35">
      <c r="A218" s="138" t="s">
        <v>4642</v>
      </c>
      <c r="B218" s="21">
        <v>6</v>
      </c>
      <c r="C218" s="20">
        <v>0.7</v>
      </c>
      <c r="D218" s="135">
        <v>43</v>
      </c>
      <c r="E218" s="21"/>
      <c r="F218" s="328">
        <v>28.85</v>
      </c>
      <c r="G218" s="328">
        <v>26.5</v>
      </c>
      <c r="H218" s="331">
        <v>26</v>
      </c>
      <c r="I218"/>
      <c r="J218"/>
    </row>
    <row r="219" spans="1:10" s="128" customFormat="1" x14ac:dyDescent="0.35">
      <c r="A219" s="138" t="s">
        <v>4646</v>
      </c>
      <c r="B219" s="21">
        <v>6</v>
      </c>
      <c r="C219" s="20">
        <v>0.7</v>
      </c>
      <c r="D219" s="135">
        <v>43</v>
      </c>
      <c r="E219" s="21"/>
      <c r="F219" s="328">
        <v>27.900000000000002</v>
      </c>
      <c r="G219" s="328">
        <v>25.650000000000002</v>
      </c>
      <c r="H219" s="331">
        <v>25.200000000000003</v>
      </c>
      <c r="I219"/>
      <c r="J219"/>
    </row>
    <row r="220" spans="1:10" s="128" customFormat="1" x14ac:dyDescent="0.35">
      <c r="A220" s="138" t="s">
        <v>4650</v>
      </c>
      <c r="B220" s="21">
        <v>6</v>
      </c>
      <c r="C220" s="20">
        <v>0.7</v>
      </c>
      <c r="D220" s="135">
        <v>43</v>
      </c>
      <c r="E220" s="21"/>
      <c r="F220" s="328">
        <v>29.200000000000003</v>
      </c>
      <c r="G220" s="328">
        <v>26.8</v>
      </c>
      <c r="H220" s="331">
        <v>26.35</v>
      </c>
      <c r="I220"/>
      <c r="J220"/>
    </row>
    <row r="221" spans="1:10" s="128" customFormat="1" x14ac:dyDescent="0.35">
      <c r="A221" s="138" t="s">
        <v>4654</v>
      </c>
      <c r="B221" s="21">
        <v>6</v>
      </c>
      <c r="C221" s="20">
        <v>0.7</v>
      </c>
      <c r="D221" s="135">
        <v>43</v>
      </c>
      <c r="E221" s="21"/>
      <c r="F221" s="328">
        <v>27.900000000000002</v>
      </c>
      <c r="G221" s="328">
        <v>25.650000000000002</v>
      </c>
      <c r="H221" s="331">
        <v>25.200000000000003</v>
      </c>
      <c r="I221"/>
      <c r="J221"/>
    </row>
    <row r="222" spans="1:10" s="128" customFormat="1" x14ac:dyDescent="0.35">
      <c r="A222" s="138" t="s">
        <v>4658</v>
      </c>
      <c r="B222" s="21">
        <v>6</v>
      </c>
      <c r="C222" s="20">
        <v>0.7</v>
      </c>
      <c r="D222" s="135">
        <v>43</v>
      </c>
      <c r="E222" s="21"/>
      <c r="F222" s="328">
        <v>25.05</v>
      </c>
      <c r="G222" s="328">
        <v>23</v>
      </c>
      <c r="H222" s="331">
        <v>22.6</v>
      </c>
      <c r="I222"/>
      <c r="J222"/>
    </row>
    <row r="223" spans="1:10" s="128" customFormat="1" x14ac:dyDescent="0.35">
      <c r="A223" s="138" t="s">
        <v>4662</v>
      </c>
      <c r="B223" s="21">
        <v>6</v>
      </c>
      <c r="C223" s="20">
        <v>0.7</v>
      </c>
      <c r="D223" s="135">
        <v>43</v>
      </c>
      <c r="E223" s="21"/>
      <c r="F223" s="328">
        <v>27.900000000000002</v>
      </c>
      <c r="G223" s="328">
        <v>25.650000000000002</v>
      </c>
      <c r="H223" s="331">
        <v>25.200000000000003</v>
      </c>
      <c r="I223"/>
      <c r="J223"/>
    </row>
    <row r="224" spans="1:10" s="128" customFormat="1" x14ac:dyDescent="0.35">
      <c r="A224" s="138" t="s">
        <v>4722</v>
      </c>
      <c r="B224" s="21">
        <v>6</v>
      </c>
      <c r="C224" s="20">
        <v>1</v>
      </c>
      <c r="D224" s="135">
        <v>37.5</v>
      </c>
      <c r="E224" s="21"/>
      <c r="F224" s="328">
        <v>9.0500000000000007</v>
      </c>
      <c r="G224" s="328">
        <v>8.3000000000000007</v>
      </c>
      <c r="H224" s="331">
        <v>8.15</v>
      </c>
      <c r="I224"/>
      <c r="J224"/>
    </row>
    <row r="225" spans="1:10" s="128" customFormat="1" x14ac:dyDescent="0.35">
      <c r="A225" s="138" t="s">
        <v>4726</v>
      </c>
      <c r="B225" s="21">
        <v>6</v>
      </c>
      <c r="C225" s="20">
        <v>0.7</v>
      </c>
      <c r="D225" s="135">
        <v>40</v>
      </c>
      <c r="E225" s="21"/>
      <c r="F225" s="328">
        <v>19.5</v>
      </c>
      <c r="G225" s="328">
        <v>17.900000000000002</v>
      </c>
      <c r="H225" s="331">
        <v>17.55</v>
      </c>
      <c r="I225"/>
      <c r="J225"/>
    </row>
    <row r="226" spans="1:10" s="128" customFormat="1" x14ac:dyDescent="0.35">
      <c r="A226" s="138" t="s">
        <v>4730</v>
      </c>
      <c r="B226" s="21">
        <v>6</v>
      </c>
      <c r="C226" s="20">
        <v>0.7</v>
      </c>
      <c r="D226" s="135">
        <v>43</v>
      </c>
      <c r="E226" s="21"/>
      <c r="F226" s="328">
        <v>18.75</v>
      </c>
      <c r="G226" s="328">
        <v>17.25</v>
      </c>
      <c r="H226" s="331">
        <v>16.95</v>
      </c>
      <c r="I226"/>
      <c r="J226"/>
    </row>
    <row r="227" spans="1:10" s="128" customFormat="1" x14ac:dyDescent="0.35">
      <c r="A227" s="138" t="s">
        <v>4746</v>
      </c>
      <c r="B227" s="21">
        <v>6</v>
      </c>
      <c r="C227" s="20">
        <v>0.7</v>
      </c>
      <c r="D227" s="135">
        <v>43</v>
      </c>
      <c r="E227" s="21"/>
      <c r="F227" s="328">
        <v>25.85</v>
      </c>
      <c r="G227" s="328">
        <v>23.75</v>
      </c>
      <c r="H227" s="331">
        <v>23.3</v>
      </c>
      <c r="I227"/>
      <c r="J227"/>
    </row>
    <row r="228" spans="1:10" s="128" customFormat="1" x14ac:dyDescent="0.35">
      <c r="A228" s="138" t="s">
        <v>14515</v>
      </c>
      <c r="B228" s="21">
        <v>2</v>
      </c>
      <c r="C228" s="20">
        <v>0.7</v>
      </c>
      <c r="D228" s="135">
        <v>45</v>
      </c>
      <c r="E228" s="21"/>
      <c r="F228" s="328">
        <v>29.85</v>
      </c>
      <c r="G228" s="328">
        <v>27.400000000000002</v>
      </c>
      <c r="H228" s="331">
        <v>26.950000000000003</v>
      </c>
      <c r="I228"/>
      <c r="J228"/>
    </row>
    <row r="229" spans="1:10" s="128" customFormat="1" x14ac:dyDescent="0.35">
      <c r="A229" s="138" t="s">
        <v>4848</v>
      </c>
      <c r="B229" s="21">
        <v>6</v>
      </c>
      <c r="C229" s="20">
        <v>0.7</v>
      </c>
      <c r="D229" s="135">
        <v>42</v>
      </c>
      <c r="E229" s="21"/>
      <c r="F229" s="328">
        <v>26.700000000000003</v>
      </c>
      <c r="G229" s="328">
        <v>24.5</v>
      </c>
      <c r="H229" s="331">
        <v>24.05</v>
      </c>
      <c r="I229"/>
      <c r="J229"/>
    </row>
    <row r="230" spans="1:10" s="128" customFormat="1" x14ac:dyDescent="0.35">
      <c r="A230" s="138" t="s">
        <v>4852</v>
      </c>
      <c r="B230" s="21">
        <v>6</v>
      </c>
      <c r="C230" s="20">
        <v>0.5</v>
      </c>
      <c r="D230" s="135">
        <v>42</v>
      </c>
      <c r="E230" s="21"/>
      <c r="F230" s="328">
        <v>21.05</v>
      </c>
      <c r="G230" s="328">
        <v>19.3</v>
      </c>
      <c r="H230" s="331">
        <v>18.95</v>
      </c>
      <c r="I230"/>
      <c r="J230"/>
    </row>
    <row r="231" spans="1:10" s="128" customFormat="1" x14ac:dyDescent="0.35">
      <c r="A231" s="138" t="s">
        <v>4856</v>
      </c>
      <c r="B231" s="21">
        <v>6</v>
      </c>
      <c r="C231" s="20">
        <v>0.5</v>
      </c>
      <c r="D231" s="135">
        <v>42</v>
      </c>
      <c r="E231" s="21"/>
      <c r="F231" s="328">
        <v>23.5</v>
      </c>
      <c r="G231" s="328">
        <v>21.55</v>
      </c>
      <c r="H231" s="331">
        <v>21.150000000000002</v>
      </c>
      <c r="I231"/>
      <c r="J231"/>
    </row>
    <row r="232" spans="1:10" s="128" customFormat="1" x14ac:dyDescent="0.35">
      <c r="A232" s="138" t="s">
        <v>14517</v>
      </c>
      <c r="B232" s="21">
        <v>1</v>
      </c>
      <c r="C232" s="20">
        <v>1</v>
      </c>
      <c r="D232" s="135">
        <v>42</v>
      </c>
      <c r="E232" s="21"/>
      <c r="F232" s="328">
        <v>52.95</v>
      </c>
      <c r="G232" s="328">
        <v>48.650000000000006</v>
      </c>
      <c r="H232" s="331">
        <v>47.75</v>
      </c>
      <c r="I232"/>
      <c r="J232"/>
    </row>
    <row r="233" spans="1:10" s="128" customFormat="1" x14ac:dyDescent="0.35">
      <c r="A233" s="138" t="s">
        <v>4909</v>
      </c>
      <c r="B233" s="21">
        <v>6</v>
      </c>
      <c r="C233" s="20">
        <v>0.7</v>
      </c>
      <c r="D233" s="135">
        <v>43</v>
      </c>
      <c r="E233" s="21"/>
      <c r="F233" s="328">
        <v>28.3</v>
      </c>
      <c r="G233" s="328">
        <v>25.950000000000003</v>
      </c>
      <c r="H233" s="331">
        <v>25.5</v>
      </c>
      <c r="I233"/>
      <c r="J233"/>
    </row>
    <row r="234" spans="1:10" s="128" customFormat="1" x14ac:dyDescent="0.35">
      <c r="A234" s="138" t="s">
        <v>4912</v>
      </c>
      <c r="B234" s="21">
        <v>6</v>
      </c>
      <c r="C234" s="20">
        <v>0.7</v>
      </c>
      <c r="D234" s="135">
        <v>43</v>
      </c>
      <c r="E234" s="21"/>
      <c r="F234" s="328">
        <v>28.3</v>
      </c>
      <c r="G234" s="328">
        <v>25.950000000000003</v>
      </c>
      <c r="H234" s="331">
        <v>25.5</v>
      </c>
      <c r="I234"/>
      <c r="J234"/>
    </row>
    <row r="235" spans="1:10" s="128" customFormat="1" x14ac:dyDescent="0.35">
      <c r="A235" s="138" t="s">
        <v>4916</v>
      </c>
      <c r="B235" s="21">
        <v>6</v>
      </c>
      <c r="C235" s="20">
        <v>0.7</v>
      </c>
      <c r="D235" s="135">
        <v>43</v>
      </c>
      <c r="E235" s="21"/>
      <c r="F235" s="328">
        <v>28.3</v>
      </c>
      <c r="G235" s="328">
        <v>25.950000000000003</v>
      </c>
      <c r="H235" s="331">
        <v>25.5</v>
      </c>
      <c r="I235"/>
      <c r="J235"/>
    </row>
    <row r="236" spans="1:10" s="128" customFormat="1" x14ac:dyDescent="0.35">
      <c r="A236" s="138" t="s">
        <v>4920</v>
      </c>
      <c r="B236" s="21">
        <v>6</v>
      </c>
      <c r="C236" s="20">
        <v>0.7</v>
      </c>
      <c r="D236" s="135">
        <v>45</v>
      </c>
      <c r="E236" s="21"/>
      <c r="F236" s="328">
        <v>28.450000000000003</v>
      </c>
      <c r="G236" s="328">
        <v>26.150000000000002</v>
      </c>
      <c r="H236" s="331">
        <v>25.650000000000002</v>
      </c>
      <c r="I236"/>
      <c r="J236"/>
    </row>
    <row r="237" spans="1:10" s="128" customFormat="1" x14ac:dyDescent="0.35">
      <c r="A237" s="138" t="s">
        <v>4983</v>
      </c>
      <c r="B237" s="21">
        <v>1</v>
      </c>
      <c r="C237" s="20">
        <v>1.5</v>
      </c>
      <c r="D237" s="135">
        <v>40.6</v>
      </c>
      <c r="E237" s="21"/>
      <c r="F237" s="328">
        <v>98.050000000000011</v>
      </c>
      <c r="G237" s="328">
        <v>90</v>
      </c>
      <c r="H237" s="331">
        <v>88.4</v>
      </c>
      <c r="I237"/>
      <c r="J237"/>
    </row>
    <row r="238" spans="1:10" s="128" customFormat="1" x14ac:dyDescent="0.35">
      <c r="A238" s="138" t="s">
        <v>4986</v>
      </c>
      <c r="B238" s="21">
        <v>6</v>
      </c>
      <c r="C238" s="20">
        <v>0.7</v>
      </c>
      <c r="D238" s="135">
        <v>40.6</v>
      </c>
      <c r="E238" s="21"/>
      <c r="F238" s="328">
        <v>50.050000000000004</v>
      </c>
      <c r="G238" s="328">
        <v>45.95</v>
      </c>
      <c r="H238" s="331">
        <v>45.1</v>
      </c>
      <c r="I238"/>
      <c r="J238"/>
    </row>
    <row r="239" spans="1:10" s="128" customFormat="1" x14ac:dyDescent="0.35">
      <c r="A239" s="138" t="s">
        <v>4994</v>
      </c>
      <c r="B239" s="21">
        <v>1</v>
      </c>
      <c r="C239" s="20">
        <v>1.5</v>
      </c>
      <c r="D239" s="135">
        <v>41.3</v>
      </c>
      <c r="E239" s="21"/>
      <c r="F239" s="328">
        <v>98.2</v>
      </c>
      <c r="G239" s="328">
        <v>90.15</v>
      </c>
      <c r="H239" s="331">
        <v>88.550000000000011</v>
      </c>
      <c r="I239"/>
      <c r="J239"/>
    </row>
    <row r="240" spans="1:10" s="128" customFormat="1" x14ac:dyDescent="0.35">
      <c r="A240" s="138" t="s">
        <v>5182</v>
      </c>
      <c r="B240" s="21">
        <v>6</v>
      </c>
      <c r="C240" s="20">
        <v>0.5</v>
      </c>
      <c r="D240" s="135">
        <v>46</v>
      </c>
      <c r="E240" s="21"/>
      <c r="F240" s="328">
        <v>19.400000000000002</v>
      </c>
      <c r="G240" s="328">
        <v>17.8</v>
      </c>
      <c r="H240" s="331">
        <v>17.5</v>
      </c>
      <c r="I240"/>
      <c r="J240"/>
    </row>
    <row r="241" spans="1:10" s="128" customFormat="1" x14ac:dyDescent="0.35">
      <c r="A241" s="138" t="s">
        <v>5269</v>
      </c>
      <c r="B241" s="21">
        <v>6</v>
      </c>
      <c r="C241" s="20">
        <v>1</v>
      </c>
      <c r="D241" s="135">
        <v>37.5</v>
      </c>
      <c r="E241" s="21"/>
      <c r="F241" s="328">
        <v>10.600000000000001</v>
      </c>
      <c r="G241" s="328">
        <v>9.75</v>
      </c>
      <c r="H241" s="331">
        <v>9.6000000000000014</v>
      </c>
      <c r="I241"/>
      <c r="J241"/>
    </row>
    <row r="242" spans="1:10" s="128" customFormat="1" x14ac:dyDescent="0.35">
      <c r="A242" s="138" t="s">
        <v>5273</v>
      </c>
      <c r="B242" s="21">
        <v>6</v>
      </c>
      <c r="C242" s="20">
        <v>1</v>
      </c>
      <c r="D242" s="135">
        <v>47</v>
      </c>
      <c r="E242" s="21"/>
      <c r="F242" s="328">
        <v>13.9</v>
      </c>
      <c r="G242" s="328">
        <v>12.75</v>
      </c>
      <c r="H242" s="331">
        <v>12.55</v>
      </c>
      <c r="I242"/>
      <c r="J242"/>
    </row>
    <row r="243" spans="1:10" s="128" customFormat="1" x14ac:dyDescent="0.35">
      <c r="A243" s="138" t="s">
        <v>5298</v>
      </c>
      <c r="B243" s="21">
        <v>6</v>
      </c>
      <c r="C243" s="20">
        <v>0.7</v>
      </c>
      <c r="D243" s="135">
        <v>40</v>
      </c>
      <c r="E243" s="21"/>
      <c r="F243" s="328">
        <v>15.450000000000001</v>
      </c>
      <c r="G243" s="328">
        <v>14.200000000000001</v>
      </c>
      <c r="H243" s="331">
        <v>13.950000000000001</v>
      </c>
      <c r="I243"/>
      <c r="J243"/>
    </row>
    <row r="244" spans="1:10" s="128" customFormat="1" x14ac:dyDescent="0.35">
      <c r="A244" s="138" t="s">
        <v>5392</v>
      </c>
      <c r="B244" s="21">
        <v>6</v>
      </c>
      <c r="C244" s="20">
        <v>0.7</v>
      </c>
      <c r="D244" s="135">
        <v>45</v>
      </c>
      <c r="E244" s="21"/>
      <c r="F244" s="328">
        <v>25.25</v>
      </c>
      <c r="G244" s="328">
        <v>23.150000000000002</v>
      </c>
      <c r="H244" s="331">
        <v>22.75</v>
      </c>
      <c r="I244"/>
      <c r="J244"/>
    </row>
    <row r="245" spans="1:10" s="128" customFormat="1" x14ac:dyDescent="0.35">
      <c r="A245" s="138" t="s">
        <v>5408</v>
      </c>
      <c r="B245" s="21">
        <v>6</v>
      </c>
      <c r="C245" s="20">
        <v>0.7</v>
      </c>
      <c r="D245" s="135">
        <v>37.799999999999997</v>
      </c>
      <c r="E245" s="21"/>
      <c r="F245" s="328">
        <v>35.65</v>
      </c>
      <c r="G245" s="328">
        <v>32.700000000000003</v>
      </c>
      <c r="H245" s="331">
        <v>32.15</v>
      </c>
      <c r="I245"/>
      <c r="J245"/>
    </row>
    <row r="246" spans="1:10" s="128" customFormat="1" x14ac:dyDescent="0.35">
      <c r="A246" s="138" t="s">
        <v>14687</v>
      </c>
      <c r="B246" s="21">
        <v>6</v>
      </c>
      <c r="C246" s="20">
        <v>0.7</v>
      </c>
      <c r="D246" s="135">
        <v>41.8</v>
      </c>
      <c r="E246" s="21"/>
      <c r="F246" s="328">
        <v>28.200000000000003</v>
      </c>
      <c r="G246" s="328">
        <v>25.85</v>
      </c>
      <c r="H246" s="331">
        <v>25.400000000000002</v>
      </c>
      <c r="I246"/>
      <c r="J246"/>
    </row>
    <row r="247" spans="1:10" x14ac:dyDescent="0.35">
      <c r="A247" s="138" t="s">
        <v>5412</v>
      </c>
      <c r="B247" s="21">
        <v>6</v>
      </c>
      <c r="C247" s="20">
        <v>0.7</v>
      </c>
      <c r="D247" s="135">
        <v>41.8</v>
      </c>
      <c r="E247" s="21"/>
      <c r="F247" s="328">
        <v>28.200000000000003</v>
      </c>
      <c r="G247" s="328">
        <v>25.85</v>
      </c>
      <c r="H247" s="331">
        <v>25.400000000000002</v>
      </c>
    </row>
    <row r="248" spans="1:10" s="128" customFormat="1" x14ac:dyDescent="0.35">
      <c r="A248" s="138" t="s">
        <v>14689</v>
      </c>
      <c r="B248" s="21">
        <v>6</v>
      </c>
      <c r="C248" s="20">
        <v>0.7</v>
      </c>
      <c r="D248" s="135">
        <v>43.8</v>
      </c>
      <c r="E248" s="21"/>
      <c r="F248" s="328">
        <v>29.6</v>
      </c>
      <c r="G248" s="328">
        <v>27.150000000000002</v>
      </c>
      <c r="H248" s="331">
        <v>26.650000000000002</v>
      </c>
      <c r="I248"/>
      <c r="J248"/>
    </row>
    <row r="249" spans="1:10" s="128" customFormat="1" x14ac:dyDescent="0.35">
      <c r="A249" s="138" t="s">
        <v>5506</v>
      </c>
      <c r="B249" s="21">
        <v>6</v>
      </c>
      <c r="C249" s="20">
        <v>0.7</v>
      </c>
      <c r="D249" s="135">
        <v>40</v>
      </c>
      <c r="E249" s="21"/>
      <c r="F249" s="328">
        <v>21.85</v>
      </c>
      <c r="G249" s="328">
        <v>20.05</v>
      </c>
      <c r="H249" s="331">
        <v>19.700000000000003</v>
      </c>
      <c r="I249"/>
      <c r="J249"/>
    </row>
    <row r="250" spans="1:10" s="128" customFormat="1" x14ac:dyDescent="0.35">
      <c r="A250" s="138" t="s">
        <v>5547</v>
      </c>
      <c r="B250" s="21">
        <v>6</v>
      </c>
      <c r="C250" s="20">
        <v>0.7</v>
      </c>
      <c r="D250" s="135">
        <v>45</v>
      </c>
      <c r="E250" s="21"/>
      <c r="F250" s="328">
        <v>29.700000000000003</v>
      </c>
      <c r="G250" s="328">
        <v>27.25</v>
      </c>
      <c r="H250" s="331">
        <v>26.75</v>
      </c>
      <c r="I250"/>
      <c r="J250"/>
    </row>
    <row r="251" spans="1:10" s="128" customFormat="1" x14ac:dyDescent="0.35">
      <c r="A251" s="138" t="s">
        <v>5555</v>
      </c>
      <c r="B251" s="21">
        <v>6</v>
      </c>
      <c r="C251" s="20">
        <v>0.7</v>
      </c>
      <c r="D251" s="135">
        <v>40</v>
      </c>
      <c r="E251" s="21"/>
      <c r="F251" s="328">
        <v>23.150000000000002</v>
      </c>
      <c r="G251" s="328">
        <v>21.25</v>
      </c>
      <c r="H251" s="331">
        <v>20.85</v>
      </c>
      <c r="I251"/>
      <c r="J251"/>
    </row>
    <row r="252" spans="1:10" s="128" customFormat="1" x14ac:dyDescent="0.35">
      <c r="A252" s="138" t="s">
        <v>5559</v>
      </c>
      <c r="B252" s="21">
        <v>6</v>
      </c>
      <c r="C252" s="20">
        <v>0.7</v>
      </c>
      <c r="D252" s="135">
        <v>44</v>
      </c>
      <c r="E252" s="21"/>
      <c r="F252" s="328">
        <v>24.400000000000002</v>
      </c>
      <c r="G252" s="328">
        <v>22.400000000000002</v>
      </c>
      <c r="H252" s="331">
        <v>22</v>
      </c>
      <c r="I252"/>
      <c r="J252"/>
    </row>
    <row r="253" spans="1:10" s="128" customFormat="1" x14ac:dyDescent="0.35">
      <c r="A253" s="138" t="s">
        <v>5563</v>
      </c>
      <c r="B253" s="21">
        <v>6</v>
      </c>
      <c r="C253" s="20">
        <v>0.7</v>
      </c>
      <c r="D253" s="135">
        <v>44</v>
      </c>
      <c r="E253" s="21"/>
      <c r="F253" s="328">
        <v>25.200000000000003</v>
      </c>
      <c r="G253" s="328">
        <v>23.150000000000002</v>
      </c>
      <c r="H253" s="331">
        <v>22.75</v>
      </c>
      <c r="I253"/>
      <c r="J253"/>
    </row>
    <row r="254" spans="1:10" s="128" customFormat="1" x14ac:dyDescent="0.35">
      <c r="A254" s="138" t="s">
        <v>5567</v>
      </c>
      <c r="B254" s="21">
        <v>6</v>
      </c>
      <c r="C254" s="20">
        <v>0.7</v>
      </c>
      <c r="D254" s="135">
        <v>44</v>
      </c>
      <c r="E254" s="21"/>
      <c r="F254" s="328">
        <v>27.650000000000002</v>
      </c>
      <c r="G254" s="328">
        <v>25.400000000000002</v>
      </c>
      <c r="H254" s="331">
        <v>24.950000000000003</v>
      </c>
      <c r="I254"/>
      <c r="J254"/>
    </row>
    <row r="255" spans="1:10" x14ac:dyDescent="0.35">
      <c r="A255" s="138" t="s">
        <v>5571</v>
      </c>
      <c r="B255" s="21">
        <v>6</v>
      </c>
      <c r="C255" s="20">
        <v>0.7</v>
      </c>
      <c r="D255" s="135">
        <v>44</v>
      </c>
      <c r="E255" s="21"/>
      <c r="F255" s="328">
        <v>21.400000000000002</v>
      </c>
      <c r="G255" s="328">
        <v>19.650000000000002</v>
      </c>
      <c r="H255" s="331">
        <v>19.3</v>
      </c>
    </row>
    <row r="256" spans="1:10" s="128" customFormat="1" x14ac:dyDescent="0.35">
      <c r="A256" s="138" t="s">
        <v>5590</v>
      </c>
      <c r="B256" s="21">
        <v>6</v>
      </c>
      <c r="C256" s="20">
        <v>0.7</v>
      </c>
      <c r="D256" s="135">
        <v>42</v>
      </c>
      <c r="E256" s="21"/>
      <c r="F256" s="328">
        <v>22.3</v>
      </c>
      <c r="G256" s="328">
        <v>20.450000000000003</v>
      </c>
      <c r="H256" s="331">
        <v>20.100000000000001</v>
      </c>
      <c r="I256"/>
      <c r="J256"/>
    </row>
    <row r="257" spans="1:10" s="128" customFormat="1" x14ac:dyDescent="0.35">
      <c r="A257" s="138" t="s">
        <v>5594</v>
      </c>
      <c r="B257" s="21">
        <v>6</v>
      </c>
      <c r="C257" s="20">
        <v>0.7</v>
      </c>
      <c r="D257" s="135">
        <v>38.5</v>
      </c>
      <c r="E257" s="21"/>
      <c r="F257" s="328">
        <v>22.35</v>
      </c>
      <c r="G257" s="328">
        <v>20.5</v>
      </c>
      <c r="H257" s="331">
        <v>20.150000000000002</v>
      </c>
      <c r="I257"/>
      <c r="J257"/>
    </row>
    <row r="258" spans="1:10" s="128" customFormat="1" x14ac:dyDescent="0.35">
      <c r="A258" s="138" t="s">
        <v>5598</v>
      </c>
      <c r="B258" s="21">
        <v>6</v>
      </c>
      <c r="C258" s="20">
        <v>0.7</v>
      </c>
      <c r="D258" s="135">
        <v>40</v>
      </c>
      <c r="E258" s="21"/>
      <c r="F258" s="328">
        <v>13.100000000000001</v>
      </c>
      <c r="G258" s="328">
        <v>12</v>
      </c>
      <c r="H258" s="331">
        <v>11.8</v>
      </c>
      <c r="I258"/>
      <c r="J258"/>
    </row>
    <row r="259" spans="1:10" s="128" customFormat="1" x14ac:dyDescent="0.35">
      <c r="A259" s="138" t="s">
        <v>5602</v>
      </c>
      <c r="B259" s="21">
        <v>6</v>
      </c>
      <c r="C259" s="20">
        <v>0.7</v>
      </c>
      <c r="D259" s="135">
        <v>40</v>
      </c>
      <c r="E259" s="21"/>
      <c r="F259" s="328">
        <v>13.55</v>
      </c>
      <c r="G259" s="328">
        <v>12.450000000000001</v>
      </c>
      <c r="H259" s="331">
        <v>12.25</v>
      </c>
      <c r="I259"/>
      <c r="J259"/>
    </row>
    <row r="260" spans="1:10" s="128" customFormat="1" x14ac:dyDescent="0.35">
      <c r="A260" s="138" t="s">
        <v>5606</v>
      </c>
      <c r="B260" s="21">
        <v>6</v>
      </c>
      <c r="C260" s="20">
        <v>0.7</v>
      </c>
      <c r="D260" s="135">
        <v>40</v>
      </c>
      <c r="E260" s="21"/>
      <c r="F260" s="328">
        <v>12.450000000000001</v>
      </c>
      <c r="G260" s="328">
        <v>11.450000000000001</v>
      </c>
      <c r="H260" s="331">
        <v>11.25</v>
      </c>
      <c r="I260"/>
      <c r="J260"/>
    </row>
    <row r="261" spans="1:10" s="128" customFormat="1" x14ac:dyDescent="0.35">
      <c r="A261" s="138" t="s">
        <v>5610</v>
      </c>
      <c r="B261" s="21">
        <v>6</v>
      </c>
      <c r="C261" s="20">
        <v>0.7</v>
      </c>
      <c r="D261" s="135">
        <v>47</v>
      </c>
      <c r="E261" s="21"/>
      <c r="F261" s="328">
        <v>14.55</v>
      </c>
      <c r="G261" s="328">
        <v>13.350000000000001</v>
      </c>
      <c r="H261" s="331">
        <v>13.100000000000001</v>
      </c>
      <c r="I261"/>
      <c r="J261"/>
    </row>
    <row r="262" spans="1:10" s="128" customFormat="1" x14ac:dyDescent="0.35">
      <c r="A262" s="138" t="s">
        <v>5614</v>
      </c>
      <c r="B262" s="21">
        <v>6</v>
      </c>
      <c r="C262" s="20">
        <v>0.7</v>
      </c>
      <c r="D262" s="135">
        <v>40</v>
      </c>
      <c r="E262" s="21"/>
      <c r="F262" s="328">
        <v>13.4</v>
      </c>
      <c r="G262" s="328">
        <v>12.3</v>
      </c>
      <c r="H262" s="331">
        <v>12.05</v>
      </c>
      <c r="I262"/>
      <c r="J262"/>
    </row>
    <row r="263" spans="1:10" s="128" customFormat="1" x14ac:dyDescent="0.35">
      <c r="A263" s="138" t="s">
        <v>5618</v>
      </c>
      <c r="B263" s="21">
        <v>6</v>
      </c>
      <c r="C263" s="20">
        <v>0.7</v>
      </c>
      <c r="D263" s="135">
        <v>40</v>
      </c>
      <c r="E263" s="21"/>
      <c r="F263" s="328">
        <v>13.4</v>
      </c>
      <c r="G263" s="328">
        <v>12.3</v>
      </c>
      <c r="H263" s="331">
        <v>12.05</v>
      </c>
      <c r="I263"/>
      <c r="J263"/>
    </row>
    <row r="264" spans="1:10" s="128" customFormat="1" x14ac:dyDescent="0.35">
      <c r="A264" s="138" t="s">
        <v>5622</v>
      </c>
      <c r="B264" s="21">
        <v>6</v>
      </c>
      <c r="C264" s="20">
        <v>0.7</v>
      </c>
      <c r="D264" s="135">
        <v>40</v>
      </c>
      <c r="E264" s="21"/>
      <c r="F264" s="328">
        <v>13.850000000000001</v>
      </c>
      <c r="G264" s="328">
        <v>12.75</v>
      </c>
      <c r="H264" s="331">
        <v>12.5</v>
      </c>
      <c r="I264"/>
      <c r="J264"/>
    </row>
    <row r="265" spans="1:10" s="128" customFormat="1" x14ac:dyDescent="0.35">
      <c r="A265" s="138" t="s">
        <v>5630</v>
      </c>
      <c r="B265" s="21">
        <v>6</v>
      </c>
      <c r="C265" s="20">
        <v>0.7</v>
      </c>
      <c r="D265" s="135">
        <v>40</v>
      </c>
      <c r="E265" s="21"/>
      <c r="F265" s="328">
        <v>13.4</v>
      </c>
      <c r="G265" s="328">
        <v>12.3</v>
      </c>
      <c r="H265" s="331">
        <v>12.05</v>
      </c>
      <c r="I265"/>
      <c r="J265"/>
    </row>
    <row r="266" spans="1:10" s="128" customFormat="1" x14ac:dyDescent="0.35">
      <c r="A266" s="138" t="s">
        <v>5638</v>
      </c>
      <c r="B266" s="21">
        <v>6</v>
      </c>
      <c r="C266" s="20">
        <v>0.7</v>
      </c>
      <c r="D266" s="135">
        <v>40</v>
      </c>
      <c r="E266" s="21"/>
      <c r="F266" s="328">
        <v>13.450000000000001</v>
      </c>
      <c r="G266" s="328">
        <v>12.350000000000001</v>
      </c>
      <c r="H266" s="331">
        <v>12.100000000000001</v>
      </c>
      <c r="I266"/>
      <c r="J266"/>
    </row>
    <row r="267" spans="1:10" s="128" customFormat="1" x14ac:dyDescent="0.35">
      <c r="A267" s="138" t="s">
        <v>5652</v>
      </c>
      <c r="B267" s="21">
        <v>3</v>
      </c>
      <c r="C267" s="20">
        <v>1.75</v>
      </c>
      <c r="D267" s="135">
        <v>42.7</v>
      </c>
      <c r="E267" s="21"/>
      <c r="F267" s="328">
        <v>68.7</v>
      </c>
      <c r="G267" s="328">
        <v>63.050000000000004</v>
      </c>
      <c r="H267" s="331">
        <v>61.95</v>
      </c>
      <c r="I267"/>
      <c r="J267"/>
    </row>
    <row r="268" spans="1:10" s="128" customFormat="1" x14ac:dyDescent="0.35">
      <c r="A268" s="138" t="s">
        <v>5656</v>
      </c>
      <c r="B268" s="21">
        <v>6</v>
      </c>
      <c r="C268" s="20">
        <v>1</v>
      </c>
      <c r="D268" s="135">
        <v>42.7</v>
      </c>
      <c r="E268" s="21"/>
      <c r="F268" s="328">
        <v>43.300000000000004</v>
      </c>
      <c r="G268" s="328">
        <v>39.75</v>
      </c>
      <c r="H268" s="331">
        <v>39.050000000000004</v>
      </c>
      <c r="I268"/>
      <c r="J268"/>
    </row>
    <row r="269" spans="1:10" s="128" customFormat="1" x14ac:dyDescent="0.35">
      <c r="A269" s="138" t="s">
        <v>14580</v>
      </c>
      <c r="B269" s="21">
        <v>6</v>
      </c>
      <c r="C269" s="20">
        <v>0.5</v>
      </c>
      <c r="D269" s="135">
        <v>43</v>
      </c>
      <c r="E269" s="21"/>
      <c r="F269" s="328">
        <v>28.1</v>
      </c>
      <c r="G269" s="328">
        <v>25.8</v>
      </c>
      <c r="H269" s="331">
        <v>25.35</v>
      </c>
      <c r="I269"/>
      <c r="J269"/>
    </row>
    <row r="270" spans="1:10" s="128" customFormat="1" x14ac:dyDescent="0.35">
      <c r="A270" s="138" t="s">
        <v>14693</v>
      </c>
      <c r="B270" s="21">
        <v>6</v>
      </c>
      <c r="C270" s="20">
        <v>0.7</v>
      </c>
      <c r="D270" s="135">
        <v>43.5</v>
      </c>
      <c r="E270" s="21"/>
      <c r="F270" s="328">
        <v>23.75</v>
      </c>
      <c r="G270" s="328">
        <v>21.8</v>
      </c>
      <c r="H270" s="331">
        <v>21.400000000000002</v>
      </c>
      <c r="I270"/>
      <c r="J270"/>
    </row>
    <row r="271" spans="1:10" s="128" customFormat="1" x14ac:dyDescent="0.35">
      <c r="A271" s="138" t="s">
        <v>5663</v>
      </c>
      <c r="B271" s="21">
        <v>6</v>
      </c>
      <c r="C271" s="20">
        <v>0.7</v>
      </c>
      <c r="D271" s="135">
        <v>43.5</v>
      </c>
      <c r="E271" s="21"/>
      <c r="F271" s="328">
        <v>23.900000000000002</v>
      </c>
      <c r="G271" s="328">
        <v>21.900000000000002</v>
      </c>
      <c r="H271" s="331">
        <v>21.55</v>
      </c>
      <c r="I271"/>
      <c r="J271"/>
    </row>
    <row r="272" spans="1:10" s="128" customFormat="1" x14ac:dyDescent="0.35">
      <c r="A272" s="138" t="s">
        <v>5670</v>
      </c>
      <c r="B272" s="21">
        <v>120</v>
      </c>
      <c r="C272" s="20">
        <v>0.05</v>
      </c>
      <c r="D272" s="135">
        <v>43</v>
      </c>
      <c r="E272" s="21"/>
      <c r="F272" s="328">
        <v>4.2</v>
      </c>
      <c r="G272" s="328">
        <v>3.85</v>
      </c>
      <c r="H272" s="331">
        <v>3.8000000000000003</v>
      </c>
      <c r="I272"/>
      <c r="J272"/>
    </row>
    <row r="273" spans="1:10" s="128" customFormat="1" x14ac:dyDescent="0.35">
      <c r="A273" s="138" t="s">
        <v>23326</v>
      </c>
      <c r="B273" s="21">
        <v>6</v>
      </c>
      <c r="C273" s="20">
        <v>0.7</v>
      </c>
      <c r="D273" s="135">
        <v>43</v>
      </c>
      <c r="E273" s="21"/>
      <c r="F273" s="328">
        <v>19.650000000000002</v>
      </c>
      <c r="G273" s="328">
        <v>18</v>
      </c>
      <c r="H273" s="331">
        <v>17.7</v>
      </c>
      <c r="I273"/>
      <c r="J273"/>
    </row>
    <row r="274" spans="1:10" s="128" customFormat="1" x14ac:dyDescent="0.35">
      <c r="A274" s="138" t="s">
        <v>5677</v>
      </c>
      <c r="B274" s="21">
        <v>120</v>
      </c>
      <c r="C274" s="20">
        <v>0.05</v>
      </c>
      <c r="D274" s="135">
        <v>43</v>
      </c>
      <c r="E274" s="21"/>
      <c r="F274" s="328">
        <v>4.2</v>
      </c>
      <c r="G274" s="328">
        <v>3.85</v>
      </c>
      <c r="H274" s="331">
        <v>3.8000000000000003</v>
      </c>
      <c r="I274"/>
      <c r="J274"/>
    </row>
    <row r="275" spans="1:10" s="128" customFormat="1" x14ac:dyDescent="0.35">
      <c r="A275" s="138" t="s">
        <v>5681</v>
      </c>
      <c r="B275" s="21">
        <v>6</v>
      </c>
      <c r="C275" s="20">
        <v>0.7</v>
      </c>
      <c r="D275" s="135">
        <v>43</v>
      </c>
      <c r="E275" s="21"/>
      <c r="F275" s="328">
        <v>19.650000000000002</v>
      </c>
      <c r="G275" s="328">
        <v>18</v>
      </c>
      <c r="H275" s="331">
        <v>17.7</v>
      </c>
      <c r="I275"/>
      <c r="J275"/>
    </row>
    <row r="276" spans="1:10" s="128" customFormat="1" x14ac:dyDescent="0.35">
      <c r="A276" s="138" t="s">
        <v>5685</v>
      </c>
      <c r="B276" s="21">
        <v>6</v>
      </c>
      <c r="C276" s="20">
        <v>0.7</v>
      </c>
      <c r="D276" s="135">
        <v>43</v>
      </c>
      <c r="E276" s="21"/>
      <c r="F276" s="328">
        <v>19.650000000000002</v>
      </c>
      <c r="G276" s="328">
        <v>18</v>
      </c>
      <c r="H276" s="331">
        <v>17.7</v>
      </c>
      <c r="I276"/>
      <c r="J276"/>
    </row>
    <row r="277" spans="1:10" s="128" customFormat="1" x14ac:dyDescent="0.35">
      <c r="A277" s="138" t="s">
        <v>5689</v>
      </c>
      <c r="B277" s="21">
        <v>120</v>
      </c>
      <c r="C277" s="20">
        <v>0.05</v>
      </c>
      <c r="D277" s="135">
        <v>43</v>
      </c>
      <c r="E277" s="21"/>
      <c r="F277" s="328">
        <v>4.2</v>
      </c>
      <c r="G277" s="328">
        <v>3.85</v>
      </c>
      <c r="H277" s="331">
        <v>3.8000000000000003</v>
      </c>
      <c r="I277"/>
      <c r="J277"/>
    </row>
    <row r="278" spans="1:10" s="128" customFormat="1" x14ac:dyDescent="0.35">
      <c r="A278" s="138" t="s">
        <v>5693</v>
      </c>
      <c r="B278" s="21">
        <v>120</v>
      </c>
      <c r="C278" s="20">
        <v>0.05</v>
      </c>
      <c r="D278" s="135">
        <v>43</v>
      </c>
      <c r="E278" s="21"/>
      <c r="F278" s="328">
        <v>4.2</v>
      </c>
      <c r="G278" s="328">
        <v>3.85</v>
      </c>
      <c r="H278" s="331">
        <v>3.8000000000000003</v>
      </c>
      <c r="I278"/>
      <c r="J278"/>
    </row>
    <row r="279" spans="1:10" s="128" customFormat="1" x14ac:dyDescent="0.35">
      <c r="A279" s="138" t="s">
        <v>23327</v>
      </c>
      <c r="B279" s="21">
        <v>6</v>
      </c>
      <c r="C279" s="20">
        <v>0.7</v>
      </c>
      <c r="D279" s="135">
        <v>43</v>
      </c>
      <c r="E279" s="21"/>
      <c r="F279" s="328">
        <v>19.650000000000002</v>
      </c>
      <c r="G279" s="328">
        <v>18</v>
      </c>
      <c r="H279" s="331">
        <v>17.7</v>
      </c>
      <c r="I279"/>
      <c r="J279"/>
    </row>
    <row r="280" spans="1:10" s="128" customFormat="1" x14ac:dyDescent="0.35">
      <c r="A280" s="138" t="s">
        <v>6127</v>
      </c>
      <c r="B280" s="21">
        <v>6</v>
      </c>
      <c r="C280" s="20">
        <v>1</v>
      </c>
      <c r="D280" s="135">
        <v>47</v>
      </c>
      <c r="E280" s="21"/>
      <c r="F280" s="328">
        <v>17.55</v>
      </c>
      <c r="G280" s="328">
        <v>16.100000000000001</v>
      </c>
      <c r="H280" s="331">
        <v>15.850000000000001</v>
      </c>
      <c r="I280"/>
      <c r="J280"/>
    </row>
    <row r="281" spans="1:10" s="128" customFormat="1" x14ac:dyDescent="0.35">
      <c r="A281" s="138" t="s">
        <v>6134</v>
      </c>
      <c r="B281" s="21">
        <v>6</v>
      </c>
      <c r="C281" s="20">
        <v>0.7</v>
      </c>
      <c r="D281" s="135">
        <v>40</v>
      </c>
      <c r="E281" s="21"/>
      <c r="F281" s="328">
        <v>26.200000000000003</v>
      </c>
      <c r="G281" s="328">
        <v>24.05</v>
      </c>
      <c r="H281" s="331">
        <v>23.6</v>
      </c>
      <c r="I281"/>
      <c r="J281"/>
    </row>
    <row r="282" spans="1:10" s="128" customFormat="1" x14ac:dyDescent="0.35">
      <c r="A282" s="138" t="s">
        <v>6138</v>
      </c>
      <c r="B282" s="21">
        <v>6</v>
      </c>
      <c r="C282" s="20">
        <v>0.7</v>
      </c>
      <c r="D282" s="135">
        <v>40</v>
      </c>
      <c r="E282" s="21"/>
      <c r="F282" s="328">
        <v>25.3</v>
      </c>
      <c r="G282" s="328">
        <v>23.200000000000003</v>
      </c>
      <c r="H282" s="331">
        <v>22.8</v>
      </c>
      <c r="I282"/>
      <c r="J282"/>
    </row>
    <row r="283" spans="1:10" s="128" customFormat="1" x14ac:dyDescent="0.35">
      <c r="A283" s="138" t="s">
        <v>6149</v>
      </c>
      <c r="B283" s="21">
        <v>6</v>
      </c>
      <c r="C283" s="20">
        <v>0.7</v>
      </c>
      <c r="D283" s="135">
        <v>40</v>
      </c>
      <c r="E283" s="21"/>
      <c r="F283" s="328">
        <v>30.150000000000002</v>
      </c>
      <c r="G283" s="328">
        <v>27.700000000000003</v>
      </c>
      <c r="H283" s="331">
        <v>27.200000000000003</v>
      </c>
      <c r="I283"/>
      <c r="J283"/>
    </row>
    <row r="284" spans="1:10" s="128" customFormat="1" x14ac:dyDescent="0.35">
      <c r="A284" s="138" t="s">
        <v>6198</v>
      </c>
      <c r="B284" s="21">
        <v>6</v>
      </c>
      <c r="C284" s="20">
        <v>0.7</v>
      </c>
      <c r="D284" s="135">
        <v>37.5</v>
      </c>
      <c r="E284" s="21"/>
      <c r="F284" s="328">
        <v>11.75</v>
      </c>
      <c r="G284" s="328">
        <v>10.8</v>
      </c>
      <c r="H284" s="331">
        <v>10.600000000000001</v>
      </c>
      <c r="I284"/>
      <c r="J284"/>
    </row>
    <row r="285" spans="1:10" s="128" customFormat="1" x14ac:dyDescent="0.35">
      <c r="A285" s="138" t="s">
        <v>6204</v>
      </c>
      <c r="B285" s="21">
        <v>6</v>
      </c>
      <c r="C285" s="20">
        <v>0.7</v>
      </c>
      <c r="D285" s="135">
        <v>37.5</v>
      </c>
      <c r="E285" s="21"/>
      <c r="F285" s="328">
        <v>10.9</v>
      </c>
      <c r="G285" s="328">
        <v>10</v>
      </c>
      <c r="H285" s="331">
        <v>9.8500000000000014</v>
      </c>
      <c r="I285"/>
      <c r="J285"/>
    </row>
    <row r="286" spans="1:10" x14ac:dyDescent="0.35">
      <c r="A286" s="138" t="s">
        <v>6209</v>
      </c>
      <c r="B286" s="21">
        <v>6</v>
      </c>
      <c r="C286" s="20">
        <v>0.7</v>
      </c>
      <c r="D286" s="135">
        <v>37.5</v>
      </c>
      <c r="E286" s="21"/>
      <c r="F286" s="328">
        <v>11.25</v>
      </c>
      <c r="G286" s="328">
        <v>10.350000000000001</v>
      </c>
      <c r="H286" s="331">
        <v>10.15</v>
      </c>
    </row>
    <row r="287" spans="1:10" s="128" customFormat="1" x14ac:dyDescent="0.35">
      <c r="A287" s="138" t="s">
        <v>14703</v>
      </c>
      <c r="B287" s="21">
        <v>6</v>
      </c>
      <c r="C287" s="20">
        <v>0.7</v>
      </c>
      <c r="D287" s="135">
        <v>37.5</v>
      </c>
      <c r="E287" s="21"/>
      <c r="F287" s="328">
        <v>13.700000000000001</v>
      </c>
      <c r="G287" s="328">
        <v>12.600000000000001</v>
      </c>
      <c r="H287" s="331">
        <v>12.350000000000001</v>
      </c>
      <c r="I287"/>
      <c r="J287"/>
    </row>
    <row r="288" spans="1:10" s="128" customFormat="1" x14ac:dyDescent="0.35">
      <c r="A288" s="138" t="s">
        <v>6466</v>
      </c>
      <c r="B288" s="21">
        <v>6</v>
      </c>
      <c r="C288" s="20">
        <v>1</v>
      </c>
      <c r="D288" s="135">
        <v>40</v>
      </c>
      <c r="E288" s="21"/>
      <c r="F288" s="328">
        <v>24.950000000000003</v>
      </c>
      <c r="G288" s="328">
        <v>22.900000000000002</v>
      </c>
      <c r="H288" s="331">
        <v>22.5</v>
      </c>
      <c r="I288"/>
      <c r="J288"/>
    </row>
    <row r="289" spans="1:10" s="128" customFormat="1" x14ac:dyDescent="0.35">
      <c r="A289" s="138" t="s">
        <v>6473</v>
      </c>
      <c r="B289" s="21">
        <v>6</v>
      </c>
      <c r="C289" s="20">
        <v>0.7</v>
      </c>
      <c r="D289" s="135">
        <v>45</v>
      </c>
      <c r="E289" s="21"/>
      <c r="F289" s="328">
        <v>29.1</v>
      </c>
      <c r="G289" s="328">
        <v>26.700000000000003</v>
      </c>
      <c r="H289" s="331">
        <v>26.200000000000003</v>
      </c>
      <c r="I289"/>
      <c r="J289"/>
    </row>
    <row r="290" spans="1:10" s="128" customFormat="1" x14ac:dyDescent="0.35">
      <c r="A290" s="138" t="s">
        <v>6485</v>
      </c>
      <c r="B290" s="21">
        <v>6</v>
      </c>
      <c r="C290" s="20">
        <v>0.7</v>
      </c>
      <c r="D290" s="135">
        <v>44</v>
      </c>
      <c r="E290" s="21"/>
      <c r="F290" s="328">
        <v>23.8</v>
      </c>
      <c r="G290" s="328">
        <v>21.85</v>
      </c>
      <c r="H290" s="331">
        <v>21.450000000000003</v>
      </c>
      <c r="I290"/>
      <c r="J290"/>
    </row>
    <row r="291" spans="1:10" x14ac:dyDescent="0.35">
      <c r="A291" s="138" t="s">
        <v>6489</v>
      </c>
      <c r="B291" s="21">
        <v>6</v>
      </c>
      <c r="C291" s="20">
        <v>0.7</v>
      </c>
      <c r="D291" s="135">
        <v>43</v>
      </c>
      <c r="E291" s="21"/>
      <c r="F291" s="328">
        <v>17</v>
      </c>
      <c r="G291" s="328">
        <v>15.600000000000001</v>
      </c>
      <c r="H291" s="331">
        <v>15.350000000000001</v>
      </c>
    </row>
    <row r="292" spans="1:10" s="128" customFormat="1" x14ac:dyDescent="0.35">
      <c r="A292" s="138" t="s">
        <v>6504</v>
      </c>
      <c r="B292" s="21">
        <v>6</v>
      </c>
      <c r="C292" s="20">
        <v>0.5</v>
      </c>
      <c r="D292" s="135">
        <v>46</v>
      </c>
      <c r="E292" s="21"/>
      <c r="F292" s="328">
        <v>18.350000000000001</v>
      </c>
      <c r="G292" s="328">
        <v>16.850000000000001</v>
      </c>
      <c r="H292" s="331">
        <v>16.55</v>
      </c>
      <c r="I292"/>
      <c r="J292"/>
    </row>
    <row r="293" spans="1:10" s="128" customFormat="1" x14ac:dyDescent="0.35">
      <c r="A293" s="138" t="s">
        <v>6547</v>
      </c>
      <c r="B293" s="21">
        <v>6</v>
      </c>
      <c r="C293" s="20">
        <v>0.7</v>
      </c>
      <c r="D293" s="135">
        <v>47</v>
      </c>
      <c r="E293" s="21"/>
      <c r="F293" s="328">
        <v>18.5</v>
      </c>
      <c r="G293" s="328">
        <v>17</v>
      </c>
      <c r="H293" s="331">
        <v>16.7</v>
      </c>
      <c r="I293"/>
      <c r="J293"/>
    </row>
    <row r="294" spans="1:10" x14ac:dyDescent="0.35">
      <c r="A294" s="138" t="s">
        <v>14364</v>
      </c>
      <c r="B294" s="21">
        <v>6</v>
      </c>
      <c r="C294" s="20">
        <v>0.7</v>
      </c>
      <c r="D294" s="135">
        <v>40</v>
      </c>
      <c r="E294" s="21"/>
      <c r="F294" s="328">
        <v>26.8</v>
      </c>
      <c r="G294" s="328">
        <v>24.6</v>
      </c>
      <c r="H294" s="331">
        <v>24.150000000000002</v>
      </c>
    </row>
    <row r="295" spans="1:10" s="128" customFormat="1" x14ac:dyDescent="0.35">
      <c r="A295" s="138" t="s">
        <v>6586</v>
      </c>
      <c r="B295" s="21">
        <v>6</v>
      </c>
      <c r="C295" s="20">
        <v>0.7</v>
      </c>
      <c r="D295" s="135">
        <v>41.3</v>
      </c>
      <c r="E295" s="21"/>
      <c r="F295" s="328">
        <v>15.950000000000001</v>
      </c>
      <c r="G295" s="328">
        <v>14.65</v>
      </c>
      <c r="H295" s="331">
        <v>14.350000000000001</v>
      </c>
      <c r="I295"/>
      <c r="J295"/>
    </row>
    <row r="296" spans="1:10" s="128" customFormat="1" x14ac:dyDescent="0.35">
      <c r="A296" s="138" t="s">
        <v>6594</v>
      </c>
      <c r="B296" s="21">
        <v>6</v>
      </c>
      <c r="C296" s="20">
        <v>0.7</v>
      </c>
      <c r="D296" s="135">
        <v>41.2</v>
      </c>
      <c r="E296" s="21"/>
      <c r="F296" s="328">
        <v>18.05</v>
      </c>
      <c r="G296" s="328">
        <v>16.600000000000001</v>
      </c>
      <c r="H296" s="331">
        <v>16.3</v>
      </c>
      <c r="I296"/>
      <c r="J296"/>
    </row>
    <row r="297" spans="1:10" x14ac:dyDescent="0.35">
      <c r="A297" s="138" t="s">
        <v>6598</v>
      </c>
      <c r="B297" s="21">
        <v>6</v>
      </c>
      <c r="C297" s="20">
        <v>0.7</v>
      </c>
      <c r="D297" s="135">
        <v>41.4</v>
      </c>
      <c r="E297" s="21"/>
      <c r="F297" s="328">
        <v>18.400000000000002</v>
      </c>
      <c r="G297" s="328">
        <v>16.900000000000002</v>
      </c>
      <c r="H297" s="331">
        <v>16.600000000000001</v>
      </c>
    </row>
    <row r="298" spans="1:10" s="128" customFormat="1" x14ac:dyDescent="0.35">
      <c r="A298" s="138" t="s">
        <v>6645</v>
      </c>
      <c r="B298" s="21">
        <v>12</v>
      </c>
      <c r="C298" s="20">
        <v>1</v>
      </c>
      <c r="D298" s="135">
        <v>43.4</v>
      </c>
      <c r="E298" s="21"/>
      <c r="F298" s="328">
        <v>40.450000000000003</v>
      </c>
      <c r="G298" s="328">
        <v>37.15</v>
      </c>
      <c r="H298" s="331">
        <v>36.5</v>
      </c>
      <c r="I298"/>
      <c r="J298"/>
    </row>
    <row r="299" spans="1:10" s="128" customFormat="1" x14ac:dyDescent="0.35">
      <c r="A299" s="138" t="s">
        <v>6649</v>
      </c>
      <c r="B299" s="21">
        <v>6</v>
      </c>
      <c r="C299" s="20">
        <v>0.7</v>
      </c>
      <c r="D299" s="135">
        <v>43.4</v>
      </c>
      <c r="E299" s="21"/>
      <c r="F299" s="328">
        <v>28.950000000000003</v>
      </c>
      <c r="G299" s="328">
        <v>26.55</v>
      </c>
      <c r="H299" s="331">
        <v>26.1</v>
      </c>
      <c r="I299"/>
      <c r="J299"/>
    </row>
    <row r="300" spans="1:10" s="128" customFormat="1" x14ac:dyDescent="0.35">
      <c r="A300" s="138" t="s">
        <v>6670</v>
      </c>
      <c r="B300" s="21">
        <v>6</v>
      </c>
      <c r="C300" s="20">
        <v>0.7</v>
      </c>
      <c r="D300" s="135">
        <v>43.4</v>
      </c>
      <c r="E300" s="21"/>
      <c r="F300" s="328">
        <v>35.65</v>
      </c>
      <c r="G300" s="328">
        <v>32.700000000000003</v>
      </c>
      <c r="H300" s="331">
        <v>32.15</v>
      </c>
      <c r="I300"/>
      <c r="J300"/>
    </row>
    <row r="301" spans="1:10" x14ac:dyDescent="0.35">
      <c r="A301" s="138" t="s">
        <v>6674</v>
      </c>
      <c r="B301" s="21">
        <v>6</v>
      </c>
      <c r="C301" s="20">
        <v>0.7</v>
      </c>
      <c r="D301" s="135">
        <v>43.4</v>
      </c>
      <c r="E301" s="21"/>
      <c r="F301" s="328">
        <v>31.3</v>
      </c>
      <c r="G301" s="328">
        <v>28.75</v>
      </c>
      <c r="H301" s="331">
        <v>28.25</v>
      </c>
    </row>
    <row r="302" spans="1:10" s="128" customFormat="1" x14ac:dyDescent="0.35">
      <c r="A302" s="138" t="s">
        <v>6678</v>
      </c>
      <c r="B302" s="21">
        <v>6</v>
      </c>
      <c r="C302" s="20">
        <v>0.7</v>
      </c>
      <c r="D302" s="135">
        <v>43.4</v>
      </c>
      <c r="E302" s="21"/>
      <c r="F302" s="328">
        <v>30.150000000000002</v>
      </c>
      <c r="G302" s="328">
        <v>27.700000000000003</v>
      </c>
      <c r="H302" s="331">
        <v>27.200000000000003</v>
      </c>
      <c r="I302"/>
      <c r="J302"/>
    </row>
    <row r="303" spans="1:10" s="128" customFormat="1" x14ac:dyDescent="0.35">
      <c r="A303" s="138" t="s">
        <v>6746</v>
      </c>
      <c r="B303" s="21">
        <v>6</v>
      </c>
      <c r="C303" s="20">
        <v>0.7</v>
      </c>
      <c r="D303" s="135">
        <v>40</v>
      </c>
      <c r="E303" s="21"/>
      <c r="F303" s="328">
        <v>20.700000000000003</v>
      </c>
      <c r="G303" s="328">
        <v>19</v>
      </c>
      <c r="H303" s="331">
        <v>18.650000000000002</v>
      </c>
      <c r="I303"/>
      <c r="J303"/>
    </row>
    <row r="304" spans="1:10" x14ac:dyDescent="0.35">
      <c r="A304" s="138" t="s">
        <v>6751</v>
      </c>
      <c r="B304" s="21">
        <v>6</v>
      </c>
      <c r="C304" s="20">
        <v>0.5</v>
      </c>
      <c r="D304" s="135">
        <v>43</v>
      </c>
      <c r="E304" s="21"/>
      <c r="F304" s="328">
        <v>33.800000000000004</v>
      </c>
      <c r="G304" s="328">
        <v>31</v>
      </c>
      <c r="H304" s="331">
        <v>30.450000000000003</v>
      </c>
    </row>
    <row r="305" spans="1:10" s="128" customFormat="1" x14ac:dyDescent="0.35">
      <c r="A305" s="138" t="s">
        <v>14456</v>
      </c>
      <c r="B305" s="21">
        <v>6</v>
      </c>
      <c r="C305" s="20">
        <v>0.5</v>
      </c>
      <c r="D305" s="135">
        <v>40</v>
      </c>
      <c r="E305" s="21"/>
      <c r="F305" s="328">
        <v>13.850000000000001</v>
      </c>
      <c r="G305" s="328">
        <v>12.700000000000001</v>
      </c>
      <c r="H305" s="331">
        <v>12.5</v>
      </c>
      <c r="I305"/>
      <c r="J305"/>
    </row>
    <row r="306" spans="1:10" s="128" customFormat="1" x14ac:dyDescent="0.35">
      <c r="A306" s="138" t="s">
        <v>14458</v>
      </c>
      <c r="B306" s="21">
        <v>6</v>
      </c>
      <c r="C306" s="20">
        <v>0.5</v>
      </c>
      <c r="D306" s="135">
        <v>40</v>
      </c>
      <c r="E306" s="21"/>
      <c r="F306" s="328">
        <v>19.700000000000003</v>
      </c>
      <c r="G306" s="328">
        <v>18.100000000000001</v>
      </c>
      <c r="H306" s="331">
        <v>17.75</v>
      </c>
      <c r="I306"/>
      <c r="J306"/>
    </row>
    <row r="307" spans="1:10" x14ac:dyDescent="0.35">
      <c r="A307" s="138" t="s">
        <v>6938</v>
      </c>
      <c r="B307" s="21">
        <v>6</v>
      </c>
      <c r="C307" s="20">
        <v>0.5</v>
      </c>
      <c r="D307" s="135">
        <v>44</v>
      </c>
      <c r="E307" s="21"/>
      <c r="F307" s="328">
        <v>28.5</v>
      </c>
      <c r="G307" s="328">
        <v>26.150000000000002</v>
      </c>
      <c r="H307" s="331">
        <v>25.700000000000003</v>
      </c>
    </row>
    <row r="308" spans="1:10" s="128" customFormat="1" x14ac:dyDescent="0.35">
      <c r="A308" s="138" t="s">
        <v>7003</v>
      </c>
      <c r="B308" s="21">
        <v>6</v>
      </c>
      <c r="C308" s="20">
        <v>0.7</v>
      </c>
      <c r="D308" s="135">
        <v>48.1</v>
      </c>
      <c r="E308" s="21"/>
      <c r="F308" s="328">
        <v>27.5</v>
      </c>
      <c r="G308" s="328">
        <v>25.25</v>
      </c>
      <c r="H308" s="331">
        <v>24.8</v>
      </c>
      <c r="I308"/>
      <c r="J308"/>
    </row>
    <row r="309" spans="1:10" s="128" customFormat="1" x14ac:dyDescent="0.35">
      <c r="A309" s="138" t="s">
        <v>7007</v>
      </c>
      <c r="B309" s="21">
        <v>6</v>
      </c>
      <c r="C309" s="20">
        <v>0.7</v>
      </c>
      <c r="D309" s="135">
        <v>50.2</v>
      </c>
      <c r="E309" s="21"/>
      <c r="F309" s="328">
        <v>27.700000000000003</v>
      </c>
      <c r="G309" s="328">
        <v>25.450000000000003</v>
      </c>
      <c r="H309" s="331">
        <v>25</v>
      </c>
      <c r="I309"/>
      <c r="J309"/>
    </row>
    <row r="310" spans="1:10" s="128" customFormat="1" x14ac:dyDescent="0.35">
      <c r="A310" s="138" t="s">
        <v>7026</v>
      </c>
      <c r="B310" s="21">
        <v>6</v>
      </c>
      <c r="C310" s="20">
        <v>0.7</v>
      </c>
      <c r="D310" s="135">
        <v>45</v>
      </c>
      <c r="E310" s="21"/>
      <c r="F310" s="328">
        <v>46.050000000000004</v>
      </c>
      <c r="G310" s="328">
        <v>42.25</v>
      </c>
      <c r="H310" s="331">
        <v>41.5</v>
      </c>
      <c r="I310"/>
      <c r="J310"/>
    </row>
    <row r="311" spans="1:10" s="128" customFormat="1" x14ac:dyDescent="0.35">
      <c r="A311" s="138" t="s">
        <v>7385</v>
      </c>
      <c r="B311" s="21">
        <v>6</v>
      </c>
      <c r="C311" s="20">
        <v>0.7</v>
      </c>
      <c r="D311" s="135">
        <v>47</v>
      </c>
      <c r="E311" s="21"/>
      <c r="F311" s="328">
        <v>25</v>
      </c>
      <c r="G311" s="328">
        <v>22.950000000000003</v>
      </c>
      <c r="H311" s="331">
        <v>22.55</v>
      </c>
      <c r="I311"/>
      <c r="J311"/>
    </row>
    <row r="312" spans="1:10" x14ac:dyDescent="0.35">
      <c r="A312" s="138" t="s">
        <v>7389</v>
      </c>
      <c r="B312" s="21">
        <v>6</v>
      </c>
      <c r="C312" s="20">
        <v>0.7</v>
      </c>
      <c r="D312" s="135">
        <v>43</v>
      </c>
      <c r="E312" s="21"/>
      <c r="F312" s="328">
        <v>24.650000000000002</v>
      </c>
      <c r="G312" s="328">
        <v>22.6</v>
      </c>
      <c r="H312" s="331">
        <v>22.200000000000003</v>
      </c>
    </row>
    <row r="313" spans="1:10" s="128" customFormat="1" x14ac:dyDescent="0.35">
      <c r="A313" s="138" t="s">
        <v>7448</v>
      </c>
      <c r="B313" s="21">
        <v>6</v>
      </c>
      <c r="C313" s="20">
        <v>0.7</v>
      </c>
      <c r="D313" s="135">
        <v>43</v>
      </c>
      <c r="E313" s="21"/>
      <c r="F313" s="328">
        <v>22.200000000000003</v>
      </c>
      <c r="G313" s="328">
        <v>20.350000000000001</v>
      </c>
      <c r="H313" s="331">
        <v>20</v>
      </c>
      <c r="I313"/>
      <c r="J313"/>
    </row>
    <row r="314" spans="1:10" x14ac:dyDescent="0.35">
      <c r="A314" s="138" t="s">
        <v>7452</v>
      </c>
      <c r="B314" s="21">
        <v>6</v>
      </c>
      <c r="C314" s="20">
        <v>0.7</v>
      </c>
      <c r="D314" s="135">
        <v>57</v>
      </c>
      <c r="E314" s="21"/>
      <c r="F314" s="328">
        <v>24.650000000000002</v>
      </c>
      <c r="G314" s="328">
        <v>22.650000000000002</v>
      </c>
      <c r="H314" s="331">
        <v>22.200000000000003</v>
      </c>
    </row>
    <row r="315" spans="1:10" s="128" customFormat="1" x14ac:dyDescent="0.35">
      <c r="A315" s="138" t="s">
        <v>7473</v>
      </c>
      <c r="B315" s="21">
        <v>6</v>
      </c>
      <c r="C315" s="20">
        <v>0.7</v>
      </c>
      <c r="D315" s="135">
        <v>41.3</v>
      </c>
      <c r="E315" s="21"/>
      <c r="F315" s="328">
        <v>31.8</v>
      </c>
      <c r="G315" s="328">
        <v>29.200000000000003</v>
      </c>
      <c r="H315" s="331">
        <v>28.650000000000002</v>
      </c>
      <c r="I315"/>
      <c r="J315"/>
    </row>
    <row r="316" spans="1:10" x14ac:dyDescent="0.35">
      <c r="A316" s="138" t="s">
        <v>7477</v>
      </c>
      <c r="B316" s="21">
        <v>6</v>
      </c>
      <c r="C316" s="20">
        <v>1</v>
      </c>
      <c r="D316" s="135">
        <v>43</v>
      </c>
      <c r="E316" s="21"/>
      <c r="F316" s="328">
        <v>24.1</v>
      </c>
      <c r="G316" s="328">
        <v>22.150000000000002</v>
      </c>
      <c r="H316" s="331">
        <v>21.75</v>
      </c>
    </row>
    <row r="317" spans="1:10" x14ac:dyDescent="0.35">
      <c r="A317" s="138" t="s">
        <v>7480</v>
      </c>
      <c r="B317" s="21">
        <v>50</v>
      </c>
      <c r="C317" s="20">
        <v>0.05</v>
      </c>
      <c r="D317" s="135">
        <v>43</v>
      </c>
      <c r="E317" s="21"/>
      <c r="F317" s="328">
        <v>4.55</v>
      </c>
      <c r="G317" s="328">
        <v>4.2</v>
      </c>
      <c r="H317" s="331">
        <v>4.1000000000000005</v>
      </c>
    </row>
    <row r="318" spans="1:10" s="128" customFormat="1" x14ac:dyDescent="0.35">
      <c r="A318" s="138" t="s">
        <v>7486</v>
      </c>
      <c r="B318" s="21">
        <v>4</v>
      </c>
      <c r="C318" s="20">
        <v>0.7</v>
      </c>
      <c r="D318" s="135">
        <v>43</v>
      </c>
      <c r="E318" s="21"/>
      <c r="F318" s="328">
        <v>17.850000000000001</v>
      </c>
      <c r="G318" s="328">
        <v>16.400000000000002</v>
      </c>
      <c r="H318" s="331">
        <v>16.100000000000001</v>
      </c>
      <c r="I318"/>
      <c r="J318"/>
    </row>
    <row r="319" spans="1:10" s="128" customFormat="1" x14ac:dyDescent="0.35">
      <c r="A319" s="138" t="s">
        <v>7490</v>
      </c>
      <c r="B319" s="21">
        <v>4</v>
      </c>
      <c r="C319" s="20">
        <v>0.5</v>
      </c>
      <c r="D319" s="135">
        <v>43</v>
      </c>
      <c r="E319" s="21"/>
      <c r="F319" s="328">
        <v>25.700000000000003</v>
      </c>
      <c r="G319" s="328">
        <v>23.55</v>
      </c>
      <c r="H319" s="331">
        <v>23.150000000000002</v>
      </c>
      <c r="I319"/>
      <c r="J319"/>
    </row>
    <row r="320" spans="1:10" x14ac:dyDescent="0.35">
      <c r="A320" s="138" t="s">
        <v>7494</v>
      </c>
      <c r="B320" s="21">
        <v>4</v>
      </c>
      <c r="C320" s="20">
        <v>0.7</v>
      </c>
      <c r="D320" s="135">
        <v>43</v>
      </c>
      <c r="E320" s="21"/>
      <c r="F320" s="328">
        <v>18.900000000000002</v>
      </c>
      <c r="G320" s="328">
        <v>17.350000000000001</v>
      </c>
      <c r="H320" s="331">
        <v>17.05</v>
      </c>
    </row>
    <row r="321" spans="1:16298" s="128" customFormat="1" x14ac:dyDescent="0.35">
      <c r="A321" s="138" t="s">
        <v>7682</v>
      </c>
      <c r="B321" s="21">
        <v>6</v>
      </c>
      <c r="C321" s="20">
        <v>0.7</v>
      </c>
      <c r="D321" s="135">
        <v>37.5</v>
      </c>
      <c r="E321" s="21"/>
      <c r="F321" s="328">
        <v>22.3</v>
      </c>
      <c r="G321" s="328">
        <v>20.5</v>
      </c>
      <c r="H321" s="331">
        <v>20.100000000000001</v>
      </c>
      <c r="I321"/>
      <c r="J321"/>
    </row>
    <row r="322" spans="1:16298" x14ac:dyDescent="0.35">
      <c r="A322" s="138" t="s">
        <v>7686</v>
      </c>
      <c r="B322" s="21">
        <v>6</v>
      </c>
      <c r="C322" s="20">
        <v>0.7</v>
      </c>
      <c r="D322" s="135">
        <v>37.5</v>
      </c>
      <c r="E322" s="21"/>
      <c r="F322" s="328">
        <v>22.3</v>
      </c>
      <c r="G322" s="328">
        <v>20.5</v>
      </c>
      <c r="H322" s="331">
        <v>20.100000000000001</v>
      </c>
      <c r="K322" s="102"/>
      <c r="L322" s="24"/>
      <c r="M322" s="24"/>
      <c r="N322" s="24"/>
      <c r="O322" s="25"/>
      <c r="P322" s="25"/>
      <c r="Q322" s="26"/>
      <c r="R322" s="26"/>
      <c r="S322" s="102"/>
      <c r="T322" s="24"/>
      <c r="U322" s="24"/>
      <c r="V322" s="24"/>
      <c r="W322" s="25"/>
      <c r="X322" s="25"/>
      <c r="Y322" s="26"/>
      <c r="Z322" s="26"/>
      <c r="AA322" s="102"/>
      <c r="AB322" s="24"/>
      <c r="AC322" s="24"/>
      <c r="AD322" s="24"/>
      <c r="AE322" s="25"/>
      <c r="AF322" s="25"/>
      <c r="AG322" s="26"/>
      <c r="AH322" s="26"/>
      <c r="AI322" s="102"/>
      <c r="AJ322" s="24"/>
      <c r="AK322" s="24"/>
      <c r="AL322" s="24"/>
      <c r="AM322" s="25"/>
      <c r="AN322" s="25"/>
      <c r="AO322" s="26"/>
      <c r="AP322" s="26"/>
      <c r="AQ322" s="102"/>
      <c r="AR322" s="24"/>
      <c r="AS322" s="24"/>
      <c r="AT322" s="24"/>
      <c r="AU322" s="25"/>
      <c r="AV322" s="25"/>
      <c r="AW322" s="26"/>
      <c r="AX322" s="26"/>
      <c r="AY322" s="102"/>
      <c r="AZ322" s="24"/>
      <c r="BA322" s="24"/>
      <c r="BB322" s="24"/>
      <c r="BC322" s="25"/>
      <c r="BD322" s="25"/>
      <c r="BE322" s="26"/>
      <c r="BF322" s="26"/>
      <c r="BG322" s="102"/>
      <c r="BH322" s="24"/>
      <c r="BI322" s="24"/>
      <c r="BJ322" s="24"/>
      <c r="BK322" s="25"/>
      <c r="BL322" s="25"/>
      <c r="BM322" s="26"/>
      <c r="BN322" s="26"/>
      <c r="BO322" s="102"/>
      <c r="BP322" s="24"/>
      <c r="BQ322" s="24"/>
      <c r="BR322" s="24"/>
      <c r="BS322" s="25"/>
      <c r="BT322" s="25"/>
      <c r="BU322" s="26"/>
      <c r="BV322" s="26"/>
      <c r="BW322" s="102"/>
      <c r="BX322" s="24"/>
      <c r="BY322" s="24"/>
      <c r="BZ322" s="24"/>
      <c r="CA322" s="25"/>
      <c r="CB322" s="25"/>
      <c r="CC322" s="26"/>
      <c r="CD322" s="26"/>
      <c r="CE322" s="102"/>
      <c r="CF322" s="24"/>
      <c r="CG322" s="24"/>
      <c r="CH322" s="24"/>
      <c r="CI322" s="25"/>
      <c r="CJ322" s="25"/>
      <c r="CK322" s="26"/>
      <c r="CL322" s="26"/>
      <c r="CM322" s="102"/>
      <c r="CN322" s="24"/>
      <c r="CO322" s="24"/>
      <c r="CP322" s="24"/>
      <c r="CQ322" s="25"/>
      <c r="CR322" s="25"/>
      <c r="CS322" s="26"/>
      <c r="CT322" s="26"/>
      <c r="CU322" s="102"/>
      <c r="CV322" s="24"/>
      <c r="CW322" s="24"/>
      <c r="CX322" s="24"/>
      <c r="CY322" s="25"/>
      <c r="CZ322" s="25"/>
      <c r="DA322" s="26"/>
      <c r="DB322" s="26"/>
      <c r="DC322" s="102"/>
      <c r="DD322" s="24"/>
      <c r="DE322" s="24"/>
      <c r="DF322" s="24"/>
      <c r="DG322" s="25"/>
      <c r="DH322" s="25"/>
      <c r="DI322" s="26"/>
      <c r="DJ322" s="26"/>
      <c r="DK322" s="102"/>
      <c r="DL322" s="24"/>
      <c r="DM322" s="24"/>
      <c r="DN322" s="24"/>
      <c r="DO322" s="25"/>
      <c r="DP322" s="25"/>
      <c r="DQ322" s="26"/>
      <c r="DR322" s="26"/>
      <c r="DS322" s="102"/>
      <c r="DT322" s="24"/>
      <c r="DU322" s="24"/>
      <c r="DV322" s="24"/>
      <c r="DW322" s="25"/>
      <c r="DX322" s="25"/>
      <c r="DY322" s="26"/>
      <c r="DZ322" s="26"/>
      <c r="EA322" s="102"/>
      <c r="EB322" s="24"/>
      <c r="EC322" s="24"/>
      <c r="ED322" s="24"/>
      <c r="EE322" s="25"/>
      <c r="EF322" s="25"/>
      <c r="EG322" s="26"/>
      <c r="EH322" s="26"/>
      <c r="EI322" s="102"/>
      <c r="EJ322" s="24"/>
      <c r="EK322" s="24"/>
      <c r="EL322" s="24"/>
      <c r="EM322" s="25"/>
      <c r="EN322" s="25"/>
      <c r="EO322" s="26"/>
      <c r="EP322" s="26"/>
      <c r="EQ322" s="102"/>
      <c r="ER322" s="24"/>
      <c r="ES322" s="24"/>
      <c r="ET322" s="24"/>
      <c r="EU322" s="25"/>
      <c r="EV322" s="25"/>
      <c r="EW322" s="26"/>
      <c r="EX322" s="26"/>
      <c r="EY322" s="102"/>
      <c r="EZ322" s="24"/>
      <c r="FA322" s="24"/>
      <c r="FB322" s="24"/>
      <c r="FC322" s="25"/>
      <c r="FD322" s="25"/>
      <c r="FE322" s="26"/>
      <c r="FF322" s="26"/>
      <c r="FG322" s="102"/>
      <c r="FH322" s="24"/>
      <c r="FI322" s="24"/>
      <c r="FJ322" s="24"/>
      <c r="FK322" s="25"/>
      <c r="FL322" s="25"/>
      <c r="FM322" s="26"/>
      <c r="FN322" s="26"/>
      <c r="FO322" s="102"/>
      <c r="FP322" s="24"/>
      <c r="FQ322" s="24"/>
      <c r="FR322" s="24"/>
      <c r="FS322" s="25"/>
      <c r="FT322" s="25"/>
      <c r="FU322" s="26"/>
      <c r="FV322" s="26"/>
      <c r="FW322" s="102"/>
      <c r="FX322" s="24"/>
      <c r="FY322" s="24"/>
      <c r="FZ322" s="24"/>
      <c r="GA322" s="25"/>
      <c r="GB322" s="25"/>
      <c r="GC322" s="26"/>
      <c r="GD322" s="26"/>
      <c r="GE322" s="102"/>
      <c r="GF322" s="24"/>
      <c r="GG322" s="24"/>
      <c r="GH322" s="24"/>
      <c r="GI322" s="25"/>
      <c r="GJ322" s="25"/>
      <c r="GK322" s="26"/>
      <c r="GL322" s="26"/>
      <c r="GM322" s="102"/>
      <c r="GN322" s="24"/>
      <c r="GO322" s="24"/>
      <c r="GP322" s="24"/>
      <c r="GQ322" s="25"/>
      <c r="GR322" s="25"/>
      <c r="GS322" s="26"/>
      <c r="GT322" s="26"/>
      <c r="GU322" s="102"/>
      <c r="GV322" s="24"/>
      <c r="GW322" s="24"/>
      <c r="GX322" s="24"/>
      <c r="GY322" s="25"/>
      <c r="GZ322" s="25"/>
      <c r="HA322" s="26"/>
      <c r="HB322" s="26"/>
      <c r="HC322" s="102"/>
      <c r="HD322" s="24"/>
      <c r="HE322" s="24"/>
      <c r="HF322" s="24"/>
      <c r="HG322" s="25"/>
      <c r="HH322" s="25"/>
      <c r="HI322" s="26"/>
      <c r="HJ322" s="26"/>
      <c r="HK322" s="102"/>
      <c r="HL322" s="24"/>
      <c r="HM322" s="24"/>
      <c r="HN322" s="24"/>
      <c r="HO322" s="25"/>
      <c r="HP322" s="25"/>
      <c r="HQ322" s="26"/>
      <c r="HR322" s="26"/>
      <c r="HS322" s="102"/>
      <c r="HT322" s="24"/>
      <c r="HU322" s="24"/>
      <c r="HV322" s="24"/>
      <c r="HW322" s="25"/>
      <c r="HX322" s="25"/>
      <c r="HY322" s="26"/>
      <c r="HZ322" s="26"/>
      <c r="IA322" s="102"/>
      <c r="IB322" s="24"/>
      <c r="IC322" s="24"/>
      <c r="ID322" s="24"/>
      <c r="IE322" s="25"/>
      <c r="IF322" s="25"/>
      <c r="IG322" s="26"/>
      <c r="IH322" s="26"/>
      <c r="II322" s="102"/>
      <c r="IJ322" s="24"/>
      <c r="IK322" s="24"/>
      <c r="IL322" s="24"/>
      <c r="IM322" s="25"/>
      <c r="IN322" s="25"/>
      <c r="IO322" s="26"/>
      <c r="IP322" s="26"/>
      <c r="IQ322" s="102"/>
      <c r="IR322" s="24"/>
      <c r="IS322" s="24"/>
      <c r="IT322" s="24"/>
      <c r="IU322" s="25"/>
      <c r="IV322" s="25"/>
      <c r="IW322" s="26"/>
      <c r="IX322" s="26"/>
      <c r="IY322" s="102"/>
      <c r="IZ322" s="24"/>
      <c r="JA322" s="24"/>
      <c r="JB322" s="24"/>
      <c r="JC322" s="25"/>
      <c r="JD322" s="25"/>
      <c r="JE322" s="26"/>
      <c r="JF322" s="26"/>
      <c r="JG322" s="102"/>
      <c r="JH322" s="24"/>
      <c r="JI322" s="24"/>
      <c r="JJ322" s="24"/>
      <c r="JK322" s="25"/>
      <c r="JL322" s="25"/>
      <c r="JM322" s="26"/>
      <c r="JN322" s="26"/>
      <c r="JO322" s="102"/>
      <c r="JP322" s="24"/>
      <c r="JQ322" s="24"/>
      <c r="JR322" s="24"/>
      <c r="JS322" s="25"/>
      <c r="JT322" s="25"/>
      <c r="JU322" s="26"/>
      <c r="JV322" s="26"/>
      <c r="JW322" s="102"/>
      <c r="JX322" s="24"/>
      <c r="JY322" s="24"/>
      <c r="JZ322" s="24"/>
      <c r="KA322" s="25"/>
      <c r="KB322" s="25"/>
      <c r="KC322" s="26"/>
      <c r="KD322" s="26"/>
      <c r="KE322" s="102"/>
      <c r="KF322" s="24"/>
      <c r="KG322" s="24"/>
      <c r="KH322" s="24"/>
      <c r="KI322" s="25"/>
      <c r="KJ322" s="25"/>
      <c r="KK322" s="26"/>
      <c r="KL322" s="26"/>
      <c r="KM322" s="102"/>
      <c r="KN322" s="24"/>
      <c r="KO322" s="24"/>
      <c r="KP322" s="24"/>
      <c r="KQ322" s="25"/>
      <c r="KR322" s="25"/>
      <c r="KS322" s="26"/>
      <c r="KT322" s="26"/>
      <c r="KU322" s="102"/>
      <c r="KV322" s="24"/>
      <c r="KW322" s="24"/>
      <c r="KX322" s="24"/>
      <c r="KY322" s="25"/>
      <c r="KZ322" s="25"/>
      <c r="LA322" s="26"/>
      <c r="LB322" s="26"/>
      <c r="LC322" s="102"/>
      <c r="LD322" s="24"/>
      <c r="LE322" s="24"/>
      <c r="LF322" s="24"/>
      <c r="LG322" s="25"/>
      <c r="LH322" s="25"/>
      <c r="LI322" s="26"/>
      <c r="LJ322" s="26"/>
      <c r="LK322" s="102"/>
      <c r="LL322" s="24"/>
      <c r="LM322" s="24"/>
      <c r="LN322" s="24"/>
      <c r="LO322" s="25"/>
      <c r="LP322" s="25"/>
      <c r="LQ322" s="26"/>
      <c r="LR322" s="26"/>
      <c r="LS322" s="102"/>
      <c r="LT322" s="24"/>
      <c r="LU322" s="24"/>
      <c r="LV322" s="24"/>
      <c r="LW322" s="25"/>
      <c r="LX322" s="25"/>
      <c r="LY322" s="26"/>
      <c r="LZ322" s="26"/>
      <c r="MA322" s="102"/>
      <c r="MB322" s="24"/>
      <c r="MC322" s="24"/>
      <c r="MD322" s="24"/>
      <c r="ME322" s="25"/>
      <c r="MF322" s="25"/>
      <c r="MG322" s="26"/>
      <c r="MH322" s="26"/>
      <c r="MI322" s="102"/>
      <c r="MJ322" s="24"/>
      <c r="MK322" s="24"/>
      <c r="ML322" s="24"/>
      <c r="MM322" s="25"/>
      <c r="MN322" s="25"/>
      <c r="MO322" s="26"/>
      <c r="MP322" s="26"/>
      <c r="MQ322" s="102"/>
      <c r="MR322" s="24"/>
      <c r="MS322" s="24"/>
      <c r="MT322" s="24"/>
      <c r="MU322" s="25"/>
      <c r="MV322" s="25"/>
      <c r="MW322" s="26"/>
      <c r="MX322" s="26"/>
      <c r="MY322" s="102"/>
      <c r="MZ322" s="24"/>
      <c r="NA322" s="24"/>
      <c r="NB322" s="24"/>
      <c r="NC322" s="25"/>
      <c r="ND322" s="25"/>
      <c r="NE322" s="26"/>
      <c r="NF322" s="26"/>
      <c r="NG322" s="102"/>
      <c r="NH322" s="24"/>
      <c r="NI322" s="24"/>
      <c r="NJ322" s="24"/>
      <c r="NK322" s="25"/>
      <c r="NL322" s="25"/>
      <c r="NM322" s="26"/>
      <c r="NN322" s="26"/>
      <c r="NO322" s="102"/>
      <c r="NP322" s="24"/>
      <c r="NQ322" s="24"/>
      <c r="NR322" s="24"/>
      <c r="NS322" s="25"/>
      <c r="NT322" s="25"/>
      <c r="NU322" s="26"/>
      <c r="NV322" s="26"/>
      <c r="NW322" s="102"/>
      <c r="NX322" s="24"/>
      <c r="NY322" s="24"/>
      <c r="NZ322" s="24"/>
      <c r="OA322" s="25"/>
      <c r="OB322" s="25"/>
      <c r="OC322" s="26"/>
      <c r="OD322" s="26"/>
      <c r="OE322" s="102"/>
      <c r="OF322" s="24"/>
      <c r="OG322" s="24"/>
      <c r="OH322" s="24"/>
      <c r="OI322" s="25"/>
      <c r="OJ322" s="25"/>
      <c r="OK322" s="26"/>
      <c r="OL322" s="26"/>
      <c r="OM322" s="102"/>
      <c r="ON322" s="24"/>
      <c r="OO322" s="24"/>
      <c r="OP322" s="24"/>
      <c r="OQ322" s="25"/>
      <c r="OR322" s="25"/>
      <c r="OS322" s="26"/>
      <c r="OT322" s="26"/>
      <c r="OU322" s="102"/>
      <c r="OV322" s="24"/>
      <c r="OW322" s="24"/>
      <c r="OX322" s="24"/>
      <c r="OY322" s="25"/>
      <c r="OZ322" s="25"/>
      <c r="PA322" s="26"/>
      <c r="PB322" s="26"/>
      <c r="PC322" s="102"/>
      <c r="PD322" s="24"/>
      <c r="PE322" s="24"/>
      <c r="PF322" s="24"/>
      <c r="PG322" s="25"/>
      <c r="PH322" s="25"/>
      <c r="PI322" s="26"/>
      <c r="PJ322" s="26"/>
      <c r="PK322" s="102"/>
      <c r="PL322" s="24"/>
      <c r="PM322" s="24"/>
      <c r="PN322" s="24"/>
      <c r="PO322" s="25"/>
      <c r="PP322" s="25"/>
      <c r="PQ322" s="26"/>
      <c r="PR322" s="26"/>
      <c r="PS322" s="102"/>
      <c r="PT322" s="24"/>
      <c r="PU322" s="24"/>
      <c r="PV322" s="24"/>
      <c r="PW322" s="25"/>
      <c r="PX322" s="25"/>
      <c r="PY322" s="26"/>
      <c r="PZ322" s="26"/>
      <c r="QA322" s="102"/>
      <c r="QB322" s="24"/>
      <c r="QC322" s="24"/>
      <c r="QD322" s="24"/>
      <c r="QE322" s="25"/>
      <c r="QF322" s="25"/>
      <c r="QG322" s="26"/>
      <c r="QH322" s="26"/>
      <c r="QI322" s="102"/>
      <c r="QJ322" s="24"/>
      <c r="QK322" s="24"/>
      <c r="QL322" s="24"/>
      <c r="QM322" s="25"/>
      <c r="QN322" s="25"/>
      <c r="QO322" s="26"/>
      <c r="QP322" s="26"/>
      <c r="QQ322" s="102"/>
      <c r="QR322" s="24"/>
      <c r="QS322" s="24"/>
      <c r="QT322" s="24"/>
      <c r="QU322" s="25"/>
      <c r="QV322" s="25"/>
      <c r="QW322" s="26"/>
      <c r="QX322" s="26"/>
      <c r="QY322" s="102"/>
      <c r="QZ322" s="24"/>
      <c r="RA322" s="24"/>
      <c r="RB322" s="24"/>
      <c r="RC322" s="25"/>
      <c r="RD322" s="25"/>
      <c r="RE322" s="26"/>
      <c r="RF322" s="26"/>
      <c r="RG322" s="102"/>
      <c r="RH322" s="24"/>
      <c r="RI322" s="24"/>
      <c r="RJ322" s="24"/>
      <c r="RK322" s="25"/>
      <c r="RL322" s="25"/>
      <c r="RM322" s="26"/>
      <c r="RN322" s="26"/>
      <c r="RO322" s="102"/>
      <c r="RP322" s="24"/>
      <c r="RQ322" s="24"/>
      <c r="RR322" s="24"/>
      <c r="RS322" s="25"/>
      <c r="RT322" s="25"/>
      <c r="RU322" s="26"/>
      <c r="RV322" s="26"/>
      <c r="RW322" s="102"/>
      <c r="RX322" s="24"/>
      <c r="RY322" s="24"/>
      <c r="RZ322" s="24"/>
      <c r="SA322" s="25"/>
      <c r="SB322" s="25"/>
      <c r="SC322" s="26"/>
      <c r="SD322" s="26"/>
      <c r="SE322" s="102"/>
      <c r="SF322" s="24"/>
      <c r="SG322" s="24"/>
      <c r="SH322" s="24"/>
      <c r="SI322" s="25"/>
      <c r="SJ322" s="25"/>
      <c r="SK322" s="26"/>
      <c r="SL322" s="26"/>
      <c r="SM322" s="102"/>
      <c r="SN322" s="24"/>
      <c r="SO322" s="24"/>
      <c r="SP322" s="24"/>
      <c r="SQ322" s="25"/>
      <c r="SR322" s="25"/>
      <c r="SS322" s="26"/>
      <c r="ST322" s="26"/>
      <c r="SU322" s="102"/>
      <c r="SV322" s="24"/>
      <c r="SW322" s="24"/>
      <c r="SX322" s="24"/>
      <c r="SY322" s="25"/>
      <c r="SZ322" s="25"/>
      <c r="TA322" s="26"/>
      <c r="TB322" s="26"/>
      <c r="TC322" s="102"/>
      <c r="TD322" s="24"/>
      <c r="TE322" s="24"/>
      <c r="TF322" s="24"/>
      <c r="TG322" s="25"/>
      <c r="TH322" s="25"/>
      <c r="TI322" s="26"/>
      <c r="TJ322" s="26"/>
      <c r="TK322" s="102"/>
      <c r="TL322" s="24"/>
      <c r="TM322" s="24"/>
      <c r="TN322" s="24"/>
      <c r="TO322" s="25"/>
      <c r="TP322" s="25"/>
      <c r="TQ322" s="26"/>
      <c r="TR322" s="26"/>
      <c r="TS322" s="102"/>
      <c r="TT322" s="24"/>
      <c r="TU322" s="24"/>
      <c r="TV322" s="24"/>
      <c r="TW322" s="25"/>
      <c r="TX322" s="25"/>
      <c r="TY322" s="26"/>
      <c r="TZ322" s="26"/>
      <c r="UA322" s="102"/>
      <c r="UB322" s="24"/>
      <c r="UC322" s="24"/>
      <c r="UD322" s="24"/>
      <c r="UE322" s="25"/>
      <c r="UF322" s="25"/>
      <c r="UG322" s="26"/>
      <c r="UH322" s="26"/>
      <c r="UI322" s="102"/>
      <c r="UJ322" s="24"/>
      <c r="UK322" s="24"/>
      <c r="UL322" s="24"/>
      <c r="UM322" s="25"/>
      <c r="UN322" s="25"/>
      <c r="UO322" s="26"/>
      <c r="UP322" s="26"/>
      <c r="UQ322" s="102"/>
      <c r="UR322" s="24"/>
      <c r="US322" s="24"/>
      <c r="UT322" s="24"/>
      <c r="UU322" s="25"/>
      <c r="UV322" s="25"/>
      <c r="UW322" s="26"/>
      <c r="UX322" s="26"/>
      <c r="UY322" s="102"/>
      <c r="UZ322" s="24"/>
      <c r="VA322" s="24"/>
      <c r="VB322" s="24"/>
      <c r="VC322" s="25"/>
      <c r="VD322" s="25"/>
      <c r="VE322" s="26"/>
      <c r="VF322" s="26"/>
      <c r="VG322" s="102"/>
      <c r="VH322" s="24"/>
      <c r="VI322" s="24"/>
      <c r="VJ322" s="24"/>
      <c r="VK322" s="25"/>
      <c r="VL322" s="25"/>
      <c r="VM322" s="26"/>
      <c r="VN322" s="26"/>
      <c r="VO322" s="102"/>
      <c r="VP322" s="24"/>
      <c r="VQ322" s="24"/>
      <c r="VR322" s="24"/>
      <c r="VS322" s="25"/>
      <c r="VT322" s="25"/>
      <c r="VU322" s="26"/>
      <c r="VV322" s="26"/>
      <c r="VW322" s="102"/>
      <c r="VX322" s="24"/>
      <c r="VY322" s="24"/>
      <c r="VZ322" s="24"/>
      <c r="WA322" s="25"/>
      <c r="WB322" s="25"/>
      <c r="WC322" s="26"/>
      <c r="WD322" s="26"/>
      <c r="WE322" s="102"/>
      <c r="WF322" s="24"/>
      <c r="WG322" s="24"/>
      <c r="WH322" s="24"/>
      <c r="WI322" s="25"/>
      <c r="WJ322" s="25"/>
      <c r="WK322" s="26"/>
      <c r="WL322" s="26"/>
      <c r="WM322" s="102"/>
      <c r="WN322" s="24"/>
      <c r="WO322" s="24"/>
      <c r="WP322" s="24"/>
      <c r="WQ322" s="25"/>
      <c r="WR322" s="25"/>
      <c r="WS322" s="26"/>
      <c r="WT322" s="26"/>
      <c r="WU322" s="102"/>
      <c r="WV322" s="24"/>
      <c r="WW322" s="24"/>
      <c r="WX322" s="24"/>
      <c r="WY322" s="25"/>
      <c r="WZ322" s="25"/>
      <c r="XA322" s="26"/>
      <c r="XB322" s="26"/>
      <c r="XC322" s="102"/>
      <c r="XD322" s="24"/>
      <c r="XE322" s="24"/>
      <c r="XF322" s="24"/>
      <c r="XG322" s="25"/>
      <c r="XH322" s="25"/>
      <c r="XI322" s="26"/>
      <c r="XJ322" s="26"/>
      <c r="XK322" s="102"/>
      <c r="XL322" s="24"/>
      <c r="XM322" s="24"/>
      <c r="XN322" s="24"/>
      <c r="XO322" s="25"/>
      <c r="XP322" s="25"/>
      <c r="XQ322" s="26"/>
      <c r="XR322" s="26"/>
      <c r="XS322" s="102"/>
      <c r="XT322" s="24"/>
      <c r="XU322" s="24"/>
      <c r="XV322" s="24"/>
      <c r="XW322" s="25"/>
      <c r="XX322" s="25"/>
      <c r="XY322" s="26"/>
      <c r="XZ322" s="26"/>
      <c r="YA322" s="102"/>
      <c r="YB322" s="24"/>
      <c r="YC322" s="24"/>
      <c r="YD322" s="24"/>
      <c r="YE322" s="25"/>
      <c r="YF322" s="25"/>
      <c r="YG322" s="26"/>
      <c r="YH322" s="26"/>
      <c r="YI322" s="102"/>
      <c r="YJ322" s="24"/>
      <c r="YK322" s="24"/>
      <c r="YL322" s="24"/>
      <c r="YM322" s="25"/>
      <c r="YN322" s="25"/>
      <c r="YO322" s="26"/>
      <c r="YP322" s="26"/>
      <c r="YQ322" s="102"/>
      <c r="YR322" s="24"/>
      <c r="YS322" s="24"/>
      <c r="YT322" s="24"/>
      <c r="YU322" s="25"/>
      <c r="YV322" s="25"/>
      <c r="YW322" s="26"/>
      <c r="YX322" s="26"/>
      <c r="YY322" s="102"/>
      <c r="YZ322" s="24"/>
      <c r="ZA322" s="24"/>
      <c r="ZB322" s="24"/>
      <c r="ZC322" s="25"/>
      <c r="ZD322" s="25"/>
      <c r="ZE322" s="26"/>
      <c r="ZF322" s="26"/>
      <c r="ZG322" s="102"/>
      <c r="ZH322" s="24"/>
      <c r="ZI322" s="24"/>
      <c r="ZJ322" s="24"/>
      <c r="ZK322" s="25"/>
      <c r="ZL322" s="25"/>
      <c r="ZM322" s="26"/>
      <c r="ZN322" s="26"/>
      <c r="ZO322" s="102"/>
      <c r="ZP322" s="24"/>
      <c r="ZQ322" s="24"/>
      <c r="ZR322" s="24"/>
      <c r="ZS322" s="25"/>
      <c r="ZT322" s="25"/>
      <c r="ZU322" s="26"/>
      <c r="ZV322" s="26"/>
      <c r="ZW322" s="102"/>
      <c r="ZX322" s="24"/>
      <c r="ZY322" s="24"/>
      <c r="ZZ322" s="24"/>
      <c r="AAA322" s="25"/>
      <c r="AAB322" s="25"/>
      <c r="AAC322" s="26"/>
      <c r="AAD322" s="26"/>
      <c r="AAE322" s="102"/>
      <c r="AAF322" s="24"/>
      <c r="AAG322" s="24"/>
      <c r="AAH322" s="24"/>
      <c r="AAI322" s="25"/>
      <c r="AAJ322" s="25"/>
      <c r="AAK322" s="26"/>
      <c r="AAL322" s="26"/>
      <c r="AAM322" s="102"/>
      <c r="AAN322" s="24"/>
      <c r="AAO322" s="24"/>
      <c r="AAP322" s="24"/>
      <c r="AAQ322" s="25"/>
      <c r="AAR322" s="25"/>
      <c r="AAS322" s="26"/>
      <c r="AAT322" s="26"/>
      <c r="AAU322" s="102"/>
      <c r="AAV322" s="24"/>
      <c r="AAW322" s="24"/>
      <c r="AAX322" s="24"/>
      <c r="AAY322" s="25"/>
      <c r="AAZ322" s="25"/>
      <c r="ABA322" s="26"/>
      <c r="ABB322" s="26"/>
      <c r="ABC322" s="102"/>
      <c r="ABD322" s="24"/>
      <c r="ABE322" s="24"/>
      <c r="ABF322" s="24"/>
      <c r="ABG322" s="25"/>
      <c r="ABH322" s="25"/>
      <c r="ABI322" s="26"/>
      <c r="ABJ322" s="26"/>
      <c r="ABK322" s="102"/>
      <c r="ABL322" s="24"/>
      <c r="ABM322" s="24"/>
      <c r="ABN322" s="24"/>
      <c r="ABO322" s="25"/>
      <c r="ABP322" s="25"/>
      <c r="ABQ322" s="26"/>
      <c r="ABR322" s="26"/>
      <c r="ABS322" s="102"/>
      <c r="ABT322" s="24"/>
      <c r="ABU322" s="24"/>
      <c r="ABV322" s="24"/>
      <c r="ABW322" s="25"/>
      <c r="ABX322" s="25"/>
      <c r="ABY322" s="26"/>
      <c r="ABZ322" s="26"/>
      <c r="ACA322" s="102"/>
      <c r="ACB322" s="24"/>
      <c r="ACC322" s="24"/>
      <c r="ACD322" s="24"/>
      <c r="ACE322" s="25"/>
      <c r="ACF322" s="25"/>
      <c r="ACG322" s="26"/>
      <c r="ACH322" s="26"/>
      <c r="ACI322" s="102"/>
      <c r="ACJ322" s="24"/>
      <c r="ACK322" s="24"/>
      <c r="ACL322" s="24"/>
      <c r="ACM322" s="25"/>
      <c r="ACN322" s="25"/>
      <c r="ACO322" s="26"/>
      <c r="ACP322" s="26"/>
      <c r="ACQ322" s="102"/>
      <c r="ACR322" s="24"/>
      <c r="ACS322" s="24"/>
      <c r="ACT322" s="24"/>
      <c r="ACU322" s="25"/>
      <c r="ACV322" s="25"/>
      <c r="ACW322" s="26"/>
      <c r="ACX322" s="26"/>
      <c r="ACY322" s="102"/>
      <c r="ACZ322" s="24"/>
      <c r="ADA322" s="24"/>
      <c r="ADB322" s="24"/>
      <c r="ADC322" s="25"/>
      <c r="ADD322" s="25"/>
      <c r="ADE322" s="26"/>
      <c r="ADF322" s="26"/>
      <c r="ADG322" s="102"/>
      <c r="ADH322" s="24"/>
      <c r="ADI322" s="24"/>
      <c r="ADJ322" s="24"/>
      <c r="ADK322" s="25"/>
      <c r="ADL322" s="25"/>
      <c r="ADM322" s="26"/>
      <c r="ADN322" s="26"/>
      <c r="ADO322" s="102"/>
      <c r="ADP322" s="24"/>
      <c r="ADQ322" s="24"/>
      <c r="ADR322" s="24"/>
      <c r="ADS322" s="25"/>
      <c r="ADT322" s="25"/>
      <c r="ADU322" s="26"/>
      <c r="ADV322" s="26"/>
      <c r="ADW322" s="102"/>
      <c r="ADX322" s="24"/>
      <c r="ADY322" s="24"/>
      <c r="ADZ322" s="24"/>
      <c r="AEA322" s="25"/>
      <c r="AEB322" s="25"/>
      <c r="AEC322" s="26"/>
      <c r="AED322" s="26"/>
      <c r="AEE322" s="102"/>
      <c r="AEF322" s="24"/>
      <c r="AEG322" s="24"/>
      <c r="AEH322" s="24"/>
      <c r="AEI322" s="25"/>
      <c r="AEJ322" s="25"/>
      <c r="AEK322" s="26"/>
      <c r="AEL322" s="26"/>
      <c r="AEM322" s="102"/>
      <c r="AEN322" s="24"/>
      <c r="AEO322" s="24"/>
      <c r="AEP322" s="24"/>
      <c r="AEQ322" s="25"/>
      <c r="AER322" s="25"/>
      <c r="AES322" s="26"/>
      <c r="AET322" s="26"/>
      <c r="AEU322" s="102"/>
      <c r="AEV322" s="24"/>
      <c r="AEW322" s="24"/>
      <c r="AEX322" s="24"/>
      <c r="AEY322" s="25"/>
      <c r="AEZ322" s="25"/>
      <c r="AFA322" s="26"/>
      <c r="AFB322" s="26"/>
      <c r="AFC322" s="102"/>
      <c r="AFD322" s="24"/>
      <c r="AFE322" s="24"/>
      <c r="AFF322" s="24"/>
      <c r="AFG322" s="25"/>
      <c r="AFH322" s="25"/>
      <c r="AFI322" s="26"/>
      <c r="AFJ322" s="26"/>
      <c r="AFK322" s="102"/>
      <c r="AFL322" s="24"/>
      <c r="AFM322" s="24"/>
      <c r="AFN322" s="24"/>
      <c r="AFO322" s="25"/>
      <c r="AFP322" s="25"/>
      <c r="AFQ322" s="26"/>
      <c r="AFR322" s="26"/>
      <c r="AFS322" s="102"/>
      <c r="AFT322" s="24"/>
      <c r="AFU322" s="24"/>
      <c r="AFV322" s="24"/>
      <c r="AFW322" s="25"/>
      <c r="AFX322" s="25"/>
      <c r="AFY322" s="26"/>
      <c r="AFZ322" s="26"/>
      <c r="AGA322" s="102"/>
      <c r="AGB322" s="24"/>
      <c r="AGC322" s="24"/>
      <c r="AGD322" s="24"/>
      <c r="AGE322" s="25"/>
      <c r="AGF322" s="25"/>
      <c r="AGG322" s="26"/>
      <c r="AGH322" s="26"/>
      <c r="AGI322" s="102"/>
      <c r="AGJ322" s="24"/>
      <c r="AGK322" s="24"/>
      <c r="AGL322" s="24"/>
      <c r="AGM322" s="25"/>
      <c r="AGN322" s="25"/>
      <c r="AGO322" s="26"/>
      <c r="AGP322" s="26"/>
      <c r="AGQ322" s="102"/>
      <c r="AGR322" s="24"/>
      <c r="AGS322" s="24"/>
      <c r="AGT322" s="24"/>
      <c r="AGU322" s="25"/>
      <c r="AGV322" s="25"/>
      <c r="AGW322" s="26"/>
      <c r="AGX322" s="26"/>
      <c r="AGY322" s="102"/>
      <c r="AGZ322" s="24"/>
      <c r="AHA322" s="24"/>
      <c r="AHB322" s="24"/>
      <c r="AHC322" s="25"/>
      <c r="AHD322" s="25"/>
      <c r="AHE322" s="26"/>
      <c r="AHF322" s="26"/>
      <c r="AHG322" s="102"/>
      <c r="AHH322" s="24"/>
      <c r="AHI322" s="24"/>
      <c r="AHJ322" s="24"/>
      <c r="AHK322" s="25"/>
      <c r="AHL322" s="25"/>
      <c r="AHM322" s="26"/>
      <c r="AHN322" s="26"/>
      <c r="AHO322" s="102"/>
      <c r="AHP322" s="24"/>
      <c r="AHQ322" s="24"/>
      <c r="AHR322" s="24"/>
      <c r="AHS322" s="25"/>
      <c r="AHT322" s="25"/>
      <c r="AHU322" s="26"/>
      <c r="AHV322" s="26"/>
      <c r="AHW322" s="102"/>
      <c r="AHX322" s="24"/>
      <c r="AHY322" s="24"/>
      <c r="AHZ322" s="24"/>
      <c r="AIA322" s="25"/>
      <c r="AIB322" s="25"/>
      <c r="AIC322" s="26"/>
      <c r="AID322" s="26"/>
      <c r="AIE322" s="102"/>
      <c r="AIF322" s="24"/>
      <c r="AIG322" s="24"/>
      <c r="AIH322" s="24"/>
      <c r="AII322" s="25"/>
      <c r="AIJ322" s="25"/>
      <c r="AIK322" s="26"/>
      <c r="AIL322" s="26"/>
      <c r="AIM322" s="102"/>
      <c r="AIN322" s="24"/>
      <c r="AIO322" s="24"/>
      <c r="AIP322" s="24"/>
      <c r="AIQ322" s="25"/>
      <c r="AIR322" s="25"/>
      <c r="AIS322" s="26"/>
      <c r="AIT322" s="26"/>
      <c r="AIU322" s="102"/>
      <c r="AIV322" s="24"/>
      <c r="AIW322" s="24"/>
      <c r="AIX322" s="24"/>
      <c r="AIY322" s="25"/>
      <c r="AIZ322" s="25"/>
      <c r="AJA322" s="26"/>
      <c r="AJB322" s="26"/>
      <c r="AJC322" s="102"/>
      <c r="AJD322" s="24"/>
      <c r="AJE322" s="24"/>
      <c r="AJF322" s="24"/>
      <c r="AJG322" s="25"/>
      <c r="AJH322" s="25"/>
      <c r="AJI322" s="26"/>
      <c r="AJJ322" s="26"/>
      <c r="AJK322" s="102"/>
      <c r="AJL322" s="24"/>
      <c r="AJM322" s="24"/>
      <c r="AJN322" s="24"/>
      <c r="AJO322" s="25"/>
      <c r="AJP322" s="25"/>
      <c r="AJQ322" s="26"/>
      <c r="AJR322" s="26"/>
      <c r="AJS322" s="102"/>
      <c r="AJT322" s="24"/>
      <c r="AJU322" s="24"/>
      <c r="AJV322" s="24"/>
      <c r="AJW322" s="25"/>
      <c r="AJX322" s="25"/>
      <c r="AJY322" s="26"/>
      <c r="AJZ322" s="26"/>
      <c r="AKA322" s="102"/>
      <c r="AKB322" s="24"/>
      <c r="AKC322" s="24"/>
      <c r="AKD322" s="24"/>
      <c r="AKE322" s="25"/>
      <c r="AKF322" s="25"/>
      <c r="AKG322" s="26"/>
      <c r="AKH322" s="26"/>
      <c r="AKI322" s="102"/>
      <c r="AKJ322" s="24"/>
      <c r="AKK322" s="24"/>
      <c r="AKL322" s="24"/>
      <c r="AKM322" s="25"/>
      <c r="AKN322" s="25"/>
      <c r="AKO322" s="26"/>
      <c r="AKP322" s="26"/>
      <c r="AKQ322" s="102"/>
      <c r="AKR322" s="24"/>
      <c r="AKS322" s="24"/>
      <c r="AKT322" s="24"/>
      <c r="AKU322" s="25"/>
      <c r="AKV322" s="25"/>
      <c r="AKW322" s="26"/>
      <c r="AKX322" s="26"/>
      <c r="AKY322" s="102"/>
      <c r="AKZ322" s="24"/>
      <c r="ALA322" s="24"/>
      <c r="ALB322" s="24"/>
      <c r="ALC322" s="25"/>
      <c r="ALD322" s="25"/>
      <c r="ALE322" s="26"/>
      <c r="ALF322" s="26"/>
      <c r="ALG322" s="102"/>
      <c r="ALH322" s="24"/>
      <c r="ALI322" s="24"/>
      <c r="ALJ322" s="24"/>
      <c r="ALK322" s="25"/>
      <c r="ALL322" s="25"/>
      <c r="ALM322" s="26"/>
      <c r="ALN322" s="26"/>
      <c r="ALO322" s="102"/>
      <c r="ALP322" s="24"/>
      <c r="ALQ322" s="24"/>
      <c r="ALR322" s="24"/>
      <c r="ALS322" s="25"/>
      <c r="ALT322" s="25"/>
      <c r="ALU322" s="26"/>
      <c r="ALV322" s="26"/>
      <c r="ALW322" s="102"/>
      <c r="ALX322" s="24"/>
      <c r="ALY322" s="24"/>
      <c r="ALZ322" s="24"/>
      <c r="AMA322" s="25"/>
      <c r="AMB322" s="25"/>
      <c r="AMC322" s="26"/>
      <c r="AMD322" s="26"/>
      <c r="AME322" s="102"/>
      <c r="AMF322" s="24"/>
      <c r="AMG322" s="24"/>
      <c r="AMH322" s="24"/>
      <c r="AMI322" s="25"/>
      <c r="AMJ322" s="25"/>
      <c r="AMK322" s="26"/>
      <c r="AML322" s="26"/>
      <c r="AMM322" s="102"/>
      <c r="AMN322" s="24"/>
      <c r="AMO322" s="24"/>
      <c r="AMP322" s="24"/>
      <c r="AMQ322" s="25"/>
      <c r="AMR322" s="25"/>
      <c r="AMS322" s="26"/>
      <c r="AMT322" s="26"/>
      <c r="AMU322" s="102"/>
      <c r="AMV322" s="24"/>
      <c r="AMW322" s="24"/>
      <c r="AMX322" s="24"/>
      <c r="AMY322" s="25"/>
      <c r="AMZ322" s="25"/>
      <c r="ANA322" s="26"/>
      <c r="ANB322" s="26"/>
      <c r="ANC322" s="102"/>
      <c r="AND322" s="24"/>
      <c r="ANE322" s="24"/>
      <c r="ANF322" s="24"/>
      <c r="ANG322" s="25"/>
      <c r="ANH322" s="25"/>
      <c r="ANI322" s="26"/>
      <c r="ANJ322" s="26"/>
      <c r="ANK322" s="102"/>
      <c r="ANL322" s="24"/>
      <c r="ANM322" s="24"/>
      <c r="ANN322" s="24"/>
      <c r="ANO322" s="25"/>
      <c r="ANP322" s="25"/>
      <c r="ANQ322" s="26"/>
      <c r="ANR322" s="26"/>
      <c r="ANS322" s="102"/>
      <c r="ANT322" s="24"/>
      <c r="ANU322" s="24"/>
      <c r="ANV322" s="24"/>
      <c r="ANW322" s="25"/>
      <c r="ANX322" s="25"/>
      <c r="ANY322" s="26"/>
      <c r="ANZ322" s="26"/>
      <c r="AOA322" s="102"/>
      <c r="AOB322" s="24"/>
      <c r="AOC322" s="24"/>
      <c r="AOD322" s="24"/>
      <c r="AOE322" s="25"/>
      <c r="AOF322" s="25"/>
      <c r="AOG322" s="26"/>
      <c r="AOH322" s="26"/>
      <c r="AOI322" s="102"/>
      <c r="AOJ322" s="24"/>
      <c r="AOK322" s="24"/>
      <c r="AOL322" s="24"/>
      <c r="AOM322" s="25"/>
      <c r="AON322" s="25"/>
      <c r="AOO322" s="26"/>
      <c r="AOP322" s="26"/>
      <c r="AOQ322" s="102"/>
      <c r="AOR322" s="24"/>
      <c r="AOS322" s="24"/>
      <c r="AOT322" s="24"/>
      <c r="AOU322" s="25"/>
      <c r="AOV322" s="25"/>
      <c r="AOW322" s="26"/>
      <c r="AOX322" s="26"/>
      <c r="AOY322" s="102"/>
      <c r="AOZ322" s="24"/>
      <c r="APA322" s="24"/>
      <c r="APB322" s="24"/>
      <c r="APC322" s="25"/>
      <c r="APD322" s="25"/>
      <c r="APE322" s="26"/>
      <c r="APF322" s="26"/>
      <c r="APG322" s="102"/>
      <c r="APH322" s="24"/>
      <c r="API322" s="24"/>
      <c r="APJ322" s="24"/>
      <c r="APK322" s="25"/>
      <c r="APL322" s="25"/>
      <c r="APM322" s="26"/>
      <c r="APN322" s="26"/>
      <c r="APO322" s="102"/>
      <c r="APP322" s="24"/>
      <c r="APQ322" s="24"/>
      <c r="APR322" s="24"/>
      <c r="APS322" s="25"/>
      <c r="APT322" s="25"/>
      <c r="APU322" s="26"/>
      <c r="APV322" s="26"/>
      <c r="APW322" s="102"/>
      <c r="APX322" s="24"/>
      <c r="APY322" s="24"/>
      <c r="APZ322" s="24"/>
      <c r="AQA322" s="25"/>
      <c r="AQB322" s="25"/>
      <c r="AQC322" s="26"/>
      <c r="AQD322" s="26"/>
      <c r="AQE322" s="102"/>
      <c r="AQF322" s="24"/>
      <c r="AQG322" s="24"/>
      <c r="AQH322" s="24"/>
      <c r="AQI322" s="25"/>
      <c r="AQJ322" s="25"/>
      <c r="AQK322" s="26"/>
      <c r="AQL322" s="26"/>
      <c r="AQM322" s="102"/>
      <c r="AQN322" s="24"/>
      <c r="AQO322" s="24"/>
      <c r="AQP322" s="24"/>
      <c r="AQQ322" s="25"/>
      <c r="AQR322" s="25"/>
      <c r="AQS322" s="26"/>
      <c r="AQT322" s="26"/>
      <c r="AQU322" s="102"/>
      <c r="AQV322" s="24"/>
      <c r="AQW322" s="24"/>
      <c r="AQX322" s="24"/>
      <c r="AQY322" s="25"/>
      <c r="AQZ322" s="25"/>
      <c r="ARA322" s="26"/>
      <c r="ARB322" s="26"/>
      <c r="ARC322" s="102"/>
      <c r="ARD322" s="24"/>
      <c r="ARE322" s="24"/>
      <c r="ARF322" s="24"/>
      <c r="ARG322" s="25"/>
      <c r="ARH322" s="25"/>
      <c r="ARI322" s="26"/>
      <c r="ARJ322" s="26"/>
      <c r="ARK322" s="102"/>
      <c r="ARL322" s="24"/>
      <c r="ARM322" s="24"/>
      <c r="ARN322" s="24"/>
      <c r="ARO322" s="25"/>
      <c r="ARP322" s="25"/>
      <c r="ARQ322" s="26"/>
      <c r="ARR322" s="26"/>
      <c r="ARS322" s="102"/>
      <c r="ART322" s="24"/>
      <c r="ARU322" s="24"/>
      <c r="ARV322" s="24"/>
      <c r="ARW322" s="25"/>
      <c r="ARX322" s="25"/>
      <c r="ARY322" s="26"/>
      <c r="ARZ322" s="26"/>
      <c r="ASA322" s="102"/>
      <c r="ASB322" s="24"/>
      <c r="ASC322" s="24"/>
      <c r="ASD322" s="24"/>
      <c r="ASE322" s="25"/>
      <c r="ASF322" s="25"/>
      <c r="ASG322" s="26"/>
      <c r="ASH322" s="26"/>
      <c r="ASI322" s="102"/>
      <c r="ASJ322" s="24"/>
      <c r="ASK322" s="24"/>
      <c r="ASL322" s="24"/>
      <c r="ASM322" s="25"/>
      <c r="ASN322" s="25"/>
      <c r="ASO322" s="26"/>
      <c r="ASP322" s="26"/>
      <c r="ASQ322" s="102"/>
      <c r="ASR322" s="24"/>
      <c r="ASS322" s="24"/>
      <c r="AST322" s="24"/>
      <c r="ASU322" s="25"/>
      <c r="ASV322" s="25"/>
      <c r="ASW322" s="26"/>
      <c r="ASX322" s="26"/>
      <c r="ASY322" s="102"/>
      <c r="ASZ322" s="24"/>
      <c r="ATA322" s="24"/>
      <c r="ATB322" s="24"/>
      <c r="ATC322" s="25"/>
      <c r="ATD322" s="25"/>
      <c r="ATE322" s="26"/>
      <c r="ATF322" s="26"/>
      <c r="ATG322" s="102"/>
      <c r="ATH322" s="24"/>
      <c r="ATI322" s="24"/>
      <c r="ATJ322" s="24"/>
      <c r="ATK322" s="25"/>
      <c r="ATL322" s="25"/>
      <c r="ATM322" s="26"/>
      <c r="ATN322" s="26"/>
      <c r="ATO322" s="102"/>
      <c r="ATP322" s="24"/>
      <c r="ATQ322" s="24"/>
      <c r="ATR322" s="24"/>
      <c r="ATS322" s="25"/>
      <c r="ATT322" s="25"/>
      <c r="ATU322" s="26"/>
      <c r="ATV322" s="26"/>
      <c r="ATW322" s="102"/>
      <c r="ATX322" s="24"/>
      <c r="ATY322" s="24"/>
      <c r="ATZ322" s="24"/>
      <c r="AUA322" s="25"/>
      <c r="AUB322" s="25"/>
      <c r="AUC322" s="26"/>
      <c r="AUD322" s="26"/>
      <c r="AUE322" s="102"/>
      <c r="AUF322" s="24"/>
      <c r="AUG322" s="24"/>
      <c r="AUH322" s="24"/>
      <c r="AUI322" s="25"/>
      <c r="AUJ322" s="25"/>
      <c r="AUK322" s="26"/>
      <c r="AUL322" s="26"/>
      <c r="AUM322" s="102"/>
      <c r="AUN322" s="24"/>
      <c r="AUO322" s="24"/>
      <c r="AUP322" s="24"/>
      <c r="AUQ322" s="25"/>
      <c r="AUR322" s="25"/>
      <c r="AUS322" s="26"/>
      <c r="AUT322" s="26"/>
      <c r="AUU322" s="102"/>
      <c r="AUV322" s="24"/>
      <c r="AUW322" s="24"/>
      <c r="AUX322" s="24"/>
      <c r="AUY322" s="25"/>
      <c r="AUZ322" s="25"/>
      <c r="AVA322" s="26"/>
      <c r="AVB322" s="26"/>
      <c r="AVC322" s="102"/>
      <c r="AVD322" s="24"/>
      <c r="AVE322" s="24"/>
      <c r="AVF322" s="24"/>
      <c r="AVG322" s="25"/>
      <c r="AVH322" s="25"/>
      <c r="AVI322" s="26"/>
      <c r="AVJ322" s="26"/>
      <c r="AVK322" s="102"/>
      <c r="AVL322" s="24"/>
      <c r="AVM322" s="24"/>
      <c r="AVN322" s="24"/>
      <c r="AVO322" s="25"/>
      <c r="AVP322" s="25"/>
      <c r="AVQ322" s="26"/>
      <c r="AVR322" s="26"/>
      <c r="AVS322" s="102"/>
      <c r="AVT322" s="24"/>
      <c r="AVU322" s="24"/>
      <c r="AVV322" s="24"/>
      <c r="AVW322" s="25"/>
      <c r="AVX322" s="25"/>
      <c r="AVY322" s="26"/>
      <c r="AVZ322" s="26"/>
      <c r="AWA322" s="102"/>
      <c r="AWB322" s="24"/>
      <c r="AWC322" s="24"/>
      <c r="AWD322" s="24"/>
      <c r="AWE322" s="25"/>
      <c r="AWF322" s="25"/>
      <c r="AWG322" s="26"/>
      <c r="AWH322" s="26"/>
      <c r="AWI322" s="102"/>
      <c r="AWJ322" s="24"/>
      <c r="AWK322" s="24"/>
      <c r="AWL322" s="24"/>
      <c r="AWM322" s="25"/>
      <c r="AWN322" s="25"/>
      <c r="AWO322" s="26"/>
      <c r="AWP322" s="26"/>
      <c r="AWQ322" s="102"/>
      <c r="AWR322" s="24"/>
      <c r="AWS322" s="24"/>
      <c r="AWT322" s="24"/>
      <c r="AWU322" s="25"/>
      <c r="AWV322" s="25"/>
      <c r="AWW322" s="26"/>
      <c r="AWX322" s="26"/>
      <c r="AWY322" s="102"/>
      <c r="AWZ322" s="24"/>
      <c r="AXA322" s="24"/>
      <c r="AXB322" s="24"/>
      <c r="AXC322" s="25"/>
      <c r="AXD322" s="25"/>
      <c r="AXE322" s="26"/>
      <c r="AXF322" s="26"/>
      <c r="AXG322" s="102"/>
      <c r="AXH322" s="24"/>
      <c r="AXI322" s="24"/>
      <c r="AXJ322" s="24"/>
      <c r="AXK322" s="25"/>
      <c r="AXL322" s="25"/>
      <c r="AXM322" s="26"/>
      <c r="AXN322" s="26"/>
      <c r="AXO322" s="102"/>
      <c r="AXP322" s="24"/>
      <c r="AXQ322" s="24"/>
      <c r="AXR322" s="24"/>
      <c r="AXS322" s="25"/>
      <c r="AXT322" s="25"/>
      <c r="AXU322" s="26"/>
      <c r="AXV322" s="26"/>
      <c r="AXW322" s="102"/>
      <c r="AXX322" s="24"/>
      <c r="AXY322" s="24"/>
      <c r="AXZ322" s="24"/>
      <c r="AYA322" s="25"/>
      <c r="AYB322" s="25"/>
      <c r="AYC322" s="26"/>
      <c r="AYD322" s="26"/>
      <c r="AYE322" s="102"/>
      <c r="AYF322" s="24"/>
      <c r="AYG322" s="24"/>
      <c r="AYH322" s="24"/>
      <c r="AYI322" s="25"/>
      <c r="AYJ322" s="25"/>
      <c r="AYK322" s="26"/>
      <c r="AYL322" s="26"/>
      <c r="AYM322" s="102"/>
      <c r="AYN322" s="24"/>
      <c r="AYO322" s="24"/>
      <c r="AYP322" s="24"/>
      <c r="AYQ322" s="25"/>
      <c r="AYR322" s="25"/>
      <c r="AYS322" s="26"/>
      <c r="AYT322" s="26"/>
      <c r="AYU322" s="102"/>
      <c r="AYV322" s="24"/>
      <c r="AYW322" s="24"/>
      <c r="AYX322" s="24"/>
      <c r="AYY322" s="25"/>
      <c r="AYZ322" s="25"/>
      <c r="AZA322" s="26"/>
      <c r="AZB322" s="26"/>
      <c r="AZC322" s="102"/>
      <c r="AZD322" s="24"/>
      <c r="AZE322" s="24"/>
      <c r="AZF322" s="24"/>
      <c r="AZG322" s="25"/>
      <c r="AZH322" s="25"/>
      <c r="AZI322" s="26"/>
      <c r="AZJ322" s="26"/>
      <c r="AZK322" s="102"/>
      <c r="AZL322" s="24"/>
      <c r="AZM322" s="24"/>
      <c r="AZN322" s="24"/>
      <c r="AZO322" s="25"/>
      <c r="AZP322" s="25"/>
      <c r="AZQ322" s="26"/>
      <c r="AZR322" s="26"/>
      <c r="AZS322" s="102"/>
      <c r="AZT322" s="24"/>
      <c r="AZU322" s="24"/>
      <c r="AZV322" s="24"/>
      <c r="AZW322" s="25"/>
      <c r="AZX322" s="25"/>
      <c r="AZY322" s="26"/>
      <c r="AZZ322" s="26"/>
      <c r="BAA322" s="102"/>
      <c r="BAB322" s="24"/>
      <c r="BAC322" s="24"/>
      <c r="BAD322" s="24"/>
      <c r="BAE322" s="25"/>
      <c r="BAF322" s="25"/>
      <c r="BAG322" s="26"/>
      <c r="BAH322" s="26"/>
      <c r="BAI322" s="102"/>
      <c r="BAJ322" s="24"/>
      <c r="BAK322" s="24"/>
      <c r="BAL322" s="24"/>
      <c r="BAM322" s="25"/>
      <c r="BAN322" s="25"/>
      <c r="BAO322" s="26"/>
      <c r="BAP322" s="26"/>
      <c r="BAQ322" s="102"/>
      <c r="BAR322" s="24"/>
      <c r="BAS322" s="24"/>
      <c r="BAT322" s="24"/>
      <c r="BAU322" s="25"/>
      <c r="BAV322" s="25"/>
      <c r="BAW322" s="26"/>
      <c r="BAX322" s="26"/>
      <c r="BAY322" s="102"/>
      <c r="BAZ322" s="24"/>
      <c r="BBA322" s="24"/>
      <c r="BBB322" s="24"/>
      <c r="BBC322" s="25"/>
      <c r="BBD322" s="25"/>
      <c r="BBE322" s="26"/>
      <c r="BBF322" s="26"/>
      <c r="BBG322" s="102"/>
      <c r="BBH322" s="24"/>
      <c r="BBI322" s="24"/>
      <c r="BBJ322" s="24"/>
      <c r="BBK322" s="25"/>
      <c r="BBL322" s="25"/>
      <c r="BBM322" s="26"/>
      <c r="BBN322" s="26"/>
      <c r="BBO322" s="102"/>
      <c r="BBP322" s="24"/>
      <c r="BBQ322" s="24"/>
      <c r="BBR322" s="24"/>
      <c r="BBS322" s="25"/>
      <c r="BBT322" s="25"/>
      <c r="BBU322" s="26"/>
      <c r="BBV322" s="26"/>
      <c r="BBW322" s="102"/>
      <c r="BBX322" s="24"/>
      <c r="BBY322" s="24"/>
      <c r="BBZ322" s="24"/>
      <c r="BCA322" s="25"/>
      <c r="BCB322" s="25"/>
      <c r="BCC322" s="26"/>
      <c r="BCD322" s="26"/>
      <c r="BCE322" s="102"/>
      <c r="BCF322" s="24"/>
      <c r="BCG322" s="24"/>
      <c r="BCH322" s="24"/>
      <c r="BCI322" s="25"/>
      <c r="BCJ322" s="25"/>
      <c r="BCK322" s="26"/>
      <c r="BCL322" s="26"/>
      <c r="BCM322" s="102"/>
      <c r="BCN322" s="24"/>
      <c r="BCO322" s="24"/>
      <c r="BCP322" s="24"/>
      <c r="BCQ322" s="25"/>
      <c r="BCR322" s="25"/>
      <c r="BCS322" s="26"/>
      <c r="BCT322" s="26"/>
      <c r="BCU322" s="102"/>
      <c r="BCV322" s="24"/>
      <c r="BCW322" s="24"/>
      <c r="BCX322" s="24"/>
      <c r="BCY322" s="25"/>
      <c r="BCZ322" s="25"/>
      <c r="BDA322" s="26"/>
      <c r="BDB322" s="26"/>
      <c r="BDC322" s="102"/>
      <c r="BDD322" s="24"/>
      <c r="BDE322" s="24"/>
      <c r="BDF322" s="24"/>
      <c r="BDG322" s="25"/>
      <c r="BDH322" s="25"/>
      <c r="BDI322" s="26"/>
      <c r="BDJ322" s="26"/>
      <c r="BDK322" s="102"/>
      <c r="BDL322" s="24"/>
      <c r="BDM322" s="24"/>
      <c r="BDN322" s="24"/>
      <c r="BDO322" s="25"/>
      <c r="BDP322" s="25"/>
      <c r="BDQ322" s="26"/>
      <c r="BDR322" s="26"/>
      <c r="BDS322" s="102"/>
      <c r="BDT322" s="24"/>
      <c r="BDU322" s="24"/>
      <c r="BDV322" s="24"/>
      <c r="BDW322" s="25"/>
      <c r="BDX322" s="25"/>
      <c r="BDY322" s="26"/>
      <c r="BDZ322" s="26"/>
      <c r="BEA322" s="102"/>
      <c r="BEB322" s="24"/>
      <c r="BEC322" s="24"/>
      <c r="BED322" s="24"/>
      <c r="BEE322" s="25"/>
      <c r="BEF322" s="25"/>
      <c r="BEG322" s="26"/>
      <c r="BEH322" s="26"/>
      <c r="BEI322" s="102"/>
      <c r="BEJ322" s="24"/>
      <c r="BEK322" s="24"/>
      <c r="BEL322" s="24"/>
      <c r="BEM322" s="25"/>
      <c r="BEN322" s="25"/>
      <c r="BEO322" s="26"/>
      <c r="BEP322" s="26"/>
      <c r="BEQ322" s="102"/>
      <c r="BER322" s="24"/>
      <c r="BES322" s="24"/>
      <c r="BET322" s="24"/>
      <c r="BEU322" s="25"/>
      <c r="BEV322" s="25"/>
      <c r="BEW322" s="26"/>
      <c r="BEX322" s="26"/>
      <c r="BEY322" s="102"/>
      <c r="BEZ322" s="24"/>
      <c r="BFA322" s="24"/>
      <c r="BFB322" s="24"/>
      <c r="BFC322" s="25"/>
      <c r="BFD322" s="25"/>
      <c r="BFE322" s="26"/>
      <c r="BFF322" s="26"/>
      <c r="BFG322" s="102"/>
      <c r="BFH322" s="24"/>
      <c r="BFI322" s="24"/>
      <c r="BFJ322" s="24"/>
      <c r="BFK322" s="25"/>
      <c r="BFL322" s="25"/>
      <c r="BFM322" s="26"/>
      <c r="BFN322" s="26"/>
      <c r="BFO322" s="102"/>
      <c r="BFP322" s="24"/>
      <c r="BFQ322" s="24"/>
      <c r="BFR322" s="24"/>
      <c r="BFS322" s="25"/>
      <c r="BFT322" s="25"/>
      <c r="BFU322" s="26"/>
      <c r="BFV322" s="26"/>
      <c r="BFW322" s="102"/>
      <c r="BFX322" s="24"/>
      <c r="BFY322" s="24"/>
      <c r="BFZ322" s="24"/>
      <c r="BGA322" s="25"/>
      <c r="BGB322" s="25"/>
      <c r="BGC322" s="26"/>
      <c r="BGD322" s="26"/>
      <c r="BGE322" s="102"/>
      <c r="BGF322" s="24"/>
      <c r="BGG322" s="24"/>
      <c r="BGH322" s="24"/>
      <c r="BGI322" s="25"/>
      <c r="BGJ322" s="25"/>
      <c r="BGK322" s="26"/>
      <c r="BGL322" s="26"/>
      <c r="BGM322" s="102"/>
      <c r="BGN322" s="24"/>
      <c r="BGO322" s="24"/>
      <c r="BGP322" s="24"/>
      <c r="BGQ322" s="25"/>
      <c r="BGR322" s="25"/>
      <c r="BGS322" s="26"/>
      <c r="BGT322" s="26"/>
      <c r="BGU322" s="102"/>
      <c r="BGV322" s="24"/>
      <c r="BGW322" s="24"/>
      <c r="BGX322" s="24"/>
      <c r="BGY322" s="25"/>
      <c r="BGZ322" s="25"/>
      <c r="BHA322" s="26"/>
      <c r="BHB322" s="26"/>
      <c r="BHC322" s="102"/>
      <c r="BHD322" s="24"/>
      <c r="BHE322" s="24"/>
      <c r="BHF322" s="24"/>
      <c r="BHG322" s="25"/>
      <c r="BHH322" s="25"/>
      <c r="BHI322" s="26"/>
      <c r="BHJ322" s="26"/>
      <c r="BHK322" s="102"/>
      <c r="BHL322" s="24"/>
      <c r="BHM322" s="24"/>
      <c r="BHN322" s="24"/>
      <c r="BHO322" s="25"/>
      <c r="BHP322" s="25"/>
      <c r="BHQ322" s="26"/>
      <c r="BHR322" s="26"/>
      <c r="BHS322" s="102"/>
      <c r="BHT322" s="24"/>
      <c r="BHU322" s="24"/>
      <c r="BHV322" s="24"/>
      <c r="BHW322" s="25"/>
      <c r="BHX322" s="25"/>
      <c r="BHY322" s="26"/>
      <c r="BHZ322" s="26"/>
      <c r="BIA322" s="102"/>
      <c r="BIB322" s="24"/>
      <c r="BIC322" s="24"/>
      <c r="BID322" s="24"/>
      <c r="BIE322" s="25"/>
      <c r="BIF322" s="25"/>
      <c r="BIG322" s="26"/>
      <c r="BIH322" s="26"/>
      <c r="BII322" s="102"/>
      <c r="BIJ322" s="24"/>
      <c r="BIK322" s="24"/>
      <c r="BIL322" s="24"/>
      <c r="BIM322" s="25"/>
      <c r="BIN322" s="25"/>
      <c r="BIO322" s="26"/>
      <c r="BIP322" s="26"/>
      <c r="BIQ322" s="102"/>
      <c r="BIR322" s="24"/>
      <c r="BIS322" s="24"/>
      <c r="BIT322" s="24"/>
      <c r="BIU322" s="25"/>
      <c r="BIV322" s="25"/>
      <c r="BIW322" s="26"/>
      <c r="BIX322" s="26"/>
      <c r="BIY322" s="102"/>
      <c r="BIZ322" s="24"/>
      <c r="BJA322" s="24"/>
      <c r="BJB322" s="24"/>
      <c r="BJC322" s="25"/>
      <c r="BJD322" s="25"/>
      <c r="BJE322" s="26"/>
      <c r="BJF322" s="26"/>
      <c r="BJG322" s="102"/>
      <c r="BJH322" s="24"/>
      <c r="BJI322" s="24"/>
      <c r="BJJ322" s="24"/>
      <c r="BJK322" s="25"/>
      <c r="BJL322" s="25"/>
      <c r="BJM322" s="26"/>
      <c r="BJN322" s="26"/>
      <c r="BJO322" s="102"/>
      <c r="BJP322" s="24"/>
      <c r="BJQ322" s="24"/>
      <c r="BJR322" s="24"/>
      <c r="BJS322" s="25"/>
      <c r="BJT322" s="25"/>
      <c r="BJU322" s="26"/>
      <c r="BJV322" s="26"/>
      <c r="BJW322" s="102"/>
      <c r="BJX322" s="24"/>
      <c r="BJY322" s="24"/>
      <c r="BJZ322" s="24"/>
      <c r="BKA322" s="25"/>
      <c r="BKB322" s="25"/>
      <c r="BKC322" s="26"/>
      <c r="BKD322" s="26"/>
      <c r="BKE322" s="102"/>
      <c r="BKF322" s="24"/>
      <c r="BKG322" s="24"/>
      <c r="BKH322" s="24"/>
      <c r="BKI322" s="25"/>
      <c r="BKJ322" s="25"/>
      <c r="BKK322" s="26"/>
      <c r="BKL322" s="26"/>
      <c r="BKM322" s="102"/>
      <c r="BKN322" s="24"/>
      <c r="BKO322" s="24"/>
      <c r="BKP322" s="24"/>
      <c r="BKQ322" s="25"/>
      <c r="BKR322" s="25"/>
      <c r="BKS322" s="26"/>
      <c r="BKT322" s="26"/>
      <c r="BKU322" s="102"/>
      <c r="BKV322" s="24"/>
      <c r="BKW322" s="24"/>
      <c r="BKX322" s="24"/>
      <c r="BKY322" s="25"/>
      <c r="BKZ322" s="25"/>
      <c r="BLA322" s="26"/>
      <c r="BLB322" s="26"/>
      <c r="BLC322" s="102"/>
      <c r="BLD322" s="24"/>
      <c r="BLE322" s="24"/>
      <c r="BLF322" s="24"/>
      <c r="BLG322" s="25"/>
      <c r="BLH322" s="25"/>
      <c r="BLI322" s="26"/>
      <c r="BLJ322" s="26"/>
      <c r="BLK322" s="102"/>
      <c r="BLL322" s="24"/>
      <c r="BLM322" s="24"/>
      <c r="BLN322" s="24"/>
      <c r="BLO322" s="25"/>
      <c r="BLP322" s="25"/>
      <c r="BLQ322" s="26"/>
      <c r="BLR322" s="26"/>
      <c r="BLS322" s="102"/>
      <c r="BLT322" s="24"/>
      <c r="BLU322" s="24"/>
      <c r="BLV322" s="24"/>
      <c r="BLW322" s="25"/>
      <c r="BLX322" s="25"/>
      <c r="BLY322" s="26"/>
      <c r="BLZ322" s="26"/>
      <c r="BMA322" s="102"/>
      <c r="BMB322" s="24"/>
      <c r="BMC322" s="24"/>
      <c r="BMD322" s="24"/>
      <c r="BME322" s="25"/>
      <c r="BMF322" s="25"/>
      <c r="BMG322" s="26"/>
      <c r="BMH322" s="26"/>
      <c r="BMI322" s="102"/>
      <c r="BMJ322" s="24"/>
      <c r="BMK322" s="24"/>
      <c r="BML322" s="24"/>
      <c r="BMM322" s="25"/>
      <c r="BMN322" s="25"/>
      <c r="BMO322" s="26"/>
      <c r="BMP322" s="26"/>
      <c r="BMQ322" s="102"/>
      <c r="BMR322" s="24"/>
      <c r="BMS322" s="24"/>
      <c r="BMT322" s="24"/>
      <c r="BMU322" s="25"/>
      <c r="BMV322" s="25"/>
      <c r="BMW322" s="26"/>
      <c r="BMX322" s="26"/>
      <c r="BMY322" s="102"/>
      <c r="BMZ322" s="24"/>
      <c r="BNA322" s="24"/>
      <c r="BNB322" s="24"/>
      <c r="BNC322" s="25"/>
      <c r="BND322" s="25"/>
      <c r="BNE322" s="26"/>
      <c r="BNF322" s="26"/>
      <c r="BNG322" s="102"/>
      <c r="BNH322" s="24"/>
      <c r="BNI322" s="24"/>
      <c r="BNJ322" s="24"/>
      <c r="BNK322" s="25"/>
      <c r="BNL322" s="25"/>
      <c r="BNM322" s="26"/>
      <c r="BNN322" s="26"/>
      <c r="BNO322" s="102"/>
      <c r="BNP322" s="24"/>
      <c r="BNQ322" s="24"/>
      <c r="BNR322" s="24"/>
      <c r="BNS322" s="25"/>
      <c r="BNT322" s="25"/>
      <c r="BNU322" s="26"/>
      <c r="BNV322" s="26"/>
      <c r="BNW322" s="102"/>
      <c r="BNX322" s="24"/>
      <c r="BNY322" s="24"/>
      <c r="BNZ322" s="24"/>
      <c r="BOA322" s="25"/>
      <c r="BOB322" s="25"/>
      <c r="BOC322" s="26"/>
      <c r="BOD322" s="26"/>
      <c r="BOE322" s="102"/>
      <c r="BOF322" s="24"/>
      <c r="BOG322" s="24"/>
      <c r="BOH322" s="24"/>
      <c r="BOI322" s="25"/>
      <c r="BOJ322" s="25"/>
      <c r="BOK322" s="26"/>
      <c r="BOL322" s="26"/>
      <c r="BOM322" s="102"/>
      <c r="BON322" s="24"/>
      <c r="BOO322" s="24"/>
      <c r="BOP322" s="24"/>
      <c r="BOQ322" s="25"/>
      <c r="BOR322" s="25"/>
      <c r="BOS322" s="26"/>
      <c r="BOT322" s="26"/>
      <c r="BOU322" s="102"/>
      <c r="BOV322" s="24"/>
      <c r="BOW322" s="24"/>
      <c r="BOX322" s="24"/>
      <c r="BOY322" s="25"/>
      <c r="BOZ322" s="25"/>
      <c r="BPA322" s="26"/>
      <c r="BPB322" s="26"/>
      <c r="BPC322" s="102"/>
      <c r="BPD322" s="24"/>
      <c r="BPE322" s="24"/>
      <c r="BPF322" s="24"/>
      <c r="BPG322" s="25"/>
      <c r="BPH322" s="25"/>
      <c r="BPI322" s="26"/>
      <c r="BPJ322" s="26"/>
      <c r="BPK322" s="102"/>
      <c r="BPL322" s="24"/>
      <c r="BPM322" s="24"/>
      <c r="BPN322" s="24"/>
      <c r="BPO322" s="25"/>
      <c r="BPP322" s="25"/>
      <c r="BPQ322" s="26"/>
      <c r="BPR322" s="26"/>
      <c r="BPS322" s="102"/>
      <c r="BPT322" s="24"/>
      <c r="BPU322" s="24"/>
      <c r="BPV322" s="24"/>
      <c r="BPW322" s="25"/>
      <c r="BPX322" s="25"/>
      <c r="BPY322" s="26"/>
      <c r="BPZ322" s="26"/>
      <c r="BQA322" s="102"/>
      <c r="BQB322" s="24"/>
      <c r="BQC322" s="24"/>
      <c r="BQD322" s="24"/>
      <c r="BQE322" s="25"/>
      <c r="BQF322" s="25"/>
      <c r="BQG322" s="26"/>
      <c r="BQH322" s="26"/>
      <c r="BQI322" s="102"/>
      <c r="BQJ322" s="24"/>
      <c r="BQK322" s="24"/>
      <c r="BQL322" s="24"/>
      <c r="BQM322" s="25"/>
      <c r="BQN322" s="25"/>
      <c r="BQO322" s="26"/>
      <c r="BQP322" s="26"/>
      <c r="BQQ322" s="102"/>
      <c r="BQR322" s="24"/>
      <c r="BQS322" s="24"/>
      <c r="BQT322" s="24"/>
      <c r="BQU322" s="25"/>
      <c r="BQV322" s="25"/>
      <c r="BQW322" s="26"/>
      <c r="BQX322" s="26"/>
      <c r="BQY322" s="102"/>
      <c r="BQZ322" s="24"/>
      <c r="BRA322" s="24"/>
      <c r="BRB322" s="24"/>
      <c r="BRC322" s="25"/>
      <c r="BRD322" s="25"/>
      <c r="BRE322" s="26"/>
      <c r="BRF322" s="26"/>
      <c r="BRG322" s="102"/>
      <c r="BRH322" s="24"/>
      <c r="BRI322" s="24"/>
      <c r="BRJ322" s="24"/>
      <c r="BRK322" s="25"/>
      <c r="BRL322" s="25"/>
      <c r="BRM322" s="26"/>
      <c r="BRN322" s="26"/>
      <c r="BRO322" s="102"/>
      <c r="BRP322" s="24"/>
      <c r="BRQ322" s="24"/>
      <c r="BRR322" s="24"/>
      <c r="BRS322" s="25"/>
      <c r="BRT322" s="25"/>
      <c r="BRU322" s="26"/>
      <c r="BRV322" s="26"/>
      <c r="BRW322" s="102"/>
      <c r="BRX322" s="24"/>
      <c r="BRY322" s="24"/>
      <c r="BRZ322" s="24"/>
      <c r="BSA322" s="25"/>
      <c r="BSB322" s="25"/>
      <c r="BSC322" s="26"/>
      <c r="BSD322" s="26"/>
      <c r="BSE322" s="102"/>
      <c r="BSF322" s="24"/>
      <c r="BSG322" s="24"/>
      <c r="BSH322" s="24"/>
      <c r="BSI322" s="25"/>
      <c r="BSJ322" s="25"/>
      <c r="BSK322" s="26"/>
      <c r="BSL322" s="26"/>
      <c r="BSM322" s="102"/>
      <c r="BSN322" s="24"/>
      <c r="BSO322" s="24"/>
      <c r="BSP322" s="24"/>
      <c r="BSQ322" s="25"/>
      <c r="BSR322" s="25"/>
      <c r="BSS322" s="26"/>
      <c r="BST322" s="26"/>
      <c r="BSU322" s="102"/>
      <c r="BSV322" s="24"/>
      <c r="BSW322" s="24"/>
      <c r="BSX322" s="24"/>
      <c r="BSY322" s="25"/>
      <c r="BSZ322" s="25"/>
      <c r="BTA322" s="26"/>
      <c r="BTB322" s="26"/>
      <c r="BTC322" s="102"/>
      <c r="BTD322" s="24"/>
      <c r="BTE322" s="24"/>
      <c r="BTF322" s="24"/>
      <c r="BTG322" s="25"/>
      <c r="BTH322" s="25"/>
      <c r="BTI322" s="26"/>
      <c r="BTJ322" s="26"/>
      <c r="BTK322" s="102"/>
      <c r="BTL322" s="24"/>
      <c r="BTM322" s="24"/>
      <c r="BTN322" s="24"/>
      <c r="BTO322" s="25"/>
      <c r="BTP322" s="25"/>
      <c r="BTQ322" s="26"/>
      <c r="BTR322" s="26"/>
      <c r="BTS322" s="102"/>
      <c r="BTT322" s="24"/>
      <c r="BTU322" s="24"/>
      <c r="BTV322" s="24"/>
      <c r="BTW322" s="25"/>
      <c r="BTX322" s="25"/>
      <c r="BTY322" s="26"/>
      <c r="BTZ322" s="26"/>
      <c r="BUA322" s="102"/>
      <c r="BUB322" s="24"/>
      <c r="BUC322" s="24"/>
      <c r="BUD322" s="24"/>
      <c r="BUE322" s="25"/>
      <c r="BUF322" s="25"/>
      <c r="BUG322" s="26"/>
      <c r="BUH322" s="26"/>
      <c r="BUI322" s="102"/>
      <c r="BUJ322" s="24"/>
      <c r="BUK322" s="24"/>
      <c r="BUL322" s="24"/>
      <c r="BUM322" s="25"/>
      <c r="BUN322" s="25"/>
      <c r="BUO322" s="26"/>
      <c r="BUP322" s="26"/>
      <c r="BUQ322" s="102"/>
      <c r="BUR322" s="24"/>
      <c r="BUS322" s="24"/>
      <c r="BUT322" s="24"/>
      <c r="BUU322" s="25"/>
      <c r="BUV322" s="25"/>
      <c r="BUW322" s="26"/>
      <c r="BUX322" s="26"/>
      <c r="BUY322" s="102"/>
      <c r="BUZ322" s="24"/>
      <c r="BVA322" s="24"/>
      <c r="BVB322" s="24"/>
      <c r="BVC322" s="25"/>
      <c r="BVD322" s="25"/>
      <c r="BVE322" s="26"/>
      <c r="BVF322" s="26"/>
      <c r="BVG322" s="102"/>
      <c r="BVH322" s="24"/>
      <c r="BVI322" s="24"/>
      <c r="BVJ322" s="24"/>
      <c r="BVK322" s="25"/>
      <c r="BVL322" s="25"/>
      <c r="BVM322" s="26"/>
      <c r="BVN322" s="26"/>
      <c r="BVO322" s="102"/>
      <c r="BVP322" s="24"/>
      <c r="BVQ322" s="24"/>
      <c r="BVR322" s="24"/>
      <c r="BVS322" s="25"/>
      <c r="BVT322" s="25"/>
      <c r="BVU322" s="26"/>
      <c r="BVV322" s="26"/>
      <c r="BVW322" s="102"/>
      <c r="BVX322" s="24"/>
      <c r="BVY322" s="24"/>
      <c r="BVZ322" s="24"/>
      <c r="BWA322" s="25"/>
      <c r="BWB322" s="25"/>
      <c r="BWC322" s="26"/>
      <c r="BWD322" s="26"/>
      <c r="BWE322" s="102"/>
      <c r="BWF322" s="24"/>
      <c r="BWG322" s="24"/>
      <c r="BWH322" s="24"/>
      <c r="BWI322" s="25"/>
      <c r="BWJ322" s="25"/>
      <c r="BWK322" s="26"/>
      <c r="BWL322" s="26"/>
      <c r="BWM322" s="102"/>
      <c r="BWN322" s="24"/>
      <c r="BWO322" s="24"/>
      <c r="BWP322" s="24"/>
      <c r="BWQ322" s="25"/>
      <c r="BWR322" s="25"/>
      <c r="BWS322" s="26"/>
      <c r="BWT322" s="26"/>
      <c r="BWU322" s="102"/>
      <c r="BWV322" s="24"/>
      <c r="BWW322" s="24"/>
      <c r="BWX322" s="24"/>
      <c r="BWY322" s="25"/>
      <c r="BWZ322" s="25"/>
      <c r="BXA322" s="26"/>
      <c r="BXB322" s="26"/>
      <c r="BXC322" s="102"/>
      <c r="BXD322" s="24"/>
      <c r="BXE322" s="24"/>
      <c r="BXF322" s="24"/>
      <c r="BXG322" s="25"/>
      <c r="BXH322" s="25"/>
      <c r="BXI322" s="26"/>
      <c r="BXJ322" s="26"/>
      <c r="BXK322" s="102"/>
      <c r="BXL322" s="24"/>
      <c r="BXM322" s="24"/>
      <c r="BXN322" s="24"/>
      <c r="BXO322" s="25"/>
      <c r="BXP322" s="25"/>
      <c r="BXQ322" s="26"/>
      <c r="BXR322" s="26"/>
      <c r="BXS322" s="102"/>
      <c r="BXT322" s="24"/>
      <c r="BXU322" s="24"/>
      <c r="BXV322" s="24"/>
      <c r="BXW322" s="25"/>
      <c r="BXX322" s="25"/>
      <c r="BXY322" s="26"/>
      <c r="BXZ322" s="26"/>
      <c r="BYA322" s="102"/>
      <c r="BYB322" s="24"/>
      <c r="BYC322" s="24"/>
      <c r="BYD322" s="24"/>
      <c r="BYE322" s="25"/>
      <c r="BYF322" s="25"/>
      <c r="BYG322" s="26"/>
      <c r="BYH322" s="26"/>
      <c r="BYI322" s="102"/>
      <c r="BYJ322" s="24"/>
      <c r="BYK322" s="24"/>
      <c r="BYL322" s="24"/>
      <c r="BYM322" s="25"/>
      <c r="BYN322" s="25"/>
      <c r="BYO322" s="26"/>
      <c r="BYP322" s="26"/>
      <c r="BYQ322" s="102"/>
      <c r="BYR322" s="24"/>
      <c r="BYS322" s="24"/>
      <c r="BYT322" s="24"/>
      <c r="BYU322" s="25"/>
      <c r="BYV322" s="25"/>
      <c r="BYW322" s="26"/>
      <c r="BYX322" s="26"/>
      <c r="BYY322" s="102"/>
      <c r="BYZ322" s="24"/>
      <c r="BZA322" s="24"/>
      <c r="BZB322" s="24"/>
      <c r="BZC322" s="25"/>
      <c r="BZD322" s="25"/>
      <c r="BZE322" s="26"/>
      <c r="BZF322" s="26"/>
      <c r="BZG322" s="102"/>
      <c r="BZH322" s="24"/>
      <c r="BZI322" s="24"/>
      <c r="BZJ322" s="24"/>
      <c r="BZK322" s="25"/>
      <c r="BZL322" s="25"/>
      <c r="BZM322" s="26"/>
      <c r="BZN322" s="26"/>
      <c r="BZO322" s="102"/>
      <c r="BZP322" s="24"/>
      <c r="BZQ322" s="24"/>
      <c r="BZR322" s="24"/>
      <c r="BZS322" s="25"/>
      <c r="BZT322" s="25"/>
      <c r="BZU322" s="26"/>
      <c r="BZV322" s="26"/>
      <c r="BZW322" s="102"/>
      <c r="BZX322" s="24"/>
      <c r="BZY322" s="24"/>
      <c r="BZZ322" s="24"/>
      <c r="CAA322" s="25"/>
      <c r="CAB322" s="25"/>
      <c r="CAC322" s="26"/>
      <c r="CAD322" s="26"/>
      <c r="CAE322" s="102"/>
      <c r="CAF322" s="24"/>
      <c r="CAG322" s="24"/>
      <c r="CAH322" s="24"/>
      <c r="CAI322" s="25"/>
      <c r="CAJ322" s="25"/>
      <c r="CAK322" s="26"/>
      <c r="CAL322" s="26"/>
      <c r="CAM322" s="102"/>
      <c r="CAN322" s="24"/>
      <c r="CAO322" s="24"/>
      <c r="CAP322" s="24"/>
      <c r="CAQ322" s="25"/>
      <c r="CAR322" s="25"/>
      <c r="CAS322" s="26"/>
      <c r="CAT322" s="26"/>
      <c r="CAU322" s="102"/>
      <c r="CAV322" s="24"/>
      <c r="CAW322" s="24"/>
      <c r="CAX322" s="24"/>
      <c r="CAY322" s="25"/>
      <c r="CAZ322" s="25"/>
      <c r="CBA322" s="26"/>
      <c r="CBB322" s="26"/>
      <c r="CBC322" s="102"/>
      <c r="CBD322" s="24"/>
      <c r="CBE322" s="24"/>
      <c r="CBF322" s="24"/>
      <c r="CBG322" s="25"/>
      <c r="CBH322" s="25"/>
      <c r="CBI322" s="26"/>
      <c r="CBJ322" s="26"/>
      <c r="CBK322" s="102"/>
      <c r="CBL322" s="24"/>
      <c r="CBM322" s="24"/>
      <c r="CBN322" s="24"/>
      <c r="CBO322" s="25"/>
      <c r="CBP322" s="25"/>
      <c r="CBQ322" s="26"/>
      <c r="CBR322" s="26"/>
      <c r="CBS322" s="102"/>
      <c r="CBT322" s="24"/>
      <c r="CBU322" s="24"/>
      <c r="CBV322" s="24"/>
      <c r="CBW322" s="25"/>
      <c r="CBX322" s="25"/>
      <c r="CBY322" s="26"/>
      <c r="CBZ322" s="26"/>
      <c r="CCA322" s="102"/>
      <c r="CCB322" s="24"/>
      <c r="CCC322" s="24"/>
      <c r="CCD322" s="24"/>
      <c r="CCE322" s="25"/>
      <c r="CCF322" s="25"/>
      <c r="CCG322" s="26"/>
      <c r="CCH322" s="26"/>
      <c r="CCI322" s="102"/>
      <c r="CCJ322" s="24"/>
      <c r="CCK322" s="24"/>
      <c r="CCL322" s="24"/>
      <c r="CCM322" s="25"/>
      <c r="CCN322" s="25"/>
      <c r="CCO322" s="26"/>
      <c r="CCP322" s="26"/>
      <c r="CCQ322" s="102"/>
      <c r="CCR322" s="24"/>
      <c r="CCS322" s="24"/>
      <c r="CCT322" s="24"/>
      <c r="CCU322" s="25"/>
      <c r="CCV322" s="25"/>
      <c r="CCW322" s="26"/>
      <c r="CCX322" s="26"/>
      <c r="CCY322" s="102"/>
      <c r="CCZ322" s="24"/>
      <c r="CDA322" s="24"/>
      <c r="CDB322" s="24"/>
      <c r="CDC322" s="25"/>
      <c r="CDD322" s="25"/>
      <c r="CDE322" s="26"/>
      <c r="CDF322" s="26"/>
      <c r="CDG322" s="102"/>
      <c r="CDH322" s="24"/>
      <c r="CDI322" s="24"/>
      <c r="CDJ322" s="24"/>
      <c r="CDK322" s="25"/>
      <c r="CDL322" s="25"/>
      <c r="CDM322" s="26"/>
      <c r="CDN322" s="26"/>
      <c r="CDO322" s="102"/>
      <c r="CDP322" s="24"/>
      <c r="CDQ322" s="24"/>
      <c r="CDR322" s="24"/>
      <c r="CDS322" s="25"/>
      <c r="CDT322" s="25"/>
      <c r="CDU322" s="26"/>
      <c r="CDV322" s="26"/>
      <c r="CDW322" s="102"/>
      <c r="CDX322" s="24"/>
      <c r="CDY322" s="24"/>
      <c r="CDZ322" s="24"/>
      <c r="CEA322" s="25"/>
      <c r="CEB322" s="25"/>
      <c r="CEC322" s="26"/>
      <c r="CED322" s="26"/>
      <c r="CEE322" s="102"/>
      <c r="CEF322" s="24"/>
      <c r="CEG322" s="24"/>
      <c r="CEH322" s="24"/>
      <c r="CEI322" s="25"/>
      <c r="CEJ322" s="25"/>
      <c r="CEK322" s="26"/>
      <c r="CEL322" s="26"/>
      <c r="CEM322" s="102"/>
      <c r="CEN322" s="24"/>
      <c r="CEO322" s="24"/>
      <c r="CEP322" s="24"/>
      <c r="CEQ322" s="25"/>
      <c r="CER322" s="25"/>
      <c r="CES322" s="26"/>
      <c r="CET322" s="26"/>
      <c r="CEU322" s="102"/>
      <c r="CEV322" s="24"/>
      <c r="CEW322" s="24"/>
      <c r="CEX322" s="24"/>
      <c r="CEY322" s="25"/>
      <c r="CEZ322" s="25"/>
      <c r="CFA322" s="26"/>
      <c r="CFB322" s="26"/>
      <c r="CFC322" s="102"/>
      <c r="CFD322" s="24"/>
      <c r="CFE322" s="24"/>
      <c r="CFF322" s="24"/>
      <c r="CFG322" s="25"/>
      <c r="CFH322" s="25"/>
      <c r="CFI322" s="26"/>
      <c r="CFJ322" s="26"/>
      <c r="CFK322" s="102"/>
      <c r="CFL322" s="24"/>
      <c r="CFM322" s="24"/>
      <c r="CFN322" s="24"/>
      <c r="CFO322" s="25"/>
      <c r="CFP322" s="25"/>
      <c r="CFQ322" s="26"/>
      <c r="CFR322" s="26"/>
      <c r="CFS322" s="102"/>
      <c r="CFT322" s="24"/>
      <c r="CFU322" s="24"/>
      <c r="CFV322" s="24"/>
      <c r="CFW322" s="25"/>
      <c r="CFX322" s="25"/>
      <c r="CFY322" s="26"/>
      <c r="CFZ322" s="26"/>
      <c r="CGA322" s="102"/>
      <c r="CGB322" s="24"/>
      <c r="CGC322" s="24"/>
      <c r="CGD322" s="24"/>
      <c r="CGE322" s="25"/>
      <c r="CGF322" s="25"/>
      <c r="CGG322" s="26"/>
      <c r="CGH322" s="26"/>
      <c r="CGI322" s="102"/>
      <c r="CGJ322" s="24"/>
      <c r="CGK322" s="24"/>
      <c r="CGL322" s="24"/>
      <c r="CGM322" s="25"/>
      <c r="CGN322" s="25"/>
      <c r="CGO322" s="26"/>
      <c r="CGP322" s="26"/>
      <c r="CGQ322" s="102"/>
      <c r="CGR322" s="24"/>
      <c r="CGS322" s="24"/>
      <c r="CGT322" s="24"/>
      <c r="CGU322" s="25"/>
      <c r="CGV322" s="25"/>
      <c r="CGW322" s="26"/>
      <c r="CGX322" s="26"/>
      <c r="CGY322" s="102"/>
      <c r="CGZ322" s="24"/>
      <c r="CHA322" s="24"/>
      <c r="CHB322" s="24"/>
      <c r="CHC322" s="25"/>
      <c r="CHD322" s="25"/>
      <c r="CHE322" s="26"/>
      <c r="CHF322" s="26"/>
      <c r="CHG322" s="102"/>
      <c r="CHH322" s="24"/>
      <c r="CHI322" s="24"/>
      <c r="CHJ322" s="24"/>
      <c r="CHK322" s="25"/>
      <c r="CHL322" s="25"/>
      <c r="CHM322" s="26"/>
      <c r="CHN322" s="26"/>
      <c r="CHO322" s="102"/>
      <c r="CHP322" s="24"/>
      <c r="CHQ322" s="24"/>
      <c r="CHR322" s="24"/>
      <c r="CHS322" s="25"/>
      <c r="CHT322" s="25"/>
      <c r="CHU322" s="26"/>
      <c r="CHV322" s="26"/>
      <c r="CHW322" s="102"/>
      <c r="CHX322" s="24"/>
      <c r="CHY322" s="24"/>
      <c r="CHZ322" s="24"/>
      <c r="CIA322" s="25"/>
      <c r="CIB322" s="25"/>
      <c r="CIC322" s="26"/>
      <c r="CID322" s="26"/>
      <c r="CIE322" s="102"/>
      <c r="CIF322" s="24"/>
      <c r="CIG322" s="24"/>
      <c r="CIH322" s="24"/>
      <c r="CII322" s="25"/>
      <c r="CIJ322" s="25"/>
      <c r="CIK322" s="26"/>
      <c r="CIL322" s="26"/>
      <c r="CIM322" s="102"/>
      <c r="CIN322" s="24"/>
      <c r="CIO322" s="24"/>
      <c r="CIP322" s="24"/>
      <c r="CIQ322" s="25"/>
      <c r="CIR322" s="25"/>
      <c r="CIS322" s="26"/>
      <c r="CIT322" s="26"/>
      <c r="CIU322" s="102"/>
      <c r="CIV322" s="24"/>
      <c r="CIW322" s="24"/>
      <c r="CIX322" s="24"/>
      <c r="CIY322" s="25"/>
      <c r="CIZ322" s="25"/>
      <c r="CJA322" s="26"/>
      <c r="CJB322" s="26"/>
      <c r="CJC322" s="102"/>
      <c r="CJD322" s="24"/>
      <c r="CJE322" s="24"/>
      <c r="CJF322" s="24"/>
      <c r="CJG322" s="25"/>
      <c r="CJH322" s="25"/>
      <c r="CJI322" s="26"/>
      <c r="CJJ322" s="26"/>
      <c r="CJK322" s="102"/>
      <c r="CJL322" s="24"/>
      <c r="CJM322" s="24"/>
      <c r="CJN322" s="24"/>
      <c r="CJO322" s="25"/>
      <c r="CJP322" s="25"/>
      <c r="CJQ322" s="26"/>
      <c r="CJR322" s="26"/>
      <c r="CJS322" s="102"/>
      <c r="CJT322" s="24"/>
      <c r="CJU322" s="24"/>
      <c r="CJV322" s="24"/>
      <c r="CJW322" s="25"/>
      <c r="CJX322" s="25"/>
      <c r="CJY322" s="26"/>
      <c r="CJZ322" s="26"/>
      <c r="CKA322" s="102"/>
      <c r="CKB322" s="24"/>
      <c r="CKC322" s="24"/>
      <c r="CKD322" s="24"/>
      <c r="CKE322" s="25"/>
      <c r="CKF322" s="25"/>
      <c r="CKG322" s="26"/>
      <c r="CKH322" s="26"/>
      <c r="CKI322" s="102"/>
      <c r="CKJ322" s="24"/>
      <c r="CKK322" s="24"/>
      <c r="CKL322" s="24"/>
      <c r="CKM322" s="25"/>
      <c r="CKN322" s="25"/>
      <c r="CKO322" s="26"/>
      <c r="CKP322" s="26"/>
      <c r="CKQ322" s="102"/>
      <c r="CKR322" s="24"/>
      <c r="CKS322" s="24"/>
      <c r="CKT322" s="24"/>
      <c r="CKU322" s="25"/>
      <c r="CKV322" s="25"/>
      <c r="CKW322" s="26"/>
      <c r="CKX322" s="26"/>
      <c r="CKY322" s="102"/>
      <c r="CKZ322" s="24"/>
      <c r="CLA322" s="24"/>
      <c r="CLB322" s="24"/>
      <c r="CLC322" s="25"/>
      <c r="CLD322" s="25"/>
      <c r="CLE322" s="26"/>
      <c r="CLF322" s="26"/>
      <c r="CLG322" s="102"/>
      <c r="CLH322" s="24"/>
      <c r="CLI322" s="24"/>
      <c r="CLJ322" s="24"/>
      <c r="CLK322" s="25"/>
      <c r="CLL322" s="25"/>
      <c r="CLM322" s="26"/>
      <c r="CLN322" s="26"/>
      <c r="CLO322" s="102"/>
      <c r="CLP322" s="24"/>
      <c r="CLQ322" s="24"/>
      <c r="CLR322" s="24"/>
      <c r="CLS322" s="25"/>
      <c r="CLT322" s="25"/>
      <c r="CLU322" s="26"/>
      <c r="CLV322" s="26"/>
      <c r="CLW322" s="102"/>
      <c r="CLX322" s="24"/>
      <c r="CLY322" s="24"/>
      <c r="CLZ322" s="24"/>
      <c r="CMA322" s="25"/>
      <c r="CMB322" s="25"/>
      <c r="CMC322" s="26"/>
      <c r="CMD322" s="26"/>
      <c r="CME322" s="102"/>
      <c r="CMF322" s="24"/>
      <c r="CMG322" s="24"/>
      <c r="CMH322" s="24"/>
      <c r="CMI322" s="25"/>
      <c r="CMJ322" s="25"/>
      <c r="CMK322" s="26"/>
      <c r="CML322" s="26"/>
      <c r="CMM322" s="102"/>
      <c r="CMN322" s="24"/>
      <c r="CMO322" s="24"/>
      <c r="CMP322" s="24"/>
      <c r="CMQ322" s="25"/>
      <c r="CMR322" s="25"/>
      <c r="CMS322" s="26"/>
      <c r="CMT322" s="26"/>
      <c r="CMU322" s="102"/>
      <c r="CMV322" s="24"/>
      <c r="CMW322" s="24"/>
      <c r="CMX322" s="24"/>
      <c r="CMY322" s="25"/>
      <c r="CMZ322" s="25"/>
      <c r="CNA322" s="26"/>
      <c r="CNB322" s="26"/>
      <c r="CNC322" s="102"/>
      <c r="CND322" s="24"/>
      <c r="CNE322" s="24"/>
      <c r="CNF322" s="24"/>
      <c r="CNG322" s="25"/>
      <c r="CNH322" s="25"/>
      <c r="CNI322" s="26"/>
      <c r="CNJ322" s="26"/>
      <c r="CNK322" s="102"/>
      <c r="CNL322" s="24"/>
      <c r="CNM322" s="24"/>
      <c r="CNN322" s="24"/>
      <c r="CNO322" s="25"/>
      <c r="CNP322" s="25"/>
      <c r="CNQ322" s="26"/>
      <c r="CNR322" s="26"/>
      <c r="CNS322" s="102"/>
      <c r="CNT322" s="24"/>
      <c r="CNU322" s="24"/>
      <c r="CNV322" s="24"/>
      <c r="CNW322" s="25"/>
      <c r="CNX322" s="25"/>
      <c r="CNY322" s="26"/>
      <c r="CNZ322" s="26"/>
      <c r="COA322" s="102"/>
      <c r="COB322" s="24"/>
      <c r="COC322" s="24"/>
      <c r="COD322" s="24"/>
      <c r="COE322" s="25"/>
      <c r="COF322" s="25"/>
      <c r="COG322" s="26"/>
      <c r="COH322" s="26"/>
      <c r="COI322" s="102"/>
      <c r="COJ322" s="24"/>
      <c r="COK322" s="24"/>
      <c r="COL322" s="24"/>
      <c r="COM322" s="25"/>
      <c r="CON322" s="25"/>
      <c r="COO322" s="26"/>
      <c r="COP322" s="26"/>
      <c r="COQ322" s="102"/>
      <c r="COR322" s="24"/>
      <c r="COS322" s="24"/>
      <c r="COT322" s="24"/>
      <c r="COU322" s="25"/>
      <c r="COV322" s="25"/>
      <c r="COW322" s="26"/>
      <c r="COX322" s="26"/>
      <c r="COY322" s="102"/>
      <c r="COZ322" s="24"/>
      <c r="CPA322" s="24"/>
      <c r="CPB322" s="24"/>
      <c r="CPC322" s="25"/>
      <c r="CPD322" s="25"/>
      <c r="CPE322" s="26"/>
      <c r="CPF322" s="26"/>
      <c r="CPG322" s="102"/>
      <c r="CPH322" s="24"/>
      <c r="CPI322" s="24"/>
      <c r="CPJ322" s="24"/>
      <c r="CPK322" s="25"/>
      <c r="CPL322" s="25"/>
      <c r="CPM322" s="26"/>
      <c r="CPN322" s="26"/>
      <c r="CPO322" s="102"/>
      <c r="CPP322" s="24"/>
      <c r="CPQ322" s="24"/>
      <c r="CPR322" s="24"/>
      <c r="CPS322" s="25"/>
      <c r="CPT322" s="25"/>
      <c r="CPU322" s="26"/>
      <c r="CPV322" s="26"/>
      <c r="CPW322" s="102"/>
      <c r="CPX322" s="24"/>
      <c r="CPY322" s="24"/>
      <c r="CPZ322" s="24"/>
      <c r="CQA322" s="25"/>
      <c r="CQB322" s="25"/>
      <c r="CQC322" s="26"/>
      <c r="CQD322" s="26"/>
      <c r="CQE322" s="102"/>
      <c r="CQF322" s="24"/>
      <c r="CQG322" s="24"/>
      <c r="CQH322" s="24"/>
      <c r="CQI322" s="25"/>
      <c r="CQJ322" s="25"/>
      <c r="CQK322" s="26"/>
      <c r="CQL322" s="26"/>
      <c r="CQM322" s="102"/>
      <c r="CQN322" s="24"/>
      <c r="CQO322" s="24"/>
      <c r="CQP322" s="24"/>
      <c r="CQQ322" s="25"/>
      <c r="CQR322" s="25"/>
      <c r="CQS322" s="26"/>
      <c r="CQT322" s="26"/>
      <c r="CQU322" s="102"/>
      <c r="CQV322" s="24"/>
      <c r="CQW322" s="24"/>
      <c r="CQX322" s="24"/>
      <c r="CQY322" s="25"/>
      <c r="CQZ322" s="25"/>
      <c r="CRA322" s="26"/>
      <c r="CRB322" s="26"/>
      <c r="CRC322" s="102"/>
      <c r="CRD322" s="24"/>
      <c r="CRE322" s="24"/>
      <c r="CRF322" s="24"/>
      <c r="CRG322" s="25"/>
      <c r="CRH322" s="25"/>
      <c r="CRI322" s="26"/>
      <c r="CRJ322" s="26"/>
      <c r="CRK322" s="102"/>
      <c r="CRL322" s="24"/>
      <c r="CRM322" s="24"/>
      <c r="CRN322" s="24"/>
      <c r="CRO322" s="25"/>
      <c r="CRP322" s="25"/>
      <c r="CRQ322" s="26"/>
      <c r="CRR322" s="26"/>
      <c r="CRS322" s="102"/>
      <c r="CRT322" s="24"/>
      <c r="CRU322" s="24"/>
      <c r="CRV322" s="24"/>
      <c r="CRW322" s="25"/>
      <c r="CRX322" s="25"/>
      <c r="CRY322" s="26"/>
      <c r="CRZ322" s="26"/>
      <c r="CSA322" s="102"/>
      <c r="CSB322" s="24"/>
      <c r="CSC322" s="24"/>
      <c r="CSD322" s="24"/>
      <c r="CSE322" s="25"/>
      <c r="CSF322" s="25"/>
      <c r="CSG322" s="26"/>
      <c r="CSH322" s="26"/>
      <c r="CSI322" s="102"/>
      <c r="CSJ322" s="24"/>
      <c r="CSK322" s="24"/>
      <c r="CSL322" s="24"/>
      <c r="CSM322" s="25"/>
      <c r="CSN322" s="25"/>
      <c r="CSO322" s="26"/>
      <c r="CSP322" s="26"/>
      <c r="CSQ322" s="102"/>
      <c r="CSR322" s="24"/>
      <c r="CSS322" s="24"/>
      <c r="CST322" s="24"/>
      <c r="CSU322" s="25"/>
      <c r="CSV322" s="25"/>
      <c r="CSW322" s="26"/>
      <c r="CSX322" s="26"/>
      <c r="CSY322" s="102"/>
      <c r="CSZ322" s="24"/>
      <c r="CTA322" s="24"/>
      <c r="CTB322" s="24"/>
      <c r="CTC322" s="25"/>
      <c r="CTD322" s="25"/>
      <c r="CTE322" s="26"/>
      <c r="CTF322" s="26"/>
      <c r="CTG322" s="102"/>
      <c r="CTH322" s="24"/>
      <c r="CTI322" s="24"/>
      <c r="CTJ322" s="24"/>
      <c r="CTK322" s="25"/>
      <c r="CTL322" s="25"/>
      <c r="CTM322" s="26"/>
      <c r="CTN322" s="26"/>
      <c r="CTO322" s="102"/>
      <c r="CTP322" s="24"/>
      <c r="CTQ322" s="24"/>
      <c r="CTR322" s="24"/>
      <c r="CTS322" s="25"/>
      <c r="CTT322" s="25"/>
      <c r="CTU322" s="26"/>
      <c r="CTV322" s="26"/>
      <c r="CTW322" s="102"/>
      <c r="CTX322" s="24"/>
      <c r="CTY322" s="24"/>
      <c r="CTZ322" s="24"/>
      <c r="CUA322" s="25"/>
      <c r="CUB322" s="25"/>
      <c r="CUC322" s="26"/>
      <c r="CUD322" s="26"/>
      <c r="CUE322" s="102"/>
      <c r="CUF322" s="24"/>
      <c r="CUG322" s="24"/>
      <c r="CUH322" s="24"/>
      <c r="CUI322" s="25"/>
      <c r="CUJ322" s="25"/>
      <c r="CUK322" s="26"/>
      <c r="CUL322" s="26"/>
      <c r="CUM322" s="102"/>
      <c r="CUN322" s="24"/>
      <c r="CUO322" s="24"/>
      <c r="CUP322" s="24"/>
      <c r="CUQ322" s="25"/>
      <c r="CUR322" s="25"/>
      <c r="CUS322" s="26"/>
      <c r="CUT322" s="26"/>
      <c r="CUU322" s="102"/>
      <c r="CUV322" s="24"/>
      <c r="CUW322" s="24"/>
      <c r="CUX322" s="24"/>
      <c r="CUY322" s="25"/>
      <c r="CUZ322" s="25"/>
      <c r="CVA322" s="26"/>
      <c r="CVB322" s="26"/>
      <c r="CVC322" s="102"/>
      <c r="CVD322" s="24"/>
      <c r="CVE322" s="24"/>
      <c r="CVF322" s="24"/>
      <c r="CVG322" s="25"/>
      <c r="CVH322" s="25"/>
      <c r="CVI322" s="26"/>
      <c r="CVJ322" s="26"/>
      <c r="CVK322" s="102"/>
      <c r="CVL322" s="24"/>
      <c r="CVM322" s="24"/>
      <c r="CVN322" s="24"/>
      <c r="CVO322" s="25"/>
      <c r="CVP322" s="25"/>
      <c r="CVQ322" s="26"/>
      <c r="CVR322" s="26"/>
      <c r="CVS322" s="102"/>
      <c r="CVT322" s="24"/>
      <c r="CVU322" s="24"/>
      <c r="CVV322" s="24"/>
      <c r="CVW322" s="25"/>
      <c r="CVX322" s="25"/>
      <c r="CVY322" s="26"/>
      <c r="CVZ322" s="26"/>
      <c r="CWA322" s="102"/>
      <c r="CWB322" s="24"/>
      <c r="CWC322" s="24"/>
      <c r="CWD322" s="24"/>
      <c r="CWE322" s="25"/>
      <c r="CWF322" s="25"/>
      <c r="CWG322" s="26"/>
      <c r="CWH322" s="26"/>
      <c r="CWI322" s="102"/>
      <c r="CWJ322" s="24"/>
      <c r="CWK322" s="24"/>
      <c r="CWL322" s="24"/>
      <c r="CWM322" s="25"/>
      <c r="CWN322" s="25"/>
      <c r="CWO322" s="26"/>
      <c r="CWP322" s="26"/>
      <c r="CWQ322" s="102"/>
      <c r="CWR322" s="24"/>
      <c r="CWS322" s="24"/>
      <c r="CWT322" s="24"/>
      <c r="CWU322" s="25"/>
      <c r="CWV322" s="25"/>
      <c r="CWW322" s="26"/>
      <c r="CWX322" s="26"/>
      <c r="CWY322" s="102"/>
      <c r="CWZ322" s="24"/>
      <c r="CXA322" s="24"/>
      <c r="CXB322" s="24"/>
      <c r="CXC322" s="25"/>
      <c r="CXD322" s="25"/>
      <c r="CXE322" s="26"/>
      <c r="CXF322" s="26"/>
      <c r="CXG322" s="102"/>
      <c r="CXH322" s="24"/>
      <c r="CXI322" s="24"/>
      <c r="CXJ322" s="24"/>
      <c r="CXK322" s="25"/>
      <c r="CXL322" s="25"/>
      <c r="CXM322" s="26"/>
      <c r="CXN322" s="26"/>
      <c r="CXO322" s="102"/>
      <c r="CXP322" s="24"/>
      <c r="CXQ322" s="24"/>
      <c r="CXR322" s="24"/>
      <c r="CXS322" s="25"/>
      <c r="CXT322" s="25"/>
      <c r="CXU322" s="26"/>
      <c r="CXV322" s="26"/>
      <c r="CXW322" s="102"/>
      <c r="CXX322" s="24"/>
      <c r="CXY322" s="24"/>
      <c r="CXZ322" s="24"/>
      <c r="CYA322" s="25"/>
      <c r="CYB322" s="25"/>
      <c r="CYC322" s="26"/>
      <c r="CYD322" s="26"/>
      <c r="CYE322" s="102"/>
      <c r="CYF322" s="24"/>
      <c r="CYG322" s="24"/>
      <c r="CYH322" s="24"/>
      <c r="CYI322" s="25"/>
      <c r="CYJ322" s="25"/>
      <c r="CYK322" s="26"/>
      <c r="CYL322" s="26"/>
      <c r="CYM322" s="102"/>
      <c r="CYN322" s="24"/>
      <c r="CYO322" s="24"/>
      <c r="CYP322" s="24"/>
      <c r="CYQ322" s="25"/>
      <c r="CYR322" s="25"/>
      <c r="CYS322" s="26"/>
      <c r="CYT322" s="26"/>
      <c r="CYU322" s="102"/>
      <c r="CYV322" s="24"/>
      <c r="CYW322" s="24"/>
      <c r="CYX322" s="24"/>
      <c r="CYY322" s="25"/>
      <c r="CYZ322" s="25"/>
      <c r="CZA322" s="26"/>
      <c r="CZB322" s="26"/>
      <c r="CZC322" s="102"/>
      <c r="CZD322" s="24"/>
      <c r="CZE322" s="24"/>
      <c r="CZF322" s="24"/>
      <c r="CZG322" s="25"/>
      <c r="CZH322" s="25"/>
      <c r="CZI322" s="26"/>
      <c r="CZJ322" s="26"/>
      <c r="CZK322" s="102"/>
      <c r="CZL322" s="24"/>
      <c r="CZM322" s="24"/>
      <c r="CZN322" s="24"/>
      <c r="CZO322" s="25"/>
      <c r="CZP322" s="25"/>
      <c r="CZQ322" s="26"/>
      <c r="CZR322" s="26"/>
      <c r="CZS322" s="102"/>
      <c r="CZT322" s="24"/>
      <c r="CZU322" s="24"/>
      <c r="CZV322" s="24"/>
      <c r="CZW322" s="25"/>
      <c r="CZX322" s="25"/>
      <c r="CZY322" s="26"/>
      <c r="CZZ322" s="26"/>
      <c r="DAA322" s="102"/>
      <c r="DAB322" s="24"/>
      <c r="DAC322" s="24"/>
      <c r="DAD322" s="24"/>
      <c r="DAE322" s="25"/>
      <c r="DAF322" s="25"/>
      <c r="DAG322" s="26"/>
      <c r="DAH322" s="26"/>
      <c r="DAI322" s="102"/>
      <c r="DAJ322" s="24"/>
      <c r="DAK322" s="24"/>
      <c r="DAL322" s="24"/>
      <c r="DAM322" s="25"/>
      <c r="DAN322" s="25"/>
      <c r="DAO322" s="26"/>
      <c r="DAP322" s="26"/>
      <c r="DAQ322" s="102"/>
      <c r="DAR322" s="24"/>
      <c r="DAS322" s="24"/>
      <c r="DAT322" s="24"/>
      <c r="DAU322" s="25"/>
      <c r="DAV322" s="25"/>
      <c r="DAW322" s="26"/>
      <c r="DAX322" s="26"/>
      <c r="DAY322" s="102"/>
      <c r="DAZ322" s="24"/>
      <c r="DBA322" s="24"/>
      <c r="DBB322" s="24"/>
      <c r="DBC322" s="25"/>
      <c r="DBD322" s="25"/>
      <c r="DBE322" s="26"/>
      <c r="DBF322" s="26"/>
      <c r="DBG322" s="102"/>
      <c r="DBH322" s="24"/>
      <c r="DBI322" s="24"/>
      <c r="DBJ322" s="24"/>
      <c r="DBK322" s="25"/>
      <c r="DBL322" s="25"/>
      <c r="DBM322" s="26"/>
      <c r="DBN322" s="26"/>
      <c r="DBO322" s="102"/>
      <c r="DBP322" s="24"/>
      <c r="DBQ322" s="24"/>
      <c r="DBR322" s="24"/>
      <c r="DBS322" s="25"/>
      <c r="DBT322" s="25"/>
      <c r="DBU322" s="26"/>
      <c r="DBV322" s="26"/>
      <c r="DBW322" s="102"/>
      <c r="DBX322" s="24"/>
      <c r="DBY322" s="24"/>
      <c r="DBZ322" s="24"/>
      <c r="DCA322" s="25"/>
      <c r="DCB322" s="25"/>
      <c r="DCC322" s="26"/>
      <c r="DCD322" s="26"/>
      <c r="DCE322" s="102"/>
      <c r="DCF322" s="24"/>
      <c r="DCG322" s="24"/>
      <c r="DCH322" s="24"/>
      <c r="DCI322" s="25"/>
      <c r="DCJ322" s="25"/>
      <c r="DCK322" s="26"/>
      <c r="DCL322" s="26"/>
      <c r="DCM322" s="102"/>
      <c r="DCN322" s="24"/>
      <c r="DCO322" s="24"/>
      <c r="DCP322" s="24"/>
      <c r="DCQ322" s="25"/>
      <c r="DCR322" s="25"/>
      <c r="DCS322" s="26"/>
      <c r="DCT322" s="26"/>
      <c r="DCU322" s="102"/>
      <c r="DCV322" s="24"/>
      <c r="DCW322" s="24"/>
      <c r="DCX322" s="24"/>
      <c r="DCY322" s="25"/>
      <c r="DCZ322" s="25"/>
      <c r="DDA322" s="26"/>
      <c r="DDB322" s="26"/>
      <c r="DDC322" s="102"/>
      <c r="DDD322" s="24"/>
      <c r="DDE322" s="24"/>
      <c r="DDF322" s="24"/>
      <c r="DDG322" s="25"/>
      <c r="DDH322" s="25"/>
      <c r="DDI322" s="26"/>
      <c r="DDJ322" s="26"/>
      <c r="DDK322" s="102"/>
      <c r="DDL322" s="24"/>
      <c r="DDM322" s="24"/>
      <c r="DDN322" s="24"/>
      <c r="DDO322" s="25"/>
      <c r="DDP322" s="25"/>
      <c r="DDQ322" s="26"/>
      <c r="DDR322" s="26"/>
      <c r="DDS322" s="102"/>
      <c r="DDT322" s="24"/>
      <c r="DDU322" s="24"/>
      <c r="DDV322" s="24"/>
      <c r="DDW322" s="25"/>
      <c r="DDX322" s="25"/>
      <c r="DDY322" s="26"/>
      <c r="DDZ322" s="26"/>
      <c r="DEA322" s="102"/>
      <c r="DEB322" s="24"/>
      <c r="DEC322" s="24"/>
      <c r="DED322" s="24"/>
      <c r="DEE322" s="25"/>
      <c r="DEF322" s="25"/>
      <c r="DEG322" s="26"/>
      <c r="DEH322" s="26"/>
      <c r="DEI322" s="102"/>
      <c r="DEJ322" s="24"/>
      <c r="DEK322" s="24"/>
      <c r="DEL322" s="24"/>
      <c r="DEM322" s="25"/>
      <c r="DEN322" s="25"/>
      <c r="DEO322" s="26"/>
      <c r="DEP322" s="26"/>
      <c r="DEQ322" s="102"/>
      <c r="DER322" s="24"/>
      <c r="DES322" s="24"/>
      <c r="DET322" s="24"/>
      <c r="DEU322" s="25"/>
      <c r="DEV322" s="25"/>
      <c r="DEW322" s="26"/>
      <c r="DEX322" s="26"/>
      <c r="DEY322" s="102"/>
      <c r="DEZ322" s="24"/>
      <c r="DFA322" s="24"/>
      <c r="DFB322" s="24"/>
      <c r="DFC322" s="25"/>
      <c r="DFD322" s="25"/>
      <c r="DFE322" s="26"/>
      <c r="DFF322" s="26"/>
      <c r="DFG322" s="102"/>
      <c r="DFH322" s="24"/>
      <c r="DFI322" s="24"/>
      <c r="DFJ322" s="24"/>
      <c r="DFK322" s="25"/>
      <c r="DFL322" s="25"/>
      <c r="DFM322" s="26"/>
      <c r="DFN322" s="26"/>
      <c r="DFO322" s="102"/>
      <c r="DFP322" s="24"/>
      <c r="DFQ322" s="24"/>
      <c r="DFR322" s="24"/>
      <c r="DFS322" s="25"/>
      <c r="DFT322" s="25"/>
      <c r="DFU322" s="26"/>
      <c r="DFV322" s="26"/>
      <c r="DFW322" s="102"/>
      <c r="DFX322" s="24"/>
      <c r="DFY322" s="24"/>
      <c r="DFZ322" s="24"/>
      <c r="DGA322" s="25"/>
      <c r="DGB322" s="25"/>
      <c r="DGC322" s="26"/>
      <c r="DGD322" s="26"/>
      <c r="DGE322" s="102"/>
      <c r="DGF322" s="24"/>
      <c r="DGG322" s="24"/>
      <c r="DGH322" s="24"/>
      <c r="DGI322" s="25"/>
      <c r="DGJ322" s="25"/>
      <c r="DGK322" s="26"/>
      <c r="DGL322" s="26"/>
      <c r="DGM322" s="102"/>
      <c r="DGN322" s="24"/>
      <c r="DGO322" s="24"/>
      <c r="DGP322" s="24"/>
      <c r="DGQ322" s="25"/>
      <c r="DGR322" s="25"/>
      <c r="DGS322" s="26"/>
      <c r="DGT322" s="26"/>
      <c r="DGU322" s="102"/>
      <c r="DGV322" s="24"/>
      <c r="DGW322" s="24"/>
      <c r="DGX322" s="24"/>
      <c r="DGY322" s="25"/>
      <c r="DGZ322" s="25"/>
      <c r="DHA322" s="26"/>
      <c r="DHB322" s="26"/>
      <c r="DHC322" s="102"/>
      <c r="DHD322" s="24"/>
      <c r="DHE322" s="24"/>
      <c r="DHF322" s="24"/>
      <c r="DHG322" s="25"/>
      <c r="DHH322" s="25"/>
      <c r="DHI322" s="26"/>
      <c r="DHJ322" s="26"/>
      <c r="DHK322" s="102"/>
      <c r="DHL322" s="24"/>
      <c r="DHM322" s="24"/>
      <c r="DHN322" s="24"/>
      <c r="DHO322" s="25"/>
      <c r="DHP322" s="25"/>
      <c r="DHQ322" s="26"/>
      <c r="DHR322" s="26"/>
      <c r="DHS322" s="102"/>
      <c r="DHT322" s="24"/>
      <c r="DHU322" s="24"/>
      <c r="DHV322" s="24"/>
      <c r="DHW322" s="25"/>
      <c r="DHX322" s="25"/>
      <c r="DHY322" s="26"/>
      <c r="DHZ322" s="26"/>
      <c r="DIA322" s="102"/>
      <c r="DIB322" s="24"/>
      <c r="DIC322" s="24"/>
      <c r="DID322" s="24"/>
      <c r="DIE322" s="25"/>
      <c r="DIF322" s="25"/>
      <c r="DIG322" s="26"/>
      <c r="DIH322" s="26"/>
      <c r="DII322" s="102"/>
      <c r="DIJ322" s="24"/>
      <c r="DIK322" s="24"/>
      <c r="DIL322" s="24"/>
      <c r="DIM322" s="25"/>
      <c r="DIN322" s="25"/>
      <c r="DIO322" s="26"/>
      <c r="DIP322" s="26"/>
      <c r="DIQ322" s="102"/>
      <c r="DIR322" s="24"/>
      <c r="DIS322" s="24"/>
      <c r="DIT322" s="24"/>
      <c r="DIU322" s="25"/>
      <c r="DIV322" s="25"/>
      <c r="DIW322" s="26"/>
      <c r="DIX322" s="26"/>
      <c r="DIY322" s="102"/>
      <c r="DIZ322" s="24"/>
      <c r="DJA322" s="24"/>
      <c r="DJB322" s="24"/>
      <c r="DJC322" s="25"/>
      <c r="DJD322" s="25"/>
      <c r="DJE322" s="26"/>
      <c r="DJF322" s="26"/>
      <c r="DJG322" s="102"/>
      <c r="DJH322" s="24"/>
      <c r="DJI322" s="24"/>
      <c r="DJJ322" s="24"/>
      <c r="DJK322" s="25"/>
      <c r="DJL322" s="25"/>
      <c r="DJM322" s="26"/>
      <c r="DJN322" s="26"/>
      <c r="DJO322" s="102"/>
      <c r="DJP322" s="24"/>
      <c r="DJQ322" s="24"/>
      <c r="DJR322" s="24"/>
      <c r="DJS322" s="25"/>
      <c r="DJT322" s="25"/>
      <c r="DJU322" s="26"/>
      <c r="DJV322" s="26"/>
      <c r="DJW322" s="102"/>
      <c r="DJX322" s="24"/>
      <c r="DJY322" s="24"/>
      <c r="DJZ322" s="24"/>
      <c r="DKA322" s="25"/>
      <c r="DKB322" s="25"/>
      <c r="DKC322" s="26"/>
      <c r="DKD322" s="26"/>
      <c r="DKE322" s="102"/>
      <c r="DKF322" s="24"/>
      <c r="DKG322" s="24"/>
      <c r="DKH322" s="24"/>
      <c r="DKI322" s="25"/>
      <c r="DKJ322" s="25"/>
      <c r="DKK322" s="26"/>
      <c r="DKL322" s="26"/>
      <c r="DKM322" s="102"/>
      <c r="DKN322" s="24"/>
      <c r="DKO322" s="24"/>
      <c r="DKP322" s="24"/>
      <c r="DKQ322" s="25"/>
      <c r="DKR322" s="25"/>
      <c r="DKS322" s="26"/>
      <c r="DKT322" s="26"/>
      <c r="DKU322" s="102"/>
      <c r="DKV322" s="24"/>
      <c r="DKW322" s="24"/>
      <c r="DKX322" s="24"/>
      <c r="DKY322" s="25"/>
      <c r="DKZ322" s="25"/>
      <c r="DLA322" s="26"/>
      <c r="DLB322" s="26"/>
      <c r="DLC322" s="102"/>
      <c r="DLD322" s="24"/>
      <c r="DLE322" s="24"/>
      <c r="DLF322" s="24"/>
      <c r="DLG322" s="25"/>
      <c r="DLH322" s="25"/>
      <c r="DLI322" s="26"/>
      <c r="DLJ322" s="26"/>
      <c r="DLK322" s="102"/>
      <c r="DLL322" s="24"/>
      <c r="DLM322" s="24"/>
      <c r="DLN322" s="24"/>
      <c r="DLO322" s="25"/>
      <c r="DLP322" s="25"/>
      <c r="DLQ322" s="26"/>
      <c r="DLR322" s="26"/>
      <c r="DLS322" s="102"/>
      <c r="DLT322" s="24"/>
      <c r="DLU322" s="24"/>
      <c r="DLV322" s="24"/>
      <c r="DLW322" s="25"/>
      <c r="DLX322" s="25"/>
      <c r="DLY322" s="26"/>
      <c r="DLZ322" s="26"/>
      <c r="DMA322" s="102"/>
      <c r="DMB322" s="24"/>
      <c r="DMC322" s="24"/>
      <c r="DMD322" s="24"/>
      <c r="DME322" s="25"/>
      <c r="DMF322" s="25"/>
      <c r="DMG322" s="26"/>
      <c r="DMH322" s="26"/>
      <c r="DMI322" s="102"/>
      <c r="DMJ322" s="24"/>
      <c r="DMK322" s="24"/>
      <c r="DML322" s="24"/>
      <c r="DMM322" s="25"/>
      <c r="DMN322" s="25"/>
      <c r="DMO322" s="26"/>
      <c r="DMP322" s="26"/>
      <c r="DMQ322" s="102"/>
      <c r="DMR322" s="24"/>
      <c r="DMS322" s="24"/>
      <c r="DMT322" s="24"/>
      <c r="DMU322" s="25"/>
      <c r="DMV322" s="25"/>
      <c r="DMW322" s="26"/>
      <c r="DMX322" s="26"/>
      <c r="DMY322" s="102"/>
      <c r="DMZ322" s="24"/>
      <c r="DNA322" s="24"/>
      <c r="DNB322" s="24"/>
      <c r="DNC322" s="25"/>
      <c r="DND322" s="25"/>
      <c r="DNE322" s="26"/>
      <c r="DNF322" s="26"/>
      <c r="DNG322" s="102"/>
      <c r="DNH322" s="24"/>
      <c r="DNI322" s="24"/>
      <c r="DNJ322" s="24"/>
      <c r="DNK322" s="25"/>
      <c r="DNL322" s="25"/>
      <c r="DNM322" s="26"/>
      <c r="DNN322" s="26"/>
      <c r="DNO322" s="102"/>
      <c r="DNP322" s="24"/>
      <c r="DNQ322" s="24"/>
      <c r="DNR322" s="24"/>
      <c r="DNS322" s="25"/>
      <c r="DNT322" s="25"/>
      <c r="DNU322" s="26"/>
      <c r="DNV322" s="26"/>
      <c r="DNW322" s="102"/>
      <c r="DNX322" s="24"/>
      <c r="DNY322" s="24"/>
      <c r="DNZ322" s="24"/>
      <c r="DOA322" s="25"/>
      <c r="DOB322" s="25"/>
      <c r="DOC322" s="26"/>
      <c r="DOD322" s="26"/>
      <c r="DOE322" s="102"/>
      <c r="DOF322" s="24"/>
      <c r="DOG322" s="24"/>
      <c r="DOH322" s="24"/>
      <c r="DOI322" s="25"/>
      <c r="DOJ322" s="25"/>
      <c r="DOK322" s="26"/>
      <c r="DOL322" s="26"/>
      <c r="DOM322" s="102"/>
      <c r="DON322" s="24"/>
      <c r="DOO322" s="24"/>
      <c r="DOP322" s="24"/>
      <c r="DOQ322" s="25"/>
      <c r="DOR322" s="25"/>
      <c r="DOS322" s="26"/>
      <c r="DOT322" s="26"/>
      <c r="DOU322" s="102"/>
      <c r="DOV322" s="24"/>
      <c r="DOW322" s="24"/>
      <c r="DOX322" s="24"/>
      <c r="DOY322" s="25"/>
      <c r="DOZ322" s="25"/>
      <c r="DPA322" s="26"/>
      <c r="DPB322" s="26"/>
      <c r="DPC322" s="102"/>
      <c r="DPD322" s="24"/>
      <c r="DPE322" s="24"/>
      <c r="DPF322" s="24"/>
      <c r="DPG322" s="25"/>
      <c r="DPH322" s="25"/>
      <c r="DPI322" s="26"/>
      <c r="DPJ322" s="26"/>
      <c r="DPK322" s="102"/>
      <c r="DPL322" s="24"/>
      <c r="DPM322" s="24"/>
      <c r="DPN322" s="24"/>
      <c r="DPO322" s="25"/>
      <c r="DPP322" s="25"/>
      <c r="DPQ322" s="26"/>
      <c r="DPR322" s="26"/>
      <c r="DPS322" s="102"/>
      <c r="DPT322" s="24"/>
      <c r="DPU322" s="24"/>
      <c r="DPV322" s="24"/>
      <c r="DPW322" s="25"/>
      <c r="DPX322" s="25"/>
      <c r="DPY322" s="26"/>
      <c r="DPZ322" s="26"/>
      <c r="DQA322" s="102"/>
      <c r="DQB322" s="24"/>
      <c r="DQC322" s="24"/>
      <c r="DQD322" s="24"/>
      <c r="DQE322" s="25"/>
      <c r="DQF322" s="25"/>
      <c r="DQG322" s="26"/>
      <c r="DQH322" s="26"/>
      <c r="DQI322" s="102"/>
      <c r="DQJ322" s="24"/>
      <c r="DQK322" s="24"/>
      <c r="DQL322" s="24"/>
      <c r="DQM322" s="25"/>
      <c r="DQN322" s="25"/>
      <c r="DQO322" s="26"/>
      <c r="DQP322" s="26"/>
      <c r="DQQ322" s="102"/>
      <c r="DQR322" s="24"/>
      <c r="DQS322" s="24"/>
      <c r="DQT322" s="24"/>
      <c r="DQU322" s="25"/>
      <c r="DQV322" s="25"/>
      <c r="DQW322" s="26"/>
      <c r="DQX322" s="26"/>
      <c r="DQY322" s="102"/>
      <c r="DQZ322" s="24"/>
      <c r="DRA322" s="24"/>
      <c r="DRB322" s="24"/>
      <c r="DRC322" s="25"/>
      <c r="DRD322" s="25"/>
      <c r="DRE322" s="26"/>
      <c r="DRF322" s="26"/>
      <c r="DRG322" s="102"/>
      <c r="DRH322" s="24"/>
      <c r="DRI322" s="24"/>
      <c r="DRJ322" s="24"/>
      <c r="DRK322" s="25"/>
      <c r="DRL322" s="25"/>
      <c r="DRM322" s="26"/>
      <c r="DRN322" s="26"/>
      <c r="DRO322" s="102"/>
      <c r="DRP322" s="24"/>
      <c r="DRQ322" s="24"/>
      <c r="DRR322" s="24"/>
      <c r="DRS322" s="25"/>
      <c r="DRT322" s="25"/>
      <c r="DRU322" s="26"/>
      <c r="DRV322" s="26"/>
      <c r="DRW322" s="102"/>
      <c r="DRX322" s="24"/>
      <c r="DRY322" s="24"/>
      <c r="DRZ322" s="24"/>
      <c r="DSA322" s="25"/>
      <c r="DSB322" s="25"/>
      <c r="DSC322" s="26"/>
      <c r="DSD322" s="26"/>
      <c r="DSE322" s="102"/>
      <c r="DSF322" s="24"/>
      <c r="DSG322" s="24"/>
      <c r="DSH322" s="24"/>
      <c r="DSI322" s="25"/>
      <c r="DSJ322" s="25"/>
      <c r="DSK322" s="26"/>
      <c r="DSL322" s="26"/>
      <c r="DSM322" s="102"/>
      <c r="DSN322" s="24"/>
      <c r="DSO322" s="24"/>
      <c r="DSP322" s="24"/>
      <c r="DSQ322" s="25"/>
      <c r="DSR322" s="25"/>
      <c r="DSS322" s="26"/>
      <c r="DST322" s="26"/>
      <c r="DSU322" s="102"/>
      <c r="DSV322" s="24"/>
      <c r="DSW322" s="24"/>
      <c r="DSX322" s="24"/>
      <c r="DSY322" s="25"/>
      <c r="DSZ322" s="25"/>
      <c r="DTA322" s="26"/>
      <c r="DTB322" s="26"/>
      <c r="DTC322" s="102"/>
      <c r="DTD322" s="24"/>
      <c r="DTE322" s="24"/>
      <c r="DTF322" s="24"/>
      <c r="DTG322" s="25"/>
      <c r="DTH322" s="25"/>
      <c r="DTI322" s="26"/>
      <c r="DTJ322" s="26"/>
      <c r="DTK322" s="102"/>
      <c r="DTL322" s="24"/>
      <c r="DTM322" s="24"/>
      <c r="DTN322" s="24"/>
      <c r="DTO322" s="25"/>
      <c r="DTP322" s="25"/>
      <c r="DTQ322" s="26"/>
      <c r="DTR322" s="26"/>
      <c r="DTS322" s="102"/>
      <c r="DTT322" s="24"/>
      <c r="DTU322" s="24"/>
      <c r="DTV322" s="24"/>
      <c r="DTW322" s="25"/>
      <c r="DTX322" s="25"/>
      <c r="DTY322" s="26"/>
      <c r="DTZ322" s="26"/>
      <c r="DUA322" s="102"/>
      <c r="DUB322" s="24"/>
      <c r="DUC322" s="24"/>
      <c r="DUD322" s="24"/>
      <c r="DUE322" s="25"/>
      <c r="DUF322" s="25"/>
      <c r="DUG322" s="26"/>
      <c r="DUH322" s="26"/>
      <c r="DUI322" s="102"/>
      <c r="DUJ322" s="24"/>
      <c r="DUK322" s="24"/>
      <c r="DUL322" s="24"/>
      <c r="DUM322" s="25"/>
      <c r="DUN322" s="25"/>
      <c r="DUO322" s="26"/>
      <c r="DUP322" s="26"/>
      <c r="DUQ322" s="102"/>
      <c r="DUR322" s="24"/>
      <c r="DUS322" s="24"/>
      <c r="DUT322" s="24"/>
      <c r="DUU322" s="25"/>
      <c r="DUV322" s="25"/>
      <c r="DUW322" s="26"/>
      <c r="DUX322" s="26"/>
      <c r="DUY322" s="102"/>
      <c r="DUZ322" s="24"/>
      <c r="DVA322" s="24"/>
      <c r="DVB322" s="24"/>
      <c r="DVC322" s="25"/>
      <c r="DVD322" s="25"/>
      <c r="DVE322" s="26"/>
      <c r="DVF322" s="26"/>
      <c r="DVG322" s="102"/>
      <c r="DVH322" s="24"/>
      <c r="DVI322" s="24"/>
      <c r="DVJ322" s="24"/>
      <c r="DVK322" s="25"/>
      <c r="DVL322" s="25"/>
      <c r="DVM322" s="26"/>
      <c r="DVN322" s="26"/>
      <c r="DVO322" s="102"/>
      <c r="DVP322" s="24"/>
      <c r="DVQ322" s="24"/>
      <c r="DVR322" s="24"/>
      <c r="DVS322" s="25"/>
      <c r="DVT322" s="25"/>
      <c r="DVU322" s="26"/>
      <c r="DVV322" s="26"/>
      <c r="DVW322" s="102"/>
      <c r="DVX322" s="24"/>
      <c r="DVY322" s="24"/>
      <c r="DVZ322" s="24"/>
      <c r="DWA322" s="25"/>
      <c r="DWB322" s="25"/>
      <c r="DWC322" s="26"/>
      <c r="DWD322" s="26"/>
      <c r="DWE322" s="102"/>
      <c r="DWF322" s="24"/>
      <c r="DWG322" s="24"/>
      <c r="DWH322" s="24"/>
      <c r="DWI322" s="25"/>
      <c r="DWJ322" s="25"/>
      <c r="DWK322" s="26"/>
      <c r="DWL322" s="26"/>
      <c r="DWM322" s="102"/>
      <c r="DWN322" s="24"/>
      <c r="DWO322" s="24"/>
      <c r="DWP322" s="24"/>
      <c r="DWQ322" s="25"/>
      <c r="DWR322" s="25"/>
      <c r="DWS322" s="26"/>
      <c r="DWT322" s="26"/>
      <c r="DWU322" s="102"/>
      <c r="DWV322" s="24"/>
      <c r="DWW322" s="24"/>
      <c r="DWX322" s="24"/>
      <c r="DWY322" s="25"/>
      <c r="DWZ322" s="25"/>
      <c r="DXA322" s="26"/>
      <c r="DXB322" s="26"/>
      <c r="DXC322" s="102"/>
      <c r="DXD322" s="24"/>
      <c r="DXE322" s="24"/>
      <c r="DXF322" s="24"/>
      <c r="DXG322" s="25"/>
      <c r="DXH322" s="25"/>
      <c r="DXI322" s="26"/>
      <c r="DXJ322" s="26"/>
      <c r="DXK322" s="102"/>
      <c r="DXL322" s="24"/>
      <c r="DXM322" s="24"/>
      <c r="DXN322" s="24"/>
      <c r="DXO322" s="25"/>
      <c r="DXP322" s="25"/>
      <c r="DXQ322" s="26"/>
      <c r="DXR322" s="26"/>
      <c r="DXS322" s="102"/>
      <c r="DXT322" s="24"/>
      <c r="DXU322" s="24"/>
      <c r="DXV322" s="24"/>
      <c r="DXW322" s="25"/>
      <c r="DXX322" s="25"/>
      <c r="DXY322" s="26"/>
      <c r="DXZ322" s="26"/>
      <c r="DYA322" s="102"/>
      <c r="DYB322" s="24"/>
      <c r="DYC322" s="24"/>
      <c r="DYD322" s="24"/>
      <c r="DYE322" s="25"/>
      <c r="DYF322" s="25"/>
      <c r="DYG322" s="26"/>
      <c r="DYH322" s="26"/>
      <c r="DYI322" s="102"/>
      <c r="DYJ322" s="24"/>
      <c r="DYK322" s="24"/>
      <c r="DYL322" s="24"/>
      <c r="DYM322" s="25"/>
      <c r="DYN322" s="25"/>
      <c r="DYO322" s="26"/>
      <c r="DYP322" s="26"/>
      <c r="DYQ322" s="102"/>
      <c r="DYR322" s="24"/>
      <c r="DYS322" s="24"/>
      <c r="DYT322" s="24"/>
      <c r="DYU322" s="25"/>
      <c r="DYV322" s="25"/>
      <c r="DYW322" s="26"/>
      <c r="DYX322" s="26"/>
      <c r="DYY322" s="102"/>
      <c r="DYZ322" s="24"/>
      <c r="DZA322" s="24"/>
      <c r="DZB322" s="24"/>
      <c r="DZC322" s="25"/>
      <c r="DZD322" s="25"/>
      <c r="DZE322" s="26"/>
      <c r="DZF322" s="26"/>
      <c r="DZG322" s="102"/>
      <c r="DZH322" s="24"/>
      <c r="DZI322" s="24"/>
      <c r="DZJ322" s="24"/>
      <c r="DZK322" s="25"/>
      <c r="DZL322" s="25"/>
      <c r="DZM322" s="26"/>
      <c r="DZN322" s="26"/>
      <c r="DZO322" s="102"/>
      <c r="DZP322" s="24"/>
      <c r="DZQ322" s="24"/>
      <c r="DZR322" s="24"/>
      <c r="DZS322" s="25"/>
      <c r="DZT322" s="25"/>
      <c r="DZU322" s="26"/>
      <c r="DZV322" s="26"/>
      <c r="DZW322" s="102"/>
      <c r="DZX322" s="24"/>
      <c r="DZY322" s="24"/>
      <c r="DZZ322" s="24"/>
      <c r="EAA322" s="25"/>
      <c r="EAB322" s="25"/>
      <c r="EAC322" s="26"/>
      <c r="EAD322" s="26"/>
      <c r="EAE322" s="102"/>
      <c r="EAF322" s="24"/>
      <c r="EAG322" s="24"/>
      <c r="EAH322" s="24"/>
      <c r="EAI322" s="25"/>
      <c r="EAJ322" s="25"/>
      <c r="EAK322" s="26"/>
      <c r="EAL322" s="26"/>
      <c r="EAM322" s="102"/>
      <c r="EAN322" s="24"/>
      <c r="EAO322" s="24"/>
      <c r="EAP322" s="24"/>
      <c r="EAQ322" s="25"/>
      <c r="EAR322" s="25"/>
      <c r="EAS322" s="26"/>
      <c r="EAT322" s="26"/>
      <c r="EAU322" s="102"/>
      <c r="EAV322" s="24"/>
      <c r="EAW322" s="24"/>
      <c r="EAX322" s="24"/>
      <c r="EAY322" s="25"/>
      <c r="EAZ322" s="25"/>
      <c r="EBA322" s="26"/>
      <c r="EBB322" s="26"/>
      <c r="EBC322" s="102"/>
      <c r="EBD322" s="24"/>
      <c r="EBE322" s="24"/>
      <c r="EBF322" s="24"/>
      <c r="EBG322" s="25"/>
      <c r="EBH322" s="25"/>
      <c r="EBI322" s="26"/>
      <c r="EBJ322" s="26"/>
      <c r="EBK322" s="102"/>
      <c r="EBL322" s="24"/>
      <c r="EBM322" s="24"/>
      <c r="EBN322" s="24"/>
      <c r="EBO322" s="25"/>
      <c r="EBP322" s="25"/>
      <c r="EBQ322" s="26"/>
      <c r="EBR322" s="26"/>
      <c r="EBS322" s="102"/>
      <c r="EBT322" s="24"/>
      <c r="EBU322" s="24"/>
      <c r="EBV322" s="24"/>
      <c r="EBW322" s="25"/>
      <c r="EBX322" s="25"/>
      <c r="EBY322" s="26"/>
      <c r="EBZ322" s="26"/>
      <c r="ECA322" s="102"/>
      <c r="ECB322" s="24"/>
      <c r="ECC322" s="24"/>
      <c r="ECD322" s="24"/>
      <c r="ECE322" s="25"/>
      <c r="ECF322" s="25"/>
      <c r="ECG322" s="26"/>
      <c r="ECH322" s="26"/>
      <c r="ECI322" s="102"/>
      <c r="ECJ322" s="24"/>
      <c r="ECK322" s="24"/>
      <c r="ECL322" s="24"/>
      <c r="ECM322" s="25"/>
      <c r="ECN322" s="25"/>
      <c r="ECO322" s="26"/>
      <c r="ECP322" s="26"/>
      <c r="ECQ322" s="102"/>
      <c r="ECR322" s="24"/>
      <c r="ECS322" s="24"/>
      <c r="ECT322" s="24"/>
      <c r="ECU322" s="25"/>
      <c r="ECV322" s="25"/>
      <c r="ECW322" s="26"/>
      <c r="ECX322" s="26"/>
      <c r="ECY322" s="102"/>
      <c r="ECZ322" s="24"/>
      <c r="EDA322" s="24"/>
      <c r="EDB322" s="24"/>
      <c r="EDC322" s="25"/>
      <c r="EDD322" s="25"/>
      <c r="EDE322" s="26"/>
      <c r="EDF322" s="26"/>
      <c r="EDG322" s="102"/>
      <c r="EDH322" s="24"/>
      <c r="EDI322" s="24"/>
      <c r="EDJ322" s="24"/>
      <c r="EDK322" s="25"/>
      <c r="EDL322" s="25"/>
      <c r="EDM322" s="26"/>
      <c r="EDN322" s="26"/>
      <c r="EDO322" s="102"/>
      <c r="EDP322" s="24"/>
      <c r="EDQ322" s="24"/>
      <c r="EDR322" s="24"/>
      <c r="EDS322" s="25"/>
      <c r="EDT322" s="25"/>
      <c r="EDU322" s="26"/>
      <c r="EDV322" s="26"/>
      <c r="EDW322" s="102"/>
      <c r="EDX322" s="24"/>
      <c r="EDY322" s="24"/>
      <c r="EDZ322" s="24"/>
      <c r="EEA322" s="25"/>
      <c r="EEB322" s="25"/>
      <c r="EEC322" s="26"/>
      <c r="EED322" s="26"/>
      <c r="EEE322" s="102"/>
      <c r="EEF322" s="24"/>
      <c r="EEG322" s="24"/>
      <c r="EEH322" s="24"/>
      <c r="EEI322" s="25"/>
      <c r="EEJ322" s="25"/>
      <c r="EEK322" s="26"/>
      <c r="EEL322" s="26"/>
      <c r="EEM322" s="102"/>
      <c r="EEN322" s="24"/>
      <c r="EEO322" s="24"/>
      <c r="EEP322" s="24"/>
      <c r="EEQ322" s="25"/>
      <c r="EER322" s="25"/>
      <c r="EES322" s="26"/>
      <c r="EET322" s="26"/>
      <c r="EEU322" s="102"/>
      <c r="EEV322" s="24"/>
      <c r="EEW322" s="24"/>
      <c r="EEX322" s="24"/>
      <c r="EEY322" s="25"/>
      <c r="EEZ322" s="25"/>
      <c r="EFA322" s="26"/>
      <c r="EFB322" s="26"/>
      <c r="EFC322" s="102"/>
      <c r="EFD322" s="24"/>
      <c r="EFE322" s="24"/>
      <c r="EFF322" s="24"/>
      <c r="EFG322" s="25"/>
      <c r="EFH322" s="25"/>
      <c r="EFI322" s="26"/>
      <c r="EFJ322" s="26"/>
      <c r="EFK322" s="102"/>
      <c r="EFL322" s="24"/>
      <c r="EFM322" s="24"/>
      <c r="EFN322" s="24"/>
      <c r="EFO322" s="25"/>
      <c r="EFP322" s="25"/>
      <c r="EFQ322" s="26"/>
      <c r="EFR322" s="26"/>
      <c r="EFS322" s="102"/>
      <c r="EFT322" s="24"/>
      <c r="EFU322" s="24"/>
      <c r="EFV322" s="24"/>
      <c r="EFW322" s="25"/>
      <c r="EFX322" s="25"/>
      <c r="EFY322" s="26"/>
      <c r="EFZ322" s="26"/>
      <c r="EGA322" s="102"/>
      <c r="EGB322" s="24"/>
      <c r="EGC322" s="24"/>
      <c r="EGD322" s="24"/>
      <c r="EGE322" s="25"/>
      <c r="EGF322" s="25"/>
      <c r="EGG322" s="26"/>
      <c r="EGH322" s="26"/>
      <c r="EGI322" s="102"/>
      <c r="EGJ322" s="24"/>
      <c r="EGK322" s="24"/>
      <c r="EGL322" s="24"/>
      <c r="EGM322" s="25"/>
      <c r="EGN322" s="25"/>
      <c r="EGO322" s="26"/>
      <c r="EGP322" s="26"/>
      <c r="EGQ322" s="102"/>
      <c r="EGR322" s="24"/>
      <c r="EGS322" s="24"/>
      <c r="EGT322" s="24"/>
      <c r="EGU322" s="25"/>
      <c r="EGV322" s="25"/>
      <c r="EGW322" s="26"/>
      <c r="EGX322" s="26"/>
      <c r="EGY322" s="102"/>
      <c r="EGZ322" s="24"/>
      <c r="EHA322" s="24"/>
      <c r="EHB322" s="24"/>
      <c r="EHC322" s="25"/>
      <c r="EHD322" s="25"/>
      <c r="EHE322" s="26"/>
      <c r="EHF322" s="26"/>
      <c r="EHG322" s="102"/>
      <c r="EHH322" s="24"/>
      <c r="EHI322" s="24"/>
      <c r="EHJ322" s="24"/>
      <c r="EHK322" s="25"/>
      <c r="EHL322" s="25"/>
      <c r="EHM322" s="26"/>
      <c r="EHN322" s="26"/>
      <c r="EHO322" s="102"/>
      <c r="EHP322" s="24"/>
      <c r="EHQ322" s="24"/>
      <c r="EHR322" s="24"/>
      <c r="EHS322" s="25"/>
      <c r="EHT322" s="25"/>
      <c r="EHU322" s="26"/>
      <c r="EHV322" s="26"/>
      <c r="EHW322" s="102"/>
      <c r="EHX322" s="24"/>
      <c r="EHY322" s="24"/>
      <c r="EHZ322" s="24"/>
      <c r="EIA322" s="25"/>
      <c r="EIB322" s="25"/>
      <c r="EIC322" s="26"/>
      <c r="EID322" s="26"/>
      <c r="EIE322" s="102"/>
      <c r="EIF322" s="24"/>
      <c r="EIG322" s="24"/>
      <c r="EIH322" s="24"/>
      <c r="EII322" s="25"/>
      <c r="EIJ322" s="25"/>
      <c r="EIK322" s="26"/>
      <c r="EIL322" s="26"/>
      <c r="EIM322" s="102"/>
      <c r="EIN322" s="24"/>
      <c r="EIO322" s="24"/>
      <c r="EIP322" s="24"/>
      <c r="EIQ322" s="25"/>
      <c r="EIR322" s="25"/>
      <c r="EIS322" s="26"/>
      <c r="EIT322" s="26"/>
      <c r="EIU322" s="102"/>
      <c r="EIV322" s="24"/>
      <c r="EIW322" s="24"/>
      <c r="EIX322" s="24"/>
      <c r="EIY322" s="25"/>
      <c r="EIZ322" s="25"/>
      <c r="EJA322" s="26"/>
      <c r="EJB322" s="26"/>
      <c r="EJC322" s="102"/>
      <c r="EJD322" s="24"/>
      <c r="EJE322" s="24"/>
      <c r="EJF322" s="24"/>
      <c r="EJG322" s="25"/>
      <c r="EJH322" s="25"/>
      <c r="EJI322" s="26"/>
      <c r="EJJ322" s="26"/>
      <c r="EJK322" s="102"/>
      <c r="EJL322" s="24"/>
      <c r="EJM322" s="24"/>
      <c r="EJN322" s="24"/>
      <c r="EJO322" s="25"/>
      <c r="EJP322" s="25"/>
      <c r="EJQ322" s="26"/>
      <c r="EJR322" s="26"/>
      <c r="EJS322" s="102"/>
      <c r="EJT322" s="24"/>
      <c r="EJU322" s="24"/>
      <c r="EJV322" s="24"/>
      <c r="EJW322" s="25"/>
      <c r="EJX322" s="25"/>
      <c r="EJY322" s="26"/>
      <c r="EJZ322" s="26"/>
      <c r="EKA322" s="102"/>
      <c r="EKB322" s="24"/>
      <c r="EKC322" s="24"/>
      <c r="EKD322" s="24"/>
      <c r="EKE322" s="25"/>
      <c r="EKF322" s="25"/>
      <c r="EKG322" s="26"/>
      <c r="EKH322" s="26"/>
      <c r="EKI322" s="102"/>
      <c r="EKJ322" s="24"/>
      <c r="EKK322" s="24"/>
      <c r="EKL322" s="24"/>
      <c r="EKM322" s="25"/>
      <c r="EKN322" s="25"/>
      <c r="EKO322" s="26"/>
      <c r="EKP322" s="26"/>
      <c r="EKQ322" s="102"/>
      <c r="EKR322" s="24"/>
      <c r="EKS322" s="24"/>
      <c r="EKT322" s="24"/>
      <c r="EKU322" s="25"/>
      <c r="EKV322" s="25"/>
      <c r="EKW322" s="26"/>
      <c r="EKX322" s="26"/>
      <c r="EKY322" s="102"/>
      <c r="EKZ322" s="24"/>
      <c r="ELA322" s="24"/>
      <c r="ELB322" s="24"/>
      <c r="ELC322" s="25"/>
      <c r="ELD322" s="25"/>
      <c r="ELE322" s="26"/>
      <c r="ELF322" s="26"/>
      <c r="ELG322" s="102"/>
      <c r="ELH322" s="24"/>
      <c r="ELI322" s="24"/>
      <c r="ELJ322" s="24"/>
      <c r="ELK322" s="25"/>
      <c r="ELL322" s="25"/>
      <c r="ELM322" s="26"/>
      <c r="ELN322" s="26"/>
      <c r="ELO322" s="102"/>
      <c r="ELP322" s="24"/>
      <c r="ELQ322" s="24"/>
      <c r="ELR322" s="24"/>
      <c r="ELS322" s="25"/>
      <c r="ELT322" s="25"/>
      <c r="ELU322" s="26"/>
      <c r="ELV322" s="26"/>
      <c r="ELW322" s="102"/>
      <c r="ELX322" s="24"/>
      <c r="ELY322" s="24"/>
      <c r="ELZ322" s="24"/>
      <c r="EMA322" s="25"/>
      <c r="EMB322" s="25"/>
      <c r="EMC322" s="26"/>
      <c r="EMD322" s="26"/>
      <c r="EME322" s="102"/>
      <c r="EMF322" s="24"/>
      <c r="EMG322" s="24"/>
      <c r="EMH322" s="24"/>
      <c r="EMI322" s="25"/>
      <c r="EMJ322" s="25"/>
      <c r="EMK322" s="26"/>
      <c r="EML322" s="26"/>
      <c r="EMM322" s="102"/>
      <c r="EMN322" s="24"/>
      <c r="EMO322" s="24"/>
      <c r="EMP322" s="24"/>
      <c r="EMQ322" s="25"/>
      <c r="EMR322" s="25"/>
      <c r="EMS322" s="26"/>
      <c r="EMT322" s="26"/>
      <c r="EMU322" s="102"/>
      <c r="EMV322" s="24"/>
      <c r="EMW322" s="24"/>
      <c r="EMX322" s="24"/>
      <c r="EMY322" s="25"/>
      <c r="EMZ322" s="25"/>
      <c r="ENA322" s="26"/>
      <c r="ENB322" s="26"/>
      <c r="ENC322" s="102"/>
      <c r="END322" s="24"/>
      <c r="ENE322" s="24"/>
      <c r="ENF322" s="24"/>
      <c r="ENG322" s="25"/>
      <c r="ENH322" s="25"/>
      <c r="ENI322" s="26"/>
      <c r="ENJ322" s="26"/>
      <c r="ENK322" s="102"/>
      <c r="ENL322" s="24"/>
      <c r="ENM322" s="24"/>
      <c r="ENN322" s="24"/>
      <c r="ENO322" s="25"/>
      <c r="ENP322" s="25"/>
      <c r="ENQ322" s="26"/>
      <c r="ENR322" s="26"/>
      <c r="ENS322" s="102"/>
      <c r="ENT322" s="24"/>
      <c r="ENU322" s="24"/>
      <c r="ENV322" s="24"/>
      <c r="ENW322" s="25"/>
      <c r="ENX322" s="25"/>
      <c r="ENY322" s="26"/>
      <c r="ENZ322" s="26"/>
      <c r="EOA322" s="102"/>
      <c r="EOB322" s="24"/>
      <c r="EOC322" s="24"/>
      <c r="EOD322" s="24"/>
      <c r="EOE322" s="25"/>
      <c r="EOF322" s="25"/>
      <c r="EOG322" s="26"/>
      <c r="EOH322" s="26"/>
      <c r="EOI322" s="102"/>
      <c r="EOJ322" s="24"/>
      <c r="EOK322" s="24"/>
      <c r="EOL322" s="24"/>
      <c r="EOM322" s="25"/>
      <c r="EON322" s="25"/>
      <c r="EOO322" s="26"/>
      <c r="EOP322" s="26"/>
      <c r="EOQ322" s="102"/>
      <c r="EOR322" s="24"/>
      <c r="EOS322" s="24"/>
      <c r="EOT322" s="24"/>
      <c r="EOU322" s="25"/>
      <c r="EOV322" s="25"/>
      <c r="EOW322" s="26"/>
      <c r="EOX322" s="26"/>
      <c r="EOY322" s="102"/>
      <c r="EOZ322" s="24"/>
      <c r="EPA322" s="24"/>
      <c r="EPB322" s="24"/>
      <c r="EPC322" s="25"/>
      <c r="EPD322" s="25"/>
      <c r="EPE322" s="26"/>
      <c r="EPF322" s="26"/>
      <c r="EPG322" s="102"/>
      <c r="EPH322" s="24"/>
      <c r="EPI322" s="24"/>
      <c r="EPJ322" s="24"/>
      <c r="EPK322" s="25"/>
      <c r="EPL322" s="25"/>
      <c r="EPM322" s="26"/>
      <c r="EPN322" s="26"/>
      <c r="EPO322" s="102"/>
      <c r="EPP322" s="24"/>
      <c r="EPQ322" s="24"/>
      <c r="EPR322" s="24"/>
      <c r="EPS322" s="25"/>
      <c r="EPT322" s="25"/>
      <c r="EPU322" s="26"/>
      <c r="EPV322" s="26"/>
      <c r="EPW322" s="102"/>
      <c r="EPX322" s="24"/>
      <c r="EPY322" s="24"/>
      <c r="EPZ322" s="24"/>
      <c r="EQA322" s="25"/>
      <c r="EQB322" s="25"/>
      <c r="EQC322" s="26"/>
      <c r="EQD322" s="26"/>
      <c r="EQE322" s="102"/>
      <c r="EQF322" s="24"/>
      <c r="EQG322" s="24"/>
      <c r="EQH322" s="24"/>
      <c r="EQI322" s="25"/>
      <c r="EQJ322" s="25"/>
      <c r="EQK322" s="26"/>
      <c r="EQL322" s="26"/>
      <c r="EQM322" s="102"/>
      <c r="EQN322" s="24"/>
      <c r="EQO322" s="24"/>
      <c r="EQP322" s="24"/>
      <c r="EQQ322" s="25"/>
      <c r="EQR322" s="25"/>
      <c r="EQS322" s="26"/>
      <c r="EQT322" s="26"/>
      <c r="EQU322" s="102"/>
      <c r="EQV322" s="24"/>
      <c r="EQW322" s="24"/>
      <c r="EQX322" s="24"/>
      <c r="EQY322" s="25"/>
      <c r="EQZ322" s="25"/>
      <c r="ERA322" s="26"/>
      <c r="ERB322" s="26"/>
      <c r="ERC322" s="102"/>
      <c r="ERD322" s="24"/>
      <c r="ERE322" s="24"/>
      <c r="ERF322" s="24"/>
      <c r="ERG322" s="25"/>
      <c r="ERH322" s="25"/>
      <c r="ERI322" s="26"/>
      <c r="ERJ322" s="26"/>
      <c r="ERK322" s="102"/>
      <c r="ERL322" s="24"/>
      <c r="ERM322" s="24"/>
      <c r="ERN322" s="24"/>
      <c r="ERO322" s="25"/>
      <c r="ERP322" s="25"/>
      <c r="ERQ322" s="26"/>
      <c r="ERR322" s="26"/>
      <c r="ERS322" s="102"/>
      <c r="ERT322" s="24"/>
      <c r="ERU322" s="24"/>
      <c r="ERV322" s="24"/>
      <c r="ERW322" s="25"/>
      <c r="ERX322" s="25"/>
      <c r="ERY322" s="26"/>
      <c r="ERZ322" s="26"/>
      <c r="ESA322" s="102"/>
      <c r="ESB322" s="24"/>
      <c r="ESC322" s="24"/>
      <c r="ESD322" s="24"/>
      <c r="ESE322" s="25"/>
      <c r="ESF322" s="25"/>
      <c r="ESG322" s="26"/>
      <c r="ESH322" s="26"/>
      <c r="ESI322" s="102"/>
      <c r="ESJ322" s="24"/>
      <c r="ESK322" s="24"/>
      <c r="ESL322" s="24"/>
      <c r="ESM322" s="25"/>
      <c r="ESN322" s="25"/>
      <c r="ESO322" s="26"/>
      <c r="ESP322" s="26"/>
      <c r="ESQ322" s="102"/>
      <c r="ESR322" s="24"/>
      <c r="ESS322" s="24"/>
      <c r="EST322" s="24"/>
      <c r="ESU322" s="25"/>
      <c r="ESV322" s="25"/>
      <c r="ESW322" s="26"/>
      <c r="ESX322" s="26"/>
      <c r="ESY322" s="102"/>
      <c r="ESZ322" s="24"/>
      <c r="ETA322" s="24"/>
      <c r="ETB322" s="24"/>
      <c r="ETC322" s="25"/>
      <c r="ETD322" s="25"/>
      <c r="ETE322" s="26"/>
      <c r="ETF322" s="26"/>
      <c r="ETG322" s="102"/>
      <c r="ETH322" s="24"/>
      <c r="ETI322" s="24"/>
      <c r="ETJ322" s="24"/>
      <c r="ETK322" s="25"/>
      <c r="ETL322" s="25"/>
      <c r="ETM322" s="26"/>
      <c r="ETN322" s="26"/>
      <c r="ETO322" s="102"/>
      <c r="ETP322" s="24"/>
      <c r="ETQ322" s="24"/>
      <c r="ETR322" s="24"/>
      <c r="ETS322" s="25"/>
      <c r="ETT322" s="25"/>
      <c r="ETU322" s="26"/>
      <c r="ETV322" s="26"/>
      <c r="ETW322" s="102"/>
      <c r="ETX322" s="24"/>
      <c r="ETY322" s="24"/>
      <c r="ETZ322" s="24"/>
      <c r="EUA322" s="25"/>
      <c r="EUB322" s="25"/>
      <c r="EUC322" s="26"/>
      <c r="EUD322" s="26"/>
      <c r="EUE322" s="102"/>
      <c r="EUF322" s="24"/>
      <c r="EUG322" s="24"/>
      <c r="EUH322" s="24"/>
      <c r="EUI322" s="25"/>
      <c r="EUJ322" s="25"/>
      <c r="EUK322" s="26"/>
      <c r="EUL322" s="26"/>
      <c r="EUM322" s="102"/>
      <c r="EUN322" s="24"/>
      <c r="EUO322" s="24"/>
      <c r="EUP322" s="24"/>
      <c r="EUQ322" s="25"/>
      <c r="EUR322" s="25"/>
      <c r="EUS322" s="26"/>
      <c r="EUT322" s="26"/>
      <c r="EUU322" s="102"/>
      <c r="EUV322" s="24"/>
      <c r="EUW322" s="24"/>
      <c r="EUX322" s="24"/>
      <c r="EUY322" s="25"/>
      <c r="EUZ322" s="25"/>
      <c r="EVA322" s="26"/>
      <c r="EVB322" s="26"/>
      <c r="EVC322" s="102"/>
      <c r="EVD322" s="24"/>
      <c r="EVE322" s="24"/>
      <c r="EVF322" s="24"/>
      <c r="EVG322" s="25"/>
      <c r="EVH322" s="25"/>
      <c r="EVI322" s="26"/>
      <c r="EVJ322" s="26"/>
      <c r="EVK322" s="102"/>
      <c r="EVL322" s="24"/>
      <c r="EVM322" s="24"/>
      <c r="EVN322" s="24"/>
      <c r="EVO322" s="25"/>
      <c r="EVP322" s="25"/>
      <c r="EVQ322" s="26"/>
      <c r="EVR322" s="26"/>
      <c r="EVS322" s="102"/>
      <c r="EVT322" s="24"/>
      <c r="EVU322" s="24"/>
      <c r="EVV322" s="24"/>
      <c r="EVW322" s="25"/>
      <c r="EVX322" s="25"/>
      <c r="EVY322" s="26"/>
      <c r="EVZ322" s="26"/>
      <c r="EWA322" s="102"/>
      <c r="EWB322" s="24"/>
      <c r="EWC322" s="24"/>
      <c r="EWD322" s="24"/>
      <c r="EWE322" s="25"/>
      <c r="EWF322" s="25"/>
      <c r="EWG322" s="26"/>
      <c r="EWH322" s="26"/>
      <c r="EWI322" s="102"/>
      <c r="EWJ322" s="24"/>
      <c r="EWK322" s="24"/>
      <c r="EWL322" s="24"/>
      <c r="EWM322" s="25"/>
      <c r="EWN322" s="25"/>
      <c r="EWO322" s="26"/>
      <c r="EWP322" s="26"/>
      <c r="EWQ322" s="102"/>
      <c r="EWR322" s="24"/>
      <c r="EWS322" s="24"/>
      <c r="EWT322" s="24"/>
      <c r="EWU322" s="25"/>
      <c r="EWV322" s="25"/>
      <c r="EWW322" s="26"/>
      <c r="EWX322" s="26"/>
      <c r="EWY322" s="102"/>
      <c r="EWZ322" s="24"/>
      <c r="EXA322" s="24"/>
      <c r="EXB322" s="24"/>
      <c r="EXC322" s="25"/>
      <c r="EXD322" s="25"/>
      <c r="EXE322" s="26"/>
      <c r="EXF322" s="26"/>
      <c r="EXG322" s="102"/>
      <c r="EXH322" s="24"/>
      <c r="EXI322" s="24"/>
      <c r="EXJ322" s="24"/>
      <c r="EXK322" s="25"/>
      <c r="EXL322" s="25"/>
      <c r="EXM322" s="26"/>
      <c r="EXN322" s="26"/>
      <c r="EXO322" s="102"/>
      <c r="EXP322" s="24"/>
      <c r="EXQ322" s="24"/>
      <c r="EXR322" s="24"/>
      <c r="EXS322" s="25"/>
      <c r="EXT322" s="25"/>
      <c r="EXU322" s="26"/>
      <c r="EXV322" s="26"/>
      <c r="EXW322" s="102"/>
      <c r="EXX322" s="24"/>
      <c r="EXY322" s="24"/>
      <c r="EXZ322" s="24"/>
      <c r="EYA322" s="25"/>
      <c r="EYB322" s="25"/>
      <c r="EYC322" s="26"/>
      <c r="EYD322" s="26"/>
      <c r="EYE322" s="102"/>
      <c r="EYF322" s="24"/>
      <c r="EYG322" s="24"/>
      <c r="EYH322" s="24"/>
      <c r="EYI322" s="25"/>
      <c r="EYJ322" s="25"/>
      <c r="EYK322" s="26"/>
      <c r="EYL322" s="26"/>
      <c r="EYM322" s="102"/>
      <c r="EYN322" s="24"/>
      <c r="EYO322" s="24"/>
      <c r="EYP322" s="24"/>
      <c r="EYQ322" s="25"/>
      <c r="EYR322" s="25"/>
      <c r="EYS322" s="26"/>
      <c r="EYT322" s="26"/>
      <c r="EYU322" s="102"/>
      <c r="EYV322" s="24"/>
      <c r="EYW322" s="24"/>
      <c r="EYX322" s="24"/>
      <c r="EYY322" s="25"/>
      <c r="EYZ322" s="25"/>
      <c r="EZA322" s="26"/>
      <c r="EZB322" s="26"/>
      <c r="EZC322" s="102"/>
      <c r="EZD322" s="24"/>
      <c r="EZE322" s="24"/>
      <c r="EZF322" s="24"/>
      <c r="EZG322" s="25"/>
      <c r="EZH322" s="25"/>
      <c r="EZI322" s="26"/>
      <c r="EZJ322" s="26"/>
      <c r="EZK322" s="102"/>
      <c r="EZL322" s="24"/>
      <c r="EZM322" s="24"/>
      <c r="EZN322" s="24"/>
      <c r="EZO322" s="25"/>
      <c r="EZP322" s="25"/>
      <c r="EZQ322" s="26"/>
      <c r="EZR322" s="26"/>
      <c r="EZS322" s="102"/>
      <c r="EZT322" s="24"/>
      <c r="EZU322" s="24"/>
      <c r="EZV322" s="24"/>
      <c r="EZW322" s="25"/>
      <c r="EZX322" s="25"/>
      <c r="EZY322" s="26"/>
      <c r="EZZ322" s="26"/>
      <c r="FAA322" s="102"/>
      <c r="FAB322" s="24"/>
      <c r="FAC322" s="24"/>
      <c r="FAD322" s="24"/>
      <c r="FAE322" s="25"/>
      <c r="FAF322" s="25"/>
      <c r="FAG322" s="26"/>
      <c r="FAH322" s="26"/>
      <c r="FAI322" s="102"/>
      <c r="FAJ322" s="24"/>
      <c r="FAK322" s="24"/>
      <c r="FAL322" s="24"/>
      <c r="FAM322" s="25"/>
      <c r="FAN322" s="25"/>
      <c r="FAO322" s="26"/>
      <c r="FAP322" s="26"/>
      <c r="FAQ322" s="102"/>
      <c r="FAR322" s="24"/>
      <c r="FAS322" s="24"/>
      <c r="FAT322" s="24"/>
      <c r="FAU322" s="25"/>
      <c r="FAV322" s="25"/>
      <c r="FAW322" s="26"/>
      <c r="FAX322" s="26"/>
      <c r="FAY322" s="102"/>
      <c r="FAZ322" s="24"/>
      <c r="FBA322" s="24"/>
      <c r="FBB322" s="24"/>
      <c r="FBC322" s="25"/>
      <c r="FBD322" s="25"/>
      <c r="FBE322" s="26"/>
      <c r="FBF322" s="26"/>
      <c r="FBG322" s="102"/>
      <c r="FBH322" s="24"/>
      <c r="FBI322" s="24"/>
      <c r="FBJ322" s="24"/>
      <c r="FBK322" s="25"/>
      <c r="FBL322" s="25"/>
      <c r="FBM322" s="26"/>
      <c r="FBN322" s="26"/>
      <c r="FBO322" s="102"/>
      <c r="FBP322" s="24"/>
      <c r="FBQ322" s="24"/>
      <c r="FBR322" s="24"/>
      <c r="FBS322" s="25"/>
      <c r="FBT322" s="25"/>
      <c r="FBU322" s="26"/>
      <c r="FBV322" s="26"/>
      <c r="FBW322" s="102"/>
      <c r="FBX322" s="24"/>
      <c r="FBY322" s="24"/>
      <c r="FBZ322" s="24"/>
      <c r="FCA322" s="25"/>
      <c r="FCB322" s="25"/>
      <c r="FCC322" s="26"/>
      <c r="FCD322" s="26"/>
      <c r="FCE322" s="102"/>
      <c r="FCF322" s="24"/>
      <c r="FCG322" s="24"/>
      <c r="FCH322" s="24"/>
      <c r="FCI322" s="25"/>
      <c r="FCJ322" s="25"/>
      <c r="FCK322" s="26"/>
      <c r="FCL322" s="26"/>
      <c r="FCM322" s="102"/>
      <c r="FCN322" s="24"/>
      <c r="FCO322" s="24"/>
      <c r="FCP322" s="24"/>
      <c r="FCQ322" s="25"/>
      <c r="FCR322" s="25"/>
      <c r="FCS322" s="26"/>
      <c r="FCT322" s="26"/>
      <c r="FCU322" s="102"/>
      <c r="FCV322" s="24"/>
      <c r="FCW322" s="24"/>
      <c r="FCX322" s="24"/>
      <c r="FCY322" s="25"/>
      <c r="FCZ322" s="25"/>
      <c r="FDA322" s="26"/>
      <c r="FDB322" s="26"/>
      <c r="FDC322" s="102"/>
      <c r="FDD322" s="24"/>
      <c r="FDE322" s="24"/>
      <c r="FDF322" s="24"/>
      <c r="FDG322" s="25"/>
      <c r="FDH322" s="25"/>
      <c r="FDI322" s="26"/>
      <c r="FDJ322" s="26"/>
      <c r="FDK322" s="102"/>
      <c r="FDL322" s="24"/>
      <c r="FDM322" s="24"/>
      <c r="FDN322" s="24"/>
      <c r="FDO322" s="25"/>
      <c r="FDP322" s="25"/>
      <c r="FDQ322" s="26"/>
      <c r="FDR322" s="26"/>
      <c r="FDS322" s="102"/>
      <c r="FDT322" s="24"/>
      <c r="FDU322" s="24"/>
      <c r="FDV322" s="24"/>
      <c r="FDW322" s="25"/>
      <c r="FDX322" s="25"/>
      <c r="FDY322" s="26"/>
      <c r="FDZ322" s="26"/>
      <c r="FEA322" s="102"/>
      <c r="FEB322" s="24"/>
      <c r="FEC322" s="24"/>
      <c r="FED322" s="24"/>
      <c r="FEE322" s="25"/>
      <c r="FEF322" s="25"/>
      <c r="FEG322" s="26"/>
      <c r="FEH322" s="26"/>
      <c r="FEI322" s="102"/>
      <c r="FEJ322" s="24"/>
      <c r="FEK322" s="24"/>
      <c r="FEL322" s="24"/>
      <c r="FEM322" s="25"/>
      <c r="FEN322" s="25"/>
      <c r="FEO322" s="26"/>
      <c r="FEP322" s="26"/>
      <c r="FEQ322" s="102"/>
      <c r="FER322" s="24"/>
      <c r="FES322" s="24"/>
      <c r="FET322" s="24"/>
      <c r="FEU322" s="25"/>
      <c r="FEV322" s="25"/>
      <c r="FEW322" s="26"/>
      <c r="FEX322" s="26"/>
      <c r="FEY322" s="102"/>
      <c r="FEZ322" s="24"/>
      <c r="FFA322" s="24"/>
      <c r="FFB322" s="24"/>
      <c r="FFC322" s="25"/>
      <c r="FFD322" s="25"/>
      <c r="FFE322" s="26"/>
      <c r="FFF322" s="26"/>
      <c r="FFG322" s="102"/>
      <c r="FFH322" s="24"/>
      <c r="FFI322" s="24"/>
      <c r="FFJ322" s="24"/>
      <c r="FFK322" s="25"/>
      <c r="FFL322" s="25"/>
      <c r="FFM322" s="26"/>
      <c r="FFN322" s="26"/>
      <c r="FFO322" s="102"/>
      <c r="FFP322" s="24"/>
      <c r="FFQ322" s="24"/>
      <c r="FFR322" s="24"/>
      <c r="FFS322" s="25"/>
      <c r="FFT322" s="25"/>
      <c r="FFU322" s="26"/>
      <c r="FFV322" s="26"/>
      <c r="FFW322" s="102"/>
      <c r="FFX322" s="24"/>
      <c r="FFY322" s="24"/>
      <c r="FFZ322" s="24"/>
      <c r="FGA322" s="25"/>
      <c r="FGB322" s="25"/>
      <c r="FGC322" s="26"/>
      <c r="FGD322" s="26"/>
      <c r="FGE322" s="102"/>
      <c r="FGF322" s="24"/>
      <c r="FGG322" s="24"/>
      <c r="FGH322" s="24"/>
      <c r="FGI322" s="25"/>
      <c r="FGJ322" s="25"/>
      <c r="FGK322" s="26"/>
      <c r="FGL322" s="26"/>
      <c r="FGM322" s="102"/>
      <c r="FGN322" s="24"/>
      <c r="FGO322" s="24"/>
      <c r="FGP322" s="24"/>
      <c r="FGQ322" s="25"/>
      <c r="FGR322" s="25"/>
      <c r="FGS322" s="26"/>
      <c r="FGT322" s="26"/>
      <c r="FGU322" s="102"/>
      <c r="FGV322" s="24"/>
      <c r="FGW322" s="24"/>
      <c r="FGX322" s="24"/>
      <c r="FGY322" s="25"/>
      <c r="FGZ322" s="25"/>
      <c r="FHA322" s="26"/>
      <c r="FHB322" s="26"/>
      <c r="FHC322" s="102"/>
      <c r="FHD322" s="24"/>
      <c r="FHE322" s="24"/>
      <c r="FHF322" s="24"/>
      <c r="FHG322" s="25"/>
      <c r="FHH322" s="25"/>
      <c r="FHI322" s="26"/>
      <c r="FHJ322" s="26"/>
      <c r="FHK322" s="102"/>
      <c r="FHL322" s="24"/>
      <c r="FHM322" s="24"/>
      <c r="FHN322" s="24"/>
      <c r="FHO322" s="25"/>
      <c r="FHP322" s="25"/>
      <c r="FHQ322" s="26"/>
      <c r="FHR322" s="26"/>
      <c r="FHS322" s="102"/>
      <c r="FHT322" s="24"/>
      <c r="FHU322" s="24"/>
      <c r="FHV322" s="24"/>
      <c r="FHW322" s="25"/>
      <c r="FHX322" s="25"/>
      <c r="FHY322" s="26"/>
      <c r="FHZ322" s="26"/>
      <c r="FIA322" s="102"/>
      <c r="FIB322" s="24"/>
      <c r="FIC322" s="24"/>
      <c r="FID322" s="24"/>
      <c r="FIE322" s="25"/>
      <c r="FIF322" s="25"/>
      <c r="FIG322" s="26"/>
      <c r="FIH322" s="26"/>
      <c r="FII322" s="102"/>
      <c r="FIJ322" s="24"/>
      <c r="FIK322" s="24"/>
      <c r="FIL322" s="24"/>
      <c r="FIM322" s="25"/>
      <c r="FIN322" s="25"/>
      <c r="FIO322" s="26"/>
      <c r="FIP322" s="26"/>
      <c r="FIQ322" s="102"/>
      <c r="FIR322" s="24"/>
      <c r="FIS322" s="24"/>
      <c r="FIT322" s="24"/>
      <c r="FIU322" s="25"/>
      <c r="FIV322" s="25"/>
      <c r="FIW322" s="26"/>
      <c r="FIX322" s="26"/>
      <c r="FIY322" s="102"/>
      <c r="FIZ322" s="24"/>
      <c r="FJA322" s="24"/>
      <c r="FJB322" s="24"/>
      <c r="FJC322" s="25"/>
      <c r="FJD322" s="25"/>
      <c r="FJE322" s="26"/>
      <c r="FJF322" s="26"/>
      <c r="FJG322" s="102"/>
      <c r="FJH322" s="24"/>
      <c r="FJI322" s="24"/>
      <c r="FJJ322" s="24"/>
      <c r="FJK322" s="25"/>
      <c r="FJL322" s="25"/>
      <c r="FJM322" s="26"/>
      <c r="FJN322" s="26"/>
      <c r="FJO322" s="102"/>
      <c r="FJP322" s="24"/>
      <c r="FJQ322" s="24"/>
      <c r="FJR322" s="24"/>
      <c r="FJS322" s="25"/>
      <c r="FJT322" s="25"/>
      <c r="FJU322" s="26"/>
      <c r="FJV322" s="26"/>
      <c r="FJW322" s="102"/>
      <c r="FJX322" s="24"/>
      <c r="FJY322" s="24"/>
      <c r="FJZ322" s="24"/>
      <c r="FKA322" s="25"/>
      <c r="FKB322" s="25"/>
      <c r="FKC322" s="26"/>
      <c r="FKD322" s="26"/>
      <c r="FKE322" s="102"/>
      <c r="FKF322" s="24"/>
      <c r="FKG322" s="24"/>
      <c r="FKH322" s="24"/>
      <c r="FKI322" s="25"/>
      <c r="FKJ322" s="25"/>
      <c r="FKK322" s="26"/>
      <c r="FKL322" s="26"/>
      <c r="FKM322" s="102"/>
      <c r="FKN322" s="24"/>
      <c r="FKO322" s="24"/>
      <c r="FKP322" s="24"/>
      <c r="FKQ322" s="25"/>
      <c r="FKR322" s="25"/>
      <c r="FKS322" s="26"/>
      <c r="FKT322" s="26"/>
      <c r="FKU322" s="102"/>
      <c r="FKV322" s="24"/>
      <c r="FKW322" s="24"/>
      <c r="FKX322" s="24"/>
      <c r="FKY322" s="25"/>
      <c r="FKZ322" s="25"/>
      <c r="FLA322" s="26"/>
      <c r="FLB322" s="26"/>
      <c r="FLC322" s="102"/>
      <c r="FLD322" s="24"/>
      <c r="FLE322" s="24"/>
      <c r="FLF322" s="24"/>
      <c r="FLG322" s="25"/>
      <c r="FLH322" s="25"/>
      <c r="FLI322" s="26"/>
      <c r="FLJ322" s="26"/>
      <c r="FLK322" s="102"/>
      <c r="FLL322" s="24"/>
      <c r="FLM322" s="24"/>
      <c r="FLN322" s="24"/>
      <c r="FLO322" s="25"/>
      <c r="FLP322" s="25"/>
      <c r="FLQ322" s="26"/>
      <c r="FLR322" s="26"/>
      <c r="FLS322" s="102"/>
      <c r="FLT322" s="24"/>
      <c r="FLU322" s="24"/>
      <c r="FLV322" s="24"/>
      <c r="FLW322" s="25"/>
      <c r="FLX322" s="25"/>
      <c r="FLY322" s="26"/>
      <c r="FLZ322" s="26"/>
      <c r="FMA322" s="102"/>
      <c r="FMB322" s="24"/>
      <c r="FMC322" s="24"/>
      <c r="FMD322" s="24"/>
      <c r="FME322" s="25"/>
      <c r="FMF322" s="25"/>
      <c r="FMG322" s="26"/>
      <c r="FMH322" s="26"/>
      <c r="FMI322" s="102"/>
      <c r="FMJ322" s="24"/>
      <c r="FMK322" s="24"/>
      <c r="FML322" s="24"/>
      <c r="FMM322" s="25"/>
      <c r="FMN322" s="25"/>
      <c r="FMO322" s="26"/>
      <c r="FMP322" s="26"/>
      <c r="FMQ322" s="102"/>
      <c r="FMR322" s="24"/>
      <c r="FMS322" s="24"/>
      <c r="FMT322" s="24"/>
      <c r="FMU322" s="25"/>
      <c r="FMV322" s="25"/>
      <c r="FMW322" s="26"/>
      <c r="FMX322" s="26"/>
      <c r="FMY322" s="102"/>
      <c r="FMZ322" s="24"/>
      <c r="FNA322" s="24"/>
      <c r="FNB322" s="24"/>
      <c r="FNC322" s="25"/>
      <c r="FND322" s="25"/>
      <c r="FNE322" s="26"/>
      <c r="FNF322" s="26"/>
      <c r="FNG322" s="102"/>
      <c r="FNH322" s="24"/>
      <c r="FNI322" s="24"/>
      <c r="FNJ322" s="24"/>
      <c r="FNK322" s="25"/>
      <c r="FNL322" s="25"/>
      <c r="FNM322" s="26"/>
      <c r="FNN322" s="26"/>
      <c r="FNO322" s="102"/>
      <c r="FNP322" s="24"/>
      <c r="FNQ322" s="24"/>
      <c r="FNR322" s="24"/>
      <c r="FNS322" s="25"/>
      <c r="FNT322" s="25"/>
      <c r="FNU322" s="26"/>
      <c r="FNV322" s="26"/>
      <c r="FNW322" s="102"/>
      <c r="FNX322" s="24"/>
      <c r="FNY322" s="24"/>
      <c r="FNZ322" s="24"/>
      <c r="FOA322" s="25"/>
      <c r="FOB322" s="25"/>
      <c r="FOC322" s="26"/>
      <c r="FOD322" s="26"/>
      <c r="FOE322" s="102"/>
      <c r="FOF322" s="24"/>
      <c r="FOG322" s="24"/>
      <c r="FOH322" s="24"/>
      <c r="FOI322" s="25"/>
      <c r="FOJ322" s="25"/>
      <c r="FOK322" s="26"/>
      <c r="FOL322" s="26"/>
      <c r="FOM322" s="102"/>
      <c r="FON322" s="24"/>
      <c r="FOO322" s="24"/>
      <c r="FOP322" s="24"/>
      <c r="FOQ322" s="25"/>
      <c r="FOR322" s="25"/>
      <c r="FOS322" s="26"/>
      <c r="FOT322" s="26"/>
      <c r="FOU322" s="102"/>
      <c r="FOV322" s="24"/>
      <c r="FOW322" s="24"/>
      <c r="FOX322" s="24"/>
      <c r="FOY322" s="25"/>
      <c r="FOZ322" s="25"/>
      <c r="FPA322" s="26"/>
      <c r="FPB322" s="26"/>
      <c r="FPC322" s="102"/>
      <c r="FPD322" s="24"/>
      <c r="FPE322" s="24"/>
      <c r="FPF322" s="24"/>
      <c r="FPG322" s="25"/>
      <c r="FPH322" s="25"/>
      <c r="FPI322" s="26"/>
      <c r="FPJ322" s="26"/>
      <c r="FPK322" s="102"/>
      <c r="FPL322" s="24"/>
      <c r="FPM322" s="24"/>
      <c r="FPN322" s="24"/>
      <c r="FPO322" s="25"/>
      <c r="FPP322" s="25"/>
      <c r="FPQ322" s="26"/>
      <c r="FPR322" s="26"/>
      <c r="FPS322" s="102"/>
      <c r="FPT322" s="24"/>
      <c r="FPU322" s="24"/>
      <c r="FPV322" s="24"/>
      <c r="FPW322" s="25"/>
      <c r="FPX322" s="25"/>
      <c r="FPY322" s="26"/>
      <c r="FPZ322" s="26"/>
      <c r="FQA322" s="102"/>
      <c r="FQB322" s="24"/>
      <c r="FQC322" s="24"/>
      <c r="FQD322" s="24"/>
      <c r="FQE322" s="25"/>
      <c r="FQF322" s="25"/>
      <c r="FQG322" s="26"/>
      <c r="FQH322" s="26"/>
      <c r="FQI322" s="102"/>
      <c r="FQJ322" s="24"/>
      <c r="FQK322" s="24"/>
      <c r="FQL322" s="24"/>
      <c r="FQM322" s="25"/>
      <c r="FQN322" s="25"/>
      <c r="FQO322" s="26"/>
      <c r="FQP322" s="26"/>
      <c r="FQQ322" s="102"/>
      <c r="FQR322" s="24"/>
      <c r="FQS322" s="24"/>
      <c r="FQT322" s="24"/>
      <c r="FQU322" s="25"/>
      <c r="FQV322" s="25"/>
      <c r="FQW322" s="26"/>
      <c r="FQX322" s="26"/>
      <c r="FQY322" s="102"/>
      <c r="FQZ322" s="24"/>
      <c r="FRA322" s="24"/>
      <c r="FRB322" s="24"/>
      <c r="FRC322" s="25"/>
      <c r="FRD322" s="25"/>
      <c r="FRE322" s="26"/>
      <c r="FRF322" s="26"/>
      <c r="FRG322" s="102"/>
      <c r="FRH322" s="24"/>
      <c r="FRI322" s="24"/>
      <c r="FRJ322" s="24"/>
      <c r="FRK322" s="25"/>
      <c r="FRL322" s="25"/>
      <c r="FRM322" s="26"/>
      <c r="FRN322" s="26"/>
      <c r="FRO322" s="102"/>
      <c r="FRP322" s="24"/>
      <c r="FRQ322" s="24"/>
      <c r="FRR322" s="24"/>
      <c r="FRS322" s="25"/>
      <c r="FRT322" s="25"/>
      <c r="FRU322" s="26"/>
      <c r="FRV322" s="26"/>
      <c r="FRW322" s="102"/>
      <c r="FRX322" s="24"/>
      <c r="FRY322" s="24"/>
      <c r="FRZ322" s="24"/>
      <c r="FSA322" s="25"/>
      <c r="FSB322" s="25"/>
      <c r="FSC322" s="26"/>
      <c r="FSD322" s="26"/>
      <c r="FSE322" s="102"/>
      <c r="FSF322" s="24"/>
      <c r="FSG322" s="24"/>
      <c r="FSH322" s="24"/>
      <c r="FSI322" s="25"/>
      <c r="FSJ322" s="25"/>
      <c r="FSK322" s="26"/>
      <c r="FSL322" s="26"/>
      <c r="FSM322" s="102"/>
      <c r="FSN322" s="24"/>
      <c r="FSO322" s="24"/>
      <c r="FSP322" s="24"/>
      <c r="FSQ322" s="25"/>
      <c r="FSR322" s="25"/>
      <c r="FSS322" s="26"/>
      <c r="FST322" s="26"/>
      <c r="FSU322" s="102"/>
      <c r="FSV322" s="24"/>
      <c r="FSW322" s="24"/>
      <c r="FSX322" s="24"/>
      <c r="FSY322" s="25"/>
      <c r="FSZ322" s="25"/>
      <c r="FTA322" s="26"/>
      <c r="FTB322" s="26"/>
      <c r="FTC322" s="102"/>
      <c r="FTD322" s="24"/>
      <c r="FTE322" s="24"/>
      <c r="FTF322" s="24"/>
      <c r="FTG322" s="25"/>
      <c r="FTH322" s="25"/>
      <c r="FTI322" s="26"/>
      <c r="FTJ322" s="26"/>
      <c r="FTK322" s="102"/>
      <c r="FTL322" s="24"/>
      <c r="FTM322" s="24"/>
      <c r="FTN322" s="24"/>
      <c r="FTO322" s="25"/>
      <c r="FTP322" s="25"/>
      <c r="FTQ322" s="26"/>
      <c r="FTR322" s="26"/>
      <c r="FTS322" s="102"/>
      <c r="FTT322" s="24"/>
      <c r="FTU322" s="24"/>
      <c r="FTV322" s="24"/>
      <c r="FTW322" s="25"/>
      <c r="FTX322" s="25"/>
      <c r="FTY322" s="26"/>
      <c r="FTZ322" s="26"/>
      <c r="FUA322" s="102"/>
      <c r="FUB322" s="24"/>
      <c r="FUC322" s="24"/>
      <c r="FUD322" s="24"/>
      <c r="FUE322" s="25"/>
      <c r="FUF322" s="25"/>
      <c r="FUG322" s="26"/>
      <c r="FUH322" s="26"/>
      <c r="FUI322" s="102"/>
      <c r="FUJ322" s="24"/>
      <c r="FUK322" s="24"/>
      <c r="FUL322" s="24"/>
      <c r="FUM322" s="25"/>
      <c r="FUN322" s="25"/>
      <c r="FUO322" s="26"/>
      <c r="FUP322" s="26"/>
      <c r="FUQ322" s="102"/>
      <c r="FUR322" s="24"/>
      <c r="FUS322" s="24"/>
      <c r="FUT322" s="24"/>
      <c r="FUU322" s="25"/>
      <c r="FUV322" s="25"/>
      <c r="FUW322" s="26"/>
      <c r="FUX322" s="26"/>
      <c r="FUY322" s="102"/>
      <c r="FUZ322" s="24"/>
      <c r="FVA322" s="24"/>
      <c r="FVB322" s="24"/>
      <c r="FVC322" s="25"/>
      <c r="FVD322" s="25"/>
      <c r="FVE322" s="26"/>
      <c r="FVF322" s="26"/>
      <c r="FVG322" s="102"/>
      <c r="FVH322" s="24"/>
      <c r="FVI322" s="24"/>
      <c r="FVJ322" s="24"/>
      <c r="FVK322" s="25"/>
      <c r="FVL322" s="25"/>
      <c r="FVM322" s="26"/>
      <c r="FVN322" s="26"/>
      <c r="FVO322" s="102"/>
      <c r="FVP322" s="24"/>
      <c r="FVQ322" s="24"/>
      <c r="FVR322" s="24"/>
      <c r="FVS322" s="25"/>
      <c r="FVT322" s="25"/>
      <c r="FVU322" s="26"/>
      <c r="FVV322" s="26"/>
      <c r="FVW322" s="102"/>
      <c r="FVX322" s="24"/>
      <c r="FVY322" s="24"/>
      <c r="FVZ322" s="24"/>
      <c r="FWA322" s="25"/>
      <c r="FWB322" s="25"/>
      <c r="FWC322" s="26"/>
      <c r="FWD322" s="26"/>
      <c r="FWE322" s="102"/>
      <c r="FWF322" s="24"/>
      <c r="FWG322" s="24"/>
      <c r="FWH322" s="24"/>
      <c r="FWI322" s="25"/>
      <c r="FWJ322" s="25"/>
      <c r="FWK322" s="26"/>
      <c r="FWL322" s="26"/>
      <c r="FWM322" s="102"/>
      <c r="FWN322" s="24"/>
      <c r="FWO322" s="24"/>
      <c r="FWP322" s="24"/>
      <c r="FWQ322" s="25"/>
      <c r="FWR322" s="25"/>
      <c r="FWS322" s="26"/>
      <c r="FWT322" s="26"/>
      <c r="FWU322" s="102"/>
      <c r="FWV322" s="24"/>
      <c r="FWW322" s="24"/>
      <c r="FWX322" s="24"/>
      <c r="FWY322" s="25"/>
      <c r="FWZ322" s="25"/>
      <c r="FXA322" s="26"/>
      <c r="FXB322" s="26"/>
      <c r="FXC322" s="102"/>
      <c r="FXD322" s="24"/>
      <c r="FXE322" s="24"/>
      <c r="FXF322" s="24"/>
      <c r="FXG322" s="25"/>
      <c r="FXH322" s="25"/>
      <c r="FXI322" s="26"/>
      <c r="FXJ322" s="26"/>
      <c r="FXK322" s="102"/>
      <c r="FXL322" s="24"/>
      <c r="FXM322" s="24"/>
      <c r="FXN322" s="24"/>
      <c r="FXO322" s="25"/>
      <c r="FXP322" s="25"/>
      <c r="FXQ322" s="26"/>
      <c r="FXR322" s="26"/>
      <c r="FXS322" s="102"/>
      <c r="FXT322" s="24"/>
      <c r="FXU322" s="24"/>
      <c r="FXV322" s="24"/>
      <c r="FXW322" s="25"/>
      <c r="FXX322" s="25"/>
      <c r="FXY322" s="26"/>
      <c r="FXZ322" s="26"/>
      <c r="FYA322" s="102"/>
      <c r="FYB322" s="24"/>
      <c r="FYC322" s="24"/>
      <c r="FYD322" s="24"/>
      <c r="FYE322" s="25"/>
      <c r="FYF322" s="25"/>
      <c r="FYG322" s="26"/>
      <c r="FYH322" s="26"/>
      <c r="FYI322" s="102"/>
      <c r="FYJ322" s="24"/>
      <c r="FYK322" s="24"/>
      <c r="FYL322" s="24"/>
      <c r="FYM322" s="25"/>
      <c r="FYN322" s="25"/>
      <c r="FYO322" s="26"/>
      <c r="FYP322" s="26"/>
      <c r="FYQ322" s="102"/>
      <c r="FYR322" s="24"/>
      <c r="FYS322" s="24"/>
      <c r="FYT322" s="24"/>
      <c r="FYU322" s="25"/>
      <c r="FYV322" s="25"/>
      <c r="FYW322" s="26"/>
      <c r="FYX322" s="26"/>
      <c r="FYY322" s="102"/>
      <c r="FYZ322" s="24"/>
      <c r="FZA322" s="24"/>
      <c r="FZB322" s="24"/>
      <c r="FZC322" s="25"/>
      <c r="FZD322" s="25"/>
      <c r="FZE322" s="26"/>
      <c r="FZF322" s="26"/>
      <c r="FZG322" s="102"/>
      <c r="FZH322" s="24"/>
      <c r="FZI322" s="24"/>
      <c r="FZJ322" s="24"/>
      <c r="FZK322" s="25"/>
      <c r="FZL322" s="25"/>
      <c r="FZM322" s="26"/>
      <c r="FZN322" s="26"/>
      <c r="FZO322" s="102"/>
      <c r="FZP322" s="24"/>
      <c r="FZQ322" s="24"/>
      <c r="FZR322" s="24"/>
      <c r="FZS322" s="25"/>
      <c r="FZT322" s="25"/>
      <c r="FZU322" s="26"/>
      <c r="FZV322" s="26"/>
      <c r="FZW322" s="102"/>
      <c r="FZX322" s="24"/>
      <c r="FZY322" s="24"/>
      <c r="FZZ322" s="24"/>
      <c r="GAA322" s="25"/>
      <c r="GAB322" s="25"/>
      <c r="GAC322" s="26"/>
      <c r="GAD322" s="26"/>
      <c r="GAE322" s="102"/>
      <c r="GAF322" s="24"/>
      <c r="GAG322" s="24"/>
      <c r="GAH322" s="24"/>
      <c r="GAI322" s="25"/>
      <c r="GAJ322" s="25"/>
      <c r="GAK322" s="26"/>
      <c r="GAL322" s="26"/>
      <c r="GAM322" s="102"/>
      <c r="GAN322" s="24"/>
      <c r="GAO322" s="24"/>
      <c r="GAP322" s="24"/>
      <c r="GAQ322" s="25"/>
      <c r="GAR322" s="25"/>
      <c r="GAS322" s="26"/>
      <c r="GAT322" s="26"/>
      <c r="GAU322" s="102"/>
      <c r="GAV322" s="24"/>
      <c r="GAW322" s="24"/>
      <c r="GAX322" s="24"/>
      <c r="GAY322" s="25"/>
      <c r="GAZ322" s="25"/>
      <c r="GBA322" s="26"/>
      <c r="GBB322" s="26"/>
      <c r="GBC322" s="102"/>
      <c r="GBD322" s="24"/>
      <c r="GBE322" s="24"/>
      <c r="GBF322" s="24"/>
      <c r="GBG322" s="25"/>
      <c r="GBH322" s="25"/>
      <c r="GBI322" s="26"/>
      <c r="GBJ322" s="26"/>
      <c r="GBK322" s="102"/>
      <c r="GBL322" s="24"/>
      <c r="GBM322" s="24"/>
      <c r="GBN322" s="24"/>
      <c r="GBO322" s="25"/>
      <c r="GBP322" s="25"/>
      <c r="GBQ322" s="26"/>
      <c r="GBR322" s="26"/>
      <c r="GBS322" s="102"/>
      <c r="GBT322" s="24"/>
      <c r="GBU322" s="24"/>
      <c r="GBV322" s="24"/>
      <c r="GBW322" s="25"/>
      <c r="GBX322" s="25"/>
      <c r="GBY322" s="26"/>
      <c r="GBZ322" s="26"/>
      <c r="GCA322" s="102"/>
      <c r="GCB322" s="24"/>
      <c r="GCC322" s="24"/>
      <c r="GCD322" s="24"/>
      <c r="GCE322" s="25"/>
      <c r="GCF322" s="25"/>
      <c r="GCG322" s="26"/>
      <c r="GCH322" s="26"/>
      <c r="GCI322" s="102"/>
      <c r="GCJ322" s="24"/>
      <c r="GCK322" s="24"/>
      <c r="GCL322" s="24"/>
      <c r="GCM322" s="25"/>
      <c r="GCN322" s="25"/>
      <c r="GCO322" s="26"/>
      <c r="GCP322" s="26"/>
      <c r="GCQ322" s="102"/>
      <c r="GCR322" s="24"/>
      <c r="GCS322" s="24"/>
      <c r="GCT322" s="24"/>
      <c r="GCU322" s="25"/>
      <c r="GCV322" s="25"/>
      <c r="GCW322" s="26"/>
      <c r="GCX322" s="26"/>
      <c r="GCY322" s="102"/>
      <c r="GCZ322" s="24"/>
      <c r="GDA322" s="24"/>
      <c r="GDB322" s="24"/>
      <c r="GDC322" s="25"/>
      <c r="GDD322" s="25"/>
      <c r="GDE322" s="26"/>
      <c r="GDF322" s="26"/>
      <c r="GDG322" s="102"/>
      <c r="GDH322" s="24"/>
      <c r="GDI322" s="24"/>
      <c r="GDJ322" s="24"/>
      <c r="GDK322" s="25"/>
      <c r="GDL322" s="25"/>
      <c r="GDM322" s="26"/>
      <c r="GDN322" s="26"/>
      <c r="GDO322" s="102"/>
      <c r="GDP322" s="24"/>
      <c r="GDQ322" s="24"/>
      <c r="GDR322" s="24"/>
      <c r="GDS322" s="25"/>
      <c r="GDT322" s="25"/>
      <c r="GDU322" s="26"/>
      <c r="GDV322" s="26"/>
      <c r="GDW322" s="102"/>
      <c r="GDX322" s="24"/>
      <c r="GDY322" s="24"/>
      <c r="GDZ322" s="24"/>
      <c r="GEA322" s="25"/>
      <c r="GEB322" s="25"/>
      <c r="GEC322" s="26"/>
      <c r="GED322" s="26"/>
      <c r="GEE322" s="102"/>
      <c r="GEF322" s="24"/>
      <c r="GEG322" s="24"/>
      <c r="GEH322" s="24"/>
      <c r="GEI322" s="25"/>
      <c r="GEJ322" s="25"/>
      <c r="GEK322" s="26"/>
      <c r="GEL322" s="26"/>
      <c r="GEM322" s="102"/>
      <c r="GEN322" s="24"/>
      <c r="GEO322" s="24"/>
      <c r="GEP322" s="24"/>
      <c r="GEQ322" s="25"/>
      <c r="GER322" s="25"/>
      <c r="GES322" s="26"/>
      <c r="GET322" s="26"/>
      <c r="GEU322" s="102"/>
      <c r="GEV322" s="24"/>
      <c r="GEW322" s="24"/>
      <c r="GEX322" s="24"/>
      <c r="GEY322" s="25"/>
      <c r="GEZ322" s="25"/>
      <c r="GFA322" s="26"/>
      <c r="GFB322" s="26"/>
      <c r="GFC322" s="102"/>
      <c r="GFD322" s="24"/>
      <c r="GFE322" s="24"/>
      <c r="GFF322" s="24"/>
      <c r="GFG322" s="25"/>
      <c r="GFH322" s="25"/>
      <c r="GFI322" s="26"/>
      <c r="GFJ322" s="26"/>
      <c r="GFK322" s="102"/>
      <c r="GFL322" s="24"/>
      <c r="GFM322" s="24"/>
      <c r="GFN322" s="24"/>
      <c r="GFO322" s="25"/>
      <c r="GFP322" s="25"/>
      <c r="GFQ322" s="26"/>
      <c r="GFR322" s="26"/>
      <c r="GFS322" s="102"/>
      <c r="GFT322" s="24"/>
      <c r="GFU322" s="24"/>
      <c r="GFV322" s="24"/>
      <c r="GFW322" s="25"/>
      <c r="GFX322" s="25"/>
      <c r="GFY322" s="26"/>
      <c r="GFZ322" s="26"/>
      <c r="GGA322" s="102"/>
      <c r="GGB322" s="24"/>
      <c r="GGC322" s="24"/>
      <c r="GGD322" s="24"/>
      <c r="GGE322" s="25"/>
      <c r="GGF322" s="25"/>
      <c r="GGG322" s="26"/>
      <c r="GGH322" s="26"/>
      <c r="GGI322" s="102"/>
      <c r="GGJ322" s="24"/>
      <c r="GGK322" s="24"/>
      <c r="GGL322" s="24"/>
      <c r="GGM322" s="25"/>
      <c r="GGN322" s="25"/>
      <c r="GGO322" s="26"/>
      <c r="GGP322" s="26"/>
      <c r="GGQ322" s="102"/>
      <c r="GGR322" s="24"/>
      <c r="GGS322" s="24"/>
      <c r="GGT322" s="24"/>
      <c r="GGU322" s="25"/>
      <c r="GGV322" s="25"/>
      <c r="GGW322" s="26"/>
      <c r="GGX322" s="26"/>
      <c r="GGY322" s="102"/>
      <c r="GGZ322" s="24"/>
      <c r="GHA322" s="24"/>
      <c r="GHB322" s="24"/>
      <c r="GHC322" s="25"/>
      <c r="GHD322" s="25"/>
      <c r="GHE322" s="26"/>
      <c r="GHF322" s="26"/>
      <c r="GHG322" s="102"/>
      <c r="GHH322" s="24"/>
      <c r="GHI322" s="24"/>
      <c r="GHJ322" s="24"/>
      <c r="GHK322" s="25"/>
      <c r="GHL322" s="25"/>
      <c r="GHM322" s="26"/>
      <c r="GHN322" s="26"/>
      <c r="GHO322" s="102"/>
      <c r="GHP322" s="24"/>
      <c r="GHQ322" s="24"/>
      <c r="GHR322" s="24"/>
      <c r="GHS322" s="25"/>
      <c r="GHT322" s="25"/>
      <c r="GHU322" s="26"/>
      <c r="GHV322" s="26"/>
      <c r="GHW322" s="102"/>
      <c r="GHX322" s="24"/>
      <c r="GHY322" s="24"/>
      <c r="GHZ322" s="24"/>
      <c r="GIA322" s="25"/>
      <c r="GIB322" s="25"/>
      <c r="GIC322" s="26"/>
      <c r="GID322" s="26"/>
      <c r="GIE322" s="102"/>
      <c r="GIF322" s="24"/>
      <c r="GIG322" s="24"/>
      <c r="GIH322" s="24"/>
      <c r="GII322" s="25"/>
      <c r="GIJ322" s="25"/>
      <c r="GIK322" s="26"/>
      <c r="GIL322" s="26"/>
      <c r="GIM322" s="102"/>
      <c r="GIN322" s="24"/>
      <c r="GIO322" s="24"/>
      <c r="GIP322" s="24"/>
      <c r="GIQ322" s="25"/>
      <c r="GIR322" s="25"/>
      <c r="GIS322" s="26"/>
      <c r="GIT322" s="26"/>
      <c r="GIU322" s="102"/>
      <c r="GIV322" s="24"/>
      <c r="GIW322" s="24"/>
      <c r="GIX322" s="24"/>
      <c r="GIY322" s="25"/>
      <c r="GIZ322" s="25"/>
      <c r="GJA322" s="26"/>
      <c r="GJB322" s="26"/>
      <c r="GJC322" s="102"/>
      <c r="GJD322" s="24"/>
      <c r="GJE322" s="24"/>
      <c r="GJF322" s="24"/>
      <c r="GJG322" s="25"/>
      <c r="GJH322" s="25"/>
      <c r="GJI322" s="26"/>
      <c r="GJJ322" s="26"/>
      <c r="GJK322" s="102"/>
      <c r="GJL322" s="24"/>
      <c r="GJM322" s="24"/>
      <c r="GJN322" s="24"/>
      <c r="GJO322" s="25"/>
      <c r="GJP322" s="25"/>
      <c r="GJQ322" s="26"/>
      <c r="GJR322" s="26"/>
      <c r="GJS322" s="102"/>
      <c r="GJT322" s="24"/>
      <c r="GJU322" s="24"/>
      <c r="GJV322" s="24"/>
      <c r="GJW322" s="25"/>
      <c r="GJX322" s="25"/>
      <c r="GJY322" s="26"/>
      <c r="GJZ322" s="26"/>
      <c r="GKA322" s="102"/>
      <c r="GKB322" s="24"/>
      <c r="GKC322" s="24"/>
      <c r="GKD322" s="24"/>
      <c r="GKE322" s="25"/>
      <c r="GKF322" s="25"/>
      <c r="GKG322" s="26"/>
      <c r="GKH322" s="26"/>
      <c r="GKI322" s="102"/>
      <c r="GKJ322" s="24"/>
      <c r="GKK322" s="24"/>
      <c r="GKL322" s="24"/>
      <c r="GKM322" s="25"/>
      <c r="GKN322" s="25"/>
      <c r="GKO322" s="26"/>
      <c r="GKP322" s="26"/>
      <c r="GKQ322" s="102"/>
      <c r="GKR322" s="24"/>
      <c r="GKS322" s="24"/>
      <c r="GKT322" s="24"/>
      <c r="GKU322" s="25"/>
      <c r="GKV322" s="25"/>
      <c r="GKW322" s="26"/>
      <c r="GKX322" s="26"/>
      <c r="GKY322" s="102"/>
      <c r="GKZ322" s="24"/>
      <c r="GLA322" s="24"/>
      <c r="GLB322" s="24"/>
      <c r="GLC322" s="25"/>
      <c r="GLD322" s="25"/>
      <c r="GLE322" s="26"/>
      <c r="GLF322" s="26"/>
      <c r="GLG322" s="102"/>
      <c r="GLH322" s="24"/>
      <c r="GLI322" s="24"/>
      <c r="GLJ322" s="24"/>
      <c r="GLK322" s="25"/>
      <c r="GLL322" s="25"/>
      <c r="GLM322" s="26"/>
      <c r="GLN322" s="26"/>
      <c r="GLO322" s="102"/>
      <c r="GLP322" s="24"/>
      <c r="GLQ322" s="24"/>
      <c r="GLR322" s="24"/>
      <c r="GLS322" s="25"/>
      <c r="GLT322" s="25"/>
      <c r="GLU322" s="26"/>
      <c r="GLV322" s="26"/>
      <c r="GLW322" s="102"/>
      <c r="GLX322" s="24"/>
      <c r="GLY322" s="24"/>
      <c r="GLZ322" s="24"/>
      <c r="GMA322" s="25"/>
      <c r="GMB322" s="25"/>
      <c r="GMC322" s="26"/>
      <c r="GMD322" s="26"/>
      <c r="GME322" s="102"/>
      <c r="GMF322" s="24"/>
      <c r="GMG322" s="24"/>
      <c r="GMH322" s="24"/>
      <c r="GMI322" s="25"/>
      <c r="GMJ322" s="25"/>
      <c r="GMK322" s="26"/>
      <c r="GML322" s="26"/>
      <c r="GMM322" s="102"/>
      <c r="GMN322" s="24"/>
      <c r="GMO322" s="24"/>
      <c r="GMP322" s="24"/>
      <c r="GMQ322" s="25"/>
      <c r="GMR322" s="25"/>
      <c r="GMS322" s="26"/>
      <c r="GMT322" s="26"/>
      <c r="GMU322" s="102"/>
      <c r="GMV322" s="24"/>
      <c r="GMW322" s="24"/>
      <c r="GMX322" s="24"/>
      <c r="GMY322" s="25"/>
      <c r="GMZ322" s="25"/>
      <c r="GNA322" s="26"/>
      <c r="GNB322" s="26"/>
      <c r="GNC322" s="102"/>
      <c r="GND322" s="24"/>
      <c r="GNE322" s="24"/>
      <c r="GNF322" s="24"/>
      <c r="GNG322" s="25"/>
      <c r="GNH322" s="25"/>
      <c r="GNI322" s="26"/>
      <c r="GNJ322" s="26"/>
      <c r="GNK322" s="102"/>
      <c r="GNL322" s="24"/>
      <c r="GNM322" s="24"/>
      <c r="GNN322" s="24"/>
      <c r="GNO322" s="25"/>
      <c r="GNP322" s="25"/>
      <c r="GNQ322" s="26"/>
      <c r="GNR322" s="26"/>
      <c r="GNS322" s="102"/>
      <c r="GNT322" s="24"/>
      <c r="GNU322" s="24"/>
      <c r="GNV322" s="24"/>
      <c r="GNW322" s="25"/>
      <c r="GNX322" s="25"/>
      <c r="GNY322" s="26"/>
      <c r="GNZ322" s="26"/>
      <c r="GOA322" s="102"/>
      <c r="GOB322" s="24"/>
      <c r="GOC322" s="24"/>
      <c r="GOD322" s="24"/>
      <c r="GOE322" s="25"/>
      <c r="GOF322" s="25"/>
      <c r="GOG322" s="26"/>
      <c r="GOH322" s="26"/>
      <c r="GOI322" s="102"/>
      <c r="GOJ322" s="24"/>
      <c r="GOK322" s="24"/>
      <c r="GOL322" s="24"/>
      <c r="GOM322" s="25"/>
      <c r="GON322" s="25"/>
      <c r="GOO322" s="26"/>
      <c r="GOP322" s="26"/>
      <c r="GOQ322" s="102"/>
      <c r="GOR322" s="24"/>
      <c r="GOS322" s="24"/>
      <c r="GOT322" s="24"/>
      <c r="GOU322" s="25"/>
      <c r="GOV322" s="25"/>
      <c r="GOW322" s="26"/>
      <c r="GOX322" s="26"/>
      <c r="GOY322" s="102"/>
      <c r="GOZ322" s="24"/>
      <c r="GPA322" s="24"/>
      <c r="GPB322" s="24"/>
      <c r="GPC322" s="25"/>
      <c r="GPD322" s="25"/>
      <c r="GPE322" s="26"/>
      <c r="GPF322" s="26"/>
      <c r="GPG322" s="102"/>
      <c r="GPH322" s="24"/>
      <c r="GPI322" s="24"/>
      <c r="GPJ322" s="24"/>
      <c r="GPK322" s="25"/>
      <c r="GPL322" s="25"/>
      <c r="GPM322" s="26"/>
      <c r="GPN322" s="26"/>
      <c r="GPO322" s="102"/>
      <c r="GPP322" s="24"/>
      <c r="GPQ322" s="24"/>
      <c r="GPR322" s="24"/>
      <c r="GPS322" s="25"/>
      <c r="GPT322" s="25"/>
      <c r="GPU322" s="26"/>
      <c r="GPV322" s="26"/>
      <c r="GPW322" s="102"/>
      <c r="GPX322" s="24"/>
      <c r="GPY322" s="24"/>
      <c r="GPZ322" s="24"/>
      <c r="GQA322" s="25"/>
      <c r="GQB322" s="25"/>
      <c r="GQC322" s="26"/>
      <c r="GQD322" s="26"/>
      <c r="GQE322" s="102"/>
      <c r="GQF322" s="24"/>
      <c r="GQG322" s="24"/>
      <c r="GQH322" s="24"/>
      <c r="GQI322" s="25"/>
      <c r="GQJ322" s="25"/>
      <c r="GQK322" s="26"/>
      <c r="GQL322" s="26"/>
      <c r="GQM322" s="102"/>
      <c r="GQN322" s="24"/>
      <c r="GQO322" s="24"/>
      <c r="GQP322" s="24"/>
      <c r="GQQ322" s="25"/>
      <c r="GQR322" s="25"/>
      <c r="GQS322" s="26"/>
      <c r="GQT322" s="26"/>
      <c r="GQU322" s="102"/>
      <c r="GQV322" s="24"/>
      <c r="GQW322" s="24"/>
      <c r="GQX322" s="24"/>
      <c r="GQY322" s="25"/>
      <c r="GQZ322" s="25"/>
      <c r="GRA322" s="26"/>
      <c r="GRB322" s="26"/>
      <c r="GRC322" s="102"/>
      <c r="GRD322" s="24"/>
      <c r="GRE322" s="24"/>
      <c r="GRF322" s="24"/>
      <c r="GRG322" s="25"/>
      <c r="GRH322" s="25"/>
      <c r="GRI322" s="26"/>
      <c r="GRJ322" s="26"/>
      <c r="GRK322" s="102"/>
      <c r="GRL322" s="24"/>
      <c r="GRM322" s="24"/>
      <c r="GRN322" s="24"/>
      <c r="GRO322" s="25"/>
      <c r="GRP322" s="25"/>
      <c r="GRQ322" s="26"/>
      <c r="GRR322" s="26"/>
      <c r="GRS322" s="102"/>
      <c r="GRT322" s="24"/>
      <c r="GRU322" s="24"/>
      <c r="GRV322" s="24"/>
      <c r="GRW322" s="25"/>
      <c r="GRX322" s="25"/>
      <c r="GRY322" s="26"/>
      <c r="GRZ322" s="26"/>
      <c r="GSA322" s="102"/>
      <c r="GSB322" s="24"/>
      <c r="GSC322" s="24"/>
      <c r="GSD322" s="24"/>
      <c r="GSE322" s="25"/>
      <c r="GSF322" s="25"/>
      <c r="GSG322" s="26"/>
      <c r="GSH322" s="26"/>
      <c r="GSI322" s="102"/>
      <c r="GSJ322" s="24"/>
      <c r="GSK322" s="24"/>
      <c r="GSL322" s="24"/>
      <c r="GSM322" s="25"/>
      <c r="GSN322" s="25"/>
      <c r="GSO322" s="26"/>
      <c r="GSP322" s="26"/>
      <c r="GSQ322" s="102"/>
      <c r="GSR322" s="24"/>
      <c r="GSS322" s="24"/>
      <c r="GST322" s="24"/>
      <c r="GSU322" s="25"/>
      <c r="GSV322" s="25"/>
      <c r="GSW322" s="26"/>
      <c r="GSX322" s="26"/>
      <c r="GSY322" s="102"/>
      <c r="GSZ322" s="24"/>
      <c r="GTA322" s="24"/>
      <c r="GTB322" s="24"/>
      <c r="GTC322" s="25"/>
      <c r="GTD322" s="25"/>
      <c r="GTE322" s="26"/>
      <c r="GTF322" s="26"/>
      <c r="GTG322" s="102"/>
      <c r="GTH322" s="24"/>
      <c r="GTI322" s="24"/>
      <c r="GTJ322" s="24"/>
      <c r="GTK322" s="25"/>
      <c r="GTL322" s="25"/>
      <c r="GTM322" s="26"/>
      <c r="GTN322" s="26"/>
      <c r="GTO322" s="102"/>
      <c r="GTP322" s="24"/>
      <c r="GTQ322" s="24"/>
      <c r="GTR322" s="24"/>
      <c r="GTS322" s="25"/>
      <c r="GTT322" s="25"/>
      <c r="GTU322" s="26"/>
      <c r="GTV322" s="26"/>
      <c r="GTW322" s="102"/>
      <c r="GTX322" s="24"/>
      <c r="GTY322" s="24"/>
      <c r="GTZ322" s="24"/>
      <c r="GUA322" s="25"/>
      <c r="GUB322" s="25"/>
      <c r="GUC322" s="26"/>
      <c r="GUD322" s="26"/>
      <c r="GUE322" s="102"/>
      <c r="GUF322" s="24"/>
      <c r="GUG322" s="24"/>
      <c r="GUH322" s="24"/>
      <c r="GUI322" s="25"/>
      <c r="GUJ322" s="25"/>
      <c r="GUK322" s="26"/>
      <c r="GUL322" s="26"/>
      <c r="GUM322" s="102"/>
      <c r="GUN322" s="24"/>
      <c r="GUO322" s="24"/>
      <c r="GUP322" s="24"/>
      <c r="GUQ322" s="25"/>
      <c r="GUR322" s="25"/>
      <c r="GUS322" s="26"/>
      <c r="GUT322" s="26"/>
      <c r="GUU322" s="102"/>
      <c r="GUV322" s="24"/>
      <c r="GUW322" s="24"/>
      <c r="GUX322" s="24"/>
      <c r="GUY322" s="25"/>
      <c r="GUZ322" s="25"/>
      <c r="GVA322" s="26"/>
      <c r="GVB322" s="26"/>
      <c r="GVC322" s="102"/>
      <c r="GVD322" s="24"/>
      <c r="GVE322" s="24"/>
      <c r="GVF322" s="24"/>
      <c r="GVG322" s="25"/>
      <c r="GVH322" s="25"/>
      <c r="GVI322" s="26"/>
      <c r="GVJ322" s="26"/>
      <c r="GVK322" s="102"/>
      <c r="GVL322" s="24"/>
      <c r="GVM322" s="24"/>
      <c r="GVN322" s="24"/>
      <c r="GVO322" s="25"/>
      <c r="GVP322" s="25"/>
      <c r="GVQ322" s="26"/>
      <c r="GVR322" s="26"/>
      <c r="GVS322" s="102"/>
      <c r="GVT322" s="24"/>
      <c r="GVU322" s="24"/>
      <c r="GVV322" s="24"/>
      <c r="GVW322" s="25"/>
      <c r="GVX322" s="25"/>
      <c r="GVY322" s="26"/>
      <c r="GVZ322" s="26"/>
      <c r="GWA322" s="102"/>
      <c r="GWB322" s="24"/>
      <c r="GWC322" s="24"/>
      <c r="GWD322" s="24"/>
      <c r="GWE322" s="25"/>
      <c r="GWF322" s="25"/>
      <c r="GWG322" s="26"/>
      <c r="GWH322" s="26"/>
      <c r="GWI322" s="102"/>
      <c r="GWJ322" s="24"/>
      <c r="GWK322" s="24"/>
      <c r="GWL322" s="24"/>
      <c r="GWM322" s="25"/>
      <c r="GWN322" s="25"/>
      <c r="GWO322" s="26"/>
      <c r="GWP322" s="26"/>
      <c r="GWQ322" s="102"/>
      <c r="GWR322" s="24"/>
      <c r="GWS322" s="24"/>
      <c r="GWT322" s="24"/>
      <c r="GWU322" s="25"/>
      <c r="GWV322" s="25"/>
      <c r="GWW322" s="26"/>
      <c r="GWX322" s="26"/>
      <c r="GWY322" s="102"/>
      <c r="GWZ322" s="24"/>
      <c r="GXA322" s="24"/>
      <c r="GXB322" s="24"/>
      <c r="GXC322" s="25"/>
      <c r="GXD322" s="25"/>
      <c r="GXE322" s="26"/>
      <c r="GXF322" s="26"/>
      <c r="GXG322" s="102"/>
      <c r="GXH322" s="24"/>
      <c r="GXI322" s="24"/>
      <c r="GXJ322" s="24"/>
      <c r="GXK322" s="25"/>
      <c r="GXL322" s="25"/>
      <c r="GXM322" s="26"/>
      <c r="GXN322" s="26"/>
      <c r="GXO322" s="102"/>
      <c r="GXP322" s="24"/>
      <c r="GXQ322" s="24"/>
      <c r="GXR322" s="24"/>
      <c r="GXS322" s="25"/>
      <c r="GXT322" s="25"/>
      <c r="GXU322" s="26"/>
      <c r="GXV322" s="26"/>
      <c r="GXW322" s="102"/>
      <c r="GXX322" s="24"/>
      <c r="GXY322" s="24"/>
      <c r="GXZ322" s="24"/>
      <c r="GYA322" s="25"/>
      <c r="GYB322" s="25"/>
      <c r="GYC322" s="26"/>
      <c r="GYD322" s="26"/>
      <c r="GYE322" s="102"/>
      <c r="GYF322" s="24"/>
      <c r="GYG322" s="24"/>
      <c r="GYH322" s="24"/>
      <c r="GYI322" s="25"/>
      <c r="GYJ322" s="25"/>
      <c r="GYK322" s="26"/>
      <c r="GYL322" s="26"/>
      <c r="GYM322" s="102"/>
      <c r="GYN322" s="24"/>
      <c r="GYO322" s="24"/>
      <c r="GYP322" s="24"/>
      <c r="GYQ322" s="25"/>
      <c r="GYR322" s="25"/>
      <c r="GYS322" s="26"/>
      <c r="GYT322" s="26"/>
      <c r="GYU322" s="102"/>
      <c r="GYV322" s="24"/>
      <c r="GYW322" s="24"/>
      <c r="GYX322" s="24"/>
      <c r="GYY322" s="25"/>
      <c r="GYZ322" s="25"/>
      <c r="GZA322" s="26"/>
      <c r="GZB322" s="26"/>
      <c r="GZC322" s="102"/>
      <c r="GZD322" s="24"/>
      <c r="GZE322" s="24"/>
      <c r="GZF322" s="24"/>
      <c r="GZG322" s="25"/>
      <c r="GZH322" s="25"/>
      <c r="GZI322" s="26"/>
      <c r="GZJ322" s="26"/>
      <c r="GZK322" s="102"/>
      <c r="GZL322" s="24"/>
      <c r="GZM322" s="24"/>
      <c r="GZN322" s="24"/>
      <c r="GZO322" s="25"/>
      <c r="GZP322" s="25"/>
      <c r="GZQ322" s="26"/>
      <c r="GZR322" s="26"/>
      <c r="GZS322" s="102"/>
      <c r="GZT322" s="24"/>
      <c r="GZU322" s="24"/>
      <c r="GZV322" s="24"/>
      <c r="GZW322" s="25"/>
      <c r="GZX322" s="25"/>
      <c r="GZY322" s="26"/>
      <c r="GZZ322" s="26"/>
      <c r="HAA322" s="102"/>
      <c r="HAB322" s="24"/>
      <c r="HAC322" s="24"/>
      <c r="HAD322" s="24"/>
      <c r="HAE322" s="25"/>
      <c r="HAF322" s="25"/>
      <c r="HAG322" s="26"/>
      <c r="HAH322" s="26"/>
      <c r="HAI322" s="102"/>
      <c r="HAJ322" s="24"/>
      <c r="HAK322" s="24"/>
      <c r="HAL322" s="24"/>
      <c r="HAM322" s="25"/>
      <c r="HAN322" s="25"/>
      <c r="HAO322" s="26"/>
      <c r="HAP322" s="26"/>
      <c r="HAQ322" s="102"/>
      <c r="HAR322" s="24"/>
      <c r="HAS322" s="24"/>
      <c r="HAT322" s="24"/>
      <c r="HAU322" s="25"/>
      <c r="HAV322" s="25"/>
      <c r="HAW322" s="26"/>
      <c r="HAX322" s="26"/>
      <c r="HAY322" s="102"/>
      <c r="HAZ322" s="24"/>
      <c r="HBA322" s="24"/>
      <c r="HBB322" s="24"/>
      <c r="HBC322" s="25"/>
      <c r="HBD322" s="25"/>
      <c r="HBE322" s="26"/>
      <c r="HBF322" s="26"/>
      <c r="HBG322" s="102"/>
      <c r="HBH322" s="24"/>
      <c r="HBI322" s="24"/>
      <c r="HBJ322" s="24"/>
      <c r="HBK322" s="25"/>
      <c r="HBL322" s="25"/>
      <c r="HBM322" s="26"/>
      <c r="HBN322" s="26"/>
      <c r="HBO322" s="102"/>
      <c r="HBP322" s="24"/>
      <c r="HBQ322" s="24"/>
      <c r="HBR322" s="24"/>
      <c r="HBS322" s="25"/>
      <c r="HBT322" s="25"/>
      <c r="HBU322" s="26"/>
      <c r="HBV322" s="26"/>
      <c r="HBW322" s="102"/>
      <c r="HBX322" s="24"/>
      <c r="HBY322" s="24"/>
      <c r="HBZ322" s="24"/>
      <c r="HCA322" s="25"/>
      <c r="HCB322" s="25"/>
      <c r="HCC322" s="26"/>
      <c r="HCD322" s="26"/>
      <c r="HCE322" s="102"/>
      <c r="HCF322" s="24"/>
      <c r="HCG322" s="24"/>
      <c r="HCH322" s="24"/>
      <c r="HCI322" s="25"/>
      <c r="HCJ322" s="25"/>
      <c r="HCK322" s="26"/>
      <c r="HCL322" s="26"/>
      <c r="HCM322" s="102"/>
      <c r="HCN322" s="24"/>
      <c r="HCO322" s="24"/>
      <c r="HCP322" s="24"/>
      <c r="HCQ322" s="25"/>
      <c r="HCR322" s="25"/>
      <c r="HCS322" s="26"/>
      <c r="HCT322" s="26"/>
      <c r="HCU322" s="102"/>
      <c r="HCV322" s="24"/>
      <c r="HCW322" s="24"/>
      <c r="HCX322" s="24"/>
      <c r="HCY322" s="25"/>
      <c r="HCZ322" s="25"/>
      <c r="HDA322" s="26"/>
      <c r="HDB322" s="26"/>
      <c r="HDC322" s="102"/>
      <c r="HDD322" s="24"/>
      <c r="HDE322" s="24"/>
      <c r="HDF322" s="24"/>
      <c r="HDG322" s="25"/>
      <c r="HDH322" s="25"/>
      <c r="HDI322" s="26"/>
      <c r="HDJ322" s="26"/>
      <c r="HDK322" s="102"/>
      <c r="HDL322" s="24"/>
      <c r="HDM322" s="24"/>
      <c r="HDN322" s="24"/>
      <c r="HDO322" s="25"/>
      <c r="HDP322" s="25"/>
      <c r="HDQ322" s="26"/>
      <c r="HDR322" s="26"/>
      <c r="HDS322" s="102"/>
      <c r="HDT322" s="24"/>
      <c r="HDU322" s="24"/>
      <c r="HDV322" s="24"/>
      <c r="HDW322" s="25"/>
      <c r="HDX322" s="25"/>
      <c r="HDY322" s="26"/>
      <c r="HDZ322" s="26"/>
      <c r="HEA322" s="102"/>
      <c r="HEB322" s="24"/>
      <c r="HEC322" s="24"/>
      <c r="HED322" s="24"/>
      <c r="HEE322" s="25"/>
      <c r="HEF322" s="25"/>
      <c r="HEG322" s="26"/>
      <c r="HEH322" s="26"/>
      <c r="HEI322" s="102"/>
      <c r="HEJ322" s="24"/>
      <c r="HEK322" s="24"/>
      <c r="HEL322" s="24"/>
      <c r="HEM322" s="25"/>
      <c r="HEN322" s="25"/>
      <c r="HEO322" s="26"/>
      <c r="HEP322" s="26"/>
      <c r="HEQ322" s="102"/>
      <c r="HER322" s="24"/>
      <c r="HES322" s="24"/>
      <c r="HET322" s="24"/>
      <c r="HEU322" s="25"/>
      <c r="HEV322" s="25"/>
      <c r="HEW322" s="26"/>
      <c r="HEX322" s="26"/>
      <c r="HEY322" s="102"/>
      <c r="HEZ322" s="24"/>
      <c r="HFA322" s="24"/>
      <c r="HFB322" s="24"/>
      <c r="HFC322" s="25"/>
      <c r="HFD322" s="25"/>
      <c r="HFE322" s="26"/>
      <c r="HFF322" s="26"/>
      <c r="HFG322" s="102"/>
      <c r="HFH322" s="24"/>
      <c r="HFI322" s="24"/>
      <c r="HFJ322" s="24"/>
      <c r="HFK322" s="25"/>
      <c r="HFL322" s="25"/>
      <c r="HFM322" s="26"/>
      <c r="HFN322" s="26"/>
      <c r="HFO322" s="102"/>
      <c r="HFP322" s="24"/>
      <c r="HFQ322" s="24"/>
      <c r="HFR322" s="24"/>
      <c r="HFS322" s="25"/>
      <c r="HFT322" s="25"/>
      <c r="HFU322" s="26"/>
      <c r="HFV322" s="26"/>
      <c r="HFW322" s="102"/>
      <c r="HFX322" s="24"/>
      <c r="HFY322" s="24"/>
      <c r="HFZ322" s="24"/>
      <c r="HGA322" s="25"/>
      <c r="HGB322" s="25"/>
      <c r="HGC322" s="26"/>
      <c r="HGD322" s="26"/>
      <c r="HGE322" s="102"/>
      <c r="HGF322" s="24"/>
      <c r="HGG322" s="24"/>
      <c r="HGH322" s="24"/>
      <c r="HGI322" s="25"/>
      <c r="HGJ322" s="25"/>
      <c r="HGK322" s="26"/>
      <c r="HGL322" s="26"/>
      <c r="HGM322" s="102"/>
      <c r="HGN322" s="24"/>
      <c r="HGO322" s="24"/>
      <c r="HGP322" s="24"/>
      <c r="HGQ322" s="25"/>
      <c r="HGR322" s="25"/>
      <c r="HGS322" s="26"/>
      <c r="HGT322" s="26"/>
      <c r="HGU322" s="102"/>
      <c r="HGV322" s="24"/>
      <c r="HGW322" s="24"/>
      <c r="HGX322" s="24"/>
      <c r="HGY322" s="25"/>
      <c r="HGZ322" s="25"/>
      <c r="HHA322" s="26"/>
      <c r="HHB322" s="26"/>
      <c r="HHC322" s="102"/>
      <c r="HHD322" s="24"/>
      <c r="HHE322" s="24"/>
      <c r="HHF322" s="24"/>
      <c r="HHG322" s="25"/>
      <c r="HHH322" s="25"/>
      <c r="HHI322" s="26"/>
      <c r="HHJ322" s="26"/>
      <c r="HHK322" s="102"/>
      <c r="HHL322" s="24"/>
      <c r="HHM322" s="24"/>
      <c r="HHN322" s="24"/>
      <c r="HHO322" s="25"/>
      <c r="HHP322" s="25"/>
      <c r="HHQ322" s="26"/>
      <c r="HHR322" s="26"/>
      <c r="HHS322" s="102"/>
      <c r="HHT322" s="24"/>
      <c r="HHU322" s="24"/>
      <c r="HHV322" s="24"/>
      <c r="HHW322" s="25"/>
      <c r="HHX322" s="25"/>
      <c r="HHY322" s="26"/>
      <c r="HHZ322" s="26"/>
      <c r="HIA322" s="102"/>
      <c r="HIB322" s="24"/>
      <c r="HIC322" s="24"/>
      <c r="HID322" s="24"/>
      <c r="HIE322" s="25"/>
      <c r="HIF322" s="25"/>
      <c r="HIG322" s="26"/>
      <c r="HIH322" s="26"/>
      <c r="HII322" s="102"/>
      <c r="HIJ322" s="24"/>
      <c r="HIK322" s="24"/>
      <c r="HIL322" s="24"/>
      <c r="HIM322" s="25"/>
      <c r="HIN322" s="25"/>
      <c r="HIO322" s="26"/>
      <c r="HIP322" s="26"/>
      <c r="HIQ322" s="102"/>
      <c r="HIR322" s="24"/>
      <c r="HIS322" s="24"/>
      <c r="HIT322" s="24"/>
      <c r="HIU322" s="25"/>
      <c r="HIV322" s="25"/>
      <c r="HIW322" s="26"/>
      <c r="HIX322" s="26"/>
      <c r="HIY322" s="102"/>
      <c r="HIZ322" s="24"/>
      <c r="HJA322" s="24"/>
      <c r="HJB322" s="24"/>
      <c r="HJC322" s="25"/>
      <c r="HJD322" s="25"/>
      <c r="HJE322" s="26"/>
      <c r="HJF322" s="26"/>
      <c r="HJG322" s="102"/>
      <c r="HJH322" s="24"/>
      <c r="HJI322" s="24"/>
      <c r="HJJ322" s="24"/>
      <c r="HJK322" s="25"/>
      <c r="HJL322" s="25"/>
      <c r="HJM322" s="26"/>
      <c r="HJN322" s="26"/>
      <c r="HJO322" s="102"/>
      <c r="HJP322" s="24"/>
      <c r="HJQ322" s="24"/>
      <c r="HJR322" s="24"/>
      <c r="HJS322" s="25"/>
      <c r="HJT322" s="25"/>
      <c r="HJU322" s="26"/>
      <c r="HJV322" s="26"/>
      <c r="HJW322" s="102"/>
      <c r="HJX322" s="24"/>
      <c r="HJY322" s="24"/>
      <c r="HJZ322" s="24"/>
      <c r="HKA322" s="25"/>
      <c r="HKB322" s="25"/>
      <c r="HKC322" s="26"/>
      <c r="HKD322" s="26"/>
      <c r="HKE322" s="102"/>
      <c r="HKF322" s="24"/>
      <c r="HKG322" s="24"/>
      <c r="HKH322" s="24"/>
      <c r="HKI322" s="25"/>
      <c r="HKJ322" s="25"/>
      <c r="HKK322" s="26"/>
      <c r="HKL322" s="26"/>
      <c r="HKM322" s="102"/>
      <c r="HKN322" s="24"/>
      <c r="HKO322" s="24"/>
      <c r="HKP322" s="24"/>
      <c r="HKQ322" s="25"/>
      <c r="HKR322" s="25"/>
      <c r="HKS322" s="26"/>
      <c r="HKT322" s="26"/>
      <c r="HKU322" s="102"/>
      <c r="HKV322" s="24"/>
      <c r="HKW322" s="24"/>
      <c r="HKX322" s="24"/>
      <c r="HKY322" s="25"/>
      <c r="HKZ322" s="25"/>
      <c r="HLA322" s="26"/>
      <c r="HLB322" s="26"/>
      <c r="HLC322" s="102"/>
      <c r="HLD322" s="24"/>
      <c r="HLE322" s="24"/>
      <c r="HLF322" s="24"/>
      <c r="HLG322" s="25"/>
      <c r="HLH322" s="25"/>
      <c r="HLI322" s="26"/>
      <c r="HLJ322" s="26"/>
      <c r="HLK322" s="102"/>
      <c r="HLL322" s="24"/>
      <c r="HLM322" s="24"/>
      <c r="HLN322" s="24"/>
      <c r="HLO322" s="25"/>
      <c r="HLP322" s="25"/>
      <c r="HLQ322" s="26"/>
      <c r="HLR322" s="26"/>
      <c r="HLS322" s="102"/>
      <c r="HLT322" s="24"/>
      <c r="HLU322" s="24"/>
      <c r="HLV322" s="24"/>
      <c r="HLW322" s="25"/>
      <c r="HLX322" s="25"/>
      <c r="HLY322" s="26"/>
      <c r="HLZ322" s="26"/>
      <c r="HMA322" s="102"/>
      <c r="HMB322" s="24"/>
      <c r="HMC322" s="24"/>
      <c r="HMD322" s="24"/>
      <c r="HME322" s="25"/>
      <c r="HMF322" s="25"/>
      <c r="HMG322" s="26"/>
      <c r="HMH322" s="26"/>
      <c r="HMI322" s="102"/>
      <c r="HMJ322" s="24"/>
      <c r="HMK322" s="24"/>
      <c r="HML322" s="24"/>
      <c r="HMM322" s="25"/>
      <c r="HMN322" s="25"/>
      <c r="HMO322" s="26"/>
      <c r="HMP322" s="26"/>
      <c r="HMQ322" s="102"/>
      <c r="HMR322" s="24"/>
      <c r="HMS322" s="24"/>
      <c r="HMT322" s="24"/>
      <c r="HMU322" s="25"/>
      <c r="HMV322" s="25"/>
      <c r="HMW322" s="26"/>
      <c r="HMX322" s="26"/>
      <c r="HMY322" s="102"/>
      <c r="HMZ322" s="24"/>
      <c r="HNA322" s="24"/>
      <c r="HNB322" s="24"/>
      <c r="HNC322" s="25"/>
      <c r="HND322" s="25"/>
      <c r="HNE322" s="26"/>
      <c r="HNF322" s="26"/>
      <c r="HNG322" s="102"/>
      <c r="HNH322" s="24"/>
      <c r="HNI322" s="24"/>
      <c r="HNJ322" s="24"/>
      <c r="HNK322" s="25"/>
      <c r="HNL322" s="25"/>
      <c r="HNM322" s="26"/>
      <c r="HNN322" s="26"/>
      <c r="HNO322" s="102"/>
      <c r="HNP322" s="24"/>
      <c r="HNQ322" s="24"/>
      <c r="HNR322" s="24"/>
      <c r="HNS322" s="25"/>
      <c r="HNT322" s="25"/>
      <c r="HNU322" s="26"/>
      <c r="HNV322" s="26"/>
      <c r="HNW322" s="102"/>
      <c r="HNX322" s="24"/>
      <c r="HNY322" s="24"/>
      <c r="HNZ322" s="24"/>
      <c r="HOA322" s="25"/>
      <c r="HOB322" s="25"/>
      <c r="HOC322" s="26"/>
      <c r="HOD322" s="26"/>
      <c r="HOE322" s="102"/>
      <c r="HOF322" s="24"/>
      <c r="HOG322" s="24"/>
      <c r="HOH322" s="24"/>
      <c r="HOI322" s="25"/>
      <c r="HOJ322" s="25"/>
      <c r="HOK322" s="26"/>
      <c r="HOL322" s="26"/>
      <c r="HOM322" s="102"/>
      <c r="HON322" s="24"/>
      <c r="HOO322" s="24"/>
      <c r="HOP322" s="24"/>
      <c r="HOQ322" s="25"/>
      <c r="HOR322" s="25"/>
      <c r="HOS322" s="26"/>
      <c r="HOT322" s="26"/>
      <c r="HOU322" s="102"/>
      <c r="HOV322" s="24"/>
      <c r="HOW322" s="24"/>
      <c r="HOX322" s="24"/>
      <c r="HOY322" s="25"/>
      <c r="HOZ322" s="25"/>
      <c r="HPA322" s="26"/>
      <c r="HPB322" s="26"/>
      <c r="HPC322" s="102"/>
      <c r="HPD322" s="24"/>
      <c r="HPE322" s="24"/>
      <c r="HPF322" s="24"/>
      <c r="HPG322" s="25"/>
      <c r="HPH322" s="25"/>
      <c r="HPI322" s="26"/>
      <c r="HPJ322" s="26"/>
      <c r="HPK322" s="102"/>
      <c r="HPL322" s="24"/>
      <c r="HPM322" s="24"/>
      <c r="HPN322" s="24"/>
      <c r="HPO322" s="25"/>
      <c r="HPP322" s="25"/>
      <c r="HPQ322" s="26"/>
      <c r="HPR322" s="26"/>
      <c r="HPS322" s="102"/>
      <c r="HPT322" s="24"/>
      <c r="HPU322" s="24"/>
      <c r="HPV322" s="24"/>
      <c r="HPW322" s="25"/>
      <c r="HPX322" s="25"/>
      <c r="HPY322" s="26"/>
      <c r="HPZ322" s="26"/>
      <c r="HQA322" s="102"/>
      <c r="HQB322" s="24"/>
      <c r="HQC322" s="24"/>
      <c r="HQD322" s="24"/>
      <c r="HQE322" s="25"/>
      <c r="HQF322" s="25"/>
      <c r="HQG322" s="26"/>
      <c r="HQH322" s="26"/>
      <c r="HQI322" s="102"/>
      <c r="HQJ322" s="24"/>
      <c r="HQK322" s="24"/>
      <c r="HQL322" s="24"/>
      <c r="HQM322" s="25"/>
      <c r="HQN322" s="25"/>
      <c r="HQO322" s="26"/>
      <c r="HQP322" s="26"/>
      <c r="HQQ322" s="102"/>
      <c r="HQR322" s="24"/>
      <c r="HQS322" s="24"/>
      <c r="HQT322" s="24"/>
      <c r="HQU322" s="25"/>
      <c r="HQV322" s="25"/>
      <c r="HQW322" s="26"/>
      <c r="HQX322" s="26"/>
      <c r="HQY322" s="102"/>
      <c r="HQZ322" s="24"/>
      <c r="HRA322" s="24"/>
      <c r="HRB322" s="24"/>
      <c r="HRC322" s="25"/>
      <c r="HRD322" s="25"/>
      <c r="HRE322" s="26"/>
      <c r="HRF322" s="26"/>
      <c r="HRG322" s="102"/>
      <c r="HRH322" s="24"/>
      <c r="HRI322" s="24"/>
      <c r="HRJ322" s="24"/>
      <c r="HRK322" s="25"/>
      <c r="HRL322" s="25"/>
      <c r="HRM322" s="26"/>
      <c r="HRN322" s="26"/>
      <c r="HRO322" s="102"/>
      <c r="HRP322" s="24"/>
      <c r="HRQ322" s="24"/>
      <c r="HRR322" s="24"/>
      <c r="HRS322" s="25"/>
      <c r="HRT322" s="25"/>
      <c r="HRU322" s="26"/>
      <c r="HRV322" s="26"/>
      <c r="HRW322" s="102"/>
      <c r="HRX322" s="24"/>
      <c r="HRY322" s="24"/>
      <c r="HRZ322" s="24"/>
      <c r="HSA322" s="25"/>
      <c r="HSB322" s="25"/>
      <c r="HSC322" s="26"/>
      <c r="HSD322" s="26"/>
      <c r="HSE322" s="102"/>
      <c r="HSF322" s="24"/>
      <c r="HSG322" s="24"/>
      <c r="HSH322" s="24"/>
      <c r="HSI322" s="25"/>
      <c r="HSJ322" s="25"/>
      <c r="HSK322" s="26"/>
      <c r="HSL322" s="26"/>
      <c r="HSM322" s="102"/>
      <c r="HSN322" s="24"/>
      <c r="HSO322" s="24"/>
      <c r="HSP322" s="24"/>
      <c r="HSQ322" s="25"/>
      <c r="HSR322" s="25"/>
      <c r="HSS322" s="26"/>
      <c r="HST322" s="26"/>
      <c r="HSU322" s="102"/>
      <c r="HSV322" s="24"/>
      <c r="HSW322" s="24"/>
      <c r="HSX322" s="24"/>
      <c r="HSY322" s="25"/>
      <c r="HSZ322" s="25"/>
      <c r="HTA322" s="26"/>
      <c r="HTB322" s="26"/>
      <c r="HTC322" s="102"/>
      <c r="HTD322" s="24"/>
      <c r="HTE322" s="24"/>
      <c r="HTF322" s="24"/>
      <c r="HTG322" s="25"/>
      <c r="HTH322" s="25"/>
      <c r="HTI322" s="26"/>
      <c r="HTJ322" s="26"/>
      <c r="HTK322" s="102"/>
      <c r="HTL322" s="24"/>
      <c r="HTM322" s="24"/>
      <c r="HTN322" s="24"/>
      <c r="HTO322" s="25"/>
      <c r="HTP322" s="25"/>
      <c r="HTQ322" s="26"/>
      <c r="HTR322" s="26"/>
      <c r="HTS322" s="102"/>
      <c r="HTT322" s="24"/>
      <c r="HTU322" s="24"/>
      <c r="HTV322" s="24"/>
      <c r="HTW322" s="25"/>
      <c r="HTX322" s="25"/>
      <c r="HTY322" s="26"/>
      <c r="HTZ322" s="26"/>
      <c r="HUA322" s="102"/>
      <c r="HUB322" s="24"/>
      <c r="HUC322" s="24"/>
      <c r="HUD322" s="24"/>
      <c r="HUE322" s="25"/>
      <c r="HUF322" s="25"/>
      <c r="HUG322" s="26"/>
      <c r="HUH322" s="26"/>
      <c r="HUI322" s="102"/>
      <c r="HUJ322" s="24"/>
      <c r="HUK322" s="24"/>
      <c r="HUL322" s="24"/>
      <c r="HUM322" s="25"/>
      <c r="HUN322" s="25"/>
      <c r="HUO322" s="26"/>
      <c r="HUP322" s="26"/>
      <c r="HUQ322" s="102"/>
      <c r="HUR322" s="24"/>
      <c r="HUS322" s="24"/>
      <c r="HUT322" s="24"/>
      <c r="HUU322" s="25"/>
      <c r="HUV322" s="25"/>
      <c r="HUW322" s="26"/>
      <c r="HUX322" s="26"/>
      <c r="HUY322" s="102"/>
      <c r="HUZ322" s="24"/>
      <c r="HVA322" s="24"/>
      <c r="HVB322" s="24"/>
      <c r="HVC322" s="25"/>
      <c r="HVD322" s="25"/>
      <c r="HVE322" s="26"/>
      <c r="HVF322" s="26"/>
      <c r="HVG322" s="102"/>
      <c r="HVH322" s="24"/>
      <c r="HVI322" s="24"/>
      <c r="HVJ322" s="24"/>
      <c r="HVK322" s="25"/>
      <c r="HVL322" s="25"/>
      <c r="HVM322" s="26"/>
      <c r="HVN322" s="26"/>
      <c r="HVO322" s="102"/>
      <c r="HVP322" s="24"/>
      <c r="HVQ322" s="24"/>
      <c r="HVR322" s="24"/>
      <c r="HVS322" s="25"/>
      <c r="HVT322" s="25"/>
      <c r="HVU322" s="26"/>
      <c r="HVV322" s="26"/>
      <c r="HVW322" s="102"/>
      <c r="HVX322" s="24"/>
      <c r="HVY322" s="24"/>
      <c r="HVZ322" s="24"/>
      <c r="HWA322" s="25"/>
      <c r="HWB322" s="25"/>
      <c r="HWC322" s="26"/>
      <c r="HWD322" s="26"/>
      <c r="HWE322" s="102"/>
      <c r="HWF322" s="24"/>
      <c r="HWG322" s="24"/>
      <c r="HWH322" s="24"/>
      <c r="HWI322" s="25"/>
      <c r="HWJ322" s="25"/>
      <c r="HWK322" s="26"/>
      <c r="HWL322" s="26"/>
      <c r="HWM322" s="102"/>
      <c r="HWN322" s="24"/>
      <c r="HWO322" s="24"/>
      <c r="HWP322" s="24"/>
      <c r="HWQ322" s="25"/>
      <c r="HWR322" s="25"/>
      <c r="HWS322" s="26"/>
      <c r="HWT322" s="26"/>
      <c r="HWU322" s="102"/>
      <c r="HWV322" s="24"/>
      <c r="HWW322" s="24"/>
      <c r="HWX322" s="24"/>
      <c r="HWY322" s="25"/>
      <c r="HWZ322" s="25"/>
      <c r="HXA322" s="26"/>
      <c r="HXB322" s="26"/>
      <c r="HXC322" s="102"/>
      <c r="HXD322" s="24"/>
      <c r="HXE322" s="24"/>
      <c r="HXF322" s="24"/>
      <c r="HXG322" s="25"/>
      <c r="HXH322" s="25"/>
      <c r="HXI322" s="26"/>
      <c r="HXJ322" s="26"/>
      <c r="HXK322" s="102"/>
      <c r="HXL322" s="24"/>
      <c r="HXM322" s="24"/>
      <c r="HXN322" s="24"/>
      <c r="HXO322" s="25"/>
      <c r="HXP322" s="25"/>
      <c r="HXQ322" s="26"/>
      <c r="HXR322" s="26"/>
      <c r="HXS322" s="102"/>
      <c r="HXT322" s="24"/>
      <c r="HXU322" s="24"/>
      <c r="HXV322" s="24"/>
      <c r="HXW322" s="25"/>
      <c r="HXX322" s="25"/>
      <c r="HXY322" s="26"/>
      <c r="HXZ322" s="26"/>
      <c r="HYA322" s="102"/>
      <c r="HYB322" s="24"/>
      <c r="HYC322" s="24"/>
      <c r="HYD322" s="24"/>
      <c r="HYE322" s="25"/>
      <c r="HYF322" s="25"/>
      <c r="HYG322" s="26"/>
      <c r="HYH322" s="26"/>
      <c r="HYI322" s="102"/>
      <c r="HYJ322" s="24"/>
      <c r="HYK322" s="24"/>
      <c r="HYL322" s="24"/>
      <c r="HYM322" s="25"/>
      <c r="HYN322" s="25"/>
      <c r="HYO322" s="26"/>
      <c r="HYP322" s="26"/>
      <c r="HYQ322" s="102"/>
      <c r="HYR322" s="24"/>
      <c r="HYS322" s="24"/>
      <c r="HYT322" s="24"/>
      <c r="HYU322" s="25"/>
      <c r="HYV322" s="25"/>
      <c r="HYW322" s="26"/>
      <c r="HYX322" s="26"/>
      <c r="HYY322" s="102"/>
      <c r="HYZ322" s="24"/>
      <c r="HZA322" s="24"/>
      <c r="HZB322" s="24"/>
      <c r="HZC322" s="25"/>
      <c r="HZD322" s="25"/>
      <c r="HZE322" s="26"/>
      <c r="HZF322" s="26"/>
      <c r="HZG322" s="102"/>
      <c r="HZH322" s="24"/>
      <c r="HZI322" s="24"/>
      <c r="HZJ322" s="24"/>
      <c r="HZK322" s="25"/>
      <c r="HZL322" s="25"/>
      <c r="HZM322" s="26"/>
      <c r="HZN322" s="26"/>
      <c r="HZO322" s="102"/>
      <c r="HZP322" s="24"/>
      <c r="HZQ322" s="24"/>
      <c r="HZR322" s="24"/>
      <c r="HZS322" s="25"/>
      <c r="HZT322" s="25"/>
      <c r="HZU322" s="26"/>
      <c r="HZV322" s="26"/>
      <c r="HZW322" s="102"/>
      <c r="HZX322" s="24"/>
      <c r="HZY322" s="24"/>
      <c r="HZZ322" s="24"/>
      <c r="IAA322" s="25"/>
      <c r="IAB322" s="25"/>
      <c r="IAC322" s="26"/>
      <c r="IAD322" s="26"/>
      <c r="IAE322" s="102"/>
      <c r="IAF322" s="24"/>
      <c r="IAG322" s="24"/>
      <c r="IAH322" s="24"/>
      <c r="IAI322" s="25"/>
      <c r="IAJ322" s="25"/>
      <c r="IAK322" s="26"/>
      <c r="IAL322" s="26"/>
      <c r="IAM322" s="102"/>
      <c r="IAN322" s="24"/>
      <c r="IAO322" s="24"/>
      <c r="IAP322" s="24"/>
      <c r="IAQ322" s="25"/>
      <c r="IAR322" s="25"/>
      <c r="IAS322" s="26"/>
      <c r="IAT322" s="26"/>
      <c r="IAU322" s="102"/>
      <c r="IAV322" s="24"/>
      <c r="IAW322" s="24"/>
      <c r="IAX322" s="24"/>
      <c r="IAY322" s="25"/>
      <c r="IAZ322" s="25"/>
      <c r="IBA322" s="26"/>
      <c r="IBB322" s="26"/>
      <c r="IBC322" s="102"/>
      <c r="IBD322" s="24"/>
      <c r="IBE322" s="24"/>
      <c r="IBF322" s="24"/>
      <c r="IBG322" s="25"/>
      <c r="IBH322" s="25"/>
      <c r="IBI322" s="26"/>
      <c r="IBJ322" s="26"/>
      <c r="IBK322" s="102"/>
      <c r="IBL322" s="24"/>
      <c r="IBM322" s="24"/>
      <c r="IBN322" s="24"/>
      <c r="IBO322" s="25"/>
      <c r="IBP322" s="25"/>
      <c r="IBQ322" s="26"/>
      <c r="IBR322" s="26"/>
      <c r="IBS322" s="102"/>
      <c r="IBT322" s="24"/>
      <c r="IBU322" s="24"/>
      <c r="IBV322" s="24"/>
      <c r="IBW322" s="25"/>
      <c r="IBX322" s="25"/>
      <c r="IBY322" s="26"/>
      <c r="IBZ322" s="26"/>
      <c r="ICA322" s="102"/>
      <c r="ICB322" s="24"/>
      <c r="ICC322" s="24"/>
      <c r="ICD322" s="24"/>
      <c r="ICE322" s="25"/>
      <c r="ICF322" s="25"/>
      <c r="ICG322" s="26"/>
      <c r="ICH322" s="26"/>
      <c r="ICI322" s="102"/>
      <c r="ICJ322" s="24"/>
      <c r="ICK322" s="24"/>
      <c r="ICL322" s="24"/>
      <c r="ICM322" s="25"/>
      <c r="ICN322" s="25"/>
      <c r="ICO322" s="26"/>
      <c r="ICP322" s="26"/>
      <c r="ICQ322" s="102"/>
      <c r="ICR322" s="24"/>
      <c r="ICS322" s="24"/>
      <c r="ICT322" s="24"/>
      <c r="ICU322" s="25"/>
      <c r="ICV322" s="25"/>
      <c r="ICW322" s="26"/>
      <c r="ICX322" s="26"/>
      <c r="ICY322" s="102"/>
      <c r="ICZ322" s="24"/>
      <c r="IDA322" s="24"/>
      <c r="IDB322" s="24"/>
      <c r="IDC322" s="25"/>
      <c r="IDD322" s="25"/>
      <c r="IDE322" s="26"/>
      <c r="IDF322" s="26"/>
      <c r="IDG322" s="102"/>
      <c r="IDH322" s="24"/>
      <c r="IDI322" s="24"/>
      <c r="IDJ322" s="24"/>
      <c r="IDK322" s="25"/>
      <c r="IDL322" s="25"/>
      <c r="IDM322" s="26"/>
      <c r="IDN322" s="26"/>
      <c r="IDO322" s="102"/>
      <c r="IDP322" s="24"/>
      <c r="IDQ322" s="24"/>
      <c r="IDR322" s="24"/>
      <c r="IDS322" s="25"/>
      <c r="IDT322" s="25"/>
      <c r="IDU322" s="26"/>
      <c r="IDV322" s="26"/>
      <c r="IDW322" s="102"/>
      <c r="IDX322" s="24"/>
      <c r="IDY322" s="24"/>
      <c r="IDZ322" s="24"/>
      <c r="IEA322" s="25"/>
      <c r="IEB322" s="25"/>
      <c r="IEC322" s="26"/>
      <c r="IED322" s="26"/>
      <c r="IEE322" s="102"/>
      <c r="IEF322" s="24"/>
      <c r="IEG322" s="24"/>
      <c r="IEH322" s="24"/>
      <c r="IEI322" s="25"/>
      <c r="IEJ322" s="25"/>
      <c r="IEK322" s="26"/>
      <c r="IEL322" s="26"/>
      <c r="IEM322" s="102"/>
      <c r="IEN322" s="24"/>
      <c r="IEO322" s="24"/>
      <c r="IEP322" s="24"/>
      <c r="IEQ322" s="25"/>
      <c r="IER322" s="25"/>
      <c r="IES322" s="26"/>
      <c r="IET322" s="26"/>
      <c r="IEU322" s="102"/>
      <c r="IEV322" s="24"/>
      <c r="IEW322" s="24"/>
      <c r="IEX322" s="24"/>
      <c r="IEY322" s="25"/>
      <c r="IEZ322" s="25"/>
      <c r="IFA322" s="26"/>
      <c r="IFB322" s="26"/>
      <c r="IFC322" s="102"/>
      <c r="IFD322" s="24"/>
      <c r="IFE322" s="24"/>
      <c r="IFF322" s="24"/>
      <c r="IFG322" s="25"/>
      <c r="IFH322" s="25"/>
      <c r="IFI322" s="26"/>
      <c r="IFJ322" s="26"/>
      <c r="IFK322" s="102"/>
      <c r="IFL322" s="24"/>
      <c r="IFM322" s="24"/>
      <c r="IFN322" s="24"/>
      <c r="IFO322" s="25"/>
      <c r="IFP322" s="25"/>
      <c r="IFQ322" s="26"/>
      <c r="IFR322" s="26"/>
      <c r="IFS322" s="102"/>
      <c r="IFT322" s="24"/>
      <c r="IFU322" s="24"/>
      <c r="IFV322" s="24"/>
      <c r="IFW322" s="25"/>
      <c r="IFX322" s="25"/>
      <c r="IFY322" s="26"/>
      <c r="IFZ322" s="26"/>
      <c r="IGA322" s="102"/>
      <c r="IGB322" s="24"/>
      <c r="IGC322" s="24"/>
      <c r="IGD322" s="24"/>
      <c r="IGE322" s="25"/>
      <c r="IGF322" s="25"/>
      <c r="IGG322" s="26"/>
      <c r="IGH322" s="26"/>
      <c r="IGI322" s="102"/>
      <c r="IGJ322" s="24"/>
      <c r="IGK322" s="24"/>
      <c r="IGL322" s="24"/>
      <c r="IGM322" s="25"/>
      <c r="IGN322" s="25"/>
      <c r="IGO322" s="26"/>
      <c r="IGP322" s="26"/>
      <c r="IGQ322" s="102"/>
      <c r="IGR322" s="24"/>
      <c r="IGS322" s="24"/>
      <c r="IGT322" s="24"/>
      <c r="IGU322" s="25"/>
      <c r="IGV322" s="25"/>
      <c r="IGW322" s="26"/>
      <c r="IGX322" s="26"/>
      <c r="IGY322" s="102"/>
      <c r="IGZ322" s="24"/>
      <c r="IHA322" s="24"/>
      <c r="IHB322" s="24"/>
      <c r="IHC322" s="25"/>
      <c r="IHD322" s="25"/>
      <c r="IHE322" s="26"/>
      <c r="IHF322" s="26"/>
      <c r="IHG322" s="102"/>
      <c r="IHH322" s="24"/>
      <c r="IHI322" s="24"/>
      <c r="IHJ322" s="24"/>
      <c r="IHK322" s="25"/>
      <c r="IHL322" s="25"/>
      <c r="IHM322" s="26"/>
      <c r="IHN322" s="26"/>
      <c r="IHO322" s="102"/>
      <c r="IHP322" s="24"/>
      <c r="IHQ322" s="24"/>
      <c r="IHR322" s="24"/>
      <c r="IHS322" s="25"/>
      <c r="IHT322" s="25"/>
      <c r="IHU322" s="26"/>
      <c r="IHV322" s="26"/>
      <c r="IHW322" s="102"/>
      <c r="IHX322" s="24"/>
      <c r="IHY322" s="24"/>
      <c r="IHZ322" s="24"/>
      <c r="IIA322" s="25"/>
      <c r="IIB322" s="25"/>
      <c r="IIC322" s="26"/>
      <c r="IID322" s="26"/>
      <c r="IIE322" s="102"/>
      <c r="IIF322" s="24"/>
      <c r="IIG322" s="24"/>
      <c r="IIH322" s="24"/>
      <c r="III322" s="25"/>
      <c r="IIJ322" s="25"/>
      <c r="IIK322" s="26"/>
      <c r="IIL322" s="26"/>
      <c r="IIM322" s="102"/>
      <c r="IIN322" s="24"/>
      <c r="IIO322" s="24"/>
      <c r="IIP322" s="24"/>
      <c r="IIQ322" s="25"/>
      <c r="IIR322" s="25"/>
      <c r="IIS322" s="26"/>
      <c r="IIT322" s="26"/>
      <c r="IIU322" s="102"/>
      <c r="IIV322" s="24"/>
      <c r="IIW322" s="24"/>
      <c r="IIX322" s="24"/>
      <c r="IIY322" s="25"/>
      <c r="IIZ322" s="25"/>
      <c r="IJA322" s="26"/>
      <c r="IJB322" s="26"/>
      <c r="IJC322" s="102"/>
      <c r="IJD322" s="24"/>
      <c r="IJE322" s="24"/>
      <c r="IJF322" s="24"/>
      <c r="IJG322" s="25"/>
      <c r="IJH322" s="25"/>
      <c r="IJI322" s="26"/>
      <c r="IJJ322" s="26"/>
      <c r="IJK322" s="102"/>
      <c r="IJL322" s="24"/>
      <c r="IJM322" s="24"/>
      <c r="IJN322" s="24"/>
      <c r="IJO322" s="25"/>
      <c r="IJP322" s="25"/>
      <c r="IJQ322" s="26"/>
      <c r="IJR322" s="26"/>
      <c r="IJS322" s="102"/>
      <c r="IJT322" s="24"/>
      <c r="IJU322" s="24"/>
      <c r="IJV322" s="24"/>
      <c r="IJW322" s="25"/>
      <c r="IJX322" s="25"/>
      <c r="IJY322" s="26"/>
      <c r="IJZ322" s="26"/>
      <c r="IKA322" s="102"/>
      <c r="IKB322" s="24"/>
      <c r="IKC322" s="24"/>
      <c r="IKD322" s="24"/>
      <c r="IKE322" s="25"/>
      <c r="IKF322" s="25"/>
      <c r="IKG322" s="26"/>
      <c r="IKH322" s="26"/>
      <c r="IKI322" s="102"/>
      <c r="IKJ322" s="24"/>
      <c r="IKK322" s="24"/>
      <c r="IKL322" s="24"/>
      <c r="IKM322" s="25"/>
      <c r="IKN322" s="25"/>
      <c r="IKO322" s="26"/>
      <c r="IKP322" s="26"/>
      <c r="IKQ322" s="102"/>
      <c r="IKR322" s="24"/>
      <c r="IKS322" s="24"/>
      <c r="IKT322" s="24"/>
      <c r="IKU322" s="25"/>
      <c r="IKV322" s="25"/>
      <c r="IKW322" s="26"/>
      <c r="IKX322" s="26"/>
      <c r="IKY322" s="102"/>
      <c r="IKZ322" s="24"/>
      <c r="ILA322" s="24"/>
      <c r="ILB322" s="24"/>
      <c r="ILC322" s="25"/>
      <c r="ILD322" s="25"/>
      <c r="ILE322" s="26"/>
      <c r="ILF322" s="26"/>
      <c r="ILG322" s="102"/>
      <c r="ILH322" s="24"/>
      <c r="ILI322" s="24"/>
      <c r="ILJ322" s="24"/>
      <c r="ILK322" s="25"/>
      <c r="ILL322" s="25"/>
      <c r="ILM322" s="26"/>
      <c r="ILN322" s="26"/>
      <c r="ILO322" s="102"/>
      <c r="ILP322" s="24"/>
      <c r="ILQ322" s="24"/>
      <c r="ILR322" s="24"/>
      <c r="ILS322" s="25"/>
      <c r="ILT322" s="25"/>
      <c r="ILU322" s="26"/>
      <c r="ILV322" s="26"/>
      <c r="ILW322" s="102"/>
      <c r="ILX322" s="24"/>
      <c r="ILY322" s="24"/>
      <c r="ILZ322" s="24"/>
      <c r="IMA322" s="25"/>
      <c r="IMB322" s="25"/>
      <c r="IMC322" s="26"/>
      <c r="IMD322" s="26"/>
      <c r="IME322" s="102"/>
      <c r="IMF322" s="24"/>
      <c r="IMG322" s="24"/>
      <c r="IMH322" s="24"/>
      <c r="IMI322" s="25"/>
      <c r="IMJ322" s="25"/>
      <c r="IMK322" s="26"/>
      <c r="IML322" s="26"/>
      <c r="IMM322" s="102"/>
      <c r="IMN322" s="24"/>
      <c r="IMO322" s="24"/>
      <c r="IMP322" s="24"/>
      <c r="IMQ322" s="25"/>
      <c r="IMR322" s="25"/>
      <c r="IMS322" s="26"/>
      <c r="IMT322" s="26"/>
      <c r="IMU322" s="102"/>
      <c r="IMV322" s="24"/>
      <c r="IMW322" s="24"/>
      <c r="IMX322" s="24"/>
      <c r="IMY322" s="25"/>
      <c r="IMZ322" s="25"/>
      <c r="INA322" s="26"/>
      <c r="INB322" s="26"/>
      <c r="INC322" s="102"/>
      <c r="IND322" s="24"/>
      <c r="INE322" s="24"/>
      <c r="INF322" s="24"/>
      <c r="ING322" s="25"/>
      <c r="INH322" s="25"/>
      <c r="INI322" s="26"/>
      <c r="INJ322" s="26"/>
      <c r="INK322" s="102"/>
      <c r="INL322" s="24"/>
      <c r="INM322" s="24"/>
      <c r="INN322" s="24"/>
      <c r="INO322" s="25"/>
      <c r="INP322" s="25"/>
      <c r="INQ322" s="26"/>
      <c r="INR322" s="26"/>
      <c r="INS322" s="102"/>
      <c r="INT322" s="24"/>
      <c r="INU322" s="24"/>
      <c r="INV322" s="24"/>
      <c r="INW322" s="25"/>
      <c r="INX322" s="25"/>
      <c r="INY322" s="26"/>
      <c r="INZ322" s="26"/>
      <c r="IOA322" s="102"/>
      <c r="IOB322" s="24"/>
      <c r="IOC322" s="24"/>
      <c r="IOD322" s="24"/>
      <c r="IOE322" s="25"/>
      <c r="IOF322" s="25"/>
      <c r="IOG322" s="26"/>
      <c r="IOH322" s="26"/>
      <c r="IOI322" s="102"/>
      <c r="IOJ322" s="24"/>
      <c r="IOK322" s="24"/>
      <c r="IOL322" s="24"/>
      <c r="IOM322" s="25"/>
      <c r="ION322" s="25"/>
      <c r="IOO322" s="26"/>
      <c r="IOP322" s="26"/>
      <c r="IOQ322" s="102"/>
      <c r="IOR322" s="24"/>
      <c r="IOS322" s="24"/>
      <c r="IOT322" s="24"/>
      <c r="IOU322" s="25"/>
      <c r="IOV322" s="25"/>
      <c r="IOW322" s="26"/>
      <c r="IOX322" s="26"/>
      <c r="IOY322" s="102"/>
      <c r="IOZ322" s="24"/>
      <c r="IPA322" s="24"/>
      <c r="IPB322" s="24"/>
      <c r="IPC322" s="25"/>
      <c r="IPD322" s="25"/>
      <c r="IPE322" s="26"/>
      <c r="IPF322" s="26"/>
      <c r="IPG322" s="102"/>
      <c r="IPH322" s="24"/>
      <c r="IPI322" s="24"/>
      <c r="IPJ322" s="24"/>
      <c r="IPK322" s="25"/>
      <c r="IPL322" s="25"/>
      <c r="IPM322" s="26"/>
      <c r="IPN322" s="26"/>
      <c r="IPO322" s="102"/>
      <c r="IPP322" s="24"/>
      <c r="IPQ322" s="24"/>
      <c r="IPR322" s="24"/>
      <c r="IPS322" s="25"/>
      <c r="IPT322" s="25"/>
      <c r="IPU322" s="26"/>
      <c r="IPV322" s="26"/>
      <c r="IPW322" s="102"/>
      <c r="IPX322" s="24"/>
      <c r="IPY322" s="24"/>
      <c r="IPZ322" s="24"/>
      <c r="IQA322" s="25"/>
      <c r="IQB322" s="25"/>
      <c r="IQC322" s="26"/>
      <c r="IQD322" s="26"/>
      <c r="IQE322" s="102"/>
      <c r="IQF322" s="24"/>
      <c r="IQG322" s="24"/>
      <c r="IQH322" s="24"/>
      <c r="IQI322" s="25"/>
      <c r="IQJ322" s="25"/>
      <c r="IQK322" s="26"/>
      <c r="IQL322" s="26"/>
      <c r="IQM322" s="102"/>
      <c r="IQN322" s="24"/>
      <c r="IQO322" s="24"/>
      <c r="IQP322" s="24"/>
      <c r="IQQ322" s="25"/>
      <c r="IQR322" s="25"/>
      <c r="IQS322" s="26"/>
      <c r="IQT322" s="26"/>
      <c r="IQU322" s="102"/>
      <c r="IQV322" s="24"/>
      <c r="IQW322" s="24"/>
      <c r="IQX322" s="24"/>
      <c r="IQY322" s="25"/>
      <c r="IQZ322" s="25"/>
      <c r="IRA322" s="26"/>
      <c r="IRB322" s="26"/>
      <c r="IRC322" s="102"/>
      <c r="IRD322" s="24"/>
      <c r="IRE322" s="24"/>
      <c r="IRF322" s="24"/>
      <c r="IRG322" s="25"/>
      <c r="IRH322" s="25"/>
      <c r="IRI322" s="26"/>
      <c r="IRJ322" s="26"/>
      <c r="IRK322" s="102"/>
      <c r="IRL322" s="24"/>
      <c r="IRM322" s="24"/>
      <c r="IRN322" s="24"/>
      <c r="IRO322" s="25"/>
      <c r="IRP322" s="25"/>
      <c r="IRQ322" s="26"/>
      <c r="IRR322" s="26"/>
      <c r="IRS322" s="102"/>
      <c r="IRT322" s="24"/>
      <c r="IRU322" s="24"/>
      <c r="IRV322" s="24"/>
      <c r="IRW322" s="25"/>
      <c r="IRX322" s="25"/>
      <c r="IRY322" s="26"/>
      <c r="IRZ322" s="26"/>
      <c r="ISA322" s="102"/>
      <c r="ISB322" s="24"/>
      <c r="ISC322" s="24"/>
      <c r="ISD322" s="24"/>
      <c r="ISE322" s="25"/>
      <c r="ISF322" s="25"/>
      <c r="ISG322" s="26"/>
      <c r="ISH322" s="26"/>
      <c r="ISI322" s="102"/>
      <c r="ISJ322" s="24"/>
      <c r="ISK322" s="24"/>
      <c r="ISL322" s="24"/>
      <c r="ISM322" s="25"/>
      <c r="ISN322" s="25"/>
      <c r="ISO322" s="26"/>
      <c r="ISP322" s="26"/>
      <c r="ISQ322" s="102"/>
      <c r="ISR322" s="24"/>
      <c r="ISS322" s="24"/>
      <c r="IST322" s="24"/>
      <c r="ISU322" s="25"/>
      <c r="ISV322" s="25"/>
      <c r="ISW322" s="26"/>
      <c r="ISX322" s="26"/>
      <c r="ISY322" s="102"/>
      <c r="ISZ322" s="24"/>
      <c r="ITA322" s="24"/>
      <c r="ITB322" s="24"/>
      <c r="ITC322" s="25"/>
      <c r="ITD322" s="25"/>
      <c r="ITE322" s="26"/>
      <c r="ITF322" s="26"/>
      <c r="ITG322" s="102"/>
      <c r="ITH322" s="24"/>
      <c r="ITI322" s="24"/>
      <c r="ITJ322" s="24"/>
      <c r="ITK322" s="25"/>
      <c r="ITL322" s="25"/>
      <c r="ITM322" s="26"/>
      <c r="ITN322" s="26"/>
      <c r="ITO322" s="102"/>
      <c r="ITP322" s="24"/>
      <c r="ITQ322" s="24"/>
      <c r="ITR322" s="24"/>
      <c r="ITS322" s="25"/>
      <c r="ITT322" s="25"/>
      <c r="ITU322" s="26"/>
      <c r="ITV322" s="26"/>
      <c r="ITW322" s="102"/>
      <c r="ITX322" s="24"/>
      <c r="ITY322" s="24"/>
      <c r="ITZ322" s="24"/>
      <c r="IUA322" s="25"/>
      <c r="IUB322" s="25"/>
      <c r="IUC322" s="26"/>
      <c r="IUD322" s="26"/>
      <c r="IUE322" s="102"/>
      <c r="IUF322" s="24"/>
      <c r="IUG322" s="24"/>
      <c r="IUH322" s="24"/>
      <c r="IUI322" s="25"/>
      <c r="IUJ322" s="25"/>
      <c r="IUK322" s="26"/>
      <c r="IUL322" s="26"/>
      <c r="IUM322" s="102"/>
      <c r="IUN322" s="24"/>
      <c r="IUO322" s="24"/>
      <c r="IUP322" s="24"/>
      <c r="IUQ322" s="25"/>
      <c r="IUR322" s="25"/>
      <c r="IUS322" s="26"/>
      <c r="IUT322" s="26"/>
      <c r="IUU322" s="102"/>
      <c r="IUV322" s="24"/>
      <c r="IUW322" s="24"/>
      <c r="IUX322" s="24"/>
      <c r="IUY322" s="25"/>
      <c r="IUZ322" s="25"/>
      <c r="IVA322" s="26"/>
      <c r="IVB322" s="26"/>
      <c r="IVC322" s="102"/>
      <c r="IVD322" s="24"/>
      <c r="IVE322" s="24"/>
      <c r="IVF322" s="24"/>
      <c r="IVG322" s="25"/>
      <c r="IVH322" s="25"/>
      <c r="IVI322" s="26"/>
      <c r="IVJ322" s="26"/>
      <c r="IVK322" s="102"/>
      <c r="IVL322" s="24"/>
      <c r="IVM322" s="24"/>
      <c r="IVN322" s="24"/>
      <c r="IVO322" s="25"/>
      <c r="IVP322" s="25"/>
      <c r="IVQ322" s="26"/>
      <c r="IVR322" s="26"/>
      <c r="IVS322" s="102"/>
      <c r="IVT322" s="24"/>
      <c r="IVU322" s="24"/>
      <c r="IVV322" s="24"/>
      <c r="IVW322" s="25"/>
      <c r="IVX322" s="25"/>
      <c r="IVY322" s="26"/>
      <c r="IVZ322" s="26"/>
      <c r="IWA322" s="102"/>
      <c r="IWB322" s="24"/>
      <c r="IWC322" s="24"/>
      <c r="IWD322" s="24"/>
      <c r="IWE322" s="25"/>
      <c r="IWF322" s="25"/>
      <c r="IWG322" s="26"/>
      <c r="IWH322" s="26"/>
      <c r="IWI322" s="102"/>
      <c r="IWJ322" s="24"/>
      <c r="IWK322" s="24"/>
      <c r="IWL322" s="24"/>
      <c r="IWM322" s="25"/>
      <c r="IWN322" s="25"/>
      <c r="IWO322" s="26"/>
      <c r="IWP322" s="26"/>
      <c r="IWQ322" s="102"/>
      <c r="IWR322" s="24"/>
      <c r="IWS322" s="24"/>
      <c r="IWT322" s="24"/>
      <c r="IWU322" s="25"/>
      <c r="IWV322" s="25"/>
      <c r="IWW322" s="26"/>
      <c r="IWX322" s="26"/>
      <c r="IWY322" s="102"/>
      <c r="IWZ322" s="24"/>
      <c r="IXA322" s="24"/>
      <c r="IXB322" s="24"/>
      <c r="IXC322" s="25"/>
      <c r="IXD322" s="25"/>
      <c r="IXE322" s="26"/>
      <c r="IXF322" s="26"/>
      <c r="IXG322" s="102"/>
      <c r="IXH322" s="24"/>
      <c r="IXI322" s="24"/>
      <c r="IXJ322" s="24"/>
      <c r="IXK322" s="25"/>
      <c r="IXL322" s="25"/>
      <c r="IXM322" s="26"/>
      <c r="IXN322" s="26"/>
      <c r="IXO322" s="102"/>
      <c r="IXP322" s="24"/>
      <c r="IXQ322" s="24"/>
      <c r="IXR322" s="24"/>
      <c r="IXS322" s="25"/>
      <c r="IXT322" s="25"/>
      <c r="IXU322" s="26"/>
      <c r="IXV322" s="26"/>
      <c r="IXW322" s="102"/>
      <c r="IXX322" s="24"/>
      <c r="IXY322" s="24"/>
      <c r="IXZ322" s="24"/>
      <c r="IYA322" s="25"/>
      <c r="IYB322" s="25"/>
      <c r="IYC322" s="26"/>
      <c r="IYD322" s="26"/>
      <c r="IYE322" s="102"/>
      <c r="IYF322" s="24"/>
      <c r="IYG322" s="24"/>
      <c r="IYH322" s="24"/>
      <c r="IYI322" s="25"/>
      <c r="IYJ322" s="25"/>
      <c r="IYK322" s="26"/>
      <c r="IYL322" s="26"/>
      <c r="IYM322" s="102"/>
      <c r="IYN322" s="24"/>
      <c r="IYO322" s="24"/>
      <c r="IYP322" s="24"/>
      <c r="IYQ322" s="25"/>
      <c r="IYR322" s="25"/>
      <c r="IYS322" s="26"/>
      <c r="IYT322" s="26"/>
      <c r="IYU322" s="102"/>
      <c r="IYV322" s="24"/>
      <c r="IYW322" s="24"/>
      <c r="IYX322" s="24"/>
      <c r="IYY322" s="25"/>
      <c r="IYZ322" s="25"/>
      <c r="IZA322" s="26"/>
      <c r="IZB322" s="26"/>
      <c r="IZC322" s="102"/>
      <c r="IZD322" s="24"/>
      <c r="IZE322" s="24"/>
      <c r="IZF322" s="24"/>
      <c r="IZG322" s="25"/>
      <c r="IZH322" s="25"/>
      <c r="IZI322" s="26"/>
      <c r="IZJ322" s="26"/>
      <c r="IZK322" s="102"/>
      <c r="IZL322" s="24"/>
      <c r="IZM322" s="24"/>
      <c r="IZN322" s="24"/>
      <c r="IZO322" s="25"/>
      <c r="IZP322" s="25"/>
      <c r="IZQ322" s="26"/>
      <c r="IZR322" s="26"/>
      <c r="IZS322" s="102"/>
      <c r="IZT322" s="24"/>
      <c r="IZU322" s="24"/>
      <c r="IZV322" s="24"/>
      <c r="IZW322" s="25"/>
      <c r="IZX322" s="25"/>
      <c r="IZY322" s="26"/>
      <c r="IZZ322" s="26"/>
      <c r="JAA322" s="102"/>
      <c r="JAB322" s="24"/>
      <c r="JAC322" s="24"/>
      <c r="JAD322" s="24"/>
      <c r="JAE322" s="25"/>
      <c r="JAF322" s="25"/>
      <c r="JAG322" s="26"/>
      <c r="JAH322" s="26"/>
      <c r="JAI322" s="102"/>
      <c r="JAJ322" s="24"/>
      <c r="JAK322" s="24"/>
      <c r="JAL322" s="24"/>
      <c r="JAM322" s="25"/>
      <c r="JAN322" s="25"/>
      <c r="JAO322" s="26"/>
      <c r="JAP322" s="26"/>
      <c r="JAQ322" s="102"/>
      <c r="JAR322" s="24"/>
      <c r="JAS322" s="24"/>
      <c r="JAT322" s="24"/>
      <c r="JAU322" s="25"/>
      <c r="JAV322" s="25"/>
      <c r="JAW322" s="26"/>
      <c r="JAX322" s="26"/>
      <c r="JAY322" s="102"/>
      <c r="JAZ322" s="24"/>
      <c r="JBA322" s="24"/>
      <c r="JBB322" s="24"/>
      <c r="JBC322" s="25"/>
      <c r="JBD322" s="25"/>
      <c r="JBE322" s="26"/>
      <c r="JBF322" s="26"/>
      <c r="JBG322" s="102"/>
      <c r="JBH322" s="24"/>
      <c r="JBI322" s="24"/>
      <c r="JBJ322" s="24"/>
      <c r="JBK322" s="25"/>
      <c r="JBL322" s="25"/>
      <c r="JBM322" s="26"/>
      <c r="JBN322" s="26"/>
      <c r="JBO322" s="102"/>
      <c r="JBP322" s="24"/>
      <c r="JBQ322" s="24"/>
      <c r="JBR322" s="24"/>
      <c r="JBS322" s="25"/>
      <c r="JBT322" s="25"/>
      <c r="JBU322" s="26"/>
      <c r="JBV322" s="26"/>
      <c r="JBW322" s="102"/>
      <c r="JBX322" s="24"/>
      <c r="JBY322" s="24"/>
      <c r="JBZ322" s="24"/>
      <c r="JCA322" s="25"/>
      <c r="JCB322" s="25"/>
      <c r="JCC322" s="26"/>
      <c r="JCD322" s="26"/>
      <c r="JCE322" s="102"/>
      <c r="JCF322" s="24"/>
      <c r="JCG322" s="24"/>
      <c r="JCH322" s="24"/>
      <c r="JCI322" s="25"/>
      <c r="JCJ322" s="25"/>
      <c r="JCK322" s="26"/>
      <c r="JCL322" s="26"/>
      <c r="JCM322" s="102"/>
      <c r="JCN322" s="24"/>
      <c r="JCO322" s="24"/>
      <c r="JCP322" s="24"/>
      <c r="JCQ322" s="25"/>
      <c r="JCR322" s="25"/>
      <c r="JCS322" s="26"/>
      <c r="JCT322" s="26"/>
      <c r="JCU322" s="102"/>
      <c r="JCV322" s="24"/>
      <c r="JCW322" s="24"/>
      <c r="JCX322" s="24"/>
      <c r="JCY322" s="25"/>
      <c r="JCZ322" s="25"/>
      <c r="JDA322" s="26"/>
      <c r="JDB322" s="26"/>
      <c r="JDC322" s="102"/>
      <c r="JDD322" s="24"/>
      <c r="JDE322" s="24"/>
      <c r="JDF322" s="24"/>
      <c r="JDG322" s="25"/>
      <c r="JDH322" s="25"/>
      <c r="JDI322" s="26"/>
      <c r="JDJ322" s="26"/>
      <c r="JDK322" s="102"/>
      <c r="JDL322" s="24"/>
      <c r="JDM322" s="24"/>
      <c r="JDN322" s="24"/>
      <c r="JDO322" s="25"/>
      <c r="JDP322" s="25"/>
      <c r="JDQ322" s="26"/>
      <c r="JDR322" s="26"/>
      <c r="JDS322" s="102"/>
      <c r="JDT322" s="24"/>
      <c r="JDU322" s="24"/>
      <c r="JDV322" s="24"/>
      <c r="JDW322" s="25"/>
      <c r="JDX322" s="25"/>
      <c r="JDY322" s="26"/>
      <c r="JDZ322" s="26"/>
      <c r="JEA322" s="102"/>
      <c r="JEB322" s="24"/>
      <c r="JEC322" s="24"/>
      <c r="JED322" s="24"/>
      <c r="JEE322" s="25"/>
      <c r="JEF322" s="25"/>
      <c r="JEG322" s="26"/>
      <c r="JEH322" s="26"/>
      <c r="JEI322" s="102"/>
      <c r="JEJ322" s="24"/>
      <c r="JEK322" s="24"/>
      <c r="JEL322" s="24"/>
      <c r="JEM322" s="25"/>
      <c r="JEN322" s="25"/>
      <c r="JEO322" s="26"/>
      <c r="JEP322" s="26"/>
      <c r="JEQ322" s="102"/>
      <c r="JER322" s="24"/>
      <c r="JES322" s="24"/>
      <c r="JET322" s="24"/>
      <c r="JEU322" s="25"/>
      <c r="JEV322" s="25"/>
      <c r="JEW322" s="26"/>
      <c r="JEX322" s="26"/>
      <c r="JEY322" s="102"/>
      <c r="JEZ322" s="24"/>
      <c r="JFA322" s="24"/>
      <c r="JFB322" s="24"/>
      <c r="JFC322" s="25"/>
      <c r="JFD322" s="25"/>
      <c r="JFE322" s="26"/>
      <c r="JFF322" s="26"/>
      <c r="JFG322" s="102"/>
      <c r="JFH322" s="24"/>
      <c r="JFI322" s="24"/>
      <c r="JFJ322" s="24"/>
      <c r="JFK322" s="25"/>
      <c r="JFL322" s="25"/>
      <c r="JFM322" s="26"/>
      <c r="JFN322" s="26"/>
      <c r="JFO322" s="102"/>
      <c r="JFP322" s="24"/>
      <c r="JFQ322" s="24"/>
      <c r="JFR322" s="24"/>
      <c r="JFS322" s="25"/>
      <c r="JFT322" s="25"/>
      <c r="JFU322" s="26"/>
      <c r="JFV322" s="26"/>
      <c r="JFW322" s="102"/>
      <c r="JFX322" s="24"/>
      <c r="JFY322" s="24"/>
      <c r="JFZ322" s="24"/>
      <c r="JGA322" s="25"/>
      <c r="JGB322" s="25"/>
      <c r="JGC322" s="26"/>
      <c r="JGD322" s="26"/>
      <c r="JGE322" s="102"/>
      <c r="JGF322" s="24"/>
      <c r="JGG322" s="24"/>
      <c r="JGH322" s="24"/>
      <c r="JGI322" s="25"/>
      <c r="JGJ322" s="25"/>
      <c r="JGK322" s="26"/>
      <c r="JGL322" s="26"/>
      <c r="JGM322" s="102"/>
      <c r="JGN322" s="24"/>
      <c r="JGO322" s="24"/>
      <c r="JGP322" s="24"/>
      <c r="JGQ322" s="25"/>
      <c r="JGR322" s="25"/>
      <c r="JGS322" s="26"/>
      <c r="JGT322" s="26"/>
      <c r="JGU322" s="102"/>
      <c r="JGV322" s="24"/>
      <c r="JGW322" s="24"/>
      <c r="JGX322" s="24"/>
      <c r="JGY322" s="25"/>
      <c r="JGZ322" s="25"/>
      <c r="JHA322" s="26"/>
      <c r="JHB322" s="26"/>
      <c r="JHC322" s="102"/>
      <c r="JHD322" s="24"/>
      <c r="JHE322" s="24"/>
      <c r="JHF322" s="24"/>
      <c r="JHG322" s="25"/>
      <c r="JHH322" s="25"/>
      <c r="JHI322" s="26"/>
      <c r="JHJ322" s="26"/>
      <c r="JHK322" s="102"/>
      <c r="JHL322" s="24"/>
      <c r="JHM322" s="24"/>
      <c r="JHN322" s="24"/>
      <c r="JHO322" s="25"/>
      <c r="JHP322" s="25"/>
      <c r="JHQ322" s="26"/>
      <c r="JHR322" s="26"/>
      <c r="JHS322" s="102"/>
      <c r="JHT322" s="24"/>
      <c r="JHU322" s="24"/>
      <c r="JHV322" s="24"/>
      <c r="JHW322" s="25"/>
      <c r="JHX322" s="25"/>
      <c r="JHY322" s="26"/>
      <c r="JHZ322" s="26"/>
      <c r="JIA322" s="102"/>
      <c r="JIB322" s="24"/>
      <c r="JIC322" s="24"/>
      <c r="JID322" s="24"/>
      <c r="JIE322" s="25"/>
      <c r="JIF322" s="25"/>
      <c r="JIG322" s="26"/>
      <c r="JIH322" s="26"/>
      <c r="JII322" s="102"/>
      <c r="JIJ322" s="24"/>
      <c r="JIK322" s="24"/>
      <c r="JIL322" s="24"/>
      <c r="JIM322" s="25"/>
      <c r="JIN322" s="25"/>
      <c r="JIO322" s="26"/>
      <c r="JIP322" s="26"/>
      <c r="JIQ322" s="102"/>
      <c r="JIR322" s="24"/>
      <c r="JIS322" s="24"/>
      <c r="JIT322" s="24"/>
      <c r="JIU322" s="25"/>
      <c r="JIV322" s="25"/>
      <c r="JIW322" s="26"/>
      <c r="JIX322" s="26"/>
      <c r="JIY322" s="102"/>
      <c r="JIZ322" s="24"/>
      <c r="JJA322" s="24"/>
      <c r="JJB322" s="24"/>
      <c r="JJC322" s="25"/>
      <c r="JJD322" s="25"/>
      <c r="JJE322" s="26"/>
      <c r="JJF322" s="26"/>
      <c r="JJG322" s="102"/>
      <c r="JJH322" s="24"/>
      <c r="JJI322" s="24"/>
      <c r="JJJ322" s="24"/>
      <c r="JJK322" s="25"/>
      <c r="JJL322" s="25"/>
      <c r="JJM322" s="26"/>
      <c r="JJN322" s="26"/>
      <c r="JJO322" s="102"/>
      <c r="JJP322" s="24"/>
      <c r="JJQ322" s="24"/>
      <c r="JJR322" s="24"/>
      <c r="JJS322" s="25"/>
      <c r="JJT322" s="25"/>
      <c r="JJU322" s="26"/>
      <c r="JJV322" s="26"/>
      <c r="JJW322" s="102"/>
      <c r="JJX322" s="24"/>
      <c r="JJY322" s="24"/>
      <c r="JJZ322" s="24"/>
      <c r="JKA322" s="25"/>
      <c r="JKB322" s="25"/>
      <c r="JKC322" s="26"/>
      <c r="JKD322" s="26"/>
      <c r="JKE322" s="102"/>
      <c r="JKF322" s="24"/>
      <c r="JKG322" s="24"/>
      <c r="JKH322" s="24"/>
      <c r="JKI322" s="25"/>
      <c r="JKJ322" s="25"/>
      <c r="JKK322" s="26"/>
      <c r="JKL322" s="26"/>
      <c r="JKM322" s="102"/>
      <c r="JKN322" s="24"/>
      <c r="JKO322" s="24"/>
      <c r="JKP322" s="24"/>
      <c r="JKQ322" s="25"/>
      <c r="JKR322" s="25"/>
      <c r="JKS322" s="26"/>
      <c r="JKT322" s="26"/>
      <c r="JKU322" s="102"/>
      <c r="JKV322" s="24"/>
      <c r="JKW322" s="24"/>
      <c r="JKX322" s="24"/>
      <c r="JKY322" s="25"/>
      <c r="JKZ322" s="25"/>
      <c r="JLA322" s="26"/>
      <c r="JLB322" s="26"/>
      <c r="JLC322" s="102"/>
      <c r="JLD322" s="24"/>
      <c r="JLE322" s="24"/>
      <c r="JLF322" s="24"/>
      <c r="JLG322" s="25"/>
      <c r="JLH322" s="25"/>
      <c r="JLI322" s="26"/>
      <c r="JLJ322" s="26"/>
      <c r="JLK322" s="102"/>
      <c r="JLL322" s="24"/>
      <c r="JLM322" s="24"/>
      <c r="JLN322" s="24"/>
      <c r="JLO322" s="25"/>
      <c r="JLP322" s="25"/>
      <c r="JLQ322" s="26"/>
      <c r="JLR322" s="26"/>
      <c r="JLS322" s="102"/>
      <c r="JLT322" s="24"/>
      <c r="JLU322" s="24"/>
      <c r="JLV322" s="24"/>
      <c r="JLW322" s="25"/>
      <c r="JLX322" s="25"/>
      <c r="JLY322" s="26"/>
      <c r="JLZ322" s="26"/>
      <c r="JMA322" s="102"/>
      <c r="JMB322" s="24"/>
      <c r="JMC322" s="24"/>
      <c r="JMD322" s="24"/>
      <c r="JME322" s="25"/>
      <c r="JMF322" s="25"/>
      <c r="JMG322" s="26"/>
      <c r="JMH322" s="26"/>
      <c r="JMI322" s="102"/>
      <c r="JMJ322" s="24"/>
      <c r="JMK322" s="24"/>
      <c r="JML322" s="24"/>
      <c r="JMM322" s="25"/>
      <c r="JMN322" s="25"/>
      <c r="JMO322" s="26"/>
      <c r="JMP322" s="26"/>
      <c r="JMQ322" s="102"/>
      <c r="JMR322" s="24"/>
      <c r="JMS322" s="24"/>
      <c r="JMT322" s="24"/>
      <c r="JMU322" s="25"/>
      <c r="JMV322" s="25"/>
      <c r="JMW322" s="26"/>
      <c r="JMX322" s="26"/>
      <c r="JMY322" s="102"/>
      <c r="JMZ322" s="24"/>
      <c r="JNA322" s="24"/>
      <c r="JNB322" s="24"/>
      <c r="JNC322" s="25"/>
      <c r="JND322" s="25"/>
      <c r="JNE322" s="26"/>
      <c r="JNF322" s="26"/>
      <c r="JNG322" s="102"/>
      <c r="JNH322" s="24"/>
      <c r="JNI322" s="24"/>
      <c r="JNJ322" s="24"/>
      <c r="JNK322" s="25"/>
      <c r="JNL322" s="25"/>
      <c r="JNM322" s="26"/>
      <c r="JNN322" s="26"/>
      <c r="JNO322" s="102"/>
      <c r="JNP322" s="24"/>
      <c r="JNQ322" s="24"/>
      <c r="JNR322" s="24"/>
      <c r="JNS322" s="25"/>
      <c r="JNT322" s="25"/>
      <c r="JNU322" s="26"/>
      <c r="JNV322" s="26"/>
      <c r="JNW322" s="102"/>
      <c r="JNX322" s="24"/>
      <c r="JNY322" s="24"/>
      <c r="JNZ322" s="24"/>
      <c r="JOA322" s="25"/>
      <c r="JOB322" s="25"/>
      <c r="JOC322" s="26"/>
      <c r="JOD322" s="26"/>
      <c r="JOE322" s="102"/>
      <c r="JOF322" s="24"/>
      <c r="JOG322" s="24"/>
      <c r="JOH322" s="24"/>
      <c r="JOI322" s="25"/>
      <c r="JOJ322" s="25"/>
      <c r="JOK322" s="26"/>
      <c r="JOL322" s="26"/>
      <c r="JOM322" s="102"/>
      <c r="JON322" s="24"/>
      <c r="JOO322" s="24"/>
      <c r="JOP322" s="24"/>
      <c r="JOQ322" s="25"/>
      <c r="JOR322" s="25"/>
      <c r="JOS322" s="26"/>
      <c r="JOT322" s="26"/>
      <c r="JOU322" s="102"/>
      <c r="JOV322" s="24"/>
      <c r="JOW322" s="24"/>
      <c r="JOX322" s="24"/>
      <c r="JOY322" s="25"/>
      <c r="JOZ322" s="25"/>
      <c r="JPA322" s="26"/>
      <c r="JPB322" s="26"/>
      <c r="JPC322" s="102"/>
      <c r="JPD322" s="24"/>
      <c r="JPE322" s="24"/>
      <c r="JPF322" s="24"/>
      <c r="JPG322" s="25"/>
      <c r="JPH322" s="25"/>
      <c r="JPI322" s="26"/>
      <c r="JPJ322" s="26"/>
      <c r="JPK322" s="102"/>
      <c r="JPL322" s="24"/>
      <c r="JPM322" s="24"/>
      <c r="JPN322" s="24"/>
      <c r="JPO322" s="25"/>
      <c r="JPP322" s="25"/>
      <c r="JPQ322" s="26"/>
      <c r="JPR322" s="26"/>
      <c r="JPS322" s="102"/>
      <c r="JPT322" s="24"/>
      <c r="JPU322" s="24"/>
      <c r="JPV322" s="24"/>
      <c r="JPW322" s="25"/>
      <c r="JPX322" s="25"/>
      <c r="JPY322" s="26"/>
      <c r="JPZ322" s="26"/>
      <c r="JQA322" s="102"/>
      <c r="JQB322" s="24"/>
      <c r="JQC322" s="24"/>
      <c r="JQD322" s="24"/>
      <c r="JQE322" s="25"/>
      <c r="JQF322" s="25"/>
      <c r="JQG322" s="26"/>
      <c r="JQH322" s="26"/>
      <c r="JQI322" s="102"/>
      <c r="JQJ322" s="24"/>
      <c r="JQK322" s="24"/>
      <c r="JQL322" s="24"/>
      <c r="JQM322" s="25"/>
      <c r="JQN322" s="25"/>
      <c r="JQO322" s="26"/>
      <c r="JQP322" s="26"/>
      <c r="JQQ322" s="102"/>
      <c r="JQR322" s="24"/>
      <c r="JQS322" s="24"/>
      <c r="JQT322" s="24"/>
      <c r="JQU322" s="25"/>
      <c r="JQV322" s="25"/>
      <c r="JQW322" s="26"/>
      <c r="JQX322" s="26"/>
      <c r="JQY322" s="102"/>
      <c r="JQZ322" s="24"/>
      <c r="JRA322" s="24"/>
      <c r="JRB322" s="24"/>
      <c r="JRC322" s="25"/>
      <c r="JRD322" s="25"/>
      <c r="JRE322" s="26"/>
      <c r="JRF322" s="26"/>
      <c r="JRG322" s="102"/>
      <c r="JRH322" s="24"/>
      <c r="JRI322" s="24"/>
      <c r="JRJ322" s="24"/>
      <c r="JRK322" s="25"/>
      <c r="JRL322" s="25"/>
      <c r="JRM322" s="26"/>
      <c r="JRN322" s="26"/>
      <c r="JRO322" s="102"/>
      <c r="JRP322" s="24"/>
      <c r="JRQ322" s="24"/>
      <c r="JRR322" s="24"/>
      <c r="JRS322" s="25"/>
      <c r="JRT322" s="25"/>
      <c r="JRU322" s="26"/>
      <c r="JRV322" s="26"/>
      <c r="JRW322" s="102"/>
      <c r="JRX322" s="24"/>
      <c r="JRY322" s="24"/>
      <c r="JRZ322" s="24"/>
      <c r="JSA322" s="25"/>
      <c r="JSB322" s="25"/>
      <c r="JSC322" s="26"/>
      <c r="JSD322" s="26"/>
      <c r="JSE322" s="102"/>
      <c r="JSF322" s="24"/>
      <c r="JSG322" s="24"/>
      <c r="JSH322" s="24"/>
      <c r="JSI322" s="25"/>
      <c r="JSJ322" s="25"/>
      <c r="JSK322" s="26"/>
      <c r="JSL322" s="26"/>
      <c r="JSM322" s="102"/>
      <c r="JSN322" s="24"/>
      <c r="JSO322" s="24"/>
      <c r="JSP322" s="24"/>
      <c r="JSQ322" s="25"/>
      <c r="JSR322" s="25"/>
      <c r="JSS322" s="26"/>
      <c r="JST322" s="26"/>
      <c r="JSU322" s="102"/>
      <c r="JSV322" s="24"/>
      <c r="JSW322" s="24"/>
      <c r="JSX322" s="24"/>
      <c r="JSY322" s="25"/>
      <c r="JSZ322" s="25"/>
      <c r="JTA322" s="26"/>
      <c r="JTB322" s="26"/>
      <c r="JTC322" s="102"/>
      <c r="JTD322" s="24"/>
      <c r="JTE322" s="24"/>
      <c r="JTF322" s="24"/>
      <c r="JTG322" s="25"/>
      <c r="JTH322" s="25"/>
      <c r="JTI322" s="26"/>
      <c r="JTJ322" s="26"/>
      <c r="JTK322" s="102"/>
      <c r="JTL322" s="24"/>
      <c r="JTM322" s="24"/>
      <c r="JTN322" s="24"/>
      <c r="JTO322" s="25"/>
      <c r="JTP322" s="25"/>
      <c r="JTQ322" s="26"/>
      <c r="JTR322" s="26"/>
      <c r="JTS322" s="102"/>
      <c r="JTT322" s="24"/>
      <c r="JTU322" s="24"/>
      <c r="JTV322" s="24"/>
      <c r="JTW322" s="25"/>
      <c r="JTX322" s="25"/>
      <c r="JTY322" s="26"/>
      <c r="JTZ322" s="26"/>
      <c r="JUA322" s="102"/>
      <c r="JUB322" s="24"/>
      <c r="JUC322" s="24"/>
      <c r="JUD322" s="24"/>
      <c r="JUE322" s="25"/>
      <c r="JUF322" s="25"/>
      <c r="JUG322" s="26"/>
      <c r="JUH322" s="26"/>
      <c r="JUI322" s="102"/>
      <c r="JUJ322" s="24"/>
      <c r="JUK322" s="24"/>
      <c r="JUL322" s="24"/>
      <c r="JUM322" s="25"/>
      <c r="JUN322" s="25"/>
      <c r="JUO322" s="26"/>
      <c r="JUP322" s="26"/>
      <c r="JUQ322" s="102"/>
      <c r="JUR322" s="24"/>
      <c r="JUS322" s="24"/>
      <c r="JUT322" s="24"/>
      <c r="JUU322" s="25"/>
      <c r="JUV322" s="25"/>
      <c r="JUW322" s="26"/>
      <c r="JUX322" s="26"/>
      <c r="JUY322" s="102"/>
      <c r="JUZ322" s="24"/>
      <c r="JVA322" s="24"/>
      <c r="JVB322" s="24"/>
      <c r="JVC322" s="25"/>
      <c r="JVD322" s="25"/>
      <c r="JVE322" s="26"/>
      <c r="JVF322" s="26"/>
      <c r="JVG322" s="102"/>
      <c r="JVH322" s="24"/>
      <c r="JVI322" s="24"/>
      <c r="JVJ322" s="24"/>
      <c r="JVK322" s="25"/>
      <c r="JVL322" s="25"/>
      <c r="JVM322" s="26"/>
      <c r="JVN322" s="26"/>
      <c r="JVO322" s="102"/>
      <c r="JVP322" s="24"/>
      <c r="JVQ322" s="24"/>
      <c r="JVR322" s="24"/>
      <c r="JVS322" s="25"/>
      <c r="JVT322" s="25"/>
      <c r="JVU322" s="26"/>
      <c r="JVV322" s="26"/>
      <c r="JVW322" s="102"/>
      <c r="JVX322" s="24"/>
      <c r="JVY322" s="24"/>
      <c r="JVZ322" s="24"/>
      <c r="JWA322" s="25"/>
      <c r="JWB322" s="25"/>
      <c r="JWC322" s="26"/>
      <c r="JWD322" s="26"/>
      <c r="JWE322" s="102"/>
      <c r="JWF322" s="24"/>
      <c r="JWG322" s="24"/>
      <c r="JWH322" s="24"/>
      <c r="JWI322" s="25"/>
      <c r="JWJ322" s="25"/>
      <c r="JWK322" s="26"/>
      <c r="JWL322" s="26"/>
      <c r="JWM322" s="102"/>
      <c r="JWN322" s="24"/>
      <c r="JWO322" s="24"/>
      <c r="JWP322" s="24"/>
      <c r="JWQ322" s="25"/>
      <c r="JWR322" s="25"/>
      <c r="JWS322" s="26"/>
      <c r="JWT322" s="26"/>
      <c r="JWU322" s="102"/>
      <c r="JWV322" s="24"/>
      <c r="JWW322" s="24"/>
      <c r="JWX322" s="24"/>
      <c r="JWY322" s="25"/>
      <c r="JWZ322" s="25"/>
      <c r="JXA322" s="26"/>
      <c r="JXB322" s="26"/>
      <c r="JXC322" s="102"/>
      <c r="JXD322" s="24"/>
      <c r="JXE322" s="24"/>
      <c r="JXF322" s="24"/>
      <c r="JXG322" s="25"/>
      <c r="JXH322" s="25"/>
      <c r="JXI322" s="26"/>
      <c r="JXJ322" s="26"/>
      <c r="JXK322" s="102"/>
      <c r="JXL322" s="24"/>
      <c r="JXM322" s="24"/>
      <c r="JXN322" s="24"/>
      <c r="JXO322" s="25"/>
      <c r="JXP322" s="25"/>
      <c r="JXQ322" s="26"/>
      <c r="JXR322" s="26"/>
      <c r="JXS322" s="102"/>
      <c r="JXT322" s="24"/>
      <c r="JXU322" s="24"/>
      <c r="JXV322" s="24"/>
      <c r="JXW322" s="25"/>
      <c r="JXX322" s="25"/>
      <c r="JXY322" s="26"/>
      <c r="JXZ322" s="26"/>
      <c r="JYA322" s="102"/>
      <c r="JYB322" s="24"/>
      <c r="JYC322" s="24"/>
      <c r="JYD322" s="24"/>
      <c r="JYE322" s="25"/>
      <c r="JYF322" s="25"/>
      <c r="JYG322" s="26"/>
      <c r="JYH322" s="26"/>
      <c r="JYI322" s="102"/>
      <c r="JYJ322" s="24"/>
      <c r="JYK322" s="24"/>
      <c r="JYL322" s="24"/>
      <c r="JYM322" s="25"/>
      <c r="JYN322" s="25"/>
      <c r="JYO322" s="26"/>
      <c r="JYP322" s="26"/>
      <c r="JYQ322" s="102"/>
      <c r="JYR322" s="24"/>
      <c r="JYS322" s="24"/>
      <c r="JYT322" s="24"/>
      <c r="JYU322" s="25"/>
      <c r="JYV322" s="25"/>
      <c r="JYW322" s="26"/>
      <c r="JYX322" s="26"/>
      <c r="JYY322" s="102"/>
      <c r="JYZ322" s="24"/>
      <c r="JZA322" s="24"/>
      <c r="JZB322" s="24"/>
      <c r="JZC322" s="25"/>
      <c r="JZD322" s="25"/>
      <c r="JZE322" s="26"/>
      <c r="JZF322" s="26"/>
      <c r="JZG322" s="102"/>
      <c r="JZH322" s="24"/>
      <c r="JZI322" s="24"/>
      <c r="JZJ322" s="24"/>
      <c r="JZK322" s="25"/>
      <c r="JZL322" s="25"/>
      <c r="JZM322" s="26"/>
      <c r="JZN322" s="26"/>
      <c r="JZO322" s="102"/>
      <c r="JZP322" s="24"/>
      <c r="JZQ322" s="24"/>
      <c r="JZR322" s="24"/>
      <c r="JZS322" s="25"/>
      <c r="JZT322" s="25"/>
      <c r="JZU322" s="26"/>
      <c r="JZV322" s="26"/>
      <c r="JZW322" s="102"/>
      <c r="JZX322" s="24"/>
      <c r="JZY322" s="24"/>
      <c r="JZZ322" s="24"/>
      <c r="KAA322" s="25"/>
      <c r="KAB322" s="25"/>
      <c r="KAC322" s="26"/>
      <c r="KAD322" s="26"/>
      <c r="KAE322" s="102"/>
      <c r="KAF322" s="24"/>
      <c r="KAG322" s="24"/>
      <c r="KAH322" s="24"/>
      <c r="KAI322" s="25"/>
      <c r="KAJ322" s="25"/>
      <c r="KAK322" s="26"/>
      <c r="KAL322" s="26"/>
      <c r="KAM322" s="102"/>
      <c r="KAN322" s="24"/>
      <c r="KAO322" s="24"/>
      <c r="KAP322" s="24"/>
      <c r="KAQ322" s="25"/>
      <c r="KAR322" s="25"/>
      <c r="KAS322" s="26"/>
      <c r="KAT322" s="26"/>
      <c r="KAU322" s="102"/>
      <c r="KAV322" s="24"/>
      <c r="KAW322" s="24"/>
      <c r="KAX322" s="24"/>
      <c r="KAY322" s="25"/>
      <c r="KAZ322" s="25"/>
      <c r="KBA322" s="26"/>
      <c r="KBB322" s="26"/>
      <c r="KBC322" s="102"/>
      <c r="KBD322" s="24"/>
      <c r="KBE322" s="24"/>
      <c r="KBF322" s="24"/>
      <c r="KBG322" s="25"/>
      <c r="KBH322" s="25"/>
      <c r="KBI322" s="26"/>
      <c r="KBJ322" s="26"/>
      <c r="KBK322" s="102"/>
      <c r="KBL322" s="24"/>
      <c r="KBM322" s="24"/>
      <c r="KBN322" s="24"/>
      <c r="KBO322" s="25"/>
      <c r="KBP322" s="25"/>
      <c r="KBQ322" s="26"/>
      <c r="KBR322" s="26"/>
      <c r="KBS322" s="102"/>
      <c r="KBT322" s="24"/>
      <c r="KBU322" s="24"/>
      <c r="KBV322" s="24"/>
      <c r="KBW322" s="25"/>
      <c r="KBX322" s="25"/>
      <c r="KBY322" s="26"/>
      <c r="KBZ322" s="26"/>
      <c r="KCA322" s="102"/>
      <c r="KCB322" s="24"/>
      <c r="KCC322" s="24"/>
      <c r="KCD322" s="24"/>
      <c r="KCE322" s="25"/>
      <c r="KCF322" s="25"/>
      <c r="KCG322" s="26"/>
      <c r="KCH322" s="26"/>
      <c r="KCI322" s="102"/>
      <c r="KCJ322" s="24"/>
      <c r="KCK322" s="24"/>
      <c r="KCL322" s="24"/>
      <c r="KCM322" s="25"/>
      <c r="KCN322" s="25"/>
      <c r="KCO322" s="26"/>
      <c r="KCP322" s="26"/>
      <c r="KCQ322" s="102"/>
      <c r="KCR322" s="24"/>
      <c r="KCS322" s="24"/>
      <c r="KCT322" s="24"/>
      <c r="KCU322" s="25"/>
      <c r="KCV322" s="25"/>
      <c r="KCW322" s="26"/>
      <c r="KCX322" s="26"/>
      <c r="KCY322" s="102"/>
      <c r="KCZ322" s="24"/>
      <c r="KDA322" s="24"/>
      <c r="KDB322" s="24"/>
      <c r="KDC322" s="25"/>
      <c r="KDD322" s="25"/>
      <c r="KDE322" s="26"/>
      <c r="KDF322" s="26"/>
      <c r="KDG322" s="102"/>
      <c r="KDH322" s="24"/>
      <c r="KDI322" s="24"/>
      <c r="KDJ322" s="24"/>
      <c r="KDK322" s="25"/>
      <c r="KDL322" s="25"/>
      <c r="KDM322" s="26"/>
      <c r="KDN322" s="26"/>
      <c r="KDO322" s="102"/>
      <c r="KDP322" s="24"/>
      <c r="KDQ322" s="24"/>
      <c r="KDR322" s="24"/>
      <c r="KDS322" s="25"/>
      <c r="KDT322" s="25"/>
      <c r="KDU322" s="26"/>
      <c r="KDV322" s="26"/>
      <c r="KDW322" s="102"/>
      <c r="KDX322" s="24"/>
      <c r="KDY322" s="24"/>
      <c r="KDZ322" s="24"/>
      <c r="KEA322" s="25"/>
      <c r="KEB322" s="25"/>
      <c r="KEC322" s="26"/>
      <c r="KED322" s="26"/>
      <c r="KEE322" s="102"/>
      <c r="KEF322" s="24"/>
      <c r="KEG322" s="24"/>
      <c r="KEH322" s="24"/>
      <c r="KEI322" s="25"/>
      <c r="KEJ322" s="25"/>
      <c r="KEK322" s="26"/>
      <c r="KEL322" s="26"/>
      <c r="KEM322" s="102"/>
      <c r="KEN322" s="24"/>
      <c r="KEO322" s="24"/>
      <c r="KEP322" s="24"/>
      <c r="KEQ322" s="25"/>
      <c r="KER322" s="25"/>
      <c r="KES322" s="26"/>
      <c r="KET322" s="26"/>
      <c r="KEU322" s="102"/>
      <c r="KEV322" s="24"/>
      <c r="KEW322" s="24"/>
      <c r="KEX322" s="24"/>
      <c r="KEY322" s="25"/>
      <c r="KEZ322" s="25"/>
      <c r="KFA322" s="26"/>
      <c r="KFB322" s="26"/>
      <c r="KFC322" s="102"/>
      <c r="KFD322" s="24"/>
      <c r="KFE322" s="24"/>
      <c r="KFF322" s="24"/>
      <c r="KFG322" s="25"/>
      <c r="KFH322" s="25"/>
      <c r="KFI322" s="26"/>
      <c r="KFJ322" s="26"/>
      <c r="KFK322" s="102"/>
      <c r="KFL322" s="24"/>
      <c r="KFM322" s="24"/>
      <c r="KFN322" s="24"/>
      <c r="KFO322" s="25"/>
      <c r="KFP322" s="25"/>
      <c r="KFQ322" s="26"/>
      <c r="KFR322" s="26"/>
      <c r="KFS322" s="102"/>
      <c r="KFT322" s="24"/>
      <c r="KFU322" s="24"/>
      <c r="KFV322" s="24"/>
      <c r="KFW322" s="25"/>
      <c r="KFX322" s="25"/>
      <c r="KFY322" s="26"/>
      <c r="KFZ322" s="26"/>
      <c r="KGA322" s="102"/>
      <c r="KGB322" s="24"/>
      <c r="KGC322" s="24"/>
      <c r="KGD322" s="24"/>
      <c r="KGE322" s="25"/>
      <c r="KGF322" s="25"/>
      <c r="KGG322" s="26"/>
      <c r="KGH322" s="26"/>
      <c r="KGI322" s="102"/>
      <c r="KGJ322" s="24"/>
      <c r="KGK322" s="24"/>
      <c r="KGL322" s="24"/>
      <c r="KGM322" s="25"/>
      <c r="KGN322" s="25"/>
      <c r="KGO322" s="26"/>
      <c r="KGP322" s="26"/>
      <c r="KGQ322" s="102"/>
      <c r="KGR322" s="24"/>
      <c r="KGS322" s="24"/>
      <c r="KGT322" s="24"/>
      <c r="KGU322" s="25"/>
      <c r="KGV322" s="25"/>
      <c r="KGW322" s="26"/>
      <c r="KGX322" s="26"/>
      <c r="KGY322" s="102"/>
      <c r="KGZ322" s="24"/>
      <c r="KHA322" s="24"/>
      <c r="KHB322" s="24"/>
      <c r="KHC322" s="25"/>
      <c r="KHD322" s="25"/>
      <c r="KHE322" s="26"/>
      <c r="KHF322" s="26"/>
      <c r="KHG322" s="102"/>
      <c r="KHH322" s="24"/>
      <c r="KHI322" s="24"/>
      <c r="KHJ322" s="24"/>
      <c r="KHK322" s="25"/>
      <c r="KHL322" s="25"/>
      <c r="KHM322" s="26"/>
      <c r="KHN322" s="26"/>
      <c r="KHO322" s="102"/>
      <c r="KHP322" s="24"/>
      <c r="KHQ322" s="24"/>
      <c r="KHR322" s="24"/>
      <c r="KHS322" s="25"/>
      <c r="KHT322" s="25"/>
      <c r="KHU322" s="26"/>
      <c r="KHV322" s="26"/>
      <c r="KHW322" s="102"/>
      <c r="KHX322" s="24"/>
      <c r="KHY322" s="24"/>
      <c r="KHZ322" s="24"/>
      <c r="KIA322" s="25"/>
      <c r="KIB322" s="25"/>
      <c r="KIC322" s="26"/>
      <c r="KID322" s="26"/>
      <c r="KIE322" s="102"/>
      <c r="KIF322" s="24"/>
      <c r="KIG322" s="24"/>
      <c r="KIH322" s="24"/>
      <c r="KII322" s="25"/>
      <c r="KIJ322" s="25"/>
      <c r="KIK322" s="26"/>
      <c r="KIL322" s="26"/>
      <c r="KIM322" s="102"/>
      <c r="KIN322" s="24"/>
      <c r="KIO322" s="24"/>
      <c r="KIP322" s="24"/>
      <c r="KIQ322" s="25"/>
      <c r="KIR322" s="25"/>
      <c r="KIS322" s="26"/>
      <c r="KIT322" s="26"/>
      <c r="KIU322" s="102"/>
      <c r="KIV322" s="24"/>
      <c r="KIW322" s="24"/>
      <c r="KIX322" s="24"/>
      <c r="KIY322" s="25"/>
      <c r="KIZ322" s="25"/>
      <c r="KJA322" s="26"/>
      <c r="KJB322" s="26"/>
      <c r="KJC322" s="102"/>
      <c r="KJD322" s="24"/>
      <c r="KJE322" s="24"/>
      <c r="KJF322" s="24"/>
      <c r="KJG322" s="25"/>
      <c r="KJH322" s="25"/>
      <c r="KJI322" s="26"/>
      <c r="KJJ322" s="26"/>
      <c r="KJK322" s="102"/>
      <c r="KJL322" s="24"/>
      <c r="KJM322" s="24"/>
      <c r="KJN322" s="24"/>
      <c r="KJO322" s="25"/>
      <c r="KJP322" s="25"/>
      <c r="KJQ322" s="26"/>
      <c r="KJR322" s="26"/>
      <c r="KJS322" s="102"/>
      <c r="KJT322" s="24"/>
      <c r="KJU322" s="24"/>
      <c r="KJV322" s="24"/>
      <c r="KJW322" s="25"/>
      <c r="KJX322" s="25"/>
      <c r="KJY322" s="26"/>
      <c r="KJZ322" s="26"/>
      <c r="KKA322" s="102"/>
      <c r="KKB322" s="24"/>
      <c r="KKC322" s="24"/>
      <c r="KKD322" s="24"/>
      <c r="KKE322" s="25"/>
      <c r="KKF322" s="25"/>
      <c r="KKG322" s="26"/>
      <c r="KKH322" s="26"/>
      <c r="KKI322" s="102"/>
      <c r="KKJ322" s="24"/>
      <c r="KKK322" s="24"/>
      <c r="KKL322" s="24"/>
      <c r="KKM322" s="25"/>
      <c r="KKN322" s="25"/>
      <c r="KKO322" s="26"/>
      <c r="KKP322" s="26"/>
      <c r="KKQ322" s="102"/>
      <c r="KKR322" s="24"/>
      <c r="KKS322" s="24"/>
      <c r="KKT322" s="24"/>
      <c r="KKU322" s="25"/>
      <c r="KKV322" s="25"/>
      <c r="KKW322" s="26"/>
      <c r="KKX322" s="26"/>
      <c r="KKY322" s="102"/>
      <c r="KKZ322" s="24"/>
      <c r="KLA322" s="24"/>
      <c r="KLB322" s="24"/>
      <c r="KLC322" s="25"/>
      <c r="KLD322" s="25"/>
      <c r="KLE322" s="26"/>
      <c r="KLF322" s="26"/>
      <c r="KLG322" s="102"/>
      <c r="KLH322" s="24"/>
      <c r="KLI322" s="24"/>
      <c r="KLJ322" s="24"/>
      <c r="KLK322" s="25"/>
      <c r="KLL322" s="25"/>
      <c r="KLM322" s="26"/>
      <c r="KLN322" s="26"/>
      <c r="KLO322" s="102"/>
      <c r="KLP322" s="24"/>
      <c r="KLQ322" s="24"/>
      <c r="KLR322" s="24"/>
      <c r="KLS322" s="25"/>
      <c r="KLT322" s="25"/>
      <c r="KLU322" s="26"/>
      <c r="KLV322" s="26"/>
      <c r="KLW322" s="102"/>
      <c r="KLX322" s="24"/>
      <c r="KLY322" s="24"/>
      <c r="KLZ322" s="24"/>
      <c r="KMA322" s="25"/>
      <c r="KMB322" s="25"/>
      <c r="KMC322" s="26"/>
      <c r="KMD322" s="26"/>
      <c r="KME322" s="102"/>
      <c r="KMF322" s="24"/>
      <c r="KMG322" s="24"/>
      <c r="KMH322" s="24"/>
      <c r="KMI322" s="25"/>
      <c r="KMJ322" s="25"/>
      <c r="KMK322" s="26"/>
      <c r="KML322" s="26"/>
      <c r="KMM322" s="102"/>
      <c r="KMN322" s="24"/>
      <c r="KMO322" s="24"/>
      <c r="KMP322" s="24"/>
      <c r="KMQ322" s="25"/>
      <c r="KMR322" s="25"/>
      <c r="KMS322" s="26"/>
      <c r="KMT322" s="26"/>
      <c r="KMU322" s="102"/>
      <c r="KMV322" s="24"/>
      <c r="KMW322" s="24"/>
      <c r="KMX322" s="24"/>
      <c r="KMY322" s="25"/>
      <c r="KMZ322" s="25"/>
      <c r="KNA322" s="26"/>
      <c r="KNB322" s="26"/>
      <c r="KNC322" s="102"/>
      <c r="KND322" s="24"/>
      <c r="KNE322" s="24"/>
      <c r="KNF322" s="24"/>
      <c r="KNG322" s="25"/>
      <c r="KNH322" s="25"/>
      <c r="KNI322" s="26"/>
      <c r="KNJ322" s="26"/>
      <c r="KNK322" s="102"/>
      <c r="KNL322" s="24"/>
      <c r="KNM322" s="24"/>
      <c r="KNN322" s="24"/>
      <c r="KNO322" s="25"/>
      <c r="KNP322" s="25"/>
      <c r="KNQ322" s="26"/>
      <c r="KNR322" s="26"/>
      <c r="KNS322" s="102"/>
      <c r="KNT322" s="24"/>
      <c r="KNU322" s="24"/>
      <c r="KNV322" s="24"/>
      <c r="KNW322" s="25"/>
      <c r="KNX322" s="25"/>
      <c r="KNY322" s="26"/>
      <c r="KNZ322" s="26"/>
      <c r="KOA322" s="102"/>
      <c r="KOB322" s="24"/>
      <c r="KOC322" s="24"/>
      <c r="KOD322" s="24"/>
      <c r="KOE322" s="25"/>
      <c r="KOF322" s="25"/>
      <c r="KOG322" s="26"/>
      <c r="KOH322" s="26"/>
      <c r="KOI322" s="102"/>
      <c r="KOJ322" s="24"/>
      <c r="KOK322" s="24"/>
      <c r="KOL322" s="24"/>
      <c r="KOM322" s="25"/>
      <c r="KON322" s="25"/>
      <c r="KOO322" s="26"/>
      <c r="KOP322" s="26"/>
      <c r="KOQ322" s="102"/>
      <c r="KOR322" s="24"/>
      <c r="KOS322" s="24"/>
      <c r="KOT322" s="24"/>
      <c r="KOU322" s="25"/>
      <c r="KOV322" s="25"/>
      <c r="KOW322" s="26"/>
      <c r="KOX322" s="26"/>
      <c r="KOY322" s="102"/>
      <c r="KOZ322" s="24"/>
      <c r="KPA322" s="24"/>
      <c r="KPB322" s="24"/>
      <c r="KPC322" s="25"/>
      <c r="KPD322" s="25"/>
      <c r="KPE322" s="26"/>
      <c r="KPF322" s="26"/>
      <c r="KPG322" s="102"/>
      <c r="KPH322" s="24"/>
      <c r="KPI322" s="24"/>
      <c r="KPJ322" s="24"/>
      <c r="KPK322" s="25"/>
      <c r="KPL322" s="25"/>
      <c r="KPM322" s="26"/>
      <c r="KPN322" s="26"/>
      <c r="KPO322" s="102"/>
      <c r="KPP322" s="24"/>
      <c r="KPQ322" s="24"/>
      <c r="KPR322" s="24"/>
      <c r="KPS322" s="25"/>
      <c r="KPT322" s="25"/>
      <c r="KPU322" s="26"/>
      <c r="KPV322" s="26"/>
      <c r="KPW322" s="102"/>
      <c r="KPX322" s="24"/>
      <c r="KPY322" s="24"/>
      <c r="KPZ322" s="24"/>
      <c r="KQA322" s="25"/>
      <c r="KQB322" s="25"/>
      <c r="KQC322" s="26"/>
      <c r="KQD322" s="26"/>
      <c r="KQE322" s="102"/>
      <c r="KQF322" s="24"/>
      <c r="KQG322" s="24"/>
      <c r="KQH322" s="24"/>
      <c r="KQI322" s="25"/>
      <c r="KQJ322" s="25"/>
      <c r="KQK322" s="26"/>
      <c r="KQL322" s="26"/>
      <c r="KQM322" s="102"/>
      <c r="KQN322" s="24"/>
      <c r="KQO322" s="24"/>
      <c r="KQP322" s="24"/>
      <c r="KQQ322" s="25"/>
      <c r="KQR322" s="25"/>
      <c r="KQS322" s="26"/>
      <c r="KQT322" s="26"/>
      <c r="KQU322" s="102"/>
      <c r="KQV322" s="24"/>
      <c r="KQW322" s="24"/>
      <c r="KQX322" s="24"/>
      <c r="KQY322" s="25"/>
      <c r="KQZ322" s="25"/>
      <c r="KRA322" s="26"/>
      <c r="KRB322" s="26"/>
      <c r="KRC322" s="102"/>
      <c r="KRD322" s="24"/>
      <c r="KRE322" s="24"/>
      <c r="KRF322" s="24"/>
      <c r="KRG322" s="25"/>
      <c r="KRH322" s="25"/>
      <c r="KRI322" s="26"/>
      <c r="KRJ322" s="26"/>
      <c r="KRK322" s="102"/>
      <c r="KRL322" s="24"/>
      <c r="KRM322" s="24"/>
      <c r="KRN322" s="24"/>
      <c r="KRO322" s="25"/>
      <c r="KRP322" s="25"/>
      <c r="KRQ322" s="26"/>
      <c r="KRR322" s="26"/>
      <c r="KRS322" s="102"/>
      <c r="KRT322" s="24"/>
      <c r="KRU322" s="24"/>
      <c r="KRV322" s="24"/>
      <c r="KRW322" s="25"/>
      <c r="KRX322" s="25"/>
      <c r="KRY322" s="26"/>
      <c r="KRZ322" s="26"/>
      <c r="KSA322" s="102"/>
      <c r="KSB322" s="24"/>
      <c r="KSC322" s="24"/>
      <c r="KSD322" s="24"/>
      <c r="KSE322" s="25"/>
      <c r="KSF322" s="25"/>
      <c r="KSG322" s="26"/>
      <c r="KSH322" s="26"/>
      <c r="KSI322" s="102"/>
      <c r="KSJ322" s="24"/>
      <c r="KSK322" s="24"/>
      <c r="KSL322" s="24"/>
      <c r="KSM322" s="25"/>
      <c r="KSN322" s="25"/>
      <c r="KSO322" s="26"/>
      <c r="KSP322" s="26"/>
      <c r="KSQ322" s="102"/>
      <c r="KSR322" s="24"/>
      <c r="KSS322" s="24"/>
      <c r="KST322" s="24"/>
      <c r="KSU322" s="25"/>
      <c r="KSV322" s="25"/>
      <c r="KSW322" s="26"/>
      <c r="KSX322" s="26"/>
      <c r="KSY322" s="102"/>
      <c r="KSZ322" s="24"/>
      <c r="KTA322" s="24"/>
      <c r="KTB322" s="24"/>
      <c r="KTC322" s="25"/>
      <c r="KTD322" s="25"/>
      <c r="KTE322" s="26"/>
      <c r="KTF322" s="26"/>
      <c r="KTG322" s="102"/>
      <c r="KTH322" s="24"/>
      <c r="KTI322" s="24"/>
      <c r="KTJ322" s="24"/>
      <c r="KTK322" s="25"/>
      <c r="KTL322" s="25"/>
      <c r="KTM322" s="26"/>
      <c r="KTN322" s="26"/>
      <c r="KTO322" s="102"/>
      <c r="KTP322" s="24"/>
      <c r="KTQ322" s="24"/>
      <c r="KTR322" s="24"/>
      <c r="KTS322" s="25"/>
      <c r="KTT322" s="25"/>
      <c r="KTU322" s="26"/>
      <c r="KTV322" s="26"/>
      <c r="KTW322" s="102"/>
      <c r="KTX322" s="24"/>
      <c r="KTY322" s="24"/>
      <c r="KTZ322" s="24"/>
      <c r="KUA322" s="25"/>
      <c r="KUB322" s="25"/>
      <c r="KUC322" s="26"/>
      <c r="KUD322" s="26"/>
      <c r="KUE322" s="102"/>
      <c r="KUF322" s="24"/>
      <c r="KUG322" s="24"/>
      <c r="KUH322" s="24"/>
      <c r="KUI322" s="25"/>
      <c r="KUJ322" s="25"/>
      <c r="KUK322" s="26"/>
      <c r="KUL322" s="26"/>
      <c r="KUM322" s="102"/>
      <c r="KUN322" s="24"/>
      <c r="KUO322" s="24"/>
      <c r="KUP322" s="24"/>
      <c r="KUQ322" s="25"/>
      <c r="KUR322" s="25"/>
      <c r="KUS322" s="26"/>
      <c r="KUT322" s="26"/>
      <c r="KUU322" s="102"/>
      <c r="KUV322" s="24"/>
      <c r="KUW322" s="24"/>
      <c r="KUX322" s="24"/>
      <c r="KUY322" s="25"/>
      <c r="KUZ322" s="25"/>
      <c r="KVA322" s="26"/>
      <c r="KVB322" s="26"/>
      <c r="KVC322" s="102"/>
      <c r="KVD322" s="24"/>
      <c r="KVE322" s="24"/>
      <c r="KVF322" s="24"/>
      <c r="KVG322" s="25"/>
      <c r="KVH322" s="25"/>
      <c r="KVI322" s="26"/>
      <c r="KVJ322" s="26"/>
      <c r="KVK322" s="102"/>
      <c r="KVL322" s="24"/>
      <c r="KVM322" s="24"/>
      <c r="KVN322" s="24"/>
      <c r="KVO322" s="25"/>
      <c r="KVP322" s="25"/>
      <c r="KVQ322" s="26"/>
      <c r="KVR322" s="26"/>
      <c r="KVS322" s="102"/>
      <c r="KVT322" s="24"/>
      <c r="KVU322" s="24"/>
      <c r="KVV322" s="24"/>
      <c r="KVW322" s="25"/>
      <c r="KVX322" s="25"/>
      <c r="KVY322" s="26"/>
      <c r="KVZ322" s="26"/>
      <c r="KWA322" s="102"/>
      <c r="KWB322" s="24"/>
      <c r="KWC322" s="24"/>
      <c r="KWD322" s="24"/>
      <c r="KWE322" s="25"/>
      <c r="KWF322" s="25"/>
      <c r="KWG322" s="26"/>
      <c r="KWH322" s="26"/>
      <c r="KWI322" s="102"/>
      <c r="KWJ322" s="24"/>
      <c r="KWK322" s="24"/>
      <c r="KWL322" s="24"/>
      <c r="KWM322" s="25"/>
      <c r="KWN322" s="25"/>
      <c r="KWO322" s="26"/>
      <c r="KWP322" s="26"/>
      <c r="KWQ322" s="102"/>
      <c r="KWR322" s="24"/>
      <c r="KWS322" s="24"/>
      <c r="KWT322" s="24"/>
      <c r="KWU322" s="25"/>
      <c r="KWV322" s="25"/>
      <c r="KWW322" s="26"/>
      <c r="KWX322" s="26"/>
      <c r="KWY322" s="102"/>
      <c r="KWZ322" s="24"/>
      <c r="KXA322" s="24"/>
      <c r="KXB322" s="24"/>
      <c r="KXC322" s="25"/>
      <c r="KXD322" s="25"/>
      <c r="KXE322" s="26"/>
      <c r="KXF322" s="26"/>
      <c r="KXG322" s="102"/>
      <c r="KXH322" s="24"/>
      <c r="KXI322" s="24"/>
      <c r="KXJ322" s="24"/>
      <c r="KXK322" s="25"/>
      <c r="KXL322" s="25"/>
      <c r="KXM322" s="26"/>
      <c r="KXN322" s="26"/>
      <c r="KXO322" s="102"/>
      <c r="KXP322" s="24"/>
      <c r="KXQ322" s="24"/>
      <c r="KXR322" s="24"/>
      <c r="KXS322" s="25"/>
      <c r="KXT322" s="25"/>
      <c r="KXU322" s="26"/>
      <c r="KXV322" s="26"/>
      <c r="KXW322" s="102"/>
      <c r="KXX322" s="24"/>
      <c r="KXY322" s="24"/>
      <c r="KXZ322" s="24"/>
      <c r="KYA322" s="25"/>
      <c r="KYB322" s="25"/>
      <c r="KYC322" s="26"/>
      <c r="KYD322" s="26"/>
      <c r="KYE322" s="102"/>
      <c r="KYF322" s="24"/>
      <c r="KYG322" s="24"/>
      <c r="KYH322" s="24"/>
      <c r="KYI322" s="25"/>
      <c r="KYJ322" s="25"/>
      <c r="KYK322" s="26"/>
      <c r="KYL322" s="26"/>
      <c r="KYM322" s="102"/>
      <c r="KYN322" s="24"/>
      <c r="KYO322" s="24"/>
      <c r="KYP322" s="24"/>
      <c r="KYQ322" s="25"/>
      <c r="KYR322" s="25"/>
      <c r="KYS322" s="26"/>
      <c r="KYT322" s="26"/>
      <c r="KYU322" s="102"/>
      <c r="KYV322" s="24"/>
      <c r="KYW322" s="24"/>
      <c r="KYX322" s="24"/>
      <c r="KYY322" s="25"/>
      <c r="KYZ322" s="25"/>
      <c r="KZA322" s="26"/>
      <c r="KZB322" s="26"/>
      <c r="KZC322" s="102"/>
      <c r="KZD322" s="24"/>
      <c r="KZE322" s="24"/>
      <c r="KZF322" s="24"/>
      <c r="KZG322" s="25"/>
      <c r="KZH322" s="25"/>
      <c r="KZI322" s="26"/>
      <c r="KZJ322" s="26"/>
      <c r="KZK322" s="102"/>
      <c r="KZL322" s="24"/>
      <c r="KZM322" s="24"/>
      <c r="KZN322" s="24"/>
      <c r="KZO322" s="25"/>
      <c r="KZP322" s="25"/>
      <c r="KZQ322" s="26"/>
      <c r="KZR322" s="26"/>
      <c r="KZS322" s="102"/>
      <c r="KZT322" s="24"/>
      <c r="KZU322" s="24"/>
      <c r="KZV322" s="24"/>
      <c r="KZW322" s="25"/>
      <c r="KZX322" s="25"/>
      <c r="KZY322" s="26"/>
      <c r="KZZ322" s="26"/>
      <c r="LAA322" s="102"/>
      <c r="LAB322" s="24"/>
      <c r="LAC322" s="24"/>
      <c r="LAD322" s="24"/>
      <c r="LAE322" s="25"/>
      <c r="LAF322" s="25"/>
      <c r="LAG322" s="26"/>
      <c r="LAH322" s="26"/>
      <c r="LAI322" s="102"/>
      <c r="LAJ322" s="24"/>
      <c r="LAK322" s="24"/>
      <c r="LAL322" s="24"/>
      <c r="LAM322" s="25"/>
      <c r="LAN322" s="25"/>
      <c r="LAO322" s="26"/>
      <c r="LAP322" s="26"/>
      <c r="LAQ322" s="102"/>
      <c r="LAR322" s="24"/>
      <c r="LAS322" s="24"/>
      <c r="LAT322" s="24"/>
      <c r="LAU322" s="25"/>
      <c r="LAV322" s="25"/>
      <c r="LAW322" s="26"/>
      <c r="LAX322" s="26"/>
      <c r="LAY322" s="102"/>
      <c r="LAZ322" s="24"/>
      <c r="LBA322" s="24"/>
      <c r="LBB322" s="24"/>
      <c r="LBC322" s="25"/>
      <c r="LBD322" s="25"/>
      <c r="LBE322" s="26"/>
      <c r="LBF322" s="26"/>
      <c r="LBG322" s="102"/>
      <c r="LBH322" s="24"/>
      <c r="LBI322" s="24"/>
      <c r="LBJ322" s="24"/>
      <c r="LBK322" s="25"/>
      <c r="LBL322" s="25"/>
      <c r="LBM322" s="26"/>
      <c r="LBN322" s="26"/>
      <c r="LBO322" s="102"/>
      <c r="LBP322" s="24"/>
      <c r="LBQ322" s="24"/>
      <c r="LBR322" s="24"/>
      <c r="LBS322" s="25"/>
      <c r="LBT322" s="25"/>
      <c r="LBU322" s="26"/>
      <c r="LBV322" s="26"/>
      <c r="LBW322" s="102"/>
      <c r="LBX322" s="24"/>
      <c r="LBY322" s="24"/>
      <c r="LBZ322" s="24"/>
      <c r="LCA322" s="25"/>
      <c r="LCB322" s="25"/>
      <c r="LCC322" s="26"/>
      <c r="LCD322" s="26"/>
      <c r="LCE322" s="102"/>
      <c r="LCF322" s="24"/>
      <c r="LCG322" s="24"/>
      <c r="LCH322" s="24"/>
      <c r="LCI322" s="25"/>
      <c r="LCJ322" s="25"/>
      <c r="LCK322" s="26"/>
      <c r="LCL322" s="26"/>
      <c r="LCM322" s="102"/>
      <c r="LCN322" s="24"/>
      <c r="LCO322" s="24"/>
      <c r="LCP322" s="24"/>
      <c r="LCQ322" s="25"/>
      <c r="LCR322" s="25"/>
      <c r="LCS322" s="26"/>
      <c r="LCT322" s="26"/>
      <c r="LCU322" s="102"/>
      <c r="LCV322" s="24"/>
      <c r="LCW322" s="24"/>
      <c r="LCX322" s="24"/>
      <c r="LCY322" s="25"/>
      <c r="LCZ322" s="25"/>
      <c r="LDA322" s="26"/>
      <c r="LDB322" s="26"/>
      <c r="LDC322" s="102"/>
      <c r="LDD322" s="24"/>
      <c r="LDE322" s="24"/>
      <c r="LDF322" s="24"/>
      <c r="LDG322" s="25"/>
      <c r="LDH322" s="25"/>
      <c r="LDI322" s="26"/>
      <c r="LDJ322" s="26"/>
      <c r="LDK322" s="102"/>
      <c r="LDL322" s="24"/>
      <c r="LDM322" s="24"/>
      <c r="LDN322" s="24"/>
      <c r="LDO322" s="25"/>
      <c r="LDP322" s="25"/>
      <c r="LDQ322" s="26"/>
      <c r="LDR322" s="26"/>
      <c r="LDS322" s="102"/>
      <c r="LDT322" s="24"/>
      <c r="LDU322" s="24"/>
      <c r="LDV322" s="24"/>
      <c r="LDW322" s="25"/>
      <c r="LDX322" s="25"/>
      <c r="LDY322" s="26"/>
      <c r="LDZ322" s="26"/>
      <c r="LEA322" s="102"/>
      <c r="LEB322" s="24"/>
      <c r="LEC322" s="24"/>
      <c r="LED322" s="24"/>
      <c r="LEE322" s="25"/>
      <c r="LEF322" s="25"/>
      <c r="LEG322" s="26"/>
      <c r="LEH322" s="26"/>
      <c r="LEI322" s="102"/>
      <c r="LEJ322" s="24"/>
      <c r="LEK322" s="24"/>
      <c r="LEL322" s="24"/>
      <c r="LEM322" s="25"/>
      <c r="LEN322" s="25"/>
      <c r="LEO322" s="26"/>
      <c r="LEP322" s="26"/>
      <c r="LEQ322" s="102"/>
      <c r="LER322" s="24"/>
      <c r="LES322" s="24"/>
      <c r="LET322" s="24"/>
      <c r="LEU322" s="25"/>
      <c r="LEV322" s="25"/>
      <c r="LEW322" s="26"/>
      <c r="LEX322" s="26"/>
      <c r="LEY322" s="102"/>
      <c r="LEZ322" s="24"/>
      <c r="LFA322" s="24"/>
      <c r="LFB322" s="24"/>
      <c r="LFC322" s="25"/>
      <c r="LFD322" s="25"/>
      <c r="LFE322" s="26"/>
      <c r="LFF322" s="26"/>
      <c r="LFG322" s="102"/>
      <c r="LFH322" s="24"/>
      <c r="LFI322" s="24"/>
      <c r="LFJ322" s="24"/>
      <c r="LFK322" s="25"/>
      <c r="LFL322" s="25"/>
      <c r="LFM322" s="26"/>
      <c r="LFN322" s="26"/>
      <c r="LFO322" s="102"/>
      <c r="LFP322" s="24"/>
      <c r="LFQ322" s="24"/>
      <c r="LFR322" s="24"/>
      <c r="LFS322" s="25"/>
      <c r="LFT322" s="25"/>
      <c r="LFU322" s="26"/>
      <c r="LFV322" s="26"/>
      <c r="LFW322" s="102"/>
      <c r="LFX322" s="24"/>
      <c r="LFY322" s="24"/>
      <c r="LFZ322" s="24"/>
      <c r="LGA322" s="25"/>
      <c r="LGB322" s="25"/>
      <c r="LGC322" s="26"/>
      <c r="LGD322" s="26"/>
      <c r="LGE322" s="102"/>
      <c r="LGF322" s="24"/>
      <c r="LGG322" s="24"/>
      <c r="LGH322" s="24"/>
      <c r="LGI322" s="25"/>
      <c r="LGJ322" s="25"/>
      <c r="LGK322" s="26"/>
      <c r="LGL322" s="26"/>
      <c r="LGM322" s="102"/>
      <c r="LGN322" s="24"/>
      <c r="LGO322" s="24"/>
      <c r="LGP322" s="24"/>
      <c r="LGQ322" s="25"/>
      <c r="LGR322" s="25"/>
      <c r="LGS322" s="26"/>
      <c r="LGT322" s="26"/>
      <c r="LGU322" s="102"/>
      <c r="LGV322" s="24"/>
      <c r="LGW322" s="24"/>
      <c r="LGX322" s="24"/>
      <c r="LGY322" s="25"/>
      <c r="LGZ322" s="25"/>
      <c r="LHA322" s="26"/>
      <c r="LHB322" s="26"/>
      <c r="LHC322" s="102"/>
      <c r="LHD322" s="24"/>
      <c r="LHE322" s="24"/>
      <c r="LHF322" s="24"/>
      <c r="LHG322" s="25"/>
      <c r="LHH322" s="25"/>
      <c r="LHI322" s="26"/>
      <c r="LHJ322" s="26"/>
      <c r="LHK322" s="102"/>
      <c r="LHL322" s="24"/>
      <c r="LHM322" s="24"/>
      <c r="LHN322" s="24"/>
      <c r="LHO322" s="25"/>
      <c r="LHP322" s="25"/>
      <c r="LHQ322" s="26"/>
      <c r="LHR322" s="26"/>
      <c r="LHS322" s="102"/>
      <c r="LHT322" s="24"/>
      <c r="LHU322" s="24"/>
      <c r="LHV322" s="24"/>
      <c r="LHW322" s="25"/>
      <c r="LHX322" s="25"/>
      <c r="LHY322" s="26"/>
      <c r="LHZ322" s="26"/>
      <c r="LIA322" s="102"/>
      <c r="LIB322" s="24"/>
      <c r="LIC322" s="24"/>
      <c r="LID322" s="24"/>
      <c r="LIE322" s="25"/>
      <c r="LIF322" s="25"/>
      <c r="LIG322" s="26"/>
      <c r="LIH322" s="26"/>
      <c r="LII322" s="102"/>
      <c r="LIJ322" s="24"/>
      <c r="LIK322" s="24"/>
      <c r="LIL322" s="24"/>
      <c r="LIM322" s="25"/>
      <c r="LIN322" s="25"/>
      <c r="LIO322" s="26"/>
      <c r="LIP322" s="26"/>
      <c r="LIQ322" s="102"/>
      <c r="LIR322" s="24"/>
      <c r="LIS322" s="24"/>
      <c r="LIT322" s="24"/>
      <c r="LIU322" s="25"/>
      <c r="LIV322" s="25"/>
      <c r="LIW322" s="26"/>
      <c r="LIX322" s="26"/>
      <c r="LIY322" s="102"/>
      <c r="LIZ322" s="24"/>
      <c r="LJA322" s="24"/>
      <c r="LJB322" s="24"/>
      <c r="LJC322" s="25"/>
      <c r="LJD322" s="25"/>
      <c r="LJE322" s="26"/>
      <c r="LJF322" s="26"/>
      <c r="LJG322" s="102"/>
      <c r="LJH322" s="24"/>
      <c r="LJI322" s="24"/>
      <c r="LJJ322" s="24"/>
      <c r="LJK322" s="25"/>
      <c r="LJL322" s="25"/>
      <c r="LJM322" s="26"/>
      <c r="LJN322" s="26"/>
      <c r="LJO322" s="102"/>
      <c r="LJP322" s="24"/>
      <c r="LJQ322" s="24"/>
      <c r="LJR322" s="24"/>
      <c r="LJS322" s="25"/>
      <c r="LJT322" s="25"/>
      <c r="LJU322" s="26"/>
      <c r="LJV322" s="26"/>
      <c r="LJW322" s="102"/>
      <c r="LJX322" s="24"/>
      <c r="LJY322" s="24"/>
      <c r="LJZ322" s="24"/>
      <c r="LKA322" s="25"/>
      <c r="LKB322" s="25"/>
      <c r="LKC322" s="26"/>
      <c r="LKD322" s="26"/>
      <c r="LKE322" s="102"/>
      <c r="LKF322" s="24"/>
      <c r="LKG322" s="24"/>
      <c r="LKH322" s="24"/>
      <c r="LKI322" s="25"/>
      <c r="LKJ322" s="25"/>
      <c r="LKK322" s="26"/>
      <c r="LKL322" s="26"/>
      <c r="LKM322" s="102"/>
      <c r="LKN322" s="24"/>
      <c r="LKO322" s="24"/>
      <c r="LKP322" s="24"/>
      <c r="LKQ322" s="25"/>
      <c r="LKR322" s="25"/>
      <c r="LKS322" s="26"/>
      <c r="LKT322" s="26"/>
      <c r="LKU322" s="102"/>
      <c r="LKV322" s="24"/>
      <c r="LKW322" s="24"/>
      <c r="LKX322" s="24"/>
      <c r="LKY322" s="25"/>
      <c r="LKZ322" s="25"/>
      <c r="LLA322" s="26"/>
      <c r="LLB322" s="26"/>
      <c r="LLC322" s="102"/>
      <c r="LLD322" s="24"/>
      <c r="LLE322" s="24"/>
      <c r="LLF322" s="24"/>
      <c r="LLG322" s="25"/>
      <c r="LLH322" s="25"/>
      <c r="LLI322" s="26"/>
      <c r="LLJ322" s="26"/>
      <c r="LLK322" s="102"/>
      <c r="LLL322" s="24"/>
      <c r="LLM322" s="24"/>
      <c r="LLN322" s="24"/>
      <c r="LLO322" s="25"/>
      <c r="LLP322" s="25"/>
      <c r="LLQ322" s="26"/>
      <c r="LLR322" s="26"/>
      <c r="LLS322" s="102"/>
      <c r="LLT322" s="24"/>
      <c r="LLU322" s="24"/>
      <c r="LLV322" s="24"/>
      <c r="LLW322" s="25"/>
      <c r="LLX322" s="25"/>
      <c r="LLY322" s="26"/>
      <c r="LLZ322" s="26"/>
      <c r="LMA322" s="102"/>
      <c r="LMB322" s="24"/>
      <c r="LMC322" s="24"/>
      <c r="LMD322" s="24"/>
      <c r="LME322" s="25"/>
      <c r="LMF322" s="25"/>
      <c r="LMG322" s="26"/>
      <c r="LMH322" s="26"/>
      <c r="LMI322" s="102"/>
      <c r="LMJ322" s="24"/>
      <c r="LMK322" s="24"/>
      <c r="LML322" s="24"/>
      <c r="LMM322" s="25"/>
      <c r="LMN322" s="25"/>
      <c r="LMO322" s="26"/>
      <c r="LMP322" s="26"/>
      <c r="LMQ322" s="102"/>
      <c r="LMR322" s="24"/>
      <c r="LMS322" s="24"/>
      <c r="LMT322" s="24"/>
      <c r="LMU322" s="25"/>
      <c r="LMV322" s="25"/>
      <c r="LMW322" s="26"/>
      <c r="LMX322" s="26"/>
      <c r="LMY322" s="102"/>
      <c r="LMZ322" s="24"/>
      <c r="LNA322" s="24"/>
      <c r="LNB322" s="24"/>
      <c r="LNC322" s="25"/>
      <c r="LND322" s="25"/>
      <c r="LNE322" s="26"/>
      <c r="LNF322" s="26"/>
      <c r="LNG322" s="102"/>
      <c r="LNH322" s="24"/>
      <c r="LNI322" s="24"/>
      <c r="LNJ322" s="24"/>
      <c r="LNK322" s="25"/>
      <c r="LNL322" s="25"/>
      <c r="LNM322" s="26"/>
      <c r="LNN322" s="26"/>
      <c r="LNO322" s="102"/>
      <c r="LNP322" s="24"/>
      <c r="LNQ322" s="24"/>
      <c r="LNR322" s="24"/>
      <c r="LNS322" s="25"/>
      <c r="LNT322" s="25"/>
      <c r="LNU322" s="26"/>
      <c r="LNV322" s="26"/>
      <c r="LNW322" s="102"/>
      <c r="LNX322" s="24"/>
      <c r="LNY322" s="24"/>
      <c r="LNZ322" s="24"/>
      <c r="LOA322" s="25"/>
      <c r="LOB322" s="25"/>
      <c r="LOC322" s="26"/>
      <c r="LOD322" s="26"/>
      <c r="LOE322" s="102"/>
      <c r="LOF322" s="24"/>
      <c r="LOG322" s="24"/>
      <c r="LOH322" s="24"/>
      <c r="LOI322" s="25"/>
      <c r="LOJ322" s="25"/>
      <c r="LOK322" s="26"/>
      <c r="LOL322" s="26"/>
      <c r="LOM322" s="102"/>
      <c r="LON322" s="24"/>
      <c r="LOO322" s="24"/>
      <c r="LOP322" s="24"/>
      <c r="LOQ322" s="25"/>
      <c r="LOR322" s="25"/>
      <c r="LOS322" s="26"/>
      <c r="LOT322" s="26"/>
      <c r="LOU322" s="102"/>
      <c r="LOV322" s="24"/>
      <c r="LOW322" s="24"/>
      <c r="LOX322" s="24"/>
      <c r="LOY322" s="25"/>
      <c r="LOZ322" s="25"/>
      <c r="LPA322" s="26"/>
      <c r="LPB322" s="26"/>
      <c r="LPC322" s="102"/>
      <c r="LPD322" s="24"/>
      <c r="LPE322" s="24"/>
      <c r="LPF322" s="24"/>
      <c r="LPG322" s="25"/>
      <c r="LPH322" s="25"/>
      <c r="LPI322" s="26"/>
      <c r="LPJ322" s="26"/>
      <c r="LPK322" s="102"/>
      <c r="LPL322" s="24"/>
      <c r="LPM322" s="24"/>
      <c r="LPN322" s="24"/>
      <c r="LPO322" s="25"/>
      <c r="LPP322" s="25"/>
      <c r="LPQ322" s="26"/>
      <c r="LPR322" s="26"/>
      <c r="LPS322" s="102"/>
      <c r="LPT322" s="24"/>
      <c r="LPU322" s="24"/>
      <c r="LPV322" s="24"/>
      <c r="LPW322" s="25"/>
      <c r="LPX322" s="25"/>
      <c r="LPY322" s="26"/>
      <c r="LPZ322" s="26"/>
      <c r="LQA322" s="102"/>
      <c r="LQB322" s="24"/>
      <c r="LQC322" s="24"/>
      <c r="LQD322" s="24"/>
      <c r="LQE322" s="25"/>
      <c r="LQF322" s="25"/>
      <c r="LQG322" s="26"/>
      <c r="LQH322" s="26"/>
      <c r="LQI322" s="102"/>
      <c r="LQJ322" s="24"/>
      <c r="LQK322" s="24"/>
      <c r="LQL322" s="24"/>
      <c r="LQM322" s="25"/>
      <c r="LQN322" s="25"/>
      <c r="LQO322" s="26"/>
      <c r="LQP322" s="26"/>
      <c r="LQQ322" s="102"/>
      <c r="LQR322" s="24"/>
      <c r="LQS322" s="24"/>
      <c r="LQT322" s="24"/>
      <c r="LQU322" s="25"/>
      <c r="LQV322" s="25"/>
      <c r="LQW322" s="26"/>
      <c r="LQX322" s="26"/>
      <c r="LQY322" s="102"/>
      <c r="LQZ322" s="24"/>
      <c r="LRA322" s="24"/>
      <c r="LRB322" s="24"/>
      <c r="LRC322" s="25"/>
      <c r="LRD322" s="25"/>
      <c r="LRE322" s="26"/>
      <c r="LRF322" s="26"/>
      <c r="LRG322" s="102"/>
      <c r="LRH322" s="24"/>
      <c r="LRI322" s="24"/>
      <c r="LRJ322" s="24"/>
      <c r="LRK322" s="25"/>
      <c r="LRL322" s="25"/>
      <c r="LRM322" s="26"/>
      <c r="LRN322" s="26"/>
      <c r="LRO322" s="102"/>
      <c r="LRP322" s="24"/>
      <c r="LRQ322" s="24"/>
      <c r="LRR322" s="24"/>
      <c r="LRS322" s="25"/>
      <c r="LRT322" s="25"/>
      <c r="LRU322" s="26"/>
      <c r="LRV322" s="26"/>
      <c r="LRW322" s="102"/>
      <c r="LRX322" s="24"/>
      <c r="LRY322" s="24"/>
      <c r="LRZ322" s="24"/>
      <c r="LSA322" s="25"/>
      <c r="LSB322" s="25"/>
      <c r="LSC322" s="26"/>
      <c r="LSD322" s="26"/>
      <c r="LSE322" s="102"/>
      <c r="LSF322" s="24"/>
      <c r="LSG322" s="24"/>
      <c r="LSH322" s="24"/>
      <c r="LSI322" s="25"/>
      <c r="LSJ322" s="25"/>
      <c r="LSK322" s="26"/>
      <c r="LSL322" s="26"/>
      <c r="LSM322" s="102"/>
      <c r="LSN322" s="24"/>
      <c r="LSO322" s="24"/>
      <c r="LSP322" s="24"/>
      <c r="LSQ322" s="25"/>
      <c r="LSR322" s="25"/>
      <c r="LSS322" s="26"/>
      <c r="LST322" s="26"/>
      <c r="LSU322" s="102"/>
      <c r="LSV322" s="24"/>
      <c r="LSW322" s="24"/>
      <c r="LSX322" s="24"/>
      <c r="LSY322" s="25"/>
      <c r="LSZ322" s="25"/>
      <c r="LTA322" s="26"/>
      <c r="LTB322" s="26"/>
      <c r="LTC322" s="102"/>
      <c r="LTD322" s="24"/>
      <c r="LTE322" s="24"/>
      <c r="LTF322" s="24"/>
      <c r="LTG322" s="25"/>
      <c r="LTH322" s="25"/>
      <c r="LTI322" s="26"/>
      <c r="LTJ322" s="26"/>
      <c r="LTK322" s="102"/>
      <c r="LTL322" s="24"/>
      <c r="LTM322" s="24"/>
      <c r="LTN322" s="24"/>
      <c r="LTO322" s="25"/>
      <c r="LTP322" s="25"/>
      <c r="LTQ322" s="26"/>
      <c r="LTR322" s="26"/>
      <c r="LTS322" s="102"/>
      <c r="LTT322" s="24"/>
      <c r="LTU322" s="24"/>
      <c r="LTV322" s="24"/>
      <c r="LTW322" s="25"/>
      <c r="LTX322" s="25"/>
      <c r="LTY322" s="26"/>
      <c r="LTZ322" s="26"/>
      <c r="LUA322" s="102"/>
      <c r="LUB322" s="24"/>
      <c r="LUC322" s="24"/>
      <c r="LUD322" s="24"/>
      <c r="LUE322" s="25"/>
      <c r="LUF322" s="25"/>
      <c r="LUG322" s="26"/>
      <c r="LUH322" s="26"/>
      <c r="LUI322" s="102"/>
      <c r="LUJ322" s="24"/>
      <c r="LUK322" s="24"/>
      <c r="LUL322" s="24"/>
      <c r="LUM322" s="25"/>
      <c r="LUN322" s="25"/>
      <c r="LUO322" s="26"/>
      <c r="LUP322" s="26"/>
      <c r="LUQ322" s="102"/>
      <c r="LUR322" s="24"/>
      <c r="LUS322" s="24"/>
      <c r="LUT322" s="24"/>
      <c r="LUU322" s="25"/>
      <c r="LUV322" s="25"/>
      <c r="LUW322" s="26"/>
      <c r="LUX322" s="26"/>
      <c r="LUY322" s="102"/>
      <c r="LUZ322" s="24"/>
      <c r="LVA322" s="24"/>
      <c r="LVB322" s="24"/>
      <c r="LVC322" s="25"/>
      <c r="LVD322" s="25"/>
      <c r="LVE322" s="26"/>
      <c r="LVF322" s="26"/>
      <c r="LVG322" s="102"/>
      <c r="LVH322" s="24"/>
      <c r="LVI322" s="24"/>
      <c r="LVJ322" s="24"/>
      <c r="LVK322" s="25"/>
      <c r="LVL322" s="25"/>
      <c r="LVM322" s="26"/>
      <c r="LVN322" s="26"/>
      <c r="LVO322" s="102"/>
      <c r="LVP322" s="24"/>
      <c r="LVQ322" s="24"/>
      <c r="LVR322" s="24"/>
      <c r="LVS322" s="25"/>
      <c r="LVT322" s="25"/>
      <c r="LVU322" s="26"/>
      <c r="LVV322" s="26"/>
      <c r="LVW322" s="102"/>
      <c r="LVX322" s="24"/>
      <c r="LVY322" s="24"/>
      <c r="LVZ322" s="24"/>
      <c r="LWA322" s="25"/>
      <c r="LWB322" s="25"/>
      <c r="LWC322" s="26"/>
      <c r="LWD322" s="26"/>
      <c r="LWE322" s="102"/>
      <c r="LWF322" s="24"/>
      <c r="LWG322" s="24"/>
      <c r="LWH322" s="24"/>
      <c r="LWI322" s="25"/>
      <c r="LWJ322" s="25"/>
      <c r="LWK322" s="26"/>
      <c r="LWL322" s="26"/>
      <c r="LWM322" s="102"/>
      <c r="LWN322" s="24"/>
      <c r="LWO322" s="24"/>
      <c r="LWP322" s="24"/>
      <c r="LWQ322" s="25"/>
      <c r="LWR322" s="25"/>
      <c r="LWS322" s="26"/>
      <c r="LWT322" s="26"/>
      <c r="LWU322" s="102"/>
      <c r="LWV322" s="24"/>
      <c r="LWW322" s="24"/>
      <c r="LWX322" s="24"/>
      <c r="LWY322" s="25"/>
      <c r="LWZ322" s="25"/>
      <c r="LXA322" s="26"/>
      <c r="LXB322" s="26"/>
      <c r="LXC322" s="102"/>
      <c r="LXD322" s="24"/>
      <c r="LXE322" s="24"/>
      <c r="LXF322" s="24"/>
      <c r="LXG322" s="25"/>
      <c r="LXH322" s="25"/>
      <c r="LXI322" s="26"/>
      <c r="LXJ322" s="26"/>
      <c r="LXK322" s="102"/>
      <c r="LXL322" s="24"/>
      <c r="LXM322" s="24"/>
      <c r="LXN322" s="24"/>
      <c r="LXO322" s="25"/>
      <c r="LXP322" s="25"/>
      <c r="LXQ322" s="26"/>
      <c r="LXR322" s="26"/>
      <c r="LXS322" s="102"/>
      <c r="LXT322" s="24"/>
      <c r="LXU322" s="24"/>
      <c r="LXV322" s="24"/>
      <c r="LXW322" s="25"/>
      <c r="LXX322" s="25"/>
      <c r="LXY322" s="26"/>
      <c r="LXZ322" s="26"/>
      <c r="LYA322" s="102"/>
      <c r="LYB322" s="24"/>
      <c r="LYC322" s="24"/>
      <c r="LYD322" s="24"/>
      <c r="LYE322" s="25"/>
      <c r="LYF322" s="25"/>
      <c r="LYG322" s="26"/>
      <c r="LYH322" s="26"/>
      <c r="LYI322" s="102"/>
      <c r="LYJ322" s="24"/>
      <c r="LYK322" s="24"/>
      <c r="LYL322" s="24"/>
      <c r="LYM322" s="25"/>
      <c r="LYN322" s="25"/>
      <c r="LYO322" s="26"/>
      <c r="LYP322" s="26"/>
      <c r="LYQ322" s="102"/>
      <c r="LYR322" s="24"/>
      <c r="LYS322" s="24"/>
      <c r="LYT322" s="24"/>
      <c r="LYU322" s="25"/>
      <c r="LYV322" s="25"/>
      <c r="LYW322" s="26"/>
      <c r="LYX322" s="26"/>
      <c r="LYY322" s="102"/>
      <c r="LYZ322" s="24"/>
      <c r="LZA322" s="24"/>
      <c r="LZB322" s="24"/>
      <c r="LZC322" s="25"/>
      <c r="LZD322" s="25"/>
      <c r="LZE322" s="26"/>
      <c r="LZF322" s="26"/>
      <c r="LZG322" s="102"/>
      <c r="LZH322" s="24"/>
      <c r="LZI322" s="24"/>
      <c r="LZJ322" s="24"/>
      <c r="LZK322" s="25"/>
      <c r="LZL322" s="25"/>
      <c r="LZM322" s="26"/>
      <c r="LZN322" s="26"/>
      <c r="LZO322" s="102"/>
      <c r="LZP322" s="24"/>
      <c r="LZQ322" s="24"/>
      <c r="LZR322" s="24"/>
      <c r="LZS322" s="25"/>
      <c r="LZT322" s="25"/>
      <c r="LZU322" s="26"/>
      <c r="LZV322" s="26"/>
      <c r="LZW322" s="102"/>
      <c r="LZX322" s="24"/>
      <c r="LZY322" s="24"/>
      <c r="LZZ322" s="24"/>
      <c r="MAA322" s="25"/>
      <c r="MAB322" s="25"/>
      <c r="MAC322" s="26"/>
      <c r="MAD322" s="26"/>
      <c r="MAE322" s="102"/>
      <c r="MAF322" s="24"/>
      <c r="MAG322" s="24"/>
      <c r="MAH322" s="24"/>
      <c r="MAI322" s="25"/>
      <c r="MAJ322" s="25"/>
      <c r="MAK322" s="26"/>
      <c r="MAL322" s="26"/>
      <c r="MAM322" s="102"/>
      <c r="MAN322" s="24"/>
      <c r="MAO322" s="24"/>
      <c r="MAP322" s="24"/>
      <c r="MAQ322" s="25"/>
      <c r="MAR322" s="25"/>
      <c r="MAS322" s="26"/>
      <c r="MAT322" s="26"/>
      <c r="MAU322" s="102"/>
      <c r="MAV322" s="24"/>
      <c r="MAW322" s="24"/>
      <c r="MAX322" s="24"/>
      <c r="MAY322" s="25"/>
      <c r="MAZ322" s="25"/>
      <c r="MBA322" s="26"/>
      <c r="MBB322" s="26"/>
      <c r="MBC322" s="102"/>
      <c r="MBD322" s="24"/>
      <c r="MBE322" s="24"/>
      <c r="MBF322" s="24"/>
      <c r="MBG322" s="25"/>
      <c r="MBH322" s="25"/>
      <c r="MBI322" s="26"/>
      <c r="MBJ322" s="26"/>
      <c r="MBK322" s="102"/>
      <c r="MBL322" s="24"/>
      <c r="MBM322" s="24"/>
      <c r="MBN322" s="24"/>
      <c r="MBO322" s="25"/>
      <c r="MBP322" s="25"/>
      <c r="MBQ322" s="26"/>
      <c r="MBR322" s="26"/>
      <c r="MBS322" s="102"/>
      <c r="MBT322" s="24"/>
      <c r="MBU322" s="24"/>
      <c r="MBV322" s="24"/>
      <c r="MBW322" s="25"/>
      <c r="MBX322" s="25"/>
      <c r="MBY322" s="26"/>
      <c r="MBZ322" s="26"/>
      <c r="MCA322" s="102"/>
      <c r="MCB322" s="24"/>
      <c r="MCC322" s="24"/>
      <c r="MCD322" s="24"/>
      <c r="MCE322" s="25"/>
      <c r="MCF322" s="25"/>
      <c r="MCG322" s="26"/>
      <c r="MCH322" s="26"/>
      <c r="MCI322" s="102"/>
      <c r="MCJ322" s="24"/>
      <c r="MCK322" s="24"/>
      <c r="MCL322" s="24"/>
      <c r="MCM322" s="25"/>
      <c r="MCN322" s="25"/>
      <c r="MCO322" s="26"/>
      <c r="MCP322" s="26"/>
      <c r="MCQ322" s="102"/>
      <c r="MCR322" s="24"/>
      <c r="MCS322" s="24"/>
      <c r="MCT322" s="24"/>
      <c r="MCU322" s="25"/>
      <c r="MCV322" s="25"/>
      <c r="MCW322" s="26"/>
      <c r="MCX322" s="26"/>
      <c r="MCY322" s="102"/>
      <c r="MCZ322" s="24"/>
      <c r="MDA322" s="24"/>
      <c r="MDB322" s="24"/>
      <c r="MDC322" s="25"/>
      <c r="MDD322" s="25"/>
      <c r="MDE322" s="26"/>
      <c r="MDF322" s="26"/>
      <c r="MDG322" s="102"/>
      <c r="MDH322" s="24"/>
      <c r="MDI322" s="24"/>
      <c r="MDJ322" s="24"/>
      <c r="MDK322" s="25"/>
      <c r="MDL322" s="25"/>
      <c r="MDM322" s="26"/>
      <c r="MDN322" s="26"/>
      <c r="MDO322" s="102"/>
      <c r="MDP322" s="24"/>
      <c r="MDQ322" s="24"/>
      <c r="MDR322" s="24"/>
      <c r="MDS322" s="25"/>
      <c r="MDT322" s="25"/>
      <c r="MDU322" s="26"/>
      <c r="MDV322" s="26"/>
      <c r="MDW322" s="102"/>
      <c r="MDX322" s="24"/>
      <c r="MDY322" s="24"/>
      <c r="MDZ322" s="24"/>
      <c r="MEA322" s="25"/>
      <c r="MEB322" s="25"/>
      <c r="MEC322" s="26"/>
      <c r="MED322" s="26"/>
      <c r="MEE322" s="102"/>
      <c r="MEF322" s="24"/>
      <c r="MEG322" s="24"/>
      <c r="MEH322" s="24"/>
      <c r="MEI322" s="25"/>
      <c r="MEJ322" s="25"/>
      <c r="MEK322" s="26"/>
      <c r="MEL322" s="26"/>
      <c r="MEM322" s="102"/>
      <c r="MEN322" s="24"/>
      <c r="MEO322" s="24"/>
      <c r="MEP322" s="24"/>
      <c r="MEQ322" s="25"/>
      <c r="MER322" s="25"/>
      <c r="MES322" s="26"/>
      <c r="MET322" s="26"/>
      <c r="MEU322" s="102"/>
      <c r="MEV322" s="24"/>
      <c r="MEW322" s="24"/>
      <c r="MEX322" s="24"/>
      <c r="MEY322" s="25"/>
      <c r="MEZ322" s="25"/>
      <c r="MFA322" s="26"/>
      <c r="MFB322" s="26"/>
      <c r="MFC322" s="102"/>
      <c r="MFD322" s="24"/>
      <c r="MFE322" s="24"/>
      <c r="MFF322" s="24"/>
      <c r="MFG322" s="25"/>
      <c r="MFH322" s="25"/>
      <c r="MFI322" s="26"/>
      <c r="MFJ322" s="26"/>
      <c r="MFK322" s="102"/>
      <c r="MFL322" s="24"/>
      <c r="MFM322" s="24"/>
      <c r="MFN322" s="24"/>
      <c r="MFO322" s="25"/>
      <c r="MFP322" s="25"/>
      <c r="MFQ322" s="26"/>
      <c r="MFR322" s="26"/>
      <c r="MFS322" s="102"/>
      <c r="MFT322" s="24"/>
      <c r="MFU322" s="24"/>
      <c r="MFV322" s="24"/>
      <c r="MFW322" s="25"/>
      <c r="MFX322" s="25"/>
      <c r="MFY322" s="26"/>
      <c r="MFZ322" s="26"/>
      <c r="MGA322" s="102"/>
      <c r="MGB322" s="24"/>
      <c r="MGC322" s="24"/>
      <c r="MGD322" s="24"/>
      <c r="MGE322" s="25"/>
      <c r="MGF322" s="25"/>
      <c r="MGG322" s="26"/>
      <c r="MGH322" s="26"/>
      <c r="MGI322" s="102"/>
      <c r="MGJ322" s="24"/>
      <c r="MGK322" s="24"/>
      <c r="MGL322" s="24"/>
      <c r="MGM322" s="25"/>
      <c r="MGN322" s="25"/>
      <c r="MGO322" s="26"/>
      <c r="MGP322" s="26"/>
      <c r="MGQ322" s="102"/>
      <c r="MGR322" s="24"/>
      <c r="MGS322" s="24"/>
      <c r="MGT322" s="24"/>
      <c r="MGU322" s="25"/>
      <c r="MGV322" s="25"/>
      <c r="MGW322" s="26"/>
      <c r="MGX322" s="26"/>
      <c r="MGY322" s="102"/>
      <c r="MGZ322" s="24"/>
      <c r="MHA322" s="24"/>
      <c r="MHB322" s="24"/>
      <c r="MHC322" s="25"/>
      <c r="MHD322" s="25"/>
      <c r="MHE322" s="26"/>
      <c r="MHF322" s="26"/>
      <c r="MHG322" s="102"/>
      <c r="MHH322" s="24"/>
      <c r="MHI322" s="24"/>
      <c r="MHJ322" s="24"/>
      <c r="MHK322" s="25"/>
      <c r="MHL322" s="25"/>
      <c r="MHM322" s="26"/>
      <c r="MHN322" s="26"/>
      <c r="MHO322" s="102"/>
      <c r="MHP322" s="24"/>
      <c r="MHQ322" s="24"/>
      <c r="MHR322" s="24"/>
      <c r="MHS322" s="25"/>
      <c r="MHT322" s="25"/>
      <c r="MHU322" s="26"/>
      <c r="MHV322" s="26"/>
      <c r="MHW322" s="102"/>
      <c r="MHX322" s="24"/>
      <c r="MHY322" s="24"/>
      <c r="MHZ322" s="24"/>
      <c r="MIA322" s="25"/>
      <c r="MIB322" s="25"/>
      <c r="MIC322" s="26"/>
      <c r="MID322" s="26"/>
      <c r="MIE322" s="102"/>
      <c r="MIF322" s="24"/>
      <c r="MIG322" s="24"/>
      <c r="MIH322" s="24"/>
      <c r="MII322" s="25"/>
      <c r="MIJ322" s="25"/>
      <c r="MIK322" s="26"/>
      <c r="MIL322" s="26"/>
      <c r="MIM322" s="102"/>
      <c r="MIN322" s="24"/>
      <c r="MIO322" s="24"/>
      <c r="MIP322" s="24"/>
      <c r="MIQ322" s="25"/>
      <c r="MIR322" s="25"/>
      <c r="MIS322" s="26"/>
      <c r="MIT322" s="26"/>
      <c r="MIU322" s="102"/>
      <c r="MIV322" s="24"/>
      <c r="MIW322" s="24"/>
      <c r="MIX322" s="24"/>
      <c r="MIY322" s="25"/>
      <c r="MIZ322" s="25"/>
      <c r="MJA322" s="26"/>
      <c r="MJB322" s="26"/>
      <c r="MJC322" s="102"/>
      <c r="MJD322" s="24"/>
      <c r="MJE322" s="24"/>
      <c r="MJF322" s="24"/>
      <c r="MJG322" s="25"/>
      <c r="MJH322" s="25"/>
      <c r="MJI322" s="26"/>
      <c r="MJJ322" s="26"/>
      <c r="MJK322" s="102"/>
      <c r="MJL322" s="24"/>
      <c r="MJM322" s="24"/>
      <c r="MJN322" s="24"/>
      <c r="MJO322" s="25"/>
      <c r="MJP322" s="25"/>
      <c r="MJQ322" s="26"/>
      <c r="MJR322" s="26"/>
      <c r="MJS322" s="102"/>
      <c r="MJT322" s="24"/>
      <c r="MJU322" s="24"/>
      <c r="MJV322" s="24"/>
      <c r="MJW322" s="25"/>
      <c r="MJX322" s="25"/>
      <c r="MJY322" s="26"/>
      <c r="MJZ322" s="26"/>
      <c r="MKA322" s="102"/>
      <c r="MKB322" s="24"/>
      <c r="MKC322" s="24"/>
      <c r="MKD322" s="24"/>
      <c r="MKE322" s="25"/>
      <c r="MKF322" s="25"/>
      <c r="MKG322" s="26"/>
      <c r="MKH322" s="26"/>
      <c r="MKI322" s="102"/>
      <c r="MKJ322" s="24"/>
      <c r="MKK322" s="24"/>
      <c r="MKL322" s="24"/>
      <c r="MKM322" s="25"/>
      <c r="MKN322" s="25"/>
      <c r="MKO322" s="26"/>
      <c r="MKP322" s="26"/>
      <c r="MKQ322" s="102"/>
      <c r="MKR322" s="24"/>
      <c r="MKS322" s="24"/>
      <c r="MKT322" s="24"/>
      <c r="MKU322" s="25"/>
      <c r="MKV322" s="25"/>
      <c r="MKW322" s="26"/>
      <c r="MKX322" s="26"/>
      <c r="MKY322" s="102"/>
      <c r="MKZ322" s="24"/>
      <c r="MLA322" s="24"/>
      <c r="MLB322" s="24"/>
      <c r="MLC322" s="25"/>
      <c r="MLD322" s="25"/>
      <c r="MLE322" s="26"/>
      <c r="MLF322" s="26"/>
      <c r="MLG322" s="102"/>
      <c r="MLH322" s="24"/>
      <c r="MLI322" s="24"/>
      <c r="MLJ322" s="24"/>
      <c r="MLK322" s="25"/>
      <c r="MLL322" s="25"/>
      <c r="MLM322" s="26"/>
      <c r="MLN322" s="26"/>
      <c r="MLO322" s="102"/>
      <c r="MLP322" s="24"/>
      <c r="MLQ322" s="24"/>
      <c r="MLR322" s="24"/>
      <c r="MLS322" s="25"/>
      <c r="MLT322" s="25"/>
      <c r="MLU322" s="26"/>
      <c r="MLV322" s="26"/>
      <c r="MLW322" s="102"/>
      <c r="MLX322" s="24"/>
      <c r="MLY322" s="24"/>
      <c r="MLZ322" s="24"/>
      <c r="MMA322" s="25"/>
      <c r="MMB322" s="25"/>
      <c r="MMC322" s="26"/>
      <c r="MMD322" s="26"/>
      <c r="MME322" s="102"/>
      <c r="MMF322" s="24"/>
      <c r="MMG322" s="24"/>
      <c r="MMH322" s="24"/>
      <c r="MMI322" s="25"/>
      <c r="MMJ322" s="25"/>
      <c r="MMK322" s="26"/>
      <c r="MML322" s="26"/>
      <c r="MMM322" s="102"/>
      <c r="MMN322" s="24"/>
      <c r="MMO322" s="24"/>
      <c r="MMP322" s="24"/>
      <c r="MMQ322" s="25"/>
      <c r="MMR322" s="25"/>
      <c r="MMS322" s="26"/>
      <c r="MMT322" s="26"/>
      <c r="MMU322" s="102"/>
      <c r="MMV322" s="24"/>
      <c r="MMW322" s="24"/>
      <c r="MMX322" s="24"/>
      <c r="MMY322" s="25"/>
      <c r="MMZ322" s="25"/>
      <c r="MNA322" s="26"/>
      <c r="MNB322" s="26"/>
      <c r="MNC322" s="102"/>
      <c r="MND322" s="24"/>
      <c r="MNE322" s="24"/>
      <c r="MNF322" s="24"/>
      <c r="MNG322" s="25"/>
      <c r="MNH322" s="25"/>
      <c r="MNI322" s="26"/>
      <c r="MNJ322" s="26"/>
      <c r="MNK322" s="102"/>
      <c r="MNL322" s="24"/>
      <c r="MNM322" s="24"/>
      <c r="MNN322" s="24"/>
      <c r="MNO322" s="25"/>
      <c r="MNP322" s="25"/>
      <c r="MNQ322" s="26"/>
      <c r="MNR322" s="26"/>
      <c r="MNS322" s="102"/>
      <c r="MNT322" s="24"/>
      <c r="MNU322" s="24"/>
      <c r="MNV322" s="24"/>
      <c r="MNW322" s="25"/>
      <c r="MNX322" s="25"/>
      <c r="MNY322" s="26"/>
      <c r="MNZ322" s="26"/>
      <c r="MOA322" s="102"/>
      <c r="MOB322" s="24"/>
      <c r="MOC322" s="24"/>
      <c r="MOD322" s="24"/>
      <c r="MOE322" s="25"/>
      <c r="MOF322" s="25"/>
      <c r="MOG322" s="26"/>
      <c r="MOH322" s="26"/>
      <c r="MOI322" s="102"/>
      <c r="MOJ322" s="24"/>
      <c r="MOK322" s="24"/>
      <c r="MOL322" s="24"/>
      <c r="MOM322" s="25"/>
      <c r="MON322" s="25"/>
      <c r="MOO322" s="26"/>
      <c r="MOP322" s="26"/>
      <c r="MOQ322" s="102"/>
      <c r="MOR322" s="24"/>
      <c r="MOS322" s="24"/>
      <c r="MOT322" s="24"/>
      <c r="MOU322" s="25"/>
      <c r="MOV322" s="25"/>
      <c r="MOW322" s="26"/>
      <c r="MOX322" s="26"/>
      <c r="MOY322" s="102"/>
      <c r="MOZ322" s="24"/>
      <c r="MPA322" s="24"/>
      <c r="MPB322" s="24"/>
      <c r="MPC322" s="25"/>
      <c r="MPD322" s="25"/>
      <c r="MPE322" s="26"/>
      <c r="MPF322" s="26"/>
      <c r="MPG322" s="102"/>
      <c r="MPH322" s="24"/>
      <c r="MPI322" s="24"/>
      <c r="MPJ322" s="24"/>
      <c r="MPK322" s="25"/>
      <c r="MPL322" s="25"/>
      <c r="MPM322" s="26"/>
      <c r="MPN322" s="26"/>
      <c r="MPO322" s="102"/>
      <c r="MPP322" s="24"/>
      <c r="MPQ322" s="24"/>
      <c r="MPR322" s="24"/>
      <c r="MPS322" s="25"/>
      <c r="MPT322" s="25"/>
      <c r="MPU322" s="26"/>
      <c r="MPV322" s="26"/>
      <c r="MPW322" s="102"/>
      <c r="MPX322" s="24"/>
      <c r="MPY322" s="24"/>
      <c r="MPZ322" s="24"/>
      <c r="MQA322" s="25"/>
      <c r="MQB322" s="25"/>
      <c r="MQC322" s="26"/>
      <c r="MQD322" s="26"/>
      <c r="MQE322" s="102"/>
      <c r="MQF322" s="24"/>
      <c r="MQG322" s="24"/>
      <c r="MQH322" s="24"/>
      <c r="MQI322" s="25"/>
      <c r="MQJ322" s="25"/>
      <c r="MQK322" s="26"/>
      <c r="MQL322" s="26"/>
      <c r="MQM322" s="102"/>
      <c r="MQN322" s="24"/>
      <c r="MQO322" s="24"/>
      <c r="MQP322" s="24"/>
      <c r="MQQ322" s="25"/>
      <c r="MQR322" s="25"/>
      <c r="MQS322" s="26"/>
      <c r="MQT322" s="26"/>
      <c r="MQU322" s="102"/>
      <c r="MQV322" s="24"/>
      <c r="MQW322" s="24"/>
      <c r="MQX322" s="24"/>
      <c r="MQY322" s="25"/>
      <c r="MQZ322" s="25"/>
      <c r="MRA322" s="26"/>
      <c r="MRB322" s="26"/>
      <c r="MRC322" s="102"/>
      <c r="MRD322" s="24"/>
      <c r="MRE322" s="24"/>
      <c r="MRF322" s="24"/>
      <c r="MRG322" s="25"/>
      <c r="MRH322" s="25"/>
      <c r="MRI322" s="26"/>
      <c r="MRJ322" s="26"/>
      <c r="MRK322" s="102"/>
      <c r="MRL322" s="24"/>
      <c r="MRM322" s="24"/>
      <c r="MRN322" s="24"/>
      <c r="MRO322" s="25"/>
      <c r="MRP322" s="25"/>
      <c r="MRQ322" s="26"/>
      <c r="MRR322" s="26"/>
      <c r="MRS322" s="102"/>
      <c r="MRT322" s="24"/>
      <c r="MRU322" s="24"/>
      <c r="MRV322" s="24"/>
      <c r="MRW322" s="25"/>
      <c r="MRX322" s="25"/>
      <c r="MRY322" s="26"/>
      <c r="MRZ322" s="26"/>
      <c r="MSA322" s="102"/>
      <c r="MSB322" s="24"/>
      <c r="MSC322" s="24"/>
      <c r="MSD322" s="24"/>
      <c r="MSE322" s="25"/>
      <c r="MSF322" s="25"/>
      <c r="MSG322" s="26"/>
      <c r="MSH322" s="26"/>
      <c r="MSI322" s="102"/>
      <c r="MSJ322" s="24"/>
      <c r="MSK322" s="24"/>
      <c r="MSL322" s="24"/>
      <c r="MSM322" s="25"/>
      <c r="MSN322" s="25"/>
      <c r="MSO322" s="26"/>
      <c r="MSP322" s="26"/>
      <c r="MSQ322" s="102"/>
      <c r="MSR322" s="24"/>
      <c r="MSS322" s="24"/>
      <c r="MST322" s="24"/>
      <c r="MSU322" s="25"/>
      <c r="MSV322" s="25"/>
      <c r="MSW322" s="26"/>
      <c r="MSX322" s="26"/>
      <c r="MSY322" s="102"/>
      <c r="MSZ322" s="24"/>
      <c r="MTA322" s="24"/>
      <c r="MTB322" s="24"/>
      <c r="MTC322" s="25"/>
      <c r="MTD322" s="25"/>
      <c r="MTE322" s="26"/>
      <c r="MTF322" s="26"/>
      <c r="MTG322" s="102"/>
      <c r="MTH322" s="24"/>
      <c r="MTI322" s="24"/>
      <c r="MTJ322" s="24"/>
      <c r="MTK322" s="25"/>
      <c r="MTL322" s="25"/>
      <c r="MTM322" s="26"/>
      <c r="MTN322" s="26"/>
      <c r="MTO322" s="102"/>
      <c r="MTP322" s="24"/>
      <c r="MTQ322" s="24"/>
      <c r="MTR322" s="24"/>
      <c r="MTS322" s="25"/>
      <c r="MTT322" s="25"/>
      <c r="MTU322" s="26"/>
      <c r="MTV322" s="26"/>
      <c r="MTW322" s="102"/>
      <c r="MTX322" s="24"/>
      <c r="MTY322" s="24"/>
      <c r="MTZ322" s="24"/>
      <c r="MUA322" s="25"/>
      <c r="MUB322" s="25"/>
      <c r="MUC322" s="26"/>
      <c r="MUD322" s="26"/>
      <c r="MUE322" s="102"/>
      <c r="MUF322" s="24"/>
      <c r="MUG322" s="24"/>
      <c r="MUH322" s="24"/>
      <c r="MUI322" s="25"/>
      <c r="MUJ322" s="25"/>
      <c r="MUK322" s="26"/>
      <c r="MUL322" s="26"/>
      <c r="MUM322" s="102"/>
      <c r="MUN322" s="24"/>
      <c r="MUO322" s="24"/>
      <c r="MUP322" s="24"/>
      <c r="MUQ322" s="25"/>
      <c r="MUR322" s="25"/>
      <c r="MUS322" s="26"/>
      <c r="MUT322" s="26"/>
      <c r="MUU322" s="102"/>
      <c r="MUV322" s="24"/>
      <c r="MUW322" s="24"/>
      <c r="MUX322" s="24"/>
      <c r="MUY322" s="25"/>
      <c r="MUZ322" s="25"/>
      <c r="MVA322" s="26"/>
      <c r="MVB322" s="26"/>
      <c r="MVC322" s="102"/>
      <c r="MVD322" s="24"/>
      <c r="MVE322" s="24"/>
      <c r="MVF322" s="24"/>
      <c r="MVG322" s="25"/>
      <c r="MVH322" s="25"/>
      <c r="MVI322" s="26"/>
      <c r="MVJ322" s="26"/>
      <c r="MVK322" s="102"/>
      <c r="MVL322" s="24"/>
      <c r="MVM322" s="24"/>
      <c r="MVN322" s="24"/>
      <c r="MVO322" s="25"/>
      <c r="MVP322" s="25"/>
      <c r="MVQ322" s="26"/>
      <c r="MVR322" s="26"/>
      <c r="MVS322" s="102"/>
      <c r="MVT322" s="24"/>
      <c r="MVU322" s="24"/>
      <c r="MVV322" s="24"/>
      <c r="MVW322" s="25"/>
      <c r="MVX322" s="25"/>
      <c r="MVY322" s="26"/>
      <c r="MVZ322" s="26"/>
      <c r="MWA322" s="102"/>
      <c r="MWB322" s="24"/>
      <c r="MWC322" s="24"/>
      <c r="MWD322" s="24"/>
      <c r="MWE322" s="25"/>
      <c r="MWF322" s="25"/>
      <c r="MWG322" s="26"/>
      <c r="MWH322" s="26"/>
      <c r="MWI322" s="102"/>
      <c r="MWJ322" s="24"/>
      <c r="MWK322" s="24"/>
      <c r="MWL322" s="24"/>
      <c r="MWM322" s="25"/>
      <c r="MWN322" s="25"/>
      <c r="MWO322" s="26"/>
      <c r="MWP322" s="26"/>
      <c r="MWQ322" s="102"/>
      <c r="MWR322" s="24"/>
      <c r="MWS322" s="24"/>
      <c r="MWT322" s="24"/>
      <c r="MWU322" s="25"/>
      <c r="MWV322" s="25"/>
      <c r="MWW322" s="26"/>
      <c r="MWX322" s="26"/>
      <c r="MWY322" s="102"/>
      <c r="MWZ322" s="24"/>
      <c r="MXA322" s="24"/>
      <c r="MXB322" s="24"/>
      <c r="MXC322" s="25"/>
      <c r="MXD322" s="25"/>
      <c r="MXE322" s="26"/>
      <c r="MXF322" s="26"/>
      <c r="MXG322" s="102"/>
      <c r="MXH322" s="24"/>
      <c r="MXI322" s="24"/>
      <c r="MXJ322" s="24"/>
      <c r="MXK322" s="25"/>
      <c r="MXL322" s="25"/>
      <c r="MXM322" s="26"/>
      <c r="MXN322" s="26"/>
      <c r="MXO322" s="102"/>
      <c r="MXP322" s="24"/>
      <c r="MXQ322" s="24"/>
      <c r="MXR322" s="24"/>
      <c r="MXS322" s="25"/>
      <c r="MXT322" s="25"/>
      <c r="MXU322" s="26"/>
      <c r="MXV322" s="26"/>
      <c r="MXW322" s="102"/>
      <c r="MXX322" s="24"/>
      <c r="MXY322" s="24"/>
      <c r="MXZ322" s="24"/>
      <c r="MYA322" s="25"/>
      <c r="MYB322" s="25"/>
      <c r="MYC322" s="26"/>
      <c r="MYD322" s="26"/>
      <c r="MYE322" s="102"/>
      <c r="MYF322" s="24"/>
      <c r="MYG322" s="24"/>
      <c r="MYH322" s="24"/>
      <c r="MYI322" s="25"/>
      <c r="MYJ322" s="25"/>
      <c r="MYK322" s="26"/>
      <c r="MYL322" s="26"/>
      <c r="MYM322" s="102"/>
      <c r="MYN322" s="24"/>
      <c r="MYO322" s="24"/>
      <c r="MYP322" s="24"/>
      <c r="MYQ322" s="25"/>
      <c r="MYR322" s="25"/>
      <c r="MYS322" s="26"/>
      <c r="MYT322" s="26"/>
      <c r="MYU322" s="102"/>
      <c r="MYV322" s="24"/>
      <c r="MYW322" s="24"/>
      <c r="MYX322" s="24"/>
      <c r="MYY322" s="25"/>
      <c r="MYZ322" s="25"/>
      <c r="MZA322" s="26"/>
      <c r="MZB322" s="26"/>
      <c r="MZC322" s="102"/>
      <c r="MZD322" s="24"/>
      <c r="MZE322" s="24"/>
      <c r="MZF322" s="24"/>
      <c r="MZG322" s="25"/>
      <c r="MZH322" s="25"/>
      <c r="MZI322" s="26"/>
      <c r="MZJ322" s="26"/>
      <c r="MZK322" s="102"/>
      <c r="MZL322" s="24"/>
      <c r="MZM322" s="24"/>
      <c r="MZN322" s="24"/>
      <c r="MZO322" s="25"/>
      <c r="MZP322" s="25"/>
      <c r="MZQ322" s="26"/>
      <c r="MZR322" s="26"/>
      <c r="MZS322" s="102"/>
      <c r="MZT322" s="24"/>
      <c r="MZU322" s="24"/>
      <c r="MZV322" s="24"/>
      <c r="MZW322" s="25"/>
      <c r="MZX322" s="25"/>
      <c r="MZY322" s="26"/>
      <c r="MZZ322" s="26"/>
      <c r="NAA322" s="102"/>
      <c r="NAB322" s="24"/>
      <c r="NAC322" s="24"/>
      <c r="NAD322" s="24"/>
      <c r="NAE322" s="25"/>
      <c r="NAF322" s="25"/>
      <c r="NAG322" s="26"/>
      <c r="NAH322" s="26"/>
      <c r="NAI322" s="102"/>
      <c r="NAJ322" s="24"/>
      <c r="NAK322" s="24"/>
      <c r="NAL322" s="24"/>
      <c r="NAM322" s="25"/>
      <c r="NAN322" s="25"/>
      <c r="NAO322" s="26"/>
      <c r="NAP322" s="26"/>
      <c r="NAQ322" s="102"/>
      <c r="NAR322" s="24"/>
      <c r="NAS322" s="24"/>
      <c r="NAT322" s="24"/>
      <c r="NAU322" s="25"/>
      <c r="NAV322" s="25"/>
      <c r="NAW322" s="26"/>
      <c r="NAX322" s="26"/>
      <c r="NAY322" s="102"/>
      <c r="NAZ322" s="24"/>
      <c r="NBA322" s="24"/>
      <c r="NBB322" s="24"/>
      <c r="NBC322" s="25"/>
      <c r="NBD322" s="25"/>
      <c r="NBE322" s="26"/>
      <c r="NBF322" s="26"/>
      <c r="NBG322" s="102"/>
      <c r="NBH322" s="24"/>
      <c r="NBI322" s="24"/>
      <c r="NBJ322" s="24"/>
      <c r="NBK322" s="25"/>
      <c r="NBL322" s="25"/>
      <c r="NBM322" s="26"/>
      <c r="NBN322" s="26"/>
      <c r="NBO322" s="102"/>
      <c r="NBP322" s="24"/>
      <c r="NBQ322" s="24"/>
      <c r="NBR322" s="24"/>
      <c r="NBS322" s="25"/>
      <c r="NBT322" s="25"/>
      <c r="NBU322" s="26"/>
      <c r="NBV322" s="26"/>
      <c r="NBW322" s="102"/>
      <c r="NBX322" s="24"/>
      <c r="NBY322" s="24"/>
      <c r="NBZ322" s="24"/>
      <c r="NCA322" s="25"/>
      <c r="NCB322" s="25"/>
      <c r="NCC322" s="26"/>
      <c r="NCD322" s="26"/>
      <c r="NCE322" s="102"/>
      <c r="NCF322" s="24"/>
      <c r="NCG322" s="24"/>
      <c r="NCH322" s="24"/>
      <c r="NCI322" s="25"/>
      <c r="NCJ322" s="25"/>
      <c r="NCK322" s="26"/>
      <c r="NCL322" s="26"/>
      <c r="NCM322" s="102"/>
      <c r="NCN322" s="24"/>
      <c r="NCO322" s="24"/>
      <c r="NCP322" s="24"/>
      <c r="NCQ322" s="25"/>
      <c r="NCR322" s="25"/>
      <c r="NCS322" s="26"/>
      <c r="NCT322" s="26"/>
      <c r="NCU322" s="102"/>
      <c r="NCV322" s="24"/>
      <c r="NCW322" s="24"/>
      <c r="NCX322" s="24"/>
      <c r="NCY322" s="25"/>
      <c r="NCZ322" s="25"/>
      <c r="NDA322" s="26"/>
      <c r="NDB322" s="26"/>
      <c r="NDC322" s="102"/>
      <c r="NDD322" s="24"/>
      <c r="NDE322" s="24"/>
      <c r="NDF322" s="24"/>
      <c r="NDG322" s="25"/>
      <c r="NDH322" s="25"/>
      <c r="NDI322" s="26"/>
      <c r="NDJ322" s="26"/>
      <c r="NDK322" s="102"/>
      <c r="NDL322" s="24"/>
      <c r="NDM322" s="24"/>
      <c r="NDN322" s="24"/>
      <c r="NDO322" s="25"/>
      <c r="NDP322" s="25"/>
      <c r="NDQ322" s="26"/>
      <c r="NDR322" s="26"/>
      <c r="NDS322" s="102"/>
      <c r="NDT322" s="24"/>
      <c r="NDU322" s="24"/>
      <c r="NDV322" s="24"/>
      <c r="NDW322" s="25"/>
      <c r="NDX322" s="25"/>
      <c r="NDY322" s="26"/>
      <c r="NDZ322" s="26"/>
      <c r="NEA322" s="102"/>
      <c r="NEB322" s="24"/>
      <c r="NEC322" s="24"/>
      <c r="NED322" s="24"/>
      <c r="NEE322" s="25"/>
      <c r="NEF322" s="25"/>
      <c r="NEG322" s="26"/>
      <c r="NEH322" s="26"/>
      <c r="NEI322" s="102"/>
      <c r="NEJ322" s="24"/>
      <c r="NEK322" s="24"/>
      <c r="NEL322" s="24"/>
      <c r="NEM322" s="25"/>
      <c r="NEN322" s="25"/>
      <c r="NEO322" s="26"/>
      <c r="NEP322" s="26"/>
      <c r="NEQ322" s="102"/>
      <c r="NER322" s="24"/>
      <c r="NES322" s="24"/>
      <c r="NET322" s="24"/>
      <c r="NEU322" s="25"/>
      <c r="NEV322" s="25"/>
      <c r="NEW322" s="26"/>
      <c r="NEX322" s="26"/>
      <c r="NEY322" s="102"/>
      <c r="NEZ322" s="24"/>
      <c r="NFA322" s="24"/>
      <c r="NFB322" s="24"/>
      <c r="NFC322" s="25"/>
      <c r="NFD322" s="25"/>
      <c r="NFE322" s="26"/>
      <c r="NFF322" s="26"/>
      <c r="NFG322" s="102"/>
      <c r="NFH322" s="24"/>
      <c r="NFI322" s="24"/>
      <c r="NFJ322" s="24"/>
      <c r="NFK322" s="25"/>
      <c r="NFL322" s="25"/>
      <c r="NFM322" s="26"/>
      <c r="NFN322" s="26"/>
      <c r="NFO322" s="102"/>
      <c r="NFP322" s="24"/>
      <c r="NFQ322" s="24"/>
      <c r="NFR322" s="24"/>
      <c r="NFS322" s="25"/>
      <c r="NFT322" s="25"/>
      <c r="NFU322" s="26"/>
      <c r="NFV322" s="26"/>
      <c r="NFW322" s="102"/>
      <c r="NFX322" s="24"/>
      <c r="NFY322" s="24"/>
      <c r="NFZ322" s="24"/>
      <c r="NGA322" s="25"/>
      <c r="NGB322" s="25"/>
      <c r="NGC322" s="26"/>
      <c r="NGD322" s="26"/>
      <c r="NGE322" s="102"/>
      <c r="NGF322" s="24"/>
      <c r="NGG322" s="24"/>
      <c r="NGH322" s="24"/>
      <c r="NGI322" s="25"/>
      <c r="NGJ322" s="25"/>
      <c r="NGK322" s="26"/>
      <c r="NGL322" s="26"/>
      <c r="NGM322" s="102"/>
      <c r="NGN322" s="24"/>
      <c r="NGO322" s="24"/>
      <c r="NGP322" s="24"/>
      <c r="NGQ322" s="25"/>
      <c r="NGR322" s="25"/>
      <c r="NGS322" s="26"/>
      <c r="NGT322" s="26"/>
      <c r="NGU322" s="102"/>
      <c r="NGV322" s="24"/>
      <c r="NGW322" s="24"/>
      <c r="NGX322" s="24"/>
      <c r="NGY322" s="25"/>
      <c r="NGZ322" s="25"/>
      <c r="NHA322" s="26"/>
      <c r="NHB322" s="26"/>
      <c r="NHC322" s="102"/>
      <c r="NHD322" s="24"/>
      <c r="NHE322" s="24"/>
      <c r="NHF322" s="24"/>
      <c r="NHG322" s="25"/>
      <c r="NHH322" s="25"/>
      <c r="NHI322" s="26"/>
      <c r="NHJ322" s="26"/>
      <c r="NHK322" s="102"/>
      <c r="NHL322" s="24"/>
      <c r="NHM322" s="24"/>
      <c r="NHN322" s="24"/>
      <c r="NHO322" s="25"/>
      <c r="NHP322" s="25"/>
      <c r="NHQ322" s="26"/>
      <c r="NHR322" s="26"/>
      <c r="NHS322" s="102"/>
      <c r="NHT322" s="24"/>
      <c r="NHU322" s="24"/>
      <c r="NHV322" s="24"/>
      <c r="NHW322" s="25"/>
      <c r="NHX322" s="25"/>
      <c r="NHY322" s="26"/>
      <c r="NHZ322" s="26"/>
      <c r="NIA322" s="102"/>
      <c r="NIB322" s="24"/>
      <c r="NIC322" s="24"/>
      <c r="NID322" s="24"/>
      <c r="NIE322" s="25"/>
      <c r="NIF322" s="25"/>
      <c r="NIG322" s="26"/>
      <c r="NIH322" s="26"/>
      <c r="NII322" s="102"/>
      <c r="NIJ322" s="24"/>
      <c r="NIK322" s="24"/>
      <c r="NIL322" s="24"/>
      <c r="NIM322" s="25"/>
      <c r="NIN322" s="25"/>
      <c r="NIO322" s="26"/>
      <c r="NIP322" s="26"/>
      <c r="NIQ322" s="102"/>
      <c r="NIR322" s="24"/>
      <c r="NIS322" s="24"/>
      <c r="NIT322" s="24"/>
      <c r="NIU322" s="25"/>
      <c r="NIV322" s="25"/>
      <c r="NIW322" s="26"/>
      <c r="NIX322" s="26"/>
      <c r="NIY322" s="102"/>
      <c r="NIZ322" s="24"/>
      <c r="NJA322" s="24"/>
      <c r="NJB322" s="24"/>
      <c r="NJC322" s="25"/>
      <c r="NJD322" s="25"/>
      <c r="NJE322" s="26"/>
      <c r="NJF322" s="26"/>
      <c r="NJG322" s="102"/>
      <c r="NJH322" s="24"/>
      <c r="NJI322" s="24"/>
      <c r="NJJ322" s="24"/>
      <c r="NJK322" s="25"/>
      <c r="NJL322" s="25"/>
      <c r="NJM322" s="26"/>
      <c r="NJN322" s="26"/>
      <c r="NJO322" s="102"/>
      <c r="NJP322" s="24"/>
      <c r="NJQ322" s="24"/>
      <c r="NJR322" s="24"/>
      <c r="NJS322" s="25"/>
      <c r="NJT322" s="25"/>
      <c r="NJU322" s="26"/>
      <c r="NJV322" s="26"/>
      <c r="NJW322" s="102"/>
      <c r="NJX322" s="24"/>
      <c r="NJY322" s="24"/>
      <c r="NJZ322" s="24"/>
      <c r="NKA322" s="25"/>
      <c r="NKB322" s="25"/>
      <c r="NKC322" s="26"/>
      <c r="NKD322" s="26"/>
      <c r="NKE322" s="102"/>
      <c r="NKF322" s="24"/>
      <c r="NKG322" s="24"/>
      <c r="NKH322" s="24"/>
      <c r="NKI322" s="25"/>
      <c r="NKJ322" s="25"/>
      <c r="NKK322" s="26"/>
      <c r="NKL322" s="26"/>
      <c r="NKM322" s="102"/>
      <c r="NKN322" s="24"/>
      <c r="NKO322" s="24"/>
      <c r="NKP322" s="24"/>
      <c r="NKQ322" s="25"/>
      <c r="NKR322" s="25"/>
      <c r="NKS322" s="26"/>
      <c r="NKT322" s="26"/>
      <c r="NKU322" s="102"/>
      <c r="NKV322" s="24"/>
      <c r="NKW322" s="24"/>
      <c r="NKX322" s="24"/>
      <c r="NKY322" s="25"/>
      <c r="NKZ322" s="25"/>
      <c r="NLA322" s="26"/>
      <c r="NLB322" s="26"/>
      <c r="NLC322" s="102"/>
      <c r="NLD322" s="24"/>
      <c r="NLE322" s="24"/>
      <c r="NLF322" s="24"/>
      <c r="NLG322" s="25"/>
      <c r="NLH322" s="25"/>
      <c r="NLI322" s="26"/>
      <c r="NLJ322" s="26"/>
      <c r="NLK322" s="102"/>
      <c r="NLL322" s="24"/>
      <c r="NLM322" s="24"/>
      <c r="NLN322" s="24"/>
      <c r="NLO322" s="25"/>
      <c r="NLP322" s="25"/>
      <c r="NLQ322" s="26"/>
      <c r="NLR322" s="26"/>
      <c r="NLS322" s="102"/>
      <c r="NLT322" s="24"/>
      <c r="NLU322" s="24"/>
      <c r="NLV322" s="24"/>
      <c r="NLW322" s="25"/>
      <c r="NLX322" s="25"/>
      <c r="NLY322" s="26"/>
      <c r="NLZ322" s="26"/>
      <c r="NMA322" s="102"/>
      <c r="NMB322" s="24"/>
      <c r="NMC322" s="24"/>
      <c r="NMD322" s="24"/>
      <c r="NME322" s="25"/>
      <c r="NMF322" s="25"/>
      <c r="NMG322" s="26"/>
      <c r="NMH322" s="26"/>
      <c r="NMI322" s="102"/>
      <c r="NMJ322" s="24"/>
      <c r="NMK322" s="24"/>
      <c r="NML322" s="24"/>
      <c r="NMM322" s="25"/>
      <c r="NMN322" s="25"/>
      <c r="NMO322" s="26"/>
      <c r="NMP322" s="26"/>
      <c r="NMQ322" s="102"/>
      <c r="NMR322" s="24"/>
      <c r="NMS322" s="24"/>
      <c r="NMT322" s="24"/>
      <c r="NMU322" s="25"/>
      <c r="NMV322" s="25"/>
      <c r="NMW322" s="26"/>
      <c r="NMX322" s="26"/>
      <c r="NMY322" s="102"/>
      <c r="NMZ322" s="24"/>
      <c r="NNA322" s="24"/>
      <c r="NNB322" s="24"/>
      <c r="NNC322" s="25"/>
      <c r="NND322" s="25"/>
      <c r="NNE322" s="26"/>
      <c r="NNF322" s="26"/>
      <c r="NNG322" s="102"/>
      <c r="NNH322" s="24"/>
      <c r="NNI322" s="24"/>
      <c r="NNJ322" s="24"/>
      <c r="NNK322" s="25"/>
      <c r="NNL322" s="25"/>
      <c r="NNM322" s="26"/>
      <c r="NNN322" s="26"/>
      <c r="NNO322" s="102"/>
      <c r="NNP322" s="24"/>
      <c r="NNQ322" s="24"/>
      <c r="NNR322" s="24"/>
      <c r="NNS322" s="25"/>
      <c r="NNT322" s="25"/>
      <c r="NNU322" s="26"/>
      <c r="NNV322" s="26"/>
      <c r="NNW322" s="102"/>
      <c r="NNX322" s="24"/>
      <c r="NNY322" s="24"/>
      <c r="NNZ322" s="24"/>
      <c r="NOA322" s="25"/>
      <c r="NOB322" s="25"/>
      <c r="NOC322" s="26"/>
      <c r="NOD322" s="26"/>
      <c r="NOE322" s="102"/>
      <c r="NOF322" s="24"/>
      <c r="NOG322" s="24"/>
      <c r="NOH322" s="24"/>
      <c r="NOI322" s="25"/>
      <c r="NOJ322" s="25"/>
      <c r="NOK322" s="26"/>
      <c r="NOL322" s="26"/>
      <c r="NOM322" s="102"/>
      <c r="NON322" s="24"/>
      <c r="NOO322" s="24"/>
      <c r="NOP322" s="24"/>
      <c r="NOQ322" s="25"/>
      <c r="NOR322" s="25"/>
      <c r="NOS322" s="26"/>
      <c r="NOT322" s="26"/>
      <c r="NOU322" s="102"/>
      <c r="NOV322" s="24"/>
      <c r="NOW322" s="24"/>
      <c r="NOX322" s="24"/>
      <c r="NOY322" s="25"/>
      <c r="NOZ322" s="25"/>
      <c r="NPA322" s="26"/>
      <c r="NPB322" s="26"/>
      <c r="NPC322" s="102"/>
      <c r="NPD322" s="24"/>
      <c r="NPE322" s="24"/>
      <c r="NPF322" s="24"/>
      <c r="NPG322" s="25"/>
      <c r="NPH322" s="25"/>
      <c r="NPI322" s="26"/>
      <c r="NPJ322" s="26"/>
      <c r="NPK322" s="102"/>
      <c r="NPL322" s="24"/>
      <c r="NPM322" s="24"/>
      <c r="NPN322" s="24"/>
      <c r="NPO322" s="25"/>
      <c r="NPP322" s="25"/>
      <c r="NPQ322" s="26"/>
      <c r="NPR322" s="26"/>
      <c r="NPS322" s="102"/>
      <c r="NPT322" s="24"/>
      <c r="NPU322" s="24"/>
      <c r="NPV322" s="24"/>
      <c r="NPW322" s="25"/>
      <c r="NPX322" s="25"/>
      <c r="NPY322" s="26"/>
      <c r="NPZ322" s="26"/>
      <c r="NQA322" s="102"/>
      <c r="NQB322" s="24"/>
      <c r="NQC322" s="24"/>
      <c r="NQD322" s="24"/>
      <c r="NQE322" s="25"/>
      <c r="NQF322" s="25"/>
      <c r="NQG322" s="26"/>
      <c r="NQH322" s="26"/>
      <c r="NQI322" s="102"/>
      <c r="NQJ322" s="24"/>
      <c r="NQK322" s="24"/>
      <c r="NQL322" s="24"/>
      <c r="NQM322" s="25"/>
      <c r="NQN322" s="25"/>
      <c r="NQO322" s="26"/>
      <c r="NQP322" s="26"/>
      <c r="NQQ322" s="102"/>
      <c r="NQR322" s="24"/>
      <c r="NQS322" s="24"/>
      <c r="NQT322" s="24"/>
      <c r="NQU322" s="25"/>
      <c r="NQV322" s="25"/>
      <c r="NQW322" s="26"/>
      <c r="NQX322" s="26"/>
      <c r="NQY322" s="102"/>
      <c r="NQZ322" s="24"/>
      <c r="NRA322" s="24"/>
      <c r="NRB322" s="24"/>
      <c r="NRC322" s="25"/>
      <c r="NRD322" s="25"/>
      <c r="NRE322" s="26"/>
      <c r="NRF322" s="26"/>
      <c r="NRG322" s="102"/>
      <c r="NRH322" s="24"/>
      <c r="NRI322" s="24"/>
      <c r="NRJ322" s="24"/>
      <c r="NRK322" s="25"/>
      <c r="NRL322" s="25"/>
      <c r="NRM322" s="26"/>
      <c r="NRN322" s="26"/>
      <c r="NRO322" s="102"/>
      <c r="NRP322" s="24"/>
      <c r="NRQ322" s="24"/>
      <c r="NRR322" s="24"/>
      <c r="NRS322" s="25"/>
      <c r="NRT322" s="25"/>
      <c r="NRU322" s="26"/>
      <c r="NRV322" s="26"/>
      <c r="NRW322" s="102"/>
      <c r="NRX322" s="24"/>
      <c r="NRY322" s="24"/>
      <c r="NRZ322" s="24"/>
      <c r="NSA322" s="25"/>
      <c r="NSB322" s="25"/>
      <c r="NSC322" s="26"/>
      <c r="NSD322" s="26"/>
      <c r="NSE322" s="102"/>
      <c r="NSF322" s="24"/>
      <c r="NSG322" s="24"/>
      <c r="NSH322" s="24"/>
      <c r="NSI322" s="25"/>
      <c r="NSJ322" s="25"/>
      <c r="NSK322" s="26"/>
      <c r="NSL322" s="26"/>
      <c r="NSM322" s="102"/>
      <c r="NSN322" s="24"/>
      <c r="NSO322" s="24"/>
      <c r="NSP322" s="24"/>
      <c r="NSQ322" s="25"/>
      <c r="NSR322" s="25"/>
      <c r="NSS322" s="26"/>
      <c r="NST322" s="26"/>
      <c r="NSU322" s="102"/>
      <c r="NSV322" s="24"/>
      <c r="NSW322" s="24"/>
      <c r="NSX322" s="24"/>
      <c r="NSY322" s="25"/>
      <c r="NSZ322" s="25"/>
      <c r="NTA322" s="26"/>
      <c r="NTB322" s="26"/>
      <c r="NTC322" s="102"/>
      <c r="NTD322" s="24"/>
      <c r="NTE322" s="24"/>
      <c r="NTF322" s="24"/>
      <c r="NTG322" s="25"/>
      <c r="NTH322" s="25"/>
      <c r="NTI322" s="26"/>
      <c r="NTJ322" s="26"/>
      <c r="NTK322" s="102"/>
      <c r="NTL322" s="24"/>
      <c r="NTM322" s="24"/>
      <c r="NTN322" s="24"/>
      <c r="NTO322" s="25"/>
      <c r="NTP322" s="25"/>
      <c r="NTQ322" s="26"/>
      <c r="NTR322" s="26"/>
      <c r="NTS322" s="102"/>
      <c r="NTT322" s="24"/>
      <c r="NTU322" s="24"/>
      <c r="NTV322" s="24"/>
      <c r="NTW322" s="25"/>
      <c r="NTX322" s="25"/>
      <c r="NTY322" s="26"/>
      <c r="NTZ322" s="26"/>
      <c r="NUA322" s="102"/>
      <c r="NUB322" s="24"/>
      <c r="NUC322" s="24"/>
      <c r="NUD322" s="24"/>
      <c r="NUE322" s="25"/>
      <c r="NUF322" s="25"/>
      <c r="NUG322" s="26"/>
      <c r="NUH322" s="26"/>
      <c r="NUI322" s="102"/>
      <c r="NUJ322" s="24"/>
      <c r="NUK322" s="24"/>
      <c r="NUL322" s="24"/>
      <c r="NUM322" s="25"/>
      <c r="NUN322" s="25"/>
      <c r="NUO322" s="26"/>
      <c r="NUP322" s="26"/>
      <c r="NUQ322" s="102"/>
      <c r="NUR322" s="24"/>
      <c r="NUS322" s="24"/>
      <c r="NUT322" s="24"/>
      <c r="NUU322" s="25"/>
      <c r="NUV322" s="25"/>
      <c r="NUW322" s="26"/>
      <c r="NUX322" s="26"/>
      <c r="NUY322" s="102"/>
      <c r="NUZ322" s="24"/>
      <c r="NVA322" s="24"/>
      <c r="NVB322" s="24"/>
      <c r="NVC322" s="25"/>
      <c r="NVD322" s="25"/>
      <c r="NVE322" s="26"/>
      <c r="NVF322" s="26"/>
      <c r="NVG322" s="102"/>
      <c r="NVH322" s="24"/>
      <c r="NVI322" s="24"/>
      <c r="NVJ322" s="24"/>
      <c r="NVK322" s="25"/>
      <c r="NVL322" s="25"/>
      <c r="NVM322" s="26"/>
      <c r="NVN322" s="26"/>
      <c r="NVO322" s="102"/>
      <c r="NVP322" s="24"/>
      <c r="NVQ322" s="24"/>
      <c r="NVR322" s="24"/>
      <c r="NVS322" s="25"/>
      <c r="NVT322" s="25"/>
      <c r="NVU322" s="26"/>
      <c r="NVV322" s="26"/>
      <c r="NVW322" s="102"/>
      <c r="NVX322" s="24"/>
      <c r="NVY322" s="24"/>
      <c r="NVZ322" s="24"/>
      <c r="NWA322" s="25"/>
      <c r="NWB322" s="25"/>
      <c r="NWC322" s="26"/>
      <c r="NWD322" s="26"/>
      <c r="NWE322" s="102"/>
      <c r="NWF322" s="24"/>
      <c r="NWG322" s="24"/>
      <c r="NWH322" s="24"/>
      <c r="NWI322" s="25"/>
      <c r="NWJ322" s="25"/>
      <c r="NWK322" s="26"/>
      <c r="NWL322" s="26"/>
      <c r="NWM322" s="102"/>
      <c r="NWN322" s="24"/>
      <c r="NWO322" s="24"/>
      <c r="NWP322" s="24"/>
      <c r="NWQ322" s="25"/>
      <c r="NWR322" s="25"/>
      <c r="NWS322" s="26"/>
      <c r="NWT322" s="26"/>
      <c r="NWU322" s="102"/>
      <c r="NWV322" s="24"/>
      <c r="NWW322" s="24"/>
      <c r="NWX322" s="24"/>
      <c r="NWY322" s="25"/>
      <c r="NWZ322" s="25"/>
      <c r="NXA322" s="26"/>
      <c r="NXB322" s="26"/>
      <c r="NXC322" s="102"/>
      <c r="NXD322" s="24"/>
      <c r="NXE322" s="24"/>
      <c r="NXF322" s="24"/>
      <c r="NXG322" s="25"/>
      <c r="NXH322" s="25"/>
      <c r="NXI322" s="26"/>
      <c r="NXJ322" s="26"/>
      <c r="NXK322" s="102"/>
      <c r="NXL322" s="24"/>
      <c r="NXM322" s="24"/>
      <c r="NXN322" s="24"/>
      <c r="NXO322" s="25"/>
      <c r="NXP322" s="25"/>
      <c r="NXQ322" s="26"/>
      <c r="NXR322" s="26"/>
      <c r="NXS322" s="102"/>
      <c r="NXT322" s="24"/>
      <c r="NXU322" s="24"/>
      <c r="NXV322" s="24"/>
      <c r="NXW322" s="25"/>
      <c r="NXX322" s="25"/>
      <c r="NXY322" s="26"/>
      <c r="NXZ322" s="26"/>
      <c r="NYA322" s="102"/>
      <c r="NYB322" s="24"/>
      <c r="NYC322" s="24"/>
      <c r="NYD322" s="24"/>
      <c r="NYE322" s="25"/>
      <c r="NYF322" s="25"/>
      <c r="NYG322" s="26"/>
      <c r="NYH322" s="26"/>
      <c r="NYI322" s="102"/>
      <c r="NYJ322" s="24"/>
      <c r="NYK322" s="24"/>
      <c r="NYL322" s="24"/>
      <c r="NYM322" s="25"/>
      <c r="NYN322" s="25"/>
      <c r="NYO322" s="26"/>
      <c r="NYP322" s="26"/>
      <c r="NYQ322" s="102"/>
      <c r="NYR322" s="24"/>
      <c r="NYS322" s="24"/>
      <c r="NYT322" s="24"/>
      <c r="NYU322" s="25"/>
      <c r="NYV322" s="25"/>
      <c r="NYW322" s="26"/>
      <c r="NYX322" s="26"/>
      <c r="NYY322" s="102"/>
      <c r="NYZ322" s="24"/>
      <c r="NZA322" s="24"/>
      <c r="NZB322" s="24"/>
      <c r="NZC322" s="25"/>
      <c r="NZD322" s="25"/>
      <c r="NZE322" s="26"/>
      <c r="NZF322" s="26"/>
      <c r="NZG322" s="102"/>
      <c r="NZH322" s="24"/>
      <c r="NZI322" s="24"/>
      <c r="NZJ322" s="24"/>
      <c r="NZK322" s="25"/>
      <c r="NZL322" s="25"/>
      <c r="NZM322" s="26"/>
      <c r="NZN322" s="26"/>
      <c r="NZO322" s="102"/>
      <c r="NZP322" s="24"/>
      <c r="NZQ322" s="24"/>
      <c r="NZR322" s="24"/>
      <c r="NZS322" s="25"/>
      <c r="NZT322" s="25"/>
      <c r="NZU322" s="26"/>
      <c r="NZV322" s="26"/>
      <c r="NZW322" s="102"/>
      <c r="NZX322" s="24"/>
      <c r="NZY322" s="24"/>
      <c r="NZZ322" s="24"/>
      <c r="OAA322" s="25"/>
      <c r="OAB322" s="25"/>
      <c r="OAC322" s="26"/>
      <c r="OAD322" s="26"/>
      <c r="OAE322" s="102"/>
      <c r="OAF322" s="24"/>
      <c r="OAG322" s="24"/>
      <c r="OAH322" s="24"/>
      <c r="OAI322" s="25"/>
      <c r="OAJ322" s="25"/>
      <c r="OAK322" s="26"/>
      <c r="OAL322" s="26"/>
      <c r="OAM322" s="102"/>
      <c r="OAN322" s="24"/>
      <c r="OAO322" s="24"/>
      <c r="OAP322" s="24"/>
      <c r="OAQ322" s="25"/>
      <c r="OAR322" s="25"/>
      <c r="OAS322" s="26"/>
      <c r="OAT322" s="26"/>
      <c r="OAU322" s="102"/>
      <c r="OAV322" s="24"/>
      <c r="OAW322" s="24"/>
      <c r="OAX322" s="24"/>
      <c r="OAY322" s="25"/>
      <c r="OAZ322" s="25"/>
      <c r="OBA322" s="26"/>
      <c r="OBB322" s="26"/>
      <c r="OBC322" s="102"/>
      <c r="OBD322" s="24"/>
      <c r="OBE322" s="24"/>
      <c r="OBF322" s="24"/>
      <c r="OBG322" s="25"/>
      <c r="OBH322" s="25"/>
      <c r="OBI322" s="26"/>
      <c r="OBJ322" s="26"/>
      <c r="OBK322" s="102"/>
      <c r="OBL322" s="24"/>
      <c r="OBM322" s="24"/>
      <c r="OBN322" s="24"/>
      <c r="OBO322" s="25"/>
      <c r="OBP322" s="25"/>
      <c r="OBQ322" s="26"/>
      <c r="OBR322" s="26"/>
      <c r="OBS322" s="102"/>
      <c r="OBT322" s="24"/>
      <c r="OBU322" s="24"/>
      <c r="OBV322" s="24"/>
      <c r="OBW322" s="25"/>
      <c r="OBX322" s="25"/>
      <c r="OBY322" s="26"/>
      <c r="OBZ322" s="26"/>
      <c r="OCA322" s="102"/>
      <c r="OCB322" s="24"/>
      <c r="OCC322" s="24"/>
      <c r="OCD322" s="24"/>
      <c r="OCE322" s="25"/>
      <c r="OCF322" s="25"/>
      <c r="OCG322" s="26"/>
      <c r="OCH322" s="26"/>
      <c r="OCI322" s="102"/>
      <c r="OCJ322" s="24"/>
      <c r="OCK322" s="24"/>
      <c r="OCL322" s="24"/>
      <c r="OCM322" s="25"/>
      <c r="OCN322" s="25"/>
      <c r="OCO322" s="26"/>
      <c r="OCP322" s="26"/>
      <c r="OCQ322" s="102"/>
      <c r="OCR322" s="24"/>
      <c r="OCS322" s="24"/>
      <c r="OCT322" s="24"/>
      <c r="OCU322" s="25"/>
      <c r="OCV322" s="25"/>
      <c r="OCW322" s="26"/>
      <c r="OCX322" s="26"/>
      <c r="OCY322" s="102"/>
      <c r="OCZ322" s="24"/>
      <c r="ODA322" s="24"/>
      <c r="ODB322" s="24"/>
      <c r="ODC322" s="25"/>
      <c r="ODD322" s="25"/>
      <c r="ODE322" s="26"/>
      <c r="ODF322" s="26"/>
      <c r="ODG322" s="102"/>
      <c r="ODH322" s="24"/>
      <c r="ODI322" s="24"/>
      <c r="ODJ322" s="24"/>
      <c r="ODK322" s="25"/>
      <c r="ODL322" s="25"/>
      <c r="ODM322" s="26"/>
      <c r="ODN322" s="26"/>
      <c r="ODO322" s="102"/>
      <c r="ODP322" s="24"/>
      <c r="ODQ322" s="24"/>
      <c r="ODR322" s="24"/>
      <c r="ODS322" s="25"/>
      <c r="ODT322" s="25"/>
      <c r="ODU322" s="26"/>
      <c r="ODV322" s="26"/>
      <c r="ODW322" s="102"/>
      <c r="ODX322" s="24"/>
      <c r="ODY322" s="24"/>
      <c r="ODZ322" s="24"/>
      <c r="OEA322" s="25"/>
      <c r="OEB322" s="25"/>
      <c r="OEC322" s="26"/>
      <c r="OED322" s="26"/>
      <c r="OEE322" s="102"/>
      <c r="OEF322" s="24"/>
      <c r="OEG322" s="24"/>
      <c r="OEH322" s="24"/>
      <c r="OEI322" s="25"/>
      <c r="OEJ322" s="25"/>
      <c r="OEK322" s="26"/>
      <c r="OEL322" s="26"/>
      <c r="OEM322" s="102"/>
      <c r="OEN322" s="24"/>
      <c r="OEO322" s="24"/>
      <c r="OEP322" s="24"/>
      <c r="OEQ322" s="25"/>
      <c r="OER322" s="25"/>
      <c r="OES322" s="26"/>
      <c r="OET322" s="26"/>
      <c r="OEU322" s="102"/>
      <c r="OEV322" s="24"/>
      <c r="OEW322" s="24"/>
      <c r="OEX322" s="24"/>
      <c r="OEY322" s="25"/>
      <c r="OEZ322" s="25"/>
      <c r="OFA322" s="26"/>
      <c r="OFB322" s="26"/>
      <c r="OFC322" s="102"/>
      <c r="OFD322" s="24"/>
      <c r="OFE322" s="24"/>
      <c r="OFF322" s="24"/>
      <c r="OFG322" s="25"/>
      <c r="OFH322" s="25"/>
      <c r="OFI322" s="26"/>
      <c r="OFJ322" s="26"/>
      <c r="OFK322" s="102"/>
      <c r="OFL322" s="24"/>
      <c r="OFM322" s="24"/>
      <c r="OFN322" s="24"/>
      <c r="OFO322" s="25"/>
      <c r="OFP322" s="25"/>
      <c r="OFQ322" s="26"/>
      <c r="OFR322" s="26"/>
      <c r="OFS322" s="102"/>
      <c r="OFT322" s="24"/>
      <c r="OFU322" s="24"/>
      <c r="OFV322" s="24"/>
      <c r="OFW322" s="25"/>
      <c r="OFX322" s="25"/>
      <c r="OFY322" s="26"/>
      <c r="OFZ322" s="26"/>
      <c r="OGA322" s="102"/>
      <c r="OGB322" s="24"/>
      <c r="OGC322" s="24"/>
      <c r="OGD322" s="24"/>
      <c r="OGE322" s="25"/>
      <c r="OGF322" s="25"/>
      <c r="OGG322" s="26"/>
      <c r="OGH322" s="26"/>
      <c r="OGI322" s="102"/>
      <c r="OGJ322" s="24"/>
      <c r="OGK322" s="24"/>
      <c r="OGL322" s="24"/>
      <c r="OGM322" s="25"/>
      <c r="OGN322" s="25"/>
      <c r="OGO322" s="26"/>
      <c r="OGP322" s="26"/>
      <c r="OGQ322" s="102"/>
      <c r="OGR322" s="24"/>
      <c r="OGS322" s="24"/>
      <c r="OGT322" s="24"/>
      <c r="OGU322" s="25"/>
      <c r="OGV322" s="25"/>
      <c r="OGW322" s="26"/>
      <c r="OGX322" s="26"/>
      <c r="OGY322" s="102"/>
      <c r="OGZ322" s="24"/>
      <c r="OHA322" s="24"/>
      <c r="OHB322" s="24"/>
      <c r="OHC322" s="25"/>
      <c r="OHD322" s="25"/>
      <c r="OHE322" s="26"/>
      <c r="OHF322" s="26"/>
      <c r="OHG322" s="102"/>
      <c r="OHH322" s="24"/>
      <c r="OHI322" s="24"/>
      <c r="OHJ322" s="24"/>
      <c r="OHK322" s="25"/>
      <c r="OHL322" s="25"/>
      <c r="OHM322" s="26"/>
      <c r="OHN322" s="26"/>
      <c r="OHO322" s="102"/>
      <c r="OHP322" s="24"/>
      <c r="OHQ322" s="24"/>
      <c r="OHR322" s="24"/>
      <c r="OHS322" s="25"/>
      <c r="OHT322" s="25"/>
      <c r="OHU322" s="26"/>
      <c r="OHV322" s="26"/>
      <c r="OHW322" s="102"/>
      <c r="OHX322" s="24"/>
      <c r="OHY322" s="24"/>
      <c r="OHZ322" s="24"/>
      <c r="OIA322" s="25"/>
      <c r="OIB322" s="25"/>
      <c r="OIC322" s="26"/>
      <c r="OID322" s="26"/>
      <c r="OIE322" s="102"/>
      <c r="OIF322" s="24"/>
      <c r="OIG322" s="24"/>
      <c r="OIH322" s="24"/>
      <c r="OII322" s="25"/>
      <c r="OIJ322" s="25"/>
      <c r="OIK322" s="26"/>
      <c r="OIL322" s="26"/>
      <c r="OIM322" s="102"/>
      <c r="OIN322" s="24"/>
      <c r="OIO322" s="24"/>
      <c r="OIP322" s="24"/>
      <c r="OIQ322" s="25"/>
      <c r="OIR322" s="25"/>
      <c r="OIS322" s="26"/>
      <c r="OIT322" s="26"/>
      <c r="OIU322" s="102"/>
      <c r="OIV322" s="24"/>
      <c r="OIW322" s="24"/>
      <c r="OIX322" s="24"/>
      <c r="OIY322" s="25"/>
      <c r="OIZ322" s="25"/>
      <c r="OJA322" s="26"/>
      <c r="OJB322" s="26"/>
      <c r="OJC322" s="102"/>
      <c r="OJD322" s="24"/>
      <c r="OJE322" s="24"/>
      <c r="OJF322" s="24"/>
      <c r="OJG322" s="25"/>
      <c r="OJH322" s="25"/>
      <c r="OJI322" s="26"/>
      <c r="OJJ322" s="26"/>
      <c r="OJK322" s="102"/>
      <c r="OJL322" s="24"/>
      <c r="OJM322" s="24"/>
      <c r="OJN322" s="24"/>
      <c r="OJO322" s="25"/>
      <c r="OJP322" s="25"/>
      <c r="OJQ322" s="26"/>
      <c r="OJR322" s="26"/>
      <c r="OJS322" s="102"/>
      <c r="OJT322" s="24"/>
      <c r="OJU322" s="24"/>
      <c r="OJV322" s="24"/>
      <c r="OJW322" s="25"/>
      <c r="OJX322" s="25"/>
      <c r="OJY322" s="26"/>
      <c r="OJZ322" s="26"/>
      <c r="OKA322" s="102"/>
      <c r="OKB322" s="24"/>
      <c r="OKC322" s="24"/>
      <c r="OKD322" s="24"/>
      <c r="OKE322" s="25"/>
      <c r="OKF322" s="25"/>
      <c r="OKG322" s="26"/>
      <c r="OKH322" s="26"/>
      <c r="OKI322" s="102"/>
      <c r="OKJ322" s="24"/>
      <c r="OKK322" s="24"/>
      <c r="OKL322" s="24"/>
      <c r="OKM322" s="25"/>
      <c r="OKN322" s="25"/>
      <c r="OKO322" s="26"/>
      <c r="OKP322" s="26"/>
      <c r="OKQ322" s="102"/>
      <c r="OKR322" s="24"/>
      <c r="OKS322" s="24"/>
      <c r="OKT322" s="24"/>
      <c r="OKU322" s="25"/>
      <c r="OKV322" s="25"/>
      <c r="OKW322" s="26"/>
      <c r="OKX322" s="26"/>
      <c r="OKY322" s="102"/>
      <c r="OKZ322" s="24"/>
      <c r="OLA322" s="24"/>
      <c r="OLB322" s="24"/>
      <c r="OLC322" s="25"/>
      <c r="OLD322" s="25"/>
      <c r="OLE322" s="26"/>
      <c r="OLF322" s="26"/>
      <c r="OLG322" s="102"/>
      <c r="OLH322" s="24"/>
      <c r="OLI322" s="24"/>
      <c r="OLJ322" s="24"/>
      <c r="OLK322" s="25"/>
      <c r="OLL322" s="25"/>
      <c r="OLM322" s="26"/>
      <c r="OLN322" s="26"/>
      <c r="OLO322" s="102"/>
      <c r="OLP322" s="24"/>
      <c r="OLQ322" s="24"/>
      <c r="OLR322" s="24"/>
      <c r="OLS322" s="25"/>
      <c r="OLT322" s="25"/>
      <c r="OLU322" s="26"/>
      <c r="OLV322" s="26"/>
      <c r="OLW322" s="102"/>
      <c r="OLX322" s="24"/>
      <c r="OLY322" s="24"/>
      <c r="OLZ322" s="24"/>
      <c r="OMA322" s="25"/>
      <c r="OMB322" s="25"/>
      <c r="OMC322" s="26"/>
      <c r="OMD322" s="26"/>
      <c r="OME322" s="102"/>
      <c r="OMF322" s="24"/>
      <c r="OMG322" s="24"/>
      <c r="OMH322" s="24"/>
      <c r="OMI322" s="25"/>
      <c r="OMJ322" s="25"/>
      <c r="OMK322" s="26"/>
      <c r="OML322" s="26"/>
      <c r="OMM322" s="102"/>
      <c r="OMN322" s="24"/>
      <c r="OMO322" s="24"/>
      <c r="OMP322" s="24"/>
      <c r="OMQ322" s="25"/>
      <c r="OMR322" s="25"/>
      <c r="OMS322" s="26"/>
      <c r="OMT322" s="26"/>
      <c r="OMU322" s="102"/>
      <c r="OMV322" s="24"/>
      <c r="OMW322" s="24"/>
      <c r="OMX322" s="24"/>
      <c r="OMY322" s="25"/>
      <c r="OMZ322" s="25"/>
      <c r="ONA322" s="26"/>
      <c r="ONB322" s="26"/>
      <c r="ONC322" s="102"/>
      <c r="OND322" s="24"/>
      <c r="ONE322" s="24"/>
      <c r="ONF322" s="24"/>
      <c r="ONG322" s="25"/>
      <c r="ONH322" s="25"/>
      <c r="ONI322" s="26"/>
      <c r="ONJ322" s="26"/>
      <c r="ONK322" s="102"/>
      <c r="ONL322" s="24"/>
      <c r="ONM322" s="24"/>
      <c r="ONN322" s="24"/>
      <c r="ONO322" s="25"/>
      <c r="ONP322" s="25"/>
      <c r="ONQ322" s="26"/>
      <c r="ONR322" s="26"/>
      <c r="ONS322" s="102"/>
      <c r="ONT322" s="24"/>
      <c r="ONU322" s="24"/>
      <c r="ONV322" s="24"/>
      <c r="ONW322" s="25"/>
      <c r="ONX322" s="25"/>
      <c r="ONY322" s="26"/>
      <c r="ONZ322" s="26"/>
      <c r="OOA322" s="102"/>
      <c r="OOB322" s="24"/>
      <c r="OOC322" s="24"/>
      <c r="OOD322" s="24"/>
      <c r="OOE322" s="25"/>
      <c r="OOF322" s="25"/>
      <c r="OOG322" s="26"/>
      <c r="OOH322" s="26"/>
      <c r="OOI322" s="102"/>
      <c r="OOJ322" s="24"/>
      <c r="OOK322" s="24"/>
      <c r="OOL322" s="24"/>
      <c r="OOM322" s="25"/>
      <c r="OON322" s="25"/>
      <c r="OOO322" s="26"/>
      <c r="OOP322" s="26"/>
      <c r="OOQ322" s="102"/>
      <c r="OOR322" s="24"/>
      <c r="OOS322" s="24"/>
      <c r="OOT322" s="24"/>
      <c r="OOU322" s="25"/>
      <c r="OOV322" s="25"/>
      <c r="OOW322" s="26"/>
      <c r="OOX322" s="26"/>
      <c r="OOY322" s="102"/>
      <c r="OOZ322" s="24"/>
      <c r="OPA322" s="24"/>
      <c r="OPB322" s="24"/>
      <c r="OPC322" s="25"/>
      <c r="OPD322" s="25"/>
      <c r="OPE322" s="26"/>
      <c r="OPF322" s="26"/>
      <c r="OPG322" s="102"/>
      <c r="OPH322" s="24"/>
      <c r="OPI322" s="24"/>
      <c r="OPJ322" s="24"/>
      <c r="OPK322" s="25"/>
      <c r="OPL322" s="25"/>
      <c r="OPM322" s="26"/>
      <c r="OPN322" s="26"/>
      <c r="OPO322" s="102"/>
      <c r="OPP322" s="24"/>
      <c r="OPQ322" s="24"/>
      <c r="OPR322" s="24"/>
      <c r="OPS322" s="25"/>
      <c r="OPT322" s="25"/>
      <c r="OPU322" s="26"/>
      <c r="OPV322" s="26"/>
      <c r="OPW322" s="102"/>
      <c r="OPX322" s="24"/>
      <c r="OPY322" s="24"/>
      <c r="OPZ322" s="24"/>
      <c r="OQA322" s="25"/>
      <c r="OQB322" s="25"/>
      <c r="OQC322" s="26"/>
      <c r="OQD322" s="26"/>
      <c r="OQE322" s="102"/>
      <c r="OQF322" s="24"/>
      <c r="OQG322" s="24"/>
      <c r="OQH322" s="24"/>
      <c r="OQI322" s="25"/>
      <c r="OQJ322" s="25"/>
      <c r="OQK322" s="26"/>
      <c r="OQL322" s="26"/>
      <c r="OQM322" s="102"/>
      <c r="OQN322" s="24"/>
      <c r="OQO322" s="24"/>
      <c r="OQP322" s="24"/>
      <c r="OQQ322" s="25"/>
      <c r="OQR322" s="25"/>
      <c r="OQS322" s="26"/>
      <c r="OQT322" s="26"/>
      <c r="OQU322" s="102"/>
      <c r="OQV322" s="24"/>
      <c r="OQW322" s="24"/>
      <c r="OQX322" s="24"/>
      <c r="OQY322" s="25"/>
      <c r="OQZ322" s="25"/>
      <c r="ORA322" s="26"/>
      <c r="ORB322" s="26"/>
      <c r="ORC322" s="102"/>
      <c r="ORD322" s="24"/>
      <c r="ORE322" s="24"/>
      <c r="ORF322" s="24"/>
      <c r="ORG322" s="25"/>
      <c r="ORH322" s="25"/>
      <c r="ORI322" s="26"/>
      <c r="ORJ322" s="26"/>
      <c r="ORK322" s="102"/>
      <c r="ORL322" s="24"/>
      <c r="ORM322" s="24"/>
      <c r="ORN322" s="24"/>
      <c r="ORO322" s="25"/>
      <c r="ORP322" s="25"/>
      <c r="ORQ322" s="26"/>
      <c r="ORR322" s="26"/>
      <c r="ORS322" s="102"/>
      <c r="ORT322" s="24"/>
      <c r="ORU322" s="24"/>
      <c r="ORV322" s="24"/>
      <c r="ORW322" s="25"/>
      <c r="ORX322" s="25"/>
      <c r="ORY322" s="26"/>
      <c r="ORZ322" s="26"/>
      <c r="OSA322" s="102"/>
      <c r="OSB322" s="24"/>
      <c r="OSC322" s="24"/>
      <c r="OSD322" s="24"/>
      <c r="OSE322" s="25"/>
      <c r="OSF322" s="25"/>
      <c r="OSG322" s="26"/>
      <c r="OSH322" s="26"/>
      <c r="OSI322" s="102"/>
      <c r="OSJ322" s="24"/>
      <c r="OSK322" s="24"/>
      <c r="OSL322" s="24"/>
      <c r="OSM322" s="25"/>
      <c r="OSN322" s="25"/>
      <c r="OSO322" s="26"/>
      <c r="OSP322" s="26"/>
      <c r="OSQ322" s="102"/>
      <c r="OSR322" s="24"/>
      <c r="OSS322" s="24"/>
      <c r="OST322" s="24"/>
      <c r="OSU322" s="25"/>
      <c r="OSV322" s="25"/>
      <c r="OSW322" s="26"/>
      <c r="OSX322" s="26"/>
      <c r="OSY322" s="102"/>
      <c r="OSZ322" s="24"/>
      <c r="OTA322" s="24"/>
      <c r="OTB322" s="24"/>
      <c r="OTC322" s="25"/>
      <c r="OTD322" s="25"/>
      <c r="OTE322" s="26"/>
      <c r="OTF322" s="26"/>
      <c r="OTG322" s="102"/>
      <c r="OTH322" s="24"/>
      <c r="OTI322" s="24"/>
      <c r="OTJ322" s="24"/>
      <c r="OTK322" s="25"/>
      <c r="OTL322" s="25"/>
      <c r="OTM322" s="26"/>
      <c r="OTN322" s="26"/>
      <c r="OTO322" s="102"/>
      <c r="OTP322" s="24"/>
      <c r="OTQ322" s="24"/>
      <c r="OTR322" s="24"/>
      <c r="OTS322" s="25"/>
      <c r="OTT322" s="25"/>
      <c r="OTU322" s="26"/>
      <c r="OTV322" s="26"/>
      <c r="OTW322" s="102"/>
      <c r="OTX322" s="24"/>
      <c r="OTY322" s="24"/>
      <c r="OTZ322" s="24"/>
      <c r="OUA322" s="25"/>
      <c r="OUB322" s="25"/>
      <c r="OUC322" s="26"/>
      <c r="OUD322" s="26"/>
      <c r="OUE322" s="102"/>
      <c r="OUF322" s="24"/>
      <c r="OUG322" s="24"/>
      <c r="OUH322" s="24"/>
      <c r="OUI322" s="25"/>
      <c r="OUJ322" s="25"/>
      <c r="OUK322" s="26"/>
      <c r="OUL322" s="26"/>
      <c r="OUM322" s="102"/>
      <c r="OUN322" s="24"/>
      <c r="OUO322" s="24"/>
      <c r="OUP322" s="24"/>
      <c r="OUQ322" s="25"/>
      <c r="OUR322" s="25"/>
      <c r="OUS322" s="26"/>
      <c r="OUT322" s="26"/>
      <c r="OUU322" s="102"/>
      <c r="OUV322" s="24"/>
      <c r="OUW322" s="24"/>
      <c r="OUX322" s="24"/>
      <c r="OUY322" s="25"/>
      <c r="OUZ322" s="25"/>
      <c r="OVA322" s="26"/>
      <c r="OVB322" s="26"/>
      <c r="OVC322" s="102"/>
      <c r="OVD322" s="24"/>
      <c r="OVE322" s="24"/>
      <c r="OVF322" s="24"/>
      <c r="OVG322" s="25"/>
      <c r="OVH322" s="25"/>
      <c r="OVI322" s="26"/>
      <c r="OVJ322" s="26"/>
      <c r="OVK322" s="102"/>
      <c r="OVL322" s="24"/>
      <c r="OVM322" s="24"/>
      <c r="OVN322" s="24"/>
      <c r="OVO322" s="25"/>
      <c r="OVP322" s="25"/>
      <c r="OVQ322" s="26"/>
      <c r="OVR322" s="26"/>
      <c r="OVS322" s="102"/>
      <c r="OVT322" s="24"/>
      <c r="OVU322" s="24"/>
      <c r="OVV322" s="24"/>
      <c r="OVW322" s="25"/>
      <c r="OVX322" s="25"/>
      <c r="OVY322" s="26"/>
      <c r="OVZ322" s="26"/>
      <c r="OWA322" s="102"/>
      <c r="OWB322" s="24"/>
      <c r="OWC322" s="24"/>
      <c r="OWD322" s="24"/>
      <c r="OWE322" s="25"/>
      <c r="OWF322" s="25"/>
      <c r="OWG322" s="26"/>
      <c r="OWH322" s="26"/>
      <c r="OWI322" s="102"/>
      <c r="OWJ322" s="24"/>
      <c r="OWK322" s="24"/>
      <c r="OWL322" s="24"/>
      <c r="OWM322" s="25"/>
      <c r="OWN322" s="25"/>
      <c r="OWO322" s="26"/>
      <c r="OWP322" s="26"/>
      <c r="OWQ322" s="102"/>
      <c r="OWR322" s="24"/>
      <c r="OWS322" s="24"/>
      <c r="OWT322" s="24"/>
      <c r="OWU322" s="25"/>
      <c r="OWV322" s="25"/>
      <c r="OWW322" s="26"/>
      <c r="OWX322" s="26"/>
      <c r="OWY322" s="102"/>
      <c r="OWZ322" s="24"/>
      <c r="OXA322" s="24"/>
      <c r="OXB322" s="24"/>
      <c r="OXC322" s="25"/>
      <c r="OXD322" s="25"/>
      <c r="OXE322" s="26"/>
      <c r="OXF322" s="26"/>
      <c r="OXG322" s="102"/>
      <c r="OXH322" s="24"/>
      <c r="OXI322" s="24"/>
      <c r="OXJ322" s="24"/>
      <c r="OXK322" s="25"/>
      <c r="OXL322" s="25"/>
      <c r="OXM322" s="26"/>
      <c r="OXN322" s="26"/>
      <c r="OXO322" s="102"/>
      <c r="OXP322" s="24"/>
      <c r="OXQ322" s="24"/>
      <c r="OXR322" s="24"/>
      <c r="OXS322" s="25"/>
      <c r="OXT322" s="25"/>
      <c r="OXU322" s="26"/>
      <c r="OXV322" s="26"/>
      <c r="OXW322" s="102"/>
      <c r="OXX322" s="24"/>
      <c r="OXY322" s="24"/>
      <c r="OXZ322" s="24"/>
      <c r="OYA322" s="25"/>
      <c r="OYB322" s="25"/>
      <c r="OYC322" s="26"/>
      <c r="OYD322" s="26"/>
      <c r="OYE322" s="102"/>
      <c r="OYF322" s="24"/>
      <c r="OYG322" s="24"/>
      <c r="OYH322" s="24"/>
      <c r="OYI322" s="25"/>
      <c r="OYJ322" s="25"/>
      <c r="OYK322" s="26"/>
      <c r="OYL322" s="26"/>
      <c r="OYM322" s="102"/>
      <c r="OYN322" s="24"/>
      <c r="OYO322" s="24"/>
      <c r="OYP322" s="24"/>
      <c r="OYQ322" s="25"/>
      <c r="OYR322" s="25"/>
      <c r="OYS322" s="26"/>
      <c r="OYT322" s="26"/>
      <c r="OYU322" s="102"/>
      <c r="OYV322" s="24"/>
      <c r="OYW322" s="24"/>
      <c r="OYX322" s="24"/>
      <c r="OYY322" s="25"/>
      <c r="OYZ322" s="25"/>
      <c r="OZA322" s="26"/>
      <c r="OZB322" s="26"/>
      <c r="OZC322" s="102"/>
      <c r="OZD322" s="24"/>
      <c r="OZE322" s="24"/>
      <c r="OZF322" s="24"/>
      <c r="OZG322" s="25"/>
      <c r="OZH322" s="25"/>
      <c r="OZI322" s="26"/>
      <c r="OZJ322" s="26"/>
      <c r="OZK322" s="102"/>
      <c r="OZL322" s="24"/>
      <c r="OZM322" s="24"/>
      <c r="OZN322" s="24"/>
      <c r="OZO322" s="25"/>
      <c r="OZP322" s="25"/>
      <c r="OZQ322" s="26"/>
      <c r="OZR322" s="26"/>
      <c r="OZS322" s="102"/>
      <c r="OZT322" s="24"/>
      <c r="OZU322" s="24"/>
      <c r="OZV322" s="24"/>
      <c r="OZW322" s="25"/>
      <c r="OZX322" s="25"/>
      <c r="OZY322" s="26"/>
      <c r="OZZ322" s="26"/>
      <c r="PAA322" s="102"/>
      <c r="PAB322" s="24"/>
      <c r="PAC322" s="24"/>
      <c r="PAD322" s="24"/>
      <c r="PAE322" s="25"/>
      <c r="PAF322" s="25"/>
      <c r="PAG322" s="26"/>
      <c r="PAH322" s="26"/>
      <c r="PAI322" s="102"/>
      <c r="PAJ322" s="24"/>
      <c r="PAK322" s="24"/>
      <c r="PAL322" s="24"/>
      <c r="PAM322" s="25"/>
      <c r="PAN322" s="25"/>
      <c r="PAO322" s="26"/>
      <c r="PAP322" s="26"/>
      <c r="PAQ322" s="102"/>
      <c r="PAR322" s="24"/>
      <c r="PAS322" s="24"/>
      <c r="PAT322" s="24"/>
      <c r="PAU322" s="25"/>
      <c r="PAV322" s="25"/>
      <c r="PAW322" s="26"/>
      <c r="PAX322" s="26"/>
      <c r="PAY322" s="102"/>
      <c r="PAZ322" s="24"/>
      <c r="PBA322" s="24"/>
      <c r="PBB322" s="24"/>
      <c r="PBC322" s="25"/>
      <c r="PBD322" s="25"/>
      <c r="PBE322" s="26"/>
      <c r="PBF322" s="26"/>
      <c r="PBG322" s="102"/>
      <c r="PBH322" s="24"/>
      <c r="PBI322" s="24"/>
      <c r="PBJ322" s="24"/>
      <c r="PBK322" s="25"/>
      <c r="PBL322" s="25"/>
      <c r="PBM322" s="26"/>
      <c r="PBN322" s="26"/>
      <c r="PBO322" s="102"/>
      <c r="PBP322" s="24"/>
      <c r="PBQ322" s="24"/>
      <c r="PBR322" s="24"/>
      <c r="PBS322" s="25"/>
      <c r="PBT322" s="25"/>
      <c r="PBU322" s="26"/>
      <c r="PBV322" s="26"/>
      <c r="PBW322" s="102"/>
      <c r="PBX322" s="24"/>
      <c r="PBY322" s="24"/>
      <c r="PBZ322" s="24"/>
      <c r="PCA322" s="25"/>
      <c r="PCB322" s="25"/>
      <c r="PCC322" s="26"/>
      <c r="PCD322" s="26"/>
      <c r="PCE322" s="102"/>
      <c r="PCF322" s="24"/>
      <c r="PCG322" s="24"/>
      <c r="PCH322" s="24"/>
      <c r="PCI322" s="25"/>
      <c r="PCJ322" s="25"/>
      <c r="PCK322" s="26"/>
      <c r="PCL322" s="26"/>
      <c r="PCM322" s="102"/>
      <c r="PCN322" s="24"/>
      <c r="PCO322" s="24"/>
      <c r="PCP322" s="24"/>
      <c r="PCQ322" s="25"/>
      <c r="PCR322" s="25"/>
      <c r="PCS322" s="26"/>
      <c r="PCT322" s="26"/>
      <c r="PCU322" s="102"/>
      <c r="PCV322" s="24"/>
      <c r="PCW322" s="24"/>
      <c r="PCX322" s="24"/>
      <c r="PCY322" s="25"/>
      <c r="PCZ322" s="25"/>
      <c r="PDA322" s="26"/>
      <c r="PDB322" s="26"/>
      <c r="PDC322" s="102"/>
      <c r="PDD322" s="24"/>
      <c r="PDE322" s="24"/>
      <c r="PDF322" s="24"/>
      <c r="PDG322" s="25"/>
      <c r="PDH322" s="25"/>
      <c r="PDI322" s="26"/>
      <c r="PDJ322" s="26"/>
      <c r="PDK322" s="102"/>
      <c r="PDL322" s="24"/>
      <c r="PDM322" s="24"/>
      <c r="PDN322" s="24"/>
      <c r="PDO322" s="25"/>
      <c r="PDP322" s="25"/>
      <c r="PDQ322" s="26"/>
      <c r="PDR322" s="26"/>
      <c r="PDS322" s="102"/>
      <c r="PDT322" s="24"/>
      <c r="PDU322" s="24"/>
      <c r="PDV322" s="24"/>
      <c r="PDW322" s="25"/>
      <c r="PDX322" s="25"/>
      <c r="PDY322" s="26"/>
      <c r="PDZ322" s="26"/>
      <c r="PEA322" s="102"/>
      <c r="PEB322" s="24"/>
      <c r="PEC322" s="24"/>
      <c r="PED322" s="24"/>
      <c r="PEE322" s="25"/>
      <c r="PEF322" s="25"/>
      <c r="PEG322" s="26"/>
      <c r="PEH322" s="26"/>
      <c r="PEI322" s="102"/>
      <c r="PEJ322" s="24"/>
      <c r="PEK322" s="24"/>
      <c r="PEL322" s="24"/>
      <c r="PEM322" s="25"/>
      <c r="PEN322" s="25"/>
      <c r="PEO322" s="26"/>
      <c r="PEP322" s="26"/>
      <c r="PEQ322" s="102"/>
      <c r="PER322" s="24"/>
      <c r="PES322" s="24"/>
      <c r="PET322" s="24"/>
      <c r="PEU322" s="25"/>
      <c r="PEV322" s="25"/>
      <c r="PEW322" s="26"/>
      <c r="PEX322" s="26"/>
      <c r="PEY322" s="102"/>
      <c r="PEZ322" s="24"/>
      <c r="PFA322" s="24"/>
      <c r="PFB322" s="24"/>
      <c r="PFC322" s="25"/>
      <c r="PFD322" s="25"/>
      <c r="PFE322" s="26"/>
      <c r="PFF322" s="26"/>
      <c r="PFG322" s="102"/>
      <c r="PFH322" s="24"/>
      <c r="PFI322" s="24"/>
      <c r="PFJ322" s="24"/>
      <c r="PFK322" s="25"/>
      <c r="PFL322" s="25"/>
      <c r="PFM322" s="26"/>
      <c r="PFN322" s="26"/>
      <c r="PFO322" s="102"/>
      <c r="PFP322" s="24"/>
      <c r="PFQ322" s="24"/>
      <c r="PFR322" s="24"/>
      <c r="PFS322" s="25"/>
      <c r="PFT322" s="25"/>
      <c r="PFU322" s="26"/>
      <c r="PFV322" s="26"/>
      <c r="PFW322" s="102"/>
      <c r="PFX322" s="24"/>
      <c r="PFY322" s="24"/>
      <c r="PFZ322" s="24"/>
      <c r="PGA322" s="25"/>
      <c r="PGB322" s="25"/>
      <c r="PGC322" s="26"/>
      <c r="PGD322" s="26"/>
      <c r="PGE322" s="102"/>
      <c r="PGF322" s="24"/>
      <c r="PGG322" s="24"/>
      <c r="PGH322" s="24"/>
      <c r="PGI322" s="25"/>
      <c r="PGJ322" s="25"/>
      <c r="PGK322" s="26"/>
      <c r="PGL322" s="26"/>
      <c r="PGM322" s="102"/>
      <c r="PGN322" s="24"/>
      <c r="PGO322" s="24"/>
      <c r="PGP322" s="24"/>
      <c r="PGQ322" s="25"/>
      <c r="PGR322" s="25"/>
      <c r="PGS322" s="26"/>
      <c r="PGT322" s="26"/>
      <c r="PGU322" s="102"/>
      <c r="PGV322" s="24"/>
      <c r="PGW322" s="24"/>
      <c r="PGX322" s="24"/>
      <c r="PGY322" s="25"/>
      <c r="PGZ322" s="25"/>
      <c r="PHA322" s="26"/>
      <c r="PHB322" s="26"/>
      <c r="PHC322" s="102"/>
      <c r="PHD322" s="24"/>
      <c r="PHE322" s="24"/>
      <c r="PHF322" s="24"/>
      <c r="PHG322" s="25"/>
      <c r="PHH322" s="25"/>
      <c r="PHI322" s="26"/>
      <c r="PHJ322" s="26"/>
      <c r="PHK322" s="102"/>
      <c r="PHL322" s="24"/>
      <c r="PHM322" s="24"/>
      <c r="PHN322" s="24"/>
      <c r="PHO322" s="25"/>
      <c r="PHP322" s="25"/>
      <c r="PHQ322" s="26"/>
      <c r="PHR322" s="26"/>
      <c r="PHS322" s="102"/>
      <c r="PHT322" s="24"/>
      <c r="PHU322" s="24"/>
      <c r="PHV322" s="24"/>
      <c r="PHW322" s="25"/>
      <c r="PHX322" s="25"/>
      <c r="PHY322" s="26"/>
      <c r="PHZ322" s="26"/>
      <c r="PIA322" s="102"/>
      <c r="PIB322" s="24"/>
      <c r="PIC322" s="24"/>
      <c r="PID322" s="24"/>
      <c r="PIE322" s="25"/>
      <c r="PIF322" s="25"/>
      <c r="PIG322" s="26"/>
      <c r="PIH322" s="26"/>
      <c r="PII322" s="102"/>
      <c r="PIJ322" s="24"/>
      <c r="PIK322" s="24"/>
      <c r="PIL322" s="24"/>
      <c r="PIM322" s="25"/>
      <c r="PIN322" s="25"/>
      <c r="PIO322" s="26"/>
      <c r="PIP322" s="26"/>
      <c r="PIQ322" s="102"/>
      <c r="PIR322" s="24"/>
      <c r="PIS322" s="24"/>
      <c r="PIT322" s="24"/>
      <c r="PIU322" s="25"/>
      <c r="PIV322" s="25"/>
      <c r="PIW322" s="26"/>
      <c r="PIX322" s="26"/>
      <c r="PIY322" s="102"/>
      <c r="PIZ322" s="24"/>
      <c r="PJA322" s="24"/>
      <c r="PJB322" s="24"/>
      <c r="PJC322" s="25"/>
      <c r="PJD322" s="25"/>
      <c r="PJE322" s="26"/>
      <c r="PJF322" s="26"/>
      <c r="PJG322" s="102"/>
      <c r="PJH322" s="24"/>
      <c r="PJI322" s="24"/>
      <c r="PJJ322" s="24"/>
      <c r="PJK322" s="25"/>
      <c r="PJL322" s="25"/>
      <c r="PJM322" s="26"/>
      <c r="PJN322" s="26"/>
      <c r="PJO322" s="102"/>
      <c r="PJP322" s="24"/>
      <c r="PJQ322" s="24"/>
      <c r="PJR322" s="24"/>
      <c r="PJS322" s="25"/>
      <c r="PJT322" s="25"/>
      <c r="PJU322" s="26"/>
      <c r="PJV322" s="26"/>
      <c r="PJW322" s="102"/>
      <c r="PJX322" s="24"/>
      <c r="PJY322" s="24"/>
      <c r="PJZ322" s="24"/>
      <c r="PKA322" s="25"/>
      <c r="PKB322" s="25"/>
      <c r="PKC322" s="26"/>
      <c r="PKD322" s="26"/>
      <c r="PKE322" s="102"/>
      <c r="PKF322" s="24"/>
      <c r="PKG322" s="24"/>
      <c r="PKH322" s="24"/>
      <c r="PKI322" s="25"/>
      <c r="PKJ322" s="25"/>
      <c r="PKK322" s="26"/>
      <c r="PKL322" s="26"/>
      <c r="PKM322" s="102"/>
      <c r="PKN322" s="24"/>
      <c r="PKO322" s="24"/>
      <c r="PKP322" s="24"/>
      <c r="PKQ322" s="25"/>
      <c r="PKR322" s="25"/>
      <c r="PKS322" s="26"/>
      <c r="PKT322" s="26"/>
      <c r="PKU322" s="102"/>
      <c r="PKV322" s="24"/>
      <c r="PKW322" s="24"/>
      <c r="PKX322" s="24"/>
      <c r="PKY322" s="25"/>
      <c r="PKZ322" s="25"/>
      <c r="PLA322" s="26"/>
      <c r="PLB322" s="26"/>
      <c r="PLC322" s="102"/>
      <c r="PLD322" s="24"/>
      <c r="PLE322" s="24"/>
      <c r="PLF322" s="24"/>
      <c r="PLG322" s="25"/>
      <c r="PLH322" s="25"/>
      <c r="PLI322" s="26"/>
      <c r="PLJ322" s="26"/>
      <c r="PLK322" s="102"/>
      <c r="PLL322" s="24"/>
      <c r="PLM322" s="24"/>
      <c r="PLN322" s="24"/>
      <c r="PLO322" s="25"/>
      <c r="PLP322" s="25"/>
      <c r="PLQ322" s="26"/>
      <c r="PLR322" s="26"/>
      <c r="PLS322" s="102"/>
      <c r="PLT322" s="24"/>
      <c r="PLU322" s="24"/>
      <c r="PLV322" s="24"/>
      <c r="PLW322" s="25"/>
      <c r="PLX322" s="25"/>
      <c r="PLY322" s="26"/>
      <c r="PLZ322" s="26"/>
      <c r="PMA322" s="102"/>
      <c r="PMB322" s="24"/>
      <c r="PMC322" s="24"/>
      <c r="PMD322" s="24"/>
      <c r="PME322" s="25"/>
      <c r="PMF322" s="25"/>
      <c r="PMG322" s="26"/>
      <c r="PMH322" s="26"/>
      <c r="PMI322" s="102"/>
      <c r="PMJ322" s="24"/>
      <c r="PMK322" s="24"/>
      <c r="PML322" s="24"/>
      <c r="PMM322" s="25"/>
      <c r="PMN322" s="25"/>
      <c r="PMO322" s="26"/>
      <c r="PMP322" s="26"/>
      <c r="PMQ322" s="102"/>
      <c r="PMR322" s="24"/>
      <c r="PMS322" s="24"/>
      <c r="PMT322" s="24"/>
      <c r="PMU322" s="25"/>
      <c r="PMV322" s="25"/>
      <c r="PMW322" s="26"/>
      <c r="PMX322" s="26"/>
      <c r="PMY322" s="102"/>
      <c r="PMZ322" s="24"/>
      <c r="PNA322" s="24"/>
      <c r="PNB322" s="24"/>
      <c r="PNC322" s="25"/>
      <c r="PND322" s="25"/>
      <c r="PNE322" s="26"/>
      <c r="PNF322" s="26"/>
      <c r="PNG322" s="102"/>
      <c r="PNH322" s="24"/>
      <c r="PNI322" s="24"/>
      <c r="PNJ322" s="24"/>
      <c r="PNK322" s="25"/>
      <c r="PNL322" s="25"/>
      <c r="PNM322" s="26"/>
      <c r="PNN322" s="26"/>
      <c r="PNO322" s="102"/>
      <c r="PNP322" s="24"/>
      <c r="PNQ322" s="24"/>
      <c r="PNR322" s="24"/>
      <c r="PNS322" s="25"/>
      <c r="PNT322" s="25"/>
      <c r="PNU322" s="26"/>
      <c r="PNV322" s="26"/>
      <c r="PNW322" s="102"/>
      <c r="PNX322" s="24"/>
      <c r="PNY322" s="24"/>
      <c r="PNZ322" s="24"/>
      <c r="POA322" s="25"/>
      <c r="POB322" s="25"/>
      <c r="POC322" s="26"/>
      <c r="POD322" s="26"/>
      <c r="POE322" s="102"/>
      <c r="POF322" s="24"/>
      <c r="POG322" s="24"/>
      <c r="POH322" s="24"/>
      <c r="POI322" s="25"/>
      <c r="POJ322" s="25"/>
      <c r="POK322" s="26"/>
      <c r="POL322" s="26"/>
      <c r="POM322" s="102"/>
      <c r="PON322" s="24"/>
      <c r="POO322" s="24"/>
      <c r="POP322" s="24"/>
      <c r="POQ322" s="25"/>
      <c r="POR322" s="25"/>
      <c r="POS322" s="26"/>
      <c r="POT322" s="26"/>
      <c r="POU322" s="102"/>
      <c r="POV322" s="24"/>
      <c r="POW322" s="24"/>
      <c r="POX322" s="24"/>
      <c r="POY322" s="25"/>
      <c r="POZ322" s="25"/>
      <c r="PPA322" s="26"/>
      <c r="PPB322" s="26"/>
      <c r="PPC322" s="102"/>
      <c r="PPD322" s="24"/>
      <c r="PPE322" s="24"/>
      <c r="PPF322" s="24"/>
      <c r="PPG322" s="25"/>
      <c r="PPH322" s="25"/>
      <c r="PPI322" s="26"/>
      <c r="PPJ322" s="26"/>
      <c r="PPK322" s="102"/>
      <c r="PPL322" s="24"/>
      <c r="PPM322" s="24"/>
      <c r="PPN322" s="24"/>
      <c r="PPO322" s="25"/>
      <c r="PPP322" s="25"/>
      <c r="PPQ322" s="26"/>
      <c r="PPR322" s="26"/>
      <c r="PPS322" s="102"/>
      <c r="PPT322" s="24"/>
      <c r="PPU322" s="24"/>
      <c r="PPV322" s="24"/>
      <c r="PPW322" s="25"/>
      <c r="PPX322" s="25"/>
      <c r="PPY322" s="26"/>
      <c r="PPZ322" s="26"/>
      <c r="PQA322" s="102"/>
      <c r="PQB322" s="24"/>
      <c r="PQC322" s="24"/>
      <c r="PQD322" s="24"/>
      <c r="PQE322" s="25"/>
      <c r="PQF322" s="25"/>
      <c r="PQG322" s="26"/>
      <c r="PQH322" s="26"/>
      <c r="PQI322" s="102"/>
      <c r="PQJ322" s="24"/>
      <c r="PQK322" s="24"/>
      <c r="PQL322" s="24"/>
      <c r="PQM322" s="25"/>
      <c r="PQN322" s="25"/>
      <c r="PQO322" s="26"/>
      <c r="PQP322" s="26"/>
      <c r="PQQ322" s="102"/>
      <c r="PQR322" s="24"/>
      <c r="PQS322" s="24"/>
      <c r="PQT322" s="24"/>
      <c r="PQU322" s="25"/>
      <c r="PQV322" s="25"/>
      <c r="PQW322" s="26"/>
      <c r="PQX322" s="26"/>
      <c r="PQY322" s="102"/>
      <c r="PQZ322" s="24"/>
      <c r="PRA322" s="24"/>
      <c r="PRB322" s="24"/>
      <c r="PRC322" s="25"/>
      <c r="PRD322" s="25"/>
      <c r="PRE322" s="26"/>
      <c r="PRF322" s="26"/>
      <c r="PRG322" s="102"/>
      <c r="PRH322" s="24"/>
      <c r="PRI322" s="24"/>
      <c r="PRJ322" s="24"/>
      <c r="PRK322" s="25"/>
      <c r="PRL322" s="25"/>
      <c r="PRM322" s="26"/>
      <c r="PRN322" s="26"/>
      <c r="PRO322" s="102"/>
      <c r="PRP322" s="24"/>
      <c r="PRQ322" s="24"/>
      <c r="PRR322" s="24"/>
      <c r="PRS322" s="25"/>
      <c r="PRT322" s="25"/>
      <c r="PRU322" s="26"/>
      <c r="PRV322" s="26"/>
      <c r="PRW322" s="102"/>
      <c r="PRX322" s="24"/>
      <c r="PRY322" s="24"/>
      <c r="PRZ322" s="24"/>
      <c r="PSA322" s="25"/>
      <c r="PSB322" s="25"/>
      <c r="PSC322" s="26"/>
      <c r="PSD322" s="26"/>
      <c r="PSE322" s="102"/>
      <c r="PSF322" s="24"/>
      <c r="PSG322" s="24"/>
      <c r="PSH322" s="24"/>
      <c r="PSI322" s="25"/>
      <c r="PSJ322" s="25"/>
      <c r="PSK322" s="26"/>
      <c r="PSL322" s="26"/>
      <c r="PSM322" s="102"/>
      <c r="PSN322" s="24"/>
      <c r="PSO322" s="24"/>
      <c r="PSP322" s="24"/>
      <c r="PSQ322" s="25"/>
      <c r="PSR322" s="25"/>
      <c r="PSS322" s="26"/>
      <c r="PST322" s="26"/>
      <c r="PSU322" s="102"/>
      <c r="PSV322" s="24"/>
      <c r="PSW322" s="24"/>
      <c r="PSX322" s="24"/>
      <c r="PSY322" s="25"/>
      <c r="PSZ322" s="25"/>
      <c r="PTA322" s="26"/>
      <c r="PTB322" s="26"/>
      <c r="PTC322" s="102"/>
      <c r="PTD322" s="24"/>
      <c r="PTE322" s="24"/>
      <c r="PTF322" s="24"/>
      <c r="PTG322" s="25"/>
      <c r="PTH322" s="25"/>
      <c r="PTI322" s="26"/>
      <c r="PTJ322" s="26"/>
      <c r="PTK322" s="102"/>
      <c r="PTL322" s="24"/>
      <c r="PTM322" s="24"/>
      <c r="PTN322" s="24"/>
      <c r="PTO322" s="25"/>
      <c r="PTP322" s="25"/>
      <c r="PTQ322" s="26"/>
      <c r="PTR322" s="26"/>
      <c r="PTS322" s="102"/>
      <c r="PTT322" s="24"/>
      <c r="PTU322" s="24"/>
      <c r="PTV322" s="24"/>
      <c r="PTW322" s="25"/>
      <c r="PTX322" s="25"/>
      <c r="PTY322" s="26"/>
      <c r="PTZ322" s="26"/>
      <c r="PUA322" s="102"/>
      <c r="PUB322" s="24"/>
      <c r="PUC322" s="24"/>
      <c r="PUD322" s="24"/>
      <c r="PUE322" s="25"/>
      <c r="PUF322" s="25"/>
      <c r="PUG322" s="26"/>
      <c r="PUH322" s="26"/>
      <c r="PUI322" s="102"/>
      <c r="PUJ322" s="24"/>
      <c r="PUK322" s="24"/>
      <c r="PUL322" s="24"/>
      <c r="PUM322" s="25"/>
      <c r="PUN322" s="25"/>
      <c r="PUO322" s="26"/>
      <c r="PUP322" s="26"/>
      <c r="PUQ322" s="102"/>
      <c r="PUR322" s="24"/>
      <c r="PUS322" s="24"/>
      <c r="PUT322" s="24"/>
      <c r="PUU322" s="25"/>
      <c r="PUV322" s="25"/>
      <c r="PUW322" s="26"/>
      <c r="PUX322" s="26"/>
      <c r="PUY322" s="102"/>
      <c r="PUZ322" s="24"/>
      <c r="PVA322" s="24"/>
      <c r="PVB322" s="24"/>
      <c r="PVC322" s="25"/>
      <c r="PVD322" s="25"/>
      <c r="PVE322" s="26"/>
      <c r="PVF322" s="26"/>
      <c r="PVG322" s="102"/>
      <c r="PVH322" s="24"/>
      <c r="PVI322" s="24"/>
      <c r="PVJ322" s="24"/>
      <c r="PVK322" s="25"/>
      <c r="PVL322" s="25"/>
      <c r="PVM322" s="26"/>
      <c r="PVN322" s="26"/>
      <c r="PVO322" s="102"/>
      <c r="PVP322" s="24"/>
      <c r="PVQ322" s="24"/>
      <c r="PVR322" s="24"/>
      <c r="PVS322" s="25"/>
      <c r="PVT322" s="25"/>
      <c r="PVU322" s="26"/>
      <c r="PVV322" s="26"/>
      <c r="PVW322" s="102"/>
      <c r="PVX322" s="24"/>
      <c r="PVY322" s="24"/>
      <c r="PVZ322" s="24"/>
      <c r="PWA322" s="25"/>
      <c r="PWB322" s="25"/>
      <c r="PWC322" s="26"/>
      <c r="PWD322" s="26"/>
      <c r="PWE322" s="102"/>
      <c r="PWF322" s="24"/>
      <c r="PWG322" s="24"/>
      <c r="PWH322" s="24"/>
      <c r="PWI322" s="25"/>
      <c r="PWJ322" s="25"/>
      <c r="PWK322" s="26"/>
      <c r="PWL322" s="26"/>
      <c r="PWM322" s="102"/>
      <c r="PWN322" s="24"/>
      <c r="PWO322" s="24"/>
      <c r="PWP322" s="24"/>
      <c r="PWQ322" s="25"/>
      <c r="PWR322" s="25"/>
      <c r="PWS322" s="26"/>
      <c r="PWT322" s="26"/>
      <c r="PWU322" s="102"/>
      <c r="PWV322" s="24"/>
      <c r="PWW322" s="24"/>
      <c r="PWX322" s="24"/>
      <c r="PWY322" s="25"/>
      <c r="PWZ322" s="25"/>
      <c r="PXA322" s="26"/>
      <c r="PXB322" s="26"/>
      <c r="PXC322" s="102"/>
      <c r="PXD322" s="24"/>
      <c r="PXE322" s="24"/>
      <c r="PXF322" s="24"/>
      <c r="PXG322" s="25"/>
      <c r="PXH322" s="25"/>
      <c r="PXI322" s="26"/>
      <c r="PXJ322" s="26"/>
      <c r="PXK322" s="102"/>
      <c r="PXL322" s="24"/>
      <c r="PXM322" s="24"/>
      <c r="PXN322" s="24"/>
      <c r="PXO322" s="25"/>
      <c r="PXP322" s="25"/>
      <c r="PXQ322" s="26"/>
      <c r="PXR322" s="26"/>
      <c r="PXS322" s="102"/>
      <c r="PXT322" s="24"/>
      <c r="PXU322" s="24"/>
      <c r="PXV322" s="24"/>
      <c r="PXW322" s="25"/>
      <c r="PXX322" s="25"/>
      <c r="PXY322" s="26"/>
      <c r="PXZ322" s="26"/>
      <c r="PYA322" s="102"/>
      <c r="PYB322" s="24"/>
      <c r="PYC322" s="24"/>
      <c r="PYD322" s="24"/>
      <c r="PYE322" s="25"/>
      <c r="PYF322" s="25"/>
      <c r="PYG322" s="26"/>
      <c r="PYH322" s="26"/>
      <c r="PYI322" s="102"/>
      <c r="PYJ322" s="24"/>
      <c r="PYK322" s="24"/>
      <c r="PYL322" s="24"/>
      <c r="PYM322" s="25"/>
      <c r="PYN322" s="25"/>
      <c r="PYO322" s="26"/>
      <c r="PYP322" s="26"/>
      <c r="PYQ322" s="102"/>
      <c r="PYR322" s="24"/>
      <c r="PYS322" s="24"/>
      <c r="PYT322" s="24"/>
      <c r="PYU322" s="25"/>
      <c r="PYV322" s="25"/>
      <c r="PYW322" s="26"/>
      <c r="PYX322" s="26"/>
      <c r="PYY322" s="102"/>
      <c r="PYZ322" s="24"/>
      <c r="PZA322" s="24"/>
      <c r="PZB322" s="24"/>
      <c r="PZC322" s="25"/>
      <c r="PZD322" s="25"/>
      <c r="PZE322" s="26"/>
      <c r="PZF322" s="26"/>
      <c r="PZG322" s="102"/>
      <c r="PZH322" s="24"/>
      <c r="PZI322" s="24"/>
      <c r="PZJ322" s="24"/>
      <c r="PZK322" s="25"/>
      <c r="PZL322" s="25"/>
      <c r="PZM322" s="26"/>
      <c r="PZN322" s="26"/>
      <c r="PZO322" s="102"/>
      <c r="PZP322" s="24"/>
      <c r="PZQ322" s="24"/>
      <c r="PZR322" s="24"/>
      <c r="PZS322" s="25"/>
      <c r="PZT322" s="25"/>
      <c r="PZU322" s="26"/>
      <c r="PZV322" s="26"/>
      <c r="PZW322" s="102"/>
      <c r="PZX322" s="24"/>
      <c r="PZY322" s="24"/>
      <c r="PZZ322" s="24"/>
      <c r="QAA322" s="25"/>
      <c r="QAB322" s="25"/>
      <c r="QAC322" s="26"/>
      <c r="QAD322" s="26"/>
      <c r="QAE322" s="102"/>
      <c r="QAF322" s="24"/>
      <c r="QAG322" s="24"/>
      <c r="QAH322" s="24"/>
      <c r="QAI322" s="25"/>
      <c r="QAJ322" s="25"/>
      <c r="QAK322" s="26"/>
      <c r="QAL322" s="26"/>
      <c r="QAM322" s="102"/>
      <c r="QAN322" s="24"/>
      <c r="QAO322" s="24"/>
      <c r="QAP322" s="24"/>
      <c r="QAQ322" s="25"/>
      <c r="QAR322" s="25"/>
      <c r="QAS322" s="26"/>
      <c r="QAT322" s="26"/>
      <c r="QAU322" s="102"/>
      <c r="QAV322" s="24"/>
      <c r="QAW322" s="24"/>
      <c r="QAX322" s="24"/>
      <c r="QAY322" s="25"/>
      <c r="QAZ322" s="25"/>
      <c r="QBA322" s="26"/>
      <c r="QBB322" s="26"/>
      <c r="QBC322" s="102"/>
      <c r="QBD322" s="24"/>
      <c r="QBE322" s="24"/>
      <c r="QBF322" s="24"/>
      <c r="QBG322" s="25"/>
      <c r="QBH322" s="25"/>
      <c r="QBI322" s="26"/>
      <c r="QBJ322" s="26"/>
      <c r="QBK322" s="102"/>
      <c r="QBL322" s="24"/>
      <c r="QBM322" s="24"/>
      <c r="QBN322" s="24"/>
      <c r="QBO322" s="25"/>
      <c r="QBP322" s="25"/>
      <c r="QBQ322" s="26"/>
      <c r="QBR322" s="26"/>
      <c r="QBS322" s="102"/>
      <c r="QBT322" s="24"/>
      <c r="QBU322" s="24"/>
      <c r="QBV322" s="24"/>
      <c r="QBW322" s="25"/>
      <c r="QBX322" s="25"/>
      <c r="QBY322" s="26"/>
      <c r="QBZ322" s="26"/>
      <c r="QCA322" s="102"/>
      <c r="QCB322" s="24"/>
      <c r="QCC322" s="24"/>
      <c r="QCD322" s="24"/>
      <c r="QCE322" s="25"/>
      <c r="QCF322" s="25"/>
      <c r="QCG322" s="26"/>
      <c r="QCH322" s="26"/>
      <c r="QCI322" s="102"/>
      <c r="QCJ322" s="24"/>
      <c r="QCK322" s="24"/>
      <c r="QCL322" s="24"/>
      <c r="QCM322" s="25"/>
      <c r="QCN322" s="25"/>
      <c r="QCO322" s="26"/>
      <c r="QCP322" s="26"/>
      <c r="QCQ322" s="102"/>
      <c r="QCR322" s="24"/>
      <c r="QCS322" s="24"/>
      <c r="QCT322" s="24"/>
      <c r="QCU322" s="25"/>
      <c r="QCV322" s="25"/>
      <c r="QCW322" s="26"/>
      <c r="QCX322" s="26"/>
      <c r="QCY322" s="102"/>
      <c r="QCZ322" s="24"/>
      <c r="QDA322" s="24"/>
      <c r="QDB322" s="24"/>
      <c r="QDC322" s="25"/>
      <c r="QDD322" s="25"/>
      <c r="QDE322" s="26"/>
      <c r="QDF322" s="26"/>
      <c r="QDG322" s="102"/>
      <c r="QDH322" s="24"/>
      <c r="QDI322" s="24"/>
      <c r="QDJ322" s="24"/>
      <c r="QDK322" s="25"/>
      <c r="QDL322" s="25"/>
      <c r="QDM322" s="26"/>
      <c r="QDN322" s="26"/>
      <c r="QDO322" s="102"/>
      <c r="QDP322" s="24"/>
      <c r="QDQ322" s="24"/>
      <c r="QDR322" s="24"/>
      <c r="QDS322" s="25"/>
      <c r="QDT322" s="25"/>
      <c r="QDU322" s="26"/>
      <c r="QDV322" s="26"/>
      <c r="QDW322" s="102"/>
      <c r="QDX322" s="24"/>
      <c r="QDY322" s="24"/>
      <c r="QDZ322" s="24"/>
      <c r="QEA322" s="25"/>
      <c r="QEB322" s="25"/>
      <c r="QEC322" s="26"/>
      <c r="QED322" s="26"/>
      <c r="QEE322" s="102"/>
      <c r="QEF322" s="24"/>
      <c r="QEG322" s="24"/>
      <c r="QEH322" s="24"/>
      <c r="QEI322" s="25"/>
      <c r="QEJ322" s="25"/>
      <c r="QEK322" s="26"/>
      <c r="QEL322" s="26"/>
      <c r="QEM322" s="102"/>
      <c r="QEN322" s="24"/>
      <c r="QEO322" s="24"/>
      <c r="QEP322" s="24"/>
      <c r="QEQ322" s="25"/>
      <c r="QER322" s="25"/>
      <c r="QES322" s="26"/>
      <c r="QET322" s="26"/>
      <c r="QEU322" s="102"/>
      <c r="QEV322" s="24"/>
      <c r="QEW322" s="24"/>
      <c r="QEX322" s="24"/>
      <c r="QEY322" s="25"/>
      <c r="QEZ322" s="25"/>
      <c r="QFA322" s="26"/>
      <c r="QFB322" s="26"/>
      <c r="QFC322" s="102"/>
      <c r="QFD322" s="24"/>
      <c r="QFE322" s="24"/>
      <c r="QFF322" s="24"/>
      <c r="QFG322" s="25"/>
      <c r="QFH322" s="25"/>
      <c r="QFI322" s="26"/>
      <c r="QFJ322" s="26"/>
      <c r="QFK322" s="102"/>
      <c r="QFL322" s="24"/>
      <c r="QFM322" s="24"/>
      <c r="QFN322" s="24"/>
      <c r="QFO322" s="25"/>
      <c r="QFP322" s="25"/>
      <c r="QFQ322" s="26"/>
      <c r="QFR322" s="26"/>
      <c r="QFS322" s="102"/>
      <c r="QFT322" s="24"/>
      <c r="QFU322" s="24"/>
      <c r="QFV322" s="24"/>
      <c r="QFW322" s="25"/>
      <c r="QFX322" s="25"/>
      <c r="QFY322" s="26"/>
      <c r="QFZ322" s="26"/>
      <c r="QGA322" s="102"/>
      <c r="QGB322" s="24"/>
      <c r="QGC322" s="24"/>
      <c r="QGD322" s="24"/>
      <c r="QGE322" s="25"/>
      <c r="QGF322" s="25"/>
      <c r="QGG322" s="26"/>
      <c r="QGH322" s="26"/>
      <c r="QGI322" s="102"/>
      <c r="QGJ322" s="24"/>
      <c r="QGK322" s="24"/>
      <c r="QGL322" s="24"/>
      <c r="QGM322" s="25"/>
      <c r="QGN322" s="25"/>
      <c r="QGO322" s="26"/>
      <c r="QGP322" s="26"/>
      <c r="QGQ322" s="102"/>
      <c r="QGR322" s="24"/>
      <c r="QGS322" s="24"/>
      <c r="QGT322" s="24"/>
      <c r="QGU322" s="25"/>
      <c r="QGV322" s="25"/>
      <c r="QGW322" s="26"/>
      <c r="QGX322" s="26"/>
      <c r="QGY322" s="102"/>
      <c r="QGZ322" s="24"/>
      <c r="QHA322" s="24"/>
      <c r="QHB322" s="24"/>
      <c r="QHC322" s="25"/>
      <c r="QHD322" s="25"/>
      <c r="QHE322" s="26"/>
      <c r="QHF322" s="26"/>
      <c r="QHG322" s="102"/>
      <c r="QHH322" s="24"/>
      <c r="QHI322" s="24"/>
      <c r="QHJ322" s="24"/>
      <c r="QHK322" s="25"/>
      <c r="QHL322" s="25"/>
      <c r="QHM322" s="26"/>
      <c r="QHN322" s="26"/>
      <c r="QHO322" s="102"/>
      <c r="QHP322" s="24"/>
      <c r="QHQ322" s="24"/>
      <c r="QHR322" s="24"/>
      <c r="QHS322" s="25"/>
      <c r="QHT322" s="25"/>
      <c r="QHU322" s="26"/>
      <c r="QHV322" s="26"/>
      <c r="QHW322" s="102"/>
      <c r="QHX322" s="24"/>
      <c r="QHY322" s="24"/>
      <c r="QHZ322" s="24"/>
      <c r="QIA322" s="25"/>
      <c r="QIB322" s="25"/>
      <c r="QIC322" s="26"/>
      <c r="QID322" s="26"/>
      <c r="QIE322" s="102"/>
      <c r="QIF322" s="24"/>
      <c r="QIG322" s="24"/>
      <c r="QIH322" s="24"/>
      <c r="QII322" s="25"/>
      <c r="QIJ322" s="25"/>
      <c r="QIK322" s="26"/>
      <c r="QIL322" s="26"/>
      <c r="QIM322" s="102"/>
      <c r="QIN322" s="24"/>
      <c r="QIO322" s="24"/>
      <c r="QIP322" s="24"/>
      <c r="QIQ322" s="25"/>
      <c r="QIR322" s="25"/>
      <c r="QIS322" s="26"/>
      <c r="QIT322" s="26"/>
      <c r="QIU322" s="102"/>
      <c r="QIV322" s="24"/>
      <c r="QIW322" s="24"/>
      <c r="QIX322" s="24"/>
      <c r="QIY322" s="25"/>
      <c r="QIZ322" s="25"/>
      <c r="QJA322" s="26"/>
      <c r="QJB322" s="26"/>
      <c r="QJC322" s="102"/>
      <c r="QJD322" s="24"/>
      <c r="QJE322" s="24"/>
      <c r="QJF322" s="24"/>
      <c r="QJG322" s="25"/>
      <c r="QJH322" s="25"/>
      <c r="QJI322" s="26"/>
      <c r="QJJ322" s="26"/>
      <c r="QJK322" s="102"/>
      <c r="QJL322" s="24"/>
      <c r="QJM322" s="24"/>
      <c r="QJN322" s="24"/>
      <c r="QJO322" s="25"/>
      <c r="QJP322" s="25"/>
      <c r="QJQ322" s="26"/>
      <c r="QJR322" s="26"/>
      <c r="QJS322" s="102"/>
      <c r="QJT322" s="24"/>
      <c r="QJU322" s="24"/>
      <c r="QJV322" s="24"/>
      <c r="QJW322" s="25"/>
      <c r="QJX322" s="25"/>
      <c r="QJY322" s="26"/>
      <c r="QJZ322" s="26"/>
      <c r="QKA322" s="102"/>
      <c r="QKB322" s="24"/>
      <c r="QKC322" s="24"/>
      <c r="QKD322" s="24"/>
      <c r="QKE322" s="25"/>
      <c r="QKF322" s="25"/>
      <c r="QKG322" s="26"/>
      <c r="QKH322" s="26"/>
      <c r="QKI322" s="102"/>
      <c r="QKJ322" s="24"/>
      <c r="QKK322" s="24"/>
      <c r="QKL322" s="24"/>
      <c r="QKM322" s="25"/>
      <c r="QKN322" s="25"/>
      <c r="QKO322" s="26"/>
      <c r="QKP322" s="26"/>
      <c r="QKQ322" s="102"/>
      <c r="QKR322" s="24"/>
      <c r="QKS322" s="24"/>
      <c r="QKT322" s="24"/>
      <c r="QKU322" s="25"/>
      <c r="QKV322" s="25"/>
      <c r="QKW322" s="26"/>
      <c r="QKX322" s="26"/>
      <c r="QKY322" s="102"/>
      <c r="QKZ322" s="24"/>
      <c r="QLA322" s="24"/>
      <c r="QLB322" s="24"/>
      <c r="QLC322" s="25"/>
      <c r="QLD322" s="25"/>
      <c r="QLE322" s="26"/>
      <c r="QLF322" s="26"/>
      <c r="QLG322" s="102"/>
      <c r="QLH322" s="24"/>
      <c r="QLI322" s="24"/>
      <c r="QLJ322" s="24"/>
      <c r="QLK322" s="25"/>
      <c r="QLL322" s="25"/>
      <c r="QLM322" s="26"/>
      <c r="QLN322" s="26"/>
      <c r="QLO322" s="102"/>
      <c r="QLP322" s="24"/>
      <c r="QLQ322" s="24"/>
      <c r="QLR322" s="24"/>
      <c r="QLS322" s="25"/>
      <c r="QLT322" s="25"/>
      <c r="QLU322" s="26"/>
      <c r="QLV322" s="26"/>
      <c r="QLW322" s="102"/>
      <c r="QLX322" s="24"/>
      <c r="QLY322" s="24"/>
      <c r="QLZ322" s="24"/>
      <c r="QMA322" s="25"/>
      <c r="QMB322" s="25"/>
      <c r="QMC322" s="26"/>
      <c r="QMD322" s="26"/>
      <c r="QME322" s="102"/>
      <c r="QMF322" s="24"/>
      <c r="QMG322" s="24"/>
      <c r="QMH322" s="24"/>
      <c r="QMI322" s="25"/>
      <c r="QMJ322" s="25"/>
      <c r="QMK322" s="26"/>
      <c r="QML322" s="26"/>
      <c r="QMM322" s="102"/>
      <c r="QMN322" s="24"/>
      <c r="QMO322" s="24"/>
      <c r="QMP322" s="24"/>
      <c r="QMQ322" s="25"/>
      <c r="QMR322" s="25"/>
      <c r="QMS322" s="26"/>
      <c r="QMT322" s="26"/>
      <c r="QMU322" s="102"/>
      <c r="QMV322" s="24"/>
      <c r="QMW322" s="24"/>
      <c r="QMX322" s="24"/>
      <c r="QMY322" s="25"/>
      <c r="QMZ322" s="25"/>
      <c r="QNA322" s="26"/>
      <c r="QNB322" s="26"/>
      <c r="QNC322" s="102"/>
      <c r="QND322" s="24"/>
      <c r="QNE322" s="24"/>
      <c r="QNF322" s="24"/>
      <c r="QNG322" s="25"/>
      <c r="QNH322" s="25"/>
      <c r="QNI322" s="26"/>
      <c r="QNJ322" s="26"/>
      <c r="QNK322" s="102"/>
      <c r="QNL322" s="24"/>
      <c r="QNM322" s="24"/>
      <c r="QNN322" s="24"/>
      <c r="QNO322" s="25"/>
      <c r="QNP322" s="25"/>
      <c r="QNQ322" s="26"/>
      <c r="QNR322" s="26"/>
      <c r="QNS322" s="102"/>
      <c r="QNT322" s="24"/>
      <c r="QNU322" s="24"/>
      <c r="QNV322" s="24"/>
      <c r="QNW322" s="25"/>
      <c r="QNX322" s="25"/>
      <c r="QNY322" s="26"/>
      <c r="QNZ322" s="26"/>
      <c r="QOA322" s="102"/>
      <c r="QOB322" s="24"/>
      <c r="QOC322" s="24"/>
      <c r="QOD322" s="24"/>
      <c r="QOE322" s="25"/>
      <c r="QOF322" s="25"/>
      <c r="QOG322" s="26"/>
      <c r="QOH322" s="26"/>
      <c r="QOI322" s="102"/>
      <c r="QOJ322" s="24"/>
      <c r="QOK322" s="24"/>
      <c r="QOL322" s="24"/>
      <c r="QOM322" s="25"/>
      <c r="QON322" s="25"/>
      <c r="QOO322" s="26"/>
      <c r="QOP322" s="26"/>
      <c r="QOQ322" s="102"/>
      <c r="QOR322" s="24"/>
      <c r="QOS322" s="24"/>
      <c r="QOT322" s="24"/>
      <c r="QOU322" s="25"/>
      <c r="QOV322" s="25"/>
      <c r="QOW322" s="26"/>
      <c r="QOX322" s="26"/>
      <c r="QOY322" s="102"/>
      <c r="QOZ322" s="24"/>
      <c r="QPA322" s="24"/>
      <c r="QPB322" s="24"/>
      <c r="QPC322" s="25"/>
      <c r="QPD322" s="25"/>
      <c r="QPE322" s="26"/>
      <c r="QPF322" s="26"/>
      <c r="QPG322" s="102"/>
      <c r="QPH322" s="24"/>
      <c r="QPI322" s="24"/>
      <c r="QPJ322" s="24"/>
      <c r="QPK322" s="25"/>
      <c r="QPL322" s="25"/>
      <c r="QPM322" s="26"/>
      <c r="QPN322" s="26"/>
      <c r="QPO322" s="102"/>
      <c r="QPP322" s="24"/>
      <c r="QPQ322" s="24"/>
      <c r="QPR322" s="24"/>
      <c r="QPS322" s="25"/>
      <c r="QPT322" s="25"/>
      <c r="QPU322" s="26"/>
      <c r="QPV322" s="26"/>
      <c r="QPW322" s="102"/>
      <c r="QPX322" s="24"/>
      <c r="QPY322" s="24"/>
      <c r="QPZ322" s="24"/>
      <c r="QQA322" s="25"/>
      <c r="QQB322" s="25"/>
      <c r="QQC322" s="26"/>
      <c r="QQD322" s="26"/>
      <c r="QQE322" s="102"/>
      <c r="QQF322" s="24"/>
      <c r="QQG322" s="24"/>
      <c r="QQH322" s="24"/>
      <c r="QQI322" s="25"/>
      <c r="QQJ322" s="25"/>
      <c r="QQK322" s="26"/>
      <c r="QQL322" s="26"/>
      <c r="QQM322" s="102"/>
      <c r="QQN322" s="24"/>
      <c r="QQO322" s="24"/>
      <c r="QQP322" s="24"/>
      <c r="QQQ322" s="25"/>
      <c r="QQR322" s="25"/>
      <c r="QQS322" s="26"/>
      <c r="QQT322" s="26"/>
      <c r="QQU322" s="102"/>
      <c r="QQV322" s="24"/>
      <c r="QQW322" s="24"/>
      <c r="QQX322" s="24"/>
      <c r="QQY322" s="25"/>
      <c r="QQZ322" s="25"/>
      <c r="QRA322" s="26"/>
      <c r="QRB322" s="26"/>
      <c r="QRC322" s="102"/>
      <c r="QRD322" s="24"/>
      <c r="QRE322" s="24"/>
      <c r="QRF322" s="24"/>
      <c r="QRG322" s="25"/>
      <c r="QRH322" s="25"/>
      <c r="QRI322" s="26"/>
      <c r="QRJ322" s="26"/>
      <c r="QRK322" s="102"/>
      <c r="QRL322" s="24"/>
      <c r="QRM322" s="24"/>
      <c r="QRN322" s="24"/>
      <c r="QRO322" s="25"/>
      <c r="QRP322" s="25"/>
      <c r="QRQ322" s="26"/>
      <c r="QRR322" s="26"/>
      <c r="QRS322" s="102"/>
      <c r="QRT322" s="24"/>
      <c r="QRU322" s="24"/>
      <c r="QRV322" s="24"/>
      <c r="QRW322" s="25"/>
      <c r="QRX322" s="25"/>
      <c r="QRY322" s="26"/>
      <c r="QRZ322" s="26"/>
      <c r="QSA322" s="102"/>
      <c r="QSB322" s="24"/>
      <c r="QSC322" s="24"/>
      <c r="QSD322" s="24"/>
      <c r="QSE322" s="25"/>
      <c r="QSF322" s="25"/>
      <c r="QSG322" s="26"/>
      <c r="QSH322" s="26"/>
      <c r="QSI322" s="102"/>
      <c r="QSJ322" s="24"/>
      <c r="QSK322" s="24"/>
      <c r="QSL322" s="24"/>
      <c r="QSM322" s="25"/>
      <c r="QSN322" s="25"/>
      <c r="QSO322" s="26"/>
      <c r="QSP322" s="26"/>
      <c r="QSQ322" s="102"/>
      <c r="QSR322" s="24"/>
      <c r="QSS322" s="24"/>
      <c r="QST322" s="24"/>
      <c r="QSU322" s="25"/>
      <c r="QSV322" s="25"/>
      <c r="QSW322" s="26"/>
      <c r="QSX322" s="26"/>
      <c r="QSY322" s="102"/>
      <c r="QSZ322" s="24"/>
      <c r="QTA322" s="24"/>
      <c r="QTB322" s="24"/>
      <c r="QTC322" s="25"/>
      <c r="QTD322" s="25"/>
      <c r="QTE322" s="26"/>
      <c r="QTF322" s="26"/>
      <c r="QTG322" s="102"/>
      <c r="QTH322" s="24"/>
      <c r="QTI322" s="24"/>
      <c r="QTJ322" s="24"/>
      <c r="QTK322" s="25"/>
      <c r="QTL322" s="25"/>
      <c r="QTM322" s="26"/>
      <c r="QTN322" s="26"/>
      <c r="QTO322" s="102"/>
      <c r="QTP322" s="24"/>
      <c r="QTQ322" s="24"/>
      <c r="QTR322" s="24"/>
      <c r="QTS322" s="25"/>
      <c r="QTT322" s="25"/>
      <c r="QTU322" s="26"/>
      <c r="QTV322" s="26"/>
      <c r="QTW322" s="102"/>
      <c r="QTX322" s="24"/>
      <c r="QTY322" s="24"/>
      <c r="QTZ322" s="24"/>
      <c r="QUA322" s="25"/>
      <c r="QUB322" s="25"/>
      <c r="QUC322" s="26"/>
      <c r="QUD322" s="26"/>
      <c r="QUE322" s="102"/>
      <c r="QUF322" s="24"/>
      <c r="QUG322" s="24"/>
      <c r="QUH322" s="24"/>
      <c r="QUI322" s="25"/>
      <c r="QUJ322" s="25"/>
      <c r="QUK322" s="26"/>
      <c r="QUL322" s="26"/>
      <c r="QUM322" s="102"/>
      <c r="QUN322" s="24"/>
      <c r="QUO322" s="24"/>
      <c r="QUP322" s="24"/>
      <c r="QUQ322" s="25"/>
      <c r="QUR322" s="25"/>
      <c r="QUS322" s="26"/>
      <c r="QUT322" s="26"/>
      <c r="QUU322" s="102"/>
      <c r="QUV322" s="24"/>
      <c r="QUW322" s="24"/>
      <c r="QUX322" s="24"/>
      <c r="QUY322" s="25"/>
      <c r="QUZ322" s="25"/>
      <c r="QVA322" s="26"/>
      <c r="QVB322" s="26"/>
      <c r="QVC322" s="102"/>
      <c r="QVD322" s="24"/>
      <c r="QVE322" s="24"/>
      <c r="QVF322" s="24"/>
      <c r="QVG322" s="25"/>
      <c r="QVH322" s="25"/>
      <c r="QVI322" s="26"/>
      <c r="QVJ322" s="26"/>
      <c r="QVK322" s="102"/>
      <c r="QVL322" s="24"/>
      <c r="QVM322" s="24"/>
      <c r="QVN322" s="24"/>
      <c r="QVO322" s="25"/>
      <c r="QVP322" s="25"/>
      <c r="QVQ322" s="26"/>
      <c r="QVR322" s="26"/>
      <c r="QVS322" s="102"/>
      <c r="QVT322" s="24"/>
      <c r="QVU322" s="24"/>
      <c r="QVV322" s="24"/>
      <c r="QVW322" s="25"/>
      <c r="QVX322" s="25"/>
      <c r="QVY322" s="26"/>
      <c r="QVZ322" s="26"/>
      <c r="QWA322" s="102"/>
      <c r="QWB322" s="24"/>
      <c r="QWC322" s="24"/>
      <c r="QWD322" s="24"/>
      <c r="QWE322" s="25"/>
      <c r="QWF322" s="25"/>
      <c r="QWG322" s="26"/>
      <c r="QWH322" s="26"/>
      <c r="QWI322" s="102"/>
      <c r="QWJ322" s="24"/>
      <c r="QWK322" s="24"/>
      <c r="QWL322" s="24"/>
      <c r="QWM322" s="25"/>
      <c r="QWN322" s="25"/>
      <c r="QWO322" s="26"/>
      <c r="QWP322" s="26"/>
      <c r="QWQ322" s="102"/>
      <c r="QWR322" s="24"/>
      <c r="QWS322" s="24"/>
      <c r="QWT322" s="24"/>
      <c r="QWU322" s="25"/>
      <c r="QWV322" s="25"/>
      <c r="QWW322" s="26"/>
      <c r="QWX322" s="26"/>
      <c r="QWY322" s="102"/>
      <c r="QWZ322" s="24"/>
      <c r="QXA322" s="24"/>
      <c r="QXB322" s="24"/>
      <c r="QXC322" s="25"/>
      <c r="QXD322" s="25"/>
      <c r="QXE322" s="26"/>
      <c r="QXF322" s="26"/>
      <c r="QXG322" s="102"/>
      <c r="QXH322" s="24"/>
      <c r="QXI322" s="24"/>
      <c r="QXJ322" s="24"/>
      <c r="QXK322" s="25"/>
      <c r="QXL322" s="25"/>
      <c r="QXM322" s="26"/>
      <c r="QXN322" s="26"/>
      <c r="QXO322" s="102"/>
      <c r="QXP322" s="24"/>
      <c r="QXQ322" s="24"/>
      <c r="QXR322" s="24"/>
      <c r="QXS322" s="25"/>
      <c r="QXT322" s="25"/>
      <c r="QXU322" s="26"/>
      <c r="QXV322" s="26"/>
      <c r="QXW322" s="102"/>
      <c r="QXX322" s="24"/>
      <c r="QXY322" s="24"/>
      <c r="QXZ322" s="24"/>
      <c r="QYA322" s="25"/>
      <c r="QYB322" s="25"/>
      <c r="QYC322" s="26"/>
      <c r="QYD322" s="26"/>
      <c r="QYE322" s="102"/>
      <c r="QYF322" s="24"/>
      <c r="QYG322" s="24"/>
      <c r="QYH322" s="24"/>
      <c r="QYI322" s="25"/>
      <c r="QYJ322" s="25"/>
      <c r="QYK322" s="26"/>
      <c r="QYL322" s="26"/>
      <c r="QYM322" s="102"/>
      <c r="QYN322" s="24"/>
      <c r="QYO322" s="24"/>
      <c r="QYP322" s="24"/>
      <c r="QYQ322" s="25"/>
      <c r="QYR322" s="25"/>
      <c r="QYS322" s="26"/>
      <c r="QYT322" s="26"/>
      <c r="QYU322" s="102"/>
      <c r="QYV322" s="24"/>
      <c r="QYW322" s="24"/>
      <c r="QYX322" s="24"/>
      <c r="QYY322" s="25"/>
      <c r="QYZ322" s="25"/>
      <c r="QZA322" s="26"/>
      <c r="QZB322" s="26"/>
      <c r="QZC322" s="102"/>
      <c r="QZD322" s="24"/>
      <c r="QZE322" s="24"/>
      <c r="QZF322" s="24"/>
      <c r="QZG322" s="25"/>
      <c r="QZH322" s="25"/>
      <c r="QZI322" s="26"/>
      <c r="QZJ322" s="26"/>
      <c r="QZK322" s="102"/>
      <c r="QZL322" s="24"/>
      <c r="QZM322" s="24"/>
      <c r="QZN322" s="24"/>
      <c r="QZO322" s="25"/>
      <c r="QZP322" s="25"/>
      <c r="QZQ322" s="26"/>
      <c r="QZR322" s="26"/>
      <c r="QZS322" s="102"/>
      <c r="QZT322" s="24"/>
      <c r="QZU322" s="24"/>
      <c r="QZV322" s="24"/>
      <c r="QZW322" s="25"/>
      <c r="QZX322" s="25"/>
      <c r="QZY322" s="26"/>
      <c r="QZZ322" s="26"/>
      <c r="RAA322" s="102"/>
      <c r="RAB322" s="24"/>
      <c r="RAC322" s="24"/>
      <c r="RAD322" s="24"/>
      <c r="RAE322" s="25"/>
      <c r="RAF322" s="25"/>
      <c r="RAG322" s="26"/>
      <c r="RAH322" s="26"/>
      <c r="RAI322" s="102"/>
      <c r="RAJ322" s="24"/>
      <c r="RAK322" s="24"/>
      <c r="RAL322" s="24"/>
      <c r="RAM322" s="25"/>
      <c r="RAN322" s="25"/>
      <c r="RAO322" s="26"/>
      <c r="RAP322" s="26"/>
      <c r="RAQ322" s="102"/>
      <c r="RAR322" s="24"/>
      <c r="RAS322" s="24"/>
      <c r="RAT322" s="24"/>
      <c r="RAU322" s="25"/>
      <c r="RAV322" s="25"/>
      <c r="RAW322" s="26"/>
      <c r="RAX322" s="26"/>
      <c r="RAY322" s="102"/>
      <c r="RAZ322" s="24"/>
      <c r="RBA322" s="24"/>
      <c r="RBB322" s="24"/>
      <c r="RBC322" s="25"/>
      <c r="RBD322" s="25"/>
      <c r="RBE322" s="26"/>
      <c r="RBF322" s="26"/>
      <c r="RBG322" s="102"/>
      <c r="RBH322" s="24"/>
      <c r="RBI322" s="24"/>
      <c r="RBJ322" s="24"/>
      <c r="RBK322" s="25"/>
      <c r="RBL322" s="25"/>
      <c r="RBM322" s="26"/>
      <c r="RBN322" s="26"/>
      <c r="RBO322" s="102"/>
      <c r="RBP322" s="24"/>
      <c r="RBQ322" s="24"/>
      <c r="RBR322" s="24"/>
      <c r="RBS322" s="25"/>
      <c r="RBT322" s="25"/>
      <c r="RBU322" s="26"/>
      <c r="RBV322" s="26"/>
      <c r="RBW322" s="102"/>
      <c r="RBX322" s="24"/>
      <c r="RBY322" s="24"/>
      <c r="RBZ322" s="24"/>
      <c r="RCA322" s="25"/>
      <c r="RCB322" s="25"/>
      <c r="RCC322" s="26"/>
      <c r="RCD322" s="26"/>
      <c r="RCE322" s="102"/>
      <c r="RCF322" s="24"/>
      <c r="RCG322" s="24"/>
      <c r="RCH322" s="24"/>
      <c r="RCI322" s="25"/>
      <c r="RCJ322" s="25"/>
      <c r="RCK322" s="26"/>
      <c r="RCL322" s="26"/>
      <c r="RCM322" s="102"/>
      <c r="RCN322" s="24"/>
      <c r="RCO322" s="24"/>
      <c r="RCP322" s="24"/>
      <c r="RCQ322" s="25"/>
      <c r="RCR322" s="25"/>
      <c r="RCS322" s="26"/>
      <c r="RCT322" s="26"/>
      <c r="RCU322" s="102"/>
      <c r="RCV322" s="24"/>
      <c r="RCW322" s="24"/>
      <c r="RCX322" s="24"/>
      <c r="RCY322" s="25"/>
      <c r="RCZ322" s="25"/>
      <c r="RDA322" s="26"/>
      <c r="RDB322" s="26"/>
      <c r="RDC322" s="102"/>
      <c r="RDD322" s="24"/>
      <c r="RDE322" s="24"/>
      <c r="RDF322" s="24"/>
      <c r="RDG322" s="25"/>
      <c r="RDH322" s="25"/>
      <c r="RDI322" s="26"/>
      <c r="RDJ322" s="26"/>
      <c r="RDK322" s="102"/>
      <c r="RDL322" s="24"/>
      <c r="RDM322" s="24"/>
      <c r="RDN322" s="24"/>
      <c r="RDO322" s="25"/>
      <c r="RDP322" s="25"/>
      <c r="RDQ322" s="26"/>
      <c r="RDR322" s="26"/>
      <c r="RDS322" s="102"/>
      <c r="RDT322" s="24"/>
      <c r="RDU322" s="24"/>
      <c r="RDV322" s="24"/>
      <c r="RDW322" s="25"/>
      <c r="RDX322" s="25"/>
      <c r="RDY322" s="26"/>
      <c r="RDZ322" s="26"/>
      <c r="REA322" s="102"/>
      <c r="REB322" s="24"/>
      <c r="REC322" s="24"/>
      <c r="RED322" s="24"/>
      <c r="REE322" s="25"/>
      <c r="REF322" s="25"/>
      <c r="REG322" s="26"/>
      <c r="REH322" s="26"/>
      <c r="REI322" s="102"/>
      <c r="REJ322" s="24"/>
      <c r="REK322" s="24"/>
      <c r="REL322" s="24"/>
      <c r="REM322" s="25"/>
      <c r="REN322" s="25"/>
      <c r="REO322" s="26"/>
      <c r="REP322" s="26"/>
      <c r="REQ322" s="102"/>
      <c r="RER322" s="24"/>
      <c r="RES322" s="24"/>
      <c r="RET322" s="24"/>
      <c r="REU322" s="25"/>
      <c r="REV322" s="25"/>
      <c r="REW322" s="26"/>
      <c r="REX322" s="26"/>
      <c r="REY322" s="102"/>
      <c r="REZ322" s="24"/>
      <c r="RFA322" s="24"/>
      <c r="RFB322" s="24"/>
      <c r="RFC322" s="25"/>
      <c r="RFD322" s="25"/>
      <c r="RFE322" s="26"/>
      <c r="RFF322" s="26"/>
      <c r="RFG322" s="102"/>
      <c r="RFH322" s="24"/>
      <c r="RFI322" s="24"/>
      <c r="RFJ322" s="24"/>
      <c r="RFK322" s="25"/>
      <c r="RFL322" s="25"/>
      <c r="RFM322" s="26"/>
      <c r="RFN322" s="26"/>
      <c r="RFO322" s="102"/>
      <c r="RFP322" s="24"/>
      <c r="RFQ322" s="24"/>
      <c r="RFR322" s="24"/>
      <c r="RFS322" s="25"/>
      <c r="RFT322" s="25"/>
      <c r="RFU322" s="26"/>
      <c r="RFV322" s="26"/>
      <c r="RFW322" s="102"/>
      <c r="RFX322" s="24"/>
      <c r="RFY322" s="24"/>
      <c r="RFZ322" s="24"/>
      <c r="RGA322" s="25"/>
      <c r="RGB322" s="25"/>
      <c r="RGC322" s="26"/>
      <c r="RGD322" s="26"/>
      <c r="RGE322" s="102"/>
      <c r="RGF322" s="24"/>
      <c r="RGG322" s="24"/>
      <c r="RGH322" s="24"/>
      <c r="RGI322" s="25"/>
      <c r="RGJ322" s="25"/>
      <c r="RGK322" s="26"/>
      <c r="RGL322" s="26"/>
      <c r="RGM322" s="102"/>
      <c r="RGN322" s="24"/>
      <c r="RGO322" s="24"/>
      <c r="RGP322" s="24"/>
      <c r="RGQ322" s="25"/>
      <c r="RGR322" s="25"/>
      <c r="RGS322" s="26"/>
      <c r="RGT322" s="26"/>
      <c r="RGU322" s="102"/>
      <c r="RGV322" s="24"/>
      <c r="RGW322" s="24"/>
      <c r="RGX322" s="24"/>
      <c r="RGY322" s="25"/>
      <c r="RGZ322" s="25"/>
      <c r="RHA322" s="26"/>
      <c r="RHB322" s="26"/>
      <c r="RHC322" s="102"/>
      <c r="RHD322" s="24"/>
      <c r="RHE322" s="24"/>
      <c r="RHF322" s="24"/>
      <c r="RHG322" s="25"/>
      <c r="RHH322" s="25"/>
      <c r="RHI322" s="26"/>
      <c r="RHJ322" s="26"/>
      <c r="RHK322" s="102"/>
      <c r="RHL322" s="24"/>
      <c r="RHM322" s="24"/>
      <c r="RHN322" s="24"/>
      <c r="RHO322" s="25"/>
      <c r="RHP322" s="25"/>
      <c r="RHQ322" s="26"/>
      <c r="RHR322" s="26"/>
      <c r="RHS322" s="102"/>
      <c r="RHT322" s="24"/>
      <c r="RHU322" s="24"/>
      <c r="RHV322" s="24"/>
      <c r="RHW322" s="25"/>
      <c r="RHX322" s="25"/>
      <c r="RHY322" s="26"/>
      <c r="RHZ322" s="26"/>
      <c r="RIA322" s="102"/>
      <c r="RIB322" s="24"/>
      <c r="RIC322" s="24"/>
      <c r="RID322" s="24"/>
      <c r="RIE322" s="25"/>
      <c r="RIF322" s="25"/>
      <c r="RIG322" s="26"/>
      <c r="RIH322" s="26"/>
      <c r="RII322" s="102"/>
      <c r="RIJ322" s="24"/>
      <c r="RIK322" s="24"/>
      <c r="RIL322" s="24"/>
      <c r="RIM322" s="25"/>
      <c r="RIN322" s="25"/>
      <c r="RIO322" s="26"/>
      <c r="RIP322" s="26"/>
      <c r="RIQ322" s="102"/>
      <c r="RIR322" s="24"/>
      <c r="RIS322" s="24"/>
      <c r="RIT322" s="24"/>
      <c r="RIU322" s="25"/>
      <c r="RIV322" s="25"/>
      <c r="RIW322" s="26"/>
      <c r="RIX322" s="26"/>
      <c r="RIY322" s="102"/>
      <c r="RIZ322" s="24"/>
      <c r="RJA322" s="24"/>
      <c r="RJB322" s="24"/>
      <c r="RJC322" s="25"/>
      <c r="RJD322" s="25"/>
      <c r="RJE322" s="26"/>
      <c r="RJF322" s="26"/>
      <c r="RJG322" s="102"/>
      <c r="RJH322" s="24"/>
      <c r="RJI322" s="24"/>
      <c r="RJJ322" s="24"/>
      <c r="RJK322" s="25"/>
      <c r="RJL322" s="25"/>
      <c r="RJM322" s="26"/>
      <c r="RJN322" s="26"/>
      <c r="RJO322" s="102"/>
      <c r="RJP322" s="24"/>
      <c r="RJQ322" s="24"/>
      <c r="RJR322" s="24"/>
      <c r="RJS322" s="25"/>
      <c r="RJT322" s="25"/>
      <c r="RJU322" s="26"/>
      <c r="RJV322" s="26"/>
      <c r="RJW322" s="102"/>
      <c r="RJX322" s="24"/>
      <c r="RJY322" s="24"/>
      <c r="RJZ322" s="24"/>
      <c r="RKA322" s="25"/>
      <c r="RKB322" s="25"/>
      <c r="RKC322" s="26"/>
      <c r="RKD322" s="26"/>
      <c r="RKE322" s="102"/>
      <c r="RKF322" s="24"/>
      <c r="RKG322" s="24"/>
      <c r="RKH322" s="24"/>
      <c r="RKI322" s="25"/>
      <c r="RKJ322" s="25"/>
      <c r="RKK322" s="26"/>
      <c r="RKL322" s="26"/>
      <c r="RKM322" s="102"/>
      <c r="RKN322" s="24"/>
      <c r="RKO322" s="24"/>
      <c r="RKP322" s="24"/>
      <c r="RKQ322" s="25"/>
      <c r="RKR322" s="25"/>
      <c r="RKS322" s="26"/>
      <c r="RKT322" s="26"/>
      <c r="RKU322" s="102"/>
      <c r="RKV322" s="24"/>
      <c r="RKW322" s="24"/>
      <c r="RKX322" s="24"/>
      <c r="RKY322" s="25"/>
      <c r="RKZ322" s="25"/>
      <c r="RLA322" s="26"/>
      <c r="RLB322" s="26"/>
      <c r="RLC322" s="102"/>
      <c r="RLD322" s="24"/>
      <c r="RLE322" s="24"/>
      <c r="RLF322" s="24"/>
      <c r="RLG322" s="25"/>
      <c r="RLH322" s="25"/>
      <c r="RLI322" s="26"/>
      <c r="RLJ322" s="26"/>
      <c r="RLK322" s="102"/>
      <c r="RLL322" s="24"/>
      <c r="RLM322" s="24"/>
      <c r="RLN322" s="24"/>
      <c r="RLO322" s="25"/>
      <c r="RLP322" s="25"/>
      <c r="RLQ322" s="26"/>
      <c r="RLR322" s="26"/>
      <c r="RLS322" s="102"/>
      <c r="RLT322" s="24"/>
      <c r="RLU322" s="24"/>
      <c r="RLV322" s="24"/>
      <c r="RLW322" s="25"/>
      <c r="RLX322" s="25"/>
      <c r="RLY322" s="26"/>
      <c r="RLZ322" s="26"/>
      <c r="RMA322" s="102"/>
      <c r="RMB322" s="24"/>
      <c r="RMC322" s="24"/>
      <c r="RMD322" s="24"/>
      <c r="RME322" s="25"/>
      <c r="RMF322" s="25"/>
      <c r="RMG322" s="26"/>
      <c r="RMH322" s="26"/>
      <c r="RMI322" s="102"/>
      <c r="RMJ322" s="24"/>
      <c r="RMK322" s="24"/>
      <c r="RML322" s="24"/>
      <c r="RMM322" s="25"/>
      <c r="RMN322" s="25"/>
      <c r="RMO322" s="26"/>
      <c r="RMP322" s="26"/>
      <c r="RMQ322" s="102"/>
      <c r="RMR322" s="24"/>
      <c r="RMS322" s="24"/>
      <c r="RMT322" s="24"/>
      <c r="RMU322" s="25"/>
      <c r="RMV322" s="25"/>
      <c r="RMW322" s="26"/>
      <c r="RMX322" s="26"/>
      <c r="RMY322" s="102"/>
      <c r="RMZ322" s="24"/>
      <c r="RNA322" s="24"/>
      <c r="RNB322" s="24"/>
      <c r="RNC322" s="25"/>
      <c r="RND322" s="25"/>
      <c r="RNE322" s="26"/>
      <c r="RNF322" s="26"/>
      <c r="RNG322" s="102"/>
      <c r="RNH322" s="24"/>
      <c r="RNI322" s="24"/>
      <c r="RNJ322" s="24"/>
      <c r="RNK322" s="25"/>
      <c r="RNL322" s="25"/>
      <c r="RNM322" s="26"/>
      <c r="RNN322" s="26"/>
      <c r="RNO322" s="102"/>
      <c r="RNP322" s="24"/>
      <c r="RNQ322" s="24"/>
      <c r="RNR322" s="24"/>
      <c r="RNS322" s="25"/>
      <c r="RNT322" s="25"/>
      <c r="RNU322" s="26"/>
      <c r="RNV322" s="26"/>
      <c r="RNW322" s="102"/>
      <c r="RNX322" s="24"/>
      <c r="RNY322" s="24"/>
      <c r="RNZ322" s="24"/>
      <c r="ROA322" s="25"/>
      <c r="ROB322" s="25"/>
      <c r="ROC322" s="26"/>
      <c r="ROD322" s="26"/>
      <c r="ROE322" s="102"/>
      <c r="ROF322" s="24"/>
      <c r="ROG322" s="24"/>
      <c r="ROH322" s="24"/>
      <c r="ROI322" s="25"/>
      <c r="ROJ322" s="25"/>
      <c r="ROK322" s="26"/>
      <c r="ROL322" s="26"/>
      <c r="ROM322" s="102"/>
      <c r="RON322" s="24"/>
      <c r="ROO322" s="24"/>
      <c r="ROP322" s="24"/>
      <c r="ROQ322" s="25"/>
      <c r="ROR322" s="25"/>
      <c r="ROS322" s="26"/>
      <c r="ROT322" s="26"/>
      <c r="ROU322" s="102"/>
      <c r="ROV322" s="24"/>
      <c r="ROW322" s="24"/>
      <c r="ROX322" s="24"/>
      <c r="ROY322" s="25"/>
      <c r="ROZ322" s="25"/>
      <c r="RPA322" s="26"/>
      <c r="RPB322" s="26"/>
      <c r="RPC322" s="102"/>
      <c r="RPD322" s="24"/>
      <c r="RPE322" s="24"/>
      <c r="RPF322" s="24"/>
      <c r="RPG322" s="25"/>
      <c r="RPH322" s="25"/>
      <c r="RPI322" s="26"/>
      <c r="RPJ322" s="26"/>
      <c r="RPK322" s="102"/>
      <c r="RPL322" s="24"/>
      <c r="RPM322" s="24"/>
      <c r="RPN322" s="24"/>
      <c r="RPO322" s="25"/>
      <c r="RPP322" s="25"/>
      <c r="RPQ322" s="26"/>
      <c r="RPR322" s="26"/>
      <c r="RPS322" s="102"/>
      <c r="RPT322" s="24"/>
      <c r="RPU322" s="24"/>
      <c r="RPV322" s="24"/>
      <c r="RPW322" s="25"/>
      <c r="RPX322" s="25"/>
      <c r="RPY322" s="26"/>
      <c r="RPZ322" s="26"/>
      <c r="RQA322" s="102"/>
      <c r="RQB322" s="24"/>
      <c r="RQC322" s="24"/>
      <c r="RQD322" s="24"/>
      <c r="RQE322" s="25"/>
      <c r="RQF322" s="25"/>
      <c r="RQG322" s="26"/>
      <c r="RQH322" s="26"/>
      <c r="RQI322" s="102"/>
      <c r="RQJ322" s="24"/>
      <c r="RQK322" s="24"/>
      <c r="RQL322" s="24"/>
      <c r="RQM322" s="25"/>
      <c r="RQN322" s="25"/>
      <c r="RQO322" s="26"/>
      <c r="RQP322" s="26"/>
      <c r="RQQ322" s="102"/>
      <c r="RQR322" s="24"/>
      <c r="RQS322" s="24"/>
      <c r="RQT322" s="24"/>
      <c r="RQU322" s="25"/>
      <c r="RQV322" s="25"/>
      <c r="RQW322" s="26"/>
      <c r="RQX322" s="26"/>
      <c r="RQY322" s="102"/>
      <c r="RQZ322" s="24"/>
      <c r="RRA322" s="24"/>
      <c r="RRB322" s="24"/>
      <c r="RRC322" s="25"/>
      <c r="RRD322" s="25"/>
      <c r="RRE322" s="26"/>
      <c r="RRF322" s="26"/>
      <c r="RRG322" s="102"/>
      <c r="RRH322" s="24"/>
      <c r="RRI322" s="24"/>
      <c r="RRJ322" s="24"/>
      <c r="RRK322" s="25"/>
      <c r="RRL322" s="25"/>
      <c r="RRM322" s="26"/>
      <c r="RRN322" s="26"/>
      <c r="RRO322" s="102"/>
      <c r="RRP322" s="24"/>
      <c r="RRQ322" s="24"/>
      <c r="RRR322" s="24"/>
      <c r="RRS322" s="25"/>
      <c r="RRT322" s="25"/>
      <c r="RRU322" s="26"/>
      <c r="RRV322" s="26"/>
      <c r="RRW322" s="102"/>
      <c r="RRX322" s="24"/>
      <c r="RRY322" s="24"/>
      <c r="RRZ322" s="24"/>
      <c r="RSA322" s="25"/>
      <c r="RSB322" s="25"/>
      <c r="RSC322" s="26"/>
      <c r="RSD322" s="26"/>
      <c r="RSE322" s="102"/>
      <c r="RSF322" s="24"/>
      <c r="RSG322" s="24"/>
      <c r="RSH322" s="24"/>
      <c r="RSI322" s="25"/>
      <c r="RSJ322" s="25"/>
      <c r="RSK322" s="26"/>
      <c r="RSL322" s="26"/>
      <c r="RSM322" s="102"/>
      <c r="RSN322" s="24"/>
      <c r="RSO322" s="24"/>
      <c r="RSP322" s="24"/>
      <c r="RSQ322" s="25"/>
      <c r="RSR322" s="25"/>
      <c r="RSS322" s="26"/>
      <c r="RST322" s="26"/>
      <c r="RSU322" s="102"/>
      <c r="RSV322" s="24"/>
      <c r="RSW322" s="24"/>
      <c r="RSX322" s="24"/>
      <c r="RSY322" s="25"/>
      <c r="RSZ322" s="25"/>
      <c r="RTA322" s="26"/>
      <c r="RTB322" s="26"/>
      <c r="RTC322" s="102"/>
      <c r="RTD322" s="24"/>
      <c r="RTE322" s="24"/>
      <c r="RTF322" s="24"/>
      <c r="RTG322" s="25"/>
      <c r="RTH322" s="25"/>
      <c r="RTI322" s="26"/>
      <c r="RTJ322" s="26"/>
      <c r="RTK322" s="102"/>
      <c r="RTL322" s="24"/>
      <c r="RTM322" s="24"/>
      <c r="RTN322" s="24"/>
      <c r="RTO322" s="25"/>
      <c r="RTP322" s="25"/>
      <c r="RTQ322" s="26"/>
      <c r="RTR322" s="26"/>
      <c r="RTS322" s="102"/>
      <c r="RTT322" s="24"/>
      <c r="RTU322" s="24"/>
      <c r="RTV322" s="24"/>
      <c r="RTW322" s="25"/>
      <c r="RTX322" s="25"/>
      <c r="RTY322" s="26"/>
      <c r="RTZ322" s="26"/>
      <c r="RUA322" s="102"/>
      <c r="RUB322" s="24"/>
      <c r="RUC322" s="24"/>
      <c r="RUD322" s="24"/>
      <c r="RUE322" s="25"/>
      <c r="RUF322" s="25"/>
      <c r="RUG322" s="26"/>
      <c r="RUH322" s="26"/>
      <c r="RUI322" s="102"/>
      <c r="RUJ322" s="24"/>
      <c r="RUK322" s="24"/>
      <c r="RUL322" s="24"/>
      <c r="RUM322" s="25"/>
      <c r="RUN322" s="25"/>
      <c r="RUO322" s="26"/>
      <c r="RUP322" s="26"/>
      <c r="RUQ322" s="102"/>
      <c r="RUR322" s="24"/>
      <c r="RUS322" s="24"/>
      <c r="RUT322" s="24"/>
      <c r="RUU322" s="25"/>
      <c r="RUV322" s="25"/>
      <c r="RUW322" s="26"/>
      <c r="RUX322" s="26"/>
      <c r="RUY322" s="102"/>
      <c r="RUZ322" s="24"/>
      <c r="RVA322" s="24"/>
      <c r="RVB322" s="24"/>
      <c r="RVC322" s="25"/>
      <c r="RVD322" s="25"/>
      <c r="RVE322" s="26"/>
      <c r="RVF322" s="26"/>
      <c r="RVG322" s="102"/>
      <c r="RVH322" s="24"/>
      <c r="RVI322" s="24"/>
      <c r="RVJ322" s="24"/>
      <c r="RVK322" s="25"/>
      <c r="RVL322" s="25"/>
      <c r="RVM322" s="26"/>
      <c r="RVN322" s="26"/>
      <c r="RVO322" s="102"/>
      <c r="RVP322" s="24"/>
      <c r="RVQ322" s="24"/>
      <c r="RVR322" s="24"/>
      <c r="RVS322" s="25"/>
      <c r="RVT322" s="25"/>
      <c r="RVU322" s="26"/>
      <c r="RVV322" s="26"/>
      <c r="RVW322" s="102"/>
      <c r="RVX322" s="24"/>
      <c r="RVY322" s="24"/>
      <c r="RVZ322" s="24"/>
      <c r="RWA322" s="25"/>
      <c r="RWB322" s="25"/>
      <c r="RWC322" s="26"/>
      <c r="RWD322" s="26"/>
      <c r="RWE322" s="102"/>
      <c r="RWF322" s="24"/>
      <c r="RWG322" s="24"/>
      <c r="RWH322" s="24"/>
      <c r="RWI322" s="25"/>
      <c r="RWJ322" s="25"/>
      <c r="RWK322" s="26"/>
      <c r="RWL322" s="26"/>
      <c r="RWM322" s="102"/>
      <c r="RWN322" s="24"/>
      <c r="RWO322" s="24"/>
      <c r="RWP322" s="24"/>
      <c r="RWQ322" s="25"/>
      <c r="RWR322" s="25"/>
      <c r="RWS322" s="26"/>
      <c r="RWT322" s="26"/>
      <c r="RWU322" s="102"/>
      <c r="RWV322" s="24"/>
      <c r="RWW322" s="24"/>
      <c r="RWX322" s="24"/>
      <c r="RWY322" s="25"/>
      <c r="RWZ322" s="25"/>
      <c r="RXA322" s="26"/>
      <c r="RXB322" s="26"/>
      <c r="RXC322" s="102"/>
      <c r="RXD322" s="24"/>
      <c r="RXE322" s="24"/>
      <c r="RXF322" s="24"/>
      <c r="RXG322" s="25"/>
      <c r="RXH322" s="25"/>
      <c r="RXI322" s="26"/>
      <c r="RXJ322" s="26"/>
      <c r="RXK322" s="102"/>
      <c r="RXL322" s="24"/>
      <c r="RXM322" s="24"/>
      <c r="RXN322" s="24"/>
      <c r="RXO322" s="25"/>
      <c r="RXP322" s="25"/>
      <c r="RXQ322" s="26"/>
      <c r="RXR322" s="26"/>
      <c r="RXS322" s="102"/>
      <c r="RXT322" s="24"/>
      <c r="RXU322" s="24"/>
      <c r="RXV322" s="24"/>
      <c r="RXW322" s="25"/>
      <c r="RXX322" s="25"/>
      <c r="RXY322" s="26"/>
      <c r="RXZ322" s="26"/>
      <c r="RYA322" s="102"/>
      <c r="RYB322" s="24"/>
      <c r="RYC322" s="24"/>
      <c r="RYD322" s="24"/>
      <c r="RYE322" s="25"/>
      <c r="RYF322" s="25"/>
      <c r="RYG322" s="26"/>
      <c r="RYH322" s="26"/>
      <c r="RYI322" s="102"/>
      <c r="RYJ322" s="24"/>
      <c r="RYK322" s="24"/>
      <c r="RYL322" s="24"/>
      <c r="RYM322" s="25"/>
      <c r="RYN322" s="25"/>
      <c r="RYO322" s="26"/>
      <c r="RYP322" s="26"/>
      <c r="RYQ322" s="102"/>
      <c r="RYR322" s="24"/>
      <c r="RYS322" s="24"/>
      <c r="RYT322" s="24"/>
      <c r="RYU322" s="25"/>
      <c r="RYV322" s="25"/>
      <c r="RYW322" s="26"/>
      <c r="RYX322" s="26"/>
      <c r="RYY322" s="102"/>
      <c r="RYZ322" s="24"/>
      <c r="RZA322" s="24"/>
      <c r="RZB322" s="24"/>
      <c r="RZC322" s="25"/>
      <c r="RZD322" s="25"/>
      <c r="RZE322" s="26"/>
      <c r="RZF322" s="26"/>
      <c r="RZG322" s="102"/>
      <c r="RZH322" s="24"/>
      <c r="RZI322" s="24"/>
      <c r="RZJ322" s="24"/>
      <c r="RZK322" s="25"/>
      <c r="RZL322" s="25"/>
      <c r="RZM322" s="26"/>
      <c r="RZN322" s="26"/>
      <c r="RZO322" s="102"/>
      <c r="RZP322" s="24"/>
      <c r="RZQ322" s="24"/>
      <c r="RZR322" s="24"/>
      <c r="RZS322" s="25"/>
      <c r="RZT322" s="25"/>
      <c r="RZU322" s="26"/>
      <c r="RZV322" s="26"/>
      <c r="RZW322" s="102"/>
      <c r="RZX322" s="24"/>
      <c r="RZY322" s="24"/>
      <c r="RZZ322" s="24"/>
      <c r="SAA322" s="25"/>
      <c r="SAB322" s="25"/>
      <c r="SAC322" s="26"/>
      <c r="SAD322" s="26"/>
      <c r="SAE322" s="102"/>
      <c r="SAF322" s="24"/>
      <c r="SAG322" s="24"/>
      <c r="SAH322" s="24"/>
      <c r="SAI322" s="25"/>
      <c r="SAJ322" s="25"/>
      <c r="SAK322" s="26"/>
      <c r="SAL322" s="26"/>
      <c r="SAM322" s="102"/>
      <c r="SAN322" s="24"/>
      <c r="SAO322" s="24"/>
      <c r="SAP322" s="24"/>
      <c r="SAQ322" s="25"/>
      <c r="SAR322" s="25"/>
      <c r="SAS322" s="26"/>
      <c r="SAT322" s="26"/>
      <c r="SAU322" s="102"/>
      <c r="SAV322" s="24"/>
      <c r="SAW322" s="24"/>
      <c r="SAX322" s="24"/>
      <c r="SAY322" s="25"/>
      <c r="SAZ322" s="25"/>
      <c r="SBA322" s="26"/>
      <c r="SBB322" s="26"/>
      <c r="SBC322" s="102"/>
      <c r="SBD322" s="24"/>
      <c r="SBE322" s="24"/>
      <c r="SBF322" s="24"/>
      <c r="SBG322" s="25"/>
      <c r="SBH322" s="25"/>
      <c r="SBI322" s="26"/>
      <c r="SBJ322" s="26"/>
      <c r="SBK322" s="102"/>
      <c r="SBL322" s="24"/>
      <c r="SBM322" s="24"/>
      <c r="SBN322" s="24"/>
      <c r="SBO322" s="25"/>
      <c r="SBP322" s="25"/>
      <c r="SBQ322" s="26"/>
      <c r="SBR322" s="26"/>
      <c r="SBS322" s="102"/>
      <c r="SBT322" s="24"/>
      <c r="SBU322" s="24"/>
      <c r="SBV322" s="24"/>
      <c r="SBW322" s="25"/>
      <c r="SBX322" s="25"/>
      <c r="SBY322" s="26"/>
      <c r="SBZ322" s="26"/>
      <c r="SCA322" s="102"/>
      <c r="SCB322" s="24"/>
      <c r="SCC322" s="24"/>
      <c r="SCD322" s="24"/>
      <c r="SCE322" s="25"/>
      <c r="SCF322" s="25"/>
      <c r="SCG322" s="26"/>
      <c r="SCH322" s="26"/>
      <c r="SCI322" s="102"/>
      <c r="SCJ322" s="24"/>
      <c r="SCK322" s="24"/>
      <c r="SCL322" s="24"/>
      <c r="SCM322" s="25"/>
      <c r="SCN322" s="25"/>
      <c r="SCO322" s="26"/>
      <c r="SCP322" s="26"/>
      <c r="SCQ322" s="102"/>
      <c r="SCR322" s="24"/>
      <c r="SCS322" s="24"/>
      <c r="SCT322" s="24"/>
      <c r="SCU322" s="25"/>
      <c r="SCV322" s="25"/>
      <c r="SCW322" s="26"/>
      <c r="SCX322" s="26"/>
      <c r="SCY322" s="102"/>
      <c r="SCZ322" s="24"/>
      <c r="SDA322" s="24"/>
      <c r="SDB322" s="24"/>
      <c r="SDC322" s="25"/>
      <c r="SDD322" s="25"/>
      <c r="SDE322" s="26"/>
      <c r="SDF322" s="26"/>
      <c r="SDG322" s="102"/>
      <c r="SDH322" s="24"/>
      <c r="SDI322" s="24"/>
      <c r="SDJ322" s="24"/>
      <c r="SDK322" s="25"/>
      <c r="SDL322" s="25"/>
      <c r="SDM322" s="26"/>
      <c r="SDN322" s="26"/>
      <c r="SDO322" s="102"/>
      <c r="SDP322" s="24"/>
      <c r="SDQ322" s="24"/>
      <c r="SDR322" s="24"/>
      <c r="SDS322" s="25"/>
      <c r="SDT322" s="25"/>
      <c r="SDU322" s="26"/>
      <c r="SDV322" s="26"/>
      <c r="SDW322" s="102"/>
      <c r="SDX322" s="24"/>
      <c r="SDY322" s="24"/>
      <c r="SDZ322" s="24"/>
      <c r="SEA322" s="25"/>
      <c r="SEB322" s="25"/>
      <c r="SEC322" s="26"/>
      <c r="SED322" s="26"/>
      <c r="SEE322" s="102"/>
      <c r="SEF322" s="24"/>
      <c r="SEG322" s="24"/>
      <c r="SEH322" s="24"/>
      <c r="SEI322" s="25"/>
      <c r="SEJ322" s="25"/>
      <c r="SEK322" s="26"/>
      <c r="SEL322" s="26"/>
      <c r="SEM322" s="102"/>
      <c r="SEN322" s="24"/>
      <c r="SEO322" s="24"/>
      <c r="SEP322" s="24"/>
      <c r="SEQ322" s="25"/>
      <c r="SER322" s="25"/>
      <c r="SES322" s="26"/>
      <c r="SET322" s="26"/>
      <c r="SEU322" s="102"/>
      <c r="SEV322" s="24"/>
      <c r="SEW322" s="24"/>
      <c r="SEX322" s="24"/>
      <c r="SEY322" s="25"/>
      <c r="SEZ322" s="25"/>
      <c r="SFA322" s="26"/>
      <c r="SFB322" s="26"/>
      <c r="SFC322" s="102"/>
      <c r="SFD322" s="24"/>
      <c r="SFE322" s="24"/>
      <c r="SFF322" s="24"/>
      <c r="SFG322" s="25"/>
      <c r="SFH322" s="25"/>
      <c r="SFI322" s="26"/>
      <c r="SFJ322" s="26"/>
      <c r="SFK322" s="102"/>
      <c r="SFL322" s="24"/>
      <c r="SFM322" s="24"/>
      <c r="SFN322" s="24"/>
      <c r="SFO322" s="25"/>
      <c r="SFP322" s="25"/>
      <c r="SFQ322" s="26"/>
      <c r="SFR322" s="26"/>
      <c r="SFS322" s="102"/>
      <c r="SFT322" s="24"/>
      <c r="SFU322" s="24"/>
      <c r="SFV322" s="24"/>
      <c r="SFW322" s="25"/>
      <c r="SFX322" s="25"/>
      <c r="SFY322" s="26"/>
      <c r="SFZ322" s="26"/>
      <c r="SGA322" s="102"/>
      <c r="SGB322" s="24"/>
      <c r="SGC322" s="24"/>
      <c r="SGD322" s="24"/>
      <c r="SGE322" s="25"/>
      <c r="SGF322" s="25"/>
      <c r="SGG322" s="26"/>
      <c r="SGH322" s="26"/>
      <c r="SGI322" s="102"/>
      <c r="SGJ322" s="24"/>
      <c r="SGK322" s="24"/>
      <c r="SGL322" s="24"/>
      <c r="SGM322" s="25"/>
      <c r="SGN322" s="25"/>
      <c r="SGO322" s="26"/>
      <c r="SGP322" s="26"/>
      <c r="SGQ322" s="102"/>
      <c r="SGR322" s="24"/>
      <c r="SGS322" s="24"/>
      <c r="SGT322" s="24"/>
      <c r="SGU322" s="25"/>
      <c r="SGV322" s="25"/>
      <c r="SGW322" s="26"/>
      <c r="SGX322" s="26"/>
      <c r="SGY322" s="102"/>
      <c r="SGZ322" s="24"/>
      <c r="SHA322" s="24"/>
      <c r="SHB322" s="24"/>
      <c r="SHC322" s="25"/>
      <c r="SHD322" s="25"/>
      <c r="SHE322" s="26"/>
      <c r="SHF322" s="26"/>
      <c r="SHG322" s="102"/>
      <c r="SHH322" s="24"/>
      <c r="SHI322" s="24"/>
      <c r="SHJ322" s="24"/>
      <c r="SHK322" s="25"/>
      <c r="SHL322" s="25"/>
      <c r="SHM322" s="26"/>
      <c r="SHN322" s="26"/>
      <c r="SHO322" s="102"/>
      <c r="SHP322" s="24"/>
      <c r="SHQ322" s="24"/>
      <c r="SHR322" s="24"/>
      <c r="SHS322" s="25"/>
      <c r="SHT322" s="25"/>
      <c r="SHU322" s="26"/>
      <c r="SHV322" s="26"/>
      <c r="SHW322" s="102"/>
      <c r="SHX322" s="24"/>
      <c r="SHY322" s="24"/>
      <c r="SHZ322" s="24"/>
      <c r="SIA322" s="25"/>
      <c r="SIB322" s="25"/>
      <c r="SIC322" s="26"/>
      <c r="SID322" s="26"/>
      <c r="SIE322" s="102"/>
      <c r="SIF322" s="24"/>
      <c r="SIG322" s="24"/>
      <c r="SIH322" s="24"/>
      <c r="SII322" s="25"/>
      <c r="SIJ322" s="25"/>
      <c r="SIK322" s="26"/>
      <c r="SIL322" s="26"/>
      <c r="SIM322" s="102"/>
      <c r="SIN322" s="24"/>
      <c r="SIO322" s="24"/>
      <c r="SIP322" s="24"/>
      <c r="SIQ322" s="25"/>
      <c r="SIR322" s="25"/>
      <c r="SIS322" s="26"/>
      <c r="SIT322" s="26"/>
      <c r="SIU322" s="102"/>
      <c r="SIV322" s="24"/>
      <c r="SIW322" s="24"/>
      <c r="SIX322" s="24"/>
      <c r="SIY322" s="25"/>
      <c r="SIZ322" s="25"/>
      <c r="SJA322" s="26"/>
      <c r="SJB322" s="26"/>
      <c r="SJC322" s="102"/>
      <c r="SJD322" s="24"/>
      <c r="SJE322" s="24"/>
      <c r="SJF322" s="24"/>
      <c r="SJG322" s="25"/>
      <c r="SJH322" s="25"/>
      <c r="SJI322" s="26"/>
      <c r="SJJ322" s="26"/>
      <c r="SJK322" s="102"/>
      <c r="SJL322" s="24"/>
      <c r="SJM322" s="24"/>
      <c r="SJN322" s="24"/>
      <c r="SJO322" s="25"/>
      <c r="SJP322" s="25"/>
      <c r="SJQ322" s="26"/>
      <c r="SJR322" s="26"/>
      <c r="SJS322" s="102"/>
      <c r="SJT322" s="24"/>
      <c r="SJU322" s="24"/>
      <c r="SJV322" s="24"/>
      <c r="SJW322" s="25"/>
      <c r="SJX322" s="25"/>
      <c r="SJY322" s="26"/>
      <c r="SJZ322" s="26"/>
      <c r="SKA322" s="102"/>
      <c r="SKB322" s="24"/>
      <c r="SKC322" s="24"/>
      <c r="SKD322" s="24"/>
      <c r="SKE322" s="25"/>
      <c r="SKF322" s="25"/>
      <c r="SKG322" s="26"/>
      <c r="SKH322" s="26"/>
      <c r="SKI322" s="102"/>
      <c r="SKJ322" s="24"/>
      <c r="SKK322" s="24"/>
      <c r="SKL322" s="24"/>
      <c r="SKM322" s="25"/>
      <c r="SKN322" s="25"/>
      <c r="SKO322" s="26"/>
      <c r="SKP322" s="26"/>
      <c r="SKQ322" s="102"/>
      <c r="SKR322" s="24"/>
      <c r="SKS322" s="24"/>
      <c r="SKT322" s="24"/>
      <c r="SKU322" s="25"/>
      <c r="SKV322" s="25"/>
      <c r="SKW322" s="26"/>
      <c r="SKX322" s="26"/>
      <c r="SKY322" s="102"/>
      <c r="SKZ322" s="24"/>
      <c r="SLA322" s="24"/>
      <c r="SLB322" s="24"/>
      <c r="SLC322" s="25"/>
      <c r="SLD322" s="25"/>
      <c r="SLE322" s="26"/>
      <c r="SLF322" s="26"/>
      <c r="SLG322" s="102"/>
      <c r="SLH322" s="24"/>
      <c r="SLI322" s="24"/>
      <c r="SLJ322" s="24"/>
      <c r="SLK322" s="25"/>
      <c r="SLL322" s="25"/>
      <c r="SLM322" s="26"/>
      <c r="SLN322" s="26"/>
      <c r="SLO322" s="102"/>
      <c r="SLP322" s="24"/>
      <c r="SLQ322" s="24"/>
      <c r="SLR322" s="24"/>
      <c r="SLS322" s="25"/>
      <c r="SLT322" s="25"/>
      <c r="SLU322" s="26"/>
      <c r="SLV322" s="26"/>
      <c r="SLW322" s="102"/>
      <c r="SLX322" s="24"/>
      <c r="SLY322" s="24"/>
      <c r="SLZ322" s="24"/>
      <c r="SMA322" s="25"/>
      <c r="SMB322" s="25"/>
      <c r="SMC322" s="26"/>
      <c r="SMD322" s="26"/>
      <c r="SME322" s="102"/>
      <c r="SMF322" s="24"/>
      <c r="SMG322" s="24"/>
      <c r="SMH322" s="24"/>
      <c r="SMI322" s="25"/>
      <c r="SMJ322" s="25"/>
      <c r="SMK322" s="26"/>
      <c r="SML322" s="26"/>
      <c r="SMM322" s="102"/>
      <c r="SMN322" s="24"/>
      <c r="SMO322" s="24"/>
      <c r="SMP322" s="24"/>
      <c r="SMQ322" s="25"/>
      <c r="SMR322" s="25"/>
      <c r="SMS322" s="26"/>
      <c r="SMT322" s="26"/>
      <c r="SMU322" s="102"/>
      <c r="SMV322" s="24"/>
      <c r="SMW322" s="24"/>
      <c r="SMX322" s="24"/>
      <c r="SMY322" s="25"/>
      <c r="SMZ322" s="25"/>
      <c r="SNA322" s="26"/>
      <c r="SNB322" s="26"/>
      <c r="SNC322" s="102"/>
      <c r="SND322" s="24"/>
      <c r="SNE322" s="24"/>
      <c r="SNF322" s="24"/>
      <c r="SNG322" s="25"/>
      <c r="SNH322" s="25"/>
      <c r="SNI322" s="26"/>
      <c r="SNJ322" s="26"/>
      <c r="SNK322" s="102"/>
      <c r="SNL322" s="24"/>
      <c r="SNM322" s="24"/>
      <c r="SNN322" s="24"/>
      <c r="SNO322" s="25"/>
      <c r="SNP322" s="25"/>
      <c r="SNQ322" s="26"/>
      <c r="SNR322" s="26"/>
      <c r="SNS322" s="102"/>
      <c r="SNT322" s="24"/>
      <c r="SNU322" s="24"/>
      <c r="SNV322" s="24"/>
      <c r="SNW322" s="25"/>
      <c r="SNX322" s="25"/>
      <c r="SNY322" s="26"/>
      <c r="SNZ322" s="26"/>
      <c r="SOA322" s="102"/>
      <c r="SOB322" s="24"/>
      <c r="SOC322" s="24"/>
      <c r="SOD322" s="24"/>
      <c r="SOE322" s="25"/>
      <c r="SOF322" s="25"/>
      <c r="SOG322" s="26"/>
      <c r="SOH322" s="26"/>
      <c r="SOI322" s="102"/>
      <c r="SOJ322" s="24"/>
      <c r="SOK322" s="24"/>
      <c r="SOL322" s="24"/>
      <c r="SOM322" s="25"/>
      <c r="SON322" s="25"/>
      <c r="SOO322" s="26"/>
      <c r="SOP322" s="26"/>
      <c r="SOQ322" s="102"/>
      <c r="SOR322" s="24"/>
      <c r="SOS322" s="24"/>
      <c r="SOT322" s="24"/>
      <c r="SOU322" s="25"/>
      <c r="SOV322" s="25"/>
      <c r="SOW322" s="26"/>
      <c r="SOX322" s="26"/>
      <c r="SOY322" s="102"/>
      <c r="SOZ322" s="24"/>
      <c r="SPA322" s="24"/>
      <c r="SPB322" s="24"/>
      <c r="SPC322" s="25"/>
      <c r="SPD322" s="25"/>
      <c r="SPE322" s="26"/>
      <c r="SPF322" s="26"/>
      <c r="SPG322" s="102"/>
      <c r="SPH322" s="24"/>
      <c r="SPI322" s="24"/>
      <c r="SPJ322" s="24"/>
      <c r="SPK322" s="25"/>
      <c r="SPL322" s="25"/>
      <c r="SPM322" s="26"/>
      <c r="SPN322" s="26"/>
      <c r="SPO322" s="102"/>
      <c r="SPP322" s="24"/>
      <c r="SPQ322" s="24"/>
      <c r="SPR322" s="24"/>
      <c r="SPS322" s="25"/>
      <c r="SPT322" s="25"/>
      <c r="SPU322" s="26"/>
      <c r="SPV322" s="26"/>
      <c r="SPW322" s="102"/>
      <c r="SPX322" s="24"/>
      <c r="SPY322" s="24"/>
      <c r="SPZ322" s="24"/>
      <c r="SQA322" s="25"/>
      <c r="SQB322" s="25"/>
      <c r="SQC322" s="26"/>
      <c r="SQD322" s="26"/>
      <c r="SQE322" s="102"/>
      <c r="SQF322" s="24"/>
      <c r="SQG322" s="24"/>
      <c r="SQH322" s="24"/>
      <c r="SQI322" s="25"/>
      <c r="SQJ322" s="25"/>
      <c r="SQK322" s="26"/>
      <c r="SQL322" s="26"/>
      <c r="SQM322" s="102"/>
      <c r="SQN322" s="24"/>
      <c r="SQO322" s="24"/>
      <c r="SQP322" s="24"/>
      <c r="SQQ322" s="25"/>
      <c r="SQR322" s="25"/>
      <c r="SQS322" s="26"/>
      <c r="SQT322" s="26"/>
      <c r="SQU322" s="102"/>
      <c r="SQV322" s="24"/>
      <c r="SQW322" s="24"/>
      <c r="SQX322" s="24"/>
      <c r="SQY322" s="25"/>
      <c r="SQZ322" s="25"/>
      <c r="SRA322" s="26"/>
      <c r="SRB322" s="26"/>
      <c r="SRC322" s="102"/>
      <c r="SRD322" s="24"/>
      <c r="SRE322" s="24"/>
      <c r="SRF322" s="24"/>
      <c r="SRG322" s="25"/>
      <c r="SRH322" s="25"/>
      <c r="SRI322" s="26"/>
      <c r="SRJ322" s="26"/>
      <c r="SRK322" s="102"/>
      <c r="SRL322" s="24"/>
      <c r="SRM322" s="24"/>
      <c r="SRN322" s="24"/>
      <c r="SRO322" s="25"/>
      <c r="SRP322" s="25"/>
      <c r="SRQ322" s="26"/>
      <c r="SRR322" s="26"/>
      <c r="SRS322" s="102"/>
      <c r="SRT322" s="24"/>
      <c r="SRU322" s="24"/>
      <c r="SRV322" s="24"/>
      <c r="SRW322" s="25"/>
      <c r="SRX322" s="25"/>
      <c r="SRY322" s="26"/>
      <c r="SRZ322" s="26"/>
      <c r="SSA322" s="102"/>
      <c r="SSB322" s="24"/>
      <c r="SSC322" s="24"/>
      <c r="SSD322" s="24"/>
      <c r="SSE322" s="25"/>
      <c r="SSF322" s="25"/>
      <c r="SSG322" s="26"/>
      <c r="SSH322" s="26"/>
      <c r="SSI322" s="102"/>
      <c r="SSJ322" s="24"/>
      <c r="SSK322" s="24"/>
      <c r="SSL322" s="24"/>
      <c r="SSM322" s="25"/>
      <c r="SSN322" s="25"/>
      <c r="SSO322" s="26"/>
      <c r="SSP322" s="26"/>
      <c r="SSQ322" s="102"/>
      <c r="SSR322" s="24"/>
      <c r="SSS322" s="24"/>
      <c r="SST322" s="24"/>
      <c r="SSU322" s="25"/>
      <c r="SSV322" s="25"/>
      <c r="SSW322" s="26"/>
      <c r="SSX322" s="26"/>
      <c r="SSY322" s="102"/>
      <c r="SSZ322" s="24"/>
      <c r="STA322" s="24"/>
      <c r="STB322" s="24"/>
      <c r="STC322" s="25"/>
      <c r="STD322" s="25"/>
      <c r="STE322" s="26"/>
      <c r="STF322" s="26"/>
      <c r="STG322" s="102"/>
      <c r="STH322" s="24"/>
      <c r="STI322" s="24"/>
      <c r="STJ322" s="24"/>
      <c r="STK322" s="25"/>
      <c r="STL322" s="25"/>
      <c r="STM322" s="26"/>
      <c r="STN322" s="26"/>
      <c r="STO322" s="102"/>
      <c r="STP322" s="24"/>
      <c r="STQ322" s="24"/>
      <c r="STR322" s="24"/>
      <c r="STS322" s="25"/>
      <c r="STT322" s="25"/>
      <c r="STU322" s="26"/>
      <c r="STV322" s="26"/>
      <c r="STW322" s="102"/>
      <c r="STX322" s="24"/>
      <c r="STY322" s="24"/>
      <c r="STZ322" s="24"/>
      <c r="SUA322" s="25"/>
      <c r="SUB322" s="25"/>
      <c r="SUC322" s="26"/>
      <c r="SUD322" s="26"/>
      <c r="SUE322" s="102"/>
      <c r="SUF322" s="24"/>
      <c r="SUG322" s="24"/>
      <c r="SUH322" s="24"/>
      <c r="SUI322" s="25"/>
      <c r="SUJ322" s="25"/>
      <c r="SUK322" s="26"/>
      <c r="SUL322" s="26"/>
      <c r="SUM322" s="102"/>
      <c r="SUN322" s="24"/>
      <c r="SUO322" s="24"/>
      <c r="SUP322" s="24"/>
      <c r="SUQ322" s="25"/>
      <c r="SUR322" s="25"/>
      <c r="SUS322" s="26"/>
      <c r="SUT322" s="26"/>
      <c r="SUU322" s="102"/>
      <c r="SUV322" s="24"/>
      <c r="SUW322" s="24"/>
      <c r="SUX322" s="24"/>
      <c r="SUY322" s="25"/>
      <c r="SUZ322" s="25"/>
      <c r="SVA322" s="26"/>
      <c r="SVB322" s="26"/>
      <c r="SVC322" s="102"/>
      <c r="SVD322" s="24"/>
      <c r="SVE322" s="24"/>
      <c r="SVF322" s="24"/>
      <c r="SVG322" s="25"/>
      <c r="SVH322" s="25"/>
      <c r="SVI322" s="26"/>
      <c r="SVJ322" s="26"/>
      <c r="SVK322" s="102"/>
      <c r="SVL322" s="24"/>
      <c r="SVM322" s="24"/>
      <c r="SVN322" s="24"/>
      <c r="SVO322" s="25"/>
      <c r="SVP322" s="25"/>
      <c r="SVQ322" s="26"/>
      <c r="SVR322" s="26"/>
      <c r="SVS322" s="102"/>
      <c r="SVT322" s="24"/>
      <c r="SVU322" s="24"/>
      <c r="SVV322" s="24"/>
      <c r="SVW322" s="25"/>
      <c r="SVX322" s="25"/>
      <c r="SVY322" s="26"/>
      <c r="SVZ322" s="26"/>
      <c r="SWA322" s="102"/>
      <c r="SWB322" s="24"/>
      <c r="SWC322" s="24"/>
      <c r="SWD322" s="24"/>
      <c r="SWE322" s="25"/>
      <c r="SWF322" s="25"/>
      <c r="SWG322" s="26"/>
      <c r="SWH322" s="26"/>
      <c r="SWI322" s="102"/>
      <c r="SWJ322" s="24"/>
      <c r="SWK322" s="24"/>
      <c r="SWL322" s="24"/>
      <c r="SWM322" s="25"/>
      <c r="SWN322" s="25"/>
      <c r="SWO322" s="26"/>
      <c r="SWP322" s="26"/>
      <c r="SWQ322" s="102"/>
      <c r="SWR322" s="24"/>
      <c r="SWS322" s="24"/>
      <c r="SWT322" s="24"/>
      <c r="SWU322" s="25"/>
      <c r="SWV322" s="25"/>
      <c r="SWW322" s="26"/>
      <c r="SWX322" s="26"/>
      <c r="SWY322" s="102"/>
      <c r="SWZ322" s="24"/>
      <c r="SXA322" s="24"/>
      <c r="SXB322" s="24"/>
      <c r="SXC322" s="25"/>
      <c r="SXD322" s="25"/>
      <c r="SXE322" s="26"/>
      <c r="SXF322" s="26"/>
      <c r="SXG322" s="102"/>
      <c r="SXH322" s="24"/>
      <c r="SXI322" s="24"/>
      <c r="SXJ322" s="24"/>
      <c r="SXK322" s="25"/>
      <c r="SXL322" s="25"/>
      <c r="SXM322" s="26"/>
      <c r="SXN322" s="26"/>
      <c r="SXO322" s="102"/>
      <c r="SXP322" s="24"/>
      <c r="SXQ322" s="24"/>
      <c r="SXR322" s="24"/>
      <c r="SXS322" s="25"/>
      <c r="SXT322" s="25"/>
      <c r="SXU322" s="26"/>
      <c r="SXV322" s="26"/>
      <c r="SXW322" s="102"/>
      <c r="SXX322" s="24"/>
      <c r="SXY322" s="24"/>
      <c r="SXZ322" s="24"/>
      <c r="SYA322" s="25"/>
      <c r="SYB322" s="25"/>
      <c r="SYC322" s="26"/>
      <c r="SYD322" s="26"/>
      <c r="SYE322" s="102"/>
      <c r="SYF322" s="24"/>
      <c r="SYG322" s="24"/>
      <c r="SYH322" s="24"/>
      <c r="SYI322" s="25"/>
      <c r="SYJ322" s="25"/>
      <c r="SYK322" s="26"/>
      <c r="SYL322" s="26"/>
      <c r="SYM322" s="102"/>
      <c r="SYN322" s="24"/>
      <c r="SYO322" s="24"/>
      <c r="SYP322" s="24"/>
      <c r="SYQ322" s="25"/>
      <c r="SYR322" s="25"/>
      <c r="SYS322" s="26"/>
      <c r="SYT322" s="26"/>
      <c r="SYU322" s="102"/>
      <c r="SYV322" s="24"/>
      <c r="SYW322" s="24"/>
      <c r="SYX322" s="24"/>
      <c r="SYY322" s="25"/>
      <c r="SYZ322" s="25"/>
      <c r="SZA322" s="26"/>
      <c r="SZB322" s="26"/>
      <c r="SZC322" s="102"/>
      <c r="SZD322" s="24"/>
      <c r="SZE322" s="24"/>
      <c r="SZF322" s="24"/>
      <c r="SZG322" s="25"/>
      <c r="SZH322" s="25"/>
      <c r="SZI322" s="26"/>
      <c r="SZJ322" s="26"/>
      <c r="SZK322" s="102"/>
      <c r="SZL322" s="24"/>
      <c r="SZM322" s="24"/>
      <c r="SZN322" s="24"/>
      <c r="SZO322" s="25"/>
      <c r="SZP322" s="25"/>
      <c r="SZQ322" s="26"/>
      <c r="SZR322" s="26"/>
      <c r="SZS322" s="102"/>
      <c r="SZT322" s="24"/>
      <c r="SZU322" s="24"/>
      <c r="SZV322" s="24"/>
      <c r="SZW322" s="25"/>
      <c r="SZX322" s="25"/>
      <c r="SZY322" s="26"/>
      <c r="SZZ322" s="26"/>
      <c r="TAA322" s="102"/>
      <c r="TAB322" s="24"/>
      <c r="TAC322" s="24"/>
      <c r="TAD322" s="24"/>
      <c r="TAE322" s="25"/>
      <c r="TAF322" s="25"/>
      <c r="TAG322" s="26"/>
      <c r="TAH322" s="26"/>
      <c r="TAI322" s="102"/>
      <c r="TAJ322" s="24"/>
      <c r="TAK322" s="24"/>
      <c r="TAL322" s="24"/>
      <c r="TAM322" s="25"/>
      <c r="TAN322" s="25"/>
      <c r="TAO322" s="26"/>
      <c r="TAP322" s="26"/>
      <c r="TAQ322" s="102"/>
      <c r="TAR322" s="24"/>
      <c r="TAS322" s="24"/>
      <c r="TAT322" s="24"/>
      <c r="TAU322" s="25"/>
      <c r="TAV322" s="25"/>
      <c r="TAW322" s="26"/>
      <c r="TAX322" s="26"/>
      <c r="TAY322" s="102"/>
      <c r="TAZ322" s="24"/>
      <c r="TBA322" s="24"/>
      <c r="TBB322" s="24"/>
      <c r="TBC322" s="25"/>
      <c r="TBD322" s="25"/>
      <c r="TBE322" s="26"/>
      <c r="TBF322" s="26"/>
      <c r="TBG322" s="102"/>
      <c r="TBH322" s="24"/>
      <c r="TBI322" s="24"/>
      <c r="TBJ322" s="24"/>
      <c r="TBK322" s="25"/>
      <c r="TBL322" s="25"/>
      <c r="TBM322" s="26"/>
      <c r="TBN322" s="26"/>
      <c r="TBO322" s="102"/>
      <c r="TBP322" s="24"/>
      <c r="TBQ322" s="24"/>
      <c r="TBR322" s="24"/>
      <c r="TBS322" s="25"/>
      <c r="TBT322" s="25"/>
      <c r="TBU322" s="26"/>
      <c r="TBV322" s="26"/>
      <c r="TBW322" s="102"/>
      <c r="TBX322" s="24"/>
      <c r="TBY322" s="24"/>
      <c r="TBZ322" s="24"/>
      <c r="TCA322" s="25"/>
      <c r="TCB322" s="25"/>
      <c r="TCC322" s="26"/>
      <c r="TCD322" s="26"/>
      <c r="TCE322" s="102"/>
      <c r="TCF322" s="24"/>
      <c r="TCG322" s="24"/>
      <c r="TCH322" s="24"/>
      <c r="TCI322" s="25"/>
      <c r="TCJ322" s="25"/>
      <c r="TCK322" s="26"/>
      <c r="TCL322" s="26"/>
      <c r="TCM322" s="102"/>
      <c r="TCN322" s="24"/>
      <c r="TCO322" s="24"/>
      <c r="TCP322" s="24"/>
      <c r="TCQ322" s="25"/>
      <c r="TCR322" s="25"/>
      <c r="TCS322" s="26"/>
      <c r="TCT322" s="26"/>
      <c r="TCU322" s="102"/>
      <c r="TCV322" s="24"/>
      <c r="TCW322" s="24"/>
      <c r="TCX322" s="24"/>
      <c r="TCY322" s="25"/>
      <c r="TCZ322" s="25"/>
      <c r="TDA322" s="26"/>
      <c r="TDB322" s="26"/>
      <c r="TDC322" s="102"/>
      <c r="TDD322" s="24"/>
      <c r="TDE322" s="24"/>
      <c r="TDF322" s="24"/>
      <c r="TDG322" s="25"/>
      <c r="TDH322" s="25"/>
      <c r="TDI322" s="26"/>
      <c r="TDJ322" s="26"/>
      <c r="TDK322" s="102"/>
      <c r="TDL322" s="24"/>
      <c r="TDM322" s="24"/>
      <c r="TDN322" s="24"/>
      <c r="TDO322" s="25"/>
      <c r="TDP322" s="25"/>
      <c r="TDQ322" s="26"/>
      <c r="TDR322" s="26"/>
      <c r="TDS322" s="102"/>
      <c r="TDT322" s="24"/>
      <c r="TDU322" s="24"/>
      <c r="TDV322" s="24"/>
      <c r="TDW322" s="25"/>
      <c r="TDX322" s="25"/>
      <c r="TDY322" s="26"/>
      <c r="TDZ322" s="26"/>
      <c r="TEA322" s="102"/>
      <c r="TEB322" s="24"/>
      <c r="TEC322" s="24"/>
      <c r="TED322" s="24"/>
      <c r="TEE322" s="25"/>
      <c r="TEF322" s="25"/>
      <c r="TEG322" s="26"/>
      <c r="TEH322" s="26"/>
      <c r="TEI322" s="102"/>
      <c r="TEJ322" s="24"/>
      <c r="TEK322" s="24"/>
      <c r="TEL322" s="24"/>
      <c r="TEM322" s="25"/>
      <c r="TEN322" s="25"/>
      <c r="TEO322" s="26"/>
      <c r="TEP322" s="26"/>
      <c r="TEQ322" s="102"/>
      <c r="TER322" s="24"/>
      <c r="TES322" s="24"/>
      <c r="TET322" s="24"/>
      <c r="TEU322" s="25"/>
      <c r="TEV322" s="25"/>
      <c r="TEW322" s="26"/>
      <c r="TEX322" s="26"/>
      <c r="TEY322" s="102"/>
      <c r="TEZ322" s="24"/>
      <c r="TFA322" s="24"/>
      <c r="TFB322" s="24"/>
      <c r="TFC322" s="25"/>
      <c r="TFD322" s="25"/>
      <c r="TFE322" s="26"/>
      <c r="TFF322" s="26"/>
      <c r="TFG322" s="102"/>
      <c r="TFH322" s="24"/>
      <c r="TFI322" s="24"/>
      <c r="TFJ322" s="24"/>
      <c r="TFK322" s="25"/>
      <c r="TFL322" s="25"/>
      <c r="TFM322" s="26"/>
      <c r="TFN322" s="26"/>
      <c r="TFO322" s="102"/>
      <c r="TFP322" s="24"/>
      <c r="TFQ322" s="24"/>
      <c r="TFR322" s="24"/>
      <c r="TFS322" s="25"/>
      <c r="TFT322" s="25"/>
      <c r="TFU322" s="26"/>
      <c r="TFV322" s="26"/>
      <c r="TFW322" s="102"/>
      <c r="TFX322" s="24"/>
      <c r="TFY322" s="24"/>
      <c r="TFZ322" s="24"/>
      <c r="TGA322" s="25"/>
      <c r="TGB322" s="25"/>
      <c r="TGC322" s="26"/>
      <c r="TGD322" s="26"/>
      <c r="TGE322" s="102"/>
      <c r="TGF322" s="24"/>
      <c r="TGG322" s="24"/>
      <c r="TGH322" s="24"/>
      <c r="TGI322" s="25"/>
      <c r="TGJ322" s="25"/>
      <c r="TGK322" s="26"/>
      <c r="TGL322" s="26"/>
      <c r="TGM322" s="102"/>
      <c r="TGN322" s="24"/>
      <c r="TGO322" s="24"/>
      <c r="TGP322" s="24"/>
      <c r="TGQ322" s="25"/>
      <c r="TGR322" s="25"/>
      <c r="TGS322" s="26"/>
      <c r="TGT322" s="26"/>
      <c r="TGU322" s="102"/>
      <c r="TGV322" s="24"/>
      <c r="TGW322" s="24"/>
      <c r="TGX322" s="24"/>
      <c r="TGY322" s="25"/>
      <c r="TGZ322" s="25"/>
      <c r="THA322" s="26"/>
      <c r="THB322" s="26"/>
      <c r="THC322" s="102"/>
      <c r="THD322" s="24"/>
      <c r="THE322" s="24"/>
      <c r="THF322" s="24"/>
      <c r="THG322" s="25"/>
      <c r="THH322" s="25"/>
      <c r="THI322" s="26"/>
      <c r="THJ322" s="26"/>
      <c r="THK322" s="102"/>
      <c r="THL322" s="24"/>
      <c r="THM322" s="24"/>
      <c r="THN322" s="24"/>
      <c r="THO322" s="25"/>
      <c r="THP322" s="25"/>
      <c r="THQ322" s="26"/>
      <c r="THR322" s="26"/>
      <c r="THS322" s="102"/>
      <c r="THT322" s="24"/>
      <c r="THU322" s="24"/>
      <c r="THV322" s="24"/>
      <c r="THW322" s="25"/>
      <c r="THX322" s="25"/>
      <c r="THY322" s="26"/>
      <c r="THZ322" s="26"/>
      <c r="TIA322" s="102"/>
      <c r="TIB322" s="24"/>
      <c r="TIC322" s="24"/>
      <c r="TID322" s="24"/>
      <c r="TIE322" s="25"/>
      <c r="TIF322" s="25"/>
      <c r="TIG322" s="26"/>
      <c r="TIH322" s="26"/>
      <c r="TII322" s="102"/>
      <c r="TIJ322" s="24"/>
      <c r="TIK322" s="24"/>
      <c r="TIL322" s="24"/>
      <c r="TIM322" s="25"/>
      <c r="TIN322" s="25"/>
      <c r="TIO322" s="26"/>
      <c r="TIP322" s="26"/>
      <c r="TIQ322" s="102"/>
      <c r="TIR322" s="24"/>
      <c r="TIS322" s="24"/>
      <c r="TIT322" s="24"/>
      <c r="TIU322" s="25"/>
      <c r="TIV322" s="25"/>
      <c r="TIW322" s="26"/>
      <c r="TIX322" s="26"/>
      <c r="TIY322" s="102"/>
      <c r="TIZ322" s="24"/>
      <c r="TJA322" s="24"/>
      <c r="TJB322" s="24"/>
      <c r="TJC322" s="25"/>
      <c r="TJD322" s="25"/>
      <c r="TJE322" s="26"/>
      <c r="TJF322" s="26"/>
      <c r="TJG322" s="102"/>
      <c r="TJH322" s="24"/>
      <c r="TJI322" s="24"/>
      <c r="TJJ322" s="24"/>
      <c r="TJK322" s="25"/>
      <c r="TJL322" s="25"/>
      <c r="TJM322" s="26"/>
      <c r="TJN322" s="26"/>
      <c r="TJO322" s="102"/>
      <c r="TJP322" s="24"/>
      <c r="TJQ322" s="24"/>
      <c r="TJR322" s="24"/>
      <c r="TJS322" s="25"/>
      <c r="TJT322" s="25"/>
      <c r="TJU322" s="26"/>
      <c r="TJV322" s="26"/>
      <c r="TJW322" s="102"/>
      <c r="TJX322" s="24"/>
      <c r="TJY322" s="24"/>
      <c r="TJZ322" s="24"/>
      <c r="TKA322" s="25"/>
      <c r="TKB322" s="25"/>
      <c r="TKC322" s="26"/>
      <c r="TKD322" s="26"/>
      <c r="TKE322" s="102"/>
      <c r="TKF322" s="24"/>
      <c r="TKG322" s="24"/>
      <c r="TKH322" s="24"/>
      <c r="TKI322" s="25"/>
      <c r="TKJ322" s="25"/>
      <c r="TKK322" s="26"/>
      <c r="TKL322" s="26"/>
      <c r="TKM322" s="102"/>
      <c r="TKN322" s="24"/>
      <c r="TKO322" s="24"/>
      <c r="TKP322" s="24"/>
      <c r="TKQ322" s="25"/>
      <c r="TKR322" s="25"/>
      <c r="TKS322" s="26"/>
      <c r="TKT322" s="26"/>
      <c r="TKU322" s="102"/>
      <c r="TKV322" s="24"/>
      <c r="TKW322" s="24"/>
      <c r="TKX322" s="24"/>
      <c r="TKY322" s="25"/>
      <c r="TKZ322" s="25"/>
      <c r="TLA322" s="26"/>
      <c r="TLB322" s="26"/>
      <c r="TLC322" s="102"/>
      <c r="TLD322" s="24"/>
      <c r="TLE322" s="24"/>
      <c r="TLF322" s="24"/>
      <c r="TLG322" s="25"/>
      <c r="TLH322" s="25"/>
      <c r="TLI322" s="26"/>
      <c r="TLJ322" s="26"/>
      <c r="TLK322" s="102"/>
      <c r="TLL322" s="24"/>
      <c r="TLM322" s="24"/>
      <c r="TLN322" s="24"/>
      <c r="TLO322" s="25"/>
      <c r="TLP322" s="25"/>
      <c r="TLQ322" s="26"/>
      <c r="TLR322" s="26"/>
      <c r="TLS322" s="102"/>
      <c r="TLT322" s="24"/>
      <c r="TLU322" s="24"/>
      <c r="TLV322" s="24"/>
      <c r="TLW322" s="25"/>
      <c r="TLX322" s="25"/>
      <c r="TLY322" s="26"/>
      <c r="TLZ322" s="26"/>
      <c r="TMA322" s="102"/>
      <c r="TMB322" s="24"/>
      <c r="TMC322" s="24"/>
      <c r="TMD322" s="24"/>
      <c r="TME322" s="25"/>
      <c r="TMF322" s="25"/>
      <c r="TMG322" s="26"/>
      <c r="TMH322" s="26"/>
      <c r="TMI322" s="102"/>
      <c r="TMJ322" s="24"/>
      <c r="TMK322" s="24"/>
      <c r="TML322" s="24"/>
      <c r="TMM322" s="25"/>
      <c r="TMN322" s="25"/>
      <c r="TMO322" s="26"/>
      <c r="TMP322" s="26"/>
      <c r="TMQ322" s="102"/>
      <c r="TMR322" s="24"/>
      <c r="TMS322" s="24"/>
      <c r="TMT322" s="24"/>
      <c r="TMU322" s="25"/>
      <c r="TMV322" s="25"/>
      <c r="TMW322" s="26"/>
      <c r="TMX322" s="26"/>
      <c r="TMY322" s="102"/>
      <c r="TMZ322" s="24"/>
      <c r="TNA322" s="24"/>
      <c r="TNB322" s="24"/>
      <c r="TNC322" s="25"/>
      <c r="TND322" s="25"/>
      <c r="TNE322" s="26"/>
      <c r="TNF322" s="26"/>
      <c r="TNG322" s="102"/>
      <c r="TNH322" s="24"/>
      <c r="TNI322" s="24"/>
      <c r="TNJ322" s="24"/>
      <c r="TNK322" s="25"/>
      <c r="TNL322" s="25"/>
      <c r="TNM322" s="26"/>
      <c r="TNN322" s="26"/>
      <c r="TNO322" s="102"/>
      <c r="TNP322" s="24"/>
      <c r="TNQ322" s="24"/>
      <c r="TNR322" s="24"/>
      <c r="TNS322" s="25"/>
      <c r="TNT322" s="25"/>
      <c r="TNU322" s="26"/>
      <c r="TNV322" s="26"/>
      <c r="TNW322" s="102"/>
      <c r="TNX322" s="24"/>
      <c r="TNY322" s="24"/>
      <c r="TNZ322" s="24"/>
      <c r="TOA322" s="25"/>
      <c r="TOB322" s="25"/>
      <c r="TOC322" s="26"/>
      <c r="TOD322" s="26"/>
      <c r="TOE322" s="102"/>
      <c r="TOF322" s="24"/>
      <c r="TOG322" s="24"/>
      <c r="TOH322" s="24"/>
      <c r="TOI322" s="25"/>
      <c r="TOJ322" s="25"/>
      <c r="TOK322" s="26"/>
      <c r="TOL322" s="26"/>
      <c r="TOM322" s="102"/>
      <c r="TON322" s="24"/>
      <c r="TOO322" s="24"/>
      <c r="TOP322" s="24"/>
      <c r="TOQ322" s="25"/>
      <c r="TOR322" s="25"/>
      <c r="TOS322" s="26"/>
      <c r="TOT322" s="26"/>
      <c r="TOU322" s="102"/>
      <c r="TOV322" s="24"/>
      <c r="TOW322" s="24"/>
      <c r="TOX322" s="24"/>
      <c r="TOY322" s="25"/>
      <c r="TOZ322" s="25"/>
      <c r="TPA322" s="26"/>
      <c r="TPB322" s="26"/>
      <c r="TPC322" s="102"/>
      <c r="TPD322" s="24"/>
      <c r="TPE322" s="24"/>
      <c r="TPF322" s="24"/>
      <c r="TPG322" s="25"/>
      <c r="TPH322" s="25"/>
      <c r="TPI322" s="26"/>
      <c r="TPJ322" s="26"/>
      <c r="TPK322" s="102"/>
      <c r="TPL322" s="24"/>
      <c r="TPM322" s="24"/>
      <c r="TPN322" s="24"/>
      <c r="TPO322" s="25"/>
      <c r="TPP322" s="25"/>
      <c r="TPQ322" s="26"/>
      <c r="TPR322" s="26"/>
      <c r="TPS322" s="102"/>
      <c r="TPT322" s="24"/>
      <c r="TPU322" s="24"/>
      <c r="TPV322" s="24"/>
      <c r="TPW322" s="25"/>
      <c r="TPX322" s="25"/>
      <c r="TPY322" s="26"/>
      <c r="TPZ322" s="26"/>
      <c r="TQA322" s="102"/>
      <c r="TQB322" s="24"/>
      <c r="TQC322" s="24"/>
      <c r="TQD322" s="24"/>
      <c r="TQE322" s="25"/>
      <c r="TQF322" s="25"/>
      <c r="TQG322" s="26"/>
      <c r="TQH322" s="26"/>
      <c r="TQI322" s="102"/>
      <c r="TQJ322" s="24"/>
      <c r="TQK322" s="24"/>
      <c r="TQL322" s="24"/>
      <c r="TQM322" s="25"/>
      <c r="TQN322" s="25"/>
      <c r="TQO322" s="26"/>
      <c r="TQP322" s="26"/>
      <c r="TQQ322" s="102"/>
      <c r="TQR322" s="24"/>
      <c r="TQS322" s="24"/>
      <c r="TQT322" s="24"/>
      <c r="TQU322" s="25"/>
      <c r="TQV322" s="25"/>
      <c r="TQW322" s="26"/>
      <c r="TQX322" s="26"/>
      <c r="TQY322" s="102"/>
      <c r="TQZ322" s="24"/>
      <c r="TRA322" s="24"/>
      <c r="TRB322" s="24"/>
      <c r="TRC322" s="25"/>
      <c r="TRD322" s="25"/>
      <c r="TRE322" s="26"/>
      <c r="TRF322" s="26"/>
      <c r="TRG322" s="102"/>
      <c r="TRH322" s="24"/>
      <c r="TRI322" s="24"/>
      <c r="TRJ322" s="24"/>
      <c r="TRK322" s="25"/>
      <c r="TRL322" s="25"/>
      <c r="TRM322" s="26"/>
      <c r="TRN322" s="26"/>
      <c r="TRO322" s="102"/>
      <c r="TRP322" s="24"/>
      <c r="TRQ322" s="24"/>
      <c r="TRR322" s="24"/>
      <c r="TRS322" s="25"/>
      <c r="TRT322" s="25"/>
      <c r="TRU322" s="26"/>
      <c r="TRV322" s="26"/>
      <c r="TRW322" s="102"/>
      <c r="TRX322" s="24"/>
      <c r="TRY322" s="24"/>
      <c r="TRZ322" s="24"/>
      <c r="TSA322" s="25"/>
      <c r="TSB322" s="25"/>
      <c r="TSC322" s="26"/>
      <c r="TSD322" s="26"/>
      <c r="TSE322" s="102"/>
      <c r="TSF322" s="24"/>
      <c r="TSG322" s="24"/>
      <c r="TSH322" s="24"/>
      <c r="TSI322" s="25"/>
      <c r="TSJ322" s="25"/>
      <c r="TSK322" s="26"/>
      <c r="TSL322" s="26"/>
      <c r="TSM322" s="102"/>
      <c r="TSN322" s="24"/>
      <c r="TSO322" s="24"/>
      <c r="TSP322" s="24"/>
      <c r="TSQ322" s="25"/>
      <c r="TSR322" s="25"/>
      <c r="TSS322" s="26"/>
      <c r="TST322" s="26"/>
      <c r="TSU322" s="102"/>
      <c r="TSV322" s="24"/>
      <c r="TSW322" s="24"/>
      <c r="TSX322" s="24"/>
      <c r="TSY322" s="25"/>
      <c r="TSZ322" s="25"/>
      <c r="TTA322" s="26"/>
      <c r="TTB322" s="26"/>
      <c r="TTC322" s="102"/>
      <c r="TTD322" s="24"/>
      <c r="TTE322" s="24"/>
      <c r="TTF322" s="24"/>
      <c r="TTG322" s="25"/>
      <c r="TTH322" s="25"/>
      <c r="TTI322" s="26"/>
      <c r="TTJ322" s="26"/>
      <c r="TTK322" s="102"/>
      <c r="TTL322" s="24"/>
      <c r="TTM322" s="24"/>
      <c r="TTN322" s="24"/>
      <c r="TTO322" s="25"/>
      <c r="TTP322" s="25"/>
      <c r="TTQ322" s="26"/>
      <c r="TTR322" s="26"/>
      <c r="TTS322" s="102"/>
      <c r="TTT322" s="24"/>
      <c r="TTU322" s="24"/>
      <c r="TTV322" s="24"/>
      <c r="TTW322" s="25"/>
      <c r="TTX322" s="25"/>
      <c r="TTY322" s="26"/>
      <c r="TTZ322" s="26"/>
      <c r="TUA322" s="102"/>
      <c r="TUB322" s="24"/>
      <c r="TUC322" s="24"/>
      <c r="TUD322" s="24"/>
      <c r="TUE322" s="25"/>
      <c r="TUF322" s="25"/>
      <c r="TUG322" s="26"/>
      <c r="TUH322" s="26"/>
      <c r="TUI322" s="102"/>
      <c r="TUJ322" s="24"/>
      <c r="TUK322" s="24"/>
      <c r="TUL322" s="24"/>
      <c r="TUM322" s="25"/>
      <c r="TUN322" s="25"/>
      <c r="TUO322" s="26"/>
      <c r="TUP322" s="26"/>
      <c r="TUQ322" s="102"/>
      <c r="TUR322" s="24"/>
      <c r="TUS322" s="24"/>
      <c r="TUT322" s="24"/>
      <c r="TUU322" s="25"/>
      <c r="TUV322" s="25"/>
      <c r="TUW322" s="26"/>
      <c r="TUX322" s="26"/>
      <c r="TUY322" s="102"/>
      <c r="TUZ322" s="24"/>
      <c r="TVA322" s="24"/>
      <c r="TVB322" s="24"/>
      <c r="TVC322" s="25"/>
      <c r="TVD322" s="25"/>
      <c r="TVE322" s="26"/>
      <c r="TVF322" s="26"/>
      <c r="TVG322" s="102"/>
      <c r="TVH322" s="24"/>
      <c r="TVI322" s="24"/>
      <c r="TVJ322" s="24"/>
      <c r="TVK322" s="25"/>
      <c r="TVL322" s="25"/>
      <c r="TVM322" s="26"/>
      <c r="TVN322" s="26"/>
      <c r="TVO322" s="102"/>
      <c r="TVP322" s="24"/>
      <c r="TVQ322" s="24"/>
      <c r="TVR322" s="24"/>
      <c r="TVS322" s="25"/>
      <c r="TVT322" s="25"/>
      <c r="TVU322" s="26"/>
      <c r="TVV322" s="26"/>
      <c r="TVW322" s="102"/>
      <c r="TVX322" s="24"/>
      <c r="TVY322" s="24"/>
      <c r="TVZ322" s="24"/>
      <c r="TWA322" s="25"/>
      <c r="TWB322" s="25"/>
      <c r="TWC322" s="26"/>
      <c r="TWD322" s="26"/>
      <c r="TWE322" s="102"/>
      <c r="TWF322" s="24"/>
      <c r="TWG322" s="24"/>
      <c r="TWH322" s="24"/>
      <c r="TWI322" s="25"/>
      <c r="TWJ322" s="25"/>
      <c r="TWK322" s="26"/>
      <c r="TWL322" s="26"/>
      <c r="TWM322" s="102"/>
      <c r="TWN322" s="24"/>
      <c r="TWO322" s="24"/>
      <c r="TWP322" s="24"/>
      <c r="TWQ322" s="25"/>
      <c r="TWR322" s="25"/>
      <c r="TWS322" s="26"/>
      <c r="TWT322" s="26"/>
      <c r="TWU322" s="102"/>
      <c r="TWV322" s="24"/>
      <c r="TWW322" s="24"/>
      <c r="TWX322" s="24"/>
      <c r="TWY322" s="25"/>
      <c r="TWZ322" s="25"/>
      <c r="TXA322" s="26"/>
      <c r="TXB322" s="26"/>
      <c r="TXC322" s="102"/>
      <c r="TXD322" s="24"/>
      <c r="TXE322" s="24"/>
      <c r="TXF322" s="24"/>
      <c r="TXG322" s="25"/>
      <c r="TXH322" s="25"/>
      <c r="TXI322" s="26"/>
      <c r="TXJ322" s="26"/>
      <c r="TXK322" s="102"/>
      <c r="TXL322" s="24"/>
      <c r="TXM322" s="24"/>
      <c r="TXN322" s="24"/>
      <c r="TXO322" s="25"/>
      <c r="TXP322" s="25"/>
      <c r="TXQ322" s="26"/>
      <c r="TXR322" s="26"/>
      <c r="TXS322" s="102"/>
      <c r="TXT322" s="24"/>
      <c r="TXU322" s="24"/>
      <c r="TXV322" s="24"/>
      <c r="TXW322" s="25"/>
      <c r="TXX322" s="25"/>
      <c r="TXY322" s="26"/>
      <c r="TXZ322" s="26"/>
      <c r="TYA322" s="102"/>
      <c r="TYB322" s="24"/>
      <c r="TYC322" s="24"/>
      <c r="TYD322" s="24"/>
      <c r="TYE322" s="25"/>
      <c r="TYF322" s="25"/>
      <c r="TYG322" s="26"/>
      <c r="TYH322" s="26"/>
      <c r="TYI322" s="102"/>
      <c r="TYJ322" s="24"/>
      <c r="TYK322" s="24"/>
      <c r="TYL322" s="24"/>
      <c r="TYM322" s="25"/>
      <c r="TYN322" s="25"/>
      <c r="TYO322" s="26"/>
      <c r="TYP322" s="26"/>
      <c r="TYQ322" s="102"/>
      <c r="TYR322" s="24"/>
      <c r="TYS322" s="24"/>
      <c r="TYT322" s="24"/>
      <c r="TYU322" s="25"/>
      <c r="TYV322" s="25"/>
      <c r="TYW322" s="26"/>
      <c r="TYX322" s="26"/>
      <c r="TYY322" s="102"/>
      <c r="TYZ322" s="24"/>
      <c r="TZA322" s="24"/>
      <c r="TZB322" s="24"/>
      <c r="TZC322" s="25"/>
      <c r="TZD322" s="25"/>
      <c r="TZE322" s="26"/>
      <c r="TZF322" s="26"/>
      <c r="TZG322" s="102"/>
      <c r="TZH322" s="24"/>
      <c r="TZI322" s="24"/>
      <c r="TZJ322" s="24"/>
      <c r="TZK322" s="25"/>
      <c r="TZL322" s="25"/>
      <c r="TZM322" s="26"/>
      <c r="TZN322" s="26"/>
      <c r="TZO322" s="102"/>
      <c r="TZP322" s="24"/>
      <c r="TZQ322" s="24"/>
      <c r="TZR322" s="24"/>
      <c r="TZS322" s="25"/>
      <c r="TZT322" s="25"/>
      <c r="TZU322" s="26"/>
      <c r="TZV322" s="26"/>
      <c r="TZW322" s="102"/>
      <c r="TZX322" s="24"/>
      <c r="TZY322" s="24"/>
      <c r="TZZ322" s="24"/>
      <c r="UAA322" s="25"/>
      <c r="UAB322" s="25"/>
      <c r="UAC322" s="26"/>
      <c r="UAD322" s="26"/>
      <c r="UAE322" s="102"/>
      <c r="UAF322" s="24"/>
      <c r="UAG322" s="24"/>
      <c r="UAH322" s="24"/>
      <c r="UAI322" s="25"/>
      <c r="UAJ322" s="25"/>
      <c r="UAK322" s="26"/>
      <c r="UAL322" s="26"/>
      <c r="UAM322" s="102"/>
      <c r="UAN322" s="24"/>
      <c r="UAO322" s="24"/>
      <c r="UAP322" s="24"/>
      <c r="UAQ322" s="25"/>
      <c r="UAR322" s="25"/>
      <c r="UAS322" s="26"/>
      <c r="UAT322" s="26"/>
      <c r="UAU322" s="102"/>
      <c r="UAV322" s="24"/>
      <c r="UAW322" s="24"/>
      <c r="UAX322" s="24"/>
      <c r="UAY322" s="25"/>
      <c r="UAZ322" s="25"/>
      <c r="UBA322" s="26"/>
      <c r="UBB322" s="26"/>
      <c r="UBC322" s="102"/>
      <c r="UBD322" s="24"/>
      <c r="UBE322" s="24"/>
      <c r="UBF322" s="24"/>
      <c r="UBG322" s="25"/>
      <c r="UBH322" s="25"/>
      <c r="UBI322" s="26"/>
      <c r="UBJ322" s="26"/>
      <c r="UBK322" s="102"/>
      <c r="UBL322" s="24"/>
      <c r="UBM322" s="24"/>
      <c r="UBN322" s="24"/>
      <c r="UBO322" s="25"/>
      <c r="UBP322" s="25"/>
      <c r="UBQ322" s="26"/>
      <c r="UBR322" s="26"/>
      <c r="UBS322" s="102"/>
      <c r="UBT322" s="24"/>
      <c r="UBU322" s="24"/>
      <c r="UBV322" s="24"/>
      <c r="UBW322" s="25"/>
      <c r="UBX322" s="25"/>
      <c r="UBY322" s="26"/>
      <c r="UBZ322" s="26"/>
      <c r="UCA322" s="102"/>
      <c r="UCB322" s="24"/>
      <c r="UCC322" s="24"/>
      <c r="UCD322" s="24"/>
      <c r="UCE322" s="25"/>
      <c r="UCF322" s="25"/>
      <c r="UCG322" s="26"/>
      <c r="UCH322" s="26"/>
      <c r="UCI322" s="102"/>
      <c r="UCJ322" s="24"/>
      <c r="UCK322" s="24"/>
      <c r="UCL322" s="24"/>
      <c r="UCM322" s="25"/>
      <c r="UCN322" s="25"/>
      <c r="UCO322" s="26"/>
      <c r="UCP322" s="26"/>
      <c r="UCQ322" s="102"/>
      <c r="UCR322" s="24"/>
      <c r="UCS322" s="24"/>
      <c r="UCT322" s="24"/>
      <c r="UCU322" s="25"/>
      <c r="UCV322" s="25"/>
      <c r="UCW322" s="26"/>
      <c r="UCX322" s="26"/>
      <c r="UCY322" s="102"/>
      <c r="UCZ322" s="24"/>
      <c r="UDA322" s="24"/>
      <c r="UDB322" s="24"/>
      <c r="UDC322" s="25"/>
      <c r="UDD322" s="25"/>
      <c r="UDE322" s="26"/>
      <c r="UDF322" s="26"/>
      <c r="UDG322" s="102"/>
      <c r="UDH322" s="24"/>
      <c r="UDI322" s="24"/>
      <c r="UDJ322" s="24"/>
      <c r="UDK322" s="25"/>
      <c r="UDL322" s="25"/>
      <c r="UDM322" s="26"/>
      <c r="UDN322" s="26"/>
      <c r="UDO322" s="102"/>
      <c r="UDP322" s="24"/>
      <c r="UDQ322" s="24"/>
      <c r="UDR322" s="24"/>
      <c r="UDS322" s="25"/>
      <c r="UDT322" s="25"/>
      <c r="UDU322" s="26"/>
      <c r="UDV322" s="26"/>
      <c r="UDW322" s="102"/>
      <c r="UDX322" s="24"/>
      <c r="UDY322" s="24"/>
      <c r="UDZ322" s="24"/>
      <c r="UEA322" s="25"/>
      <c r="UEB322" s="25"/>
      <c r="UEC322" s="26"/>
      <c r="UED322" s="26"/>
      <c r="UEE322" s="102"/>
      <c r="UEF322" s="24"/>
      <c r="UEG322" s="24"/>
      <c r="UEH322" s="24"/>
      <c r="UEI322" s="25"/>
      <c r="UEJ322" s="25"/>
      <c r="UEK322" s="26"/>
      <c r="UEL322" s="26"/>
      <c r="UEM322" s="102"/>
      <c r="UEN322" s="24"/>
      <c r="UEO322" s="24"/>
      <c r="UEP322" s="24"/>
      <c r="UEQ322" s="25"/>
      <c r="UER322" s="25"/>
      <c r="UES322" s="26"/>
      <c r="UET322" s="26"/>
      <c r="UEU322" s="102"/>
      <c r="UEV322" s="24"/>
      <c r="UEW322" s="24"/>
      <c r="UEX322" s="24"/>
      <c r="UEY322" s="25"/>
      <c r="UEZ322" s="25"/>
      <c r="UFA322" s="26"/>
      <c r="UFB322" s="26"/>
      <c r="UFC322" s="102"/>
      <c r="UFD322" s="24"/>
      <c r="UFE322" s="24"/>
      <c r="UFF322" s="24"/>
      <c r="UFG322" s="25"/>
      <c r="UFH322" s="25"/>
      <c r="UFI322" s="26"/>
      <c r="UFJ322" s="26"/>
      <c r="UFK322" s="102"/>
      <c r="UFL322" s="24"/>
      <c r="UFM322" s="24"/>
      <c r="UFN322" s="24"/>
      <c r="UFO322" s="25"/>
      <c r="UFP322" s="25"/>
      <c r="UFQ322" s="26"/>
      <c r="UFR322" s="26"/>
      <c r="UFS322" s="102"/>
      <c r="UFT322" s="24"/>
      <c r="UFU322" s="24"/>
      <c r="UFV322" s="24"/>
      <c r="UFW322" s="25"/>
      <c r="UFX322" s="25"/>
      <c r="UFY322" s="26"/>
      <c r="UFZ322" s="26"/>
      <c r="UGA322" s="102"/>
      <c r="UGB322" s="24"/>
      <c r="UGC322" s="24"/>
      <c r="UGD322" s="24"/>
      <c r="UGE322" s="25"/>
      <c r="UGF322" s="25"/>
      <c r="UGG322" s="26"/>
      <c r="UGH322" s="26"/>
      <c r="UGI322" s="102"/>
      <c r="UGJ322" s="24"/>
      <c r="UGK322" s="24"/>
      <c r="UGL322" s="24"/>
      <c r="UGM322" s="25"/>
      <c r="UGN322" s="25"/>
      <c r="UGO322" s="26"/>
      <c r="UGP322" s="26"/>
      <c r="UGQ322" s="102"/>
      <c r="UGR322" s="24"/>
      <c r="UGS322" s="24"/>
      <c r="UGT322" s="24"/>
      <c r="UGU322" s="25"/>
      <c r="UGV322" s="25"/>
      <c r="UGW322" s="26"/>
      <c r="UGX322" s="26"/>
      <c r="UGY322" s="102"/>
      <c r="UGZ322" s="24"/>
      <c r="UHA322" s="24"/>
      <c r="UHB322" s="24"/>
      <c r="UHC322" s="25"/>
      <c r="UHD322" s="25"/>
      <c r="UHE322" s="26"/>
      <c r="UHF322" s="26"/>
      <c r="UHG322" s="102"/>
      <c r="UHH322" s="24"/>
      <c r="UHI322" s="24"/>
      <c r="UHJ322" s="24"/>
      <c r="UHK322" s="25"/>
      <c r="UHL322" s="25"/>
      <c r="UHM322" s="26"/>
      <c r="UHN322" s="26"/>
      <c r="UHO322" s="102"/>
      <c r="UHP322" s="24"/>
      <c r="UHQ322" s="24"/>
      <c r="UHR322" s="24"/>
      <c r="UHS322" s="25"/>
      <c r="UHT322" s="25"/>
      <c r="UHU322" s="26"/>
      <c r="UHV322" s="26"/>
      <c r="UHW322" s="102"/>
      <c r="UHX322" s="24"/>
      <c r="UHY322" s="24"/>
      <c r="UHZ322" s="24"/>
      <c r="UIA322" s="25"/>
      <c r="UIB322" s="25"/>
      <c r="UIC322" s="26"/>
      <c r="UID322" s="26"/>
      <c r="UIE322" s="102"/>
      <c r="UIF322" s="24"/>
      <c r="UIG322" s="24"/>
      <c r="UIH322" s="24"/>
      <c r="UII322" s="25"/>
      <c r="UIJ322" s="25"/>
      <c r="UIK322" s="26"/>
      <c r="UIL322" s="26"/>
      <c r="UIM322" s="102"/>
      <c r="UIN322" s="24"/>
      <c r="UIO322" s="24"/>
      <c r="UIP322" s="24"/>
      <c r="UIQ322" s="25"/>
      <c r="UIR322" s="25"/>
      <c r="UIS322" s="26"/>
      <c r="UIT322" s="26"/>
      <c r="UIU322" s="102"/>
      <c r="UIV322" s="24"/>
      <c r="UIW322" s="24"/>
      <c r="UIX322" s="24"/>
      <c r="UIY322" s="25"/>
      <c r="UIZ322" s="25"/>
      <c r="UJA322" s="26"/>
      <c r="UJB322" s="26"/>
      <c r="UJC322" s="102"/>
      <c r="UJD322" s="24"/>
      <c r="UJE322" s="24"/>
      <c r="UJF322" s="24"/>
      <c r="UJG322" s="25"/>
      <c r="UJH322" s="25"/>
      <c r="UJI322" s="26"/>
      <c r="UJJ322" s="26"/>
      <c r="UJK322" s="102"/>
      <c r="UJL322" s="24"/>
      <c r="UJM322" s="24"/>
      <c r="UJN322" s="24"/>
      <c r="UJO322" s="25"/>
      <c r="UJP322" s="25"/>
      <c r="UJQ322" s="26"/>
      <c r="UJR322" s="26"/>
      <c r="UJS322" s="102"/>
      <c r="UJT322" s="24"/>
      <c r="UJU322" s="24"/>
      <c r="UJV322" s="24"/>
      <c r="UJW322" s="25"/>
      <c r="UJX322" s="25"/>
      <c r="UJY322" s="26"/>
      <c r="UJZ322" s="26"/>
      <c r="UKA322" s="102"/>
      <c r="UKB322" s="24"/>
      <c r="UKC322" s="24"/>
      <c r="UKD322" s="24"/>
      <c r="UKE322" s="25"/>
      <c r="UKF322" s="25"/>
      <c r="UKG322" s="26"/>
      <c r="UKH322" s="26"/>
      <c r="UKI322" s="102"/>
      <c r="UKJ322" s="24"/>
      <c r="UKK322" s="24"/>
      <c r="UKL322" s="24"/>
      <c r="UKM322" s="25"/>
      <c r="UKN322" s="25"/>
      <c r="UKO322" s="26"/>
      <c r="UKP322" s="26"/>
      <c r="UKQ322" s="102"/>
      <c r="UKR322" s="24"/>
      <c r="UKS322" s="24"/>
      <c r="UKT322" s="24"/>
      <c r="UKU322" s="25"/>
      <c r="UKV322" s="25"/>
      <c r="UKW322" s="26"/>
      <c r="UKX322" s="26"/>
      <c r="UKY322" s="102"/>
      <c r="UKZ322" s="24"/>
      <c r="ULA322" s="24"/>
      <c r="ULB322" s="24"/>
      <c r="ULC322" s="25"/>
      <c r="ULD322" s="25"/>
      <c r="ULE322" s="26"/>
      <c r="ULF322" s="26"/>
      <c r="ULG322" s="102"/>
      <c r="ULH322" s="24"/>
      <c r="ULI322" s="24"/>
      <c r="ULJ322" s="24"/>
      <c r="ULK322" s="25"/>
      <c r="ULL322" s="25"/>
      <c r="ULM322" s="26"/>
      <c r="ULN322" s="26"/>
      <c r="ULO322" s="102"/>
      <c r="ULP322" s="24"/>
      <c r="ULQ322" s="24"/>
      <c r="ULR322" s="24"/>
      <c r="ULS322" s="25"/>
      <c r="ULT322" s="25"/>
      <c r="ULU322" s="26"/>
      <c r="ULV322" s="26"/>
      <c r="ULW322" s="102"/>
      <c r="ULX322" s="24"/>
      <c r="ULY322" s="24"/>
      <c r="ULZ322" s="24"/>
      <c r="UMA322" s="25"/>
      <c r="UMB322" s="25"/>
      <c r="UMC322" s="26"/>
      <c r="UMD322" s="26"/>
      <c r="UME322" s="102"/>
      <c r="UMF322" s="24"/>
      <c r="UMG322" s="24"/>
      <c r="UMH322" s="24"/>
      <c r="UMI322" s="25"/>
      <c r="UMJ322" s="25"/>
      <c r="UMK322" s="26"/>
      <c r="UML322" s="26"/>
      <c r="UMM322" s="102"/>
      <c r="UMN322" s="24"/>
      <c r="UMO322" s="24"/>
      <c r="UMP322" s="24"/>
      <c r="UMQ322" s="25"/>
      <c r="UMR322" s="25"/>
      <c r="UMS322" s="26"/>
      <c r="UMT322" s="26"/>
      <c r="UMU322" s="102"/>
      <c r="UMV322" s="24"/>
      <c r="UMW322" s="24"/>
      <c r="UMX322" s="24"/>
      <c r="UMY322" s="25"/>
      <c r="UMZ322" s="25"/>
      <c r="UNA322" s="26"/>
      <c r="UNB322" s="26"/>
      <c r="UNC322" s="102"/>
      <c r="UND322" s="24"/>
      <c r="UNE322" s="24"/>
      <c r="UNF322" s="24"/>
      <c r="UNG322" s="25"/>
      <c r="UNH322" s="25"/>
      <c r="UNI322" s="26"/>
      <c r="UNJ322" s="26"/>
      <c r="UNK322" s="102"/>
      <c r="UNL322" s="24"/>
      <c r="UNM322" s="24"/>
      <c r="UNN322" s="24"/>
      <c r="UNO322" s="25"/>
      <c r="UNP322" s="25"/>
      <c r="UNQ322" s="26"/>
      <c r="UNR322" s="26"/>
      <c r="UNS322" s="102"/>
      <c r="UNT322" s="24"/>
      <c r="UNU322" s="24"/>
      <c r="UNV322" s="24"/>
      <c r="UNW322" s="25"/>
      <c r="UNX322" s="25"/>
      <c r="UNY322" s="26"/>
      <c r="UNZ322" s="26"/>
      <c r="UOA322" s="102"/>
      <c r="UOB322" s="24"/>
      <c r="UOC322" s="24"/>
      <c r="UOD322" s="24"/>
      <c r="UOE322" s="25"/>
      <c r="UOF322" s="25"/>
      <c r="UOG322" s="26"/>
      <c r="UOH322" s="26"/>
      <c r="UOI322" s="102"/>
      <c r="UOJ322" s="24"/>
      <c r="UOK322" s="24"/>
      <c r="UOL322" s="24"/>
      <c r="UOM322" s="25"/>
      <c r="UON322" s="25"/>
      <c r="UOO322" s="26"/>
      <c r="UOP322" s="26"/>
      <c r="UOQ322" s="102"/>
      <c r="UOR322" s="24"/>
      <c r="UOS322" s="24"/>
      <c r="UOT322" s="24"/>
      <c r="UOU322" s="25"/>
      <c r="UOV322" s="25"/>
      <c r="UOW322" s="26"/>
      <c r="UOX322" s="26"/>
      <c r="UOY322" s="102"/>
      <c r="UOZ322" s="24"/>
      <c r="UPA322" s="24"/>
      <c r="UPB322" s="24"/>
      <c r="UPC322" s="25"/>
      <c r="UPD322" s="25"/>
      <c r="UPE322" s="26"/>
      <c r="UPF322" s="26"/>
      <c r="UPG322" s="102"/>
      <c r="UPH322" s="24"/>
      <c r="UPI322" s="24"/>
      <c r="UPJ322" s="24"/>
      <c r="UPK322" s="25"/>
      <c r="UPL322" s="25"/>
      <c r="UPM322" s="26"/>
      <c r="UPN322" s="26"/>
      <c r="UPO322" s="102"/>
      <c r="UPP322" s="24"/>
      <c r="UPQ322" s="24"/>
      <c r="UPR322" s="24"/>
      <c r="UPS322" s="25"/>
      <c r="UPT322" s="25"/>
      <c r="UPU322" s="26"/>
      <c r="UPV322" s="26"/>
      <c r="UPW322" s="102"/>
      <c r="UPX322" s="24"/>
      <c r="UPY322" s="24"/>
      <c r="UPZ322" s="24"/>
      <c r="UQA322" s="25"/>
      <c r="UQB322" s="25"/>
      <c r="UQC322" s="26"/>
      <c r="UQD322" s="26"/>
      <c r="UQE322" s="102"/>
      <c r="UQF322" s="24"/>
      <c r="UQG322" s="24"/>
      <c r="UQH322" s="24"/>
      <c r="UQI322" s="25"/>
      <c r="UQJ322" s="25"/>
      <c r="UQK322" s="26"/>
      <c r="UQL322" s="26"/>
      <c r="UQM322" s="102"/>
      <c r="UQN322" s="24"/>
      <c r="UQO322" s="24"/>
      <c r="UQP322" s="24"/>
      <c r="UQQ322" s="25"/>
      <c r="UQR322" s="25"/>
      <c r="UQS322" s="26"/>
      <c r="UQT322" s="26"/>
      <c r="UQU322" s="102"/>
      <c r="UQV322" s="24"/>
      <c r="UQW322" s="24"/>
      <c r="UQX322" s="24"/>
      <c r="UQY322" s="25"/>
      <c r="UQZ322" s="25"/>
      <c r="URA322" s="26"/>
      <c r="URB322" s="26"/>
      <c r="URC322" s="102"/>
      <c r="URD322" s="24"/>
      <c r="URE322" s="24"/>
      <c r="URF322" s="24"/>
      <c r="URG322" s="25"/>
      <c r="URH322" s="25"/>
      <c r="URI322" s="26"/>
      <c r="URJ322" s="26"/>
      <c r="URK322" s="102"/>
      <c r="URL322" s="24"/>
      <c r="URM322" s="24"/>
      <c r="URN322" s="24"/>
      <c r="URO322" s="25"/>
      <c r="URP322" s="25"/>
      <c r="URQ322" s="26"/>
      <c r="URR322" s="26"/>
      <c r="URS322" s="102"/>
      <c r="URT322" s="24"/>
      <c r="URU322" s="24"/>
      <c r="URV322" s="24"/>
      <c r="URW322" s="25"/>
      <c r="URX322" s="25"/>
      <c r="URY322" s="26"/>
      <c r="URZ322" s="26"/>
      <c r="USA322" s="102"/>
      <c r="USB322" s="24"/>
      <c r="USC322" s="24"/>
      <c r="USD322" s="24"/>
      <c r="USE322" s="25"/>
      <c r="USF322" s="25"/>
      <c r="USG322" s="26"/>
      <c r="USH322" s="26"/>
      <c r="USI322" s="102"/>
      <c r="USJ322" s="24"/>
      <c r="USK322" s="24"/>
      <c r="USL322" s="24"/>
      <c r="USM322" s="25"/>
      <c r="USN322" s="25"/>
      <c r="USO322" s="26"/>
      <c r="USP322" s="26"/>
      <c r="USQ322" s="102"/>
      <c r="USR322" s="24"/>
      <c r="USS322" s="24"/>
      <c r="UST322" s="24"/>
      <c r="USU322" s="25"/>
      <c r="USV322" s="25"/>
      <c r="USW322" s="26"/>
      <c r="USX322" s="26"/>
      <c r="USY322" s="102"/>
      <c r="USZ322" s="24"/>
      <c r="UTA322" s="24"/>
      <c r="UTB322" s="24"/>
      <c r="UTC322" s="25"/>
      <c r="UTD322" s="25"/>
      <c r="UTE322" s="26"/>
      <c r="UTF322" s="26"/>
      <c r="UTG322" s="102"/>
      <c r="UTH322" s="24"/>
      <c r="UTI322" s="24"/>
      <c r="UTJ322" s="24"/>
      <c r="UTK322" s="25"/>
      <c r="UTL322" s="25"/>
      <c r="UTM322" s="26"/>
      <c r="UTN322" s="26"/>
      <c r="UTO322" s="102"/>
      <c r="UTP322" s="24"/>
      <c r="UTQ322" s="24"/>
      <c r="UTR322" s="24"/>
      <c r="UTS322" s="25"/>
      <c r="UTT322" s="25"/>
      <c r="UTU322" s="26"/>
      <c r="UTV322" s="26"/>
      <c r="UTW322" s="102"/>
      <c r="UTX322" s="24"/>
      <c r="UTY322" s="24"/>
      <c r="UTZ322" s="24"/>
      <c r="UUA322" s="25"/>
      <c r="UUB322" s="25"/>
      <c r="UUC322" s="26"/>
      <c r="UUD322" s="26"/>
      <c r="UUE322" s="102"/>
      <c r="UUF322" s="24"/>
      <c r="UUG322" s="24"/>
      <c r="UUH322" s="24"/>
      <c r="UUI322" s="25"/>
      <c r="UUJ322" s="25"/>
      <c r="UUK322" s="26"/>
      <c r="UUL322" s="26"/>
      <c r="UUM322" s="102"/>
      <c r="UUN322" s="24"/>
      <c r="UUO322" s="24"/>
      <c r="UUP322" s="24"/>
      <c r="UUQ322" s="25"/>
      <c r="UUR322" s="25"/>
      <c r="UUS322" s="26"/>
      <c r="UUT322" s="26"/>
      <c r="UUU322" s="102"/>
      <c r="UUV322" s="24"/>
      <c r="UUW322" s="24"/>
      <c r="UUX322" s="24"/>
      <c r="UUY322" s="25"/>
      <c r="UUZ322" s="25"/>
      <c r="UVA322" s="26"/>
      <c r="UVB322" s="26"/>
      <c r="UVC322" s="102"/>
      <c r="UVD322" s="24"/>
      <c r="UVE322" s="24"/>
      <c r="UVF322" s="24"/>
      <c r="UVG322" s="25"/>
      <c r="UVH322" s="25"/>
      <c r="UVI322" s="26"/>
      <c r="UVJ322" s="26"/>
      <c r="UVK322" s="102"/>
      <c r="UVL322" s="24"/>
      <c r="UVM322" s="24"/>
      <c r="UVN322" s="24"/>
      <c r="UVO322" s="25"/>
      <c r="UVP322" s="25"/>
      <c r="UVQ322" s="26"/>
      <c r="UVR322" s="26"/>
      <c r="UVS322" s="102"/>
      <c r="UVT322" s="24"/>
      <c r="UVU322" s="24"/>
      <c r="UVV322" s="24"/>
      <c r="UVW322" s="25"/>
      <c r="UVX322" s="25"/>
      <c r="UVY322" s="26"/>
      <c r="UVZ322" s="26"/>
      <c r="UWA322" s="102"/>
      <c r="UWB322" s="24"/>
      <c r="UWC322" s="24"/>
      <c r="UWD322" s="24"/>
      <c r="UWE322" s="25"/>
      <c r="UWF322" s="25"/>
      <c r="UWG322" s="26"/>
      <c r="UWH322" s="26"/>
      <c r="UWI322" s="102"/>
      <c r="UWJ322" s="24"/>
      <c r="UWK322" s="24"/>
      <c r="UWL322" s="24"/>
      <c r="UWM322" s="25"/>
      <c r="UWN322" s="25"/>
      <c r="UWO322" s="26"/>
      <c r="UWP322" s="26"/>
      <c r="UWQ322" s="102"/>
      <c r="UWR322" s="24"/>
      <c r="UWS322" s="24"/>
      <c r="UWT322" s="24"/>
      <c r="UWU322" s="25"/>
      <c r="UWV322" s="25"/>
      <c r="UWW322" s="26"/>
      <c r="UWX322" s="26"/>
      <c r="UWY322" s="102"/>
      <c r="UWZ322" s="24"/>
      <c r="UXA322" s="24"/>
      <c r="UXB322" s="24"/>
      <c r="UXC322" s="25"/>
      <c r="UXD322" s="25"/>
      <c r="UXE322" s="26"/>
      <c r="UXF322" s="26"/>
      <c r="UXG322" s="102"/>
      <c r="UXH322" s="24"/>
      <c r="UXI322" s="24"/>
      <c r="UXJ322" s="24"/>
      <c r="UXK322" s="25"/>
      <c r="UXL322" s="25"/>
      <c r="UXM322" s="26"/>
      <c r="UXN322" s="26"/>
      <c r="UXO322" s="102"/>
      <c r="UXP322" s="24"/>
      <c r="UXQ322" s="24"/>
      <c r="UXR322" s="24"/>
      <c r="UXS322" s="25"/>
      <c r="UXT322" s="25"/>
      <c r="UXU322" s="26"/>
      <c r="UXV322" s="26"/>
      <c r="UXW322" s="102"/>
      <c r="UXX322" s="24"/>
      <c r="UXY322" s="24"/>
      <c r="UXZ322" s="24"/>
      <c r="UYA322" s="25"/>
      <c r="UYB322" s="25"/>
      <c r="UYC322" s="26"/>
      <c r="UYD322" s="26"/>
      <c r="UYE322" s="102"/>
      <c r="UYF322" s="24"/>
      <c r="UYG322" s="24"/>
      <c r="UYH322" s="24"/>
      <c r="UYI322" s="25"/>
      <c r="UYJ322" s="25"/>
      <c r="UYK322" s="26"/>
      <c r="UYL322" s="26"/>
      <c r="UYM322" s="102"/>
      <c r="UYN322" s="24"/>
      <c r="UYO322" s="24"/>
      <c r="UYP322" s="24"/>
      <c r="UYQ322" s="25"/>
      <c r="UYR322" s="25"/>
      <c r="UYS322" s="26"/>
      <c r="UYT322" s="26"/>
      <c r="UYU322" s="102"/>
      <c r="UYV322" s="24"/>
      <c r="UYW322" s="24"/>
      <c r="UYX322" s="24"/>
      <c r="UYY322" s="25"/>
      <c r="UYZ322" s="25"/>
      <c r="UZA322" s="26"/>
      <c r="UZB322" s="26"/>
      <c r="UZC322" s="102"/>
      <c r="UZD322" s="24"/>
      <c r="UZE322" s="24"/>
      <c r="UZF322" s="24"/>
      <c r="UZG322" s="25"/>
      <c r="UZH322" s="25"/>
      <c r="UZI322" s="26"/>
      <c r="UZJ322" s="26"/>
      <c r="UZK322" s="102"/>
      <c r="UZL322" s="24"/>
      <c r="UZM322" s="24"/>
      <c r="UZN322" s="24"/>
      <c r="UZO322" s="25"/>
      <c r="UZP322" s="25"/>
      <c r="UZQ322" s="26"/>
      <c r="UZR322" s="26"/>
      <c r="UZS322" s="102"/>
      <c r="UZT322" s="24"/>
      <c r="UZU322" s="24"/>
      <c r="UZV322" s="24"/>
      <c r="UZW322" s="25"/>
      <c r="UZX322" s="25"/>
      <c r="UZY322" s="26"/>
      <c r="UZZ322" s="26"/>
      <c r="VAA322" s="102"/>
      <c r="VAB322" s="24"/>
      <c r="VAC322" s="24"/>
      <c r="VAD322" s="24"/>
      <c r="VAE322" s="25"/>
      <c r="VAF322" s="25"/>
      <c r="VAG322" s="26"/>
      <c r="VAH322" s="26"/>
      <c r="VAI322" s="102"/>
      <c r="VAJ322" s="24"/>
      <c r="VAK322" s="24"/>
      <c r="VAL322" s="24"/>
      <c r="VAM322" s="25"/>
      <c r="VAN322" s="25"/>
      <c r="VAO322" s="26"/>
      <c r="VAP322" s="26"/>
      <c r="VAQ322" s="102"/>
      <c r="VAR322" s="24"/>
      <c r="VAS322" s="24"/>
      <c r="VAT322" s="24"/>
      <c r="VAU322" s="25"/>
      <c r="VAV322" s="25"/>
      <c r="VAW322" s="26"/>
      <c r="VAX322" s="26"/>
      <c r="VAY322" s="102"/>
      <c r="VAZ322" s="24"/>
      <c r="VBA322" s="24"/>
      <c r="VBB322" s="24"/>
      <c r="VBC322" s="25"/>
      <c r="VBD322" s="25"/>
      <c r="VBE322" s="26"/>
      <c r="VBF322" s="26"/>
      <c r="VBG322" s="102"/>
      <c r="VBH322" s="24"/>
      <c r="VBI322" s="24"/>
      <c r="VBJ322" s="24"/>
      <c r="VBK322" s="25"/>
      <c r="VBL322" s="25"/>
      <c r="VBM322" s="26"/>
      <c r="VBN322" s="26"/>
      <c r="VBO322" s="102"/>
      <c r="VBP322" s="24"/>
      <c r="VBQ322" s="24"/>
      <c r="VBR322" s="24"/>
      <c r="VBS322" s="25"/>
      <c r="VBT322" s="25"/>
      <c r="VBU322" s="26"/>
      <c r="VBV322" s="26"/>
      <c r="VBW322" s="102"/>
      <c r="VBX322" s="24"/>
      <c r="VBY322" s="24"/>
      <c r="VBZ322" s="24"/>
      <c r="VCA322" s="25"/>
      <c r="VCB322" s="25"/>
      <c r="VCC322" s="26"/>
      <c r="VCD322" s="26"/>
      <c r="VCE322" s="102"/>
      <c r="VCF322" s="24"/>
      <c r="VCG322" s="24"/>
      <c r="VCH322" s="24"/>
      <c r="VCI322" s="25"/>
      <c r="VCJ322" s="25"/>
      <c r="VCK322" s="26"/>
      <c r="VCL322" s="26"/>
      <c r="VCM322" s="102"/>
      <c r="VCN322" s="24"/>
      <c r="VCO322" s="24"/>
      <c r="VCP322" s="24"/>
      <c r="VCQ322" s="25"/>
      <c r="VCR322" s="25"/>
      <c r="VCS322" s="26"/>
      <c r="VCT322" s="26"/>
      <c r="VCU322" s="102"/>
      <c r="VCV322" s="24"/>
      <c r="VCW322" s="24"/>
      <c r="VCX322" s="24"/>
      <c r="VCY322" s="25"/>
      <c r="VCZ322" s="25"/>
      <c r="VDA322" s="26"/>
      <c r="VDB322" s="26"/>
      <c r="VDC322" s="102"/>
      <c r="VDD322" s="24"/>
      <c r="VDE322" s="24"/>
      <c r="VDF322" s="24"/>
      <c r="VDG322" s="25"/>
      <c r="VDH322" s="25"/>
      <c r="VDI322" s="26"/>
      <c r="VDJ322" s="26"/>
      <c r="VDK322" s="102"/>
      <c r="VDL322" s="24"/>
      <c r="VDM322" s="24"/>
      <c r="VDN322" s="24"/>
      <c r="VDO322" s="25"/>
      <c r="VDP322" s="25"/>
      <c r="VDQ322" s="26"/>
      <c r="VDR322" s="26"/>
      <c r="VDS322" s="102"/>
      <c r="VDT322" s="24"/>
      <c r="VDU322" s="24"/>
      <c r="VDV322" s="24"/>
      <c r="VDW322" s="25"/>
      <c r="VDX322" s="25"/>
      <c r="VDY322" s="26"/>
      <c r="VDZ322" s="26"/>
      <c r="VEA322" s="102"/>
      <c r="VEB322" s="24"/>
      <c r="VEC322" s="24"/>
      <c r="VED322" s="24"/>
      <c r="VEE322" s="25"/>
      <c r="VEF322" s="25"/>
      <c r="VEG322" s="26"/>
      <c r="VEH322" s="26"/>
      <c r="VEI322" s="102"/>
      <c r="VEJ322" s="24"/>
      <c r="VEK322" s="24"/>
      <c r="VEL322" s="24"/>
      <c r="VEM322" s="25"/>
      <c r="VEN322" s="25"/>
      <c r="VEO322" s="26"/>
      <c r="VEP322" s="26"/>
      <c r="VEQ322" s="102"/>
      <c r="VER322" s="24"/>
      <c r="VES322" s="24"/>
      <c r="VET322" s="24"/>
      <c r="VEU322" s="25"/>
      <c r="VEV322" s="25"/>
      <c r="VEW322" s="26"/>
      <c r="VEX322" s="26"/>
      <c r="VEY322" s="102"/>
      <c r="VEZ322" s="24"/>
      <c r="VFA322" s="24"/>
      <c r="VFB322" s="24"/>
      <c r="VFC322" s="25"/>
      <c r="VFD322" s="25"/>
      <c r="VFE322" s="26"/>
      <c r="VFF322" s="26"/>
      <c r="VFG322" s="102"/>
      <c r="VFH322" s="24"/>
      <c r="VFI322" s="24"/>
      <c r="VFJ322" s="24"/>
      <c r="VFK322" s="25"/>
      <c r="VFL322" s="25"/>
      <c r="VFM322" s="26"/>
      <c r="VFN322" s="26"/>
      <c r="VFO322" s="102"/>
      <c r="VFP322" s="24"/>
      <c r="VFQ322" s="24"/>
      <c r="VFR322" s="24"/>
      <c r="VFS322" s="25"/>
      <c r="VFT322" s="25"/>
      <c r="VFU322" s="26"/>
      <c r="VFV322" s="26"/>
      <c r="VFW322" s="102"/>
      <c r="VFX322" s="24"/>
      <c r="VFY322" s="24"/>
      <c r="VFZ322" s="24"/>
      <c r="VGA322" s="25"/>
      <c r="VGB322" s="25"/>
      <c r="VGC322" s="26"/>
      <c r="VGD322" s="26"/>
      <c r="VGE322" s="102"/>
      <c r="VGF322" s="24"/>
      <c r="VGG322" s="24"/>
      <c r="VGH322" s="24"/>
      <c r="VGI322" s="25"/>
      <c r="VGJ322" s="25"/>
      <c r="VGK322" s="26"/>
      <c r="VGL322" s="26"/>
      <c r="VGM322" s="102"/>
      <c r="VGN322" s="24"/>
      <c r="VGO322" s="24"/>
      <c r="VGP322" s="24"/>
      <c r="VGQ322" s="25"/>
      <c r="VGR322" s="25"/>
      <c r="VGS322" s="26"/>
      <c r="VGT322" s="26"/>
      <c r="VGU322" s="102"/>
      <c r="VGV322" s="24"/>
      <c r="VGW322" s="24"/>
      <c r="VGX322" s="24"/>
      <c r="VGY322" s="25"/>
      <c r="VGZ322" s="25"/>
      <c r="VHA322" s="26"/>
      <c r="VHB322" s="26"/>
      <c r="VHC322" s="102"/>
      <c r="VHD322" s="24"/>
      <c r="VHE322" s="24"/>
      <c r="VHF322" s="24"/>
      <c r="VHG322" s="25"/>
      <c r="VHH322" s="25"/>
      <c r="VHI322" s="26"/>
      <c r="VHJ322" s="26"/>
      <c r="VHK322" s="102"/>
      <c r="VHL322" s="24"/>
      <c r="VHM322" s="24"/>
      <c r="VHN322" s="24"/>
      <c r="VHO322" s="25"/>
      <c r="VHP322" s="25"/>
      <c r="VHQ322" s="26"/>
      <c r="VHR322" s="26"/>
      <c r="VHS322" s="102"/>
      <c r="VHT322" s="24"/>
      <c r="VHU322" s="24"/>
      <c r="VHV322" s="24"/>
      <c r="VHW322" s="25"/>
      <c r="VHX322" s="25"/>
      <c r="VHY322" s="26"/>
      <c r="VHZ322" s="26"/>
      <c r="VIA322" s="102"/>
      <c r="VIB322" s="24"/>
      <c r="VIC322" s="24"/>
      <c r="VID322" s="24"/>
      <c r="VIE322" s="25"/>
      <c r="VIF322" s="25"/>
      <c r="VIG322" s="26"/>
      <c r="VIH322" s="26"/>
      <c r="VII322" s="102"/>
      <c r="VIJ322" s="24"/>
      <c r="VIK322" s="24"/>
      <c r="VIL322" s="24"/>
      <c r="VIM322" s="25"/>
      <c r="VIN322" s="25"/>
      <c r="VIO322" s="26"/>
      <c r="VIP322" s="26"/>
      <c r="VIQ322" s="102"/>
      <c r="VIR322" s="24"/>
      <c r="VIS322" s="24"/>
      <c r="VIT322" s="24"/>
      <c r="VIU322" s="25"/>
      <c r="VIV322" s="25"/>
      <c r="VIW322" s="26"/>
      <c r="VIX322" s="26"/>
      <c r="VIY322" s="102"/>
      <c r="VIZ322" s="24"/>
      <c r="VJA322" s="24"/>
      <c r="VJB322" s="24"/>
      <c r="VJC322" s="25"/>
      <c r="VJD322" s="25"/>
      <c r="VJE322" s="26"/>
      <c r="VJF322" s="26"/>
      <c r="VJG322" s="102"/>
      <c r="VJH322" s="24"/>
      <c r="VJI322" s="24"/>
      <c r="VJJ322" s="24"/>
      <c r="VJK322" s="25"/>
      <c r="VJL322" s="25"/>
      <c r="VJM322" s="26"/>
      <c r="VJN322" s="26"/>
      <c r="VJO322" s="102"/>
      <c r="VJP322" s="24"/>
      <c r="VJQ322" s="24"/>
      <c r="VJR322" s="24"/>
      <c r="VJS322" s="25"/>
      <c r="VJT322" s="25"/>
      <c r="VJU322" s="26"/>
      <c r="VJV322" s="26"/>
      <c r="VJW322" s="102"/>
      <c r="VJX322" s="24"/>
      <c r="VJY322" s="24"/>
      <c r="VJZ322" s="24"/>
      <c r="VKA322" s="25"/>
      <c r="VKB322" s="25"/>
      <c r="VKC322" s="26"/>
      <c r="VKD322" s="26"/>
      <c r="VKE322" s="102"/>
      <c r="VKF322" s="24"/>
      <c r="VKG322" s="24"/>
      <c r="VKH322" s="24"/>
      <c r="VKI322" s="25"/>
      <c r="VKJ322" s="25"/>
      <c r="VKK322" s="26"/>
      <c r="VKL322" s="26"/>
      <c r="VKM322" s="102"/>
      <c r="VKN322" s="24"/>
      <c r="VKO322" s="24"/>
      <c r="VKP322" s="24"/>
      <c r="VKQ322" s="25"/>
      <c r="VKR322" s="25"/>
      <c r="VKS322" s="26"/>
      <c r="VKT322" s="26"/>
      <c r="VKU322" s="102"/>
      <c r="VKV322" s="24"/>
      <c r="VKW322" s="24"/>
      <c r="VKX322" s="24"/>
      <c r="VKY322" s="25"/>
      <c r="VKZ322" s="25"/>
      <c r="VLA322" s="26"/>
      <c r="VLB322" s="26"/>
      <c r="VLC322" s="102"/>
      <c r="VLD322" s="24"/>
      <c r="VLE322" s="24"/>
      <c r="VLF322" s="24"/>
      <c r="VLG322" s="25"/>
      <c r="VLH322" s="25"/>
      <c r="VLI322" s="26"/>
      <c r="VLJ322" s="26"/>
      <c r="VLK322" s="102"/>
      <c r="VLL322" s="24"/>
      <c r="VLM322" s="24"/>
      <c r="VLN322" s="24"/>
      <c r="VLO322" s="25"/>
      <c r="VLP322" s="25"/>
      <c r="VLQ322" s="26"/>
      <c r="VLR322" s="26"/>
      <c r="VLS322" s="102"/>
      <c r="VLT322" s="24"/>
      <c r="VLU322" s="24"/>
      <c r="VLV322" s="24"/>
      <c r="VLW322" s="25"/>
      <c r="VLX322" s="25"/>
      <c r="VLY322" s="26"/>
      <c r="VLZ322" s="26"/>
      <c r="VMA322" s="102"/>
      <c r="VMB322" s="24"/>
      <c r="VMC322" s="24"/>
      <c r="VMD322" s="24"/>
      <c r="VME322" s="25"/>
      <c r="VMF322" s="25"/>
      <c r="VMG322" s="26"/>
      <c r="VMH322" s="26"/>
      <c r="VMI322" s="102"/>
      <c r="VMJ322" s="24"/>
      <c r="VMK322" s="24"/>
      <c r="VML322" s="24"/>
      <c r="VMM322" s="25"/>
      <c r="VMN322" s="25"/>
      <c r="VMO322" s="26"/>
      <c r="VMP322" s="26"/>
      <c r="VMQ322" s="102"/>
      <c r="VMR322" s="24"/>
      <c r="VMS322" s="24"/>
      <c r="VMT322" s="24"/>
      <c r="VMU322" s="25"/>
      <c r="VMV322" s="25"/>
      <c r="VMW322" s="26"/>
      <c r="VMX322" s="26"/>
      <c r="VMY322" s="102"/>
      <c r="VMZ322" s="24"/>
      <c r="VNA322" s="24"/>
      <c r="VNB322" s="24"/>
      <c r="VNC322" s="25"/>
      <c r="VND322" s="25"/>
      <c r="VNE322" s="26"/>
      <c r="VNF322" s="26"/>
      <c r="VNG322" s="102"/>
      <c r="VNH322" s="24"/>
      <c r="VNI322" s="24"/>
      <c r="VNJ322" s="24"/>
      <c r="VNK322" s="25"/>
      <c r="VNL322" s="25"/>
      <c r="VNM322" s="26"/>
      <c r="VNN322" s="26"/>
      <c r="VNO322" s="102"/>
      <c r="VNP322" s="24"/>
      <c r="VNQ322" s="24"/>
      <c r="VNR322" s="24"/>
      <c r="VNS322" s="25"/>
      <c r="VNT322" s="25"/>
      <c r="VNU322" s="26"/>
      <c r="VNV322" s="26"/>
      <c r="VNW322" s="102"/>
      <c r="VNX322" s="24"/>
      <c r="VNY322" s="24"/>
      <c r="VNZ322" s="24"/>
      <c r="VOA322" s="25"/>
      <c r="VOB322" s="25"/>
      <c r="VOC322" s="26"/>
      <c r="VOD322" s="26"/>
      <c r="VOE322" s="102"/>
      <c r="VOF322" s="24"/>
      <c r="VOG322" s="24"/>
      <c r="VOH322" s="24"/>
      <c r="VOI322" s="25"/>
      <c r="VOJ322" s="25"/>
      <c r="VOK322" s="26"/>
      <c r="VOL322" s="26"/>
      <c r="VOM322" s="102"/>
      <c r="VON322" s="24"/>
      <c r="VOO322" s="24"/>
      <c r="VOP322" s="24"/>
      <c r="VOQ322" s="25"/>
      <c r="VOR322" s="25"/>
      <c r="VOS322" s="26"/>
      <c r="VOT322" s="26"/>
      <c r="VOU322" s="102"/>
      <c r="VOV322" s="24"/>
      <c r="VOW322" s="24"/>
      <c r="VOX322" s="24"/>
      <c r="VOY322" s="25"/>
      <c r="VOZ322" s="25"/>
      <c r="VPA322" s="26"/>
      <c r="VPB322" s="26"/>
      <c r="VPC322" s="102"/>
      <c r="VPD322" s="24"/>
      <c r="VPE322" s="24"/>
      <c r="VPF322" s="24"/>
      <c r="VPG322" s="25"/>
      <c r="VPH322" s="25"/>
      <c r="VPI322" s="26"/>
      <c r="VPJ322" s="26"/>
      <c r="VPK322" s="102"/>
      <c r="VPL322" s="24"/>
      <c r="VPM322" s="24"/>
      <c r="VPN322" s="24"/>
      <c r="VPO322" s="25"/>
      <c r="VPP322" s="25"/>
      <c r="VPQ322" s="26"/>
      <c r="VPR322" s="26"/>
      <c r="VPS322" s="102"/>
      <c r="VPT322" s="24"/>
      <c r="VPU322" s="24"/>
      <c r="VPV322" s="24"/>
      <c r="VPW322" s="25"/>
      <c r="VPX322" s="25"/>
      <c r="VPY322" s="26"/>
      <c r="VPZ322" s="26"/>
      <c r="VQA322" s="102"/>
      <c r="VQB322" s="24"/>
      <c r="VQC322" s="24"/>
      <c r="VQD322" s="24"/>
      <c r="VQE322" s="25"/>
      <c r="VQF322" s="25"/>
      <c r="VQG322" s="26"/>
      <c r="VQH322" s="26"/>
      <c r="VQI322" s="102"/>
      <c r="VQJ322" s="24"/>
      <c r="VQK322" s="24"/>
      <c r="VQL322" s="24"/>
      <c r="VQM322" s="25"/>
      <c r="VQN322" s="25"/>
      <c r="VQO322" s="26"/>
      <c r="VQP322" s="26"/>
      <c r="VQQ322" s="102"/>
      <c r="VQR322" s="24"/>
      <c r="VQS322" s="24"/>
      <c r="VQT322" s="24"/>
      <c r="VQU322" s="25"/>
      <c r="VQV322" s="25"/>
      <c r="VQW322" s="26"/>
      <c r="VQX322" s="26"/>
      <c r="VQY322" s="102"/>
      <c r="VQZ322" s="24"/>
      <c r="VRA322" s="24"/>
      <c r="VRB322" s="24"/>
      <c r="VRC322" s="25"/>
      <c r="VRD322" s="25"/>
      <c r="VRE322" s="26"/>
      <c r="VRF322" s="26"/>
      <c r="VRG322" s="102"/>
      <c r="VRH322" s="24"/>
      <c r="VRI322" s="24"/>
      <c r="VRJ322" s="24"/>
      <c r="VRK322" s="25"/>
      <c r="VRL322" s="25"/>
      <c r="VRM322" s="26"/>
      <c r="VRN322" s="26"/>
      <c r="VRO322" s="102"/>
      <c r="VRP322" s="24"/>
      <c r="VRQ322" s="24"/>
      <c r="VRR322" s="24"/>
      <c r="VRS322" s="25"/>
      <c r="VRT322" s="25"/>
      <c r="VRU322" s="26"/>
      <c r="VRV322" s="26"/>
      <c r="VRW322" s="102"/>
      <c r="VRX322" s="24"/>
      <c r="VRY322" s="24"/>
      <c r="VRZ322" s="24"/>
      <c r="VSA322" s="25"/>
      <c r="VSB322" s="25"/>
      <c r="VSC322" s="26"/>
      <c r="VSD322" s="26"/>
      <c r="VSE322" s="102"/>
      <c r="VSF322" s="24"/>
      <c r="VSG322" s="24"/>
      <c r="VSH322" s="24"/>
      <c r="VSI322" s="25"/>
      <c r="VSJ322" s="25"/>
      <c r="VSK322" s="26"/>
      <c r="VSL322" s="26"/>
      <c r="VSM322" s="102"/>
      <c r="VSN322" s="24"/>
      <c r="VSO322" s="24"/>
      <c r="VSP322" s="24"/>
      <c r="VSQ322" s="25"/>
      <c r="VSR322" s="25"/>
      <c r="VSS322" s="26"/>
      <c r="VST322" s="26"/>
      <c r="VSU322" s="102"/>
      <c r="VSV322" s="24"/>
      <c r="VSW322" s="24"/>
      <c r="VSX322" s="24"/>
      <c r="VSY322" s="25"/>
      <c r="VSZ322" s="25"/>
      <c r="VTA322" s="26"/>
      <c r="VTB322" s="26"/>
      <c r="VTC322" s="102"/>
      <c r="VTD322" s="24"/>
      <c r="VTE322" s="24"/>
      <c r="VTF322" s="24"/>
      <c r="VTG322" s="25"/>
      <c r="VTH322" s="25"/>
      <c r="VTI322" s="26"/>
      <c r="VTJ322" s="26"/>
      <c r="VTK322" s="102"/>
      <c r="VTL322" s="24"/>
      <c r="VTM322" s="24"/>
      <c r="VTN322" s="24"/>
      <c r="VTO322" s="25"/>
      <c r="VTP322" s="25"/>
      <c r="VTQ322" s="26"/>
      <c r="VTR322" s="26"/>
      <c r="VTS322" s="102"/>
      <c r="VTT322" s="24"/>
      <c r="VTU322" s="24"/>
      <c r="VTV322" s="24"/>
      <c r="VTW322" s="25"/>
      <c r="VTX322" s="25"/>
      <c r="VTY322" s="26"/>
      <c r="VTZ322" s="26"/>
      <c r="VUA322" s="102"/>
      <c r="VUB322" s="24"/>
      <c r="VUC322" s="24"/>
      <c r="VUD322" s="24"/>
      <c r="VUE322" s="25"/>
      <c r="VUF322" s="25"/>
      <c r="VUG322" s="26"/>
      <c r="VUH322" s="26"/>
      <c r="VUI322" s="102"/>
      <c r="VUJ322" s="24"/>
      <c r="VUK322" s="24"/>
      <c r="VUL322" s="24"/>
      <c r="VUM322" s="25"/>
      <c r="VUN322" s="25"/>
      <c r="VUO322" s="26"/>
      <c r="VUP322" s="26"/>
      <c r="VUQ322" s="102"/>
      <c r="VUR322" s="24"/>
      <c r="VUS322" s="24"/>
      <c r="VUT322" s="24"/>
      <c r="VUU322" s="25"/>
      <c r="VUV322" s="25"/>
      <c r="VUW322" s="26"/>
      <c r="VUX322" s="26"/>
      <c r="VUY322" s="102"/>
      <c r="VUZ322" s="24"/>
      <c r="VVA322" s="24"/>
      <c r="VVB322" s="24"/>
      <c r="VVC322" s="25"/>
      <c r="VVD322" s="25"/>
      <c r="VVE322" s="26"/>
      <c r="VVF322" s="26"/>
      <c r="VVG322" s="102"/>
      <c r="VVH322" s="24"/>
      <c r="VVI322" s="24"/>
      <c r="VVJ322" s="24"/>
      <c r="VVK322" s="25"/>
      <c r="VVL322" s="25"/>
      <c r="VVM322" s="26"/>
      <c r="VVN322" s="26"/>
      <c r="VVO322" s="102"/>
      <c r="VVP322" s="24"/>
      <c r="VVQ322" s="24"/>
      <c r="VVR322" s="24"/>
      <c r="VVS322" s="25"/>
      <c r="VVT322" s="25"/>
      <c r="VVU322" s="26"/>
      <c r="VVV322" s="26"/>
      <c r="VVW322" s="102"/>
      <c r="VVX322" s="24"/>
      <c r="VVY322" s="24"/>
      <c r="VVZ322" s="24"/>
      <c r="VWA322" s="25"/>
      <c r="VWB322" s="25"/>
      <c r="VWC322" s="26"/>
      <c r="VWD322" s="26"/>
      <c r="VWE322" s="102"/>
      <c r="VWF322" s="24"/>
      <c r="VWG322" s="24"/>
      <c r="VWH322" s="24"/>
      <c r="VWI322" s="25"/>
      <c r="VWJ322" s="25"/>
      <c r="VWK322" s="26"/>
      <c r="VWL322" s="26"/>
      <c r="VWM322" s="102"/>
      <c r="VWN322" s="24"/>
      <c r="VWO322" s="24"/>
      <c r="VWP322" s="24"/>
      <c r="VWQ322" s="25"/>
      <c r="VWR322" s="25"/>
      <c r="VWS322" s="26"/>
      <c r="VWT322" s="26"/>
      <c r="VWU322" s="102"/>
      <c r="VWV322" s="24"/>
      <c r="VWW322" s="24"/>
      <c r="VWX322" s="24"/>
      <c r="VWY322" s="25"/>
      <c r="VWZ322" s="25"/>
      <c r="VXA322" s="26"/>
      <c r="VXB322" s="26"/>
      <c r="VXC322" s="102"/>
      <c r="VXD322" s="24"/>
      <c r="VXE322" s="24"/>
      <c r="VXF322" s="24"/>
      <c r="VXG322" s="25"/>
      <c r="VXH322" s="25"/>
      <c r="VXI322" s="26"/>
      <c r="VXJ322" s="26"/>
      <c r="VXK322" s="102"/>
      <c r="VXL322" s="24"/>
      <c r="VXM322" s="24"/>
      <c r="VXN322" s="24"/>
      <c r="VXO322" s="25"/>
      <c r="VXP322" s="25"/>
      <c r="VXQ322" s="26"/>
      <c r="VXR322" s="26"/>
      <c r="VXS322" s="102"/>
      <c r="VXT322" s="24"/>
      <c r="VXU322" s="24"/>
      <c r="VXV322" s="24"/>
      <c r="VXW322" s="25"/>
      <c r="VXX322" s="25"/>
      <c r="VXY322" s="26"/>
      <c r="VXZ322" s="26"/>
      <c r="VYA322" s="102"/>
      <c r="VYB322" s="24"/>
      <c r="VYC322" s="24"/>
      <c r="VYD322" s="24"/>
      <c r="VYE322" s="25"/>
      <c r="VYF322" s="25"/>
      <c r="VYG322" s="26"/>
      <c r="VYH322" s="26"/>
      <c r="VYI322" s="102"/>
      <c r="VYJ322" s="24"/>
      <c r="VYK322" s="24"/>
      <c r="VYL322" s="24"/>
      <c r="VYM322" s="25"/>
      <c r="VYN322" s="25"/>
      <c r="VYO322" s="26"/>
      <c r="VYP322" s="26"/>
      <c r="VYQ322" s="102"/>
      <c r="VYR322" s="24"/>
      <c r="VYS322" s="24"/>
      <c r="VYT322" s="24"/>
      <c r="VYU322" s="25"/>
      <c r="VYV322" s="25"/>
      <c r="VYW322" s="26"/>
      <c r="VYX322" s="26"/>
      <c r="VYY322" s="102"/>
      <c r="VYZ322" s="24"/>
      <c r="VZA322" s="24"/>
      <c r="VZB322" s="24"/>
      <c r="VZC322" s="25"/>
      <c r="VZD322" s="25"/>
      <c r="VZE322" s="26"/>
      <c r="VZF322" s="26"/>
      <c r="VZG322" s="102"/>
      <c r="VZH322" s="24"/>
      <c r="VZI322" s="24"/>
      <c r="VZJ322" s="24"/>
      <c r="VZK322" s="25"/>
      <c r="VZL322" s="25"/>
      <c r="VZM322" s="26"/>
      <c r="VZN322" s="26"/>
      <c r="VZO322" s="102"/>
      <c r="VZP322" s="24"/>
      <c r="VZQ322" s="24"/>
      <c r="VZR322" s="24"/>
      <c r="VZS322" s="25"/>
      <c r="VZT322" s="25"/>
      <c r="VZU322" s="26"/>
      <c r="VZV322" s="26"/>
      <c r="VZW322" s="102"/>
      <c r="VZX322" s="24"/>
      <c r="VZY322" s="24"/>
      <c r="VZZ322" s="24"/>
      <c r="WAA322" s="25"/>
      <c r="WAB322" s="25"/>
      <c r="WAC322" s="26"/>
      <c r="WAD322" s="26"/>
      <c r="WAE322" s="102"/>
      <c r="WAF322" s="24"/>
      <c r="WAG322" s="24"/>
      <c r="WAH322" s="24"/>
      <c r="WAI322" s="25"/>
      <c r="WAJ322" s="25"/>
      <c r="WAK322" s="26"/>
      <c r="WAL322" s="26"/>
      <c r="WAM322" s="102"/>
      <c r="WAN322" s="24"/>
      <c r="WAO322" s="24"/>
      <c r="WAP322" s="24"/>
      <c r="WAQ322" s="25"/>
      <c r="WAR322" s="25"/>
      <c r="WAS322" s="26"/>
      <c r="WAT322" s="26"/>
      <c r="WAU322" s="102"/>
      <c r="WAV322" s="24"/>
      <c r="WAW322" s="24"/>
      <c r="WAX322" s="24"/>
      <c r="WAY322" s="25"/>
      <c r="WAZ322" s="25"/>
      <c r="WBA322" s="26"/>
      <c r="WBB322" s="26"/>
      <c r="WBC322" s="102"/>
      <c r="WBD322" s="24"/>
      <c r="WBE322" s="24"/>
      <c r="WBF322" s="24"/>
      <c r="WBG322" s="25"/>
      <c r="WBH322" s="25"/>
      <c r="WBI322" s="26"/>
      <c r="WBJ322" s="26"/>
      <c r="WBK322" s="102"/>
      <c r="WBL322" s="24"/>
      <c r="WBM322" s="24"/>
      <c r="WBN322" s="24"/>
      <c r="WBO322" s="25"/>
      <c r="WBP322" s="25"/>
      <c r="WBQ322" s="26"/>
      <c r="WBR322" s="26"/>
      <c r="WBS322" s="102"/>
      <c r="WBT322" s="24"/>
      <c r="WBU322" s="24"/>
      <c r="WBV322" s="24"/>
      <c r="WBW322" s="25"/>
      <c r="WBX322" s="25"/>
      <c r="WBY322" s="26"/>
      <c r="WBZ322" s="26"/>
      <c r="WCA322" s="102"/>
      <c r="WCB322" s="24"/>
      <c r="WCC322" s="24"/>
      <c r="WCD322" s="24"/>
      <c r="WCE322" s="25"/>
      <c r="WCF322" s="25"/>
      <c r="WCG322" s="26"/>
      <c r="WCH322" s="26"/>
      <c r="WCI322" s="102"/>
      <c r="WCJ322" s="24"/>
      <c r="WCK322" s="24"/>
      <c r="WCL322" s="24"/>
      <c r="WCM322" s="25"/>
      <c r="WCN322" s="25"/>
      <c r="WCO322" s="26"/>
      <c r="WCP322" s="26"/>
      <c r="WCQ322" s="102"/>
      <c r="WCR322" s="24"/>
      <c r="WCS322" s="24"/>
      <c r="WCT322" s="24"/>
      <c r="WCU322" s="25"/>
      <c r="WCV322" s="25"/>
      <c r="WCW322" s="26"/>
      <c r="WCX322" s="26"/>
      <c r="WCY322" s="102"/>
      <c r="WCZ322" s="24"/>
      <c r="WDA322" s="24"/>
      <c r="WDB322" s="24"/>
      <c r="WDC322" s="25"/>
      <c r="WDD322" s="25"/>
      <c r="WDE322" s="26"/>
      <c r="WDF322" s="26"/>
      <c r="WDG322" s="102"/>
      <c r="WDH322" s="24"/>
      <c r="WDI322" s="24"/>
      <c r="WDJ322" s="24"/>
      <c r="WDK322" s="25"/>
      <c r="WDL322" s="25"/>
      <c r="WDM322" s="26"/>
      <c r="WDN322" s="26"/>
      <c r="WDO322" s="102"/>
      <c r="WDP322" s="24"/>
      <c r="WDQ322" s="24"/>
      <c r="WDR322" s="24"/>
      <c r="WDS322" s="25"/>
      <c r="WDT322" s="25"/>
      <c r="WDU322" s="26"/>
      <c r="WDV322" s="26"/>
      <c r="WDW322" s="102"/>
      <c r="WDX322" s="24"/>
      <c r="WDY322" s="24"/>
      <c r="WDZ322" s="24"/>
      <c r="WEA322" s="25"/>
      <c r="WEB322" s="25"/>
      <c r="WEC322" s="26"/>
      <c r="WED322" s="26"/>
      <c r="WEE322" s="102"/>
      <c r="WEF322" s="24"/>
      <c r="WEG322" s="24"/>
      <c r="WEH322" s="24"/>
      <c r="WEI322" s="25"/>
      <c r="WEJ322" s="25"/>
      <c r="WEK322" s="26"/>
      <c r="WEL322" s="26"/>
      <c r="WEM322" s="102"/>
      <c r="WEN322" s="24"/>
      <c r="WEO322" s="24"/>
      <c r="WEP322" s="24"/>
      <c r="WEQ322" s="25"/>
      <c r="WER322" s="25"/>
      <c r="WES322" s="26"/>
      <c r="WET322" s="26"/>
      <c r="WEU322" s="102"/>
      <c r="WEV322" s="24"/>
      <c r="WEW322" s="24"/>
      <c r="WEX322" s="24"/>
      <c r="WEY322" s="25"/>
      <c r="WEZ322" s="25"/>
      <c r="WFA322" s="26"/>
      <c r="WFB322" s="26"/>
      <c r="WFC322" s="102"/>
      <c r="WFD322" s="24"/>
      <c r="WFE322" s="24"/>
      <c r="WFF322" s="24"/>
      <c r="WFG322" s="25"/>
      <c r="WFH322" s="25"/>
      <c r="WFI322" s="26"/>
      <c r="WFJ322" s="26"/>
      <c r="WFK322" s="102"/>
      <c r="WFL322" s="24"/>
      <c r="WFM322" s="24"/>
      <c r="WFN322" s="24"/>
      <c r="WFO322" s="25"/>
      <c r="WFP322" s="25"/>
      <c r="WFQ322" s="26"/>
      <c r="WFR322" s="26"/>
      <c r="WFS322" s="102"/>
      <c r="WFT322" s="24"/>
      <c r="WFU322" s="24"/>
      <c r="WFV322" s="24"/>
      <c r="WFW322" s="25"/>
      <c r="WFX322" s="25"/>
      <c r="WFY322" s="26"/>
      <c r="WFZ322" s="26"/>
      <c r="WGA322" s="102"/>
      <c r="WGB322" s="24"/>
      <c r="WGC322" s="24"/>
      <c r="WGD322" s="24"/>
      <c r="WGE322" s="25"/>
      <c r="WGF322" s="25"/>
      <c r="WGG322" s="26"/>
      <c r="WGH322" s="26"/>
      <c r="WGI322" s="102"/>
      <c r="WGJ322" s="24"/>
      <c r="WGK322" s="24"/>
      <c r="WGL322" s="24"/>
      <c r="WGM322" s="25"/>
      <c r="WGN322" s="25"/>
      <c r="WGO322" s="26"/>
      <c r="WGP322" s="26"/>
      <c r="WGQ322" s="102"/>
      <c r="WGR322" s="24"/>
      <c r="WGS322" s="24"/>
      <c r="WGT322" s="24"/>
      <c r="WGU322" s="25"/>
      <c r="WGV322" s="25"/>
      <c r="WGW322" s="26"/>
      <c r="WGX322" s="26"/>
      <c r="WGY322" s="102"/>
      <c r="WGZ322" s="24"/>
      <c r="WHA322" s="24"/>
      <c r="WHB322" s="24"/>
      <c r="WHC322" s="25"/>
      <c r="WHD322" s="25"/>
      <c r="WHE322" s="26"/>
      <c r="WHF322" s="26"/>
      <c r="WHG322" s="102"/>
      <c r="WHH322" s="24"/>
      <c r="WHI322" s="24"/>
      <c r="WHJ322" s="24"/>
      <c r="WHK322" s="25"/>
      <c r="WHL322" s="25"/>
      <c r="WHM322" s="26"/>
      <c r="WHN322" s="26"/>
      <c r="WHO322" s="102"/>
      <c r="WHP322" s="24"/>
      <c r="WHQ322" s="24"/>
      <c r="WHR322" s="24"/>
      <c r="WHS322" s="25"/>
      <c r="WHT322" s="25"/>
      <c r="WHU322" s="26"/>
      <c r="WHV322" s="26"/>
      <c r="WHW322" s="102"/>
      <c r="WHX322" s="24"/>
      <c r="WHY322" s="24"/>
      <c r="WHZ322" s="24"/>
      <c r="WIA322" s="25"/>
      <c r="WIB322" s="25"/>
      <c r="WIC322" s="26"/>
      <c r="WID322" s="26"/>
      <c r="WIE322" s="102"/>
      <c r="WIF322" s="24"/>
      <c r="WIG322" s="24"/>
      <c r="WIH322" s="24"/>
      <c r="WII322" s="25"/>
      <c r="WIJ322" s="25"/>
      <c r="WIK322" s="26"/>
      <c r="WIL322" s="26"/>
      <c r="WIM322" s="102"/>
      <c r="WIN322" s="24"/>
      <c r="WIO322" s="24"/>
      <c r="WIP322" s="24"/>
      <c r="WIQ322" s="25"/>
      <c r="WIR322" s="25"/>
      <c r="WIS322" s="26"/>
      <c r="WIT322" s="26"/>
      <c r="WIU322" s="102"/>
      <c r="WIV322" s="24"/>
      <c r="WIW322" s="24"/>
      <c r="WIX322" s="24"/>
      <c r="WIY322" s="25"/>
      <c r="WIZ322" s="25"/>
      <c r="WJA322" s="26"/>
      <c r="WJB322" s="26"/>
      <c r="WJC322" s="102"/>
      <c r="WJD322" s="24"/>
      <c r="WJE322" s="24"/>
      <c r="WJF322" s="24"/>
      <c r="WJG322" s="25"/>
      <c r="WJH322" s="25"/>
      <c r="WJI322" s="26"/>
      <c r="WJJ322" s="26"/>
      <c r="WJK322" s="102"/>
      <c r="WJL322" s="24"/>
      <c r="WJM322" s="24"/>
      <c r="WJN322" s="24"/>
      <c r="WJO322" s="25"/>
      <c r="WJP322" s="25"/>
      <c r="WJQ322" s="26"/>
      <c r="WJR322" s="26"/>
      <c r="WJS322" s="102"/>
      <c r="WJT322" s="24"/>
      <c r="WJU322" s="24"/>
      <c r="WJV322" s="24"/>
      <c r="WJW322" s="25"/>
      <c r="WJX322" s="25"/>
      <c r="WJY322" s="26"/>
      <c r="WJZ322" s="26"/>
      <c r="WKA322" s="102"/>
      <c r="WKB322" s="24"/>
      <c r="WKC322" s="24"/>
      <c r="WKD322" s="24"/>
      <c r="WKE322" s="25"/>
      <c r="WKF322" s="25"/>
      <c r="WKG322" s="26"/>
      <c r="WKH322" s="26"/>
      <c r="WKI322" s="102"/>
      <c r="WKJ322" s="24"/>
      <c r="WKK322" s="24"/>
      <c r="WKL322" s="24"/>
      <c r="WKM322" s="25"/>
      <c r="WKN322" s="25"/>
      <c r="WKO322" s="26"/>
      <c r="WKP322" s="26"/>
      <c r="WKQ322" s="102"/>
      <c r="WKR322" s="24"/>
      <c r="WKS322" s="24"/>
      <c r="WKT322" s="24"/>
      <c r="WKU322" s="25"/>
      <c r="WKV322" s="25"/>
      <c r="WKW322" s="26"/>
      <c r="WKX322" s="26"/>
      <c r="WKY322" s="102"/>
      <c r="WKZ322" s="24"/>
      <c r="WLA322" s="24"/>
      <c r="WLB322" s="24"/>
      <c r="WLC322" s="25"/>
      <c r="WLD322" s="25"/>
      <c r="WLE322" s="26"/>
      <c r="WLF322" s="26"/>
      <c r="WLG322" s="102"/>
      <c r="WLH322" s="24"/>
      <c r="WLI322" s="24"/>
      <c r="WLJ322" s="24"/>
      <c r="WLK322" s="25"/>
      <c r="WLL322" s="25"/>
      <c r="WLM322" s="26"/>
      <c r="WLN322" s="26"/>
      <c r="WLO322" s="102"/>
      <c r="WLP322" s="24"/>
      <c r="WLQ322" s="24"/>
      <c r="WLR322" s="24"/>
      <c r="WLS322" s="25"/>
      <c r="WLT322" s="25"/>
      <c r="WLU322" s="26"/>
      <c r="WLV322" s="26"/>
      <c r="WLW322" s="102"/>
      <c r="WLX322" s="24"/>
      <c r="WLY322" s="24"/>
      <c r="WLZ322" s="24"/>
      <c r="WMA322" s="25"/>
      <c r="WMB322" s="25"/>
      <c r="WMC322" s="26"/>
      <c r="WMD322" s="26"/>
      <c r="WME322" s="102"/>
      <c r="WMF322" s="24"/>
      <c r="WMG322" s="24"/>
      <c r="WMH322" s="24"/>
      <c r="WMI322" s="25"/>
      <c r="WMJ322" s="25"/>
      <c r="WMK322" s="26"/>
      <c r="WML322" s="26"/>
      <c r="WMM322" s="102"/>
      <c r="WMN322" s="24"/>
      <c r="WMO322" s="24"/>
      <c r="WMP322" s="24"/>
      <c r="WMQ322" s="25"/>
      <c r="WMR322" s="25"/>
      <c r="WMS322" s="26"/>
      <c r="WMT322" s="26"/>
      <c r="WMU322" s="102"/>
      <c r="WMV322" s="24"/>
      <c r="WMW322" s="24"/>
      <c r="WMX322" s="24"/>
      <c r="WMY322" s="25"/>
      <c r="WMZ322" s="25"/>
      <c r="WNA322" s="26"/>
      <c r="WNB322" s="26"/>
      <c r="WNC322" s="102"/>
      <c r="WND322" s="24"/>
      <c r="WNE322" s="24"/>
      <c r="WNF322" s="24"/>
      <c r="WNG322" s="25"/>
      <c r="WNH322" s="25"/>
      <c r="WNI322" s="26"/>
      <c r="WNJ322" s="26"/>
      <c r="WNK322" s="102"/>
      <c r="WNL322" s="24"/>
      <c r="WNM322" s="24"/>
      <c r="WNN322" s="24"/>
      <c r="WNO322" s="25"/>
      <c r="WNP322" s="25"/>
      <c r="WNQ322" s="26"/>
      <c r="WNR322" s="26"/>
      <c r="WNS322" s="102"/>
      <c r="WNT322" s="24"/>
      <c r="WNU322" s="24"/>
      <c r="WNV322" s="24"/>
      <c r="WNW322" s="25"/>
      <c r="WNX322" s="25"/>
      <c r="WNY322" s="26"/>
      <c r="WNZ322" s="26"/>
      <c r="WOA322" s="102"/>
      <c r="WOB322" s="24"/>
      <c r="WOC322" s="24"/>
      <c r="WOD322" s="24"/>
      <c r="WOE322" s="25"/>
      <c r="WOF322" s="25"/>
      <c r="WOG322" s="26"/>
      <c r="WOH322" s="26"/>
      <c r="WOI322" s="102"/>
      <c r="WOJ322" s="24"/>
      <c r="WOK322" s="24"/>
      <c r="WOL322" s="24"/>
      <c r="WOM322" s="25"/>
      <c r="WON322" s="25"/>
      <c r="WOO322" s="26"/>
      <c r="WOP322" s="26"/>
      <c r="WOQ322" s="102"/>
      <c r="WOR322" s="24"/>
      <c r="WOS322" s="24"/>
      <c r="WOT322" s="24"/>
      <c r="WOU322" s="25"/>
      <c r="WOV322" s="25"/>
      <c r="WOW322" s="26"/>
      <c r="WOX322" s="26"/>
      <c r="WOY322" s="102"/>
      <c r="WOZ322" s="24"/>
      <c r="WPA322" s="24"/>
      <c r="WPB322" s="24"/>
      <c r="WPC322" s="25"/>
      <c r="WPD322" s="25"/>
      <c r="WPE322" s="26"/>
      <c r="WPF322" s="26"/>
      <c r="WPG322" s="102"/>
      <c r="WPH322" s="24"/>
      <c r="WPI322" s="24"/>
      <c r="WPJ322" s="24"/>
      <c r="WPK322" s="25"/>
      <c r="WPL322" s="25"/>
      <c r="WPM322" s="26"/>
      <c r="WPN322" s="26"/>
      <c r="WPO322" s="102"/>
      <c r="WPP322" s="24"/>
      <c r="WPQ322" s="24"/>
      <c r="WPR322" s="24"/>
      <c r="WPS322" s="25"/>
      <c r="WPT322" s="25"/>
      <c r="WPU322" s="26"/>
      <c r="WPV322" s="26"/>
      <c r="WPW322" s="102"/>
      <c r="WPX322" s="24"/>
      <c r="WPY322" s="24"/>
      <c r="WPZ322" s="24"/>
      <c r="WQA322" s="25"/>
      <c r="WQB322" s="25"/>
      <c r="WQC322" s="26"/>
      <c r="WQD322" s="26"/>
      <c r="WQE322" s="102"/>
      <c r="WQF322" s="24"/>
      <c r="WQG322" s="24"/>
      <c r="WQH322" s="24"/>
      <c r="WQI322" s="25"/>
      <c r="WQJ322" s="25"/>
      <c r="WQK322" s="26"/>
      <c r="WQL322" s="26"/>
      <c r="WQM322" s="102"/>
      <c r="WQN322" s="24"/>
      <c r="WQO322" s="24"/>
      <c r="WQP322" s="24"/>
      <c r="WQQ322" s="25"/>
      <c r="WQR322" s="25"/>
      <c r="WQS322" s="26"/>
      <c r="WQT322" s="26"/>
      <c r="WQU322" s="102"/>
      <c r="WQV322" s="24"/>
      <c r="WQW322" s="24"/>
      <c r="WQX322" s="24"/>
      <c r="WQY322" s="25"/>
      <c r="WQZ322" s="25"/>
      <c r="WRA322" s="26"/>
      <c r="WRB322" s="26"/>
      <c r="WRC322" s="102"/>
      <c r="WRD322" s="24"/>
      <c r="WRE322" s="24"/>
      <c r="WRF322" s="24"/>
      <c r="WRG322" s="25"/>
      <c r="WRH322" s="25"/>
      <c r="WRI322" s="26"/>
      <c r="WRJ322" s="26"/>
      <c r="WRK322" s="102"/>
      <c r="WRL322" s="24"/>
      <c r="WRM322" s="24"/>
      <c r="WRN322" s="24"/>
      <c r="WRO322" s="25"/>
      <c r="WRP322" s="25"/>
      <c r="WRQ322" s="26"/>
      <c r="WRR322" s="26"/>
      <c r="WRS322" s="102"/>
      <c r="WRT322" s="24"/>
      <c r="WRU322" s="24"/>
      <c r="WRV322" s="24"/>
      <c r="WRW322" s="25"/>
      <c r="WRX322" s="25"/>
      <c r="WRY322" s="26"/>
      <c r="WRZ322" s="26"/>
      <c r="WSA322" s="102"/>
      <c r="WSB322" s="24"/>
      <c r="WSC322" s="24"/>
      <c r="WSD322" s="24"/>
      <c r="WSE322" s="25"/>
      <c r="WSF322" s="25"/>
      <c r="WSG322" s="26"/>
      <c r="WSH322" s="26"/>
      <c r="WSI322" s="102"/>
      <c r="WSJ322" s="24"/>
      <c r="WSK322" s="24"/>
      <c r="WSL322" s="24"/>
      <c r="WSM322" s="25"/>
      <c r="WSN322" s="25"/>
      <c r="WSO322" s="26"/>
      <c r="WSP322" s="26"/>
      <c r="WSQ322" s="102"/>
      <c r="WSR322" s="24"/>
      <c r="WSS322" s="24"/>
      <c r="WST322" s="24"/>
      <c r="WSU322" s="25"/>
      <c r="WSV322" s="25"/>
      <c r="WSW322" s="26"/>
      <c r="WSX322" s="26"/>
      <c r="WSY322" s="102"/>
      <c r="WSZ322" s="24"/>
      <c r="WTA322" s="24"/>
      <c r="WTB322" s="24"/>
      <c r="WTC322" s="25"/>
      <c r="WTD322" s="25"/>
      <c r="WTE322" s="26"/>
      <c r="WTF322" s="26"/>
      <c r="WTG322" s="102"/>
      <c r="WTH322" s="24"/>
      <c r="WTI322" s="24"/>
      <c r="WTJ322" s="24"/>
      <c r="WTK322" s="25"/>
      <c r="WTL322" s="25"/>
      <c r="WTM322" s="26"/>
      <c r="WTN322" s="26"/>
      <c r="WTO322" s="102"/>
      <c r="WTP322" s="24"/>
      <c r="WTQ322" s="24"/>
      <c r="WTR322" s="24"/>
      <c r="WTS322" s="25"/>
      <c r="WTT322" s="25"/>
      <c r="WTU322" s="26"/>
      <c r="WTV322" s="26"/>
      <c r="WTW322" s="102"/>
      <c r="WTX322" s="24"/>
      <c r="WTY322" s="24"/>
      <c r="WTZ322" s="24"/>
      <c r="WUA322" s="25"/>
      <c r="WUB322" s="25"/>
      <c r="WUC322" s="26"/>
      <c r="WUD322" s="26"/>
      <c r="WUE322" s="102"/>
      <c r="WUF322" s="24"/>
      <c r="WUG322" s="24"/>
      <c r="WUH322" s="24"/>
      <c r="WUI322" s="25"/>
      <c r="WUJ322" s="25"/>
      <c r="WUK322" s="26"/>
      <c r="WUL322" s="26"/>
      <c r="WUM322" s="102"/>
      <c r="WUN322" s="24"/>
      <c r="WUO322" s="24"/>
      <c r="WUP322" s="24"/>
      <c r="WUQ322" s="25"/>
      <c r="WUR322" s="25"/>
      <c r="WUS322" s="26"/>
      <c r="WUT322" s="26"/>
      <c r="WUU322" s="102"/>
      <c r="WUV322" s="24"/>
      <c r="WUW322" s="24"/>
      <c r="WUX322" s="24"/>
      <c r="WUY322" s="25"/>
      <c r="WUZ322" s="25"/>
      <c r="WVA322" s="26"/>
      <c r="WVB322" s="26"/>
      <c r="WVC322" s="102"/>
      <c r="WVD322" s="24"/>
      <c r="WVE322" s="24"/>
      <c r="WVF322" s="24"/>
      <c r="WVG322" s="25"/>
      <c r="WVH322" s="25"/>
      <c r="WVI322" s="26"/>
      <c r="WVJ322" s="26"/>
      <c r="WVK322" s="102"/>
      <c r="WVL322" s="24"/>
      <c r="WVM322" s="24"/>
      <c r="WVN322" s="24"/>
      <c r="WVO322" s="25"/>
      <c r="WVP322" s="25"/>
      <c r="WVQ322" s="26"/>
      <c r="WVR322" s="26"/>
      <c r="WVS322" s="102"/>
      <c r="WVT322" s="24"/>
      <c r="WVU322" s="24"/>
      <c r="WVV322" s="24"/>
      <c r="WVW322" s="25"/>
      <c r="WVX322" s="25"/>
      <c r="WVY322" s="26"/>
      <c r="WVZ322" s="26"/>
      <c r="WWA322" s="102"/>
      <c r="WWB322" s="24"/>
      <c r="WWC322" s="24"/>
      <c r="WWD322" s="24"/>
      <c r="WWE322" s="25"/>
      <c r="WWF322" s="25"/>
      <c r="WWG322" s="26"/>
      <c r="WWH322" s="26"/>
      <c r="WWI322" s="102"/>
      <c r="WWJ322" s="24"/>
      <c r="WWK322" s="24"/>
      <c r="WWL322" s="24"/>
      <c r="WWM322" s="25"/>
      <c r="WWN322" s="25"/>
      <c r="WWO322" s="26"/>
      <c r="WWP322" s="26"/>
      <c r="WWQ322" s="102"/>
      <c r="WWR322" s="24"/>
      <c r="WWS322" s="24"/>
      <c r="WWT322" s="24"/>
      <c r="WWU322" s="25"/>
      <c r="WWV322" s="25"/>
      <c r="WWW322" s="26"/>
      <c r="WWX322" s="26"/>
      <c r="WWY322" s="102"/>
      <c r="WWZ322" s="24"/>
      <c r="WXA322" s="24"/>
      <c r="WXB322" s="24"/>
      <c r="WXC322" s="25"/>
      <c r="WXD322" s="25"/>
      <c r="WXE322" s="26"/>
      <c r="WXF322" s="26"/>
      <c r="WXG322" s="102"/>
      <c r="WXH322" s="24"/>
      <c r="WXI322" s="24"/>
      <c r="WXJ322" s="24"/>
      <c r="WXK322" s="25"/>
      <c r="WXL322" s="25"/>
      <c r="WXM322" s="26"/>
      <c r="WXN322" s="26"/>
      <c r="WXO322" s="102"/>
      <c r="WXP322" s="24"/>
      <c r="WXQ322" s="24"/>
      <c r="WXR322" s="24"/>
      <c r="WXS322" s="25"/>
      <c r="WXT322" s="25"/>
      <c r="WXU322" s="26"/>
      <c r="WXV322" s="26"/>
      <c r="WXW322" s="102"/>
      <c r="WXX322" s="24"/>
      <c r="WXY322" s="24"/>
      <c r="WXZ322" s="24"/>
      <c r="WYA322" s="25"/>
      <c r="WYB322" s="25"/>
      <c r="WYC322" s="26"/>
      <c r="WYD322" s="26"/>
      <c r="WYE322" s="102"/>
      <c r="WYF322" s="24"/>
      <c r="WYG322" s="24"/>
      <c r="WYH322" s="24"/>
      <c r="WYI322" s="25"/>
      <c r="WYJ322" s="25"/>
      <c r="WYK322" s="26"/>
      <c r="WYL322" s="26"/>
      <c r="WYM322" s="102"/>
      <c r="WYN322" s="24"/>
      <c r="WYO322" s="24"/>
      <c r="WYP322" s="24"/>
      <c r="WYQ322" s="25"/>
      <c r="WYR322" s="25"/>
      <c r="WYS322" s="26"/>
      <c r="WYT322" s="26"/>
      <c r="WYU322" s="102"/>
      <c r="WYV322" s="24"/>
      <c r="WYW322" s="24"/>
      <c r="WYX322" s="24"/>
      <c r="WYY322" s="25"/>
      <c r="WYZ322" s="25"/>
      <c r="WZA322" s="26"/>
      <c r="WZB322" s="26"/>
      <c r="WZC322" s="102"/>
      <c r="WZD322" s="24"/>
      <c r="WZE322" s="24"/>
      <c r="WZF322" s="24"/>
      <c r="WZG322" s="25"/>
      <c r="WZH322" s="25"/>
      <c r="WZI322" s="26"/>
      <c r="WZJ322" s="26"/>
      <c r="WZK322" s="102"/>
      <c r="WZL322" s="24"/>
      <c r="WZM322" s="24"/>
      <c r="WZN322" s="24"/>
      <c r="WZO322" s="25"/>
      <c r="WZP322" s="25"/>
      <c r="WZQ322" s="26"/>
      <c r="WZR322" s="26"/>
      <c r="WZS322" s="102"/>
      <c r="WZT322" s="24"/>
      <c r="WZU322" s="24"/>
      <c r="WZV322" s="24"/>
      <c r="WZW322" s="25"/>
      <c r="WZX322" s="25"/>
      <c r="WZY322" s="26"/>
      <c r="WZZ322" s="26"/>
      <c r="XAA322" s="102"/>
      <c r="XAB322" s="24"/>
      <c r="XAC322" s="24"/>
      <c r="XAD322" s="24"/>
      <c r="XAE322" s="25"/>
      <c r="XAF322" s="25"/>
      <c r="XAG322" s="26"/>
      <c r="XAH322" s="26"/>
      <c r="XAI322" s="102"/>
      <c r="XAJ322" s="24"/>
      <c r="XAK322" s="24"/>
      <c r="XAL322" s="24"/>
      <c r="XAM322" s="25"/>
      <c r="XAN322" s="25"/>
      <c r="XAO322" s="26"/>
      <c r="XAP322" s="26"/>
      <c r="XAQ322" s="102"/>
      <c r="XAR322" s="24"/>
      <c r="XAS322" s="24"/>
      <c r="XAT322" s="24"/>
      <c r="XAU322" s="25"/>
      <c r="XAV322" s="25"/>
      <c r="XAW322" s="26"/>
      <c r="XAX322" s="26"/>
      <c r="XAY322" s="102"/>
      <c r="XAZ322" s="24"/>
      <c r="XBA322" s="24"/>
      <c r="XBB322" s="24"/>
      <c r="XBC322" s="25"/>
      <c r="XBD322" s="25"/>
      <c r="XBE322" s="26"/>
      <c r="XBF322" s="26"/>
      <c r="XBG322" s="102"/>
      <c r="XBH322" s="24"/>
      <c r="XBI322" s="24"/>
      <c r="XBJ322" s="24"/>
      <c r="XBK322" s="25"/>
      <c r="XBL322" s="25"/>
      <c r="XBM322" s="26"/>
      <c r="XBN322" s="26"/>
      <c r="XBO322" s="102"/>
      <c r="XBP322" s="24"/>
      <c r="XBQ322" s="24"/>
      <c r="XBR322" s="24"/>
      <c r="XBS322" s="25"/>
      <c r="XBT322" s="25"/>
      <c r="XBU322" s="26"/>
      <c r="XBV322" s="26"/>
    </row>
    <row r="323" spans="1:16298" s="128" customFormat="1" x14ac:dyDescent="0.35">
      <c r="A323" s="138" t="s">
        <v>7690</v>
      </c>
      <c r="B323" s="21">
        <v>6</v>
      </c>
      <c r="C323" s="20">
        <v>0.7</v>
      </c>
      <c r="D323" s="135">
        <v>42</v>
      </c>
      <c r="E323" s="21"/>
      <c r="F323" s="328">
        <v>29.400000000000002</v>
      </c>
      <c r="G323" s="328">
        <v>27</v>
      </c>
      <c r="H323" s="331">
        <v>26.55</v>
      </c>
      <c r="I323"/>
      <c r="J323"/>
      <c r="K323" s="102"/>
      <c r="L323" s="24"/>
      <c r="M323" s="24"/>
      <c r="N323" s="24"/>
      <c r="O323" s="25"/>
      <c r="P323" s="25"/>
      <c r="Q323" s="26"/>
      <c r="R323" s="26"/>
      <c r="S323" s="102"/>
      <c r="T323" s="24"/>
      <c r="U323" s="24"/>
      <c r="V323" s="24"/>
      <c r="W323" s="25"/>
      <c r="X323" s="25"/>
      <c r="Y323" s="26"/>
      <c r="Z323" s="26"/>
      <c r="AA323" s="102"/>
      <c r="AB323" s="24"/>
      <c r="AC323" s="24"/>
      <c r="AD323" s="24"/>
      <c r="AE323" s="25"/>
      <c r="AF323" s="25"/>
      <c r="AG323" s="26"/>
      <c r="AH323" s="26"/>
      <c r="AI323" s="102"/>
      <c r="AJ323" s="24"/>
      <c r="AK323" s="24"/>
      <c r="AL323" s="24"/>
      <c r="AM323" s="25"/>
      <c r="AN323" s="25"/>
      <c r="AO323" s="26"/>
      <c r="AP323" s="26"/>
      <c r="AQ323" s="102"/>
      <c r="AR323" s="24"/>
      <c r="AS323" s="24"/>
      <c r="AT323" s="24"/>
      <c r="AU323" s="25"/>
      <c r="AV323" s="25"/>
      <c r="AW323" s="26"/>
      <c r="AX323" s="26"/>
      <c r="AY323" s="102"/>
      <c r="AZ323" s="24"/>
      <c r="BA323" s="24"/>
      <c r="BB323" s="24"/>
      <c r="BC323" s="25"/>
      <c r="BD323" s="25"/>
      <c r="BE323" s="26"/>
      <c r="BF323" s="26"/>
      <c r="BG323" s="102"/>
      <c r="BH323" s="24"/>
      <c r="BI323" s="24"/>
      <c r="BJ323" s="24"/>
      <c r="BK323" s="25"/>
      <c r="BL323" s="25"/>
      <c r="BM323" s="26"/>
      <c r="BN323" s="26"/>
      <c r="BO323" s="102"/>
      <c r="BP323" s="24"/>
      <c r="BQ323" s="24"/>
      <c r="BR323" s="24"/>
      <c r="BS323" s="25"/>
      <c r="BT323" s="25"/>
      <c r="BU323" s="26"/>
      <c r="BV323" s="26"/>
      <c r="BW323" s="102"/>
      <c r="BX323" s="24"/>
      <c r="BY323" s="24"/>
      <c r="BZ323" s="24"/>
      <c r="CA323" s="25"/>
      <c r="CB323" s="25"/>
      <c r="CC323" s="26"/>
      <c r="CD323" s="26"/>
      <c r="CE323" s="102"/>
      <c r="CF323" s="24"/>
      <c r="CG323" s="24"/>
      <c r="CH323" s="24"/>
      <c r="CI323" s="25"/>
      <c r="CJ323" s="25"/>
      <c r="CK323" s="26"/>
      <c r="CL323" s="26"/>
      <c r="CM323" s="102"/>
      <c r="CN323" s="24"/>
      <c r="CO323" s="24"/>
      <c r="CP323" s="24"/>
      <c r="CQ323" s="25"/>
      <c r="CR323" s="25"/>
      <c r="CS323" s="26"/>
      <c r="CT323" s="26"/>
      <c r="CU323" s="102"/>
      <c r="CV323" s="24"/>
      <c r="CW323" s="24"/>
      <c r="CX323" s="24"/>
      <c r="CY323" s="25"/>
      <c r="CZ323" s="25"/>
      <c r="DA323" s="26"/>
      <c r="DB323" s="26"/>
      <c r="DC323" s="102"/>
      <c r="DD323" s="24"/>
      <c r="DE323" s="24"/>
      <c r="DF323" s="24"/>
      <c r="DG323" s="25"/>
      <c r="DH323" s="25"/>
      <c r="DI323" s="26"/>
      <c r="DJ323" s="26"/>
      <c r="DK323" s="102"/>
      <c r="DL323" s="24"/>
      <c r="DM323" s="24"/>
      <c r="DN323" s="24"/>
      <c r="DO323" s="25"/>
      <c r="DP323" s="25"/>
      <c r="DQ323" s="26"/>
      <c r="DR323" s="26"/>
      <c r="DS323" s="102"/>
      <c r="DT323" s="24"/>
      <c r="DU323" s="24"/>
      <c r="DV323" s="24"/>
      <c r="DW323" s="25"/>
      <c r="DX323" s="25"/>
      <c r="DY323" s="26"/>
      <c r="DZ323" s="26"/>
      <c r="EA323" s="102"/>
      <c r="EB323" s="24"/>
      <c r="EC323" s="24"/>
      <c r="ED323" s="24"/>
      <c r="EE323" s="25"/>
      <c r="EF323" s="25"/>
      <c r="EG323" s="26"/>
      <c r="EH323" s="26"/>
      <c r="EI323" s="102"/>
      <c r="EJ323" s="24"/>
      <c r="EK323" s="24"/>
      <c r="EL323" s="24"/>
      <c r="EM323" s="25"/>
      <c r="EN323" s="25"/>
      <c r="EO323" s="26"/>
      <c r="EP323" s="26"/>
      <c r="EQ323" s="102"/>
      <c r="ER323" s="24"/>
      <c r="ES323" s="24"/>
      <c r="ET323" s="24"/>
      <c r="EU323" s="25"/>
      <c r="EV323" s="25"/>
      <c r="EW323" s="26"/>
      <c r="EX323" s="26"/>
      <c r="EY323" s="102"/>
      <c r="EZ323" s="24"/>
      <c r="FA323" s="24"/>
      <c r="FB323" s="24"/>
      <c r="FC323" s="25"/>
      <c r="FD323" s="25"/>
      <c r="FE323" s="26"/>
      <c r="FF323" s="26"/>
      <c r="FG323" s="102"/>
      <c r="FH323" s="24"/>
      <c r="FI323" s="24"/>
      <c r="FJ323" s="24"/>
      <c r="FK323" s="25"/>
      <c r="FL323" s="25"/>
      <c r="FM323" s="26"/>
      <c r="FN323" s="26"/>
      <c r="FO323" s="102"/>
      <c r="FP323" s="24"/>
      <c r="FQ323" s="24"/>
      <c r="FR323" s="24"/>
      <c r="FS323" s="25"/>
      <c r="FT323" s="25"/>
      <c r="FU323" s="26"/>
      <c r="FV323" s="26"/>
      <c r="FW323" s="102"/>
      <c r="FX323" s="24"/>
      <c r="FY323" s="24"/>
      <c r="FZ323" s="24"/>
      <c r="GA323" s="25"/>
      <c r="GB323" s="25"/>
      <c r="GC323" s="26"/>
      <c r="GD323" s="26"/>
      <c r="GE323" s="102"/>
      <c r="GF323" s="24"/>
      <c r="GG323" s="24"/>
      <c r="GH323" s="24"/>
      <c r="GI323" s="25"/>
      <c r="GJ323" s="25"/>
      <c r="GK323" s="26"/>
      <c r="GL323" s="26"/>
      <c r="GM323" s="102"/>
      <c r="GN323" s="24"/>
      <c r="GO323" s="24"/>
      <c r="GP323" s="24"/>
      <c r="GQ323" s="25"/>
      <c r="GR323" s="25"/>
      <c r="GS323" s="26"/>
      <c r="GT323" s="26"/>
      <c r="GU323" s="102"/>
      <c r="GV323" s="24"/>
      <c r="GW323" s="24"/>
      <c r="GX323" s="24"/>
      <c r="GY323" s="25"/>
      <c r="GZ323" s="25"/>
      <c r="HA323" s="26"/>
      <c r="HB323" s="26"/>
      <c r="HC323" s="102"/>
      <c r="HD323" s="24"/>
      <c r="HE323" s="24"/>
      <c r="HF323" s="24"/>
      <c r="HG323" s="25"/>
      <c r="HH323" s="25"/>
      <c r="HI323" s="26"/>
      <c r="HJ323" s="26"/>
      <c r="HK323" s="102"/>
      <c r="HL323" s="24"/>
      <c r="HM323" s="24"/>
      <c r="HN323" s="24"/>
      <c r="HO323" s="25"/>
      <c r="HP323" s="25"/>
      <c r="HQ323" s="26"/>
      <c r="HR323" s="26"/>
      <c r="HS323" s="102"/>
      <c r="HT323" s="24"/>
      <c r="HU323" s="24"/>
      <c r="HV323" s="24"/>
      <c r="HW323" s="25"/>
      <c r="HX323" s="25"/>
      <c r="HY323" s="26"/>
      <c r="HZ323" s="26"/>
      <c r="IA323" s="102"/>
      <c r="IB323" s="24"/>
      <c r="IC323" s="24"/>
      <c r="ID323" s="24"/>
      <c r="IE323" s="25"/>
      <c r="IF323" s="25"/>
      <c r="IG323" s="26"/>
      <c r="IH323" s="26"/>
      <c r="II323" s="102"/>
      <c r="IJ323" s="24"/>
      <c r="IK323" s="24"/>
      <c r="IL323" s="24"/>
      <c r="IM323" s="25"/>
      <c r="IN323" s="25"/>
      <c r="IO323" s="26"/>
      <c r="IP323" s="26"/>
      <c r="IQ323" s="102"/>
      <c r="IR323" s="24"/>
      <c r="IS323" s="24"/>
      <c r="IT323" s="24"/>
      <c r="IU323" s="25"/>
      <c r="IV323" s="25"/>
      <c r="IW323" s="26"/>
      <c r="IX323" s="26"/>
      <c r="IY323" s="102"/>
      <c r="IZ323" s="24"/>
      <c r="JA323" s="24"/>
      <c r="JB323" s="24"/>
      <c r="JC323" s="25"/>
      <c r="JD323" s="25"/>
      <c r="JE323" s="26"/>
      <c r="JF323" s="26"/>
      <c r="JG323" s="102"/>
      <c r="JH323" s="24"/>
      <c r="JI323" s="24"/>
      <c r="JJ323" s="24"/>
      <c r="JK323" s="25"/>
      <c r="JL323" s="25"/>
      <c r="JM323" s="26"/>
      <c r="JN323" s="26"/>
      <c r="JO323" s="102"/>
      <c r="JP323" s="24"/>
      <c r="JQ323" s="24"/>
      <c r="JR323" s="24"/>
      <c r="JS323" s="25"/>
      <c r="JT323" s="25"/>
      <c r="JU323" s="26"/>
      <c r="JV323" s="26"/>
      <c r="JW323" s="102"/>
      <c r="JX323" s="24"/>
      <c r="JY323" s="24"/>
      <c r="JZ323" s="24"/>
      <c r="KA323" s="25"/>
      <c r="KB323" s="25"/>
      <c r="KC323" s="26"/>
      <c r="KD323" s="26"/>
      <c r="KE323" s="102"/>
      <c r="KF323" s="24"/>
      <c r="KG323" s="24"/>
      <c r="KH323" s="24"/>
      <c r="KI323" s="25"/>
      <c r="KJ323" s="25"/>
      <c r="KK323" s="26"/>
      <c r="KL323" s="26"/>
      <c r="KM323" s="102"/>
      <c r="KN323" s="24"/>
      <c r="KO323" s="24"/>
      <c r="KP323" s="24"/>
      <c r="KQ323" s="25"/>
      <c r="KR323" s="25"/>
      <c r="KS323" s="26"/>
      <c r="KT323" s="26"/>
      <c r="KU323" s="102"/>
      <c r="KV323" s="24"/>
      <c r="KW323" s="24"/>
      <c r="KX323" s="24"/>
      <c r="KY323" s="25"/>
      <c r="KZ323" s="25"/>
      <c r="LA323" s="26"/>
      <c r="LB323" s="26"/>
      <c r="LC323" s="102"/>
      <c r="LD323" s="24"/>
      <c r="LE323" s="24"/>
      <c r="LF323" s="24"/>
      <c r="LG323" s="25"/>
      <c r="LH323" s="25"/>
      <c r="LI323" s="26"/>
      <c r="LJ323" s="26"/>
      <c r="LK323" s="102"/>
      <c r="LL323" s="24"/>
      <c r="LM323" s="24"/>
      <c r="LN323" s="24"/>
      <c r="LO323" s="25"/>
      <c r="LP323" s="25"/>
      <c r="LQ323" s="26"/>
      <c r="LR323" s="26"/>
      <c r="LS323" s="102"/>
      <c r="LT323" s="24"/>
      <c r="LU323" s="24"/>
      <c r="LV323" s="24"/>
      <c r="LW323" s="25"/>
      <c r="LX323" s="25"/>
      <c r="LY323" s="26"/>
      <c r="LZ323" s="26"/>
      <c r="MA323" s="102"/>
      <c r="MB323" s="24"/>
      <c r="MC323" s="24"/>
      <c r="MD323" s="24"/>
      <c r="ME323" s="25"/>
      <c r="MF323" s="25"/>
      <c r="MG323" s="26"/>
      <c r="MH323" s="26"/>
      <c r="MI323" s="102"/>
      <c r="MJ323" s="24"/>
      <c r="MK323" s="24"/>
      <c r="ML323" s="24"/>
      <c r="MM323" s="25"/>
      <c r="MN323" s="25"/>
      <c r="MO323" s="26"/>
      <c r="MP323" s="26"/>
      <c r="MQ323" s="102"/>
      <c r="MR323" s="24"/>
      <c r="MS323" s="24"/>
      <c r="MT323" s="24"/>
      <c r="MU323" s="25"/>
      <c r="MV323" s="25"/>
      <c r="MW323" s="26"/>
      <c r="MX323" s="26"/>
      <c r="MY323" s="102"/>
      <c r="MZ323" s="24"/>
      <c r="NA323" s="24"/>
      <c r="NB323" s="24"/>
      <c r="NC323" s="25"/>
      <c r="ND323" s="25"/>
      <c r="NE323" s="26"/>
      <c r="NF323" s="26"/>
      <c r="NG323" s="102"/>
      <c r="NH323" s="24"/>
      <c r="NI323" s="24"/>
      <c r="NJ323" s="24"/>
      <c r="NK323" s="25"/>
      <c r="NL323" s="25"/>
      <c r="NM323" s="26"/>
      <c r="NN323" s="26"/>
      <c r="NO323" s="102"/>
      <c r="NP323" s="24"/>
      <c r="NQ323" s="24"/>
      <c r="NR323" s="24"/>
      <c r="NS323" s="25"/>
      <c r="NT323" s="25"/>
      <c r="NU323" s="26"/>
      <c r="NV323" s="26"/>
      <c r="NW323" s="102"/>
      <c r="NX323" s="24"/>
      <c r="NY323" s="24"/>
      <c r="NZ323" s="24"/>
      <c r="OA323" s="25"/>
      <c r="OB323" s="25"/>
      <c r="OC323" s="26"/>
      <c r="OD323" s="26"/>
      <c r="OE323" s="102"/>
      <c r="OF323" s="24"/>
      <c r="OG323" s="24"/>
      <c r="OH323" s="24"/>
      <c r="OI323" s="25"/>
      <c r="OJ323" s="25"/>
      <c r="OK323" s="26"/>
      <c r="OL323" s="26"/>
      <c r="OM323" s="102"/>
      <c r="ON323" s="24"/>
      <c r="OO323" s="24"/>
      <c r="OP323" s="24"/>
      <c r="OQ323" s="25"/>
      <c r="OR323" s="25"/>
      <c r="OS323" s="26"/>
      <c r="OT323" s="26"/>
      <c r="OU323" s="102"/>
      <c r="OV323" s="24"/>
      <c r="OW323" s="24"/>
      <c r="OX323" s="24"/>
      <c r="OY323" s="25"/>
      <c r="OZ323" s="25"/>
      <c r="PA323" s="26"/>
      <c r="PB323" s="26"/>
      <c r="PC323" s="102"/>
      <c r="PD323" s="24"/>
      <c r="PE323" s="24"/>
      <c r="PF323" s="24"/>
      <c r="PG323" s="25"/>
      <c r="PH323" s="25"/>
      <c r="PI323" s="26"/>
      <c r="PJ323" s="26"/>
      <c r="PK323" s="102"/>
      <c r="PL323" s="24"/>
      <c r="PM323" s="24"/>
      <c r="PN323" s="24"/>
      <c r="PO323" s="25"/>
      <c r="PP323" s="25"/>
      <c r="PQ323" s="26"/>
      <c r="PR323" s="26"/>
      <c r="PS323" s="102"/>
      <c r="PT323" s="24"/>
      <c r="PU323" s="24"/>
      <c r="PV323" s="24"/>
      <c r="PW323" s="25"/>
      <c r="PX323" s="25"/>
      <c r="PY323" s="26"/>
      <c r="PZ323" s="26"/>
      <c r="QA323" s="102"/>
      <c r="QB323" s="24"/>
      <c r="QC323" s="24"/>
      <c r="QD323" s="24"/>
      <c r="QE323" s="25"/>
      <c r="QF323" s="25"/>
      <c r="QG323" s="26"/>
      <c r="QH323" s="26"/>
      <c r="QI323" s="102"/>
      <c r="QJ323" s="24"/>
      <c r="QK323" s="24"/>
      <c r="QL323" s="24"/>
      <c r="QM323" s="25"/>
      <c r="QN323" s="25"/>
      <c r="QO323" s="26"/>
      <c r="QP323" s="26"/>
      <c r="QQ323" s="102"/>
      <c r="QR323" s="24"/>
      <c r="QS323" s="24"/>
      <c r="QT323" s="24"/>
      <c r="QU323" s="25"/>
      <c r="QV323" s="25"/>
      <c r="QW323" s="26"/>
      <c r="QX323" s="26"/>
      <c r="QY323" s="102"/>
      <c r="QZ323" s="24"/>
      <c r="RA323" s="24"/>
      <c r="RB323" s="24"/>
      <c r="RC323" s="25"/>
      <c r="RD323" s="25"/>
      <c r="RE323" s="26"/>
      <c r="RF323" s="26"/>
      <c r="RG323" s="102"/>
      <c r="RH323" s="24"/>
      <c r="RI323" s="24"/>
      <c r="RJ323" s="24"/>
      <c r="RK323" s="25"/>
      <c r="RL323" s="25"/>
      <c r="RM323" s="26"/>
      <c r="RN323" s="26"/>
      <c r="RO323" s="102"/>
      <c r="RP323" s="24"/>
      <c r="RQ323" s="24"/>
      <c r="RR323" s="24"/>
      <c r="RS323" s="25"/>
      <c r="RT323" s="25"/>
      <c r="RU323" s="26"/>
      <c r="RV323" s="26"/>
      <c r="RW323" s="102"/>
      <c r="RX323" s="24"/>
      <c r="RY323" s="24"/>
      <c r="RZ323" s="24"/>
      <c r="SA323" s="25"/>
      <c r="SB323" s="25"/>
      <c r="SC323" s="26"/>
      <c r="SD323" s="26"/>
      <c r="SE323" s="102"/>
      <c r="SF323" s="24"/>
      <c r="SG323" s="24"/>
      <c r="SH323" s="24"/>
      <c r="SI323" s="25"/>
      <c r="SJ323" s="25"/>
      <c r="SK323" s="26"/>
      <c r="SL323" s="26"/>
      <c r="SM323" s="102"/>
      <c r="SN323" s="24"/>
      <c r="SO323" s="24"/>
      <c r="SP323" s="24"/>
      <c r="SQ323" s="25"/>
      <c r="SR323" s="25"/>
      <c r="SS323" s="26"/>
      <c r="ST323" s="26"/>
      <c r="SU323" s="102"/>
      <c r="SV323" s="24"/>
      <c r="SW323" s="24"/>
      <c r="SX323" s="24"/>
      <c r="SY323" s="25"/>
      <c r="SZ323" s="25"/>
      <c r="TA323" s="26"/>
      <c r="TB323" s="26"/>
      <c r="TC323" s="102"/>
      <c r="TD323" s="24"/>
      <c r="TE323" s="24"/>
      <c r="TF323" s="24"/>
      <c r="TG323" s="25"/>
      <c r="TH323" s="25"/>
      <c r="TI323" s="26"/>
      <c r="TJ323" s="26"/>
      <c r="TK323" s="102"/>
      <c r="TL323" s="24"/>
      <c r="TM323" s="24"/>
      <c r="TN323" s="24"/>
      <c r="TO323" s="25"/>
      <c r="TP323" s="25"/>
      <c r="TQ323" s="26"/>
      <c r="TR323" s="26"/>
      <c r="TS323" s="102"/>
      <c r="TT323" s="24"/>
      <c r="TU323" s="24"/>
      <c r="TV323" s="24"/>
      <c r="TW323" s="25"/>
      <c r="TX323" s="25"/>
      <c r="TY323" s="26"/>
      <c r="TZ323" s="26"/>
      <c r="UA323" s="102"/>
      <c r="UB323" s="24"/>
      <c r="UC323" s="24"/>
      <c r="UD323" s="24"/>
      <c r="UE323" s="25"/>
      <c r="UF323" s="25"/>
      <c r="UG323" s="26"/>
      <c r="UH323" s="26"/>
      <c r="UI323" s="102"/>
      <c r="UJ323" s="24"/>
      <c r="UK323" s="24"/>
      <c r="UL323" s="24"/>
      <c r="UM323" s="25"/>
      <c r="UN323" s="25"/>
      <c r="UO323" s="26"/>
      <c r="UP323" s="26"/>
      <c r="UQ323" s="102"/>
      <c r="UR323" s="24"/>
      <c r="US323" s="24"/>
      <c r="UT323" s="24"/>
      <c r="UU323" s="25"/>
      <c r="UV323" s="25"/>
      <c r="UW323" s="26"/>
      <c r="UX323" s="26"/>
      <c r="UY323" s="102"/>
      <c r="UZ323" s="24"/>
      <c r="VA323" s="24"/>
      <c r="VB323" s="24"/>
      <c r="VC323" s="25"/>
      <c r="VD323" s="25"/>
      <c r="VE323" s="26"/>
      <c r="VF323" s="26"/>
      <c r="VG323" s="102"/>
      <c r="VH323" s="24"/>
      <c r="VI323" s="24"/>
      <c r="VJ323" s="24"/>
      <c r="VK323" s="25"/>
      <c r="VL323" s="25"/>
      <c r="VM323" s="26"/>
      <c r="VN323" s="26"/>
      <c r="VO323" s="102"/>
      <c r="VP323" s="24"/>
      <c r="VQ323" s="24"/>
      <c r="VR323" s="24"/>
      <c r="VS323" s="25"/>
      <c r="VT323" s="25"/>
      <c r="VU323" s="26"/>
      <c r="VV323" s="26"/>
      <c r="VW323" s="102"/>
      <c r="VX323" s="24"/>
      <c r="VY323" s="24"/>
      <c r="VZ323" s="24"/>
      <c r="WA323" s="25"/>
      <c r="WB323" s="25"/>
      <c r="WC323" s="26"/>
      <c r="WD323" s="26"/>
      <c r="WE323" s="102"/>
      <c r="WF323" s="24"/>
      <c r="WG323" s="24"/>
      <c r="WH323" s="24"/>
      <c r="WI323" s="25"/>
      <c r="WJ323" s="25"/>
      <c r="WK323" s="26"/>
      <c r="WL323" s="26"/>
      <c r="WM323" s="102"/>
      <c r="WN323" s="24"/>
      <c r="WO323" s="24"/>
      <c r="WP323" s="24"/>
      <c r="WQ323" s="25"/>
      <c r="WR323" s="25"/>
      <c r="WS323" s="26"/>
      <c r="WT323" s="26"/>
      <c r="WU323" s="102"/>
      <c r="WV323" s="24"/>
      <c r="WW323" s="24"/>
      <c r="WX323" s="24"/>
      <c r="WY323" s="25"/>
      <c r="WZ323" s="25"/>
      <c r="XA323" s="26"/>
      <c r="XB323" s="26"/>
      <c r="XC323" s="102"/>
      <c r="XD323" s="24"/>
      <c r="XE323" s="24"/>
      <c r="XF323" s="24"/>
      <c r="XG323" s="25"/>
      <c r="XH323" s="25"/>
      <c r="XI323" s="26"/>
      <c r="XJ323" s="26"/>
      <c r="XK323" s="102"/>
      <c r="XL323" s="24"/>
      <c r="XM323" s="24"/>
      <c r="XN323" s="24"/>
      <c r="XO323" s="25"/>
      <c r="XP323" s="25"/>
      <c r="XQ323" s="26"/>
      <c r="XR323" s="26"/>
      <c r="XS323" s="102"/>
      <c r="XT323" s="24"/>
      <c r="XU323" s="24"/>
      <c r="XV323" s="24"/>
      <c r="XW323" s="25"/>
      <c r="XX323" s="25"/>
      <c r="XY323" s="26"/>
      <c r="XZ323" s="26"/>
      <c r="YA323" s="102"/>
      <c r="YB323" s="24"/>
      <c r="YC323" s="24"/>
      <c r="YD323" s="24"/>
      <c r="YE323" s="25"/>
      <c r="YF323" s="25"/>
      <c r="YG323" s="26"/>
      <c r="YH323" s="26"/>
      <c r="YI323" s="102"/>
      <c r="YJ323" s="24"/>
      <c r="YK323" s="24"/>
      <c r="YL323" s="24"/>
      <c r="YM323" s="25"/>
      <c r="YN323" s="25"/>
      <c r="YO323" s="26"/>
      <c r="YP323" s="26"/>
      <c r="YQ323" s="102"/>
      <c r="YR323" s="24"/>
      <c r="YS323" s="24"/>
      <c r="YT323" s="24"/>
      <c r="YU323" s="25"/>
      <c r="YV323" s="25"/>
      <c r="YW323" s="26"/>
      <c r="YX323" s="26"/>
      <c r="YY323" s="102"/>
      <c r="YZ323" s="24"/>
      <c r="ZA323" s="24"/>
      <c r="ZB323" s="24"/>
      <c r="ZC323" s="25"/>
      <c r="ZD323" s="25"/>
      <c r="ZE323" s="26"/>
      <c r="ZF323" s="26"/>
      <c r="ZG323" s="102"/>
      <c r="ZH323" s="24"/>
      <c r="ZI323" s="24"/>
      <c r="ZJ323" s="24"/>
      <c r="ZK323" s="25"/>
      <c r="ZL323" s="25"/>
      <c r="ZM323" s="26"/>
      <c r="ZN323" s="26"/>
      <c r="ZO323" s="102"/>
      <c r="ZP323" s="24"/>
      <c r="ZQ323" s="24"/>
      <c r="ZR323" s="24"/>
      <c r="ZS323" s="25"/>
      <c r="ZT323" s="25"/>
      <c r="ZU323" s="26"/>
      <c r="ZV323" s="26"/>
      <c r="ZW323" s="102"/>
      <c r="ZX323" s="24"/>
      <c r="ZY323" s="24"/>
      <c r="ZZ323" s="24"/>
      <c r="AAA323" s="25"/>
      <c r="AAB323" s="25"/>
      <c r="AAC323" s="26"/>
      <c r="AAD323" s="26"/>
      <c r="AAE323" s="102"/>
      <c r="AAF323" s="24"/>
      <c r="AAG323" s="24"/>
      <c r="AAH323" s="24"/>
      <c r="AAI323" s="25"/>
      <c r="AAJ323" s="25"/>
      <c r="AAK323" s="26"/>
      <c r="AAL323" s="26"/>
      <c r="AAM323" s="102"/>
      <c r="AAN323" s="24"/>
      <c r="AAO323" s="24"/>
      <c r="AAP323" s="24"/>
      <c r="AAQ323" s="25"/>
      <c r="AAR323" s="25"/>
      <c r="AAS323" s="26"/>
      <c r="AAT323" s="26"/>
      <c r="AAU323" s="102"/>
      <c r="AAV323" s="24"/>
      <c r="AAW323" s="24"/>
      <c r="AAX323" s="24"/>
      <c r="AAY323" s="25"/>
      <c r="AAZ323" s="25"/>
      <c r="ABA323" s="26"/>
      <c r="ABB323" s="26"/>
      <c r="ABC323" s="102"/>
      <c r="ABD323" s="24"/>
      <c r="ABE323" s="24"/>
      <c r="ABF323" s="24"/>
      <c r="ABG323" s="25"/>
      <c r="ABH323" s="25"/>
      <c r="ABI323" s="26"/>
      <c r="ABJ323" s="26"/>
      <c r="ABK323" s="102"/>
      <c r="ABL323" s="24"/>
      <c r="ABM323" s="24"/>
      <c r="ABN323" s="24"/>
      <c r="ABO323" s="25"/>
      <c r="ABP323" s="25"/>
      <c r="ABQ323" s="26"/>
      <c r="ABR323" s="26"/>
      <c r="ABS323" s="102"/>
      <c r="ABT323" s="24"/>
      <c r="ABU323" s="24"/>
      <c r="ABV323" s="24"/>
      <c r="ABW323" s="25"/>
      <c r="ABX323" s="25"/>
      <c r="ABY323" s="26"/>
      <c r="ABZ323" s="26"/>
      <c r="ACA323" s="102"/>
      <c r="ACB323" s="24"/>
      <c r="ACC323" s="24"/>
      <c r="ACD323" s="24"/>
      <c r="ACE323" s="25"/>
      <c r="ACF323" s="25"/>
      <c r="ACG323" s="26"/>
      <c r="ACH323" s="26"/>
      <c r="ACI323" s="102"/>
      <c r="ACJ323" s="24"/>
      <c r="ACK323" s="24"/>
      <c r="ACL323" s="24"/>
      <c r="ACM323" s="25"/>
      <c r="ACN323" s="25"/>
      <c r="ACO323" s="26"/>
      <c r="ACP323" s="26"/>
      <c r="ACQ323" s="102"/>
      <c r="ACR323" s="24"/>
      <c r="ACS323" s="24"/>
      <c r="ACT323" s="24"/>
      <c r="ACU323" s="25"/>
      <c r="ACV323" s="25"/>
      <c r="ACW323" s="26"/>
      <c r="ACX323" s="26"/>
      <c r="ACY323" s="102"/>
      <c r="ACZ323" s="24"/>
      <c r="ADA323" s="24"/>
      <c r="ADB323" s="24"/>
      <c r="ADC323" s="25"/>
      <c r="ADD323" s="25"/>
      <c r="ADE323" s="26"/>
      <c r="ADF323" s="26"/>
      <c r="ADG323" s="102"/>
      <c r="ADH323" s="24"/>
      <c r="ADI323" s="24"/>
      <c r="ADJ323" s="24"/>
      <c r="ADK323" s="25"/>
      <c r="ADL323" s="25"/>
      <c r="ADM323" s="26"/>
      <c r="ADN323" s="26"/>
      <c r="ADO323" s="102"/>
      <c r="ADP323" s="24"/>
      <c r="ADQ323" s="24"/>
      <c r="ADR323" s="24"/>
      <c r="ADS323" s="25"/>
      <c r="ADT323" s="25"/>
      <c r="ADU323" s="26"/>
      <c r="ADV323" s="26"/>
      <c r="ADW323" s="102"/>
      <c r="ADX323" s="24"/>
      <c r="ADY323" s="24"/>
      <c r="ADZ323" s="24"/>
      <c r="AEA323" s="25"/>
      <c r="AEB323" s="25"/>
      <c r="AEC323" s="26"/>
      <c r="AED323" s="26"/>
      <c r="AEE323" s="102"/>
      <c r="AEF323" s="24"/>
      <c r="AEG323" s="24"/>
      <c r="AEH323" s="24"/>
      <c r="AEI323" s="25"/>
      <c r="AEJ323" s="25"/>
      <c r="AEK323" s="26"/>
      <c r="AEL323" s="26"/>
      <c r="AEM323" s="102"/>
      <c r="AEN323" s="24"/>
      <c r="AEO323" s="24"/>
      <c r="AEP323" s="24"/>
      <c r="AEQ323" s="25"/>
      <c r="AER323" s="25"/>
      <c r="AES323" s="26"/>
      <c r="AET323" s="26"/>
      <c r="AEU323" s="102"/>
      <c r="AEV323" s="24"/>
      <c r="AEW323" s="24"/>
      <c r="AEX323" s="24"/>
      <c r="AEY323" s="25"/>
      <c r="AEZ323" s="25"/>
      <c r="AFA323" s="26"/>
      <c r="AFB323" s="26"/>
      <c r="AFC323" s="102"/>
      <c r="AFD323" s="24"/>
      <c r="AFE323" s="24"/>
      <c r="AFF323" s="24"/>
      <c r="AFG323" s="25"/>
      <c r="AFH323" s="25"/>
      <c r="AFI323" s="26"/>
      <c r="AFJ323" s="26"/>
      <c r="AFK323" s="102"/>
      <c r="AFL323" s="24"/>
      <c r="AFM323" s="24"/>
      <c r="AFN323" s="24"/>
      <c r="AFO323" s="25"/>
      <c r="AFP323" s="25"/>
      <c r="AFQ323" s="26"/>
      <c r="AFR323" s="26"/>
      <c r="AFS323" s="102"/>
      <c r="AFT323" s="24"/>
      <c r="AFU323" s="24"/>
      <c r="AFV323" s="24"/>
      <c r="AFW323" s="25"/>
      <c r="AFX323" s="25"/>
      <c r="AFY323" s="26"/>
      <c r="AFZ323" s="26"/>
      <c r="AGA323" s="102"/>
      <c r="AGB323" s="24"/>
      <c r="AGC323" s="24"/>
      <c r="AGD323" s="24"/>
      <c r="AGE323" s="25"/>
      <c r="AGF323" s="25"/>
      <c r="AGG323" s="26"/>
      <c r="AGH323" s="26"/>
      <c r="AGI323" s="102"/>
      <c r="AGJ323" s="24"/>
      <c r="AGK323" s="24"/>
      <c r="AGL323" s="24"/>
      <c r="AGM323" s="25"/>
      <c r="AGN323" s="25"/>
      <c r="AGO323" s="26"/>
      <c r="AGP323" s="26"/>
      <c r="AGQ323" s="102"/>
      <c r="AGR323" s="24"/>
      <c r="AGS323" s="24"/>
      <c r="AGT323" s="24"/>
      <c r="AGU323" s="25"/>
      <c r="AGV323" s="25"/>
      <c r="AGW323" s="26"/>
      <c r="AGX323" s="26"/>
      <c r="AGY323" s="102"/>
      <c r="AGZ323" s="24"/>
      <c r="AHA323" s="24"/>
      <c r="AHB323" s="24"/>
      <c r="AHC323" s="25"/>
      <c r="AHD323" s="25"/>
      <c r="AHE323" s="26"/>
      <c r="AHF323" s="26"/>
      <c r="AHG323" s="102"/>
      <c r="AHH323" s="24"/>
      <c r="AHI323" s="24"/>
      <c r="AHJ323" s="24"/>
      <c r="AHK323" s="25"/>
      <c r="AHL323" s="25"/>
      <c r="AHM323" s="26"/>
      <c r="AHN323" s="26"/>
      <c r="AHO323" s="102"/>
      <c r="AHP323" s="24"/>
      <c r="AHQ323" s="24"/>
      <c r="AHR323" s="24"/>
      <c r="AHS323" s="25"/>
      <c r="AHT323" s="25"/>
      <c r="AHU323" s="26"/>
      <c r="AHV323" s="26"/>
      <c r="AHW323" s="102"/>
      <c r="AHX323" s="24"/>
      <c r="AHY323" s="24"/>
      <c r="AHZ323" s="24"/>
      <c r="AIA323" s="25"/>
      <c r="AIB323" s="25"/>
      <c r="AIC323" s="26"/>
      <c r="AID323" s="26"/>
      <c r="AIE323" s="102"/>
      <c r="AIF323" s="24"/>
      <c r="AIG323" s="24"/>
      <c r="AIH323" s="24"/>
      <c r="AII323" s="25"/>
      <c r="AIJ323" s="25"/>
      <c r="AIK323" s="26"/>
      <c r="AIL323" s="26"/>
      <c r="AIM323" s="102"/>
      <c r="AIN323" s="24"/>
      <c r="AIO323" s="24"/>
      <c r="AIP323" s="24"/>
      <c r="AIQ323" s="25"/>
      <c r="AIR323" s="25"/>
      <c r="AIS323" s="26"/>
      <c r="AIT323" s="26"/>
      <c r="AIU323" s="102"/>
      <c r="AIV323" s="24"/>
      <c r="AIW323" s="24"/>
      <c r="AIX323" s="24"/>
      <c r="AIY323" s="25"/>
      <c r="AIZ323" s="25"/>
      <c r="AJA323" s="26"/>
      <c r="AJB323" s="26"/>
      <c r="AJC323" s="102"/>
      <c r="AJD323" s="24"/>
      <c r="AJE323" s="24"/>
      <c r="AJF323" s="24"/>
      <c r="AJG323" s="25"/>
      <c r="AJH323" s="25"/>
      <c r="AJI323" s="26"/>
      <c r="AJJ323" s="26"/>
      <c r="AJK323" s="102"/>
      <c r="AJL323" s="24"/>
      <c r="AJM323" s="24"/>
      <c r="AJN323" s="24"/>
      <c r="AJO323" s="25"/>
      <c r="AJP323" s="25"/>
      <c r="AJQ323" s="26"/>
      <c r="AJR323" s="26"/>
      <c r="AJS323" s="102"/>
      <c r="AJT323" s="24"/>
      <c r="AJU323" s="24"/>
      <c r="AJV323" s="24"/>
      <c r="AJW323" s="25"/>
      <c r="AJX323" s="25"/>
      <c r="AJY323" s="26"/>
      <c r="AJZ323" s="26"/>
      <c r="AKA323" s="102"/>
      <c r="AKB323" s="24"/>
      <c r="AKC323" s="24"/>
      <c r="AKD323" s="24"/>
      <c r="AKE323" s="25"/>
      <c r="AKF323" s="25"/>
      <c r="AKG323" s="26"/>
      <c r="AKH323" s="26"/>
      <c r="AKI323" s="102"/>
      <c r="AKJ323" s="24"/>
      <c r="AKK323" s="24"/>
      <c r="AKL323" s="24"/>
      <c r="AKM323" s="25"/>
      <c r="AKN323" s="25"/>
      <c r="AKO323" s="26"/>
      <c r="AKP323" s="26"/>
      <c r="AKQ323" s="102"/>
      <c r="AKR323" s="24"/>
      <c r="AKS323" s="24"/>
      <c r="AKT323" s="24"/>
      <c r="AKU323" s="25"/>
      <c r="AKV323" s="25"/>
      <c r="AKW323" s="26"/>
      <c r="AKX323" s="26"/>
      <c r="AKY323" s="102"/>
      <c r="AKZ323" s="24"/>
      <c r="ALA323" s="24"/>
      <c r="ALB323" s="24"/>
      <c r="ALC323" s="25"/>
      <c r="ALD323" s="25"/>
      <c r="ALE323" s="26"/>
      <c r="ALF323" s="26"/>
      <c r="ALG323" s="102"/>
      <c r="ALH323" s="24"/>
      <c r="ALI323" s="24"/>
      <c r="ALJ323" s="24"/>
      <c r="ALK323" s="25"/>
      <c r="ALL323" s="25"/>
      <c r="ALM323" s="26"/>
      <c r="ALN323" s="26"/>
      <c r="ALO323" s="102"/>
      <c r="ALP323" s="24"/>
      <c r="ALQ323" s="24"/>
      <c r="ALR323" s="24"/>
      <c r="ALS323" s="25"/>
      <c r="ALT323" s="25"/>
      <c r="ALU323" s="26"/>
      <c r="ALV323" s="26"/>
      <c r="ALW323" s="102"/>
      <c r="ALX323" s="24"/>
      <c r="ALY323" s="24"/>
      <c r="ALZ323" s="24"/>
      <c r="AMA323" s="25"/>
      <c r="AMB323" s="25"/>
      <c r="AMC323" s="26"/>
      <c r="AMD323" s="26"/>
      <c r="AME323" s="102"/>
      <c r="AMF323" s="24"/>
      <c r="AMG323" s="24"/>
      <c r="AMH323" s="24"/>
      <c r="AMI323" s="25"/>
      <c r="AMJ323" s="25"/>
      <c r="AMK323" s="26"/>
      <c r="AML323" s="26"/>
      <c r="AMM323" s="102"/>
      <c r="AMN323" s="24"/>
      <c r="AMO323" s="24"/>
      <c r="AMP323" s="24"/>
      <c r="AMQ323" s="25"/>
      <c r="AMR323" s="25"/>
      <c r="AMS323" s="26"/>
      <c r="AMT323" s="26"/>
      <c r="AMU323" s="102"/>
      <c r="AMV323" s="24"/>
      <c r="AMW323" s="24"/>
      <c r="AMX323" s="24"/>
      <c r="AMY323" s="25"/>
      <c r="AMZ323" s="25"/>
      <c r="ANA323" s="26"/>
      <c r="ANB323" s="26"/>
      <c r="ANC323" s="102"/>
      <c r="AND323" s="24"/>
      <c r="ANE323" s="24"/>
      <c r="ANF323" s="24"/>
      <c r="ANG323" s="25"/>
      <c r="ANH323" s="25"/>
      <c r="ANI323" s="26"/>
      <c r="ANJ323" s="26"/>
      <c r="ANK323" s="102"/>
      <c r="ANL323" s="24"/>
      <c r="ANM323" s="24"/>
      <c r="ANN323" s="24"/>
      <c r="ANO323" s="25"/>
      <c r="ANP323" s="25"/>
      <c r="ANQ323" s="26"/>
      <c r="ANR323" s="26"/>
      <c r="ANS323" s="102"/>
      <c r="ANT323" s="24"/>
      <c r="ANU323" s="24"/>
      <c r="ANV323" s="24"/>
      <c r="ANW323" s="25"/>
      <c r="ANX323" s="25"/>
      <c r="ANY323" s="26"/>
      <c r="ANZ323" s="26"/>
      <c r="AOA323" s="102"/>
      <c r="AOB323" s="24"/>
      <c r="AOC323" s="24"/>
      <c r="AOD323" s="24"/>
      <c r="AOE323" s="25"/>
      <c r="AOF323" s="25"/>
      <c r="AOG323" s="26"/>
      <c r="AOH323" s="26"/>
      <c r="AOI323" s="102"/>
      <c r="AOJ323" s="24"/>
      <c r="AOK323" s="24"/>
      <c r="AOL323" s="24"/>
      <c r="AOM323" s="25"/>
      <c r="AON323" s="25"/>
      <c r="AOO323" s="26"/>
      <c r="AOP323" s="26"/>
      <c r="AOQ323" s="102"/>
      <c r="AOR323" s="24"/>
      <c r="AOS323" s="24"/>
      <c r="AOT323" s="24"/>
      <c r="AOU323" s="25"/>
      <c r="AOV323" s="25"/>
      <c r="AOW323" s="26"/>
      <c r="AOX323" s="26"/>
      <c r="AOY323" s="102"/>
      <c r="AOZ323" s="24"/>
      <c r="APA323" s="24"/>
      <c r="APB323" s="24"/>
      <c r="APC323" s="25"/>
      <c r="APD323" s="25"/>
      <c r="APE323" s="26"/>
      <c r="APF323" s="26"/>
      <c r="APG323" s="102"/>
      <c r="APH323" s="24"/>
      <c r="API323" s="24"/>
      <c r="APJ323" s="24"/>
      <c r="APK323" s="25"/>
      <c r="APL323" s="25"/>
      <c r="APM323" s="26"/>
      <c r="APN323" s="26"/>
      <c r="APO323" s="102"/>
      <c r="APP323" s="24"/>
      <c r="APQ323" s="24"/>
      <c r="APR323" s="24"/>
      <c r="APS323" s="25"/>
      <c r="APT323" s="25"/>
      <c r="APU323" s="26"/>
      <c r="APV323" s="26"/>
      <c r="APW323" s="102"/>
      <c r="APX323" s="24"/>
      <c r="APY323" s="24"/>
      <c r="APZ323" s="24"/>
      <c r="AQA323" s="25"/>
      <c r="AQB323" s="25"/>
      <c r="AQC323" s="26"/>
      <c r="AQD323" s="26"/>
      <c r="AQE323" s="102"/>
      <c r="AQF323" s="24"/>
      <c r="AQG323" s="24"/>
      <c r="AQH323" s="24"/>
      <c r="AQI323" s="25"/>
      <c r="AQJ323" s="25"/>
      <c r="AQK323" s="26"/>
      <c r="AQL323" s="26"/>
      <c r="AQM323" s="102"/>
      <c r="AQN323" s="24"/>
      <c r="AQO323" s="24"/>
      <c r="AQP323" s="24"/>
      <c r="AQQ323" s="25"/>
      <c r="AQR323" s="25"/>
      <c r="AQS323" s="26"/>
      <c r="AQT323" s="26"/>
      <c r="AQU323" s="102"/>
      <c r="AQV323" s="24"/>
      <c r="AQW323" s="24"/>
      <c r="AQX323" s="24"/>
      <c r="AQY323" s="25"/>
      <c r="AQZ323" s="25"/>
      <c r="ARA323" s="26"/>
      <c r="ARB323" s="26"/>
      <c r="ARC323" s="102"/>
      <c r="ARD323" s="24"/>
      <c r="ARE323" s="24"/>
      <c r="ARF323" s="24"/>
      <c r="ARG323" s="25"/>
      <c r="ARH323" s="25"/>
      <c r="ARI323" s="26"/>
      <c r="ARJ323" s="26"/>
      <c r="ARK323" s="102"/>
      <c r="ARL323" s="24"/>
      <c r="ARM323" s="24"/>
      <c r="ARN323" s="24"/>
      <c r="ARO323" s="25"/>
      <c r="ARP323" s="25"/>
      <c r="ARQ323" s="26"/>
      <c r="ARR323" s="26"/>
      <c r="ARS323" s="102"/>
      <c r="ART323" s="24"/>
      <c r="ARU323" s="24"/>
      <c r="ARV323" s="24"/>
      <c r="ARW323" s="25"/>
      <c r="ARX323" s="25"/>
      <c r="ARY323" s="26"/>
      <c r="ARZ323" s="26"/>
      <c r="ASA323" s="102"/>
      <c r="ASB323" s="24"/>
      <c r="ASC323" s="24"/>
      <c r="ASD323" s="24"/>
      <c r="ASE323" s="25"/>
      <c r="ASF323" s="25"/>
      <c r="ASG323" s="26"/>
      <c r="ASH323" s="26"/>
      <c r="ASI323" s="102"/>
      <c r="ASJ323" s="24"/>
      <c r="ASK323" s="24"/>
      <c r="ASL323" s="24"/>
      <c r="ASM323" s="25"/>
      <c r="ASN323" s="25"/>
      <c r="ASO323" s="26"/>
      <c r="ASP323" s="26"/>
      <c r="ASQ323" s="102"/>
      <c r="ASR323" s="24"/>
      <c r="ASS323" s="24"/>
      <c r="AST323" s="24"/>
      <c r="ASU323" s="25"/>
      <c r="ASV323" s="25"/>
      <c r="ASW323" s="26"/>
      <c r="ASX323" s="26"/>
      <c r="ASY323" s="102"/>
      <c r="ASZ323" s="24"/>
      <c r="ATA323" s="24"/>
      <c r="ATB323" s="24"/>
      <c r="ATC323" s="25"/>
      <c r="ATD323" s="25"/>
      <c r="ATE323" s="26"/>
      <c r="ATF323" s="26"/>
      <c r="ATG323" s="102"/>
      <c r="ATH323" s="24"/>
      <c r="ATI323" s="24"/>
      <c r="ATJ323" s="24"/>
      <c r="ATK323" s="25"/>
      <c r="ATL323" s="25"/>
      <c r="ATM323" s="26"/>
      <c r="ATN323" s="26"/>
      <c r="ATO323" s="102"/>
      <c r="ATP323" s="24"/>
      <c r="ATQ323" s="24"/>
      <c r="ATR323" s="24"/>
      <c r="ATS323" s="25"/>
      <c r="ATT323" s="25"/>
      <c r="ATU323" s="26"/>
      <c r="ATV323" s="26"/>
      <c r="ATW323" s="102"/>
      <c r="ATX323" s="24"/>
      <c r="ATY323" s="24"/>
      <c r="ATZ323" s="24"/>
      <c r="AUA323" s="25"/>
      <c r="AUB323" s="25"/>
      <c r="AUC323" s="26"/>
      <c r="AUD323" s="26"/>
      <c r="AUE323" s="102"/>
      <c r="AUF323" s="24"/>
      <c r="AUG323" s="24"/>
      <c r="AUH323" s="24"/>
      <c r="AUI323" s="25"/>
      <c r="AUJ323" s="25"/>
      <c r="AUK323" s="26"/>
      <c r="AUL323" s="26"/>
      <c r="AUM323" s="102"/>
      <c r="AUN323" s="24"/>
      <c r="AUO323" s="24"/>
      <c r="AUP323" s="24"/>
      <c r="AUQ323" s="25"/>
      <c r="AUR323" s="25"/>
      <c r="AUS323" s="26"/>
      <c r="AUT323" s="26"/>
      <c r="AUU323" s="102"/>
      <c r="AUV323" s="24"/>
      <c r="AUW323" s="24"/>
      <c r="AUX323" s="24"/>
      <c r="AUY323" s="25"/>
      <c r="AUZ323" s="25"/>
      <c r="AVA323" s="26"/>
      <c r="AVB323" s="26"/>
      <c r="AVC323" s="102"/>
      <c r="AVD323" s="24"/>
      <c r="AVE323" s="24"/>
      <c r="AVF323" s="24"/>
      <c r="AVG323" s="25"/>
      <c r="AVH323" s="25"/>
      <c r="AVI323" s="26"/>
      <c r="AVJ323" s="26"/>
      <c r="AVK323" s="102"/>
      <c r="AVL323" s="24"/>
      <c r="AVM323" s="24"/>
      <c r="AVN323" s="24"/>
      <c r="AVO323" s="25"/>
      <c r="AVP323" s="25"/>
      <c r="AVQ323" s="26"/>
      <c r="AVR323" s="26"/>
      <c r="AVS323" s="102"/>
      <c r="AVT323" s="24"/>
      <c r="AVU323" s="24"/>
      <c r="AVV323" s="24"/>
      <c r="AVW323" s="25"/>
      <c r="AVX323" s="25"/>
      <c r="AVY323" s="26"/>
      <c r="AVZ323" s="26"/>
      <c r="AWA323" s="102"/>
      <c r="AWB323" s="24"/>
      <c r="AWC323" s="24"/>
      <c r="AWD323" s="24"/>
      <c r="AWE323" s="25"/>
      <c r="AWF323" s="25"/>
      <c r="AWG323" s="26"/>
      <c r="AWH323" s="26"/>
      <c r="AWI323" s="102"/>
      <c r="AWJ323" s="24"/>
      <c r="AWK323" s="24"/>
      <c r="AWL323" s="24"/>
      <c r="AWM323" s="25"/>
      <c r="AWN323" s="25"/>
      <c r="AWO323" s="26"/>
      <c r="AWP323" s="26"/>
      <c r="AWQ323" s="102"/>
      <c r="AWR323" s="24"/>
      <c r="AWS323" s="24"/>
      <c r="AWT323" s="24"/>
      <c r="AWU323" s="25"/>
      <c r="AWV323" s="25"/>
      <c r="AWW323" s="26"/>
      <c r="AWX323" s="26"/>
      <c r="AWY323" s="102"/>
      <c r="AWZ323" s="24"/>
      <c r="AXA323" s="24"/>
      <c r="AXB323" s="24"/>
      <c r="AXC323" s="25"/>
      <c r="AXD323" s="25"/>
      <c r="AXE323" s="26"/>
      <c r="AXF323" s="26"/>
      <c r="AXG323" s="102"/>
      <c r="AXH323" s="24"/>
      <c r="AXI323" s="24"/>
      <c r="AXJ323" s="24"/>
      <c r="AXK323" s="25"/>
      <c r="AXL323" s="25"/>
      <c r="AXM323" s="26"/>
      <c r="AXN323" s="26"/>
      <c r="AXO323" s="102"/>
      <c r="AXP323" s="24"/>
      <c r="AXQ323" s="24"/>
      <c r="AXR323" s="24"/>
      <c r="AXS323" s="25"/>
      <c r="AXT323" s="25"/>
      <c r="AXU323" s="26"/>
      <c r="AXV323" s="26"/>
      <c r="AXW323" s="102"/>
      <c r="AXX323" s="24"/>
      <c r="AXY323" s="24"/>
      <c r="AXZ323" s="24"/>
      <c r="AYA323" s="25"/>
      <c r="AYB323" s="25"/>
      <c r="AYC323" s="26"/>
      <c r="AYD323" s="26"/>
      <c r="AYE323" s="102"/>
      <c r="AYF323" s="24"/>
      <c r="AYG323" s="24"/>
      <c r="AYH323" s="24"/>
      <c r="AYI323" s="25"/>
      <c r="AYJ323" s="25"/>
      <c r="AYK323" s="26"/>
      <c r="AYL323" s="26"/>
      <c r="AYM323" s="102"/>
      <c r="AYN323" s="24"/>
      <c r="AYO323" s="24"/>
      <c r="AYP323" s="24"/>
      <c r="AYQ323" s="25"/>
      <c r="AYR323" s="25"/>
      <c r="AYS323" s="26"/>
      <c r="AYT323" s="26"/>
      <c r="AYU323" s="102"/>
      <c r="AYV323" s="24"/>
      <c r="AYW323" s="24"/>
      <c r="AYX323" s="24"/>
      <c r="AYY323" s="25"/>
      <c r="AYZ323" s="25"/>
      <c r="AZA323" s="26"/>
      <c r="AZB323" s="26"/>
      <c r="AZC323" s="102"/>
      <c r="AZD323" s="24"/>
      <c r="AZE323" s="24"/>
      <c r="AZF323" s="24"/>
      <c r="AZG323" s="25"/>
      <c r="AZH323" s="25"/>
      <c r="AZI323" s="26"/>
      <c r="AZJ323" s="26"/>
      <c r="AZK323" s="102"/>
      <c r="AZL323" s="24"/>
      <c r="AZM323" s="24"/>
      <c r="AZN323" s="24"/>
      <c r="AZO323" s="25"/>
      <c r="AZP323" s="25"/>
      <c r="AZQ323" s="26"/>
      <c r="AZR323" s="26"/>
      <c r="AZS323" s="102"/>
      <c r="AZT323" s="24"/>
      <c r="AZU323" s="24"/>
      <c r="AZV323" s="24"/>
      <c r="AZW323" s="25"/>
      <c r="AZX323" s="25"/>
      <c r="AZY323" s="26"/>
      <c r="AZZ323" s="26"/>
      <c r="BAA323" s="102"/>
      <c r="BAB323" s="24"/>
      <c r="BAC323" s="24"/>
      <c r="BAD323" s="24"/>
      <c r="BAE323" s="25"/>
      <c r="BAF323" s="25"/>
      <c r="BAG323" s="26"/>
      <c r="BAH323" s="26"/>
      <c r="BAI323" s="102"/>
      <c r="BAJ323" s="24"/>
      <c r="BAK323" s="24"/>
      <c r="BAL323" s="24"/>
      <c r="BAM323" s="25"/>
      <c r="BAN323" s="25"/>
      <c r="BAO323" s="26"/>
      <c r="BAP323" s="26"/>
      <c r="BAQ323" s="102"/>
      <c r="BAR323" s="24"/>
      <c r="BAS323" s="24"/>
      <c r="BAT323" s="24"/>
      <c r="BAU323" s="25"/>
      <c r="BAV323" s="25"/>
      <c r="BAW323" s="26"/>
      <c r="BAX323" s="26"/>
      <c r="BAY323" s="102"/>
      <c r="BAZ323" s="24"/>
      <c r="BBA323" s="24"/>
      <c r="BBB323" s="24"/>
      <c r="BBC323" s="25"/>
      <c r="BBD323" s="25"/>
      <c r="BBE323" s="26"/>
      <c r="BBF323" s="26"/>
      <c r="BBG323" s="102"/>
      <c r="BBH323" s="24"/>
      <c r="BBI323" s="24"/>
      <c r="BBJ323" s="24"/>
      <c r="BBK323" s="25"/>
      <c r="BBL323" s="25"/>
      <c r="BBM323" s="26"/>
      <c r="BBN323" s="26"/>
      <c r="BBO323" s="102"/>
      <c r="BBP323" s="24"/>
      <c r="BBQ323" s="24"/>
      <c r="BBR323" s="24"/>
      <c r="BBS323" s="25"/>
      <c r="BBT323" s="25"/>
      <c r="BBU323" s="26"/>
      <c r="BBV323" s="26"/>
      <c r="BBW323" s="102"/>
      <c r="BBX323" s="24"/>
      <c r="BBY323" s="24"/>
      <c r="BBZ323" s="24"/>
      <c r="BCA323" s="25"/>
      <c r="BCB323" s="25"/>
      <c r="BCC323" s="26"/>
      <c r="BCD323" s="26"/>
      <c r="BCE323" s="102"/>
      <c r="BCF323" s="24"/>
      <c r="BCG323" s="24"/>
      <c r="BCH323" s="24"/>
      <c r="BCI323" s="25"/>
      <c r="BCJ323" s="25"/>
      <c r="BCK323" s="26"/>
      <c r="BCL323" s="26"/>
      <c r="BCM323" s="102"/>
      <c r="BCN323" s="24"/>
      <c r="BCO323" s="24"/>
      <c r="BCP323" s="24"/>
      <c r="BCQ323" s="25"/>
      <c r="BCR323" s="25"/>
      <c r="BCS323" s="26"/>
      <c r="BCT323" s="26"/>
      <c r="BCU323" s="102"/>
      <c r="BCV323" s="24"/>
      <c r="BCW323" s="24"/>
      <c r="BCX323" s="24"/>
      <c r="BCY323" s="25"/>
      <c r="BCZ323" s="25"/>
      <c r="BDA323" s="26"/>
      <c r="BDB323" s="26"/>
      <c r="BDC323" s="102"/>
      <c r="BDD323" s="24"/>
      <c r="BDE323" s="24"/>
      <c r="BDF323" s="24"/>
      <c r="BDG323" s="25"/>
      <c r="BDH323" s="25"/>
      <c r="BDI323" s="26"/>
      <c r="BDJ323" s="26"/>
      <c r="BDK323" s="102"/>
      <c r="BDL323" s="24"/>
      <c r="BDM323" s="24"/>
      <c r="BDN323" s="24"/>
      <c r="BDO323" s="25"/>
      <c r="BDP323" s="25"/>
      <c r="BDQ323" s="26"/>
      <c r="BDR323" s="26"/>
      <c r="BDS323" s="102"/>
      <c r="BDT323" s="24"/>
      <c r="BDU323" s="24"/>
      <c r="BDV323" s="24"/>
      <c r="BDW323" s="25"/>
      <c r="BDX323" s="25"/>
      <c r="BDY323" s="26"/>
      <c r="BDZ323" s="26"/>
      <c r="BEA323" s="102"/>
      <c r="BEB323" s="24"/>
      <c r="BEC323" s="24"/>
      <c r="BED323" s="24"/>
      <c r="BEE323" s="25"/>
      <c r="BEF323" s="25"/>
      <c r="BEG323" s="26"/>
      <c r="BEH323" s="26"/>
      <c r="BEI323" s="102"/>
      <c r="BEJ323" s="24"/>
      <c r="BEK323" s="24"/>
      <c r="BEL323" s="24"/>
      <c r="BEM323" s="25"/>
      <c r="BEN323" s="25"/>
      <c r="BEO323" s="26"/>
      <c r="BEP323" s="26"/>
      <c r="BEQ323" s="102"/>
      <c r="BER323" s="24"/>
      <c r="BES323" s="24"/>
      <c r="BET323" s="24"/>
      <c r="BEU323" s="25"/>
      <c r="BEV323" s="25"/>
      <c r="BEW323" s="26"/>
      <c r="BEX323" s="26"/>
      <c r="BEY323" s="102"/>
      <c r="BEZ323" s="24"/>
      <c r="BFA323" s="24"/>
      <c r="BFB323" s="24"/>
      <c r="BFC323" s="25"/>
      <c r="BFD323" s="25"/>
      <c r="BFE323" s="26"/>
      <c r="BFF323" s="26"/>
      <c r="BFG323" s="102"/>
      <c r="BFH323" s="24"/>
      <c r="BFI323" s="24"/>
      <c r="BFJ323" s="24"/>
      <c r="BFK323" s="25"/>
      <c r="BFL323" s="25"/>
      <c r="BFM323" s="26"/>
      <c r="BFN323" s="26"/>
      <c r="BFO323" s="102"/>
      <c r="BFP323" s="24"/>
      <c r="BFQ323" s="24"/>
      <c r="BFR323" s="24"/>
      <c r="BFS323" s="25"/>
      <c r="BFT323" s="25"/>
      <c r="BFU323" s="26"/>
      <c r="BFV323" s="26"/>
      <c r="BFW323" s="102"/>
      <c r="BFX323" s="24"/>
      <c r="BFY323" s="24"/>
      <c r="BFZ323" s="24"/>
      <c r="BGA323" s="25"/>
      <c r="BGB323" s="25"/>
      <c r="BGC323" s="26"/>
      <c r="BGD323" s="26"/>
      <c r="BGE323" s="102"/>
      <c r="BGF323" s="24"/>
      <c r="BGG323" s="24"/>
      <c r="BGH323" s="24"/>
      <c r="BGI323" s="25"/>
      <c r="BGJ323" s="25"/>
      <c r="BGK323" s="26"/>
      <c r="BGL323" s="26"/>
      <c r="BGM323" s="102"/>
      <c r="BGN323" s="24"/>
      <c r="BGO323" s="24"/>
      <c r="BGP323" s="24"/>
      <c r="BGQ323" s="25"/>
      <c r="BGR323" s="25"/>
      <c r="BGS323" s="26"/>
      <c r="BGT323" s="26"/>
      <c r="BGU323" s="102"/>
      <c r="BGV323" s="24"/>
      <c r="BGW323" s="24"/>
      <c r="BGX323" s="24"/>
      <c r="BGY323" s="25"/>
      <c r="BGZ323" s="25"/>
      <c r="BHA323" s="26"/>
      <c r="BHB323" s="26"/>
      <c r="BHC323" s="102"/>
      <c r="BHD323" s="24"/>
      <c r="BHE323" s="24"/>
      <c r="BHF323" s="24"/>
      <c r="BHG323" s="25"/>
      <c r="BHH323" s="25"/>
      <c r="BHI323" s="26"/>
      <c r="BHJ323" s="26"/>
      <c r="BHK323" s="102"/>
      <c r="BHL323" s="24"/>
      <c r="BHM323" s="24"/>
      <c r="BHN323" s="24"/>
      <c r="BHO323" s="25"/>
      <c r="BHP323" s="25"/>
      <c r="BHQ323" s="26"/>
      <c r="BHR323" s="26"/>
      <c r="BHS323" s="102"/>
      <c r="BHT323" s="24"/>
      <c r="BHU323" s="24"/>
      <c r="BHV323" s="24"/>
      <c r="BHW323" s="25"/>
      <c r="BHX323" s="25"/>
      <c r="BHY323" s="26"/>
      <c r="BHZ323" s="26"/>
      <c r="BIA323" s="102"/>
      <c r="BIB323" s="24"/>
      <c r="BIC323" s="24"/>
      <c r="BID323" s="24"/>
      <c r="BIE323" s="25"/>
      <c r="BIF323" s="25"/>
      <c r="BIG323" s="26"/>
      <c r="BIH323" s="26"/>
      <c r="BII323" s="102"/>
      <c r="BIJ323" s="24"/>
      <c r="BIK323" s="24"/>
      <c r="BIL323" s="24"/>
      <c r="BIM323" s="25"/>
      <c r="BIN323" s="25"/>
      <c r="BIO323" s="26"/>
      <c r="BIP323" s="26"/>
      <c r="BIQ323" s="102"/>
      <c r="BIR323" s="24"/>
      <c r="BIS323" s="24"/>
      <c r="BIT323" s="24"/>
      <c r="BIU323" s="25"/>
      <c r="BIV323" s="25"/>
      <c r="BIW323" s="26"/>
      <c r="BIX323" s="26"/>
      <c r="BIY323" s="102"/>
      <c r="BIZ323" s="24"/>
      <c r="BJA323" s="24"/>
      <c r="BJB323" s="24"/>
      <c r="BJC323" s="25"/>
      <c r="BJD323" s="25"/>
      <c r="BJE323" s="26"/>
      <c r="BJF323" s="26"/>
      <c r="BJG323" s="102"/>
      <c r="BJH323" s="24"/>
      <c r="BJI323" s="24"/>
      <c r="BJJ323" s="24"/>
      <c r="BJK323" s="25"/>
      <c r="BJL323" s="25"/>
      <c r="BJM323" s="26"/>
      <c r="BJN323" s="26"/>
      <c r="BJO323" s="102"/>
      <c r="BJP323" s="24"/>
      <c r="BJQ323" s="24"/>
      <c r="BJR323" s="24"/>
      <c r="BJS323" s="25"/>
      <c r="BJT323" s="25"/>
      <c r="BJU323" s="26"/>
      <c r="BJV323" s="26"/>
      <c r="BJW323" s="102"/>
      <c r="BJX323" s="24"/>
      <c r="BJY323" s="24"/>
      <c r="BJZ323" s="24"/>
      <c r="BKA323" s="25"/>
      <c r="BKB323" s="25"/>
      <c r="BKC323" s="26"/>
      <c r="BKD323" s="26"/>
      <c r="BKE323" s="102"/>
      <c r="BKF323" s="24"/>
      <c r="BKG323" s="24"/>
      <c r="BKH323" s="24"/>
      <c r="BKI323" s="25"/>
      <c r="BKJ323" s="25"/>
      <c r="BKK323" s="26"/>
      <c r="BKL323" s="26"/>
      <c r="BKM323" s="102"/>
      <c r="BKN323" s="24"/>
      <c r="BKO323" s="24"/>
      <c r="BKP323" s="24"/>
      <c r="BKQ323" s="25"/>
      <c r="BKR323" s="25"/>
      <c r="BKS323" s="26"/>
      <c r="BKT323" s="26"/>
      <c r="BKU323" s="102"/>
      <c r="BKV323" s="24"/>
      <c r="BKW323" s="24"/>
      <c r="BKX323" s="24"/>
      <c r="BKY323" s="25"/>
      <c r="BKZ323" s="25"/>
      <c r="BLA323" s="26"/>
      <c r="BLB323" s="26"/>
      <c r="BLC323" s="102"/>
      <c r="BLD323" s="24"/>
      <c r="BLE323" s="24"/>
      <c r="BLF323" s="24"/>
      <c r="BLG323" s="25"/>
      <c r="BLH323" s="25"/>
      <c r="BLI323" s="26"/>
      <c r="BLJ323" s="26"/>
      <c r="BLK323" s="102"/>
      <c r="BLL323" s="24"/>
      <c r="BLM323" s="24"/>
      <c r="BLN323" s="24"/>
      <c r="BLO323" s="25"/>
      <c r="BLP323" s="25"/>
      <c r="BLQ323" s="26"/>
      <c r="BLR323" s="26"/>
      <c r="BLS323" s="102"/>
      <c r="BLT323" s="24"/>
      <c r="BLU323" s="24"/>
      <c r="BLV323" s="24"/>
      <c r="BLW323" s="25"/>
      <c r="BLX323" s="25"/>
      <c r="BLY323" s="26"/>
      <c r="BLZ323" s="26"/>
      <c r="BMA323" s="102"/>
      <c r="BMB323" s="24"/>
      <c r="BMC323" s="24"/>
      <c r="BMD323" s="24"/>
      <c r="BME323" s="25"/>
      <c r="BMF323" s="25"/>
      <c r="BMG323" s="26"/>
      <c r="BMH323" s="26"/>
      <c r="BMI323" s="102"/>
      <c r="BMJ323" s="24"/>
      <c r="BMK323" s="24"/>
      <c r="BML323" s="24"/>
      <c r="BMM323" s="25"/>
      <c r="BMN323" s="25"/>
      <c r="BMO323" s="26"/>
      <c r="BMP323" s="26"/>
      <c r="BMQ323" s="102"/>
      <c r="BMR323" s="24"/>
      <c r="BMS323" s="24"/>
      <c r="BMT323" s="24"/>
      <c r="BMU323" s="25"/>
      <c r="BMV323" s="25"/>
      <c r="BMW323" s="26"/>
      <c r="BMX323" s="26"/>
      <c r="BMY323" s="102"/>
      <c r="BMZ323" s="24"/>
      <c r="BNA323" s="24"/>
      <c r="BNB323" s="24"/>
      <c r="BNC323" s="25"/>
      <c r="BND323" s="25"/>
      <c r="BNE323" s="26"/>
      <c r="BNF323" s="26"/>
      <c r="BNG323" s="102"/>
      <c r="BNH323" s="24"/>
      <c r="BNI323" s="24"/>
      <c r="BNJ323" s="24"/>
      <c r="BNK323" s="25"/>
      <c r="BNL323" s="25"/>
      <c r="BNM323" s="26"/>
      <c r="BNN323" s="26"/>
      <c r="BNO323" s="102"/>
      <c r="BNP323" s="24"/>
      <c r="BNQ323" s="24"/>
      <c r="BNR323" s="24"/>
      <c r="BNS323" s="25"/>
      <c r="BNT323" s="25"/>
      <c r="BNU323" s="26"/>
      <c r="BNV323" s="26"/>
      <c r="BNW323" s="102"/>
      <c r="BNX323" s="24"/>
      <c r="BNY323" s="24"/>
      <c r="BNZ323" s="24"/>
      <c r="BOA323" s="25"/>
      <c r="BOB323" s="25"/>
      <c r="BOC323" s="26"/>
      <c r="BOD323" s="26"/>
      <c r="BOE323" s="102"/>
      <c r="BOF323" s="24"/>
      <c r="BOG323" s="24"/>
      <c r="BOH323" s="24"/>
      <c r="BOI323" s="25"/>
      <c r="BOJ323" s="25"/>
      <c r="BOK323" s="26"/>
      <c r="BOL323" s="26"/>
      <c r="BOM323" s="102"/>
      <c r="BON323" s="24"/>
      <c r="BOO323" s="24"/>
      <c r="BOP323" s="24"/>
      <c r="BOQ323" s="25"/>
      <c r="BOR323" s="25"/>
      <c r="BOS323" s="26"/>
      <c r="BOT323" s="26"/>
      <c r="BOU323" s="102"/>
      <c r="BOV323" s="24"/>
      <c r="BOW323" s="24"/>
      <c r="BOX323" s="24"/>
      <c r="BOY323" s="25"/>
      <c r="BOZ323" s="25"/>
      <c r="BPA323" s="26"/>
      <c r="BPB323" s="26"/>
      <c r="BPC323" s="102"/>
      <c r="BPD323" s="24"/>
      <c r="BPE323" s="24"/>
      <c r="BPF323" s="24"/>
      <c r="BPG323" s="25"/>
      <c r="BPH323" s="25"/>
      <c r="BPI323" s="26"/>
      <c r="BPJ323" s="26"/>
      <c r="BPK323" s="102"/>
      <c r="BPL323" s="24"/>
      <c r="BPM323" s="24"/>
      <c r="BPN323" s="24"/>
      <c r="BPO323" s="25"/>
      <c r="BPP323" s="25"/>
      <c r="BPQ323" s="26"/>
      <c r="BPR323" s="26"/>
      <c r="BPS323" s="102"/>
      <c r="BPT323" s="24"/>
      <c r="BPU323" s="24"/>
      <c r="BPV323" s="24"/>
      <c r="BPW323" s="25"/>
      <c r="BPX323" s="25"/>
      <c r="BPY323" s="26"/>
      <c r="BPZ323" s="26"/>
      <c r="BQA323" s="102"/>
      <c r="BQB323" s="24"/>
      <c r="BQC323" s="24"/>
      <c r="BQD323" s="24"/>
      <c r="BQE323" s="25"/>
      <c r="BQF323" s="25"/>
      <c r="BQG323" s="26"/>
      <c r="BQH323" s="26"/>
      <c r="BQI323" s="102"/>
      <c r="BQJ323" s="24"/>
      <c r="BQK323" s="24"/>
      <c r="BQL323" s="24"/>
      <c r="BQM323" s="25"/>
      <c r="BQN323" s="25"/>
      <c r="BQO323" s="26"/>
      <c r="BQP323" s="26"/>
      <c r="BQQ323" s="102"/>
      <c r="BQR323" s="24"/>
      <c r="BQS323" s="24"/>
      <c r="BQT323" s="24"/>
      <c r="BQU323" s="25"/>
      <c r="BQV323" s="25"/>
      <c r="BQW323" s="26"/>
      <c r="BQX323" s="26"/>
      <c r="BQY323" s="102"/>
      <c r="BQZ323" s="24"/>
      <c r="BRA323" s="24"/>
      <c r="BRB323" s="24"/>
      <c r="BRC323" s="25"/>
      <c r="BRD323" s="25"/>
      <c r="BRE323" s="26"/>
      <c r="BRF323" s="26"/>
      <c r="BRG323" s="102"/>
      <c r="BRH323" s="24"/>
      <c r="BRI323" s="24"/>
      <c r="BRJ323" s="24"/>
      <c r="BRK323" s="25"/>
      <c r="BRL323" s="25"/>
      <c r="BRM323" s="26"/>
      <c r="BRN323" s="26"/>
      <c r="BRO323" s="102"/>
      <c r="BRP323" s="24"/>
      <c r="BRQ323" s="24"/>
      <c r="BRR323" s="24"/>
      <c r="BRS323" s="25"/>
      <c r="BRT323" s="25"/>
      <c r="BRU323" s="26"/>
      <c r="BRV323" s="26"/>
      <c r="BRW323" s="102"/>
      <c r="BRX323" s="24"/>
      <c r="BRY323" s="24"/>
      <c r="BRZ323" s="24"/>
      <c r="BSA323" s="25"/>
      <c r="BSB323" s="25"/>
      <c r="BSC323" s="26"/>
      <c r="BSD323" s="26"/>
      <c r="BSE323" s="102"/>
      <c r="BSF323" s="24"/>
      <c r="BSG323" s="24"/>
      <c r="BSH323" s="24"/>
      <c r="BSI323" s="25"/>
      <c r="BSJ323" s="25"/>
      <c r="BSK323" s="26"/>
      <c r="BSL323" s="26"/>
      <c r="BSM323" s="102"/>
      <c r="BSN323" s="24"/>
      <c r="BSO323" s="24"/>
      <c r="BSP323" s="24"/>
      <c r="BSQ323" s="25"/>
      <c r="BSR323" s="25"/>
      <c r="BSS323" s="26"/>
      <c r="BST323" s="26"/>
      <c r="BSU323" s="102"/>
      <c r="BSV323" s="24"/>
      <c r="BSW323" s="24"/>
      <c r="BSX323" s="24"/>
      <c r="BSY323" s="25"/>
      <c r="BSZ323" s="25"/>
      <c r="BTA323" s="26"/>
      <c r="BTB323" s="26"/>
      <c r="BTC323" s="102"/>
      <c r="BTD323" s="24"/>
      <c r="BTE323" s="24"/>
      <c r="BTF323" s="24"/>
      <c r="BTG323" s="25"/>
      <c r="BTH323" s="25"/>
      <c r="BTI323" s="26"/>
      <c r="BTJ323" s="26"/>
      <c r="BTK323" s="102"/>
      <c r="BTL323" s="24"/>
      <c r="BTM323" s="24"/>
      <c r="BTN323" s="24"/>
      <c r="BTO323" s="25"/>
      <c r="BTP323" s="25"/>
      <c r="BTQ323" s="26"/>
      <c r="BTR323" s="26"/>
      <c r="BTS323" s="102"/>
      <c r="BTT323" s="24"/>
      <c r="BTU323" s="24"/>
      <c r="BTV323" s="24"/>
      <c r="BTW323" s="25"/>
      <c r="BTX323" s="25"/>
      <c r="BTY323" s="26"/>
      <c r="BTZ323" s="26"/>
      <c r="BUA323" s="102"/>
      <c r="BUB323" s="24"/>
      <c r="BUC323" s="24"/>
      <c r="BUD323" s="24"/>
      <c r="BUE323" s="25"/>
      <c r="BUF323" s="25"/>
      <c r="BUG323" s="26"/>
      <c r="BUH323" s="26"/>
      <c r="BUI323" s="102"/>
      <c r="BUJ323" s="24"/>
      <c r="BUK323" s="24"/>
      <c r="BUL323" s="24"/>
      <c r="BUM323" s="25"/>
      <c r="BUN323" s="25"/>
      <c r="BUO323" s="26"/>
      <c r="BUP323" s="26"/>
      <c r="BUQ323" s="102"/>
      <c r="BUR323" s="24"/>
      <c r="BUS323" s="24"/>
      <c r="BUT323" s="24"/>
      <c r="BUU323" s="25"/>
      <c r="BUV323" s="25"/>
      <c r="BUW323" s="26"/>
      <c r="BUX323" s="26"/>
      <c r="BUY323" s="102"/>
      <c r="BUZ323" s="24"/>
      <c r="BVA323" s="24"/>
      <c r="BVB323" s="24"/>
      <c r="BVC323" s="25"/>
      <c r="BVD323" s="25"/>
      <c r="BVE323" s="26"/>
      <c r="BVF323" s="26"/>
      <c r="BVG323" s="102"/>
      <c r="BVH323" s="24"/>
      <c r="BVI323" s="24"/>
      <c r="BVJ323" s="24"/>
      <c r="BVK323" s="25"/>
      <c r="BVL323" s="25"/>
      <c r="BVM323" s="26"/>
      <c r="BVN323" s="26"/>
      <c r="BVO323" s="102"/>
      <c r="BVP323" s="24"/>
      <c r="BVQ323" s="24"/>
      <c r="BVR323" s="24"/>
      <c r="BVS323" s="25"/>
      <c r="BVT323" s="25"/>
      <c r="BVU323" s="26"/>
      <c r="BVV323" s="26"/>
      <c r="BVW323" s="102"/>
      <c r="BVX323" s="24"/>
      <c r="BVY323" s="24"/>
      <c r="BVZ323" s="24"/>
      <c r="BWA323" s="25"/>
      <c r="BWB323" s="25"/>
      <c r="BWC323" s="26"/>
      <c r="BWD323" s="26"/>
      <c r="BWE323" s="102"/>
      <c r="BWF323" s="24"/>
      <c r="BWG323" s="24"/>
      <c r="BWH323" s="24"/>
      <c r="BWI323" s="25"/>
      <c r="BWJ323" s="25"/>
      <c r="BWK323" s="26"/>
      <c r="BWL323" s="26"/>
      <c r="BWM323" s="102"/>
      <c r="BWN323" s="24"/>
      <c r="BWO323" s="24"/>
      <c r="BWP323" s="24"/>
      <c r="BWQ323" s="25"/>
      <c r="BWR323" s="25"/>
      <c r="BWS323" s="26"/>
      <c r="BWT323" s="26"/>
      <c r="BWU323" s="102"/>
      <c r="BWV323" s="24"/>
      <c r="BWW323" s="24"/>
      <c r="BWX323" s="24"/>
      <c r="BWY323" s="25"/>
      <c r="BWZ323" s="25"/>
      <c r="BXA323" s="26"/>
      <c r="BXB323" s="26"/>
      <c r="BXC323" s="102"/>
      <c r="BXD323" s="24"/>
      <c r="BXE323" s="24"/>
      <c r="BXF323" s="24"/>
      <c r="BXG323" s="25"/>
      <c r="BXH323" s="25"/>
      <c r="BXI323" s="26"/>
      <c r="BXJ323" s="26"/>
      <c r="BXK323" s="102"/>
      <c r="BXL323" s="24"/>
      <c r="BXM323" s="24"/>
      <c r="BXN323" s="24"/>
      <c r="BXO323" s="25"/>
      <c r="BXP323" s="25"/>
      <c r="BXQ323" s="26"/>
      <c r="BXR323" s="26"/>
      <c r="BXS323" s="102"/>
      <c r="BXT323" s="24"/>
      <c r="BXU323" s="24"/>
      <c r="BXV323" s="24"/>
      <c r="BXW323" s="25"/>
      <c r="BXX323" s="25"/>
      <c r="BXY323" s="26"/>
      <c r="BXZ323" s="26"/>
      <c r="BYA323" s="102"/>
      <c r="BYB323" s="24"/>
      <c r="BYC323" s="24"/>
      <c r="BYD323" s="24"/>
      <c r="BYE323" s="25"/>
      <c r="BYF323" s="25"/>
      <c r="BYG323" s="26"/>
      <c r="BYH323" s="26"/>
      <c r="BYI323" s="102"/>
      <c r="BYJ323" s="24"/>
      <c r="BYK323" s="24"/>
      <c r="BYL323" s="24"/>
      <c r="BYM323" s="25"/>
      <c r="BYN323" s="25"/>
      <c r="BYO323" s="26"/>
      <c r="BYP323" s="26"/>
      <c r="BYQ323" s="102"/>
      <c r="BYR323" s="24"/>
      <c r="BYS323" s="24"/>
      <c r="BYT323" s="24"/>
      <c r="BYU323" s="25"/>
      <c r="BYV323" s="25"/>
      <c r="BYW323" s="26"/>
      <c r="BYX323" s="26"/>
      <c r="BYY323" s="102"/>
      <c r="BYZ323" s="24"/>
      <c r="BZA323" s="24"/>
      <c r="BZB323" s="24"/>
      <c r="BZC323" s="25"/>
      <c r="BZD323" s="25"/>
      <c r="BZE323" s="26"/>
      <c r="BZF323" s="26"/>
      <c r="BZG323" s="102"/>
      <c r="BZH323" s="24"/>
      <c r="BZI323" s="24"/>
      <c r="BZJ323" s="24"/>
      <c r="BZK323" s="25"/>
      <c r="BZL323" s="25"/>
      <c r="BZM323" s="26"/>
      <c r="BZN323" s="26"/>
      <c r="BZO323" s="102"/>
      <c r="BZP323" s="24"/>
      <c r="BZQ323" s="24"/>
      <c r="BZR323" s="24"/>
      <c r="BZS323" s="25"/>
      <c r="BZT323" s="25"/>
      <c r="BZU323" s="26"/>
      <c r="BZV323" s="26"/>
      <c r="BZW323" s="102"/>
      <c r="BZX323" s="24"/>
      <c r="BZY323" s="24"/>
      <c r="BZZ323" s="24"/>
      <c r="CAA323" s="25"/>
      <c r="CAB323" s="25"/>
      <c r="CAC323" s="26"/>
      <c r="CAD323" s="26"/>
      <c r="CAE323" s="102"/>
      <c r="CAF323" s="24"/>
      <c r="CAG323" s="24"/>
      <c r="CAH323" s="24"/>
      <c r="CAI323" s="25"/>
      <c r="CAJ323" s="25"/>
      <c r="CAK323" s="26"/>
      <c r="CAL323" s="26"/>
      <c r="CAM323" s="102"/>
      <c r="CAN323" s="24"/>
      <c r="CAO323" s="24"/>
      <c r="CAP323" s="24"/>
      <c r="CAQ323" s="25"/>
      <c r="CAR323" s="25"/>
      <c r="CAS323" s="26"/>
      <c r="CAT323" s="26"/>
      <c r="CAU323" s="102"/>
      <c r="CAV323" s="24"/>
      <c r="CAW323" s="24"/>
      <c r="CAX323" s="24"/>
      <c r="CAY323" s="25"/>
      <c r="CAZ323" s="25"/>
      <c r="CBA323" s="26"/>
      <c r="CBB323" s="26"/>
      <c r="CBC323" s="102"/>
      <c r="CBD323" s="24"/>
      <c r="CBE323" s="24"/>
      <c r="CBF323" s="24"/>
      <c r="CBG323" s="25"/>
      <c r="CBH323" s="25"/>
      <c r="CBI323" s="26"/>
      <c r="CBJ323" s="26"/>
      <c r="CBK323" s="102"/>
      <c r="CBL323" s="24"/>
      <c r="CBM323" s="24"/>
      <c r="CBN323" s="24"/>
      <c r="CBO323" s="25"/>
      <c r="CBP323" s="25"/>
      <c r="CBQ323" s="26"/>
      <c r="CBR323" s="26"/>
      <c r="CBS323" s="102"/>
      <c r="CBT323" s="24"/>
      <c r="CBU323" s="24"/>
      <c r="CBV323" s="24"/>
      <c r="CBW323" s="25"/>
      <c r="CBX323" s="25"/>
      <c r="CBY323" s="26"/>
      <c r="CBZ323" s="26"/>
      <c r="CCA323" s="102"/>
      <c r="CCB323" s="24"/>
      <c r="CCC323" s="24"/>
      <c r="CCD323" s="24"/>
      <c r="CCE323" s="25"/>
      <c r="CCF323" s="25"/>
      <c r="CCG323" s="26"/>
      <c r="CCH323" s="26"/>
      <c r="CCI323" s="102"/>
      <c r="CCJ323" s="24"/>
      <c r="CCK323" s="24"/>
      <c r="CCL323" s="24"/>
      <c r="CCM323" s="25"/>
      <c r="CCN323" s="25"/>
      <c r="CCO323" s="26"/>
      <c r="CCP323" s="26"/>
      <c r="CCQ323" s="102"/>
      <c r="CCR323" s="24"/>
      <c r="CCS323" s="24"/>
      <c r="CCT323" s="24"/>
      <c r="CCU323" s="25"/>
      <c r="CCV323" s="25"/>
      <c r="CCW323" s="26"/>
      <c r="CCX323" s="26"/>
      <c r="CCY323" s="102"/>
      <c r="CCZ323" s="24"/>
      <c r="CDA323" s="24"/>
      <c r="CDB323" s="24"/>
      <c r="CDC323" s="25"/>
      <c r="CDD323" s="25"/>
      <c r="CDE323" s="26"/>
      <c r="CDF323" s="26"/>
      <c r="CDG323" s="102"/>
      <c r="CDH323" s="24"/>
      <c r="CDI323" s="24"/>
      <c r="CDJ323" s="24"/>
      <c r="CDK323" s="25"/>
      <c r="CDL323" s="25"/>
      <c r="CDM323" s="26"/>
      <c r="CDN323" s="26"/>
      <c r="CDO323" s="102"/>
      <c r="CDP323" s="24"/>
      <c r="CDQ323" s="24"/>
      <c r="CDR323" s="24"/>
      <c r="CDS323" s="25"/>
      <c r="CDT323" s="25"/>
      <c r="CDU323" s="26"/>
      <c r="CDV323" s="26"/>
      <c r="CDW323" s="102"/>
      <c r="CDX323" s="24"/>
      <c r="CDY323" s="24"/>
      <c r="CDZ323" s="24"/>
      <c r="CEA323" s="25"/>
      <c r="CEB323" s="25"/>
      <c r="CEC323" s="26"/>
      <c r="CED323" s="26"/>
      <c r="CEE323" s="102"/>
      <c r="CEF323" s="24"/>
      <c r="CEG323" s="24"/>
      <c r="CEH323" s="24"/>
      <c r="CEI323" s="25"/>
      <c r="CEJ323" s="25"/>
      <c r="CEK323" s="26"/>
      <c r="CEL323" s="26"/>
      <c r="CEM323" s="102"/>
      <c r="CEN323" s="24"/>
      <c r="CEO323" s="24"/>
      <c r="CEP323" s="24"/>
      <c r="CEQ323" s="25"/>
      <c r="CER323" s="25"/>
      <c r="CES323" s="26"/>
      <c r="CET323" s="26"/>
      <c r="CEU323" s="102"/>
      <c r="CEV323" s="24"/>
      <c r="CEW323" s="24"/>
      <c r="CEX323" s="24"/>
      <c r="CEY323" s="25"/>
      <c r="CEZ323" s="25"/>
      <c r="CFA323" s="26"/>
      <c r="CFB323" s="26"/>
      <c r="CFC323" s="102"/>
      <c r="CFD323" s="24"/>
      <c r="CFE323" s="24"/>
      <c r="CFF323" s="24"/>
      <c r="CFG323" s="25"/>
      <c r="CFH323" s="25"/>
      <c r="CFI323" s="26"/>
      <c r="CFJ323" s="26"/>
      <c r="CFK323" s="102"/>
      <c r="CFL323" s="24"/>
      <c r="CFM323" s="24"/>
      <c r="CFN323" s="24"/>
      <c r="CFO323" s="25"/>
      <c r="CFP323" s="25"/>
      <c r="CFQ323" s="26"/>
      <c r="CFR323" s="26"/>
      <c r="CFS323" s="102"/>
      <c r="CFT323" s="24"/>
      <c r="CFU323" s="24"/>
      <c r="CFV323" s="24"/>
      <c r="CFW323" s="25"/>
      <c r="CFX323" s="25"/>
      <c r="CFY323" s="26"/>
      <c r="CFZ323" s="26"/>
      <c r="CGA323" s="102"/>
      <c r="CGB323" s="24"/>
      <c r="CGC323" s="24"/>
      <c r="CGD323" s="24"/>
      <c r="CGE323" s="25"/>
      <c r="CGF323" s="25"/>
      <c r="CGG323" s="26"/>
      <c r="CGH323" s="26"/>
      <c r="CGI323" s="102"/>
      <c r="CGJ323" s="24"/>
      <c r="CGK323" s="24"/>
      <c r="CGL323" s="24"/>
      <c r="CGM323" s="25"/>
      <c r="CGN323" s="25"/>
      <c r="CGO323" s="26"/>
      <c r="CGP323" s="26"/>
      <c r="CGQ323" s="102"/>
      <c r="CGR323" s="24"/>
      <c r="CGS323" s="24"/>
      <c r="CGT323" s="24"/>
      <c r="CGU323" s="25"/>
      <c r="CGV323" s="25"/>
      <c r="CGW323" s="26"/>
      <c r="CGX323" s="26"/>
      <c r="CGY323" s="102"/>
      <c r="CGZ323" s="24"/>
      <c r="CHA323" s="24"/>
      <c r="CHB323" s="24"/>
      <c r="CHC323" s="25"/>
      <c r="CHD323" s="25"/>
      <c r="CHE323" s="26"/>
      <c r="CHF323" s="26"/>
      <c r="CHG323" s="102"/>
      <c r="CHH323" s="24"/>
      <c r="CHI323" s="24"/>
      <c r="CHJ323" s="24"/>
      <c r="CHK323" s="25"/>
      <c r="CHL323" s="25"/>
      <c r="CHM323" s="26"/>
      <c r="CHN323" s="26"/>
      <c r="CHO323" s="102"/>
      <c r="CHP323" s="24"/>
      <c r="CHQ323" s="24"/>
      <c r="CHR323" s="24"/>
      <c r="CHS323" s="25"/>
      <c r="CHT323" s="25"/>
      <c r="CHU323" s="26"/>
      <c r="CHV323" s="26"/>
      <c r="CHW323" s="102"/>
      <c r="CHX323" s="24"/>
      <c r="CHY323" s="24"/>
      <c r="CHZ323" s="24"/>
      <c r="CIA323" s="25"/>
      <c r="CIB323" s="25"/>
      <c r="CIC323" s="26"/>
      <c r="CID323" s="26"/>
      <c r="CIE323" s="102"/>
      <c r="CIF323" s="24"/>
      <c r="CIG323" s="24"/>
      <c r="CIH323" s="24"/>
      <c r="CII323" s="25"/>
      <c r="CIJ323" s="25"/>
      <c r="CIK323" s="26"/>
      <c r="CIL323" s="26"/>
      <c r="CIM323" s="102"/>
      <c r="CIN323" s="24"/>
      <c r="CIO323" s="24"/>
      <c r="CIP323" s="24"/>
      <c r="CIQ323" s="25"/>
      <c r="CIR323" s="25"/>
      <c r="CIS323" s="26"/>
      <c r="CIT323" s="26"/>
      <c r="CIU323" s="102"/>
      <c r="CIV323" s="24"/>
      <c r="CIW323" s="24"/>
      <c r="CIX323" s="24"/>
      <c r="CIY323" s="25"/>
      <c r="CIZ323" s="25"/>
      <c r="CJA323" s="26"/>
      <c r="CJB323" s="26"/>
      <c r="CJC323" s="102"/>
      <c r="CJD323" s="24"/>
      <c r="CJE323" s="24"/>
      <c r="CJF323" s="24"/>
      <c r="CJG323" s="25"/>
      <c r="CJH323" s="25"/>
      <c r="CJI323" s="26"/>
      <c r="CJJ323" s="26"/>
      <c r="CJK323" s="102"/>
      <c r="CJL323" s="24"/>
      <c r="CJM323" s="24"/>
      <c r="CJN323" s="24"/>
      <c r="CJO323" s="25"/>
      <c r="CJP323" s="25"/>
      <c r="CJQ323" s="26"/>
      <c r="CJR323" s="26"/>
      <c r="CJS323" s="102"/>
      <c r="CJT323" s="24"/>
      <c r="CJU323" s="24"/>
      <c r="CJV323" s="24"/>
      <c r="CJW323" s="25"/>
      <c r="CJX323" s="25"/>
      <c r="CJY323" s="26"/>
      <c r="CJZ323" s="26"/>
      <c r="CKA323" s="102"/>
      <c r="CKB323" s="24"/>
      <c r="CKC323" s="24"/>
      <c r="CKD323" s="24"/>
      <c r="CKE323" s="25"/>
      <c r="CKF323" s="25"/>
      <c r="CKG323" s="26"/>
      <c r="CKH323" s="26"/>
      <c r="CKI323" s="102"/>
      <c r="CKJ323" s="24"/>
      <c r="CKK323" s="24"/>
      <c r="CKL323" s="24"/>
      <c r="CKM323" s="25"/>
      <c r="CKN323" s="25"/>
      <c r="CKO323" s="26"/>
      <c r="CKP323" s="26"/>
      <c r="CKQ323" s="102"/>
      <c r="CKR323" s="24"/>
      <c r="CKS323" s="24"/>
      <c r="CKT323" s="24"/>
      <c r="CKU323" s="25"/>
      <c r="CKV323" s="25"/>
      <c r="CKW323" s="26"/>
      <c r="CKX323" s="26"/>
      <c r="CKY323" s="102"/>
      <c r="CKZ323" s="24"/>
      <c r="CLA323" s="24"/>
      <c r="CLB323" s="24"/>
      <c r="CLC323" s="25"/>
      <c r="CLD323" s="25"/>
      <c r="CLE323" s="26"/>
      <c r="CLF323" s="26"/>
      <c r="CLG323" s="102"/>
      <c r="CLH323" s="24"/>
      <c r="CLI323" s="24"/>
      <c r="CLJ323" s="24"/>
      <c r="CLK323" s="25"/>
      <c r="CLL323" s="25"/>
      <c r="CLM323" s="26"/>
      <c r="CLN323" s="26"/>
      <c r="CLO323" s="102"/>
      <c r="CLP323" s="24"/>
      <c r="CLQ323" s="24"/>
      <c r="CLR323" s="24"/>
      <c r="CLS323" s="25"/>
      <c r="CLT323" s="25"/>
      <c r="CLU323" s="26"/>
      <c r="CLV323" s="26"/>
      <c r="CLW323" s="102"/>
      <c r="CLX323" s="24"/>
      <c r="CLY323" s="24"/>
      <c r="CLZ323" s="24"/>
      <c r="CMA323" s="25"/>
      <c r="CMB323" s="25"/>
      <c r="CMC323" s="26"/>
      <c r="CMD323" s="26"/>
      <c r="CME323" s="102"/>
      <c r="CMF323" s="24"/>
      <c r="CMG323" s="24"/>
      <c r="CMH323" s="24"/>
      <c r="CMI323" s="25"/>
      <c r="CMJ323" s="25"/>
      <c r="CMK323" s="26"/>
      <c r="CML323" s="26"/>
      <c r="CMM323" s="102"/>
      <c r="CMN323" s="24"/>
      <c r="CMO323" s="24"/>
      <c r="CMP323" s="24"/>
      <c r="CMQ323" s="25"/>
      <c r="CMR323" s="25"/>
      <c r="CMS323" s="26"/>
      <c r="CMT323" s="26"/>
      <c r="CMU323" s="102"/>
      <c r="CMV323" s="24"/>
      <c r="CMW323" s="24"/>
      <c r="CMX323" s="24"/>
      <c r="CMY323" s="25"/>
      <c r="CMZ323" s="25"/>
      <c r="CNA323" s="26"/>
      <c r="CNB323" s="26"/>
      <c r="CNC323" s="102"/>
      <c r="CND323" s="24"/>
      <c r="CNE323" s="24"/>
      <c r="CNF323" s="24"/>
      <c r="CNG323" s="25"/>
      <c r="CNH323" s="25"/>
      <c r="CNI323" s="26"/>
      <c r="CNJ323" s="26"/>
      <c r="CNK323" s="102"/>
      <c r="CNL323" s="24"/>
      <c r="CNM323" s="24"/>
      <c r="CNN323" s="24"/>
      <c r="CNO323" s="25"/>
      <c r="CNP323" s="25"/>
      <c r="CNQ323" s="26"/>
      <c r="CNR323" s="26"/>
      <c r="CNS323" s="102"/>
      <c r="CNT323" s="24"/>
      <c r="CNU323" s="24"/>
      <c r="CNV323" s="24"/>
      <c r="CNW323" s="25"/>
      <c r="CNX323" s="25"/>
      <c r="CNY323" s="26"/>
      <c r="CNZ323" s="26"/>
      <c r="COA323" s="102"/>
      <c r="COB323" s="24"/>
      <c r="COC323" s="24"/>
      <c r="COD323" s="24"/>
      <c r="COE323" s="25"/>
      <c r="COF323" s="25"/>
      <c r="COG323" s="26"/>
      <c r="COH323" s="26"/>
      <c r="COI323" s="102"/>
      <c r="COJ323" s="24"/>
      <c r="COK323" s="24"/>
      <c r="COL323" s="24"/>
      <c r="COM323" s="25"/>
      <c r="CON323" s="25"/>
      <c r="COO323" s="26"/>
      <c r="COP323" s="26"/>
      <c r="COQ323" s="102"/>
      <c r="COR323" s="24"/>
      <c r="COS323" s="24"/>
      <c r="COT323" s="24"/>
      <c r="COU323" s="25"/>
      <c r="COV323" s="25"/>
      <c r="COW323" s="26"/>
      <c r="COX323" s="26"/>
      <c r="COY323" s="102"/>
      <c r="COZ323" s="24"/>
      <c r="CPA323" s="24"/>
      <c r="CPB323" s="24"/>
      <c r="CPC323" s="25"/>
      <c r="CPD323" s="25"/>
      <c r="CPE323" s="26"/>
      <c r="CPF323" s="26"/>
      <c r="CPG323" s="102"/>
      <c r="CPH323" s="24"/>
      <c r="CPI323" s="24"/>
      <c r="CPJ323" s="24"/>
      <c r="CPK323" s="25"/>
      <c r="CPL323" s="25"/>
      <c r="CPM323" s="26"/>
      <c r="CPN323" s="26"/>
      <c r="CPO323" s="102"/>
      <c r="CPP323" s="24"/>
      <c r="CPQ323" s="24"/>
      <c r="CPR323" s="24"/>
      <c r="CPS323" s="25"/>
      <c r="CPT323" s="25"/>
      <c r="CPU323" s="26"/>
      <c r="CPV323" s="26"/>
      <c r="CPW323" s="102"/>
      <c r="CPX323" s="24"/>
      <c r="CPY323" s="24"/>
      <c r="CPZ323" s="24"/>
      <c r="CQA323" s="25"/>
      <c r="CQB323" s="25"/>
      <c r="CQC323" s="26"/>
      <c r="CQD323" s="26"/>
      <c r="CQE323" s="102"/>
      <c r="CQF323" s="24"/>
      <c r="CQG323" s="24"/>
      <c r="CQH323" s="24"/>
      <c r="CQI323" s="25"/>
      <c r="CQJ323" s="25"/>
      <c r="CQK323" s="26"/>
      <c r="CQL323" s="26"/>
      <c r="CQM323" s="102"/>
      <c r="CQN323" s="24"/>
      <c r="CQO323" s="24"/>
      <c r="CQP323" s="24"/>
      <c r="CQQ323" s="25"/>
      <c r="CQR323" s="25"/>
      <c r="CQS323" s="26"/>
      <c r="CQT323" s="26"/>
      <c r="CQU323" s="102"/>
      <c r="CQV323" s="24"/>
      <c r="CQW323" s="24"/>
      <c r="CQX323" s="24"/>
      <c r="CQY323" s="25"/>
      <c r="CQZ323" s="25"/>
      <c r="CRA323" s="26"/>
      <c r="CRB323" s="26"/>
      <c r="CRC323" s="102"/>
      <c r="CRD323" s="24"/>
      <c r="CRE323" s="24"/>
      <c r="CRF323" s="24"/>
      <c r="CRG323" s="25"/>
      <c r="CRH323" s="25"/>
      <c r="CRI323" s="26"/>
      <c r="CRJ323" s="26"/>
      <c r="CRK323" s="102"/>
      <c r="CRL323" s="24"/>
      <c r="CRM323" s="24"/>
      <c r="CRN323" s="24"/>
      <c r="CRO323" s="25"/>
      <c r="CRP323" s="25"/>
      <c r="CRQ323" s="26"/>
      <c r="CRR323" s="26"/>
      <c r="CRS323" s="102"/>
      <c r="CRT323" s="24"/>
      <c r="CRU323" s="24"/>
      <c r="CRV323" s="24"/>
      <c r="CRW323" s="25"/>
      <c r="CRX323" s="25"/>
      <c r="CRY323" s="26"/>
      <c r="CRZ323" s="26"/>
      <c r="CSA323" s="102"/>
      <c r="CSB323" s="24"/>
      <c r="CSC323" s="24"/>
      <c r="CSD323" s="24"/>
      <c r="CSE323" s="25"/>
      <c r="CSF323" s="25"/>
      <c r="CSG323" s="26"/>
      <c r="CSH323" s="26"/>
      <c r="CSI323" s="102"/>
      <c r="CSJ323" s="24"/>
      <c r="CSK323" s="24"/>
      <c r="CSL323" s="24"/>
      <c r="CSM323" s="25"/>
      <c r="CSN323" s="25"/>
      <c r="CSO323" s="26"/>
      <c r="CSP323" s="26"/>
      <c r="CSQ323" s="102"/>
      <c r="CSR323" s="24"/>
      <c r="CSS323" s="24"/>
      <c r="CST323" s="24"/>
      <c r="CSU323" s="25"/>
      <c r="CSV323" s="25"/>
      <c r="CSW323" s="26"/>
      <c r="CSX323" s="26"/>
      <c r="CSY323" s="102"/>
      <c r="CSZ323" s="24"/>
      <c r="CTA323" s="24"/>
      <c r="CTB323" s="24"/>
      <c r="CTC323" s="25"/>
      <c r="CTD323" s="25"/>
      <c r="CTE323" s="26"/>
      <c r="CTF323" s="26"/>
      <c r="CTG323" s="102"/>
      <c r="CTH323" s="24"/>
      <c r="CTI323" s="24"/>
      <c r="CTJ323" s="24"/>
      <c r="CTK323" s="25"/>
      <c r="CTL323" s="25"/>
      <c r="CTM323" s="26"/>
      <c r="CTN323" s="26"/>
      <c r="CTO323" s="102"/>
      <c r="CTP323" s="24"/>
      <c r="CTQ323" s="24"/>
      <c r="CTR323" s="24"/>
      <c r="CTS323" s="25"/>
      <c r="CTT323" s="25"/>
      <c r="CTU323" s="26"/>
      <c r="CTV323" s="26"/>
      <c r="CTW323" s="102"/>
      <c r="CTX323" s="24"/>
      <c r="CTY323" s="24"/>
      <c r="CTZ323" s="24"/>
      <c r="CUA323" s="25"/>
      <c r="CUB323" s="25"/>
      <c r="CUC323" s="26"/>
      <c r="CUD323" s="26"/>
      <c r="CUE323" s="102"/>
      <c r="CUF323" s="24"/>
      <c r="CUG323" s="24"/>
      <c r="CUH323" s="24"/>
      <c r="CUI323" s="25"/>
      <c r="CUJ323" s="25"/>
      <c r="CUK323" s="26"/>
      <c r="CUL323" s="26"/>
      <c r="CUM323" s="102"/>
      <c r="CUN323" s="24"/>
      <c r="CUO323" s="24"/>
      <c r="CUP323" s="24"/>
      <c r="CUQ323" s="25"/>
      <c r="CUR323" s="25"/>
      <c r="CUS323" s="26"/>
      <c r="CUT323" s="26"/>
      <c r="CUU323" s="102"/>
      <c r="CUV323" s="24"/>
      <c r="CUW323" s="24"/>
      <c r="CUX323" s="24"/>
      <c r="CUY323" s="25"/>
      <c r="CUZ323" s="25"/>
      <c r="CVA323" s="26"/>
      <c r="CVB323" s="26"/>
      <c r="CVC323" s="102"/>
      <c r="CVD323" s="24"/>
      <c r="CVE323" s="24"/>
      <c r="CVF323" s="24"/>
      <c r="CVG323" s="25"/>
      <c r="CVH323" s="25"/>
      <c r="CVI323" s="26"/>
      <c r="CVJ323" s="26"/>
      <c r="CVK323" s="102"/>
      <c r="CVL323" s="24"/>
      <c r="CVM323" s="24"/>
      <c r="CVN323" s="24"/>
      <c r="CVO323" s="25"/>
      <c r="CVP323" s="25"/>
      <c r="CVQ323" s="26"/>
      <c r="CVR323" s="26"/>
      <c r="CVS323" s="102"/>
      <c r="CVT323" s="24"/>
      <c r="CVU323" s="24"/>
      <c r="CVV323" s="24"/>
      <c r="CVW323" s="25"/>
      <c r="CVX323" s="25"/>
      <c r="CVY323" s="26"/>
      <c r="CVZ323" s="26"/>
      <c r="CWA323" s="102"/>
      <c r="CWB323" s="24"/>
      <c r="CWC323" s="24"/>
      <c r="CWD323" s="24"/>
      <c r="CWE323" s="25"/>
      <c r="CWF323" s="25"/>
      <c r="CWG323" s="26"/>
      <c r="CWH323" s="26"/>
      <c r="CWI323" s="102"/>
      <c r="CWJ323" s="24"/>
      <c r="CWK323" s="24"/>
      <c r="CWL323" s="24"/>
      <c r="CWM323" s="25"/>
      <c r="CWN323" s="25"/>
      <c r="CWO323" s="26"/>
      <c r="CWP323" s="26"/>
      <c r="CWQ323" s="102"/>
      <c r="CWR323" s="24"/>
      <c r="CWS323" s="24"/>
      <c r="CWT323" s="24"/>
      <c r="CWU323" s="25"/>
      <c r="CWV323" s="25"/>
      <c r="CWW323" s="26"/>
      <c r="CWX323" s="26"/>
      <c r="CWY323" s="102"/>
      <c r="CWZ323" s="24"/>
      <c r="CXA323" s="24"/>
      <c r="CXB323" s="24"/>
      <c r="CXC323" s="25"/>
      <c r="CXD323" s="25"/>
      <c r="CXE323" s="26"/>
      <c r="CXF323" s="26"/>
      <c r="CXG323" s="102"/>
      <c r="CXH323" s="24"/>
      <c r="CXI323" s="24"/>
      <c r="CXJ323" s="24"/>
      <c r="CXK323" s="25"/>
      <c r="CXL323" s="25"/>
      <c r="CXM323" s="26"/>
      <c r="CXN323" s="26"/>
      <c r="CXO323" s="102"/>
      <c r="CXP323" s="24"/>
      <c r="CXQ323" s="24"/>
      <c r="CXR323" s="24"/>
      <c r="CXS323" s="25"/>
      <c r="CXT323" s="25"/>
      <c r="CXU323" s="26"/>
      <c r="CXV323" s="26"/>
      <c r="CXW323" s="102"/>
      <c r="CXX323" s="24"/>
      <c r="CXY323" s="24"/>
      <c r="CXZ323" s="24"/>
      <c r="CYA323" s="25"/>
      <c r="CYB323" s="25"/>
      <c r="CYC323" s="26"/>
      <c r="CYD323" s="26"/>
      <c r="CYE323" s="102"/>
      <c r="CYF323" s="24"/>
      <c r="CYG323" s="24"/>
      <c r="CYH323" s="24"/>
      <c r="CYI323" s="25"/>
      <c r="CYJ323" s="25"/>
      <c r="CYK323" s="26"/>
      <c r="CYL323" s="26"/>
      <c r="CYM323" s="102"/>
      <c r="CYN323" s="24"/>
      <c r="CYO323" s="24"/>
      <c r="CYP323" s="24"/>
      <c r="CYQ323" s="25"/>
      <c r="CYR323" s="25"/>
      <c r="CYS323" s="26"/>
      <c r="CYT323" s="26"/>
      <c r="CYU323" s="102"/>
      <c r="CYV323" s="24"/>
      <c r="CYW323" s="24"/>
      <c r="CYX323" s="24"/>
      <c r="CYY323" s="25"/>
      <c r="CYZ323" s="25"/>
      <c r="CZA323" s="26"/>
      <c r="CZB323" s="26"/>
      <c r="CZC323" s="102"/>
      <c r="CZD323" s="24"/>
      <c r="CZE323" s="24"/>
      <c r="CZF323" s="24"/>
      <c r="CZG323" s="25"/>
      <c r="CZH323" s="25"/>
      <c r="CZI323" s="26"/>
      <c r="CZJ323" s="26"/>
      <c r="CZK323" s="102"/>
      <c r="CZL323" s="24"/>
      <c r="CZM323" s="24"/>
      <c r="CZN323" s="24"/>
      <c r="CZO323" s="25"/>
      <c r="CZP323" s="25"/>
      <c r="CZQ323" s="26"/>
      <c r="CZR323" s="26"/>
      <c r="CZS323" s="102"/>
      <c r="CZT323" s="24"/>
      <c r="CZU323" s="24"/>
      <c r="CZV323" s="24"/>
      <c r="CZW323" s="25"/>
      <c r="CZX323" s="25"/>
      <c r="CZY323" s="26"/>
      <c r="CZZ323" s="26"/>
      <c r="DAA323" s="102"/>
      <c r="DAB323" s="24"/>
      <c r="DAC323" s="24"/>
      <c r="DAD323" s="24"/>
      <c r="DAE323" s="25"/>
      <c r="DAF323" s="25"/>
      <c r="DAG323" s="26"/>
      <c r="DAH323" s="26"/>
      <c r="DAI323" s="102"/>
      <c r="DAJ323" s="24"/>
      <c r="DAK323" s="24"/>
      <c r="DAL323" s="24"/>
      <c r="DAM323" s="25"/>
      <c r="DAN323" s="25"/>
      <c r="DAO323" s="26"/>
      <c r="DAP323" s="26"/>
      <c r="DAQ323" s="102"/>
      <c r="DAR323" s="24"/>
      <c r="DAS323" s="24"/>
      <c r="DAT323" s="24"/>
      <c r="DAU323" s="25"/>
      <c r="DAV323" s="25"/>
      <c r="DAW323" s="26"/>
      <c r="DAX323" s="26"/>
      <c r="DAY323" s="102"/>
      <c r="DAZ323" s="24"/>
      <c r="DBA323" s="24"/>
      <c r="DBB323" s="24"/>
      <c r="DBC323" s="25"/>
      <c r="DBD323" s="25"/>
      <c r="DBE323" s="26"/>
      <c r="DBF323" s="26"/>
      <c r="DBG323" s="102"/>
      <c r="DBH323" s="24"/>
      <c r="DBI323" s="24"/>
      <c r="DBJ323" s="24"/>
      <c r="DBK323" s="25"/>
      <c r="DBL323" s="25"/>
      <c r="DBM323" s="26"/>
      <c r="DBN323" s="26"/>
      <c r="DBO323" s="102"/>
      <c r="DBP323" s="24"/>
      <c r="DBQ323" s="24"/>
      <c r="DBR323" s="24"/>
      <c r="DBS323" s="25"/>
      <c r="DBT323" s="25"/>
      <c r="DBU323" s="26"/>
      <c r="DBV323" s="26"/>
      <c r="DBW323" s="102"/>
      <c r="DBX323" s="24"/>
      <c r="DBY323" s="24"/>
      <c r="DBZ323" s="24"/>
      <c r="DCA323" s="25"/>
      <c r="DCB323" s="25"/>
      <c r="DCC323" s="26"/>
      <c r="DCD323" s="26"/>
      <c r="DCE323" s="102"/>
      <c r="DCF323" s="24"/>
      <c r="DCG323" s="24"/>
      <c r="DCH323" s="24"/>
      <c r="DCI323" s="25"/>
      <c r="DCJ323" s="25"/>
      <c r="DCK323" s="26"/>
      <c r="DCL323" s="26"/>
      <c r="DCM323" s="102"/>
      <c r="DCN323" s="24"/>
      <c r="DCO323" s="24"/>
      <c r="DCP323" s="24"/>
      <c r="DCQ323" s="25"/>
      <c r="DCR323" s="25"/>
      <c r="DCS323" s="26"/>
      <c r="DCT323" s="26"/>
      <c r="DCU323" s="102"/>
      <c r="DCV323" s="24"/>
      <c r="DCW323" s="24"/>
      <c r="DCX323" s="24"/>
      <c r="DCY323" s="25"/>
      <c r="DCZ323" s="25"/>
      <c r="DDA323" s="26"/>
      <c r="DDB323" s="26"/>
      <c r="DDC323" s="102"/>
      <c r="DDD323" s="24"/>
      <c r="DDE323" s="24"/>
      <c r="DDF323" s="24"/>
      <c r="DDG323" s="25"/>
      <c r="DDH323" s="25"/>
      <c r="DDI323" s="26"/>
      <c r="DDJ323" s="26"/>
      <c r="DDK323" s="102"/>
      <c r="DDL323" s="24"/>
      <c r="DDM323" s="24"/>
      <c r="DDN323" s="24"/>
      <c r="DDO323" s="25"/>
      <c r="DDP323" s="25"/>
      <c r="DDQ323" s="26"/>
      <c r="DDR323" s="26"/>
      <c r="DDS323" s="102"/>
      <c r="DDT323" s="24"/>
      <c r="DDU323" s="24"/>
      <c r="DDV323" s="24"/>
      <c r="DDW323" s="25"/>
      <c r="DDX323" s="25"/>
      <c r="DDY323" s="26"/>
      <c r="DDZ323" s="26"/>
      <c r="DEA323" s="102"/>
      <c r="DEB323" s="24"/>
      <c r="DEC323" s="24"/>
      <c r="DED323" s="24"/>
      <c r="DEE323" s="25"/>
      <c r="DEF323" s="25"/>
      <c r="DEG323" s="26"/>
      <c r="DEH323" s="26"/>
      <c r="DEI323" s="102"/>
      <c r="DEJ323" s="24"/>
      <c r="DEK323" s="24"/>
      <c r="DEL323" s="24"/>
      <c r="DEM323" s="25"/>
      <c r="DEN323" s="25"/>
      <c r="DEO323" s="26"/>
      <c r="DEP323" s="26"/>
      <c r="DEQ323" s="102"/>
      <c r="DER323" s="24"/>
      <c r="DES323" s="24"/>
      <c r="DET323" s="24"/>
      <c r="DEU323" s="25"/>
      <c r="DEV323" s="25"/>
      <c r="DEW323" s="26"/>
      <c r="DEX323" s="26"/>
      <c r="DEY323" s="102"/>
      <c r="DEZ323" s="24"/>
      <c r="DFA323" s="24"/>
      <c r="DFB323" s="24"/>
      <c r="DFC323" s="25"/>
      <c r="DFD323" s="25"/>
      <c r="DFE323" s="26"/>
      <c r="DFF323" s="26"/>
      <c r="DFG323" s="102"/>
      <c r="DFH323" s="24"/>
      <c r="DFI323" s="24"/>
      <c r="DFJ323" s="24"/>
      <c r="DFK323" s="25"/>
      <c r="DFL323" s="25"/>
      <c r="DFM323" s="26"/>
      <c r="DFN323" s="26"/>
      <c r="DFO323" s="102"/>
      <c r="DFP323" s="24"/>
      <c r="DFQ323" s="24"/>
      <c r="DFR323" s="24"/>
      <c r="DFS323" s="25"/>
      <c r="DFT323" s="25"/>
      <c r="DFU323" s="26"/>
      <c r="DFV323" s="26"/>
      <c r="DFW323" s="102"/>
      <c r="DFX323" s="24"/>
      <c r="DFY323" s="24"/>
      <c r="DFZ323" s="24"/>
      <c r="DGA323" s="25"/>
      <c r="DGB323" s="25"/>
      <c r="DGC323" s="26"/>
      <c r="DGD323" s="26"/>
      <c r="DGE323" s="102"/>
      <c r="DGF323" s="24"/>
      <c r="DGG323" s="24"/>
      <c r="DGH323" s="24"/>
      <c r="DGI323" s="25"/>
      <c r="DGJ323" s="25"/>
      <c r="DGK323" s="26"/>
      <c r="DGL323" s="26"/>
      <c r="DGM323" s="102"/>
      <c r="DGN323" s="24"/>
      <c r="DGO323" s="24"/>
      <c r="DGP323" s="24"/>
      <c r="DGQ323" s="25"/>
      <c r="DGR323" s="25"/>
      <c r="DGS323" s="26"/>
      <c r="DGT323" s="26"/>
      <c r="DGU323" s="102"/>
      <c r="DGV323" s="24"/>
      <c r="DGW323" s="24"/>
      <c r="DGX323" s="24"/>
      <c r="DGY323" s="25"/>
      <c r="DGZ323" s="25"/>
      <c r="DHA323" s="26"/>
      <c r="DHB323" s="26"/>
      <c r="DHC323" s="102"/>
      <c r="DHD323" s="24"/>
      <c r="DHE323" s="24"/>
      <c r="DHF323" s="24"/>
      <c r="DHG323" s="25"/>
      <c r="DHH323" s="25"/>
      <c r="DHI323" s="26"/>
      <c r="DHJ323" s="26"/>
      <c r="DHK323" s="102"/>
      <c r="DHL323" s="24"/>
      <c r="DHM323" s="24"/>
      <c r="DHN323" s="24"/>
      <c r="DHO323" s="25"/>
      <c r="DHP323" s="25"/>
      <c r="DHQ323" s="26"/>
      <c r="DHR323" s="26"/>
      <c r="DHS323" s="102"/>
      <c r="DHT323" s="24"/>
      <c r="DHU323" s="24"/>
      <c r="DHV323" s="24"/>
      <c r="DHW323" s="25"/>
      <c r="DHX323" s="25"/>
      <c r="DHY323" s="26"/>
      <c r="DHZ323" s="26"/>
      <c r="DIA323" s="102"/>
      <c r="DIB323" s="24"/>
      <c r="DIC323" s="24"/>
      <c r="DID323" s="24"/>
      <c r="DIE323" s="25"/>
      <c r="DIF323" s="25"/>
      <c r="DIG323" s="26"/>
      <c r="DIH323" s="26"/>
      <c r="DII323" s="102"/>
      <c r="DIJ323" s="24"/>
      <c r="DIK323" s="24"/>
      <c r="DIL323" s="24"/>
      <c r="DIM323" s="25"/>
      <c r="DIN323" s="25"/>
      <c r="DIO323" s="26"/>
      <c r="DIP323" s="26"/>
      <c r="DIQ323" s="102"/>
      <c r="DIR323" s="24"/>
      <c r="DIS323" s="24"/>
      <c r="DIT323" s="24"/>
      <c r="DIU323" s="25"/>
      <c r="DIV323" s="25"/>
      <c r="DIW323" s="26"/>
      <c r="DIX323" s="26"/>
      <c r="DIY323" s="102"/>
      <c r="DIZ323" s="24"/>
      <c r="DJA323" s="24"/>
      <c r="DJB323" s="24"/>
      <c r="DJC323" s="25"/>
      <c r="DJD323" s="25"/>
      <c r="DJE323" s="26"/>
      <c r="DJF323" s="26"/>
      <c r="DJG323" s="102"/>
      <c r="DJH323" s="24"/>
      <c r="DJI323" s="24"/>
      <c r="DJJ323" s="24"/>
      <c r="DJK323" s="25"/>
      <c r="DJL323" s="25"/>
      <c r="DJM323" s="26"/>
      <c r="DJN323" s="26"/>
      <c r="DJO323" s="102"/>
      <c r="DJP323" s="24"/>
      <c r="DJQ323" s="24"/>
      <c r="DJR323" s="24"/>
      <c r="DJS323" s="25"/>
      <c r="DJT323" s="25"/>
      <c r="DJU323" s="26"/>
      <c r="DJV323" s="26"/>
      <c r="DJW323" s="102"/>
      <c r="DJX323" s="24"/>
      <c r="DJY323" s="24"/>
      <c r="DJZ323" s="24"/>
      <c r="DKA323" s="25"/>
      <c r="DKB323" s="25"/>
      <c r="DKC323" s="26"/>
      <c r="DKD323" s="26"/>
      <c r="DKE323" s="102"/>
      <c r="DKF323" s="24"/>
      <c r="DKG323" s="24"/>
      <c r="DKH323" s="24"/>
      <c r="DKI323" s="25"/>
      <c r="DKJ323" s="25"/>
      <c r="DKK323" s="26"/>
      <c r="DKL323" s="26"/>
      <c r="DKM323" s="102"/>
      <c r="DKN323" s="24"/>
      <c r="DKO323" s="24"/>
      <c r="DKP323" s="24"/>
      <c r="DKQ323" s="25"/>
      <c r="DKR323" s="25"/>
      <c r="DKS323" s="26"/>
      <c r="DKT323" s="26"/>
      <c r="DKU323" s="102"/>
      <c r="DKV323" s="24"/>
      <c r="DKW323" s="24"/>
      <c r="DKX323" s="24"/>
      <c r="DKY323" s="25"/>
      <c r="DKZ323" s="25"/>
      <c r="DLA323" s="26"/>
      <c r="DLB323" s="26"/>
      <c r="DLC323" s="102"/>
      <c r="DLD323" s="24"/>
      <c r="DLE323" s="24"/>
      <c r="DLF323" s="24"/>
      <c r="DLG323" s="25"/>
      <c r="DLH323" s="25"/>
      <c r="DLI323" s="26"/>
      <c r="DLJ323" s="26"/>
      <c r="DLK323" s="102"/>
      <c r="DLL323" s="24"/>
      <c r="DLM323" s="24"/>
      <c r="DLN323" s="24"/>
      <c r="DLO323" s="25"/>
      <c r="DLP323" s="25"/>
      <c r="DLQ323" s="26"/>
      <c r="DLR323" s="26"/>
      <c r="DLS323" s="102"/>
      <c r="DLT323" s="24"/>
      <c r="DLU323" s="24"/>
      <c r="DLV323" s="24"/>
      <c r="DLW323" s="25"/>
      <c r="DLX323" s="25"/>
      <c r="DLY323" s="26"/>
      <c r="DLZ323" s="26"/>
      <c r="DMA323" s="102"/>
      <c r="DMB323" s="24"/>
      <c r="DMC323" s="24"/>
      <c r="DMD323" s="24"/>
      <c r="DME323" s="25"/>
      <c r="DMF323" s="25"/>
      <c r="DMG323" s="26"/>
      <c r="DMH323" s="26"/>
      <c r="DMI323" s="102"/>
      <c r="DMJ323" s="24"/>
      <c r="DMK323" s="24"/>
      <c r="DML323" s="24"/>
      <c r="DMM323" s="25"/>
      <c r="DMN323" s="25"/>
      <c r="DMO323" s="26"/>
      <c r="DMP323" s="26"/>
      <c r="DMQ323" s="102"/>
      <c r="DMR323" s="24"/>
      <c r="DMS323" s="24"/>
      <c r="DMT323" s="24"/>
      <c r="DMU323" s="25"/>
      <c r="DMV323" s="25"/>
      <c r="DMW323" s="26"/>
      <c r="DMX323" s="26"/>
      <c r="DMY323" s="102"/>
      <c r="DMZ323" s="24"/>
      <c r="DNA323" s="24"/>
      <c r="DNB323" s="24"/>
      <c r="DNC323" s="25"/>
      <c r="DND323" s="25"/>
      <c r="DNE323" s="26"/>
      <c r="DNF323" s="26"/>
      <c r="DNG323" s="102"/>
      <c r="DNH323" s="24"/>
      <c r="DNI323" s="24"/>
      <c r="DNJ323" s="24"/>
      <c r="DNK323" s="25"/>
      <c r="DNL323" s="25"/>
      <c r="DNM323" s="26"/>
      <c r="DNN323" s="26"/>
      <c r="DNO323" s="102"/>
      <c r="DNP323" s="24"/>
      <c r="DNQ323" s="24"/>
      <c r="DNR323" s="24"/>
      <c r="DNS323" s="25"/>
      <c r="DNT323" s="25"/>
      <c r="DNU323" s="26"/>
      <c r="DNV323" s="26"/>
      <c r="DNW323" s="102"/>
      <c r="DNX323" s="24"/>
      <c r="DNY323" s="24"/>
      <c r="DNZ323" s="24"/>
      <c r="DOA323" s="25"/>
      <c r="DOB323" s="25"/>
      <c r="DOC323" s="26"/>
      <c r="DOD323" s="26"/>
      <c r="DOE323" s="102"/>
      <c r="DOF323" s="24"/>
      <c r="DOG323" s="24"/>
      <c r="DOH323" s="24"/>
      <c r="DOI323" s="25"/>
      <c r="DOJ323" s="25"/>
      <c r="DOK323" s="26"/>
      <c r="DOL323" s="26"/>
      <c r="DOM323" s="102"/>
      <c r="DON323" s="24"/>
      <c r="DOO323" s="24"/>
      <c r="DOP323" s="24"/>
      <c r="DOQ323" s="25"/>
      <c r="DOR323" s="25"/>
      <c r="DOS323" s="26"/>
      <c r="DOT323" s="26"/>
      <c r="DOU323" s="102"/>
      <c r="DOV323" s="24"/>
      <c r="DOW323" s="24"/>
      <c r="DOX323" s="24"/>
      <c r="DOY323" s="25"/>
      <c r="DOZ323" s="25"/>
      <c r="DPA323" s="26"/>
      <c r="DPB323" s="26"/>
      <c r="DPC323" s="102"/>
      <c r="DPD323" s="24"/>
      <c r="DPE323" s="24"/>
      <c r="DPF323" s="24"/>
      <c r="DPG323" s="25"/>
      <c r="DPH323" s="25"/>
      <c r="DPI323" s="26"/>
      <c r="DPJ323" s="26"/>
      <c r="DPK323" s="102"/>
      <c r="DPL323" s="24"/>
      <c r="DPM323" s="24"/>
      <c r="DPN323" s="24"/>
      <c r="DPO323" s="25"/>
      <c r="DPP323" s="25"/>
      <c r="DPQ323" s="26"/>
      <c r="DPR323" s="26"/>
      <c r="DPS323" s="102"/>
      <c r="DPT323" s="24"/>
      <c r="DPU323" s="24"/>
      <c r="DPV323" s="24"/>
      <c r="DPW323" s="25"/>
      <c r="DPX323" s="25"/>
      <c r="DPY323" s="26"/>
      <c r="DPZ323" s="26"/>
      <c r="DQA323" s="102"/>
      <c r="DQB323" s="24"/>
      <c r="DQC323" s="24"/>
      <c r="DQD323" s="24"/>
      <c r="DQE323" s="25"/>
      <c r="DQF323" s="25"/>
      <c r="DQG323" s="26"/>
      <c r="DQH323" s="26"/>
      <c r="DQI323" s="102"/>
      <c r="DQJ323" s="24"/>
      <c r="DQK323" s="24"/>
      <c r="DQL323" s="24"/>
      <c r="DQM323" s="25"/>
      <c r="DQN323" s="25"/>
      <c r="DQO323" s="26"/>
      <c r="DQP323" s="26"/>
      <c r="DQQ323" s="102"/>
      <c r="DQR323" s="24"/>
      <c r="DQS323" s="24"/>
      <c r="DQT323" s="24"/>
      <c r="DQU323" s="25"/>
      <c r="DQV323" s="25"/>
      <c r="DQW323" s="26"/>
      <c r="DQX323" s="26"/>
      <c r="DQY323" s="102"/>
      <c r="DQZ323" s="24"/>
      <c r="DRA323" s="24"/>
      <c r="DRB323" s="24"/>
      <c r="DRC323" s="25"/>
      <c r="DRD323" s="25"/>
      <c r="DRE323" s="26"/>
      <c r="DRF323" s="26"/>
      <c r="DRG323" s="102"/>
      <c r="DRH323" s="24"/>
      <c r="DRI323" s="24"/>
      <c r="DRJ323" s="24"/>
      <c r="DRK323" s="25"/>
      <c r="DRL323" s="25"/>
      <c r="DRM323" s="26"/>
      <c r="DRN323" s="26"/>
      <c r="DRO323" s="102"/>
      <c r="DRP323" s="24"/>
      <c r="DRQ323" s="24"/>
      <c r="DRR323" s="24"/>
      <c r="DRS323" s="25"/>
      <c r="DRT323" s="25"/>
      <c r="DRU323" s="26"/>
      <c r="DRV323" s="26"/>
      <c r="DRW323" s="102"/>
      <c r="DRX323" s="24"/>
      <c r="DRY323" s="24"/>
      <c r="DRZ323" s="24"/>
      <c r="DSA323" s="25"/>
      <c r="DSB323" s="25"/>
      <c r="DSC323" s="26"/>
      <c r="DSD323" s="26"/>
      <c r="DSE323" s="102"/>
      <c r="DSF323" s="24"/>
      <c r="DSG323" s="24"/>
      <c r="DSH323" s="24"/>
      <c r="DSI323" s="25"/>
      <c r="DSJ323" s="25"/>
      <c r="DSK323" s="26"/>
      <c r="DSL323" s="26"/>
      <c r="DSM323" s="102"/>
      <c r="DSN323" s="24"/>
      <c r="DSO323" s="24"/>
      <c r="DSP323" s="24"/>
      <c r="DSQ323" s="25"/>
      <c r="DSR323" s="25"/>
      <c r="DSS323" s="26"/>
      <c r="DST323" s="26"/>
      <c r="DSU323" s="102"/>
      <c r="DSV323" s="24"/>
      <c r="DSW323" s="24"/>
      <c r="DSX323" s="24"/>
      <c r="DSY323" s="25"/>
      <c r="DSZ323" s="25"/>
      <c r="DTA323" s="26"/>
      <c r="DTB323" s="26"/>
      <c r="DTC323" s="102"/>
      <c r="DTD323" s="24"/>
      <c r="DTE323" s="24"/>
      <c r="DTF323" s="24"/>
      <c r="DTG323" s="25"/>
      <c r="DTH323" s="25"/>
      <c r="DTI323" s="26"/>
      <c r="DTJ323" s="26"/>
      <c r="DTK323" s="102"/>
      <c r="DTL323" s="24"/>
      <c r="DTM323" s="24"/>
      <c r="DTN323" s="24"/>
      <c r="DTO323" s="25"/>
      <c r="DTP323" s="25"/>
      <c r="DTQ323" s="26"/>
      <c r="DTR323" s="26"/>
      <c r="DTS323" s="102"/>
      <c r="DTT323" s="24"/>
      <c r="DTU323" s="24"/>
      <c r="DTV323" s="24"/>
      <c r="DTW323" s="25"/>
      <c r="DTX323" s="25"/>
      <c r="DTY323" s="26"/>
      <c r="DTZ323" s="26"/>
      <c r="DUA323" s="102"/>
      <c r="DUB323" s="24"/>
      <c r="DUC323" s="24"/>
      <c r="DUD323" s="24"/>
      <c r="DUE323" s="25"/>
      <c r="DUF323" s="25"/>
      <c r="DUG323" s="26"/>
      <c r="DUH323" s="26"/>
      <c r="DUI323" s="102"/>
      <c r="DUJ323" s="24"/>
      <c r="DUK323" s="24"/>
      <c r="DUL323" s="24"/>
      <c r="DUM323" s="25"/>
      <c r="DUN323" s="25"/>
      <c r="DUO323" s="26"/>
      <c r="DUP323" s="26"/>
      <c r="DUQ323" s="102"/>
      <c r="DUR323" s="24"/>
      <c r="DUS323" s="24"/>
      <c r="DUT323" s="24"/>
      <c r="DUU323" s="25"/>
      <c r="DUV323" s="25"/>
      <c r="DUW323" s="26"/>
      <c r="DUX323" s="26"/>
      <c r="DUY323" s="102"/>
      <c r="DUZ323" s="24"/>
      <c r="DVA323" s="24"/>
      <c r="DVB323" s="24"/>
      <c r="DVC323" s="25"/>
      <c r="DVD323" s="25"/>
      <c r="DVE323" s="26"/>
      <c r="DVF323" s="26"/>
      <c r="DVG323" s="102"/>
      <c r="DVH323" s="24"/>
      <c r="DVI323" s="24"/>
      <c r="DVJ323" s="24"/>
      <c r="DVK323" s="25"/>
      <c r="DVL323" s="25"/>
      <c r="DVM323" s="26"/>
      <c r="DVN323" s="26"/>
      <c r="DVO323" s="102"/>
      <c r="DVP323" s="24"/>
      <c r="DVQ323" s="24"/>
      <c r="DVR323" s="24"/>
      <c r="DVS323" s="25"/>
      <c r="DVT323" s="25"/>
      <c r="DVU323" s="26"/>
      <c r="DVV323" s="26"/>
      <c r="DVW323" s="102"/>
      <c r="DVX323" s="24"/>
      <c r="DVY323" s="24"/>
      <c r="DVZ323" s="24"/>
      <c r="DWA323" s="25"/>
      <c r="DWB323" s="25"/>
      <c r="DWC323" s="26"/>
      <c r="DWD323" s="26"/>
      <c r="DWE323" s="102"/>
      <c r="DWF323" s="24"/>
      <c r="DWG323" s="24"/>
      <c r="DWH323" s="24"/>
      <c r="DWI323" s="25"/>
      <c r="DWJ323" s="25"/>
      <c r="DWK323" s="26"/>
      <c r="DWL323" s="26"/>
      <c r="DWM323" s="102"/>
      <c r="DWN323" s="24"/>
      <c r="DWO323" s="24"/>
      <c r="DWP323" s="24"/>
      <c r="DWQ323" s="25"/>
      <c r="DWR323" s="25"/>
      <c r="DWS323" s="26"/>
      <c r="DWT323" s="26"/>
      <c r="DWU323" s="102"/>
      <c r="DWV323" s="24"/>
      <c r="DWW323" s="24"/>
      <c r="DWX323" s="24"/>
      <c r="DWY323" s="25"/>
      <c r="DWZ323" s="25"/>
      <c r="DXA323" s="26"/>
      <c r="DXB323" s="26"/>
      <c r="DXC323" s="102"/>
      <c r="DXD323" s="24"/>
      <c r="DXE323" s="24"/>
      <c r="DXF323" s="24"/>
      <c r="DXG323" s="25"/>
      <c r="DXH323" s="25"/>
      <c r="DXI323" s="26"/>
      <c r="DXJ323" s="26"/>
      <c r="DXK323" s="102"/>
      <c r="DXL323" s="24"/>
      <c r="DXM323" s="24"/>
      <c r="DXN323" s="24"/>
      <c r="DXO323" s="25"/>
      <c r="DXP323" s="25"/>
      <c r="DXQ323" s="26"/>
      <c r="DXR323" s="26"/>
      <c r="DXS323" s="102"/>
      <c r="DXT323" s="24"/>
      <c r="DXU323" s="24"/>
      <c r="DXV323" s="24"/>
      <c r="DXW323" s="25"/>
      <c r="DXX323" s="25"/>
      <c r="DXY323" s="26"/>
      <c r="DXZ323" s="26"/>
      <c r="DYA323" s="102"/>
      <c r="DYB323" s="24"/>
      <c r="DYC323" s="24"/>
      <c r="DYD323" s="24"/>
      <c r="DYE323" s="25"/>
      <c r="DYF323" s="25"/>
      <c r="DYG323" s="26"/>
      <c r="DYH323" s="26"/>
      <c r="DYI323" s="102"/>
      <c r="DYJ323" s="24"/>
      <c r="DYK323" s="24"/>
      <c r="DYL323" s="24"/>
      <c r="DYM323" s="25"/>
      <c r="DYN323" s="25"/>
      <c r="DYO323" s="26"/>
      <c r="DYP323" s="26"/>
      <c r="DYQ323" s="102"/>
      <c r="DYR323" s="24"/>
      <c r="DYS323" s="24"/>
      <c r="DYT323" s="24"/>
      <c r="DYU323" s="25"/>
      <c r="DYV323" s="25"/>
      <c r="DYW323" s="26"/>
      <c r="DYX323" s="26"/>
      <c r="DYY323" s="102"/>
      <c r="DYZ323" s="24"/>
      <c r="DZA323" s="24"/>
      <c r="DZB323" s="24"/>
      <c r="DZC323" s="25"/>
      <c r="DZD323" s="25"/>
      <c r="DZE323" s="26"/>
      <c r="DZF323" s="26"/>
      <c r="DZG323" s="102"/>
      <c r="DZH323" s="24"/>
      <c r="DZI323" s="24"/>
      <c r="DZJ323" s="24"/>
      <c r="DZK323" s="25"/>
      <c r="DZL323" s="25"/>
      <c r="DZM323" s="26"/>
      <c r="DZN323" s="26"/>
      <c r="DZO323" s="102"/>
      <c r="DZP323" s="24"/>
      <c r="DZQ323" s="24"/>
      <c r="DZR323" s="24"/>
      <c r="DZS323" s="25"/>
      <c r="DZT323" s="25"/>
      <c r="DZU323" s="26"/>
      <c r="DZV323" s="26"/>
      <c r="DZW323" s="102"/>
      <c r="DZX323" s="24"/>
      <c r="DZY323" s="24"/>
      <c r="DZZ323" s="24"/>
      <c r="EAA323" s="25"/>
      <c r="EAB323" s="25"/>
      <c r="EAC323" s="26"/>
      <c r="EAD323" s="26"/>
      <c r="EAE323" s="102"/>
      <c r="EAF323" s="24"/>
      <c r="EAG323" s="24"/>
      <c r="EAH323" s="24"/>
      <c r="EAI323" s="25"/>
      <c r="EAJ323" s="25"/>
      <c r="EAK323" s="26"/>
      <c r="EAL323" s="26"/>
      <c r="EAM323" s="102"/>
      <c r="EAN323" s="24"/>
      <c r="EAO323" s="24"/>
      <c r="EAP323" s="24"/>
      <c r="EAQ323" s="25"/>
      <c r="EAR323" s="25"/>
      <c r="EAS323" s="26"/>
      <c r="EAT323" s="26"/>
      <c r="EAU323" s="102"/>
      <c r="EAV323" s="24"/>
      <c r="EAW323" s="24"/>
      <c r="EAX323" s="24"/>
      <c r="EAY323" s="25"/>
      <c r="EAZ323" s="25"/>
      <c r="EBA323" s="26"/>
      <c r="EBB323" s="26"/>
      <c r="EBC323" s="102"/>
      <c r="EBD323" s="24"/>
      <c r="EBE323" s="24"/>
      <c r="EBF323" s="24"/>
      <c r="EBG323" s="25"/>
      <c r="EBH323" s="25"/>
      <c r="EBI323" s="26"/>
      <c r="EBJ323" s="26"/>
      <c r="EBK323" s="102"/>
      <c r="EBL323" s="24"/>
      <c r="EBM323" s="24"/>
      <c r="EBN323" s="24"/>
      <c r="EBO323" s="25"/>
      <c r="EBP323" s="25"/>
      <c r="EBQ323" s="26"/>
      <c r="EBR323" s="26"/>
      <c r="EBS323" s="102"/>
      <c r="EBT323" s="24"/>
      <c r="EBU323" s="24"/>
      <c r="EBV323" s="24"/>
      <c r="EBW323" s="25"/>
      <c r="EBX323" s="25"/>
      <c r="EBY323" s="26"/>
      <c r="EBZ323" s="26"/>
      <c r="ECA323" s="102"/>
      <c r="ECB323" s="24"/>
      <c r="ECC323" s="24"/>
      <c r="ECD323" s="24"/>
      <c r="ECE323" s="25"/>
      <c r="ECF323" s="25"/>
      <c r="ECG323" s="26"/>
      <c r="ECH323" s="26"/>
      <c r="ECI323" s="102"/>
      <c r="ECJ323" s="24"/>
      <c r="ECK323" s="24"/>
      <c r="ECL323" s="24"/>
      <c r="ECM323" s="25"/>
      <c r="ECN323" s="25"/>
      <c r="ECO323" s="26"/>
      <c r="ECP323" s="26"/>
      <c r="ECQ323" s="102"/>
      <c r="ECR323" s="24"/>
      <c r="ECS323" s="24"/>
      <c r="ECT323" s="24"/>
      <c r="ECU323" s="25"/>
      <c r="ECV323" s="25"/>
      <c r="ECW323" s="26"/>
      <c r="ECX323" s="26"/>
      <c r="ECY323" s="102"/>
      <c r="ECZ323" s="24"/>
      <c r="EDA323" s="24"/>
      <c r="EDB323" s="24"/>
      <c r="EDC323" s="25"/>
      <c r="EDD323" s="25"/>
      <c r="EDE323" s="26"/>
      <c r="EDF323" s="26"/>
      <c r="EDG323" s="102"/>
      <c r="EDH323" s="24"/>
      <c r="EDI323" s="24"/>
      <c r="EDJ323" s="24"/>
      <c r="EDK323" s="25"/>
      <c r="EDL323" s="25"/>
      <c r="EDM323" s="26"/>
      <c r="EDN323" s="26"/>
      <c r="EDO323" s="102"/>
      <c r="EDP323" s="24"/>
      <c r="EDQ323" s="24"/>
      <c r="EDR323" s="24"/>
      <c r="EDS323" s="25"/>
      <c r="EDT323" s="25"/>
      <c r="EDU323" s="26"/>
      <c r="EDV323" s="26"/>
      <c r="EDW323" s="102"/>
      <c r="EDX323" s="24"/>
      <c r="EDY323" s="24"/>
      <c r="EDZ323" s="24"/>
      <c r="EEA323" s="25"/>
      <c r="EEB323" s="25"/>
      <c r="EEC323" s="26"/>
      <c r="EED323" s="26"/>
      <c r="EEE323" s="102"/>
      <c r="EEF323" s="24"/>
      <c r="EEG323" s="24"/>
      <c r="EEH323" s="24"/>
      <c r="EEI323" s="25"/>
      <c r="EEJ323" s="25"/>
      <c r="EEK323" s="26"/>
      <c r="EEL323" s="26"/>
      <c r="EEM323" s="102"/>
      <c r="EEN323" s="24"/>
      <c r="EEO323" s="24"/>
      <c r="EEP323" s="24"/>
      <c r="EEQ323" s="25"/>
      <c r="EER323" s="25"/>
      <c r="EES323" s="26"/>
      <c r="EET323" s="26"/>
      <c r="EEU323" s="102"/>
      <c r="EEV323" s="24"/>
      <c r="EEW323" s="24"/>
      <c r="EEX323" s="24"/>
      <c r="EEY323" s="25"/>
      <c r="EEZ323" s="25"/>
      <c r="EFA323" s="26"/>
      <c r="EFB323" s="26"/>
      <c r="EFC323" s="102"/>
      <c r="EFD323" s="24"/>
      <c r="EFE323" s="24"/>
      <c r="EFF323" s="24"/>
      <c r="EFG323" s="25"/>
      <c r="EFH323" s="25"/>
      <c r="EFI323" s="26"/>
      <c r="EFJ323" s="26"/>
      <c r="EFK323" s="102"/>
      <c r="EFL323" s="24"/>
      <c r="EFM323" s="24"/>
      <c r="EFN323" s="24"/>
      <c r="EFO323" s="25"/>
      <c r="EFP323" s="25"/>
      <c r="EFQ323" s="26"/>
      <c r="EFR323" s="26"/>
      <c r="EFS323" s="102"/>
      <c r="EFT323" s="24"/>
      <c r="EFU323" s="24"/>
      <c r="EFV323" s="24"/>
      <c r="EFW323" s="25"/>
      <c r="EFX323" s="25"/>
      <c r="EFY323" s="26"/>
      <c r="EFZ323" s="26"/>
      <c r="EGA323" s="102"/>
      <c r="EGB323" s="24"/>
      <c r="EGC323" s="24"/>
      <c r="EGD323" s="24"/>
      <c r="EGE323" s="25"/>
      <c r="EGF323" s="25"/>
      <c r="EGG323" s="26"/>
      <c r="EGH323" s="26"/>
      <c r="EGI323" s="102"/>
      <c r="EGJ323" s="24"/>
      <c r="EGK323" s="24"/>
      <c r="EGL323" s="24"/>
      <c r="EGM323" s="25"/>
      <c r="EGN323" s="25"/>
      <c r="EGO323" s="26"/>
      <c r="EGP323" s="26"/>
      <c r="EGQ323" s="102"/>
      <c r="EGR323" s="24"/>
      <c r="EGS323" s="24"/>
      <c r="EGT323" s="24"/>
      <c r="EGU323" s="25"/>
      <c r="EGV323" s="25"/>
      <c r="EGW323" s="26"/>
      <c r="EGX323" s="26"/>
      <c r="EGY323" s="102"/>
      <c r="EGZ323" s="24"/>
      <c r="EHA323" s="24"/>
      <c r="EHB323" s="24"/>
      <c r="EHC323" s="25"/>
      <c r="EHD323" s="25"/>
      <c r="EHE323" s="26"/>
      <c r="EHF323" s="26"/>
      <c r="EHG323" s="102"/>
      <c r="EHH323" s="24"/>
      <c r="EHI323" s="24"/>
      <c r="EHJ323" s="24"/>
      <c r="EHK323" s="25"/>
      <c r="EHL323" s="25"/>
      <c r="EHM323" s="26"/>
      <c r="EHN323" s="26"/>
      <c r="EHO323" s="102"/>
      <c r="EHP323" s="24"/>
      <c r="EHQ323" s="24"/>
      <c r="EHR323" s="24"/>
      <c r="EHS323" s="25"/>
      <c r="EHT323" s="25"/>
      <c r="EHU323" s="26"/>
      <c r="EHV323" s="26"/>
      <c r="EHW323" s="102"/>
      <c r="EHX323" s="24"/>
      <c r="EHY323" s="24"/>
      <c r="EHZ323" s="24"/>
      <c r="EIA323" s="25"/>
      <c r="EIB323" s="25"/>
      <c r="EIC323" s="26"/>
      <c r="EID323" s="26"/>
      <c r="EIE323" s="102"/>
      <c r="EIF323" s="24"/>
      <c r="EIG323" s="24"/>
      <c r="EIH323" s="24"/>
      <c r="EII323" s="25"/>
      <c r="EIJ323" s="25"/>
      <c r="EIK323" s="26"/>
      <c r="EIL323" s="26"/>
      <c r="EIM323" s="102"/>
      <c r="EIN323" s="24"/>
      <c r="EIO323" s="24"/>
      <c r="EIP323" s="24"/>
      <c r="EIQ323" s="25"/>
      <c r="EIR323" s="25"/>
      <c r="EIS323" s="26"/>
      <c r="EIT323" s="26"/>
      <c r="EIU323" s="102"/>
      <c r="EIV323" s="24"/>
      <c r="EIW323" s="24"/>
      <c r="EIX323" s="24"/>
      <c r="EIY323" s="25"/>
      <c r="EIZ323" s="25"/>
      <c r="EJA323" s="26"/>
      <c r="EJB323" s="26"/>
      <c r="EJC323" s="102"/>
      <c r="EJD323" s="24"/>
      <c r="EJE323" s="24"/>
      <c r="EJF323" s="24"/>
      <c r="EJG323" s="25"/>
      <c r="EJH323" s="25"/>
      <c r="EJI323" s="26"/>
      <c r="EJJ323" s="26"/>
      <c r="EJK323" s="102"/>
      <c r="EJL323" s="24"/>
      <c r="EJM323" s="24"/>
      <c r="EJN323" s="24"/>
      <c r="EJO323" s="25"/>
      <c r="EJP323" s="25"/>
      <c r="EJQ323" s="26"/>
      <c r="EJR323" s="26"/>
      <c r="EJS323" s="102"/>
      <c r="EJT323" s="24"/>
      <c r="EJU323" s="24"/>
      <c r="EJV323" s="24"/>
      <c r="EJW323" s="25"/>
      <c r="EJX323" s="25"/>
      <c r="EJY323" s="26"/>
      <c r="EJZ323" s="26"/>
      <c r="EKA323" s="102"/>
      <c r="EKB323" s="24"/>
      <c r="EKC323" s="24"/>
      <c r="EKD323" s="24"/>
      <c r="EKE323" s="25"/>
      <c r="EKF323" s="25"/>
      <c r="EKG323" s="26"/>
      <c r="EKH323" s="26"/>
      <c r="EKI323" s="102"/>
      <c r="EKJ323" s="24"/>
      <c r="EKK323" s="24"/>
      <c r="EKL323" s="24"/>
      <c r="EKM323" s="25"/>
      <c r="EKN323" s="25"/>
      <c r="EKO323" s="26"/>
      <c r="EKP323" s="26"/>
      <c r="EKQ323" s="102"/>
      <c r="EKR323" s="24"/>
      <c r="EKS323" s="24"/>
      <c r="EKT323" s="24"/>
      <c r="EKU323" s="25"/>
      <c r="EKV323" s="25"/>
      <c r="EKW323" s="26"/>
      <c r="EKX323" s="26"/>
      <c r="EKY323" s="102"/>
      <c r="EKZ323" s="24"/>
      <c r="ELA323" s="24"/>
      <c r="ELB323" s="24"/>
      <c r="ELC323" s="25"/>
      <c r="ELD323" s="25"/>
      <c r="ELE323" s="26"/>
      <c r="ELF323" s="26"/>
      <c r="ELG323" s="102"/>
      <c r="ELH323" s="24"/>
      <c r="ELI323" s="24"/>
      <c r="ELJ323" s="24"/>
      <c r="ELK323" s="25"/>
      <c r="ELL323" s="25"/>
      <c r="ELM323" s="26"/>
      <c r="ELN323" s="26"/>
      <c r="ELO323" s="102"/>
      <c r="ELP323" s="24"/>
      <c r="ELQ323" s="24"/>
      <c r="ELR323" s="24"/>
      <c r="ELS323" s="25"/>
      <c r="ELT323" s="25"/>
      <c r="ELU323" s="26"/>
      <c r="ELV323" s="26"/>
      <c r="ELW323" s="102"/>
      <c r="ELX323" s="24"/>
      <c r="ELY323" s="24"/>
      <c r="ELZ323" s="24"/>
      <c r="EMA323" s="25"/>
      <c r="EMB323" s="25"/>
      <c r="EMC323" s="26"/>
      <c r="EMD323" s="26"/>
      <c r="EME323" s="102"/>
      <c r="EMF323" s="24"/>
      <c r="EMG323" s="24"/>
      <c r="EMH323" s="24"/>
      <c r="EMI323" s="25"/>
      <c r="EMJ323" s="25"/>
      <c r="EMK323" s="26"/>
      <c r="EML323" s="26"/>
      <c r="EMM323" s="102"/>
      <c r="EMN323" s="24"/>
      <c r="EMO323" s="24"/>
      <c r="EMP323" s="24"/>
      <c r="EMQ323" s="25"/>
      <c r="EMR323" s="25"/>
      <c r="EMS323" s="26"/>
      <c r="EMT323" s="26"/>
      <c r="EMU323" s="102"/>
      <c r="EMV323" s="24"/>
      <c r="EMW323" s="24"/>
      <c r="EMX323" s="24"/>
      <c r="EMY323" s="25"/>
      <c r="EMZ323" s="25"/>
      <c r="ENA323" s="26"/>
      <c r="ENB323" s="26"/>
      <c r="ENC323" s="102"/>
      <c r="END323" s="24"/>
      <c r="ENE323" s="24"/>
      <c r="ENF323" s="24"/>
      <c r="ENG323" s="25"/>
      <c r="ENH323" s="25"/>
      <c r="ENI323" s="26"/>
      <c r="ENJ323" s="26"/>
      <c r="ENK323" s="102"/>
      <c r="ENL323" s="24"/>
      <c r="ENM323" s="24"/>
      <c r="ENN323" s="24"/>
      <c r="ENO323" s="25"/>
      <c r="ENP323" s="25"/>
      <c r="ENQ323" s="26"/>
      <c r="ENR323" s="26"/>
      <c r="ENS323" s="102"/>
      <c r="ENT323" s="24"/>
      <c r="ENU323" s="24"/>
      <c r="ENV323" s="24"/>
      <c r="ENW323" s="25"/>
      <c r="ENX323" s="25"/>
      <c r="ENY323" s="26"/>
      <c r="ENZ323" s="26"/>
      <c r="EOA323" s="102"/>
      <c r="EOB323" s="24"/>
      <c r="EOC323" s="24"/>
      <c r="EOD323" s="24"/>
      <c r="EOE323" s="25"/>
      <c r="EOF323" s="25"/>
      <c r="EOG323" s="26"/>
      <c r="EOH323" s="26"/>
      <c r="EOI323" s="102"/>
      <c r="EOJ323" s="24"/>
      <c r="EOK323" s="24"/>
      <c r="EOL323" s="24"/>
      <c r="EOM323" s="25"/>
      <c r="EON323" s="25"/>
      <c r="EOO323" s="26"/>
      <c r="EOP323" s="26"/>
      <c r="EOQ323" s="102"/>
      <c r="EOR323" s="24"/>
      <c r="EOS323" s="24"/>
      <c r="EOT323" s="24"/>
      <c r="EOU323" s="25"/>
      <c r="EOV323" s="25"/>
      <c r="EOW323" s="26"/>
      <c r="EOX323" s="26"/>
      <c r="EOY323" s="102"/>
      <c r="EOZ323" s="24"/>
      <c r="EPA323" s="24"/>
      <c r="EPB323" s="24"/>
      <c r="EPC323" s="25"/>
      <c r="EPD323" s="25"/>
      <c r="EPE323" s="26"/>
      <c r="EPF323" s="26"/>
      <c r="EPG323" s="102"/>
      <c r="EPH323" s="24"/>
      <c r="EPI323" s="24"/>
      <c r="EPJ323" s="24"/>
      <c r="EPK323" s="25"/>
      <c r="EPL323" s="25"/>
      <c r="EPM323" s="26"/>
      <c r="EPN323" s="26"/>
      <c r="EPO323" s="102"/>
      <c r="EPP323" s="24"/>
      <c r="EPQ323" s="24"/>
      <c r="EPR323" s="24"/>
      <c r="EPS323" s="25"/>
      <c r="EPT323" s="25"/>
      <c r="EPU323" s="26"/>
      <c r="EPV323" s="26"/>
      <c r="EPW323" s="102"/>
      <c r="EPX323" s="24"/>
      <c r="EPY323" s="24"/>
      <c r="EPZ323" s="24"/>
      <c r="EQA323" s="25"/>
      <c r="EQB323" s="25"/>
      <c r="EQC323" s="26"/>
      <c r="EQD323" s="26"/>
      <c r="EQE323" s="102"/>
      <c r="EQF323" s="24"/>
      <c r="EQG323" s="24"/>
      <c r="EQH323" s="24"/>
      <c r="EQI323" s="25"/>
      <c r="EQJ323" s="25"/>
      <c r="EQK323" s="26"/>
      <c r="EQL323" s="26"/>
      <c r="EQM323" s="102"/>
      <c r="EQN323" s="24"/>
      <c r="EQO323" s="24"/>
      <c r="EQP323" s="24"/>
      <c r="EQQ323" s="25"/>
      <c r="EQR323" s="25"/>
      <c r="EQS323" s="26"/>
      <c r="EQT323" s="26"/>
      <c r="EQU323" s="102"/>
      <c r="EQV323" s="24"/>
      <c r="EQW323" s="24"/>
      <c r="EQX323" s="24"/>
      <c r="EQY323" s="25"/>
      <c r="EQZ323" s="25"/>
      <c r="ERA323" s="26"/>
      <c r="ERB323" s="26"/>
      <c r="ERC323" s="102"/>
      <c r="ERD323" s="24"/>
      <c r="ERE323" s="24"/>
      <c r="ERF323" s="24"/>
      <c r="ERG323" s="25"/>
      <c r="ERH323" s="25"/>
      <c r="ERI323" s="26"/>
      <c r="ERJ323" s="26"/>
      <c r="ERK323" s="102"/>
      <c r="ERL323" s="24"/>
      <c r="ERM323" s="24"/>
      <c r="ERN323" s="24"/>
      <c r="ERO323" s="25"/>
      <c r="ERP323" s="25"/>
      <c r="ERQ323" s="26"/>
      <c r="ERR323" s="26"/>
      <c r="ERS323" s="102"/>
      <c r="ERT323" s="24"/>
      <c r="ERU323" s="24"/>
      <c r="ERV323" s="24"/>
      <c r="ERW323" s="25"/>
      <c r="ERX323" s="25"/>
      <c r="ERY323" s="26"/>
      <c r="ERZ323" s="26"/>
      <c r="ESA323" s="102"/>
      <c r="ESB323" s="24"/>
      <c r="ESC323" s="24"/>
      <c r="ESD323" s="24"/>
      <c r="ESE323" s="25"/>
      <c r="ESF323" s="25"/>
      <c r="ESG323" s="26"/>
      <c r="ESH323" s="26"/>
      <c r="ESI323" s="102"/>
      <c r="ESJ323" s="24"/>
      <c r="ESK323" s="24"/>
      <c r="ESL323" s="24"/>
      <c r="ESM323" s="25"/>
      <c r="ESN323" s="25"/>
      <c r="ESO323" s="26"/>
      <c r="ESP323" s="26"/>
      <c r="ESQ323" s="102"/>
      <c r="ESR323" s="24"/>
      <c r="ESS323" s="24"/>
      <c r="EST323" s="24"/>
      <c r="ESU323" s="25"/>
      <c r="ESV323" s="25"/>
      <c r="ESW323" s="26"/>
      <c r="ESX323" s="26"/>
      <c r="ESY323" s="102"/>
      <c r="ESZ323" s="24"/>
      <c r="ETA323" s="24"/>
      <c r="ETB323" s="24"/>
      <c r="ETC323" s="25"/>
      <c r="ETD323" s="25"/>
      <c r="ETE323" s="26"/>
      <c r="ETF323" s="26"/>
      <c r="ETG323" s="102"/>
      <c r="ETH323" s="24"/>
      <c r="ETI323" s="24"/>
      <c r="ETJ323" s="24"/>
      <c r="ETK323" s="25"/>
      <c r="ETL323" s="25"/>
      <c r="ETM323" s="26"/>
      <c r="ETN323" s="26"/>
      <c r="ETO323" s="102"/>
      <c r="ETP323" s="24"/>
      <c r="ETQ323" s="24"/>
      <c r="ETR323" s="24"/>
      <c r="ETS323" s="25"/>
      <c r="ETT323" s="25"/>
      <c r="ETU323" s="26"/>
      <c r="ETV323" s="26"/>
      <c r="ETW323" s="102"/>
      <c r="ETX323" s="24"/>
      <c r="ETY323" s="24"/>
      <c r="ETZ323" s="24"/>
      <c r="EUA323" s="25"/>
      <c r="EUB323" s="25"/>
      <c r="EUC323" s="26"/>
      <c r="EUD323" s="26"/>
      <c r="EUE323" s="102"/>
      <c r="EUF323" s="24"/>
      <c r="EUG323" s="24"/>
      <c r="EUH323" s="24"/>
      <c r="EUI323" s="25"/>
      <c r="EUJ323" s="25"/>
      <c r="EUK323" s="26"/>
      <c r="EUL323" s="26"/>
      <c r="EUM323" s="102"/>
      <c r="EUN323" s="24"/>
      <c r="EUO323" s="24"/>
      <c r="EUP323" s="24"/>
      <c r="EUQ323" s="25"/>
      <c r="EUR323" s="25"/>
      <c r="EUS323" s="26"/>
      <c r="EUT323" s="26"/>
      <c r="EUU323" s="102"/>
      <c r="EUV323" s="24"/>
      <c r="EUW323" s="24"/>
      <c r="EUX323" s="24"/>
      <c r="EUY323" s="25"/>
      <c r="EUZ323" s="25"/>
      <c r="EVA323" s="26"/>
      <c r="EVB323" s="26"/>
      <c r="EVC323" s="102"/>
      <c r="EVD323" s="24"/>
      <c r="EVE323" s="24"/>
      <c r="EVF323" s="24"/>
      <c r="EVG323" s="25"/>
      <c r="EVH323" s="25"/>
      <c r="EVI323" s="26"/>
      <c r="EVJ323" s="26"/>
      <c r="EVK323" s="102"/>
      <c r="EVL323" s="24"/>
      <c r="EVM323" s="24"/>
      <c r="EVN323" s="24"/>
      <c r="EVO323" s="25"/>
      <c r="EVP323" s="25"/>
      <c r="EVQ323" s="26"/>
      <c r="EVR323" s="26"/>
      <c r="EVS323" s="102"/>
      <c r="EVT323" s="24"/>
      <c r="EVU323" s="24"/>
      <c r="EVV323" s="24"/>
      <c r="EVW323" s="25"/>
      <c r="EVX323" s="25"/>
      <c r="EVY323" s="26"/>
      <c r="EVZ323" s="26"/>
      <c r="EWA323" s="102"/>
      <c r="EWB323" s="24"/>
      <c r="EWC323" s="24"/>
      <c r="EWD323" s="24"/>
      <c r="EWE323" s="25"/>
      <c r="EWF323" s="25"/>
      <c r="EWG323" s="26"/>
      <c r="EWH323" s="26"/>
      <c r="EWI323" s="102"/>
      <c r="EWJ323" s="24"/>
      <c r="EWK323" s="24"/>
      <c r="EWL323" s="24"/>
      <c r="EWM323" s="25"/>
      <c r="EWN323" s="25"/>
      <c r="EWO323" s="26"/>
      <c r="EWP323" s="26"/>
      <c r="EWQ323" s="102"/>
      <c r="EWR323" s="24"/>
      <c r="EWS323" s="24"/>
      <c r="EWT323" s="24"/>
      <c r="EWU323" s="25"/>
      <c r="EWV323" s="25"/>
      <c r="EWW323" s="26"/>
      <c r="EWX323" s="26"/>
      <c r="EWY323" s="102"/>
      <c r="EWZ323" s="24"/>
      <c r="EXA323" s="24"/>
      <c r="EXB323" s="24"/>
      <c r="EXC323" s="25"/>
      <c r="EXD323" s="25"/>
      <c r="EXE323" s="26"/>
      <c r="EXF323" s="26"/>
      <c r="EXG323" s="102"/>
      <c r="EXH323" s="24"/>
      <c r="EXI323" s="24"/>
      <c r="EXJ323" s="24"/>
      <c r="EXK323" s="25"/>
      <c r="EXL323" s="25"/>
      <c r="EXM323" s="26"/>
      <c r="EXN323" s="26"/>
      <c r="EXO323" s="102"/>
      <c r="EXP323" s="24"/>
      <c r="EXQ323" s="24"/>
      <c r="EXR323" s="24"/>
      <c r="EXS323" s="25"/>
      <c r="EXT323" s="25"/>
      <c r="EXU323" s="26"/>
      <c r="EXV323" s="26"/>
      <c r="EXW323" s="102"/>
      <c r="EXX323" s="24"/>
      <c r="EXY323" s="24"/>
      <c r="EXZ323" s="24"/>
      <c r="EYA323" s="25"/>
      <c r="EYB323" s="25"/>
      <c r="EYC323" s="26"/>
      <c r="EYD323" s="26"/>
      <c r="EYE323" s="102"/>
      <c r="EYF323" s="24"/>
      <c r="EYG323" s="24"/>
      <c r="EYH323" s="24"/>
      <c r="EYI323" s="25"/>
      <c r="EYJ323" s="25"/>
      <c r="EYK323" s="26"/>
      <c r="EYL323" s="26"/>
      <c r="EYM323" s="102"/>
      <c r="EYN323" s="24"/>
      <c r="EYO323" s="24"/>
      <c r="EYP323" s="24"/>
      <c r="EYQ323" s="25"/>
      <c r="EYR323" s="25"/>
      <c r="EYS323" s="26"/>
      <c r="EYT323" s="26"/>
      <c r="EYU323" s="102"/>
      <c r="EYV323" s="24"/>
      <c r="EYW323" s="24"/>
      <c r="EYX323" s="24"/>
      <c r="EYY323" s="25"/>
      <c r="EYZ323" s="25"/>
      <c r="EZA323" s="26"/>
      <c r="EZB323" s="26"/>
      <c r="EZC323" s="102"/>
      <c r="EZD323" s="24"/>
      <c r="EZE323" s="24"/>
      <c r="EZF323" s="24"/>
      <c r="EZG323" s="25"/>
      <c r="EZH323" s="25"/>
      <c r="EZI323" s="26"/>
      <c r="EZJ323" s="26"/>
      <c r="EZK323" s="102"/>
      <c r="EZL323" s="24"/>
      <c r="EZM323" s="24"/>
      <c r="EZN323" s="24"/>
      <c r="EZO323" s="25"/>
      <c r="EZP323" s="25"/>
      <c r="EZQ323" s="26"/>
      <c r="EZR323" s="26"/>
      <c r="EZS323" s="102"/>
      <c r="EZT323" s="24"/>
      <c r="EZU323" s="24"/>
      <c r="EZV323" s="24"/>
      <c r="EZW323" s="25"/>
      <c r="EZX323" s="25"/>
      <c r="EZY323" s="26"/>
      <c r="EZZ323" s="26"/>
      <c r="FAA323" s="102"/>
      <c r="FAB323" s="24"/>
      <c r="FAC323" s="24"/>
      <c r="FAD323" s="24"/>
      <c r="FAE323" s="25"/>
      <c r="FAF323" s="25"/>
      <c r="FAG323" s="26"/>
      <c r="FAH323" s="26"/>
      <c r="FAI323" s="102"/>
      <c r="FAJ323" s="24"/>
      <c r="FAK323" s="24"/>
      <c r="FAL323" s="24"/>
      <c r="FAM323" s="25"/>
      <c r="FAN323" s="25"/>
      <c r="FAO323" s="26"/>
      <c r="FAP323" s="26"/>
      <c r="FAQ323" s="102"/>
      <c r="FAR323" s="24"/>
      <c r="FAS323" s="24"/>
      <c r="FAT323" s="24"/>
      <c r="FAU323" s="25"/>
      <c r="FAV323" s="25"/>
      <c r="FAW323" s="26"/>
      <c r="FAX323" s="26"/>
      <c r="FAY323" s="102"/>
      <c r="FAZ323" s="24"/>
      <c r="FBA323" s="24"/>
      <c r="FBB323" s="24"/>
      <c r="FBC323" s="25"/>
      <c r="FBD323" s="25"/>
      <c r="FBE323" s="26"/>
      <c r="FBF323" s="26"/>
      <c r="FBG323" s="102"/>
      <c r="FBH323" s="24"/>
      <c r="FBI323" s="24"/>
      <c r="FBJ323" s="24"/>
      <c r="FBK323" s="25"/>
      <c r="FBL323" s="25"/>
      <c r="FBM323" s="26"/>
      <c r="FBN323" s="26"/>
      <c r="FBO323" s="102"/>
      <c r="FBP323" s="24"/>
      <c r="FBQ323" s="24"/>
      <c r="FBR323" s="24"/>
      <c r="FBS323" s="25"/>
      <c r="FBT323" s="25"/>
      <c r="FBU323" s="26"/>
      <c r="FBV323" s="26"/>
      <c r="FBW323" s="102"/>
      <c r="FBX323" s="24"/>
      <c r="FBY323" s="24"/>
      <c r="FBZ323" s="24"/>
      <c r="FCA323" s="25"/>
      <c r="FCB323" s="25"/>
      <c r="FCC323" s="26"/>
      <c r="FCD323" s="26"/>
      <c r="FCE323" s="102"/>
      <c r="FCF323" s="24"/>
      <c r="FCG323" s="24"/>
      <c r="FCH323" s="24"/>
      <c r="FCI323" s="25"/>
      <c r="FCJ323" s="25"/>
      <c r="FCK323" s="26"/>
      <c r="FCL323" s="26"/>
      <c r="FCM323" s="102"/>
      <c r="FCN323" s="24"/>
      <c r="FCO323" s="24"/>
      <c r="FCP323" s="24"/>
      <c r="FCQ323" s="25"/>
      <c r="FCR323" s="25"/>
      <c r="FCS323" s="26"/>
      <c r="FCT323" s="26"/>
      <c r="FCU323" s="102"/>
      <c r="FCV323" s="24"/>
      <c r="FCW323" s="24"/>
      <c r="FCX323" s="24"/>
      <c r="FCY323" s="25"/>
      <c r="FCZ323" s="25"/>
      <c r="FDA323" s="26"/>
      <c r="FDB323" s="26"/>
      <c r="FDC323" s="102"/>
      <c r="FDD323" s="24"/>
      <c r="FDE323" s="24"/>
      <c r="FDF323" s="24"/>
      <c r="FDG323" s="25"/>
      <c r="FDH323" s="25"/>
      <c r="FDI323" s="26"/>
      <c r="FDJ323" s="26"/>
      <c r="FDK323" s="102"/>
      <c r="FDL323" s="24"/>
      <c r="FDM323" s="24"/>
      <c r="FDN323" s="24"/>
      <c r="FDO323" s="25"/>
      <c r="FDP323" s="25"/>
      <c r="FDQ323" s="26"/>
      <c r="FDR323" s="26"/>
      <c r="FDS323" s="102"/>
      <c r="FDT323" s="24"/>
      <c r="FDU323" s="24"/>
      <c r="FDV323" s="24"/>
      <c r="FDW323" s="25"/>
      <c r="FDX323" s="25"/>
      <c r="FDY323" s="26"/>
      <c r="FDZ323" s="26"/>
      <c r="FEA323" s="102"/>
      <c r="FEB323" s="24"/>
      <c r="FEC323" s="24"/>
      <c r="FED323" s="24"/>
      <c r="FEE323" s="25"/>
      <c r="FEF323" s="25"/>
      <c r="FEG323" s="26"/>
      <c r="FEH323" s="26"/>
      <c r="FEI323" s="102"/>
      <c r="FEJ323" s="24"/>
      <c r="FEK323" s="24"/>
      <c r="FEL323" s="24"/>
      <c r="FEM323" s="25"/>
      <c r="FEN323" s="25"/>
      <c r="FEO323" s="26"/>
      <c r="FEP323" s="26"/>
      <c r="FEQ323" s="102"/>
      <c r="FER323" s="24"/>
      <c r="FES323" s="24"/>
      <c r="FET323" s="24"/>
      <c r="FEU323" s="25"/>
      <c r="FEV323" s="25"/>
      <c r="FEW323" s="26"/>
      <c r="FEX323" s="26"/>
      <c r="FEY323" s="102"/>
      <c r="FEZ323" s="24"/>
      <c r="FFA323" s="24"/>
      <c r="FFB323" s="24"/>
      <c r="FFC323" s="25"/>
      <c r="FFD323" s="25"/>
      <c r="FFE323" s="26"/>
      <c r="FFF323" s="26"/>
      <c r="FFG323" s="102"/>
      <c r="FFH323" s="24"/>
      <c r="FFI323" s="24"/>
      <c r="FFJ323" s="24"/>
      <c r="FFK323" s="25"/>
      <c r="FFL323" s="25"/>
      <c r="FFM323" s="26"/>
      <c r="FFN323" s="26"/>
      <c r="FFO323" s="102"/>
      <c r="FFP323" s="24"/>
      <c r="FFQ323" s="24"/>
      <c r="FFR323" s="24"/>
      <c r="FFS323" s="25"/>
      <c r="FFT323" s="25"/>
      <c r="FFU323" s="26"/>
      <c r="FFV323" s="26"/>
      <c r="FFW323" s="102"/>
      <c r="FFX323" s="24"/>
      <c r="FFY323" s="24"/>
      <c r="FFZ323" s="24"/>
      <c r="FGA323" s="25"/>
      <c r="FGB323" s="25"/>
      <c r="FGC323" s="26"/>
      <c r="FGD323" s="26"/>
      <c r="FGE323" s="102"/>
      <c r="FGF323" s="24"/>
      <c r="FGG323" s="24"/>
      <c r="FGH323" s="24"/>
      <c r="FGI323" s="25"/>
      <c r="FGJ323" s="25"/>
      <c r="FGK323" s="26"/>
      <c r="FGL323" s="26"/>
      <c r="FGM323" s="102"/>
      <c r="FGN323" s="24"/>
      <c r="FGO323" s="24"/>
      <c r="FGP323" s="24"/>
      <c r="FGQ323" s="25"/>
      <c r="FGR323" s="25"/>
      <c r="FGS323" s="26"/>
      <c r="FGT323" s="26"/>
      <c r="FGU323" s="102"/>
      <c r="FGV323" s="24"/>
      <c r="FGW323" s="24"/>
      <c r="FGX323" s="24"/>
      <c r="FGY323" s="25"/>
      <c r="FGZ323" s="25"/>
      <c r="FHA323" s="26"/>
      <c r="FHB323" s="26"/>
      <c r="FHC323" s="102"/>
      <c r="FHD323" s="24"/>
      <c r="FHE323" s="24"/>
      <c r="FHF323" s="24"/>
      <c r="FHG323" s="25"/>
      <c r="FHH323" s="25"/>
      <c r="FHI323" s="26"/>
      <c r="FHJ323" s="26"/>
      <c r="FHK323" s="102"/>
      <c r="FHL323" s="24"/>
      <c r="FHM323" s="24"/>
      <c r="FHN323" s="24"/>
      <c r="FHO323" s="25"/>
      <c r="FHP323" s="25"/>
      <c r="FHQ323" s="26"/>
      <c r="FHR323" s="26"/>
      <c r="FHS323" s="102"/>
      <c r="FHT323" s="24"/>
      <c r="FHU323" s="24"/>
      <c r="FHV323" s="24"/>
      <c r="FHW323" s="25"/>
      <c r="FHX323" s="25"/>
      <c r="FHY323" s="26"/>
      <c r="FHZ323" s="26"/>
      <c r="FIA323" s="102"/>
      <c r="FIB323" s="24"/>
      <c r="FIC323" s="24"/>
      <c r="FID323" s="24"/>
      <c r="FIE323" s="25"/>
      <c r="FIF323" s="25"/>
      <c r="FIG323" s="26"/>
      <c r="FIH323" s="26"/>
      <c r="FII323" s="102"/>
      <c r="FIJ323" s="24"/>
      <c r="FIK323" s="24"/>
      <c r="FIL323" s="24"/>
      <c r="FIM323" s="25"/>
      <c r="FIN323" s="25"/>
      <c r="FIO323" s="26"/>
      <c r="FIP323" s="26"/>
      <c r="FIQ323" s="102"/>
      <c r="FIR323" s="24"/>
      <c r="FIS323" s="24"/>
      <c r="FIT323" s="24"/>
      <c r="FIU323" s="25"/>
      <c r="FIV323" s="25"/>
      <c r="FIW323" s="26"/>
      <c r="FIX323" s="26"/>
      <c r="FIY323" s="102"/>
      <c r="FIZ323" s="24"/>
      <c r="FJA323" s="24"/>
      <c r="FJB323" s="24"/>
      <c r="FJC323" s="25"/>
      <c r="FJD323" s="25"/>
      <c r="FJE323" s="26"/>
      <c r="FJF323" s="26"/>
      <c r="FJG323" s="102"/>
      <c r="FJH323" s="24"/>
      <c r="FJI323" s="24"/>
      <c r="FJJ323" s="24"/>
      <c r="FJK323" s="25"/>
      <c r="FJL323" s="25"/>
      <c r="FJM323" s="26"/>
      <c r="FJN323" s="26"/>
      <c r="FJO323" s="102"/>
      <c r="FJP323" s="24"/>
      <c r="FJQ323" s="24"/>
      <c r="FJR323" s="24"/>
      <c r="FJS323" s="25"/>
      <c r="FJT323" s="25"/>
      <c r="FJU323" s="26"/>
      <c r="FJV323" s="26"/>
      <c r="FJW323" s="102"/>
      <c r="FJX323" s="24"/>
      <c r="FJY323" s="24"/>
      <c r="FJZ323" s="24"/>
      <c r="FKA323" s="25"/>
      <c r="FKB323" s="25"/>
      <c r="FKC323" s="26"/>
      <c r="FKD323" s="26"/>
      <c r="FKE323" s="102"/>
      <c r="FKF323" s="24"/>
      <c r="FKG323" s="24"/>
      <c r="FKH323" s="24"/>
      <c r="FKI323" s="25"/>
      <c r="FKJ323" s="25"/>
      <c r="FKK323" s="26"/>
      <c r="FKL323" s="26"/>
      <c r="FKM323" s="102"/>
      <c r="FKN323" s="24"/>
      <c r="FKO323" s="24"/>
      <c r="FKP323" s="24"/>
      <c r="FKQ323" s="25"/>
      <c r="FKR323" s="25"/>
      <c r="FKS323" s="26"/>
      <c r="FKT323" s="26"/>
      <c r="FKU323" s="102"/>
      <c r="FKV323" s="24"/>
      <c r="FKW323" s="24"/>
      <c r="FKX323" s="24"/>
      <c r="FKY323" s="25"/>
      <c r="FKZ323" s="25"/>
      <c r="FLA323" s="26"/>
      <c r="FLB323" s="26"/>
      <c r="FLC323" s="102"/>
      <c r="FLD323" s="24"/>
      <c r="FLE323" s="24"/>
      <c r="FLF323" s="24"/>
      <c r="FLG323" s="25"/>
      <c r="FLH323" s="25"/>
      <c r="FLI323" s="26"/>
      <c r="FLJ323" s="26"/>
      <c r="FLK323" s="102"/>
      <c r="FLL323" s="24"/>
      <c r="FLM323" s="24"/>
      <c r="FLN323" s="24"/>
      <c r="FLO323" s="25"/>
      <c r="FLP323" s="25"/>
      <c r="FLQ323" s="26"/>
      <c r="FLR323" s="26"/>
      <c r="FLS323" s="102"/>
      <c r="FLT323" s="24"/>
      <c r="FLU323" s="24"/>
      <c r="FLV323" s="24"/>
      <c r="FLW323" s="25"/>
      <c r="FLX323" s="25"/>
      <c r="FLY323" s="26"/>
      <c r="FLZ323" s="26"/>
      <c r="FMA323" s="102"/>
      <c r="FMB323" s="24"/>
      <c r="FMC323" s="24"/>
      <c r="FMD323" s="24"/>
      <c r="FME323" s="25"/>
      <c r="FMF323" s="25"/>
      <c r="FMG323" s="26"/>
      <c r="FMH323" s="26"/>
      <c r="FMI323" s="102"/>
      <c r="FMJ323" s="24"/>
      <c r="FMK323" s="24"/>
      <c r="FML323" s="24"/>
      <c r="FMM323" s="25"/>
      <c r="FMN323" s="25"/>
      <c r="FMO323" s="26"/>
      <c r="FMP323" s="26"/>
      <c r="FMQ323" s="102"/>
      <c r="FMR323" s="24"/>
      <c r="FMS323" s="24"/>
      <c r="FMT323" s="24"/>
      <c r="FMU323" s="25"/>
      <c r="FMV323" s="25"/>
      <c r="FMW323" s="26"/>
      <c r="FMX323" s="26"/>
      <c r="FMY323" s="102"/>
      <c r="FMZ323" s="24"/>
      <c r="FNA323" s="24"/>
      <c r="FNB323" s="24"/>
      <c r="FNC323" s="25"/>
      <c r="FND323" s="25"/>
      <c r="FNE323" s="26"/>
      <c r="FNF323" s="26"/>
      <c r="FNG323" s="102"/>
      <c r="FNH323" s="24"/>
      <c r="FNI323" s="24"/>
      <c r="FNJ323" s="24"/>
      <c r="FNK323" s="25"/>
      <c r="FNL323" s="25"/>
      <c r="FNM323" s="26"/>
      <c r="FNN323" s="26"/>
      <c r="FNO323" s="102"/>
      <c r="FNP323" s="24"/>
      <c r="FNQ323" s="24"/>
      <c r="FNR323" s="24"/>
      <c r="FNS323" s="25"/>
      <c r="FNT323" s="25"/>
      <c r="FNU323" s="26"/>
      <c r="FNV323" s="26"/>
      <c r="FNW323" s="102"/>
      <c r="FNX323" s="24"/>
      <c r="FNY323" s="24"/>
      <c r="FNZ323" s="24"/>
      <c r="FOA323" s="25"/>
      <c r="FOB323" s="25"/>
      <c r="FOC323" s="26"/>
      <c r="FOD323" s="26"/>
      <c r="FOE323" s="102"/>
      <c r="FOF323" s="24"/>
      <c r="FOG323" s="24"/>
      <c r="FOH323" s="24"/>
      <c r="FOI323" s="25"/>
      <c r="FOJ323" s="25"/>
      <c r="FOK323" s="26"/>
      <c r="FOL323" s="26"/>
      <c r="FOM323" s="102"/>
      <c r="FON323" s="24"/>
      <c r="FOO323" s="24"/>
      <c r="FOP323" s="24"/>
      <c r="FOQ323" s="25"/>
      <c r="FOR323" s="25"/>
      <c r="FOS323" s="26"/>
      <c r="FOT323" s="26"/>
      <c r="FOU323" s="102"/>
      <c r="FOV323" s="24"/>
      <c r="FOW323" s="24"/>
      <c r="FOX323" s="24"/>
      <c r="FOY323" s="25"/>
      <c r="FOZ323" s="25"/>
      <c r="FPA323" s="26"/>
      <c r="FPB323" s="26"/>
      <c r="FPC323" s="102"/>
      <c r="FPD323" s="24"/>
      <c r="FPE323" s="24"/>
      <c r="FPF323" s="24"/>
      <c r="FPG323" s="25"/>
      <c r="FPH323" s="25"/>
      <c r="FPI323" s="26"/>
      <c r="FPJ323" s="26"/>
      <c r="FPK323" s="102"/>
      <c r="FPL323" s="24"/>
      <c r="FPM323" s="24"/>
      <c r="FPN323" s="24"/>
      <c r="FPO323" s="25"/>
      <c r="FPP323" s="25"/>
      <c r="FPQ323" s="26"/>
      <c r="FPR323" s="26"/>
      <c r="FPS323" s="102"/>
      <c r="FPT323" s="24"/>
      <c r="FPU323" s="24"/>
      <c r="FPV323" s="24"/>
      <c r="FPW323" s="25"/>
      <c r="FPX323" s="25"/>
      <c r="FPY323" s="26"/>
      <c r="FPZ323" s="26"/>
      <c r="FQA323" s="102"/>
      <c r="FQB323" s="24"/>
      <c r="FQC323" s="24"/>
      <c r="FQD323" s="24"/>
      <c r="FQE323" s="25"/>
      <c r="FQF323" s="25"/>
      <c r="FQG323" s="26"/>
      <c r="FQH323" s="26"/>
      <c r="FQI323" s="102"/>
      <c r="FQJ323" s="24"/>
      <c r="FQK323" s="24"/>
      <c r="FQL323" s="24"/>
      <c r="FQM323" s="25"/>
      <c r="FQN323" s="25"/>
      <c r="FQO323" s="26"/>
      <c r="FQP323" s="26"/>
      <c r="FQQ323" s="102"/>
      <c r="FQR323" s="24"/>
      <c r="FQS323" s="24"/>
      <c r="FQT323" s="24"/>
      <c r="FQU323" s="25"/>
      <c r="FQV323" s="25"/>
      <c r="FQW323" s="26"/>
      <c r="FQX323" s="26"/>
      <c r="FQY323" s="102"/>
      <c r="FQZ323" s="24"/>
      <c r="FRA323" s="24"/>
      <c r="FRB323" s="24"/>
      <c r="FRC323" s="25"/>
      <c r="FRD323" s="25"/>
      <c r="FRE323" s="26"/>
      <c r="FRF323" s="26"/>
      <c r="FRG323" s="102"/>
      <c r="FRH323" s="24"/>
      <c r="FRI323" s="24"/>
      <c r="FRJ323" s="24"/>
      <c r="FRK323" s="25"/>
      <c r="FRL323" s="25"/>
      <c r="FRM323" s="26"/>
      <c r="FRN323" s="26"/>
      <c r="FRO323" s="102"/>
      <c r="FRP323" s="24"/>
      <c r="FRQ323" s="24"/>
      <c r="FRR323" s="24"/>
      <c r="FRS323" s="25"/>
      <c r="FRT323" s="25"/>
      <c r="FRU323" s="26"/>
      <c r="FRV323" s="26"/>
      <c r="FRW323" s="102"/>
      <c r="FRX323" s="24"/>
      <c r="FRY323" s="24"/>
      <c r="FRZ323" s="24"/>
      <c r="FSA323" s="25"/>
      <c r="FSB323" s="25"/>
      <c r="FSC323" s="26"/>
      <c r="FSD323" s="26"/>
      <c r="FSE323" s="102"/>
      <c r="FSF323" s="24"/>
      <c r="FSG323" s="24"/>
      <c r="FSH323" s="24"/>
      <c r="FSI323" s="25"/>
      <c r="FSJ323" s="25"/>
      <c r="FSK323" s="26"/>
      <c r="FSL323" s="26"/>
      <c r="FSM323" s="102"/>
      <c r="FSN323" s="24"/>
      <c r="FSO323" s="24"/>
      <c r="FSP323" s="24"/>
      <c r="FSQ323" s="25"/>
      <c r="FSR323" s="25"/>
      <c r="FSS323" s="26"/>
      <c r="FST323" s="26"/>
      <c r="FSU323" s="102"/>
      <c r="FSV323" s="24"/>
      <c r="FSW323" s="24"/>
      <c r="FSX323" s="24"/>
      <c r="FSY323" s="25"/>
      <c r="FSZ323" s="25"/>
      <c r="FTA323" s="26"/>
      <c r="FTB323" s="26"/>
      <c r="FTC323" s="102"/>
      <c r="FTD323" s="24"/>
      <c r="FTE323" s="24"/>
      <c r="FTF323" s="24"/>
      <c r="FTG323" s="25"/>
      <c r="FTH323" s="25"/>
      <c r="FTI323" s="26"/>
      <c r="FTJ323" s="26"/>
      <c r="FTK323" s="102"/>
      <c r="FTL323" s="24"/>
      <c r="FTM323" s="24"/>
      <c r="FTN323" s="24"/>
      <c r="FTO323" s="25"/>
      <c r="FTP323" s="25"/>
      <c r="FTQ323" s="26"/>
      <c r="FTR323" s="26"/>
      <c r="FTS323" s="102"/>
      <c r="FTT323" s="24"/>
      <c r="FTU323" s="24"/>
      <c r="FTV323" s="24"/>
      <c r="FTW323" s="25"/>
      <c r="FTX323" s="25"/>
      <c r="FTY323" s="26"/>
      <c r="FTZ323" s="26"/>
      <c r="FUA323" s="102"/>
      <c r="FUB323" s="24"/>
      <c r="FUC323" s="24"/>
      <c r="FUD323" s="24"/>
      <c r="FUE323" s="25"/>
      <c r="FUF323" s="25"/>
      <c r="FUG323" s="26"/>
      <c r="FUH323" s="26"/>
      <c r="FUI323" s="102"/>
      <c r="FUJ323" s="24"/>
      <c r="FUK323" s="24"/>
      <c r="FUL323" s="24"/>
      <c r="FUM323" s="25"/>
      <c r="FUN323" s="25"/>
      <c r="FUO323" s="26"/>
      <c r="FUP323" s="26"/>
      <c r="FUQ323" s="102"/>
      <c r="FUR323" s="24"/>
      <c r="FUS323" s="24"/>
      <c r="FUT323" s="24"/>
      <c r="FUU323" s="25"/>
      <c r="FUV323" s="25"/>
      <c r="FUW323" s="26"/>
      <c r="FUX323" s="26"/>
      <c r="FUY323" s="102"/>
      <c r="FUZ323" s="24"/>
      <c r="FVA323" s="24"/>
      <c r="FVB323" s="24"/>
      <c r="FVC323" s="25"/>
      <c r="FVD323" s="25"/>
      <c r="FVE323" s="26"/>
      <c r="FVF323" s="26"/>
      <c r="FVG323" s="102"/>
      <c r="FVH323" s="24"/>
      <c r="FVI323" s="24"/>
      <c r="FVJ323" s="24"/>
      <c r="FVK323" s="25"/>
      <c r="FVL323" s="25"/>
      <c r="FVM323" s="26"/>
      <c r="FVN323" s="26"/>
      <c r="FVO323" s="102"/>
      <c r="FVP323" s="24"/>
      <c r="FVQ323" s="24"/>
      <c r="FVR323" s="24"/>
      <c r="FVS323" s="25"/>
      <c r="FVT323" s="25"/>
      <c r="FVU323" s="26"/>
      <c r="FVV323" s="26"/>
      <c r="FVW323" s="102"/>
      <c r="FVX323" s="24"/>
      <c r="FVY323" s="24"/>
      <c r="FVZ323" s="24"/>
      <c r="FWA323" s="25"/>
      <c r="FWB323" s="25"/>
      <c r="FWC323" s="26"/>
      <c r="FWD323" s="26"/>
      <c r="FWE323" s="102"/>
      <c r="FWF323" s="24"/>
      <c r="FWG323" s="24"/>
      <c r="FWH323" s="24"/>
      <c r="FWI323" s="25"/>
      <c r="FWJ323" s="25"/>
      <c r="FWK323" s="26"/>
      <c r="FWL323" s="26"/>
      <c r="FWM323" s="102"/>
      <c r="FWN323" s="24"/>
      <c r="FWO323" s="24"/>
      <c r="FWP323" s="24"/>
      <c r="FWQ323" s="25"/>
      <c r="FWR323" s="25"/>
      <c r="FWS323" s="26"/>
      <c r="FWT323" s="26"/>
      <c r="FWU323" s="102"/>
      <c r="FWV323" s="24"/>
      <c r="FWW323" s="24"/>
      <c r="FWX323" s="24"/>
      <c r="FWY323" s="25"/>
      <c r="FWZ323" s="25"/>
      <c r="FXA323" s="26"/>
      <c r="FXB323" s="26"/>
      <c r="FXC323" s="102"/>
      <c r="FXD323" s="24"/>
      <c r="FXE323" s="24"/>
      <c r="FXF323" s="24"/>
      <c r="FXG323" s="25"/>
      <c r="FXH323" s="25"/>
      <c r="FXI323" s="26"/>
      <c r="FXJ323" s="26"/>
      <c r="FXK323" s="102"/>
      <c r="FXL323" s="24"/>
      <c r="FXM323" s="24"/>
      <c r="FXN323" s="24"/>
      <c r="FXO323" s="25"/>
      <c r="FXP323" s="25"/>
      <c r="FXQ323" s="26"/>
      <c r="FXR323" s="26"/>
      <c r="FXS323" s="102"/>
      <c r="FXT323" s="24"/>
      <c r="FXU323" s="24"/>
      <c r="FXV323" s="24"/>
      <c r="FXW323" s="25"/>
      <c r="FXX323" s="25"/>
      <c r="FXY323" s="26"/>
      <c r="FXZ323" s="26"/>
      <c r="FYA323" s="102"/>
      <c r="FYB323" s="24"/>
      <c r="FYC323" s="24"/>
      <c r="FYD323" s="24"/>
      <c r="FYE323" s="25"/>
      <c r="FYF323" s="25"/>
      <c r="FYG323" s="26"/>
      <c r="FYH323" s="26"/>
      <c r="FYI323" s="102"/>
      <c r="FYJ323" s="24"/>
      <c r="FYK323" s="24"/>
      <c r="FYL323" s="24"/>
      <c r="FYM323" s="25"/>
      <c r="FYN323" s="25"/>
      <c r="FYO323" s="26"/>
      <c r="FYP323" s="26"/>
      <c r="FYQ323" s="102"/>
      <c r="FYR323" s="24"/>
      <c r="FYS323" s="24"/>
      <c r="FYT323" s="24"/>
      <c r="FYU323" s="25"/>
      <c r="FYV323" s="25"/>
      <c r="FYW323" s="26"/>
      <c r="FYX323" s="26"/>
      <c r="FYY323" s="102"/>
      <c r="FYZ323" s="24"/>
      <c r="FZA323" s="24"/>
      <c r="FZB323" s="24"/>
      <c r="FZC323" s="25"/>
      <c r="FZD323" s="25"/>
      <c r="FZE323" s="26"/>
      <c r="FZF323" s="26"/>
      <c r="FZG323" s="102"/>
      <c r="FZH323" s="24"/>
      <c r="FZI323" s="24"/>
      <c r="FZJ323" s="24"/>
      <c r="FZK323" s="25"/>
      <c r="FZL323" s="25"/>
      <c r="FZM323" s="26"/>
      <c r="FZN323" s="26"/>
      <c r="FZO323" s="102"/>
      <c r="FZP323" s="24"/>
      <c r="FZQ323" s="24"/>
      <c r="FZR323" s="24"/>
      <c r="FZS323" s="25"/>
      <c r="FZT323" s="25"/>
      <c r="FZU323" s="26"/>
      <c r="FZV323" s="26"/>
      <c r="FZW323" s="102"/>
      <c r="FZX323" s="24"/>
      <c r="FZY323" s="24"/>
      <c r="FZZ323" s="24"/>
      <c r="GAA323" s="25"/>
      <c r="GAB323" s="25"/>
      <c r="GAC323" s="26"/>
      <c r="GAD323" s="26"/>
      <c r="GAE323" s="102"/>
      <c r="GAF323" s="24"/>
      <c r="GAG323" s="24"/>
      <c r="GAH323" s="24"/>
      <c r="GAI323" s="25"/>
      <c r="GAJ323" s="25"/>
      <c r="GAK323" s="26"/>
      <c r="GAL323" s="26"/>
      <c r="GAM323" s="102"/>
      <c r="GAN323" s="24"/>
      <c r="GAO323" s="24"/>
      <c r="GAP323" s="24"/>
      <c r="GAQ323" s="25"/>
      <c r="GAR323" s="25"/>
      <c r="GAS323" s="26"/>
      <c r="GAT323" s="26"/>
      <c r="GAU323" s="102"/>
      <c r="GAV323" s="24"/>
      <c r="GAW323" s="24"/>
      <c r="GAX323" s="24"/>
      <c r="GAY323" s="25"/>
      <c r="GAZ323" s="25"/>
      <c r="GBA323" s="26"/>
      <c r="GBB323" s="26"/>
      <c r="GBC323" s="102"/>
      <c r="GBD323" s="24"/>
      <c r="GBE323" s="24"/>
      <c r="GBF323" s="24"/>
      <c r="GBG323" s="25"/>
      <c r="GBH323" s="25"/>
      <c r="GBI323" s="26"/>
      <c r="GBJ323" s="26"/>
      <c r="GBK323" s="102"/>
      <c r="GBL323" s="24"/>
      <c r="GBM323" s="24"/>
      <c r="GBN323" s="24"/>
      <c r="GBO323" s="25"/>
      <c r="GBP323" s="25"/>
      <c r="GBQ323" s="26"/>
      <c r="GBR323" s="26"/>
      <c r="GBS323" s="102"/>
      <c r="GBT323" s="24"/>
      <c r="GBU323" s="24"/>
      <c r="GBV323" s="24"/>
      <c r="GBW323" s="25"/>
      <c r="GBX323" s="25"/>
      <c r="GBY323" s="26"/>
      <c r="GBZ323" s="26"/>
      <c r="GCA323" s="102"/>
      <c r="GCB323" s="24"/>
      <c r="GCC323" s="24"/>
      <c r="GCD323" s="24"/>
      <c r="GCE323" s="25"/>
      <c r="GCF323" s="25"/>
      <c r="GCG323" s="26"/>
      <c r="GCH323" s="26"/>
      <c r="GCI323" s="102"/>
      <c r="GCJ323" s="24"/>
      <c r="GCK323" s="24"/>
      <c r="GCL323" s="24"/>
      <c r="GCM323" s="25"/>
      <c r="GCN323" s="25"/>
      <c r="GCO323" s="26"/>
      <c r="GCP323" s="26"/>
      <c r="GCQ323" s="102"/>
      <c r="GCR323" s="24"/>
      <c r="GCS323" s="24"/>
      <c r="GCT323" s="24"/>
      <c r="GCU323" s="25"/>
      <c r="GCV323" s="25"/>
      <c r="GCW323" s="26"/>
      <c r="GCX323" s="26"/>
      <c r="GCY323" s="102"/>
      <c r="GCZ323" s="24"/>
      <c r="GDA323" s="24"/>
      <c r="GDB323" s="24"/>
      <c r="GDC323" s="25"/>
      <c r="GDD323" s="25"/>
      <c r="GDE323" s="26"/>
      <c r="GDF323" s="26"/>
      <c r="GDG323" s="102"/>
      <c r="GDH323" s="24"/>
      <c r="GDI323" s="24"/>
      <c r="GDJ323" s="24"/>
      <c r="GDK323" s="25"/>
      <c r="GDL323" s="25"/>
      <c r="GDM323" s="26"/>
      <c r="GDN323" s="26"/>
      <c r="GDO323" s="102"/>
      <c r="GDP323" s="24"/>
      <c r="GDQ323" s="24"/>
      <c r="GDR323" s="24"/>
      <c r="GDS323" s="25"/>
      <c r="GDT323" s="25"/>
      <c r="GDU323" s="26"/>
      <c r="GDV323" s="26"/>
      <c r="GDW323" s="102"/>
      <c r="GDX323" s="24"/>
      <c r="GDY323" s="24"/>
      <c r="GDZ323" s="24"/>
      <c r="GEA323" s="25"/>
      <c r="GEB323" s="25"/>
      <c r="GEC323" s="26"/>
      <c r="GED323" s="26"/>
      <c r="GEE323" s="102"/>
      <c r="GEF323" s="24"/>
      <c r="GEG323" s="24"/>
      <c r="GEH323" s="24"/>
      <c r="GEI323" s="25"/>
      <c r="GEJ323" s="25"/>
      <c r="GEK323" s="26"/>
      <c r="GEL323" s="26"/>
      <c r="GEM323" s="102"/>
      <c r="GEN323" s="24"/>
      <c r="GEO323" s="24"/>
      <c r="GEP323" s="24"/>
      <c r="GEQ323" s="25"/>
      <c r="GER323" s="25"/>
      <c r="GES323" s="26"/>
      <c r="GET323" s="26"/>
      <c r="GEU323" s="102"/>
      <c r="GEV323" s="24"/>
      <c r="GEW323" s="24"/>
      <c r="GEX323" s="24"/>
      <c r="GEY323" s="25"/>
      <c r="GEZ323" s="25"/>
      <c r="GFA323" s="26"/>
      <c r="GFB323" s="26"/>
      <c r="GFC323" s="102"/>
      <c r="GFD323" s="24"/>
      <c r="GFE323" s="24"/>
      <c r="GFF323" s="24"/>
      <c r="GFG323" s="25"/>
      <c r="GFH323" s="25"/>
      <c r="GFI323" s="26"/>
      <c r="GFJ323" s="26"/>
      <c r="GFK323" s="102"/>
      <c r="GFL323" s="24"/>
      <c r="GFM323" s="24"/>
      <c r="GFN323" s="24"/>
      <c r="GFO323" s="25"/>
      <c r="GFP323" s="25"/>
      <c r="GFQ323" s="26"/>
      <c r="GFR323" s="26"/>
      <c r="GFS323" s="102"/>
      <c r="GFT323" s="24"/>
      <c r="GFU323" s="24"/>
      <c r="GFV323" s="24"/>
      <c r="GFW323" s="25"/>
      <c r="GFX323" s="25"/>
      <c r="GFY323" s="26"/>
      <c r="GFZ323" s="26"/>
      <c r="GGA323" s="102"/>
      <c r="GGB323" s="24"/>
      <c r="GGC323" s="24"/>
      <c r="GGD323" s="24"/>
      <c r="GGE323" s="25"/>
      <c r="GGF323" s="25"/>
      <c r="GGG323" s="26"/>
      <c r="GGH323" s="26"/>
      <c r="GGI323" s="102"/>
      <c r="GGJ323" s="24"/>
      <c r="GGK323" s="24"/>
      <c r="GGL323" s="24"/>
      <c r="GGM323" s="25"/>
      <c r="GGN323" s="25"/>
      <c r="GGO323" s="26"/>
      <c r="GGP323" s="26"/>
      <c r="GGQ323" s="102"/>
      <c r="GGR323" s="24"/>
      <c r="GGS323" s="24"/>
      <c r="GGT323" s="24"/>
      <c r="GGU323" s="25"/>
      <c r="GGV323" s="25"/>
      <c r="GGW323" s="26"/>
      <c r="GGX323" s="26"/>
      <c r="GGY323" s="102"/>
      <c r="GGZ323" s="24"/>
      <c r="GHA323" s="24"/>
      <c r="GHB323" s="24"/>
      <c r="GHC323" s="25"/>
      <c r="GHD323" s="25"/>
      <c r="GHE323" s="26"/>
      <c r="GHF323" s="26"/>
      <c r="GHG323" s="102"/>
      <c r="GHH323" s="24"/>
      <c r="GHI323" s="24"/>
      <c r="GHJ323" s="24"/>
      <c r="GHK323" s="25"/>
      <c r="GHL323" s="25"/>
      <c r="GHM323" s="26"/>
      <c r="GHN323" s="26"/>
      <c r="GHO323" s="102"/>
      <c r="GHP323" s="24"/>
      <c r="GHQ323" s="24"/>
      <c r="GHR323" s="24"/>
      <c r="GHS323" s="25"/>
      <c r="GHT323" s="25"/>
      <c r="GHU323" s="26"/>
      <c r="GHV323" s="26"/>
      <c r="GHW323" s="102"/>
      <c r="GHX323" s="24"/>
      <c r="GHY323" s="24"/>
      <c r="GHZ323" s="24"/>
      <c r="GIA323" s="25"/>
      <c r="GIB323" s="25"/>
      <c r="GIC323" s="26"/>
      <c r="GID323" s="26"/>
      <c r="GIE323" s="102"/>
      <c r="GIF323" s="24"/>
      <c r="GIG323" s="24"/>
      <c r="GIH323" s="24"/>
      <c r="GII323" s="25"/>
      <c r="GIJ323" s="25"/>
      <c r="GIK323" s="26"/>
      <c r="GIL323" s="26"/>
      <c r="GIM323" s="102"/>
      <c r="GIN323" s="24"/>
      <c r="GIO323" s="24"/>
      <c r="GIP323" s="24"/>
      <c r="GIQ323" s="25"/>
      <c r="GIR323" s="25"/>
      <c r="GIS323" s="26"/>
      <c r="GIT323" s="26"/>
      <c r="GIU323" s="102"/>
      <c r="GIV323" s="24"/>
      <c r="GIW323" s="24"/>
      <c r="GIX323" s="24"/>
      <c r="GIY323" s="25"/>
      <c r="GIZ323" s="25"/>
      <c r="GJA323" s="26"/>
      <c r="GJB323" s="26"/>
      <c r="GJC323" s="102"/>
      <c r="GJD323" s="24"/>
      <c r="GJE323" s="24"/>
      <c r="GJF323" s="24"/>
      <c r="GJG323" s="25"/>
      <c r="GJH323" s="25"/>
      <c r="GJI323" s="26"/>
      <c r="GJJ323" s="26"/>
      <c r="GJK323" s="102"/>
      <c r="GJL323" s="24"/>
      <c r="GJM323" s="24"/>
      <c r="GJN323" s="24"/>
      <c r="GJO323" s="25"/>
      <c r="GJP323" s="25"/>
      <c r="GJQ323" s="26"/>
      <c r="GJR323" s="26"/>
      <c r="GJS323" s="102"/>
      <c r="GJT323" s="24"/>
      <c r="GJU323" s="24"/>
      <c r="GJV323" s="24"/>
      <c r="GJW323" s="25"/>
      <c r="GJX323" s="25"/>
      <c r="GJY323" s="26"/>
      <c r="GJZ323" s="26"/>
      <c r="GKA323" s="102"/>
      <c r="GKB323" s="24"/>
      <c r="GKC323" s="24"/>
      <c r="GKD323" s="24"/>
      <c r="GKE323" s="25"/>
      <c r="GKF323" s="25"/>
      <c r="GKG323" s="26"/>
      <c r="GKH323" s="26"/>
      <c r="GKI323" s="102"/>
      <c r="GKJ323" s="24"/>
      <c r="GKK323" s="24"/>
      <c r="GKL323" s="24"/>
      <c r="GKM323" s="25"/>
      <c r="GKN323" s="25"/>
      <c r="GKO323" s="26"/>
      <c r="GKP323" s="26"/>
      <c r="GKQ323" s="102"/>
      <c r="GKR323" s="24"/>
      <c r="GKS323" s="24"/>
      <c r="GKT323" s="24"/>
      <c r="GKU323" s="25"/>
      <c r="GKV323" s="25"/>
      <c r="GKW323" s="26"/>
      <c r="GKX323" s="26"/>
      <c r="GKY323" s="102"/>
      <c r="GKZ323" s="24"/>
      <c r="GLA323" s="24"/>
      <c r="GLB323" s="24"/>
      <c r="GLC323" s="25"/>
      <c r="GLD323" s="25"/>
      <c r="GLE323" s="26"/>
      <c r="GLF323" s="26"/>
      <c r="GLG323" s="102"/>
      <c r="GLH323" s="24"/>
      <c r="GLI323" s="24"/>
      <c r="GLJ323" s="24"/>
      <c r="GLK323" s="25"/>
      <c r="GLL323" s="25"/>
      <c r="GLM323" s="26"/>
      <c r="GLN323" s="26"/>
      <c r="GLO323" s="102"/>
      <c r="GLP323" s="24"/>
      <c r="GLQ323" s="24"/>
      <c r="GLR323" s="24"/>
      <c r="GLS323" s="25"/>
      <c r="GLT323" s="25"/>
      <c r="GLU323" s="26"/>
      <c r="GLV323" s="26"/>
      <c r="GLW323" s="102"/>
      <c r="GLX323" s="24"/>
      <c r="GLY323" s="24"/>
      <c r="GLZ323" s="24"/>
      <c r="GMA323" s="25"/>
      <c r="GMB323" s="25"/>
      <c r="GMC323" s="26"/>
      <c r="GMD323" s="26"/>
      <c r="GME323" s="102"/>
      <c r="GMF323" s="24"/>
      <c r="GMG323" s="24"/>
      <c r="GMH323" s="24"/>
      <c r="GMI323" s="25"/>
      <c r="GMJ323" s="25"/>
      <c r="GMK323" s="26"/>
      <c r="GML323" s="26"/>
      <c r="GMM323" s="102"/>
      <c r="GMN323" s="24"/>
      <c r="GMO323" s="24"/>
      <c r="GMP323" s="24"/>
      <c r="GMQ323" s="25"/>
      <c r="GMR323" s="25"/>
      <c r="GMS323" s="26"/>
      <c r="GMT323" s="26"/>
      <c r="GMU323" s="102"/>
      <c r="GMV323" s="24"/>
      <c r="GMW323" s="24"/>
      <c r="GMX323" s="24"/>
      <c r="GMY323" s="25"/>
      <c r="GMZ323" s="25"/>
      <c r="GNA323" s="26"/>
      <c r="GNB323" s="26"/>
      <c r="GNC323" s="102"/>
      <c r="GND323" s="24"/>
      <c r="GNE323" s="24"/>
      <c r="GNF323" s="24"/>
      <c r="GNG323" s="25"/>
      <c r="GNH323" s="25"/>
      <c r="GNI323" s="26"/>
      <c r="GNJ323" s="26"/>
      <c r="GNK323" s="102"/>
      <c r="GNL323" s="24"/>
      <c r="GNM323" s="24"/>
      <c r="GNN323" s="24"/>
      <c r="GNO323" s="25"/>
      <c r="GNP323" s="25"/>
      <c r="GNQ323" s="26"/>
      <c r="GNR323" s="26"/>
      <c r="GNS323" s="102"/>
      <c r="GNT323" s="24"/>
      <c r="GNU323" s="24"/>
      <c r="GNV323" s="24"/>
      <c r="GNW323" s="25"/>
      <c r="GNX323" s="25"/>
      <c r="GNY323" s="26"/>
      <c r="GNZ323" s="26"/>
      <c r="GOA323" s="102"/>
      <c r="GOB323" s="24"/>
      <c r="GOC323" s="24"/>
      <c r="GOD323" s="24"/>
      <c r="GOE323" s="25"/>
      <c r="GOF323" s="25"/>
      <c r="GOG323" s="26"/>
      <c r="GOH323" s="26"/>
      <c r="GOI323" s="102"/>
      <c r="GOJ323" s="24"/>
      <c r="GOK323" s="24"/>
      <c r="GOL323" s="24"/>
      <c r="GOM323" s="25"/>
      <c r="GON323" s="25"/>
      <c r="GOO323" s="26"/>
      <c r="GOP323" s="26"/>
      <c r="GOQ323" s="102"/>
      <c r="GOR323" s="24"/>
      <c r="GOS323" s="24"/>
      <c r="GOT323" s="24"/>
      <c r="GOU323" s="25"/>
      <c r="GOV323" s="25"/>
      <c r="GOW323" s="26"/>
      <c r="GOX323" s="26"/>
      <c r="GOY323" s="102"/>
      <c r="GOZ323" s="24"/>
      <c r="GPA323" s="24"/>
      <c r="GPB323" s="24"/>
      <c r="GPC323" s="25"/>
      <c r="GPD323" s="25"/>
      <c r="GPE323" s="26"/>
      <c r="GPF323" s="26"/>
      <c r="GPG323" s="102"/>
      <c r="GPH323" s="24"/>
      <c r="GPI323" s="24"/>
      <c r="GPJ323" s="24"/>
      <c r="GPK323" s="25"/>
      <c r="GPL323" s="25"/>
      <c r="GPM323" s="26"/>
      <c r="GPN323" s="26"/>
      <c r="GPO323" s="102"/>
      <c r="GPP323" s="24"/>
      <c r="GPQ323" s="24"/>
      <c r="GPR323" s="24"/>
      <c r="GPS323" s="25"/>
      <c r="GPT323" s="25"/>
      <c r="GPU323" s="26"/>
      <c r="GPV323" s="26"/>
      <c r="GPW323" s="102"/>
      <c r="GPX323" s="24"/>
      <c r="GPY323" s="24"/>
      <c r="GPZ323" s="24"/>
      <c r="GQA323" s="25"/>
      <c r="GQB323" s="25"/>
      <c r="GQC323" s="26"/>
      <c r="GQD323" s="26"/>
      <c r="GQE323" s="102"/>
      <c r="GQF323" s="24"/>
      <c r="GQG323" s="24"/>
      <c r="GQH323" s="24"/>
      <c r="GQI323" s="25"/>
      <c r="GQJ323" s="25"/>
      <c r="GQK323" s="26"/>
      <c r="GQL323" s="26"/>
      <c r="GQM323" s="102"/>
      <c r="GQN323" s="24"/>
      <c r="GQO323" s="24"/>
      <c r="GQP323" s="24"/>
      <c r="GQQ323" s="25"/>
      <c r="GQR323" s="25"/>
      <c r="GQS323" s="26"/>
      <c r="GQT323" s="26"/>
      <c r="GQU323" s="102"/>
      <c r="GQV323" s="24"/>
      <c r="GQW323" s="24"/>
      <c r="GQX323" s="24"/>
      <c r="GQY323" s="25"/>
      <c r="GQZ323" s="25"/>
      <c r="GRA323" s="26"/>
      <c r="GRB323" s="26"/>
      <c r="GRC323" s="102"/>
      <c r="GRD323" s="24"/>
      <c r="GRE323" s="24"/>
      <c r="GRF323" s="24"/>
      <c r="GRG323" s="25"/>
      <c r="GRH323" s="25"/>
      <c r="GRI323" s="26"/>
      <c r="GRJ323" s="26"/>
      <c r="GRK323" s="102"/>
      <c r="GRL323" s="24"/>
      <c r="GRM323" s="24"/>
      <c r="GRN323" s="24"/>
      <c r="GRO323" s="25"/>
      <c r="GRP323" s="25"/>
      <c r="GRQ323" s="26"/>
      <c r="GRR323" s="26"/>
      <c r="GRS323" s="102"/>
      <c r="GRT323" s="24"/>
      <c r="GRU323" s="24"/>
      <c r="GRV323" s="24"/>
      <c r="GRW323" s="25"/>
      <c r="GRX323" s="25"/>
      <c r="GRY323" s="26"/>
      <c r="GRZ323" s="26"/>
      <c r="GSA323" s="102"/>
      <c r="GSB323" s="24"/>
      <c r="GSC323" s="24"/>
      <c r="GSD323" s="24"/>
      <c r="GSE323" s="25"/>
      <c r="GSF323" s="25"/>
      <c r="GSG323" s="26"/>
      <c r="GSH323" s="26"/>
      <c r="GSI323" s="102"/>
      <c r="GSJ323" s="24"/>
      <c r="GSK323" s="24"/>
      <c r="GSL323" s="24"/>
      <c r="GSM323" s="25"/>
      <c r="GSN323" s="25"/>
      <c r="GSO323" s="26"/>
      <c r="GSP323" s="26"/>
      <c r="GSQ323" s="102"/>
      <c r="GSR323" s="24"/>
      <c r="GSS323" s="24"/>
      <c r="GST323" s="24"/>
      <c r="GSU323" s="25"/>
      <c r="GSV323" s="25"/>
      <c r="GSW323" s="26"/>
      <c r="GSX323" s="26"/>
      <c r="GSY323" s="102"/>
      <c r="GSZ323" s="24"/>
      <c r="GTA323" s="24"/>
      <c r="GTB323" s="24"/>
      <c r="GTC323" s="25"/>
      <c r="GTD323" s="25"/>
      <c r="GTE323" s="26"/>
      <c r="GTF323" s="26"/>
      <c r="GTG323" s="102"/>
      <c r="GTH323" s="24"/>
      <c r="GTI323" s="24"/>
      <c r="GTJ323" s="24"/>
      <c r="GTK323" s="25"/>
      <c r="GTL323" s="25"/>
      <c r="GTM323" s="26"/>
      <c r="GTN323" s="26"/>
      <c r="GTO323" s="102"/>
      <c r="GTP323" s="24"/>
      <c r="GTQ323" s="24"/>
      <c r="GTR323" s="24"/>
      <c r="GTS323" s="25"/>
      <c r="GTT323" s="25"/>
      <c r="GTU323" s="26"/>
      <c r="GTV323" s="26"/>
      <c r="GTW323" s="102"/>
      <c r="GTX323" s="24"/>
      <c r="GTY323" s="24"/>
      <c r="GTZ323" s="24"/>
      <c r="GUA323" s="25"/>
      <c r="GUB323" s="25"/>
      <c r="GUC323" s="26"/>
      <c r="GUD323" s="26"/>
      <c r="GUE323" s="102"/>
      <c r="GUF323" s="24"/>
      <c r="GUG323" s="24"/>
      <c r="GUH323" s="24"/>
      <c r="GUI323" s="25"/>
      <c r="GUJ323" s="25"/>
      <c r="GUK323" s="26"/>
      <c r="GUL323" s="26"/>
      <c r="GUM323" s="102"/>
      <c r="GUN323" s="24"/>
      <c r="GUO323" s="24"/>
      <c r="GUP323" s="24"/>
      <c r="GUQ323" s="25"/>
      <c r="GUR323" s="25"/>
      <c r="GUS323" s="26"/>
      <c r="GUT323" s="26"/>
      <c r="GUU323" s="102"/>
      <c r="GUV323" s="24"/>
      <c r="GUW323" s="24"/>
      <c r="GUX323" s="24"/>
      <c r="GUY323" s="25"/>
      <c r="GUZ323" s="25"/>
      <c r="GVA323" s="26"/>
      <c r="GVB323" s="26"/>
      <c r="GVC323" s="102"/>
      <c r="GVD323" s="24"/>
      <c r="GVE323" s="24"/>
      <c r="GVF323" s="24"/>
      <c r="GVG323" s="25"/>
      <c r="GVH323" s="25"/>
      <c r="GVI323" s="26"/>
      <c r="GVJ323" s="26"/>
      <c r="GVK323" s="102"/>
      <c r="GVL323" s="24"/>
      <c r="GVM323" s="24"/>
      <c r="GVN323" s="24"/>
      <c r="GVO323" s="25"/>
      <c r="GVP323" s="25"/>
      <c r="GVQ323" s="26"/>
      <c r="GVR323" s="26"/>
      <c r="GVS323" s="102"/>
      <c r="GVT323" s="24"/>
      <c r="GVU323" s="24"/>
      <c r="GVV323" s="24"/>
      <c r="GVW323" s="25"/>
      <c r="GVX323" s="25"/>
      <c r="GVY323" s="26"/>
      <c r="GVZ323" s="26"/>
      <c r="GWA323" s="102"/>
      <c r="GWB323" s="24"/>
      <c r="GWC323" s="24"/>
      <c r="GWD323" s="24"/>
      <c r="GWE323" s="25"/>
      <c r="GWF323" s="25"/>
      <c r="GWG323" s="26"/>
      <c r="GWH323" s="26"/>
      <c r="GWI323" s="102"/>
      <c r="GWJ323" s="24"/>
      <c r="GWK323" s="24"/>
      <c r="GWL323" s="24"/>
      <c r="GWM323" s="25"/>
      <c r="GWN323" s="25"/>
      <c r="GWO323" s="26"/>
      <c r="GWP323" s="26"/>
      <c r="GWQ323" s="102"/>
      <c r="GWR323" s="24"/>
      <c r="GWS323" s="24"/>
      <c r="GWT323" s="24"/>
      <c r="GWU323" s="25"/>
      <c r="GWV323" s="25"/>
      <c r="GWW323" s="26"/>
      <c r="GWX323" s="26"/>
      <c r="GWY323" s="102"/>
      <c r="GWZ323" s="24"/>
      <c r="GXA323" s="24"/>
      <c r="GXB323" s="24"/>
      <c r="GXC323" s="25"/>
      <c r="GXD323" s="25"/>
      <c r="GXE323" s="26"/>
      <c r="GXF323" s="26"/>
      <c r="GXG323" s="102"/>
      <c r="GXH323" s="24"/>
      <c r="GXI323" s="24"/>
      <c r="GXJ323" s="24"/>
      <c r="GXK323" s="25"/>
      <c r="GXL323" s="25"/>
      <c r="GXM323" s="26"/>
      <c r="GXN323" s="26"/>
      <c r="GXO323" s="102"/>
      <c r="GXP323" s="24"/>
      <c r="GXQ323" s="24"/>
      <c r="GXR323" s="24"/>
      <c r="GXS323" s="25"/>
      <c r="GXT323" s="25"/>
      <c r="GXU323" s="26"/>
      <c r="GXV323" s="26"/>
      <c r="GXW323" s="102"/>
      <c r="GXX323" s="24"/>
      <c r="GXY323" s="24"/>
      <c r="GXZ323" s="24"/>
      <c r="GYA323" s="25"/>
      <c r="GYB323" s="25"/>
      <c r="GYC323" s="26"/>
      <c r="GYD323" s="26"/>
      <c r="GYE323" s="102"/>
      <c r="GYF323" s="24"/>
      <c r="GYG323" s="24"/>
      <c r="GYH323" s="24"/>
      <c r="GYI323" s="25"/>
      <c r="GYJ323" s="25"/>
      <c r="GYK323" s="26"/>
      <c r="GYL323" s="26"/>
      <c r="GYM323" s="102"/>
      <c r="GYN323" s="24"/>
      <c r="GYO323" s="24"/>
      <c r="GYP323" s="24"/>
      <c r="GYQ323" s="25"/>
      <c r="GYR323" s="25"/>
      <c r="GYS323" s="26"/>
      <c r="GYT323" s="26"/>
      <c r="GYU323" s="102"/>
      <c r="GYV323" s="24"/>
      <c r="GYW323" s="24"/>
      <c r="GYX323" s="24"/>
      <c r="GYY323" s="25"/>
      <c r="GYZ323" s="25"/>
      <c r="GZA323" s="26"/>
      <c r="GZB323" s="26"/>
      <c r="GZC323" s="102"/>
      <c r="GZD323" s="24"/>
      <c r="GZE323" s="24"/>
      <c r="GZF323" s="24"/>
      <c r="GZG323" s="25"/>
      <c r="GZH323" s="25"/>
      <c r="GZI323" s="26"/>
      <c r="GZJ323" s="26"/>
      <c r="GZK323" s="102"/>
      <c r="GZL323" s="24"/>
      <c r="GZM323" s="24"/>
      <c r="GZN323" s="24"/>
      <c r="GZO323" s="25"/>
      <c r="GZP323" s="25"/>
      <c r="GZQ323" s="26"/>
      <c r="GZR323" s="26"/>
      <c r="GZS323" s="102"/>
      <c r="GZT323" s="24"/>
      <c r="GZU323" s="24"/>
      <c r="GZV323" s="24"/>
      <c r="GZW323" s="25"/>
      <c r="GZX323" s="25"/>
      <c r="GZY323" s="26"/>
      <c r="GZZ323" s="26"/>
      <c r="HAA323" s="102"/>
      <c r="HAB323" s="24"/>
      <c r="HAC323" s="24"/>
      <c r="HAD323" s="24"/>
      <c r="HAE323" s="25"/>
      <c r="HAF323" s="25"/>
      <c r="HAG323" s="26"/>
      <c r="HAH323" s="26"/>
      <c r="HAI323" s="102"/>
      <c r="HAJ323" s="24"/>
      <c r="HAK323" s="24"/>
      <c r="HAL323" s="24"/>
      <c r="HAM323" s="25"/>
      <c r="HAN323" s="25"/>
      <c r="HAO323" s="26"/>
      <c r="HAP323" s="26"/>
      <c r="HAQ323" s="102"/>
      <c r="HAR323" s="24"/>
      <c r="HAS323" s="24"/>
      <c r="HAT323" s="24"/>
      <c r="HAU323" s="25"/>
      <c r="HAV323" s="25"/>
      <c r="HAW323" s="26"/>
      <c r="HAX323" s="26"/>
      <c r="HAY323" s="102"/>
      <c r="HAZ323" s="24"/>
      <c r="HBA323" s="24"/>
      <c r="HBB323" s="24"/>
      <c r="HBC323" s="25"/>
      <c r="HBD323" s="25"/>
      <c r="HBE323" s="26"/>
      <c r="HBF323" s="26"/>
      <c r="HBG323" s="102"/>
      <c r="HBH323" s="24"/>
      <c r="HBI323" s="24"/>
      <c r="HBJ323" s="24"/>
      <c r="HBK323" s="25"/>
      <c r="HBL323" s="25"/>
      <c r="HBM323" s="26"/>
      <c r="HBN323" s="26"/>
      <c r="HBO323" s="102"/>
      <c r="HBP323" s="24"/>
      <c r="HBQ323" s="24"/>
      <c r="HBR323" s="24"/>
      <c r="HBS323" s="25"/>
      <c r="HBT323" s="25"/>
      <c r="HBU323" s="26"/>
      <c r="HBV323" s="26"/>
      <c r="HBW323" s="102"/>
      <c r="HBX323" s="24"/>
      <c r="HBY323" s="24"/>
      <c r="HBZ323" s="24"/>
      <c r="HCA323" s="25"/>
      <c r="HCB323" s="25"/>
      <c r="HCC323" s="26"/>
      <c r="HCD323" s="26"/>
      <c r="HCE323" s="102"/>
      <c r="HCF323" s="24"/>
      <c r="HCG323" s="24"/>
      <c r="HCH323" s="24"/>
      <c r="HCI323" s="25"/>
      <c r="HCJ323" s="25"/>
      <c r="HCK323" s="26"/>
      <c r="HCL323" s="26"/>
      <c r="HCM323" s="102"/>
      <c r="HCN323" s="24"/>
      <c r="HCO323" s="24"/>
      <c r="HCP323" s="24"/>
      <c r="HCQ323" s="25"/>
      <c r="HCR323" s="25"/>
      <c r="HCS323" s="26"/>
      <c r="HCT323" s="26"/>
      <c r="HCU323" s="102"/>
      <c r="HCV323" s="24"/>
      <c r="HCW323" s="24"/>
      <c r="HCX323" s="24"/>
      <c r="HCY323" s="25"/>
      <c r="HCZ323" s="25"/>
      <c r="HDA323" s="26"/>
      <c r="HDB323" s="26"/>
      <c r="HDC323" s="102"/>
      <c r="HDD323" s="24"/>
      <c r="HDE323" s="24"/>
      <c r="HDF323" s="24"/>
      <c r="HDG323" s="25"/>
      <c r="HDH323" s="25"/>
      <c r="HDI323" s="26"/>
      <c r="HDJ323" s="26"/>
      <c r="HDK323" s="102"/>
      <c r="HDL323" s="24"/>
      <c r="HDM323" s="24"/>
      <c r="HDN323" s="24"/>
      <c r="HDO323" s="25"/>
      <c r="HDP323" s="25"/>
      <c r="HDQ323" s="26"/>
      <c r="HDR323" s="26"/>
      <c r="HDS323" s="102"/>
      <c r="HDT323" s="24"/>
      <c r="HDU323" s="24"/>
      <c r="HDV323" s="24"/>
      <c r="HDW323" s="25"/>
      <c r="HDX323" s="25"/>
      <c r="HDY323" s="26"/>
      <c r="HDZ323" s="26"/>
      <c r="HEA323" s="102"/>
      <c r="HEB323" s="24"/>
      <c r="HEC323" s="24"/>
      <c r="HED323" s="24"/>
      <c r="HEE323" s="25"/>
      <c r="HEF323" s="25"/>
      <c r="HEG323" s="26"/>
      <c r="HEH323" s="26"/>
      <c r="HEI323" s="102"/>
      <c r="HEJ323" s="24"/>
      <c r="HEK323" s="24"/>
      <c r="HEL323" s="24"/>
      <c r="HEM323" s="25"/>
      <c r="HEN323" s="25"/>
      <c r="HEO323" s="26"/>
      <c r="HEP323" s="26"/>
      <c r="HEQ323" s="102"/>
      <c r="HER323" s="24"/>
      <c r="HES323" s="24"/>
      <c r="HET323" s="24"/>
      <c r="HEU323" s="25"/>
      <c r="HEV323" s="25"/>
      <c r="HEW323" s="26"/>
      <c r="HEX323" s="26"/>
      <c r="HEY323" s="102"/>
      <c r="HEZ323" s="24"/>
      <c r="HFA323" s="24"/>
      <c r="HFB323" s="24"/>
      <c r="HFC323" s="25"/>
      <c r="HFD323" s="25"/>
      <c r="HFE323" s="26"/>
      <c r="HFF323" s="26"/>
      <c r="HFG323" s="102"/>
      <c r="HFH323" s="24"/>
      <c r="HFI323" s="24"/>
      <c r="HFJ323" s="24"/>
      <c r="HFK323" s="25"/>
      <c r="HFL323" s="25"/>
      <c r="HFM323" s="26"/>
      <c r="HFN323" s="26"/>
      <c r="HFO323" s="102"/>
      <c r="HFP323" s="24"/>
      <c r="HFQ323" s="24"/>
      <c r="HFR323" s="24"/>
      <c r="HFS323" s="25"/>
      <c r="HFT323" s="25"/>
      <c r="HFU323" s="26"/>
      <c r="HFV323" s="26"/>
      <c r="HFW323" s="102"/>
      <c r="HFX323" s="24"/>
      <c r="HFY323" s="24"/>
      <c r="HFZ323" s="24"/>
      <c r="HGA323" s="25"/>
      <c r="HGB323" s="25"/>
      <c r="HGC323" s="26"/>
      <c r="HGD323" s="26"/>
      <c r="HGE323" s="102"/>
      <c r="HGF323" s="24"/>
      <c r="HGG323" s="24"/>
      <c r="HGH323" s="24"/>
      <c r="HGI323" s="25"/>
      <c r="HGJ323" s="25"/>
      <c r="HGK323" s="26"/>
      <c r="HGL323" s="26"/>
      <c r="HGM323" s="102"/>
      <c r="HGN323" s="24"/>
      <c r="HGO323" s="24"/>
      <c r="HGP323" s="24"/>
      <c r="HGQ323" s="25"/>
      <c r="HGR323" s="25"/>
      <c r="HGS323" s="26"/>
      <c r="HGT323" s="26"/>
      <c r="HGU323" s="102"/>
      <c r="HGV323" s="24"/>
      <c r="HGW323" s="24"/>
      <c r="HGX323" s="24"/>
      <c r="HGY323" s="25"/>
      <c r="HGZ323" s="25"/>
      <c r="HHA323" s="26"/>
      <c r="HHB323" s="26"/>
      <c r="HHC323" s="102"/>
      <c r="HHD323" s="24"/>
      <c r="HHE323" s="24"/>
      <c r="HHF323" s="24"/>
      <c r="HHG323" s="25"/>
      <c r="HHH323" s="25"/>
      <c r="HHI323" s="26"/>
      <c r="HHJ323" s="26"/>
      <c r="HHK323" s="102"/>
      <c r="HHL323" s="24"/>
      <c r="HHM323" s="24"/>
      <c r="HHN323" s="24"/>
      <c r="HHO323" s="25"/>
      <c r="HHP323" s="25"/>
      <c r="HHQ323" s="26"/>
      <c r="HHR323" s="26"/>
      <c r="HHS323" s="102"/>
      <c r="HHT323" s="24"/>
      <c r="HHU323" s="24"/>
      <c r="HHV323" s="24"/>
      <c r="HHW323" s="25"/>
      <c r="HHX323" s="25"/>
      <c r="HHY323" s="26"/>
      <c r="HHZ323" s="26"/>
      <c r="HIA323" s="102"/>
      <c r="HIB323" s="24"/>
      <c r="HIC323" s="24"/>
      <c r="HID323" s="24"/>
      <c r="HIE323" s="25"/>
      <c r="HIF323" s="25"/>
      <c r="HIG323" s="26"/>
      <c r="HIH323" s="26"/>
      <c r="HII323" s="102"/>
      <c r="HIJ323" s="24"/>
      <c r="HIK323" s="24"/>
      <c r="HIL323" s="24"/>
      <c r="HIM323" s="25"/>
      <c r="HIN323" s="25"/>
      <c r="HIO323" s="26"/>
      <c r="HIP323" s="26"/>
      <c r="HIQ323" s="102"/>
      <c r="HIR323" s="24"/>
      <c r="HIS323" s="24"/>
      <c r="HIT323" s="24"/>
      <c r="HIU323" s="25"/>
      <c r="HIV323" s="25"/>
      <c r="HIW323" s="26"/>
      <c r="HIX323" s="26"/>
      <c r="HIY323" s="102"/>
      <c r="HIZ323" s="24"/>
      <c r="HJA323" s="24"/>
      <c r="HJB323" s="24"/>
      <c r="HJC323" s="25"/>
      <c r="HJD323" s="25"/>
      <c r="HJE323" s="26"/>
      <c r="HJF323" s="26"/>
      <c r="HJG323" s="102"/>
      <c r="HJH323" s="24"/>
      <c r="HJI323" s="24"/>
      <c r="HJJ323" s="24"/>
      <c r="HJK323" s="25"/>
      <c r="HJL323" s="25"/>
      <c r="HJM323" s="26"/>
      <c r="HJN323" s="26"/>
      <c r="HJO323" s="102"/>
      <c r="HJP323" s="24"/>
      <c r="HJQ323" s="24"/>
      <c r="HJR323" s="24"/>
      <c r="HJS323" s="25"/>
      <c r="HJT323" s="25"/>
      <c r="HJU323" s="26"/>
      <c r="HJV323" s="26"/>
      <c r="HJW323" s="102"/>
      <c r="HJX323" s="24"/>
      <c r="HJY323" s="24"/>
      <c r="HJZ323" s="24"/>
      <c r="HKA323" s="25"/>
      <c r="HKB323" s="25"/>
      <c r="HKC323" s="26"/>
      <c r="HKD323" s="26"/>
      <c r="HKE323" s="102"/>
      <c r="HKF323" s="24"/>
      <c r="HKG323" s="24"/>
      <c r="HKH323" s="24"/>
      <c r="HKI323" s="25"/>
      <c r="HKJ323" s="25"/>
      <c r="HKK323" s="26"/>
      <c r="HKL323" s="26"/>
      <c r="HKM323" s="102"/>
      <c r="HKN323" s="24"/>
      <c r="HKO323" s="24"/>
      <c r="HKP323" s="24"/>
      <c r="HKQ323" s="25"/>
      <c r="HKR323" s="25"/>
      <c r="HKS323" s="26"/>
      <c r="HKT323" s="26"/>
      <c r="HKU323" s="102"/>
      <c r="HKV323" s="24"/>
      <c r="HKW323" s="24"/>
      <c r="HKX323" s="24"/>
      <c r="HKY323" s="25"/>
      <c r="HKZ323" s="25"/>
      <c r="HLA323" s="26"/>
      <c r="HLB323" s="26"/>
      <c r="HLC323" s="102"/>
      <c r="HLD323" s="24"/>
      <c r="HLE323" s="24"/>
      <c r="HLF323" s="24"/>
      <c r="HLG323" s="25"/>
      <c r="HLH323" s="25"/>
      <c r="HLI323" s="26"/>
      <c r="HLJ323" s="26"/>
      <c r="HLK323" s="102"/>
      <c r="HLL323" s="24"/>
      <c r="HLM323" s="24"/>
      <c r="HLN323" s="24"/>
      <c r="HLO323" s="25"/>
      <c r="HLP323" s="25"/>
      <c r="HLQ323" s="26"/>
      <c r="HLR323" s="26"/>
      <c r="HLS323" s="102"/>
      <c r="HLT323" s="24"/>
      <c r="HLU323" s="24"/>
      <c r="HLV323" s="24"/>
      <c r="HLW323" s="25"/>
      <c r="HLX323" s="25"/>
      <c r="HLY323" s="26"/>
      <c r="HLZ323" s="26"/>
      <c r="HMA323" s="102"/>
      <c r="HMB323" s="24"/>
      <c r="HMC323" s="24"/>
      <c r="HMD323" s="24"/>
      <c r="HME323" s="25"/>
      <c r="HMF323" s="25"/>
      <c r="HMG323" s="26"/>
      <c r="HMH323" s="26"/>
      <c r="HMI323" s="102"/>
      <c r="HMJ323" s="24"/>
      <c r="HMK323" s="24"/>
      <c r="HML323" s="24"/>
      <c r="HMM323" s="25"/>
      <c r="HMN323" s="25"/>
      <c r="HMO323" s="26"/>
      <c r="HMP323" s="26"/>
      <c r="HMQ323" s="102"/>
      <c r="HMR323" s="24"/>
      <c r="HMS323" s="24"/>
      <c r="HMT323" s="24"/>
      <c r="HMU323" s="25"/>
      <c r="HMV323" s="25"/>
      <c r="HMW323" s="26"/>
      <c r="HMX323" s="26"/>
      <c r="HMY323" s="102"/>
      <c r="HMZ323" s="24"/>
      <c r="HNA323" s="24"/>
      <c r="HNB323" s="24"/>
      <c r="HNC323" s="25"/>
      <c r="HND323" s="25"/>
      <c r="HNE323" s="26"/>
      <c r="HNF323" s="26"/>
      <c r="HNG323" s="102"/>
      <c r="HNH323" s="24"/>
      <c r="HNI323" s="24"/>
      <c r="HNJ323" s="24"/>
      <c r="HNK323" s="25"/>
      <c r="HNL323" s="25"/>
      <c r="HNM323" s="26"/>
      <c r="HNN323" s="26"/>
      <c r="HNO323" s="102"/>
      <c r="HNP323" s="24"/>
      <c r="HNQ323" s="24"/>
      <c r="HNR323" s="24"/>
      <c r="HNS323" s="25"/>
      <c r="HNT323" s="25"/>
      <c r="HNU323" s="26"/>
      <c r="HNV323" s="26"/>
      <c r="HNW323" s="102"/>
      <c r="HNX323" s="24"/>
      <c r="HNY323" s="24"/>
      <c r="HNZ323" s="24"/>
      <c r="HOA323" s="25"/>
      <c r="HOB323" s="25"/>
      <c r="HOC323" s="26"/>
      <c r="HOD323" s="26"/>
      <c r="HOE323" s="102"/>
      <c r="HOF323" s="24"/>
      <c r="HOG323" s="24"/>
      <c r="HOH323" s="24"/>
      <c r="HOI323" s="25"/>
      <c r="HOJ323" s="25"/>
      <c r="HOK323" s="26"/>
      <c r="HOL323" s="26"/>
      <c r="HOM323" s="102"/>
      <c r="HON323" s="24"/>
      <c r="HOO323" s="24"/>
      <c r="HOP323" s="24"/>
      <c r="HOQ323" s="25"/>
      <c r="HOR323" s="25"/>
      <c r="HOS323" s="26"/>
      <c r="HOT323" s="26"/>
      <c r="HOU323" s="102"/>
      <c r="HOV323" s="24"/>
      <c r="HOW323" s="24"/>
      <c r="HOX323" s="24"/>
      <c r="HOY323" s="25"/>
      <c r="HOZ323" s="25"/>
      <c r="HPA323" s="26"/>
      <c r="HPB323" s="26"/>
      <c r="HPC323" s="102"/>
      <c r="HPD323" s="24"/>
      <c r="HPE323" s="24"/>
      <c r="HPF323" s="24"/>
      <c r="HPG323" s="25"/>
      <c r="HPH323" s="25"/>
      <c r="HPI323" s="26"/>
      <c r="HPJ323" s="26"/>
      <c r="HPK323" s="102"/>
      <c r="HPL323" s="24"/>
      <c r="HPM323" s="24"/>
      <c r="HPN323" s="24"/>
      <c r="HPO323" s="25"/>
      <c r="HPP323" s="25"/>
      <c r="HPQ323" s="26"/>
      <c r="HPR323" s="26"/>
      <c r="HPS323" s="102"/>
      <c r="HPT323" s="24"/>
      <c r="HPU323" s="24"/>
      <c r="HPV323" s="24"/>
      <c r="HPW323" s="25"/>
      <c r="HPX323" s="25"/>
      <c r="HPY323" s="26"/>
      <c r="HPZ323" s="26"/>
      <c r="HQA323" s="102"/>
      <c r="HQB323" s="24"/>
      <c r="HQC323" s="24"/>
      <c r="HQD323" s="24"/>
      <c r="HQE323" s="25"/>
      <c r="HQF323" s="25"/>
      <c r="HQG323" s="26"/>
      <c r="HQH323" s="26"/>
      <c r="HQI323" s="102"/>
      <c r="HQJ323" s="24"/>
      <c r="HQK323" s="24"/>
      <c r="HQL323" s="24"/>
      <c r="HQM323" s="25"/>
      <c r="HQN323" s="25"/>
      <c r="HQO323" s="26"/>
      <c r="HQP323" s="26"/>
      <c r="HQQ323" s="102"/>
      <c r="HQR323" s="24"/>
      <c r="HQS323" s="24"/>
      <c r="HQT323" s="24"/>
      <c r="HQU323" s="25"/>
      <c r="HQV323" s="25"/>
      <c r="HQW323" s="26"/>
      <c r="HQX323" s="26"/>
      <c r="HQY323" s="102"/>
      <c r="HQZ323" s="24"/>
      <c r="HRA323" s="24"/>
      <c r="HRB323" s="24"/>
      <c r="HRC323" s="25"/>
      <c r="HRD323" s="25"/>
      <c r="HRE323" s="26"/>
      <c r="HRF323" s="26"/>
      <c r="HRG323" s="102"/>
      <c r="HRH323" s="24"/>
      <c r="HRI323" s="24"/>
      <c r="HRJ323" s="24"/>
      <c r="HRK323" s="25"/>
      <c r="HRL323" s="25"/>
      <c r="HRM323" s="26"/>
      <c r="HRN323" s="26"/>
      <c r="HRO323" s="102"/>
      <c r="HRP323" s="24"/>
      <c r="HRQ323" s="24"/>
      <c r="HRR323" s="24"/>
      <c r="HRS323" s="25"/>
      <c r="HRT323" s="25"/>
      <c r="HRU323" s="26"/>
      <c r="HRV323" s="26"/>
      <c r="HRW323" s="102"/>
      <c r="HRX323" s="24"/>
      <c r="HRY323" s="24"/>
      <c r="HRZ323" s="24"/>
      <c r="HSA323" s="25"/>
      <c r="HSB323" s="25"/>
      <c r="HSC323" s="26"/>
      <c r="HSD323" s="26"/>
      <c r="HSE323" s="102"/>
      <c r="HSF323" s="24"/>
      <c r="HSG323" s="24"/>
      <c r="HSH323" s="24"/>
      <c r="HSI323" s="25"/>
      <c r="HSJ323" s="25"/>
      <c r="HSK323" s="26"/>
      <c r="HSL323" s="26"/>
      <c r="HSM323" s="102"/>
      <c r="HSN323" s="24"/>
      <c r="HSO323" s="24"/>
      <c r="HSP323" s="24"/>
      <c r="HSQ323" s="25"/>
      <c r="HSR323" s="25"/>
      <c r="HSS323" s="26"/>
      <c r="HST323" s="26"/>
      <c r="HSU323" s="102"/>
      <c r="HSV323" s="24"/>
      <c r="HSW323" s="24"/>
      <c r="HSX323" s="24"/>
      <c r="HSY323" s="25"/>
      <c r="HSZ323" s="25"/>
      <c r="HTA323" s="26"/>
      <c r="HTB323" s="26"/>
      <c r="HTC323" s="102"/>
      <c r="HTD323" s="24"/>
      <c r="HTE323" s="24"/>
      <c r="HTF323" s="24"/>
      <c r="HTG323" s="25"/>
      <c r="HTH323" s="25"/>
      <c r="HTI323" s="26"/>
      <c r="HTJ323" s="26"/>
      <c r="HTK323" s="102"/>
      <c r="HTL323" s="24"/>
      <c r="HTM323" s="24"/>
      <c r="HTN323" s="24"/>
      <c r="HTO323" s="25"/>
      <c r="HTP323" s="25"/>
      <c r="HTQ323" s="26"/>
      <c r="HTR323" s="26"/>
      <c r="HTS323" s="102"/>
      <c r="HTT323" s="24"/>
      <c r="HTU323" s="24"/>
      <c r="HTV323" s="24"/>
      <c r="HTW323" s="25"/>
      <c r="HTX323" s="25"/>
      <c r="HTY323" s="26"/>
      <c r="HTZ323" s="26"/>
      <c r="HUA323" s="102"/>
      <c r="HUB323" s="24"/>
      <c r="HUC323" s="24"/>
      <c r="HUD323" s="24"/>
      <c r="HUE323" s="25"/>
      <c r="HUF323" s="25"/>
      <c r="HUG323" s="26"/>
      <c r="HUH323" s="26"/>
      <c r="HUI323" s="102"/>
      <c r="HUJ323" s="24"/>
      <c r="HUK323" s="24"/>
      <c r="HUL323" s="24"/>
      <c r="HUM323" s="25"/>
      <c r="HUN323" s="25"/>
      <c r="HUO323" s="26"/>
      <c r="HUP323" s="26"/>
      <c r="HUQ323" s="102"/>
      <c r="HUR323" s="24"/>
      <c r="HUS323" s="24"/>
      <c r="HUT323" s="24"/>
      <c r="HUU323" s="25"/>
      <c r="HUV323" s="25"/>
      <c r="HUW323" s="26"/>
      <c r="HUX323" s="26"/>
      <c r="HUY323" s="102"/>
      <c r="HUZ323" s="24"/>
      <c r="HVA323" s="24"/>
      <c r="HVB323" s="24"/>
      <c r="HVC323" s="25"/>
      <c r="HVD323" s="25"/>
      <c r="HVE323" s="26"/>
      <c r="HVF323" s="26"/>
      <c r="HVG323" s="102"/>
      <c r="HVH323" s="24"/>
      <c r="HVI323" s="24"/>
      <c r="HVJ323" s="24"/>
      <c r="HVK323" s="25"/>
      <c r="HVL323" s="25"/>
      <c r="HVM323" s="26"/>
      <c r="HVN323" s="26"/>
      <c r="HVO323" s="102"/>
      <c r="HVP323" s="24"/>
      <c r="HVQ323" s="24"/>
      <c r="HVR323" s="24"/>
      <c r="HVS323" s="25"/>
      <c r="HVT323" s="25"/>
      <c r="HVU323" s="26"/>
      <c r="HVV323" s="26"/>
      <c r="HVW323" s="102"/>
      <c r="HVX323" s="24"/>
      <c r="HVY323" s="24"/>
      <c r="HVZ323" s="24"/>
      <c r="HWA323" s="25"/>
      <c r="HWB323" s="25"/>
      <c r="HWC323" s="26"/>
      <c r="HWD323" s="26"/>
      <c r="HWE323" s="102"/>
      <c r="HWF323" s="24"/>
      <c r="HWG323" s="24"/>
      <c r="HWH323" s="24"/>
      <c r="HWI323" s="25"/>
      <c r="HWJ323" s="25"/>
      <c r="HWK323" s="26"/>
      <c r="HWL323" s="26"/>
      <c r="HWM323" s="102"/>
      <c r="HWN323" s="24"/>
      <c r="HWO323" s="24"/>
      <c r="HWP323" s="24"/>
      <c r="HWQ323" s="25"/>
      <c r="HWR323" s="25"/>
      <c r="HWS323" s="26"/>
      <c r="HWT323" s="26"/>
      <c r="HWU323" s="102"/>
      <c r="HWV323" s="24"/>
      <c r="HWW323" s="24"/>
      <c r="HWX323" s="24"/>
      <c r="HWY323" s="25"/>
      <c r="HWZ323" s="25"/>
      <c r="HXA323" s="26"/>
      <c r="HXB323" s="26"/>
      <c r="HXC323" s="102"/>
      <c r="HXD323" s="24"/>
      <c r="HXE323" s="24"/>
      <c r="HXF323" s="24"/>
      <c r="HXG323" s="25"/>
      <c r="HXH323" s="25"/>
      <c r="HXI323" s="26"/>
      <c r="HXJ323" s="26"/>
      <c r="HXK323" s="102"/>
      <c r="HXL323" s="24"/>
      <c r="HXM323" s="24"/>
      <c r="HXN323" s="24"/>
      <c r="HXO323" s="25"/>
      <c r="HXP323" s="25"/>
      <c r="HXQ323" s="26"/>
      <c r="HXR323" s="26"/>
      <c r="HXS323" s="102"/>
      <c r="HXT323" s="24"/>
      <c r="HXU323" s="24"/>
      <c r="HXV323" s="24"/>
      <c r="HXW323" s="25"/>
      <c r="HXX323" s="25"/>
      <c r="HXY323" s="26"/>
      <c r="HXZ323" s="26"/>
      <c r="HYA323" s="102"/>
      <c r="HYB323" s="24"/>
      <c r="HYC323" s="24"/>
      <c r="HYD323" s="24"/>
      <c r="HYE323" s="25"/>
      <c r="HYF323" s="25"/>
      <c r="HYG323" s="26"/>
      <c r="HYH323" s="26"/>
      <c r="HYI323" s="102"/>
      <c r="HYJ323" s="24"/>
      <c r="HYK323" s="24"/>
      <c r="HYL323" s="24"/>
      <c r="HYM323" s="25"/>
      <c r="HYN323" s="25"/>
      <c r="HYO323" s="26"/>
      <c r="HYP323" s="26"/>
      <c r="HYQ323" s="102"/>
      <c r="HYR323" s="24"/>
      <c r="HYS323" s="24"/>
      <c r="HYT323" s="24"/>
      <c r="HYU323" s="25"/>
      <c r="HYV323" s="25"/>
      <c r="HYW323" s="26"/>
      <c r="HYX323" s="26"/>
      <c r="HYY323" s="102"/>
      <c r="HYZ323" s="24"/>
      <c r="HZA323" s="24"/>
      <c r="HZB323" s="24"/>
      <c r="HZC323" s="25"/>
      <c r="HZD323" s="25"/>
      <c r="HZE323" s="26"/>
      <c r="HZF323" s="26"/>
      <c r="HZG323" s="102"/>
      <c r="HZH323" s="24"/>
      <c r="HZI323" s="24"/>
      <c r="HZJ323" s="24"/>
      <c r="HZK323" s="25"/>
      <c r="HZL323" s="25"/>
      <c r="HZM323" s="26"/>
      <c r="HZN323" s="26"/>
      <c r="HZO323" s="102"/>
      <c r="HZP323" s="24"/>
      <c r="HZQ323" s="24"/>
      <c r="HZR323" s="24"/>
      <c r="HZS323" s="25"/>
      <c r="HZT323" s="25"/>
      <c r="HZU323" s="26"/>
      <c r="HZV323" s="26"/>
      <c r="HZW323" s="102"/>
      <c r="HZX323" s="24"/>
      <c r="HZY323" s="24"/>
      <c r="HZZ323" s="24"/>
      <c r="IAA323" s="25"/>
      <c r="IAB323" s="25"/>
      <c r="IAC323" s="26"/>
      <c r="IAD323" s="26"/>
      <c r="IAE323" s="102"/>
      <c r="IAF323" s="24"/>
      <c r="IAG323" s="24"/>
      <c r="IAH323" s="24"/>
      <c r="IAI323" s="25"/>
      <c r="IAJ323" s="25"/>
      <c r="IAK323" s="26"/>
      <c r="IAL323" s="26"/>
      <c r="IAM323" s="102"/>
      <c r="IAN323" s="24"/>
      <c r="IAO323" s="24"/>
      <c r="IAP323" s="24"/>
      <c r="IAQ323" s="25"/>
      <c r="IAR323" s="25"/>
      <c r="IAS323" s="26"/>
      <c r="IAT323" s="26"/>
      <c r="IAU323" s="102"/>
      <c r="IAV323" s="24"/>
      <c r="IAW323" s="24"/>
      <c r="IAX323" s="24"/>
      <c r="IAY323" s="25"/>
      <c r="IAZ323" s="25"/>
      <c r="IBA323" s="26"/>
      <c r="IBB323" s="26"/>
      <c r="IBC323" s="102"/>
      <c r="IBD323" s="24"/>
      <c r="IBE323" s="24"/>
      <c r="IBF323" s="24"/>
      <c r="IBG323" s="25"/>
      <c r="IBH323" s="25"/>
      <c r="IBI323" s="26"/>
      <c r="IBJ323" s="26"/>
      <c r="IBK323" s="102"/>
      <c r="IBL323" s="24"/>
      <c r="IBM323" s="24"/>
      <c r="IBN323" s="24"/>
      <c r="IBO323" s="25"/>
      <c r="IBP323" s="25"/>
      <c r="IBQ323" s="26"/>
      <c r="IBR323" s="26"/>
      <c r="IBS323" s="102"/>
      <c r="IBT323" s="24"/>
      <c r="IBU323" s="24"/>
      <c r="IBV323" s="24"/>
      <c r="IBW323" s="25"/>
      <c r="IBX323" s="25"/>
      <c r="IBY323" s="26"/>
      <c r="IBZ323" s="26"/>
      <c r="ICA323" s="102"/>
      <c r="ICB323" s="24"/>
      <c r="ICC323" s="24"/>
      <c r="ICD323" s="24"/>
      <c r="ICE323" s="25"/>
      <c r="ICF323" s="25"/>
      <c r="ICG323" s="26"/>
      <c r="ICH323" s="26"/>
      <c r="ICI323" s="102"/>
      <c r="ICJ323" s="24"/>
      <c r="ICK323" s="24"/>
      <c r="ICL323" s="24"/>
      <c r="ICM323" s="25"/>
      <c r="ICN323" s="25"/>
      <c r="ICO323" s="26"/>
      <c r="ICP323" s="26"/>
      <c r="ICQ323" s="102"/>
      <c r="ICR323" s="24"/>
      <c r="ICS323" s="24"/>
      <c r="ICT323" s="24"/>
      <c r="ICU323" s="25"/>
      <c r="ICV323" s="25"/>
      <c r="ICW323" s="26"/>
      <c r="ICX323" s="26"/>
      <c r="ICY323" s="102"/>
      <c r="ICZ323" s="24"/>
      <c r="IDA323" s="24"/>
      <c r="IDB323" s="24"/>
      <c r="IDC323" s="25"/>
      <c r="IDD323" s="25"/>
      <c r="IDE323" s="26"/>
      <c r="IDF323" s="26"/>
      <c r="IDG323" s="102"/>
      <c r="IDH323" s="24"/>
      <c r="IDI323" s="24"/>
      <c r="IDJ323" s="24"/>
      <c r="IDK323" s="25"/>
      <c r="IDL323" s="25"/>
      <c r="IDM323" s="26"/>
      <c r="IDN323" s="26"/>
      <c r="IDO323" s="102"/>
      <c r="IDP323" s="24"/>
      <c r="IDQ323" s="24"/>
      <c r="IDR323" s="24"/>
      <c r="IDS323" s="25"/>
      <c r="IDT323" s="25"/>
      <c r="IDU323" s="26"/>
      <c r="IDV323" s="26"/>
      <c r="IDW323" s="102"/>
      <c r="IDX323" s="24"/>
      <c r="IDY323" s="24"/>
      <c r="IDZ323" s="24"/>
      <c r="IEA323" s="25"/>
      <c r="IEB323" s="25"/>
      <c r="IEC323" s="26"/>
      <c r="IED323" s="26"/>
      <c r="IEE323" s="102"/>
      <c r="IEF323" s="24"/>
      <c r="IEG323" s="24"/>
      <c r="IEH323" s="24"/>
      <c r="IEI323" s="25"/>
      <c r="IEJ323" s="25"/>
      <c r="IEK323" s="26"/>
      <c r="IEL323" s="26"/>
      <c r="IEM323" s="102"/>
      <c r="IEN323" s="24"/>
      <c r="IEO323" s="24"/>
      <c r="IEP323" s="24"/>
      <c r="IEQ323" s="25"/>
      <c r="IER323" s="25"/>
      <c r="IES323" s="26"/>
      <c r="IET323" s="26"/>
      <c r="IEU323" s="102"/>
      <c r="IEV323" s="24"/>
      <c r="IEW323" s="24"/>
      <c r="IEX323" s="24"/>
      <c r="IEY323" s="25"/>
      <c r="IEZ323" s="25"/>
      <c r="IFA323" s="26"/>
      <c r="IFB323" s="26"/>
      <c r="IFC323" s="102"/>
      <c r="IFD323" s="24"/>
      <c r="IFE323" s="24"/>
      <c r="IFF323" s="24"/>
      <c r="IFG323" s="25"/>
      <c r="IFH323" s="25"/>
      <c r="IFI323" s="26"/>
      <c r="IFJ323" s="26"/>
      <c r="IFK323" s="102"/>
      <c r="IFL323" s="24"/>
      <c r="IFM323" s="24"/>
      <c r="IFN323" s="24"/>
      <c r="IFO323" s="25"/>
      <c r="IFP323" s="25"/>
      <c r="IFQ323" s="26"/>
      <c r="IFR323" s="26"/>
      <c r="IFS323" s="102"/>
      <c r="IFT323" s="24"/>
      <c r="IFU323" s="24"/>
      <c r="IFV323" s="24"/>
      <c r="IFW323" s="25"/>
      <c r="IFX323" s="25"/>
      <c r="IFY323" s="26"/>
      <c r="IFZ323" s="26"/>
      <c r="IGA323" s="102"/>
      <c r="IGB323" s="24"/>
      <c r="IGC323" s="24"/>
      <c r="IGD323" s="24"/>
      <c r="IGE323" s="25"/>
      <c r="IGF323" s="25"/>
      <c r="IGG323" s="26"/>
      <c r="IGH323" s="26"/>
      <c r="IGI323" s="102"/>
      <c r="IGJ323" s="24"/>
      <c r="IGK323" s="24"/>
      <c r="IGL323" s="24"/>
      <c r="IGM323" s="25"/>
      <c r="IGN323" s="25"/>
      <c r="IGO323" s="26"/>
      <c r="IGP323" s="26"/>
      <c r="IGQ323" s="102"/>
      <c r="IGR323" s="24"/>
      <c r="IGS323" s="24"/>
      <c r="IGT323" s="24"/>
      <c r="IGU323" s="25"/>
      <c r="IGV323" s="25"/>
      <c r="IGW323" s="26"/>
      <c r="IGX323" s="26"/>
      <c r="IGY323" s="102"/>
      <c r="IGZ323" s="24"/>
      <c r="IHA323" s="24"/>
      <c r="IHB323" s="24"/>
      <c r="IHC323" s="25"/>
      <c r="IHD323" s="25"/>
      <c r="IHE323" s="26"/>
      <c r="IHF323" s="26"/>
      <c r="IHG323" s="102"/>
      <c r="IHH323" s="24"/>
      <c r="IHI323" s="24"/>
      <c r="IHJ323" s="24"/>
      <c r="IHK323" s="25"/>
      <c r="IHL323" s="25"/>
      <c r="IHM323" s="26"/>
      <c r="IHN323" s="26"/>
      <c r="IHO323" s="102"/>
      <c r="IHP323" s="24"/>
      <c r="IHQ323" s="24"/>
      <c r="IHR323" s="24"/>
      <c r="IHS323" s="25"/>
      <c r="IHT323" s="25"/>
      <c r="IHU323" s="26"/>
      <c r="IHV323" s="26"/>
      <c r="IHW323" s="102"/>
      <c r="IHX323" s="24"/>
      <c r="IHY323" s="24"/>
      <c r="IHZ323" s="24"/>
      <c r="IIA323" s="25"/>
      <c r="IIB323" s="25"/>
      <c r="IIC323" s="26"/>
      <c r="IID323" s="26"/>
      <c r="IIE323" s="102"/>
      <c r="IIF323" s="24"/>
      <c r="IIG323" s="24"/>
      <c r="IIH323" s="24"/>
      <c r="III323" s="25"/>
      <c r="IIJ323" s="25"/>
      <c r="IIK323" s="26"/>
      <c r="IIL323" s="26"/>
      <c r="IIM323" s="102"/>
      <c r="IIN323" s="24"/>
      <c r="IIO323" s="24"/>
      <c r="IIP323" s="24"/>
      <c r="IIQ323" s="25"/>
      <c r="IIR323" s="25"/>
      <c r="IIS323" s="26"/>
      <c r="IIT323" s="26"/>
      <c r="IIU323" s="102"/>
      <c r="IIV323" s="24"/>
      <c r="IIW323" s="24"/>
      <c r="IIX323" s="24"/>
      <c r="IIY323" s="25"/>
      <c r="IIZ323" s="25"/>
      <c r="IJA323" s="26"/>
      <c r="IJB323" s="26"/>
      <c r="IJC323" s="102"/>
      <c r="IJD323" s="24"/>
      <c r="IJE323" s="24"/>
      <c r="IJF323" s="24"/>
      <c r="IJG323" s="25"/>
      <c r="IJH323" s="25"/>
      <c r="IJI323" s="26"/>
      <c r="IJJ323" s="26"/>
      <c r="IJK323" s="102"/>
      <c r="IJL323" s="24"/>
      <c r="IJM323" s="24"/>
      <c r="IJN323" s="24"/>
      <c r="IJO323" s="25"/>
      <c r="IJP323" s="25"/>
      <c r="IJQ323" s="26"/>
      <c r="IJR323" s="26"/>
      <c r="IJS323" s="102"/>
      <c r="IJT323" s="24"/>
      <c r="IJU323" s="24"/>
      <c r="IJV323" s="24"/>
      <c r="IJW323" s="25"/>
      <c r="IJX323" s="25"/>
      <c r="IJY323" s="26"/>
      <c r="IJZ323" s="26"/>
      <c r="IKA323" s="102"/>
      <c r="IKB323" s="24"/>
      <c r="IKC323" s="24"/>
      <c r="IKD323" s="24"/>
      <c r="IKE323" s="25"/>
      <c r="IKF323" s="25"/>
      <c r="IKG323" s="26"/>
      <c r="IKH323" s="26"/>
      <c r="IKI323" s="102"/>
      <c r="IKJ323" s="24"/>
      <c r="IKK323" s="24"/>
      <c r="IKL323" s="24"/>
      <c r="IKM323" s="25"/>
      <c r="IKN323" s="25"/>
      <c r="IKO323" s="26"/>
      <c r="IKP323" s="26"/>
      <c r="IKQ323" s="102"/>
      <c r="IKR323" s="24"/>
      <c r="IKS323" s="24"/>
      <c r="IKT323" s="24"/>
      <c r="IKU323" s="25"/>
      <c r="IKV323" s="25"/>
      <c r="IKW323" s="26"/>
      <c r="IKX323" s="26"/>
      <c r="IKY323" s="102"/>
      <c r="IKZ323" s="24"/>
      <c r="ILA323" s="24"/>
      <c r="ILB323" s="24"/>
      <c r="ILC323" s="25"/>
      <c r="ILD323" s="25"/>
      <c r="ILE323" s="26"/>
      <c r="ILF323" s="26"/>
      <c r="ILG323" s="102"/>
      <c r="ILH323" s="24"/>
      <c r="ILI323" s="24"/>
      <c r="ILJ323" s="24"/>
      <c r="ILK323" s="25"/>
      <c r="ILL323" s="25"/>
      <c r="ILM323" s="26"/>
      <c r="ILN323" s="26"/>
      <c r="ILO323" s="102"/>
      <c r="ILP323" s="24"/>
      <c r="ILQ323" s="24"/>
      <c r="ILR323" s="24"/>
      <c r="ILS323" s="25"/>
      <c r="ILT323" s="25"/>
      <c r="ILU323" s="26"/>
      <c r="ILV323" s="26"/>
      <c r="ILW323" s="102"/>
      <c r="ILX323" s="24"/>
      <c r="ILY323" s="24"/>
      <c r="ILZ323" s="24"/>
      <c r="IMA323" s="25"/>
      <c r="IMB323" s="25"/>
      <c r="IMC323" s="26"/>
      <c r="IMD323" s="26"/>
      <c r="IME323" s="102"/>
      <c r="IMF323" s="24"/>
      <c r="IMG323" s="24"/>
      <c r="IMH323" s="24"/>
      <c r="IMI323" s="25"/>
      <c r="IMJ323" s="25"/>
      <c r="IMK323" s="26"/>
      <c r="IML323" s="26"/>
      <c r="IMM323" s="102"/>
      <c r="IMN323" s="24"/>
      <c r="IMO323" s="24"/>
      <c r="IMP323" s="24"/>
      <c r="IMQ323" s="25"/>
      <c r="IMR323" s="25"/>
      <c r="IMS323" s="26"/>
      <c r="IMT323" s="26"/>
      <c r="IMU323" s="102"/>
      <c r="IMV323" s="24"/>
      <c r="IMW323" s="24"/>
      <c r="IMX323" s="24"/>
      <c r="IMY323" s="25"/>
      <c r="IMZ323" s="25"/>
      <c r="INA323" s="26"/>
      <c r="INB323" s="26"/>
      <c r="INC323" s="102"/>
      <c r="IND323" s="24"/>
      <c r="INE323" s="24"/>
      <c r="INF323" s="24"/>
      <c r="ING323" s="25"/>
      <c r="INH323" s="25"/>
      <c r="INI323" s="26"/>
      <c r="INJ323" s="26"/>
      <c r="INK323" s="102"/>
      <c r="INL323" s="24"/>
      <c r="INM323" s="24"/>
      <c r="INN323" s="24"/>
      <c r="INO323" s="25"/>
      <c r="INP323" s="25"/>
      <c r="INQ323" s="26"/>
      <c r="INR323" s="26"/>
      <c r="INS323" s="102"/>
      <c r="INT323" s="24"/>
      <c r="INU323" s="24"/>
      <c r="INV323" s="24"/>
      <c r="INW323" s="25"/>
      <c r="INX323" s="25"/>
      <c r="INY323" s="26"/>
      <c r="INZ323" s="26"/>
      <c r="IOA323" s="102"/>
      <c r="IOB323" s="24"/>
      <c r="IOC323" s="24"/>
      <c r="IOD323" s="24"/>
      <c r="IOE323" s="25"/>
      <c r="IOF323" s="25"/>
      <c r="IOG323" s="26"/>
      <c r="IOH323" s="26"/>
      <c r="IOI323" s="102"/>
      <c r="IOJ323" s="24"/>
      <c r="IOK323" s="24"/>
      <c r="IOL323" s="24"/>
      <c r="IOM323" s="25"/>
      <c r="ION323" s="25"/>
      <c r="IOO323" s="26"/>
      <c r="IOP323" s="26"/>
      <c r="IOQ323" s="102"/>
      <c r="IOR323" s="24"/>
      <c r="IOS323" s="24"/>
      <c r="IOT323" s="24"/>
      <c r="IOU323" s="25"/>
      <c r="IOV323" s="25"/>
      <c r="IOW323" s="26"/>
      <c r="IOX323" s="26"/>
      <c r="IOY323" s="102"/>
      <c r="IOZ323" s="24"/>
      <c r="IPA323" s="24"/>
      <c r="IPB323" s="24"/>
      <c r="IPC323" s="25"/>
      <c r="IPD323" s="25"/>
      <c r="IPE323" s="26"/>
      <c r="IPF323" s="26"/>
      <c r="IPG323" s="102"/>
      <c r="IPH323" s="24"/>
      <c r="IPI323" s="24"/>
      <c r="IPJ323" s="24"/>
      <c r="IPK323" s="25"/>
      <c r="IPL323" s="25"/>
      <c r="IPM323" s="26"/>
      <c r="IPN323" s="26"/>
      <c r="IPO323" s="102"/>
      <c r="IPP323" s="24"/>
      <c r="IPQ323" s="24"/>
      <c r="IPR323" s="24"/>
      <c r="IPS323" s="25"/>
      <c r="IPT323" s="25"/>
      <c r="IPU323" s="26"/>
      <c r="IPV323" s="26"/>
      <c r="IPW323" s="102"/>
      <c r="IPX323" s="24"/>
      <c r="IPY323" s="24"/>
      <c r="IPZ323" s="24"/>
      <c r="IQA323" s="25"/>
      <c r="IQB323" s="25"/>
      <c r="IQC323" s="26"/>
      <c r="IQD323" s="26"/>
      <c r="IQE323" s="102"/>
      <c r="IQF323" s="24"/>
      <c r="IQG323" s="24"/>
      <c r="IQH323" s="24"/>
      <c r="IQI323" s="25"/>
      <c r="IQJ323" s="25"/>
      <c r="IQK323" s="26"/>
      <c r="IQL323" s="26"/>
      <c r="IQM323" s="102"/>
      <c r="IQN323" s="24"/>
      <c r="IQO323" s="24"/>
      <c r="IQP323" s="24"/>
      <c r="IQQ323" s="25"/>
      <c r="IQR323" s="25"/>
      <c r="IQS323" s="26"/>
      <c r="IQT323" s="26"/>
      <c r="IQU323" s="102"/>
      <c r="IQV323" s="24"/>
      <c r="IQW323" s="24"/>
      <c r="IQX323" s="24"/>
      <c r="IQY323" s="25"/>
      <c r="IQZ323" s="25"/>
      <c r="IRA323" s="26"/>
      <c r="IRB323" s="26"/>
      <c r="IRC323" s="102"/>
      <c r="IRD323" s="24"/>
      <c r="IRE323" s="24"/>
      <c r="IRF323" s="24"/>
      <c r="IRG323" s="25"/>
      <c r="IRH323" s="25"/>
      <c r="IRI323" s="26"/>
      <c r="IRJ323" s="26"/>
      <c r="IRK323" s="102"/>
      <c r="IRL323" s="24"/>
      <c r="IRM323" s="24"/>
      <c r="IRN323" s="24"/>
      <c r="IRO323" s="25"/>
      <c r="IRP323" s="25"/>
      <c r="IRQ323" s="26"/>
      <c r="IRR323" s="26"/>
      <c r="IRS323" s="102"/>
      <c r="IRT323" s="24"/>
      <c r="IRU323" s="24"/>
      <c r="IRV323" s="24"/>
      <c r="IRW323" s="25"/>
      <c r="IRX323" s="25"/>
      <c r="IRY323" s="26"/>
      <c r="IRZ323" s="26"/>
      <c r="ISA323" s="102"/>
      <c r="ISB323" s="24"/>
      <c r="ISC323" s="24"/>
      <c r="ISD323" s="24"/>
      <c r="ISE323" s="25"/>
      <c r="ISF323" s="25"/>
      <c r="ISG323" s="26"/>
      <c r="ISH323" s="26"/>
      <c r="ISI323" s="102"/>
      <c r="ISJ323" s="24"/>
      <c r="ISK323" s="24"/>
      <c r="ISL323" s="24"/>
      <c r="ISM323" s="25"/>
      <c r="ISN323" s="25"/>
      <c r="ISO323" s="26"/>
      <c r="ISP323" s="26"/>
      <c r="ISQ323" s="102"/>
      <c r="ISR323" s="24"/>
      <c r="ISS323" s="24"/>
      <c r="IST323" s="24"/>
      <c r="ISU323" s="25"/>
      <c r="ISV323" s="25"/>
      <c r="ISW323" s="26"/>
      <c r="ISX323" s="26"/>
      <c r="ISY323" s="102"/>
      <c r="ISZ323" s="24"/>
      <c r="ITA323" s="24"/>
      <c r="ITB323" s="24"/>
      <c r="ITC323" s="25"/>
      <c r="ITD323" s="25"/>
      <c r="ITE323" s="26"/>
      <c r="ITF323" s="26"/>
      <c r="ITG323" s="102"/>
      <c r="ITH323" s="24"/>
      <c r="ITI323" s="24"/>
      <c r="ITJ323" s="24"/>
      <c r="ITK323" s="25"/>
      <c r="ITL323" s="25"/>
      <c r="ITM323" s="26"/>
      <c r="ITN323" s="26"/>
      <c r="ITO323" s="102"/>
      <c r="ITP323" s="24"/>
      <c r="ITQ323" s="24"/>
      <c r="ITR323" s="24"/>
      <c r="ITS323" s="25"/>
      <c r="ITT323" s="25"/>
      <c r="ITU323" s="26"/>
      <c r="ITV323" s="26"/>
      <c r="ITW323" s="102"/>
      <c r="ITX323" s="24"/>
      <c r="ITY323" s="24"/>
      <c r="ITZ323" s="24"/>
      <c r="IUA323" s="25"/>
      <c r="IUB323" s="25"/>
      <c r="IUC323" s="26"/>
      <c r="IUD323" s="26"/>
      <c r="IUE323" s="102"/>
      <c r="IUF323" s="24"/>
      <c r="IUG323" s="24"/>
      <c r="IUH323" s="24"/>
      <c r="IUI323" s="25"/>
      <c r="IUJ323" s="25"/>
      <c r="IUK323" s="26"/>
      <c r="IUL323" s="26"/>
      <c r="IUM323" s="102"/>
      <c r="IUN323" s="24"/>
      <c r="IUO323" s="24"/>
      <c r="IUP323" s="24"/>
      <c r="IUQ323" s="25"/>
      <c r="IUR323" s="25"/>
      <c r="IUS323" s="26"/>
      <c r="IUT323" s="26"/>
      <c r="IUU323" s="102"/>
      <c r="IUV323" s="24"/>
      <c r="IUW323" s="24"/>
      <c r="IUX323" s="24"/>
      <c r="IUY323" s="25"/>
      <c r="IUZ323" s="25"/>
      <c r="IVA323" s="26"/>
      <c r="IVB323" s="26"/>
      <c r="IVC323" s="102"/>
      <c r="IVD323" s="24"/>
      <c r="IVE323" s="24"/>
      <c r="IVF323" s="24"/>
      <c r="IVG323" s="25"/>
      <c r="IVH323" s="25"/>
      <c r="IVI323" s="26"/>
      <c r="IVJ323" s="26"/>
      <c r="IVK323" s="102"/>
      <c r="IVL323" s="24"/>
      <c r="IVM323" s="24"/>
      <c r="IVN323" s="24"/>
      <c r="IVO323" s="25"/>
      <c r="IVP323" s="25"/>
      <c r="IVQ323" s="26"/>
      <c r="IVR323" s="26"/>
      <c r="IVS323" s="102"/>
      <c r="IVT323" s="24"/>
      <c r="IVU323" s="24"/>
      <c r="IVV323" s="24"/>
      <c r="IVW323" s="25"/>
      <c r="IVX323" s="25"/>
      <c r="IVY323" s="26"/>
      <c r="IVZ323" s="26"/>
      <c r="IWA323" s="102"/>
      <c r="IWB323" s="24"/>
      <c r="IWC323" s="24"/>
      <c r="IWD323" s="24"/>
      <c r="IWE323" s="25"/>
      <c r="IWF323" s="25"/>
      <c r="IWG323" s="26"/>
      <c r="IWH323" s="26"/>
      <c r="IWI323" s="102"/>
      <c r="IWJ323" s="24"/>
      <c r="IWK323" s="24"/>
      <c r="IWL323" s="24"/>
      <c r="IWM323" s="25"/>
      <c r="IWN323" s="25"/>
      <c r="IWO323" s="26"/>
      <c r="IWP323" s="26"/>
      <c r="IWQ323" s="102"/>
      <c r="IWR323" s="24"/>
      <c r="IWS323" s="24"/>
      <c r="IWT323" s="24"/>
      <c r="IWU323" s="25"/>
      <c r="IWV323" s="25"/>
      <c r="IWW323" s="26"/>
      <c r="IWX323" s="26"/>
      <c r="IWY323" s="102"/>
      <c r="IWZ323" s="24"/>
      <c r="IXA323" s="24"/>
      <c r="IXB323" s="24"/>
      <c r="IXC323" s="25"/>
      <c r="IXD323" s="25"/>
      <c r="IXE323" s="26"/>
      <c r="IXF323" s="26"/>
      <c r="IXG323" s="102"/>
      <c r="IXH323" s="24"/>
      <c r="IXI323" s="24"/>
      <c r="IXJ323" s="24"/>
      <c r="IXK323" s="25"/>
      <c r="IXL323" s="25"/>
      <c r="IXM323" s="26"/>
      <c r="IXN323" s="26"/>
      <c r="IXO323" s="102"/>
      <c r="IXP323" s="24"/>
      <c r="IXQ323" s="24"/>
      <c r="IXR323" s="24"/>
      <c r="IXS323" s="25"/>
      <c r="IXT323" s="25"/>
      <c r="IXU323" s="26"/>
      <c r="IXV323" s="26"/>
      <c r="IXW323" s="102"/>
      <c r="IXX323" s="24"/>
      <c r="IXY323" s="24"/>
      <c r="IXZ323" s="24"/>
      <c r="IYA323" s="25"/>
      <c r="IYB323" s="25"/>
      <c r="IYC323" s="26"/>
      <c r="IYD323" s="26"/>
      <c r="IYE323" s="102"/>
      <c r="IYF323" s="24"/>
      <c r="IYG323" s="24"/>
      <c r="IYH323" s="24"/>
      <c r="IYI323" s="25"/>
      <c r="IYJ323" s="25"/>
      <c r="IYK323" s="26"/>
      <c r="IYL323" s="26"/>
      <c r="IYM323" s="102"/>
      <c r="IYN323" s="24"/>
      <c r="IYO323" s="24"/>
      <c r="IYP323" s="24"/>
      <c r="IYQ323" s="25"/>
      <c r="IYR323" s="25"/>
      <c r="IYS323" s="26"/>
      <c r="IYT323" s="26"/>
      <c r="IYU323" s="102"/>
      <c r="IYV323" s="24"/>
      <c r="IYW323" s="24"/>
      <c r="IYX323" s="24"/>
      <c r="IYY323" s="25"/>
      <c r="IYZ323" s="25"/>
      <c r="IZA323" s="26"/>
      <c r="IZB323" s="26"/>
      <c r="IZC323" s="102"/>
      <c r="IZD323" s="24"/>
      <c r="IZE323" s="24"/>
      <c r="IZF323" s="24"/>
      <c r="IZG323" s="25"/>
      <c r="IZH323" s="25"/>
      <c r="IZI323" s="26"/>
      <c r="IZJ323" s="26"/>
      <c r="IZK323" s="102"/>
      <c r="IZL323" s="24"/>
      <c r="IZM323" s="24"/>
      <c r="IZN323" s="24"/>
      <c r="IZO323" s="25"/>
      <c r="IZP323" s="25"/>
      <c r="IZQ323" s="26"/>
      <c r="IZR323" s="26"/>
      <c r="IZS323" s="102"/>
      <c r="IZT323" s="24"/>
      <c r="IZU323" s="24"/>
      <c r="IZV323" s="24"/>
      <c r="IZW323" s="25"/>
      <c r="IZX323" s="25"/>
      <c r="IZY323" s="26"/>
      <c r="IZZ323" s="26"/>
      <c r="JAA323" s="102"/>
      <c r="JAB323" s="24"/>
      <c r="JAC323" s="24"/>
      <c r="JAD323" s="24"/>
      <c r="JAE323" s="25"/>
      <c r="JAF323" s="25"/>
      <c r="JAG323" s="26"/>
      <c r="JAH323" s="26"/>
      <c r="JAI323" s="102"/>
      <c r="JAJ323" s="24"/>
      <c r="JAK323" s="24"/>
      <c r="JAL323" s="24"/>
      <c r="JAM323" s="25"/>
      <c r="JAN323" s="25"/>
      <c r="JAO323" s="26"/>
      <c r="JAP323" s="26"/>
      <c r="JAQ323" s="102"/>
      <c r="JAR323" s="24"/>
      <c r="JAS323" s="24"/>
      <c r="JAT323" s="24"/>
      <c r="JAU323" s="25"/>
      <c r="JAV323" s="25"/>
      <c r="JAW323" s="26"/>
      <c r="JAX323" s="26"/>
      <c r="JAY323" s="102"/>
      <c r="JAZ323" s="24"/>
      <c r="JBA323" s="24"/>
      <c r="JBB323" s="24"/>
      <c r="JBC323" s="25"/>
      <c r="JBD323" s="25"/>
      <c r="JBE323" s="26"/>
      <c r="JBF323" s="26"/>
      <c r="JBG323" s="102"/>
      <c r="JBH323" s="24"/>
      <c r="JBI323" s="24"/>
      <c r="JBJ323" s="24"/>
      <c r="JBK323" s="25"/>
      <c r="JBL323" s="25"/>
      <c r="JBM323" s="26"/>
      <c r="JBN323" s="26"/>
      <c r="JBO323" s="102"/>
      <c r="JBP323" s="24"/>
      <c r="JBQ323" s="24"/>
      <c r="JBR323" s="24"/>
      <c r="JBS323" s="25"/>
      <c r="JBT323" s="25"/>
      <c r="JBU323" s="26"/>
      <c r="JBV323" s="26"/>
      <c r="JBW323" s="102"/>
      <c r="JBX323" s="24"/>
      <c r="JBY323" s="24"/>
      <c r="JBZ323" s="24"/>
      <c r="JCA323" s="25"/>
      <c r="JCB323" s="25"/>
      <c r="JCC323" s="26"/>
      <c r="JCD323" s="26"/>
      <c r="JCE323" s="102"/>
      <c r="JCF323" s="24"/>
      <c r="JCG323" s="24"/>
      <c r="JCH323" s="24"/>
      <c r="JCI323" s="25"/>
      <c r="JCJ323" s="25"/>
      <c r="JCK323" s="26"/>
      <c r="JCL323" s="26"/>
      <c r="JCM323" s="102"/>
      <c r="JCN323" s="24"/>
      <c r="JCO323" s="24"/>
      <c r="JCP323" s="24"/>
      <c r="JCQ323" s="25"/>
      <c r="JCR323" s="25"/>
      <c r="JCS323" s="26"/>
      <c r="JCT323" s="26"/>
      <c r="JCU323" s="102"/>
      <c r="JCV323" s="24"/>
      <c r="JCW323" s="24"/>
      <c r="JCX323" s="24"/>
      <c r="JCY323" s="25"/>
      <c r="JCZ323" s="25"/>
      <c r="JDA323" s="26"/>
      <c r="JDB323" s="26"/>
      <c r="JDC323" s="102"/>
      <c r="JDD323" s="24"/>
      <c r="JDE323" s="24"/>
      <c r="JDF323" s="24"/>
      <c r="JDG323" s="25"/>
      <c r="JDH323" s="25"/>
      <c r="JDI323" s="26"/>
      <c r="JDJ323" s="26"/>
      <c r="JDK323" s="102"/>
      <c r="JDL323" s="24"/>
      <c r="JDM323" s="24"/>
      <c r="JDN323" s="24"/>
      <c r="JDO323" s="25"/>
      <c r="JDP323" s="25"/>
      <c r="JDQ323" s="26"/>
      <c r="JDR323" s="26"/>
      <c r="JDS323" s="102"/>
      <c r="JDT323" s="24"/>
      <c r="JDU323" s="24"/>
      <c r="JDV323" s="24"/>
      <c r="JDW323" s="25"/>
      <c r="JDX323" s="25"/>
      <c r="JDY323" s="26"/>
      <c r="JDZ323" s="26"/>
      <c r="JEA323" s="102"/>
      <c r="JEB323" s="24"/>
      <c r="JEC323" s="24"/>
      <c r="JED323" s="24"/>
      <c r="JEE323" s="25"/>
      <c r="JEF323" s="25"/>
      <c r="JEG323" s="26"/>
      <c r="JEH323" s="26"/>
      <c r="JEI323" s="102"/>
      <c r="JEJ323" s="24"/>
      <c r="JEK323" s="24"/>
      <c r="JEL323" s="24"/>
      <c r="JEM323" s="25"/>
      <c r="JEN323" s="25"/>
      <c r="JEO323" s="26"/>
      <c r="JEP323" s="26"/>
      <c r="JEQ323" s="102"/>
      <c r="JER323" s="24"/>
      <c r="JES323" s="24"/>
      <c r="JET323" s="24"/>
      <c r="JEU323" s="25"/>
      <c r="JEV323" s="25"/>
      <c r="JEW323" s="26"/>
      <c r="JEX323" s="26"/>
      <c r="JEY323" s="102"/>
      <c r="JEZ323" s="24"/>
      <c r="JFA323" s="24"/>
      <c r="JFB323" s="24"/>
      <c r="JFC323" s="25"/>
      <c r="JFD323" s="25"/>
      <c r="JFE323" s="26"/>
      <c r="JFF323" s="26"/>
      <c r="JFG323" s="102"/>
      <c r="JFH323" s="24"/>
      <c r="JFI323" s="24"/>
      <c r="JFJ323" s="24"/>
      <c r="JFK323" s="25"/>
      <c r="JFL323" s="25"/>
      <c r="JFM323" s="26"/>
      <c r="JFN323" s="26"/>
      <c r="JFO323" s="102"/>
      <c r="JFP323" s="24"/>
      <c r="JFQ323" s="24"/>
      <c r="JFR323" s="24"/>
      <c r="JFS323" s="25"/>
      <c r="JFT323" s="25"/>
      <c r="JFU323" s="26"/>
      <c r="JFV323" s="26"/>
      <c r="JFW323" s="102"/>
      <c r="JFX323" s="24"/>
      <c r="JFY323" s="24"/>
      <c r="JFZ323" s="24"/>
      <c r="JGA323" s="25"/>
      <c r="JGB323" s="25"/>
      <c r="JGC323" s="26"/>
      <c r="JGD323" s="26"/>
      <c r="JGE323" s="102"/>
      <c r="JGF323" s="24"/>
      <c r="JGG323" s="24"/>
      <c r="JGH323" s="24"/>
      <c r="JGI323" s="25"/>
      <c r="JGJ323" s="25"/>
      <c r="JGK323" s="26"/>
      <c r="JGL323" s="26"/>
      <c r="JGM323" s="102"/>
      <c r="JGN323" s="24"/>
      <c r="JGO323" s="24"/>
      <c r="JGP323" s="24"/>
      <c r="JGQ323" s="25"/>
      <c r="JGR323" s="25"/>
      <c r="JGS323" s="26"/>
      <c r="JGT323" s="26"/>
      <c r="JGU323" s="102"/>
      <c r="JGV323" s="24"/>
      <c r="JGW323" s="24"/>
      <c r="JGX323" s="24"/>
      <c r="JGY323" s="25"/>
      <c r="JGZ323" s="25"/>
      <c r="JHA323" s="26"/>
      <c r="JHB323" s="26"/>
      <c r="JHC323" s="102"/>
      <c r="JHD323" s="24"/>
      <c r="JHE323" s="24"/>
      <c r="JHF323" s="24"/>
      <c r="JHG323" s="25"/>
      <c r="JHH323" s="25"/>
      <c r="JHI323" s="26"/>
      <c r="JHJ323" s="26"/>
      <c r="JHK323" s="102"/>
      <c r="JHL323" s="24"/>
      <c r="JHM323" s="24"/>
      <c r="JHN323" s="24"/>
      <c r="JHO323" s="25"/>
      <c r="JHP323" s="25"/>
      <c r="JHQ323" s="26"/>
      <c r="JHR323" s="26"/>
      <c r="JHS323" s="102"/>
      <c r="JHT323" s="24"/>
      <c r="JHU323" s="24"/>
      <c r="JHV323" s="24"/>
      <c r="JHW323" s="25"/>
      <c r="JHX323" s="25"/>
      <c r="JHY323" s="26"/>
      <c r="JHZ323" s="26"/>
      <c r="JIA323" s="102"/>
      <c r="JIB323" s="24"/>
      <c r="JIC323" s="24"/>
      <c r="JID323" s="24"/>
      <c r="JIE323" s="25"/>
      <c r="JIF323" s="25"/>
      <c r="JIG323" s="26"/>
      <c r="JIH323" s="26"/>
      <c r="JII323" s="102"/>
      <c r="JIJ323" s="24"/>
      <c r="JIK323" s="24"/>
      <c r="JIL323" s="24"/>
      <c r="JIM323" s="25"/>
      <c r="JIN323" s="25"/>
      <c r="JIO323" s="26"/>
      <c r="JIP323" s="26"/>
      <c r="JIQ323" s="102"/>
      <c r="JIR323" s="24"/>
      <c r="JIS323" s="24"/>
      <c r="JIT323" s="24"/>
      <c r="JIU323" s="25"/>
      <c r="JIV323" s="25"/>
      <c r="JIW323" s="26"/>
      <c r="JIX323" s="26"/>
      <c r="JIY323" s="102"/>
      <c r="JIZ323" s="24"/>
      <c r="JJA323" s="24"/>
      <c r="JJB323" s="24"/>
      <c r="JJC323" s="25"/>
      <c r="JJD323" s="25"/>
      <c r="JJE323" s="26"/>
      <c r="JJF323" s="26"/>
      <c r="JJG323" s="102"/>
      <c r="JJH323" s="24"/>
      <c r="JJI323" s="24"/>
      <c r="JJJ323" s="24"/>
      <c r="JJK323" s="25"/>
      <c r="JJL323" s="25"/>
      <c r="JJM323" s="26"/>
      <c r="JJN323" s="26"/>
      <c r="JJO323" s="102"/>
      <c r="JJP323" s="24"/>
      <c r="JJQ323" s="24"/>
      <c r="JJR323" s="24"/>
      <c r="JJS323" s="25"/>
      <c r="JJT323" s="25"/>
      <c r="JJU323" s="26"/>
      <c r="JJV323" s="26"/>
      <c r="JJW323" s="102"/>
      <c r="JJX323" s="24"/>
      <c r="JJY323" s="24"/>
      <c r="JJZ323" s="24"/>
      <c r="JKA323" s="25"/>
      <c r="JKB323" s="25"/>
      <c r="JKC323" s="26"/>
      <c r="JKD323" s="26"/>
      <c r="JKE323" s="102"/>
      <c r="JKF323" s="24"/>
      <c r="JKG323" s="24"/>
      <c r="JKH323" s="24"/>
      <c r="JKI323" s="25"/>
      <c r="JKJ323" s="25"/>
      <c r="JKK323" s="26"/>
      <c r="JKL323" s="26"/>
      <c r="JKM323" s="102"/>
      <c r="JKN323" s="24"/>
      <c r="JKO323" s="24"/>
      <c r="JKP323" s="24"/>
      <c r="JKQ323" s="25"/>
      <c r="JKR323" s="25"/>
      <c r="JKS323" s="26"/>
      <c r="JKT323" s="26"/>
      <c r="JKU323" s="102"/>
      <c r="JKV323" s="24"/>
      <c r="JKW323" s="24"/>
      <c r="JKX323" s="24"/>
      <c r="JKY323" s="25"/>
      <c r="JKZ323" s="25"/>
      <c r="JLA323" s="26"/>
      <c r="JLB323" s="26"/>
      <c r="JLC323" s="102"/>
      <c r="JLD323" s="24"/>
      <c r="JLE323" s="24"/>
      <c r="JLF323" s="24"/>
      <c r="JLG323" s="25"/>
      <c r="JLH323" s="25"/>
      <c r="JLI323" s="26"/>
      <c r="JLJ323" s="26"/>
      <c r="JLK323" s="102"/>
      <c r="JLL323" s="24"/>
      <c r="JLM323" s="24"/>
      <c r="JLN323" s="24"/>
      <c r="JLO323" s="25"/>
      <c r="JLP323" s="25"/>
      <c r="JLQ323" s="26"/>
      <c r="JLR323" s="26"/>
      <c r="JLS323" s="102"/>
      <c r="JLT323" s="24"/>
      <c r="JLU323" s="24"/>
      <c r="JLV323" s="24"/>
      <c r="JLW323" s="25"/>
      <c r="JLX323" s="25"/>
      <c r="JLY323" s="26"/>
      <c r="JLZ323" s="26"/>
      <c r="JMA323" s="102"/>
      <c r="JMB323" s="24"/>
      <c r="JMC323" s="24"/>
      <c r="JMD323" s="24"/>
      <c r="JME323" s="25"/>
      <c r="JMF323" s="25"/>
      <c r="JMG323" s="26"/>
      <c r="JMH323" s="26"/>
      <c r="JMI323" s="102"/>
      <c r="JMJ323" s="24"/>
      <c r="JMK323" s="24"/>
      <c r="JML323" s="24"/>
      <c r="JMM323" s="25"/>
      <c r="JMN323" s="25"/>
      <c r="JMO323" s="26"/>
      <c r="JMP323" s="26"/>
      <c r="JMQ323" s="102"/>
      <c r="JMR323" s="24"/>
      <c r="JMS323" s="24"/>
      <c r="JMT323" s="24"/>
      <c r="JMU323" s="25"/>
      <c r="JMV323" s="25"/>
      <c r="JMW323" s="26"/>
      <c r="JMX323" s="26"/>
      <c r="JMY323" s="102"/>
      <c r="JMZ323" s="24"/>
      <c r="JNA323" s="24"/>
      <c r="JNB323" s="24"/>
      <c r="JNC323" s="25"/>
      <c r="JND323" s="25"/>
      <c r="JNE323" s="26"/>
      <c r="JNF323" s="26"/>
      <c r="JNG323" s="102"/>
      <c r="JNH323" s="24"/>
      <c r="JNI323" s="24"/>
      <c r="JNJ323" s="24"/>
      <c r="JNK323" s="25"/>
      <c r="JNL323" s="25"/>
      <c r="JNM323" s="26"/>
      <c r="JNN323" s="26"/>
      <c r="JNO323" s="102"/>
      <c r="JNP323" s="24"/>
      <c r="JNQ323" s="24"/>
      <c r="JNR323" s="24"/>
      <c r="JNS323" s="25"/>
      <c r="JNT323" s="25"/>
      <c r="JNU323" s="26"/>
      <c r="JNV323" s="26"/>
      <c r="JNW323" s="102"/>
      <c r="JNX323" s="24"/>
      <c r="JNY323" s="24"/>
      <c r="JNZ323" s="24"/>
      <c r="JOA323" s="25"/>
      <c r="JOB323" s="25"/>
      <c r="JOC323" s="26"/>
      <c r="JOD323" s="26"/>
      <c r="JOE323" s="102"/>
      <c r="JOF323" s="24"/>
      <c r="JOG323" s="24"/>
      <c r="JOH323" s="24"/>
      <c r="JOI323" s="25"/>
      <c r="JOJ323" s="25"/>
      <c r="JOK323" s="26"/>
      <c r="JOL323" s="26"/>
      <c r="JOM323" s="102"/>
      <c r="JON323" s="24"/>
      <c r="JOO323" s="24"/>
      <c r="JOP323" s="24"/>
      <c r="JOQ323" s="25"/>
      <c r="JOR323" s="25"/>
      <c r="JOS323" s="26"/>
      <c r="JOT323" s="26"/>
      <c r="JOU323" s="102"/>
      <c r="JOV323" s="24"/>
      <c r="JOW323" s="24"/>
      <c r="JOX323" s="24"/>
      <c r="JOY323" s="25"/>
      <c r="JOZ323" s="25"/>
      <c r="JPA323" s="26"/>
      <c r="JPB323" s="26"/>
      <c r="JPC323" s="102"/>
      <c r="JPD323" s="24"/>
      <c r="JPE323" s="24"/>
      <c r="JPF323" s="24"/>
      <c r="JPG323" s="25"/>
      <c r="JPH323" s="25"/>
      <c r="JPI323" s="26"/>
      <c r="JPJ323" s="26"/>
      <c r="JPK323" s="102"/>
      <c r="JPL323" s="24"/>
      <c r="JPM323" s="24"/>
      <c r="JPN323" s="24"/>
      <c r="JPO323" s="25"/>
      <c r="JPP323" s="25"/>
      <c r="JPQ323" s="26"/>
      <c r="JPR323" s="26"/>
      <c r="JPS323" s="102"/>
      <c r="JPT323" s="24"/>
      <c r="JPU323" s="24"/>
      <c r="JPV323" s="24"/>
      <c r="JPW323" s="25"/>
      <c r="JPX323" s="25"/>
      <c r="JPY323" s="26"/>
      <c r="JPZ323" s="26"/>
      <c r="JQA323" s="102"/>
      <c r="JQB323" s="24"/>
      <c r="JQC323" s="24"/>
      <c r="JQD323" s="24"/>
      <c r="JQE323" s="25"/>
      <c r="JQF323" s="25"/>
      <c r="JQG323" s="26"/>
      <c r="JQH323" s="26"/>
      <c r="JQI323" s="102"/>
      <c r="JQJ323" s="24"/>
      <c r="JQK323" s="24"/>
      <c r="JQL323" s="24"/>
      <c r="JQM323" s="25"/>
      <c r="JQN323" s="25"/>
      <c r="JQO323" s="26"/>
      <c r="JQP323" s="26"/>
      <c r="JQQ323" s="102"/>
      <c r="JQR323" s="24"/>
      <c r="JQS323" s="24"/>
      <c r="JQT323" s="24"/>
      <c r="JQU323" s="25"/>
      <c r="JQV323" s="25"/>
      <c r="JQW323" s="26"/>
      <c r="JQX323" s="26"/>
      <c r="JQY323" s="102"/>
      <c r="JQZ323" s="24"/>
      <c r="JRA323" s="24"/>
      <c r="JRB323" s="24"/>
      <c r="JRC323" s="25"/>
      <c r="JRD323" s="25"/>
      <c r="JRE323" s="26"/>
      <c r="JRF323" s="26"/>
      <c r="JRG323" s="102"/>
      <c r="JRH323" s="24"/>
      <c r="JRI323" s="24"/>
      <c r="JRJ323" s="24"/>
      <c r="JRK323" s="25"/>
      <c r="JRL323" s="25"/>
      <c r="JRM323" s="26"/>
      <c r="JRN323" s="26"/>
      <c r="JRO323" s="102"/>
      <c r="JRP323" s="24"/>
      <c r="JRQ323" s="24"/>
      <c r="JRR323" s="24"/>
      <c r="JRS323" s="25"/>
      <c r="JRT323" s="25"/>
      <c r="JRU323" s="26"/>
      <c r="JRV323" s="26"/>
      <c r="JRW323" s="102"/>
      <c r="JRX323" s="24"/>
      <c r="JRY323" s="24"/>
      <c r="JRZ323" s="24"/>
      <c r="JSA323" s="25"/>
      <c r="JSB323" s="25"/>
      <c r="JSC323" s="26"/>
      <c r="JSD323" s="26"/>
      <c r="JSE323" s="102"/>
      <c r="JSF323" s="24"/>
      <c r="JSG323" s="24"/>
      <c r="JSH323" s="24"/>
      <c r="JSI323" s="25"/>
      <c r="JSJ323" s="25"/>
      <c r="JSK323" s="26"/>
      <c r="JSL323" s="26"/>
      <c r="JSM323" s="102"/>
      <c r="JSN323" s="24"/>
      <c r="JSO323" s="24"/>
      <c r="JSP323" s="24"/>
      <c r="JSQ323" s="25"/>
      <c r="JSR323" s="25"/>
      <c r="JSS323" s="26"/>
      <c r="JST323" s="26"/>
      <c r="JSU323" s="102"/>
      <c r="JSV323" s="24"/>
      <c r="JSW323" s="24"/>
      <c r="JSX323" s="24"/>
      <c r="JSY323" s="25"/>
      <c r="JSZ323" s="25"/>
      <c r="JTA323" s="26"/>
      <c r="JTB323" s="26"/>
      <c r="JTC323" s="102"/>
      <c r="JTD323" s="24"/>
      <c r="JTE323" s="24"/>
      <c r="JTF323" s="24"/>
      <c r="JTG323" s="25"/>
      <c r="JTH323" s="25"/>
      <c r="JTI323" s="26"/>
      <c r="JTJ323" s="26"/>
      <c r="JTK323" s="102"/>
      <c r="JTL323" s="24"/>
      <c r="JTM323" s="24"/>
      <c r="JTN323" s="24"/>
      <c r="JTO323" s="25"/>
      <c r="JTP323" s="25"/>
      <c r="JTQ323" s="26"/>
      <c r="JTR323" s="26"/>
      <c r="JTS323" s="102"/>
      <c r="JTT323" s="24"/>
      <c r="JTU323" s="24"/>
      <c r="JTV323" s="24"/>
      <c r="JTW323" s="25"/>
      <c r="JTX323" s="25"/>
      <c r="JTY323" s="26"/>
      <c r="JTZ323" s="26"/>
      <c r="JUA323" s="102"/>
      <c r="JUB323" s="24"/>
      <c r="JUC323" s="24"/>
      <c r="JUD323" s="24"/>
      <c r="JUE323" s="25"/>
      <c r="JUF323" s="25"/>
      <c r="JUG323" s="26"/>
      <c r="JUH323" s="26"/>
      <c r="JUI323" s="102"/>
      <c r="JUJ323" s="24"/>
      <c r="JUK323" s="24"/>
      <c r="JUL323" s="24"/>
      <c r="JUM323" s="25"/>
      <c r="JUN323" s="25"/>
      <c r="JUO323" s="26"/>
      <c r="JUP323" s="26"/>
      <c r="JUQ323" s="102"/>
      <c r="JUR323" s="24"/>
      <c r="JUS323" s="24"/>
      <c r="JUT323" s="24"/>
      <c r="JUU323" s="25"/>
      <c r="JUV323" s="25"/>
      <c r="JUW323" s="26"/>
      <c r="JUX323" s="26"/>
      <c r="JUY323" s="102"/>
      <c r="JUZ323" s="24"/>
      <c r="JVA323" s="24"/>
      <c r="JVB323" s="24"/>
      <c r="JVC323" s="25"/>
      <c r="JVD323" s="25"/>
      <c r="JVE323" s="26"/>
      <c r="JVF323" s="26"/>
      <c r="JVG323" s="102"/>
      <c r="JVH323" s="24"/>
      <c r="JVI323" s="24"/>
      <c r="JVJ323" s="24"/>
      <c r="JVK323" s="25"/>
      <c r="JVL323" s="25"/>
      <c r="JVM323" s="26"/>
      <c r="JVN323" s="26"/>
      <c r="JVO323" s="102"/>
      <c r="JVP323" s="24"/>
      <c r="JVQ323" s="24"/>
      <c r="JVR323" s="24"/>
      <c r="JVS323" s="25"/>
      <c r="JVT323" s="25"/>
      <c r="JVU323" s="26"/>
      <c r="JVV323" s="26"/>
      <c r="JVW323" s="102"/>
      <c r="JVX323" s="24"/>
      <c r="JVY323" s="24"/>
      <c r="JVZ323" s="24"/>
      <c r="JWA323" s="25"/>
      <c r="JWB323" s="25"/>
      <c r="JWC323" s="26"/>
      <c r="JWD323" s="26"/>
      <c r="JWE323" s="102"/>
      <c r="JWF323" s="24"/>
      <c r="JWG323" s="24"/>
      <c r="JWH323" s="24"/>
      <c r="JWI323" s="25"/>
      <c r="JWJ323" s="25"/>
      <c r="JWK323" s="26"/>
      <c r="JWL323" s="26"/>
      <c r="JWM323" s="102"/>
      <c r="JWN323" s="24"/>
      <c r="JWO323" s="24"/>
      <c r="JWP323" s="24"/>
      <c r="JWQ323" s="25"/>
      <c r="JWR323" s="25"/>
      <c r="JWS323" s="26"/>
      <c r="JWT323" s="26"/>
      <c r="JWU323" s="102"/>
      <c r="JWV323" s="24"/>
      <c r="JWW323" s="24"/>
      <c r="JWX323" s="24"/>
      <c r="JWY323" s="25"/>
      <c r="JWZ323" s="25"/>
      <c r="JXA323" s="26"/>
      <c r="JXB323" s="26"/>
      <c r="JXC323" s="102"/>
      <c r="JXD323" s="24"/>
      <c r="JXE323" s="24"/>
      <c r="JXF323" s="24"/>
      <c r="JXG323" s="25"/>
      <c r="JXH323" s="25"/>
      <c r="JXI323" s="26"/>
      <c r="JXJ323" s="26"/>
      <c r="JXK323" s="102"/>
      <c r="JXL323" s="24"/>
      <c r="JXM323" s="24"/>
      <c r="JXN323" s="24"/>
      <c r="JXO323" s="25"/>
      <c r="JXP323" s="25"/>
      <c r="JXQ323" s="26"/>
      <c r="JXR323" s="26"/>
      <c r="JXS323" s="102"/>
      <c r="JXT323" s="24"/>
      <c r="JXU323" s="24"/>
      <c r="JXV323" s="24"/>
      <c r="JXW323" s="25"/>
      <c r="JXX323" s="25"/>
      <c r="JXY323" s="26"/>
      <c r="JXZ323" s="26"/>
      <c r="JYA323" s="102"/>
      <c r="JYB323" s="24"/>
      <c r="JYC323" s="24"/>
      <c r="JYD323" s="24"/>
      <c r="JYE323" s="25"/>
      <c r="JYF323" s="25"/>
      <c r="JYG323" s="26"/>
      <c r="JYH323" s="26"/>
      <c r="JYI323" s="102"/>
      <c r="JYJ323" s="24"/>
      <c r="JYK323" s="24"/>
      <c r="JYL323" s="24"/>
      <c r="JYM323" s="25"/>
      <c r="JYN323" s="25"/>
      <c r="JYO323" s="26"/>
      <c r="JYP323" s="26"/>
      <c r="JYQ323" s="102"/>
      <c r="JYR323" s="24"/>
      <c r="JYS323" s="24"/>
      <c r="JYT323" s="24"/>
      <c r="JYU323" s="25"/>
      <c r="JYV323" s="25"/>
      <c r="JYW323" s="26"/>
      <c r="JYX323" s="26"/>
      <c r="JYY323" s="102"/>
      <c r="JYZ323" s="24"/>
      <c r="JZA323" s="24"/>
      <c r="JZB323" s="24"/>
      <c r="JZC323" s="25"/>
      <c r="JZD323" s="25"/>
      <c r="JZE323" s="26"/>
      <c r="JZF323" s="26"/>
      <c r="JZG323" s="102"/>
      <c r="JZH323" s="24"/>
      <c r="JZI323" s="24"/>
      <c r="JZJ323" s="24"/>
      <c r="JZK323" s="25"/>
      <c r="JZL323" s="25"/>
      <c r="JZM323" s="26"/>
      <c r="JZN323" s="26"/>
      <c r="JZO323" s="102"/>
      <c r="JZP323" s="24"/>
      <c r="JZQ323" s="24"/>
      <c r="JZR323" s="24"/>
      <c r="JZS323" s="25"/>
      <c r="JZT323" s="25"/>
      <c r="JZU323" s="26"/>
      <c r="JZV323" s="26"/>
      <c r="JZW323" s="102"/>
      <c r="JZX323" s="24"/>
      <c r="JZY323" s="24"/>
      <c r="JZZ323" s="24"/>
      <c r="KAA323" s="25"/>
      <c r="KAB323" s="25"/>
      <c r="KAC323" s="26"/>
      <c r="KAD323" s="26"/>
      <c r="KAE323" s="102"/>
      <c r="KAF323" s="24"/>
      <c r="KAG323" s="24"/>
      <c r="KAH323" s="24"/>
      <c r="KAI323" s="25"/>
      <c r="KAJ323" s="25"/>
      <c r="KAK323" s="26"/>
      <c r="KAL323" s="26"/>
      <c r="KAM323" s="102"/>
      <c r="KAN323" s="24"/>
      <c r="KAO323" s="24"/>
      <c r="KAP323" s="24"/>
      <c r="KAQ323" s="25"/>
      <c r="KAR323" s="25"/>
      <c r="KAS323" s="26"/>
      <c r="KAT323" s="26"/>
      <c r="KAU323" s="102"/>
      <c r="KAV323" s="24"/>
      <c r="KAW323" s="24"/>
      <c r="KAX323" s="24"/>
      <c r="KAY323" s="25"/>
      <c r="KAZ323" s="25"/>
      <c r="KBA323" s="26"/>
      <c r="KBB323" s="26"/>
      <c r="KBC323" s="102"/>
      <c r="KBD323" s="24"/>
      <c r="KBE323" s="24"/>
      <c r="KBF323" s="24"/>
      <c r="KBG323" s="25"/>
      <c r="KBH323" s="25"/>
      <c r="KBI323" s="26"/>
      <c r="KBJ323" s="26"/>
      <c r="KBK323" s="102"/>
      <c r="KBL323" s="24"/>
      <c r="KBM323" s="24"/>
      <c r="KBN323" s="24"/>
      <c r="KBO323" s="25"/>
      <c r="KBP323" s="25"/>
      <c r="KBQ323" s="26"/>
      <c r="KBR323" s="26"/>
      <c r="KBS323" s="102"/>
      <c r="KBT323" s="24"/>
      <c r="KBU323" s="24"/>
      <c r="KBV323" s="24"/>
      <c r="KBW323" s="25"/>
      <c r="KBX323" s="25"/>
      <c r="KBY323" s="26"/>
      <c r="KBZ323" s="26"/>
      <c r="KCA323" s="102"/>
      <c r="KCB323" s="24"/>
      <c r="KCC323" s="24"/>
      <c r="KCD323" s="24"/>
      <c r="KCE323" s="25"/>
      <c r="KCF323" s="25"/>
      <c r="KCG323" s="26"/>
      <c r="KCH323" s="26"/>
      <c r="KCI323" s="102"/>
      <c r="KCJ323" s="24"/>
      <c r="KCK323" s="24"/>
      <c r="KCL323" s="24"/>
      <c r="KCM323" s="25"/>
      <c r="KCN323" s="25"/>
      <c r="KCO323" s="26"/>
      <c r="KCP323" s="26"/>
      <c r="KCQ323" s="102"/>
      <c r="KCR323" s="24"/>
      <c r="KCS323" s="24"/>
      <c r="KCT323" s="24"/>
      <c r="KCU323" s="25"/>
      <c r="KCV323" s="25"/>
      <c r="KCW323" s="26"/>
      <c r="KCX323" s="26"/>
      <c r="KCY323" s="102"/>
      <c r="KCZ323" s="24"/>
      <c r="KDA323" s="24"/>
      <c r="KDB323" s="24"/>
      <c r="KDC323" s="25"/>
      <c r="KDD323" s="25"/>
      <c r="KDE323" s="26"/>
      <c r="KDF323" s="26"/>
      <c r="KDG323" s="102"/>
      <c r="KDH323" s="24"/>
      <c r="KDI323" s="24"/>
      <c r="KDJ323" s="24"/>
      <c r="KDK323" s="25"/>
      <c r="KDL323" s="25"/>
      <c r="KDM323" s="26"/>
      <c r="KDN323" s="26"/>
      <c r="KDO323" s="102"/>
      <c r="KDP323" s="24"/>
      <c r="KDQ323" s="24"/>
      <c r="KDR323" s="24"/>
      <c r="KDS323" s="25"/>
      <c r="KDT323" s="25"/>
      <c r="KDU323" s="26"/>
      <c r="KDV323" s="26"/>
      <c r="KDW323" s="102"/>
      <c r="KDX323" s="24"/>
      <c r="KDY323" s="24"/>
      <c r="KDZ323" s="24"/>
      <c r="KEA323" s="25"/>
      <c r="KEB323" s="25"/>
      <c r="KEC323" s="26"/>
      <c r="KED323" s="26"/>
      <c r="KEE323" s="102"/>
      <c r="KEF323" s="24"/>
      <c r="KEG323" s="24"/>
      <c r="KEH323" s="24"/>
      <c r="KEI323" s="25"/>
      <c r="KEJ323" s="25"/>
      <c r="KEK323" s="26"/>
      <c r="KEL323" s="26"/>
      <c r="KEM323" s="102"/>
      <c r="KEN323" s="24"/>
      <c r="KEO323" s="24"/>
      <c r="KEP323" s="24"/>
      <c r="KEQ323" s="25"/>
      <c r="KER323" s="25"/>
      <c r="KES323" s="26"/>
      <c r="KET323" s="26"/>
      <c r="KEU323" s="102"/>
      <c r="KEV323" s="24"/>
      <c r="KEW323" s="24"/>
      <c r="KEX323" s="24"/>
      <c r="KEY323" s="25"/>
      <c r="KEZ323" s="25"/>
      <c r="KFA323" s="26"/>
      <c r="KFB323" s="26"/>
      <c r="KFC323" s="102"/>
      <c r="KFD323" s="24"/>
      <c r="KFE323" s="24"/>
      <c r="KFF323" s="24"/>
      <c r="KFG323" s="25"/>
      <c r="KFH323" s="25"/>
      <c r="KFI323" s="26"/>
      <c r="KFJ323" s="26"/>
      <c r="KFK323" s="102"/>
      <c r="KFL323" s="24"/>
      <c r="KFM323" s="24"/>
      <c r="KFN323" s="24"/>
      <c r="KFO323" s="25"/>
      <c r="KFP323" s="25"/>
      <c r="KFQ323" s="26"/>
      <c r="KFR323" s="26"/>
      <c r="KFS323" s="102"/>
      <c r="KFT323" s="24"/>
      <c r="KFU323" s="24"/>
      <c r="KFV323" s="24"/>
      <c r="KFW323" s="25"/>
      <c r="KFX323" s="25"/>
      <c r="KFY323" s="26"/>
      <c r="KFZ323" s="26"/>
      <c r="KGA323" s="102"/>
      <c r="KGB323" s="24"/>
      <c r="KGC323" s="24"/>
      <c r="KGD323" s="24"/>
      <c r="KGE323" s="25"/>
      <c r="KGF323" s="25"/>
      <c r="KGG323" s="26"/>
      <c r="KGH323" s="26"/>
      <c r="KGI323" s="102"/>
      <c r="KGJ323" s="24"/>
      <c r="KGK323" s="24"/>
      <c r="KGL323" s="24"/>
      <c r="KGM323" s="25"/>
      <c r="KGN323" s="25"/>
      <c r="KGO323" s="26"/>
      <c r="KGP323" s="26"/>
      <c r="KGQ323" s="102"/>
      <c r="KGR323" s="24"/>
      <c r="KGS323" s="24"/>
      <c r="KGT323" s="24"/>
      <c r="KGU323" s="25"/>
      <c r="KGV323" s="25"/>
      <c r="KGW323" s="26"/>
      <c r="KGX323" s="26"/>
      <c r="KGY323" s="102"/>
      <c r="KGZ323" s="24"/>
      <c r="KHA323" s="24"/>
      <c r="KHB323" s="24"/>
      <c r="KHC323" s="25"/>
      <c r="KHD323" s="25"/>
      <c r="KHE323" s="26"/>
      <c r="KHF323" s="26"/>
      <c r="KHG323" s="102"/>
      <c r="KHH323" s="24"/>
      <c r="KHI323" s="24"/>
      <c r="KHJ323" s="24"/>
      <c r="KHK323" s="25"/>
      <c r="KHL323" s="25"/>
      <c r="KHM323" s="26"/>
      <c r="KHN323" s="26"/>
      <c r="KHO323" s="102"/>
      <c r="KHP323" s="24"/>
      <c r="KHQ323" s="24"/>
      <c r="KHR323" s="24"/>
      <c r="KHS323" s="25"/>
      <c r="KHT323" s="25"/>
      <c r="KHU323" s="26"/>
      <c r="KHV323" s="26"/>
      <c r="KHW323" s="102"/>
      <c r="KHX323" s="24"/>
      <c r="KHY323" s="24"/>
      <c r="KHZ323" s="24"/>
      <c r="KIA323" s="25"/>
      <c r="KIB323" s="25"/>
      <c r="KIC323" s="26"/>
      <c r="KID323" s="26"/>
      <c r="KIE323" s="102"/>
      <c r="KIF323" s="24"/>
      <c r="KIG323" s="24"/>
      <c r="KIH323" s="24"/>
      <c r="KII323" s="25"/>
      <c r="KIJ323" s="25"/>
      <c r="KIK323" s="26"/>
      <c r="KIL323" s="26"/>
      <c r="KIM323" s="102"/>
      <c r="KIN323" s="24"/>
      <c r="KIO323" s="24"/>
      <c r="KIP323" s="24"/>
      <c r="KIQ323" s="25"/>
      <c r="KIR323" s="25"/>
      <c r="KIS323" s="26"/>
      <c r="KIT323" s="26"/>
      <c r="KIU323" s="102"/>
      <c r="KIV323" s="24"/>
      <c r="KIW323" s="24"/>
      <c r="KIX323" s="24"/>
      <c r="KIY323" s="25"/>
      <c r="KIZ323" s="25"/>
      <c r="KJA323" s="26"/>
      <c r="KJB323" s="26"/>
      <c r="KJC323" s="102"/>
      <c r="KJD323" s="24"/>
      <c r="KJE323" s="24"/>
      <c r="KJF323" s="24"/>
      <c r="KJG323" s="25"/>
      <c r="KJH323" s="25"/>
      <c r="KJI323" s="26"/>
      <c r="KJJ323" s="26"/>
      <c r="KJK323" s="102"/>
      <c r="KJL323" s="24"/>
      <c r="KJM323" s="24"/>
      <c r="KJN323" s="24"/>
      <c r="KJO323" s="25"/>
      <c r="KJP323" s="25"/>
      <c r="KJQ323" s="26"/>
      <c r="KJR323" s="26"/>
      <c r="KJS323" s="102"/>
      <c r="KJT323" s="24"/>
      <c r="KJU323" s="24"/>
      <c r="KJV323" s="24"/>
      <c r="KJW323" s="25"/>
      <c r="KJX323" s="25"/>
      <c r="KJY323" s="26"/>
      <c r="KJZ323" s="26"/>
      <c r="KKA323" s="102"/>
      <c r="KKB323" s="24"/>
      <c r="KKC323" s="24"/>
      <c r="KKD323" s="24"/>
      <c r="KKE323" s="25"/>
      <c r="KKF323" s="25"/>
      <c r="KKG323" s="26"/>
      <c r="KKH323" s="26"/>
      <c r="KKI323" s="102"/>
      <c r="KKJ323" s="24"/>
      <c r="KKK323" s="24"/>
      <c r="KKL323" s="24"/>
      <c r="KKM323" s="25"/>
      <c r="KKN323" s="25"/>
      <c r="KKO323" s="26"/>
      <c r="KKP323" s="26"/>
      <c r="KKQ323" s="102"/>
      <c r="KKR323" s="24"/>
      <c r="KKS323" s="24"/>
      <c r="KKT323" s="24"/>
      <c r="KKU323" s="25"/>
      <c r="KKV323" s="25"/>
      <c r="KKW323" s="26"/>
      <c r="KKX323" s="26"/>
      <c r="KKY323" s="102"/>
      <c r="KKZ323" s="24"/>
      <c r="KLA323" s="24"/>
      <c r="KLB323" s="24"/>
      <c r="KLC323" s="25"/>
      <c r="KLD323" s="25"/>
      <c r="KLE323" s="26"/>
      <c r="KLF323" s="26"/>
      <c r="KLG323" s="102"/>
      <c r="KLH323" s="24"/>
      <c r="KLI323" s="24"/>
      <c r="KLJ323" s="24"/>
      <c r="KLK323" s="25"/>
      <c r="KLL323" s="25"/>
      <c r="KLM323" s="26"/>
      <c r="KLN323" s="26"/>
      <c r="KLO323" s="102"/>
      <c r="KLP323" s="24"/>
      <c r="KLQ323" s="24"/>
      <c r="KLR323" s="24"/>
      <c r="KLS323" s="25"/>
      <c r="KLT323" s="25"/>
      <c r="KLU323" s="26"/>
      <c r="KLV323" s="26"/>
      <c r="KLW323" s="102"/>
      <c r="KLX323" s="24"/>
      <c r="KLY323" s="24"/>
      <c r="KLZ323" s="24"/>
      <c r="KMA323" s="25"/>
      <c r="KMB323" s="25"/>
      <c r="KMC323" s="26"/>
      <c r="KMD323" s="26"/>
      <c r="KME323" s="102"/>
      <c r="KMF323" s="24"/>
      <c r="KMG323" s="24"/>
      <c r="KMH323" s="24"/>
      <c r="KMI323" s="25"/>
      <c r="KMJ323" s="25"/>
      <c r="KMK323" s="26"/>
      <c r="KML323" s="26"/>
      <c r="KMM323" s="102"/>
      <c r="KMN323" s="24"/>
      <c r="KMO323" s="24"/>
      <c r="KMP323" s="24"/>
      <c r="KMQ323" s="25"/>
      <c r="KMR323" s="25"/>
      <c r="KMS323" s="26"/>
      <c r="KMT323" s="26"/>
      <c r="KMU323" s="102"/>
      <c r="KMV323" s="24"/>
      <c r="KMW323" s="24"/>
      <c r="KMX323" s="24"/>
      <c r="KMY323" s="25"/>
      <c r="KMZ323" s="25"/>
      <c r="KNA323" s="26"/>
      <c r="KNB323" s="26"/>
      <c r="KNC323" s="102"/>
      <c r="KND323" s="24"/>
      <c r="KNE323" s="24"/>
      <c r="KNF323" s="24"/>
      <c r="KNG323" s="25"/>
      <c r="KNH323" s="25"/>
      <c r="KNI323" s="26"/>
      <c r="KNJ323" s="26"/>
      <c r="KNK323" s="102"/>
      <c r="KNL323" s="24"/>
      <c r="KNM323" s="24"/>
      <c r="KNN323" s="24"/>
      <c r="KNO323" s="25"/>
      <c r="KNP323" s="25"/>
      <c r="KNQ323" s="26"/>
      <c r="KNR323" s="26"/>
      <c r="KNS323" s="102"/>
      <c r="KNT323" s="24"/>
      <c r="KNU323" s="24"/>
      <c r="KNV323" s="24"/>
      <c r="KNW323" s="25"/>
      <c r="KNX323" s="25"/>
      <c r="KNY323" s="26"/>
      <c r="KNZ323" s="26"/>
      <c r="KOA323" s="102"/>
      <c r="KOB323" s="24"/>
      <c r="KOC323" s="24"/>
      <c r="KOD323" s="24"/>
      <c r="KOE323" s="25"/>
      <c r="KOF323" s="25"/>
      <c r="KOG323" s="26"/>
      <c r="KOH323" s="26"/>
      <c r="KOI323" s="102"/>
      <c r="KOJ323" s="24"/>
      <c r="KOK323" s="24"/>
      <c r="KOL323" s="24"/>
      <c r="KOM323" s="25"/>
      <c r="KON323" s="25"/>
      <c r="KOO323" s="26"/>
      <c r="KOP323" s="26"/>
      <c r="KOQ323" s="102"/>
      <c r="KOR323" s="24"/>
      <c r="KOS323" s="24"/>
      <c r="KOT323" s="24"/>
      <c r="KOU323" s="25"/>
      <c r="KOV323" s="25"/>
      <c r="KOW323" s="26"/>
      <c r="KOX323" s="26"/>
      <c r="KOY323" s="102"/>
      <c r="KOZ323" s="24"/>
      <c r="KPA323" s="24"/>
      <c r="KPB323" s="24"/>
      <c r="KPC323" s="25"/>
      <c r="KPD323" s="25"/>
      <c r="KPE323" s="26"/>
      <c r="KPF323" s="26"/>
      <c r="KPG323" s="102"/>
      <c r="KPH323" s="24"/>
      <c r="KPI323" s="24"/>
      <c r="KPJ323" s="24"/>
      <c r="KPK323" s="25"/>
      <c r="KPL323" s="25"/>
      <c r="KPM323" s="26"/>
      <c r="KPN323" s="26"/>
      <c r="KPO323" s="102"/>
      <c r="KPP323" s="24"/>
      <c r="KPQ323" s="24"/>
      <c r="KPR323" s="24"/>
      <c r="KPS323" s="25"/>
      <c r="KPT323" s="25"/>
      <c r="KPU323" s="26"/>
      <c r="KPV323" s="26"/>
      <c r="KPW323" s="102"/>
      <c r="KPX323" s="24"/>
      <c r="KPY323" s="24"/>
      <c r="KPZ323" s="24"/>
      <c r="KQA323" s="25"/>
      <c r="KQB323" s="25"/>
      <c r="KQC323" s="26"/>
      <c r="KQD323" s="26"/>
      <c r="KQE323" s="102"/>
      <c r="KQF323" s="24"/>
      <c r="KQG323" s="24"/>
      <c r="KQH323" s="24"/>
      <c r="KQI323" s="25"/>
      <c r="KQJ323" s="25"/>
      <c r="KQK323" s="26"/>
      <c r="KQL323" s="26"/>
      <c r="KQM323" s="102"/>
      <c r="KQN323" s="24"/>
      <c r="KQO323" s="24"/>
      <c r="KQP323" s="24"/>
      <c r="KQQ323" s="25"/>
      <c r="KQR323" s="25"/>
      <c r="KQS323" s="26"/>
      <c r="KQT323" s="26"/>
      <c r="KQU323" s="102"/>
      <c r="KQV323" s="24"/>
      <c r="KQW323" s="24"/>
      <c r="KQX323" s="24"/>
      <c r="KQY323" s="25"/>
      <c r="KQZ323" s="25"/>
      <c r="KRA323" s="26"/>
      <c r="KRB323" s="26"/>
      <c r="KRC323" s="102"/>
      <c r="KRD323" s="24"/>
      <c r="KRE323" s="24"/>
      <c r="KRF323" s="24"/>
      <c r="KRG323" s="25"/>
      <c r="KRH323" s="25"/>
      <c r="KRI323" s="26"/>
      <c r="KRJ323" s="26"/>
      <c r="KRK323" s="102"/>
      <c r="KRL323" s="24"/>
      <c r="KRM323" s="24"/>
      <c r="KRN323" s="24"/>
      <c r="KRO323" s="25"/>
      <c r="KRP323" s="25"/>
      <c r="KRQ323" s="26"/>
      <c r="KRR323" s="26"/>
      <c r="KRS323" s="102"/>
      <c r="KRT323" s="24"/>
      <c r="KRU323" s="24"/>
      <c r="KRV323" s="24"/>
      <c r="KRW323" s="25"/>
      <c r="KRX323" s="25"/>
      <c r="KRY323" s="26"/>
      <c r="KRZ323" s="26"/>
      <c r="KSA323" s="102"/>
      <c r="KSB323" s="24"/>
      <c r="KSC323" s="24"/>
      <c r="KSD323" s="24"/>
      <c r="KSE323" s="25"/>
      <c r="KSF323" s="25"/>
      <c r="KSG323" s="26"/>
      <c r="KSH323" s="26"/>
      <c r="KSI323" s="102"/>
      <c r="KSJ323" s="24"/>
      <c r="KSK323" s="24"/>
      <c r="KSL323" s="24"/>
      <c r="KSM323" s="25"/>
      <c r="KSN323" s="25"/>
      <c r="KSO323" s="26"/>
      <c r="KSP323" s="26"/>
      <c r="KSQ323" s="102"/>
      <c r="KSR323" s="24"/>
      <c r="KSS323" s="24"/>
      <c r="KST323" s="24"/>
      <c r="KSU323" s="25"/>
      <c r="KSV323" s="25"/>
      <c r="KSW323" s="26"/>
      <c r="KSX323" s="26"/>
      <c r="KSY323" s="102"/>
      <c r="KSZ323" s="24"/>
      <c r="KTA323" s="24"/>
      <c r="KTB323" s="24"/>
      <c r="KTC323" s="25"/>
      <c r="KTD323" s="25"/>
      <c r="KTE323" s="26"/>
      <c r="KTF323" s="26"/>
      <c r="KTG323" s="102"/>
      <c r="KTH323" s="24"/>
      <c r="KTI323" s="24"/>
      <c r="KTJ323" s="24"/>
      <c r="KTK323" s="25"/>
      <c r="KTL323" s="25"/>
      <c r="KTM323" s="26"/>
      <c r="KTN323" s="26"/>
      <c r="KTO323" s="102"/>
      <c r="KTP323" s="24"/>
      <c r="KTQ323" s="24"/>
      <c r="KTR323" s="24"/>
      <c r="KTS323" s="25"/>
      <c r="KTT323" s="25"/>
      <c r="KTU323" s="26"/>
      <c r="KTV323" s="26"/>
      <c r="KTW323" s="102"/>
      <c r="KTX323" s="24"/>
      <c r="KTY323" s="24"/>
      <c r="KTZ323" s="24"/>
      <c r="KUA323" s="25"/>
      <c r="KUB323" s="25"/>
      <c r="KUC323" s="26"/>
      <c r="KUD323" s="26"/>
      <c r="KUE323" s="102"/>
      <c r="KUF323" s="24"/>
      <c r="KUG323" s="24"/>
      <c r="KUH323" s="24"/>
      <c r="KUI323" s="25"/>
      <c r="KUJ323" s="25"/>
      <c r="KUK323" s="26"/>
      <c r="KUL323" s="26"/>
      <c r="KUM323" s="102"/>
      <c r="KUN323" s="24"/>
      <c r="KUO323" s="24"/>
      <c r="KUP323" s="24"/>
      <c r="KUQ323" s="25"/>
      <c r="KUR323" s="25"/>
      <c r="KUS323" s="26"/>
      <c r="KUT323" s="26"/>
      <c r="KUU323" s="102"/>
      <c r="KUV323" s="24"/>
      <c r="KUW323" s="24"/>
      <c r="KUX323" s="24"/>
      <c r="KUY323" s="25"/>
      <c r="KUZ323" s="25"/>
      <c r="KVA323" s="26"/>
      <c r="KVB323" s="26"/>
      <c r="KVC323" s="102"/>
      <c r="KVD323" s="24"/>
      <c r="KVE323" s="24"/>
      <c r="KVF323" s="24"/>
      <c r="KVG323" s="25"/>
      <c r="KVH323" s="25"/>
      <c r="KVI323" s="26"/>
      <c r="KVJ323" s="26"/>
      <c r="KVK323" s="102"/>
      <c r="KVL323" s="24"/>
      <c r="KVM323" s="24"/>
      <c r="KVN323" s="24"/>
      <c r="KVO323" s="25"/>
      <c r="KVP323" s="25"/>
      <c r="KVQ323" s="26"/>
      <c r="KVR323" s="26"/>
      <c r="KVS323" s="102"/>
      <c r="KVT323" s="24"/>
      <c r="KVU323" s="24"/>
      <c r="KVV323" s="24"/>
      <c r="KVW323" s="25"/>
      <c r="KVX323" s="25"/>
      <c r="KVY323" s="26"/>
      <c r="KVZ323" s="26"/>
      <c r="KWA323" s="102"/>
      <c r="KWB323" s="24"/>
      <c r="KWC323" s="24"/>
      <c r="KWD323" s="24"/>
      <c r="KWE323" s="25"/>
      <c r="KWF323" s="25"/>
      <c r="KWG323" s="26"/>
      <c r="KWH323" s="26"/>
      <c r="KWI323" s="102"/>
      <c r="KWJ323" s="24"/>
      <c r="KWK323" s="24"/>
      <c r="KWL323" s="24"/>
      <c r="KWM323" s="25"/>
      <c r="KWN323" s="25"/>
      <c r="KWO323" s="26"/>
      <c r="KWP323" s="26"/>
      <c r="KWQ323" s="102"/>
      <c r="KWR323" s="24"/>
      <c r="KWS323" s="24"/>
      <c r="KWT323" s="24"/>
      <c r="KWU323" s="25"/>
      <c r="KWV323" s="25"/>
      <c r="KWW323" s="26"/>
      <c r="KWX323" s="26"/>
      <c r="KWY323" s="102"/>
      <c r="KWZ323" s="24"/>
      <c r="KXA323" s="24"/>
      <c r="KXB323" s="24"/>
      <c r="KXC323" s="25"/>
      <c r="KXD323" s="25"/>
      <c r="KXE323" s="26"/>
      <c r="KXF323" s="26"/>
      <c r="KXG323" s="102"/>
      <c r="KXH323" s="24"/>
      <c r="KXI323" s="24"/>
      <c r="KXJ323" s="24"/>
      <c r="KXK323" s="25"/>
      <c r="KXL323" s="25"/>
      <c r="KXM323" s="26"/>
      <c r="KXN323" s="26"/>
      <c r="KXO323" s="102"/>
      <c r="KXP323" s="24"/>
      <c r="KXQ323" s="24"/>
      <c r="KXR323" s="24"/>
      <c r="KXS323" s="25"/>
      <c r="KXT323" s="25"/>
      <c r="KXU323" s="26"/>
      <c r="KXV323" s="26"/>
      <c r="KXW323" s="102"/>
      <c r="KXX323" s="24"/>
      <c r="KXY323" s="24"/>
      <c r="KXZ323" s="24"/>
      <c r="KYA323" s="25"/>
      <c r="KYB323" s="25"/>
      <c r="KYC323" s="26"/>
      <c r="KYD323" s="26"/>
      <c r="KYE323" s="102"/>
      <c r="KYF323" s="24"/>
      <c r="KYG323" s="24"/>
      <c r="KYH323" s="24"/>
      <c r="KYI323" s="25"/>
      <c r="KYJ323" s="25"/>
      <c r="KYK323" s="26"/>
      <c r="KYL323" s="26"/>
      <c r="KYM323" s="102"/>
      <c r="KYN323" s="24"/>
      <c r="KYO323" s="24"/>
      <c r="KYP323" s="24"/>
      <c r="KYQ323" s="25"/>
      <c r="KYR323" s="25"/>
      <c r="KYS323" s="26"/>
      <c r="KYT323" s="26"/>
      <c r="KYU323" s="102"/>
      <c r="KYV323" s="24"/>
      <c r="KYW323" s="24"/>
      <c r="KYX323" s="24"/>
      <c r="KYY323" s="25"/>
      <c r="KYZ323" s="25"/>
      <c r="KZA323" s="26"/>
      <c r="KZB323" s="26"/>
      <c r="KZC323" s="102"/>
      <c r="KZD323" s="24"/>
      <c r="KZE323" s="24"/>
      <c r="KZF323" s="24"/>
      <c r="KZG323" s="25"/>
      <c r="KZH323" s="25"/>
      <c r="KZI323" s="26"/>
      <c r="KZJ323" s="26"/>
      <c r="KZK323" s="102"/>
      <c r="KZL323" s="24"/>
      <c r="KZM323" s="24"/>
      <c r="KZN323" s="24"/>
      <c r="KZO323" s="25"/>
      <c r="KZP323" s="25"/>
      <c r="KZQ323" s="26"/>
      <c r="KZR323" s="26"/>
      <c r="KZS323" s="102"/>
      <c r="KZT323" s="24"/>
      <c r="KZU323" s="24"/>
      <c r="KZV323" s="24"/>
      <c r="KZW323" s="25"/>
      <c r="KZX323" s="25"/>
      <c r="KZY323" s="26"/>
      <c r="KZZ323" s="26"/>
      <c r="LAA323" s="102"/>
      <c r="LAB323" s="24"/>
      <c r="LAC323" s="24"/>
      <c r="LAD323" s="24"/>
      <c r="LAE323" s="25"/>
      <c r="LAF323" s="25"/>
      <c r="LAG323" s="26"/>
      <c r="LAH323" s="26"/>
      <c r="LAI323" s="102"/>
      <c r="LAJ323" s="24"/>
      <c r="LAK323" s="24"/>
      <c r="LAL323" s="24"/>
      <c r="LAM323" s="25"/>
      <c r="LAN323" s="25"/>
      <c r="LAO323" s="26"/>
      <c r="LAP323" s="26"/>
      <c r="LAQ323" s="102"/>
      <c r="LAR323" s="24"/>
      <c r="LAS323" s="24"/>
      <c r="LAT323" s="24"/>
      <c r="LAU323" s="25"/>
      <c r="LAV323" s="25"/>
      <c r="LAW323" s="26"/>
      <c r="LAX323" s="26"/>
      <c r="LAY323" s="102"/>
      <c r="LAZ323" s="24"/>
      <c r="LBA323" s="24"/>
      <c r="LBB323" s="24"/>
      <c r="LBC323" s="25"/>
      <c r="LBD323" s="25"/>
      <c r="LBE323" s="26"/>
      <c r="LBF323" s="26"/>
      <c r="LBG323" s="102"/>
      <c r="LBH323" s="24"/>
      <c r="LBI323" s="24"/>
      <c r="LBJ323" s="24"/>
      <c r="LBK323" s="25"/>
      <c r="LBL323" s="25"/>
      <c r="LBM323" s="26"/>
      <c r="LBN323" s="26"/>
      <c r="LBO323" s="102"/>
      <c r="LBP323" s="24"/>
      <c r="LBQ323" s="24"/>
      <c r="LBR323" s="24"/>
      <c r="LBS323" s="25"/>
      <c r="LBT323" s="25"/>
      <c r="LBU323" s="26"/>
      <c r="LBV323" s="26"/>
      <c r="LBW323" s="102"/>
      <c r="LBX323" s="24"/>
      <c r="LBY323" s="24"/>
      <c r="LBZ323" s="24"/>
      <c r="LCA323" s="25"/>
      <c r="LCB323" s="25"/>
      <c r="LCC323" s="26"/>
      <c r="LCD323" s="26"/>
      <c r="LCE323" s="102"/>
      <c r="LCF323" s="24"/>
      <c r="LCG323" s="24"/>
      <c r="LCH323" s="24"/>
      <c r="LCI323" s="25"/>
      <c r="LCJ323" s="25"/>
      <c r="LCK323" s="26"/>
      <c r="LCL323" s="26"/>
      <c r="LCM323" s="102"/>
      <c r="LCN323" s="24"/>
      <c r="LCO323" s="24"/>
      <c r="LCP323" s="24"/>
      <c r="LCQ323" s="25"/>
      <c r="LCR323" s="25"/>
      <c r="LCS323" s="26"/>
      <c r="LCT323" s="26"/>
      <c r="LCU323" s="102"/>
      <c r="LCV323" s="24"/>
      <c r="LCW323" s="24"/>
      <c r="LCX323" s="24"/>
      <c r="LCY323" s="25"/>
      <c r="LCZ323" s="25"/>
      <c r="LDA323" s="26"/>
      <c r="LDB323" s="26"/>
      <c r="LDC323" s="102"/>
      <c r="LDD323" s="24"/>
      <c r="LDE323" s="24"/>
      <c r="LDF323" s="24"/>
      <c r="LDG323" s="25"/>
      <c r="LDH323" s="25"/>
      <c r="LDI323" s="26"/>
      <c r="LDJ323" s="26"/>
      <c r="LDK323" s="102"/>
      <c r="LDL323" s="24"/>
      <c r="LDM323" s="24"/>
      <c r="LDN323" s="24"/>
      <c r="LDO323" s="25"/>
      <c r="LDP323" s="25"/>
      <c r="LDQ323" s="26"/>
      <c r="LDR323" s="26"/>
      <c r="LDS323" s="102"/>
      <c r="LDT323" s="24"/>
      <c r="LDU323" s="24"/>
      <c r="LDV323" s="24"/>
      <c r="LDW323" s="25"/>
      <c r="LDX323" s="25"/>
      <c r="LDY323" s="26"/>
      <c r="LDZ323" s="26"/>
      <c r="LEA323" s="102"/>
      <c r="LEB323" s="24"/>
      <c r="LEC323" s="24"/>
      <c r="LED323" s="24"/>
      <c r="LEE323" s="25"/>
      <c r="LEF323" s="25"/>
      <c r="LEG323" s="26"/>
      <c r="LEH323" s="26"/>
      <c r="LEI323" s="102"/>
      <c r="LEJ323" s="24"/>
      <c r="LEK323" s="24"/>
      <c r="LEL323" s="24"/>
      <c r="LEM323" s="25"/>
      <c r="LEN323" s="25"/>
      <c r="LEO323" s="26"/>
      <c r="LEP323" s="26"/>
      <c r="LEQ323" s="102"/>
      <c r="LER323" s="24"/>
      <c r="LES323" s="24"/>
      <c r="LET323" s="24"/>
      <c r="LEU323" s="25"/>
      <c r="LEV323" s="25"/>
      <c r="LEW323" s="26"/>
      <c r="LEX323" s="26"/>
      <c r="LEY323" s="102"/>
      <c r="LEZ323" s="24"/>
      <c r="LFA323" s="24"/>
      <c r="LFB323" s="24"/>
      <c r="LFC323" s="25"/>
      <c r="LFD323" s="25"/>
      <c r="LFE323" s="26"/>
      <c r="LFF323" s="26"/>
      <c r="LFG323" s="102"/>
      <c r="LFH323" s="24"/>
      <c r="LFI323" s="24"/>
      <c r="LFJ323" s="24"/>
      <c r="LFK323" s="25"/>
      <c r="LFL323" s="25"/>
      <c r="LFM323" s="26"/>
      <c r="LFN323" s="26"/>
      <c r="LFO323" s="102"/>
      <c r="LFP323" s="24"/>
      <c r="LFQ323" s="24"/>
      <c r="LFR323" s="24"/>
      <c r="LFS323" s="25"/>
      <c r="LFT323" s="25"/>
      <c r="LFU323" s="26"/>
      <c r="LFV323" s="26"/>
      <c r="LFW323" s="102"/>
      <c r="LFX323" s="24"/>
      <c r="LFY323" s="24"/>
      <c r="LFZ323" s="24"/>
      <c r="LGA323" s="25"/>
      <c r="LGB323" s="25"/>
      <c r="LGC323" s="26"/>
      <c r="LGD323" s="26"/>
      <c r="LGE323" s="102"/>
      <c r="LGF323" s="24"/>
      <c r="LGG323" s="24"/>
      <c r="LGH323" s="24"/>
      <c r="LGI323" s="25"/>
      <c r="LGJ323" s="25"/>
      <c r="LGK323" s="26"/>
      <c r="LGL323" s="26"/>
      <c r="LGM323" s="102"/>
      <c r="LGN323" s="24"/>
      <c r="LGO323" s="24"/>
      <c r="LGP323" s="24"/>
      <c r="LGQ323" s="25"/>
      <c r="LGR323" s="25"/>
      <c r="LGS323" s="26"/>
      <c r="LGT323" s="26"/>
      <c r="LGU323" s="102"/>
      <c r="LGV323" s="24"/>
      <c r="LGW323" s="24"/>
      <c r="LGX323" s="24"/>
      <c r="LGY323" s="25"/>
      <c r="LGZ323" s="25"/>
      <c r="LHA323" s="26"/>
      <c r="LHB323" s="26"/>
      <c r="LHC323" s="102"/>
      <c r="LHD323" s="24"/>
      <c r="LHE323" s="24"/>
      <c r="LHF323" s="24"/>
      <c r="LHG323" s="25"/>
      <c r="LHH323" s="25"/>
      <c r="LHI323" s="26"/>
      <c r="LHJ323" s="26"/>
      <c r="LHK323" s="102"/>
      <c r="LHL323" s="24"/>
      <c r="LHM323" s="24"/>
      <c r="LHN323" s="24"/>
      <c r="LHO323" s="25"/>
      <c r="LHP323" s="25"/>
      <c r="LHQ323" s="26"/>
      <c r="LHR323" s="26"/>
      <c r="LHS323" s="102"/>
      <c r="LHT323" s="24"/>
      <c r="LHU323" s="24"/>
      <c r="LHV323" s="24"/>
      <c r="LHW323" s="25"/>
      <c r="LHX323" s="25"/>
      <c r="LHY323" s="26"/>
      <c r="LHZ323" s="26"/>
      <c r="LIA323" s="102"/>
      <c r="LIB323" s="24"/>
      <c r="LIC323" s="24"/>
      <c r="LID323" s="24"/>
      <c r="LIE323" s="25"/>
      <c r="LIF323" s="25"/>
      <c r="LIG323" s="26"/>
      <c r="LIH323" s="26"/>
      <c r="LII323" s="102"/>
      <c r="LIJ323" s="24"/>
      <c r="LIK323" s="24"/>
      <c r="LIL323" s="24"/>
      <c r="LIM323" s="25"/>
      <c r="LIN323" s="25"/>
      <c r="LIO323" s="26"/>
      <c r="LIP323" s="26"/>
      <c r="LIQ323" s="102"/>
      <c r="LIR323" s="24"/>
      <c r="LIS323" s="24"/>
      <c r="LIT323" s="24"/>
      <c r="LIU323" s="25"/>
      <c r="LIV323" s="25"/>
      <c r="LIW323" s="26"/>
      <c r="LIX323" s="26"/>
      <c r="LIY323" s="102"/>
      <c r="LIZ323" s="24"/>
      <c r="LJA323" s="24"/>
      <c r="LJB323" s="24"/>
      <c r="LJC323" s="25"/>
      <c r="LJD323" s="25"/>
      <c r="LJE323" s="26"/>
      <c r="LJF323" s="26"/>
      <c r="LJG323" s="102"/>
      <c r="LJH323" s="24"/>
      <c r="LJI323" s="24"/>
      <c r="LJJ323" s="24"/>
      <c r="LJK323" s="25"/>
      <c r="LJL323" s="25"/>
      <c r="LJM323" s="26"/>
      <c r="LJN323" s="26"/>
      <c r="LJO323" s="102"/>
      <c r="LJP323" s="24"/>
      <c r="LJQ323" s="24"/>
      <c r="LJR323" s="24"/>
      <c r="LJS323" s="25"/>
      <c r="LJT323" s="25"/>
      <c r="LJU323" s="26"/>
      <c r="LJV323" s="26"/>
      <c r="LJW323" s="102"/>
      <c r="LJX323" s="24"/>
      <c r="LJY323" s="24"/>
      <c r="LJZ323" s="24"/>
      <c r="LKA323" s="25"/>
      <c r="LKB323" s="25"/>
      <c r="LKC323" s="26"/>
      <c r="LKD323" s="26"/>
      <c r="LKE323" s="102"/>
      <c r="LKF323" s="24"/>
      <c r="LKG323" s="24"/>
      <c r="LKH323" s="24"/>
      <c r="LKI323" s="25"/>
      <c r="LKJ323" s="25"/>
      <c r="LKK323" s="26"/>
      <c r="LKL323" s="26"/>
      <c r="LKM323" s="102"/>
      <c r="LKN323" s="24"/>
      <c r="LKO323" s="24"/>
      <c r="LKP323" s="24"/>
      <c r="LKQ323" s="25"/>
      <c r="LKR323" s="25"/>
      <c r="LKS323" s="26"/>
      <c r="LKT323" s="26"/>
      <c r="LKU323" s="102"/>
      <c r="LKV323" s="24"/>
      <c r="LKW323" s="24"/>
      <c r="LKX323" s="24"/>
      <c r="LKY323" s="25"/>
      <c r="LKZ323" s="25"/>
      <c r="LLA323" s="26"/>
      <c r="LLB323" s="26"/>
      <c r="LLC323" s="102"/>
      <c r="LLD323" s="24"/>
      <c r="LLE323" s="24"/>
      <c r="LLF323" s="24"/>
      <c r="LLG323" s="25"/>
      <c r="LLH323" s="25"/>
      <c r="LLI323" s="26"/>
      <c r="LLJ323" s="26"/>
      <c r="LLK323" s="102"/>
      <c r="LLL323" s="24"/>
      <c r="LLM323" s="24"/>
      <c r="LLN323" s="24"/>
      <c r="LLO323" s="25"/>
      <c r="LLP323" s="25"/>
      <c r="LLQ323" s="26"/>
      <c r="LLR323" s="26"/>
      <c r="LLS323" s="102"/>
      <c r="LLT323" s="24"/>
      <c r="LLU323" s="24"/>
      <c r="LLV323" s="24"/>
      <c r="LLW323" s="25"/>
      <c r="LLX323" s="25"/>
      <c r="LLY323" s="26"/>
      <c r="LLZ323" s="26"/>
      <c r="LMA323" s="102"/>
      <c r="LMB323" s="24"/>
      <c r="LMC323" s="24"/>
      <c r="LMD323" s="24"/>
      <c r="LME323" s="25"/>
      <c r="LMF323" s="25"/>
      <c r="LMG323" s="26"/>
      <c r="LMH323" s="26"/>
      <c r="LMI323" s="102"/>
      <c r="LMJ323" s="24"/>
      <c r="LMK323" s="24"/>
      <c r="LML323" s="24"/>
      <c r="LMM323" s="25"/>
      <c r="LMN323" s="25"/>
      <c r="LMO323" s="26"/>
      <c r="LMP323" s="26"/>
      <c r="LMQ323" s="102"/>
      <c r="LMR323" s="24"/>
      <c r="LMS323" s="24"/>
      <c r="LMT323" s="24"/>
      <c r="LMU323" s="25"/>
      <c r="LMV323" s="25"/>
      <c r="LMW323" s="26"/>
      <c r="LMX323" s="26"/>
      <c r="LMY323" s="102"/>
      <c r="LMZ323" s="24"/>
      <c r="LNA323" s="24"/>
      <c r="LNB323" s="24"/>
      <c r="LNC323" s="25"/>
      <c r="LND323" s="25"/>
      <c r="LNE323" s="26"/>
      <c r="LNF323" s="26"/>
      <c r="LNG323" s="102"/>
      <c r="LNH323" s="24"/>
      <c r="LNI323" s="24"/>
      <c r="LNJ323" s="24"/>
      <c r="LNK323" s="25"/>
      <c r="LNL323" s="25"/>
      <c r="LNM323" s="26"/>
      <c r="LNN323" s="26"/>
      <c r="LNO323" s="102"/>
      <c r="LNP323" s="24"/>
      <c r="LNQ323" s="24"/>
      <c r="LNR323" s="24"/>
      <c r="LNS323" s="25"/>
      <c r="LNT323" s="25"/>
      <c r="LNU323" s="26"/>
      <c r="LNV323" s="26"/>
      <c r="LNW323" s="102"/>
      <c r="LNX323" s="24"/>
      <c r="LNY323" s="24"/>
      <c r="LNZ323" s="24"/>
      <c r="LOA323" s="25"/>
      <c r="LOB323" s="25"/>
      <c r="LOC323" s="26"/>
      <c r="LOD323" s="26"/>
      <c r="LOE323" s="102"/>
      <c r="LOF323" s="24"/>
      <c r="LOG323" s="24"/>
      <c r="LOH323" s="24"/>
      <c r="LOI323" s="25"/>
      <c r="LOJ323" s="25"/>
      <c r="LOK323" s="26"/>
      <c r="LOL323" s="26"/>
      <c r="LOM323" s="102"/>
      <c r="LON323" s="24"/>
      <c r="LOO323" s="24"/>
      <c r="LOP323" s="24"/>
      <c r="LOQ323" s="25"/>
      <c r="LOR323" s="25"/>
      <c r="LOS323" s="26"/>
      <c r="LOT323" s="26"/>
      <c r="LOU323" s="102"/>
      <c r="LOV323" s="24"/>
      <c r="LOW323" s="24"/>
      <c r="LOX323" s="24"/>
      <c r="LOY323" s="25"/>
      <c r="LOZ323" s="25"/>
      <c r="LPA323" s="26"/>
      <c r="LPB323" s="26"/>
      <c r="LPC323" s="102"/>
      <c r="LPD323" s="24"/>
      <c r="LPE323" s="24"/>
      <c r="LPF323" s="24"/>
      <c r="LPG323" s="25"/>
      <c r="LPH323" s="25"/>
      <c r="LPI323" s="26"/>
      <c r="LPJ323" s="26"/>
      <c r="LPK323" s="102"/>
      <c r="LPL323" s="24"/>
      <c r="LPM323" s="24"/>
      <c r="LPN323" s="24"/>
      <c r="LPO323" s="25"/>
      <c r="LPP323" s="25"/>
      <c r="LPQ323" s="26"/>
      <c r="LPR323" s="26"/>
      <c r="LPS323" s="102"/>
      <c r="LPT323" s="24"/>
      <c r="LPU323" s="24"/>
      <c r="LPV323" s="24"/>
      <c r="LPW323" s="25"/>
      <c r="LPX323" s="25"/>
      <c r="LPY323" s="26"/>
      <c r="LPZ323" s="26"/>
      <c r="LQA323" s="102"/>
      <c r="LQB323" s="24"/>
      <c r="LQC323" s="24"/>
      <c r="LQD323" s="24"/>
      <c r="LQE323" s="25"/>
      <c r="LQF323" s="25"/>
      <c r="LQG323" s="26"/>
      <c r="LQH323" s="26"/>
      <c r="LQI323" s="102"/>
      <c r="LQJ323" s="24"/>
      <c r="LQK323" s="24"/>
      <c r="LQL323" s="24"/>
      <c r="LQM323" s="25"/>
      <c r="LQN323" s="25"/>
      <c r="LQO323" s="26"/>
      <c r="LQP323" s="26"/>
      <c r="LQQ323" s="102"/>
      <c r="LQR323" s="24"/>
      <c r="LQS323" s="24"/>
      <c r="LQT323" s="24"/>
      <c r="LQU323" s="25"/>
      <c r="LQV323" s="25"/>
      <c r="LQW323" s="26"/>
      <c r="LQX323" s="26"/>
      <c r="LQY323" s="102"/>
      <c r="LQZ323" s="24"/>
      <c r="LRA323" s="24"/>
      <c r="LRB323" s="24"/>
      <c r="LRC323" s="25"/>
      <c r="LRD323" s="25"/>
      <c r="LRE323" s="26"/>
      <c r="LRF323" s="26"/>
      <c r="LRG323" s="102"/>
      <c r="LRH323" s="24"/>
      <c r="LRI323" s="24"/>
      <c r="LRJ323" s="24"/>
      <c r="LRK323" s="25"/>
      <c r="LRL323" s="25"/>
      <c r="LRM323" s="26"/>
      <c r="LRN323" s="26"/>
      <c r="LRO323" s="102"/>
      <c r="LRP323" s="24"/>
      <c r="LRQ323" s="24"/>
      <c r="LRR323" s="24"/>
      <c r="LRS323" s="25"/>
      <c r="LRT323" s="25"/>
      <c r="LRU323" s="26"/>
      <c r="LRV323" s="26"/>
      <c r="LRW323" s="102"/>
      <c r="LRX323" s="24"/>
      <c r="LRY323" s="24"/>
      <c r="LRZ323" s="24"/>
      <c r="LSA323" s="25"/>
      <c r="LSB323" s="25"/>
      <c r="LSC323" s="26"/>
      <c r="LSD323" s="26"/>
      <c r="LSE323" s="102"/>
      <c r="LSF323" s="24"/>
      <c r="LSG323" s="24"/>
      <c r="LSH323" s="24"/>
      <c r="LSI323" s="25"/>
      <c r="LSJ323" s="25"/>
      <c r="LSK323" s="26"/>
      <c r="LSL323" s="26"/>
      <c r="LSM323" s="102"/>
      <c r="LSN323" s="24"/>
      <c r="LSO323" s="24"/>
      <c r="LSP323" s="24"/>
      <c r="LSQ323" s="25"/>
      <c r="LSR323" s="25"/>
      <c r="LSS323" s="26"/>
      <c r="LST323" s="26"/>
      <c r="LSU323" s="102"/>
      <c r="LSV323" s="24"/>
      <c r="LSW323" s="24"/>
      <c r="LSX323" s="24"/>
      <c r="LSY323" s="25"/>
      <c r="LSZ323" s="25"/>
      <c r="LTA323" s="26"/>
      <c r="LTB323" s="26"/>
      <c r="LTC323" s="102"/>
      <c r="LTD323" s="24"/>
      <c r="LTE323" s="24"/>
      <c r="LTF323" s="24"/>
      <c r="LTG323" s="25"/>
      <c r="LTH323" s="25"/>
      <c r="LTI323" s="26"/>
      <c r="LTJ323" s="26"/>
      <c r="LTK323" s="102"/>
      <c r="LTL323" s="24"/>
      <c r="LTM323" s="24"/>
      <c r="LTN323" s="24"/>
      <c r="LTO323" s="25"/>
      <c r="LTP323" s="25"/>
      <c r="LTQ323" s="26"/>
      <c r="LTR323" s="26"/>
      <c r="LTS323" s="102"/>
      <c r="LTT323" s="24"/>
      <c r="LTU323" s="24"/>
      <c r="LTV323" s="24"/>
      <c r="LTW323" s="25"/>
      <c r="LTX323" s="25"/>
      <c r="LTY323" s="26"/>
      <c r="LTZ323" s="26"/>
      <c r="LUA323" s="102"/>
      <c r="LUB323" s="24"/>
      <c r="LUC323" s="24"/>
      <c r="LUD323" s="24"/>
      <c r="LUE323" s="25"/>
      <c r="LUF323" s="25"/>
      <c r="LUG323" s="26"/>
      <c r="LUH323" s="26"/>
      <c r="LUI323" s="102"/>
      <c r="LUJ323" s="24"/>
      <c r="LUK323" s="24"/>
      <c r="LUL323" s="24"/>
      <c r="LUM323" s="25"/>
      <c r="LUN323" s="25"/>
      <c r="LUO323" s="26"/>
      <c r="LUP323" s="26"/>
      <c r="LUQ323" s="102"/>
      <c r="LUR323" s="24"/>
      <c r="LUS323" s="24"/>
      <c r="LUT323" s="24"/>
      <c r="LUU323" s="25"/>
      <c r="LUV323" s="25"/>
      <c r="LUW323" s="26"/>
      <c r="LUX323" s="26"/>
      <c r="LUY323" s="102"/>
      <c r="LUZ323" s="24"/>
      <c r="LVA323" s="24"/>
      <c r="LVB323" s="24"/>
      <c r="LVC323" s="25"/>
      <c r="LVD323" s="25"/>
      <c r="LVE323" s="26"/>
      <c r="LVF323" s="26"/>
      <c r="LVG323" s="102"/>
      <c r="LVH323" s="24"/>
      <c r="LVI323" s="24"/>
      <c r="LVJ323" s="24"/>
      <c r="LVK323" s="25"/>
      <c r="LVL323" s="25"/>
      <c r="LVM323" s="26"/>
      <c r="LVN323" s="26"/>
      <c r="LVO323" s="102"/>
      <c r="LVP323" s="24"/>
      <c r="LVQ323" s="24"/>
      <c r="LVR323" s="24"/>
      <c r="LVS323" s="25"/>
      <c r="LVT323" s="25"/>
      <c r="LVU323" s="26"/>
      <c r="LVV323" s="26"/>
      <c r="LVW323" s="102"/>
      <c r="LVX323" s="24"/>
      <c r="LVY323" s="24"/>
      <c r="LVZ323" s="24"/>
      <c r="LWA323" s="25"/>
      <c r="LWB323" s="25"/>
      <c r="LWC323" s="26"/>
      <c r="LWD323" s="26"/>
      <c r="LWE323" s="102"/>
      <c r="LWF323" s="24"/>
      <c r="LWG323" s="24"/>
      <c r="LWH323" s="24"/>
      <c r="LWI323" s="25"/>
      <c r="LWJ323" s="25"/>
      <c r="LWK323" s="26"/>
      <c r="LWL323" s="26"/>
      <c r="LWM323" s="102"/>
      <c r="LWN323" s="24"/>
      <c r="LWO323" s="24"/>
      <c r="LWP323" s="24"/>
      <c r="LWQ323" s="25"/>
      <c r="LWR323" s="25"/>
      <c r="LWS323" s="26"/>
      <c r="LWT323" s="26"/>
      <c r="LWU323" s="102"/>
      <c r="LWV323" s="24"/>
      <c r="LWW323" s="24"/>
      <c r="LWX323" s="24"/>
      <c r="LWY323" s="25"/>
      <c r="LWZ323" s="25"/>
      <c r="LXA323" s="26"/>
      <c r="LXB323" s="26"/>
      <c r="LXC323" s="102"/>
      <c r="LXD323" s="24"/>
      <c r="LXE323" s="24"/>
      <c r="LXF323" s="24"/>
      <c r="LXG323" s="25"/>
      <c r="LXH323" s="25"/>
      <c r="LXI323" s="26"/>
      <c r="LXJ323" s="26"/>
      <c r="LXK323" s="102"/>
      <c r="LXL323" s="24"/>
      <c r="LXM323" s="24"/>
      <c r="LXN323" s="24"/>
      <c r="LXO323" s="25"/>
      <c r="LXP323" s="25"/>
      <c r="LXQ323" s="26"/>
      <c r="LXR323" s="26"/>
      <c r="LXS323" s="102"/>
      <c r="LXT323" s="24"/>
      <c r="LXU323" s="24"/>
      <c r="LXV323" s="24"/>
      <c r="LXW323" s="25"/>
      <c r="LXX323" s="25"/>
      <c r="LXY323" s="26"/>
      <c r="LXZ323" s="26"/>
      <c r="LYA323" s="102"/>
      <c r="LYB323" s="24"/>
      <c r="LYC323" s="24"/>
      <c r="LYD323" s="24"/>
      <c r="LYE323" s="25"/>
      <c r="LYF323" s="25"/>
      <c r="LYG323" s="26"/>
      <c r="LYH323" s="26"/>
      <c r="LYI323" s="102"/>
      <c r="LYJ323" s="24"/>
      <c r="LYK323" s="24"/>
      <c r="LYL323" s="24"/>
      <c r="LYM323" s="25"/>
      <c r="LYN323" s="25"/>
      <c r="LYO323" s="26"/>
      <c r="LYP323" s="26"/>
      <c r="LYQ323" s="102"/>
      <c r="LYR323" s="24"/>
      <c r="LYS323" s="24"/>
      <c r="LYT323" s="24"/>
      <c r="LYU323" s="25"/>
      <c r="LYV323" s="25"/>
      <c r="LYW323" s="26"/>
      <c r="LYX323" s="26"/>
      <c r="LYY323" s="102"/>
      <c r="LYZ323" s="24"/>
      <c r="LZA323" s="24"/>
      <c r="LZB323" s="24"/>
      <c r="LZC323" s="25"/>
      <c r="LZD323" s="25"/>
      <c r="LZE323" s="26"/>
      <c r="LZF323" s="26"/>
      <c r="LZG323" s="102"/>
      <c r="LZH323" s="24"/>
      <c r="LZI323" s="24"/>
      <c r="LZJ323" s="24"/>
      <c r="LZK323" s="25"/>
      <c r="LZL323" s="25"/>
      <c r="LZM323" s="26"/>
      <c r="LZN323" s="26"/>
      <c r="LZO323" s="102"/>
      <c r="LZP323" s="24"/>
      <c r="LZQ323" s="24"/>
      <c r="LZR323" s="24"/>
      <c r="LZS323" s="25"/>
      <c r="LZT323" s="25"/>
      <c r="LZU323" s="26"/>
      <c r="LZV323" s="26"/>
      <c r="LZW323" s="102"/>
      <c r="LZX323" s="24"/>
      <c r="LZY323" s="24"/>
      <c r="LZZ323" s="24"/>
      <c r="MAA323" s="25"/>
      <c r="MAB323" s="25"/>
      <c r="MAC323" s="26"/>
      <c r="MAD323" s="26"/>
      <c r="MAE323" s="102"/>
      <c r="MAF323" s="24"/>
      <c r="MAG323" s="24"/>
      <c r="MAH323" s="24"/>
      <c r="MAI323" s="25"/>
      <c r="MAJ323" s="25"/>
      <c r="MAK323" s="26"/>
      <c r="MAL323" s="26"/>
      <c r="MAM323" s="102"/>
      <c r="MAN323" s="24"/>
      <c r="MAO323" s="24"/>
      <c r="MAP323" s="24"/>
      <c r="MAQ323" s="25"/>
      <c r="MAR323" s="25"/>
      <c r="MAS323" s="26"/>
      <c r="MAT323" s="26"/>
      <c r="MAU323" s="102"/>
      <c r="MAV323" s="24"/>
      <c r="MAW323" s="24"/>
      <c r="MAX323" s="24"/>
      <c r="MAY323" s="25"/>
      <c r="MAZ323" s="25"/>
      <c r="MBA323" s="26"/>
      <c r="MBB323" s="26"/>
      <c r="MBC323" s="102"/>
      <c r="MBD323" s="24"/>
      <c r="MBE323" s="24"/>
      <c r="MBF323" s="24"/>
      <c r="MBG323" s="25"/>
      <c r="MBH323" s="25"/>
      <c r="MBI323" s="26"/>
      <c r="MBJ323" s="26"/>
      <c r="MBK323" s="102"/>
      <c r="MBL323" s="24"/>
      <c r="MBM323" s="24"/>
      <c r="MBN323" s="24"/>
      <c r="MBO323" s="25"/>
      <c r="MBP323" s="25"/>
      <c r="MBQ323" s="26"/>
      <c r="MBR323" s="26"/>
      <c r="MBS323" s="102"/>
      <c r="MBT323" s="24"/>
      <c r="MBU323" s="24"/>
      <c r="MBV323" s="24"/>
      <c r="MBW323" s="25"/>
      <c r="MBX323" s="25"/>
      <c r="MBY323" s="26"/>
      <c r="MBZ323" s="26"/>
      <c r="MCA323" s="102"/>
      <c r="MCB323" s="24"/>
      <c r="MCC323" s="24"/>
      <c r="MCD323" s="24"/>
      <c r="MCE323" s="25"/>
      <c r="MCF323" s="25"/>
      <c r="MCG323" s="26"/>
      <c r="MCH323" s="26"/>
      <c r="MCI323" s="102"/>
      <c r="MCJ323" s="24"/>
      <c r="MCK323" s="24"/>
      <c r="MCL323" s="24"/>
      <c r="MCM323" s="25"/>
      <c r="MCN323" s="25"/>
      <c r="MCO323" s="26"/>
      <c r="MCP323" s="26"/>
      <c r="MCQ323" s="102"/>
      <c r="MCR323" s="24"/>
      <c r="MCS323" s="24"/>
      <c r="MCT323" s="24"/>
      <c r="MCU323" s="25"/>
      <c r="MCV323" s="25"/>
      <c r="MCW323" s="26"/>
      <c r="MCX323" s="26"/>
      <c r="MCY323" s="102"/>
      <c r="MCZ323" s="24"/>
      <c r="MDA323" s="24"/>
      <c r="MDB323" s="24"/>
      <c r="MDC323" s="25"/>
      <c r="MDD323" s="25"/>
      <c r="MDE323" s="26"/>
      <c r="MDF323" s="26"/>
      <c r="MDG323" s="102"/>
      <c r="MDH323" s="24"/>
      <c r="MDI323" s="24"/>
      <c r="MDJ323" s="24"/>
      <c r="MDK323" s="25"/>
      <c r="MDL323" s="25"/>
      <c r="MDM323" s="26"/>
      <c r="MDN323" s="26"/>
      <c r="MDO323" s="102"/>
      <c r="MDP323" s="24"/>
      <c r="MDQ323" s="24"/>
      <c r="MDR323" s="24"/>
      <c r="MDS323" s="25"/>
      <c r="MDT323" s="25"/>
      <c r="MDU323" s="26"/>
      <c r="MDV323" s="26"/>
      <c r="MDW323" s="102"/>
      <c r="MDX323" s="24"/>
      <c r="MDY323" s="24"/>
      <c r="MDZ323" s="24"/>
      <c r="MEA323" s="25"/>
      <c r="MEB323" s="25"/>
      <c r="MEC323" s="26"/>
      <c r="MED323" s="26"/>
      <c r="MEE323" s="102"/>
      <c r="MEF323" s="24"/>
      <c r="MEG323" s="24"/>
      <c r="MEH323" s="24"/>
      <c r="MEI323" s="25"/>
      <c r="MEJ323" s="25"/>
      <c r="MEK323" s="26"/>
      <c r="MEL323" s="26"/>
      <c r="MEM323" s="102"/>
      <c r="MEN323" s="24"/>
      <c r="MEO323" s="24"/>
      <c r="MEP323" s="24"/>
      <c r="MEQ323" s="25"/>
      <c r="MER323" s="25"/>
      <c r="MES323" s="26"/>
      <c r="MET323" s="26"/>
      <c r="MEU323" s="102"/>
      <c r="MEV323" s="24"/>
      <c r="MEW323" s="24"/>
      <c r="MEX323" s="24"/>
      <c r="MEY323" s="25"/>
      <c r="MEZ323" s="25"/>
      <c r="MFA323" s="26"/>
      <c r="MFB323" s="26"/>
      <c r="MFC323" s="102"/>
      <c r="MFD323" s="24"/>
      <c r="MFE323" s="24"/>
      <c r="MFF323" s="24"/>
      <c r="MFG323" s="25"/>
      <c r="MFH323" s="25"/>
      <c r="MFI323" s="26"/>
      <c r="MFJ323" s="26"/>
      <c r="MFK323" s="102"/>
      <c r="MFL323" s="24"/>
      <c r="MFM323" s="24"/>
      <c r="MFN323" s="24"/>
      <c r="MFO323" s="25"/>
      <c r="MFP323" s="25"/>
      <c r="MFQ323" s="26"/>
      <c r="MFR323" s="26"/>
      <c r="MFS323" s="102"/>
      <c r="MFT323" s="24"/>
      <c r="MFU323" s="24"/>
      <c r="MFV323" s="24"/>
      <c r="MFW323" s="25"/>
      <c r="MFX323" s="25"/>
      <c r="MFY323" s="26"/>
      <c r="MFZ323" s="26"/>
      <c r="MGA323" s="102"/>
      <c r="MGB323" s="24"/>
      <c r="MGC323" s="24"/>
      <c r="MGD323" s="24"/>
      <c r="MGE323" s="25"/>
      <c r="MGF323" s="25"/>
      <c r="MGG323" s="26"/>
      <c r="MGH323" s="26"/>
      <c r="MGI323" s="102"/>
      <c r="MGJ323" s="24"/>
      <c r="MGK323" s="24"/>
      <c r="MGL323" s="24"/>
      <c r="MGM323" s="25"/>
      <c r="MGN323" s="25"/>
      <c r="MGO323" s="26"/>
      <c r="MGP323" s="26"/>
      <c r="MGQ323" s="102"/>
      <c r="MGR323" s="24"/>
      <c r="MGS323" s="24"/>
      <c r="MGT323" s="24"/>
      <c r="MGU323" s="25"/>
      <c r="MGV323" s="25"/>
      <c r="MGW323" s="26"/>
      <c r="MGX323" s="26"/>
      <c r="MGY323" s="102"/>
      <c r="MGZ323" s="24"/>
      <c r="MHA323" s="24"/>
      <c r="MHB323" s="24"/>
      <c r="MHC323" s="25"/>
      <c r="MHD323" s="25"/>
      <c r="MHE323" s="26"/>
      <c r="MHF323" s="26"/>
      <c r="MHG323" s="102"/>
      <c r="MHH323" s="24"/>
      <c r="MHI323" s="24"/>
      <c r="MHJ323" s="24"/>
      <c r="MHK323" s="25"/>
      <c r="MHL323" s="25"/>
      <c r="MHM323" s="26"/>
      <c r="MHN323" s="26"/>
      <c r="MHO323" s="102"/>
      <c r="MHP323" s="24"/>
      <c r="MHQ323" s="24"/>
      <c r="MHR323" s="24"/>
      <c r="MHS323" s="25"/>
      <c r="MHT323" s="25"/>
      <c r="MHU323" s="26"/>
      <c r="MHV323" s="26"/>
      <c r="MHW323" s="102"/>
      <c r="MHX323" s="24"/>
      <c r="MHY323" s="24"/>
      <c r="MHZ323" s="24"/>
      <c r="MIA323" s="25"/>
      <c r="MIB323" s="25"/>
      <c r="MIC323" s="26"/>
      <c r="MID323" s="26"/>
      <c r="MIE323" s="102"/>
      <c r="MIF323" s="24"/>
      <c r="MIG323" s="24"/>
      <c r="MIH323" s="24"/>
      <c r="MII323" s="25"/>
      <c r="MIJ323" s="25"/>
      <c r="MIK323" s="26"/>
      <c r="MIL323" s="26"/>
      <c r="MIM323" s="102"/>
      <c r="MIN323" s="24"/>
      <c r="MIO323" s="24"/>
      <c r="MIP323" s="24"/>
      <c r="MIQ323" s="25"/>
      <c r="MIR323" s="25"/>
      <c r="MIS323" s="26"/>
      <c r="MIT323" s="26"/>
      <c r="MIU323" s="102"/>
      <c r="MIV323" s="24"/>
      <c r="MIW323" s="24"/>
      <c r="MIX323" s="24"/>
      <c r="MIY323" s="25"/>
      <c r="MIZ323" s="25"/>
      <c r="MJA323" s="26"/>
      <c r="MJB323" s="26"/>
      <c r="MJC323" s="102"/>
      <c r="MJD323" s="24"/>
      <c r="MJE323" s="24"/>
      <c r="MJF323" s="24"/>
      <c r="MJG323" s="25"/>
      <c r="MJH323" s="25"/>
      <c r="MJI323" s="26"/>
      <c r="MJJ323" s="26"/>
      <c r="MJK323" s="102"/>
      <c r="MJL323" s="24"/>
      <c r="MJM323" s="24"/>
      <c r="MJN323" s="24"/>
      <c r="MJO323" s="25"/>
      <c r="MJP323" s="25"/>
      <c r="MJQ323" s="26"/>
      <c r="MJR323" s="26"/>
      <c r="MJS323" s="102"/>
      <c r="MJT323" s="24"/>
      <c r="MJU323" s="24"/>
      <c r="MJV323" s="24"/>
      <c r="MJW323" s="25"/>
      <c r="MJX323" s="25"/>
      <c r="MJY323" s="26"/>
      <c r="MJZ323" s="26"/>
      <c r="MKA323" s="102"/>
      <c r="MKB323" s="24"/>
      <c r="MKC323" s="24"/>
      <c r="MKD323" s="24"/>
      <c r="MKE323" s="25"/>
      <c r="MKF323" s="25"/>
      <c r="MKG323" s="26"/>
      <c r="MKH323" s="26"/>
      <c r="MKI323" s="102"/>
      <c r="MKJ323" s="24"/>
      <c r="MKK323" s="24"/>
      <c r="MKL323" s="24"/>
      <c r="MKM323" s="25"/>
      <c r="MKN323" s="25"/>
      <c r="MKO323" s="26"/>
      <c r="MKP323" s="26"/>
      <c r="MKQ323" s="102"/>
      <c r="MKR323" s="24"/>
      <c r="MKS323" s="24"/>
      <c r="MKT323" s="24"/>
      <c r="MKU323" s="25"/>
      <c r="MKV323" s="25"/>
      <c r="MKW323" s="26"/>
      <c r="MKX323" s="26"/>
      <c r="MKY323" s="102"/>
      <c r="MKZ323" s="24"/>
      <c r="MLA323" s="24"/>
      <c r="MLB323" s="24"/>
      <c r="MLC323" s="25"/>
      <c r="MLD323" s="25"/>
      <c r="MLE323" s="26"/>
      <c r="MLF323" s="26"/>
      <c r="MLG323" s="102"/>
      <c r="MLH323" s="24"/>
      <c r="MLI323" s="24"/>
      <c r="MLJ323" s="24"/>
      <c r="MLK323" s="25"/>
      <c r="MLL323" s="25"/>
      <c r="MLM323" s="26"/>
      <c r="MLN323" s="26"/>
      <c r="MLO323" s="102"/>
      <c r="MLP323" s="24"/>
      <c r="MLQ323" s="24"/>
      <c r="MLR323" s="24"/>
      <c r="MLS323" s="25"/>
      <c r="MLT323" s="25"/>
      <c r="MLU323" s="26"/>
      <c r="MLV323" s="26"/>
      <c r="MLW323" s="102"/>
      <c r="MLX323" s="24"/>
      <c r="MLY323" s="24"/>
      <c r="MLZ323" s="24"/>
      <c r="MMA323" s="25"/>
      <c r="MMB323" s="25"/>
      <c r="MMC323" s="26"/>
      <c r="MMD323" s="26"/>
      <c r="MME323" s="102"/>
      <c r="MMF323" s="24"/>
      <c r="MMG323" s="24"/>
      <c r="MMH323" s="24"/>
      <c r="MMI323" s="25"/>
      <c r="MMJ323" s="25"/>
      <c r="MMK323" s="26"/>
      <c r="MML323" s="26"/>
      <c r="MMM323" s="102"/>
      <c r="MMN323" s="24"/>
      <c r="MMO323" s="24"/>
      <c r="MMP323" s="24"/>
      <c r="MMQ323" s="25"/>
      <c r="MMR323" s="25"/>
      <c r="MMS323" s="26"/>
      <c r="MMT323" s="26"/>
      <c r="MMU323" s="102"/>
      <c r="MMV323" s="24"/>
      <c r="MMW323" s="24"/>
      <c r="MMX323" s="24"/>
      <c r="MMY323" s="25"/>
      <c r="MMZ323" s="25"/>
      <c r="MNA323" s="26"/>
      <c r="MNB323" s="26"/>
      <c r="MNC323" s="102"/>
      <c r="MND323" s="24"/>
      <c r="MNE323" s="24"/>
      <c r="MNF323" s="24"/>
      <c r="MNG323" s="25"/>
      <c r="MNH323" s="25"/>
      <c r="MNI323" s="26"/>
      <c r="MNJ323" s="26"/>
      <c r="MNK323" s="102"/>
      <c r="MNL323" s="24"/>
      <c r="MNM323" s="24"/>
      <c r="MNN323" s="24"/>
      <c r="MNO323" s="25"/>
      <c r="MNP323" s="25"/>
      <c r="MNQ323" s="26"/>
      <c r="MNR323" s="26"/>
      <c r="MNS323" s="102"/>
      <c r="MNT323" s="24"/>
      <c r="MNU323" s="24"/>
      <c r="MNV323" s="24"/>
      <c r="MNW323" s="25"/>
      <c r="MNX323" s="25"/>
      <c r="MNY323" s="26"/>
      <c r="MNZ323" s="26"/>
      <c r="MOA323" s="102"/>
      <c r="MOB323" s="24"/>
      <c r="MOC323" s="24"/>
      <c r="MOD323" s="24"/>
      <c r="MOE323" s="25"/>
      <c r="MOF323" s="25"/>
      <c r="MOG323" s="26"/>
      <c r="MOH323" s="26"/>
      <c r="MOI323" s="102"/>
      <c r="MOJ323" s="24"/>
      <c r="MOK323" s="24"/>
      <c r="MOL323" s="24"/>
      <c r="MOM323" s="25"/>
      <c r="MON323" s="25"/>
      <c r="MOO323" s="26"/>
      <c r="MOP323" s="26"/>
      <c r="MOQ323" s="102"/>
      <c r="MOR323" s="24"/>
      <c r="MOS323" s="24"/>
      <c r="MOT323" s="24"/>
      <c r="MOU323" s="25"/>
      <c r="MOV323" s="25"/>
      <c r="MOW323" s="26"/>
      <c r="MOX323" s="26"/>
      <c r="MOY323" s="102"/>
      <c r="MOZ323" s="24"/>
      <c r="MPA323" s="24"/>
      <c r="MPB323" s="24"/>
      <c r="MPC323" s="25"/>
      <c r="MPD323" s="25"/>
      <c r="MPE323" s="26"/>
      <c r="MPF323" s="26"/>
      <c r="MPG323" s="102"/>
      <c r="MPH323" s="24"/>
      <c r="MPI323" s="24"/>
      <c r="MPJ323" s="24"/>
      <c r="MPK323" s="25"/>
      <c r="MPL323" s="25"/>
      <c r="MPM323" s="26"/>
      <c r="MPN323" s="26"/>
      <c r="MPO323" s="102"/>
      <c r="MPP323" s="24"/>
      <c r="MPQ323" s="24"/>
      <c r="MPR323" s="24"/>
      <c r="MPS323" s="25"/>
      <c r="MPT323" s="25"/>
      <c r="MPU323" s="26"/>
      <c r="MPV323" s="26"/>
      <c r="MPW323" s="102"/>
      <c r="MPX323" s="24"/>
      <c r="MPY323" s="24"/>
      <c r="MPZ323" s="24"/>
      <c r="MQA323" s="25"/>
      <c r="MQB323" s="25"/>
      <c r="MQC323" s="26"/>
      <c r="MQD323" s="26"/>
      <c r="MQE323" s="102"/>
      <c r="MQF323" s="24"/>
      <c r="MQG323" s="24"/>
      <c r="MQH323" s="24"/>
      <c r="MQI323" s="25"/>
      <c r="MQJ323" s="25"/>
      <c r="MQK323" s="26"/>
      <c r="MQL323" s="26"/>
      <c r="MQM323" s="102"/>
      <c r="MQN323" s="24"/>
      <c r="MQO323" s="24"/>
      <c r="MQP323" s="24"/>
      <c r="MQQ323" s="25"/>
      <c r="MQR323" s="25"/>
      <c r="MQS323" s="26"/>
      <c r="MQT323" s="26"/>
      <c r="MQU323" s="102"/>
      <c r="MQV323" s="24"/>
      <c r="MQW323" s="24"/>
      <c r="MQX323" s="24"/>
      <c r="MQY323" s="25"/>
      <c r="MQZ323" s="25"/>
      <c r="MRA323" s="26"/>
      <c r="MRB323" s="26"/>
      <c r="MRC323" s="102"/>
      <c r="MRD323" s="24"/>
      <c r="MRE323" s="24"/>
      <c r="MRF323" s="24"/>
      <c r="MRG323" s="25"/>
      <c r="MRH323" s="25"/>
      <c r="MRI323" s="26"/>
      <c r="MRJ323" s="26"/>
      <c r="MRK323" s="102"/>
      <c r="MRL323" s="24"/>
      <c r="MRM323" s="24"/>
      <c r="MRN323" s="24"/>
      <c r="MRO323" s="25"/>
      <c r="MRP323" s="25"/>
      <c r="MRQ323" s="26"/>
      <c r="MRR323" s="26"/>
      <c r="MRS323" s="102"/>
      <c r="MRT323" s="24"/>
      <c r="MRU323" s="24"/>
      <c r="MRV323" s="24"/>
      <c r="MRW323" s="25"/>
      <c r="MRX323" s="25"/>
      <c r="MRY323" s="26"/>
      <c r="MRZ323" s="26"/>
      <c r="MSA323" s="102"/>
      <c r="MSB323" s="24"/>
      <c r="MSC323" s="24"/>
      <c r="MSD323" s="24"/>
      <c r="MSE323" s="25"/>
      <c r="MSF323" s="25"/>
      <c r="MSG323" s="26"/>
      <c r="MSH323" s="26"/>
      <c r="MSI323" s="102"/>
      <c r="MSJ323" s="24"/>
      <c r="MSK323" s="24"/>
      <c r="MSL323" s="24"/>
      <c r="MSM323" s="25"/>
      <c r="MSN323" s="25"/>
      <c r="MSO323" s="26"/>
      <c r="MSP323" s="26"/>
      <c r="MSQ323" s="102"/>
      <c r="MSR323" s="24"/>
      <c r="MSS323" s="24"/>
      <c r="MST323" s="24"/>
      <c r="MSU323" s="25"/>
      <c r="MSV323" s="25"/>
      <c r="MSW323" s="26"/>
      <c r="MSX323" s="26"/>
      <c r="MSY323" s="102"/>
      <c r="MSZ323" s="24"/>
      <c r="MTA323" s="24"/>
      <c r="MTB323" s="24"/>
      <c r="MTC323" s="25"/>
      <c r="MTD323" s="25"/>
      <c r="MTE323" s="26"/>
      <c r="MTF323" s="26"/>
      <c r="MTG323" s="102"/>
      <c r="MTH323" s="24"/>
      <c r="MTI323" s="24"/>
      <c r="MTJ323" s="24"/>
      <c r="MTK323" s="25"/>
      <c r="MTL323" s="25"/>
      <c r="MTM323" s="26"/>
      <c r="MTN323" s="26"/>
      <c r="MTO323" s="102"/>
      <c r="MTP323" s="24"/>
      <c r="MTQ323" s="24"/>
      <c r="MTR323" s="24"/>
      <c r="MTS323" s="25"/>
      <c r="MTT323" s="25"/>
      <c r="MTU323" s="26"/>
      <c r="MTV323" s="26"/>
      <c r="MTW323" s="102"/>
      <c r="MTX323" s="24"/>
      <c r="MTY323" s="24"/>
      <c r="MTZ323" s="24"/>
      <c r="MUA323" s="25"/>
      <c r="MUB323" s="25"/>
      <c r="MUC323" s="26"/>
      <c r="MUD323" s="26"/>
      <c r="MUE323" s="102"/>
      <c r="MUF323" s="24"/>
      <c r="MUG323" s="24"/>
      <c r="MUH323" s="24"/>
      <c r="MUI323" s="25"/>
      <c r="MUJ323" s="25"/>
      <c r="MUK323" s="26"/>
      <c r="MUL323" s="26"/>
      <c r="MUM323" s="102"/>
      <c r="MUN323" s="24"/>
      <c r="MUO323" s="24"/>
      <c r="MUP323" s="24"/>
      <c r="MUQ323" s="25"/>
      <c r="MUR323" s="25"/>
      <c r="MUS323" s="26"/>
      <c r="MUT323" s="26"/>
      <c r="MUU323" s="102"/>
      <c r="MUV323" s="24"/>
      <c r="MUW323" s="24"/>
      <c r="MUX323" s="24"/>
      <c r="MUY323" s="25"/>
      <c r="MUZ323" s="25"/>
      <c r="MVA323" s="26"/>
      <c r="MVB323" s="26"/>
      <c r="MVC323" s="102"/>
      <c r="MVD323" s="24"/>
      <c r="MVE323" s="24"/>
      <c r="MVF323" s="24"/>
      <c r="MVG323" s="25"/>
      <c r="MVH323" s="25"/>
      <c r="MVI323" s="26"/>
      <c r="MVJ323" s="26"/>
      <c r="MVK323" s="102"/>
      <c r="MVL323" s="24"/>
      <c r="MVM323" s="24"/>
      <c r="MVN323" s="24"/>
      <c r="MVO323" s="25"/>
      <c r="MVP323" s="25"/>
      <c r="MVQ323" s="26"/>
      <c r="MVR323" s="26"/>
      <c r="MVS323" s="102"/>
      <c r="MVT323" s="24"/>
      <c r="MVU323" s="24"/>
      <c r="MVV323" s="24"/>
      <c r="MVW323" s="25"/>
      <c r="MVX323" s="25"/>
      <c r="MVY323" s="26"/>
      <c r="MVZ323" s="26"/>
      <c r="MWA323" s="102"/>
      <c r="MWB323" s="24"/>
      <c r="MWC323" s="24"/>
      <c r="MWD323" s="24"/>
      <c r="MWE323" s="25"/>
      <c r="MWF323" s="25"/>
      <c r="MWG323" s="26"/>
      <c r="MWH323" s="26"/>
      <c r="MWI323" s="102"/>
      <c r="MWJ323" s="24"/>
      <c r="MWK323" s="24"/>
      <c r="MWL323" s="24"/>
      <c r="MWM323" s="25"/>
      <c r="MWN323" s="25"/>
      <c r="MWO323" s="26"/>
      <c r="MWP323" s="26"/>
      <c r="MWQ323" s="102"/>
      <c r="MWR323" s="24"/>
      <c r="MWS323" s="24"/>
      <c r="MWT323" s="24"/>
      <c r="MWU323" s="25"/>
      <c r="MWV323" s="25"/>
      <c r="MWW323" s="26"/>
      <c r="MWX323" s="26"/>
      <c r="MWY323" s="102"/>
      <c r="MWZ323" s="24"/>
      <c r="MXA323" s="24"/>
      <c r="MXB323" s="24"/>
      <c r="MXC323" s="25"/>
      <c r="MXD323" s="25"/>
      <c r="MXE323" s="26"/>
      <c r="MXF323" s="26"/>
      <c r="MXG323" s="102"/>
      <c r="MXH323" s="24"/>
      <c r="MXI323" s="24"/>
      <c r="MXJ323" s="24"/>
      <c r="MXK323" s="25"/>
      <c r="MXL323" s="25"/>
      <c r="MXM323" s="26"/>
      <c r="MXN323" s="26"/>
      <c r="MXO323" s="102"/>
      <c r="MXP323" s="24"/>
      <c r="MXQ323" s="24"/>
      <c r="MXR323" s="24"/>
      <c r="MXS323" s="25"/>
      <c r="MXT323" s="25"/>
      <c r="MXU323" s="26"/>
      <c r="MXV323" s="26"/>
      <c r="MXW323" s="102"/>
      <c r="MXX323" s="24"/>
      <c r="MXY323" s="24"/>
      <c r="MXZ323" s="24"/>
      <c r="MYA323" s="25"/>
      <c r="MYB323" s="25"/>
      <c r="MYC323" s="26"/>
      <c r="MYD323" s="26"/>
      <c r="MYE323" s="102"/>
      <c r="MYF323" s="24"/>
      <c r="MYG323" s="24"/>
      <c r="MYH323" s="24"/>
      <c r="MYI323" s="25"/>
      <c r="MYJ323" s="25"/>
      <c r="MYK323" s="26"/>
      <c r="MYL323" s="26"/>
      <c r="MYM323" s="102"/>
      <c r="MYN323" s="24"/>
      <c r="MYO323" s="24"/>
      <c r="MYP323" s="24"/>
      <c r="MYQ323" s="25"/>
      <c r="MYR323" s="25"/>
      <c r="MYS323" s="26"/>
      <c r="MYT323" s="26"/>
      <c r="MYU323" s="102"/>
      <c r="MYV323" s="24"/>
      <c r="MYW323" s="24"/>
      <c r="MYX323" s="24"/>
      <c r="MYY323" s="25"/>
      <c r="MYZ323" s="25"/>
      <c r="MZA323" s="26"/>
      <c r="MZB323" s="26"/>
      <c r="MZC323" s="102"/>
      <c r="MZD323" s="24"/>
      <c r="MZE323" s="24"/>
      <c r="MZF323" s="24"/>
      <c r="MZG323" s="25"/>
      <c r="MZH323" s="25"/>
      <c r="MZI323" s="26"/>
      <c r="MZJ323" s="26"/>
      <c r="MZK323" s="102"/>
      <c r="MZL323" s="24"/>
      <c r="MZM323" s="24"/>
      <c r="MZN323" s="24"/>
      <c r="MZO323" s="25"/>
      <c r="MZP323" s="25"/>
      <c r="MZQ323" s="26"/>
      <c r="MZR323" s="26"/>
      <c r="MZS323" s="102"/>
      <c r="MZT323" s="24"/>
      <c r="MZU323" s="24"/>
      <c r="MZV323" s="24"/>
      <c r="MZW323" s="25"/>
      <c r="MZX323" s="25"/>
      <c r="MZY323" s="26"/>
      <c r="MZZ323" s="26"/>
      <c r="NAA323" s="102"/>
      <c r="NAB323" s="24"/>
      <c r="NAC323" s="24"/>
      <c r="NAD323" s="24"/>
      <c r="NAE323" s="25"/>
      <c r="NAF323" s="25"/>
      <c r="NAG323" s="26"/>
      <c r="NAH323" s="26"/>
      <c r="NAI323" s="102"/>
      <c r="NAJ323" s="24"/>
      <c r="NAK323" s="24"/>
      <c r="NAL323" s="24"/>
      <c r="NAM323" s="25"/>
      <c r="NAN323" s="25"/>
      <c r="NAO323" s="26"/>
      <c r="NAP323" s="26"/>
      <c r="NAQ323" s="102"/>
      <c r="NAR323" s="24"/>
      <c r="NAS323" s="24"/>
      <c r="NAT323" s="24"/>
      <c r="NAU323" s="25"/>
      <c r="NAV323" s="25"/>
      <c r="NAW323" s="26"/>
      <c r="NAX323" s="26"/>
      <c r="NAY323" s="102"/>
      <c r="NAZ323" s="24"/>
      <c r="NBA323" s="24"/>
      <c r="NBB323" s="24"/>
      <c r="NBC323" s="25"/>
      <c r="NBD323" s="25"/>
      <c r="NBE323" s="26"/>
      <c r="NBF323" s="26"/>
      <c r="NBG323" s="102"/>
      <c r="NBH323" s="24"/>
      <c r="NBI323" s="24"/>
      <c r="NBJ323" s="24"/>
      <c r="NBK323" s="25"/>
      <c r="NBL323" s="25"/>
      <c r="NBM323" s="26"/>
      <c r="NBN323" s="26"/>
      <c r="NBO323" s="102"/>
      <c r="NBP323" s="24"/>
      <c r="NBQ323" s="24"/>
      <c r="NBR323" s="24"/>
      <c r="NBS323" s="25"/>
      <c r="NBT323" s="25"/>
      <c r="NBU323" s="26"/>
      <c r="NBV323" s="26"/>
      <c r="NBW323" s="102"/>
      <c r="NBX323" s="24"/>
      <c r="NBY323" s="24"/>
      <c r="NBZ323" s="24"/>
      <c r="NCA323" s="25"/>
      <c r="NCB323" s="25"/>
      <c r="NCC323" s="26"/>
      <c r="NCD323" s="26"/>
      <c r="NCE323" s="102"/>
      <c r="NCF323" s="24"/>
      <c r="NCG323" s="24"/>
      <c r="NCH323" s="24"/>
      <c r="NCI323" s="25"/>
      <c r="NCJ323" s="25"/>
      <c r="NCK323" s="26"/>
      <c r="NCL323" s="26"/>
      <c r="NCM323" s="102"/>
      <c r="NCN323" s="24"/>
      <c r="NCO323" s="24"/>
      <c r="NCP323" s="24"/>
      <c r="NCQ323" s="25"/>
      <c r="NCR323" s="25"/>
      <c r="NCS323" s="26"/>
      <c r="NCT323" s="26"/>
      <c r="NCU323" s="102"/>
      <c r="NCV323" s="24"/>
      <c r="NCW323" s="24"/>
      <c r="NCX323" s="24"/>
      <c r="NCY323" s="25"/>
      <c r="NCZ323" s="25"/>
      <c r="NDA323" s="26"/>
      <c r="NDB323" s="26"/>
      <c r="NDC323" s="102"/>
      <c r="NDD323" s="24"/>
      <c r="NDE323" s="24"/>
      <c r="NDF323" s="24"/>
      <c r="NDG323" s="25"/>
      <c r="NDH323" s="25"/>
      <c r="NDI323" s="26"/>
      <c r="NDJ323" s="26"/>
      <c r="NDK323" s="102"/>
      <c r="NDL323" s="24"/>
      <c r="NDM323" s="24"/>
      <c r="NDN323" s="24"/>
      <c r="NDO323" s="25"/>
      <c r="NDP323" s="25"/>
      <c r="NDQ323" s="26"/>
      <c r="NDR323" s="26"/>
      <c r="NDS323" s="102"/>
      <c r="NDT323" s="24"/>
      <c r="NDU323" s="24"/>
      <c r="NDV323" s="24"/>
      <c r="NDW323" s="25"/>
      <c r="NDX323" s="25"/>
      <c r="NDY323" s="26"/>
      <c r="NDZ323" s="26"/>
      <c r="NEA323" s="102"/>
      <c r="NEB323" s="24"/>
      <c r="NEC323" s="24"/>
      <c r="NED323" s="24"/>
      <c r="NEE323" s="25"/>
      <c r="NEF323" s="25"/>
      <c r="NEG323" s="26"/>
      <c r="NEH323" s="26"/>
      <c r="NEI323" s="102"/>
      <c r="NEJ323" s="24"/>
      <c r="NEK323" s="24"/>
      <c r="NEL323" s="24"/>
      <c r="NEM323" s="25"/>
      <c r="NEN323" s="25"/>
      <c r="NEO323" s="26"/>
      <c r="NEP323" s="26"/>
      <c r="NEQ323" s="102"/>
      <c r="NER323" s="24"/>
      <c r="NES323" s="24"/>
      <c r="NET323" s="24"/>
      <c r="NEU323" s="25"/>
      <c r="NEV323" s="25"/>
      <c r="NEW323" s="26"/>
      <c r="NEX323" s="26"/>
      <c r="NEY323" s="102"/>
      <c r="NEZ323" s="24"/>
      <c r="NFA323" s="24"/>
      <c r="NFB323" s="24"/>
      <c r="NFC323" s="25"/>
      <c r="NFD323" s="25"/>
      <c r="NFE323" s="26"/>
      <c r="NFF323" s="26"/>
      <c r="NFG323" s="102"/>
      <c r="NFH323" s="24"/>
      <c r="NFI323" s="24"/>
      <c r="NFJ323" s="24"/>
      <c r="NFK323" s="25"/>
      <c r="NFL323" s="25"/>
      <c r="NFM323" s="26"/>
      <c r="NFN323" s="26"/>
      <c r="NFO323" s="102"/>
      <c r="NFP323" s="24"/>
      <c r="NFQ323" s="24"/>
      <c r="NFR323" s="24"/>
      <c r="NFS323" s="25"/>
      <c r="NFT323" s="25"/>
      <c r="NFU323" s="26"/>
      <c r="NFV323" s="26"/>
      <c r="NFW323" s="102"/>
      <c r="NFX323" s="24"/>
      <c r="NFY323" s="24"/>
      <c r="NFZ323" s="24"/>
      <c r="NGA323" s="25"/>
      <c r="NGB323" s="25"/>
      <c r="NGC323" s="26"/>
      <c r="NGD323" s="26"/>
      <c r="NGE323" s="102"/>
      <c r="NGF323" s="24"/>
      <c r="NGG323" s="24"/>
      <c r="NGH323" s="24"/>
      <c r="NGI323" s="25"/>
      <c r="NGJ323" s="25"/>
      <c r="NGK323" s="26"/>
      <c r="NGL323" s="26"/>
      <c r="NGM323" s="102"/>
      <c r="NGN323" s="24"/>
      <c r="NGO323" s="24"/>
      <c r="NGP323" s="24"/>
      <c r="NGQ323" s="25"/>
      <c r="NGR323" s="25"/>
      <c r="NGS323" s="26"/>
      <c r="NGT323" s="26"/>
      <c r="NGU323" s="102"/>
      <c r="NGV323" s="24"/>
      <c r="NGW323" s="24"/>
      <c r="NGX323" s="24"/>
      <c r="NGY323" s="25"/>
      <c r="NGZ323" s="25"/>
      <c r="NHA323" s="26"/>
      <c r="NHB323" s="26"/>
      <c r="NHC323" s="102"/>
      <c r="NHD323" s="24"/>
      <c r="NHE323" s="24"/>
      <c r="NHF323" s="24"/>
      <c r="NHG323" s="25"/>
      <c r="NHH323" s="25"/>
      <c r="NHI323" s="26"/>
      <c r="NHJ323" s="26"/>
      <c r="NHK323" s="102"/>
      <c r="NHL323" s="24"/>
      <c r="NHM323" s="24"/>
      <c r="NHN323" s="24"/>
      <c r="NHO323" s="25"/>
      <c r="NHP323" s="25"/>
      <c r="NHQ323" s="26"/>
      <c r="NHR323" s="26"/>
      <c r="NHS323" s="102"/>
      <c r="NHT323" s="24"/>
      <c r="NHU323" s="24"/>
      <c r="NHV323" s="24"/>
      <c r="NHW323" s="25"/>
      <c r="NHX323" s="25"/>
      <c r="NHY323" s="26"/>
      <c r="NHZ323" s="26"/>
      <c r="NIA323" s="102"/>
      <c r="NIB323" s="24"/>
      <c r="NIC323" s="24"/>
      <c r="NID323" s="24"/>
      <c r="NIE323" s="25"/>
      <c r="NIF323" s="25"/>
      <c r="NIG323" s="26"/>
      <c r="NIH323" s="26"/>
      <c r="NII323" s="102"/>
      <c r="NIJ323" s="24"/>
      <c r="NIK323" s="24"/>
      <c r="NIL323" s="24"/>
      <c r="NIM323" s="25"/>
      <c r="NIN323" s="25"/>
      <c r="NIO323" s="26"/>
      <c r="NIP323" s="26"/>
      <c r="NIQ323" s="102"/>
      <c r="NIR323" s="24"/>
      <c r="NIS323" s="24"/>
      <c r="NIT323" s="24"/>
      <c r="NIU323" s="25"/>
      <c r="NIV323" s="25"/>
      <c r="NIW323" s="26"/>
      <c r="NIX323" s="26"/>
      <c r="NIY323" s="102"/>
      <c r="NIZ323" s="24"/>
      <c r="NJA323" s="24"/>
      <c r="NJB323" s="24"/>
      <c r="NJC323" s="25"/>
      <c r="NJD323" s="25"/>
      <c r="NJE323" s="26"/>
      <c r="NJF323" s="26"/>
      <c r="NJG323" s="102"/>
      <c r="NJH323" s="24"/>
      <c r="NJI323" s="24"/>
      <c r="NJJ323" s="24"/>
      <c r="NJK323" s="25"/>
      <c r="NJL323" s="25"/>
      <c r="NJM323" s="26"/>
      <c r="NJN323" s="26"/>
      <c r="NJO323" s="102"/>
      <c r="NJP323" s="24"/>
      <c r="NJQ323" s="24"/>
      <c r="NJR323" s="24"/>
      <c r="NJS323" s="25"/>
      <c r="NJT323" s="25"/>
      <c r="NJU323" s="26"/>
      <c r="NJV323" s="26"/>
      <c r="NJW323" s="102"/>
      <c r="NJX323" s="24"/>
      <c r="NJY323" s="24"/>
      <c r="NJZ323" s="24"/>
      <c r="NKA323" s="25"/>
      <c r="NKB323" s="25"/>
      <c r="NKC323" s="26"/>
      <c r="NKD323" s="26"/>
      <c r="NKE323" s="102"/>
      <c r="NKF323" s="24"/>
      <c r="NKG323" s="24"/>
      <c r="NKH323" s="24"/>
      <c r="NKI323" s="25"/>
      <c r="NKJ323" s="25"/>
      <c r="NKK323" s="26"/>
      <c r="NKL323" s="26"/>
      <c r="NKM323" s="102"/>
      <c r="NKN323" s="24"/>
      <c r="NKO323" s="24"/>
      <c r="NKP323" s="24"/>
      <c r="NKQ323" s="25"/>
      <c r="NKR323" s="25"/>
      <c r="NKS323" s="26"/>
      <c r="NKT323" s="26"/>
      <c r="NKU323" s="102"/>
      <c r="NKV323" s="24"/>
      <c r="NKW323" s="24"/>
      <c r="NKX323" s="24"/>
      <c r="NKY323" s="25"/>
      <c r="NKZ323" s="25"/>
      <c r="NLA323" s="26"/>
      <c r="NLB323" s="26"/>
      <c r="NLC323" s="102"/>
      <c r="NLD323" s="24"/>
      <c r="NLE323" s="24"/>
      <c r="NLF323" s="24"/>
      <c r="NLG323" s="25"/>
      <c r="NLH323" s="25"/>
      <c r="NLI323" s="26"/>
      <c r="NLJ323" s="26"/>
      <c r="NLK323" s="102"/>
      <c r="NLL323" s="24"/>
      <c r="NLM323" s="24"/>
      <c r="NLN323" s="24"/>
      <c r="NLO323" s="25"/>
      <c r="NLP323" s="25"/>
      <c r="NLQ323" s="26"/>
      <c r="NLR323" s="26"/>
      <c r="NLS323" s="102"/>
      <c r="NLT323" s="24"/>
      <c r="NLU323" s="24"/>
      <c r="NLV323" s="24"/>
      <c r="NLW323" s="25"/>
      <c r="NLX323" s="25"/>
      <c r="NLY323" s="26"/>
      <c r="NLZ323" s="26"/>
      <c r="NMA323" s="102"/>
      <c r="NMB323" s="24"/>
      <c r="NMC323" s="24"/>
      <c r="NMD323" s="24"/>
      <c r="NME323" s="25"/>
      <c r="NMF323" s="25"/>
      <c r="NMG323" s="26"/>
      <c r="NMH323" s="26"/>
      <c r="NMI323" s="102"/>
      <c r="NMJ323" s="24"/>
      <c r="NMK323" s="24"/>
      <c r="NML323" s="24"/>
      <c r="NMM323" s="25"/>
      <c r="NMN323" s="25"/>
      <c r="NMO323" s="26"/>
      <c r="NMP323" s="26"/>
      <c r="NMQ323" s="102"/>
      <c r="NMR323" s="24"/>
      <c r="NMS323" s="24"/>
      <c r="NMT323" s="24"/>
      <c r="NMU323" s="25"/>
      <c r="NMV323" s="25"/>
      <c r="NMW323" s="26"/>
      <c r="NMX323" s="26"/>
      <c r="NMY323" s="102"/>
      <c r="NMZ323" s="24"/>
      <c r="NNA323" s="24"/>
      <c r="NNB323" s="24"/>
      <c r="NNC323" s="25"/>
      <c r="NND323" s="25"/>
      <c r="NNE323" s="26"/>
      <c r="NNF323" s="26"/>
      <c r="NNG323" s="102"/>
      <c r="NNH323" s="24"/>
      <c r="NNI323" s="24"/>
      <c r="NNJ323" s="24"/>
      <c r="NNK323" s="25"/>
      <c r="NNL323" s="25"/>
      <c r="NNM323" s="26"/>
      <c r="NNN323" s="26"/>
      <c r="NNO323" s="102"/>
      <c r="NNP323" s="24"/>
      <c r="NNQ323" s="24"/>
      <c r="NNR323" s="24"/>
      <c r="NNS323" s="25"/>
      <c r="NNT323" s="25"/>
      <c r="NNU323" s="26"/>
      <c r="NNV323" s="26"/>
      <c r="NNW323" s="102"/>
      <c r="NNX323" s="24"/>
      <c r="NNY323" s="24"/>
      <c r="NNZ323" s="24"/>
      <c r="NOA323" s="25"/>
      <c r="NOB323" s="25"/>
      <c r="NOC323" s="26"/>
      <c r="NOD323" s="26"/>
      <c r="NOE323" s="102"/>
      <c r="NOF323" s="24"/>
      <c r="NOG323" s="24"/>
      <c r="NOH323" s="24"/>
      <c r="NOI323" s="25"/>
      <c r="NOJ323" s="25"/>
      <c r="NOK323" s="26"/>
      <c r="NOL323" s="26"/>
      <c r="NOM323" s="102"/>
      <c r="NON323" s="24"/>
      <c r="NOO323" s="24"/>
      <c r="NOP323" s="24"/>
      <c r="NOQ323" s="25"/>
      <c r="NOR323" s="25"/>
      <c r="NOS323" s="26"/>
      <c r="NOT323" s="26"/>
      <c r="NOU323" s="102"/>
      <c r="NOV323" s="24"/>
      <c r="NOW323" s="24"/>
      <c r="NOX323" s="24"/>
      <c r="NOY323" s="25"/>
      <c r="NOZ323" s="25"/>
      <c r="NPA323" s="26"/>
      <c r="NPB323" s="26"/>
      <c r="NPC323" s="102"/>
      <c r="NPD323" s="24"/>
      <c r="NPE323" s="24"/>
      <c r="NPF323" s="24"/>
      <c r="NPG323" s="25"/>
      <c r="NPH323" s="25"/>
      <c r="NPI323" s="26"/>
      <c r="NPJ323" s="26"/>
      <c r="NPK323" s="102"/>
      <c r="NPL323" s="24"/>
      <c r="NPM323" s="24"/>
      <c r="NPN323" s="24"/>
      <c r="NPO323" s="25"/>
      <c r="NPP323" s="25"/>
      <c r="NPQ323" s="26"/>
      <c r="NPR323" s="26"/>
      <c r="NPS323" s="102"/>
      <c r="NPT323" s="24"/>
      <c r="NPU323" s="24"/>
      <c r="NPV323" s="24"/>
      <c r="NPW323" s="25"/>
      <c r="NPX323" s="25"/>
      <c r="NPY323" s="26"/>
      <c r="NPZ323" s="26"/>
      <c r="NQA323" s="102"/>
      <c r="NQB323" s="24"/>
      <c r="NQC323" s="24"/>
      <c r="NQD323" s="24"/>
      <c r="NQE323" s="25"/>
      <c r="NQF323" s="25"/>
      <c r="NQG323" s="26"/>
      <c r="NQH323" s="26"/>
      <c r="NQI323" s="102"/>
      <c r="NQJ323" s="24"/>
      <c r="NQK323" s="24"/>
      <c r="NQL323" s="24"/>
      <c r="NQM323" s="25"/>
      <c r="NQN323" s="25"/>
      <c r="NQO323" s="26"/>
      <c r="NQP323" s="26"/>
      <c r="NQQ323" s="102"/>
      <c r="NQR323" s="24"/>
      <c r="NQS323" s="24"/>
      <c r="NQT323" s="24"/>
      <c r="NQU323" s="25"/>
      <c r="NQV323" s="25"/>
      <c r="NQW323" s="26"/>
      <c r="NQX323" s="26"/>
      <c r="NQY323" s="102"/>
      <c r="NQZ323" s="24"/>
      <c r="NRA323" s="24"/>
      <c r="NRB323" s="24"/>
      <c r="NRC323" s="25"/>
      <c r="NRD323" s="25"/>
      <c r="NRE323" s="26"/>
      <c r="NRF323" s="26"/>
      <c r="NRG323" s="102"/>
      <c r="NRH323" s="24"/>
      <c r="NRI323" s="24"/>
      <c r="NRJ323" s="24"/>
      <c r="NRK323" s="25"/>
      <c r="NRL323" s="25"/>
      <c r="NRM323" s="26"/>
      <c r="NRN323" s="26"/>
      <c r="NRO323" s="102"/>
      <c r="NRP323" s="24"/>
      <c r="NRQ323" s="24"/>
      <c r="NRR323" s="24"/>
      <c r="NRS323" s="25"/>
      <c r="NRT323" s="25"/>
      <c r="NRU323" s="26"/>
      <c r="NRV323" s="26"/>
      <c r="NRW323" s="102"/>
      <c r="NRX323" s="24"/>
      <c r="NRY323" s="24"/>
      <c r="NRZ323" s="24"/>
      <c r="NSA323" s="25"/>
      <c r="NSB323" s="25"/>
      <c r="NSC323" s="26"/>
      <c r="NSD323" s="26"/>
      <c r="NSE323" s="102"/>
      <c r="NSF323" s="24"/>
      <c r="NSG323" s="24"/>
      <c r="NSH323" s="24"/>
      <c r="NSI323" s="25"/>
      <c r="NSJ323" s="25"/>
      <c r="NSK323" s="26"/>
      <c r="NSL323" s="26"/>
      <c r="NSM323" s="102"/>
      <c r="NSN323" s="24"/>
      <c r="NSO323" s="24"/>
      <c r="NSP323" s="24"/>
      <c r="NSQ323" s="25"/>
      <c r="NSR323" s="25"/>
      <c r="NSS323" s="26"/>
      <c r="NST323" s="26"/>
      <c r="NSU323" s="102"/>
      <c r="NSV323" s="24"/>
      <c r="NSW323" s="24"/>
      <c r="NSX323" s="24"/>
      <c r="NSY323" s="25"/>
      <c r="NSZ323" s="25"/>
      <c r="NTA323" s="26"/>
      <c r="NTB323" s="26"/>
      <c r="NTC323" s="102"/>
      <c r="NTD323" s="24"/>
      <c r="NTE323" s="24"/>
      <c r="NTF323" s="24"/>
      <c r="NTG323" s="25"/>
      <c r="NTH323" s="25"/>
      <c r="NTI323" s="26"/>
      <c r="NTJ323" s="26"/>
      <c r="NTK323" s="102"/>
      <c r="NTL323" s="24"/>
      <c r="NTM323" s="24"/>
      <c r="NTN323" s="24"/>
      <c r="NTO323" s="25"/>
      <c r="NTP323" s="25"/>
      <c r="NTQ323" s="26"/>
      <c r="NTR323" s="26"/>
      <c r="NTS323" s="102"/>
      <c r="NTT323" s="24"/>
      <c r="NTU323" s="24"/>
      <c r="NTV323" s="24"/>
      <c r="NTW323" s="25"/>
      <c r="NTX323" s="25"/>
      <c r="NTY323" s="26"/>
      <c r="NTZ323" s="26"/>
      <c r="NUA323" s="102"/>
      <c r="NUB323" s="24"/>
      <c r="NUC323" s="24"/>
      <c r="NUD323" s="24"/>
      <c r="NUE323" s="25"/>
      <c r="NUF323" s="25"/>
      <c r="NUG323" s="26"/>
      <c r="NUH323" s="26"/>
      <c r="NUI323" s="102"/>
      <c r="NUJ323" s="24"/>
      <c r="NUK323" s="24"/>
      <c r="NUL323" s="24"/>
      <c r="NUM323" s="25"/>
      <c r="NUN323" s="25"/>
      <c r="NUO323" s="26"/>
      <c r="NUP323" s="26"/>
      <c r="NUQ323" s="102"/>
      <c r="NUR323" s="24"/>
      <c r="NUS323" s="24"/>
      <c r="NUT323" s="24"/>
      <c r="NUU323" s="25"/>
      <c r="NUV323" s="25"/>
      <c r="NUW323" s="26"/>
      <c r="NUX323" s="26"/>
      <c r="NUY323" s="102"/>
      <c r="NUZ323" s="24"/>
      <c r="NVA323" s="24"/>
      <c r="NVB323" s="24"/>
      <c r="NVC323" s="25"/>
      <c r="NVD323" s="25"/>
      <c r="NVE323" s="26"/>
      <c r="NVF323" s="26"/>
      <c r="NVG323" s="102"/>
      <c r="NVH323" s="24"/>
      <c r="NVI323" s="24"/>
      <c r="NVJ323" s="24"/>
      <c r="NVK323" s="25"/>
      <c r="NVL323" s="25"/>
      <c r="NVM323" s="26"/>
      <c r="NVN323" s="26"/>
      <c r="NVO323" s="102"/>
      <c r="NVP323" s="24"/>
      <c r="NVQ323" s="24"/>
      <c r="NVR323" s="24"/>
      <c r="NVS323" s="25"/>
      <c r="NVT323" s="25"/>
      <c r="NVU323" s="26"/>
      <c r="NVV323" s="26"/>
      <c r="NVW323" s="102"/>
      <c r="NVX323" s="24"/>
      <c r="NVY323" s="24"/>
      <c r="NVZ323" s="24"/>
      <c r="NWA323" s="25"/>
      <c r="NWB323" s="25"/>
      <c r="NWC323" s="26"/>
      <c r="NWD323" s="26"/>
      <c r="NWE323" s="102"/>
      <c r="NWF323" s="24"/>
      <c r="NWG323" s="24"/>
      <c r="NWH323" s="24"/>
      <c r="NWI323" s="25"/>
      <c r="NWJ323" s="25"/>
      <c r="NWK323" s="26"/>
      <c r="NWL323" s="26"/>
      <c r="NWM323" s="102"/>
      <c r="NWN323" s="24"/>
      <c r="NWO323" s="24"/>
      <c r="NWP323" s="24"/>
      <c r="NWQ323" s="25"/>
      <c r="NWR323" s="25"/>
      <c r="NWS323" s="26"/>
      <c r="NWT323" s="26"/>
      <c r="NWU323" s="102"/>
      <c r="NWV323" s="24"/>
      <c r="NWW323" s="24"/>
      <c r="NWX323" s="24"/>
      <c r="NWY323" s="25"/>
      <c r="NWZ323" s="25"/>
      <c r="NXA323" s="26"/>
      <c r="NXB323" s="26"/>
      <c r="NXC323" s="102"/>
      <c r="NXD323" s="24"/>
      <c r="NXE323" s="24"/>
      <c r="NXF323" s="24"/>
      <c r="NXG323" s="25"/>
      <c r="NXH323" s="25"/>
      <c r="NXI323" s="26"/>
      <c r="NXJ323" s="26"/>
      <c r="NXK323" s="102"/>
      <c r="NXL323" s="24"/>
      <c r="NXM323" s="24"/>
      <c r="NXN323" s="24"/>
      <c r="NXO323" s="25"/>
      <c r="NXP323" s="25"/>
      <c r="NXQ323" s="26"/>
      <c r="NXR323" s="26"/>
      <c r="NXS323" s="102"/>
      <c r="NXT323" s="24"/>
      <c r="NXU323" s="24"/>
      <c r="NXV323" s="24"/>
      <c r="NXW323" s="25"/>
      <c r="NXX323" s="25"/>
      <c r="NXY323" s="26"/>
      <c r="NXZ323" s="26"/>
      <c r="NYA323" s="102"/>
      <c r="NYB323" s="24"/>
      <c r="NYC323" s="24"/>
      <c r="NYD323" s="24"/>
      <c r="NYE323" s="25"/>
      <c r="NYF323" s="25"/>
      <c r="NYG323" s="26"/>
      <c r="NYH323" s="26"/>
      <c r="NYI323" s="102"/>
      <c r="NYJ323" s="24"/>
      <c r="NYK323" s="24"/>
      <c r="NYL323" s="24"/>
      <c r="NYM323" s="25"/>
      <c r="NYN323" s="25"/>
      <c r="NYO323" s="26"/>
      <c r="NYP323" s="26"/>
      <c r="NYQ323" s="102"/>
      <c r="NYR323" s="24"/>
      <c r="NYS323" s="24"/>
      <c r="NYT323" s="24"/>
      <c r="NYU323" s="25"/>
      <c r="NYV323" s="25"/>
      <c r="NYW323" s="26"/>
      <c r="NYX323" s="26"/>
      <c r="NYY323" s="102"/>
      <c r="NYZ323" s="24"/>
      <c r="NZA323" s="24"/>
      <c r="NZB323" s="24"/>
      <c r="NZC323" s="25"/>
      <c r="NZD323" s="25"/>
      <c r="NZE323" s="26"/>
      <c r="NZF323" s="26"/>
      <c r="NZG323" s="102"/>
      <c r="NZH323" s="24"/>
      <c r="NZI323" s="24"/>
      <c r="NZJ323" s="24"/>
      <c r="NZK323" s="25"/>
      <c r="NZL323" s="25"/>
      <c r="NZM323" s="26"/>
      <c r="NZN323" s="26"/>
      <c r="NZO323" s="102"/>
      <c r="NZP323" s="24"/>
      <c r="NZQ323" s="24"/>
      <c r="NZR323" s="24"/>
      <c r="NZS323" s="25"/>
      <c r="NZT323" s="25"/>
      <c r="NZU323" s="26"/>
      <c r="NZV323" s="26"/>
      <c r="NZW323" s="102"/>
      <c r="NZX323" s="24"/>
      <c r="NZY323" s="24"/>
      <c r="NZZ323" s="24"/>
      <c r="OAA323" s="25"/>
      <c r="OAB323" s="25"/>
      <c r="OAC323" s="26"/>
      <c r="OAD323" s="26"/>
      <c r="OAE323" s="102"/>
      <c r="OAF323" s="24"/>
      <c r="OAG323" s="24"/>
      <c r="OAH323" s="24"/>
      <c r="OAI323" s="25"/>
      <c r="OAJ323" s="25"/>
      <c r="OAK323" s="26"/>
      <c r="OAL323" s="26"/>
      <c r="OAM323" s="102"/>
      <c r="OAN323" s="24"/>
      <c r="OAO323" s="24"/>
      <c r="OAP323" s="24"/>
      <c r="OAQ323" s="25"/>
      <c r="OAR323" s="25"/>
      <c r="OAS323" s="26"/>
      <c r="OAT323" s="26"/>
      <c r="OAU323" s="102"/>
      <c r="OAV323" s="24"/>
      <c r="OAW323" s="24"/>
      <c r="OAX323" s="24"/>
      <c r="OAY323" s="25"/>
      <c r="OAZ323" s="25"/>
      <c r="OBA323" s="26"/>
      <c r="OBB323" s="26"/>
      <c r="OBC323" s="102"/>
      <c r="OBD323" s="24"/>
      <c r="OBE323" s="24"/>
      <c r="OBF323" s="24"/>
      <c r="OBG323" s="25"/>
      <c r="OBH323" s="25"/>
      <c r="OBI323" s="26"/>
      <c r="OBJ323" s="26"/>
      <c r="OBK323" s="102"/>
      <c r="OBL323" s="24"/>
      <c r="OBM323" s="24"/>
      <c r="OBN323" s="24"/>
      <c r="OBO323" s="25"/>
      <c r="OBP323" s="25"/>
      <c r="OBQ323" s="26"/>
      <c r="OBR323" s="26"/>
      <c r="OBS323" s="102"/>
      <c r="OBT323" s="24"/>
      <c r="OBU323" s="24"/>
      <c r="OBV323" s="24"/>
      <c r="OBW323" s="25"/>
      <c r="OBX323" s="25"/>
      <c r="OBY323" s="26"/>
      <c r="OBZ323" s="26"/>
      <c r="OCA323" s="102"/>
      <c r="OCB323" s="24"/>
      <c r="OCC323" s="24"/>
      <c r="OCD323" s="24"/>
      <c r="OCE323" s="25"/>
      <c r="OCF323" s="25"/>
      <c r="OCG323" s="26"/>
      <c r="OCH323" s="26"/>
      <c r="OCI323" s="102"/>
      <c r="OCJ323" s="24"/>
      <c r="OCK323" s="24"/>
      <c r="OCL323" s="24"/>
      <c r="OCM323" s="25"/>
      <c r="OCN323" s="25"/>
      <c r="OCO323" s="26"/>
      <c r="OCP323" s="26"/>
      <c r="OCQ323" s="102"/>
      <c r="OCR323" s="24"/>
      <c r="OCS323" s="24"/>
      <c r="OCT323" s="24"/>
      <c r="OCU323" s="25"/>
      <c r="OCV323" s="25"/>
      <c r="OCW323" s="26"/>
      <c r="OCX323" s="26"/>
      <c r="OCY323" s="102"/>
      <c r="OCZ323" s="24"/>
      <c r="ODA323" s="24"/>
      <c r="ODB323" s="24"/>
      <c r="ODC323" s="25"/>
      <c r="ODD323" s="25"/>
      <c r="ODE323" s="26"/>
      <c r="ODF323" s="26"/>
      <c r="ODG323" s="102"/>
      <c r="ODH323" s="24"/>
      <c r="ODI323" s="24"/>
      <c r="ODJ323" s="24"/>
      <c r="ODK323" s="25"/>
      <c r="ODL323" s="25"/>
      <c r="ODM323" s="26"/>
      <c r="ODN323" s="26"/>
      <c r="ODO323" s="102"/>
      <c r="ODP323" s="24"/>
      <c r="ODQ323" s="24"/>
      <c r="ODR323" s="24"/>
      <c r="ODS323" s="25"/>
      <c r="ODT323" s="25"/>
      <c r="ODU323" s="26"/>
      <c r="ODV323" s="26"/>
      <c r="ODW323" s="102"/>
      <c r="ODX323" s="24"/>
      <c r="ODY323" s="24"/>
      <c r="ODZ323" s="24"/>
      <c r="OEA323" s="25"/>
      <c r="OEB323" s="25"/>
      <c r="OEC323" s="26"/>
      <c r="OED323" s="26"/>
      <c r="OEE323" s="102"/>
      <c r="OEF323" s="24"/>
      <c r="OEG323" s="24"/>
      <c r="OEH323" s="24"/>
      <c r="OEI323" s="25"/>
      <c r="OEJ323" s="25"/>
      <c r="OEK323" s="26"/>
      <c r="OEL323" s="26"/>
      <c r="OEM323" s="102"/>
      <c r="OEN323" s="24"/>
      <c r="OEO323" s="24"/>
      <c r="OEP323" s="24"/>
      <c r="OEQ323" s="25"/>
      <c r="OER323" s="25"/>
      <c r="OES323" s="26"/>
      <c r="OET323" s="26"/>
      <c r="OEU323" s="102"/>
      <c r="OEV323" s="24"/>
      <c r="OEW323" s="24"/>
      <c r="OEX323" s="24"/>
      <c r="OEY323" s="25"/>
      <c r="OEZ323" s="25"/>
      <c r="OFA323" s="26"/>
      <c r="OFB323" s="26"/>
      <c r="OFC323" s="102"/>
      <c r="OFD323" s="24"/>
      <c r="OFE323" s="24"/>
      <c r="OFF323" s="24"/>
      <c r="OFG323" s="25"/>
      <c r="OFH323" s="25"/>
      <c r="OFI323" s="26"/>
      <c r="OFJ323" s="26"/>
      <c r="OFK323" s="102"/>
      <c r="OFL323" s="24"/>
      <c r="OFM323" s="24"/>
      <c r="OFN323" s="24"/>
      <c r="OFO323" s="25"/>
      <c r="OFP323" s="25"/>
      <c r="OFQ323" s="26"/>
      <c r="OFR323" s="26"/>
      <c r="OFS323" s="102"/>
      <c r="OFT323" s="24"/>
      <c r="OFU323" s="24"/>
      <c r="OFV323" s="24"/>
      <c r="OFW323" s="25"/>
      <c r="OFX323" s="25"/>
      <c r="OFY323" s="26"/>
      <c r="OFZ323" s="26"/>
      <c r="OGA323" s="102"/>
      <c r="OGB323" s="24"/>
      <c r="OGC323" s="24"/>
      <c r="OGD323" s="24"/>
      <c r="OGE323" s="25"/>
      <c r="OGF323" s="25"/>
      <c r="OGG323" s="26"/>
      <c r="OGH323" s="26"/>
      <c r="OGI323" s="102"/>
      <c r="OGJ323" s="24"/>
      <c r="OGK323" s="24"/>
      <c r="OGL323" s="24"/>
      <c r="OGM323" s="25"/>
      <c r="OGN323" s="25"/>
      <c r="OGO323" s="26"/>
      <c r="OGP323" s="26"/>
      <c r="OGQ323" s="102"/>
      <c r="OGR323" s="24"/>
      <c r="OGS323" s="24"/>
      <c r="OGT323" s="24"/>
      <c r="OGU323" s="25"/>
      <c r="OGV323" s="25"/>
      <c r="OGW323" s="26"/>
      <c r="OGX323" s="26"/>
      <c r="OGY323" s="102"/>
      <c r="OGZ323" s="24"/>
      <c r="OHA323" s="24"/>
      <c r="OHB323" s="24"/>
      <c r="OHC323" s="25"/>
      <c r="OHD323" s="25"/>
      <c r="OHE323" s="26"/>
      <c r="OHF323" s="26"/>
      <c r="OHG323" s="102"/>
      <c r="OHH323" s="24"/>
      <c r="OHI323" s="24"/>
      <c r="OHJ323" s="24"/>
      <c r="OHK323" s="25"/>
      <c r="OHL323" s="25"/>
      <c r="OHM323" s="26"/>
      <c r="OHN323" s="26"/>
      <c r="OHO323" s="102"/>
      <c r="OHP323" s="24"/>
      <c r="OHQ323" s="24"/>
      <c r="OHR323" s="24"/>
      <c r="OHS323" s="25"/>
      <c r="OHT323" s="25"/>
      <c r="OHU323" s="26"/>
      <c r="OHV323" s="26"/>
      <c r="OHW323" s="102"/>
      <c r="OHX323" s="24"/>
      <c r="OHY323" s="24"/>
      <c r="OHZ323" s="24"/>
      <c r="OIA323" s="25"/>
      <c r="OIB323" s="25"/>
      <c r="OIC323" s="26"/>
      <c r="OID323" s="26"/>
      <c r="OIE323" s="102"/>
      <c r="OIF323" s="24"/>
      <c r="OIG323" s="24"/>
      <c r="OIH323" s="24"/>
      <c r="OII323" s="25"/>
      <c r="OIJ323" s="25"/>
      <c r="OIK323" s="26"/>
      <c r="OIL323" s="26"/>
      <c r="OIM323" s="102"/>
      <c r="OIN323" s="24"/>
      <c r="OIO323" s="24"/>
      <c r="OIP323" s="24"/>
      <c r="OIQ323" s="25"/>
      <c r="OIR323" s="25"/>
      <c r="OIS323" s="26"/>
      <c r="OIT323" s="26"/>
      <c r="OIU323" s="102"/>
      <c r="OIV323" s="24"/>
      <c r="OIW323" s="24"/>
      <c r="OIX323" s="24"/>
      <c r="OIY323" s="25"/>
      <c r="OIZ323" s="25"/>
      <c r="OJA323" s="26"/>
      <c r="OJB323" s="26"/>
      <c r="OJC323" s="102"/>
      <c r="OJD323" s="24"/>
      <c r="OJE323" s="24"/>
      <c r="OJF323" s="24"/>
      <c r="OJG323" s="25"/>
      <c r="OJH323" s="25"/>
      <c r="OJI323" s="26"/>
      <c r="OJJ323" s="26"/>
      <c r="OJK323" s="102"/>
      <c r="OJL323" s="24"/>
      <c r="OJM323" s="24"/>
      <c r="OJN323" s="24"/>
      <c r="OJO323" s="25"/>
      <c r="OJP323" s="25"/>
      <c r="OJQ323" s="26"/>
      <c r="OJR323" s="26"/>
      <c r="OJS323" s="102"/>
      <c r="OJT323" s="24"/>
      <c r="OJU323" s="24"/>
      <c r="OJV323" s="24"/>
      <c r="OJW323" s="25"/>
      <c r="OJX323" s="25"/>
      <c r="OJY323" s="26"/>
      <c r="OJZ323" s="26"/>
      <c r="OKA323" s="102"/>
      <c r="OKB323" s="24"/>
      <c r="OKC323" s="24"/>
      <c r="OKD323" s="24"/>
      <c r="OKE323" s="25"/>
      <c r="OKF323" s="25"/>
      <c r="OKG323" s="26"/>
      <c r="OKH323" s="26"/>
      <c r="OKI323" s="102"/>
      <c r="OKJ323" s="24"/>
      <c r="OKK323" s="24"/>
      <c r="OKL323" s="24"/>
      <c r="OKM323" s="25"/>
      <c r="OKN323" s="25"/>
      <c r="OKO323" s="26"/>
      <c r="OKP323" s="26"/>
      <c r="OKQ323" s="102"/>
      <c r="OKR323" s="24"/>
      <c r="OKS323" s="24"/>
      <c r="OKT323" s="24"/>
      <c r="OKU323" s="25"/>
      <c r="OKV323" s="25"/>
      <c r="OKW323" s="26"/>
      <c r="OKX323" s="26"/>
      <c r="OKY323" s="102"/>
      <c r="OKZ323" s="24"/>
      <c r="OLA323" s="24"/>
      <c r="OLB323" s="24"/>
      <c r="OLC323" s="25"/>
      <c r="OLD323" s="25"/>
      <c r="OLE323" s="26"/>
      <c r="OLF323" s="26"/>
      <c r="OLG323" s="102"/>
      <c r="OLH323" s="24"/>
      <c r="OLI323" s="24"/>
      <c r="OLJ323" s="24"/>
      <c r="OLK323" s="25"/>
      <c r="OLL323" s="25"/>
      <c r="OLM323" s="26"/>
      <c r="OLN323" s="26"/>
      <c r="OLO323" s="102"/>
      <c r="OLP323" s="24"/>
      <c r="OLQ323" s="24"/>
      <c r="OLR323" s="24"/>
      <c r="OLS323" s="25"/>
      <c r="OLT323" s="25"/>
      <c r="OLU323" s="26"/>
      <c r="OLV323" s="26"/>
      <c r="OLW323" s="102"/>
      <c r="OLX323" s="24"/>
      <c r="OLY323" s="24"/>
      <c r="OLZ323" s="24"/>
      <c r="OMA323" s="25"/>
      <c r="OMB323" s="25"/>
      <c r="OMC323" s="26"/>
      <c r="OMD323" s="26"/>
      <c r="OME323" s="102"/>
      <c r="OMF323" s="24"/>
      <c r="OMG323" s="24"/>
      <c r="OMH323" s="24"/>
      <c r="OMI323" s="25"/>
      <c r="OMJ323" s="25"/>
      <c r="OMK323" s="26"/>
      <c r="OML323" s="26"/>
      <c r="OMM323" s="102"/>
      <c r="OMN323" s="24"/>
      <c r="OMO323" s="24"/>
      <c r="OMP323" s="24"/>
      <c r="OMQ323" s="25"/>
      <c r="OMR323" s="25"/>
      <c r="OMS323" s="26"/>
      <c r="OMT323" s="26"/>
      <c r="OMU323" s="102"/>
      <c r="OMV323" s="24"/>
      <c r="OMW323" s="24"/>
      <c r="OMX323" s="24"/>
      <c r="OMY323" s="25"/>
      <c r="OMZ323" s="25"/>
      <c r="ONA323" s="26"/>
      <c r="ONB323" s="26"/>
      <c r="ONC323" s="102"/>
      <c r="OND323" s="24"/>
      <c r="ONE323" s="24"/>
      <c r="ONF323" s="24"/>
      <c r="ONG323" s="25"/>
      <c r="ONH323" s="25"/>
      <c r="ONI323" s="26"/>
      <c r="ONJ323" s="26"/>
      <c r="ONK323" s="102"/>
      <c r="ONL323" s="24"/>
      <c r="ONM323" s="24"/>
      <c r="ONN323" s="24"/>
      <c r="ONO323" s="25"/>
      <c r="ONP323" s="25"/>
      <c r="ONQ323" s="26"/>
      <c r="ONR323" s="26"/>
      <c r="ONS323" s="102"/>
      <c r="ONT323" s="24"/>
      <c r="ONU323" s="24"/>
      <c r="ONV323" s="24"/>
      <c r="ONW323" s="25"/>
      <c r="ONX323" s="25"/>
      <c r="ONY323" s="26"/>
      <c r="ONZ323" s="26"/>
      <c r="OOA323" s="102"/>
      <c r="OOB323" s="24"/>
      <c r="OOC323" s="24"/>
      <c r="OOD323" s="24"/>
      <c r="OOE323" s="25"/>
      <c r="OOF323" s="25"/>
      <c r="OOG323" s="26"/>
      <c r="OOH323" s="26"/>
      <c r="OOI323" s="102"/>
      <c r="OOJ323" s="24"/>
      <c r="OOK323" s="24"/>
      <c r="OOL323" s="24"/>
      <c r="OOM323" s="25"/>
      <c r="OON323" s="25"/>
      <c r="OOO323" s="26"/>
      <c r="OOP323" s="26"/>
      <c r="OOQ323" s="102"/>
      <c r="OOR323" s="24"/>
      <c r="OOS323" s="24"/>
      <c r="OOT323" s="24"/>
      <c r="OOU323" s="25"/>
      <c r="OOV323" s="25"/>
      <c r="OOW323" s="26"/>
      <c r="OOX323" s="26"/>
      <c r="OOY323" s="102"/>
      <c r="OOZ323" s="24"/>
      <c r="OPA323" s="24"/>
      <c r="OPB323" s="24"/>
      <c r="OPC323" s="25"/>
      <c r="OPD323" s="25"/>
      <c r="OPE323" s="26"/>
      <c r="OPF323" s="26"/>
      <c r="OPG323" s="102"/>
      <c r="OPH323" s="24"/>
      <c r="OPI323" s="24"/>
      <c r="OPJ323" s="24"/>
      <c r="OPK323" s="25"/>
      <c r="OPL323" s="25"/>
      <c r="OPM323" s="26"/>
      <c r="OPN323" s="26"/>
      <c r="OPO323" s="102"/>
      <c r="OPP323" s="24"/>
      <c r="OPQ323" s="24"/>
      <c r="OPR323" s="24"/>
      <c r="OPS323" s="25"/>
      <c r="OPT323" s="25"/>
      <c r="OPU323" s="26"/>
      <c r="OPV323" s="26"/>
      <c r="OPW323" s="102"/>
      <c r="OPX323" s="24"/>
      <c r="OPY323" s="24"/>
      <c r="OPZ323" s="24"/>
      <c r="OQA323" s="25"/>
      <c r="OQB323" s="25"/>
      <c r="OQC323" s="26"/>
      <c r="OQD323" s="26"/>
      <c r="OQE323" s="102"/>
      <c r="OQF323" s="24"/>
      <c r="OQG323" s="24"/>
      <c r="OQH323" s="24"/>
      <c r="OQI323" s="25"/>
      <c r="OQJ323" s="25"/>
      <c r="OQK323" s="26"/>
      <c r="OQL323" s="26"/>
      <c r="OQM323" s="102"/>
      <c r="OQN323" s="24"/>
      <c r="OQO323" s="24"/>
      <c r="OQP323" s="24"/>
      <c r="OQQ323" s="25"/>
      <c r="OQR323" s="25"/>
      <c r="OQS323" s="26"/>
      <c r="OQT323" s="26"/>
      <c r="OQU323" s="102"/>
      <c r="OQV323" s="24"/>
      <c r="OQW323" s="24"/>
      <c r="OQX323" s="24"/>
      <c r="OQY323" s="25"/>
      <c r="OQZ323" s="25"/>
      <c r="ORA323" s="26"/>
      <c r="ORB323" s="26"/>
      <c r="ORC323" s="102"/>
      <c r="ORD323" s="24"/>
      <c r="ORE323" s="24"/>
      <c r="ORF323" s="24"/>
      <c r="ORG323" s="25"/>
      <c r="ORH323" s="25"/>
      <c r="ORI323" s="26"/>
      <c r="ORJ323" s="26"/>
      <c r="ORK323" s="102"/>
      <c r="ORL323" s="24"/>
      <c r="ORM323" s="24"/>
      <c r="ORN323" s="24"/>
      <c r="ORO323" s="25"/>
      <c r="ORP323" s="25"/>
      <c r="ORQ323" s="26"/>
      <c r="ORR323" s="26"/>
      <c r="ORS323" s="102"/>
      <c r="ORT323" s="24"/>
      <c r="ORU323" s="24"/>
      <c r="ORV323" s="24"/>
      <c r="ORW323" s="25"/>
      <c r="ORX323" s="25"/>
      <c r="ORY323" s="26"/>
      <c r="ORZ323" s="26"/>
      <c r="OSA323" s="102"/>
      <c r="OSB323" s="24"/>
      <c r="OSC323" s="24"/>
      <c r="OSD323" s="24"/>
      <c r="OSE323" s="25"/>
      <c r="OSF323" s="25"/>
      <c r="OSG323" s="26"/>
      <c r="OSH323" s="26"/>
      <c r="OSI323" s="102"/>
      <c r="OSJ323" s="24"/>
      <c r="OSK323" s="24"/>
      <c r="OSL323" s="24"/>
      <c r="OSM323" s="25"/>
      <c r="OSN323" s="25"/>
      <c r="OSO323" s="26"/>
      <c r="OSP323" s="26"/>
      <c r="OSQ323" s="102"/>
      <c r="OSR323" s="24"/>
      <c r="OSS323" s="24"/>
      <c r="OST323" s="24"/>
      <c r="OSU323" s="25"/>
      <c r="OSV323" s="25"/>
      <c r="OSW323" s="26"/>
      <c r="OSX323" s="26"/>
      <c r="OSY323" s="102"/>
      <c r="OSZ323" s="24"/>
      <c r="OTA323" s="24"/>
      <c r="OTB323" s="24"/>
      <c r="OTC323" s="25"/>
      <c r="OTD323" s="25"/>
      <c r="OTE323" s="26"/>
      <c r="OTF323" s="26"/>
      <c r="OTG323" s="102"/>
      <c r="OTH323" s="24"/>
      <c r="OTI323" s="24"/>
      <c r="OTJ323" s="24"/>
      <c r="OTK323" s="25"/>
      <c r="OTL323" s="25"/>
      <c r="OTM323" s="26"/>
      <c r="OTN323" s="26"/>
      <c r="OTO323" s="102"/>
      <c r="OTP323" s="24"/>
      <c r="OTQ323" s="24"/>
      <c r="OTR323" s="24"/>
      <c r="OTS323" s="25"/>
      <c r="OTT323" s="25"/>
      <c r="OTU323" s="26"/>
      <c r="OTV323" s="26"/>
      <c r="OTW323" s="102"/>
      <c r="OTX323" s="24"/>
      <c r="OTY323" s="24"/>
      <c r="OTZ323" s="24"/>
      <c r="OUA323" s="25"/>
      <c r="OUB323" s="25"/>
      <c r="OUC323" s="26"/>
      <c r="OUD323" s="26"/>
      <c r="OUE323" s="102"/>
      <c r="OUF323" s="24"/>
      <c r="OUG323" s="24"/>
      <c r="OUH323" s="24"/>
      <c r="OUI323" s="25"/>
      <c r="OUJ323" s="25"/>
      <c r="OUK323" s="26"/>
      <c r="OUL323" s="26"/>
      <c r="OUM323" s="102"/>
      <c r="OUN323" s="24"/>
      <c r="OUO323" s="24"/>
      <c r="OUP323" s="24"/>
      <c r="OUQ323" s="25"/>
      <c r="OUR323" s="25"/>
      <c r="OUS323" s="26"/>
      <c r="OUT323" s="26"/>
      <c r="OUU323" s="102"/>
      <c r="OUV323" s="24"/>
      <c r="OUW323" s="24"/>
      <c r="OUX323" s="24"/>
      <c r="OUY323" s="25"/>
      <c r="OUZ323" s="25"/>
      <c r="OVA323" s="26"/>
      <c r="OVB323" s="26"/>
      <c r="OVC323" s="102"/>
      <c r="OVD323" s="24"/>
      <c r="OVE323" s="24"/>
      <c r="OVF323" s="24"/>
      <c r="OVG323" s="25"/>
      <c r="OVH323" s="25"/>
      <c r="OVI323" s="26"/>
      <c r="OVJ323" s="26"/>
      <c r="OVK323" s="102"/>
      <c r="OVL323" s="24"/>
      <c r="OVM323" s="24"/>
      <c r="OVN323" s="24"/>
      <c r="OVO323" s="25"/>
      <c r="OVP323" s="25"/>
      <c r="OVQ323" s="26"/>
      <c r="OVR323" s="26"/>
      <c r="OVS323" s="102"/>
      <c r="OVT323" s="24"/>
      <c r="OVU323" s="24"/>
      <c r="OVV323" s="24"/>
      <c r="OVW323" s="25"/>
      <c r="OVX323" s="25"/>
      <c r="OVY323" s="26"/>
      <c r="OVZ323" s="26"/>
      <c r="OWA323" s="102"/>
      <c r="OWB323" s="24"/>
      <c r="OWC323" s="24"/>
      <c r="OWD323" s="24"/>
      <c r="OWE323" s="25"/>
      <c r="OWF323" s="25"/>
      <c r="OWG323" s="26"/>
      <c r="OWH323" s="26"/>
      <c r="OWI323" s="102"/>
      <c r="OWJ323" s="24"/>
      <c r="OWK323" s="24"/>
      <c r="OWL323" s="24"/>
      <c r="OWM323" s="25"/>
      <c r="OWN323" s="25"/>
      <c r="OWO323" s="26"/>
      <c r="OWP323" s="26"/>
      <c r="OWQ323" s="102"/>
      <c r="OWR323" s="24"/>
      <c r="OWS323" s="24"/>
      <c r="OWT323" s="24"/>
      <c r="OWU323" s="25"/>
      <c r="OWV323" s="25"/>
      <c r="OWW323" s="26"/>
      <c r="OWX323" s="26"/>
      <c r="OWY323" s="102"/>
      <c r="OWZ323" s="24"/>
      <c r="OXA323" s="24"/>
      <c r="OXB323" s="24"/>
      <c r="OXC323" s="25"/>
      <c r="OXD323" s="25"/>
      <c r="OXE323" s="26"/>
      <c r="OXF323" s="26"/>
      <c r="OXG323" s="102"/>
      <c r="OXH323" s="24"/>
      <c r="OXI323" s="24"/>
      <c r="OXJ323" s="24"/>
      <c r="OXK323" s="25"/>
      <c r="OXL323" s="25"/>
      <c r="OXM323" s="26"/>
      <c r="OXN323" s="26"/>
      <c r="OXO323" s="102"/>
      <c r="OXP323" s="24"/>
      <c r="OXQ323" s="24"/>
      <c r="OXR323" s="24"/>
      <c r="OXS323" s="25"/>
      <c r="OXT323" s="25"/>
      <c r="OXU323" s="26"/>
      <c r="OXV323" s="26"/>
      <c r="OXW323" s="102"/>
      <c r="OXX323" s="24"/>
      <c r="OXY323" s="24"/>
      <c r="OXZ323" s="24"/>
      <c r="OYA323" s="25"/>
      <c r="OYB323" s="25"/>
      <c r="OYC323" s="26"/>
      <c r="OYD323" s="26"/>
      <c r="OYE323" s="102"/>
      <c r="OYF323" s="24"/>
      <c r="OYG323" s="24"/>
      <c r="OYH323" s="24"/>
      <c r="OYI323" s="25"/>
      <c r="OYJ323" s="25"/>
      <c r="OYK323" s="26"/>
      <c r="OYL323" s="26"/>
      <c r="OYM323" s="102"/>
      <c r="OYN323" s="24"/>
      <c r="OYO323" s="24"/>
      <c r="OYP323" s="24"/>
      <c r="OYQ323" s="25"/>
      <c r="OYR323" s="25"/>
      <c r="OYS323" s="26"/>
      <c r="OYT323" s="26"/>
      <c r="OYU323" s="102"/>
      <c r="OYV323" s="24"/>
      <c r="OYW323" s="24"/>
      <c r="OYX323" s="24"/>
      <c r="OYY323" s="25"/>
      <c r="OYZ323" s="25"/>
      <c r="OZA323" s="26"/>
      <c r="OZB323" s="26"/>
      <c r="OZC323" s="102"/>
      <c r="OZD323" s="24"/>
      <c r="OZE323" s="24"/>
      <c r="OZF323" s="24"/>
      <c r="OZG323" s="25"/>
      <c r="OZH323" s="25"/>
      <c r="OZI323" s="26"/>
      <c r="OZJ323" s="26"/>
      <c r="OZK323" s="102"/>
      <c r="OZL323" s="24"/>
      <c r="OZM323" s="24"/>
      <c r="OZN323" s="24"/>
      <c r="OZO323" s="25"/>
      <c r="OZP323" s="25"/>
      <c r="OZQ323" s="26"/>
      <c r="OZR323" s="26"/>
      <c r="OZS323" s="102"/>
      <c r="OZT323" s="24"/>
      <c r="OZU323" s="24"/>
      <c r="OZV323" s="24"/>
      <c r="OZW323" s="25"/>
      <c r="OZX323" s="25"/>
      <c r="OZY323" s="26"/>
      <c r="OZZ323" s="26"/>
      <c r="PAA323" s="102"/>
      <c r="PAB323" s="24"/>
      <c r="PAC323" s="24"/>
      <c r="PAD323" s="24"/>
      <c r="PAE323" s="25"/>
      <c r="PAF323" s="25"/>
      <c r="PAG323" s="26"/>
      <c r="PAH323" s="26"/>
      <c r="PAI323" s="102"/>
      <c r="PAJ323" s="24"/>
      <c r="PAK323" s="24"/>
      <c r="PAL323" s="24"/>
      <c r="PAM323" s="25"/>
      <c r="PAN323" s="25"/>
      <c r="PAO323" s="26"/>
      <c r="PAP323" s="26"/>
      <c r="PAQ323" s="102"/>
      <c r="PAR323" s="24"/>
      <c r="PAS323" s="24"/>
      <c r="PAT323" s="24"/>
      <c r="PAU323" s="25"/>
      <c r="PAV323" s="25"/>
      <c r="PAW323" s="26"/>
      <c r="PAX323" s="26"/>
      <c r="PAY323" s="102"/>
      <c r="PAZ323" s="24"/>
      <c r="PBA323" s="24"/>
      <c r="PBB323" s="24"/>
      <c r="PBC323" s="25"/>
      <c r="PBD323" s="25"/>
      <c r="PBE323" s="26"/>
      <c r="PBF323" s="26"/>
      <c r="PBG323" s="102"/>
      <c r="PBH323" s="24"/>
      <c r="PBI323" s="24"/>
      <c r="PBJ323" s="24"/>
      <c r="PBK323" s="25"/>
      <c r="PBL323" s="25"/>
      <c r="PBM323" s="26"/>
      <c r="PBN323" s="26"/>
      <c r="PBO323" s="102"/>
      <c r="PBP323" s="24"/>
      <c r="PBQ323" s="24"/>
      <c r="PBR323" s="24"/>
      <c r="PBS323" s="25"/>
      <c r="PBT323" s="25"/>
      <c r="PBU323" s="26"/>
      <c r="PBV323" s="26"/>
      <c r="PBW323" s="102"/>
      <c r="PBX323" s="24"/>
      <c r="PBY323" s="24"/>
      <c r="PBZ323" s="24"/>
      <c r="PCA323" s="25"/>
      <c r="PCB323" s="25"/>
      <c r="PCC323" s="26"/>
      <c r="PCD323" s="26"/>
      <c r="PCE323" s="102"/>
      <c r="PCF323" s="24"/>
      <c r="PCG323" s="24"/>
      <c r="PCH323" s="24"/>
      <c r="PCI323" s="25"/>
      <c r="PCJ323" s="25"/>
      <c r="PCK323" s="26"/>
      <c r="PCL323" s="26"/>
      <c r="PCM323" s="102"/>
      <c r="PCN323" s="24"/>
      <c r="PCO323" s="24"/>
      <c r="PCP323" s="24"/>
      <c r="PCQ323" s="25"/>
      <c r="PCR323" s="25"/>
      <c r="PCS323" s="26"/>
      <c r="PCT323" s="26"/>
      <c r="PCU323" s="102"/>
      <c r="PCV323" s="24"/>
      <c r="PCW323" s="24"/>
      <c r="PCX323" s="24"/>
      <c r="PCY323" s="25"/>
      <c r="PCZ323" s="25"/>
      <c r="PDA323" s="26"/>
      <c r="PDB323" s="26"/>
      <c r="PDC323" s="102"/>
      <c r="PDD323" s="24"/>
      <c r="PDE323" s="24"/>
      <c r="PDF323" s="24"/>
      <c r="PDG323" s="25"/>
      <c r="PDH323" s="25"/>
      <c r="PDI323" s="26"/>
      <c r="PDJ323" s="26"/>
      <c r="PDK323" s="102"/>
      <c r="PDL323" s="24"/>
      <c r="PDM323" s="24"/>
      <c r="PDN323" s="24"/>
      <c r="PDO323" s="25"/>
      <c r="PDP323" s="25"/>
      <c r="PDQ323" s="26"/>
      <c r="PDR323" s="26"/>
      <c r="PDS323" s="102"/>
      <c r="PDT323" s="24"/>
      <c r="PDU323" s="24"/>
      <c r="PDV323" s="24"/>
      <c r="PDW323" s="25"/>
      <c r="PDX323" s="25"/>
      <c r="PDY323" s="26"/>
      <c r="PDZ323" s="26"/>
      <c r="PEA323" s="102"/>
      <c r="PEB323" s="24"/>
      <c r="PEC323" s="24"/>
      <c r="PED323" s="24"/>
      <c r="PEE323" s="25"/>
      <c r="PEF323" s="25"/>
      <c r="PEG323" s="26"/>
      <c r="PEH323" s="26"/>
      <c r="PEI323" s="102"/>
      <c r="PEJ323" s="24"/>
      <c r="PEK323" s="24"/>
      <c r="PEL323" s="24"/>
      <c r="PEM323" s="25"/>
      <c r="PEN323" s="25"/>
      <c r="PEO323" s="26"/>
      <c r="PEP323" s="26"/>
      <c r="PEQ323" s="102"/>
      <c r="PER323" s="24"/>
      <c r="PES323" s="24"/>
      <c r="PET323" s="24"/>
      <c r="PEU323" s="25"/>
      <c r="PEV323" s="25"/>
      <c r="PEW323" s="26"/>
      <c r="PEX323" s="26"/>
      <c r="PEY323" s="102"/>
      <c r="PEZ323" s="24"/>
      <c r="PFA323" s="24"/>
      <c r="PFB323" s="24"/>
      <c r="PFC323" s="25"/>
      <c r="PFD323" s="25"/>
      <c r="PFE323" s="26"/>
      <c r="PFF323" s="26"/>
      <c r="PFG323" s="102"/>
      <c r="PFH323" s="24"/>
      <c r="PFI323" s="24"/>
      <c r="PFJ323" s="24"/>
      <c r="PFK323" s="25"/>
      <c r="PFL323" s="25"/>
      <c r="PFM323" s="26"/>
      <c r="PFN323" s="26"/>
      <c r="PFO323" s="102"/>
      <c r="PFP323" s="24"/>
      <c r="PFQ323" s="24"/>
      <c r="PFR323" s="24"/>
      <c r="PFS323" s="25"/>
      <c r="PFT323" s="25"/>
      <c r="PFU323" s="26"/>
      <c r="PFV323" s="26"/>
      <c r="PFW323" s="102"/>
      <c r="PFX323" s="24"/>
      <c r="PFY323" s="24"/>
      <c r="PFZ323" s="24"/>
      <c r="PGA323" s="25"/>
      <c r="PGB323" s="25"/>
      <c r="PGC323" s="26"/>
      <c r="PGD323" s="26"/>
      <c r="PGE323" s="102"/>
      <c r="PGF323" s="24"/>
      <c r="PGG323" s="24"/>
      <c r="PGH323" s="24"/>
      <c r="PGI323" s="25"/>
      <c r="PGJ323" s="25"/>
      <c r="PGK323" s="26"/>
      <c r="PGL323" s="26"/>
      <c r="PGM323" s="102"/>
      <c r="PGN323" s="24"/>
      <c r="PGO323" s="24"/>
      <c r="PGP323" s="24"/>
      <c r="PGQ323" s="25"/>
      <c r="PGR323" s="25"/>
      <c r="PGS323" s="26"/>
      <c r="PGT323" s="26"/>
      <c r="PGU323" s="102"/>
      <c r="PGV323" s="24"/>
      <c r="PGW323" s="24"/>
      <c r="PGX323" s="24"/>
      <c r="PGY323" s="25"/>
      <c r="PGZ323" s="25"/>
      <c r="PHA323" s="26"/>
      <c r="PHB323" s="26"/>
      <c r="PHC323" s="102"/>
      <c r="PHD323" s="24"/>
      <c r="PHE323" s="24"/>
      <c r="PHF323" s="24"/>
      <c r="PHG323" s="25"/>
      <c r="PHH323" s="25"/>
      <c r="PHI323" s="26"/>
      <c r="PHJ323" s="26"/>
      <c r="PHK323" s="102"/>
      <c r="PHL323" s="24"/>
      <c r="PHM323" s="24"/>
      <c r="PHN323" s="24"/>
      <c r="PHO323" s="25"/>
      <c r="PHP323" s="25"/>
      <c r="PHQ323" s="26"/>
      <c r="PHR323" s="26"/>
      <c r="PHS323" s="102"/>
      <c r="PHT323" s="24"/>
      <c r="PHU323" s="24"/>
      <c r="PHV323" s="24"/>
      <c r="PHW323" s="25"/>
      <c r="PHX323" s="25"/>
      <c r="PHY323" s="26"/>
      <c r="PHZ323" s="26"/>
      <c r="PIA323" s="102"/>
      <c r="PIB323" s="24"/>
      <c r="PIC323" s="24"/>
      <c r="PID323" s="24"/>
      <c r="PIE323" s="25"/>
      <c r="PIF323" s="25"/>
      <c r="PIG323" s="26"/>
      <c r="PIH323" s="26"/>
      <c r="PII323" s="102"/>
      <c r="PIJ323" s="24"/>
      <c r="PIK323" s="24"/>
      <c r="PIL323" s="24"/>
      <c r="PIM323" s="25"/>
      <c r="PIN323" s="25"/>
      <c r="PIO323" s="26"/>
      <c r="PIP323" s="26"/>
      <c r="PIQ323" s="102"/>
      <c r="PIR323" s="24"/>
      <c r="PIS323" s="24"/>
      <c r="PIT323" s="24"/>
      <c r="PIU323" s="25"/>
      <c r="PIV323" s="25"/>
      <c r="PIW323" s="26"/>
      <c r="PIX323" s="26"/>
      <c r="PIY323" s="102"/>
      <c r="PIZ323" s="24"/>
      <c r="PJA323" s="24"/>
      <c r="PJB323" s="24"/>
      <c r="PJC323" s="25"/>
      <c r="PJD323" s="25"/>
      <c r="PJE323" s="26"/>
      <c r="PJF323" s="26"/>
      <c r="PJG323" s="102"/>
      <c r="PJH323" s="24"/>
      <c r="PJI323" s="24"/>
      <c r="PJJ323" s="24"/>
      <c r="PJK323" s="25"/>
      <c r="PJL323" s="25"/>
      <c r="PJM323" s="26"/>
      <c r="PJN323" s="26"/>
      <c r="PJO323" s="102"/>
      <c r="PJP323" s="24"/>
      <c r="PJQ323" s="24"/>
      <c r="PJR323" s="24"/>
      <c r="PJS323" s="25"/>
      <c r="PJT323" s="25"/>
      <c r="PJU323" s="26"/>
      <c r="PJV323" s="26"/>
      <c r="PJW323" s="102"/>
      <c r="PJX323" s="24"/>
      <c r="PJY323" s="24"/>
      <c r="PJZ323" s="24"/>
      <c r="PKA323" s="25"/>
      <c r="PKB323" s="25"/>
      <c r="PKC323" s="26"/>
      <c r="PKD323" s="26"/>
      <c r="PKE323" s="102"/>
      <c r="PKF323" s="24"/>
      <c r="PKG323" s="24"/>
      <c r="PKH323" s="24"/>
      <c r="PKI323" s="25"/>
      <c r="PKJ323" s="25"/>
      <c r="PKK323" s="26"/>
      <c r="PKL323" s="26"/>
      <c r="PKM323" s="102"/>
      <c r="PKN323" s="24"/>
      <c r="PKO323" s="24"/>
      <c r="PKP323" s="24"/>
      <c r="PKQ323" s="25"/>
      <c r="PKR323" s="25"/>
      <c r="PKS323" s="26"/>
      <c r="PKT323" s="26"/>
      <c r="PKU323" s="102"/>
      <c r="PKV323" s="24"/>
      <c r="PKW323" s="24"/>
      <c r="PKX323" s="24"/>
      <c r="PKY323" s="25"/>
      <c r="PKZ323" s="25"/>
      <c r="PLA323" s="26"/>
      <c r="PLB323" s="26"/>
      <c r="PLC323" s="102"/>
      <c r="PLD323" s="24"/>
      <c r="PLE323" s="24"/>
      <c r="PLF323" s="24"/>
      <c r="PLG323" s="25"/>
      <c r="PLH323" s="25"/>
      <c r="PLI323" s="26"/>
      <c r="PLJ323" s="26"/>
      <c r="PLK323" s="102"/>
      <c r="PLL323" s="24"/>
      <c r="PLM323" s="24"/>
      <c r="PLN323" s="24"/>
      <c r="PLO323" s="25"/>
      <c r="PLP323" s="25"/>
      <c r="PLQ323" s="26"/>
      <c r="PLR323" s="26"/>
      <c r="PLS323" s="102"/>
      <c r="PLT323" s="24"/>
      <c r="PLU323" s="24"/>
      <c r="PLV323" s="24"/>
      <c r="PLW323" s="25"/>
      <c r="PLX323" s="25"/>
      <c r="PLY323" s="26"/>
      <c r="PLZ323" s="26"/>
      <c r="PMA323" s="102"/>
      <c r="PMB323" s="24"/>
      <c r="PMC323" s="24"/>
      <c r="PMD323" s="24"/>
      <c r="PME323" s="25"/>
      <c r="PMF323" s="25"/>
      <c r="PMG323" s="26"/>
      <c r="PMH323" s="26"/>
      <c r="PMI323" s="102"/>
      <c r="PMJ323" s="24"/>
      <c r="PMK323" s="24"/>
      <c r="PML323" s="24"/>
      <c r="PMM323" s="25"/>
      <c r="PMN323" s="25"/>
      <c r="PMO323" s="26"/>
      <c r="PMP323" s="26"/>
      <c r="PMQ323" s="102"/>
      <c r="PMR323" s="24"/>
      <c r="PMS323" s="24"/>
      <c r="PMT323" s="24"/>
      <c r="PMU323" s="25"/>
      <c r="PMV323" s="25"/>
      <c r="PMW323" s="26"/>
      <c r="PMX323" s="26"/>
      <c r="PMY323" s="102"/>
      <c r="PMZ323" s="24"/>
      <c r="PNA323" s="24"/>
      <c r="PNB323" s="24"/>
      <c r="PNC323" s="25"/>
      <c r="PND323" s="25"/>
      <c r="PNE323" s="26"/>
      <c r="PNF323" s="26"/>
      <c r="PNG323" s="102"/>
      <c r="PNH323" s="24"/>
      <c r="PNI323" s="24"/>
      <c r="PNJ323" s="24"/>
      <c r="PNK323" s="25"/>
      <c r="PNL323" s="25"/>
      <c r="PNM323" s="26"/>
      <c r="PNN323" s="26"/>
      <c r="PNO323" s="102"/>
      <c r="PNP323" s="24"/>
      <c r="PNQ323" s="24"/>
      <c r="PNR323" s="24"/>
      <c r="PNS323" s="25"/>
      <c r="PNT323" s="25"/>
      <c r="PNU323" s="26"/>
      <c r="PNV323" s="26"/>
      <c r="PNW323" s="102"/>
      <c r="PNX323" s="24"/>
      <c r="PNY323" s="24"/>
      <c r="PNZ323" s="24"/>
      <c r="POA323" s="25"/>
      <c r="POB323" s="25"/>
      <c r="POC323" s="26"/>
      <c r="POD323" s="26"/>
      <c r="POE323" s="102"/>
      <c r="POF323" s="24"/>
      <c r="POG323" s="24"/>
      <c r="POH323" s="24"/>
      <c r="POI323" s="25"/>
      <c r="POJ323" s="25"/>
      <c r="POK323" s="26"/>
      <c r="POL323" s="26"/>
      <c r="POM323" s="102"/>
      <c r="PON323" s="24"/>
      <c r="POO323" s="24"/>
      <c r="POP323" s="24"/>
      <c r="POQ323" s="25"/>
      <c r="POR323" s="25"/>
      <c r="POS323" s="26"/>
      <c r="POT323" s="26"/>
      <c r="POU323" s="102"/>
      <c r="POV323" s="24"/>
      <c r="POW323" s="24"/>
      <c r="POX323" s="24"/>
      <c r="POY323" s="25"/>
      <c r="POZ323" s="25"/>
      <c r="PPA323" s="26"/>
      <c r="PPB323" s="26"/>
      <c r="PPC323" s="102"/>
      <c r="PPD323" s="24"/>
      <c r="PPE323" s="24"/>
      <c r="PPF323" s="24"/>
      <c r="PPG323" s="25"/>
      <c r="PPH323" s="25"/>
      <c r="PPI323" s="26"/>
      <c r="PPJ323" s="26"/>
      <c r="PPK323" s="102"/>
      <c r="PPL323" s="24"/>
      <c r="PPM323" s="24"/>
      <c r="PPN323" s="24"/>
      <c r="PPO323" s="25"/>
      <c r="PPP323" s="25"/>
      <c r="PPQ323" s="26"/>
      <c r="PPR323" s="26"/>
      <c r="PPS323" s="102"/>
      <c r="PPT323" s="24"/>
      <c r="PPU323" s="24"/>
      <c r="PPV323" s="24"/>
      <c r="PPW323" s="25"/>
      <c r="PPX323" s="25"/>
      <c r="PPY323" s="26"/>
      <c r="PPZ323" s="26"/>
      <c r="PQA323" s="102"/>
      <c r="PQB323" s="24"/>
      <c r="PQC323" s="24"/>
      <c r="PQD323" s="24"/>
      <c r="PQE323" s="25"/>
      <c r="PQF323" s="25"/>
      <c r="PQG323" s="26"/>
      <c r="PQH323" s="26"/>
      <c r="PQI323" s="102"/>
      <c r="PQJ323" s="24"/>
      <c r="PQK323" s="24"/>
      <c r="PQL323" s="24"/>
      <c r="PQM323" s="25"/>
      <c r="PQN323" s="25"/>
      <c r="PQO323" s="26"/>
      <c r="PQP323" s="26"/>
      <c r="PQQ323" s="102"/>
      <c r="PQR323" s="24"/>
      <c r="PQS323" s="24"/>
      <c r="PQT323" s="24"/>
      <c r="PQU323" s="25"/>
      <c r="PQV323" s="25"/>
      <c r="PQW323" s="26"/>
      <c r="PQX323" s="26"/>
      <c r="PQY323" s="102"/>
      <c r="PQZ323" s="24"/>
      <c r="PRA323" s="24"/>
      <c r="PRB323" s="24"/>
      <c r="PRC323" s="25"/>
      <c r="PRD323" s="25"/>
      <c r="PRE323" s="26"/>
      <c r="PRF323" s="26"/>
      <c r="PRG323" s="102"/>
      <c r="PRH323" s="24"/>
      <c r="PRI323" s="24"/>
      <c r="PRJ323" s="24"/>
      <c r="PRK323" s="25"/>
      <c r="PRL323" s="25"/>
      <c r="PRM323" s="26"/>
      <c r="PRN323" s="26"/>
      <c r="PRO323" s="102"/>
      <c r="PRP323" s="24"/>
      <c r="PRQ323" s="24"/>
      <c r="PRR323" s="24"/>
      <c r="PRS323" s="25"/>
      <c r="PRT323" s="25"/>
      <c r="PRU323" s="26"/>
      <c r="PRV323" s="26"/>
      <c r="PRW323" s="102"/>
      <c r="PRX323" s="24"/>
      <c r="PRY323" s="24"/>
      <c r="PRZ323" s="24"/>
      <c r="PSA323" s="25"/>
      <c r="PSB323" s="25"/>
      <c r="PSC323" s="26"/>
      <c r="PSD323" s="26"/>
      <c r="PSE323" s="102"/>
      <c r="PSF323" s="24"/>
      <c r="PSG323" s="24"/>
      <c r="PSH323" s="24"/>
      <c r="PSI323" s="25"/>
      <c r="PSJ323" s="25"/>
      <c r="PSK323" s="26"/>
      <c r="PSL323" s="26"/>
      <c r="PSM323" s="102"/>
      <c r="PSN323" s="24"/>
      <c r="PSO323" s="24"/>
      <c r="PSP323" s="24"/>
      <c r="PSQ323" s="25"/>
      <c r="PSR323" s="25"/>
      <c r="PSS323" s="26"/>
      <c r="PST323" s="26"/>
      <c r="PSU323" s="102"/>
      <c r="PSV323" s="24"/>
      <c r="PSW323" s="24"/>
      <c r="PSX323" s="24"/>
      <c r="PSY323" s="25"/>
      <c r="PSZ323" s="25"/>
      <c r="PTA323" s="26"/>
      <c r="PTB323" s="26"/>
      <c r="PTC323" s="102"/>
      <c r="PTD323" s="24"/>
      <c r="PTE323" s="24"/>
      <c r="PTF323" s="24"/>
      <c r="PTG323" s="25"/>
      <c r="PTH323" s="25"/>
      <c r="PTI323" s="26"/>
      <c r="PTJ323" s="26"/>
      <c r="PTK323" s="102"/>
      <c r="PTL323" s="24"/>
      <c r="PTM323" s="24"/>
      <c r="PTN323" s="24"/>
      <c r="PTO323" s="25"/>
      <c r="PTP323" s="25"/>
      <c r="PTQ323" s="26"/>
      <c r="PTR323" s="26"/>
      <c r="PTS323" s="102"/>
      <c r="PTT323" s="24"/>
      <c r="PTU323" s="24"/>
      <c r="PTV323" s="24"/>
      <c r="PTW323" s="25"/>
      <c r="PTX323" s="25"/>
      <c r="PTY323" s="26"/>
      <c r="PTZ323" s="26"/>
      <c r="PUA323" s="102"/>
      <c r="PUB323" s="24"/>
      <c r="PUC323" s="24"/>
      <c r="PUD323" s="24"/>
      <c r="PUE323" s="25"/>
      <c r="PUF323" s="25"/>
      <c r="PUG323" s="26"/>
      <c r="PUH323" s="26"/>
      <c r="PUI323" s="102"/>
      <c r="PUJ323" s="24"/>
      <c r="PUK323" s="24"/>
      <c r="PUL323" s="24"/>
      <c r="PUM323" s="25"/>
      <c r="PUN323" s="25"/>
      <c r="PUO323" s="26"/>
      <c r="PUP323" s="26"/>
      <c r="PUQ323" s="102"/>
      <c r="PUR323" s="24"/>
      <c r="PUS323" s="24"/>
      <c r="PUT323" s="24"/>
      <c r="PUU323" s="25"/>
      <c r="PUV323" s="25"/>
      <c r="PUW323" s="26"/>
      <c r="PUX323" s="26"/>
      <c r="PUY323" s="102"/>
      <c r="PUZ323" s="24"/>
      <c r="PVA323" s="24"/>
      <c r="PVB323" s="24"/>
      <c r="PVC323" s="25"/>
      <c r="PVD323" s="25"/>
      <c r="PVE323" s="26"/>
      <c r="PVF323" s="26"/>
      <c r="PVG323" s="102"/>
      <c r="PVH323" s="24"/>
      <c r="PVI323" s="24"/>
      <c r="PVJ323" s="24"/>
      <c r="PVK323" s="25"/>
      <c r="PVL323" s="25"/>
      <c r="PVM323" s="26"/>
      <c r="PVN323" s="26"/>
      <c r="PVO323" s="102"/>
      <c r="PVP323" s="24"/>
      <c r="PVQ323" s="24"/>
      <c r="PVR323" s="24"/>
      <c r="PVS323" s="25"/>
      <c r="PVT323" s="25"/>
      <c r="PVU323" s="26"/>
      <c r="PVV323" s="26"/>
      <c r="PVW323" s="102"/>
      <c r="PVX323" s="24"/>
      <c r="PVY323" s="24"/>
      <c r="PVZ323" s="24"/>
      <c r="PWA323" s="25"/>
      <c r="PWB323" s="25"/>
      <c r="PWC323" s="26"/>
      <c r="PWD323" s="26"/>
      <c r="PWE323" s="102"/>
      <c r="PWF323" s="24"/>
      <c r="PWG323" s="24"/>
      <c r="PWH323" s="24"/>
      <c r="PWI323" s="25"/>
      <c r="PWJ323" s="25"/>
      <c r="PWK323" s="26"/>
      <c r="PWL323" s="26"/>
      <c r="PWM323" s="102"/>
      <c r="PWN323" s="24"/>
      <c r="PWO323" s="24"/>
      <c r="PWP323" s="24"/>
      <c r="PWQ323" s="25"/>
      <c r="PWR323" s="25"/>
      <c r="PWS323" s="26"/>
      <c r="PWT323" s="26"/>
      <c r="PWU323" s="102"/>
      <c r="PWV323" s="24"/>
      <c r="PWW323" s="24"/>
      <c r="PWX323" s="24"/>
      <c r="PWY323" s="25"/>
      <c r="PWZ323" s="25"/>
      <c r="PXA323" s="26"/>
      <c r="PXB323" s="26"/>
      <c r="PXC323" s="102"/>
      <c r="PXD323" s="24"/>
      <c r="PXE323" s="24"/>
      <c r="PXF323" s="24"/>
      <c r="PXG323" s="25"/>
      <c r="PXH323" s="25"/>
      <c r="PXI323" s="26"/>
      <c r="PXJ323" s="26"/>
      <c r="PXK323" s="102"/>
      <c r="PXL323" s="24"/>
      <c r="PXM323" s="24"/>
      <c r="PXN323" s="24"/>
      <c r="PXO323" s="25"/>
      <c r="PXP323" s="25"/>
      <c r="PXQ323" s="26"/>
      <c r="PXR323" s="26"/>
      <c r="PXS323" s="102"/>
      <c r="PXT323" s="24"/>
      <c r="PXU323" s="24"/>
      <c r="PXV323" s="24"/>
      <c r="PXW323" s="25"/>
      <c r="PXX323" s="25"/>
      <c r="PXY323" s="26"/>
      <c r="PXZ323" s="26"/>
      <c r="PYA323" s="102"/>
      <c r="PYB323" s="24"/>
      <c r="PYC323" s="24"/>
      <c r="PYD323" s="24"/>
      <c r="PYE323" s="25"/>
      <c r="PYF323" s="25"/>
      <c r="PYG323" s="26"/>
      <c r="PYH323" s="26"/>
      <c r="PYI323" s="102"/>
      <c r="PYJ323" s="24"/>
      <c r="PYK323" s="24"/>
      <c r="PYL323" s="24"/>
      <c r="PYM323" s="25"/>
      <c r="PYN323" s="25"/>
      <c r="PYO323" s="26"/>
      <c r="PYP323" s="26"/>
      <c r="PYQ323" s="102"/>
      <c r="PYR323" s="24"/>
      <c r="PYS323" s="24"/>
      <c r="PYT323" s="24"/>
      <c r="PYU323" s="25"/>
      <c r="PYV323" s="25"/>
      <c r="PYW323" s="26"/>
      <c r="PYX323" s="26"/>
      <c r="PYY323" s="102"/>
      <c r="PYZ323" s="24"/>
      <c r="PZA323" s="24"/>
      <c r="PZB323" s="24"/>
      <c r="PZC323" s="25"/>
      <c r="PZD323" s="25"/>
      <c r="PZE323" s="26"/>
      <c r="PZF323" s="26"/>
      <c r="PZG323" s="102"/>
      <c r="PZH323" s="24"/>
      <c r="PZI323" s="24"/>
      <c r="PZJ323" s="24"/>
      <c r="PZK323" s="25"/>
      <c r="PZL323" s="25"/>
      <c r="PZM323" s="26"/>
      <c r="PZN323" s="26"/>
      <c r="PZO323" s="102"/>
      <c r="PZP323" s="24"/>
      <c r="PZQ323" s="24"/>
      <c r="PZR323" s="24"/>
      <c r="PZS323" s="25"/>
      <c r="PZT323" s="25"/>
      <c r="PZU323" s="26"/>
      <c r="PZV323" s="26"/>
      <c r="PZW323" s="102"/>
      <c r="PZX323" s="24"/>
      <c r="PZY323" s="24"/>
      <c r="PZZ323" s="24"/>
      <c r="QAA323" s="25"/>
      <c r="QAB323" s="25"/>
      <c r="QAC323" s="26"/>
      <c r="QAD323" s="26"/>
      <c r="QAE323" s="102"/>
      <c r="QAF323" s="24"/>
      <c r="QAG323" s="24"/>
      <c r="QAH323" s="24"/>
      <c r="QAI323" s="25"/>
      <c r="QAJ323" s="25"/>
      <c r="QAK323" s="26"/>
      <c r="QAL323" s="26"/>
      <c r="QAM323" s="102"/>
      <c r="QAN323" s="24"/>
      <c r="QAO323" s="24"/>
      <c r="QAP323" s="24"/>
      <c r="QAQ323" s="25"/>
      <c r="QAR323" s="25"/>
      <c r="QAS323" s="26"/>
      <c r="QAT323" s="26"/>
      <c r="QAU323" s="102"/>
      <c r="QAV323" s="24"/>
      <c r="QAW323" s="24"/>
      <c r="QAX323" s="24"/>
      <c r="QAY323" s="25"/>
      <c r="QAZ323" s="25"/>
      <c r="QBA323" s="26"/>
      <c r="QBB323" s="26"/>
      <c r="QBC323" s="102"/>
      <c r="QBD323" s="24"/>
      <c r="QBE323" s="24"/>
      <c r="QBF323" s="24"/>
      <c r="QBG323" s="25"/>
      <c r="QBH323" s="25"/>
      <c r="QBI323" s="26"/>
      <c r="QBJ323" s="26"/>
      <c r="QBK323" s="102"/>
      <c r="QBL323" s="24"/>
      <c r="QBM323" s="24"/>
      <c r="QBN323" s="24"/>
      <c r="QBO323" s="25"/>
      <c r="QBP323" s="25"/>
      <c r="QBQ323" s="26"/>
      <c r="QBR323" s="26"/>
      <c r="QBS323" s="102"/>
      <c r="QBT323" s="24"/>
      <c r="QBU323" s="24"/>
      <c r="QBV323" s="24"/>
      <c r="QBW323" s="25"/>
      <c r="QBX323" s="25"/>
      <c r="QBY323" s="26"/>
      <c r="QBZ323" s="26"/>
      <c r="QCA323" s="102"/>
      <c r="QCB323" s="24"/>
      <c r="QCC323" s="24"/>
      <c r="QCD323" s="24"/>
      <c r="QCE323" s="25"/>
      <c r="QCF323" s="25"/>
      <c r="QCG323" s="26"/>
      <c r="QCH323" s="26"/>
      <c r="QCI323" s="102"/>
      <c r="QCJ323" s="24"/>
      <c r="QCK323" s="24"/>
      <c r="QCL323" s="24"/>
      <c r="QCM323" s="25"/>
      <c r="QCN323" s="25"/>
      <c r="QCO323" s="26"/>
      <c r="QCP323" s="26"/>
      <c r="QCQ323" s="102"/>
      <c r="QCR323" s="24"/>
      <c r="QCS323" s="24"/>
      <c r="QCT323" s="24"/>
      <c r="QCU323" s="25"/>
      <c r="QCV323" s="25"/>
      <c r="QCW323" s="26"/>
      <c r="QCX323" s="26"/>
      <c r="QCY323" s="102"/>
      <c r="QCZ323" s="24"/>
      <c r="QDA323" s="24"/>
      <c r="QDB323" s="24"/>
      <c r="QDC323" s="25"/>
      <c r="QDD323" s="25"/>
      <c r="QDE323" s="26"/>
      <c r="QDF323" s="26"/>
      <c r="QDG323" s="102"/>
      <c r="QDH323" s="24"/>
      <c r="QDI323" s="24"/>
      <c r="QDJ323" s="24"/>
      <c r="QDK323" s="25"/>
      <c r="QDL323" s="25"/>
      <c r="QDM323" s="26"/>
      <c r="QDN323" s="26"/>
      <c r="QDO323" s="102"/>
      <c r="QDP323" s="24"/>
      <c r="QDQ323" s="24"/>
      <c r="QDR323" s="24"/>
      <c r="QDS323" s="25"/>
      <c r="QDT323" s="25"/>
      <c r="QDU323" s="26"/>
      <c r="QDV323" s="26"/>
      <c r="QDW323" s="102"/>
      <c r="QDX323" s="24"/>
      <c r="QDY323" s="24"/>
      <c r="QDZ323" s="24"/>
      <c r="QEA323" s="25"/>
      <c r="QEB323" s="25"/>
      <c r="QEC323" s="26"/>
      <c r="QED323" s="26"/>
      <c r="QEE323" s="102"/>
      <c r="QEF323" s="24"/>
      <c r="QEG323" s="24"/>
      <c r="QEH323" s="24"/>
      <c r="QEI323" s="25"/>
      <c r="QEJ323" s="25"/>
      <c r="QEK323" s="26"/>
      <c r="QEL323" s="26"/>
      <c r="QEM323" s="102"/>
      <c r="QEN323" s="24"/>
      <c r="QEO323" s="24"/>
      <c r="QEP323" s="24"/>
      <c r="QEQ323" s="25"/>
      <c r="QER323" s="25"/>
      <c r="QES323" s="26"/>
      <c r="QET323" s="26"/>
      <c r="QEU323" s="102"/>
      <c r="QEV323" s="24"/>
      <c r="QEW323" s="24"/>
      <c r="QEX323" s="24"/>
      <c r="QEY323" s="25"/>
      <c r="QEZ323" s="25"/>
      <c r="QFA323" s="26"/>
      <c r="QFB323" s="26"/>
      <c r="QFC323" s="102"/>
      <c r="QFD323" s="24"/>
      <c r="QFE323" s="24"/>
      <c r="QFF323" s="24"/>
      <c r="QFG323" s="25"/>
      <c r="QFH323" s="25"/>
      <c r="QFI323" s="26"/>
      <c r="QFJ323" s="26"/>
      <c r="QFK323" s="102"/>
      <c r="QFL323" s="24"/>
      <c r="QFM323" s="24"/>
      <c r="QFN323" s="24"/>
      <c r="QFO323" s="25"/>
      <c r="QFP323" s="25"/>
      <c r="QFQ323" s="26"/>
      <c r="QFR323" s="26"/>
      <c r="QFS323" s="102"/>
      <c r="QFT323" s="24"/>
      <c r="QFU323" s="24"/>
      <c r="QFV323" s="24"/>
      <c r="QFW323" s="25"/>
      <c r="QFX323" s="25"/>
      <c r="QFY323" s="26"/>
      <c r="QFZ323" s="26"/>
      <c r="QGA323" s="102"/>
      <c r="QGB323" s="24"/>
      <c r="QGC323" s="24"/>
      <c r="QGD323" s="24"/>
      <c r="QGE323" s="25"/>
      <c r="QGF323" s="25"/>
      <c r="QGG323" s="26"/>
      <c r="QGH323" s="26"/>
      <c r="QGI323" s="102"/>
      <c r="QGJ323" s="24"/>
      <c r="QGK323" s="24"/>
      <c r="QGL323" s="24"/>
      <c r="QGM323" s="25"/>
      <c r="QGN323" s="25"/>
      <c r="QGO323" s="26"/>
      <c r="QGP323" s="26"/>
      <c r="QGQ323" s="102"/>
      <c r="QGR323" s="24"/>
      <c r="QGS323" s="24"/>
      <c r="QGT323" s="24"/>
      <c r="QGU323" s="25"/>
      <c r="QGV323" s="25"/>
      <c r="QGW323" s="26"/>
      <c r="QGX323" s="26"/>
      <c r="QGY323" s="102"/>
      <c r="QGZ323" s="24"/>
      <c r="QHA323" s="24"/>
      <c r="QHB323" s="24"/>
      <c r="QHC323" s="25"/>
      <c r="QHD323" s="25"/>
      <c r="QHE323" s="26"/>
      <c r="QHF323" s="26"/>
      <c r="QHG323" s="102"/>
      <c r="QHH323" s="24"/>
      <c r="QHI323" s="24"/>
      <c r="QHJ323" s="24"/>
      <c r="QHK323" s="25"/>
      <c r="QHL323" s="25"/>
      <c r="QHM323" s="26"/>
      <c r="QHN323" s="26"/>
      <c r="QHO323" s="102"/>
      <c r="QHP323" s="24"/>
      <c r="QHQ323" s="24"/>
      <c r="QHR323" s="24"/>
      <c r="QHS323" s="25"/>
      <c r="QHT323" s="25"/>
      <c r="QHU323" s="26"/>
      <c r="QHV323" s="26"/>
      <c r="QHW323" s="102"/>
      <c r="QHX323" s="24"/>
      <c r="QHY323" s="24"/>
      <c r="QHZ323" s="24"/>
      <c r="QIA323" s="25"/>
      <c r="QIB323" s="25"/>
      <c r="QIC323" s="26"/>
      <c r="QID323" s="26"/>
      <c r="QIE323" s="102"/>
      <c r="QIF323" s="24"/>
      <c r="QIG323" s="24"/>
      <c r="QIH323" s="24"/>
      <c r="QII323" s="25"/>
      <c r="QIJ323" s="25"/>
      <c r="QIK323" s="26"/>
      <c r="QIL323" s="26"/>
      <c r="QIM323" s="102"/>
      <c r="QIN323" s="24"/>
      <c r="QIO323" s="24"/>
      <c r="QIP323" s="24"/>
      <c r="QIQ323" s="25"/>
      <c r="QIR323" s="25"/>
      <c r="QIS323" s="26"/>
      <c r="QIT323" s="26"/>
      <c r="QIU323" s="102"/>
      <c r="QIV323" s="24"/>
      <c r="QIW323" s="24"/>
      <c r="QIX323" s="24"/>
      <c r="QIY323" s="25"/>
      <c r="QIZ323" s="25"/>
      <c r="QJA323" s="26"/>
      <c r="QJB323" s="26"/>
      <c r="QJC323" s="102"/>
      <c r="QJD323" s="24"/>
      <c r="QJE323" s="24"/>
      <c r="QJF323" s="24"/>
      <c r="QJG323" s="25"/>
      <c r="QJH323" s="25"/>
      <c r="QJI323" s="26"/>
      <c r="QJJ323" s="26"/>
      <c r="QJK323" s="102"/>
      <c r="QJL323" s="24"/>
      <c r="QJM323" s="24"/>
      <c r="QJN323" s="24"/>
      <c r="QJO323" s="25"/>
      <c r="QJP323" s="25"/>
      <c r="QJQ323" s="26"/>
      <c r="QJR323" s="26"/>
      <c r="QJS323" s="102"/>
      <c r="QJT323" s="24"/>
      <c r="QJU323" s="24"/>
      <c r="QJV323" s="24"/>
      <c r="QJW323" s="25"/>
      <c r="QJX323" s="25"/>
      <c r="QJY323" s="26"/>
      <c r="QJZ323" s="26"/>
      <c r="QKA323" s="102"/>
      <c r="QKB323" s="24"/>
      <c r="QKC323" s="24"/>
      <c r="QKD323" s="24"/>
      <c r="QKE323" s="25"/>
      <c r="QKF323" s="25"/>
      <c r="QKG323" s="26"/>
      <c r="QKH323" s="26"/>
      <c r="QKI323" s="102"/>
      <c r="QKJ323" s="24"/>
      <c r="QKK323" s="24"/>
      <c r="QKL323" s="24"/>
      <c r="QKM323" s="25"/>
      <c r="QKN323" s="25"/>
      <c r="QKO323" s="26"/>
      <c r="QKP323" s="26"/>
      <c r="QKQ323" s="102"/>
      <c r="QKR323" s="24"/>
      <c r="QKS323" s="24"/>
      <c r="QKT323" s="24"/>
      <c r="QKU323" s="25"/>
      <c r="QKV323" s="25"/>
      <c r="QKW323" s="26"/>
      <c r="QKX323" s="26"/>
      <c r="QKY323" s="102"/>
      <c r="QKZ323" s="24"/>
      <c r="QLA323" s="24"/>
      <c r="QLB323" s="24"/>
      <c r="QLC323" s="25"/>
      <c r="QLD323" s="25"/>
      <c r="QLE323" s="26"/>
      <c r="QLF323" s="26"/>
      <c r="QLG323" s="102"/>
      <c r="QLH323" s="24"/>
      <c r="QLI323" s="24"/>
      <c r="QLJ323" s="24"/>
      <c r="QLK323" s="25"/>
      <c r="QLL323" s="25"/>
      <c r="QLM323" s="26"/>
      <c r="QLN323" s="26"/>
      <c r="QLO323" s="102"/>
      <c r="QLP323" s="24"/>
      <c r="QLQ323" s="24"/>
      <c r="QLR323" s="24"/>
      <c r="QLS323" s="25"/>
      <c r="QLT323" s="25"/>
      <c r="QLU323" s="26"/>
      <c r="QLV323" s="26"/>
      <c r="QLW323" s="102"/>
      <c r="QLX323" s="24"/>
      <c r="QLY323" s="24"/>
      <c r="QLZ323" s="24"/>
      <c r="QMA323" s="25"/>
      <c r="QMB323" s="25"/>
      <c r="QMC323" s="26"/>
      <c r="QMD323" s="26"/>
      <c r="QME323" s="102"/>
      <c r="QMF323" s="24"/>
      <c r="QMG323" s="24"/>
      <c r="QMH323" s="24"/>
      <c r="QMI323" s="25"/>
      <c r="QMJ323" s="25"/>
      <c r="QMK323" s="26"/>
      <c r="QML323" s="26"/>
      <c r="QMM323" s="102"/>
      <c r="QMN323" s="24"/>
      <c r="QMO323" s="24"/>
      <c r="QMP323" s="24"/>
      <c r="QMQ323" s="25"/>
      <c r="QMR323" s="25"/>
      <c r="QMS323" s="26"/>
      <c r="QMT323" s="26"/>
      <c r="QMU323" s="102"/>
      <c r="QMV323" s="24"/>
      <c r="QMW323" s="24"/>
      <c r="QMX323" s="24"/>
      <c r="QMY323" s="25"/>
      <c r="QMZ323" s="25"/>
      <c r="QNA323" s="26"/>
      <c r="QNB323" s="26"/>
      <c r="QNC323" s="102"/>
      <c r="QND323" s="24"/>
      <c r="QNE323" s="24"/>
      <c r="QNF323" s="24"/>
      <c r="QNG323" s="25"/>
      <c r="QNH323" s="25"/>
      <c r="QNI323" s="26"/>
      <c r="QNJ323" s="26"/>
      <c r="QNK323" s="102"/>
      <c r="QNL323" s="24"/>
      <c r="QNM323" s="24"/>
      <c r="QNN323" s="24"/>
      <c r="QNO323" s="25"/>
      <c r="QNP323" s="25"/>
      <c r="QNQ323" s="26"/>
      <c r="QNR323" s="26"/>
      <c r="QNS323" s="102"/>
      <c r="QNT323" s="24"/>
      <c r="QNU323" s="24"/>
      <c r="QNV323" s="24"/>
      <c r="QNW323" s="25"/>
      <c r="QNX323" s="25"/>
      <c r="QNY323" s="26"/>
      <c r="QNZ323" s="26"/>
      <c r="QOA323" s="102"/>
      <c r="QOB323" s="24"/>
      <c r="QOC323" s="24"/>
      <c r="QOD323" s="24"/>
      <c r="QOE323" s="25"/>
      <c r="QOF323" s="25"/>
      <c r="QOG323" s="26"/>
      <c r="QOH323" s="26"/>
      <c r="QOI323" s="102"/>
      <c r="QOJ323" s="24"/>
      <c r="QOK323" s="24"/>
      <c r="QOL323" s="24"/>
      <c r="QOM323" s="25"/>
      <c r="QON323" s="25"/>
      <c r="QOO323" s="26"/>
      <c r="QOP323" s="26"/>
      <c r="QOQ323" s="102"/>
      <c r="QOR323" s="24"/>
      <c r="QOS323" s="24"/>
      <c r="QOT323" s="24"/>
      <c r="QOU323" s="25"/>
      <c r="QOV323" s="25"/>
      <c r="QOW323" s="26"/>
      <c r="QOX323" s="26"/>
      <c r="QOY323" s="102"/>
      <c r="QOZ323" s="24"/>
      <c r="QPA323" s="24"/>
      <c r="QPB323" s="24"/>
      <c r="QPC323" s="25"/>
      <c r="QPD323" s="25"/>
      <c r="QPE323" s="26"/>
      <c r="QPF323" s="26"/>
      <c r="QPG323" s="102"/>
      <c r="QPH323" s="24"/>
      <c r="QPI323" s="24"/>
      <c r="QPJ323" s="24"/>
      <c r="QPK323" s="25"/>
      <c r="QPL323" s="25"/>
      <c r="QPM323" s="26"/>
      <c r="QPN323" s="26"/>
      <c r="QPO323" s="102"/>
      <c r="QPP323" s="24"/>
      <c r="QPQ323" s="24"/>
      <c r="QPR323" s="24"/>
      <c r="QPS323" s="25"/>
      <c r="QPT323" s="25"/>
      <c r="QPU323" s="26"/>
      <c r="QPV323" s="26"/>
      <c r="QPW323" s="102"/>
      <c r="QPX323" s="24"/>
      <c r="QPY323" s="24"/>
      <c r="QPZ323" s="24"/>
      <c r="QQA323" s="25"/>
      <c r="QQB323" s="25"/>
      <c r="QQC323" s="26"/>
      <c r="QQD323" s="26"/>
      <c r="QQE323" s="102"/>
      <c r="QQF323" s="24"/>
      <c r="QQG323" s="24"/>
      <c r="QQH323" s="24"/>
      <c r="QQI323" s="25"/>
      <c r="QQJ323" s="25"/>
      <c r="QQK323" s="26"/>
      <c r="QQL323" s="26"/>
      <c r="QQM323" s="102"/>
      <c r="QQN323" s="24"/>
      <c r="QQO323" s="24"/>
      <c r="QQP323" s="24"/>
      <c r="QQQ323" s="25"/>
      <c r="QQR323" s="25"/>
      <c r="QQS323" s="26"/>
      <c r="QQT323" s="26"/>
      <c r="QQU323" s="102"/>
      <c r="QQV323" s="24"/>
      <c r="QQW323" s="24"/>
      <c r="QQX323" s="24"/>
      <c r="QQY323" s="25"/>
      <c r="QQZ323" s="25"/>
      <c r="QRA323" s="26"/>
      <c r="QRB323" s="26"/>
      <c r="QRC323" s="102"/>
      <c r="QRD323" s="24"/>
      <c r="QRE323" s="24"/>
      <c r="QRF323" s="24"/>
      <c r="QRG323" s="25"/>
      <c r="QRH323" s="25"/>
      <c r="QRI323" s="26"/>
      <c r="QRJ323" s="26"/>
      <c r="QRK323" s="102"/>
      <c r="QRL323" s="24"/>
      <c r="QRM323" s="24"/>
      <c r="QRN323" s="24"/>
      <c r="QRO323" s="25"/>
      <c r="QRP323" s="25"/>
      <c r="QRQ323" s="26"/>
      <c r="QRR323" s="26"/>
      <c r="QRS323" s="102"/>
      <c r="QRT323" s="24"/>
      <c r="QRU323" s="24"/>
      <c r="QRV323" s="24"/>
      <c r="QRW323" s="25"/>
      <c r="QRX323" s="25"/>
      <c r="QRY323" s="26"/>
      <c r="QRZ323" s="26"/>
      <c r="QSA323" s="102"/>
      <c r="QSB323" s="24"/>
      <c r="QSC323" s="24"/>
      <c r="QSD323" s="24"/>
      <c r="QSE323" s="25"/>
      <c r="QSF323" s="25"/>
      <c r="QSG323" s="26"/>
      <c r="QSH323" s="26"/>
      <c r="QSI323" s="102"/>
      <c r="QSJ323" s="24"/>
      <c r="QSK323" s="24"/>
      <c r="QSL323" s="24"/>
      <c r="QSM323" s="25"/>
      <c r="QSN323" s="25"/>
      <c r="QSO323" s="26"/>
      <c r="QSP323" s="26"/>
      <c r="QSQ323" s="102"/>
      <c r="QSR323" s="24"/>
      <c r="QSS323" s="24"/>
      <c r="QST323" s="24"/>
      <c r="QSU323" s="25"/>
      <c r="QSV323" s="25"/>
      <c r="QSW323" s="26"/>
      <c r="QSX323" s="26"/>
      <c r="QSY323" s="102"/>
      <c r="QSZ323" s="24"/>
      <c r="QTA323" s="24"/>
      <c r="QTB323" s="24"/>
      <c r="QTC323" s="25"/>
      <c r="QTD323" s="25"/>
      <c r="QTE323" s="26"/>
      <c r="QTF323" s="26"/>
      <c r="QTG323" s="102"/>
      <c r="QTH323" s="24"/>
      <c r="QTI323" s="24"/>
      <c r="QTJ323" s="24"/>
      <c r="QTK323" s="25"/>
      <c r="QTL323" s="25"/>
      <c r="QTM323" s="26"/>
      <c r="QTN323" s="26"/>
      <c r="QTO323" s="102"/>
      <c r="QTP323" s="24"/>
      <c r="QTQ323" s="24"/>
      <c r="QTR323" s="24"/>
      <c r="QTS323" s="25"/>
      <c r="QTT323" s="25"/>
      <c r="QTU323" s="26"/>
      <c r="QTV323" s="26"/>
      <c r="QTW323" s="102"/>
      <c r="QTX323" s="24"/>
      <c r="QTY323" s="24"/>
      <c r="QTZ323" s="24"/>
      <c r="QUA323" s="25"/>
      <c r="QUB323" s="25"/>
      <c r="QUC323" s="26"/>
      <c r="QUD323" s="26"/>
      <c r="QUE323" s="102"/>
      <c r="QUF323" s="24"/>
      <c r="QUG323" s="24"/>
      <c r="QUH323" s="24"/>
      <c r="QUI323" s="25"/>
      <c r="QUJ323" s="25"/>
      <c r="QUK323" s="26"/>
      <c r="QUL323" s="26"/>
      <c r="QUM323" s="102"/>
      <c r="QUN323" s="24"/>
      <c r="QUO323" s="24"/>
      <c r="QUP323" s="24"/>
      <c r="QUQ323" s="25"/>
      <c r="QUR323" s="25"/>
      <c r="QUS323" s="26"/>
      <c r="QUT323" s="26"/>
      <c r="QUU323" s="102"/>
      <c r="QUV323" s="24"/>
      <c r="QUW323" s="24"/>
      <c r="QUX323" s="24"/>
      <c r="QUY323" s="25"/>
      <c r="QUZ323" s="25"/>
      <c r="QVA323" s="26"/>
      <c r="QVB323" s="26"/>
      <c r="QVC323" s="102"/>
      <c r="QVD323" s="24"/>
      <c r="QVE323" s="24"/>
      <c r="QVF323" s="24"/>
      <c r="QVG323" s="25"/>
      <c r="QVH323" s="25"/>
      <c r="QVI323" s="26"/>
      <c r="QVJ323" s="26"/>
      <c r="QVK323" s="102"/>
      <c r="QVL323" s="24"/>
      <c r="QVM323" s="24"/>
      <c r="QVN323" s="24"/>
      <c r="QVO323" s="25"/>
      <c r="QVP323" s="25"/>
      <c r="QVQ323" s="26"/>
      <c r="QVR323" s="26"/>
      <c r="QVS323" s="102"/>
      <c r="QVT323" s="24"/>
      <c r="QVU323" s="24"/>
      <c r="QVV323" s="24"/>
      <c r="QVW323" s="25"/>
      <c r="QVX323" s="25"/>
      <c r="QVY323" s="26"/>
      <c r="QVZ323" s="26"/>
      <c r="QWA323" s="102"/>
      <c r="QWB323" s="24"/>
      <c r="QWC323" s="24"/>
      <c r="QWD323" s="24"/>
      <c r="QWE323" s="25"/>
      <c r="QWF323" s="25"/>
      <c r="QWG323" s="26"/>
      <c r="QWH323" s="26"/>
      <c r="QWI323" s="102"/>
      <c r="QWJ323" s="24"/>
      <c r="QWK323" s="24"/>
      <c r="QWL323" s="24"/>
      <c r="QWM323" s="25"/>
      <c r="QWN323" s="25"/>
      <c r="QWO323" s="26"/>
      <c r="QWP323" s="26"/>
      <c r="QWQ323" s="102"/>
      <c r="QWR323" s="24"/>
      <c r="QWS323" s="24"/>
      <c r="QWT323" s="24"/>
      <c r="QWU323" s="25"/>
      <c r="QWV323" s="25"/>
      <c r="QWW323" s="26"/>
      <c r="QWX323" s="26"/>
      <c r="QWY323" s="102"/>
      <c r="QWZ323" s="24"/>
      <c r="QXA323" s="24"/>
      <c r="QXB323" s="24"/>
      <c r="QXC323" s="25"/>
      <c r="QXD323" s="25"/>
      <c r="QXE323" s="26"/>
      <c r="QXF323" s="26"/>
      <c r="QXG323" s="102"/>
      <c r="QXH323" s="24"/>
      <c r="QXI323" s="24"/>
      <c r="QXJ323" s="24"/>
      <c r="QXK323" s="25"/>
      <c r="QXL323" s="25"/>
      <c r="QXM323" s="26"/>
      <c r="QXN323" s="26"/>
      <c r="QXO323" s="102"/>
      <c r="QXP323" s="24"/>
      <c r="QXQ323" s="24"/>
      <c r="QXR323" s="24"/>
      <c r="QXS323" s="25"/>
      <c r="QXT323" s="25"/>
      <c r="QXU323" s="26"/>
      <c r="QXV323" s="26"/>
      <c r="QXW323" s="102"/>
      <c r="QXX323" s="24"/>
      <c r="QXY323" s="24"/>
      <c r="QXZ323" s="24"/>
      <c r="QYA323" s="25"/>
      <c r="QYB323" s="25"/>
      <c r="QYC323" s="26"/>
      <c r="QYD323" s="26"/>
      <c r="QYE323" s="102"/>
      <c r="QYF323" s="24"/>
      <c r="QYG323" s="24"/>
      <c r="QYH323" s="24"/>
      <c r="QYI323" s="25"/>
      <c r="QYJ323" s="25"/>
      <c r="QYK323" s="26"/>
      <c r="QYL323" s="26"/>
      <c r="QYM323" s="102"/>
      <c r="QYN323" s="24"/>
      <c r="QYO323" s="24"/>
      <c r="QYP323" s="24"/>
      <c r="QYQ323" s="25"/>
      <c r="QYR323" s="25"/>
      <c r="QYS323" s="26"/>
      <c r="QYT323" s="26"/>
      <c r="QYU323" s="102"/>
      <c r="QYV323" s="24"/>
      <c r="QYW323" s="24"/>
      <c r="QYX323" s="24"/>
      <c r="QYY323" s="25"/>
      <c r="QYZ323" s="25"/>
      <c r="QZA323" s="26"/>
      <c r="QZB323" s="26"/>
      <c r="QZC323" s="102"/>
      <c r="QZD323" s="24"/>
      <c r="QZE323" s="24"/>
      <c r="QZF323" s="24"/>
      <c r="QZG323" s="25"/>
      <c r="QZH323" s="25"/>
      <c r="QZI323" s="26"/>
      <c r="QZJ323" s="26"/>
      <c r="QZK323" s="102"/>
      <c r="QZL323" s="24"/>
      <c r="QZM323" s="24"/>
      <c r="QZN323" s="24"/>
      <c r="QZO323" s="25"/>
      <c r="QZP323" s="25"/>
      <c r="QZQ323" s="26"/>
      <c r="QZR323" s="26"/>
      <c r="QZS323" s="102"/>
      <c r="QZT323" s="24"/>
      <c r="QZU323" s="24"/>
      <c r="QZV323" s="24"/>
      <c r="QZW323" s="25"/>
      <c r="QZX323" s="25"/>
      <c r="QZY323" s="26"/>
      <c r="QZZ323" s="26"/>
      <c r="RAA323" s="102"/>
      <c r="RAB323" s="24"/>
      <c r="RAC323" s="24"/>
      <c r="RAD323" s="24"/>
      <c r="RAE323" s="25"/>
      <c r="RAF323" s="25"/>
      <c r="RAG323" s="26"/>
      <c r="RAH323" s="26"/>
      <c r="RAI323" s="102"/>
      <c r="RAJ323" s="24"/>
      <c r="RAK323" s="24"/>
      <c r="RAL323" s="24"/>
      <c r="RAM323" s="25"/>
      <c r="RAN323" s="25"/>
      <c r="RAO323" s="26"/>
      <c r="RAP323" s="26"/>
      <c r="RAQ323" s="102"/>
      <c r="RAR323" s="24"/>
      <c r="RAS323" s="24"/>
      <c r="RAT323" s="24"/>
      <c r="RAU323" s="25"/>
      <c r="RAV323" s="25"/>
      <c r="RAW323" s="26"/>
      <c r="RAX323" s="26"/>
      <c r="RAY323" s="102"/>
      <c r="RAZ323" s="24"/>
      <c r="RBA323" s="24"/>
      <c r="RBB323" s="24"/>
      <c r="RBC323" s="25"/>
      <c r="RBD323" s="25"/>
      <c r="RBE323" s="26"/>
      <c r="RBF323" s="26"/>
      <c r="RBG323" s="102"/>
      <c r="RBH323" s="24"/>
      <c r="RBI323" s="24"/>
      <c r="RBJ323" s="24"/>
      <c r="RBK323" s="25"/>
      <c r="RBL323" s="25"/>
      <c r="RBM323" s="26"/>
      <c r="RBN323" s="26"/>
      <c r="RBO323" s="102"/>
      <c r="RBP323" s="24"/>
      <c r="RBQ323" s="24"/>
      <c r="RBR323" s="24"/>
      <c r="RBS323" s="25"/>
      <c r="RBT323" s="25"/>
      <c r="RBU323" s="26"/>
      <c r="RBV323" s="26"/>
      <c r="RBW323" s="102"/>
      <c r="RBX323" s="24"/>
      <c r="RBY323" s="24"/>
      <c r="RBZ323" s="24"/>
      <c r="RCA323" s="25"/>
      <c r="RCB323" s="25"/>
      <c r="RCC323" s="26"/>
      <c r="RCD323" s="26"/>
      <c r="RCE323" s="102"/>
      <c r="RCF323" s="24"/>
      <c r="RCG323" s="24"/>
      <c r="RCH323" s="24"/>
      <c r="RCI323" s="25"/>
      <c r="RCJ323" s="25"/>
      <c r="RCK323" s="26"/>
      <c r="RCL323" s="26"/>
      <c r="RCM323" s="102"/>
      <c r="RCN323" s="24"/>
      <c r="RCO323" s="24"/>
      <c r="RCP323" s="24"/>
      <c r="RCQ323" s="25"/>
      <c r="RCR323" s="25"/>
      <c r="RCS323" s="26"/>
      <c r="RCT323" s="26"/>
      <c r="RCU323" s="102"/>
      <c r="RCV323" s="24"/>
      <c r="RCW323" s="24"/>
      <c r="RCX323" s="24"/>
      <c r="RCY323" s="25"/>
      <c r="RCZ323" s="25"/>
      <c r="RDA323" s="26"/>
      <c r="RDB323" s="26"/>
      <c r="RDC323" s="102"/>
      <c r="RDD323" s="24"/>
      <c r="RDE323" s="24"/>
      <c r="RDF323" s="24"/>
      <c r="RDG323" s="25"/>
      <c r="RDH323" s="25"/>
      <c r="RDI323" s="26"/>
      <c r="RDJ323" s="26"/>
      <c r="RDK323" s="102"/>
      <c r="RDL323" s="24"/>
      <c r="RDM323" s="24"/>
      <c r="RDN323" s="24"/>
      <c r="RDO323" s="25"/>
      <c r="RDP323" s="25"/>
      <c r="RDQ323" s="26"/>
      <c r="RDR323" s="26"/>
      <c r="RDS323" s="102"/>
      <c r="RDT323" s="24"/>
      <c r="RDU323" s="24"/>
      <c r="RDV323" s="24"/>
      <c r="RDW323" s="25"/>
      <c r="RDX323" s="25"/>
      <c r="RDY323" s="26"/>
      <c r="RDZ323" s="26"/>
      <c r="REA323" s="102"/>
      <c r="REB323" s="24"/>
      <c r="REC323" s="24"/>
      <c r="RED323" s="24"/>
      <c r="REE323" s="25"/>
      <c r="REF323" s="25"/>
      <c r="REG323" s="26"/>
      <c r="REH323" s="26"/>
      <c r="REI323" s="102"/>
      <c r="REJ323" s="24"/>
      <c r="REK323" s="24"/>
      <c r="REL323" s="24"/>
      <c r="REM323" s="25"/>
      <c r="REN323" s="25"/>
      <c r="REO323" s="26"/>
      <c r="REP323" s="26"/>
      <c r="REQ323" s="102"/>
      <c r="RER323" s="24"/>
      <c r="RES323" s="24"/>
      <c r="RET323" s="24"/>
      <c r="REU323" s="25"/>
      <c r="REV323" s="25"/>
      <c r="REW323" s="26"/>
      <c r="REX323" s="26"/>
      <c r="REY323" s="102"/>
      <c r="REZ323" s="24"/>
      <c r="RFA323" s="24"/>
      <c r="RFB323" s="24"/>
      <c r="RFC323" s="25"/>
      <c r="RFD323" s="25"/>
      <c r="RFE323" s="26"/>
      <c r="RFF323" s="26"/>
      <c r="RFG323" s="102"/>
      <c r="RFH323" s="24"/>
      <c r="RFI323" s="24"/>
      <c r="RFJ323" s="24"/>
      <c r="RFK323" s="25"/>
      <c r="RFL323" s="25"/>
      <c r="RFM323" s="26"/>
      <c r="RFN323" s="26"/>
      <c r="RFO323" s="102"/>
      <c r="RFP323" s="24"/>
      <c r="RFQ323" s="24"/>
      <c r="RFR323" s="24"/>
      <c r="RFS323" s="25"/>
      <c r="RFT323" s="25"/>
      <c r="RFU323" s="26"/>
      <c r="RFV323" s="26"/>
      <c r="RFW323" s="102"/>
      <c r="RFX323" s="24"/>
      <c r="RFY323" s="24"/>
      <c r="RFZ323" s="24"/>
      <c r="RGA323" s="25"/>
      <c r="RGB323" s="25"/>
      <c r="RGC323" s="26"/>
      <c r="RGD323" s="26"/>
      <c r="RGE323" s="102"/>
      <c r="RGF323" s="24"/>
      <c r="RGG323" s="24"/>
      <c r="RGH323" s="24"/>
      <c r="RGI323" s="25"/>
      <c r="RGJ323" s="25"/>
      <c r="RGK323" s="26"/>
      <c r="RGL323" s="26"/>
      <c r="RGM323" s="102"/>
      <c r="RGN323" s="24"/>
      <c r="RGO323" s="24"/>
      <c r="RGP323" s="24"/>
      <c r="RGQ323" s="25"/>
      <c r="RGR323" s="25"/>
      <c r="RGS323" s="26"/>
      <c r="RGT323" s="26"/>
      <c r="RGU323" s="102"/>
      <c r="RGV323" s="24"/>
      <c r="RGW323" s="24"/>
      <c r="RGX323" s="24"/>
      <c r="RGY323" s="25"/>
      <c r="RGZ323" s="25"/>
      <c r="RHA323" s="26"/>
      <c r="RHB323" s="26"/>
      <c r="RHC323" s="102"/>
      <c r="RHD323" s="24"/>
      <c r="RHE323" s="24"/>
      <c r="RHF323" s="24"/>
      <c r="RHG323" s="25"/>
      <c r="RHH323" s="25"/>
      <c r="RHI323" s="26"/>
      <c r="RHJ323" s="26"/>
      <c r="RHK323" s="102"/>
      <c r="RHL323" s="24"/>
      <c r="RHM323" s="24"/>
      <c r="RHN323" s="24"/>
      <c r="RHO323" s="25"/>
      <c r="RHP323" s="25"/>
      <c r="RHQ323" s="26"/>
      <c r="RHR323" s="26"/>
      <c r="RHS323" s="102"/>
      <c r="RHT323" s="24"/>
      <c r="RHU323" s="24"/>
      <c r="RHV323" s="24"/>
      <c r="RHW323" s="25"/>
      <c r="RHX323" s="25"/>
      <c r="RHY323" s="26"/>
      <c r="RHZ323" s="26"/>
      <c r="RIA323" s="102"/>
      <c r="RIB323" s="24"/>
      <c r="RIC323" s="24"/>
      <c r="RID323" s="24"/>
      <c r="RIE323" s="25"/>
      <c r="RIF323" s="25"/>
      <c r="RIG323" s="26"/>
      <c r="RIH323" s="26"/>
      <c r="RII323" s="102"/>
      <c r="RIJ323" s="24"/>
      <c r="RIK323" s="24"/>
      <c r="RIL323" s="24"/>
      <c r="RIM323" s="25"/>
      <c r="RIN323" s="25"/>
      <c r="RIO323" s="26"/>
      <c r="RIP323" s="26"/>
      <c r="RIQ323" s="102"/>
      <c r="RIR323" s="24"/>
      <c r="RIS323" s="24"/>
      <c r="RIT323" s="24"/>
      <c r="RIU323" s="25"/>
      <c r="RIV323" s="25"/>
      <c r="RIW323" s="26"/>
      <c r="RIX323" s="26"/>
      <c r="RIY323" s="102"/>
      <c r="RIZ323" s="24"/>
      <c r="RJA323" s="24"/>
      <c r="RJB323" s="24"/>
      <c r="RJC323" s="25"/>
      <c r="RJD323" s="25"/>
      <c r="RJE323" s="26"/>
      <c r="RJF323" s="26"/>
      <c r="RJG323" s="102"/>
      <c r="RJH323" s="24"/>
      <c r="RJI323" s="24"/>
      <c r="RJJ323" s="24"/>
      <c r="RJK323" s="25"/>
      <c r="RJL323" s="25"/>
      <c r="RJM323" s="26"/>
      <c r="RJN323" s="26"/>
      <c r="RJO323" s="102"/>
      <c r="RJP323" s="24"/>
      <c r="RJQ323" s="24"/>
      <c r="RJR323" s="24"/>
      <c r="RJS323" s="25"/>
      <c r="RJT323" s="25"/>
      <c r="RJU323" s="26"/>
      <c r="RJV323" s="26"/>
      <c r="RJW323" s="102"/>
      <c r="RJX323" s="24"/>
      <c r="RJY323" s="24"/>
      <c r="RJZ323" s="24"/>
      <c r="RKA323" s="25"/>
      <c r="RKB323" s="25"/>
      <c r="RKC323" s="26"/>
      <c r="RKD323" s="26"/>
      <c r="RKE323" s="102"/>
      <c r="RKF323" s="24"/>
      <c r="RKG323" s="24"/>
      <c r="RKH323" s="24"/>
      <c r="RKI323" s="25"/>
      <c r="RKJ323" s="25"/>
      <c r="RKK323" s="26"/>
      <c r="RKL323" s="26"/>
      <c r="RKM323" s="102"/>
      <c r="RKN323" s="24"/>
      <c r="RKO323" s="24"/>
      <c r="RKP323" s="24"/>
      <c r="RKQ323" s="25"/>
      <c r="RKR323" s="25"/>
      <c r="RKS323" s="26"/>
      <c r="RKT323" s="26"/>
      <c r="RKU323" s="102"/>
      <c r="RKV323" s="24"/>
      <c r="RKW323" s="24"/>
      <c r="RKX323" s="24"/>
      <c r="RKY323" s="25"/>
      <c r="RKZ323" s="25"/>
      <c r="RLA323" s="26"/>
      <c r="RLB323" s="26"/>
      <c r="RLC323" s="102"/>
      <c r="RLD323" s="24"/>
      <c r="RLE323" s="24"/>
      <c r="RLF323" s="24"/>
      <c r="RLG323" s="25"/>
      <c r="RLH323" s="25"/>
      <c r="RLI323" s="26"/>
      <c r="RLJ323" s="26"/>
      <c r="RLK323" s="102"/>
      <c r="RLL323" s="24"/>
      <c r="RLM323" s="24"/>
      <c r="RLN323" s="24"/>
      <c r="RLO323" s="25"/>
      <c r="RLP323" s="25"/>
      <c r="RLQ323" s="26"/>
      <c r="RLR323" s="26"/>
      <c r="RLS323" s="102"/>
      <c r="RLT323" s="24"/>
      <c r="RLU323" s="24"/>
      <c r="RLV323" s="24"/>
      <c r="RLW323" s="25"/>
      <c r="RLX323" s="25"/>
      <c r="RLY323" s="26"/>
      <c r="RLZ323" s="26"/>
      <c r="RMA323" s="102"/>
      <c r="RMB323" s="24"/>
      <c r="RMC323" s="24"/>
      <c r="RMD323" s="24"/>
      <c r="RME323" s="25"/>
      <c r="RMF323" s="25"/>
      <c r="RMG323" s="26"/>
      <c r="RMH323" s="26"/>
      <c r="RMI323" s="102"/>
      <c r="RMJ323" s="24"/>
      <c r="RMK323" s="24"/>
      <c r="RML323" s="24"/>
      <c r="RMM323" s="25"/>
      <c r="RMN323" s="25"/>
      <c r="RMO323" s="26"/>
      <c r="RMP323" s="26"/>
      <c r="RMQ323" s="102"/>
      <c r="RMR323" s="24"/>
      <c r="RMS323" s="24"/>
      <c r="RMT323" s="24"/>
      <c r="RMU323" s="25"/>
      <c r="RMV323" s="25"/>
      <c r="RMW323" s="26"/>
      <c r="RMX323" s="26"/>
      <c r="RMY323" s="102"/>
      <c r="RMZ323" s="24"/>
      <c r="RNA323" s="24"/>
      <c r="RNB323" s="24"/>
      <c r="RNC323" s="25"/>
      <c r="RND323" s="25"/>
      <c r="RNE323" s="26"/>
      <c r="RNF323" s="26"/>
      <c r="RNG323" s="102"/>
      <c r="RNH323" s="24"/>
      <c r="RNI323" s="24"/>
      <c r="RNJ323" s="24"/>
      <c r="RNK323" s="25"/>
      <c r="RNL323" s="25"/>
      <c r="RNM323" s="26"/>
      <c r="RNN323" s="26"/>
      <c r="RNO323" s="102"/>
      <c r="RNP323" s="24"/>
      <c r="RNQ323" s="24"/>
      <c r="RNR323" s="24"/>
      <c r="RNS323" s="25"/>
      <c r="RNT323" s="25"/>
      <c r="RNU323" s="26"/>
      <c r="RNV323" s="26"/>
      <c r="RNW323" s="102"/>
      <c r="RNX323" s="24"/>
      <c r="RNY323" s="24"/>
      <c r="RNZ323" s="24"/>
      <c r="ROA323" s="25"/>
      <c r="ROB323" s="25"/>
      <c r="ROC323" s="26"/>
      <c r="ROD323" s="26"/>
      <c r="ROE323" s="102"/>
      <c r="ROF323" s="24"/>
      <c r="ROG323" s="24"/>
      <c r="ROH323" s="24"/>
      <c r="ROI323" s="25"/>
      <c r="ROJ323" s="25"/>
      <c r="ROK323" s="26"/>
      <c r="ROL323" s="26"/>
      <c r="ROM323" s="102"/>
      <c r="RON323" s="24"/>
      <c r="ROO323" s="24"/>
      <c r="ROP323" s="24"/>
      <c r="ROQ323" s="25"/>
      <c r="ROR323" s="25"/>
      <c r="ROS323" s="26"/>
      <c r="ROT323" s="26"/>
      <c r="ROU323" s="102"/>
      <c r="ROV323" s="24"/>
      <c r="ROW323" s="24"/>
      <c r="ROX323" s="24"/>
      <c r="ROY323" s="25"/>
      <c r="ROZ323" s="25"/>
      <c r="RPA323" s="26"/>
      <c r="RPB323" s="26"/>
      <c r="RPC323" s="102"/>
      <c r="RPD323" s="24"/>
      <c r="RPE323" s="24"/>
      <c r="RPF323" s="24"/>
      <c r="RPG323" s="25"/>
      <c r="RPH323" s="25"/>
      <c r="RPI323" s="26"/>
      <c r="RPJ323" s="26"/>
      <c r="RPK323" s="102"/>
      <c r="RPL323" s="24"/>
      <c r="RPM323" s="24"/>
      <c r="RPN323" s="24"/>
      <c r="RPO323" s="25"/>
      <c r="RPP323" s="25"/>
      <c r="RPQ323" s="26"/>
      <c r="RPR323" s="26"/>
      <c r="RPS323" s="102"/>
      <c r="RPT323" s="24"/>
      <c r="RPU323" s="24"/>
      <c r="RPV323" s="24"/>
      <c r="RPW323" s="25"/>
      <c r="RPX323" s="25"/>
      <c r="RPY323" s="26"/>
      <c r="RPZ323" s="26"/>
      <c r="RQA323" s="102"/>
      <c r="RQB323" s="24"/>
      <c r="RQC323" s="24"/>
      <c r="RQD323" s="24"/>
      <c r="RQE323" s="25"/>
      <c r="RQF323" s="25"/>
      <c r="RQG323" s="26"/>
      <c r="RQH323" s="26"/>
      <c r="RQI323" s="102"/>
      <c r="RQJ323" s="24"/>
      <c r="RQK323" s="24"/>
      <c r="RQL323" s="24"/>
      <c r="RQM323" s="25"/>
      <c r="RQN323" s="25"/>
      <c r="RQO323" s="26"/>
      <c r="RQP323" s="26"/>
      <c r="RQQ323" s="102"/>
      <c r="RQR323" s="24"/>
      <c r="RQS323" s="24"/>
      <c r="RQT323" s="24"/>
      <c r="RQU323" s="25"/>
      <c r="RQV323" s="25"/>
      <c r="RQW323" s="26"/>
      <c r="RQX323" s="26"/>
      <c r="RQY323" s="102"/>
      <c r="RQZ323" s="24"/>
      <c r="RRA323" s="24"/>
      <c r="RRB323" s="24"/>
      <c r="RRC323" s="25"/>
      <c r="RRD323" s="25"/>
      <c r="RRE323" s="26"/>
      <c r="RRF323" s="26"/>
      <c r="RRG323" s="102"/>
      <c r="RRH323" s="24"/>
      <c r="RRI323" s="24"/>
      <c r="RRJ323" s="24"/>
      <c r="RRK323" s="25"/>
      <c r="RRL323" s="25"/>
      <c r="RRM323" s="26"/>
      <c r="RRN323" s="26"/>
      <c r="RRO323" s="102"/>
      <c r="RRP323" s="24"/>
      <c r="RRQ323" s="24"/>
      <c r="RRR323" s="24"/>
      <c r="RRS323" s="25"/>
      <c r="RRT323" s="25"/>
      <c r="RRU323" s="26"/>
      <c r="RRV323" s="26"/>
      <c r="RRW323" s="102"/>
      <c r="RRX323" s="24"/>
      <c r="RRY323" s="24"/>
      <c r="RRZ323" s="24"/>
      <c r="RSA323" s="25"/>
      <c r="RSB323" s="25"/>
      <c r="RSC323" s="26"/>
      <c r="RSD323" s="26"/>
      <c r="RSE323" s="102"/>
      <c r="RSF323" s="24"/>
      <c r="RSG323" s="24"/>
      <c r="RSH323" s="24"/>
      <c r="RSI323" s="25"/>
      <c r="RSJ323" s="25"/>
      <c r="RSK323" s="26"/>
      <c r="RSL323" s="26"/>
      <c r="RSM323" s="102"/>
      <c r="RSN323" s="24"/>
      <c r="RSO323" s="24"/>
      <c r="RSP323" s="24"/>
      <c r="RSQ323" s="25"/>
      <c r="RSR323" s="25"/>
      <c r="RSS323" s="26"/>
      <c r="RST323" s="26"/>
      <c r="RSU323" s="102"/>
      <c r="RSV323" s="24"/>
      <c r="RSW323" s="24"/>
      <c r="RSX323" s="24"/>
      <c r="RSY323" s="25"/>
      <c r="RSZ323" s="25"/>
      <c r="RTA323" s="26"/>
      <c r="RTB323" s="26"/>
      <c r="RTC323" s="102"/>
      <c r="RTD323" s="24"/>
      <c r="RTE323" s="24"/>
      <c r="RTF323" s="24"/>
      <c r="RTG323" s="25"/>
      <c r="RTH323" s="25"/>
      <c r="RTI323" s="26"/>
      <c r="RTJ323" s="26"/>
      <c r="RTK323" s="102"/>
      <c r="RTL323" s="24"/>
      <c r="RTM323" s="24"/>
      <c r="RTN323" s="24"/>
      <c r="RTO323" s="25"/>
      <c r="RTP323" s="25"/>
      <c r="RTQ323" s="26"/>
      <c r="RTR323" s="26"/>
      <c r="RTS323" s="102"/>
      <c r="RTT323" s="24"/>
      <c r="RTU323" s="24"/>
      <c r="RTV323" s="24"/>
      <c r="RTW323" s="25"/>
      <c r="RTX323" s="25"/>
      <c r="RTY323" s="26"/>
      <c r="RTZ323" s="26"/>
      <c r="RUA323" s="102"/>
      <c r="RUB323" s="24"/>
      <c r="RUC323" s="24"/>
      <c r="RUD323" s="24"/>
      <c r="RUE323" s="25"/>
      <c r="RUF323" s="25"/>
      <c r="RUG323" s="26"/>
      <c r="RUH323" s="26"/>
      <c r="RUI323" s="102"/>
      <c r="RUJ323" s="24"/>
      <c r="RUK323" s="24"/>
      <c r="RUL323" s="24"/>
      <c r="RUM323" s="25"/>
      <c r="RUN323" s="25"/>
      <c r="RUO323" s="26"/>
      <c r="RUP323" s="26"/>
      <c r="RUQ323" s="102"/>
      <c r="RUR323" s="24"/>
      <c r="RUS323" s="24"/>
      <c r="RUT323" s="24"/>
      <c r="RUU323" s="25"/>
      <c r="RUV323" s="25"/>
      <c r="RUW323" s="26"/>
      <c r="RUX323" s="26"/>
      <c r="RUY323" s="102"/>
      <c r="RUZ323" s="24"/>
      <c r="RVA323" s="24"/>
      <c r="RVB323" s="24"/>
      <c r="RVC323" s="25"/>
      <c r="RVD323" s="25"/>
      <c r="RVE323" s="26"/>
      <c r="RVF323" s="26"/>
      <c r="RVG323" s="102"/>
      <c r="RVH323" s="24"/>
      <c r="RVI323" s="24"/>
      <c r="RVJ323" s="24"/>
      <c r="RVK323" s="25"/>
      <c r="RVL323" s="25"/>
      <c r="RVM323" s="26"/>
      <c r="RVN323" s="26"/>
      <c r="RVO323" s="102"/>
      <c r="RVP323" s="24"/>
      <c r="RVQ323" s="24"/>
      <c r="RVR323" s="24"/>
      <c r="RVS323" s="25"/>
      <c r="RVT323" s="25"/>
      <c r="RVU323" s="26"/>
      <c r="RVV323" s="26"/>
      <c r="RVW323" s="102"/>
      <c r="RVX323" s="24"/>
      <c r="RVY323" s="24"/>
      <c r="RVZ323" s="24"/>
      <c r="RWA323" s="25"/>
      <c r="RWB323" s="25"/>
      <c r="RWC323" s="26"/>
      <c r="RWD323" s="26"/>
      <c r="RWE323" s="102"/>
      <c r="RWF323" s="24"/>
      <c r="RWG323" s="24"/>
      <c r="RWH323" s="24"/>
      <c r="RWI323" s="25"/>
      <c r="RWJ323" s="25"/>
      <c r="RWK323" s="26"/>
      <c r="RWL323" s="26"/>
      <c r="RWM323" s="102"/>
      <c r="RWN323" s="24"/>
      <c r="RWO323" s="24"/>
      <c r="RWP323" s="24"/>
      <c r="RWQ323" s="25"/>
      <c r="RWR323" s="25"/>
      <c r="RWS323" s="26"/>
      <c r="RWT323" s="26"/>
      <c r="RWU323" s="102"/>
      <c r="RWV323" s="24"/>
      <c r="RWW323" s="24"/>
      <c r="RWX323" s="24"/>
      <c r="RWY323" s="25"/>
      <c r="RWZ323" s="25"/>
      <c r="RXA323" s="26"/>
      <c r="RXB323" s="26"/>
      <c r="RXC323" s="102"/>
      <c r="RXD323" s="24"/>
      <c r="RXE323" s="24"/>
      <c r="RXF323" s="24"/>
      <c r="RXG323" s="25"/>
      <c r="RXH323" s="25"/>
      <c r="RXI323" s="26"/>
      <c r="RXJ323" s="26"/>
      <c r="RXK323" s="102"/>
      <c r="RXL323" s="24"/>
      <c r="RXM323" s="24"/>
      <c r="RXN323" s="24"/>
      <c r="RXO323" s="25"/>
      <c r="RXP323" s="25"/>
      <c r="RXQ323" s="26"/>
      <c r="RXR323" s="26"/>
      <c r="RXS323" s="102"/>
      <c r="RXT323" s="24"/>
      <c r="RXU323" s="24"/>
      <c r="RXV323" s="24"/>
      <c r="RXW323" s="25"/>
      <c r="RXX323" s="25"/>
      <c r="RXY323" s="26"/>
      <c r="RXZ323" s="26"/>
      <c r="RYA323" s="102"/>
      <c r="RYB323" s="24"/>
      <c r="RYC323" s="24"/>
      <c r="RYD323" s="24"/>
      <c r="RYE323" s="25"/>
      <c r="RYF323" s="25"/>
      <c r="RYG323" s="26"/>
      <c r="RYH323" s="26"/>
      <c r="RYI323" s="102"/>
      <c r="RYJ323" s="24"/>
      <c r="RYK323" s="24"/>
      <c r="RYL323" s="24"/>
      <c r="RYM323" s="25"/>
      <c r="RYN323" s="25"/>
      <c r="RYO323" s="26"/>
      <c r="RYP323" s="26"/>
      <c r="RYQ323" s="102"/>
      <c r="RYR323" s="24"/>
      <c r="RYS323" s="24"/>
      <c r="RYT323" s="24"/>
      <c r="RYU323" s="25"/>
      <c r="RYV323" s="25"/>
      <c r="RYW323" s="26"/>
      <c r="RYX323" s="26"/>
      <c r="RYY323" s="102"/>
      <c r="RYZ323" s="24"/>
      <c r="RZA323" s="24"/>
      <c r="RZB323" s="24"/>
      <c r="RZC323" s="25"/>
      <c r="RZD323" s="25"/>
      <c r="RZE323" s="26"/>
      <c r="RZF323" s="26"/>
      <c r="RZG323" s="102"/>
      <c r="RZH323" s="24"/>
      <c r="RZI323" s="24"/>
      <c r="RZJ323" s="24"/>
      <c r="RZK323" s="25"/>
      <c r="RZL323" s="25"/>
      <c r="RZM323" s="26"/>
      <c r="RZN323" s="26"/>
      <c r="RZO323" s="102"/>
      <c r="RZP323" s="24"/>
      <c r="RZQ323" s="24"/>
      <c r="RZR323" s="24"/>
      <c r="RZS323" s="25"/>
      <c r="RZT323" s="25"/>
      <c r="RZU323" s="26"/>
      <c r="RZV323" s="26"/>
      <c r="RZW323" s="102"/>
      <c r="RZX323" s="24"/>
      <c r="RZY323" s="24"/>
      <c r="RZZ323" s="24"/>
      <c r="SAA323" s="25"/>
      <c r="SAB323" s="25"/>
      <c r="SAC323" s="26"/>
      <c r="SAD323" s="26"/>
      <c r="SAE323" s="102"/>
      <c r="SAF323" s="24"/>
      <c r="SAG323" s="24"/>
      <c r="SAH323" s="24"/>
      <c r="SAI323" s="25"/>
      <c r="SAJ323" s="25"/>
      <c r="SAK323" s="26"/>
      <c r="SAL323" s="26"/>
      <c r="SAM323" s="102"/>
      <c r="SAN323" s="24"/>
      <c r="SAO323" s="24"/>
      <c r="SAP323" s="24"/>
      <c r="SAQ323" s="25"/>
      <c r="SAR323" s="25"/>
      <c r="SAS323" s="26"/>
      <c r="SAT323" s="26"/>
      <c r="SAU323" s="102"/>
      <c r="SAV323" s="24"/>
      <c r="SAW323" s="24"/>
      <c r="SAX323" s="24"/>
      <c r="SAY323" s="25"/>
      <c r="SAZ323" s="25"/>
      <c r="SBA323" s="26"/>
      <c r="SBB323" s="26"/>
      <c r="SBC323" s="102"/>
      <c r="SBD323" s="24"/>
      <c r="SBE323" s="24"/>
      <c r="SBF323" s="24"/>
      <c r="SBG323" s="25"/>
      <c r="SBH323" s="25"/>
      <c r="SBI323" s="26"/>
      <c r="SBJ323" s="26"/>
      <c r="SBK323" s="102"/>
      <c r="SBL323" s="24"/>
      <c r="SBM323" s="24"/>
      <c r="SBN323" s="24"/>
      <c r="SBO323" s="25"/>
      <c r="SBP323" s="25"/>
      <c r="SBQ323" s="26"/>
      <c r="SBR323" s="26"/>
      <c r="SBS323" s="102"/>
      <c r="SBT323" s="24"/>
      <c r="SBU323" s="24"/>
      <c r="SBV323" s="24"/>
      <c r="SBW323" s="25"/>
      <c r="SBX323" s="25"/>
      <c r="SBY323" s="26"/>
      <c r="SBZ323" s="26"/>
      <c r="SCA323" s="102"/>
      <c r="SCB323" s="24"/>
      <c r="SCC323" s="24"/>
      <c r="SCD323" s="24"/>
      <c r="SCE323" s="25"/>
      <c r="SCF323" s="25"/>
      <c r="SCG323" s="26"/>
      <c r="SCH323" s="26"/>
      <c r="SCI323" s="102"/>
      <c r="SCJ323" s="24"/>
      <c r="SCK323" s="24"/>
      <c r="SCL323" s="24"/>
      <c r="SCM323" s="25"/>
      <c r="SCN323" s="25"/>
      <c r="SCO323" s="26"/>
      <c r="SCP323" s="26"/>
      <c r="SCQ323" s="102"/>
      <c r="SCR323" s="24"/>
      <c r="SCS323" s="24"/>
      <c r="SCT323" s="24"/>
      <c r="SCU323" s="25"/>
      <c r="SCV323" s="25"/>
      <c r="SCW323" s="26"/>
      <c r="SCX323" s="26"/>
      <c r="SCY323" s="102"/>
      <c r="SCZ323" s="24"/>
      <c r="SDA323" s="24"/>
      <c r="SDB323" s="24"/>
      <c r="SDC323" s="25"/>
      <c r="SDD323" s="25"/>
      <c r="SDE323" s="26"/>
      <c r="SDF323" s="26"/>
      <c r="SDG323" s="102"/>
      <c r="SDH323" s="24"/>
      <c r="SDI323" s="24"/>
      <c r="SDJ323" s="24"/>
      <c r="SDK323" s="25"/>
      <c r="SDL323" s="25"/>
      <c r="SDM323" s="26"/>
      <c r="SDN323" s="26"/>
      <c r="SDO323" s="102"/>
      <c r="SDP323" s="24"/>
      <c r="SDQ323" s="24"/>
      <c r="SDR323" s="24"/>
      <c r="SDS323" s="25"/>
      <c r="SDT323" s="25"/>
      <c r="SDU323" s="26"/>
      <c r="SDV323" s="26"/>
      <c r="SDW323" s="102"/>
      <c r="SDX323" s="24"/>
      <c r="SDY323" s="24"/>
      <c r="SDZ323" s="24"/>
      <c r="SEA323" s="25"/>
      <c r="SEB323" s="25"/>
      <c r="SEC323" s="26"/>
      <c r="SED323" s="26"/>
      <c r="SEE323" s="102"/>
      <c r="SEF323" s="24"/>
      <c r="SEG323" s="24"/>
      <c r="SEH323" s="24"/>
      <c r="SEI323" s="25"/>
      <c r="SEJ323" s="25"/>
      <c r="SEK323" s="26"/>
      <c r="SEL323" s="26"/>
      <c r="SEM323" s="102"/>
      <c r="SEN323" s="24"/>
      <c r="SEO323" s="24"/>
      <c r="SEP323" s="24"/>
      <c r="SEQ323" s="25"/>
      <c r="SER323" s="25"/>
      <c r="SES323" s="26"/>
      <c r="SET323" s="26"/>
      <c r="SEU323" s="102"/>
      <c r="SEV323" s="24"/>
      <c r="SEW323" s="24"/>
      <c r="SEX323" s="24"/>
      <c r="SEY323" s="25"/>
      <c r="SEZ323" s="25"/>
      <c r="SFA323" s="26"/>
      <c r="SFB323" s="26"/>
      <c r="SFC323" s="102"/>
      <c r="SFD323" s="24"/>
      <c r="SFE323" s="24"/>
      <c r="SFF323" s="24"/>
      <c r="SFG323" s="25"/>
      <c r="SFH323" s="25"/>
      <c r="SFI323" s="26"/>
      <c r="SFJ323" s="26"/>
      <c r="SFK323" s="102"/>
      <c r="SFL323" s="24"/>
      <c r="SFM323" s="24"/>
      <c r="SFN323" s="24"/>
      <c r="SFO323" s="25"/>
      <c r="SFP323" s="25"/>
      <c r="SFQ323" s="26"/>
      <c r="SFR323" s="26"/>
      <c r="SFS323" s="102"/>
      <c r="SFT323" s="24"/>
      <c r="SFU323" s="24"/>
      <c r="SFV323" s="24"/>
      <c r="SFW323" s="25"/>
      <c r="SFX323" s="25"/>
      <c r="SFY323" s="26"/>
      <c r="SFZ323" s="26"/>
      <c r="SGA323" s="102"/>
      <c r="SGB323" s="24"/>
      <c r="SGC323" s="24"/>
      <c r="SGD323" s="24"/>
      <c r="SGE323" s="25"/>
      <c r="SGF323" s="25"/>
      <c r="SGG323" s="26"/>
      <c r="SGH323" s="26"/>
      <c r="SGI323" s="102"/>
      <c r="SGJ323" s="24"/>
      <c r="SGK323" s="24"/>
      <c r="SGL323" s="24"/>
      <c r="SGM323" s="25"/>
      <c r="SGN323" s="25"/>
      <c r="SGO323" s="26"/>
      <c r="SGP323" s="26"/>
      <c r="SGQ323" s="102"/>
      <c r="SGR323" s="24"/>
      <c r="SGS323" s="24"/>
      <c r="SGT323" s="24"/>
      <c r="SGU323" s="25"/>
      <c r="SGV323" s="25"/>
      <c r="SGW323" s="26"/>
      <c r="SGX323" s="26"/>
      <c r="SGY323" s="102"/>
      <c r="SGZ323" s="24"/>
      <c r="SHA323" s="24"/>
      <c r="SHB323" s="24"/>
      <c r="SHC323" s="25"/>
      <c r="SHD323" s="25"/>
      <c r="SHE323" s="26"/>
      <c r="SHF323" s="26"/>
      <c r="SHG323" s="102"/>
      <c r="SHH323" s="24"/>
      <c r="SHI323" s="24"/>
      <c r="SHJ323" s="24"/>
      <c r="SHK323" s="25"/>
      <c r="SHL323" s="25"/>
      <c r="SHM323" s="26"/>
      <c r="SHN323" s="26"/>
      <c r="SHO323" s="102"/>
      <c r="SHP323" s="24"/>
      <c r="SHQ323" s="24"/>
      <c r="SHR323" s="24"/>
      <c r="SHS323" s="25"/>
      <c r="SHT323" s="25"/>
      <c r="SHU323" s="26"/>
      <c r="SHV323" s="26"/>
      <c r="SHW323" s="102"/>
      <c r="SHX323" s="24"/>
      <c r="SHY323" s="24"/>
      <c r="SHZ323" s="24"/>
      <c r="SIA323" s="25"/>
      <c r="SIB323" s="25"/>
      <c r="SIC323" s="26"/>
      <c r="SID323" s="26"/>
      <c r="SIE323" s="102"/>
      <c r="SIF323" s="24"/>
      <c r="SIG323" s="24"/>
      <c r="SIH323" s="24"/>
      <c r="SII323" s="25"/>
      <c r="SIJ323" s="25"/>
      <c r="SIK323" s="26"/>
      <c r="SIL323" s="26"/>
      <c r="SIM323" s="102"/>
      <c r="SIN323" s="24"/>
      <c r="SIO323" s="24"/>
      <c r="SIP323" s="24"/>
      <c r="SIQ323" s="25"/>
      <c r="SIR323" s="25"/>
      <c r="SIS323" s="26"/>
      <c r="SIT323" s="26"/>
      <c r="SIU323" s="102"/>
      <c r="SIV323" s="24"/>
      <c r="SIW323" s="24"/>
      <c r="SIX323" s="24"/>
      <c r="SIY323" s="25"/>
      <c r="SIZ323" s="25"/>
      <c r="SJA323" s="26"/>
      <c r="SJB323" s="26"/>
      <c r="SJC323" s="102"/>
      <c r="SJD323" s="24"/>
      <c r="SJE323" s="24"/>
      <c r="SJF323" s="24"/>
      <c r="SJG323" s="25"/>
      <c r="SJH323" s="25"/>
      <c r="SJI323" s="26"/>
      <c r="SJJ323" s="26"/>
      <c r="SJK323" s="102"/>
      <c r="SJL323" s="24"/>
      <c r="SJM323" s="24"/>
      <c r="SJN323" s="24"/>
      <c r="SJO323" s="25"/>
      <c r="SJP323" s="25"/>
      <c r="SJQ323" s="26"/>
      <c r="SJR323" s="26"/>
      <c r="SJS323" s="102"/>
      <c r="SJT323" s="24"/>
      <c r="SJU323" s="24"/>
      <c r="SJV323" s="24"/>
      <c r="SJW323" s="25"/>
      <c r="SJX323" s="25"/>
      <c r="SJY323" s="26"/>
      <c r="SJZ323" s="26"/>
      <c r="SKA323" s="102"/>
      <c r="SKB323" s="24"/>
      <c r="SKC323" s="24"/>
      <c r="SKD323" s="24"/>
      <c r="SKE323" s="25"/>
      <c r="SKF323" s="25"/>
      <c r="SKG323" s="26"/>
      <c r="SKH323" s="26"/>
      <c r="SKI323" s="102"/>
      <c r="SKJ323" s="24"/>
      <c r="SKK323" s="24"/>
      <c r="SKL323" s="24"/>
      <c r="SKM323" s="25"/>
      <c r="SKN323" s="25"/>
      <c r="SKO323" s="26"/>
      <c r="SKP323" s="26"/>
      <c r="SKQ323" s="102"/>
      <c r="SKR323" s="24"/>
      <c r="SKS323" s="24"/>
      <c r="SKT323" s="24"/>
      <c r="SKU323" s="25"/>
      <c r="SKV323" s="25"/>
      <c r="SKW323" s="26"/>
      <c r="SKX323" s="26"/>
      <c r="SKY323" s="102"/>
      <c r="SKZ323" s="24"/>
      <c r="SLA323" s="24"/>
      <c r="SLB323" s="24"/>
      <c r="SLC323" s="25"/>
      <c r="SLD323" s="25"/>
      <c r="SLE323" s="26"/>
      <c r="SLF323" s="26"/>
      <c r="SLG323" s="102"/>
      <c r="SLH323" s="24"/>
      <c r="SLI323" s="24"/>
      <c r="SLJ323" s="24"/>
      <c r="SLK323" s="25"/>
      <c r="SLL323" s="25"/>
      <c r="SLM323" s="26"/>
      <c r="SLN323" s="26"/>
      <c r="SLO323" s="102"/>
      <c r="SLP323" s="24"/>
      <c r="SLQ323" s="24"/>
      <c r="SLR323" s="24"/>
      <c r="SLS323" s="25"/>
      <c r="SLT323" s="25"/>
      <c r="SLU323" s="26"/>
      <c r="SLV323" s="26"/>
      <c r="SLW323" s="102"/>
      <c r="SLX323" s="24"/>
      <c r="SLY323" s="24"/>
      <c r="SLZ323" s="24"/>
      <c r="SMA323" s="25"/>
      <c r="SMB323" s="25"/>
      <c r="SMC323" s="26"/>
      <c r="SMD323" s="26"/>
      <c r="SME323" s="102"/>
      <c r="SMF323" s="24"/>
      <c r="SMG323" s="24"/>
      <c r="SMH323" s="24"/>
      <c r="SMI323" s="25"/>
      <c r="SMJ323" s="25"/>
      <c r="SMK323" s="26"/>
      <c r="SML323" s="26"/>
      <c r="SMM323" s="102"/>
      <c r="SMN323" s="24"/>
      <c r="SMO323" s="24"/>
      <c r="SMP323" s="24"/>
      <c r="SMQ323" s="25"/>
      <c r="SMR323" s="25"/>
      <c r="SMS323" s="26"/>
      <c r="SMT323" s="26"/>
      <c r="SMU323" s="102"/>
      <c r="SMV323" s="24"/>
      <c r="SMW323" s="24"/>
      <c r="SMX323" s="24"/>
      <c r="SMY323" s="25"/>
      <c r="SMZ323" s="25"/>
      <c r="SNA323" s="26"/>
      <c r="SNB323" s="26"/>
      <c r="SNC323" s="102"/>
      <c r="SND323" s="24"/>
      <c r="SNE323" s="24"/>
      <c r="SNF323" s="24"/>
      <c r="SNG323" s="25"/>
      <c r="SNH323" s="25"/>
      <c r="SNI323" s="26"/>
      <c r="SNJ323" s="26"/>
      <c r="SNK323" s="102"/>
      <c r="SNL323" s="24"/>
      <c r="SNM323" s="24"/>
      <c r="SNN323" s="24"/>
      <c r="SNO323" s="25"/>
      <c r="SNP323" s="25"/>
      <c r="SNQ323" s="26"/>
      <c r="SNR323" s="26"/>
      <c r="SNS323" s="102"/>
      <c r="SNT323" s="24"/>
      <c r="SNU323" s="24"/>
      <c r="SNV323" s="24"/>
      <c r="SNW323" s="25"/>
      <c r="SNX323" s="25"/>
      <c r="SNY323" s="26"/>
      <c r="SNZ323" s="26"/>
      <c r="SOA323" s="102"/>
      <c r="SOB323" s="24"/>
      <c r="SOC323" s="24"/>
      <c r="SOD323" s="24"/>
      <c r="SOE323" s="25"/>
      <c r="SOF323" s="25"/>
      <c r="SOG323" s="26"/>
      <c r="SOH323" s="26"/>
      <c r="SOI323" s="102"/>
      <c r="SOJ323" s="24"/>
      <c r="SOK323" s="24"/>
      <c r="SOL323" s="24"/>
      <c r="SOM323" s="25"/>
      <c r="SON323" s="25"/>
      <c r="SOO323" s="26"/>
      <c r="SOP323" s="26"/>
      <c r="SOQ323" s="102"/>
      <c r="SOR323" s="24"/>
      <c r="SOS323" s="24"/>
      <c r="SOT323" s="24"/>
      <c r="SOU323" s="25"/>
      <c r="SOV323" s="25"/>
      <c r="SOW323" s="26"/>
      <c r="SOX323" s="26"/>
      <c r="SOY323" s="102"/>
      <c r="SOZ323" s="24"/>
      <c r="SPA323" s="24"/>
      <c r="SPB323" s="24"/>
      <c r="SPC323" s="25"/>
      <c r="SPD323" s="25"/>
      <c r="SPE323" s="26"/>
      <c r="SPF323" s="26"/>
      <c r="SPG323" s="102"/>
      <c r="SPH323" s="24"/>
      <c r="SPI323" s="24"/>
      <c r="SPJ323" s="24"/>
      <c r="SPK323" s="25"/>
      <c r="SPL323" s="25"/>
      <c r="SPM323" s="26"/>
      <c r="SPN323" s="26"/>
      <c r="SPO323" s="102"/>
      <c r="SPP323" s="24"/>
      <c r="SPQ323" s="24"/>
      <c r="SPR323" s="24"/>
      <c r="SPS323" s="25"/>
      <c r="SPT323" s="25"/>
      <c r="SPU323" s="26"/>
      <c r="SPV323" s="26"/>
      <c r="SPW323" s="102"/>
      <c r="SPX323" s="24"/>
      <c r="SPY323" s="24"/>
      <c r="SPZ323" s="24"/>
      <c r="SQA323" s="25"/>
      <c r="SQB323" s="25"/>
      <c r="SQC323" s="26"/>
      <c r="SQD323" s="26"/>
      <c r="SQE323" s="102"/>
      <c r="SQF323" s="24"/>
      <c r="SQG323" s="24"/>
      <c r="SQH323" s="24"/>
      <c r="SQI323" s="25"/>
      <c r="SQJ323" s="25"/>
      <c r="SQK323" s="26"/>
      <c r="SQL323" s="26"/>
      <c r="SQM323" s="102"/>
      <c r="SQN323" s="24"/>
      <c r="SQO323" s="24"/>
      <c r="SQP323" s="24"/>
      <c r="SQQ323" s="25"/>
      <c r="SQR323" s="25"/>
      <c r="SQS323" s="26"/>
      <c r="SQT323" s="26"/>
      <c r="SQU323" s="102"/>
      <c r="SQV323" s="24"/>
      <c r="SQW323" s="24"/>
      <c r="SQX323" s="24"/>
      <c r="SQY323" s="25"/>
      <c r="SQZ323" s="25"/>
      <c r="SRA323" s="26"/>
      <c r="SRB323" s="26"/>
      <c r="SRC323" s="102"/>
      <c r="SRD323" s="24"/>
      <c r="SRE323" s="24"/>
      <c r="SRF323" s="24"/>
      <c r="SRG323" s="25"/>
      <c r="SRH323" s="25"/>
      <c r="SRI323" s="26"/>
      <c r="SRJ323" s="26"/>
      <c r="SRK323" s="102"/>
      <c r="SRL323" s="24"/>
      <c r="SRM323" s="24"/>
      <c r="SRN323" s="24"/>
      <c r="SRO323" s="25"/>
      <c r="SRP323" s="25"/>
      <c r="SRQ323" s="26"/>
      <c r="SRR323" s="26"/>
      <c r="SRS323" s="102"/>
      <c r="SRT323" s="24"/>
      <c r="SRU323" s="24"/>
      <c r="SRV323" s="24"/>
      <c r="SRW323" s="25"/>
      <c r="SRX323" s="25"/>
      <c r="SRY323" s="26"/>
      <c r="SRZ323" s="26"/>
      <c r="SSA323" s="102"/>
      <c r="SSB323" s="24"/>
      <c r="SSC323" s="24"/>
      <c r="SSD323" s="24"/>
      <c r="SSE323" s="25"/>
      <c r="SSF323" s="25"/>
      <c r="SSG323" s="26"/>
      <c r="SSH323" s="26"/>
      <c r="SSI323" s="102"/>
      <c r="SSJ323" s="24"/>
      <c r="SSK323" s="24"/>
      <c r="SSL323" s="24"/>
      <c r="SSM323" s="25"/>
      <c r="SSN323" s="25"/>
      <c r="SSO323" s="26"/>
      <c r="SSP323" s="26"/>
      <c r="SSQ323" s="102"/>
      <c r="SSR323" s="24"/>
      <c r="SSS323" s="24"/>
      <c r="SST323" s="24"/>
      <c r="SSU323" s="25"/>
      <c r="SSV323" s="25"/>
      <c r="SSW323" s="26"/>
      <c r="SSX323" s="26"/>
      <c r="SSY323" s="102"/>
      <c r="SSZ323" s="24"/>
      <c r="STA323" s="24"/>
      <c r="STB323" s="24"/>
      <c r="STC323" s="25"/>
      <c r="STD323" s="25"/>
      <c r="STE323" s="26"/>
      <c r="STF323" s="26"/>
      <c r="STG323" s="102"/>
      <c r="STH323" s="24"/>
      <c r="STI323" s="24"/>
      <c r="STJ323" s="24"/>
      <c r="STK323" s="25"/>
      <c r="STL323" s="25"/>
      <c r="STM323" s="26"/>
      <c r="STN323" s="26"/>
      <c r="STO323" s="102"/>
      <c r="STP323" s="24"/>
      <c r="STQ323" s="24"/>
      <c r="STR323" s="24"/>
      <c r="STS323" s="25"/>
      <c r="STT323" s="25"/>
      <c r="STU323" s="26"/>
      <c r="STV323" s="26"/>
      <c r="STW323" s="102"/>
      <c r="STX323" s="24"/>
      <c r="STY323" s="24"/>
      <c r="STZ323" s="24"/>
      <c r="SUA323" s="25"/>
      <c r="SUB323" s="25"/>
      <c r="SUC323" s="26"/>
      <c r="SUD323" s="26"/>
      <c r="SUE323" s="102"/>
      <c r="SUF323" s="24"/>
      <c r="SUG323" s="24"/>
      <c r="SUH323" s="24"/>
      <c r="SUI323" s="25"/>
      <c r="SUJ323" s="25"/>
      <c r="SUK323" s="26"/>
      <c r="SUL323" s="26"/>
      <c r="SUM323" s="102"/>
      <c r="SUN323" s="24"/>
      <c r="SUO323" s="24"/>
      <c r="SUP323" s="24"/>
      <c r="SUQ323" s="25"/>
      <c r="SUR323" s="25"/>
      <c r="SUS323" s="26"/>
      <c r="SUT323" s="26"/>
      <c r="SUU323" s="102"/>
      <c r="SUV323" s="24"/>
      <c r="SUW323" s="24"/>
      <c r="SUX323" s="24"/>
      <c r="SUY323" s="25"/>
      <c r="SUZ323" s="25"/>
      <c r="SVA323" s="26"/>
      <c r="SVB323" s="26"/>
      <c r="SVC323" s="102"/>
      <c r="SVD323" s="24"/>
      <c r="SVE323" s="24"/>
      <c r="SVF323" s="24"/>
      <c r="SVG323" s="25"/>
      <c r="SVH323" s="25"/>
      <c r="SVI323" s="26"/>
      <c r="SVJ323" s="26"/>
      <c r="SVK323" s="102"/>
      <c r="SVL323" s="24"/>
      <c r="SVM323" s="24"/>
      <c r="SVN323" s="24"/>
      <c r="SVO323" s="25"/>
      <c r="SVP323" s="25"/>
      <c r="SVQ323" s="26"/>
      <c r="SVR323" s="26"/>
      <c r="SVS323" s="102"/>
      <c r="SVT323" s="24"/>
      <c r="SVU323" s="24"/>
      <c r="SVV323" s="24"/>
      <c r="SVW323" s="25"/>
      <c r="SVX323" s="25"/>
      <c r="SVY323" s="26"/>
      <c r="SVZ323" s="26"/>
      <c r="SWA323" s="102"/>
      <c r="SWB323" s="24"/>
      <c r="SWC323" s="24"/>
      <c r="SWD323" s="24"/>
      <c r="SWE323" s="25"/>
      <c r="SWF323" s="25"/>
      <c r="SWG323" s="26"/>
      <c r="SWH323" s="26"/>
      <c r="SWI323" s="102"/>
      <c r="SWJ323" s="24"/>
      <c r="SWK323" s="24"/>
      <c r="SWL323" s="24"/>
      <c r="SWM323" s="25"/>
      <c r="SWN323" s="25"/>
      <c r="SWO323" s="26"/>
      <c r="SWP323" s="26"/>
      <c r="SWQ323" s="102"/>
      <c r="SWR323" s="24"/>
      <c r="SWS323" s="24"/>
      <c r="SWT323" s="24"/>
      <c r="SWU323" s="25"/>
      <c r="SWV323" s="25"/>
      <c r="SWW323" s="26"/>
      <c r="SWX323" s="26"/>
      <c r="SWY323" s="102"/>
      <c r="SWZ323" s="24"/>
      <c r="SXA323" s="24"/>
      <c r="SXB323" s="24"/>
      <c r="SXC323" s="25"/>
      <c r="SXD323" s="25"/>
      <c r="SXE323" s="26"/>
      <c r="SXF323" s="26"/>
      <c r="SXG323" s="102"/>
      <c r="SXH323" s="24"/>
      <c r="SXI323" s="24"/>
      <c r="SXJ323" s="24"/>
      <c r="SXK323" s="25"/>
      <c r="SXL323" s="25"/>
      <c r="SXM323" s="26"/>
      <c r="SXN323" s="26"/>
      <c r="SXO323" s="102"/>
      <c r="SXP323" s="24"/>
      <c r="SXQ323" s="24"/>
      <c r="SXR323" s="24"/>
      <c r="SXS323" s="25"/>
      <c r="SXT323" s="25"/>
      <c r="SXU323" s="26"/>
      <c r="SXV323" s="26"/>
      <c r="SXW323" s="102"/>
      <c r="SXX323" s="24"/>
      <c r="SXY323" s="24"/>
      <c r="SXZ323" s="24"/>
      <c r="SYA323" s="25"/>
      <c r="SYB323" s="25"/>
      <c r="SYC323" s="26"/>
      <c r="SYD323" s="26"/>
      <c r="SYE323" s="102"/>
      <c r="SYF323" s="24"/>
      <c r="SYG323" s="24"/>
      <c r="SYH323" s="24"/>
      <c r="SYI323" s="25"/>
      <c r="SYJ323" s="25"/>
      <c r="SYK323" s="26"/>
      <c r="SYL323" s="26"/>
      <c r="SYM323" s="102"/>
      <c r="SYN323" s="24"/>
      <c r="SYO323" s="24"/>
      <c r="SYP323" s="24"/>
      <c r="SYQ323" s="25"/>
      <c r="SYR323" s="25"/>
      <c r="SYS323" s="26"/>
      <c r="SYT323" s="26"/>
      <c r="SYU323" s="102"/>
      <c r="SYV323" s="24"/>
      <c r="SYW323" s="24"/>
      <c r="SYX323" s="24"/>
      <c r="SYY323" s="25"/>
      <c r="SYZ323" s="25"/>
      <c r="SZA323" s="26"/>
      <c r="SZB323" s="26"/>
      <c r="SZC323" s="102"/>
      <c r="SZD323" s="24"/>
      <c r="SZE323" s="24"/>
      <c r="SZF323" s="24"/>
      <c r="SZG323" s="25"/>
      <c r="SZH323" s="25"/>
      <c r="SZI323" s="26"/>
      <c r="SZJ323" s="26"/>
      <c r="SZK323" s="102"/>
      <c r="SZL323" s="24"/>
      <c r="SZM323" s="24"/>
      <c r="SZN323" s="24"/>
      <c r="SZO323" s="25"/>
      <c r="SZP323" s="25"/>
      <c r="SZQ323" s="26"/>
      <c r="SZR323" s="26"/>
      <c r="SZS323" s="102"/>
      <c r="SZT323" s="24"/>
      <c r="SZU323" s="24"/>
      <c r="SZV323" s="24"/>
      <c r="SZW323" s="25"/>
      <c r="SZX323" s="25"/>
      <c r="SZY323" s="26"/>
      <c r="SZZ323" s="26"/>
      <c r="TAA323" s="102"/>
      <c r="TAB323" s="24"/>
      <c r="TAC323" s="24"/>
      <c r="TAD323" s="24"/>
      <c r="TAE323" s="25"/>
      <c r="TAF323" s="25"/>
      <c r="TAG323" s="26"/>
      <c r="TAH323" s="26"/>
      <c r="TAI323" s="102"/>
      <c r="TAJ323" s="24"/>
      <c r="TAK323" s="24"/>
      <c r="TAL323" s="24"/>
      <c r="TAM323" s="25"/>
      <c r="TAN323" s="25"/>
      <c r="TAO323" s="26"/>
      <c r="TAP323" s="26"/>
      <c r="TAQ323" s="102"/>
      <c r="TAR323" s="24"/>
      <c r="TAS323" s="24"/>
      <c r="TAT323" s="24"/>
      <c r="TAU323" s="25"/>
      <c r="TAV323" s="25"/>
      <c r="TAW323" s="26"/>
      <c r="TAX323" s="26"/>
      <c r="TAY323" s="102"/>
      <c r="TAZ323" s="24"/>
      <c r="TBA323" s="24"/>
      <c r="TBB323" s="24"/>
      <c r="TBC323" s="25"/>
      <c r="TBD323" s="25"/>
      <c r="TBE323" s="26"/>
      <c r="TBF323" s="26"/>
      <c r="TBG323" s="102"/>
      <c r="TBH323" s="24"/>
      <c r="TBI323" s="24"/>
      <c r="TBJ323" s="24"/>
      <c r="TBK323" s="25"/>
      <c r="TBL323" s="25"/>
      <c r="TBM323" s="26"/>
      <c r="TBN323" s="26"/>
      <c r="TBO323" s="102"/>
      <c r="TBP323" s="24"/>
      <c r="TBQ323" s="24"/>
      <c r="TBR323" s="24"/>
      <c r="TBS323" s="25"/>
      <c r="TBT323" s="25"/>
      <c r="TBU323" s="26"/>
      <c r="TBV323" s="26"/>
      <c r="TBW323" s="102"/>
      <c r="TBX323" s="24"/>
      <c r="TBY323" s="24"/>
      <c r="TBZ323" s="24"/>
      <c r="TCA323" s="25"/>
      <c r="TCB323" s="25"/>
      <c r="TCC323" s="26"/>
      <c r="TCD323" s="26"/>
      <c r="TCE323" s="102"/>
      <c r="TCF323" s="24"/>
      <c r="TCG323" s="24"/>
      <c r="TCH323" s="24"/>
      <c r="TCI323" s="25"/>
      <c r="TCJ323" s="25"/>
      <c r="TCK323" s="26"/>
      <c r="TCL323" s="26"/>
      <c r="TCM323" s="102"/>
      <c r="TCN323" s="24"/>
      <c r="TCO323" s="24"/>
      <c r="TCP323" s="24"/>
      <c r="TCQ323" s="25"/>
      <c r="TCR323" s="25"/>
      <c r="TCS323" s="26"/>
      <c r="TCT323" s="26"/>
      <c r="TCU323" s="102"/>
      <c r="TCV323" s="24"/>
      <c r="TCW323" s="24"/>
      <c r="TCX323" s="24"/>
      <c r="TCY323" s="25"/>
      <c r="TCZ323" s="25"/>
      <c r="TDA323" s="26"/>
      <c r="TDB323" s="26"/>
      <c r="TDC323" s="102"/>
      <c r="TDD323" s="24"/>
      <c r="TDE323" s="24"/>
      <c r="TDF323" s="24"/>
      <c r="TDG323" s="25"/>
      <c r="TDH323" s="25"/>
      <c r="TDI323" s="26"/>
      <c r="TDJ323" s="26"/>
      <c r="TDK323" s="102"/>
      <c r="TDL323" s="24"/>
      <c r="TDM323" s="24"/>
      <c r="TDN323" s="24"/>
      <c r="TDO323" s="25"/>
      <c r="TDP323" s="25"/>
      <c r="TDQ323" s="26"/>
      <c r="TDR323" s="26"/>
      <c r="TDS323" s="102"/>
      <c r="TDT323" s="24"/>
      <c r="TDU323" s="24"/>
      <c r="TDV323" s="24"/>
      <c r="TDW323" s="25"/>
      <c r="TDX323" s="25"/>
      <c r="TDY323" s="26"/>
      <c r="TDZ323" s="26"/>
      <c r="TEA323" s="102"/>
      <c r="TEB323" s="24"/>
      <c r="TEC323" s="24"/>
      <c r="TED323" s="24"/>
      <c r="TEE323" s="25"/>
      <c r="TEF323" s="25"/>
      <c r="TEG323" s="26"/>
      <c r="TEH323" s="26"/>
      <c r="TEI323" s="102"/>
      <c r="TEJ323" s="24"/>
      <c r="TEK323" s="24"/>
      <c r="TEL323" s="24"/>
      <c r="TEM323" s="25"/>
      <c r="TEN323" s="25"/>
      <c r="TEO323" s="26"/>
      <c r="TEP323" s="26"/>
      <c r="TEQ323" s="102"/>
      <c r="TER323" s="24"/>
      <c r="TES323" s="24"/>
      <c r="TET323" s="24"/>
      <c r="TEU323" s="25"/>
      <c r="TEV323" s="25"/>
      <c r="TEW323" s="26"/>
      <c r="TEX323" s="26"/>
      <c r="TEY323" s="102"/>
      <c r="TEZ323" s="24"/>
      <c r="TFA323" s="24"/>
      <c r="TFB323" s="24"/>
      <c r="TFC323" s="25"/>
      <c r="TFD323" s="25"/>
      <c r="TFE323" s="26"/>
      <c r="TFF323" s="26"/>
      <c r="TFG323" s="102"/>
      <c r="TFH323" s="24"/>
      <c r="TFI323" s="24"/>
      <c r="TFJ323" s="24"/>
      <c r="TFK323" s="25"/>
      <c r="TFL323" s="25"/>
      <c r="TFM323" s="26"/>
      <c r="TFN323" s="26"/>
      <c r="TFO323" s="102"/>
      <c r="TFP323" s="24"/>
      <c r="TFQ323" s="24"/>
      <c r="TFR323" s="24"/>
      <c r="TFS323" s="25"/>
      <c r="TFT323" s="25"/>
      <c r="TFU323" s="26"/>
      <c r="TFV323" s="26"/>
      <c r="TFW323" s="102"/>
      <c r="TFX323" s="24"/>
      <c r="TFY323" s="24"/>
      <c r="TFZ323" s="24"/>
      <c r="TGA323" s="25"/>
      <c r="TGB323" s="25"/>
      <c r="TGC323" s="26"/>
      <c r="TGD323" s="26"/>
      <c r="TGE323" s="102"/>
      <c r="TGF323" s="24"/>
      <c r="TGG323" s="24"/>
      <c r="TGH323" s="24"/>
      <c r="TGI323" s="25"/>
      <c r="TGJ323" s="25"/>
      <c r="TGK323" s="26"/>
      <c r="TGL323" s="26"/>
      <c r="TGM323" s="102"/>
      <c r="TGN323" s="24"/>
      <c r="TGO323" s="24"/>
      <c r="TGP323" s="24"/>
      <c r="TGQ323" s="25"/>
      <c r="TGR323" s="25"/>
      <c r="TGS323" s="26"/>
      <c r="TGT323" s="26"/>
      <c r="TGU323" s="102"/>
      <c r="TGV323" s="24"/>
      <c r="TGW323" s="24"/>
      <c r="TGX323" s="24"/>
      <c r="TGY323" s="25"/>
      <c r="TGZ323" s="25"/>
      <c r="THA323" s="26"/>
      <c r="THB323" s="26"/>
      <c r="THC323" s="102"/>
      <c r="THD323" s="24"/>
      <c r="THE323" s="24"/>
      <c r="THF323" s="24"/>
      <c r="THG323" s="25"/>
      <c r="THH323" s="25"/>
      <c r="THI323" s="26"/>
      <c r="THJ323" s="26"/>
      <c r="THK323" s="102"/>
      <c r="THL323" s="24"/>
      <c r="THM323" s="24"/>
      <c r="THN323" s="24"/>
      <c r="THO323" s="25"/>
      <c r="THP323" s="25"/>
      <c r="THQ323" s="26"/>
      <c r="THR323" s="26"/>
      <c r="THS323" s="102"/>
      <c r="THT323" s="24"/>
      <c r="THU323" s="24"/>
      <c r="THV323" s="24"/>
      <c r="THW323" s="25"/>
      <c r="THX323" s="25"/>
      <c r="THY323" s="26"/>
      <c r="THZ323" s="26"/>
      <c r="TIA323" s="102"/>
      <c r="TIB323" s="24"/>
      <c r="TIC323" s="24"/>
      <c r="TID323" s="24"/>
      <c r="TIE323" s="25"/>
      <c r="TIF323" s="25"/>
      <c r="TIG323" s="26"/>
      <c r="TIH323" s="26"/>
      <c r="TII323" s="102"/>
      <c r="TIJ323" s="24"/>
      <c r="TIK323" s="24"/>
      <c r="TIL323" s="24"/>
      <c r="TIM323" s="25"/>
      <c r="TIN323" s="25"/>
      <c r="TIO323" s="26"/>
      <c r="TIP323" s="26"/>
      <c r="TIQ323" s="102"/>
      <c r="TIR323" s="24"/>
      <c r="TIS323" s="24"/>
      <c r="TIT323" s="24"/>
      <c r="TIU323" s="25"/>
      <c r="TIV323" s="25"/>
      <c r="TIW323" s="26"/>
      <c r="TIX323" s="26"/>
      <c r="TIY323" s="102"/>
      <c r="TIZ323" s="24"/>
      <c r="TJA323" s="24"/>
      <c r="TJB323" s="24"/>
      <c r="TJC323" s="25"/>
      <c r="TJD323" s="25"/>
      <c r="TJE323" s="26"/>
      <c r="TJF323" s="26"/>
      <c r="TJG323" s="102"/>
      <c r="TJH323" s="24"/>
      <c r="TJI323" s="24"/>
      <c r="TJJ323" s="24"/>
      <c r="TJK323" s="25"/>
      <c r="TJL323" s="25"/>
      <c r="TJM323" s="26"/>
      <c r="TJN323" s="26"/>
      <c r="TJO323" s="102"/>
      <c r="TJP323" s="24"/>
      <c r="TJQ323" s="24"/>
      <c r="TJR323" s="24"/>
      <c r="TJS323" s="25"/>
      <c r="TJT323" s="25"/>
      <c r="TJU323" s="26"/>
      <c r="TJV323" s="26"/>
      <c r="TJW323" s="102"/>
      <c r="TJX323" s="24"/>
      <c r="TJY323" s="24"/>
      <c r="TJZ323" s="24"/>
      <c r="TKA323" s="25"/>
      <c r="TKB323" s="25"/>
      <c r="TKC323" s="26"/>
      <c r="TKD323" s="26"/>
      <c r="TKE323" s="102"/>
      <c r="TKF323" s="24"/>
      <c r="TKG323" s="24"/>
      <c r="TKH323" s="24"/>
      <c r="TKI323" s="25"/>
      <c r="TKJ323" s="25"/>
      <c r="TKK323" s="26"/>
      <c r="TKL323" s="26"/>
      <c r="TKM323" s="102"/>
      <c r="TKN323" s="24"/>
      <c r="TKO323" s="24"/>
      <c r="TKP323" s="24"/>
      <c r="TKQ323" s="25"/>
      <c r="TKR323" s="25"/>
      <c r="TKS323" s="26"/>
      <c r="TKT323" s="26"/>
      <c r="TKU323" s="102"/>
      <c r="TKV323" s="24"/>
      <c r="TKW323" s="24"/>
      <c r="TKX323" s="24"/>
      <c r="TKY323" s="25"/>
      <c r="TKZ323" s="25"/>
      <c r="TLA323" s="26"/>
      <c r="TLB323" s="26"/>
      <c r="TLC323" s="102"/>
      <c r="TLD323" s="24"/>
      <c r="TLE323" s="24"/>
      <c r="TLF323" s="24"/>
      <c r="TLG323" s="25"/>
      <c r="TLH323" s="25"/>
      <c r="TLI323" s="26"/>
      <c r="TLJ323" s="26"/>
      <c r="TLK323" s="102"/>
      <c r="TLL323" s="24"/>
      <c r="TLM323" s="24"/>
      <c r="TLN323" s="24"/>
      <c r="TLO323" s="25"/>
      <c r="TLP323" s="25"/>
      <c r="TLQ323" s="26"/>
      <c r="TLR323" s="26"/>
      <c r="TLS323" s="102"/>
      <c r="TLT323" s="24"/>
      <c r="TLU323" s="24"/>
      <c r="TLV323" s="24"/>
      <c r="TLW323" s="25"/>
      <c r="TLX323" s="25"/>
      <c r="TLY323" s="26"/>
      <c r="TLZ323" s="26"/>
      <c r="TMA323" s="102"/>
      <c r="TMB323" s="24"/>
      <c r="TMC323" s="24"/>
      <c r="TMD323" s="24"/>
      <c r="TME323" s="25"/>
      <c r="TMF323" s="25"/>
      <c r="TMG323" s="26"/>
      <c r="TMH323" s="26"/>
      <c r="TMI323" s="102"/>
      <c r="TMJ323" s="24"/>
      <c r="TMK323" s="24"/>
      <c r="TML323" s="24"/>
      <c r="TMM323" s="25"/>
      <c r="TMN323" s="25"/>
      <c r="TMO323" s="26"/>
      <c r="TMP323" s="26"/>
      <c r="TMQ323" s="102"/>
      <c r="TMR323" s="24"/>
      <c r="TMS323" s="24"/>
      <c r="TMT323" s="24"/>
      <c r="TMU323" s="25"/>
      <c r="TMV323" s="25"/>
      <c r="TMW323" s="26"/>
      <c r="TMX323" s="26"/>
      <c r="TMY323" s="102"/>
      <c r="TMZ323" s="24"/>
      <c r="TNA323" s="24"/>
      <c r="TNB323" s="24"/>
      <c r="TNC323" s="25"/>
      <c r="TND323" s="25"/>
      <c r="TNE323" s="26"/>
      <c r="TNF323" s="26"/>
      <c r="TNG323" s="102"/>
      <c r="TNH323" s="24"/>
      <c r="TNI323" s="24"/>
      <c r="TNJ323" s="24"/>
      <c r="TNK323" s="25"/>
      <c r="TNL323" s="25"/>
      <c r="TNM323" s="26"/>
      <c r="TNN323" s="26"/>
      <c r="TNO323" s="102"/>
      <c r="TNP323" s="24"/>
      <c r="TNQ323" s="24"/>
      <c r="TNR323" s="24"/>
      <c r="TNS323" s="25"/>
      <c r="TNT323" s="25"/>
      <c r="TNU323" s="26"/>
      <c r="TNV323" s="26"/>
      <c r="TNW323" s="102"/>
      <c r="TNX323" s="24"/>
      <c r="TNY323" s="24"/>
      <c r="TNZ323" s="24"/>
      <c r="TOA323" s="25"/>
      <c r="TOB323" s="25"/>
      <c r="TOC323" s="26"/>
      <c r="TOD323" s="26"/>
      <c r="TOE323" s="102"/>
      <c r="TOF323" s="24"/>
      <c r="TOG323" s="24"/>
      <c r="TOH323" s="24"/>
      <c r="TOI323" s="25"/>
      <c r="TOJ323" s="25"/>
      <c r="TOK323" s="26"/>
      <c r="TOL323" s="26"/>
      <c r="TOM323" s="102"/>
      <c r="TON323" s="24"/>
      <c r="TOO323" s="24"/>
      <c r="TOP323" s="24"/>
      <c r="TOQ323" s="25"/>
      <c r="TOR323" s="25"/>
      <c r="TOS323" s="26"/>
      <c r="TOT323" s="26"/>
      <c r="TOU323" s="102"/>
      <c r="TOV323" s="24"/>
      <c r="TOW323" s="24"/>
      <c r="TOX323" s="24"/>
      <c r="TOY323" s="25"/>
      <c r="TOZ323" s="25"/>
      <c r="TPA323" s="26"/>
      <c r="TPB323" s="26"/>
      <c r="TPC323" s="102"/>
      <c r="TPD323" s="24"/>
      <c r="TPE323" s="24"/>
      <c r="TPF323" s="24"/>
      <c r="TPG323" s="25"/>
      <c r="TPH323" s="25"/>
      <c r="TPI323" s="26"/>
      <c r="TPJ323" s="26"/>
      <c r="TPK323" s="102"/>
      <c r="TPL323" s="24"/>
      <c r="TPM323" s="24"/>
      <c r="TPN323" s="24"/>
      <c r="TPO323" s="25"/>
      <c r="TPP323" s="25"/>
      <c r="TPQ323" s="26"/>
      <c r="TPR323" s="26"/>
      <c r="TPS323" s="102"/>
      <c r="TPT323" s="24"/>
      <c r="TPU323" s="24"/>
      <c r="TPV323" s="24"/>
      <c r="TPW323" s="25"/>
      <c r="TPX323" s="25"/>
      <c r="TPY323" s="26"/>
      <c r="TPZ323" s="26"/>
      <c r="TQA323" s="102"/>
      <c r="TQB323" s="24"/>
      <c r="TQC323" s="24"/>
      <c r="TQD323" s="24"/>
      <c r="TQE323" s="25"/>
      <c r="TQF323" s="25"/>
      <c r="TQG323" s="26"/>
      <c r="TQH323" s="26"/>
      <c r="TQI323" s="102"/>
      <c r="TQJ323" s="24"/>
      <c r="TQK323" s="24"/>
      <c r="TQL323" s="24"/>
      <c r="TQM323" s="25"/>
      <c r="TQN323" s="25"/>
      <c r="TQO323" s="26"/>
      <c r="TQP323" s="26"/>
      <c r="TQQ323" s="102"/>
      <c r="TQR323" s="24"/>
      <c r="TQS323" s="24"/>
      <c r="TQT323" s="24"/>
      <c r="TQU323" s="25"/>
      <c r="TQV323" s="25"/>
      <c r="TQW323" s="26"/>
      <c r="TQX323" s="26"/>
      <c r="TQY323" s="102"/>
      <c r="TQZ323" s="24"/>
      <c r="TRA323" s="24"/>
      <c r="TRB323" s="24"/>
      <c r="TRC323" s="25"/>
      <c r="TRD323" s="25"/>
      <c r="TRE323" s="26"/>
      <c r="TRF323" s="26"/>
      <c r="TRG323" s="102"/>
      <c r="TRH323" s="24"/>
      <c r="TRI323" s="24"/>
      <c r="TRJ323" s="24"/>
      <c r="TRK323" s="25"/>
      <c r="TRL323" s="25"/>
      <c r="TRM323" s="26"/>
      <c r="TRN323" s="26"/>
      <c r="TRO323" s="102"/>
      <c r="TRP323" s="24"/>
      <c r="TRQ323" s="24"/>
      <c r="TRR323" s="24"/>
      <c r="TRS323" s="25"/>
      <c r="TRT323" s="25"/>
      <c r="TRU323" s="26"/>
      <c r="TRV323" s="26"/>
      <c r="TRW323" s="102"/>
      <c r="TRX323" s="24"/>
      <c r="TRY323" s="24"/>
      <c r="TRZ323" s="24"/>
      <c r="TSA323" s="25"/>
      <c r="TSB323" s="25"/>
      <c r="TSC323" s="26"/>
      <c r="TSD323" s="26"/>
      <c r="TSE323" s="102"/>
      <c r="TSF323" s="24"/>
      <c r="TSG323" s="24"/>
      <c r="TSH323" s="24"/>
      <c r="TSI323" s="25"/>
      <c r="TSJ323" s="25"/>
      <c r="TSK323" s="26"/>
      <c r="TSL323" s="26"/>
      <c r="TSM323" s="102"/>
      <c r="TSN323" s="24"/>
      <c r="TSO323" s="24"/>
      <c r="TSP323" s="24"/>
      <c r="TSQ323" s="25"/>
      <c r="TSR323" s="25"/>
      <c r="TSS323" s="26"/>
      <c r="TST323" s="26"/>
      <c r="TSU323" s="102"/>
      <c r="TSV323" s="24"/>
      <c r="TSW323" s="24"/>
      <c r="TSX323" s="24"/>
      <c r="TSY323" s="25"/>
      <c r="TSZ323" s="25"/>
      <c r="TTA323" s="26"/>
      <c r="TTB323" s="26"/>
      <c r="TTC323" s="102"/>
      <c r="TTD323" s="24"/>
      <c r="TTE323" s="24"/>
      <c r="TTF323" s="24"/>
      <c r="TTG323" s="25"/>
      <c r="TTH323" s="25"/>
      <c r="TTI323" s="26"/>
      <c r="TTJ323" s="26"/>
      <c r="TTK323" s="102"/>
      <c r="TTL323" s="24"/>
      <c r="TTM323" s="24"/>
      <c r="TTN323" s="24"/>
      <c r="TTO323" s="25"/>
      <c r="TTP323" s="25"/>
      <c r="TTQ323" s="26"/>
      <c r="TTR323" s="26"/>
      <c r="TTS323" s="102"/>
      <c r="TTT323" s="24"/>
      <c r="TTU323" s="24"/>
      <c r="TTV323" s="24"/>
      <c r="TTW323" s="25"/>
      <c r="TTX323" s="25"/>
      <c r="TTY323" s="26"/>
      <c r="TTZ323" s="26"/>
      <c r="TUA323" s="102"/>
      <c r="TUB323" s="24"/>
      <c r="TUC323" s="24"/>
      <c r="TUD323" s="24"/>
      <c r="TUE323" s="25"/>
      <c r="TUF323" s="25"/>
      <c r="TUG323" s="26"/>
      <c r="TUH323" s="26"/>
      <c r="TUI323" s="102"/>
      <c r="TUJ323" s="24"/>
      <c r="TUK323" s="24"/>
      <c r="TUL323" s="24"/>
      <c r="TUM323" s="25"/>
      <c r="TUN323" s="25"/>
      <c r="TUO323" s="26"/>
      <c r="TUP323" s="26"/>
      <c r="TUQ323" s="102"/>
      <c r="TUR323" s="24"/>
      <c r="TUS323" s="24"/>
      <c r="TUT323" s="24"/>
      <c r="TUU323" s="25"/>
      <c r="TUV323" s="25"/>
      <c r="TUW323" s="26"/>
      <c r="TUX323" s="26"/>
      <c r="TUY323" s="102"/>
      <c r="TUZ323" s="24"/>
      <c r="TVA323" s="24"/>
      <c r="TVB323" s="24"/>
      <c r="TVC323" s="25"/>
      <c r="TVD323" s="25"/>
      <c r="TVE323" s="26"/>
      <c r="TVF323" s="26"/>
      <c r="TVG323" s="102"/>
      <c r="TVH323" s="24"/>
      <c r="TVI323" s="24"/>
      <c r="TVJ323" s="24"/>
      <c r="TVK323" s="25"/>
      <c r="TVL323" s="25"/>
      <c r="TVM323" s="26"/>
      <c r="TVN323" s="26"/>
      <c r="TVO323" s="102"/>
      <c r="TVP323" s="24"/>
      <c r="TVQ323" s="24"/>
      <c r="TVR323" s="24"/>
      <c r="TVS323" s="25"/>
      <c r="TVT323" s="25"/>
      <c r="TVU323" s="26"/>
      <c r="TVV323" s="26"/>
      <c r="TVW323" s="102"/>
      <c r="TVX323" s="24"/>
      <c r="TVY323" s="24"/>
      <c r="TVZ323" s="24"/>
      <c r="TWA323" s="25"/>
      <c r="TWB323" s="25"/>
      <c r="TWC323" s="26"/>
      <c r="TWD323" s="26"/>
      <c r="TWE323" s="102"/>
      <c r="TWF323" s="24"/>
      <c r="TWG323" s="24"/>
      <c r="TWH323" s="24"/>
      <c r="TWI323" s="25"/>
      <c r="TWJ323" s="25"/>
      <c r="TWK323" s="26"/>
      <c r="TWL323" s="26"/>
      <c r="TWM323" s="102"/>
      <c r="TWN323" s="24"/>
      <c r="TWO323" s="24"/>
      <c r="TWP323" s="24"/>
      <c r="TWQ323" s="25"/>
      <c r="TWR323" s="25"/>
      <c r="TWS323" s="26"/>
      <c r="TWT323" s="26"/>
      <c r="TWU323" s="102"/>
      <c r="TWV323" s="24"/>
      <c r="TWW323" s="24"/>
      <c r="TWX323" s="24"/>
      <c r="TWY323" s="25"/>
      <c r="TWZ323" s="25"/>
      <c r="TXA323" s="26"/>
      <c r="TXB323" s="26"/>
      <c r="TXC323" s="102"/>
      <c r="TXD323" s="24"/>
      <c r="TXE323" s="24"/>
      <c r="TXF323" s="24"/>
      <c r="TXG323" s="25"/>
      <c r="TXH323" s="25"/>
      <c r="TXI323" s="26"/>
      <c r="TXJ323" s="26"/>
      <c r="TXK323" s="102"/>
      <c r="TXL323" s="24"/>
      <c r="TXM323" s="24"/>
      <c r="TXN323" s="24"/>
      <c r="TXO323" s="25"/>
      <c r="TXP323" s="25"/>
      <c r="TXQ323" s="26"/>
      <c r="TXR323" s="26"/>
      <c r="TXS323" s="102"/>
      <c r="TXT323" s="24"/>
      <c r="TXU323" s="24"/>
      <c r="TXV323" s="24"/>
      <c r="TXW323" s="25"/>
      <c r="TXX323" s="25"/>
      <c r="TXY323" s="26"/>
      <c r="TXZ323" s="26"/>
      <c r="TYA323" s="102"/>
      <c r="TYB323" s="24"/>
      <c r="TYC323" s="24"/>
      <c r="TYD323" s="24"/>
      <c r="TYE323" s="25"/>
      <c r="TYF323" s="25"/>
      <c r="TYG323" s="26"/>
      <c r="TYH323" s="26"/>
      <c r="TYI323" s="102"/>
      <c r="TYJ323" s="24"/>
      <c r="TYK323" s="24"/>
      <c r="TYL323" s="24"/>
      <c r="TYM323" s="25"/>
      <c r="TYN323" s="25"/>
      <c r="TYO323" s="26"/>
      <c r="TYP323" s="26"/>
      <c r="TYQ323" s="102"/>
      <c r="TYR323" s="24"/>
      <c r="TYS323" s="24"/>
      <c r="TYT323" s="24"/>
      <c r="TYU323" s="25"/>
      <c r="TYV323" s="25"/>
      <c r="TYW323" s="26"/>
      <c r="TYX323" s="26"/>
      <c r="TYY323" s="102"/>
      <c r="TYZ323" s="24"/>
      <c r="TZA323" s="24"/>
      <c r="TZB323" s="24"/>
      <c r="TZC323" s="25"/>
      <c r="TZD323" s="25"/>
      <c r="TZE323" s="26"/>
      <c r="TZF323" s="26"/>
      <c r="TZG323" s="102"/>
      <c r="TZH323" s="24"/>
      <c r="TZI323" s="24"/>
      <c r="TZJ323" s="24"/>
      <c r="TZK323" s="25"/>
      <c r="TZL323" s="25"/>
      <c r="TZM323" s="26"/>
      <c r="TZN323" s="26"/>
      <c r="TZO323" s="102"/>
      <c r="TZP323" s="24"/>
      <c r="TZQ323" s="24"/>
      <c r="TZR323" s="24"/>
      <c r="TZS323" s="25"/>
      <c r="TZT323" s="25"/>
      <c r="TZU323" s="26"/>
      <c r="TZV323" s="26"/>
      <c r="TZW323" s="102"/>
      <c r="TZX323" s="24"/>
      <c r="TZY323" s="24"/>
      <c r="TZZ323" s="24"/>
      <c r="UAA323" s="25"/>
      <c r="UAB323" s="25"/>
      <c r="UAC323" s="26"/>
      <c r="UAD323" s="26"/>
      <c r="UAE323" s="102"/>
      <c r="UAF323" s="24"/>
      <c r="UAG323" s="24"/>
      <c r="UAH323" s="24"/>
      <c r="UAI323" s="25"/>
      <c r="UAJ323" s="25"/>
      <c r="UAK323" s="26"/>
      <c r="UAL323" s="26"/>
      <c r="UAM323" s="102"/>
      <c r="UAN323" s="24"/>
      <c r="UAO323" s="24"/>
      <c r="UAP323" s="24"/>
      <c r="UAQ323" s="25"/>
      <c r="UAR323" s="25"/>
      <c r="UAS323" s="26"/>
      <c r="UAT323" s="26"/>
      <c r="UAU323" s="102"/>
      <c r="UAV323" s="24"/>
      <c r="UAW323" s="24"/>
      <c r="UAX323" s="24"/>
      <c r="UAY323" s="25"/>
      <c r="UAZ323" s="25"/>
      <c r="UBA323" s="26"/>
      <c r="UBB323" s="26"/>
      <c r="UBC323" s="102"/>
      <c r="UBD323" s="24"/>
      <c r="UBE323" s="24"/>
      <c r="UBF323" s="24"/>
      <c r="UBG323" s="25"/>
      <c r="UBH323" s="25"/>
      <c r="UBI323" s="26"/>
      <c r="UBJ323" s="26"/>
      <c r="UBK323" s="102"/>
      <c r="UBL323" s="24"/>
      <c r="UBM323" s="24"/>
      <c r="UBN323" s="24"/>
      <c r="UBO323" s="25"/>
      <c r="UBP323" s="25"/>
      <c r="UBQ323" s="26"/>
      <c r="UBR323" s="26"/>
      <c r="UBS323" s="102"/>
      <c r="UBT323" s="24"/>
      <c r="UBU323" s="24"/>
      <c r="UBV323" s="24"/>
      <c r="UBW323" s="25"/>
      <c r="UBX323" s="25"/>
      <c r="UBY323" s="26"/>
      <c r="UBZ323" s="26"/>
      <c r="UCA323" s="102"/>
      <c r="UCB323" s="24"/>
      <c r="UCC323" s="24"/>
      <c r="UCD323" s="24"/>
      <c r="UCE323" s="25"/>
      <c r="UCF323" s="25"/>
      <c r="UCG323" s="26"/>
      <c r="UCH323" s="26"/>
      <c r="UCI323" s="102"/>
      <c r="UCJ323" s="24"/>
      <c r="UCK323" s="24"/>
      <c r="UCL323" s="24"/>
      <c r="UCM323" s="25"/>
      <c r="UCN323" s="25"/>
      <c r="UCO323" s="26"/>
      <c r="UCP323" s="26"/>
      <c r="UCQ323" s="102"/>
      <c r="UCR323" s="24"/>
      <c r="UCS323" s="24"/>
      <c r="UCT323" s="24"/>
      <c r="UCU323" s="25"/>
      <c r="UCV323" s="25"/>
      <c r="UCW323" s="26"/>
      <c r="UCX323" s="26"/>
      <c r="UCY323" s="102"/>
      <c r="UCZ323" s="24"/>
      <c r="UDA323" s="24"/>
      <c r="UDB323" s="24"/>
      <c r="UDC323" s="25"/>
      <c r="UDD323" s="25"/>
      <c r="UDE323" s="26"/>
      <c r="UDF323" s="26"/>
      <c r="UDG323" s="102"/>
      <c r="UDH323" s="24"/>
      <c r="UDI323" s="24"/>
      <c r="UDJ323" s="24"/>
      <c r="UDK323" s="25"/>
      <c r="UDL323" s="25"/>
      <c r="UDM323" s="26"/>
      <c r="UDN323" s="26"/>
      <c r="UDO323" s="102"/>
      <c r="UDP323" s="24"/>
      <c r="UDQ323" s="24"/>
      <c r="UDR323" s="24"/>
      <c r="UDS323" s="25"/>
      <c r="UDT323" s="25"/>
      <c r="UDU323" s="26"/>
      <c r="UDV323" s="26"/>
      <c r="UDW323" s="102"/>
      <c r="UDX323" s="24"/>
      <c r="UDY323" s="24"/>
      <c r="UDZ323" s="24"/>
      <c r="UEA323" s="25"/>
      <c r="UEB323" s="25"/>
      <c r="UEC323" s="26"/>
      <c r="UED323" s="26"/>
      <c r="UEE323" s="102"/>
      <c r="UEF323" s="24"/>
      <c r="UEG323" s="24"/>
      <c r="UEH323" s="24"/>
      <c r="UEI323" s="25"/>
      <c r="UEJ323" s="25"/>
      <c r="UEK323" s="26"/>
      <c r="UEL323" s="26"/>
      <c r="UEM323" s="102"/>
      <c r="UEN323" s="24"/>
      <c r="UEO323" s="24"/>
      <c r="UEP323" s="24"/>
      <c r="UEQ323" s="25"/>
      <c r="UER323" s="25"/>
      <c r="UES323" s="26"/>
      <c r="UET323" s="26"/>
      <c r="UEU323" s="102"/>
      <c r="UEV323" s="24"/>
      <c r="UEW323" s="24"/>
      <c r="UEX323" s="24"/>
      <c r="UEY323" s="25"/>
      <c r="UEZ323" s="25"/>
      <c r="UFA323" s="26"/>
      <c r="UFB323" s="26"/>
      <c r="UFC323" s="102"/>
      <c r="UFD323" s="24"/>
      <c r="UFE323" s="24"/>
      <c r="UFF323" s="24"/>
      <c r="UFG323" s="25"/>
      <c r="UFH323" s="25"/>
      <c r="UFI323" s="26"/>
      <c r="UFJ323" s="26"/>
      <c r="UFK323" s="102"/>
      <c r="UFL323" s="24"/>
      <c r="UFM323" s="24"/>
      <c r="UFN323" s="24"/>
      <c r="UFO323" s="25"/>
      <c r="UFP323" s="25"/>
      <c r="UFQ323" s="26"/>
      <c r="UFR323" s="26"/>
      <c r="UFS323" s="102"/>
      <c r="UFT323" s="24"/>
      <c r="UFU323" s="24"/>
      <c r="UFV323" s="24"/>
      <c r="UFW323" s="25"/>
      <c r="UFX323" s="25"/>
      <c r="UFY323" s="26"/>
      <c r="UFZ323" s="26"/>
      <c r="UGA323" s="102"/>
      <c r="UGB323" s="24"/>
      <c r="UGC323" s="24"/>
      <c r="UGD323" s="24"/>
      <c r="UGE323" s="25"/>
      <c r="UGF323" s="25"/>
      <c r="UGG323" s="26"/>
      <c r="UGH323" s="26"/>
      <c r="UGI323" s="102"/>
      <c r="UGJ323" s="24"/>
      <c r="UGK323" s="24"/>
      <c r="UGL323" s="24"/>
      <c r="UGM323" s="25"/>
      <c r="UGN323" s="25"/>
      <c r="UGO323" s="26"/>
      <c r="UGP323" s="26"/>
      <c r="UGQ323" s="102"/>
      <c r="UGR323" s="24"/>
      <c r="UGS323" s="24"/>
      <c r="UGT323" s="24"/>
      <c r="UGU323" s="25"/>
      <c r="UGV323" s="25"/>
      <c r="UGW323" s="26"/>
      <c r="UGX323" s="26"/>
      <c r="UGY323" s="102"/>
      <c r="UGZ323" s="24"/>
      <c r="UHA323" s="24"/>
      <c r="UHB323" s="24"/>
      <c r="UHC323" s="25"/>
      <c r="UHD323" s="25"/>
      <c r="UHE323" s="26"/>
      <c r="UHF323" s="26"/>
      <c r="UHG323" s="102"/>
      <c r="UHH323" s="24"/>
      <c r="UHI323" s="24"/>
      <c r="UHJ323" s="24"/>
      <c r="UHK323" s="25"/>
      <c r="UHL323" s="25"/>
      <c r="UHM323" s="26"/>
      <c r="UHN323" s="26"/>
      <c r="UHO323" s="102"/>
      <c r="UHP323" s="24"/>
      <c r="UHQ323" s="24"/>
      <c r="UHR323" s="24"/>
      <c r="UHS323" s="25"/>
      <c r="UHT323" s="25"/>
      <c r="UHU323" s="26"/>
      <c r="UHV323" s="26"/>
      <c r="UHW323" s="102"/>
      <c r="UHX323" s="24"/>
      <c r="UHY323" s="24"/>
      <c r="UHZ323" s="24"/>
      <c r="UIA323" s="25"/>
      <c r="UIB323" s="25"/>
      <c r="UIC323" s="26"/>
      <c r="UID323" s="26"/>
      <c r="UIE323" s="102"/>
      <c r="UIF323" s="24"/>
      <c r="UIG323" s="24"/>
      <c r="UIH323" s="24"/>
      <c r="UII323" s="25"/>
      <c r="UIJ323" s="25"/>
      <c r="UIK323" s="26"/>
      <c r="UIL323" s="26"/>
      <c r="UIM323" s="102"/>
      <c r="UIN323" s="24"/>
      <c r="UIO323" s="24"/>
      <c r="UIP323" s="24"/>
      <c r="UIQ323" s="25"/>
      <c r="UIR323" s="25"/>
      <c r="UIS323" s="26"/>
      <c r="UIT323" s="26"/>
      <c r="UIU323" s="102"/>
      <c r="UIV323" s="24"/>
      <c r="UIW323" s="24"/>
      <c r="UIX323" s="24"/>
      <c r="UIY323" s="25"/>
      <c r="UIZ323" s="25"/>
      <c r="UJA323" s="26"/>
      <c r="UJB323" s="26"/>
      <c r="UJC323" s="102"/>
      <c r="UJD323" s="24"/>
      <c r="UJE323" s="24"/>
      <c r="UJF323" s="24"/>
      <c r="UJG323" s="25"/>
      <c r="UJH323" s="25"/>
      <c r="UJI323" s="26"/>
      <c r="UJJ323" s="26"/>
      <c r="UJK323" s="102"/>
      <c r="UJL323" s="24"/>
      <c r="UJM323" s="24"/>
      <c r="UJN323" s="24"/>
      <c r="UJO323" s="25"/>
      <c r="UJP323" s="25"/>
      <c r="UJQ323" s="26"/>
      <c r="UJR323" s="26"/>
      <c r="UJS323" s="102"/>
      <c r="UJT323" s="24"/>
      <c r="UJU323" s="24"/>
      <c r="UJV323" s="24"/>
      <c r="UJW323" s="25"/>
      <c r="UJX323" s="25"/>
      <c r="UJY323" s="26"/>
      <c r="UJZ323" s="26"/>
      <c r="UKA323" s="102"/>
      <c r="UKB323" s="24"/>
      <c r="UKC323" s="24"/>
      <c r="UKD323" s="24"/>
      <c r="UKE323" s="25"/>
      <c r="UKF323" s="25"/>
      <c r="UKG323" s="26"/>
      <c r="UKH323" s="26"/>
      <c r="UKI323" s="102"/>
      <c r="UKJ323" s="24"/>
      <c r="UKK323" s="24"/>
      <c r="UKL323" s="24"/>
      <c r="UKM323" s="25"/>
      <c r="UKN323" s="25"/>
      <c r="UKO323" s="26"/>
      <c r="UKP323" s="26"/>
      <c r="UKQ323" s="102"/>
      <c r="UKR323" s="24"/>
      <c r="UKS323" s="24"/>
      <c r="UKT323" s="24"/>
      <c r="UKU323" s="25"/>
      <c r="UKV323" s="25"/>
      <c r="UKW323" s="26"/>
      <c r="UKX323" s="26"/>
      <c r="UKY323" s="102"/>
      <c r="UKZ323" s="24"/>
      <c r="ULA323" s="24"/>
      <c r="ULB323" s="24"/>
      <c r="ULC323" s="25"/>
      <c r="ULD323" s="25"/>
      <c r="ULE323" s="26"/>
      <c r="ULF323" s="26"/>
      <c r="ULG323" s="102"/>
      <c r="ULH323" s="24"/>
      <c r="ULI323" s="24"/>
      <c r="ULJ323" s="24"/>
      <c r="ULK323" s="25"/>
      <c r="ULL323" s="25"/>
      <c r="ULM323" s="26"/>
      <c r="ULN323" s="26"/>
      <c r="ULO323" s="102"/>
      <c r="ULP323" s="24"/>
      <c r="ULQ323" s="24"/>
      <c r="ULR323" s="24"/>
      <c r="ULS323" s="25"/>
      <c r="ULT323" s="25"/>
      <c r="ULU323" s="26"/>
      <c r="ULV323" s="26"/>
      <c r="ULW323" s="102"/>
      <c r="ULX323" s="24"/>
      <c r="ULY323" s="24"/>
      <c r="ULZ323" s="24"/>
      <c r="UMA323" s="25"/>
      <c r="UMB323" s="25"/>
      <c r="UMC323" s="26"/>
      <c r="UMD323" s="26"/>
      <c r="UME323" s="102"/>
      <c r="UMF323" s="24"/>
      <c r="UMG323" s="24"/>
      <c r="UMH323" s="24"/>
      <c r="UMI323" s="25"/>
      <c r="UMJ323" s="25"/>
      <c r="UMK323" s="26"/>
      <c r="UML323" s="26"/>
      <c r="UMM323" s="102"/>
      <c r="UMN323" s="24"/>
      <c r="UMO323" s="24"/>
      <c r="UMP323" s="24"/>
      <c r="UMQ323" s="25"/>
      <c r="UMR323" s="25"/>
      <c r="UMS323" s="26"/>
      <c r="UMT323" s="26"/>
      <c r="UMU323" s="102"/>
      <c r="UMV323" s="24"/>
      <c r="UMW323" s="24"/>
      <c r="UMX323" s="24"/>
      <c r="UMY323" s="25"/>
      <c r="UMZ323" s="25"/>
      <c r="UNA323" s="26"/>
      <c r="UNB323" s="26"/>
      <c r="UNC323" s="102"/>
      <c r="UND323" s="24"/>
      <c r="UNE323" s="24"/>
      <c r="UNF323" s="24"/>
      <c r="UNG323" s="25"/>
      <c r="UNH323" s="25"/>
      <c r="UNI323" s="26"/>
      <c r="UNJ323" s="26"/>
      <c r="UNK323" s="102"/>
      <c r="UNL323" s="24"/>
      <c r="UNM323" s="24"/>
      <c r="UNN323" s="24"/>
      <c r="UNO323" s="25"/>
      <c r="UNP323" s="25"/>
      <c r="UNQ323" s="26"/>
      <c r="UNR323" s="26"/>
      <c r="UNS323" s="102"/>
      <c r="UNT323" s="24"/>
      <c r="UNU323" s="24"/>
      <c r="UNV323" s="24"/>
      <c r="UNW323" s="25"/>
      <c r="UNX323" s="25"/>
      <c r="UNY323" s="26"/>
      <c r="UNZ323" s="26"/>
      <c r="UOA323" s="102"/>
      <c r="UOB323" s="24"/>
      <c r="UOC323" s="24"/>
      <c r="UOD323" s="24"/>
      <c r="UOE323" s="25"/>
      <c r="UOF323" s="25"/>
      <c r="UOG323" s="26"/>
      <c r="UOH323" s="26"/>
      <c r="UOI323" s="102"/>
      <c r="UOJ323" s="24"/>
      <c r="UOK323" s="24"/>
      <c r="UOL323" s="24"/>
      <c r="UOM323" s="25"/>
      <c r="UON323" s="25"/>
      <c r="UOO323" s="26"/>
      <c r="UOP323" s="26"/>
      <c r="UOQ323" s="102"/>
      <c r="UOR323" s="24"/>
      <c r="UOS323" s="24"/>
      <c r="UOT323" s="24"/>
      <c r="UOU323" s="25"/>
      <c r="UOV323" s="25"/>
      <c r="UOW323" s="26"/>
      <c r="UOX323" s="26"/>
      <c r="UOY323" s="102"/>
      <c r="UOZ323" s="24"/>
      <c r="UPA323" s="24"/>
      <c r="UPB323" s="24"/>
      <c r="UPC323" s="25"/>
      <c r="UPD323" s="25"/>
      <c r="UPE323" s="26"/>
      <c r="UPF323" s="26"/>
      <c r="UPG323" s="102"/>
      <c r="UPH323" s="24"/>
      <c r="UPI323" s="24"/>
      <c r="UPJ323" s="24"/>
      <c r="UPK323" s="25"/>
      <c r="UPL323" s="25"/>
      <c r="UPM323" s="26"/>
      <c r="UPN323" s="26"/>
      <c r="UPO323" s="102"/>
      <c r="UPP323" s="24"/>
      <c r="UPQ323" s="24"/>
      <c r="UPR323" s="24"/>
      <c r="UPS323" s="25"/>
      <c r="UPT323" s="25"/>
      <c r="UPU323" s="26"/>
      <c r="UPV323" s="26"/>
      <c r="UPW323" s="102"/>
      <c r="UPX323" s="24"/>
      <c r="UPY323" s="24"/>
      <c r="UPZ323" s="24"/>
      <c r="UQA323" s="25"/>
      <c r="UQB323" s="25"/>
      <c r="UQC323" s="26"/>
      <c r="UQD323" s="26"/>
      <c r="UQE323" s="102"/>
      <c r="UQF323" s="24"/>
      <c r="UQG323" s="24"/>
      <c r="UQH323" s="24"/>
      <c r="UQI323" s="25"/>
      <c r="UQJ323" s="25"/>
      <c r="UQK323" s="26"/>
      <c r="UQL323" s="26"/>
      <c r="UQM323" s="102"/>
      <c r="UQN323" s="24"/>
      <c r="UQO323" s="24"/>
      <c r="UQP323" s="24"/>
      <c r="UQQ323" s="25"/>
      <c r="UQR323" s="25"/>
      <c r="UQS323" s="26"/>
      <c r="UQT323" s="26"/>
      <c r="UQU323" s="102"/>
      <c r="UQV323" s="24"/>
      <c r="UQW323" s="24"/>
      <c r="UQX323" s="24"/>
      <c r="UQY323" s="25"/>
      <c r="UQZ323" s="25"/>
      <c r="URA323" s="26"/>
      <c r="URB323" s="26"/>
      <c r="URC323" s="102"/>
      <c r="URD323" s="24"/>
      <c r="URE323" s="24"/>
      <c r="URF323" s="24"/>
      <c r="URG323" s="25"/>
      <c r="URH323" s="25"/>
      <c r="URI323" s="26"/>
      <c r="URJ323" s="26"/>
      <c r="URK323" s="102"/>
      <c r="URL323" s="24"/>
      <c r="URM323" s="24"/>
      <c r="URN323" s="24"/>
      <c r="URO323" s="25"/>
      <c r="URP323" s="25"/>
      <c r="URQ323" s="26"/>
      <c r="URR323" s="26"/>
      <c r="URS323" s="102"/>
      <c r="URT323" s="24"/>
      <c r="URU323" s="24"/>
      <c r="URV323" s="24"/>
      <c r="URW323" s="25"/>
      <c r="URX323" s="25"/>
      <c r="URY323" s="26"/>
      <c r="URZ323" s="26"/>
      <c r="USA323" s="102"/>
      <c r="USB323" s="24"/>
      <c r="USC323" s="24"/>
      <c r="USD323" s="24"/>
      <c r="USE323" s="25"/>
      <c r="USF323" s="25"/>
      <c r="USG323" s="26"/>
      <c r="USH323" s="26"/>
      <c r="USI323" s="102"/>
      <c r="USJ323" s="24"/>
      <c r="USK323" s="24"/>
      <c r="USL323" s="24"/>
      <c r="USM323" s="25"/>
      <c r="USN323" s="25"/>
      <c r="USO323" s="26"/>
      <c r="USP323" s="26"/>
      <c r="USQ323" s="102"/>
      <c r="USR323" s="24"/>
      <c r="USS323" s="24"/>
      <c r="UST323" s="24"/>
      <c r="USU323" s="25"/>
      <c r="USV323" s="25"/>
      <c r="USW323" s="26"/>
      <c r="USX323" s="26"/>
      <c r="USY323" s="102"/>
      <c r="USZ323" s="24"/>
      <c r="UTA323" s="24"/>
      <c r="UTB323" s="24"/>
      <c r="UTC323" s="25"/>
      <c r="UTD323" s="25"/>
      <c r="UTE323" s="26"/>
      <c r="UTF323" s="26"/>
      <c r="UTG323" s="102"/>
      <c r="UTH323" s="24"/>
      <c r="UTI323" s="24"/>
      <c r="UTJ323" s="24"/>
      <c r="UTK323" s="25"/>
      <c r="UTL323" s="25"/>
      <c r="UTM323" s="26"/>
      <c r="UTN323" s="26"/>
      <c r="UTO323" s="102"/>
      <c r="UTP323" s="24"/>
      <c r="UTQ323" s="24"/>
      <c r="UTR323" s="24"/>
      <c r="UTS323" s="25"/>
      <c r="UTT323" s="25"/>
      <c r="UTU323" s="26"/>
      <c r="UTV323" s="26"/>
      <c r="UTW323" s="102"/>
      <c r="UTX323" s="24"/>
      <c r="UTY323" s="24"/>
      <c r="UTZ323" s="24"/>
      <c r="UUA323" s="25"/>
      <c r="UUB323" s="25"/>
      <c r="UUC323" s="26"/>
      <c r="UUD323" s="26"/>
      <c r="UUE323" s="102"/>
      <c r="UUF323" s="24"/>
      <c r="UUG323" s="24"/>
      <c r="UUH323" s="24"/>
      <c r="UUI323" s="25"/>
      <c r="UUJ323" s="25"/>
      <c r="UUK323" s="26"/>
      <c r="UUL323" s="26"/>
      <c r="UUM323" s="102"/>
      <c r="UUN323" s="24"/>
      <c r="UUO323" s="24"/>
      <c r="UUP323" s="24"/>
      <c r="UUQ323" s="25"/>
      <c r="UUR323" s="25"/>
      <c r="UUS323" s="26"/>
      <c r="UUT323" s="26"/>
      <c r="UUU323" s="102"/>
      <c r="UUV323" s="24"/>
      <c r="UUW323" s="24"/>
      <c r="UUX323" s="24"/>
      <c r="UUY323" s="25"/>
      <c r="UUZ323" s="25"/>
      <c r="UVA323" s="26"/>
      <c r="UVB323" s="26"/>
      <c r="UVC323" s="102"/>
      <c r="UVD323" s="24"/>
      <c r="UVE323" s="24"/>
      <c r="UVF323" s="24"/>
      <c r="UVG323" s="25"/>
      <c r="UVH323" s="25"/>
      <c r="UVI323" s="26"/>
      <c r="UVJ323" s="26"/>
      <c r="UVK323" s="102"/>
      <c r="UVL323" s="24"/>
      <c r="UVM323" s="24"/>
      <c r="UVN323" s="24"/>
      <c r="UVO323" s="25"/>
      <c r="UVP323" s="25"/>
      <c r="UVQ323" s="26"/>
      <c r="UVR323" s="26"/>
      <c r="UVS323" s="102"/>
      <c r="UVT323" s="24"/>
      <c r="UVU323" s="24"/>
      <c r="UVV323" s="24"/>
      <c r="UVW323" s="25"/>
      <c r="UVX323" s="25"/>
      <c r="UVY323" s="26"/>
      <c r="UVZ323" s="26"/>
      <c r="UWA323" s="102"/>
      <c r="UWB323" s="24"/>
      <c r="UWC323" s="24"/>
      <c r="UWD323" s="24"/>
      <c r="UWE323" s="25"/>
      <c r="UWF323" s="25"/>
      <c r="UWG323" s="26"/>
      <c r="UWH323" s="26"/>
      <c r="UWI323" s="102"/>
      <c r="UWJ323" s="24"/>
      <c r="UWK323" s="24"/>
      <c r="UWL323" s="24"/>
      <c r="UWM323" s="25"/>
      <c r="UWN323" s="25"/>
      <c r="UWO323" s="26"/>
      <c r="UWP323" s="26"/>
      <c r="UWQ323" s="102"/>
      <c r="UWR323" s="24"/>
      <c r="UWS323" s="24"/>
      <c r="UWT323" s="24"/>
      <c r="UWU323" s="25"/>
      <c r="UWV323" s="25"/>
      <c r="UWW323" s="26"/>
      <c r="UWX323" s="26"/>
      <c r="UWY323" s="102"/>
      <c r="UWZ323" s="24"/>
      <c r="UXA323" s="24"/>
      <c r="UXB323" s="24"/>
      <c r="UXC323" s="25"/>
      <c r="UXD323" s="25"/>
      <c r="UXE323" s="26"/>
      <c r="UXF323" s="26"/>
      <c r="UXG323" s="102"/>
      <c r="UXH323" s="24"/>
      <c r="UXI323" s="24"/>
      <c r="UXJ323" s="24"/>
      <c r="UXK323" s="25"/>
      <c r="UXL323" s="25"/>
      <c r="UXM323" s="26"/>
      <c r="UXN323" s="26"/>
      <c r="UXO323" s="102"/>
      <c r="UXP323" s="24"/>
      <c r="UXQ323" s="24"/>
      <c r="UXR323" s="24"/>
      <c r="UXS323" s="25"/>
      <c r="UXT323" s="25"/>
      <c r="UXU323" s="26"/>
      <c r="UXV323" s="26"/>
      <c r="UXW323" s="102"/>
      <c r="UXX323" s="24"/>
      <c r="UXY323" s="24"/>
      <c r="UXZ323" s="24"/>
      <c r="UYA323" s="25"/>
      <c r="UYB323" s="25"/>
      <c r="UYC323" s="26"/>
      <c r="UYD323" s="26"/>
      <c r="UYE323" s="102"/>
      <c r="UYF323" s="24"/>
      <c r="UYG323" s="24"/>
      <c r="UYH323" s="24"/>
      <c r="UYI323" s="25"/>
      <c r="UYJ323" s="25"/>
      <c r="UYK323" s="26"/>
      <c r="UYL323" s="26"/>
      <c r="UYM323" s="102"/>
      <c r="UYN323" s="24"/>
      <c r="UYO323" s="24"/>
      <c r="UYP323" s="24"/>
      <c r="UYQ323" s="25"/>
      <c r="UYR323" s="25"/>
      <c r="UYS323" s="26"/>
      <c r="UYT323" s="26"/>
      <c r="UYU323" s="102"/>
      <c r="UYV323" s="24"/>
      <c r="UYW323" s="24"/>
      <c r="UYX323" s="24"/>
      <c r="UYY323" s="25"/>
      <c r="UYZ323" s="25"/>
      <c r="UZA323" s="26"/>
      <c r="UZB323" s="26"/>
      <c r="UZC323" s="102"/>
      <c r="UZD323" s="24"/>
      <c r="UZE323" s="24"/>
      <c r="UZF323" s="24"/>
      <c r="UZG323" s="25"/>
      <c r="UZH323" s="25"/>
      <c r="UZI323" s="26"/>
      <c r="UZJ323" s="26"/>
      <c r="UZK323" s="102"/>
      <c r="UZL323" s="24"/>
      <c r="UZM323" s="24"/>
      <c r="UZN323" s="24"/>
      <c r="UZO323" s="25"/>
      <c r="UZP323" s="25"/>
      <c r="UZQ323" s="26"/>
      <c r="UZR323" s="26"/>
      <c r="UZS323" s="102"/>
      <c r="UZT323" s="24"/>
      <c r="UZU323" s="24"/>
      <c r="UZV323" s="24"/>
      <c r="UZW323" s="25"/>
      <c r="UZX323" s="25"/>
      <c r="UZY323" s="26"/>
      <c r="UZZ323" s="26"/>
      <c r="VAA323" s="102"/>
      <c r="VAB323" s="24"/>
      <c r="VAC323" s="24"/>
      <c r="VAD323" s="24"/>
      <c r="VAE323" s="25"/>
      <c r="VAF323" s="25"/>
      <c r="VAG323" s="26"/>
      <c r="VAH323" s="26"/>
      <c r="VAI323" s="102"/>
      <c r="VAJ323" s="24"/>
      <c r="VAK323" s="24"/>
      <c r="VAL323" s="24"/>
      <c r="VAM323" s="25"/>
      <c r="VAN323" s="25"/>
      <c r="VAO323" s="26"/>
      <c r="VAP323" s="26"/>
      <c r="VAQ323" s="102"/>
      <c r="VAR323" s="24"/>
      <c r="VAS323" s="24"/>
      <c r="VAT323" s="24"/>
      <c r="VAU323" s="25"/>
      <c r="VAV323" s="25"/>
      <c r="VAW323" s="26"/>
      <c r="VAX323" s="26"/>
      <c r="VAY323" s="102"/>
      <c r="VAZ323" s="24"/>
      <c r="VBA323" s="24"/>
      <c r="VBB323" s="24"/>
      <c r="VBC323" s="25"/>
      <c r="VBD323" s="25"/>
      <c r="VBE323" s="26"/>
      <c r="VBF323" s="26"/>
      <c r="VBG323" s="102"/>
      <c r="VBH323" s="24"/>
      <c r="VBI323" s="24"/>
      <c r="VBJ323" s="24"/>
      <c r="VBK323" s="25"/>
      <c r="VBL323" s="25"/>
      <c r="VBM323" s="26"/>
      <c r="VBN323" s="26"/>
      <c r="VBO323" s="102"/>
      <c r="VBP323" s="24"/>
      <c r="VBQ323" s="24"/>
      <c r="VBR323" s="24"/>
      <c r="VBS323" s="25"/>
      <c r="VBT323" s="25"/>
      <c r="VBU323" s="26"/>
      <c r="VBV323" s="26"/>
      <c r="VBW323" s="102"/>
      <c r="VBX323" s="24"/>
      <c r="VBY323" s="24"/>
      <c r="VBZ323" s="24"/>
      <c r="VCA323" s="25"/>
      <c r="VCB323" s="25"/>
      <c r="VCC323" s="26"/>
      <c r="VCD323" s="26"/>
      <c r="VCE323" s="102"/>
      <c r="VCF323" s="24"/>
      <c r="VCG323" s="24"/>
      <c r="VCH323" s="24"/>
      <c r="VCI323" s="25"/>
      <c r="VCJ323" s="25"/>
      <c r="VCK323" s="26"/>
      <c r="VCL323" s="26"/>
      <c r="VCM323" s="102"/>
      <c r="VCN323" s="24"/>
      <c r="VCO323" s="24"/>
      <c r="VCP323" s="24"/>
      <c r="VCQ323" s="25"/>
      <c r="VCR323" s="25"/>
      <c r="VCS323" s="26"/>
      <c r="VCT323" s="26"/>
      <c r="VCU323" s="102"/>
      <c r="VCV323" s="24"/>
      <c r="VCW323" s="24"/>
      <c r="VCX323" s="24"/>
      <c r="VCY323" s="25"/>
      <c r="VCZ323" s="25"/>
      <c r="VDA323" s="26"/>
      <c r="VDB323" s="26"/>
      <c r="VDC323" s="102"/>
      <c r="VDD323" s="24"/>
      <c r="VDE323" s="24"/>
      <c r="VDF323" s="24"/>
      <c r="VDG323" s="25"/>
      <c r="VDH323" s="25"/>
      <c r="VDI323" s="26"/>
      <c r="VDJ323" s="26"/>
      <c r="VDK323" s="102"/>
      <c r="VDL323" s="24"/>
      <c r="VDM323" s="24"/>
      <c r="VDN323" s="24"/>
      <c r="VDO323" s="25"/>
      <c r="VDP323" s="25"/>
      <c r="VDQ323" s="26"/>
      <c r="VDR323" s="26"/>
      <c r="VDS323" s="102"/>
      <c r="VDT323" s="24"/>
      <c r="VDU323" s="24"/>
      <c r="VDV323" s="24"/>
      <c r="VDW323" s="25"/>
      <c r="VDX323" s="25"/>
      <c r="VDY323" s="26"/>
      <c r="VDZ323" s="26"/>
      <c r="VEA323" s="102"/>
      <c r="VEB323" s="24"/>
      <c r="VEC323" s="24"/>
      <c r="VED323" s="24"/>
      <c r="VEE323" s="25"/>
      <c r="VEF323" s="25"/>
      <c r="VEG323" s="26"/>
      <c r="VEH323" s="26"/>
      <c r="VEI323" s="102"/>
      <c r="VEJ323" s="24"/>
      <c r="VEK323" s="24"/>
      <c r="VEL323" s="24"/>
      <c r="VEM323" s="25"/>
      <c r="VEN323" s="25"/>
      <c r="VEO323" s="26"/>
      <c r="VEP323" s="26"/>
      <c r="VEQ323" s="102"/>
      <c r="VER323" s="24"/>
      <c r="VES323" s="24"/>
      <c r="VET323" s="24"/>
      <c r="VEU323" s="25"/>
      <c r="VEV323" s="25"/>
      <c r="VEW323" s="26"/>
      <c r="VEX323" s="26"/>
      <c r="VEY323" s="102"/>
      <c r="VEZ323" s="24"/>
      <c r="VFA323" s="24"/>
      <c r="VFB323" s="24"/>
      <c r="VFC323" s="25"/>
      <c r="VFD323" s="25"/>
      <c r="VFE323" s="26"/>
      <c r="VFF323" s="26"/>
      <c r="VFG323" s="102"/>
      <c r="VFH323" s="24"/>
      <c r="VFI323" s="24"/>
      <c r="VFJ323" s="24"/>
      <c r="VFK323" s="25"/>
      <c r="VFL323" s="25"/>
      <c r="VFM323" s="26"/>
      <c r="VFN323" s="26"/>
      <c r="VFO323" s="102"/>
      <c r="VFP323" s="24"/>
      <c r="VFQ323" s="24"/>
      <c r="VFR323" s="24"/>
      <c r="VFS323" s="25"/>
      <c r="VFT323" s="25"/>
      <c r="VFU323" s="26"/>
      <c r="VFV323" s="26"/>
      <c r="VFW323" s="102"/>
      <c r="VFX323" s="24"/>
      <c r="VFY323" s="24"/>
      <c r="VFZ323" s="24"/>
      <c r="VGA323" s="25"/>
      <c r="VGB323" s="25"/>
      <c r="VGC323" s="26"/>
      <c r="VGD323" s="26"/>
      <c r="VGE323" s="102"/>
      <c r="VGF323" s="24"/>
      <c r="VGG323" s="24"/>
      <c r="VGH323" s="24"/>
      <c r="VGI323" s="25"/>
      <c r="VGJ323" s="25"/>
      <c r="VGK323" s="26"/>
      <c r="VGL323" s="26"/>
      <c r="VGM323" s="102"/>
      <c r="VGN323" s="24"/>
      <c r="VGO323" s="24"/>
      <c r="VGP323" s="24"/>
      <c r="VGQ323" s="25"/>
      <c r="VGR323" s="25"/>
      <c r="VGS323" s="26"/>
      <c r="VGT323" s="26"/>
      <c r="VGU323" s="102"/>
      <c r="VGV323" s="24"/>
      <c r="VGW323" s="24"/>
      <c r="VGX323" s="24"/>
      <c r="VGY323" s="25"/>
      <c r="VGZ323" s="25"/>
      <c r="VHA323" s="26"/>
      <c r="VHB323" s="26"/>
      <c r="VHC323" s="102"/>
      <c r="VHD323" s="24"/>
      <c r="VHE323" s="24"/>
      <c r="VHF323" s="24"/>
      <c r="VHG323" s="25"/>
      <c r="VHH323" s="25"/>
      <c r="VHI323" s="26"/>
      <c r="VHJ323" s="26"/>
      <c r="VHK323" s="102"/>
      <c r="VHL323" s="24"/>
      <c r="VHM323" s="24"/>
      <c r="VHN323" s="24"/>
      <c r="VHO323" s="25"/>
      <c r="VHP323" s="25"/>
      <c r="VHQ323" s="26"/>
      <c r="VHR323" s="26"/>
      <c r="VHS323" s="102"/>
      <c r="VHT323" s="24"/>
      <c r="VHU323" s="24"/>
      <c r="VHV323" s="24"/>
      <c r="VHW323" s="25"/>
      <c r="VHX323" s="25"/>
      <c r="VHY323" s="26"/>
      <c r="VHZ323" s="26"/>
      <c r="VIA323" s="102"/>
      <c r="VIB323" s="24"/>
      <c r="VIC323" s="24"/>
      <c r="VID323" s="24"/>
      <c r="VIE323" s="25"/>
      <c r="VIF323" s="25"/>
      <c r="VIG323" s="26"/>
      <c r="VIH323" s="26"/>
      <c r="VII323" s="102"/>
      <c r="VIJ323" s="24"/>
      <c r="VIK323" s="24"/>
      <c r="VIL323" s="24"/>
      <c r="VIM323" s="25"/>
      <c r="VIN323" s="25"/>
      <c r="VIO323" s="26"/>
      <c r="VIP323" s="26"/>
      <c r="VIQ323" s="102"/>
      <c r="VIR323" s="24"/>
      <c r="VIS323" s="24"/>
      <c r="VIT323" s="24"/>
      <c r="VIU323" s="25"/>
      <c r="VIV323" s="25"/>
      <c r="VIW323" s="26"/>
      <c r="VIX323" s="26"/>
      <c r="VIY323" s="102"/>
      <c r="VIZ323" s="24"/>
      <c r="VJA323" s="24"/>
      <c r="VJB323" s="24"/>
      <c r="VJC323" s="25"/>
      <c r="VJD323" s="25"/>
      <c r="VJE323" s="26"/>
      <c r="VJF323" s="26"/>
      <c r="VJG323" s="102"/>
      <c r="VJH323" s="24"/>
      <c r="VJI323" s="24"/>
      <c r="VJJ323" s="24"/>
      <c r="VJK323" s="25"/>
      <c r="VJL323" s="25"/>
      <c r="VJM323" s="26"/>
      <c r="VJN323" s="26"/>
      <c r="VJO323" s="102"/>
      <c r="VJP323" s="24"/>
      <c r="VJQ323" s="24"/>
      <c r="VJR323" s="24"/>
      <c r="VJS323" s="25"/>
      <c r="VJT323" s="25"/>
      <c r="VJU323" s="26"/>
      <c r="VJV323" s="26"/>
      <c r="VJW323" s="102"/>
      <c r="VJX323" s="24"/>
      <c r="VJY323" s="24"/>
      <c r="VJZ323" s="24"/>
      <c r="VKA323" s="25"/>
      <c r="VKB323" s="25"/>
      <c r="VKC323" s="26"/>
      <c r="VKD323" s="26"/>
      <c r="VKE323" s="102"/>
      <c r="VKF323" s="24"/>
      <c r="VKG323" s="24"/>
      <c r="VKH323" s="24"/>
      <c r="VKI323" s="25"/>
      <c r="VKJ323" s="25"/>
      <c r="VKK323" s="26"/>
      <c r="VKL323" s="26"/>
      <c r="VKM323" s="102"/>
      <c r="VKN323" s="24"/>
      <c r="VKO323" s="24"/>
      <c r="VKP323" s="24"/>
      <c r="VKQ323" s="25"/>
      <c r="VKR323" s="25"/>
      <c r="VKS323" s="26"/>
      <c r="VKT323" s="26"/>
      <c r="VKU323" s="102"/>
      <c r="VKV323" s="24"/>
      <c r="VKW323" s="24"/>
      <c r="VKX323" s="24"/>
      <c r="VKY323" s="25"/>
      <c r="VKZ323" s="25"/>
      <c r="VLA323" s="26"/>
      <c r="VLB323" s="26"/>
      <c r="VLC323" s="102"/>
      <c r="VLD323" s="24"/>
      <c r="VLE323" s="24"/>
      <c r="VLF323" s="24"/>
      <c r="VLG323" s="25"/>
      <c r="VLH323" s="25"/>
      <c r="VLI323" s="26"/>
      <c r="VLJ323" s="26"/>
      <c r="VLK323" s="102"/>
      <c r="VLL323" s="24"/>
      <c r="VLM323" s="24"/>
      <c r="VLN323" s="24"/>
      <c r="VLO323" s="25"/>
      <c r="VLP323" s="25"/>
      <c r="VLQ323" s="26"/>
      <c r="VLR323" s="26"/>
      <c r="VLS323" s="102"/>
      <c r="VLT323" s="24"/>
      <c r="VLU323" s="24"/>
      <c r="VLV323" s="24"/>
      <c r="VLW323" s="25"/>
      <c r="VLX323" s="25"/>
      <c r="VLY323" s="26"/>
      <c r="VLZ323" s="26"/>
      <c r="VMA323" s="102"/>
      <c r="VMB323" s="24"/>
      <c r="VMC323" s="24"/>
      <c r="VMD323" s="24"/>
      <c r="VME323" s="25"/>
      <c r="VMF323" s="25"/>
      <c r="VMG323" s="26"/>
      <c r="VMH323" s="26"/>
      <c r="VMI323" s="102"/>
      <c r="VMJ323" s="24"/>
      <c r="VMK323" s="24"/>
      <c r="VML323" s="24"/>
      <c r="VMM323" s="25"/>
      <c r="VMN323" s="25"/>
      <c r="VMO323" s="26"/>
      <c r="VMP323" s="26"/>
      <c r="VMQ323" s="102"/>
      <c r="VMR323" s="24"/>
      <c r="VMS323" s="24"/>
      <c r="VMT323" s="24"/>
      <c r="VMU323" s="25"/>
      <c r="VMV323" s="25"/>
      <c r="VMW323" s="26"/>
      <c r="VMX323" s="26"/>
      <c r="VMY323" s="102"/>
      <c r="VMZ323" s="24"/>
      <c r="VNA323" s="24"/>
      <c r="VNB323" s="24"/>
      <c r="VNC323" s="25"/>
      <c r="VND323" s="25"/>
      <c r="VNE323" s="26"/>
      <c r="VNF323" s="26"/>
      <c r="VNG323" s="102"/>
      <c r="VNH323" s="24"/>
      <c r="VNI323" s="24"/>
      <c r="VNJ323" s="24"/>
      <c r="VNK323" s="25"/>
      <c r="VNL323" s="25"/>
      <c r="VNM323" s="26"/>
      <c r="VNN323" s="26"/>
      <c r="VNO323" s="102"/>
      <c r="VNP323" s="24"/>
      <c r="VNQ323" s="24"/>
      <c r="VNR323" s="24"/>
      <c r="VNS323" s="25"/>
      <c r="VNT323" s="25"/>
      <c r="VNU323" s="26"/>
      <c r="VNV323" s="26"/>
      <c r="VNW323" s="102"/>
      <c r="VNX323" s="24"/>
      <c r="VNY323" s="24"/>
      <c r="VNZ323" s="24"/>
      <c r="VOA323" s="25"/>
      <c r="VOB323" s="25"/>
      <c r="VOC323" s="26"/>
      <c r="VOD323" s="26"/>
      <c r="VOE323" s="102"/>
      <c r="VOF323" s="24"/>
      <c r="VOG323" s="24"/>
      <c r="VOH323" s="24"/>
      <c r="VOI323" s="25"/>
      <c r="VOJ323" s="25"/>
      <c r="VOK323" s="26"/>
      <c r="VOL323" s="26"/>
      <c r="VOM323" s="102"/>
      <c r="VON323" s="24"/>
      <c r="VOO323" s="24"/>
      <c r="VOP323" s="24"/>
      <c r="VOQ323" s="25"/>
      <c r="VOR323" s="25"/>
      <c r="VOS323" s="26"/>
      <c r="VOT323" s="26"/>
      <c r="VOU323" s="102"/>
      <c r="VOV323" s="24"/>
      <c r="VOW323" s="24"/>
      <c r="VOX323" s="24"/>
      <c r="VOY323" s="25"/>
      <c r="VOZ323" s="25"/>
      <c r="VPA323" s="26"/>
      <c r="VPB323" s="26"/>
      <c r="VPC323" s="102"/>
      <c r="VPD323" s="24"/>
      <c r="VPE323" s="24"/>
      <c r="VPF323" s="24"/>
      <c r="VPG323" s="25"/>
      <c r="VPH323" s="25"/>
      <c r="VPI323" s="26"/>
      <c r="VPJ323" s="26"/>
      <c r="VPK323" s="102"/>
      <c r="VPL323" s="24"/>
      <c r="VPM323" s="24"/>
      <c r="VPN323" s="24"/>
      <c r="VPO323" s="25"/>
      <c r="VPP323" s="25"/>
      <c r="VPQ323" s="26"/>
      <c r="VPR323" s="26"/>
      <c r="VPS323" s="102"/>
      <c r="VPT323" s="24"/>
      <c r="VPU323" s="24"/>
      <c r="VPV323" s="24"/>
      <c r="VPW323" s="25"/>
      <c r="VPX323" s="25"/>
      <c r="VPY323" s="26"/>
      <c r="VPZ323" s="26"/>
      <c r="VQA323" s="102"/>
      <c r="VQB323" s="24"/>
      <c r="VQC323" s="24"/>
      <c r="VQD323" s="24"/>
      <c r="VQE323" s="25"/>
      <c r="VQF323" s="25"/>
      <c r="VQG323" s="26"/>
      <c r="VQH323" s="26"/>
      <c r="VQI323" s="102"/>
      <c r="VQJ323" s="24"/>
      <c r="VQK323" s="24"/>
      <c r="VQL323" s="24"/>
      <c r="VQM323" s="25"/>
      <c r="VQN323" s="25"/>
      <c r="VQO323" s="26"/>
      <c r="VQP323" s="26"/>
      <c r="VQQ323" s="102"/>
      <c r="VQR323" s="24"/>
      <c r="VQS323" s="24"/>
      <c r="VQT323" s="24"/>
      <c r="VQU323" s="25"/>
      <c r="VQV323" s="25"/>
      <c r="VQW323" s="26"/>
      <c r="VQX323" s="26"/>
      <c r="VQY323" s="102"/>
      <c r="VQZ323" s="24"/>
      <c r="VRA323" s="24"/>
      <c r="VRB323" s="24"/>
      <c r="VRC323" s="25"/>
      <c r="VRD323" s="25"/>
      <c r="VRE323" s="26"/>
      <c r="VRF323" s="26"/>
      <c r="VRG323" s="102"/>
      <c r="VRH323" s="24"/>
      <c r="VRI323" s="24"/>
      <c r="VRJ323" s="24"/>
      <c r="VRK323" s="25"/>
      <c r="VRL323" s="25"/>
      <c r="VRM323" s="26"/>
      <c r="VRN323" s="26"/>
      <c r="VRO323" s="102"/>
      <c r="VRP323" s="24"/>
      <c r="VRQ323" s="24"/>
      <c r="VRR323" s="24"/>
      <c r="VRS323" s="25"/>
      <c r="VRT323" s="25"/>
      <c r="VRU323" s="26"/>
      <c r="VRV323" s="26"/>
      <c r="VRW323" s="102"/>
      <c r="VRX323" s="24"/>
      <c r="VRY323" s="24"/>
      <c r="VRZ323" s="24"/>
      <c r="VSA323" s="25"/>
      <c r="VSB323" s="25"/>
      <c r="VSC323" s="26"/>
      <c r="VSD323" s="26"/>
      <c r="VSE323" s="102"/>
      <c r="VSF323" s="24"/>
      <c r="VSG323" s="24"/>
      <c r="VSH323" s="24"/>
      <c r="VSI323" s="25"/>
      <c r="VSJ323" s="25"/>
      <c r="VSK323" s="26"/>
      <c r="VSL323" s="26"/>
      <c r="VSM323" s="102"/>
      <c r="VSN323" s="24"/>
      <c r="VSO323" s="24"/>
      <c r="VSP323" s="24"/>
      <c r="VSQ323" s="25"/>
      <c r="VSR323" s="25"/>
      <c r="VSS323" s="26"/>
      <c r="VST323" s="26"/>
      <c r="VSU323" s="102"/>
      <c r="VSV323" s="24"/>
      <c r="VSW323" s="24"/>
      <c r="VSX323" s="24"/>
      <c r="VSY323" s="25"/>
      <c r="VSZ323" s="25"/>
      <c r="VTA323" s="26"/>
      <c r="VTB323" s="26"/>
      <c r="VTC323" s="102"/>
      <c r="VTD323" s="24"/>
      <c r="VTE323" s="24"/>
      <c r="VTF323" s="24"/>
      <c r="VTG323" s="25"/>
      <c r="VTH323" s="25"/>
      <c r="VTI323" s="26"/>
      <c r="VTJ323" s="26"/>
      <c r="VTK323" s="102"/>
      <c r="VTL323" s="24"/>
      <c r="VTM323" s="24"/>
      <c r="VTN323" s="24"/>
      <c r="VTO323" s="25"/>
      <c r="VTP323" s="25"/>
      <c r="VTQ323" s="26"/>
      <c r="VTR323" s="26"/>
      <c r="VTS323" s="102"/>
      <c r="VTT323" s="24"/>
      <c r="VTU323" s="24"/>
      <c r="VTV323" s="24"/>
      <c r="VTW323" s="25"/>
      <c r="VTX323" s="25"/>
      <c r="VTY323" s="26"/>
      <c r="VTZ323" s="26"/>
      <c r="VUA323" s="102"/>
      <c r="VUB323" s="24"/>
      <c r="VUC323" s="24"/>
      <c r="VUD323" s="24"/>
      <c r="VUE323" s="25"/>
      <c r="VUF323" s="25"/>
      <c r="VUG323" s="26"/>
      <c r="VUH323" s="26"/>
      <c r="VUI323" s="102"/>
      <c r="VUJ323" s="24"/>
      <c r="VUK323" s="24"/>
      <c r="VUL323" s="24"/>
      <c r="VUM323" s="25"/>
      <c r="VUN323" s="25"/>
      <c r="VUO323" s="26"/>
      <c r="VUP323" s="26"/>
      <c r="VUQ323" s="102"/>
      <c r="VUR323" s="24"/>
      <c r="VUS323" s="24"/>
      <c r="VUT323" s="24"/>
      <c r="VUU323" s="25"/>
      <c r="VUV323" s="25"/>
      <c r="VUW323" s="26"/>
      <c r="VUX323" s="26"/>
      <c r="VUY323" s="102"/>
      <c r="VUZ323" s="24"/>
      <c r="VVA323" s="24"/>
      <c r="VVB323" s="24"/>
      <c r="VVC323" s="25"/>
      <c r="VVD323" s="25"/>
      <c r="VVE323" s="26"/>
      <c r="VVF323" s="26"/>
      <c r="VVG323" s="102"/>
      <c r="VVH323" s="24"/>
      <c r="VVI323" s="24"/>
      <c r="VVJ323" s="24"/>
      <c r="VVK323" s="25"/>
      <c r="VVL323" s="25"/>
      <c r="VVM323" s="26"/>
      <c r="VVN323" s="26"/>
      <c r="VVO323" s="102"/>
      <c r="VVP323" s="24"/>
      <c r="VVQ323" s="24"/>
      <c r="VVR323" s="24"/>
      <c r="VVS323" s="25"/>
      <c r="VVT323" s="25"/>
      <c r="VVU323" s="26"/>
      <c r="VVV323" s="26"/>
      <c r="VVW323" s="102"/>
      <c r="VVX323" s="24"/>
      <c r="VVY323" s="24"/>
      <c r="VVZ323" s="24"/>
      <c r="VWA323" s="25"/>
      <c r="VWB323" s="25"/>
      <c r="VWC323" s="26"/>
      <c r="VWD323" s="26"/>
      <c r="VWE323" s="102"/>
      <c r="VWF323" s="24"/>
      <c r="VWG323" s="24"/>
      <c r="VWH323" s="24"/>
      <c r="VWI323" s="25"/>
      <c r="VWJ323" s="25"/>
      <c r="VWK323" s="26"/>
      <c r="VWL323" s="26"/>
      <c r="VWM323" s="102"/>
      <c r="VWN323" s="24"/>
      <c r="VWO323" s="24"/>
      <c r="VWP323" s="24"/>
      <c r="VWQ323" s="25"/>
      <c r="VWR323" s="25"/>
      <c r="VWS323" s="26"/>
      <c r="VWT323" s="26"/>
      <c r="VWU323" s="102"/>
      <c r="VWV323" s="24"/>
      <c r="VWW323" s="24"/>
      <c r="VWX323" s="24"/>
      <c r="VWY323" s="25"/>
      <c r="VWZ323" s="25"/>
      <c r="VXA323" s="26"/>
      <c r="VXB323" s="26"/>
      <c r="VXC323" s="102"/>
      <c r="VXD323" s="24"/>
      <c r="VXE323" s="24"/>
      <c r="VXF323" s="24"/>
      <c r="VXG323" s="25"/>
      <c r="VXH323" s="25"/>
      <c r="VXI323" s="26"/>
      <c r="VXJ323" s="26"/>
      <c r="VXK323" s="102"/>
      <c r="VXL323" s="24"/>
      <c r="VXM323" s="24"/>
      <c r="VXN323" s="24"/>
      <c r="VXO323" s="25"/>
      <c r="VXP323" s="25"/>
      <c r="VXQ323" s="26"/>
      <c r="VXR323" s="26"/>
      <c r="VXS323" s="102"/>
      <c r="VXT323" s="24"/>
      <c r="VXU323" s="24"/>
      <c r="VXV323" s="24"/>
      <c r="VXW323" s="25"/>
      <c r="VXX323" s="25"/>
      <c r="VXY323" s="26"/>
      <c r="VXZ323" s="26"/>
      <c r="VYA323" s="102"/>
      <c r="VYB323" s="24"/>
      <c r="VYC323" s="24"/>
      <c r="VYD323" s="24"/>
      <c r="VYE323" s="25"/>
      <c r="VYF323" s="25"/>
      <c r="VYG323" s="26"/>
      <c r="VYH323" s="26"/>
      <c r="VYI323" s="102"/>
      <c r="VYJ323" s="24"/>
      <c r="VYK323" s="24"/>
      <c r="VYL323" s="24"/>
      <c r="VYM323" s="25"/>
      <c r="VYN323" s="25"/>
      <c r="VYO323" s="26"/>
      <c r="VYP323" s="26"/>
      <c r="VYQ323" s="102"/>
      <c r="VYR323" s="24"/>
      <c r="VYS323" s="24"/>
      <c r="VYT323" s="24"/>
      <c r="VYU323" s="25"/>
      <c r="VYV323" s="25"/>
      <c r="VYW323" s="26"/>
      <c r="VYX323" s="26"/>
      <c r="VYY323" s="102"/>
      <c r="VYZ323" s="24"/>
      <c r="VZA323" s="24"/>
      <c r="VZB323" s="24"/>
      <c r="VZC323" s="25"/>
      <c r="VZD323" s="25"/>
      <c r="VZE323" s="26"/>
      <c r="VZF323" s="26"/>
      <c r="VZG323" s="102"/>
      <c r="VZH323" s="24"/>
      <c r="VZI323" s="24"/>
      <c r="VZJ323" s="24"/>
      <c r="VZK323" s="25"/>
      <c r="VZL323" s="25"/>
      <c r="VZM323" s="26"/>
      <c r="VZN323" s="26"/>
      <c r="VZO323" s="102"/>
      <c r="VZP323" s="24"/>
      <c r="VZQ323" s="24"/>
      <c r="VZR323" s="24"/>
      <c r="VZS323" s="25"/>
      <c r="VZT323" s="25"/>
      <c r="VZU323" s="26"/>
      <c r="VZV323" s="26"/>
      <c r="VZW323" s="102"/>
      <c r="VZX323" s="24"/>
      <c r="VZY323" s="24"/>
      <c r="VZZ323" s="24"/>
      <c r="WAA323" s="25"/>
      <c r="WAB323" s="25"/>
      <c r="WAC323" s="26"/>
      <c r="WAD323" s="26"/>
      <c r="WAE323" s="102"/>
      <c r="WAF323" s="24"/>
      <c r="WAG323" s="24"/>
      <c r="WAH323" s="24"/>
      <c r="WAI323" s="25"/>
      <c r="WAJ323" s="25"/>
      <c r="WAK323" s="26"/>
      <c r="WAL323" s="26"/>
      <c r="WAM323" s="102"/>
      <c r="WAN323" s="24"/>
      <c r="WAO323" s="24"/>
      <c r="WAP323" s="24"/>
      <c r="WAQ323" s="25"/>
      <c r="WAR323" s="25"/>
      <c r="WAS323" s="26"/>
      <c r="WAT323" s="26"/>
      <c r="WAU323" s="102"/>
      <c r="WAV323" s="24"/>
      <c r="WAW323" s="24"/>
      <c r="WAX323" s="24"/>
      <c r="WAY323" s="25"/>
      <c r="WAZ323" s="25"/>
      <c r="WBA323" s="26"/>
      <c r="WBB323" s="26"/>
      <c r="WBC323" s="102"/>
      <c r="WBD323" s="24"/>
      <c r="WBE323" s="24"/>
      <c r="WBF323" s="24"/>
      <c r="WBG323" s="25"/>
      <c r="WBH323" s="25"/>
      <c r="WBI323" s="26"/>
      <c r="WBJ323" s="26"/>
      <c r="WBK323" s="102"/>
      <c r="WBL323" s="24"/>
      <c r="WBM323" s="24"/>
      <c r="WBN323" s="24"/>
      <c r="WBO323" s="25"/>
      <c r="WBP323" s="25"/>
      <c r="WBQ323" s="26"/>
      <c r="WBR323" s="26"/>
      <c r="WBS323" s="102"/>
      <c r="WBT323" s="24"/>
      <c r="WBU323" s="24"/>
      <c r="WBV323" s="24"/>
      <c r="WBW323" s="25"/>
      <c r="WBX323" s="25"/>
      <c r="WBY323" s="26"/>
      <c r="WBZ323" s="26"/>
      <c r="WCA323" s="102"/>
      <c r="WCB323" s="24"/>
      <c r="WCC323" s="24"/>
      <c r="WCD323" s="24"/>
      <c r="WCE323" s="25"/>
      <c r="WCF323" s="25"/>
      <c r="WCG323" s="26"/>
      <c r="WCH323" s="26"/>
      <c r="WCI323" s="102"/>
      <c r="WCJ323" s="24"/>
      <c r="WCK323" s="24"/>
      <c r="WCL323" s="24"/>
      <c r="WCM323" s="25"/>
      <c r="WCN323" s="25"/>
      <c r="WCO323" s="26"/>
      <c r="WCP323" s="26"/>
      <c r="WCQ323" s="102"/>
      <c r="WCR323" s="24"/>
      <c r="WCS323" s="24"/>
      <c r="WCT323" s="24"/>
      <c r="WCU323" s="25"/>
      <c r="WCV323" s="25"/>
      <c r="WCW323" s="26"/>
      <c r="WCX323" s="26"/>
      <c r="WCY323" s="102"/>
      <c r="WCZ323" s="24"/>
      <c r="WDA323" s="24"/>
      <c r="WDB323" s="24"/>
      <c r="WDC323" s="25"/>
      <c r="WDD323" s="25"/>
      <c r="WDE323" s="26"/>
      <c r="WDF323" s="26"/>
      <c r="WDG323" s="102"/>
      <c r="WDH323" s="24"/>
      <c r="WDI323" s="24"/>
      <c r="WDJ323" s="24"/>
      <c r="WDK323" s="25"/>
      <c r="WDL323" s="25"/>
      <c r="WDM323" s="26"/>
      <c r="WDN323" s="26"/>
      <c r="WDO323" s="102"/>
      <c r="WDP323" s="24"/>
      <c r="WDQ323" s="24"/>
      <c r="WDR323" s="24"/>
      <c r="WDS323" s="25"/>
      <c r="WDT323" s="25"/>
      <c r="WDU323" s="26"/>
      <c r="WDV323" s="26"/>
      <c r="WDW323" s="102"/>
      <c r="WDX323" s="24"/>
      <c r="WDY323" s="24"/>
      <c r="WDZ323" s="24"/>
      <c r="WEA323" s="25"/>
      <c r="WEB323" s="25"/>
      <c r="WEC323" s="26"/>
      <c r="WED323" s="26"/>
      <c r="WEE323" s="102"/>
      <c r="WEF323" s="24"/>
      <c r="WEG323" s="24"/>
      <c r="WEH323" s="24"/>
      <c r="WEI323" s="25"/>
      <c r="WEJ323" s="25"/>
      <c r="WEK323" s="26"/>
      <c r="WEL323" s="26"/>
      <c r="WEM323" s="102"/>
      <c r="WEN323" s="24"/>
      <c r="WEO323" s="24"/>
      <c r="WEP323" s="24"/>
      <c r="WEQ323" s="25"/>
      <c r="WER323" s="25"/>
      <c r="WES323" s="26"/>
      <c r="WET323" s="26"/>
      <c r="WEU323" s="102"/>
      <c r="WEV323" s="24"/>
      <c r="WEW323" s="24"/>
      <c r="WEX323" s="24"/>
      <c r="WEY323" s="25"/>
      <c r="WEZ323" s="25"/>
      <c r="WFA323" s="26"/>
      <c r="WFB323" s="26"/>
      <c r="WFC323" s="102"/>
      <c r="WFD323" s="24"/>
      <c r="WFE323" s="24"/>
      <c r="WFF323" s="24"/>
      <c r="WFG323" s="25"/>
      <c r="WFH323" s="25"/>
      <c r="WFI323" s="26"/>
      <c r="WFJ323" s="26"/>
      <c r="WFK323" s="102"/>
      <c r="WFL323" s="24"/>
      <c r="WFM323" s="24"/>
      <c r="WFN323" s="24"/>
      <c r="WFO323" s="25"/>
      <c r="WFP323" s="25"/>
      <c r="WFQ323" s="26"/>
      <c r="WFR323" s="26"/>
      <c r="WFS323" s="102"/>
      <c r="WFT323" s="24"/>
      <c r="WFU323" s="24"/>
      <c r="WFV323" s="24"/>
      <c r="WFW323" s="25"/>
      <c r="WFX323" s="25"/>
      <c r="WFY323" s="26"/>
      <c r="WFZ323" s="26"/>
      <c r="WGA323" s="102"/>
      <c r="WGB323" s="24"/>
      <c r="WGC323" s="24"/>
      <c r="WGD323" s="24"/>
      <c r="WGE323" s="25"/>
      <c r="WGF323" s="25"/>
      <c r="WGG323" s="26"/>
      <c r="WGH323" s="26"/>
      <c r="WGI323" s="102"/>
      <c r="WGJ323" s="24"/>
      <c r="WGK323" s="24"/>
      <c r="WGL323" s="24"/>
      <c r="WGM323" s="25"/>
      <c r="WGN323" s="25"/>
      <c r="WGO323" s="26"/>
      <c r="WGP323" s="26"/>
      <c r="WGQ323" s="102"/>
      <c r="WGR323" s="24"/>
      <c r="WGS323" s="24"/>
      <c r="WGT323" s="24"/>
      <c r="WGU323" s="25"/>
      <c r="WGV323" s="25"/>
      <c r="WGW323" s="26"/>
      <c r="WGX323" s="26"/>
      <c r="WGY323" s="102"/>
      <c r="WGZ323" s="24"/>
      <c r="WHA323" s="24"/>
      <c r="WHB323" s="24"/>
      <c r="WHC323" s="25"/>
      <c r="WHD323" s="25"/>
      <c r="WHE323" s="26"/>
      <c r="WHF323" s="26"/>
      <c r="WHG323" s="102"/>
      <c r="WHH323" s="24"/>
      <c r="WHI323" s="24"/>
      <c r="WHJ323" s="24"/>
      <c r="WHK323" s="25"/>
      <c r="WHL323" s="25"/>
      <c r="WHM323" s="26"/>
      <c r="WHN323" s="26"/>
      <c r="WHO323" s="102"/>
      <c r="WHP323" s="24"/>
      <c r="WHQ323" s="24"/>
      <c r="WHR323" s="24"/>
      <c r="WHS323" s="25"/>
      <c r="WHT323" s="25"/>
      <c r="WHU323" s="26"/>
      <c r="WHV323" s="26"/>
      <c r="WHW323" s="102"/>
      <c r="WHX323" s="24"/>
      <c r="WHY323" s="24"/>
      <c r="WHZ323" s="24"/>
      <c r="WIA323" s="25"/>
      <c r="WIB323" s="25"/>
      <c r="WIC323" s="26"/>
      <c r="WID323" s="26"/>
      <c r="WIE323" s="102"/>
      <c r="WIF323" s="24"/>
      <c r="WIG323" s="24"/>
      <c r="WIH323" s="24"/>
      <c r="WII323" s="25"/>
      <c r="WIJ323" s="25"/>
      <c r="WIK323" s="26"/>
      <c r="WIL323" s="26"/>
      <c r="WIM323" s="102"/>
      <c r="WIN323" s="24"/>
      <c r="WIO323" s="24"/>
      <c r="WIP323" s="24"/>
      <c r="WIQ323" s="25"/>
      <c r="WIR323" s="25"/>
      <c r="WIS323" s="26"/>
      <c r="WIT323" s="26"/>
      <c r="WIU323" s="102"/>
      <c r="WIV323" s="24"/>
      <c r="WIW323" s="24"/>
      <c r="WIX323" s="24"/>
      <c r="WIY323" s="25"/>
      <c r="WIZ323" s="25"/>
      <c r="WJA323" s="26"/>
      <c r="WJB323" s="26"/>
      <c r="WJC323" s="102"/>
      <c r="WJD323" s="24"/>
      <c r="WJE323" s="24"/>
      <c r="WJF323" s="24"/>
      <c r="WJG323" s="25"/>
      <c r="WJH323" s="25"/>
      <c r="WJI323" s="26"/>
      <c r="WJJ323" s="26"/>
      <c r="WJK323" s="102"/>
      <c r="WJL323" s="24"/>
      <c r="WJM323" s="24"/>
      <c r="WJN323" s="24"/>
      <c r="WJO323" s="25"/>
      <c r="WJP323" s="25"/>
      <c r="WJQ323" s="26"/>
      <c r="WJR323" s="26"/>
      <c r="WJS323" s="102"/>
      <c r="WJT323" s="24"/>
      <c r="WJU323" s="24"/>
      <c r="WJV323" s="24"/>
      <c r="WJW323" s="25"/>
      <c r="WJX323" s="25"/>
      <c r="WJY323" s="26"/>
      <c r="WJZ323" s="26"/>
      <c r="WKA323" s="102"/>
      <c r="WKB323" s="24"/>
      <c r="WKC323" s="24"/>
      <c r="WKD323" s="24"/>
      <c r="WKE323" s="25"/>
      <c r="WKF323" s="25"/>
      <c r="WKG323" s="26"/>
      <c r="WKH323" s="26"/>
      <c r="WKI323" s="102"/>
      <c r="WKJ323" s="24"/>
      <c r="WKK323" s="24"/>
      <c r="WKL323" s="24"/>
      <c r="WKM323" s="25"/>
      <c r="WKN323" s="25"/>
      <c r="WKO323" s="26"/>
      <c r="WKP323" s="26"/>
      <c r="WKQ323" s="102"/>
      <c r="WKR323" s="24"/>
      <c r="WKS323" s="24"/>
      <c r="WKT323" s="24"/>
      <c r="WKU323" s="25"/>
      <c r="WKV323" s="25"/>
      <c r="WKW323" s="26"/>
      <c r="WKX323" s="26"/>
      <c r="WKY323" s="102"/>
      <c r="WKZ323" s="24"/>
      <c r="WLA323" s="24"/>
      <c r="WLB323" s="24"/>
      <c r="WLC323" s="25"/>
      <c r="WLD323" s="25"/>
      <c r="WLE323" s="26"/>
      <c r="WLF323" s="26"/>
      <c r="WLG323" s="102"/>
      <c r="WLH323" s="24"/>
      <c r="WLI323" s="24"/>
      <c r="WLJ323" s="24"/>
      <c r="WLK323" s="25"/>
      <c r="WLL323" s="25"/>
      <c r="WLM323" s="26"/>
      <c r="WLN323" s="26"/>
      <c r="WLO323" s="102"/>
      <c r="WLP323" s="24"/>
      <c r="WLQ323" s="24"/>
      <c r="WLR323" s="24"/>
      <c r="WLS323" s="25"/>
      <c r="WLT323" s="25"/>
      <c r="WLU323" s="26"/>
      <c r="WLV323" s="26"/>
      <c r="WLW323" s="102"/>
      <c r="WLX323" s="24"/>
      <c r="WLY323" s="24"/>
      <c r="WLZ323" s="24"/>
      <c r="WMA323" s="25"/>
      <c r="WMB323" s="25"/>
      <c r="WMC323" s="26"/>
      <c r="WMD323" s="26"/>
      <c r="WME323" s="102"/>
      <c r="WMF323" s="24"/>
      <c r="WMG323" s="24"/>
      <c r="WMH323" s="24"/>
      <c r="WMI323" s="25"/>
      <c r="WMJ323" s="25"/>
      <c r="WMK323" s="26"/>
      <c r="WML323" s="26"/>
      <c r="WMM323" s="102"/>
      <c r="WMN323" s="24"/>
      <c r="WMO323" s="24"/>
      <c r="WMP323" s="24"/>
      <c r="WMQ323" s="25"/>
      <c r="WMR323" s="25"/>
      <c r="WMS323" s="26"/>
      <c r="WMT323" s="26"/>
      <c r="WMU323" s="102"/>
      <c r="WMV323" s="24"/>
      <c r="WMW323" s="24"/>
      <c r="WMX323" s="24"/>
      <c r="WMY323" s="25"/>
      <c r="WMZ323" s="25"/>
      <c r="WNA323" s="26"/>
      <c r="WNB323" s="26"/>
      <c r="WNC323" s="102"/>
      <c r="WND323" s="24"/>
      <c r="WNE323" s="24"/>
      <c r="WNF323" s="24"/>
      <c r="WNG323" s="25"/>
      <c r="WNH323" s="25"/>
      <c r="WNI323" s="26"/>
      <c r="WNJ323" s="26"/>
      <c r="WNK323" s="102"/>
      <c r="WNL323" s="24"/>
      <c r="WNM323" s="24"/>
      <c r="WNN323" s="24"/>
      <c r="WNO323" s="25"/>
      <c r="WNP323" s="25"/>
      <c r="WNQ323" s="26"/>
      <c r="WNR323" s="26"/>
      <c r="WNS323" s="102"/>
      <c r="WNT323" s="24"/>
      <c r="WNU323" s="24"/>
      <c r="WNV323" s="24"/>
      <c r="WNW323" s="25"/>
      <c r="WNX323" s="25"/>
      <c r="WNY323" s="26"/>
      <c r="WNZ323" s="26"/>
      <c r="WOA323" s="102"/>
      <c r="WOB323" s="24"/>
      <c r="WOC323" s="24"/>
      <c r="WOD323" s="24"/>
      <c r="WOE323" s="25"/>
      <c r="WOF323" s="25"/>
      <c r="WOG323" s="26"/>
      <c r="WOH323" s="26"/>
      <c r="WOI323" s="102"/>
      <c r="WOJ323" s="24"/>
      <c r="WOK323" s="24"/>
      <c r="WOL323" s="24"/>
      <c r="WOM323" s="25"/>
      <c r="WON323" s="25"/>
      <c r="WOO323" s="26"/>
      <c r="WOP323" s="26"/>
      <c r="WOQ323" s="102"/>
      <c r="WOR323" s="24"/>
      <c r="WOS323" s="24"/>
      <c r="WOT323" s="24"/>
      <c r="WOU323" s="25"/>
      <c r="WOV323" s="25"/>
      <c r="WOW323" s="26"/>
      <c r="WOX323" s="26"/>
      <c r="WOY323" s="102"/>
      <c r="WOZ323" s="24"/>
      <c r="WPA323" s="24"/>
      <c r="WPB323" s="24"/>
      <c r="WPC323" s="25"/>
      <c r="WPD323" s="25"/>
      <c r="WPE323" s="26"/>
      <c r="WPF323" s="26"/>
      <c r="WPG323" s="102"/>
      <c r="WPH323" s="24"/>
      <c r="WPI323" s="24"/>
      <c r="WPJ323" s="24"/>
      <c r="WPK323" s="25"/>
      <c r="WPL323" s="25"/>
      <c r="WPM323" s="26"/>
      <c r="WPN323" s="26"/>
      <c r="WPO323" s="102"/>
      <c r="WPP323" s="24"/>
      <c r="WPQ323" s="24"/>
      <c r="WPR323" s="24"/>
      <c r="WPS323" s="25"/>
      <c r="WPT323" s="25"/>
      <c r="WPU323" s="26"/>
      <c r="WPV323" s="26"/>
      <c r="WPW323" s="102"/>
      <c r="WPX323" s="24"/>
      <c r="WPY323" s="24"/>
      <c r="WPZ323" s="24"/>
      <c r="WQA323" s="25"/>
      <c r="WQB323" s="25"/>
      <c r="WQC323" s="26"/>
      <c r="WQD323" s="26"/>
      <c r="WQE323" s="102"/>
      <c r="WQF323" s="24"/>
      <c r="WQG323" s="24"/>
      <c r="WQH323" s="24"/>
      <c r="WQI323" s="25"/>
      <c r="WQJ323" s="25"/>
      <c r="WQK323" s="26"/>
      <c r="WQL323" s="26"/>
      <c r="WQM323" s="102"/>
      <c r="WQN323" s="24"/>
      <c r="WQO323" s="24"/>
      <c r="WQP323" s="24"/>
      <c r="WQQ323" s="25"/>
      <c r="WQR323" s="25"/>
      <c r="WQS323" s="26"/>
      <c r="WQT323" s="26"/>
      <c r="WQU323" s="102"/>
      <c r="WQV323" s="24"/>
      <c r="WQW323" s="24"/>
      <c r="WQX323" s="24"/>
      <c r="WQY323" s="25"/>
      <c r="WQZ323" s="25"/>
      <c r="WRA323" s="26"/>
      <c r="WRB323" s="26"/>
      <c r="WRC323" s="102"/>
      <c r="WRD323" s="24"/>
      <c r="WRE323" s="24"/>
      <c r="WRF323" s="24"/>
      <c r="WRG323" s="25"/>
      <c r="WRH323" s="25"/>
      <c r="WRI323" s="26"/>
      <c r="WRJ323" s="26"/>
      <c r="WRK323" s="102"/>
      <c r="WRL323" s="24"/>
      <c r="WRM323" s="24"/>
      <c r="WRN323" s="24"/>
      <c r="WRO323" s="25"/>
      <c r="WRP323" s="25"/>
      <c r="WRQ323" s="26"/>
      <c r="WRR323" s="26"/>
      <c r="WRS323" s="102"/>
      <c r="WRT323" s="24"/>
      <c r="WRU323" s="24"/>
      <c r="WRV323" s="24"/>
      <c r="WRW323" s="25"/>
      <c r="WRX323" s="25"/>
      <c r="WRY323" s="26"/>
      <c r="WRZ323" s="26"/>
      <c r="WSA323" s="102"/>
      <c r="WSB323" s="24"/>
      <c r="WSC323" s="24"/>
      <c r="WSD323" s="24"/>
      <c r="WSE323" s="25"/>
      <c r="WSF323" s="25"/>
      <c r="WSG323" s="26"/>
      <c r="WSH323" s="26"/>
      <c r="WSI323" s="102"/>
      <c r="WSJ323" s="24"/>
      <c r="WSK323" s="24"/>
      <c r="WSL323" s="24"/>
      <c r="WSM323" s="25"/>
      <c r="WSN323" s="25"/>
      <c r="WSO323" s="26"/>
      <c r="WSP323" s="26"/>
      <c r="WSQ323" s="102"/>
      <c r="WSR323" s="24"/>
      <c r="WSS323" s="24"/>
      <c r="WST323" s="24"/>
      <c r="WSU323" s="25"/>
      <c r="WSV323" s="25"/>
      <c r="WSW323" s="26"/>
      <c r="WSX323" s="26"/>
      <c r="WSY323" s="102"/>
      <c r="WSZ323" s="24"/>
      <c r="WTA323" s="24"/>
      <c r="WTB323" s="24"/>
      <c r="WTC323" s="25"/>
      <c r="WTD323" s="25"/>
      <c r="WTE323" s="26"/>
      <c r="WTF323" s="26"/>
      <c r="WTG323" s="102"/>
      <c r="WTH323" s="24"/>
      <c r="WTI323" s="24"/>
      <c r="WTJ323" s="24"/>
      <c r="WTK323" s="25"/>
      <c r="WTL323" s="25"/>
      <c r="WTM323" s="26"/>
      <c r="WTN323" s="26"/>
      <c r="WTO323" s="102"/>
      <c r="WTP323" s="24"/>
      <c r="WTQ323" s="24"/>
      <c r="WTR323" s="24"/>
      <c r="WTS323" s="25"/>
      <c r="WTT323" s="25"/>
      <c r="WTU323" s="26"/>
      <c r="WTV323" s="26"/>
      <c r="WTW323" s="102"/>
      <c r="WTX323" s="24"/>
      <c r="WTY323" s="24"/>
      <c r="WTZ323" s="24"/>
      <c r="WUA323" s="25"/>
      <c r="WUB323" s="25"/>
      <c r="WUC323" s="26"/>
      <c r="WUD323" s="26"/>
      <c r="WUE323" s="102"/>
      <c r="WUF323" s="24"/>
      <c r="WUG323" s="24"/>
      <c r="WUH323" s="24"/>
      <c r="WUI323" s="25"/>
      <c r="WUJ323" s="25"/>
      <c r="WUK323" s="26"/>
      <c r="WUL323" s="26"/>
      <c r="WUM323" s="102"/>
      <c r="WUN323" s="24"/>
      <c r="WUO323" s="24"/>
      <c r="WUP323" s="24"/>
      <c r="WUQ323" s="25"/>
      <c r="WUR323" s="25"/>
      <c r="WUS323" s="26"/>
      <c r="WUT323" s="26"/>
      <c r="WUU323" s="102"/>
      <c r="WUV323" s="24"/>
      <c r="WUW323" s="24"/>
      <c r="WUX323" s="24"/>
      <c r="WUY323" s="25"/>
      <c r="WUZ323" s="25"/>
      <c r="WVA323" s="26"/>
      <c r="WVB323" s="26"/>
      <c r="WVC323" s="102"/>
      <c r="WVD323" s="24"/>
      <c r="WVE323" s="24"/>
      <c r="WVF323" s="24"/>
      <c r="WVG323" s="25"/>
      <c r="WVH323" s="25"/>
      <c r="WVI323" s="26"/>
      <c r="WVJ323" s="26"/>
      <c r="WVK323" s="102"/>
      <c r="WVL323" s="24"/>
      <c r="WVM323" s="24"/>
      <c r="WVN323" s="24"/>
      <c r="WVO323" s="25"/>
      <c r="WVP323" s="25"/>
      <c r="WVQ323" s="26"/>
      <c r="WVR323" s="26"/>
      <c r="WVS323" s="102"/>
      <c r="WVT323" s="24"/>
      <c r="WVU323" s="24"/>
      <c r="WVV323" s="24"/>
      <c r="WVW323" s="25"/>
      <c r="WVX323" s="25"/>
      <c r="WVY323" s="26"/>
      <c r="WVZ323" s="26"/>
      <c r="WWA323" s="102"/>
      <c r="WWB323" s="24"/>
      <c r="WWC323" s="24"/>
      <c r="WWD323" s="24"/>
      <c r="WWE323" s="25"/>
      <c r="WWF323" s="25"/>
      <c r="WWG323" s="26"/>
      <c r="WWH323" s="26"/>
      <c r="WWI323" s="102"/>
      <c r="WWJ323" s="24"/>
      <c r="WWK323" s="24"/>
      <c r="WWL323" s="24"/>
      <c r="WWM323" s="25"/>
      <c r="WWN323" s="25"/>
      <c r="WWO323" s="26"/>
      <c r="WWP323" s="26"/>
      <c r="WWQ323" s="102"/>
      <c r="WWR323" s="24"/>
      <c r="WWS323" s="24"/>
      <c r="WWT323" s="24"/>
      <c r="WWU323" s="25"/>
      <c r="WWV323" s="25"/>
      <c r="WWW323" s="26"/>
      <c r="WWX323" s="26"/>
      <c r="WWY323" s="102"/>
      <c r="WWZ323" s="24"/>
      <c r="WXA323" s="24"/>
      <c r="WXB323" s="24"/>
      <c r="WXC323" s="25"/>
      <c r="WXD323" s="25"/>
      <c r="WXE323" s="26"/>
      <c r="WXF323" s="26"/>
      <c r="WXG323" s="102"/>
      <c r="WXH323" s="24"/>
      <c r="WXI323" s="24"/>
      <c r="WXJ323" s="24"/>
      <c r="WXK323" s="25"/>
      <c r="WXL323" s="25"/>
      <c r="WXM323" s="26"/>
      <c r="WXN323" s="26"/>
      <c r="WXO323" s="102"/>
      <c r="WXP323" s="24"/>
      <c r="WXQ323" s="24"/>
      <c r="WXR323" s="24"/>
      <c r="WXS323" s="25"/>
      <c r="WXT323" s="25"/>
      <c r="WXU323" s="26"/>
      <c r="WXV323" s="26"/>
      <c r="WXW323" s="102"/>
      <c r="WXX323" s="24"/>
      <c r="WXY323" s="24"/>
      <c r="WXZ323" s="24"/>
      <c r="WYA323" s="25"/>
      <c r="WYB323" s="25"/>
      <c r="WYC323" s="26"/>
      <c r="WYD323" s="26"/>
      <c r="WYE323" s="102"/>
      <c r="WYF323" s="24"/>
      <c r="WYG323" s="24"/>
      <c r="WYH323" s="24"/>
      <c r="WYI323" s="25"/>
      <c r="WYJ323" s="25"/>
      <c r="WYK323" s="26"/>
      <c r="WYL323" s="26"/>
      <c r="WYM323" s="102"/>
      <c r="WYN323" s="24"/>
      <c r="WYO323" s="24"/>
      <c r="WYP323" s="24"/>
      <c r="WYQ323" s="25"/>
      <c r="WYR323" s="25"/>
      <c r="WYS323" s="26"/>
      <c r="WYT323" s="26"/>
      <c r="WYU323" s="102"/>
      <c r="WYV323" s="24"/>
      <c r="WYW323" s="24"/>
      <c r="WYX323" s="24"/>
      <c r="WYY323" s="25"/>
      <c r="WYZ323" s="25"/>
      <c r="WZA323" s="26"/>
      <c r="WZB323" s="26"/>
      <c r="WZC323" s="102"/>
      <c r="WZD323" s="24"/>
      <c r="WZE323" s="24"/>
      <c r="WZF323" s="24"/>
      <c r="WZG323" s="25"/>
      <c r="WZH323" s="25"/>
      <c r="WZI323" s="26"/>
      <c r="WZJ323" s="26"/>
      <c r="WZK323" s="102"/>
      <c r="WZL323" s="24"/>
      <c r="WZM323" s="24"/>
      <c r="WZN323" s="24"/>
      <c r="WZO323" s="25"/>
      <c r="WZP323" s="25"/>
      <c r="WZQ323" s="26"/>
      <c r="WZR323" s="26"/>
      <c r="WZS323" s="102"/>
      <c r="WZT323" s="24"/>
      <c r="WZU323" s="24"/>
      <c r="WZV323" s="24"/>
      <c r="WZW323" s="25"/>
      <c r="WZX323" s="25"/>
      <c r="WZY323" s="26"/>
      <c r="WZZ323" s="26"/>
      <c r="XAA323" s="102"/>
      <c r="XAB323" s="24"/>
      <c r="XAC323" s="24"/>
      <c r="XAD323" s="24"/>
      <c r="XAE323" s="25"/>
      <c r="XAF323" s="25"/>
      <c r="XAG323" s="26"/>
      <c r="XAH323" s="26"/>
      <c r="XAI323" s="102"/>
      <c r="XAJ323" s="24"/>
      <c r="XAK323" s="24"/>
      <c r="XAL323" s="24"/>
      <c r="XAM323" s="25"/>
      <c r="XAN323" s="25"/>
      <c r="XAO323" s="26"/>
      <c r="XAP323" s="26"/>
      <c r="XAQ323" s="102"/>
      <c r="XAR323" s="24"/>
      <c r="XAS323" s="24"/>
      <c r="XAT323" s="24"/>
      <c r="XAU323" s="25"/>
      <c r="XAV323" s="25"/>
      <c r="XAW323" s="26"/>
      <c r="XAX323" s="26"/>
      <c r="XAY323" s="102"/>
      <c r="XAZ323" s="24"/>
      <c r="XBA323" s="24"/>
      <c r="XBB323" s="24"/>
      <c r="XBC323" s="25"/>
      <c r="XBD323" s="25"/>
      <c r="XBE323" s="26"/>
      <c r="XBF323" s="26"/>
      <c r="XBG323" s="102"/>
      <c r="XBH323" s="24"/>
      <c r="XBI323" s="24"/>
      <c r="XBJ323" s="24"/>
      <c r="XBK323" s="25"/>
      <c r="XBL323" s="25"/>
      <c r="XBM323" s="26"/>
      <c r="XBN323" s="26"/>
      <c r="XBO323" s="102"/>
      <c r="XBP323" s="24"/>
      <c r="XBQ323" s="24"/>
      <c r="XBR323" s="24"/>
      <c r="XBS323" s="25"/>
      <c r="XBT323" s="25"/>
      <c r="XBU323" s="26"/>
      <c r="XBV323" s="26"/>
    </row>
    <row r="324" spans="1:16298" x14ac:dyDescent="0.35">
      <c r="A324" s="138" t="s">
        <v>7868</v>
      </c>
      <c r="B324" s="21">
        <v>6</v>
      </c>
      <c r="C324" s="20">
        <v>0.7</v>
      </c>
      <c r="D324" s="135">
        <v>45.1</v>
      </c>
      <c r="E324" s="21"/>
      <c r="F324" s="328">
        <v>46.1</v>
      </c>
      <c r="G324" s="328">
        <v>42.35</v>
      </c>
      <c r="H324" s="331">
        <v>41.550000000000004</v>
      </c>
      <c r="K324" s="130"/>
      <c r="L324" s="131"/>
      <c r="M324" s="131"/>
      <c r="N324" s="131"/>
      <c r="O324" s="132"/>
      <c r="P324" s="132"/>
      <c r="Q324" s="129"/>
      <c r="R324" s="129"/>
      <c r="S324" s="130"/>
      <c r="T324" s="131"/>
      <c r="U324" s="131"/>
      <c r="V324" s="131"/>
      <c r="W324" s="132"/>
      <c r="X324" s="132"/>
      <c r="Y324" s="129"/>
      <c r="Z324" s="129"/>
      <c r="AA324" s="130"/>
      <c r="AB324" s="131"/>
      <c r="AC324" s="131"/>
      <c r="AD324" s="131"/>
      <c r="AE324" s="132"/>
      <c r="AF324" s="132"/>
      <c r="AG324" s="129"/>
      <c r="AH324" s="129"/>
      <c r="AI324" s="130"/>
      <c r="AJ324" s="131"/>
      <c r="AK324" s="131"/>
      <c r="AL324" s="131"/>
      <c r="AM324" s="132"/>
      <c r="AN324" s="132"/>
      <c r="AO324" s="129"/>
      <c r="AP324" s="129"/>
      <c r="AQ324" s="130"/>
      <c r="AR324" s="131"/>
      <c r="AS324" s="131"/>
      <c r="AT324" s="131"/>
      <c r="AU324" s="132"/>
      <c r="AV324" s="132"/>
      <c r="AW324" s="129"/>
      <c r="AX324" s="129"/>
      <c r="AY324" s="130"/>
      <c r="AZ324" s="131"/>
      <c r="BA324" s="131"/>
      <c r="BB324" s="131"/>
      <c r="BC324" s="132"/>
      <c r="BD324" s="132"/>
      <c r="BE324" s="129"/>
      <c r="BF324" s="129"/>
      <c r="BG324" s="130"/>
      <c r="BH324" s="131"/>
      <c r="BI324" s="131"/>
      <c r="BJ324" s="131"/>
      <c r="BK324" s="132"/>
      <c r="BL324" s="132"/>
      <c r="BM324" s="129"/>
      <c r="BN324" s="129"/>
      <c r="BO324" s="130"/>
      <c r="BP324" s="131"/>
      <c r="BQ324" s="131"/>
      <c r="BR324" s="131"/>
      <c r="BS324" s="132"/>
      <c r="BT324" s="132"/>
      <c r="BU324" s="129"/>
      <c r="BV324" s="129"/>
      <c r="BW324" s="130"/>
      <c r="BX324" s="131"/>
      <c r="BY324" s="131"/>
      <c r="BZ324" s="131"/>
      <c r="CA324" s="132"/>
      <c r="CB324" s="132"/>
      <c r="CC324" s="129"/>
      <c r="CD324" s="129"/>
      <c r="CE324" s="130"/>
      <c r="CF324" s="131"/>
      <c r="CG324" s="131"/>
      <c r="CH324" s="131"/>
      <c r="CI324" s="132"/>
      <c r="CJ324" s="132"/>
      <c r="CK324" s="129"/>
      <c r="CL324" s="129"/>
      <c r="CM324" s="130"/>
      <c r="CN324" s="131"/>
      <c r="CO324" s="131"/>
      <c r="CP324" s="131"/>
      <c r="CQ324" s="132"/>
      <c r="CR324" s="132"/>
      <c r="CS324" s="129"/>
      <c r="CT324" s="129"/>
      <c r="CU324" s="130"/>
      <c r="CV324" s="131"/>
      <c r="CW324" s="131"/>
      <c r="CX324" s="131"/>
      <c r="CY324" s="132"/>
      <c r="CZ324" s="132"/>
      <c r="DA324" s="129"/>
      <c r="DB324" s="129"/>
      <c r="DC324" s="130"/>
      <c r="DD324" s="131"/>
      <c r="DE324" s="131"/>
      <c r="DF324" s="131"/>
      <c r="DG324" s="132"/>
      <c r="DH324" s="132"/>
      <c r="DI324" s="129"/>
      <c r="DJ324" s="129"/>
      <c r="DK324" s="130"/>
      <c r="DL324" s="131"/>
      <c r="DM324" s="131"/>
      <c r="DN324" s="131"/>
      <c r="DO324" s="132"/>
      <c r="DP324" s="132"/>
      <c r="DQ324" s="129"/>
      <c r="DR324" s="129"/>
      <c r="DS324" s="130"/>
      <c r="DT324" s="131"/>
      <c r="DU324" s="131"/>
      <c r="DV324" s="131"/>
      <c r="DW324" s="132"/>
      <c r="DX324" s="132"/>
      <c r="DY324" s="129"/>
      <c r="DZ324" s="129"/>
      <c r="EA324" s="130"/>
      <c r="EB324" s="131"/>
      <c r="EC324" s="131"/>
      <c r="ED324" s="131"/>
      <c r="EE324" s="132"/>
      <c r="EF324" s="132"/>
      <c r="EG324" s="129"/>
      <c r="EH324" s="129"/>
      <c r="EI324" s="130"/>
      <c r="EJ324" s="131"/>
      <c r="EK324" s="131"/>
      <c r="EL324" s="131"/>
      <c r="EM324" s="132"/>
      <c r="EN324" s="132"/>
      <c r="EO324" s="129"/>
      <c r="EP324" s="129"/>
      <c r="EQ324" s="130"/>
      <c r="ER324" s="131"/>
      <c r="ES324" s="131"/>
      <c r="ET324" s="131"/>
      <c r="EU324" s="132"/>
      <c r="EV324" s="132"/>
      <c r="EW324" s="129"/>
      <c r="EX324" s="129"/>
      <c r="EY324" s="130"/>
      <c r="EZ324" s="131"/>
      <c r="FA324" s="131"/>
      <c r="FB324" s="131"/>
      <c r="FC324" s="132"/>
      <c r="FD324" s="132"/>
      <c r="FE324" s="129"/>
      <c r="FF324" s="129"/>
      <c r="FG324" s="130"/>
      <c r="FH324" s="131"/>
      <c r="FI324" s="131"/>
      <c r="FJ324" s="131"/>
      <c r="FK324" s="132"/>
      <c r="FL324" s="132"/>
      <c r="FM324" s="129"/>
      <c r="FN324" s="129"/>
      <c r="FO324" s="130"/>
      <c r="FP324" s="131"/>
      <c r="FQ324" s="131"/>
      <c r="FR324" s="131"/>
      <c r="FS324" s="132"/>
      <c r="FT324" s="132"/>
      <c r="FU324" s="129"/>
      <c r="FV324" s="129"/>
      <c r="FW324" s="130"/>
      <c r="FX324" s="131"/>
      <c r="FY324" s="131"/>
      <c r="FZ324" s="131"/>
      <c r="GA324" s="132"/>
      <c r="GB324" s="132"/>
      <c r="GC324" s="129"/>
      <c r="GD324" s="129"/>
      <c r="GE324" s="130"/>
      <c r="GF324" s="131"/>
      <c r="GG324" s="131"/>
      <c r="GH324" s="131"/>
      <c r="GI324" s="132"/>
      <c r="GJ324" s="132"/>
      <c r="GK324" s="129"/>
      <c r="GL324" s="129"/>
      <c r="GM324" s="130"/>
      <c r="GN324" s="131"/>
      <c r="GO324" s="131"/>
      <c r="GP324" s="131"/>
      <c r="GQ324" s="132"/>
      <c r="GR324" s="132"/>
      <c r="GS324" s="129"/>
      <c r="GT324" s="129"/>
      <c r="GU324" s="130"/>
      <c r="GV324" s="131"/>
      <c r="GW324" s="131"/>
      <c r="GX324" s="131"/>
      <c r="GY324" s="132"/>
      <c r="GZ324" s="132"/>
      <c r="HA324" s="129"/>
      <c r="HB324" s="129"/>
      <c r="HC324" s="130"/>
      <c r="HD324" s="131"/>
      <c r="HE324" s="131"/>
      <c r="HF324" s="131"/>
      <c r="HG324" s="132"/>
      <c r="HH324" s="132"/>
      <c r="HI324" s="129"/>
      <c r="HJ324" s="129"/>
      <c r="HK324" s="130"/>
      <c r="HL324" s="131"/>
      <c r="HM324" s="131"/>
      <c r="HN324" s="131"/>
      <c r="HO324" s="132"/>
      <c r="HP324" s="132"/>
      <c r="HQ324" s="129"/>
      <c r="HR324" s="129"/>
      <c r="HS324" s="130"/>
      <c r="HT324" s="131"/>
      <c r="HU324" s="131"/>
      <c r="HV324" s="131"/>
      <c r="HW324" s="132"/>
      <c r="HX324" s="132"/>
      <c r="HY324" s="129"/>
      <c r="HZ324" s="129"/>
      <c r="IA324" s="130"/>
      <c r="IB324" s="131"/>
      <c r="IC324" s="131"/>
      <c r="ID324" s="131"/>
      <c r="IE324" s="132"/>
      <c r="IF324" s="132"/>
      <c r="IG324" s="129"/>
      <c r="IH324" s="129"/>
      <c r="II324" s="130"/>
      <c r="IJ324" s="131"/>
      <c r="IK324" s="131"/>
      <c r="IL324" s="131"/>
      <c r="IM324" s="132"/>
      <c r="IN324" s="132"/>
      <c r="IO324" s="129"/>
      <c r="IP324" s="129"/>
      <c r="IQ324" s="130"/>
      <c r="IR324" s="131"/>
      <c r="IS324" s="131"/>
      <c r="IT324" s="131"/>
      <c r="IU324" s="132"/>
      <c r="IV324" s="132"/>
      <c r="IW324" s="129"/>
      <c r="IX324" s="129"/>
      <c r="IY324" s="130"/>
      <c r="IZ324" s="131"/>
      <c r="JA324" s="131"/>
      <c r="JB324" s="131"/>
      <c r="JC324" s="132"/>
      <c r="JD324" s="132"/>
      <c r="JE324" s="129"/>
      <c r="JF324" s="129"/>
      <c r="JG324" s="130"/>
      <c r="JH324" s="131"/>
      <c r="JI324" s="131"/>
      <c r="JJ324" s="131"/>
      <c r="JK324" s="132"/>
      <c r="JL324" s="132"/>
      <c r="JM324" s="129"/>
      <c r="JN324" s="129"/>
      <c r="JO324" s="130"/>
      <c r="JP324" s="131"/>
      <c r="JQ324" s="131"/>
      <c r="JR324" s="131"/>
      <c r="JS324" s="132"/>
      <c r="JT324" s="132"/>
      <c r="JU324" s="129"/>
      <c r="JV324" s="129"/>
      <c r="JW324" s="130"/>
      <c r="JX324" s="131"/>
      <c r="JY324" s="131"/>
      <c r="JZ324" s="131"/>
      <c r="KA324" s="132"/>
      <c r="KB324" s="132"/>
      <c r="KC324" s="129"/>
      <c r="KD324" s="129"/>
      <c r="KE324" s="130"/>
      <c r="KF324" s="131"/>
      <c r="KG324" s="131"/>
      <c r="KH324" s="131"/>
      <c r="KI324" s="132"/>
      <c r="KJ324" s="132"/>
      <c r="KK324" s="129"/>
      <c r="KL324" s="129"/>
      <c r="KM324" s="130"/>
      <c r="KN324" s="131"/>
      <c r="KO324" s="131"/>
      <c r="KP324" s="131"/>
      <c r="KQ324" s="132"/>
      <c r="KR324" s="132"/>
      <c r="KS324" s="129"/>
      <c r="KT324" s="129"/>
      <c r="KU324" s="130"/>
      <c r="KV324" s="131"/>
      <c r="KW324" s="131"/>
      <c r="KX324" s="131"/>
      <c r="KY324" s="132"/>
      <c r="KZ324" s="132"/>
      <c r="LA324" s="129"/>
      <c r="LB324" s="129"/>
      <c r="LC324" s="130"/>
      <c r="LD324" s="131"/>
      <c r="LE324" s="131"/>
      <c r="LF324" s="131"/>
      <c r="LG324" s="132"/>
      <c r="LH324" s="132"/>
      <c r="LI324" s="129"/>
      <c r="LJ324" s="129"/>
      <c r="LK324" s="130"/>
      <c r="LL324" s="131"/>
      <c r="LM324" s="131"/>
      <c r="LN324" s="131"/>
      <c r="LO324" s="132"/>
      <c r="LP324" s="132"/>
      <c r="LQ324" s="129"/>
      <c r="LR324" s="129"/>
      <c r="LS324" s="130"/>
      <c r="LT324" s="131"/>
      <c r="LU324" s="131"/>
      <c r="LV324" s="131"/>
      <c r="LW324" s="132"/>
      <c r="LX324" s="132"/>
      <c r="LY324" s="129"/>
      <c r="LZ324" s="129"/>
      <c r="MA324" s="130"/>
      <c r="MB324" s="131"/>
      <c r="MC324" s="131"/>
      <c r="MD324" s="131"/>
      <c r="ME324" s="132"/>
      <c r="MF324" s="132"/>
      <c r="MG324" s="129"/>
      <c r="MH324" s="129"/>
      <c r="MI324" s="130"/>
      <c r="MJ324" s="131"/>
      <c r="MK324" s="131"/>
      <c r="ML324" s="131"/>
      <c r="MM324" s="132"/>
      <c r="MN324" s="132"/>
      <c r="MO324" s="129"/>
      <c r="MP324" s="129"/>
      <c r="MQ324" s="130"/>
      <c r="MR324" s="131"/>
      <c r="MS324" s="131"/>
      <c r="MT324" s="131"/>
      <c r="MU324" s="132"/>
      <c r="MV324" s="132"/>
      <c r="MW324" s="129"/>
      <c r="MX324" s="129"/>
      <c r="MY324" s="130"/>
      <c r="MZ324" s="131"/>
      <c r="NA324" s="131"/>
      <c r="NB324" s="131"/>
      <c r="NC324" s="132"/>
      <c r="ND324" s="132"/>
      <c r="NE324" s="129"/>
      <c r="NF324" s="129"/>
      <c r="NG324" s="130"/>
      <c r="NH324" s="131"/>
      <c r="NI324" s="131"/>
      <c r="NJ324" s="131"/>
      <c r="NK324" s="132"/>
      <c r="NL324" s="132"/>
      <c r="NM324" s="129"/>
      <c r="NN324" s="129"/>
      <c r="NO324" s="130"/>
      <c r="NP324" s="131"/>
      <c r="NQ324" s="131"/>
      <c r="NR324" s="131"/>
      <c r="NS324" s="132"/>
      <c r="NT324" s="132"/>
      <c r="NU324" s="129"/>
      <c r="NV324" s="129"/>
      <c r="NW324" s="130"/>
      <c r="NX324" s="131"/>
      <c r="NY324" s="131"/>
      <c r="NZ324" s="131"/>
      <c r="OA324" s="132"/>
      <c r="OB324" s="132"/>
      <c r="OC324" s="129"/>
      <c r="OD324" s="129"/>
      <c r="OE324" s="130"/>
      <c r="OF324" s="131"/>
      <c r="OG324" s="131"/>
      <c r="OH324" s="131"/>
      <c r="OI324" s="132"/>
      <c r="OJ324" s="132"/>
      <c r="OK324" s="129"/>
      <c r="OL324" s="129"/>
      <c r="OM324" s="130"/>
      <c r="ON324" s="131"/>
      <c r="OO324" s="131"/>
      <c r="OP324" s="131"/>
      <c r="OQ324" s="132"/>
      <c r="OR324" s="132"/>
      <c r="OS324" s="129"/>
      <c r="OT324" s="129"/>
      <c r="OU324" s="130"/>
      <c r="OV324" s="131"/>
      <c r="OW324" s="131"/>
      <c r="OX324" s="131"/>
      <c r="OY324" s="132"/>
      <c r="OZ324" s="132"/>
      <c r="PA324" s="129"/>
      <c r="PB324" s="129"/>
      <c r="PC324" s="130"/>
      <c r="PD324" s="131"/>
      <c r="PE324" s="131"/>
      <c r="PF324" s="131"/>
      <c r="PG324" s="132"/>
      <c r="PH324" s="132"/>
      <c r="PI324" s="129"/>
      <c r="PJ324" s="129"/>
      <c r="PK324" s="130"/>
      <c r="PL324" s="131"/>
      <c r="PM324" s="131"/>
      <c r="PN324" s="131"/>
      <c r="PO324" s="132"/>
      <c r="PP324" s="132"/>
      <c r="PQ324" s="129"/>
      <c r="PR324" s="129"/>
      <c r="PS324" s="130"/>
      <c r="PT324" s="131"/>
      <c r="PU324" s="131"/>
      <c r="PV324" s="131"/>
      <c r="PW324" s="132"/>
      <c r="PX324" s="132"/>
      <c r="PY324" s="129"/>
      <c r="PZ324" s="129"/>
      <c r="QA324" s="130"/>
      <c r="QB324" s="131"/>
      <c r="QC324" s="131"/>
      <c r="QD324" s="131"/>
      <c r="QE324" s="132"/>
      <c r="QF324" s="132"/>
      <c r="QG324" s="129"/>
      <c r="QH324" s="129"/>
      <c r="QI324" s="130"/>
      <c r="QJ324" s="131"/>
      <c r="QK324" s="131"/>
      <c r="QL324" s="131"/>
      <c r="QM324" s="132"/>
      <c r="QN324" s="132"/>
      <c r="QO324" s="129"/>
      <c r="QP324" s="129"/>
      <c r="QQ324" s="130"/>
      <c r="QR324" s="131"/>
      <c r="QS324" s="131"/>
      <c r="QT324" s="131"/>
      <c r="QU324" s="132"/>
      <c r="QV324" s="132"/>
      <c r="QW324" s="129"/>
      <c r="QX324" s="129"/>
      <c r="QY324" s="130"/>
      <c r="QZ324" s="131"/>
      <c r="RA324" s="131"/>
      <c r="RB324" s="131"/>
      <c r="RC324" s="132"/>
      <c r="RD324" s="132"/>
      <c r="RE324" s="129"/>
      <c r="RF324" s="129"/>
      <c r="RG324" s="130"/>
      <c r="RH324" s="131"/>
      <c r="RI324" s="131"/>
      <c r="RJ324" s="131"/>
      <c r="RK324" s="132"/>
      <c r="RL324" s="132"/>
      <c r="RM324" s="129"/>
      <c r="RN324" s="129"/>
      <c r="RO324" s="130"/>
      <c r="RP324" s="131"/>
      <c r="RQ324" s="131"/>
      <c r="RR324" s="131"/>
      <c r="RS324" s="132"/>
      <c r="RT324" s="132"/>
      <c r="RU324" s="129"/>
      <c r="RV324" s="129"/>
      <c r="RW324" s="130"/>
      <c r="RX324" s="131"/>
      <c r="RY324" s="131"/>
      <c r="RZ324" s="131"/>
      <c r="SA324" s="132"/>
      <c r="SB324" s="132"/>
      <c r="SC324" s="129"/>
      <c r="SD324" s="129"/>
      <c r="SE324" s="130"/>
      <c r="SF324" s="131"/>
      <c r="SG324" s="131"/>
      <c r="SH324" s="131"/>
      <c r="SI324" s="132"/>
      <c r="SJ324" s="132"/>
      <c r="SK324" s="129"/>
      <c r="SL324" s="129"/>
      <c r="SM324" s="130"/>
      <c r="SN324" s="131"/>
      <c r="SO324" s="131"/>
      <c r="SP324" s="131"/>
      <c r="SQ324" s="132"/>
      <c r="SR324" s="132"/>
      <c r="SS324" s="129"/>
      <c r="ST324" s="129"/>
      <c r="SU324" s="130"/>
      <c r="SV324" s="131"/>
      <c r="SW324" s="131"/>
      <c r="SX324" s="131"/>
      <c r="SY324" s="132"/>
      <c r="SZ324" s="132"/>
      <c r="TA324" s="129"/>
      <c r="TB324" s="129"/>
      <c r="TC324" s="130"/>
      <c r="TD324" s="131"/>
      <c r="TE324" s="131"/>
      <c r="TF324" s="131"/>
      <c r="TG324" s="132"/>
      <c r="TH324" s="132"/>
      <c r="TI324" s="129"/>
      <c r="TJ324" s="129"/>
      <c r="TK324" s="130"/>
      <c r="TL324" s="131"/>
      <c r="TM324" s="131"/>
      <c r="TN324" s="131"/>
      <c r="TO324" s="132"/>
      <c r="TP324" s="132"/>
      <c r="TQ324" s="129"/>
      <c r="TR324" s="129"/>
      <c r="TS324" s="130"/>
      <c r="TT324" s="131"/>
      <c r="TU324" s="131"/>
      <c r="TV324" s="131"/>
      <c r="TW324" s="132"/>
      <c r="TX324" s="132"/>
      <c r="TY324" s="129"/>
      <c r="TZ324" s="129"/>
      <c r="UA324" s="130"/>
      <c r="UB324" s="131"/>
      <c r="UC324" s="131"/>
      <c r="UD324" s="131"/>
      <c r="UE324" s="132"/>
      <c r="UF324" s="132"/>
      <c r="UG324" s="129"/>
      <c r="UH324" s="129"/>
      <c r="UI324" s="130"/>
      <c r="UJ324" s="131"/>
      <c r="UK324" s="131"/>
      <c r="UL324" s="131"/>
      <c r="UM324" s="132"/>
      <c r="UN324" s="132"/>
      <c r="UO324" s="129"/>
      <c r="UP324" s="129"/>
      <c r="UQ324" s="130"/>
      <c r="UR324" s="131"/>
      <c r="US324" s="131"/>
      <c r="UT324" s="131"/>
      <c r="UU324" s="132"/>
      <c r="UV324" s="132"/>
      <c r="UW324" s="129"/>
      <c r="UX324" s="129"/>
      <c r="UY324" s="130"/>
      <c r="UZ324" s="131"/>
      <c r="VA324" s="131"/>
      <c r="VB324" s="131"/>
      <c r="VC324" s="132"/>
      <c r="VD324" s="132"/>
      <c r="VE324" s="129"/>
      <c r="VF324" s="129"/>
      <c r="VG324" s="130"/>
      <c r="VH324" s="131"/>
      <c r="VI324" s="131"/>
      <c r="VJ324" s="131"/>
      <c r="VK324" s="132"/>
      <c r="VL324" s="132"/>
      <c r="VM324" s="129"/>
      <c r="VN324" s="129"/>
      <c r="VO324" s="130"/>
      <c r="VP324" s="131"/>
      <c r="VQ324" s="131"/>
      <c r="VR324" s="131"/>
      <c r="VS324" s="132"/>
      <c r="VT324" s="132"/>
      <c r="VU324" s="129"/>
      <c r="VV324" s="129"/>
      <c r="VW324" s="130"/>
      <c r="VX324" s="131"/>
      <c r="VY324" s="131"/>
      <c r="VZ324" s="131"/>
      <c r="WA324" s="132"/>
      <c r="WB324" s="132"/>
      <c r="WC324" s="129"/>
      <c r="WD324" s="129"/>
      <c r="WE324" s="130"/>
      <c r="WF324" s="131"/>
      <c r="WG324" s="131"/>
      <c r="WH324" s="131"/>
      <c r="WI324" s="132"/>
      <c r="WJ324" s="132"/>
      <c r="WK324" s="129"/>
      <c r="WL324" s="129"/>
      <c r="WM324" s="130"/>
      <c r="WN324" s="131"/>
      <c r="WO324" s="131"/>
      <c r="WP324" s="131"/>
      <c r="WQ324" s="132"/>
      <c r="WR324" s="132"/>
      <c r="WS324" s="129"/>
      <c r="WT324" s="129"/>
      <c r="WU324" s="130"/>
      <c r="WV324" s="131"/>
      <c r="WW324" s="131"/>
      <c r="WX324" s="131"/>
      <c r="WY324" s="132"/>
      <c r="WZ324" s="132"/>
      <c r="XA324" s="129"/>
      <c r="XB324" s="129"/>
      <c r="XC324" s="130"/>
      <c r="XD324" s="131"/>
      <c r="XE324" s="131"/>
      <c r="XF324" s="131"/>
      <c r="XG324" s="132"/>
      <c r="XH324" s="132"/>
      <c r="XI324" s="129"/>
      <c r="XJ324" s="129"/>
      <c r="XK324" s="130"/>
      <c r="XL324" s="131"/>
      <c r="XM324" s="131"/>
      <c r="XN324" s="131"/>
      <c r="XO324" s="132"/>
      <c r="XP324" s="132"/>
      <c r="XQ324" s="129"/>
      <c r="XR324" s="129"/>
      <c r="XS324" s="130"/>
      <c r="XT324" s="131"/>
      <c r="XU324" s="131"/>
      <c r="XV324" s="131"/>
      <c r="XW324" s="132"/>
      <c r="XX324" s="132"/>
      <c r="XY324" s="129"/>
      <c r="XZ324" s="129"/>
      <c r="YA324" s="130"/>
      <c r="YB324" s="131"/>
      <c r="YC324" s="131"/>
      <c r="YD324" s="131"/>
      <c r="YE324" s="132"/>
      <c r="YF324" s="132"/>
      <c r="YG324" s="129"/>
      <c r="YH324" s="129"/>
      <c r="YI324" s="130"/>
      <c r="YJ324" s="131"/>
      <c r="YK324" s="131"/>
      <c r="YL324" s="131"/>
      <c r="YM324" s="132"/>
      <c r="YN324" s="132"/>
      <c r="YO324" s="129"/>
      <c r="YP324" s="129"/>
      <c r="YQ324" s="130"/>
      <c r="YR324" s="131"/>
      <c r="YS324" s="131"/>
      <c r="YT324" s="131"/>
      <c r="YU324" s="132"/>
      <c r="YV324" s="132"/>
      <c r="YW324" s="129"/>
      <c r="YX324" s="129"/>
      <c r="YY324" s="130"/>
      <c r="YZ324" s="131"/>
      <c r="ZA324" s="131"/>
      <c r="ZB324" s="131"/>
      <c r="ZC324" s="132"/>
      <c r="ZD324" s="132"/>
      <c r="ZE324" s="129"/>
      <c r="ZF324" s="129"/>
      <c r="ZG324" s="130"/>
      <c r="ZH324" s="131"/>
      <c r="ZI324" s="131"/>
      <c r="ZJ324" s="131"/>
      <c r="ZK324" s="132"/>
      <c r="ZL324" s="132"/>
      <c r="ZM324" s="129"/>
      <c r="ZN324" s="129"/>
      <c r="ZO324" s="130"/>
      <c r="ZP324" s="131"/>
      <c r="ZQ324" s="131"/>
      <c r="ZR324" s="131"/>
      <c r="ZS324" s="132"/>
      <c r="ZT324" s="132"/>
      <c r="ZU324" s="129"/>
      <c r="ZV324" s="129"/>
      <c r="ZW324" s="130"/>
      <c r="ZX324" s="131"/>
      <c r="ZY324" s="131"/>
      <c r="ZZ324" s="131"/>
      <c r="AAA324" s="132"/>
      <c r="AAB324" s="132"/>
      <c r="AAC324" s="129"/>
      <c r="AAD324" s="129"/>
      <c r="AAE324" s="130"/>
      <c r="AAF324" s="131"/>
      <c r="AAG324" s="131"/>
      <c r="AAH324" s="131"/>
      <c r="AAI324" s="132"/>
      <c r="AAJ324" s="132"/>
      <c r="AAK324" s="129"/>
      <c r="AAL324" s="129"/>
      <c r="AAM324" s="130"/>
      <c r="AAN324" s="131"/>
      <c r="AAO324" s="131"/>
      <c r="AAP324" s="131"/>
      <c r="AAQ324" s="132"/>
      <c r="AAR324" s="132"/>
      <c r="AAS324" s="129"/>
      <c r="AAT324" s="129"/>
      <c r="AAU324" s="130"/>
      <c r="AAV324" s="131"/>
      <c r="AAW324" s="131"/>
      <c r="AAX324" s="131"/>
      <c r="AAY324" s="132"/>
      <c r="AAZ324" s="132"/>
      <c r="ABA324" s="129"/>
      <c r="ABB324" s="129"/>
      <c r="ABC324" s="130"/>
      <c r="ABD324" s="131"/>
      <c r="ABE324" s="131"/>
      <c r="ABF324" s="131"/>
      <c r="ABG324" s="132"/>
      <c r="ABH324" s="132"/>
      <c r="ABI324" s="129"/>
      <c r="ABJ324" s="129"/>
      <c r="ABK324" s="130"/>
      <c r="ABL324" s="131"/>
      <c r="ABM324" s="131"/>
      <c r="ABN324" s="131"/>
      <c r="ABO324" s="132"/>
      <c r="ABP324" s="132"/>
      <c r="ABQ324" s="129"/>
      <c r="ABR324" s="129"/>
      <c r="ABS324" s="130"/>
      <c r="ABT324" s="131"/>
      <c r="ABU324" s="131"/>
      <c r="ABV324" s="131"/>
      <c r="ABW324" s="132"/>
      <c r="ABX324" s="132"/>
      <c r="ABY324" s="129"/>
      <c r="ABZ324" s="129"/>
      <c r="ACA324" s="130"/>
      <c r="ACB324" s="131"/>
      <c r="ACC324" s="131"/>
      <c r="ACD324" s="131"/>
      <c r="ACE324" s="132"/>
      <c r="ACF324" s="132"/>
      <c r="ACG324" s="129"/>
      <c r="ACH324" s="129"/>
      <c r="ACI324" s="130"/>
      <c r="ACJ324" s="131"/>
      <c r="ACK324" s="131"/>
      <c r="ACL324" s="131"/>
      <c r="ACM324" s="132"/>
      <c r="ACN324" s="132"/>
      <c r="ACO324" s="129"/>
      <c r="ACP324" s="129"/>
      <c r="ACQ324" s="130"/>
      <c r="ACR324" s="131"/>
      <c r="ACS324" s="131"/>
      <c r="ACT324" s="131"/>
      <c r="ACU324" s="132"/>
      <c r="ACV324" s="132"/>
      <c r="ACW324" s="129"/>
      <c r="ACX324" s="129"/>
      <c r="ACY324" s="130"/>
      <c r="ACZ324" s="131"/>
      <c r="ADA324" s="131"/>
      <c r="ADB324" s="131"/>
      <c r="ADC324" s="132"/>
      <c r="ADD324" s="132"/>
      <c r="ADE324" s="129"/>
      <c r="ADF324" s="129"/>
      <c r="ADG324" s="130"/>
      <c r="ADH324" s="131"/>
      <c r="ADI324" s="131"/>
      <c r="ADJ324" s="131"/>
      <c r="ADK324" s="132"/>
      <c r="ADL324" s="132"/>
      <c r="ADM324" s="129"/>
      <c r="ADN324" s="129"/>
      <c r="ADO324" s="130"/>
      <c r="ADP324" s="131"/>
      <c r="ADQ324" s="131"/>
      <c r="ADR324" s="131"/>
      <c r="ADS324" s="132"/>
      <c r="ADT324" s="132"/>
      <c r="ADU324" s="129"/>
      <c r="ADV324" s="129"/>
      <c r="ADW324" s="130"/>
      <c r="ADX324" s="131"/>
      <c r="ADY324" s="131"/>
      <c r="ADZ324" s="131"/>
      <c r="AEA324" s="132"/>
      <c r="AEB324" s="132"/>
      <c r="AEC324" s="129"/>
      <c r="AED324" s="129"/>
      <c r="AEE324" s="130"/>
      <c r="AEF324" s="131"/>
      <c r="AEG324" s="131"/>
      <c r="AEH324" s="131"/>
      <c r="AEI324" s="132"/>
      <c r="AEJ324" s="132"/>
      <c r="AEK324" s="129"/>
      <c r="AEL324" s="129"/>
      <c r="AEM324" s="130"/>
      <c r="AEN324" s="131"/>
      <c r="AEO324" s="131"/>
      <c r="AEP324" s="131"/>
      <c r="AEQ324" s="132"/>
      <c r="AER324" s="132"/>
      <c r="AES324" s="129"/>
      <c r="AET324" s="129"/>
      <c r="AEU324" s="130"/>
      <c r="AEV324" s="131"/>
      <c r="AEW324" s="131"/>
      <c r="AEX324" s="131"/>
      <c r="AEY324" s="132"/>
      <c r="AEZ324" s="132"/>
      <c r="AFA324" s="129"/>
      <c r="AFB324" s="129"/>
      <c r="AFC324" s="130"/>
      <c r="AFD324" s="131"/>
      <c r="AFE324" s="131"/>
      <c r="AFF324" s="131"/>
      <c r="AFG324" s="132"/>
      <c r="AFH324" s="132"/>
      <c r="AFI324" s="129"/>
      <c r="AFJ324" s="129"/>
      <c r="AFK324" s="130"/>
      <c r="AFL324" s="131"/>
      <c r="AFM324" s="131"/>
      <c r="AFN324" s="131"/>
      <c r="AFO324" s="132"/>
      <c r="AFP324" s="132"/>
      <c r="AFQ324" s="129"/>
      <c r="AFR324" s="129"/>
      <c r="AFS324" s="130"/>
      <c r="AFT324" s="131"/>
      <c r="AFU324" s="131"/>
      <c r="AFV324" s="131"/>
      <c r="AFW324" s="132"/>
      <c r="AFX324" s="132"/>
      <c r="AFY324" s="129"/>
      <c r="AFZ324" s="129"/>
      <c r="AGA324" s="130"/>
      <c r="AGB324" s="131"/>
      <c r="AGC324" s="131"/>
      <c r="AGD324" s="131"/>
      <c r="AGE324" s="132"/>
      <c r="AGF324" s="132"/>
      <c r="AGG324" s="129"/>
      <c r="AGH324" s="129"/>
      <c r="AGI324" s="130"/>
      <c r="AGJ324" s="131"/>
      <c r="AGK324" s="131"/>
      <c r="AGL324" s="131"/>
      <c r="AGM324" s="132"/>
      <c r="AGN324" s="132"/>
      <c r="AGO324" s="129"/>
      <c r="AGP324" s="129"/>
      <c r="AGQ324" s="130"/>
      <c r="AGR324" s="131"/>
      <c r="AGS324" s="131"/>
      <c r="AGT324" s="131"/>
      <c r="AGU324" s="132"/>
      <c r="AGV324" s="132"/>
      <c r="AGW324" s="129"/>
      <c r="AGX324" s="129"/>
      <c r="AGY324" s="130"/>
      <c r="AGZ324" s="131"/>
      <c r="AHA324" s="131"/>
      <c r="AHB324" s="131"/>
      <c r="AHC324" s="132"/>
      <c r="AHD324" s="132"/>
      <c r="AHE324" s="129"/>
      <c r="AHF324" s="129"/>
      <c r="AHG324" s="130"/>
      <c r="AHH324" s="131"/>
      <c r="AHI324" s="131"/>
      <c r="AHJ324" s="131"/>
      <c r="AHK324" s="132"/>
      <c r="AHL324" s="132"/>
      <c r="AHM324" s="129"/>
      <c r="AHN324" s="129"/>
      <c r="AHO324" s="130"/>
      <c r="AHP324" s="131"/>
      <c r="AHQ324" s="131"/>
      <c r="AHR324" s="131"/>
      <c r="AHS324" s="132"/>
      <c r="AHT324" s="132"/>
      <c r="AHU324" s="129"/>
      <c r="AHV324" s="129"/>
      <c r="AHW324" s="130"/>
      <c r="AHX324" s="131"/>
      <c r="AHY324" s="131"/>
      <c r="AHZ324" s="131"/>
      <c r="AIA324" s="132"/>
      <c r="AIB324" s="132"/>
      <c r="AIC324" s="129"/>
      <c r="AID324" s="129"/>
      <c r="AIE324" s="130"/>
      <c r="AIF324" s="131"/>
      <c r="AIG324" s="131"/>
      <c r="AIH324" s="131"/>
      <c r="AII324" s="132"/>
      <c r="AIJ324" s="132"/>
      <c r="AIK324" s="129"/>
      <c r="AIL324" s="129"/>
      <c r="AIM324" s="130"/>
      <c r="AIN324" s="131"/>
      <c r="AIO324" s="131"/>
      <c r="AIP324" s="131"/>
      <c r="AIQ324" s="132"/>
      <c r="AIR324" s="132"/>
      <c r="AIS324" s="129"/>
      <c r="AIT324" s="129"/>
      <c r="AIU324" s="130"/>
      <c r="AIV324" s="131"/>
      <c r="AIW324" s="131"/>
      <c r="AIX324" s="131"/>
      <c r="AIY324" s="132"/>
      <c r="AIZ324" s="132"/>
      <c r="AJA324" s="129"/>
      <c r="AJB324" s="129"/>
      <c r="AJC324" s="130"/>
      <c r="AJD324" s="131"/>
      <c r="AJE324" s="131"/>
      <c r="AJF324" s="131"/>
      <c r="AJG324" s="132"/>
      <c r="AJH324" s="132"/>
      <c r="AJI324" s="129"/>
      <c r="AJJ324" s="129"/>
      <c r="AJK324" s="130"/>
      <c r="AJL324" s="131"/>
      <c r="AJM324" s="131"/>
      <c r="AJN324" s="131"/>
      <c r="AJO324" s="132"/>
      <c r="AJP324" s="132"/>
      <c r="AJQ324" s="129"/>
      <c r="AJR324" s="129"/>
      <c r="AJS324" s="130"/>
      <c r="AJT324" s="131"/>
      <c r="AJU324" s="131"/>
      <c r="AJV324" s="131"/>
      <c r="AJW324" s="132"/>
      <c r="AJX324" s="132"/>
      <c r="AJY324" s="129"/>
      <c r="AJZ324" s="129"/>
      <c r="AKA324" s="130"/>
      <c r="AKB324" s="131"/>
      <c r="AKC324" s="131"/>
      <c r="AKD324" s="131"/>
      <c r="AKE324" s="132"/>
      <c r="AKF324" s="132"/>
      <c r="AKG324" s="129"/>
      <c r="AKH324" s="129"/>
      <c r="AKI324" s="130"/>
      <c r="AKJ324" s="131"/>
      <c r="AKK324" s="131"/>
      <c r="AKL324" s="131"/>
      <c r="AKM324" s="132"/>
      <c r="AKN324" s="132"/>
      <c r="AKO324" s="129"/>
      <c r="AKP324" s="129"/>
      <c r="AKQ324" s="130"/>
      <c r="AKR324" s="131"/>
      <c r="AKS324" s="131"/>
      <c r="AKT324" s="131"/>
      <c r="AKU324" s="132"/>
      <c r="AKV324" s="132"/>
      <c r="AKW324" s="129"/>
      <c r="AKX324" s="129"/>
      <c r="AKY324" s="130"/>
      <c r="AKZ324" s="131"/>
      <c r="ALA324" s="131"/>
      <c r="ALB324" s="131"/>
      <c r="ALC324" s="132"/>
      <c r="ALD324" s="132"/>
      <c r="ALE324" s="129"/>
      <c r="ALF324" s="129"/>
      <c r="ALG324" s="130"/>
      <c r="ALH324" s="131"/>
      <c r="ALI324" s="131"/>
      <c r="ALJ324" s="131"/>
      <c r="ALK324" s="132"/>
      <c r="ALL324" s="132"/>
      <c r="ALM324" s="129"/>
      <c r="ALN324" s="129"/>
      <c r="ALO324" s="130"/>
      <c r="ALP324" s="131"/>
      <c r="ALQ324" s="131"/>
      <c r="ALR324" s="131"/>
      <c r="ALS324" s="132"/>
      <c r="ALT324" s="132"/>
      <c r="ALU324" s="129"/>
      <c r="ALV324" s="129"/>
      <c r="ALW324" s="130"/>
      <c r="ALX324" s="131"/>
      <c r="ALY324" s="131"/>
      <c r="ALZ324" s="131"/>
      <c r="AMA324" s="132"/>
      <c r="AMB324" s="132"/>
      <c r="AMC324" s="129"/>
      <c r="AMD324" s="129"/>
      <c r="AME324" s="130"/>
      <c r="AMF324" s="131"/>
      <c r="AMG324" s="131"/>
      <c r="AMH324" s="131"/>
      <c r="AMI324" s="132"/>
      <c r="AMJ324" s="132"/>
      <c r="AMK324" s="129"/>
      <c r="AML324" s="129"/>
      <c r="AMM324" s="130"/>
      <c r="AMN324" s="131"/>
      <c r="AMO324" s="131"/>
      <c r="AMP324" s="131"/>
      <c r="AMQ324" s="132"/>
      <c r="AMR324" s="132"/>
      <c r="AMS324" s="129"/>
      <c r="AMT324" s="129"/>
      <c r="AMU324" s="130"/>
      <c r="AMV324" s="131"/>
      <c r="AMW324" s="131"/>
      <c r="AMX324" s="131"/>
      <c r="AMY324" s="132"/>
      <c r="AMZ324" s="132"/>
      <c r="ANA324" s="129"/>
      <c r="ANB324" s="129"/>
      <c r="ANC324" s="130"/>
      <c r="AND324" s="131"/>
      <c r="ANE324" s="131"/>
      <c r="ANF324" s="131"/>
      <c r="ANG324" s="132"/>
      <c r="ANH324" s="132"/>
      <c r="ANI324" s="129"/>
      <c r="ANJ324" s="129"/>
      <c r="ANK324" s="130"/>
      <c r="ANL324" s="131"/>
      <c r="ANM324" s="131"/>
      <c r="ANN324" s="131"/>
      <c r="ANO324" s="132"/>
      <c r="ANP324" s="132"/>
      <c r="ANQ324" s="129"/>
      <c r="ANR324" s="129"/>
      <c r="ANS324" s="130"/>
      <c r="ANT324" s="131"/>
      <c r="ANU324" s="131"/>
      <c r="ANV324" s="131"/>
      <c r="ANW324" s="132"/>
      <c r="ANX324" s="132"/>
      <c r="ANY324" s="129"/>
      <c r="ANZ324" s="129"/>
      <c r="AOA324" s="130"/>
      <c r="AOB324" s="131"/>
      <c r="AOC324" s="131"/>
      <c r="AOD324" s="131"/>
      <c r="AOE324" s="132"/>
      <c r="AOF324" s="132"/>
      <c r="AOG324" s="129"/>
      <c r="AOH324" s="129"/>
      <c r="AOI324" s="130"/>
      <c r="AOJ324" s="131"/>
      <c r="AOK324" s="131"/>
      <c r="AOL324" s="131"/>
      <c r="AOM324" s="132"/>
      <c r="AON324" s="132"/>
      <c r="AOO324" s="129"/>
      <c r="AOP324" s="129"/>
      <c r="AOQ324" s="130"/>
      <c r="AOR324" s="131"/>
      <c r="AOS324" s="131"/>
      <c r="AOT324" s="131"/>
      <c r="AOU324" s="132"/>
      <c r="AOV324" s="132"/>
      <c r="AOW324" s="129"/>
      <c r="AOX324" s="129"/>
      <c r="AOY324" s="130"/>
      <c r="AOZ324" s="131"/>
      <c r="APA324" s="131"/>
      <c r="APB324" s="131"/>
      <c r="APC324" s="132"/>
      <c r="APD324" s="132"/>
      <c r="APE324" s="129"/>
      <c r="APF324" s="129"/>
      <c r="APG324" s="130"/>
      <c r="APH324" s="131"/>
      <c r="API324" s="131"/>
      <c r="APJ324" s="131"/>
      <c r="APK324" s="132"/>
      <c r="APL324" s="132"/>
      <c r="APM324" s="129"/>
      <c r="APN324" s="129"/>
      <c r="APO324" s="130"/>
      <c r="APP324" s="131"/>
      <c r="APQ324" s="131"/>
      <c r="APR324" s="131"/>
      <c r="APS324" s="132"/>
      <c r="APT324" s="132"/>
      <c r="APU324" s="129"/>
      <c r="APV324" s="129"/>
      <c r="APW324" s="130"/>
      <c r="APX324" s="131"/>
      <c r="APY324" s="131"/>
      <c r="APZ324" s="131"/>
      <c r="AQA324" s="132"/>
      <c r="AQB324" s="132"/>
      <c r="AQC324" s="129"/>
      <c r="AQD324" s="129"/>
      <c r="AQE324" s="130"/>
      <c r="AQF324" s="131"/>
      <c r="AQG324" s="131"/>
      <c r="AQH324" s="131"/>
      <c r="AQI324" s="132"/>
      <c r="AQJ324" s="132"/>
      <c r="AQK324" s="129"/>
      <c r="AQL324" s="129"/>
      <c r="AQM324" s="130"/>
      <c r="AQN324" s="131"/>
      <c r="AQO324" s="131"/>
      <c r="AQP324" s="131"/>
      <c r="AQQ324" s="132"/>
      <c r="AQR324" s="132"/>
      <c r="AQS324" s="129"/>
      <c r="AQT324" s="129"/>
      <c r="AQU324" s="130"/>
      <c r="AQV324" s="131"/>
      <c r="AQW324" s="131"/>
      <c r="AQX324" s="131"/>
      <c r="AQY324" s="132"/>
      <c r="AQZ324" s="132"/>
      <c r="ARA324" s="129"/>
      <c r="ARB324" s="129"/>
      <c r="ARC324" s="130"/>
      <c r="ARD324" s="131"/>
      <c r="ARE324" s="131"/>
      <c r="ARF324" s="131"/>
      <c r="ARG324" s="132"/>
      <c r="ARH324" s="132"/>
      <c r="ARI324" s="129"/>
      <c r="ARJ324" s="129"/>
      <c r="ARK324" s="130"/>
      <c r="ARL324" s="131"/>
      <c r="ARM324" s="131"/>
      <c r="ARN324" s="131"/>
      <c r="ARO324" s="132"/>
      <c r="ARP324" s="132"/>
      <c r="ARQ324" s="129"/>
      <c r="ARR324" s="129"/>
      <c r="ARS324" s="130"/>
      <c r="ART324" s="131"/>
      <c r="ARU324" s="131"/>
      <c r="ARV324" s="131"/>
      <c r="ARW324" s="132"/>
      <c r="ARX324" s="132"/>
      <c r="ARY324" s="129"/>
      <c r="ARZ324" s="129"/>
      <c r="ASA324" s="130"/>
      <c r="ASB324" s="131"/>
      <c r="ASC324" s="131"/>
      <c r="ASD324" s="131"/>
      <c r="ASE324" s="132"/>
      <c r="ASF324" s="132"/>
      <c r="ASG324" s="129"/>
      <c r="ASH324" s="129"/>
      <c r="ASI324" s="130"/>
      <c r="ASJ324" s="131"/>
      <c r="ASK324" s="131"/>
      <c r="ASL324" s="131"/>
      <c r="ASM324" s="132"/>
      <c r="ASN324" s="132"/>
      <c r="ASO324" s="129"/>
      <c r="ASP324" s="129"/>
      <c r="ASQ324" s="130"/>
      <c r="ASR324" s="131"/>
      <c r="ASS324" s="131"/>
      <c r="AST324" s="131"/>
      <c r="ASU324" s="132"/>
      <c r="ASV324" s="132"/>
      <c r="ASW324" s="129"/>
      <c r="ASX324" s="129"/>
      <c r="ASY324" s="130"/>
      <c r="ASZ324" s="131"/>
      <c r="ATA324" s="131"/>
      <c r="ATB324" s="131"/>
      <c r="ATC324" s="132"/>
      <c r="ATD324" s="132"/>
      <c r="ATE324" s="129"/>
      <c r="ATF324" s="129"/>
      <c r="ATG324" s="130"/>
      <c r="ATH324" s="131"/>
      <c r="ATI324" s="131"/>
      <c r="ATJ324" s="131"/>
      <c r="ATK324" s="132"/>
      <c r="ATL324" s="132"/>
      <c r="ATM324" s="129"/>
      <c r="ATN324" s="129"/>
      <c r="ATO324" s="130"/>
      <c r="ATP324" s="131"/>
      <c r="ATQ324" s="131"/>
      <c r="ATR324" s="131"/>
      <c r="ATS324" s="132"/>
      <c r="ATT324" s="132"/>
      <c r="ATU324" s="129"/>
      <c r="ATV324" s="129"/>
      <c r="ATW324" s="130"/>
      <c r="ATX324" s="131"/>
      <c r="ATY324" s="131"/>
      <c r="ATZ324" s="131"/>
      <c r="AUA324" s="132"/>
      <c r="AUB324" s="132"/>
      <c r="AUC324" s="129"/>
      <c r="AUD324" s="129"/>
      <c r="AUE324" s="130"/>
      <c r="AUF324" s="131"/>
      <c r="AUG324" s="131"/>
      <c r="AUH324" s="131"/>
      <c r="AUI324" s="132"/>
      <c r="AUJ324" s="132"/>
      <c r="AUK324" s="129"/>
      <c r="AUL324" s="129"/>
      <c r="AUM324" s="130"/>
      <c r="AUN324" s="131"/>
      <c r="AUO324" s="131"/>
      <c r="AUP324" s="131"/>
      <c r="AUQ324" s="132"/>
      <c r="AUR324" s="132"/>
      <c r="AUS324" s="129"/>
      <c r="AUT324" s="129"/>
      <c r="AUU324" s="130"/>
      <c r="AUV324" s="131"/>
      <c r="AUW324" s="131"/>
      <c r="AUX324" s="131"/>
      <c r="AUY324" s="132"/>
      <c r="AUZ324" s="132"/>
      <c r="AVA324" s="129"/>
      <c r="AVB324" s="129"/>
      <c r="AVC324" s="130"/>
      <c r="AVD324" s="131"/>
      <c r="AVE324" s="131"/>
      <c r="AVF324" s="131"/>
      <c r="AVG324" s="132"/>
      <c r="AVH324" s="132"/>
      <c r="AVI324" s="129"/>
      <c r="AVJ324" s="129"/>
      <c r="AVK324" s="130"/>
      <c r="AVL324" s="131"/>
      <c r="AVM324" s="131"/>
      <c r="AVN324" s="131"/>
      <c r="AVO324" s="132"/>
      <c r="AVP324" s="132"/>
      <c r="AVQ324" s="129"/>
      <c r="AVR324" s="129"/>
      <c r="AVS324" s="130"/>
      <c r="AVT324" s="131"/>
      <c r="AVU324" s="131"/>
      <c r="AVV324" s="131"/>
      <c r="AVW324" s="132"/>
      <c r="AVX324" s="132"/>
      <c r="AVY324" s="129"/>
      <c r="AVZ324" s="129"/>
      <c r="AWA324" s="130"/>
      <c r="AWB324" s="131"/>
      <c r="AWC324" s="131"/>
      <c r="AWD324" s="131"/>
      <c r="AWE324" s="132"/>
      <c r="AWF324" s="132"/>
      <c r="AWG324" s="129"/>
      <c r="AWH324" s="129"/>
      <c r="AWI324" s="130"/>
      <c r="AWJ324" s="131"/>
      <c r="AWK324" s="131"/>
      <c r="AWL324" s="131"/>
      <c r="AWM324" s="132"/>
      <c r="AWN324" s="132"/>
      <c r="AWO324" s="129"/>
      <c r="AWP324" s="129"/>
      <c r="AWQ324" s="130"/>
      <c r="AWR324" s="131"/>
      <c r="AWS324" s="131"/>
      <c r="AWT324" s="131"/>
      <c r="AWU324" s="132"/>
      <c r="AWV324" s="132"/>
      <c r="AWW324" s="129"/>
      <c r="AWX324" s="129"/>
      <c r="AWY324" s="130"/>
      <c r="AWZ324" s="131"/>
      <c r="AXA324" s="131"/>
      <c r="AXB324" s="131"/>
      <c r="AXC324" s="132"/>
      <c r="AXD324" s="132"/>
      <c r="AXE324" s="129"/>
      <c r="AXF324" s="129"/>
      <c r="AXG324" s="130"/>
      <c r="AXH324" s="131"/>
      <c r="AXI324" s="131"/>
      <c r="AXJ324" s="131"/>
      <c r="AXK324" s="132"/>
      <c r="AXL324" s="132"/>
      <c r="AXM324" s="129"/>
      <c r="AXN324" s="129"/>
      <c r="AXO324" s="130"/>
      <c r="AXP324" s="131"/>
      <c r="AXQ324" s="131"/>
      <c r="AXR324" s="131"/>
      <c r="AXS324" s="132"/>
      <c r="AXT324" s="132"/>
      <c r="AXU324" s="129"/>
      <c r="AXV324" s="129"/>
      <c r="AXW324" s="130"/>
      <c r="AXX324" s="131"/>
      <c r="AXY324" s="131"/>
      <c r="AXZ324" s="131"/>
      <c r="AYA324" s="132"/>
      <c r="AYB324" s="132"/>
      <c r="AYC324" s="129"/>
      <c r="AYD324" s="129"/>
      <c r="AYE324" s="130"/>
      <c r="AYF324" s="131"/>
      <c r="AYG324" s="131"/>
      <c r="AYH324" s="131"/>
      <c r="AYI324" s="132"/>
      <c r="AYJ324" s="132"/>
      <c r="AYK324" s="129"/>
      <c r="AYL324" s="129"/>
      <c r="AYM324" s="130"/>
      <c r="AYN324" s="131"/>
      <c r="AYO324" s="131"/>
      <c r="AYP324" s="131"/>
      <c r="AYQ324" s="132"/>
      <c r="AYR324" s="132"/>
      <c r="AYS324" s="129"/>
      <c r="AYT324" s="129"/>
      <c r="AYU324" s="130"/>
      <c r="AYV324" s="131"/>
      <c r="AYW324" s="131"/>
      <c r="AYX324" s="131"/>
      <c r="AYY324" s="132"/>
      <c r="AYZ324" s="132"/>
      <c r="AZA324" s="129"/>
      <c r="AZB324" s="129"/>
      <c r="AZC324" s="130"/>
      <c r="AZD324" s="131"/>
      <c r="AZE324" s="131"/>
      <c r="AZF324" s="131"/>
      <c r="AZG324" s="132"/>
      <c r="AZH324" s="132"/>
      <c r="AZI324" s="129"/>
      <c r="AZJ324" s="129"/>
      <c r="AZK324" s="130"/>
      <c r="AZL324" s="131"/>
      <c r="AZM324" s="131"/>
      <c r="AZN324" s="131"/>
      <c r="AZO324" s="132"/>
      <c r="AZP324" s="132"/>
      <c r="AZQ324" s="129"/>
      <c r="AZR324" s="129"/>
      <c r="AZS324" s="130"/>
      <c r="AZT324" s="131"/>
      <c r="AZU324" s="131"/>
      <c r="AZV324" s="131"/>
      <c r="AZW324" s="132"/>
      <c r="AZX324" s="132"/>
      <c r="AZY324" s="129"/>
      <c r="AZZ324" s="129"/>
      <c r="BAA324" s="130"/>
      <c r="BAB324" s="131"/>
      <c r="BAC324" s="131"/>
      <c r="BAD324" s="131"/>
      <c r="BAE324" s="132"/>
      <c r="BAF324" s="132"/>
      <c r="BAG324" s="129"/>
      <c r="BAH324" s="129"/>
      <c r="BAI324" s="130"/>
      <c r="BAJ324" s="131"/>
      <c r="BAK324" s="131"/>
      <c r="BAL324" s="131"/>
      <c r="BAM324" s="132"/>
      <c r="BAN324" s="132"/>
      <c r="BAO324" s="129"/>
      <c r="BAP324" s="129"/>
      <c r="BAQ324" s="130"/>
      <c r="BAR324" s="131"/>
      <c r="BAS324" s="131"/>
      <c r="BAT324" s="131"/>
      <c r="BAU324" s="132"/>
      <c r="BAV324" s="132"/>
      <c r="BAW324" s="129"/>
      <c r="BAX324" s="129"/>
      <c r="BAY324" s="130"/>
      <c r="BAZ324" s="131"/>
      <c r="BBA324" s="131"/>
      <c r="BBB324" s="131"/>
      <c r="BBC324" s="132"/>
      <c r="BBD324" s="132"/>
      <c r="BBE324" s="129"/>
      <c r="BBF324" s="129"/>
      <c r="BBG324" s="130"/>
      <c r="BBH324" s="131"/>
      <c r="BBI324" s="131"/>
      <c r="BBJ324" s="131"/>
      <c r="BBK324" s="132"/>
      <c r="BBL324" s="132"/>
      <c r="BBM324" s="129"/>
      <c r="BBN324" s="129"/>
      <c r="BBO324" s="130"/>
      <c r="BBP324" s="131"/>
      <c r="BBQ324" s="131"/>
      <c r="BBR324" s="131"/>
      <c r="BBS324" s="132"/>
      <c r="BBT324" s="132"/>
      <c r="BBU324" s="129"/>
      <c r="BBV324" s="129"/>
      <c r="BBW324" s="130"/>
      <c r="BBX324" s="131"/>
      <c r="BBY324" s="131"/>
      <c r="BBZ324" s="131"/>
      <c r="BCA324" s="132"/>
      <c r="BCB324" s="132"/>
      <c r="BCC324" s="129"/>
      <c r="BCD324" s="129"/>
      <c r="BCE324" s="130"/>
      <c r="BCF324" s="131"/>
      <c r="BCG324" s="131"/>
      <c r="BCH324" s="131"/>
      <c r="BCI324" s="132"/>
      <c r="BCJ324" s="132"/>
      <c r="BCK324" s="129"/>
      <c r="BCL324" s="129"/>
      <c r="BCM324" s="130"/>
      <c r="BCN324" s="131"/>
      <c r="BCO324" s="131"/>
      <c r="BCP324" s="131"/>
      <c r="BCQ324" s="132"/>
      <c r="BCR324" s="132"/>
      <c r="BCS324" s="129"/>
      <c r="BCT324" s="129"/>
      <c r="BCU324" s="130"/>
      <c r="BCV324" s="131"/>
      <c r="BCW324" s="131"/>
      <c r="BCX324" s="131"/>
      <c r="BCY324" s="132"/>
      <c r="BCZ324" s="132"/>
      <c r="BDA324" s="129"/>
      <c r="BDB324" s="129"/>
      <c r="BDC324" s="130"/>
      <c r="BDD324" s="131"/>
      <c r="BDE324" s="131"/>
      <c r="BDF324" s="131"/>
      <c r="BDG324" s="132"/>
      <c r="BDH324" s="132"/>
      <c r="BDI324" s="129"/>
      <c r="BDJ324" s="129"/>
      <c r="BDK324" s="130"/>
      <c r="BDL324" s="131"/>
      <c r="BDM324" s="131"/>
      <c r="BDN324" s="131"/>
      <c r="BDO324" s="132"/>
      <c r="BDP324" s="132"/>
      <c r="BDQ324" s="129"/>
      <c r="BDR324" s="129"/>
      <c r="BDS324" s="130"/>
      <c r="BDT324" s="131"/>
      <c r="BDU324" s="131"/>
      <c r="BDV324" s="131"/>
      <c r="BDW324" s="132"/>
      <c r="BDX324" s="132"/>
      <c r="BDY324" s="129"/>
      <c r="BDZ324" s="129"/>
      <c r="BEA324" s="130"/>
      <c r="BEB324" s="131"/>
      <c r="BEC324" s="131"/>
      <c r="BED324" s="131"/>
      <c r="BEE324" s="132"/>
      <c r="BEF324" s="132"/>
      <c r="BEG324" s="129"/>
      <c r="BEH324" s="129"/>
      <c r="BEI324" s="130"/>
      <c r="BEJ324" s="131"/>
      <c r="BEK324" s="131"/>
      <c r="BEL324" s="131"/>
      <c r="BEM324" s="132"/>
      <c r="BEN324" s="132"/>
      <c r="BEO324" s="129"/>
      <c r="BEP324" s="129"/>
      <c r="BEQ324" s="130"/>
      <c r="BER324" s="131"/>
      <c r="BES324" s="131"/>
      <c r="BET324" s="131"/>
      <c r="BEU324" s="132"/>
      <c r="BEV324" s="132"/>
      <c r="BEW324" s="129"/>
      <c r="BEX324" s="129"/>
      <c r="BEY324" s="130"/>
      <c r="BEZ324" s="131"/>
      <c r="BFA324" s="131"/>
      <c r="BFB324" s="131"/>
      <c r="BFC324" s="132"/>
      <c r="BFD324" s="132"/>
      <c r="BFE324" s="129"/>
      <c r="BFF324" s="129"/>
      <c r="BFG324" s="130"/>
      <c r="BFH324" s="131"/>
      <c r="BFI324" s="131"/>
      <c r="BFJ324" s="131"/>
      <c r="BFK324" s="132"/>
      <c r="BFL324" s="132"/>
      <c r="BFM324" s="129"/>
      <c r="BFN324" s="129"/>
      <c r="BFO324" s="130"/>
      <c r="BFP324" s="131"/>
      <c r="BFQ324" s="131"/>
      <c r="BFR324" s="131"/>
      <c r="BFS324" s="132"/>
      <c r="BFT324" s="132"/>
      <c r="BFU324" s="129"/>
      <c r="BFV324" s="129"/>
      <c r="BFW324" s="130"/>
      <c r="BFX324" s="131"/>
      <c r="BFY324" s="131"/>
      <c r="BFZ324" s="131"/>
      <c r="BGA324" s="132"/>
      <c r="BGB324" s="132"/>
      <c r="BGC324" s="129"/>
      <c r="BGD324" s="129"/>
      <c r="BGE324" s="130"/>
      <c r="BGF324" s="131"/>
      <c r="BGG324" s="131"/>
      <c r="BGH324" s="131"/>
      <c r="BGI324" s="132"/>
      <c r="BGJ324" s="132"/>
      <c r="BGK324" s="129"/>
      <c r="BGL324" s="129"/>
      <c r="BGM324" s="130"/>
      <c r="BGN324" s="131"/>
      <c r="BGO324" s="131"/>
      <c r="BGP324" s="131"/>
      <c r="BGQ324" s="132"/>
      <c r="BGR324" s="132"/>
      <c r="BGS324" s="129"/>
      <c r="BGT324" s="129"/>
      <c r="BGU324" s="130"/>
      <c r="BGV324" s="131"/>
      <c r="BGW324" s="131"/>
      <c r="BGX324" s="131"/>
      <c r="BGY324" s="132"/>
      <c r="BGZ324" s="132"/>
      <c r="BHA324" s="129"/>
      <c r="BHB324" s="129"/>
      <c r="BHC324" s="130"/>
      <c r="BHD324" s="131"/>
      <c r="BHE324" s="131"/>
      <c r="BHF324" s="131"/>
      <c r="BHG324" s="132"/>
      <c r="BHH324" s="132"/>
      <c r="BHI324" s="129"/>
      <c r="BHJ324" s="129"/>
      <c r="BHK324" s="130"/>
      <c r="BHL324" s="131"/>
      <c r="BHM324" s="131"/>
      <c r="BHN324" s="131"/>
      <c r="BHO324" s="132"/>
      <c r="BHP324" s="132"/>
      <c r="BHQ324" s="129"/>
      <c r="BHR324" s="129"/>
      <c r="BHS324" s="130"/>
      <c r="BHT324" s="131"/>
      <c r="BHU324" s="131"/>
      <c r="BHV324" s="131"/>
      <c r="BHW324" s="132"/>
      <c r="BHX324" s="132"/>
      <c r="BHY324" s="129"/>
      <c r="BHZ324" s="129"/>
      <c r="BIA324" s="130"/>
      <c r="BIB324" s="131"/>
      <c r="BIC324" s="131"/>
      <c r="BID324" s="131"/>
      <c r="BIE324" s="132"/>
      <c r="BIF324" s="132"/>
      <c r="BIG324" s="129"/>
      <c r="BIH324" s="129"/>
      <c r="BII324" s="130"/>
      <c r="BIJ324" s="131"/>
      <c r="BIK324" s="131"/>
      <c r="BIL324" s="131"/>
      <c r="BIM324" s="132"/>
      <c r="BIN324" s="132"/>
      <c r="BIO324" s="129"/>
      <c r="BIP324" s="129"/>
      <c r="BIQ324" s="130"/>
      <c r="BIR324" s="131"/>
      <c r="BIS324" s="131"/>
      <c r="BIT324" s="131"/>
      <c r="BIU324" s="132"/>
      <c r="BIV324" s="132"/>
      <c r="BIW324" s="129"/>
      <c r="BIX324" s="129"/>
      <c r="BIY324" s="130"/>
      <c r="BIZ324" s="131"/>
      <c r="BJA324" s="131"/>
      <c r="BJB324" s="131"/>
      <c r="BJC324" s="132"/>
      <c r="BJD324" s="132"/>
      <c r="BJE324" s="129"/>
      <c r="BJF324" s="129"/>
      <c r="BJG324" s="130"/>
      <c r="BJH324" s="131"/>
      <c r="BJI324" s="131"/>
      <c r="BJJ324" s="131"/>
      <c r="BJK324" s="132"/>
      <c r="BJL324" s="132"/>
      <c r="BJM324" s="129"/>
      <c r="BJN324" s="129"/>
      <c r="BJO324" s="130"/>
      <c r="BJP324" s="131"/>
      <c r="BJQ324" s="131"/>
      <c r="BJR324" s="131"/>
      <c r="BJS324" s="132"/>
      <c r="BJT324" s="132"/>
      <c r="BJU324" s="129"/>
      <c r="BJV324" s="129"/>
      <c r="BJW324" s="130"/>
      <c r="BJX324" s="131"/>
      <c r="BJY324" s="131"/>
      <c r="BJZ324" s="131"/>
      <c r="BKA324" s="132"/>
      <c r="BKB324" s="132"/>
      <c r="BKC324" s="129"/>
      <c r="BKD324" s="129"/>
      <c r="BKE324" s="130"/>
      <c r="BKF324" s="131"/>
      <c r="BKG324" s="131"/>
      <c r="BKH324" s="131"/>
      <c r="BKI324" s="132"/>
      <c r="BKJ324" s="132"/>
      <c r="BKK324" s="129"/>
      <c r="BKL324" s="129"/>
      <c r="BKM324" s="130"/>
      <c r="BKN324" s="131"/>
      <c r="BKO324" s="131"/>
      <c r="BKP324" s="131"/>
      <c r="BKQ324" s="132"/>
      <c r="BKR324" s="132"/>
      <c r="BKS324" s="129"/>
      <c r="BKT324" s="129"/>
      <c r="BKU324" s="130"/>
      <c r="BKV324" s="131"/>
      <c r="BKW324" s="131"/>
      <c r="BKX324" s="131"/>
      <c r="BKY324" s="132"/>
      <c r="BKZ324" s="132"/>
      <c r="BLA324" s="129"/>
      <c r="BLB324" s="129"/>
      <c r="BLC324" s="130"/>
      <c r="BLD324" s="131"/>
      <c r="BLE324" s="131"/>
      <c r="BLF324" s="131"/>
      <c r="BLG324" s="132"/>
      <c r="BLH324" s="132"/>
      <c r="BLI324" s="129"/>
      <c r="BLJ324" s="129"/>
      <c r="BLK324" s="130"/>
      <c r="BLL324" s="131"/>
      <c r="BLM324" s="131"/>
      <c r="BLN324" s="131"/>
      <c r="BLO324" s="132"/>
      <c r="BLP324" s="132"/>
      <c r="BLQ324" s="129"/>
      <c r="BLR324" s="129"/>
      <c r="BLS324" s="130"/>
      <c r="BLT324" s="131"/>
      <c r="BLU324" s="131"/>
      <c r="BLV324" s="131"/>
      <c r="BLW324" s="132"/>
      <c r="BLX324" s="132"/>
      <c r="BLY324" s="129"/>
      <c r="BLZ324" s="129"/>
      <c r="BMA324" s="130"/>
      <c r="BMB324" s="131"/>
      <c r="BMC324" s="131"/>
      <c r="BMD324" s="131"/>
      <c r="BME324" s="132"/>
      <c r="BMF324" s="132"/>
      <c r="BMG324" s="129"/>
      <c r="BMH324" s="129"/>
      <c r="BMI324" s="130"/>
      <c r="BMJ324" s="131"/>
      <c r="BMK324" s="131"/>
      <c r="BML324" s="131"/>
      <c r="BMM324" s="132"/>
      <c r="BMN324" s="132"/>
      <c r="BMO324" s="129"/>
      <c r="BMP324" s="129"/>
      <c r="BMQ324" s="130"/>
      <c r="BMR324" s="131"/>
      <c r="BMS324" s="131"/>
      <c r="BMT324" s="131"/>
      <c r="BMU324" s="132"/>
      <c r="BMV324" s="132"/>
      <c r="BMW324" s="129"/>
      <c r="BMX324" s="129"/>
      <c r="BMY324" s="130"/>
      <c r="BMZ324" s="131"/>
      <c r="BNA324" s="131"/>
      <c r="BNB324" s="131"/>
      <c r="BNC324" s="132"/>
      <c r="BND324" s="132"/>
      <c r="BNE324" s="129"/>
      <c r="BNF324" s="129"/>
      <c r="BNG324" s="130"/>
      <c r="BNH324" s="131"/>
      <c r="BNI324" s="131"/>
      <c r="BNJ324" s="131"/>
      <c r="BNK324" s="132"/>
      <c r="BNL324" s="132"/>
      <c r="BNM324" s="129"/>
      <c r="BNN324" s="129"/>
      <c r="BNO324" s="130"/>
      <c r="BNP324" s="131"/>
      <c r="BNQ324" s="131"/>
      <c r="BNR324" s="131"/>
      <c r="BNS324" s="132"/>
      <c r="BNT324" s="132"/>
      <c r="BNU324" s="129"/>
      <c r="BNV324" s="129"/>
      <c r="BNW324" s="130"/>
      <c r="BNX324" s="131"/>
      <c r="BNY324" s="131"/>
      <c r="BNZ324" s="131"/>
      <c r="BOA324" s="132"/>
      <c r="BOB324" s="132"/>
      <c r="BOC324" s="129"/>
      <c r="BOD324" s="129"/>
      <c r="BOE324" s="130"/>
      <c r="BOF324" s="131"/>
      <c r="BOG324" s="131"/>
      <c r="BOH324" s="131"/>
      <c r="BOI324" s="132"/>
      <c r="BOJ324" s="132"/>
      <c r="BOK324" s="129"/>
      <c r="BOL324" s="129"/>
      <c r="BOM324" s="130"/>
      <c r="BON324" s="131"/>
      <c r="BOO324" s="131"/>
      <c r="BOP324" s="131"/>
      <c r="BOQ324" s="132"/>
      <c r="BOR324" s="132"/>
      <c r="BOS324" s="129"/>
      <c r="BOT324" s="129"/>
      <c r="BOU324" s="130"/>
      <c r="BOV324" s="131"/>
      <c r="BOW324" s="131"/>
      <c r="BOX324" s="131"/>
      <c r="BOY324" s="132"/>
      <c r="BOZ324" s="132"/>
      <c r="BPA324" s="129"/>
      <c r="BPB324" s="129"/>
      <c r="BPC324" s="130"/>
      <c r="BPD324" s="131"/>
      <c r="BPE324" s="131"/>
      <c r="BPF324" s="131"/>
      <c r="BPG324" s="132"/>
      <c r="BPH324" s="132"/>
      <c r="BPI324" s="129"/>
      <c r="BPJ324" s="129"/>
      <c r="BPK324" s="130"/>
      <c r="BPL324" s="131"/>
      <c r="BPM324" s="131"/>
      <c r="BPN324" s="131"/>
      <c r="BPO324" s="132"/>
      <c r="BPP324" s="132"/>
      <c r="BPQ324" s="129"/>
      <c r="BPR324" s="129"/>
      <c r="BPS324" s="130"/>
      <c r="BPT324" s="131"/>
      <c r="BPU324" s="131"/>
      <c r="BPV324" s="131"/>
      <c r="BPW324" s="132"/>
      <c r="BPX324" s="132"/>
      <c r="BPY324" s="129"/>
      <c r="BPZ324" s="129"/>
      <c r="BQA324" s="130"/>
      <c r="BQB324" s="131"/>
      <c r="BQC324" s="131"/>
      <c r="BQD324" s="131"/>
      <c r="BQE324" s="132"/>
      <c r="BQF324" s="132"/>
      <c r="BQG324" s="129"/>
      <c r="BQH324" s="129"/>
      <c r="BQI324" s="130"/>
      <c r="BQJ324" s="131"/>
      <c r="BQK324" s="131"/>
      <c r="BQL324" s="131"/>
      <c r="BQM324" s="132"/>
      <c r="BQN324" s="132"/>
      <c r="BQO324" s="129"/>
      <c r="BQP324" s="129"/>
      <c r="BQQ324" s="130"/>
      <c r="BQR324" s="131"/>
      <c r="BQS324" s="131"/>
      <c r="BQT324" s="131"/>
      <c r="BQU324" s="132"/>
      <c r="BQV324" s="132"/>
      <c r="BQW324" s="129"/>
      <c r="BQX324" s="129"/>
      <c r="BQY324" s="130"/>
      <c r="BQZ324" s="131"/>
      <c r="BRA324" s="131"/>
      <c r="BRB324" s="131"/>
      <c r="BRC324" s="132"/>
      <c r="BRD324" s="132"/>
      <c r="BRE324" s="129"/>
      <c r="BRF324" s="129"/>
      <c r="BRG324" s="130"/>
      <c r="BRH324" s="131"/>
      <c r="BRI324" s="131"/>
      <c r="BRJ324" s="131"/>
      <c r="BRK324" s="132"/>
      <c r="BRL324" s="132"/>
      <c r="BRM324" s="129"/>
      <c r="BRN324" s="129"/>
      <c r="BRO324" s="130"/>
      <c r="BRP324" s="131"/>
      <c r="BRQ324" s="131"/>
      <c r="BRR324" s="131"/>
      <c r="BRS324" s="132"/>
      <c r="BRT324" s="132"/>
      <c r="BRU324" s="129"/>
      <c r="BRV324" s="129"/>
      <c r="BRW324" s="130"/>
      <c r="BRX324" s="131"/>
      <c r="BRY324" s="131"/>
      <c r="BRZ324" s="131"/>
      <c r="BSA324" s="132"/>
      <c r="BSB324" s="132"/>
      <c r="BSC324" s="129"/>
      <c r="BSD324" s="129"/>
      <c r="BSE324" s="130"/>
      <c r="BSF324" s="131"/>
      <c r="BSG324" s="131"/>
      <c r="BSH324" s="131"/>
      <c r="BSI324" s="132"/>
      <c r="BSJ324" s="132"/>
      <c r="BSK324" s="129"/>
      <c r="BSL324" s="129"/>
      <c r="BSM324" s="130"/>
      <c r="BSN324" s="131"/>
      <c r="BSO324" s="131"/>
      <c r="BSP324" s="131"/>
      <c r="BSQ324" s="132"/>
      <c r="BSR324" s="132"/>
      <c r="BSS324" s="129"/>
      <c r="BST324" s="129"/>
      <c r="BSU324" s="130"/>
      <c r="BSV324" s="131"/>
      <c r="BSW324" s="131"/>
      <c r="BSX324" s="131"/>
      <c r="BSY324" s="132"/>
      <c r="BSZ324" s="132"/>
      <c r="BTA324" s="129"/>
      <c r="BTB324" s="129"/>
      <c r="BTC324" s="130"/>
      <c r="BTD324" s="131"/>
      <c r="BTE324" s="131"/>
      <c r="BTF324" s="131"/>
      <c r="BTG324" s="132"/>
      <c r="BTH324" s="132"/>
      <c r="BTI324" s="129"/>
      <c r="BTJ324" s="129"/>
      <c r="BTK324" s="130"/>
      <c r="BTL324" s="131"/>
      <c r="BTM324" s="131"/>
      <c r="BTN324" s="131"/>
      <c r="BTO324" s="132"/>
      <c r="BTP324" s="132"/>
      <c r="BTQ324" s="129"/>
      <c r="BTR324" s="129"/>
      <c r="BTS324" s="130"/>
      <c r="BTT324" s="131"/>
      <c r="BTU324" s="131"/>
      <c r="BTV324" s="131"/>
      <c r="BTW324" s="132"/>
      <c r="BTX324" s="132"/>
      <c r="BTY324" s="129"/>
      <c r="BTZ324" s="129"/>
      <c r="BUA324" s="130"/>
      <c r="BUB324" s="131"/>
      <c r="BUC324" s="131"/>
      <c r="BUD324" s="131"/>
      <c r="BUE324" s="132"/>
      <c r="BUF324" s="132"/>
      <c r="BUG324" s="129"/>
      <c r="BUH324" s="129"/>
      <c r="BUI324" s="130"/>
      <c r="BUJ324" s="131"/>
      <c r="BUK324" s="131"/>
      <c r="BUL324" s="131"/>
      <c r="BUM324" s="132"/>
      <c r="BUN324" s="132"/>
      <c r="BUO324" s="129"/>
      <c r="BUP324" s="129"/>
      <c r="BUQ324" s="130"/>
      <c r="BUR324" s="131"/>
      <c r="BUS324" s="131"/>
      <c r="BUT324" s="131"/>
      <c r="BUU324" s="132"/>
      <c r="BUV324" s="132"/>
      <c r="BUW324" s="129"/>
      <c r="BUX324" s="129"/>
      <c r="BUY324" s="130"/>
      <c r="BUZ324" s="131"/>
      <c r="BVA324" s="131"/>
      <c r="BVB324" s="131"/>
      <c r="BVC324" s="132"/>
      <c r="BVD324" s="132"/>
      <c r="BVE324" s="129"/>
      <c r="BVF324" s="129"/>
      <c r="BVG324" s="130"/>
      <c r="BVH324" s="131"/>
      <c r="BVI324" s="131"/>
      <c r="BVJ324" s="131"/>
      <c r="BVK324" s="132"/>
      <c r="BVL324" s="132"/>
      <c r="BVM324" s="129"/>
      <c r="BVN324" s="129"/>
      <c r="BVO324" s="130"/>
      <c r="BVP324" s="131"/>
      <c r="BVQ324" s="131"/>
      <c r="BVR324" s="131"/>
      <c r="BVS324" s="132"/>
      <c r="BVT324" s="132"/>
      <c r="BVU324" s="129"/>
      <c r="BVV324" s="129"/>
      <c r="BVW324" s="130"/>
      <c r="BVX324" s="131"/>
      <c r="BVY324" s="131"/>
      <c r="BVZ324" s="131"/>
      <c r="BWA324" s="132"/>
      <c r="BWB324" s="132"/>
      <c r="BWC324" s="129"/>
      <c r="BWD324" s="129"/>
      <c r="BWE324" s="130"/>
      <c r="BWF324" s="131"/>
      <c r="BWG324" s="131"/>
      <c r="BWH324" s="131"/>
      <c r="BWI324" s="132"/>
      <c r="BWJ324" s="132"/>
      <c r="BWK324" s="129"/>
      <c r="BWL324" s="129"/>
      <c r="BWM324" s="130"/>
      <c r="BWN324" s="131"/>
      <c r="BWO324" s="131"/>
      <c r="BWP324" s="131"/>
      <c r="BWQ324" s="132"/>
      <c r="BWR324" s="132"/>
      <c r="BWS324" s="129"/>
      <c r="BWT324" s="129"/>
      <c r="BWU324" s="130"/>
      <c r="BWV324" s="131"/>
      <c r="BWW324" s="131"/>
      <c r="BWX324" s="131"/>
      <c r="BWY324" s="132"/>
      <c r="BWZ324" s="132"/>
      <c r="BXA324" s="129"/>
      <c r="BXB324" s="129"/>
      <c r="BXC324" s="130"/>
      <c r="BXD324" s="131"/>
      <c r="BXE324" s="131"/>
      <c r="BXF324" s="131"/>
      <c r="BXG324" s="132"/>
      <c r="BXH324" s="132"/>
      <c r="BXI324" s="129"/>
      <c r="BXJ324" s="129"/>
      <c r="BXK324" s="130"/>
      <c r="BXL324" s="131"/>
      <c r="BXM324" s="131"/>
      <c r="BXN324" s="131"/>
      <c r="BXO324" s="132"/>
      <c r="BXP324" s="132"/>
      <c r="BXQ324" s="129"/>
      <c r="BXR324" s="129"/>
      <c r="BXS324" s="130"/>
      <c r="BXT324" s="131"/>
      <c r="BXU324" s="131"/>
      <c r="BXV324" s="131"/>
      <c r="BXW324" s="132"/>
      <c r="BXX324" s="132"/>
      <c r="BXY324" s="129"/>
      <c r="BXZ324" s="129"/>
      <c r="BYA324" s="130"/>
      <c r="BYB324" s="131"/>
      <c r="BYC324" s="131"/>
      <c r="BYD324" s="131"/>
      <c r="BYE324" s="132"/>
      <c r="BYF324" s="132"/>
      <c r="BYG324" s="129"/>
      <c r="BYH324" s="129"/>
      <c r="BYI324" s="130"/>
      <c r="BYJ324" s="131"/>
      <c r="BYK324" s="131"/>
      <c r="BYL324" s="131"/>
      <c r="BYM324" s="132"/>
      <c r="BYN324" s="132"/>
      <c r="BYO324" s="129"/>
      <c r="BYP324" s="129"/>
      <c r="BYQ324" s="130"/>
      <c r="BYR324" s="131"/>
      <c r="BYS324" s="131"/>
      <c r="BYT324" s="131"/>
      <c r="BYU324" s="132"/>
      <c r="BYV324" s="132"/>
      <c r="BYW324" s="129"/>
      <c r="BYX324" s="129"/>
      <c r="BYY324" s="130"/>
      <c r="BYZ324" s="131"/>
      <c r="BZA324" s="131"/>
      <c r="BZB324" s="131"/>
      <c r="BZC324" s="132"/>
      <c r="BZD324" s="132"/>
      <c r="BZE324" s="129"/>
      <c r="BZF324" s="129"/>
      <c r="BZG324" s="130"/>
      <c r="BZH324" s="131"/>
      <c r="BZI324" s="131"/>
      <c r="BZJ324" s="131"/>
      <c r="BZK324" s="132"/>
      <c r="BZL324" s="132"/>
      <c r="BZM324" s="129"/>
      <c r="BZN324" s="129"/>
      <c r="BZO324" s="130"/>
      <c r="BZP324" s="131"/>
      <c r="BZQ324" s="131"/>
      <c r="BZR324" s="131"/>
      <c r="BZS324" s="132"/>
      <c r="BZT324" s="132"/>
      <c r="BZU324" s="129"/>
      <c r="BZV324" s="129"/>
      <c r="BZW324" s="130"/>
      <c r="BZX324" s="131"/>
      <c r="BZY324" s="131"/>
      <c r="BZZ324" s="131"/>
      <c r="CAA324" s="132"/>
      <c r="CAB324" s="132"/>
      <c r="CAC324" s="129"/>
      <c r="CAD324" s="129"/>
      <c r="CAE324" s="130"/>
      <c r="CAF324" s="131"/>
      <c r="CAG324" s="131"/>
      <c r="CAH324" s="131"/>
      <c r="CAI324" s="132"/>
      <c r="CAJ324" s="132"/>
      <c r="CAK324" s="129"/>
      <c r="CAL324" s="129"/>
      <c r="CAM324" s="130"/>
      <c r="CAN324" s="131"/>
      <c r="CAO324" s="131"/>
      <c r="CAP324" s="131"/>
      <c r="CAQ324" s="132"/>
      <c r="CAR324" s="132"/>
      <c r="CAS324" s="129"/>
      <c r="CAT324" s="129"/>
      <c r="CAU324" s="130"/>
      <c r="CAV324" s="131"/>
      <c r="CAW324" s="131"/>
      <c r="CAX324" s="131"/>
      <c r="CAY324" s="132"/>
      <c r="CAZ324" s="132"/>
      <c r="CBA324" s="129"/>
      <c r="CBB324" s="129"/>
      <c r="CBC324" s="130"/>
      <c r="CBD324" s="131"/>
      <c r="CBE324" s="131"/>
      <c r="CBF324" s="131"/>
      <c r="CBG324" s="132"/>
      <c r="CBH324" s="132"/>
      <c r="CBI324" s="129"/>
      <c r="CBJ324" s="129"/>
      <c r="CBK324" s="130"/>
      <c r="CBL324" s="131"/>
      <c r="CBM324" s="131"/>
      <c r="CBN324" s="131"/>
      <c r="CBO324" s="132"/>
      <c r="CBP324" s="132"/>
      <c r="CBQ324" s="129"/>
      <c r="CBR324" s="129"/>
      <c r="CBS324" s="130"/>
      <c r="CBT324" s="131"/>
      <c r="CBU324" s="131"/>
      <c r="CBV324" s="131"/>
      <c r="CBW324" s="132"/>
      <c r="CBX324" s="132"/>
      <c r="CBY324" s="129"/>
      <c r="CBZ324" s="129"/>
      <c r="CCA324" s="130"/>
      <c r="CCB324" s="131"/>
      <c r="CCC324" s="131"/>
      <c r="CCD324" s="131"/>
      <c r="CCE324" s="132"/>
      <c r="CCF324" s="132"/>
      <c r="CCG324" s="129"/>
      <c r="CCH324" s="129"/>
      <c r="CCI324" s="130"/>
      <c r="CCJ324" s="131"/>
      <c r="CCK324" s="131"/>
      <c r="CCL324" s="131"/>
      <c r="CCM324" s="132"/>
      <c r="CCN324" s="132"/>
      <c r="CCO324" s="129"/>
      <c r="CCP324" s="129"/>
      <c r="CCQ324" s="130"/>
      <c r="CCR324" s="131"/>
      <c r="CCS324" s="131"/>
      <c r="CCT324" s="131"/>
      <c r="CCU324" s="132"/>
      <c r="CCV324" s="132"/>
      <c r="CCW324" s="129"/>
      <c r="CCX324" s="129"/>
      <c r="CCY324" s="130"/>
      <c r="CCZ324" s="131"/>
      <c r="CDA324" s="131"/>
      <c r="CDB324" s="131"/>
      <c r="CDC324" s="132"/>
      <c r="CDD324" s="132"/>
      <c r="CDE324" s="129"/>
      <c r="CDF324" s="129"/>
      <c r="CDG324" s="130"/>
      <c r="CDH324" s="131"/>
      <c r="CDI324" s="131"/>
      <c r="CDJ324" s="131"/>
      <c r="CDK324" s="132"/>
      <c r="CDL324" s="132"/>
      <c r="CDM324" s="129"/>
      <c r="CDN324" s="129"/>
      <c r="CDO324" s="130"/>
      <c r="CDP324" s="131"/>
      <c r="CDQ324" s="131"/>
      <c r="CDR324" s="131"/>
      <c r="CDS324" s="132"/>
      <c r="CDT324" s="132"/>
      <c r="CDU324" s="129"/>
      <c r="CDV324" s="129"/>
      <c r="CDW324" s="130"/>
      <c r="CDX324" s="131"/>
      <c r="CDY324" s="131"/>
      <c r="CDZ324" s="131"/>
      <c r="CEA324" s="132"/>
      <c r="CEB324" s="132"/>
      <c r="CEC324" s="129"/>
      <c r="CED324" s="129"/>
      <c r="CEE324" s="130"/>
      <c r="CEF324" s="131"/>
      <c r="CEG324" s="131"/>
      <c r="CEH324" s="131"/>
      <c r="CEI324" s="132"/>
      <c r="CEJ324" s="132"/>
      <c r="CEK324" s="129"/>
      <c r="CEL324" s="129"/>
      <c r="CEM324" s="130"/>
      <c r="CEN324" s="131"/>
      <c r="CEO324" s="131"/>
      <c r="CEP324" s="131"/>
      <c r="CEQ324" s="132"/>
      <c r="CER324" s="132"/>
      <c r="CES324" s="129"/>
      <c r="CET324" s="129"/>
      <c r="CEU324" s="130"/>
      <c r="CEV324" s="131"/>
      <c r="CEW324" s="131"/>
      <c r="CEX324" s="131"/>
      <c r="CEY324" s="132"/>
      <c r="CEZ324" s="132"/>
      <c r="CFA324" s="129"/>
      <c r="CFB324" s="129"/>
      <c r="CFC324" s="130"/>
      <c r="CFD324" s="131"/>
      <c r="CFE324" s="131"/>
      <c r="CFF324" s="131"/>
      <c r="CFG324" s="132"/>
      <c r="CFH324" s="132"/>
      <c r="CFI324" s="129"/>
      <c r="CFJ324" s="129"/>
      <c r="CFK324" s="130"/>
      <c r="CFL324" s="131"/>
      <c r="CFM324" s="131"/>
      <c r="CFN324" s="131"/>
      <c r="CFO324" s="132"/>
      <c r="CFP324" s="132"/>
      <c r="CFQ324" s="129"/>
      <c r="CFR324" s="129"/>
      <c r="CFS324" s="130"/>
      <c r="CFT324" s="131"/>
      <c r="CFU324" s="131"/>
      <c r="CFV324" s="131"/>
      <c r="CFW324" s="132"/>
      <c r="CFX324" s="132"/>
      <c r="CFY324" s="129"/>
      <c r="CFZ324" s="129"/>
      <c r="CGA324" s="130"/>
      <c r="CGB324" s="131"/>
      <c r="CGC324" s="131"/>
      <c r="CGD324" s="131"/>
      <c r="CGE324" s="132"/>
      <c r="CGF324" s="132"/>
      <c r="CGG324" s="129"/>
      <c r="CGH324" s="129"/>
      <c r="CGI324" s="130"/>
      <c r="CGJ324" s="131"/>
      <c r="CGK324" s="131"/>
      <c r="CGL324" s="131"/>
      <c r="CGM324" s="132"/>
      <c r="CGN324" s="132"/>
      <c r="CGO324" s="129"/>
      <c r="CGP324" s="129"/>
      <c r="CGQ324" s="130"/>
      <c r="CGR324" s="131"/>
      <c r="CGS324" s="131"/>
      <c r="CGT324" s="131"/>
      <c r="CGU324" s="132"/>
      <c r="CGV324" s="132"/>
      <c r="CGW324" s="129"/>
      <c r="CGX324" s="129"/>
      <c r="CGY324" s="130"/>
      <c r="CGZ324" s="131"/>
      <c r="CHA324" s="131"/>
      <c r="CHB324" s="131"/>
      <c r="CHC324" s="132"/>
      <c r="CHD324" s="132"/>
      <c r="CHE324" s="129"/>
      <c r="CHF324" s="129"/>
      <c r="CHG324" s="130"/>
      <c r="CHH324" s="131"/>
      <c r="CHI324" s="131"/>
      <c r="CHJ324" s="131"/>
      <c r="CHK324" s="132"/>
      <c r="CHL324" s="132"/>
      <c r="CHM324" s="129"/>
      <c r="CHN324" s="129"/>
      <c r="CHO324" s="130"/>
      <c r="CHP324" s="131"/>
      <c r="CHQ324" s="131"/>
      <c r="CHR324" s="131"/>
      <c r="CHS324" s="132"/>
      <c r="CHT324" s="132"/>
      <c r="CHU324" s="129"/>
      <c r="CHV324" s="129"/>
      <c r="CHW324" s="130"/>
      <c r="CHX324" s="131"/>
      <c r="CHY324" s="131"/>
      <c r="CHZ324" s="131"/>
      <c r="CIA324" s="132"/>
      <c r="CIB324" s="132"/>
      <c r="CIC324" s="129"/>
      <c r="CID324" s="129"/>
      <c r="CIE324" s="130"/>
      <c r="CIF324" s="131"/>
      <c r="CIG324" s="131"/>
      <c r="CIH324" s="131"/>
      <c r="CII324" s="132"/>
      <c r="CIJ324" s="132"/>
      <c r="CIK324" s="129"/>
      <c r="CIL324" s="129"/>
      <c r="CIM324" s="130"/>
      <c r="CIN324" s="131"/>
      <c r="CIO324" s="131"/>
      <c r="CIP324" s="131"/>
      <c r="CIQ324" s="132"/>
      <c r="CIR324" s="132"/>
      <c r="CIS324" s="129"/>
      <c r="CIT324" s="129"/>
      <c r="CIU324" s="130"/>
      <c r="CIV324" s="131"/>
      <c r="CIW324" s="131"/>
      <c r="CIX324" s="131"/>
      <c r="CIY324" s="132"/>
      <c r="CIZ324" s="132"/>
      <c r="CJA324" s="129"/>
      <c r="CJB324" s="129"/>
      <c r="CJC324" s="130"/>
      <c r="CJD324" s="131"/>
      <c r="CJE324" s="131"/>
      <c r="CJF324" s="131"/>
      <c r="CJG324" s="132"/>
      <c r="CJH324" s="132"/>
      <c r="CJI324" s="129"/>
      <c r="CJJ324" s="129"/>
      <c r="CJK324" s="130"/>
      <c r="CJL324" s="131"/>
      <c r="CJM324" s="131"/>
      <c r="CJN324" s="131"/>
      <c r="CJO324" s="132"/>
      <c r="CJP324" s="132"/>
      <c r="CJQ324" s="129"/>
      <c r="CJR324" s="129"/>
      <c r="CJS324" s="130"/>
      <c r="CJT324" s="131"/>
      <c r="CJU324" s="131"/>
      <c r="CJV324" s="131"/>
      <c r="CJW324" s="132"/>
      <c r="CJX324" s="132"/>
      <c r="CJY324" s="129"/>
      <c r="CJZ324" s="129"/>
      <c r="CKA324" s="130"/>
      <c r="CKB324" s="131"/>
      <c r="CKC324" s="131"/>
      <c r="CKD324" s="131"/>
      <c r="CKE324" s="132"/>
      <c r="CKF324" s="132"/>
      <c r="CKG324" s="129"/>
      <c r="CKH324" s="129"/>
      <c r="CKI324" s="130"/>
      <c r="CKJ324" s="131"/>
      <c r="CKK324" s="131"/>
      <c r="CKL324" s="131"/>
      <c r="CKM324" s="132"/>
      <c r="CKN324" s="132"/>
      <c r="CKO324" s="129"/>
      <c r="CKP324" s="129"/>
      <c r="CKQ324" s="130"/>
      <c r="CKR324" s="131"/>
      <c r="CKS324" s="131"/>
      <c r="CKT324" s="131"/>
      <c r="CKU324" s="132"/>
      <c r="CKV324" s="132"/>
      <c r="CKW324" s="129"/>
      <c r="CKX324" s="129"/>
      <c r="CKY324" s="130"/>
      <c r="CKZ324" s="131"/>
      <c r="CLA324" s="131"/>
      <c r="CLB324" s="131"/>
      <c r="CLC324" s="132"/>
      <c r="CLD324" s="132"/>
      <c r="CLE324" s="129"/>
      <c r="CLF324" s="129"/>
      <c r="CLG324" s="130"/>
      <c r="CLH324" s="131"/>
      <c r="CLI324" s="131"/>
      <c r="CLJ324" s="131"/>
      <c r="CLK324" s="132"/>
      <c r="CLL324" s="132"/>
      <c r="CLM324" s="129"/>
      <c r="CLN324" s="129"/>
      <c r="CLO324" s="130"/>
      <c r="CLP324" s="131"/>
      <c r="CLQ324" s="131"/>
      <c r="CLR324" s="131"/>
      <c r="CLS324" s="132"/>
      <c r="CLT324" s="132"/>
      <c r="CLU324" s="129"/>
      <c r="CLV324" s="129"/>
      <c r="CLW324" s="130"/>
      <c r="CLX324" s="131"/>
      <c r="CLY324" s="131"/>
      <c r="CLZ324" s="131"/>
      <c r="CMA324" s="132"/>
      <c r="CMB324" s="132"/>
      <c r="CMC324" s="129"/>
      <c r="CMD324" s="129"/>
      <c r="CME324" s="130"/>
      <c r="CMF324" s="131"/>
      <c r="CMG324" s="131"/>
      <c r="CMH324" s="131"/>
      <c r="CMI324" s="132"/>
      <c r="CMJ324" s="132"/>
      <c r="CMK324" s="129"/>
      <c r="CML324" s="129"/>
      <c r="CMM324" s="130"/>
      <c r="CMN324" s="131"/>
      <c r="CMO324" s="131"/>
      <c r="CMP324" s="131"/>
      <c r="CMQ324" s="132"/>
      <c r="CMR324" s="132"/>
      <c r="CMS324" s="129"/>
      <c r="CMT324" s="129"/>
      <c r="CMU324" s="130"/>
      <c r="CMV324" s="131"/>
      <c r="CMW324" s="131"/>
      <c r="CMX324" s="131"/>
      <c r="CMY324" s="132"/>
      <c r="CMZ324" s="132"/>
      <c r="CNA324" s="129"/>
      <c r="CNB324" s="129"/>
      <c r="CNC324" s="130"/>
      <c r="CND324" s="131"/>
      <c r="CNE324" s="131"/>
      <c r="CNF324" s="131"/>
      <c r="CNG324" s="132"/>
      <c r="CNH324" s="132"/>
      <c r="CNI324" s="129"/>
      <c r="CNJ324" s="129"/>
      <c r="CNK324" s="130"/>
      <c r="CNL324" s="131"/>
      <c r="CNM324" s="131"/>
      <c r="CNN324" s="131"/>
      <c r="CNO324" s="132"/>
      <c r="CNP324" s="132"/>
      <c r="CNQ324" s="129"/>
      <c r="CNR324" s="129"/>
      <c r="CNS324" s="130"/>
      <c r="CNT324" s="131"/>
      <c r="CNU324" s="131"/>
      <c r="CNV324" s="131"/>
      <c r="CNW324" s="132"/>
      <c r="CNX324" s="132"/>
      <c r="CNY324" s="129"/>
      <c r="CNZ324" s="129"/>
      <c r="COA324" s="130"/>
      <c r="COB324" s="131"/>
      <c r="COC324" s="131"/>
      <c r="COD324" s="131"/>
      <c r="COE324" s="132"/>
      <c r="COF324" s="132"/>
      <c r="COG324" s="129"/>
      <c r="COH324" s="129"/>
      <c r="COI324" s="130"/>
      <c r="COJ324" s="131"/>
      <c r="COK324" s="131"/>
      <c r="COL324" s="131"/>
      <c r="COM324" s="132"/>
      <c r="CON324" s="132"/>
      <c r="COO324" s="129"/>
      <c r="COP324" s="129"/>
      <c r="COQ324" s="130"/>
      <c r="COR324" s="131"/>
      <c r="COS324" s="131"/>
      <c r="COT324" s="131"/>
      <c r="COU324" s="132"/>
      <c r="COV324" s="132"/>
      <c r="COW324" s="129"/>
      <c r="COX324" s="129"/>
      <c r="COY324" s="130"/>
      <c r="COZ324" s="131"/>
      <c r="CPA324" s="131"/>
      <c r="CPB324" s="131"/>
      <c r="CPC324" s="132"/>
      <c r="CPD324" s="132"/>
      <c r="CPE324" s="129"/>
      <c r="CPF324" s="129"/>
      <c r="CPG324" s="130"/>
      <c r="CPH324" s="131"/>
      <c r="CPI324" s="131"/>
      <c r="CPJ324" s="131"/>
      <c r="CPK324" s="132"/>
      <c r="CPL324" s="132"/>
      <c r="CPM324" s="129"/>
      <c r="CPN324" s="129"/>
      <c r="CPO324" s="130"/>
      <c r="CPP324" s="131"/>
      <c r="CPQ324" s="131"/>
      <c r="CPR324" s="131"/>
      <c r="CPS324" s="132"/>
      <c r="CPT324" s="132"/>
      <c r="CPU324" s="129"/>
      <c r="CPV324" s="129"/>
      <c r="CPW324" s="130"/>
      <c r="CPX324" s="131"/>
      <c r="CPY324" s="131"/>
      <c r="CPZ324" s="131"/>
      <c r="CQA324" s="132"/>
      <c r="CQB324" s="132"/>
      <c r="CQC324" s="129"/>
      <c r="CQD324" s="129"/>
      <c r="CQE324" s="130"/>
      <c r="CQF324" s="131"/>
      <c r="CQG324" s="131"/>
      <c r="CQH324" s="131"/>
      <c r="CQI324" s="132"/>
      <c r="CQJ324" s="132"/>
      <c r="CQK324" s="129"/>
      <c r="CQL324" s="129"/>
      <c r="CQM324" s="130"/>
      <c r="CQN324" s="131"/>
      <c r="CQO324" s="131"/>
      <c r="CQP324" s="131"/>
      <c r="CQQ324" s="132"/>
      <c r="CQR324" s="132"/>
      <c r="CQS324" s="129"/>
      <c r="CQT324" s="129"/>
      <c r="CQU324" s="130"/>
      <c r="CQV324" s="131"/>
      <c r="CQW324" s="131"/>
      <c r="CQX324" s="131"/>
      <c r="CQY324" s="132"/>
      <c r="CQZ324" s="132"/>
      <c r="CRA324" s="129"/>
      <c r="CRB324" s="129"/>
      <c r="CRC324" s="130"/>
      <c r="CRD324" s="131"/>
      <c r="CRE324" s="131"/>
      <c r="CRF324" s="131"/>
      <c r="CRG324" s="132"/>
      <c r="CRH324" s="132"/>
      <c r="CRI324" s="129"/>
      <c r="CRJ324" s="129"/>
      <c r="CRK324" s="130"/>
      <c r="CRL324" s="131"/>
      <c r="CRM324" s="131"/>
      <c r="CRN324" s="131"/>
      <c r="CRO324" s="132"/>
      <c r="CRP324" s="132"/>
      <c r="CRQ324" s="129"/>
      <c r="CRR324" s="129"/>
      <c r="CRS324" s="130"/>
      <c r="CRT324" s="131"/>
      <c r="CRU324" s="131"/>
      <c r="CRV324" s="131"/>
      <c r="CRW324" s="132"/>
      <c r="CRX324" s="132"/>
      <c r="CRY324" s="129"/>
      <c r="CRZ324" s="129"/>
      <c r="CSA324" s="130"/>
      <c r="CSB324" s="131"/>
      <c r="CSC324" s="131"/>
      <c r="CSD324" s="131"/>
      <c r="CSE324" s="132"/>
      <c r="CSF324" s="132"/>
      <c r="CSG324" s="129"/>
      <c r="CSH324" s="129"/>
      <c r="CSI324" s="130"/>
      <c r="CSJ324" s="131"/>
      <c r="CSK324" s="131"/>
      <c r="CSL324" s="131"/>
      <c r="CSM324" s="132"/>
      <c r="CSN324" s="132"/>
      <c r="CSO324" s="129"/>
      <c r="CSP324" s="129"/>
      <c r="CSQ324" s="130"/>
      <c r="CSR324" s="131"/>
      <c r="CSS324" s="131"/>
      <c r="CST324" s="131"/>
      <c r="CSU324" s="132"/>
      <c r="CSV324" s="132"/>
      <c r="CSW324" s="129"/>
      <c r="CSX324" s="129"/>
      <c r="CSY324" s="130"/>
      <c r="CSZ324" s="131"/>
      <c r="CTA324" s="131"/>
      <c r="CTB324" s="131"/>
      <c r="CTC324" s="132"/>
      <c r="CTD324" s="132"/>
      <c r="CTE324" s="129"/>
      <c r="CTF324" s="129"/>
      <c r="CTG324" s="130"/>
      <c r="CTH324" s="131"/>
      <c r="CTI324" s="131"/>
      <c r="CTJ324" s="131"/>
      <c r="CTK324" s="132"/>
      <c r="CTL324" s="132"/>
      <c r="CTM324" s="129"/>
      <c r="CTN324" s="129"/>
      <c r="CTO324" s="130"/>
      <c r="CTP324" s="131"/>
      <c r="CTQ324" s="131"/>
      <c r="CTR324" s="131"/>
      <c r="CTS324" s="132"/>
      <c r="CTT324" s="132"/>
      <c r="CTU324" s="129"/>
      <c r="CTV324" s="129"/>
      <c r="CTW324" s="130"/>
      <c r="CTX324" s="131"/>
      <c r="CTY324" s="131"/>
      <c r="CTZ324" s="131"/>
      <c r="CUA324" s="132"/>
      <c r="CUB324" s="132"/>
      <c r="CUC324" s="129"/>
      <c r="CUD324" s="129"/>
      <c r="CUE324" s="130"/>
      <c r="CUF324" s="131"/>
      <c r="CUG324" s="131"/>
      <c r="CUH324" s="131"/>
      <c r="CUI324" s="132"/>
      <c r="CUJ324" s="132"/>
      <c r="CUK324" s="129"/>
      <c r="CUL324" s="129"/>
      <c r="CUM324" s="130"/>
      <c r="CUN324" s="131"/>
      <c r="CUO324" s="131"/>
      <c r="CUP324" s="131"/>
      <c r="CUQ324" s="132"/>
      <c r="CUR324" s="132"/>
      <c r="CUS324" s="129"/>
      <c r="CUT324" s="129"/>
      <c r="CUU324" s="130"/>
      <c r="CUV324" s="131"/>
      <c r="CUW324" s="131"/>
      <c r="CUX324" s="131"/>
      <c r="CUY324" s="132"/>
      <c r="CUZ324" s="132"/>
      <c r="CVA324" s="129"/>
      <c r="CVB324" s="129"/>
      <c r="CVC324" s="130"/>
      <c r="CVD324" s="131"/>
      <c r="CVE324" s="131"/>
      <c r="CVF324" s="131"/>
      <c r="CVG324" s="132"/>
      <c r="CVH324" s="132"/>
      <c r="CVI324" s="129"/>
      <c r="CVJ324" s="129"/>
      <c r="CVK324" s="130"/>
      <c r="CVL324" s="131"/>
      <c r="CVM324" s="131"/>
      <c r="CVN324" s="131"/>
      <c r="CVO324" s="132"/>
      <c r="CVP324" s="132"/>
      <c r="CVQ324" s="129"/>
      <c r="CVR324" s="129"/>
      <c r="CVS324" s="130"/>
      <c r="CVT324" s="131"/>
      <c r="CVU324" s="131"/>
      <c r="CVV324" s="131"/>
      <c r="CVW324" s="132"/>
      <c r="CVX324" s="132"/>
      <c r="CVY324" s="129"/>
      <c r="CVZ324" s="129"/>
      <c r="CWA324" s="130"/>
      <c r="CWB324" s="131"/>
      <c r="CWC324" s="131"/>
      <c r="CWD324" s="131"/>
      <c r="CWE324" s="132"/>
      <c r="CWF324" s="132"/>
      <c r="CWG324" s="129"/>
      <c r="CWH324" s="129"/>
      <c r="CWI324" s="130"/>
      <c r="CWJ324" s="131"/>
      <c r="CWK324" s="131"/>
      <c r="CWL324" s="131"/>
      <c r="CWM324" s="132"/>
      <c r="CWN324" s="132"/>
      <c r="CWO324" s="129"/>
      <c r="CWP324" s="129"/>
      <c r="CWQ324" s="130"/>
      <c r="CWR324" s="131"/>
      <c r="CWS324" s="131"/>
      <c r="CWT324" s="131"/>
      <c r="CWU324" s="132"/>
      <c r="CWV324" s="132"/>
      <c r="CWW324" s="129"/>
      <c r="CWX324" s="129"/>
      <c r="CWY324" s="130"/>
      <c r="CWZ324" s="131"/>
      <c r="CXA324" s="131"/>
      <c r="CXB324" s="131"/>
      <c r="CXC324" s="132"/>
      <c r="CXD324" s="132"/>
      <c r="CXE324" s="129"/>
      <c r="CXF324" s="129"/>
      <c r="CXG324" s="130"/>
      <c r="CXH324" s="131"/>
      <c r="CXI324" s="131"/>
      <c r="CXJ324" s="131"/>
      <c r="CXK324" s="132"/>
      <c r="CXL324" s="132"/>
      <c r="CXM324" s="129"/>
      <c r="CXN324" s="129"/>
      <c r="CXO324" s="130"/>
      <c r="CXP324" s="131"/>
      <c r="CXQ324" s="131"/>
      <c r="CXR324" s="131"/>
      <c r="CXS324" s="132"/>
      <c r="CXT324" s="132"/>
      <c r="CXU324" s="129"/>
      <c r="CXV324" s="129"/>
      <c r="CXW324" s="130"/>
      <c r="CXX324" s="131"/>
      <c r="CXY324" s="131"/>
      <c r="CXZ324" s="131"/>
      <c r="CYA324" s="132"/>
      <c r="CYB324" s="132"/>
      <c r="CYC324" s="129"/>
      <c r="CYD324" s="129"/>
      <c r="CYE324" s="130"/>
      <c r="CYF324" s="131"/>
      <c r="CYG324" s="131"/>
      <c r="CYH324" s="131"/>
      <c r="CYI324" s="132"/>
      <c r="CYJ324" s="132"/>
      <c r="CYK324" s="129"/>
      <c r="CYL324" s="129"/>
      <c r="CYM324" s="130"/>
      <c r="CYN324" s="131"/>
      <c r="CYO324" s="131"/>
      <c r="CYP324" s="131"/>
      <c r="CYQ324" s="132"/>
      <c r="CYR324" s="132"/>
      <c r="CYS324" s="129"/>
      <c r="CYT324" s="129"/>
      <c r="CYU324" s="130"/>
      <c r="CYV324" s="131"/>
      <c r="CYW324" s="131"/>
      <c r="CYX324" s="131"/>
      <c r="CYY324" s="132"/>
      <c r="CYZ324" s="132"/>
      <c r="CZA324" s="129"/>
      <c r="CZB324" s="129"/>
      <c r="CZC324" s="130"/>
      <c r="CZD324" s="131"/>
      <c r="CZE324" s="131"/>
      <c r="CZF324" s="131"/>
      <c r="CZG324" s="132"/>
      <c r="CZH324" s="132"/>
      <c r="CZI324" s="129"/>
      <c r="CZJ324" s="129"/>
      <c r="CZK324" s="130"/>
      <c r="CZL324" s="131"/>
      <c r="CZM324" s="131"/>
      <c r="CZN324" s="131"/>
      <c r="CZO324" s="132"/>
      <c r="CZP324" s="132"/>
      <c r="CZQ324" s="129"/>
      <c r="CZR324" s="129"/>
      <c r="CZS324" s="130"/>
      <c r="CZT324" s="131"/>
      <c r="CZU324" s="131"/>
      <c r="CZV324" s="131"/>
      <c r="CZW324" s="132"/>
      <c r="CZX324" s="132"/>
      <c r="CZY324" s="129"/>
      <c r="CZZ324" s="129"/>
      <c r="DAA324" s="130"/>
      <c r="DAB324" s="131"/>
      <c r="DAC324" s="131"/>
      <c r="DAD324" s="131"/>
      <c r="DAE324" s="132"/>
      <c r="DAF324" s="132"/>
      <c r="DAG324" s="129"/>
      <c r="DAH324" s="129"/>
      <c r="DAI324" s="130"/>
      <c r="DAJ324" s="131"/>
      <c r="DAK324" s="131"/>
      <c r="DAL324" s="131"/>
      <c r="DAM324" s="132"/>
      <c r="DAN324" s="132"/>
      <c r="DAO324" s="129"/>
      <c r="DAP324" s="129"/>
      <c r="DAQ324" s="130"/>
      <c r="DAR324" s="131"/>
      <c r="DAS324" s="131"/>
      <c r="DAT324" s="131"/>
      <c r="DAU324" s="132"/>
      <c r="DAV324" s="132"/>
      <c r="DAW324" s="129"/>
      <c r="DAX324" s="129"/>
      <c r="DAY324" s="130"/>
      <c r="DAZ324" s="131"/>
      <c r="DBA324" s="131"/>
      <c r="DBB324" s="131"/>
      <c r="DBC324" s="132"/>
      <c r="DBD324" s="132"/>
      <c r="DBE324" s="129"/>
      <c r="DBF324" s="129"/>
      <c r="DBG324" s="130"/>
      <c r="DBH324" s="131"/>
      <c r="DBI324" s="131"/>
      <c r="DBJ324" s="131"/>
      <c r="DBK324" s="132"/>
      <c r="DBL324" s="132"/>
      <c r="DBM324" s="129"/>
      <c r="DBN324" s="129"/>
      <c r="DBO324" s="130"/>
      <c r="DBP324" s="131"/>
      <c r="DBQ324" s="131"/>
      <c r="DBR324" s="131"/>
      <c r="DBS324" s="132"/>
      <c r="DBT324" s="132"/>
      <c r="DBU324" s="129"/>
      <c r="DBV324" s="129"/>
      <c r="DBW324" s="130"/>
      <c r="DBX324" s="131"/>
      <c r="DBY324" s="131"/>
      <c r="DBZ324" s="131"/>
      <c r="DCA324" s="132"/>
      <c r="DCB324" s="132"/>
      <c r="DCC324" s="129"/>
      <c r="DCD324" s="129"/>
      <c r="DCE324" s="130"/>
      <c r="DCF324" s="131"/>
      <c r="DCG324" s="131"/>
      <c r="DCH324" s="131"/>
      <c r="DCI324" s="132"/>
      <c r="DCJ324" s="132"/>
      <c r="DCK324" s="129"/>
      <c r="DCL324" s="129"/>
      <c r="DCM324" s="130"/>
      <c r="DCN324" s="131"/>
      <c r="DCO324" s="131"/>
      <c r="DCP324" s="131"/>
      <c r="DCQ324" s="132"/>
      <c r="DCR324" s="132"/>
      <c r="DCS324" s="129"/>
      <c r="DCT324" s="129"/>
      <c r="DCU324" s="130"/>
      <c r="DCV324" s="131"/>
      <c r="DCW324" s="131"/>
      <c r="DCX324" s="131"/>
      <c r="DCY324" s="132"/>
      <c r="DCZ324" s="132"/>
      <c r="DDA324" s="129"/>
      <c r="DDB324" s="129"/>
      <c r="DDC324" s="130"/>
      <c r="DDD324" s="131"/>
      <c r="DDE324" s="131"/>
      <c r="DDF324" s="131"/>
      <c r="DDG324" s="132"/>
      <c r="DDH324" s="132"/>
      <c r="DDI324" s="129"/>
      <c r="DDJ324" s="129"/>
      <c r="DDK324" s="130"/>
      <c r="DDL324" s="131"/>
      <c r="DDM324" s="131"/>
      <c r="DDN324" s="131"/>
      <c r="DDO324" s="132"/>
      <c r="DDP324" s="132"/>
      <c r="DDQ324" s="129"/>
      <c r="DDR324" s="129"/>
      <c r="DDS324" s="130"/>
      <c r="DDT324" s="131"/>
      <c r="DDU324" s="131"/>
      <c r="DDV324" s="131"/>
      <c r="DDW324" s="132"/>
      <c r="DDX324" s="132"/>
      <c r="DDY324" s="129"/>
      <c r="DDZ324" s="129"/>
      <c r="DEA324" s="130"/>
      <c r="DEB324" s="131"/>
      <c r="DEC324" s="131"/>
      <c r="DED324" s="131"/>
      <c r="DEE324" s="132"/>
      <c r="DEF324" s="132"/>
      <c r="DEG324" s="129"/>
      <c r="DEH324" s="129"/>
      <c r="DEI324" s="130"/>
      <c r="DEJ324" s="131"/>
      <c r="DEK324" s="131"/>
      <c r="DEL324" s="131"/>
      <c r="DEM324" s="132"/>
      <c r="DEN324" s="132"/>
      <c r="DEO324" s="129"/>
      <c r="DEP324" s="129"/>
      <c r="DEQ324" s="130"/>
      <c r="DER324" s="131"/>
      <c r="DES324" s="131"/>
      <c r="DET324" s="131"/>
      <c r="DEU324" s="132"/>
      <c r="DEV324" s="132"/>
      <c r="DEW324" s="129"/>
      <c r="DEX324" s="129"/>
      <c r="DEY324" s="130"/>
      <c r="DEZ324" s="131"/>
      <c r="DFA324" s="131"/>
      <c r="DFB324" s="131"/>
      <c r="DFC324" s="132"/>
      <c r="DFD324" s="132"/>
      <c r="DFE324" s="129"/>
      <c r="DFF324" s="129"/>
      <c r="DFG324" s="130"/>
      <c r="DFH324" s="131"/>
      <c r="DFI324" s="131"/>
      <c r="DFJ324" s="131"/>
      <c r="DFK324" s="132"/>
      <c r="DFL324" s="132"/>
      <c r="DFM324" s="129"/>
      <c r="DFN324" s="129"/>
      <c r="DFO324" s="130"/>
      <c r="DFP324" s="131"/>
      <c r="DFQ324" s="131"/>
      <c r="DFR324" s="131"/>
      <c r="DFS324" s="132"/>
      <c r="DFT324" s="132"/>
      <c r="DFU324" s="129"/>
      <c r="DFV324" s="129"/>
      <c r="DFW324" s="130"/>
      <c r="DFX324" s="131"/>
      <c r="DFY324" s="131"/>
      <c r="DFZ324" s="131"/>
      <c r="DGA324" s="132"/>
      <c r="DGB324" s="132"/>
      <c r="DGC324" s="129"/>
      <c r="DGD324" s="129"/>
      <c r="DGE324" s="130"/>
      <c r="DGF324" s="131"/>
      <c r="DGG324" s="131"/>
      <c r="DGH324" s="131"/>
      <c r="DGI324" s="132"/>
      <c r="DGJ324" s="132"/>
      <c r="DGK324" s="129"/>
      <c r="DGL324" s="129"/>
      <c r="DGM324" s="130"/>
      <c r="DGN324" s="131"/>
      <c r="DGO324" s="131"/>
      <c r="DGP324" s="131"/>
      <c r="DGQ324" s="132"/>
      <c r="DGR324" s="132"/>
      <c r="DGS324" s="129"/>
      <c r="DGT324" s="129"/>
      <c r="DGU324" s="130"/>
      <c r="DGV324" s="131"/>
      <c r="DGW324" s="131"/>
      <c r="DGX324" s="131"/>
      <c r="DGY324" s="132"/>
      <c r="DGZ324" s="132"/>
      <c r="DHA324" s="129"/>
      <c r="DHB324" s="129"/>
      <c r="DHC324" s="130"/>
      <c r="DHD324" s="131"/>
      <c r="DHE324" s="131"/>
      <c r="DHF324" s="131"/>
      <c r="DHG324" s="132"/>
      <c r="DHH324" s="132"/>
      <c r="DHI324" s="129"/>
      <c r="DHJ324" s="129"/>
      <c r="DHK324" s="130"/>
      <c r="DHL324" s="131"/>
      <c r="DHM324" s="131"/>
      <c r="DHN324" s="131"/>
      <c r="DHO324" s="132"/>
      <c r="DHP324" s="132"/>
      <c r="DHQ324" s="129"/>
      <c r="DHR324" s="129"/>
      <c r="DHS324" s="130"/>
      <c r="DHT324" s="131"/>
      <c r="DHU324" s="131"/>
      <c r="DHV324" s="131"/>
      <c r="DHW324" s="132"/>
      <c r="DHX324" s="132"/>
      <c r="DHY324" s="129"/>
      <c r="DHZ324" s="129"/>
      <c r="DIA324" s="130"/>
      <c r="DIB324" s="131"/>
      <c r="DIC324" s="131"/>
      <c r="DID324" s="131"/>
      <c r="DIE324" s="132"/>
      <c r="DIF324" s="132"/>
      <c r="DIG324" s="129"/>
      <c r="DIH324" s="129"/>
      <c r="DII324" s="130"/>
      <c r="DIJ324" s="131"/>
      <c r="DIK324" s="131"/>
      <c r="DIL324" s="131"/>
      <c r="DIM324" s="132"/>
      <c r="DIN324" s="132"/>
      <c r="DIO324" s="129"/>
      <c r="DIP324" s="129"/>
      <c r="DIQ324" s="130"/>
      <c r="DIR324" s="131"/>
      <c r="DIS324" s="131"/>
      <c r="DIT324" s="131"/>
      <c r="DIU324" s="132"/>
      <c r="DIV324" s="132"/>
      <c r="DIW324" s="129"/>
      <c r="DIX324" s="129"/>
      <c r="DIY324" s="130"/>
      <c r="DIZ324" s="131"/>
      <c r="DJA324" s="131"/>
      <c r="DJB324" s="131"/>
      <c r="DJC324" s="132"/>
      <c r="DJD324" s="132"/>
      <c r="DJE324" s="129"/>
      <c r="DJF324" s="129"/>
      <c r="DJG324" s="130"/>
      <c r="DJH324" s="131"/>
      <c r="DJI324" s="131"/>
      <c r="DJJ324" s="131"/>
      <c r="DJK324" s="132"/>
      <c r="DJL324" s="132"/>
      <c r="DJM324" s="129"/>
      <c r="DJN324" s="129"/>
      <c r="DJO324" s="130"/>
      <c r="DJP324" s="131"/>
      <c r="DJQ324" s="131"/>
      <c r="DJR324" s="131"/>
      <c r="DJS324" s="132"/>
      <c r="DJT324" s="132"/>
      <c r="DJU324" s="129"/>
      <c r="DJV324" s="129"/>
      <c r="DJW324" s="130"/>
      <c r="DJX324" s="131"/>
      <c r="DJY324" s="131"/>
      <c r="DJZ324" s="131"/>
      <c r="DKA324" s="132"/>
      <c r="DKB324" s="132"/>
      <c r="DKC324" s="129"/>
      <c r="DKD324" s="129"/>
      <c r="DKE324" s="130"/>
      <c r="DKF324" s="131"/>
      <c r="DKG324" s="131"/>
      <c r="DKH324" s="131"/>
      <c r="DKI324" s="132"/>
      <c r="DKJ324" s="132"/>
      <c r="DKK324" s="129"/>
      <c r="DKL324" s="129"/>
      <c r="DKM324" s="130"/>
      <c r="DKN324" s="131"/>
      <c r="DKO324" s="131"/>
      <c r="DKP324" s="131"/>
      <c r="DKQ324" s="132"/>
      <c r="DKR324" s="132"/>
      <c r="DKS324" s="129"/>
      <c r="DKT324" s="129"/>
      <c r="DKU324" s="130"/>
      <c r="DKV324" s="131"/>
      <c r="DKW324" s="131"/>
      <c r="DKX324" s="131"/>
      <c r="DKY324" s="132"/>
      <c r="DKZ324" s="132"/>
      <c r="DLA324" s="129"/>
      <c r="DLB324" s="129"/>
      <c r="DLC324" s="130"/>
      <c r="DLD324" s="131"/>
      <c r="DLE324" s="131"/>
      <c r="DLF324" s="131"/>
      <c r="DLG324" s="132"/>
      <c r="DLH324" s="132"/>
      <c r="DLI324" s="129"/>
      <c r="DLJ324" s="129"/>
      <c r="DLK324" s="130"/>
      <c r="DLL324" s="131"/>
      <c r="DLM324" s="131"/>
      <c r="DLN324" s="131"/>
      <c r="DLO324" s="132"/>
      <c r="DLP324" s="132"/>
      <c r="DLQ324" s="129"/>
      <c r="DLR324" s="129"/>
      <c r="DLS324" s="130"/>
      <c r="DLT324" s="131"/>
      <c r="DLU324" s="131"/>
      <c r="DLV324" s="131"/>
      <c r="DLW324" s="132"/>
      <c r="DLX324" s="132"/>
      <c r="DLY324" s="129"/>
      <c r="DLZ324" s="129"/>
      <c r="DMA324" s="130"/>
      <c r="DMB324" s="131"/>
      <c r="DMC324" s="131"/>
      <c r="DMD324" s="131"/>
      <c r="DME324" s="132"/>
      <c r="DMF324" s="132"/>
      <c r="DMG324" s="129"/>
      <c r="DMH324" s="129"/>
      <c r="DMI324" s="130"/>
      <c r="DMJ324" s="131"/>
      <c r="DMK324" s="131"/>
      <c r="DML324" s="131"/>
      <c r="DMM324" s="132"/>
      <c r="DMN324" s="132"/>
      <c r="DMO324" s="129"/>
      <c r="DMP324" s="129"/>
      <c r="DMQ324" s="130"/>
      <c r="DMR324" s="131"/>
      <c r="DMS324" s="131"/>
      <c r="DMT324" s="131"/>
      <c r="DMU324" s="132"/>
      <c r="DMV324" s="132"/>
      <c r="DMW324" s="129"/>
      <c r="DMX324" s="129"/>
      <c r="DMY324" s="130"/>
      <c r="DMZ324" s="131"/>
      <c r="DNA324" s="131"/>
      <c r="DNB324" s="131"/>
      <c r="DNC324" s="132"/>
      <c r="DND324" s="132"/>
      <c r="DNE324" s="129"/>
      <c r="DNF324" s="129"/>
      <c r="DNG324" s="130"/>
      <c r="DNH324" s="131"/>
      <c r="DNI324" s="131"/>
      <c r="DNJ324" s="131"/>
      <c r="DNK324" s="132"/>
      <c r="DNL324" s="132"/>
      <c r="DNM324" s="129"/>
      <c r="DNN324" s="129"/>
      <c r="DNO324" s="130"/>
      <c r="DNP324" s="131"/>
      <c r="DNQ324" s="131"/>
      <c r="DNR324" s="131"/>
      <c r="DNS324" s="132"/>
      <c r="DNT324" s="132"/>
      <c r="DNU324" s="129"/>
      <c r="DNV324" s="129"/>
      <c r="DNW324" s="130"/>
      <c r="DNX324" s="131"/>
      <c r="DNY324" s="131"/>
      <c r="DNZ324" s="131"/>
      <c r="DOA324" s="132"/>
      <c r="DOB324" s="132"/>
      <c r="DOC324" s="129"/>
      <c r="DOD324" s="129"/>
      <c r="DOE324" s="130"/>
      <c r="DOF324" s="131"/>
      <c r="DOG324" s="131"/>
      <c r="DOH324" s="131"/>
      <c r="DOI324" s="132"/>
      <c r="DOJ324" s="132"/>
      <c r="DOK324" s="129"/>
      <c r="DOL324" s="129"/>
      <c r="DOM324" s="130"/>
      <c r="DON324" s="131"/>
      <c r="DOO324" s="131"/>
      <c r="DOP324" s="131"/>
      <c r="DOQ324" s="132"/>
      <c r="DOR324" s="132"/>
      <c r="DOS324" s="129"/>
      <c r="DOT324" s="129"/>
      <c r="DOU324" s="130"/>
      <c r="DOV324" s="131"/>
      <c r="DOW324" s="131"/>
      <c r="DOX324" s="131"/>
      <c r="DOY324" s="132"/>
      <c r="DOZ324" s="132"/>
      <c r="DPA324" s="129"/>
      <c r="DPB324" s="129"/>
      <c r="DPC324" s="130"/>
      <c r="DPD324" s="131"/>
      <c r="DPE324" s="131"/>
      <c r="DPF324" s="131"/>
      <c r="DPG324" s="132"/>
      <c r="DPH324" s="132"/>
      <c r="DPI324" s="129"/>
      <c r="DPJ324" s="129"/>
      <c r="DPK324" s="130"/>
      <c r="DPL324" s="131"/>
      <c r="DPM324" s="131"/>
      <c r="DPN324" s="131"/>
      <c r="DPO324" s="132"/>
      <c r="DPP324" s="132"/>
      <c r="DPQ324" s="129"/>
      <c r="DPR324" s="129"/>
      <c r="DPS324" s="130"/>
      <c r="DPT324" s="131"/>
      <c r="DPU324" s="131"/>
      <c r="DPV324" s="131"/>
      <c r="DPW324" s="132"/>
      <c r="DPX324" s="132"/>
      <c r="DPY324" s="129"/>
      <c r="DPZ324" s="129"/>
      <c r="DQA324" s="130"/>
      <c r="DQB324" s="131"/>
      <c r="DQC324" s="131"/>
      <c r="DQD324" s="131"/>
      <c r="DQE324" s="132"/>
      <c r="DQF324" s="132"/>
      <c r="DQG324" s="129"/>
      <c r="DQH324" s="129"/>
      <c r="DQI324" s="130"/>
      <c r="DQJ324" s="131"/>
      <c r="DQK324" s="131"/>
      <c r="DQL324" s="131"/>
      <c r="DQM324" s="132"/>
      <c r="DQN324" s="132"/>
      <c r="DQO324" s="129"/>
      <c r="DQP324" s="129"/>
      <c r="DQQ324" s="130"/>
      <c r="DQR324" s="131"/>
      <c r="DQS324" s="131"/>
      <c r="DQT324" s="131"/>
      <c r="DQU324" s="132"/>
      <c r="DQV324" s="132"/>
      <c r="DQW324" s="129"/>
      <c r="DQX324" s="129"/>
      <c r="DQY324" s="130"/>
      <c r="DQZ324" s="131"/>
      <c r="DRA324" s="131"/>
      <c r="DRB324" s="131"/>
      <c r="DRC324" s="132"/>
      <c r="DRD324" s="132"/>
      <c r="DRE324" s="129"/>
      <c r="DRF324" s="129"/>
      <c r="DRG324" s="130"/>
      <c r="DRH324" s="131"/>
      <c r="DRI324" s="131"/>
      <c r="DRJ324" s="131"/>
      <c r="DRK324" s="132"/>
      <c r="DRL324" s="132"/>
      <c r="DRM324" s="129"/>
      <c r="DRN324" s="129"/>
      <c r="DRO324" s="130"/>
      <c r="DRP324" s="131"/>
      <c r="DRQ324" s="131"/>
      <c r="DRR324" s="131"/>
      <c r="DRS324" s="132"/>
      <c r="DRT324" s="132"/>
      <c r="DRU324" s="129"/>
      <c r="DRV324" s="129"/>
      <c r="DRW324" s="130"/>
      <c r="DRX324" s="131"/>
      <c r="DRY324" s="131"/>
      <c r="DRZ324" s="131"/>
      <c r="DSA324" s="132"/>
      <c r="DSB324" s="132"/>
      <c r="DSC324" s="129"/>
      <c r="DSD324" s="129"/>
      <c r="DSE324" s="130"/>
      <c r="DSF324" s="131"/>
      <c r="DSG324" s="131"/>
      <c r="DSH324" s="131"/>
      <c r="DSI324" s="132"/>
      <c r="DSJ324" s="132"/>
      <c r="DSK324" s="129"/>
      <c r="DSL324" s="129"/>
      <c r="DSM324" s="130"/>
      <c r="DSN324" s="131"/>
      <c r="DSO324" s="131"/>
      <c r="DSP324" s="131"/>
      <c r="DSQ324" s="132"/>
      <c r="DSR324" s="132"/>
      <c r="DSS324" s="129"/>
      <c r="DST324" s="129"/>
      <c r="DSU324" s="130"/>
      <c r="DSV324" s="131"/>
      <c r="DSW324" s="131"/>
      <c r="DSX324" s="131"/>
      <c r="DSY324" s="132"/>
      <c r="DSZ324" s="132"/>
      <c r="DTA324" s="129"/>
      <c r="DTB324" s="129"/>
      <c r="DTC324" s="130"/>
      <c r="DTD324" s="131"/>
      <c r="DTE324" s="131"/>
      <c r="DTF324" s="131"/>
      <c r="DTG324" s="132"/>
      <c r="DTH324" s="132"/>
      <c r="DTI324" s="129"/>
      <c r="DTJ324" s="129"/>
      <c r="DTK324" s="130"/>
      <c r="DTL324" s="131"/>
      <c r="DTM324" s="131"/>
      <c r="DTN324" s="131"/>
      <c r="DTO324" s="132"/>
      <c r="DTP324" s="132"/>
      <c r="DTQ324" s="129"/>
      <c r="DTR324" s="129"/>
      <c r="DTS324" s="130"/>
      <c r="DTT324" s="131"/>
      <c r="DTU324" s="131"/>
      <c r="DTV324" s="131"/>
      <c r="DTW324" s="132"/>
      <c r="DTX324" s="132"/>
      <c r="DTY324" s="129"/>
      <c r="DTZ324" s="129"/>
      <c r="DUA324" s="130"/>
      <c r="DUB324" s="131"/>
      <c r="DUC324" s="131"/>
      <c r="DUD324" s="131"/>
      <c r="DUE324" s="132"/>
      <c r="DUF324" s="132"/>
      <c r="DUG324" s="129"/>
      <c r="DUH324" s="129"/>
      <c r="DUI324" s="130"/>
      <c r="DUJ324" s="131"/>
      <c r="DUK324" s="131"/>
      <c r="DUL324" s="131"/>
      <c r="DUM324" s="132"/>
      <c r="DUN324" s="132"/>
      <c r="DUO324" s="129"/>
      <c r="DUP324" s="129"/>
      <c r="DUQ324" s="130"/>
      <c r="DUR324" s="131"/>
      <c r="DUS324" s="131"/>
      <c r="DUT324" s="131"/>
      <c r="DUU324" s="132"/>
      <c r="DUV324" s="132"/>
      <c r="DUW324" s="129"/>
      <c r="DUX324" s="129"/>
      <c r="DUY324" s="130"/>
      <c r="DUZ324" s="131"/>
      <c r="DVA324" s="131"/>
      <c r="DVB324" s="131"/>
      <c r="DVC324" s="132"/>
      <c r="DVD324" s="132"/>
      <c r="DVE324" s="129"/>
      <c r="DVF324" s="129"/>
      <c r="DVG324" s="130"/>
      <c r="DVH324" s="131"/>
      <c r="DVI324" s="131"/>
      <c r="DVJ324" s="131"/>
      <c r="DVK324" s="132"/>
      <c r="DVL324" s="132"/>
      <c r="DVM324" s="129"/>
      <c r="DVN324" s="129"/>
      <c r="DVO324" s="130"/>
      <c r="DVP324" s="131"/>
      <c r="DVQ324" s="131"/>
      <c r="DVR324" s="131"/>
      <c r="DVS324" s="132"/>
      <c r="DVT324" s="132"/>
      <c r="DVU324" s="129"/>
      <c r="DVV324" s="129"/>
      <c r="DVW324" s="130"/>
      <c r="DVX324" s="131"/>
      <c r="DVY324" s="131"/>
      <c r="DVZ324" s="131"/>
      <c r="DWA324" s="132"/>
      <c r="DWB324" s="132"/>
      <c r="DWC324" s="129"/>
      <c r="DWD324" s="129"/>
      <c r="DWE324" s="130"/>
      <c r="DWF324" s="131"/>
      <c r="DWG324" s="131"/>
      <c r="DWH324" s="131"/>
      <c r="DWI324" s="132"/>
      <c r="DWJ324" s="132"/>
      <c r="DWK324" s="129"/>
      <c r="DWL324" s="129"/>
      <c r="DWM324" s="130"/>
      <c r="DWN324" s="131"/>
      <c r="DWO324" s="131"/>
      <c r="DWP324" s="131"/>
      <c r="DWQ324" s="132"/>
      <c r="DWR324" s="132"/>
      <c r="DWS324" s="129"/>
      <c r="DWT324" s="129"/>
      <c r="DWU324" s="130"/>
      <c r="DWV324" s="131"/>
      <c r="DWW324" s="131"/>
      <c r="DWX324" s="131"/>
      <c r="DWY324" s="132"/>
      <c r="DWZ324" s="132"/>
      <c r="DXA324" s="129"/>
      <c r="DXB324" s="129"/>
      <c r="DXC324" s="130"/>
      <c r="DXD324" s="131"/>
      <c r="DXE324" s="131"/>
      <c r="DXF324" s="131"/>
      <c r="DXG324" s="132"/>
      <c r="DXH324" s="132"/>
      <c r="DXI324" s="129"/>
      <c r="DXJ324" s="129"/>
      <c r="DXK324" s="130"/>
      <c r="DXL324" s="131"/>
      <c r="DXM324" s="131"/>
      <c r="DXN324" s="131"/>
      <c r="DXO324" s="132"/>
      <c r="DXP324" s="132"/>
      <c r="DXQ324" s="129"/>
      <c r="DXR324" s="129"/>
      <c r="DXS324" s="130"/>
      <c r="DXT324" s="131"/>
      <c r="DXU324" s="131"/>
      <c r="DXV324" s="131"/>
      <c r="DXW324" s="132"/>
      <c r="DXX324" s="132"/>
      <c r="DXY324" s="129"/>
      <c r="DXZ324" s="129"/>
      <c r="DYA324" s="130"/>
      <c r="DYB324" s="131"/>
      <c r="DYC324" s="131"/>
      <c r="DYD324" s="131"/>
      <c r="DYE324" s="132"/>
      <c r="DYF324" s="132"/>
      <c r="DYG324" s="129"/>
      <c r="DYH324" s="129"/>
      <c r="DYI324" s="130"/>
      <c r="DYJ324" s="131"/>
      <c r="DYK324" s="131"/>
      <c r="DYL324" s="131"/>
      <c r="DYM324" s="132"/>
      <c r="DYN324" s="132"/>
      <c r="DYO324" s="129"/>
      <c r="DYP324" s="129"/>
      <c r="DYQ324" s="130"/>
      <c r="DYR324" s="131"/>
      <c r="DYS324" s="131"/>
      <c r="DYT324" s="131"/>
      <c r="DYU324" s="132"/>
      <c r="DYV324" s="132"/>
      <c r="DYW324" s="129"/>
      <c r="DYX324" s="129"/>
      <c r="DYY324" s="130"/>
      <c r="DYZ324" s="131"/>
      <c r="DZA324" s="131"/>
      <c r="DZB324" s="131"/>
      <c r="DZC324" s="132"/>
      <c r="DZD324" s="132"/>
      <c r="DZE324" s="129"/>
      <c r="DZF324" s="129"/>
      <c r="DZG324" s="130"/>
      <c r="DZH324" s="131"/>
      <c r="DZI324" s="131"/>
      <c r="DZJ324" s="131"/>
      <c r="DZK324" s="132"/>
      <c r="DZL324" s="132"/>
      <c r="DZM324" s="129"/>
      <c r="DZN324" s="129"/>
      <c r="DZO324" s="130"/>
      <c r="DZP324" s="131"/>
      <c r="DZQ324" s="131"/>
      <c r="DZR324" s="131"/>
      <c r="DZS324" s="132"/>
      <c r="DZT324" s="132"/>
      <c r="DZU324" s="129"/>
      <c r="DZV324" s="129"/>
      <c r="DZW324" s="130"/>
      <c r="DZX324" s="131"/>
      <c r="DZY324" s="131"/>
      <c r="DZZ324" s="131"/>
      <c r="EAA324" s="132"/>
      <c r="EAB324" s="132"/>
      <c r="EAC324" s="129"/>
      <c r="EAD324" s="129"/>
      <c r="EAE324" s="130"/>
      <c r="EAF324" s="131"/>
      <c r="EAG324" s="131"/>
      <c r="EAH324" s="131"/>
      <c r="EAI324" s="132"/>
      <c r="EAJ324" s="132"/>
      <c r="EAK324" s="129"/>
      <c r="EAL324" s="129"/>
      <c r="EAM324" s="130"/>
      <c r="EAN324" s="131"/>
      <c r="EAO324" s="131"/>
      <c r="EAP324" s="131"/>
      <c r="EAQ324" s="132"/>
      <c r="EAR324" s="132"/>
      <c r="EAS324" s="129"/>
      <c r="EAT324" s="129"/>
      <c r="EAU324" s="130"/>
      <c r="EAV324" s="131"/>
      <c r="EAW324" s="131"/>
      <c r="EAX324" s="131"/>
      <c r="EAY324" s="132"/>
      <c r="EAZ324" s="132"/>
      <c r="EBA324" s="129"/>
      <c r="EBB324" s="129"/>
      <c r="EBC324" s="130"/>
      <c r="EBD324" s="131"/>
      <c r="EBE324" s="131"/>
      <c r="EBF324" s="131"/>
      <c r="EBG324" s="132"/>
      <c r="EBH324" s="132"/>
      <c r="EBI324" s="129"/>
      <c r="EBJ324" s="129"/>
      <c r="EBK324" s="130"/>
      <c r="EBL324" s="131"/>
      <c r="EBM324" s="131"/>
      <c r="EBN324" s="131"/>
      <c r="EBO324" s="132"/>
      <c r="EBP324" s="132"/>
      <c r="EBQ324" s="129"/>
      <c r="EBR324" s="129"/>
      <c r="EBS324" s="130"/>
      <c r="EBT324" s="131"/>
      <c r="EBU324" s="131"/>
      <c r="EBV324" s="131"/>
      <c r="EBW324" s="132"/>
      <c r="EBX324" s="132"/>
      <c r="EBY324" s="129"/>
      <c r="EBZ324" s="129"/>
      <c r="ECA324" s="130"/>
      <c r="ECB324" s="131"/>
      <c r="ECC324" s="131"/>
      <c r="ECD324" s="131"/>
      <c r="ECE324" s="132"/>
      <c r="ECF324" s="132"/>
      <c r="ECG324" s="129"/>
      <c r="ECH324" s="129"/>
      <c r="ECI324" s="130"/>
      <c r="ECJ324" s="131"/>
      <c r="ECK324" s="131"/>
      <c r="ECL324" s="131"/>
      <c r="ECM324" s="132"/>
      <c r="ECN324" s="132"/>
      <c r="ECO324" s="129"/>
      <c r="ECP324" s="129"/>
      <c r="ECQ324" s="130"/>
      <c r="ECR324" s="131"/>
      <c r="ECS324" s="131"/>
      <c r="ECT324" s="131"/>
      <c r="ECU324" s="132"/>
      <c r="ECV324" s="132"/>
      <c r="ECW324" s="129"/>
      <c r="ECX324" s="129"/>
      <c r="ECY324" s="130"/>
      <c r="ECZ324" s="131"/>
      <c r="EDA324" s="131"/>
      <c r="EDB324" s="131"/>
      <c r="EDC324" s="132"/>
      <c r="EDD324" s="132"/>
      <c r="EDE324" s="129"/>
      <c r="EDF324" s="129"/>
      <c r="EDG324" s="130"/>
      <c r="EDH324" s="131"/>
      <c r="EDI324" s="131"/>
      <c r="EDJ324" s="131"/>
      <c r="EDK324" s="132"/>
      <c r="EDL324" s="132"/>
      <c r="EDM324" s="129"/>
      <c r="EDN324" s="129"/>
      <c r="EDO324" s="130"/>
      <c r="EDP324" s="131"/>
      <c r="EDQ324" s="131"/>
      <c r="EDR324" s="131"/>
      <c r="EDS324" s="132"/>
      <c r="EDT324" s="132"/>
      <c r="EDU324" s="129"/>
      <c r="EDV324" s="129"/>
      <c r="EDW324" s="130"/>
      <c r="EDX324" s="131"/>
      <c r="EDY324" s="131"/>
      <c r="EDZ324" s="131"/>
      <c r="EEA324" s="132"/>
      <c r="EEB324" s="132"/>
      <c r="EEC324" s="129"/>
      <c r="EED324" s="129"/>
      <c r="EEE324" s="130"/>
      <c r="EEF324" s="131"/>
      <c r="EEG324" s="131"/>
      <c r="EEH324" s="131"/>
      <c r="EEI324" s="132"/>
      <c r="EEJ324" s="132"/>
      <c r="EEK324" s="129"/>
      <c r="EEL324" s="129"/>
      <c r="EEM324" s="130"/>
      <c r="EEN324" s="131"/>
      <c r="EEO324" s="131"/>
      <c r="EEP324" s="131"/>
      <c r="EEQ324" s="132"/>
      <c r="EER324" s="132"/>
      <c r="EES324" s="129"/>
      <c r="EET324" s="129"/>
      <c r="EEU324" s="130"/>
      <c r="EEV324" s="131"/>
      <c r="EEW324" s="131"/>
      <c r="EEX324" s="131"/>
      <c r="EEY324" s="132"/>
      <c r="EEZ324" s="132"/>
      <c r="EFA324" s="129"/>
      <c r="EFB324" s="129"/>
      <c r="EFC324" s="130"/>
      <c r="EFD324" s="131"/>
      <c r="EFE324" s="131"/>
      <c r="EFF324" s="131"/>
      <c r="EFG324" s="132"/>
      <c r="EFH324" s="132"/>
      <c r="EFI324" s="129"/>
      <c r="EFJ324" s="129"/>
      <c r="EFK324" s="130"/>
      <c r="EFL324" s="131"/>
      <c r="EFM324" s="131"/>
      <c r="EFN324" s="131"/>
      <c r="EFO324" s="132"/>
      <c r="EFP324" s="132"/>
      <c r="EFQ324" s="129"/>
      <c r="EFR324" s="129"/>
      <c r="EFS324" s="130"/>
      <c r="EFT324" s="131"/>
      <c r="EFU324" s="131"/>
      <c r="EFV324" s="131"/>
      <c r="EFW324" s="132"/>
      <c r="EFX324" s="132"/>
      <c r="EFY324" s="129"/>
      <c r="EFZ324" s="129"/>
      <c r="EGA324" s="130"/>
      <c r="EGB324" s="131"/>
      <c r="EGC324" s="131"/>
      <c r="EGD324" s="131"/>
      <c r="EGE324" s="132"/>
      <c r="EGF324" s="132"/>
      <c r="EGG324" s="129"/>
      <c r="EGH324" s="129"/>
      <c r="EGI324" s="130"/>
      <c r="EGJ324" s="131"/>
      <c r="EGK324" s="131"/>
      <c r="EGL324" s="131"/>
      <c r="EGM324" s="132"/>
      <c r="EGN324" s="132"/>
      <c r="EGO324" s="129"/>
      <c r="EGP324" s="129"/>
      <c r="EGQ324" s="130"/>
      <c r="EGR324" s="131"/>
      <c r="EGS324" s="131"/>
      <c r="EGT324" s="131"/>
      <c r="EGU324" s="132"/>
      <c r="EGV324" s="132"/>
      <c r="EGW324" s="129"/>
      <c r="EGX324" s="129"/>
      <c r="EGY324" s="130"/>
      <c r="EGZ324" s="131"/>
      <c r="EHA324" s="131"/>
      <c r="EHB324" s="131"/>
      <c r="EHC324" s="132"/>
      <c r="EHD324" s="132"/>
      <c r="EHE324" s="129"/>
      <c r="EHF324" s="129"/>
      <c r="EHG324" s="130"/>
      <c r="EHH324" s="131"/>
      <c r="EHI324" s="131"/>
      <c r="EHJ324" s="131"/>
      <c r="EHK324" s="132"/>
      <c r="EHL324" s="132"/>
      <c r="EHM324" s="129"/>
      <c r="EHN324" s="129"/>
      <c r="EHO324" s="130"/>
      <c r="EHP324" s="131"/>
      <c r="EHQ324" s="131"/>
      <c r="EHR324" s="131"/>
      <c r="EHS324" s="132"/>
      <c r="EHT324" s="132"/>
      <c r="EHU324" s="129"/>
      <c r="EHV324" s="129"/>
      <c r="EHW324" s="130"/>
      <c r="EHX324" s="131"/>
      <c r="EHY324" s="131"/>
      <c r="EHZ324" s="131"/>
      <c r="EIA324" s="132"/>
      <c r="EIB324" s="132"/>
      <c r="EIC324" s="129"/>
      <c r="EID324" s="129"/>
      <c r="EIE324" s="130"/>
      <c r="EIF324" s="131"/>
      <c r="EIG324" s="131"/>
      <c r="EIH324" s="131"/>
      <c r="EII324" s="132"/>
      <c r="EIJ324" s="132"/>
      <c r="EIK324" s="129"/>
      <c r="EIL324" s="129"/>
      <c r="EIM324" s="130"/>
      <c r="EIN324" s="131"/>
      <c r="EIO324" s="131"/>
      <c r="EIP324" s="131"/>
      <c r="EIQ324" s="132"/>
      <c r="EIR324" s="132"/>
      <c r="EIS324" s="129"/>
      <c r="EIT324" s="129"/>
      <c r="EIU324" s="130"/>
      <c r="EIV324" s="131"/>
      <c r="EIW324" s="131"/>
      <c r="EIX324" s="131"/>
      <c r="EIY324" s="132"/>
      <c r="EIZ324" s="132"/>
      <c r="EJA324" s="129"/>
      <c r="EJB324" s="129"/>
      <c r="EJC324" s="130"/>
      <c r="EJD324" s="131"/>
      <c r="EJE324" s="131"/>
      <c r="EJF324" s="131"/>
      <c r="EJG324" s="132"/>
      <c r="EJH324" s="132"/>
      <c r="EJI324" s="129"/>
      <c r="EJJ324" s="129"/>
      <c r="EJK324" s="130"/>
      <c r="EJL324" s="131"/>
      <c r="EJM324" s="131"/>
      <c r="EJN324" s="131"/>
      <c r="EJO324" s="132"/>
      <c r="EJP324" s="132"/>
      <c r="EJQ324" s="129"/>
      <c r="EJR324" s="129"/>
      <c r="EJS324" s="130"/>
      <c r="EJT324" s="131"/>
      <c r="EJU324" s="131"/>
      <c r="EJV324" s="131"/>
      <c r="EJW324" s="132"/>
      <c r="EJX324" s="132"/>
      <c r="EJY324" s="129"/>
      <c r="EJZ324" s="129"/>
      <c r="EKA324" s="130"/>
      <c r="EKB324" s="131"/>
      <c r="EKC324" s="131"/>
      <c r="EKD324" s="131"/>
      <c r="EKE324" s="132"/>
      <c r="EKF324" s="132"/>
      <c r="EKG324" s="129"/>
      <c r="EKH324" s="129"/>
      <c r="EKI324" s="130"/>
      <c r="EKJ324" s="131"/>
      <c r="EKK324" s="131"/>
      <c r="EKL324" s="131"/>
      <c r="EKM324" s="132"/>
      <c r="EKN324" s="132"/>
      <c r="EKO324" s="129"/>
      <c r="EKP324" s="129"/>
      <c r="EKQ324" s="130"/>
      <c r="EKR324" s="131"/>
      <c r="EKS324" s="131"/>
      <c r="EKT324" s="131"/>
      <c r="EKU324" s="132"/>
      <c r="EKV324" s="132"/>
      <c r="EKW324" s="129"/>
      <c r="EKX324" s="129"/>
      <c r="EKY324" s="130"/>
      <c r="EKZ324" s="131"/>
      <c r="ELA324" s="131"/>
      <c r="ELB324" s="131"/>
      <c r="ELC324" s="132"/>
      <c r="ELD324" s="132"/>
      <c r="ELE324" s="129"/>
      <c r="ELF324" s="129"/>
      <c r="ELG324" s="130"/>
      <c r="ELH324" s="131"/>
      <c r="ELI324" s="131"/>
      <c r="ELJ324" s="131"/>
      <c r="ELK324" s="132"/>
      <c r="ELL324" s="132"/>
      <c r="ELM324" s="129"/>
      <c r="ELN324" s="129"/>
      <c r="ELO324" s="130"/>
      <c r="ELP324" s="131"/>
      <c r="ELQ324" s="131"/>
      <c r="ELR324" s="131"/>
      <c r="ELS324" s="132"/>
      <c r="ELT324" s="132"/>
      <c r="ELU324" s="129"/>
      <c r="ELV324" s="129"/>
      <c r="ELW324" s="130"/>
      <c r="ELX324" s="131"/>
      <c r="ELY324" s="131"/>
      <c r="ELZ324" s="131"/>
      <c r="EMA324" s="132"/>
      <c r="EMB324" s="132"/>
      <c r="EMC324" s="129"/>
      <c r="EMD324" s="129"/>
      <c r="EME324" s="130"/>
      <c r="EMF324" s="131"/>
      <c r="EMG324" s="131"/>
      <c r="EMH324" s="131"/>
      <c r="EMI324" s="132"/>
      <c r="EMJ324" s="132"/>
      <c r="EMK324" s="129"/>
      <c r="EML324" s="129"/>
      <c r="EMM324" s="130"/>
      <c r="EMN324" s="131"/>
      <c r="EMO324" s="131"/>
      <c r="EMP324" s="131"/>
      <c r="EMQ324" s="132"/>
      <c r="EMR324" s="132"/>
      <c r="EMS324" s="129"/>
      <c r="EMT324" s="129"/>
      <c r="EMU324" s="130"/>
      <c r="EMV324" s="131"/>
      <c r="EMW324" s="131"/>
      <c r="EMX324" s="131"/>
      <c r="EMY324" s="132"/>
      <c r="EMZ324" s="132"/>
      <c r="ENA324" s="129"/>
      <c r="ENB324" s="129"/>
      <c r="ENC324" s="130"/>
      <c r="END324" s="131"/>
      <c r="ENE324" s="131"/>
      <c r="ENF324" s="131"/>
      <c r="ENG324" s="132"/>
      <c r="ENH324" s="132"/>
      <c r="ENI324" s="129"/>
      <c r="ENJ324" s="129"/>
      <c r="ENK324" s="130"/>
      <c r="ENL324" s="131"/>
      <c r="ENM324" s="131"/>
      <c r="ENN324" s="131"/>
      <c r="ENO324" s="132"/>
      <c r="ENP324" s="132"/>
      <c r="ENQ324" s="129"/>
      <c r="ENR324" s="129"/>
      <c r="ENS324" s="130"/>
      <c r="ENT324" s="131"/>
      <c r="ENU324" s="131"/>
      <c r="ENV324" s="131"/>
      <c r="ENW324" s="132"/>
      <c r="ENX324" s="132"/>
      <c r="ENY324" s="129"/>
      <c r="ENZ324" s="129"/>
      <c r="EOA324" s="130"/>
      <c r="EOB324" s="131"/>
      <c r="EOC324" s="131"/>
      <c r="EOD324" s="131"/>
      <c r="EOE324" s="132"/>
      <c r="EOF324" s="132"/>
      <c r="EOG324" s="129"/>
      <c r="EOH324" s="129"/>
      <c r="EOI324" s="130"/>
      <c r="EOJ324" s="131"/>
      <c r="EOK324" s="131"/>
      <c r="EOL324" s="131"/>
      <c r="EOM324" s="132"/>
      <c r="EON324" s="132"/>
      <c r="EOO324" s="129"/>
      <c r="EOP324" s="129"/>
      <c r="EOQ324" s="130"/>
      <c r="EOR324" s="131"/>
      <c r="EOS324" s="131"/>
      <c r="EOT324" s="131"/>
      <c r="EOU324" s="132"/>
      <c r="EOV324" s="132"/>
      <c r="EOW324" s="129"/>
      <c r="EOX324" s="129"/>
      <c r="EOY324" s="130"/>
      <c r="EOZ324" s="131"/>
      <c r="EPA324" s="131"/>
      <c r="EPB324" s="131"/>
      <c r="EPC324" s="132"/>
      <c r="EPD324" s="132"/>
      <c r="EPE324" s="129"/>
      <c r="EPF324" s="129"/>
      <c r="EPG324" s="130"/>
      <c r="EPH324" s="131"/>
      <c r="EPI324" s="131"/>
      <c r="EPJ324" s="131"/>
      <c r="EPK324" s="132"/>
      <c r="EPL324" s="132"/>
      <c r="EPM324" s="129"/>
      <c r="EPN324" s="129"/>
      <c r="EPO324" s="130"/>
      <c r="EPP324" s="131"/>
      <c r="EPQ324" s="131"/>
      <c r="EPR324" s="131"/>
      <c r="EPS324" s="132"/>
      <c r="EPT324" s="132"/>
      <c r="EPU324" s="129"/>
      <c r="EPV324" s="129"/>
      <c r="EPW324" s="130"/>
      <c r="EPX324" s="131"/>
      <c r="EPY324" s="131"/>
      <c r="EPZ324" s="131"/>
      <c r="EQA324" s="132"/>
      <c r="EQB324" s="132"/>
      <c r="EQC324" s="129"/>
      <c r="EQD324" s="129"/>
      <c r="EQE324" s="130"/>
      <c r="EQF324" s="131"/>
      <c r="EQG324" s="131"/>
      <c r="EQH324" s="131"/>
      <c r="EQI324" s="132"/>
      <c r="EQJ324" s="132"/>
      <c r="EQK324" s="129"/>
      <c r="EQL324" s="129"/>
      <c r="EQM324" s="130"/>
      <c r="EQN324" s="131"/>
      <c r="EQO324" s="131"/>
      <c r="EQP324" s="131"/>
      <c r="EQQ324" s="132"/>
      <c r="EQR324" s="132"/>
      <c r="EQS324" s="129"/>
      <c r="EQT324" s="129"/>
      <c r="EQU324" s="130"/>
      <c r="EQV324" s="131"/>
      <c r="EQW324" s="131"/>
      <c r="EQX324" s="131"/>
      <c r="EQY324" s="132"/>
      <c r="EQZ324" s="132"/>
      <c r="ERA324" s="129"/>
      <c r="ERB324" s="129"/>
      <c r="ERC324" s="130"/>
      <c r="ERD324" s="131"/>
      <c r="ERE324" s="131"/>
      <c r="ERF324" s="131"/>
      <c r="ERG324" s="132"/>
      <c r="ERH324" s="132"/>
      <c r="ERI324" s="129"/>
      <c r="ERJ324" s="129"/>
      <c r="ERK324" s="130"/>
      <c r="ERL324" s="131"/>
      <c r="ERM324" s="131"/>
      <c r="ERN324" s="131"/>
      <c r="ERO324" s="132"/>
      <c r="ERP324" s="132"/>
      <c r="ERQ324" s="129"/>
      <c r="ERR324" s="129"/>
      <c r="ERS324" s="130"/>
      <c r="ERT324" s="131"/>
      <c r="ERU324" s="131"/>
      <c r="ERV324" s="131"/>
      <c r="ERW324" s="132"/>
      <c r="ERX324" s="132"/>
      <c r="ERY324" s="129"/>
      <c r="ERZ324" s="129"/>
      <c r="ESA324" s="130"/>
      <c r="ESB324" s="131"/>
      <c r="ESC324" s="131"/>
      <c r="ESD324" s="131"/>
      <c r="ESE324" s="132"/>
      <c r="ESF324" s="132"/>
      <c r="ESG324" s="129"/>
      <c r="ESH324" s="129"/>
      <c r="ESI324" s="130"/>
      <c r="ESJ324" s="131"/>
      <c r="ESK324" s="131"/>
      <c r="ESL324" s="131"/>
      <c r="ESM324" s="132"/>
      <c r="ESN324" s="132"/>
      <c r="ESO324" s="129"/>
      <c r="ESP324" s="129"/>
      <c r="ESQ324" s="130"/>
      <c r="ESR324" s="131"/>
      <c r="ESS324" s="131"/>
      <c r="EST324" s="131"/>
      <c r="ESU324" s="132"/>
      <c r="ESV324" s="132"/>
      <c r="ESW324" s="129"/>
      <c r="ESX324" s="129"/>
      <c r="ESY324" s="130"/>
      <c r="ESZ324" s="131"/>
      <c r="ETA324" s="131"/>
      <c r="ETB324" s="131"/>
      <c r="ETC324" s="132"/>
      <c r="ETD324" s="132"/>
      <c r="ETE324" s="129"/>
      <c r="ETF324" s="129"/>
      <c r="ETG324" s="130"/>
      <c r="ETH324" s="131"/>
      <c r="ETI324" s="131"/>
      <c r="ETJ324" s="131"/>
      <c r="ETK324" s="132"/>
      <c r="ETL324" s="132"/>
      <c r="ETM324" s="129"/>
      <c r="ETN324" s="129"/>
      <c r="ETO324" s="130"/>
      <c r="ETP324" s="131"/>
      <c r="ETQ324" s="131"/>
      <c r="ETR324" s="131"/>
      <c r="ETS324" s="132"/>
      <c r="ETT324" s="132"/>
      <c r="ETU324" s="129"/>
      <c r="ETV324" s="129"/>
      <c r="ETW324" s="130"/>
      <c r="ETX324" s="131"/>
      <c r="ETY324" s="131"/>
      <c r="ETZ324" s="131"/>
      <c r="EUA324" s="132"/>
      <c r="EUB324" s="132"/>
      <c r="EUC324" s="129"/>
      <c r="EUD324" s="129"/>
      <c r="EUE324" s="130"/>
      <c r="EUF324" s="131"/>
      <c r="EUG324" s="131"/>
      <c r="EUH324" s="131"/>
      <c r="EUI324" s="132"/>
      <c r="EUJ324" s="132"/>
      <c r="EUK324" s="129"/>
      <c r="EUL324" s="129"/>
      <c r="EUM324" s="130"/>
      <c r="EUN324" s="131"/>
      <c r="EUO324" s="131"/>
      <c r="EUP324" s="131"/>
      <c r="EUQ324" s="132"/>
      <c r="EUR324" s="132"/>
      <c r="EUS324" s="129"/>
      <c r="EUT324" s="129"/>
      <c r="EUU324" s="130"/>
      <c r="EUV324" s="131"/>
      <c r="EUW324" s="131"/>
      <c r="EUX324" s="131"/>
      <c r="EUY324" s="132"/>
      <c r="EUZ324" s="132"/>
      <c r="EVA324" s="129"/>
      <c r="EVB324" s="129"/>
      <c r="EVC324" s="130"/>
      <c r="EVD324" s="131"/>
      <c r="EVE324" s="131"/>
      <c r="EVF324" s="131"/>
      <c r="EVG324" s="132"/>
      <c r="EVH324" s="132"/>
      <c r="EVI324" s="129"/>
      <c r="EVJ324" s="129"/>
      <c r="EVK324" s="130"/>
      <c r="EVL324" s="131"/>
      <c r="EVM324" s="131"/>
      <c r="EVN324" s="131"/>
      <c r="EVO324" s="132"/>
      <c r="EVP324" s="132"/>
      <c r="EVQ324" s="129"/>
      <c r="EVR324" s="129"/>
      <c r="EVS324" s="130"/>
      <c r="EVT324" s="131"/>
      <c r="EVU324" s="131"/>
      <c r="EVV324" s="131"/>
      <c r="EVW324" s="132"/>
      <c r="EVX324" s="132"/>
      <c r="EVY324" s="129"/>
      <c r="EVZ324" s="129"/>
      <c r="EWA324" s="130"/>
      <c r="EWB324" s="131"/>
      <c r="EWC324" s="131"/>
      <c r="EWD324" s="131"/>
      <c r="EWE324" s="132"/>
      <c r="EWF324" s="132"/>
      <c r="EWG324" s="129"/>
      <c r="EWH324" s="129"/>
      <c r="EWI324" s="130"/>
      <c r="EWJ324" s="131"/>
      <c r="EWK324" s="131"/>
      <c r="EWL324" s="131"/>
      <c r="EWM324" s="132"/>
      <c r="EWN324" s="132"/>
      <c r="EWO324" s="129"/>
      <c r="EWP324" s="129"/>
      <c r="EWQ324" s="130"/>
      <c r="EWR324" s="131"/>
      <c r="EWS324" s="131"/>
      <c r="EWT324" s="131"/>
      <c r="EWU324" s="132"/>
      <c r="EWV324" s="132"/>
      <c r="EWW324" s="129"/>
      <c r="EWX324" s="129"/>
      <c r="EWY324" s="130"/>
      <c r="EWZ324" s="131"/>
      <c r="EXA324" s="131"/>
      <c r="EXB324" s="131"/>
      <c r="EXC324" s="132"/>
      <c r="EXD324" s="132"/>
      <c r="EXE324" s="129"/>
      <c r="EXF324" s="129"/>
      <c r="EXG324" s="130"/>
      <c r="EXH324" s="131"/>
      <c r="EXI324" s="131"/>
      <c r="EXJ324" s="131"/>
      <c r="EXK324" s="132"/>
      <c r="EXL324" s="132"/>
      <c r="EXM324" s="129"/>
      <c r="EXN324" s="129"/>
      <c r="EXO324" s="130"/>
      <c r="EXP324" s="131"/>
      <c r="EXQ324" s="131"/>
      <c r="EXR324" s="131"/>
      <c r="EXS324" s="132"/>
      <c r="EXT324" s="132"/>
      <c r="EXU324" s="129"/>
      <c r="EXV324" s="129"/>
      <c r="EXW324" s="130"/>
      <c r="EXX324" s="131"/>
      <c r="EXY324" s="131"/>
      <c r="EXZ324" s="131"/>
      <c r="EYA324" s="132"/>
      <c r="EYB324" s="132"/>
      <c r="EYC324" s="129"/>
      <c r="EYD324" s="129"/>
      <c r="EYE324" s="130"/>
      <c r="EYF324" s="131"/>
      <c r="EYG324" s="131"/>
      <c r="EYH324" s="131"/>
      <c r="EYI324" s="132"/>
      <c r="EYJ324" s="132"/>
      <c r="EYK324" s="129"/>
      <c r="EYL324" s="129"/>
      <c r="EYM324" s="130"/>
      <c r="EYN324" s="131"/>
      <c r="EYO324" s="131"/>
      <c r="EYP324" s="131"/>
      <c r="EYQ324" s="132"/>
      <c r="EYR324" s="132"/>
      <c r="EYS324" s="129"/>
      <c r="EYT324" s="129"/>
      <c r="EYU324" s="130"/>
      <c r="EYV324" s="131"/>
      <c r="EYW324" s="131"/>
      <c r="EYX324" s="131"/>
      <c r="EYY324" s="132"/>
      <c r="EYZ324" s="132"/>
      <c r="EZA324" s="129"/>
      <c r="EZB324" s="129"/>
      <c r="EZC324" s="130"/>
      <c r="EZD324" s="131"/>
      <c r="EZE324" s="131"/>
      <c r="EZF324" s="131"/>
      <c r="EZG324" s="132"/>
      <c r="EZH324" s="132"/>
      <c r="EZI324" s="129"/>
      <c r="EZJ324" s="129"/>
      <c r="EZK324" s="130"/>
      <c r="EZL324" s="131"/>
      <c r="EZM324" s="131"/>
      <c r="EZN324" s="131"/>
      <c r="EZO324" s="132"/>
      <c r="EZP324" s="132"/>
      <c r="EZQ324" s="129"/>
      <c r="EZR324" s="129"/>
      <c r="EZS324" s="130"/>
      <c r="EZT324" s="131"/>
      <c r="EZU324" s="131"/>
      <c r="EZV324" s="131"/>
      <c r="EZW324" s="132"/>
      <c r="EZX324" s="132"/>
      <c r="EZY324" s="129"/>
      <c r="EZZ324" s="129"/>
      <c r="FAA324" s="130"/>
      <c r="FAB324" s="131"/>
      <c r="FAC324" s="131"/>
      <c r="FAD324" s="131"/>
      <c r="FAE324" s="132"/>
      <c r="FAF324" s="132"/>
      <c r="FAG324" s="129"/>
      <c r="FAH324" s="129"/>
      <c r="FAI324" s="130"/>
      <c r="FAJ324" s="131"/>
      <c r="FAK324" s="131"/>
      <c r="FAL324" s="131"/>
      <c r="FAM324" s="132"/>
      <c r="FAN324" s="132"/>
      <c r="FAO324" s="129"/>
      <c r="FAP324" s="129"/>
      <c r="FAQ324" s="130"/>
      <c r="FAR324" s="131"/>
      <c r="FAS324" s="131"/>
      <c r="FAT324" s="131"/>
      <c r="FAU324" s="132"/>
      <c r="FAV324" s="132"/>
      <c r="FAW324" s="129"/>
      <c r="FAX324" s="129"/>
      <c r="FAY324" s="130"/>
      <c r="FAZ324" s="131"/>
      <c r="FBA324" s="131"/>
      <c r="FBB324" s="131"/>
      <c r="FBC324" s="132"/>
      <c r="FBD324" s="132"/>
      <c r="FBE324" s="129"/>
      <c r="FBF324" s="129"/>
      <c r="FBG324" s="130"/>
      <c r="FBH324" s="131"/>
      <c r="FBI324" s="131"/>
      <c r="FBJ324" s="131"/>
      <c r="FBK324" s="132"/>
      <c r="FBL324" s="132"/>
      <c r="FBM324" s="129"/>
      <c r="FBN324" s="129"/>
      <c r="FBO324" s="130"/>
      <c r="FBP324" s="131"/>
      <c r="FBQ324" s="131"/>
      <c r="FBR324" s="131"/>
      <c r="FBS324" s="132"/>
      <c r="FBT324" s="132"/>
      <c r="FBU324" s="129"/>
      <c r="FBV324" s="129"/>
      <c r="FBW324" s="130"/>
      <c r="FBX324" s="131"/>
      <c r="FBY324" s="131"/>
      <c r="FBZ324" s="131"/>
      <c r="FCA324" s="132"/>
      <c r="FCB324" s="132"/>
      <c r="FCC324" s="129"/>
      <c r="FCD324" s="129"/>
      <c r="FCE324" s="130"/>
      <c r="FCF324" s="131"/>
      <c r="FCG324" s="131"/>
      <c r="FCH324" s="131"/>
      <c r="FCI324" s="132"/>
      <c r="FCJ324" s="132"/>
      <c r="FCK324" s="129"/>
      <c r="FCL324" s="129"/>
      <c r="FCM324" s="130"/>
      <c r="FCN324" s="131"/>
      <c r="FCO324" s="131"/>
      <c r="FCP324" s="131"/>
      <c r="FCQ324" s="132"/>
      <c r="FCR324" s="132"/>
      <c r="FCS324" s="129"/>
      <c r="FCT324" s="129"/>
      <c r="FCU324" s="130"/>
      <c r="FCV324" s="131"/>
      <c r="FCW324" s="131"/>
      <c r="FCX324" s="131"/>
      <c r="FCY324" s="132"/>
      <c r="FCZ324" s="132"/>
      <c r="FDA324" s="129"/>
      <c r="FDB324" s="129"/>
      <c r="FDC324" s="130"/>
      <c r="FDD324" s="131"/>
      <c r="FDE324" s="131"/>
      <c r="FDF324" s="131"/>
      <c r="FDG324" s="132"/>
      <c r="FDH324" s="132"/>
      <c r="FDI324" s="129"/>
      <c r="FDJ324" s="129"/>
      <c r="FDK324" s="130"/>
      <c r="FDL324" s="131"/>
      <c r="FDM324" s="131"/>
      <c r="FDN324" s="131"/>
      <c r="FDO324" s="132"/>
      <c r="FDP324" s="132"/>
      <c r="FDQ324" s="129"/>
      <c r="FDR324" s="129"/>
      <c r="FDS324" s="130"/>
      <c r="FDT324" s="131"/>
      <c r="FDU324" s="131"/>
      <c r="FDV324" s="131"/>
      <c r="FDW324" s="132"/>
      <c r="FDX324" s="132"/>
      <c r="FDY324" s="129"/>
      <c r="FDZ324" s="129"/>
      <c r="FEA324" s="130"/>
      <c r="FEB324" s="131"/>
      <c r="FEC324" s="131"/>
      <c r="FED324" s="131"/>
      <c r="FEE324" s="132"/>
      <c r="FEF324" s="132"/>
      <c r="FEG324" s="129"/>
      <c r="FEH324" s="129"/>
      <c r="FEI324" s="130"/>
      <c r="FEJ324" s="131"/>
      <c r="FEK324" s="131"/>
      <c r="FEL324" s="131"/>
      <c r="FEM324" s="132"/>
      <c r="FEN324" s="132"/>
      <c r="FEO324" s="129"/>
      <c r="FEP324" s="129"/>
      <c r="FEQ324" s="130"/>
      <c r="FER324" s="131"/>
      <c r="FES324" s="131"/>
      <c r="FET324" s="131"/>
      <c r="FEU324" s="132"/>
      <c r="FEV324" s="132"/>
      <c r="FEW324" s="129"/>
      <c r="FEX324" s="129"/>
      <c r="FEY324" s="130"/>
      <c r="FEZ324" s="131"/>
      <c r="FFA324" s="131"/>
      <c r="FFB324" s="131"/>
      <c r="FFC324" s="132"/>
      <c r="FFD324" s="132"/>
      <c r="FFE324" s="129"/>
      <c r="FFF324" s="129"/>
      <c r="FFG324" s="130"/>
      <c r="FFH324" s="131"/>
      <c r="FFI324" s="131"/>
      <c r="FFJ324" s="131"/>
      <c r="FFK324" s="132"/>
      <c r="FFL324" s="132"/>
      <c r="FFM324" s="129"/>
      <c r="FFN324" s="129"/>
      <c r="FFO324" s="130"/>
      <c r="FFP324" s="131"/>
      <c r="FFQ324" s="131"/>
      <c r="FFR324" s="131"/>
      <c r="FFS324" s="132"/>
      <c r="FFT324" s="132"/>
      <c r="FFU324" s="129"/>
      <c r="FFV324" s="129"/>
      <c r="FFW324" s="130"/>
      <c r="FFX324" s="131"/>
      <c r="FFY324" s="131"/>
      <c r="FFZ324" s="131"/>
      <c r="FGA324" s="132"/>
      <c r="FGB324" s="132"/>
      <c r="FGC324" s="129"/>
      <c r="FGD324" s="129"/>
      <c r="FGE324" s="130"/>
      <c r="FGF324" s="131"/>
      <c r="FGG324" s="131"/>
      <c r="FGH324" s="131"/>
      <c r="FGI324" s="132"/>
      <c r="FGJ324" s="132"/>
      <c r="FGK324" s="129"/>
      <c r="FGL324" s="129"/>
      <c r="FGM324" s="130"/>
      <c r="FGN324" s="131"/>
      <c r="FGO324" s="131"/>
      <c r="FGP324" s="131"/>
      <c r="FGQ324" s="132"/>
      <c r="FGR324" s="132"/>
      <c r="FGS324" s="129"/>
      <c r="FGT324" s="129"/>
      <c r="FGU324" s="130"/>
      <c r="FGV324" s="131"/>
      <c r="FGW324" s="131"/>
      <c r="FGX324" s="131"/>
      <c r="FGY324" s="132"/>
      <c r="FGZ324" s="132"/>
      <c r="FHA324" s="129"/>
      <c r="FHB324" s="129"/>
      <c r="FHC324" s="130"/>
      <c r="FHD324" s="131"/>
      <c r="FHE324" s="131"/>
      <c r="FHF324" s="131"/>
      <c r="FHG324" s="132"/>
      <c r="FHH324" s="132"/>
      <c r="FHI324" s="129"/>
      <c r="FHJ324" s="129"/>
      <c r="FHK324" s="130"/>
      <c r="FHL324" s="131"/>
      <c r="FHM324" s="131"/>
      <c r="FHN324" s="131"/>
      <c r="FHO324" s="132"/>
      <c r="FHP324" s="132"/>
      <c r="FHQ324" s="129"/>
      <c r="FHR324" s="129"/>
      <c r="FHS324" s="130"/>
      <c r="FHT324" s="131"/>
      <c r="FHU324" s="131"/>
      <c r="FHV324" s="131"/>
      <c r="FHW324" s="132"/>
      <c r="FHX324" s="132"/>
      <c r="FHY324" s="129"/>
      <c r="FHZ324" s="129"/>
      <c r="FIA324" s="130"/>
      <c r="FIB324" s="131"/>
      <c r="FIC324" s="131"/>
      <c r="FID324" s="131"/>
      <c r="FIE324" s="132"/>
      <c r="FIF324" s="132"/>
      <c r="FIG324" s="129"/>
      <c r="FIH324" s="129"/>
      <c r="FII324" s="130"/>
      <c r="FIJ324" s="131"/>
      <c r="FIK324" s="131"/>
      <c r="FIL324" s="131"/>
      <c r="FIM324" s="132"/>
      <c r="FIN324" s="132"/>
      <c r="FIO324" s="129"/>
      <c r="FIP324" s="129"/>
      <c r="FIQ324" s="130"/>
      <c r="FIR324" s="131"/>
      <c r="FIS324" s="131"/>
      <c r="FIT324" s="131"/>
      <c r="FIU324" s="132"/>
      <c r="FIV324" s="132"/>
      <c r="FIW324" s="129"/>
      <c r="FIX324" s="129"/>
      <c r="FIY324" s="130"/>
      <c r="FIZ324" s="131"/>
      <c r="FJA324" s="131"/>
      <c r="FJB324" s="131"/>
      <c r="FJC324" s="132"/>
      <c r="FJD324" s="132"/>
      <c r="FJE324" s="129"/>
      <c r="FJF324" s="129"/>
      <c r="FJG324" s="130"/>
      <c r="FJH324" s="131"/>
      <c r="FJI324" s="131"/>
      <c r="FJJ324" s="131"/>
      <c r="FJK324" s="132"/>
      <c r="FJL324" s="132"/>
      <c r="FJM324" s="129"/>
      <c r="FJN324" s="129"/>
      <c r="FJO324" s="130"/>
      <c r="FJP324" s="131"/>
      <c r="FJQ324" s="131"/>
      <c r="FJR324" s="131"/>
      <c r="FJS324" s="132"/>
      <c r="FJT324" s="132"/>
      <c r="FJU324" s="129"/>
      <c r="FJV324" s="129"/>
      <c r="FJW324" s="130"/>
      <c r="FJX324" s="131"/>
      <c r="FJY324" s="131"/>
      <c r="FJZ324" s="131"/>
      <c r="FKA324" s="132"/>
      <c r="FKB324" s="132"/>
      <c r="FKC324" s="129"/>
      <c r="FKD324" s="129"/>
      <c r="FKE324" s="130"/>
      <c r="FKF324" s="131"/>
      <c r="FKG324" s="131"/>
      <c r="FKH324" s="131"/>
      <c r="FKI324" s="132"/>
      <c r="FKJ324" s="132"/>
      <c r="FKK324" s="129"/>
      <c r="FKL324" s="129"/>
      <c r="FKM324" s="130"/>
      <c r="FKN324" s="131"/>
      <c r="FKO324" s="131"/>
      <c r="FKP324" s="131"/>
      <c r="FKQ324" s="132"/>
      <c r="FKR324" s="132"/>
      <c r="FKS324" s="129"/>
      <c r="FKT324" s="129"/>
      <c r="FKU324" s="130"/>
      <c r="FKV324" s="131"/>
      <c r="FKW324" s="131"/>
      <c r="FKX324" s="131"/>
      <c r="FKY324" s="132"/>
      <c r="FKZ324" s="132"/>
      <c r="FLA324" s="129"/>
      <c r="FLB324" s="129"/>
      <c r="FLC324" s="130"/>
      <c r="FLD324" s="131"/>
      <c r="FLE324" s="131"/>
      <c r="FLF324" s="131"/>
      <c r="FLG324" s="132"/>
      <c r="FLH324" s="132"/>
      <c r="FLI324" s="129"/>
      <c r="FLJ324" s="129"/>
      <c r="FLK324" s="130"/>
      <c r="FLL324" s="131"/>
      <c r="FLM324" s="131"/>
      <c r="FLN324" s="131"/>
      <c r="FLO324" s="132"/>
      <c r="FLP324" s="132"/>
      <c r="FLQ324" s="129"/>
      <c r="FLR324" s="129"/>
      <c r="FLS324" s="130"/>
      <c r="FLT324" s="131"/>
      <c r="FLU324" s="131"/>
      <c r="FLV324" s="131"/>
      <c r="FLW324" s="132"/>
      <c r="FLX324" s="132"/>
      <c r="FLY324" s="129"/>
      <c r="FLZ324" s="129"/>
      <c r="FMA324" s="130"/>
      <c r="FMB324" s="131"/>
      <c r="FMC324" s="131"/>
      <c r="FMD324" s="131"/>
      <c r="FME324" s="132"/>
      <c r="FMF324" s="132"/>
      <c r="FMG324" s="129"/>
      <c r="FMH324" s="129"/>
      <c r="FMI324" s="130"/>
      <c r="FMJ324" s="131"/>
      <c r="FMK324" s="131"/>
      <c r="FML324" s="131"/>
      <c r="FMM324" s="132"/>
      <c r="FMN324" s="132"/>
      <c r="FMO324" s="129"/>
      <c r="FMP324" s="129"/>
      <c r="FMQ324" s="130"/>
      <c r="FMR324" s="131"/>
      <c r="FMS324" s="131"/>
      <c r="FMT324" s="131"/>
      <c r="FMU324" s="132"/>
      <c r="FMV324" s="132"/>
      <c r="FMW324" s="129"/>
      <c r="FMX324" s="129"/>
      <c r="FMY324" s="130"/>
      <c r="FMZ324" s="131"/>
      <c r="FNA324" s="131"/>
      <c r="FNB324" s="131"/>
      <c r="FNC324" s="132"/>
      <c r="FND324" s="132"/>
      <c r="FNE324" s="129"/>
      <c r="FNF324" s="129"/>
      <c r="FNG324" s="130"/>
      <c r="FNH324" s="131"/>
      <c r="FNI324" s="131"/>
      <c r="FNJ324" s="131"/>
      <c r="FNK324" s="132"/>
      <c r="FNL324" s="132"/>
      <c r="FNM324" s="129"/>
      <c r="FNN324" s="129"/>
      <c r="FNO324" s="130"/>
      <c r="FNP324" s="131"/>
      <c r="FNQ324" s="131"/>
      <c r="FNR324" s="131"/>
      <c r="FNS324" s="132"/>
      <c r="FNT324" s="132"/>
      <c r="FNU324" s="129"/>
      <c r="FNV324" s="129"/>
      <c r="FNW324" s="130"/>
      <c r="FNX324" s="131"/>
      <c r="FNY324" s="131"/>
      <c r="FNZ324" s="131"/>
      <c r="FOA324" s="132"/>
      <c r="FOB324" s="132"/>
      <c r="FOC324" s="129"/>
      <c r="FOD324" s="129"/>
      <c r="FOE324" s="130"/>
      <c r="FOF324" s="131"/>
      <c r="FOG324" s="131"/>
      <c r="FOH324" s="131"/>
      <c r="FOI324" s="132"/>
      <c r="FOJ324" s="132"/>
      <c r="FOK324" s="129"/>
      <c r="FOL324" s="129"/>
      <c r="FOM324" s="130"/>
      <c r="FON324" s="131"/>
      <c r="FOO324" s="131"/>
      <c r="FOP324" s="131"/>
      <c r="FOQ324" s="132"/>
      <c r="FOR324" s="132"/>
      <c r="FOS324" s="129"/>
      <c r="FOT324" s="129"/>
      <c r="FOU324" s="130"/>
      <c r="FOV324" s="131"/>
      <c r="FOW324" s="131"/>
      <c r="FOX324" s="131"/>
      <c r="FOY324" s="132"/>
      <c r="FOZ324" s="132"/>
      <c r="FPA324" s="129"/>
      <c r="FPB324" s="129"/>
      <c r="FPC324" s="130"/>
      <c r="FPD324" s="131"/>
      <c r="FPE324" s="131"/>
      <c r="FPF324" s="131"/>
      <c r="FPG324" s="132"/>
      <c r="FPH324" s="132"/>
      <c r="FPI324" s="129"/>
      <c r="FPJ324" s="129"/>
      <c r="FPK324" s="130"/>
      <c r="FPL324" s="131"/>
      <c r="FPM324" s="131"/>
      <c r="FPN324" s="131"/>
      <c r="FPO324" s="132"/>
      <c r="FPP324" s="132"/>
      <c r="FPQ324" s="129"/>
      <c r="FPR324" s="129"/>
      <c r="FPS324" s="130"/>
      <c r="FPT324" s="131"/>
      <c r="FPU324" s="131"/>
      <c r="FPV324" s="131"/>
      <c r="FPW324" s="132"/>
      <c r="FPX324" s="132"/>
      <c r="FPY324" s="129"/>
      <c r="FPZ324" s="129"/>
      <c r="FQA324" s="130"/>
      <c r="FQB324" s="131"/>
      <c r="FQC324" s="131"/>
      <c r="FQD324" s="131"/>
      <c r="FQE324" s="132"/>
      <c r="FQF324" s="132"/>
      <c r="FQG324" s="129"/>
      <c r="FQH324" s="129"/>
      <c r="FQI324" s="130"/>
      <c r="FQJ324" s="131"/>
      <c r="FQK324" s="131"/>
      <c r="FQL324" s="131"/>
      <c r="FQM324" s="132"/>
      <c r="FQN324" s="132"/>
      <c r="FQO324" s="129"/>
      <c r="FQP324" s="129"/>
      <c r="FQQ324" s="130"/>
      <c r="FQR324" s="131"/>
      <c r="FQS324" s="131"/>
      <c r="FQT324" s="131"/>
      <c r="FQU324" s="132"/>
      <c r="FQV324" s="132"/>
      <c r="FQW324" s="129"/>
      <c r="FQX324" s="129"/>
      <c r="FQY324" s="130"/>
      <c r="FQZ324" s="131"/>
      <c r="FRA324" s="131"/>
      <c r="FRB324" s="131"/>
      <c r="FRC324" s="132"/>
      <c r="FRD324" s="132"/>
      <c r="FRE324" s="129"/>
      <c r="FRF324" s="129"/>
      <c r="FRG324" s="130"/>
      <c r="FRH324" s="131"/>
      <c r="FRI324" s="131"/>
      <c r="FRJ324" s="131"/>
      <c r="FRK324" s="132"/>
      <c r="FRL324" s="132"/>
      <c r="FRM324" s="129"/>
      <c r="FRN324" s="129"/>
      <c r="FRO324" s="130"/>
      <c r="FRP324" s="131"/>
      <c r="FRQ324" s="131"/>
      <c r="FRR324" s="131"/>
      <c r="FRS324" s="132"/>
      <c r="FRT324" s="132"/>
      <c r="FRU324" s="129"/>
      <c r="FRV324" s="129"/>
      <c r="FRW324" s="130"/>
      <c r="FRX324" s="131"/>
      <c r="FRY324" s="131"/>
      <c r="FRZ324" s="131"/>
      <c r="FSA324" s="132"/>
      <c r="FSB324" s="132"/>
      <c r="FSC324" s="129"/>
      <c r="FSD324" s="129"/>
      <c r="FSE324" s="130"/>
      <c r="FSF324" s="131"/>
      <c r="FSG324" s="131"/>
      <c r="FSH324" s="131"/>
      <c r="FSI324" s="132"/>
      <c r="FSJ324" s="132"/>
      <c r="FSK324" s="129"/>
      <c r="FSL324" s="129"/>
      <c r="FSM324" s="130"/>
      <c r="FSN324" s="131"/>
      <c r="FSO324" s="131"/>
      <c r="FSP324" s="131"/>
      <c r="FSQ324" s="132"/>
      <c r="FSR324" s="132"/>
      <c r="FSS324" s="129"/>
      <c r="FST324" s="129"/>
      <c r="FSU324" s="130"/>
      <c r="FSV324" s="131"/>
      <c r="FSW324" s="131"/>
      <c r="FSX324" s="131"/>
      <c r="FSY324" s="132"/>
      <c r="FSZ324" s="132"/>
      <c r="FTA324" s="129"/>
      <c r="FTB324" s="129"/>
      <c r="FTC324" s="130"/>
      <c r="FTD324" s="131"/>
      <c r="FTE324" s="131"/>
      <c r="FTF324" s="131"/>
      <c r="FTG324" s="132"/>
      <c r="FTH324" s="132"/>
      <c r="FTI324" s="129"/>
      <c r="FTJ324" s="129"/>
      <c r="FTK324" s="130"/>
      <c r="FTL324" s="131"/>
      <c r="FTM324" s="131"/>
      <c r="FTN324" s="131"/>
      <c r="FTO324" s="132"/>
      <c r="FTP324" s="132"/>
      <c r="FTQ324" s="129"/>
      <c r="FTR324" s="129"/>
      <c r="FTS324" s="130"/>
      <c r="FTT324" s="131"/>
      <c r="FTU324" s="131"/>
      <c r="FTV324" s="131"/>
      <c r="FTW324" s="132"/>
      <c r="FTX324" s="132"/>
      <c r="FTY324" s="129"/>
      <c r="FTZ324" s="129"/>
      <c r="FUA324" s="130"/>
      <c r="FUB324" s="131"/>
      <c r="FUC324" s="131"/>
      <c r="FUD324" s="131"/>
      <c r="FUE324" s="132"/>
      <c r="FUF324" s="132"/>
      <c r="FUG324" s="129"/>
      <c r="FUH324" s="129"/>
      <c r="FUI324" s="130"/>
      <c r="FUJ324" s="131"/>
      <c r="FUK324" s="131"/>
      <c r="FUL324" s="131"/>
      <c r="FUM324" s="132"/>
      <c r="FUN324" s="132"/>
      <c r="FUO324" s="129"/>
      <c r="FUP324" s="129"/>
      <c r="FUQ324" s="130"/>
      <c r="FUR324" s="131"/>
      <c r="FUS324" s="131"/>
      <c r="FUT324" s="131"/>
      <c r="FUU324" s="132"/>
      <c r="FUV324" s="132"/>
      <c r="FUW324" s="129"/>
      <c r="FUX324" s="129"/>
      <c r="FUY324" s="130"/>
      <c r="FUZ324" s="131"/>
      <c r="FVA324" s="131"/>
      <c r="FVB324" s="131"/>
      <c r="FVC324" s="132"/>
      <c r="FVD324" s="132"/>
      <c r="FVE324" s="129"/>
      <c r="FVF324" s="129"/>
      <c r="FVG324" s="130"/>
      <c r="FVH324" s="131"/>
      <c r="FVI324" s="131"/>
      <c r="FVJ324" s="131"/>
      <c r="FVK324" s="132"/>
      <c r="FVL324" s="132"/>
      <c r="FVM324" s="129"/>
      <c r="FVN324" s="129"/>
      <c r="FVO324" s="130"/>
      <c r="FVP324" s="131"/>
      <c r="FVQ324" s="131"/>
      <c r="FVR324" s="131"/>
      <c r="FVS324" s="132"/>
      <c r="FVT324" s="132"/>
      <c r="FVU324" s="129"/>
      <c r="FVV324" s="129"/>
      <c r="FVW324" s="130"/>
      <c r="FVX324" s="131"/>
      <c r="FVY324" s="131"/>
      <c r="FVZ324" s="131"/>
      <c r="FWA324" s="132"/>
      <c r="FWB324" s="132"/>
      <c r="FWC324" s="129"/>
      <c r="FWD324" s="129"/>
      <c r="FWE324" s="130"/>
      <c r="FWF324" s="131"/>
      <c r="FWG324" s="131"/>
      <c r="FWH324" s="131"/>
      <c r="FWI324" s="132"/>
      <c r="FWJ324" s="132"/>
      <c r="FWK324" s="129"/>
      <c r="FWL324" s="129"/>
      <c r="FWM324" s="130"/>
      <c r="FWN324" s="131"/>
      <c r="FWO324" s="131"/>
      <c r="FWP324" s="131"/>
      <c r="FWQ324" s="132"/>
      <c r="FWR324" s="132"/>
      <c r="FWS324" s="129"/>
      <c r="FWT324" s="129"/>
      <c r="FWU324" s="130"/>
      <c r="FWV324" s="131"/>
      <c r="FWW324" s="131"/>
      <c r="FWX324" s="131"/>
      <c r="FWY324" s="132"/>
      <c r="FWZ324" s="132"/>
      <c r="FXA324" s="129"/>
      <c r="FXB324" s="129"/>
      <c r="FXC324" s="130"/>
      <c r="FXD324" s="131"/>
      <c r="FXE324" s="131"/>
      <c r="FXF324" s="131"/>
      <c r="FXG324" s="132"/>
      <c r="FXH324" s="132"/>
      <c r="FXI324" s="129"/>
      <c r="FXJ324" s="129"/>
      <c r="FXK324" s="130"/>
      <c r="FXL324" s="131"/>
      <c r="FXM324" s="131"/>
      <c r="FXN324" s="131"/>
      <c r="FXO324" s="132"/>
      <c r="FXP324" s="132"/>
      <c r="FXQ324" s="129"/>
      <c r="FXR324" s="129"/>
      <c r="FXS324" s="130"/>
      <c r="FXT324" s="131"/>
      <c r="FXU324" s="131"/>
      <c r="FXV324" s="131"/>
      <c r="FXW324" s="132"/>
      <c r="FXX324" s="132"/>
      <c r="FXY324" s="129"/>
      <c r="FXZ324" s="129"/>
      <c r="FYA324" s="130"/>
      <c r="FYB324" s="131"/>
      <c r="FYC324" s="131"/>
      <c r="FYD324" s="131"/>
      <c r="FYE324" s="132"/>
      <c r="FYF324" s="132"/>
      <c r="FYG324" s="129"/>
      <c r="FYH324" s="129"/>
      <c r="FYI324" s="130"/>
      <c r="FYJ324" s="131"/>
      <c r="FYK324" s="131"/>
      <c r="FYL324" s="131"/>
      <c r="FYM324" s="132"/>
      <c r="FYN324" s="132"/>
      <c r="FYO324" s="129"/>
      <c r="FYP324" s="129"/>
      <c r="FYQ324" s="130"/>
      <c r="FYR324" s="131"/>
      <c r="FYS324" s="131"/>
      <c r="FYT324" s="131"/>
      <c r="FYU324" s="132"/>
      <c r="FYV324" s="132"/>
      <c r="FYW324" s="129"/>
      <c r="FYX324" s="129"/>
      <c r="FYY324" s="130"/>
      <c r="FYZ324" s="131"/>
      <c r="FZA324" s="131"/>
      <c r="FZB324" s="131"/>
      <c r="FZC324" s="132"/>
      <c r="FZD324" s="132"/>
      <c r="FZE324" s="129"/>
      <c r="FZF324" s="129"/>
      <c r="FZG324" s="130"/>
      <c r="FZH324" s="131"/>
      <c r="FZI324" s="131"/>
      <c r="FZJ324" s="131"/>
      <c r="FZK324" s="132"/>
      <c r="FZL324" s="132"/>
      <c r="FZM324" s="129"/>
      <c r="FZN324" s="129"/>
      <c r="FZO324" s="130"/>
      <c r="FZP324" s="131"/>
      <c r="FZQ324" s="131"/>
      <c r="FZR324" s="131"/>
      <c r="FZS324" s="132"/>
      <c r="FZT324" s="132"/>
      <c r="FZU324" s="129"/>
      <c r="FZV324" s="129"/>
      <c r="FZW324" s="130"/>
      <c r="FZX324" s="131"/>
      <c r="FZY324" s="131"/>
      <c r="FZZ324" s="131"/>
      <c r="GAA324" s="132"/>
      <c r="GAB324" s="132"/>
      <c r="GAC324" s="129"/>
      <c r="GAD324" s="129"/>
      <c r="GAE324" s="130"/>
      <c r="GAF324" s="131"/>
      <c r="GAG324" s="131"/>
      <c r="GAH324" s="131"/>
      <c r="GAI324" s="132"/>
      <c r="GAJ324" s="132"/>
      <c r="GAK324" s="129"/>
      <c r="GAL324" s="129"/>
      <c r="GAM324" s="130"/>
      <c r="GAN324" s="131"/>
      <c r="GAO324" s="131"/>
      <c r="GAP324" s="131"/>
      <c r="GAQ324" s="132"/>
      <c r="GAR324" s="132"/>
      <c r="GAS324" s="129"/>
      <c r="GAT324" s="129"/>
      <c r="GAU324" s="130"/>
      <c r="GAV324" s="131"/>
      <c r="GAW324" s="131"/>
      <c r="GAX324" s="131"/>
      <c r="GAY324" s="132"/>
      <c r="GAZ324" s="132"/>
      <c r="GBA324" s="129"/>
      <c r="GBB324" s="129"/>
      <c r="GBC324" s="130"/>
      <c r="GBD324" s="131"/>
      <c r="GBE324" s="131"/>
      <c r="GBF324" s="131"/>
      <c r="GBG324" s="132"/>
      <c r="GBH324" s="132"/>
      <c r="GBI324" s="129"/>
      <c r="GBJ324" s="129"/>
      <c r="GBK324" s="130"/>
      <c r="GBL324" s="131"/>
      <c r="GBM324" s="131"/>
      <c r="GBN324" s="131"/>
      <c r="GBO324" s="132"/>
      <c r="GBP324" s="132"/>
      <c r="GBQ324" s="129"/>
      <c r="GBR324" s="129"/>
      <c r="GBS324" s="130"/>
      <c r="GBT324" s="131"/>
      <c r="GBU324" s="131"/>
      <c r="GBV324" s="131"/>
      <c r="GBW324" s="132"/>
      <c r="GBX324" s="132"/>
      <c r="GBY324" s="129"/>
      <c r="GBZ324" s="129"/>
      <c r="GCA324" s="130"/>
      <c r="GCB324" s="131"/>
      <c r="GCC324" s="131"/>
      <c r="GCD324" s="131"/>
      <c r="GCE324" s="132"/>
      <c r="GCF324" s="132"/>
      <c r="GCG324" s="129"/>
      <c r="GCH324" s="129"/>
      <c r="GCI324" s="130"/>
      <c r="GCJ324" s="131"/>
      <c r="GCK324" s="131"/>
      <c r="GCL324" s="131"/>
      <c r="GCM324" s="132"/>
      <c r="GCN324" s="132"/>
      <c r="GCO324" s="129"/>
      <c r="GCP324" s="129"/>
      <c r="GCQ324" s="130"/>
      <c r="GCR324" s="131"/>
      <c r="GCS324" s="131"/>
      <c r="GCT324" s="131"/>
      <c r="GCU324" s="132"/>
      <c r="GCV324" s="132"/>
      <c r="GCW324" s="129"/>
      <c r="GCX324" s="129"/>
      <c r="GCY324" s="130"/>
      <c r="GCZ324" s="131"/>
      <c r="GDA324" s="131"/>
      <c r="GDB324" s="131"/>
      <c r="GDC324" s="132"/>
      <c r="GDD324" s="132"/>
      <c r="GDE324" s="129"/>
      <c r="GDF324" s="129"/>
      <c r="GDG324" s="130"/>
      <c r="GDH324" s="131"/>
      <c r="GDI324" s="131"/>
      <c r="GDJ324" s="131"/>
      <c r="GDK324" s="132"/>
      <c r="GDL324" s="132"/>
      <c r="GDM324" s="129"/>
      <c r="GDN324" s="129"/>
      <c r="GDO324" s="130"/>
      <c r="GDP324" s="131"/>
      <c r="GDQ324" s="131"/>
      <c r="GDR324" s="131"/>
      <c r="GDS324" s="132"/>
      <c r="GDT324" s="132"/>
      <c r="GDU324" s="129"/>
      <c r="GDV324" s="129"/>
      <c r="GDW324" s="130"/>
      <c r="GDX324" s="131"/>
      <c r="GDY324" s="131"/>
      <c r="GDZ324" s="131"/>
      <c r="GEA324" s="132"/>
      <c r="GEB324" s="132"/>
      <c r="GEC324" s="129"/>
      <c r="GED324" s="129"/>
      <c r="GEE324" s="130"/>
      <c r="GEF324" s="131"/>
      <c r="GEG324" s="131"/>
      <c r="GEH324" s="131"/>
      <c r="GEI324" s="132"/>
      <c r="GEJ324" s="132"/>
      <c r="GEK324" s="129"/>
      <c r="GEL324" s="129"/>
      <c r="GEM324" s="130"/>
      <c r="GEN324" s="131"/>
      <c r="GEO324" s="131"/>
      <c r="GEP324" s="131"/>
      <c r="GEQ324" s="132"/>
      <c r="GER324" s="132"/>
      <c r="GES324" s="129"/>
      <c r="GET324" s="129"/>
      <c r="GEU324" s="130"/>
      <c r="GEV324" s="131"/>
      <c r="GEW324" s="131"/>
      <c r="GEX324" s="131"/>
      <c r="GEY324" s="132"/>
      <c r="GEZ324" s="132"/>
      <c r="GFA324" s="129"/>
      <c r="GFB324" s="129"/>
      <c r="GFC324" s="130"/>
      <c r="GFD324" s="131"/>
      <c r="GFE324" s="131"/>
      <c r="GFF324" s="131"/>
      <c r="GFG324" s="132"/>
      <c r="GFH324" s="132"/>
      <c r="GFI324" s="129"/>
      <c r="GFJ324" s="129"/>
      <c r="GFK324" s="130"/>
      <c r="GFL324" s="131"/>
      <c r="GFM324" s="131"/>
      <c r="GFN324" s="131"/>
      <c r="GFO324" s="132"/>
      <c r="GFP324" s="132"/>
      <c r="GFQ324" s="129"/>
      <c r="GFR324" s="129"/>
      <c r="GFS324" s="130"/>
      <c r="GFT324" s="131"/>
      <c r="GFU324" s="131"/>
      <c r="GFV324" s="131"/>
      <c r="GFW324" s="132"/>
      <c r="GFX324" s="132"/>
      <c r="GFY324" s="129"/>
      <c r="GFZ324" s="129"/>
      <c r="GGA324" s="130"/>
      <c r="GGB324" s="131"/>
      <c r="GGC324" s="131"/>
      <c r="GGD324" s="131"/>
      <c r="GGE324" s="132"/>
      <c r="GGF324" s="132"/>
      <c r="GGG324" s="129"/>
      <c r="GGH324" s="129"/>
      <c r="GGI324" s="130"/>
      <c r="GGJ324" s="131"/>
      <c r="GGK324" s="131"/>
      <c r="GGL324" s="131"/>
      <c r="GGM324" s="132"/>
      <c r="GGN324" s="132"/>
      <c r="GGO324" s="129"/>
      <c r="GGP324" s="129"/>
      <c r="GGQ324" s="130"/>
      <c r="GGR324" s="131"/>
      <c r="GGS324" s="131"/>
      <c r="GGT324" s="131"/>
      <c r="GGU324" s="132"/>
      <c r="GGV324" s="132"/>
      <c r="GGW324" s="129"/>
      <c r="GGX324" s="129"/>
      <c r="GGY324" s="130"/>
      <c r="GGZ324" s="131"/>
      <c r="GHA324" s="131"/>
      <c r="GHB324" s="131"/>
      <c r="GHC324" s="132"/>
      <c r="GHD324" s="132"/>
      <c r="GHE324" s="129"/>
      <c r="GHF324" s="129"/>
      <c r="GHG324" s="130"/>
      <c r="GHH324" s="131"/>
      <c r="GHI324" s="131"/>
      <c r="GHJ324" s="131"/>
      <c r="GHK324" s="132"/>
      <c r="GHL324" s="132"/>
      <c r="GHM324" s="129"/>
      <c r="GHN324" s="129"/>
      <c r="GHO324" s="130"/>
      <c r="GHP324" s="131"/>
      <c r="GHQ324" s="131"/>
      <c r="GHR324" s="131"/>
      <c r="GHS324" s="132"/>
      <c r="GHT324" s="132"/>
      <c r="GHU324" s="129"/>
      <c r="GHV324" s="129"/>
      <c r="GHW324" s="130"/>
      <c r="GHX324" s="131"/>
      <c r="GHY324" s="131"/>
      <c r="GHZ324" s="131"/>
      <c r="GIA324" s="132"/>
      <c r="GIB324" s="132"/>
      <c r="GIC324" s="129"/>
      <c r="GID324" s="129"/>
      <c r="GIE324" s="130"/>
      <c r="GIF324" s="131"/>
      <c r="GIG324" s="131"/>
      <c r="GIH324" s="131"/>
      <c r="GII324" s="132"/>
      <c r="GIJ324" s="132"/>
      <c r="GIK324" s="129"/>
      <c r="GIL324" s="129"/>
      <c r="GIM324" s="130"/>
      <c r="GIN324" s="131"/>
      <c r="GIO324" s="131"/>
      <c r="GIP324" s="131"/>
      <c r="GIQ324" s="132"/>
      <c r="GIR324" s="132"/>
      <c r="GIS324" s="129"/>
      <c r="GIT324" s="129"/>
      <c r="GIU324" s="130"/>
      <c r="GIV324" s="131"/>
      <c r="GIW324" s="131"/>
      <c r="GIX324" s="131"/>
      <c r="GIY324" s="132"/>
      <c r="GIZ324" s="132"/>
      <c r="GJA324" s="129"/>
      <c r="GJB324" s="129"/>
      <c r="GJC324" s="130"/>
      <c r="GJD324" s="131"/>
      <c r="GJE324" s="131"/>
      <c r="GJF324" s="131"/>
      <c r="GJG324" s="132"/>
      <c r="GJH324" s="132"/>
      <c r="GJI324" s="129"/>
      <c r="GJJ324" s="129"/>
      <c r="GJK324" s="130"/>
      <c r="GJL324" s="131"/>
      <c r="GJM324" s="131"/>
      <c r="GJN324" s="131"/>
      <c r="GJO324" s="132"/>
      <c r="GJP324" s="132"/>
      <c r="GJQ324" s="129"/>
      <c r="GJR324" s="129"/>
      <c r="GJS324" s="130"/>
      <c r="GJT324" s="131"/>
      <c r="GJU324" s="131"/>
      <c r="GJV324" s="131"/>
      <c r="GJW324" s="132"/>
      <c r="GJX324" s="132"/>
      <c r="GJY324" s="129"/>
      <c r="GJZ324" s="129"/>
      <c r="GKA324" s="130"/>
      <c r="GKB324" s="131"/>
      <c r="GKC324" s="131"/>
      <c r="GKD324" s="131"/>
      <c r="GKE324" s="132"/>
      <c r="GKF324" s="132"/>
      <c r="GKG324" s="129"/>
      <c r="GKH324" s="129"/>
      <c r="GKI324" s="130"/>
      <c r="GKJ324" s="131"/>
      <c r="GKK324" s="131"/>
      <c r="GKL324" s="131"/>
      <c r="GKM324" s="132"/>
      <c r="GKN324" s="132"/>
      <c r="GKO324" s="129"/>
      <c r="GKP324" s="129"/>
      <c r="GKQ324" s="130"/>
      <c r="GKR324" s="131"/>
      <c r="GKS324" s="131"/>
      <c r="GKT324" s="131"/>
      <c r="GKU324" s="132"/>
      <c r="GKV324" s="132"/>
      <c r="GKW324" s="129"/>
      <c r="GKX324" s="129"/>
      <c r="GKY324" s="130"/>
      <c r="GKZ324" s="131"/>
      <c r="GLA324" s="131"/>
      <c r="GLB324" s="131"/>
      <c r="GLC324" s="132"/>
      <c r="GLD324" s="132"/>
      <c r="GLE324" s="129"/>
      <c r="GLF324" s="129"/>
      <c r="GLG324" s="130"/>
      <c r="GLH324" s="131"/>
      <c r="GLI324" s="131"/>
      <c r="GLJ324" s="131"/>
      <c r="GLK324" s="132"/>
      <c r="GLL324" s="132"/>
      <c r="GLM324" s="129"/>
      <c r="GLN324" s="129"/>
      <c r="GLO324" s="130"/>
      <c r="GLP324" s="131"/>
      <c r="GLQ324" s="131"/>
      <c r="GLR324" s="131"/>
      <c r="GLS324" s="132"/>
      <c r="GLT324" s="132"/>
      <c r="GLU324" s="129"/>
      <c r="GLV324" s="129"/>
      <c r="GLW324" s="130"/>
      <c r="GLX324" s="131"/>
      <c r="GLY324" s="131"/>
      <c r="GLZ324" s="131"/>
      <c r="GMA324" s="132"/>
      <c r="GMB324" s="132"/>
      <c r="GMC324" s="129"/>
      <c r="GMD324" s="129"/>
      <c r="GME324" s="130"/>
      <c r="GMF324" s="131"/>
      <c r="GMG324" s="131"/>
      <c r="GMH324" s="131"/>
      <c r="GMI324" s="132"/>
      <c r="GMJ324" s="132"/>
      <c r="GMK324" s="129"/>
      <c r="GML324" s="129"/>
      <c r="GMM324" s="130"/>
      <c r="GMN324" s="131"/>
      <c r="GMO324" s="131"/>
      <c r="GMP324" s="131"/>
      <c r="GMQ324" s="132"/>
      <c r="GMR324" s="132"/>
      <c r="GMS324" s="129"/>
      <c r="GMT324" s="129"/>
      <c r="GMU324" s="130"/>
      <c r="GMV324" s="131"/>
      <c r="GMW324" s="131"/>
      <c r="GMX324" s="131"/>
      <c r="GMY324" s="132"/>
      <c r="GMZ324" s="132"/>
      <c r="GNA324" s="129"/>
      <c r="GNB324" s="129"/>
      <c r="GNC324" s="130"/>
      <c r="GND324" s="131"/>
      <c r="GNE324" s="131"/>
      <c r="GNF324" s="131"/>
      <c r="GNG324" s="132"/>
      <c r="GNH324" s="132"/>
      <c r="GNI324" s="129"/>
      <c r="GNJ324" s="129"/>
      <c r="GNK324" s="130"/>
      <c r="GNL324" s="131"/>
      <c r="GNM324" s="131"/>
      <c r="GNN324" s="131"/>
      <c r="GNO324" s="132"/>
      <c r="GNP324" s="132"/>
      <c r="GNQ324" s="129"/>
      <c r="GNR324" s="129"/>
      <c r="GNS324" s="130"/>
      <c r="GNT324" s="131"/>
      <c r="GNU324" s="131"/>
      <c r="GNV324" s="131"/>
      <c r="GNW324" s="132"/>
      <c r="GNX324" s="132"/>
      <c r="GNY324" s="129"/>
      <c r="GNZ324" s="129"/>
      <c r="GOA324" s="130"/>
      <c r="GOB324" s="131"/>
      <c r="GOC324" s="131"/>
      <c r="GOD324" s="131"/>
      <c r="GOE324" s="132"/>
      <c r="GOF324" s="132"/>
      <c r="GOG324" s="129"/>
      <c r="GOH324" s="129"/>
      <c r="GOI324" s="130"/>
      <c r="GOJ324" s="131"/>
      <c r="GOK324" s="131"/>
      <c r="GOL324" s="131"/>
      <c r="GOM324" s="132"/>
      <c r="GON324" s="132"/>
      <c r="GOO324" s="129"/>
      <c r="GOP324" s="129"/>
      <c r="GOQ324" s="130"/>
      <c r="GOR324" s="131"/>
      <c r="GOS324" s="131"/>
      <c r="GOT324" s="131"/>
      <c r="GOU324" s="132"/>
      <c r="GOV324" s="132"/>
      <c r="GOW324" s="129"/>
      <c r="GOX324" s="129"/>
      <c r="GOY324" s="130"/>
      <c r="GOZ324" s="131"/>
      <c r="GPA324" s="131"/>
      <c r="GPB324" s="131"/>
      <c r="GPC324" s="132"/>
      <c r="GPD324" s="132"/>
      <c r="GPE324" s="129"/>
      <c r="GPF324" s="129"/>
      <c r="GPG324" s="130"/>
      <c r="GPH324" s="131"/>
      <c r="GPI324" s="131"/>
      <c r="GPJ324" s="131"/>
      <c r="GPK324" s="132"/>
      <c r="GPL324" s="132"/>
      <c r="GPM324" s="129"/>
      <c r="GPN324" s="129"/>
      <c r="GPO324" s="130"/>
      <c r="GPP324" s="131"/>
      <c r="GPQ324" s="131"/>
      <c r="GPR324" s="131"/>
      <c r="GPS324" s="132"/>
      <c r="GPT324" s="132"/>
      <c r="GPU324" s="129"/>
      <c r="GPV324" s="129"/>
      <c r="GPW324" s="130"/>
      <c r="GPX324" s="131"/>
      <c r="GPY324" s="131"/>
      <c r="GPZ324" s="131"/>
      <c r="GQA324" s="132"/>
      <c r="GQB324" s="132"/>
      <c r="GQC324" s="129"/>
      <c r="GQD324" s="129"/>
      <c r="GQE324" s="130"/>
      <c r="GQF324" s="131"/>
      <c r="GQG324" s="131"/>
      <c r="GQH324" s="131"/>
      <c r="GQI324" s="132"/>
      <c r="GQJ324" s="132"/>
      <c r="GQK324" s="129"/>
      <c r="GQL324" s="129"/>
      <c r="GQM324" s="130"/>
      <c r="GQN324" s="131"/>
      <c r="GQO324" s="131"/>
      <c r="GQP324" s="131"/>
      <c r="GQQ324" s="132"/>
      <c r="GQR324" s="132"/>
      <c r="GQS324" s="129"/>
      <c r="GQT324" s="129"/>
      <c r="GQU324" s="130"/>
      <c r="GQV324" s="131"/>
      <c r="GQW324" s="131"/>
      <c r="GQX324" s="131"/>
      <c r="GQY324" s="132"/>
      <c r="GQZ324" s="132"/>
      <c r="GRA324" s="129"/>
      <c r="GRB324" s="129"/>
      <c r="GRC324" s="130"/>
      <c r="GRD324" s="131"/>
      <c r="GRE324" s="131"/>
      <c r="GRF324" s="131"/>
      <c r="GRG324" s="132"/>
      <c r="GRH324" s="132"/>
      <c r="GRI324" s="129"/>
      <c r="GRJ324" s="129"/>
      <c r="GRK324" s="130"/>
      <c r="GRL324" s="131"/>
      <c r="GRM324" s="131"/>
      <c r="GRN324" s="131"/>
      <c r="GRO324" s="132"/>
      <c r="GRP324" s="132"/>
      <c r="GRQ324" s="129"/>
      <c r="GRR324" s="129"/>
      <c r="GRS324" s="130"/>
      <c r="GRT324" s="131"/>
      <c r="GRU324" s="131"/>
      <c r="GRV324" s="131"/>
      <c r="GRW324" s="132"/>
      <c r="GRX324" s="132"/>
      <c r="GRY324" s="129"/>
      <c r="GRZ324" s="129"/>
      <c r="GSA324" s="130"/>
      <c r="GSB324" s="131"/>
      <c r="GSC324" s="131"/>
      <c r="GSD324" s="131"/>
      <c r="GSE324" s="132"/>
      <c r="GSF324" s="132"/>
      <c r="GSG324" s="129"/>
      <c r="GSH324" s="129"/>
      <c r="GSI324" s="130"/>
      <c r="GSJ324" s="131"/>
      <c r="GSK324" s="131"/>
      <c r="GSL324" s="131"/>
      <c r="GSM324" s="132"/>
      <c r="GSN324" s="132"/>
      <c r="GSO324" s="129"/>
      <c r="GSP324" s="129"/>
      <c r="GSQ324" s="130"/>
      <c r="GSR324" s="131"/>
      <c r="GSS324" s="131"/>
      <c r="GST324" s="131"/>
      <c r="GSU324" s="132"/>
      <c r="GSV324" s="132"/>
      <c r="GSW324" s="129"/>
      <c r="GSX324" s="129"/>
      <c r="GSY324" s="130"/>
      <c r="GSZ324" s="131"/>
      <c r="GTA324" s="131"/>
      <c r="GTB324" s="131"/>
      <c r="GTC324" s="132"/>
      <c r="GTD324" s="132"/>
      <c r="GTE324" s="129"/>
      <c r="GTF324" s="129"/>
      <c r="GTG324" s="130"/>
      <c r="GTH324" s="131"/>
      <c r="GTI324" s="131"/>
      <c r="GTJ324" s="131"/>
      <c r="GTK324" s="132"/>
      <c r="GTL324" s="132"/>
      <c r="GTM324" s="129"/>
      <c r="GTN324" s="129"/>
      <c r="GTO324" s="130"/>
      <c r="GTP324" s="131"/>
      <c r="GTQ324" s="131"/>
      <c r="GTR324" s="131"/>
      <c r="GTS324" s="132"/>
      <c r="GTT324" s="132"/>
      <c r="GTU324" s="129"/>
      <c r="GTV324" s="129"/>
      <c r="GTW324" s="130"/>
      <c r="GTX324" s="131"/>
      <c r="GTY324" s="131"/>
      <c r="GTZ324" s="131"/>
      <c r="GUA324" s="132"/>
      <c r="GUB324" s="132"/>
      <c r="GUC324" s="129"/>
      <c r="GUD324" s="129"/>
      <c r="GUE324" s="130"/>
      <c r="GUF324" s="131"/>
      <c r="GUG324" s="131"/>
      <c r="GUH324" s="131"/>
      <c r="GUI324" s="132"/>
      <c r="GUJ324" s="132"/>
      <c r="GUK324" s="129"/>
      <c r="GUL324" s="129"/>
      <c r="GUM324" s="130"/>
      <c r="GUN324" s="131"/>
      <c r="GUO324" s="131"/>
      <c r="GUP324" s="131"/>
      <c r="GUQ324" s="132"/>
      <c r="GUR324" s="132"/>
      <c r="GUS324" s="129"/>
      <c r="GUT324" s="129"/>
      <c r="GUU324" s="130"/>
      <c r="GUV324" s="131"/>
      <c r="GUW324" s="131"/>
      <c r="GUX324" s="131"/>
      <c r="GUY324" s="132"/>
      <c r="GUZ324" s="132"/>
      <c r="GVA324" s="129"/>
      <c r="GVB324" s="129"/>
      <c r="GVC324" s="130"/>
      <c r="GVD324" s="131"/>
      <c r="GVE324" s="131"/>
      <c r="GVF324" s="131"/>
      <c r="GVG324" s="132"/>
      <c r="GVH324" s="132"/>
      <c r="GVI324" s="129"/>
      <c r="GVJ324" s="129"/>
      <c r="GVK324" s="130"/>
      <c r="GVL324" s="131"/>
      <c r="GVM324" s="131"/>
      <c r="GVN324" s="131"/>
      <c r="GVO324" s="132"/>
      <c r="GVP324" s="132"/>
      <c r="GVQ324" s="129"/>
      <c r="GVR324" s="129"/>
      <c r="GVS324" s="130"/>
      <c r="GVT324" s="131"/>
      <c r="GVU324" s="131"/>
      <c r="GVV324" s="131"/>
      <c r="GVW324" s="132"/>
      <c r="GVX324" s="132"/>
      <c r="GVY324" s="129"/>
      <c r="GVZ324" s="129"/>
      <c r="GWA324" s="130"/>
      <c r="GWB324" s="131"/>
      <c r="GWC324" s="131"/>
      <c r="GWD324" s="131"/>
      <c r="GWE324" s="132"/>
      <c r="GWF324" s="132"/>
      <c r="GWG324" s="129"/>
      <c r="GWH324" s="129"/>
      <c r="GWI324" s="130"/>
      <c r="GWJ324" s="131"/>
      <c r="GWK324" s="131"/>
      <c r="GWL324" s="131"/>
      <c r="GWM324" s="132"/>
      <c r="GWN324" s="132"/>
      <c r="GWO324" s="129"/>
      <c r="GWP324" s="129"/>
      <c r="GWQ324" s="130"/>
      <c r="GWR324" s="131"/>
      <c r="GWS324" s="131"/>
      <c r="GWT324" s="131"/>
      <c r="GWU324" s="132"/>
      <c r="GWV324" s="132"/>
      <c r="GWW324" s="129"/>
      <c r="GWX324" s="129"/>
      <c r="GWY324" s="130"/>
      <c r="GWZ324" s="131"/>
      <c r="GXA324" s="131"/>
      <c r="GXB324" s="131"/>
      <c r="GXC324" s="132"/>
      <c r="GXD324" s="132"/>
      <c r="GXE324" s="129"/>
      <c r="GXF324" s="129"/>
      <c r="GXG324" s="130"/>
      <c r="GXH324" s="131"/>
      <c r="GXI324" s="131"/>
      <c r="GXJ324" s="131"/>
      <c r="GXK324" s="132"/>
      <c r="GXL324" s="132"/>
      <c r="GXM324" s="129"/>
      <c r="GXN324" s="129"/>
      <c r="GXO324" s="130"/>
      <c r="GXP324" s="131"/>
      <c r="GXQ324" s="131"/>
      <c r="GXR324" s="131"/>
      <c r="GXS324" s="132"/>
      <c r="GXT324" s="132"/>
      <c r="GXU324" s="129"/>
      <c r="GXV324" s="129"/>
      <c r="GXW324" s="130"/>
      <c r="GXX324" s="131"/>
      <c r="GXY324" s="131"/>
      <c r="GXZ324" s="131"/>
      <c r="GYA324" s="132"/>
      <c r="GYB324" s="132"/>
      <c r="GYC324" s="129"/>
      <c r="GYD324" s="129"/>
      <c r="GYE324" s="130"/>
      <c r="GYF324" s="131"/>
      <c r="GYG324" s="131"/>
      <c r="GYH324" s="131"/>
      <c r="GYI324" s="132"/>
      <c r="GYJ324" s="132"/>
      <c r="GYK324" s="129"/>
      <c r="GYL324" s="129"/>
      <c r="GYM324" s="130"/>
      <c r="GYN324" s="131"/>
      <c r="GYO324" s="131"/>
      <c r="GYP324" s="131"/>
      <c r="GYQ324" s="132"/>
      <c r="GYR324" s="132"/>
      <c r="GYS324" s="129"/>
      <c r="GYT324" s="129"/>
      <c r="GYU324" s="130"/>
      <c r="GYV324" s="131"/>
      <c r="GYW324" s="131"/>
      <c r="GYX324" s="131"/>
      <c r="GYY324" s="132"/>
      <c r="GYZ324" s="132"/>
      <c r="GZA324" s="129"/>
      <c r="GZB324" s="129"/>
      <c r="GZC324" s="130"/>
      <c r="GZD324" s="131"/>
      <c r="GZE324" s="131"/>
      <c r="GZF324" s="131"/>
      <c r="GZG324" s="132"/>
      <c r="GZH324" s="132"/>
      <c r="GZI324" s="129"/>
      <c r="GZJ324" s="129"/>
      <c r="GZK324" s="130"/>
      <c r="GZL324" s="131"/>
      <c r="GZM324" s="131"/>
      <c r="GZN324" s="131"/>
      <c r="GZO324" s="132"/>
      <c r="GZP324" s="132"/>
      <c r="GZQ324" s="129"/>
      <c r="GZR324" s="129"/>
      <c r="GZS324" s="130"/>
      <c r="GZT324" s="131"/>
      <c r="GZU324" s="131"/>
      <c r="GZV324" s="131"/>
      <c r="GZW324" s="132"/>
      <c r="GZX324" s="132"/>
      <c r="GZY324" s="129"/>
      <c r="GZZ324" s="129"/>
      <c r="HAA324" s="130"/>
      <c r="HAB324" s="131"/>
      <c r="HAC324" s="131"/>
      <c r="HAD324" s="131"/>
      <c r="HAE324" s="132"/>
      <c r="HAF324" s="132"/>
      <c r="HAG324" s="129"/>
      <c r="HAH324" s="129"/>
      <c r="HAI324" s="130"/>
      <c r="HAJ324" s="131"/>
      <c r="HAK324" s="131"/>
      <c r="HAL324" s="131"/>
      <c r="HAM324" s="132"/>
      <c r="HAN324" s="132"/>
      <c r="HAO324" s="129"/>
      <c r="HAP324" s="129"/>
      <c r="HAQ324" s="130"/>
      <c r="HAR324" s="131"/>
      <c r="HAS324" s="131"/>
      <c r="HAT324" s="131"/>
      <c r="HAU324" s="132"/>
      <c r="HAV324" s="132"/>
      <c r="HAW324" s="129"/>
      <c r="HAX324" s="129"/>
      <c r="HAY324" s="130"/>
      <c r="HAZ324" s="131"/>
      <c r="HBA324" s="131"/>
      <c r="HBB324" s="131"/>
      <c r="HBC324" s="132"/>
      <c r="HBD324" s="132"/>
      <c r="HBE324" s="129"/>
      <c r="HBF324" s="129"/>
      <c r="HBG324" s="130"/>
      <c r="HBH324" s="131"/>
      <c r="HBI324" s="131"/>
      <c r="HBJ324" s="131"/>
      <c r="HBK324" s="132"/>
      <c r="HBL324" s="132"/>
      <c r="HBM324" s="129"/>
      <c r="HBN324" s="129"/>
      <c r="HBO324" s="130"/>
      <c r="HBP324" s="131"/>
      <c r="HBQ324" s="131"/>
      <c r="HBR324" s="131"/>
      <c r="HBS324" s="132"/>
      <c r="HBT324" s="132"/>
      <c r="HBU324" s="129"/>
      <c r="HBV324" s="129"/>
      <c r="HBW324" s="130"/>
      <c r="HBX324" s="131"/>
      <c r="HBY324" s="131"/>
      <c r="HBZ324" s="131"/>
      <c r="HCA324" s="132"/>
      <c r="HCB324" s="132"/>
      <c r="HCC324" s="129"/>
      <c r="HCD324" s="129"/>
      <c r="HCE324" s="130"/>
      <c r="HCF324" s="131"/>
      <c r="HCG324" s="131"/>
      <c r="HCH324" s="131"/>
      <c r="HCI324" s="132"/>
      <c r="HCJ324" s="132"/>
      <c r="HCK324" s="129"/>
      <c r="HCL324" s="129"/>
      <c r="HCM324" s="130"/>
      <c r="HCN324" s="131"/>
      <c r="HCO324" s="131"/>
      <c r="HCP324" s="131"/>
      <c r="HCQ324" s="132"/>
      <c r="HCR324" s="132"/>
      <c r="HCS324" s="129"/>
      <c r="HCT324" s="129"/>
      <c r="HCU324" s="130"/>
      <c r="HCV324" s="131"/>
      <c r="HCW324" s="131"/>
      <c r="HCX324" s="131"/>
      <c r="HCY324" s="132"/>
      <c r="HCZ324" s="132"/>
      <c r="HDA324" s="129"/>
      <c r="HDB324" s="129"/>
      <c r="HDC324" s="130"/>
      <c r="HDD324" s="131"/>
      <c r="HDE324" s="131"/>
      <c r="HDF324" s="131"/>
      <c r="HDG324" s="132"/>
      <c r="HDH324" s="132"/>
      <c r="HDI324" s="129"/>
      <c r="HDJ324" s="129"/>
      <c r="HDK324" s="130"/>
      <c r="HDL324" s="131"/>
      <c r="HDM324" s="131"/>
      <c r="HDN324" s="131"/>
      <c r="HDO324" s="132"/>
      <c r="HDP324" s="132"/>
      <c r="HDQ324" s="129"/>
      <c r="HDR324" s="129"/>
      <c r="HDS324" s="130"/>
      <c r="HDT324" s="131"/>
      <c r="HDU324" s="131"/>
      <c r="HDV324" s="131"/>
      <c r="HDW324" s="132"/>
      <c r="HDX324" s="132"/>
      <c r="HDY324" s="129"/>
      <c r="HDZ324" s="129"/>
      <c r="HEA324" s="130"/>
      <c r="HEB324" s="131"/>
      <c r="HEC324" s="131"/>
      <c r="HED324" s="131"/>
      <c r="HEE324" s="132"/>
      <c r="HEF324" s="132"/>
      <c r="HEG324" s="129"/>
      <c r="HEH324" s="129"/>
      <c r="HEI324" s="130"/>
      <c r="HEJ324" s="131"/>
      <c r="HEK324" s="131"/>
      <c r="HEL324" s="131"/>
      <c r="HEM324" s="132"/>
      <c r="HEN324" s="132"/>
      <c r="HEO324" s="129"/>
      <c r="HEP324" s="129"/>
      <c r="HEQ324" s="130"/>
      <c r="HER324" s="131"/>
      <c r="HES324" s="131"/>
      <c r="HET324" s="131"/>
      <c r="HEU324" s="132"/>
      <c r="HEV324" s="132"/>
      <c r="HEW324" s="129"/>
      <c r="HEX324" s="129"/>
      <c r="HEY324" s="130"/>
      <c r="HEZ324" s="131"/>
      <c r="HFA324" s="131"/>
      <c r="HFB324" s="131"/>
      <c r="HFC324" s="132"/>
      <c r="HFD324" s="132"/>
      <c r="HFE324" s="129"/>
      <c r="HFF324" s="129"/>
      <c r="HFG324" s="130"/>
      <c r="HFH324" s="131"/>
      <c r="HFI324" s="131"/>
      <c r="HFJ324" s="131"/>
      <c r="HFK324" s="132"/>
      <c r="HFL324" s="132"/>
      <c r="HFM324" s="129"/>
      <c r="HFN324" s="129"/>
      <c r="HFO324" s="130"/>
      <c r="HFP324" s="131"/>
      <c r="HFQ324" s="131"/>
      <c r="HFR324" s="131"/>
      <c r="HFS324" s="132"/>
      <c r="HFT324" s="132"/>
      <c r="HFU324" s="129"/>
      <c r="HFV324" s="129"/>
      <c r="HFW324" s="130"/>
      <c r="HFX324" s="131"/>
      <c r="HFY324" s="131"/>
      <c r="HFZ324" s="131"/>
      <c r="HGA324" s="132"/>
      <c r="HGB324" s="132"/>
      <c r="HGC324" s="129"/>
      <c r="HGD324" s="129"/>
      <c r="HGE324" s="130"/>
      <c r="HGF324" s="131"/>
      <c r="HGG324" s="131"/>
      <c r="HGH324" s="131"/>
      <c r="HGI324" s="132"/>
      <c r="HGJ324" s="132"/>
      <c r="HGK324" s="129"/>
      <c r="HGL324" s="129"/>
      <c r="HGM324" s="130"/>
      <c r="HGN324" s="131"/>
      <c r="HGO324" s="131"/>
      <c r="HGP324" s="131"/>
      <c r="HGQ324" s="132"/>
      <c r="HGR324" s="132"/>
      <c r="HGS324" s="129"/>
      <c r="HGT324" s="129"/>
      <c r="HGU324" s="130"/>
      <c r="HGV324" s="131"/>
      <c r="HGW324" s="131"/>
      <c r="HGX324" s="131"/>
      <c r="HGY324" s="132"/>
      <c r="HGZ324" s="132"/>
      <c r="HHA324" s="129"/>
      <c r="HHB324" s="129"/>
      <c r="HHC324" s="130"/>
      <c r="HHD324" s="131"/>
      <c r="HHE324" s="131"/>
      <c r="HHF324" s="131"/>
      <c r="HHG324" s="132"/>
      <c r="HHH324" s="132"/>
      <c r="HHI324" s="129"/>
      <c r="HHJ324" s="129"/>
      <c r="HHK324" s="130"/>
      <c r="HHL324" s="131"/>
      <c r="HHM324" s="131"/>
      <c r="HHN324" s="131"/>
      <c r="HHO324" s="132"/>
      <c r="HHP324" s="132"/>
      <c r="HHQ324" s="129"/>
      <c r="HHR324" s="129"/>
      <c r="HHS324" s="130"/>
      <c r="HHT324" s="131"/>
      <c r="HHU324" s="131"/>
      <c r="HHV324" s="131"/>
      <c r="HHW324" s="132"/>
      <c r="HHX324" s="132"/>
      <c r="HHY324" s="129"/>
      <c r="HHZ324" s="129"/>
      <c r="HIA324" s="130"/>
      <c r="HIB324" s="131"/>
      <c r="HIC324" s="131"/>
      <c r="HID324" s="131"/>
      <c r="HIE324" s="132"/>
      <c r="HIF324" s="132"/>
      <c r="HIG324" s="129"/>
      <c r="HIH324" s="129"/>
      <c r="HII324" s="130"/>
      <c r="HIJ324" s="131"/>
      <c r="HIK324" s="131"/>
      <c r="HIL324" s="131"/>
      <c r="HIM324" s="132"/>
      <c r="HIN324" s="132"/>
      <c r="HIO324" s="129"/>
      <c r="HIP324" s="129"/>
      <c r="HIQ324" s="130"/>
      <c r="HIR324" s="131"/>
      <c r="HIS324" s="131"/>
      <c r="HIT324" s="131"/>
      <c r="HIU324" s="132"/>
      <c r="HIV324" s="132"/>
      <c r="HIW324" s="129"/>
      <c r="HIX324" s="129"/>
      <c r="HIY324" s="130"/>
      <c r="HIZ324" s="131"/>
      <c r="HJA324" s="131"/>
      <c r="HJB324" s="131"/>
      <c r="HJC324" s="132"/>
      <c r="HJD324" s="132"/>
      <c r="HJE324" s="129"/>
      <c r="HJF324" s="129"/>
      <c r="HJG324" s="130"/>
      <c r="HJH324" s="131"/>
      <c r="HJI324" s="131"/>
      <c r="HJJ324" s="131"/>
      <c r="HJK324" s="132"/>
      <c r="HJL324" s="132"/>
      <c r="HJM324" s="129"/>
      <c r="HJN324" s="129"/>
      <c r="HJO324" s="130"/>
      <c r="HJP324" s="131"/>
      <c r="HJQ324" s="131"/>
      <c r="HJR324" s="131"/>
      <c r="HJS324" s="132"/>
      <c r="HJT324" s="132"/>
      <c r="HJU324" s="129"/>
      <c r="HJV324" s="129"/>
      <c r="HJW324" s="130"/>
      <c r="HJX324" s="131"/>
      <c r="HJY324" s="131"/>
      <c r="HJZ324" s="131"/>
      <c r="HKA324" s="132"/>
      <c r="HKB324" s="132"/>
      <c r="HKC324" s="129"/>
      <c r="HKD324" s="129"/>
      <c r="HKE324" s="130"/>
      <c r="HKF324" s="131"/>
      <c r="HKG324" s="131"/>
      <c r="HKH324" s="131"/>
      <c r="HKI324" s="132"/>
      <c r="HKJ324" s="132"/>
      <c r="HKK324" s="129"/>
      <c r="HKL324" s="129"/>
      <c r="HKM324" s="130"/>
      <c r="HKN324" s="131"/>
      <c r="HKO324" s="131"/>
      <c r="HKP324" s="131"/>
      <c r="HKQ324" s="132"/>
      <c r="HKR324" s="132"/>
      <c r="HKS324" s="129"/>
      <c r="HKT324" s="129"/>
      <c r="HKU324" s="130"/>
      <c r="HKV324" s="131"/>
      <c r="HKW324" s="131"/>
      <c r="HKX324" s="131"/>
      <c r="HKY324" s="132"/>
      <c r="HKZ324" s="132"/>
      <c r="HLA324" s="129"/>
      <c r="HLB324" s="129"/>
      <c r="HLC324" s="130"/>
      <c r="HLD324" s="131"/>
      <c r="HLE324" s="131"/>
      <c r="HLF324" s="131"/>
      <c r="HLG324" s="132"/>
      <c r="HLH324" s="132"/>
      <c r="HLI324" s="129"/>
      <c r="HLJ324" s="129"/>
      <c r="HLK324" s="130"/>
      <c r="HLL324" s="131"/>
      <c r="HLM324" s="131"/>
      <c r="HLN324" s="131"/>
      <c r="HLO324" s="132"/>
      <c r="HLP324" s="132"/>
      <c r="HLQ324" s="129"/>
      <c r="HLR324" s="129"/>
      <c r="HLS324" s="130"/>
      <c r="HLT324" s="131"/>
      <c r="HLU324" s="131"/>
      <c r="HLV324" s="131"/>
      <c r="HLW324" s="132"/>
      <c r="HLX324" s="132"/>
      <c r="HLY324" s="129"/>
      <c r="HLZ324" s="129"/>
      <c r="HMA324" s="130"/>
      <c r="HMB324" s="131"/>
      <c r="HMC324" s="131"/>
      <c r="HMD324" s="131"/>
      <c r="HME324" s="132"/>
      <c r="HMF324" s="132"/>
      <c r="HMG324" s="129"/>
      <c r="HMH324" s="129"/>
      <c r="HMI324" s="130"/>
      <c r="HMJ324" s="131"/>
      <c r="HMK324" s="131"/>
      <c r="HML324" s="131"/>
      <c r="HMM324" s="132"/>
      <c r="HMN324" s="132"/>
      <c r="HMO324" s="129"/>
      <c r="HMP324" s="129"/>
      <c r="HMQ324" s="130"/>
      <c r="HMR324" s="131"/>
      <c r="HMS324" s="131"/>
      <c r="HMT324" s="131"/>
      <c r="HMU324" s="132"/>
      <c r="HMV324" s="132"/>
      <c r="HMW324" s="129"/>
      <c r="HMX324" s="129"/>
      <c r="HMY324" s="130"/>
      <c r="HMZ324" s="131"/>
      <c r="HNA324" s="131"/>
      <c r="HNB324" s="131"/>
      <c r="HNC324" s="132"/>
      <c r="HND324" s="132"/>
      <c r="HNE324" s="129"/>
      <c r="HNF324" s="129"/>
      <c r="HNG324" s="130"/>
      <c r="HNH324" s="131"/>
      <c r="HNI324" s="131"/>
      <c r="HNJ324" s="131"/>
      <c r="HNK324" s="132"/>
      <c r="HNL324" s="132"/>
      <c r="HNM324" s="129"/>
      <c r="HNN324" s="129"/>
      <c r="HNO324" s="130"/>
      <c r="HNP324" s="131"/>
      <c r="HNQ324" s="131"/>
      <c r="HNR324" s="131"/>
      <c r="HNS324" s="132"/>
      <c r="HNT324" s="132"/>
      <c r="HNU324" s="129"/>
      <c r="HNV324" s="129"/>
      <c r="HNW324" s="130"/>
      <c r="HNX324" s="131"/>
      <c r="HNY324" s="131"/>
      <c r="HNZ324" s="131"/>
      <c r="HOA324" s="132"/>
      <c r="HOB324" s="132"/>
      <c r="HOC324" s="129"/>
      <c r="HOD324" s="129"/>
      <c r="HOE324" s="130"/>
      <c r="HOF324" s="131"/>
      <c r="HOG324" s="131"/>
      <c r="HOH324" s="131"/>
      <c r="HOI324" s="132"/>
      <c r="HOJ324" s="132"/>
      <c r="HOK324" s="129"/>
      <c r="HOL324" s="129"/>
      <c r="HOM324" s="130"/>
      <c r="HON324" s="131"/>
      <c r="HOO324" s="131"/>
      <c r="HOP324" s="131"/>
      <c r="HOQ324" s="132"/>
      <c r="HOR324" s="132"/>
      <c r="HOS324" s="129"/>
      <c r="HOT324" s="129"/>
      <c r="HOU324" s="130"/>
      <c r="HOV324" s="131"/>
      <c r="HOW324" s="131"/>
      <c r="HOX324" s="131"/>
      <c r="HOY324" s="132"/>
      <c r="HOZ324" s="132"/>
      <c r="HPA324" s="129"/>
      <c r="HPB324" s="129"/>
      <c r="HPC324" s="130"/>
      <c r="HPD324" s="131"/>
      <c r="HPE324" s="131"/>
      <c r="HPF324" s="131"/>
      <c r="HPG324" s="132"/>
      <c r="HPH324" s="132"/>
      <c r="HPI324" s="129"/>
      <c r="HPJ324" s="129"/>
      <c r="HPK324" s="130"/>
      <c r="HPL324" s="131"/>
      <c r="HPM324" s="131"/>
      <c r="HPN324" s="131"/>
      <c r="HPO324" s="132"/>
      <c r="HPP324" s="132"/>
      <c r="HPQ324" s="129"/>
      <c r="HPR324" s="129"/>
      <c r="HPS324" s="130"/>
      <c r="HPT324" s="131"/>
      <c r="HPU324" s="131"/>
      <c r="HPV324" s="131"/>
      <c r="HPW324" s="132"/>
      <c r="HPX324" s="132"/>
      <c r="HPY324" s="129"/>
      <c r="HPZ324" s="129"/>
      <c r="HQA324" s="130"/>
      <c r="HQB324" s="131"/>
      <c r="HQC324" s="131"/>
      <c r="HQD324" s="131"/>
      <c r="HQE324" s="132"/>
      <c r="HQF324" s="132"/>
      <c r="HQG324" s="129"/>
      <c r="HQH324" s="129"/>
      <c r="HQI324" s="130"/>
      <c r="HQJ324" s="131"/>
      <c r="HQK324" s="131"/>
      <c r="HQL324" s="131"/>
      <c r="HQM324" s="132"/>
      <c r="HQN324" s="132"/>
      <c r="HQO324" s="129"/>
      <c r="HQP324" s="129"/>
      <c r="HQQ324" s="130"/>
      <c r="HQR324" s="131"/>
      <c r="HQS324" s="131"/>
      <c r="HQT324" s="131"/>
      <c r="HQU324" s="132"/>
      <c r="HQV324" s="132"/>
      <c r="HQW324" s="129"/>
      <c r="HQX324" s="129"/>
      <c r="HQY324" s="130"/>
      <c r="HQZ324" s="131"/>
      <c r="HRA324" s="131"/>
      <c r="HRB324" s="131"/>
      <c r="HRC324" s="132"/>
      <c r="HRD324" s="132"/>
      <c r="HRE324" s="129"/>
      <c r="HRF324" s="129"/>
      <c r="HRG324" s="130"/>
      <c r="HRH324" s="131"/>
      <c r="HRI324" s="131"/>
      <c r="HRJ324" s="131"/>
      <c r="HRK324" s="132"/>
      <c r="HRL324" s="132"/>
      <c r="HRM324" s="129"/>
      <c r="HRN324" s="129"/>
      <c r="HRO324" s="130"/>
      <c r="HRP324" s="131"/>
      <c r="HRQ324" s="131"/>
      <c r="HRR324" s="131"/>
      <c r="HRS324" s="132"/>
      <c r="HRT324" s="132"/>
      <c r="HRU324" s="129"/>
      <c r="HRV324" s="129"/>
      <c r="HRW324" s="130"/>
      <c r="HRX324" s="131"/>
      <c r="HRY324" s="131"/>
      <c r="HRZ324" s="131"/>
      <c r="HSA324" s="132"/>
      <c r="HSB324" s="132"/>
      <c r="HSC324" s="129"/>
      <c r="HSD324" s="129"/>
      <c r="HSE324" s="130"/>
      <c r="HSF324" s="131"/>
      <c r="HSG324" s="131"/>
      <c r="HSH324" s="131"/>
      <c r="HSI324" s="132"/>
      <c r="HSJ324" s="132"/>
      <c r="HSK324" s="129"/>
      <c r="HSL324" s="129"/>
      <c r="HSM324" s="130"/>
      <c r="HSN324" s="131"/>
      <c r="HSO324" s="131"/>
      <c r="HSP324" s="131"/>
      <c r="HSQ324" s="132"/>
      <c r="HSR324" s="132"/>
      <c r="HSS324" s="129"/>
      <c r="HST324" s="129"/>
      <c r="HSU324" s="130"/>
      <c r="HSV324" s="131"/>
      <c r="HSW324" s="131"/>
      <c r="HSX324" s="131"/>
      <c r="HSY324" s="132"/>
      <c r="HSZ324" s="132"/>
      <c r="HTA324" s="129"/>
      <c r="HTB324" s="129"/>
      <c r="HTC324" s="130"/>
      <c r="HTD324" s="131"/>
      <c r="HTE324" s="131"/>
      <c r="HTF324" s="131"/>
      <c r="HTG324" s="132"/>
      <c r="HTH324" s="132"/>
      <c r="HTI324" s="129"/>
      <c r="HTJ324" s="129"/>
      <c r="HTK324" s="130"/>
      <c r="HTL324" s="131"/>
      <c r="HTM324" s="131"/>
      <c r="HTN324" s="131"/>
      <c r="HTO324" s="132"/>
      <c r="HTP324" s="132"/>
      <c r="HTQ324" s="129"/>
      <c r="HTR324" s="129"/>
      <c r="HTS324" s="130"/>
      <c r="HTT324" s="131"/>
      <c r="HTU324" s="131"/>
      <c r="HTV324" s="131"/>
      <c r="HTW324" s="132"/>
      <c r="HTX324" s="132"/>
      <c r="HTY324" s="129"/>
      <c r="HTZ324" s="129"/>
      <c r="HUA324" s="130"/>
      <c r="HUB324" s="131"/>
      <c r="HUC324" s="131"/>
      <c r="HUD324" s="131"/>
      <c r="HUE324" s="132"/>
      <c r="HUF324" s="132"/>
      <c r="HUG324" s="129"/>
      <c r="HUH324" s="129"/>
      <c r="HUI324" s="130"/>
      <c r="HUJ324" s="131"/>
      <c r="HUK324" s="131"/>
      <c r="HUL324" s="131"/>
      <c r="HUM324" s="132"/>
      <c r="HUN324" s="132"/>
      <c r="HUO324" s="129"/>
      <c r="HUP324" s="129"/>
      <c r="HUQ324" s="130"/>
      <c r="HUR324" s="131"/>
      <c r="HUS324" s="131"/>
      <c r="HUT324" s="131"/>
      <c r="HUU324" s="132"/>
      <c r="HUV324" s="132"/>
      <c r="HUW324" s="129"/>
      <c r="HUX324" s="129"/>
      <c r="HUY324" s="130"/>
      <c r="HUZ324" s="131"/>
      <c r="HVA324" s="131"/>
      <c r="HVB324" s="131"/>
      <c r="HVC324" s="132"/>
      <c r="HVD324" s="132"/>
      <c r="HVE324" s="129"/>
      <c r="HVF324" s="129"/>
      <c r="HVG324" s="130"/>
      <c r="HVH324" s="131"/>
      <c r="HVI324" s="131"/>
      <c r="HVJ324" s="131"/>
      <c r="HVK324" s="132"/>
      <c r="HVL324" s="132"/>
      <c r="HVM324" s="129"/>
      <c r="HVN324" s="129"/>
      <c r="HVO324" s="130"/>
      <c r="HVP324" s="131"/>
      <c r="HVQ324" s="131"/>
      <c r="HVR324" s="131"/>
      <c r="HVS324" s="132"/>
      <c r="HVT324" s="132"/>
      <c r="HVU324" s="129"/>
      <c r="HVV324" s="129"/>
      <c r="HVW324" s="130"/>
      <c r="HVX324" s="131"/>
      <c r="HVY324" s="131"/>
      <c r="HVZ324" s="131"/>
      <c r="HWA324" s="132"/>
      <c r="HWB324" s="132"/>
      <c r="HWC324" s="129"/>
      <c r="HWD324" s="129"/>
      <c r="HWE324" s="130"/>
      <c r="HWF324" s="131"/>
      <c r="HWG324" s="131"/>
      <c r="HWH324" s="131"/>
      <c r="HWI324" s="132"/>
      <c r="HWJ324" s="132"/>
      <c r="HWK324" s="129"/>
      <c r="HWL324" s="129"/>
      <c r="HWM324" s="130"/>
      <c r="HWN324" s="131"/>
      <c r="HWO324" s="131"/>
      <c r="HWP324" s="131"/>
      <c r="HWQ324" s="132"/>
      <c r="HWR324" s="132"/>
      <c r="HWS324" s="129"/>
      <c r="HWT324" s="129"/>
      <c r="HWU324" s="130"/>
      <c r="HWV324" s="131"/>
      <c r="HWW324" s="131"/>
      <c r="HWX324" s="131"/>
      <c r="HWY324" s="132"/>
      <c r="HWZ324" s="132"/>
      <c r="HXA324" s="129"/>
      <c r="HXB324" s="129"/>
      <c r="HXC324" s="130"/>
      <c r="HXD324" s="131"/>
      <c r="HXE324" s="131"/>
      <c r="HXF324" s="131"/>
      <c r="HXG324" s="132"/>
      <c r="HXH324" s="132"/>
      <c r="HXI324" s="129"/>
      <c r="HXJ324" s="129"/>
      <c r="HXK324" s="130"/>
      <c r="HXL324" s="131"/>
      <c r="HXM324" s="131"/>
      <c r="HXN324" s="131"/>
      <c r="HXO324" s="132"/>
      <c r="HXP324" s="132"/>
      <c r="HXQ324" s="129"/>
      <c r="HXR324" s="129"/>
      <c r="HXS324" s="130"/>
      <c r="HXT324" s="131"/>
      <c r="HXU324" s="131"/>
      <c r="HXV324" s="131"/>
      <c r="HXW324" s="132"/>
      <c r="HXX324" s="132"/>
      <c r="HXY324" s="129"/>
      <c r="HXZ324" s="129"/>
      <c r="HYA324" s="130"/>
      <c r="HYB324" s="131"/>
      <c r="HYC324" s="131"/>
      <c r="HYD324" s="131"/>
      <c r="HYE324" s="132"/>
      <c r="HYF324" s="132"/>
      <c r="HYG324" s="129"/>
      <c r="HYH324" s="129"/>
      <c r="HYI324" s="130"/>
      <c r="HYJ324" s="131"/>
      <c r="HYK324" s="131"/>
      <c r="HYL324" s="131"/>
      <c r="HYM324" s="132"/>
      <c r="HYN324" s="132"/>
      <c r="HYO324" s="129"/>
      <c r="HYP324" s="129"/>
      <c r="HYQ324" s="130"/>
      <c r="HYR324" s="131"/>
      <c r="HYS324" s="131"/>
      <c r="HYT324" s="131"/>
      <c r="HYU324" s="132"/>
      <c r="HYV324" s="132"/>
      <c r="HYW324" s="129"/>
      <c r="HYX324" s="129"/>
      <c r="HYY324" s="130"/>
      <c r="HYZ324" s="131"/>
      <c r="HZA324" s="131"/>
      <c r="HZB324" s="131"/>
      <c r="HZC324" s="132"/>
      <c r="HZD324" s="132"/>
      <c r="HZE324" s="129"/>
      <c r="HZF324" s="129"/>
      <c r="HZG324" s="130"/>
      <c r="HZH324" s="131"/>
      <c r="HZI324" s="131"/>
      <c r="HZJ324" s="131"/>
      <c r="HZK324" s="132"/>
      <c r="HZL324" s="132"/>
      <c r="HZM324" s="129"/>
      <c r="HZN324" s="129"/>
      <c r="HZO324" s="130"/>
      <c r="HZP324" s="131"/>
      <c r="HZQ324" s="131"/>
      <c r="HZR324" s="131"/>
      <c r="HZS324" s="132"/>
      <c r="HZT324" s="132"/>
      <c r="HZU324" s="129"/>
      <c r="HZV324" s="129"/>
      <c r="HZW324" s="130"/>
      <c r="HZX324" s="131"/>
      <c r="HZY324" s="131"/>
      <c r="HZZ324" s="131"/>
      <c r="IAA324" s="132"/>
      <c r="IAB324" s="132"/>
      <c r="IAC324" s="129"/>
      <c r="IAD324" s="129"/>
      <c r="IAE324" s="130"/>
      <c r="IAF324" s="131"/>
      <c r="IAG324" s="131"/>
      <c r="IAH324" s="131"/>
      <c r="IAI324" s="132"/>
      <c r="IAJ324" s="132"/>
      <c r="IAK324" s="129"/>
      <c r="IAL324" s="129"/>
      <c r="IAM324" s="130"/>
      <c r="IAN324" s="131"/>
      <c r="IAO324" s="131"/>
      <c r="IAP324" s="131"/>
      <c r="IAQ324" s="132"/>
      <c r="IAR324" s="132"/>
      <c r="IAS324" s="129"/>
      <c r="IAT324" s="129"/>
      <c r="IAU324" s="130"/>
      <c r="IAV324" s="131"/>
      <c r="IAW324" s="131"/>
      <c r="IAX324" s="131"/>
      <c r="IAY324" s="132"/>
      <c r="IAZ324" s="132"/>
      <c r="IBA324" s="129"/>
      <c r="IBB324" s="129"/>
      <c r="IBC324" s="130"/>
      <c r="IBD324" s="131"/>
      <c r="IBE324" s="131"/>
      <c r="IBF324" s="131"/>
      <c r="IBG324" s="132"/>
      <c r="IBH324" s="132"/>
      <c r="IBI324" s="129"/>
      <c r="IBJ324" s="129"/>
      <c r="IBK324" s="130"/>
      <c r="IBL324" s="131"/>
      <c r="IBM324" s="131"/>
      <c r="IBN324" s="131"/>
      <c r="IBO324" s="132"/>
      <c r="IBP324" s="132"/>
      <c r="IBQ324" s="129"/>
      <c r="IBR324" s="129"/>
      <c r="IBS324" s="130"/>
      <c r="IBT324" s="131"/>
      <c r="IBU324" s="131"/>
      <c r="IBV324" s="131"/>
      <c r="IBW324" s="132"/>
      <c r="IBX324" s="132"/>
      <c r="IBY324" s="129"/>
      <c r="IBZ324" s="129"/>
      <c r="ICA324" s="130"/>
      <c r="ICB324" s="131"/>
      <c r="ICC324" s="131"/>
      <c r="ICD324" s="131"/>
      <c r="ICE324" s="132"/>
      <c r="ICF324" s="132"/>
      <c r="ICG324" s="129"/>
      <c r="ICH324" s="129"/>
      <c r="ICI324" s="130"/>
      <c r="ICJ324" s="131"/>
      <c r="ICK324" s="131"/>
      <c r="ICL324" s="131"/>
      <c r="ICM324" s="132"/>
      <c r="ICN324" s="132"/>
      <c r="ICO324" s="129"/>
      <c r="ICP324" s="129"/>
      <c r="ICQ324" s="130"/>
      <c r="ICR324" s="131"/>
      <c r="ICS324" s="131"/>
      <c r="ICT324" s="131"/>
      <c r="ICU324" s="132"/>
      <c r="ICV324" s="132"/>
      <c r="ICW324" s="129"/>
      <c r="ICX324" s="129"/>
      <c r="ICY324" s="130"/>
      <c r="ICZ324" s="131"/>
      <c r="IDA324" s="131"/>
      <c r="IDB324" s="131"/>
      <c r="IDC324" s="132"/>
      <c r="IDD324" s="132"/>
      <c r="IDE324" s="129"/>
      <c r="IDF324" s="129"/>
      <c r="IDG324" s="130"/>
      <c r="IDH324" s="131"/>
      <c r="IDI324" s="131"/>
      <c r="IDJ324" s="131"/>
      <c r="IDK324" s="132"/>
      <c r="IDL324" s="132"/>
      <c r="IDM324" s="129"/>
      <c r="IDN324" s="129"/>
      <c r="IDO324" s="130"/>
      <c r="IDP324" s="131"/>
      <c r="IDQ324" s="131"/>
      <c r="IDR324" s="131"/>
      <c r="IDS324" s="132"/>
      <c r="IDT324" s="132"/>
      <c r="IDU324" s="129"/>
      <c r="IDV324" s="129"/>
      <c r="IDW324" s="130"/>
      <c r="IDX324" s="131"/>
      <c r="IDY324" s="131"/>
      <c r="IDZ324" s="131"/>
      <c r="IEA324" s="132"/>
      <c r="IEB324" s="132"/>
      <c r="IEC324" s="129"/>
      <c r="IED324" s="129"/>
      <c r="IEE324" s="130"/>
      <c r="IEF324" s="131"/>
      <c r="IEG324" s="131"/>
      <c r="IEH324" s="131"/>
      <c r="IEI324" s="132"/>
      <c r="IEJ324" s="132"/>
      <c r="IEK324" s="129"/>
      <c r="IEL324" s="129"/>
      <c r="IEM324" s="130"/>
      <c r="IEN324" s="131"/>
      <c r="IEO324" s="131"/>
      <c r="IEP324" s="131"/>
      <c r="IEQ324" s="132"/>
      <c r="IER324" s="132"/>
      <c r="IES324" s="129"/>
      <c r="IET324" s="129"/>
      <c r="IEU324" s="130"/>
      <c r="IEV324" s="131"/>
      <c r="IEW324" s="131"/>
      <c r="IEX324" s="131"/>
      <c r="IEY324" s="132"/>
      <c r="IEZ324" s="132"/>
      <c r="IFA324" s="129"/>
      <c r="IFB324" s="129"/>
      <c r="IFC324" s="130"/>
      <c r="IFD324" s="131"/>
      <c r="IFE324" s="131"/>
      <c r="IFF324" s="131"/>
      <c r="IFG324" s="132"/>
      <c r="IFH324" s="132"/>
      <c r="IFI324" s="129"/>
      <c r="IFJ324" s="129"/>
      <c r="IFK324" s="130"/>
      <c r="IFL324" s="131"/>
      <c r="IFM324" s="131"/>
      <c r="IFN324" s="131"/>
      <c r="IFO324" s="132"/>
      <c r="IFP324" s="132"/>
      <c r="IFQ324" s="129"/>
      <c r="IFR324" s="129"/>
      <c r="IFS324" s="130"/>
      <c r="IFT324" s="131"/>
      <c r="IFU324" s="131"/>
      <c r="IFV324" s="131"/>
      <c r="IFW324" s="132"/>
      <c r="IFX324" s="132"/>
      <c r="IFY324" s="129"/>
      <c r="IFZ324" s="129"/>
      <c r="IGA324" s="130"/>
      <c r="IGB324" s="131"/>
      <c r="IGC324" s="131"/>
      <c r="IGD324" s="131"/>
      <c r="IGE324" s="132"/>
      <c r="IGF324" s="132"/>
      <c r="IGG324" s="129"/>
      <c r="IGH324" s="129"/>
      <c r="IGI324" s="130"/>
      <c r="IGJ324" s="131"/>
      <c r="IGK324" s="131"/>
      <c r="IGL324" s="131"/>
      <c r="IGM324" s="132"/>
      <c r="IGN324" s="132"/>
      <c r="IGO324" s="129"/>
      <c r="IGP324" s="129"/>
      <c r="IGQ324" s="130"/>
      <c r="IGR324" s="131"/>
      <c r="IGS324" s="131"/>
      <c r="IGT324" s="131"/>
      <c r="IGU324" s="132"/>
      <c r="IGV324" s="132"/>
      <c r="IGW324" s="129"/>
      <c r="IGX324" s="129"/>
      <c r="IGY324" s="130"/>
      <c r="IGZ324" s="131"/>
      <c r="IHA324" s="131"/>
      <c r="IHB324" s="131"/>
      <c r="IHC324" s="132"/>
      <c r="IHD324" s="132"/>
      <c r="IHE324" s="129"/>
      <c r="IHF324" s="129"/>
      <c r="IHG324" s="130"/>
      <c r="IHH324" s="131"/>
      <c r="IHI324" s="131"/>
      <c r="IHJ324" s="131"/>
      <c r="IHK324" s="132"/>
      <c r="IHL324" s="132"/>
      <c r="IHM324" s="129"/>
      <c r="IHN324" s="129"/>
      <c r="IHO324" s="130"/>
      <c r="IHP324" s="131"/>
      <c r="IHQ324" s="131"/>
      <c r="IHR324" s="131"/>
      <c r="IHS324" s="132"/>
      <c r="IHT324" s="132"/>
      <c r="IHU324" s="129"/>
      <c r="IHV324" s="129"/>
      <c r="IHW324" s="130"/>
      <c r="IHX324" s="131"/>
      <c r="IHY324" s="131"/>
      <c r="IHZ324" s="131"/>
      <c r="IIA324" s="132"/>
      <c r="IIB324" s="132"/>
      <c r="IIC324" s="129"/>
      <c r="IID324" s="129"/>
      <c r="IIE324" s="130"/>
      <c r="IIF324" s="131"/>
      <c r="IIG324" s="131"/>
      <c r="IIH324" s="131"/>
      <c r="III324" s="132"/>
      <c r="IIJ324" s="132"/>
      <c r="IIK324" s="129"/>
      <c r="IIL324" s="129"/>
      <c r="IIM324" s="130"/>
      <c r="IIN324" s="131"/>
      <c r="IIO324" s="131"/>
      <c r="IIP324" s="131"/>
      <c r="IIQ324" s="132"/>
      <c r="IIR324" s="132"/>
      <c r="IIS324" s="129"/>
      <c r="IIT324" s="129"/>
      <c r="IIU324" s="130"/>
      <c r="IIV324" s="131"/>
      <c r="IIW324" s="131"/>
      <c r="IIX324" s="131"/>
      <c r="IIY324" s="132"/>
      <c r="IIZ324" s="132"/>
      <c r="IJA324" s="129"/>
      <c r="IJB324" s="129"/>
      <c r="IJC324" s="130"/>
      <c r="IJD324" s="131"/>
      <c r="IJE324" s="131"/>
      <c r="IJF324" s="131"/>
      <c r="IJG324" s="132"/>
      <c r="IJH324" s="132"/>
      <c r="IJI324" s="129"/>
      <c r="IJJ324" s="129"/>
      <c r="IJK324" s="130"/>
      <c r="IJL324" s="131"/>
      <c r="IJM324" s="131"/>
      <c r="IJN324" s="131"/>
      <c r="IJO324" s="132"/>
      <c r="IJP324" s="132"/>
      <c r="IJQ324" s="129"/>
      <c r="IJR324" s="129"/>
      <c r="IJS324" s="130"/>
      <c r="IJT324" s="131"/>
      <c r="IJU324" s="131"/>
      <c r="IJV324" s="131"/>
      <c r="IJW324" s="132"/>
      <c r="IJX324" s="132"/>
      <c r="IJY324" s="129"/>
      <c r="IJZ324" s="129"/>
      <c r="IKA324" s="130"/>
      <c r="IKB324" s="131"/>
      <c r="IKC324" s="131"/>
      <c r="IKD324" s="131"/>
      <c r="IKE324" s="132"/>
      <c r="IKF324" s="132"/>
      <c r="IKG324" s="129"/>
      <c r="IKH324" s="129"/>
      <c r="IKI324" s="130"/>
      <c r="IKJ324" s="131"/>
      <c r="IKK324" s="131"/>
      <c r="IKL324" s="131"/>
      <c r="IKM324" s="132"/>
      <c r="IKN324" s="132"/>
      <c r="IKO324" s="129"/>
      <c r="IKP324" s="129"/>
      <c r="IKQ324" s="130"/>
      <c r="IKR324" s="131"/>
      <c r="IKS324" s="131"/>
      <c r="IKT324" s="131"/>
      <c r="IKU324" s="132"/>
      <c r="IKV324" s="132"/>
      <c r="IKW324" s="129"/>
      <c r="IKX324" s="129"/>
      <c r="IKY324" s="130"/>
      <c r="IKZ324" s="131"/>
      <c r="ILA324" s="131"/>
      <c r="ILB324" s="131"/>
      <c r="ILC324" s="132"/>
      <c r="ILD324" s="132"/>
      <c r="ILE324" s="129"/>
      <c r="ILF324" s="129"/>
      <c r="ILG324" s="130"/>
      <c r="ILH324" s="131"/>
      <c r="ILI324" s="131"/>
      <c r="ILJ324" s="131"/>
      <c r="ILK324" s="132"/>
      <c r="ILL324" s="132"/>
      <c r="ILM324" s="129"/>
      <c r="ILN324" s="129"/>
      <c r="ILO324" s="130"/>
      <c r="ILP324" s="131"/>
      <c r="ILQ324" s="131"/>
      <c r="ILR324" s="131"/>
      <c r="ILS324" s="132"/>
      <c r="ILT324" s="132"/>
      <c r="ILU324" s="129"/>
      <c r="ILV324" s="129"/>
      <c r="ILW324" s="130"/>
      <c r="ILX324" s="131"/>
      <c r="ILY324" s="131"/>
      <c r="ILZ324" s="131"/>
      <c r="IMA324" s="132"/>
      <c r="IMB324" s="132"/>
      <c r="IMC324" s="129"/>
      <c r="IMD324" s="129"/>
      <c r="IME324" s="130"/>
      <c r="IMF324" s="131"/>
      <c r="IMG324" s="131"/>
      <c r="IMH324" s="131"/>
      <c r="IMI324" s="132"/>
      <c r="IMJ324" s="132"/>
      <c r="IMK324" s="129"/>
      <c r="IML324" s="129"/>
      <c r="IMM324" s="130"/>
      <c r="IMN324" s="131"/>
      <c r="IMO324" s="131"/>
      <c r="IMP324" s="131"/>
      <c r="IMQ324" s="132"/>
      <c r="IMR324" s="132"/>
      <c r="IMS324" s="129"/>
      <c r="IMT324" s="129"/>
      <c r="IMU324" s="130"/>
      <c r="IMV324" s="131"/>
      <c r="IMW324" s="131"/>
      <c r="IMX324" s="131"/>
      <c r="IMY324" s="132"/>
      <c r="IMZ324" s="132"/>
      <c r="INA324" s="129"/>
      <c r="INB324" s="129"/>
      <c r="INC324" s="130"/>
      <c r="IND324" s="131"/>
      <c r="INE324" s="131"/>
      <c r="INF324" s="131"/>
      <c r="ING324" s="132"/>
      <c r="INH324" s="132"/>
      <c r="INI324" s="129"/>
      <c r="INJ324" s="129"/>
      <c r="INK324" s="130"/>
      <c r="INL324" s="131"/>
      <c r="INM324" s="131"/>
      <c r="INN324" s="131"/>
      <c r="INO324" s="132"/>
      <c r="INP324" s="132"/>
      <c r="INQ324" s="129"/>
      <c r="INR324" s="129"/>
      <c r="INS324" s="130"/>
      <c r="INT324" s="131"/>
      <c r="INU324" s="131"/>
      <c r="INV324" s="131"/>
      <c r="INW324" s="132"/>
      <c r="INX324" s="132"/>
      <c r="INY324" s="129"/>
      <c r="INZ324" s="129"/>
      <c r="IOA324" s="130"/>
      <c r="IOB324" s="131"/>
      <c r="IOC324" s="131"/>
      <c r="IOD324" s="131"/>
      <c r="IOE324" s="132"/>
      <c r="IOF324" s="132"/>
      <c r="IOG324" s="129"/>
      <c r="IOH324" s="129"/>
      <c r="IOI324" s="130"/>
      <c r="IOJ324" s="131"/>
      <c r="IOK324" s="131"/>
      <c r="IOL324" s="131"/>
      <c r="IOM324" s="132"/>
      <c r="ION324" s="132"/>
      <c r="IOO324" s="129"/>
      <c r="IOP324" s="129"/>
      <c r="IOQ324" s="130"/>
      <c r="IOR324" s="131"/>
      <c r="IOS324" s="131"/>
      <c r="IOT324" s="131"/>
      <c r="IOU324" s="132"/>
      <c r="IOV324" s="132"/>
      <c r="IOW324" s="129"/>
      <c r="IOX324" s="129"/>
      <c r="IOY324" s="130"/>
      <c r="IOZ324" s="131"/>
      <c r="IPA324" s="131"/>
      <c r="IPB324" s="131"/>
      <c r="IPC324" s="132"/>
      <c r="IPD324" s="132"/>
      <c r="IPE324" s="129"/>
      <c r="IPF324" s="129"/>
      <c r="IPG324" s="130"/>
      <c r="IPH324" s="131"/>
      <c r="IPI324" s="131"/>
      <c r="IPJ324" s="131"/>
      <c r="IPK324" s="132"/>
      <c r="IPL324" s="132"/>
      <c r="IPM324" s="129"/>
      <c r="IPN324" s="129"/>
      <c r="IPO324" s="130"/>
      <c r="IPP324" s="131"/>
      <c r="IPQ324" s="131"/>
      <c r="IPR324" s="131"/>
      <c r="IPS324" s="132"/>
      <c r="IPT324" s="132"/>
      <c r="IPU324" s="129"/>
      <c r="IPV324" s="129"/>
      <c r="IPW324" s="130"/>
      <c r="IPX324" s="131"/>
      <c r="IPY324" s="131"/>
      <c r="IPZ324" s="131"/>
      <c r="IQA324" s="132"/>
      <c r="IQB324" s="132"/>
      <c r="IQC324" s="129"/>
      <c r="IQD324" s="129"/>
      <c r="IQE324" s="130"/>
      <c r="IQF324" s="131"/>
      <c r="IQG324" s="131"/>
      <c r="IQH324" s="131"/>
      <c r="IQI324" s="132"/>
      <c r="IQJ324" s="132"/>
      <c r="IQK324" s="129"/>
      <c r="IQL324" s="129"/>
      <c r="IQM324" s="130"/>
      <c r="IQN324" s="131"/>
      <c r="IQO324" s="131"/>
      <c r="IQP324" s="131"/>
      <c r="IQQ324" s="132"/>
      <c r="IQR324" s="132"/>
      <c r="IQS324" s="129"/>
      <c r="IQT324" s="129"/>
      <c r="IQU324" s="130"/>
      <c r="IQV324" s="131"/>
      <c r="IQW324" s="131"/>
      <c r="IQX324" s="131"/>
      <c r="IQY324" s="132"/>
      <c r="IQZ324" s="132"/>
      <c r="IRA324" s="129"/>
      <c r="IRB324" s="129"/>
      <c r="IRC324" s="130"/>
      <c r="IRD324" s="131"/>
      <c r="IRE324" s="131"/>
      <c r="IRF324" s="131"/>
      <c r="IRG324" s="132"/>
      <c r="IRH324" s="132"/>
      <c r="IRI324" s="129"/>
      <c r="IRJ324" s="129"/>
      <c r="IRK324" s="130"/>
      <c r="IRL324" s="131"/>
      <c r="IRM324" s="131"/>
      <c r="IRN324" s="131"/>
      <c r="IRO324" s="132"/>
      <c r="IRP324" s="132"/>
      <c r="IRQ324" s="129"/>
      <c r="IRR324" s="129"/>
      <c r="IRS324" s="130"/>
      <c r="IRT324" s="131"/>
      <c r="IRU324" s="131"/>
      <c r="IRV324" s="131"/>
      <c r="IRW324" s="132"/>
      <c r="IRX324" s="132"/>
      <c r="IRY324" s="129"/>
      <c r="IRZ324" s="129"/>
      <c r="ISA324" s="130"/>
      <c r="ISB324" s="131"/>
      <c r="ISC324" s="131"/>
      <c r="ISD324" s="131"/>
      <c r="ISE324" s="132"/>
      <c r="ISF324" s="132"/>
      <c r="ISG324" s="129"/>
      <c r="ISH324" s="129"/>
      <c r="ISI324" s="130"/>
      <c r="ISJ324" s="131"/>
      <c r="ISK324" s="131"/>
      <c r="ISL324" s="131"/>
      <c r="ISM324" s="132"/>
      <c r="ISN324" s="132"/>
      <c r="ISO324" s="129"/>
      <c r="ISP324" s="129"/>
      <c r="ISQ324" s="130"/>
      <c r="ISR324" s="131"/>
      <c r="ISS324" s="131"/>
      <c r="IST324" s="131"/>
      <c r="ISU324" s="132"/>
      <c r="ISV324" s="132"/>
      <c r="ISW324" s="129"/>
      <c r="ISX324" s="129"/>
      <c r="ISY324" s="130"/>
      <c r="ISZ324" s="131"/>
      <c r="ITA324" s="131"/>
      <c r="ITB324" s="131"/>
      <c r="ITC324" s="132"/>
      <c r="ITD324" s="132"/>
      <c r="ITE324" s="129"/>
      <c r="ITF324" s="129"/>
      <c r="ITG324" s="130"/>
      <c r="ITH324" s="131"/>
      <c r="ITI324" s="131"/>
      <c r="ITJ324" s="131"/>
      <c r="ITK324" s="132"/>
      <c r="ITL324" s="132"/>
      <c r="ITM324" s="129"/>
      <c r="ITN324" s="129"/>
      <c r="ITO324" s="130"/>
      <c r="ITP324" s="131"/>
      <c r="ITQ324" s="131"/>
      <c r="ITR324" s="131"/>
      <c r="ITS324" s="132"/>
      <c r="ITT324" s="132"/>
      <c r="ITU324" s="129"/>
      <c r="ITV324" s="129"/>
      <c r="ITW324" s="130"/>
      <c r="ITX324" s="131"/>
      <c r="ITY324" s="131"/>
      <c r="ITZ324" s="131"/>
      <c r="IUA324" s="132"/>
      <c r="IUB324" s="132"/>
      <c r="IUC324" s="129"/>
      <c r="IUD324" s="129"/>
      <c r="IUE324" s="130"/>
      <c r="IUF324" s="131"/>
      <c r="IUG324" s="131"/>
      <c r="IUH324" s="131"/>
      <c r="IUI324" s="132"/>
      <c r="IUJ324" s="132"/>
      <c r="IUK324" s="129"/>
      <c r="IUL324" s="129"/>
      <c r="IUM324" s="130"/>
      <c r="IUN324" s="131"/>
      <c r="IUO324" s="131"/>
      <c r="IUP324" s="131"/>
      <c r="IUQ324" s="132"/>
      <c r="IUR324" s="132"/>
      <c r="IUS324" s="129"/>
      <c r="IUT324" s="129"/>
      <c r="IUU324" s="130"/>
      <c r="IUV324" s="131"/>
      <c r="IUW324" s="131"/>
      <c r="IUX324" s="131"/>
      <c r="IUY324" s="132"/>
      <c r="IUZ324" s="132"/>
      <c r="IVA324" s="129"/>
      <c r="IVB324" s="129"/>
      <c r="IVC324" s="130"/>
      <c r="IVD324" s="131"/>
      <c r="IVE324" s="131"/>
      <c r="IVF324" s="131"/>
      <c r="IVG324" s="132"/>
      <c r="IVH324" s="132"/>
      <c r="IVI324" s="129"/>
      <c r="IVJ324" s="129"/>
      <c r="IVK324" s="130"/>
      <c r="IVL324" s="131"/>
      <c r="IVM324" s="131"/>
      <c r="IVN324" s="131"/>
      <c r="IVO324" s="132"/>
      <c r="IVP324" s="132"/>
      <c r="IVQ324" s="129"/>
      <c r="IVR324" s="129"/>
      <c r="IVS324" s="130"/>
      <c r="IVT324" s="131"/>
      <c r="IVU324" s="131"/>
      <c r="IVV324" s="131"/>
      <c r="IVW324" s="132"/>
      <c r="IVX324" s="132"/>
      <c r="IVY324" s="129"/>
      <c r="IVZ324" s="129"/>
      <c r="IWA324" s="130"/>
      <c r="IWB324" s="131"/>
      <c r="IWC324" s="131"/>
      <c r="IWD324" s="131"/>
      <c r="IWE324" s="132"/>
      <c r="IWF324" s="132"/>
      <c r="IWG324" s="129"/>
      <c r="IWH324" s="129"/>
      <c r="IWI324" s="130"/>
      <c r="IWJ324" s="131"/>
      <c r="IWK324" s="131"/>
      <c r="IWL324" s="131"/>
      <c r="IWM324" s="132"/>
      <c r="IWN324" s="132"/>
      <c r="IWO324" s="129"/>
      <c r="IWP324" s="129"/>
      <c r="IWQ324" s="130"/>
      <c r="IWR324" s="131"/>
      <c r="IWS324" s="131"/>
      <c r="IWT324" s="131"/>
      <c r="IWU324" s="132"/>
      <c r="IWV324" s="132"/>
      <c r="IWW324" s="129"/>
      <c r="IWX324" s="129"/>
      <c r="IWY324" s="130"/>
      <c r="IWZ324" s="131"/>
      <c r="IXA324" s="131"/>
      <c r="IXB324" s="131"/>
      <c r="IXC324" s="132"/>
      <c r="IXD324" s="132"/>
      <c r="IXE324" s="129"/>
      <c r="IXF324" s="129"/>
      <c r="IXG324" s="130"/>
      <c r="IXH324" s="131"/>
      <c r="IXI324" s="131"/>
      <c r="IXJ324" s="131"/>
      <c r="IXK324" s="132"/>
      <c r="IXL324" s="132"/>
      <c r="IXM324" s="129"/>
      <c r="IXN324" s="129"/>
      <c r="IXO324" s="130"/>
      <c r="IXP324" s="131"/>
      <c r="IXQ324" s="131"/>
      <c r="IXR324" s="131"/>
      <c r="IXS324" s="132"/>
      <c r="IXT324" s="132"/>
      <c r="IXU324" s="129"/>
      <c r="IXV324" s="129"/>
      <c r="IXW324" s="130"/>
      <c r="IXX324" s="131"/>
      <c r="IXY324" s="131"/>
      <c r="IXZ324" s="131"/>
      <c r="IYA324" s="132"/>
      <c r="IYB324" s="132"/>
      <c r="IYC324" s="129"/>
      <c r="IYD324" s="129"/>
      <c r="IYE324" s="130"/>
      <c r="IYF324" s="131"/>
      <c r="IYG324" s="131"/>
      <c r="IYH324" s="131"/>
      <c r="IYI324" s="132"/>
      <c r="IYJ324" s="132"/>
      <c r="IYK324" s="129"/>
      <c r="IYL324" s="129"/>
      <c r="IYM324" s="130"/>
      <c r="IYN324" s="131"/>
      <c r="IYO324" s="131"/>
      <c r="IYP324" s="131"/>
      <c r="IYQ324" s="132"/>
      <c r="IYR324" s="132"/>
      <c r="IYS324" s="129"/>
      <c r="IYT324" s="129"/>
      <c r="IYU324" s="130"/>
      <c r="IYV324" s="131"/>
      <c r="IYW324" s="131"/>
      <c r="IYX324" s="131"/>
      <c r="IYY324" s="132"/>
      <c r="IYZ324" s="132"/>
      <c r="IZA324" s="129"/>
      <c r="IZB324" s="129"/>
      <c r="IZC324" s="130"/>
      <c r="IZD324" s="131"/>
      <c r="IZE324" s="131"/>
      <c r="IZF324" s="131"/>
      <c r="IZG324" s="132"/>
      <c r="IZH324" s="132"/>
      <c r="IZI324" s="129"/>
      <c r="IZJ324" s="129"/>
      <c r="IZK324" s="130"/>
      <c r="IZL324" s="131"/>
      <c r="IZM324" s="131"/>
      <c r="IZN324" s="131"/>
      <c r="IZO324" s="132"/>
      <c r="IZP324" s="132"/>
      <c r="IZQ324" s="129"/>
      <c r="IZR324" s="129"/>
      <c r="IZS324" s="130"/>
      <c r="IZT324" s="131"/>
      <c r="IZU324" s="131"/>
      <c r="IZV324" s="131"/>
      <c r="IZW324" s="132"/>
      <c r="IZX324" s="132"/>
      <c r="IZY324" s="129"/>
      <c r="IZZ324" s="129"/>
      <c r="JAA324" s="130"/>
      <c r="JAB324" s="131"/>
      <c r="JAC324" s="131"/>
      <c r="JAD324" s="131"/>
      <c r="JAE324" s="132"/>
      <c r="JAF324" s="132"/>
      <c r="JAG324" s="129"/>
      <c r="JAH324" s="129"/>
      <c r="JAI324" s="130"/>
      <c r="JAJ324" s="131"/>
      <c r="JAK324" s="131"/>
      <c r="JAL324" s="131"/>
      <c r="JAM324" s="132"/>
      <c r="JAN324" s="132"/>
      <c r="JAO324" s="129"/>
      <c r="JAP324" s="129"/>
      <c r="JAQ324" s="130"/>
      <c r="JAR324" s="131"/>
      <c r="JAS324" s="131"/>
      <c r="JAT324" s="131"/>
      <c r="JAU324" s="132"/>
      <c r="JAV324" s="132"/>
      <c r="JAW324" s="129"/>
      <c r="JAX324" s="129"/>
      <c r="JAY324" s="130"/>
      <c r="JAZ324" s="131"/>
      <c r="JBA324" s="131"/>
      <c r="JBB324" s="131"/>
      <c r="JBC324" s="132"/>
      <c r="JBD324" s="132"/>
      <c r="JBE324" s="129"/>
      <c r="JBF324" s="129"/>
      <c r="JBG324" s="130"/>
      <c r="JBH324" s="131"/>
      <c r="JBI324" s="131"/>
      <c r="JBJ324" s="131"/>
      <c r="JBK324" s="132"/>
      <c r="JBL324" s="132"/>
      <c r="JBM324" s="129"/>
      <c r="JBN324" s="129"/>
      <c r="JBO324" s="130"/>
      <c r="JBP324" s="131"/>
      <c r="JBQ324" s="131"/>
      <c r="JBR324" s="131"/>
      <c r="JBS324" s="132"/>
      <c r="JBT324" s="132"/>
      <c r="JBU324" s="129"/>
      <c r="JBV324" s="129"/>
      <c r="JBW324" s="130"/>
      <c r="JBX324" s="131"/>
      <c r="JBY324" s="131"/>
      <c r="JBZ324" s="131"/>
      <c r="JCA324" s="132"/>
      <c r="JCB324" s="132"/>
      <c r="JCC324" s="129"/>
      <c r="JCD324" s="129"/>
      <c r="JCE324" s="130"/>
      <c r="JCF324" s="131"/>
      <c r="JCG324" s="131"/>
      <c r="JCH324" s="131"/>
      <c r="JCI324" s="132"/>
      <c r="JCJ324" s="132"/>
      <c r="JCK324" s="129"/>
      <c r="JCL324" s="129"/>
      <c r="JCM324" s="130"/>
      <c r="JCN324" s="131"/>
      <c r="JCO324" s="131"/>
      <c r="JCP324" s="131"/>
      <c r="JCQ324" s="132"/>
      <c r="JCR324" s="132"/>
      <c r="JCS324" s="129"/>
      <c r="JCT324" s="129"/>
      <c r="JCU324" s="130"/>
      <c r="JCV324" s="131"/>
      <c r="JCW324" s="131"/>
      <c r="JCX324" s="131"/>
      <c r="JCY324" s="132"/>
      <c r="JCZ324" s="132"/>
      <c r="JDA324" s="129"/>
      <c r="JDB324" s="129"/>
      <c r="JDC324" s="130"/>
      <c r="JDD324" s="131"/>
      <c r="JDE324" s="131"/>
      <c r="JDF324" s="131"/>
      <c r="JDG324" s="132"/>
      <c r="JDH324" s="132"/>
      <c r="JDI324" s="129"/>
      <c r="JDJ324" s="129"/>
      <c r="JDK324" s="130"/>
      <c r="JDL324" s="131"/>
      <c r="JDM324" s="131"/>
      <c r="JDN324" s="131"/>
      <c r="JDO324" s="132"/>
      <c r="JDP324" s="132"/>
      <c r="JDQ324" s="129"/>
      <c r="JDR324" s="129"/>
      <c r="JDS324" s="130"/>
      <c r="JDT324" s="131"/>
      <c r="JDU324" s="131"/>
      <c r="JDV324" s="131"/>
      <c r="JDW324" s="132"/>
      <c r="JDX324" s="132"/>
      <c r="JDY324" s="129"/>
      <c r="JDZ324" s="129"/>
      <c r="JEA324" s="130"/>
      <c r="JEB324" s="131"/>
      <c r="JEC324" s="131"/>
      <c r="JED324" s="131"/>
      <c r="JEE324" s="132"/>
      <c r="JEF324" s="132"/>
      <c r="JEG324" s="129"/>
      <c r="JEH324" s="129"/>
      <c r="JEI324" s="130"/>
      <c r="JEJ324" s="131"/>
      <c r="JEK324" s="131"/>
      <c r="JEL324" s="131"/>
      <c r="JEM324" s="132"/>
      <c r="JEN324" s="132"/>
      <c r="JEO324" s="129"/>
      <c r="JEP324" s="129"/>
      <c r="JEQ324" s="130"/>
      <c r="JER324" s="131"/>
      <c r="JES324" s="131"/>
      <c r="JET324" s="131"/>
      <c r="JEU324" s="132"/>
      <c r="JEV324" s="132"/>
      <c r="JEW324" s="129"/>
      <c r="JEX324" s="129"/>
      <c r="JEY324" s="130"/>
      <c r="JEZ324" s="131"/>
      <c r="JFA324" s="131"/>
      <c r="JFB324" s="131"/>
      <c r="JFC324" s="132"/>
      <c r="JFD324" s="132"/>
      <c r="JFE324" s="129"/>
      <c r="JFF324" s="129"/>
      <c r="JFG324" s="130"/>
      <c r="JFH324" s="131"/>
      <c r="JFI324" s="131"/>
      <c r="JFJ324" s="131"/>
      <c r="JFK324" s="132"/>
      <c r="JFL324" s="132"/>
      <c r="JFM324" s="129"/>
      <c r="JFN324" s="129"/>
      <c r="JFO324" s="130"/>
      <c r="JFP324" s="131"/>
      <c r="JFQ324" s="131"/>
      <c r="JFR324" s="131"/>
      <c r="JFS324" s="132"/>
      <c r="JFT324" s="132"/>
      <c r="JFU324" s="129"/>
      <c r="JFV324" s="129"/>
      <c r="JFW324" s="130"/>
      <c r="JFX324" s="131"/>
      <c r="JFY324" s="131"/>
      <c r="JFZ324" s="131"/>
      <c r="JGA324" s="132"/>
      <c r="JGB324" s="132"/>
      <c r="JGC324" s="129"/>
      <c r="JGD324" s="129"/>
      <c r="JGE324" s="130"/>
      <c r="JGF324" s="131"/>
      <c r="JGG324" s="131"/>
      <c r="JGH324" s="131"/>
      <c r="JGI324" s="132"/>
      <c r="JGJ324" s="132"/>
      <c r="JGK324" s="129"/>
      <c r="JGL324" s="129"/>
      <c r="JGM324" s="130"/>
      <c r="JGN324" s="131"/>
      <c r="JGO324" s="131"/>
      <c r="JGP324" s="131"/>
      <c r="JGQ324" s="132"/>
      <c r="JGR324" s="132"/>
      <c r="JGS324" s="129"/>
      <c r="JGT324" s="129"/>
      <c r="JGU324" s="130"/>
      <c r="JGV324" s="131"/>
      <c r="JGW324" s="131"/>
      <c r="JGX324" s="131"/>
      <c r="JGY324" s="132"/>
      <c r="JGZ324" s="132"/>
      <c r="JHA324" s="129"/>
      <c r="JHB324" s="129"/>
      <c r="JHC324" s="130"/>
      <c r="JHD324" s="131"/>
      <c r="JHE324" s="131"/>
      <c r="JHF324" s="131"/>
      <c r="JHG324" s="132"/>
      <c r="JHH324" s="132"/>
      <c r="JHI324" s="129"/>
      <c r="JHJ324" s="129"/>
      <c r="JHK324" s="130"/>
      <c r="JHL324" s="131"/>
      <c r="JHM324" s="131"/>
      <c r="JHN324" s="131"/>
      <c r="JHO324" s="132"/>
      <c r="JHP324" s="132"/>
      <c r="JHQ324" s="129"/>
      <c r="JHR324" s="129"/>
      <c r="JHS324" s="130"/>
      <c r="JHT324" s="131"/>
      <c r="JHU324" s="131"/>
      <c r="JHV324" s="131"/>
      <c r="JHW324" s="132"/>
      <c r="JHX324" s="132"/>
      <c r="JHY324" s="129"/>
      <c r="JHZ324" s="129"/>
      <c r="JIA324" s="130"/>
      <c r="JIB324" s="131"/>
      <c r="JIC324" s="131"/>
      <c r="JID324" s="131"/>
      <c r="JIE324" s="132"/>
      <c r="JIF324" s="132"/>
      <c r="JIG324" s="129"/>
      <c r="JIH324" s="129"/>
      <c r="JII324" s="130"/>
      <c r="JIJ324" s="131"/>
      <c r="JIK324" s="131"/>
      <c r="JIL324" s="131"/>
      <c r="JIM324" s="132"/>
      <c r="JIN324" s="132"/>
      <c r="JIO324" s="129"/>
      <c r="JIP324" s="129"/>
      <c r="JIQ324" s="130"/>
      <c r="JIR324" s="131"/>
      <c r="JIS324" s="131"/>
      <c r="JIT324" s="131"/>
      <c r="JIU324" s="132"/>
      <c r="JIV324" s="132"/>
      <c r="JIW324" s="129"/>
      <c r="JIX324" s="129"/>
      <c r="JIY324" s="130"/>
      <c r="JIZ324" s="131"/>
      <c r="JJA324" s="131"/>
      <c r="JJB324" s="131"/>
      <c r="JJC324" s="132"/>
      <c r="JJD324" s="132"/>
      <c r="JJE324" s="129"/>
      <c r="JJF324" s="129"/>
      <c r="JJG324" s="130"/>
      <c r="JJH324" s="131"/>
      <c r="JJI324" s="131"/>
      <c r="JJJ324" s="131"/>
      <c r="JJK324" s="132"/>
      <c r="JJL324" s="132"/>
      <c r="JJM324" s="129"/>
      <c r="JJN324" s="129"/>
      <c r="JJO324" s="130"/>
      <c r="JJP324" s="131"/>
      <c r="JJQ324" s="131"/>
      <c r="JJR324" s="131"/>
      <c r="JJS324" s="132"/>
      <c r="JJT324" s="132"/>
      <c r="JJU324" s="129"/>
      <c r="JJV324" s="129"/>
      <c r="JJW324" s="130"/>
      <c r="JJX324" s="131"/>
      <c r="JJY324" s="131"/>
      <c r="JJZ324" s="131"/>
      <c r="JKA324" s="132"/>
      <c r="JKB324" s="132"/>
      <c r="JKC324" s="129"/>
      <c r="JKD324" s="129"/>
      <c r="JKE324" s="130"/>
      <c r="JKF324" s="131"/>
      <c r="JKG324" s="131"/>
      <c r="JKH324" s="131"/>
      <c r="JKI324" s="132"/>
      <c r="JKJ324" s="132"/>
      <c r="JKK324" s="129"/>
      <c r="JKL324" s="129"/>
      <c r="JKM324" s="130"/>
      <c r="JKN324" s="131"/>
      <c r="JKO324" s="131"/>
      <c r="JKP324" s="131"/>
      <c r="JKQ324" s="132"/>
      <c r="JKR324" s="132"/>
      <c r="JKS324" s="129"/>
      <c r="JKT324" s="129"/>
      <c r="JKU324" s="130"/>
      <c r="JKV324" s="131"/>
      <c r="JKW324" s="131"/>
      <c r="JKX324" s="131"/>
      <c r="JKY324" s="132"/>
      <c r="JKZ324" s="132"/>
      <c r="JLA324" s="129"/>
      <c r="JLB324" s="129"/>
      <c r="JLC324" s="130"/>
      <c r="JLD324" s="131"/>
      <c r="JLE324" s="131"/>
      <c r="JLF324" s="131"/>
      <c r="JLG324" s="132"/>
      <c r="JLH324" s="132"/>
      <c r="JLI324" s="129"/>
      <c r="JLJ324" s="129"/>
      <c r="JLK324" s="130"/>
      <c r="JLL324" s="131"/>
      <c r="JLM324" s="131"/>
      <c r="JLN324" s="131"/>
      <c r="JLO324" s="132"/>
      <c r="JLP324" s="132"/>
      <c r="JLQ324" s="129"/>
      <c r="JLR324" s="129"/>
      <c r="JLS324" s="130"/>
      <c r="JLT324" s="131"/>
      <c r="JLU324" s="131"/>
      <c r="JLV324" s="131"/>
      <c r="JLW324" s="132"/>
      <c r="JLX324" s="132"/>
      <c r="JLY324" s="129"/>
      <c r="JLZ324" s="129"/>
      <c r="JMA324" s="130"/>
      <c r="JMB324" s="131"/>
      <c r="JMC324" s="131"/>
      <c r="JMD324" s="131"/>
      <c r="JME324" s="132"/>
      <c r="JMF324" s="132"/>
      <c r="JMG324" s="129"/>
      <c r="JMH324" s="129"/>
      <c r="JMI324" s="130"/>
      <c r="JMJ324" s="131"/>
      <c r="JMK324" s="131"/>
      <c r="JML324" s="131"/>
      <c r="JMM324" s="132"/>
      <c r="JMN324" s="132"/>
      <c r="JMO324" s="129"/>
      <c r="JMP324" s="129"/>
      <c r="JMQ324" s="130"/>
      <c r="JMR324" s="131"/>
      <c r="JMS324" s="131"/>
      <c r="JMT324" s="131"/>
      <c r="JMU324" s="132"/>
      <c r="JMV324" s="132"/>
      <c r="JMW324" s="129"/>
      <c r="JMX324" s="129"/>
      <c r="JMY324" s="130"/>
      <c r="JMZ324" s="131"/>
      <c r="JNA324" s="131"/>
      <c r="JNB324" s="131"/>
      <c r="JNC324" s="132"/>
      <c r="JND324" s="132"/>
      <c r="JNE324" s="129"/>
      <c r="JNF324" s="129"/>
      <c r="JNG324" s="130"/>
      <c r="JNH324" s="131"/>
      <c r="JNI324" s="131"/>
      <c r="JNJ324" s="131"/>
      <c r="JNK324" s="132"/>
      <c r="JNL324" s="132"/>
      <c r="JNM324" s="129"/>
      <c r="JNN324" s="129"/>
      <c r="JNO324" s="130"/>
      <c r="JNP324" s="131"/>
      <c r="JNQ324" s="131"/>
      <c r="JNR324" s="131"/>
      <c r="JNS324" s="132"/>
      <c r="JNT324" s="132"/>
      <c r="JNU324" s="129"/>
      <c r="JNV324" s="129"/>
      <c r="JNW324" s="130"/>
      <c r="JNX324" s="131"/>
      <c r="JNY324" s="131"/>
      <c r="JNZ324" s="131"/>
      <c r="JOA324" s="132"/>
      <c r="JOB324" s="132"/>
      <c r="JOC324" s="129"/>
      <c r="JOD324" s="129"/>
      <c r="JOE324" s="130"/>
      <c r="JOF324" s="131"/>
      <c r="JOG324" s="131"/>
      <c r="JOH324" s="131"/>
      <c r="JOI324" s="132"/>
      <c r="JOJ324" s="132"/>
      <c r="JOK324" s="129"/>
      <c r="JOL324" s="129"/>
      <c r="JOM324" s="130"/>
      <c r="JON324" s="131"/>
      <c r="JOO324" s="131"/>
      <c r="JOP324" s="131"/>
      <c r="JOQ324" s="132"/>
      <c r="JOR324" s="132"/>
      <c r="JOS324" s="129"/>
      <c r="JOT324" s="129"/>
      <c r="JOU324" s="130"/>
      <c r="JOV324" s="131"/>
      <c r="JOW324" s="131"/>
      <c r="JOX324" s="131"/>
      <c r="JOY324" s="132"/>
      <c r="JOZ324" s="132"/>
      <c r="JPA324" s="129"/>
      <c r="JPB324" s="129"/>
      <c r="JPC324" s="130"/>
      <c r="JPD324" s="131"/>
      <c r="JPE324" s="131"/>
      <c r="JPF324" s="131"/>
      <c r="JPG324" s="132"/>
      <c r="JPH324" s="132"/>
      <c r="JPI324" s="129"/>
      <c r="JPJ324" s="129"/>
      <c r="JPK324" s="130"/>
      <c r="JPL324" s="131"/>
      <c r="JPM324" s="131"/>
      <c r="JPN324" s="131"/>
      <c r="JPO324" s="132"/>
      <c r="JPP324" s="132"/>
      <c r="JPQ324" s="129"/>
      <c r="JPR324" s="129"/>
      <c r="JPS324" s="130"/>
      <c r="JPT324" s="131"/>
      <c r="JPU324" s="131"/>
      <c r="JPV324" s="131"/>
      <c r="JPW324" s="132"/>
      <c r="JPX324" s="132"/>
      <c r="JPY324" s="129"/>
      <c r="JPZ324" s="129"/>
      <c r="JQA324" s="130"/>
      <c r="JQB324" s="131"/>
      <c r="JQC324" s="131"/>
      <c r="JQD324" s="131"/>
      <c r="JQE324" s="132"/>
      <c r="JQF324" s="132"/>
      <c r="JQG324" s="129"/>
      <c r="JQH324" s="129"/>
      <c r="JQI324" s="130"/>
      <c r="JQJ324" s="131"/>
      <c r="JQK324" s="131"/>
      <c r="JQL324" s="131"/>
      <c r="JQM324" s="132"/>
      <c r="JQN324" s="132"/>
      <c r="JQO324" s="129"/>
      <c r="JQP324" s="129"/>
      <c r="JQQ324" s="130"/>
      <c r="JQR324" s="131"/>
      <c r="JQS324" s="131"/>
      <c r="JQT324" s="131"/>
      <c r="JQU324" s="132"/>
      <c r="JQV324" s="132"/>
      <c r="JQW324" s="129"/>
      <c r="JQX324" s="129"/>
      <c r="JQY324" s="130"/>
      <c r="JQZ324" s="131"/>
      <c r="JRA324" s="131"/>
      <c r="JRB324" s="131"/>
      <c r="JRC324" s="132"/>
      <c r="JRD324" s="132"/>
      <c r="JRE324" s="129"/>
      <c r="JRF324" s="129"/>
      <c r="JRG324" s="130"/>
      <c r="JRH324" s="131"/>
      <c r="JRI324" s="131"/>
      <c r="JRJ324" s="131"/>
      <c r="JRK324" s="132"/>
      <c r="JRL324" s="132"/>
      <c r="JRM324" s="129"/>
      <c r="JRN324" s="129"/>
      <c r="JRO324" s="130"/>
      <c r="JRP324" s="131"/>
      <c r="JRQ324" s="131"/>
      <c r="JRR324" s="131"/>
      <c r="JRS324" s="132"/>
      <c r="JRT324" s="132"/>
      <c r="JRU324" s="129"/>
      <c r="JRV324" s="129"/>
      <c r="JRW324" s="130"/>
      <c r="JRX324" s="131"/>
      <c r="JRY324" s="131"/>
      <c r="JRZ324" s="131"/>
      <c r="JSA324" s="132"/>
      <c r="JSB324" s="132"/>
      <c r="JSC324" s="129"/>
      <c r="JSD324" s="129"/>
      <c r="JSE324" s="130"/>
      <c r="JSF324" s="131"/>
      <c r="JSG324" s="131"/>
      <c r="JSH324" s="131"/>
      <c r="JSI324" s="132"/>
      <c r="JSJ324" s="132"/>
      <c r="JSK324" s="129"/>
      <c r="JSL324" s="129"/>
      <c r="JSM324" s="130"/>
      <c r="JSN324" s="131"/>
      <c r="JSO324" s="131"/>
      <c r="JSP324" s="131"/>
      <c r="JSQ324" s="132"/>
      <c r="JSR324" s="132"/>
      <c r="JSS324" s="129"/>
      <c r="JST324" s="129"/>
      <c r="JSU324" s="130"/>
      <c r="JSV324" s="131"/>
      <c r="JSW324" s="131"/>
      <c r="JSX324" s="131"/>
      <c r="JSY324" s="132"/>
      <c r="JSZ324" s="132"/>
      <c r="JTA324" s="129"/>
      <c r="JTB324" s="129"/>
      <c r="JTC324" s="130"/>
      <c r="JTD324" s="131"/>
      <c r="JTE324" s="131"/>
      <c r="JTF324" s="131"/>
      <c r="JTG324" s="132"/>
      <c r="JTH324" s="132"/>
      <c r="JTI324" s="129"/>
      <c r="JTJ324" s="129"/>
      <c r="JTK324" s="130"/>
      <c r="JTL324" s="131"/>
      <c r="JTM324" s="131"/>
      <c r="JTN324" s="131"/>
      <c r="JTO324" s="132"/>
      <c r="JTP324" s="132"/>
      <c r="JTQ324" s="129"/>
      <c r="JTR324" s="129"/>
      <c r="JTS324" s="130"/>
      <c r="JTT324" s="131"/>
      <c r="JTU324" s="131"/>
      <c r="JTV324" s="131"/>
      <c r="JTW324" s="132"/>
      <c r="JTX324" s="132"/>
      <c r="JTY324" s="129"/>
      <c r="JTZ324" s="129"/>
      <c r="JUA324" s="130"/>
      <c r="JUB324" s="131"/>
      <c r="JUC324" s="131"/>
      <c r="JUD324" s="131"/>
      <c r="JUE324" s="132"/>
      <c r="JUF324" s="132"/>
      <c r="JUG324" s="129"/>
      <c r="JUH324" s="129"/>
      <c r="JUI324" s="130"/>
      <c r="JUJ324" s="131"/>
      <c r="JUK324" s="131"/>
      <c r="JUL324" s="131"/>
      <c r="JUM324" s="132"/>
      <c r="JUN324" s="132"/>
      <c r="JUO324" s="129"/>
      <c r="JUP324" s="129"/>
      <c r="JUQ324" s="130"/>
      <c r="JUR324" s="131"/>
      <c r="JUS324" s="131"/>
      <c r="JUT324" s="131"/>
      <c r="JUU324" s="132"/>
      <c r="JUV324" s="132"/>
      <c r="JUW324" s="129"/>
      <c r="JUX324" s="129"/>
      <c r="JUY324" s="130"/>
      <c r="JUZ324" s="131"/>
      <c r="JVA324" s="131"/>
      <c r="JVB324" s="131"/>
      <c r="JVC324" s="132"/>
      <c r="JVD324" s="132"/>
      <c r="JVE324" s="129"/>
      <c r="JVF324" s="129"/>
      <c r="JVG324" s="130"/>
      <c r="JVH324" s="131"/>
      <c r="JVI324" s="131"/>
      <c r="JVJ324" s="131"/>
      <c r="JVK324" s="132"/>
      <c r="JVL324" s="132"/>
      <c r="JVM324" s="129"/>
      <c r="JVN324" s="129"/>
      <c r="JVO324" s="130"/>
      <c r="JVP324" s="131"/>
      <c r="JVQ324" s="131"/>
      <c r="JVR324" s="131"/>
      <c r="JVS324" s="132"/>
      <c r="JVT324" s="132"/>
      <c r="JVU324" s="129"/>
      <c r="JVV324" s="129"/>
      <c r="JVW324" s="130"/>
      <c r="JVX324" s="131"/>
      <c r="JVY324" s="131"/>
      <c r="JVZ324" s="131"/>
      <c r="JWA324" s="132"/>
      <c r="JWB324" s="132"/>
      <c r="JWC324" s="129"/>
      <c r="JWD324" s="129"/>
      <c r="JWE324" s="130"/>
      <c r="JWF324" s="131"/>
      <c r="JWG324" s="131"/>
      <c r="JWH324" s="131"/>
      <c r="JWI324" s="132"/>
      <c r="JWJ324" s="132"/>
      <c r="JWK324" s="129"/>
      <c r="JWL324" s="129"/>
      <c r="JWM324" s="130"/>
      <c r="JWN324" s="131"/>
      <c r="JWO324" s="131"/>
      <c r="JWP324" s="131"/>
      <c r="JWQ324" s="132"/>
      <c r="JWR324" s="132"/>
      <c r="JWS324" s="129"/>
      <c r="JWT324" s="129"/>
      <c r="JWU324" s="130"/>
      <c r="JWV324" s="131"/>
      <c r="JWW324" s="131"/>
      <c r="JWX324" s="131"/>
      <c r="JWY324" s="132"/>
      <c r="JWZ324" s="132"/>
      <c r="JXA324" s="129"/>
      <c r="JXB324" s="129"/>
      <c r="JXC324" s="130"/>
      <c r="JXD324" s="131"/>
      <c r="JXE324" s="131"/>
      <c r="JXF324" s="131"/>
      <c r="JXG324" s="132"/>
      <c r="JXH324" s="132"/>
      <c r="JXI324" s="129"/>
      <c r="JXJ324" s="129"/>
      <c r="JXK324" s="130"/>
      <c r="JXL324" s="131"/>
      <c r="JXM324" s="131"/>
      <c r="JXN324" s="131"/>
      <c r="JXO324" s="132"/>
      <c r="JXP324" s="132"/>
      <c r="JXQ324" s="129"/>
      <c r="JXR324" s="129"/>
      <c r="JXS324" s="130"/>
      <c r="JXT324" s="131"/>
      <c r="JXU324" s="131"/>
      <c r="JXV324" s="131"/>
      <c r="JXW324" s="132"/>
      <c r="JXX324" s="132"/>
      <c r="JXY324" s="129"/>
      <c r="JXZ324" s="129"/>
      <c r="JYA324" s="130"/>
      <c r="JYB324" s="131"/>
      <c r="JYC324" s="131"/>
      <c r="JYD324" s="131"/>
      <c r="JYE324" s="132"/>
      <c r="JYF324" s="132"/>
      <c r="JYG324" s="129"/>
      <c r="JYH324" s="129"/>
      <c r="JYI324" s="130"/>
      <c r="JYJ324" s="131"/>
      <c r="JYK324" s="131"/>
      <c r="JYL324" s="131"/>
      <c r="JYM324" s="132"/>
      <c r="JYN324" s="132"/>
      <c r="JYO324" s="129"/>
      <c r="JYP324" s="129"/>
      <c r="JYQ324" s="130"/>
      <c r="JYR324" s="131"/>
      <c r="JYS324" s="131"/>
      <c r="JYT324" s="131"/>
      <c r="JYU324" s="132"/>
      <c r="JYV324" s="132"/>
      <c r="JYW324" s="129"/>
      <c r="JYX324" s="129"/>
      <c r="JYY324" s="130"/>
      <c r="JYZ324" s="131"/>
      <c r="JZA324" s="131"/>
      <c r="JZB324" s="131"/>
      <c r="JZC324" s="132"/>
      <c r="JZD324" s="132"/>
      <c r="JZE324" s="129"/>
      <c r="JZF324" s="129"/>
      <c r="JZG324" s="130"/>
      <c r="JZH324" s="131"/>
      <c r="JZI324" s="131"/>
      <c r="JZJ324" s="131"/>
      <c r="JZK324" s="132"/>
      <c r="JZL324" s="132"/>
      <c r="JZM324" s="129"/>
      <c r="JZN324" s="129"/>
      <c r="JZO324" s="130"/>
      <c r="JZP324" s="131"/>
      <c r="JZQ324" s="131"/>
      <c r="JZR324" s="131"/>
      <c r="JZS324" s="132"/>
      <c r="JZT324" s="132"/>
      <c r="JZU324" s="129"/>
      <c r="JZV324" s="129"/>
      <c r="JZW324" s="130"/>
      <c r="JZX324" s="131"/>
      <c r="JZY324" s="131"/>
      <c r="JZZ324" s="131"/>
      <c r="KAA324" s="132"/>
      <c r="KAB324" s="132"/>
      <c r="KAC324" s="129"/>
      <c r="KAD324" s="129"/>
      <c r="KAE324" s="130"/>
      <c r="KAF324" s="131"/>
      <c r="KAG324" s="131"/>
      <c r="KAH324" s="131"/>
      <c r="KAI324" s="132"/>
      <c r="KAJ324" s="132"/>
      <c r="KAK324" s="129"/>
      <c r="KAL324" s="129"/>
      <c r="KAM324" s="130"/>
      <c r="KAN324" s="131"/>
      <c r="KAO324" s="131"/>
      <c r="KAP324" s="131"/>
      <c r="KAQ324" s="132"/>
      <c r="KAR324" s="132"/>
      <c r="KAS324" s="129"/>
      <c r="KAT324" s="129"/>
      <c r="KAU324" s="130"/>
      <c r="KAV324" s="131"/>
      <c r="KAW324" s="131"/>
      <c r="KAX324" s="131"/>
      <c r="KAY324" s="132"/>
      <c r="KAZ324" s="132"/>
      <c r="KBA324" s="129"/>
      <c r="KBB324" s="129"/>
      <c r="KBC324" s="130"/>
      <c r="KBD324" s="131"/>
      <c r="KBE324" s="131"/>
      <c r="KBF324" s="131"/>
      <c r="KBG324" s="132"/>
      <c r="KBH324" s="132"/>
      <c r="KBI324" s="129"/>
      <c r="KBJ324" s="129"/>
      <c r="KBK324" s="130"/>
      <c r="KBL324" s="131"/>
      <c r="KBM324" s="131"/>
      <c r="KBN324" s="131"/>
      <c r="KBO324" s="132"/>
      <c r="KBP324" s="132"/>
      <c r="KBQ324" s="129"/>
      <c r="KBR324" s="129"/>
      <c r="KBS324" s="130"/>
      <c r="KBT324" s="131"/>
      <c r="KBU324" s="131"/>
      <c r="KBV324" s="131"/>
      <c r="KBW324" s="132"/>
      <c r="KBX324" s="132"/>
      <c r="KBY324" s="129"/>
      <c r="KBZ324" s="129"/>
      <c r="KCA324" s="130"/>
      <c r="KCB324" s="131"/>
      <c r="KCC324" s="131"/>
      <c r="KCD324" s="131"/>
      <c r="KCE324" s="132"/>
      <c r="KCF324" s="132"/>
      <c r="KCG324" s="129"/>
      <c r="KCH324" s="129"/>
      <c r="KCI324" s="130"/>
      <c r="KCJ324" s="131"/>
      <c r="KCK324" s="131"/>
      <c r="KCL324" s="131"/>
      <c r="KCM324" s="132"/>
      <c r="KCN324" s="132"/>
      <c r="KCO324" s="129"/>
      <c r="KCP324" s="129"/>
      <c r="KCQ324" s="130"/>
      <c r="KCR324" s="131"/>
      <c r="KCS324" s="131"/>
      <c r="KCT324" s="131"/>
      <c r="KCU324" s="132"/>
      <c r="KCV324" s="132"/>
      <c r="KCW324" s="129"/>
      <c r="KCX324" s="129"/>
      <c r="KCY324" s="130"/>
      <c r="KCZ324" s="131"/>
      <c r="KDA324" s="131"/>
      <c r="KDB324" s="131"/>
      <c r="KDC324" s="132"/>
      <c r="KDD324" s="132"/>
      <c r="KDE324" s="129"/>
      <c r="KDF324" s="129"/>
      <c r="KDG324" s="130"/>
      <c r="KDH324" s="131"/>
      <c r="KDI324" s="131"/>
      <c r="KDJ324" s="131"/>
      <c r="KDK324" s="132"/>
      <c r="KDL324" s="132"/>
      <c r="KDM324" s="129"/>
      <c r="KDN324" s="129"/>
      <c r="KDO324" s="130"/>
      <c r="KDP324" s="131"/>
      <c r="KDQ324" s="131"/>
      <c r="KDR324" s="131"/>
      <c r="KDS324" s="132"/>
      <c r="KDT324" s="132"/>
      <c r="KDU324" s="129"/>
      <c r="KDV324" s="129"/>
      <c r="KDW324" s="130"/>
      <c r="KDX324" s="131"/>
      <c r="KDY324" s="131"/>
      <c r="KDZ324" s="131"/>
      <c r="KEA324" s="132"/>
      <c r="KEB324" s="132"/>
      <c r="KEC324" s="129"/>
      <c r="KED324" s="129"/>
      <c r="KEE324" s="130"/>
      <c r="KEF324" s="131"/>
      <c r="KEG324" s="131"/>
      <c r="KEH324" s="131"/>
      <c r="KEI324" s="132"/>
      <c r="KEJ324" s="132"/>
      <c r="KEK324" s="129"/>
      <c r="KEL324" s="129"/>
      <c r="KEM324" s="130"/>
      <c r="KEN324" s="131"/>
      <c r="KEO324" s="131"/>
      <c r="KEP324" s="131"/>
      <c r="KEQ324" s="132"/>
      <c r="KER324" s="132"/>
      <c r="KES324" s="129"/>
      <c r="KET324" s="129"/>
      <c r="KEU324" s="130"/>
      <c r="KEV324" s="131"/>
      <c r="KEW324" s="131"/>
      <c r="KEX324" s="131"/>
      <c r="KEY324" s="132"/>
      <c r="KEZ324" s="132"/>
      <c r="KFA324" s="129"/>
      <c r="KFB324" s="129"/>
      <c r="KFC324" s="130"/>
      <c r="KFD324" s="131"/>
      <c r="KFE324" s="131"/>
      <c r="KFF324" s="131"/>
      <c r="KFG324" s="132"/>
      <c r="KFH324" s="132"/>
      <c r="KFI324" s="129"/>
      <c r="KFJ324" s="129"/>
      <c r="KFK324" s="130"/>
      <c r="KFL324" s="131"/>
      <c r="KFM324" s="131"/>
      <c r="KFN324" s="131"/>
      <c r="KFO324" s="132"/>
      <c r="KFP324" s="132"/>
      <c r="KFQ324" s="129"/>
      <c r="KFR324" s="129"/>
      <c r="KFS324" s="130"/>
      <c r="KFT324" s="131"/>
      <c r="KFU324" s="131"/>
      <c r="KFV324" s="131"/>
      <c r="KFW324" s="132"/>
      <c r="KFX324" s="132"/>
      <c r="KFY324" s="129"/>
      <c r="KFZ324" s="129"/>
      <c r="KGA324" s="130"/>
      <c r="KGB324" s="131"/>
      <c r="KGC324" s="131"/>
      <c r="KGD324" s="131"/>
      <c r="KGE324" s="132"/>
      <c r="KGF324" s="132"/>
      <c r="KGG324" s="129"/>
      <c r="KGH324" s="129"/>
      <c r="KGI324" s="130"/>
      <c r="KGJ324" s="131"/>
      <c r="KGK324" s="131"/>
      <c r="KGL324" s="131"/>
      <c r="KGM324" s="132"/>
      <c r="KGN324" s="132"/>
      <c r="KGO324" s="129"/>
      <c r="KGP324" s="129"/>
      <c r="KGQ324" s="130"/>
      <c r="KGR324" s="131"/>
      <c r="KGS324" s="131"/>
      <c r="KGT324" s="131"/>
      <c r="KGU324" s="132"/>
      <c r="KGV324" s="132"/>
      <c r="KGW324" s="129"/>
      <c r="KGX324" s="129"/>
      <c r="KGY324" s="130"/>
      <c r="KGZ324" s="131"/>
      <c r="KHA324" s="131"/>
      <c r="KHB324" s="131"/>
      <c r="KHC324" s="132"/>
      <c r="KHD324" s="132"/>
      <c r="KHE324" s="129"/>
      <c r="KHF324" s="129"/>
      <c r="KHG324" s="130"/>
      <c r="KHH324" s="131"/>
      <c r="KHI324" s="131"/>
      <c r="KHJ324" s="131"/>
      <c r="KHK324" s="132"/>
      <c r="KHL324" s="132"/>
      <c r="KHM324" s="129"/>
      <c r="KHN324" s="129"/>
      <c r="KHO324" s="130"/>
      <c r="KHP324" s="131"/>
      <c r="KHQ324" s="131"/>
      <c r="KHR324" s="131"/>
      <c r="KHS324" s="132"/>
      <c r="KHT324" s="132"/>
      <c r="KHU324" s="129"/>
      <c r="KHV324" s="129"/>
      <c r="KHW324" s="130"/>
      <c r="KHX324" s="131"/>
      <c r="KHY324" s="131"/>
      <c r="KHZ324" s="131"/>
      <c r="KIA324" s="132"/>
      <c r="KIB324" s="132"/>
      <c r="KIC324" s="129"/>
      <c r="KID324" s="129"/>
      <c r="KIE324" s="130"/>
      <c r="KIF324" s="131"/>
      <c r="KIG324" s="131"/>
      <c r="KIH324" s="131"/>
      <c r="KII324" s="132"/>
      <c r="KIJ324" s="132"/>
      <c r="KIK324" s="129"/>
      <c r="KIL324" s="129"/>
      <c r="KIM324" s="130"/>
      <c r="KIN324" s="131"/>
      <c r="KIO324" s="131"/>
      <c r="KIP324" s="131"/>
      <c r="KIQ324" s="132"/>
      <c r="KIR324" s="132"/>
      <c r="KIS324" s="129"/>
      <c r="KIT324" s="129"/>
      <c r="KIU324" s="130"/>
      <c r="KIV324" s="131"/>
      <c r="KIW324" s="131"/>
      <c r="KIX324" s="131"/>
      <c r="KIY324" s="132"/>
      <c r="KIZ324" s="132"/>
      <c r="KJA324" s="129"/>
      <c r="KJB324" s="129"/>
      <c r="KJC324" s="130"/>
      <c r="KJD324" s="131"/>
      <c r="KJE324" s="131"/>
      <c r="KJF324" s="131"/>
      <c r="KJG324" s="132"/>
      <c r="KJH324" s="132"/>
      <c r="KJI324" s="129"/>
      <c r="KJJ324" s="129"/>
      <c r="KJK324" s="130"/>
      <c r="KJL324" s="131"/>
      <c r="KJM324" s="131"/>
      <c r="KJN324" s="131"/>
      <c r="KJO324" s="132"/>
      <c r="KJP324" s="132"/>
      <c r="KJQ324" s="129"/>
      <c r="KJR324" s="129"/>
      <c r="KJS324" s="130"/>
      <c r="KJT324" s="131"/>
      <c r="KJU324" s="131"/>
      <c r="KJV324" s="131"/>
      <c r="KJW324" s="132"/>
      <c r="KJX324" s="132"/>
      <c r="KJY324" s="129"/>
      <c r="KJZ324" s="129"/>
      <c r="KKA324" s="130"/>
      <c r="KKB324" s="131"/>
      <c r="KKC324" s="131"/>
      <c r="KKD324" s="131"/>
      <c r="KKE324" s="132"/>
      <c r="KKF324" s="132"/>
      <c r="KKG324" s="129"/>
      <c r="KKH324" s="129"/>
      <c r="KKI324" s="130"/>
      <c r="KKJ324" s="131"/>
      <c r="KKK324" s="131"/>
      <c r="KKL324" s="131"/>
      <c r="KKM324" s="132"/>
      <c r="KKN324" s="132"/>
      <c r="KKO324" s="129"/>
      <c r="KKP324" s="129"/>
      <c r="KKQ324" s="130"/>
      <c r="KKR324" s="131"/>
      <c r="KKS324" s="131"/>
      <c r="KKT324" s="131"/>
      <c r="KKU324" s="132"/>
      <c r="KKV324" s="132"/>
      <c r="KKW324" s="129"/>
      <c r="KKX324" s="129"/>
      <c r="KKY324" s="130"/>
      <c r="KKZ324" s="131"/>
      <c r="KLA324" s="131"/>
      <c r="KLB324" s="131"/>
      <c r="KLC324" s="132"/>
      <c r="KLD324" s="132"/>
      <c r="KLE324" s="129"/>
      <c r="KLF324" s="129"/>
      <c r="KLG324" s="130"/>
      <c r="KLH324" s="131"/>
      <c r="KLI324" s="131"/>
      <c r="KLJ324" s="131"/>
      <c r="KLK324" s="132"/>
      <c r="KLL324" s="132"/>
      <c r="KLM324" s="129"/>
      <c r="KLN324" s="129"/>
      <c r="KLO324" s="130"/>
      <c r="KLP324" s="131"/>
      <c r="KLQ324" s="131"/>
      <c r="KLR324" s="131"/>
      <c r="KLS324" s="132"/>
      <c r="KLT324" s="132"/>
      <c r="KLU324" s="129"/>
      <c r="KLV324" s="129"/>
      <c r="KLW324" s="130"/>
      <c r="KLX324" s="131"/>
      <c r="KLY324" s="131"/>
      <c r="KLZ324" s="131"/>
      <c r="KMA324" s="132"/>
      <c r="KMB324" s="132"/>
      <c r="KMC324" s="129"/>
      <c r="KMD324" s="129"/>
      <c r="KME324" s="130"/>
      <c r="KMF324" s="131"/>
      <c r="KMG324" s="131"/>
      <c r="KMH324" s="131"/>
      <c r="KMI324" s="132"/>
      <c r="KMJ324" s="132"/>
      <c r="KMK324" s="129"/>
      <c r="KML324" s="129"/>
      <c r="KMM324" s="130"/>
      <c r="KMN324" s="131"/>
      <c r="KMO324" s="131"/>
      <c r="KMP324" s="131"/>
      <c r="KMQ324" s="132"/>
      <c r="KMR324" s="132"/>
      <c r="KMS324" s="129"/>
      <c r="KMT324" s="129"/>
      <c r="KMU324" s="130"/>
      <c r="KMV324" s="131"/>
      <c r="KMW324" s="131"/>
      <c r="KMX324" s="131"/>
      <c r="KMY324" s="132"/>
      <c r="KMZ324" s="132"/>
      <c r="KNA324" s="129"/>
      <c r="KNB324" s="129"/>
      <c r="KNC324" s="130"/>
      <c r="KND324" s="131"/>
      <c r="KNE324" s="131"/>
      <c r="KNF324" s="131"/>
      <c r="KNG324" s="132"/>
      <c r="KNH324" s="132"/>
      <c r="KNI324" s="129"/>
      <c r="KNJ324" s="129"/>
      <c r="KNK324" s="130"/>
      <c r="KNL324" s="131"/>
      <c r="KNM324" s="131"/>
      <c r="KNN324" s="131"/>
      <c r="KNO324" s="132"/>
      <c r="KNP324" s="132"/>
      <c r="KNQ324" s="129"/>
      <c r="KNR324" s="129"/>
      <c r="KNS324" s="130"/>
      <c r="KNT324" s="131"/>
      <c r="KNU324" s="131"/>
      <c r="KNV324" s="131"/>
      <c r="KNW324" s="132"/>
      <c r="KNX324" s="132"/>
      <c r="KNY324" s="129"/>
      <c r="KNZ324" s="129"/>
      <c r="KOA324" s="130"/>
      <c r="KOB324" s="131"/>
      <c r="KOC324" s="131"/>
      <c r="KOD324" s="131"/>
      <c r="KOE324" s="132"/>
      <c r="KOF324" s="132"/>
      <c r="KOG324" s="129"/>
      <c r="KOH324" s="129"/>
      <c r="KOI324" s="130"/>
      <c r="KOJ324" s="131"/>
      <c r="KOK324" s="131"/>
      <c r="KOL324" s="131"/>
      <c r="KOM324" s="132"/>
      <c r="KON324" s="132"/>
      <c r="KOO324" s="129"/>
      <c r="KOP324" s="129"/>
      <c r="KOQ324" s="130"/>
      <c r="KOR324" s="131"/>
      <c r="KOS324" s="131"/>
      <c r="KOT324" s="131"/>
      <c r="KOU324" s="132"/>
      <c r="KOV324" s="132"/>
      <c r="KOW324" s="129"/>
      <c r="KOX324" s="129"/>
      <c r="KOY324" s="130"/>
      <c r="KOZ324" s="131"/>
      <c r="KPA324" s="131"/>
      <c r="KPB324" s="131"/>
      <c r="KPC324" s="132"/>
      <c r="KPD324" s="132"/>
      <c r="KPE324" s="129"/>
      <c r="KPF324" s="129"/>
      <c r="KPG324" s="130"/>
      <c r="KPH324" s="131"/>
      <c r="KPI324" s="131"/>
      <c r="KPJ324" s="131"/>
      <c r="KPK324" s="132"/>
      <c r="KPL324" s="132"/>
      <c r="KPM324" s="129"/>
      <c r="KPN324" s="129"/>
      <c r="KPO324" s="130"/>
      <c r="KPP324" s="131"/>
      <c r="KPQ324" s="131"/>
      <c r="KPR324" s="131"/>
      <c r="KPS324" s="132"/>
      <c r="KPT324" s="132"/>
      <c r="KPU324" s="129"/>
      <c r="KPV324" s="129"/>
      <c r="KPW324" s="130"/>
      <c r="KPX324" s="131"/>
      <c r="KPY324" s="131"/>
      <c r="KPZ324" s="131"/>
      <c r="KQA324" s="132"/>
      <c r="KQB324" s="132"/>
      <c r="KQC324" s="129"/>
      <c r="KQD324" s="129"/>
      <c r="KQE324" s="130"/>
      <c r="KQF324" s="131"/>
      <c r="KQG324" s="131"/>
      <c r="KQH324" s="131"/>
      <c r="KQI324" s="132"/>
      <c r="KQJ324" s="132"/>
      <c r="KQK324" s="129"/>
      <c r="KQL324" s="129"/>
      <c r="KQM324" s="130"/>
      <c r="KQN324" s="131"/>
      <c r="KQO324" s="131"/>
      <c r="KQP324" s="131"/>
      <c r="KQQ324" s="132"/>
      <c r="KQR324" s="132"/>
      <c r="KQS324" s="129"/>
      <c r="KQT324" s="129"/>
      <c r="KQU324" s="130"/>
      <c r="KQV324" s="131"/>
      <c r="KQW324" s="131"/>
      <c r="KQX324" s="131"/>
      <c r="KQY324" s="132"/>
      <c r="KQZ324" s="132"/>
      <c r="KRA324" s="129"/>
      <c r="KRB324" s="129"/>
      <c r="KRC324" s="130"/>
      <c r="KRD324" s="131"/>
      <c r="KRE324" s="131"/>
      <c r="KRF324" s="131"/>
      <c r="KRG324" s="132"/>
      <c r="KRH324" s="132"/>
      <c r="KRI324" s="129"/>
      <c r="KRJ324" s="129"/>
      <c r="KRK324" s="130"/>
      <c r="KRL324" s="131"/>
      <c r="KRM324" s="131"/>
      <c r="KRN324" s="131"/>
      <c r="KRO324" s="132"/>
      <c r="KRP324" s="132"/>
      <c r="KRQ324" s="129"/>
      <c r="KRR324" s="129"/>
      <c r="KRS324" s="130"/>
      <c r="KRT324" s="131"/>
      <c r="KRU324" s="131"/>
      <c r="KRV324" s="131"/>
      <c r="KRW324" s="132"/>
      <c r="KRX324" s="132"/>
      <c r="KRY324" s="129"/>
      <c r="KRZ324" s="129"/>
      <c r="KSA324" s="130"/>
      <c r="KSB324" s="131"/>
      <c r="KSC324" s="131"/>
      <c r="KSD324" s="131"/>
      <c r="KSE324" s="132"/>
      <c r="KSF324" s="132"/>
      <c r="KSG324" s="129"/>
      <c r="KSH324" s="129"/>
      <c r="KSI324" s="130"/>
      <c r="KSJ324" s="131"/>
      <c r="KSK324" s="131"/>
      <c r="KSL324" s="131"/>
      <c r="KSM324" s="132"/>
      <c r="KSN324" s="132"/>
      <c r="KSO324" s="129"/>
      <c r="KSP324" s="129"/>
      <c r="KSQ324" s="130"/>
      <c r="KSR324" s="131"/>
      <c r="KSS324" s="131"/>
      <c r="KST324" s="131"/>
      <c r="KSU324" s="132"/>
      <c r="KSV324" s="132"/>
      <c r="KSW324" s="129"/>
      <c r="KSX324" s="129"/>
      <c r="KSY324" s="130"/>
      <c r="KSZ324" s="131"/>
      <c r="KTA324" s="131"/>
      <c r="KTB324" s="131"/>
      <c r="KTC324" s="132"/>
      <c r="KTD324" s="132"/>
      <c r="KTE324" s="129"/>
      <c r="KTF324" s="129"/>
      <c r="KTG324" s="130"/>
      <c r="KTH324" s="131"/>
      <c r="KTI324" s="131"/>
      <c r="KTJ324" s="131"/>
      <c r="KTK324" s="132"/>
      <c r="KTL324" s="132"/>
      <c r="KTM324" s="129"/>
      <c r="KTN324" s="129"/>
      <c r="KTO324" s="130"/>
      <c r="KTP324" s="131"/>
      <c r="KTQ324" s="131"/>
      <c r="KTR324" s="131"/>
      <c r="KTS324" s="132"/>
      <c r="KTT324" s="132"/>
      <c r="KTU324" s="129"/>
      <c r="KTV324" s="129"/>
      <c r="KTW324" s="130"/>
      <c r="KTX324" s="131"/>
      <c r="KTY324" s="131"/>
      <c r="KTZ324" s="131"/>
      <c r="KUA324" s="132"/>
      <c r="KUB324" s="132"/>
      <c r="KUC324" s="129"/>
      <c r="KUD324" s="129"/>
      <c r="KUE324" s="130"/>
      <c r="KUF324" s="131"/>
      <c r="KUG324" s="131"/>
      <c r="KUH324" s="131"/>
      <c r="KUI324" s="132"/>
      <c r="KUJ324" s="132"/>
      <c r="KUK324" s="129"/>
      <c r="KUL324" s="129"/>
      <c r="KUM324" s="130"/>
      <c r="KUN324" s="131"/>
      <c r="KUO324" s="131"/>
      <c r="KUP324" s="131"/>
      <c r="KUQ324" s="132"/>
      <c r="KUR324" s="132"/>
      <c r="KUS324" s="129"/>
      <c r="KUT324" s="129"/>
      <c r="KUU324" s="130"/>
      <c r="KUV324" s="131"/>
      <c r="KUW324" s="131"/>
      <c r="KUX324" s="131"/>
      <c r="KUY324" s="132"/>
      <c r="KUZ324" s="132"/>
      <c r="KVA324" s="129"/>
      <c r="KVB324" s="129"/>
      <c r="KVC324" s="130"/>
      <c r="KVD324" s="131"/>
      <c r="KVE324" s="131"/>
      <c r="KVF324" s="131"/>
      <c r="KVG324" s="132"/>
      <c r="KVH324" s="132"/>
      <c r="KVI324" s="129"/>
      <c r="KVJ324" s="129"/>
      <c r="KVK324" s="130"/>
      <c r="KVL324" s="131"/>
      <c r="KVM324" s="131"/>
      <c r="KVN324" s="131"/>
      <c r="KVO324" s="132"/>
      <c r="KVP324" s="132"/>
      <c r="KVQ324" s="129"/>
      <c r="KVR324" s="129"/>
      <c r="KVS324" s="130"/>
      <c r="KVT324" s="131"/>
      <c r="KVU324" s="131"/>
      <c r="KVV324" s="131"/>
      <c r="KVW324" s="132"/>
      <c r="KVX324" s="132"/>
      <c r="KVY324" s="129"/>
      <c r="KVZ324" s="129"/>
      <c r="KWA324" s="130"/>
      <c r="KWB324" s="131"/>
      <c r="KWC324" s="131"/>
      <c r="KWD324" s="131"/>
      <c r="KWE324" s="132"/>
      <c r="KWF324" s="132"/>
      <c r="KWG324" s="129"/>
      <c r="KWH324" s="129"/>
      <c r="KWI324" s="130"/>
      <c r="KWJ324" s="131"/>
      <c r="KWK324" s="131"/>
      <c r="KWL324" s="131"/>
      <c r="KWM324" s="132"/>
      <c r="KWN324" s="132"/>
      <c r="KWO324" s="129"/>
      <c r="KWP324" s="129"/>
      <c r="KWQ324" s="130"/>
      <c r="KWR324" s="131"/>
      <c r="KWS324" s="131"/>
      <c r="KWT324" s="131"/>
      <c r="KWU324" s="132"/>
      <c r="KWV324" s="132"/>
      <c r="KWW324" s="129"/>
      <c r="KWX324" s="129"/>
      <c r="KWY324" s="130"/>
      <c r="KWZ324" s="131"/>
      <c r="KXA324" s="131"/>
      <c r="KXB324" s="131"/>
      <c r="KXC324" s="132"/>
      <c r="KXD324" s="132"/>
      <c r="KXE324" s="129"/>
      <c r="KXF324" s="129"/>
      <c r="KXG324" s="130"/>
      <c r="KXH324" s="131"/>
      <c r="KXI324" s="131"/>
      <c r="KXJ324" s="131"/>
      <c r="KXK324" s="132"/>
      <c r="KXL324" s="132"/>
      <c r="KXM324" s="129"/>
      <c r="KXN324" s="129"/>
      <c r="KXO324" s="130"/>
      <c r="KXP324" s="131"/>
      <c r="KXQ324" s="131"/>
      <c r="KXR324" s="131"/>
      <c r="KXS324" s="132"/>
      <c r="KXT324" s="132"/>
      <c r="KXU324" s="129"/>
      <c r="KXV324" s="129"/>
      <c r="KXW324" s="130"/>
      <c r="KXX324" s="131"/>
      <c r="KXY324" s="131"/>
      <c r="KXZ324" s="131"/>
      <c r="KYA324" s="132"/>
      <c r="KYB324" s="132"/>
      <c r="KYC324" s="129"/>
      <c r="KYD324" s="129"/>
      <c r="KYE324" s="130"/>
      <c r="KYF324" s="131"/>
      <c r="KYG324" s="131"/>
      <c r="KYH324" s="131"/>
      <c r="KYI324" s="132"/>
      <c r="KYJ324" s="132"/>
      <c r="KYK324" s="129"/>
      <c r="KYL324" s="129"/>
      <c r="KYM324" s="130"/>
      <c r="KYN324" s="131"/>
      <c r="KYO324" s="131"/>
      <c r="KYP324" s="131"/>
      <c r="KYQ324" s="132"/>
      <c r="KYR324" s="132"/>
      <c r="KYS324" s="129"/>
      <c r="KYT324" s="129"/>
      <c r="KYU324" s="130"/>
      <c r="KYV324" s="131"/>
      <c r="KYW324" s="131"/>
      <c r="KYX324" s="131"/>
      <c r="KYY324" s="132"/>
      <c r="KYZ324" s="132"/>
      <c r="KZA324" s="129"/>
      <c r="KZB324" s="129"/>
      <c r="KZC324" s="130"/>
      <c r="KZD324" s="131"/>
      <c r="KZE324" s="131"/>
      <c r="KZF324" s="131"/>
      <c r="KZG324" s="132"/>
      <c r="KZH324" s="132"/>
      <c r="KZI324" s="129"/>
      <c r="KZJ324" s="129"/>
      <c r="KZK324" s="130"/>
      <c r="KZL324" s="131"/>
      <c r="KZM324" s="131"/>
      <c r="KZN324" s="131"/>
      <c r="KZO324" s="132"/>
      <c r="KZP324" s="132"/>
      <c r="KZQ324" s="129"/>
      <c r="KZR324" s="129"/>
      <c r="KZS324" s="130"/>
      <c r="KZT324" s="131"/>
      <c r="KZU324" s="131"/>
      <c r="KZV324" s="131"/>
      <c r="KZW324" s="132"/>
      <c r="KZX324" s="132"/>
      <c r="KZY324" s="129"/>
      <c r="KZZ324" s="129"/>
      <c r="LAA324" s="130"/>
      <c r="LAB324" s="131"/>
      <c r="LAC324" s="131"/>
      <c r="LAD324" s="131"/>
      <c r="LAE324" s="132"/>
      <c r="LAF324" s="132"/>
      <c r="LAG324" s="129"/>
      <c r="LAH324" s="129"/>
      <c r="LAI324" s="130"/>
      <c r="LAJ324" s="131"/>
      <c r="LAK324" s="131"/>
      <c r="LAL324" s="131"/>
      <c r="LAM324" s="132"/>
      <c r="LAN324" s="132"/>
      <c r="LAO324" s="129"/>
      <c r="LAP324" s="129"/>
      <c r="LAQ324" s="130"/>
      <c r="LAR324" s="131"/>
      <c r="LAS324" s="131"/>
      <c r="LAT324" s="131"/>
      <c r="LAU324" s="132"/>
      <c r="LAV324" s="132"/>
      <c r="LAW324" s="129"/>
      <c r="LAX324" s="129"/>
      <c r="LAY324" s="130"/>
      <c r="LAZ324" s="131"/>
      <c r="LBA324" s="131"/>
      <c r="LBB324" s="131"/>
      <c r="LBC324" s="132"/>
      <c r="LBD324" s="132"/>
      <c r="LBE324" s="129"/>
      <c r="LBF324" s="129"/>
      <c r="LBG324" s="130"/>
      <c r="LBH324" s="131"/>
      <c r="LBI324" s="131"/>
      <c r="LBJ324" s="131"/>
      <c r="LBK324" s="132"/>
      <c r="LBL324" s="132"/>
      <c r="LBM324" s="129"/>
      <c r="LBN324" s="129"/>
      <c r="LBO324" s="130"/>
      <c r="LBP324" s="131"/>
      <c r="LBQ324" s="131"/>
      <c r="LBR324" s="131"/>
      <c r="LBS324" s="132"/>
      <c r="LBT324" s="132"/>
      <c r="LBU324" s="129"/>
      <c r="LBV324" s="129"/>
      <c r="LBW324" s="130"/>
      <c r="LBX324" s="131"/>
      <c r="LBY324" s="131"/>
      <c r="LBZ324" s="131"/>
      <c r="LCA324" s="132"/>
      <c r="LCB324" s="132"/>
      <c r="LCC324" s="129"/>
      <c r="LCD324" s="129"/>
      <c r="LCE324" s="130"/>
      <c r="LCF324" s="131"/>
      <c r="LCG324" s="131"/>
      <c r="LCH324" s="131"/>
      <c r="LCI324" s="132"/>
      <c r="LCJ324" s="132"/>
      <c r="LCK324" s="129"/>
      <c r="LCL324" s="129"/>
      <c r="LCM324" s="130"/>
      <c r="LCN324" s="131"/>
      <c r="LCO324" s="131"/>
      <c r="LCP324" s="131"/>
      <c r="LCQ324" s="132"/>
      <c r="LCR324" s="132"/>
      <c r="LCS324" s="129"/>
      <c r="LCT324" s="129"/>
      <c r="LCU324" s="130"/>
      <c r="LCV324" s="131"/>
      <c r="LCW324" s="131"/>
      <c r="LCX324" s="131"/>
      <c r="LCY324" s="132"/>
      <c r="LCZ324" s="132"/>
      <c r="LDA324" s="129"/>
      <c r="LDB324" s="129"/>
      <c r="LDC324" s="130"/>
      <c r="LDD324" s="131"/>
      <c r="LDE324" s="131"/>
      <c r="LDF324" s="131"/>
      <c r="LDG324" s="132"/>
      <c r="LDH324" s="132"/>
      <c r="LDI324" s="129"/>
      <c r="LDJ324" s="129"/>
      <c r="LDK324" s="130"/>
      <c r="LDL324" s="131"/>
      <c r="LDM324" s="131"/>
      <c r="LDN324" s="131"/>
      <c r="LDO324" s="132"/>
      <c r="LDP324" s="132"/>
      <c r="LDQ324" s="129"/>
      <c r="LDR324" s="129"/>
      <c r="LDS324" s="130"/>
      <c r="LDT324" s="131"/>
      <c r="LDU324" s="131"/>
      <c r="LDV324" s="131"/>
      <c r="LDW324" s="132"/>
      <c r="LDX324" s="132"/>
      <c r="LDY324" s="129"/>
      <c r="LDZ324" s="129"/>
      <c r="LEA324" s="130"/>
      <c r="LEB324" s="131"/>
      <c r="LEC324" s="131"/>
      <c r="LED324" s="131"/>
      <c r="LEE324" s="132"/>
      <c r="LEF324" s="132"/>
      <c r="LEG324" s="129"/>
      <c r="LEH324" s="129"/>
      <c r="LEI324" s="130"/>
      <c r="LEJ324" s="131"/>
      <c r="LEK324" s="131"/>
      <c r="LEL324" s="131"/>
      <c r="LEM324" s="132"/>
      <c r="LEN324" s="132"/>
      <c r="LEO324" s="129"/>
      <c r="LEP324" s="129"/>
      <c r="LEQ324" s="130"/>
      <c r="LER324" s="131"/>
      <c r="LES324" s="131"/>
      <c r="LET324" s="131"/>
      <c r="LEU324" s="132"/>
      <c r="LEV324" s="132"/>
      <c r="LEW324" s="129"/>
      <c r="LEX324" s="129"/>
      <c r="LEY324" s="130"/>
      <c r="LEZ324" s="131"/>
      <c r="LFA324" s="131"/>
      <c r="LFB324" s="131"/>
      <c r="LFC324" s="132"/>
      <c r="LFD324" s="132"/>
      <c r="LFE324" s="129"/>
      <c r="LFF324" s="129"/>
      <c r="LFG324" s="130"/>
      <c r="LFH324" s="131"/>
      <c r="LFI324" s="131"/>
      <c r="LFJ324" s="131"/>
      <c r="LFK324" s="132"/>
      <c r="LFL324" s="132"/>
      <c r="LFM324" s="129"/>
      <c r="LFN324" s="129"/>
      <c r="LFO324" s="130"/>
      <c r="LFP324" s="131"/>
      <c r="LFQ324" s="131"/>
      <c r="LFR324" s="131"/>
      <c r="LFS324" s="132"/>
      <c r="LFT324" s="132"/>
      <c r="LFU324" s="129"/>
      <c r="LFV324" s="129"/>
      <c r="LFW324" s="130"/>
      <c r="LFX324" s="131"/>
      <c r="LFY324" s="131"/>
      <c r="LFZ324" s="131"/>
      <c r="LGA324" s="132"/>
      <c r="LGB324" s="132"/>
      <c r="LGC324" s="129"/>
      <c r="LGD324" s="129"/>
      <c r="LGE324" s="130"/>
      <c r="LGF324" s="131"/>
      <c r="LGG324" s="131"/>
      <c r="LGH324" s="131"/>
      <c r="LGI324" s="132"/>
      <c r="LGJ324" s="132"/>
      <c r="LGK324" s="129"/>
      <c r="LGL324" s="129"/>
      <c r="LGM324" s="130"/>
      <c r="LGN324" s="131"/>
      <c r="LGO324" s="131"/>
      <c r="LGP324" s="131"/>
      <c r="LGQ324" s="132"/>
      <c r="LGR324" s="132"/>
      <c r="LGS324" s="129"/>
      <c r="LGT324" s="129"/>
      <c r="LGU324" s="130"/>
      <c r="LGV324" s="131"/>
      <c r="LGW324" s="131"/>
      <c r="LGX324" s="131"/>
      <c r="LGY324" s="132"/>
      <c r="LGZ324" s="132"/>
      <c r="LHA324" s="129"/>
      <c r="LHB324" s="129"/>
      <c r="LHC324" s="130"/>
      <c r="LHD324" s="131"/>
      <c r="LHE324" s="131"/>
      <c r="LHF324" s="131"/>
      <c r="LHG324" s="132"/>
      <c r="LHH324" s="132"/>
      <c r="LHI324" s="129"/>
      <c r="LHJ324" s="129"/>
      <c r="LHK324" s="130"/>
      <c r="LHL324" s="131"/>
      <c r="LHM324" s="131"/>
      <c r="LHN324" s="131"/>
      <c r="LHO324" s="132"/>
      <c r="LHP324" s="132"/>
      <c r="LHQ324" s="129"/>
      <c r="LHR324" s="129"/>
      <c r="LHS324" s="130"/>
      <c r="LHT324" s="131"/>
      <c r="LHU324" s="131"/>
      <c r="LHV324" s="131"/>
      <c r="LHW324" s="132"/>
      <c r="LHX324" s="132"/>
      <c r="LHY324" s="129"/>
      <c r="LHZ324" s="129"/>
      <c r="LIA324" s="130"/>
      <c r="LIB324" s="131"/>
      <c r="LIC324" s="131"/>
      <c r="LID324" s="131"/>
      <c r="LIE324" s="132"/>
      <c r="LIF324" s="132"/>
      <c r="LIG324" s="129"/>
      <c r="LIH324" s="129"/>
      <c r="LII324" s="130"/>
      <c r="LIJ324" s="131"/>
      <c r="LIK324" s="131"/>
      <c r="LIL324" s="131"/>
      <c r="LIM324" s="132"/>
      <c r="LIN324" s="132"/>
      <c r="LIO324" s="129"/>
      <c r="LIP324" s="129"/>
      <c r="LIQ324" s="130"/>
      <c r="LIR324" s="131"/>
      <c r="LIS324" s="131"/>
      <c r="LIT324" s="131"/>
      <c r="LIU324" s="132"/>
      <c r="LIV324" s="132"/>
      <c r="LIW324" s="129"/>
      <c r="LIX324" s="129"/>
      <c r="LIY324" s="130"/>
      <c r="LIZ324" s="131"/>
      <c r="LJA324" s="131"/>
      <c r="LJB324" s="131"/>
      <c r="LJC324" s="132"/>
      <c r="LJD324" s="132"/>
      <c r="LJE324" s="129"/>
      <c r="LJF324" s="129"/>
      <c r="LJG324" s="130"/>
      <c r="LJH324" s="131"/>
      <c r="LJI324" s="131"/>
      <c r="LJJ324" s="131"/>
      <c r="LJK324" s="132"/>
      <c r="LJL324" s="132"/>
      <c r="LJM324" s="129"/>
      <c r="LJN324" s="129"/>
      <c r="LJO324" s="130"/>
      <c r="LJP324" s="131"/>
      <c r="LJQ324" s="131"/>
      <c r="LJR324" s="131"/>
      <c r="LJS324" s="132"/>
      <c r="LJT324" s="132"/>
      <c r="LJU324" s="129"/>
      <c r="LJV324" s="129"/>
      <c r="LJW324" s="130"/>
      <c r="LJX324" s="131"/>
      <c r="LJY324" s="131"/>
      <c r="LJZ324" s="131"/>
      <c r="LKA324" s="132"/>
      <c r="LKB324" s="132"/>
      <c r="LKC324" s="129"/>
      <c r="LKD324" s="129"/>
      <c r="LKE324" s="130"/>
      <c r="LKF324" s="131"/>
      <c r="LKG324" s="131"/>
      <c r="LKH324" s="131"/>
      <c r="LKI324" s="132"/>
      <c r="LKJ324" s="132"/>
      <c r="LKK324" s="129"/>
      <c r="LKL324" s="129"/>
      <c r="LKM324" s="130"/>
      <c r="LKN324" s="131"/>
      <c r="LKO324" s="131"/>
      <c r="LKP324" s="131"/>
      <c r="LKQ324" s="132"/>
      <c r="LKR324" s="132"/>
      <c r="LKS324" s="129"/>
      <c r="LKT324" s="129"/>
      <c r="LKU324" s="130"/>
      <c r="LKV324" s="131"/>
      <c r="LKW324" s="131"/>
      <c r="LKX324" s="131"/>
      <c r="LKY324" s="132"/>
      <c r="LKZ324" s="132"/>
      <c r="LLA324" s="129"/>
      <c r="LLB324" s="129"/>
      <c r="LLC324" s="130"/>
      <c r="LLD324" s="131"/>
      <c r="LLE324" s="131"/>
      <c r="LLF324" s="131"/>
      <c r="LLG324" s="132"/>
      <c r="LLH324" s="132"/>
      <c r="LLI324" s="129"/>
      <c r="LLJ324" s="129"/>
      <c r="LLK324" s="130"/>
      <c r="LLL324" s="131"/>
      <c r="LLM324" s="131"/>
      <c r="LLN324" s="131"/>
      <c r="LLO324" s="132"/>
      <c r="LLP324" s="132"/>
      <c r="LLQ324" s="129"/>
      <c r="LLR324" s="129"/>
      <c r="LLS324" s="130"/>
      <c r="LLT324" s="131"/>
      <c r="LLU324" s="131"/>
      <c r="LLV324" s="131"/>
      <c r="LLW324" s="132"/>
      <c r="LLX324" s="132"/>
      <c r="LLY324" s="129"/>
      <c r="LLZ324" s="129"/>
      <c r="LMA324" s="130"/>
      <c r="LMB324" s="131"/>
      <c r="LMC324" s="131"/>
      <c r="LMD324" s="131"/>
      <c r="LME324" s="132"/>
      <c r="LMF324" s="132"/>
      <c r="LMG324" s="129"/>
      <c r="LMH324" s="129"/>
      <c r="LMI324" s="130"/>
      <c r="LMJ324" s="131"/>
      <c r="LMK324" s="131"/>
      <c r="LML324" s="131"/>
      <c r="LMM324" s="132"/>
      <c r="LMN324" s="132"/>
      <c r="LMO324" s="129"/>
      <c r="LMP324" s="129"/>
      <c r="LMQ324" s="130"/>
      <c r="LMR324" s="131"/>
      <c r="LMS324" s="131"/>
      <c r="LMT324" s="131"/>
      <c r="LMU324" s="132"/>
      <c r="LMV324" s="132"/>
      <c r="LMW324" s="129"/>
      <c r="LMX324" s="129"/>
      <c r="LMY324" s="130"/>
      <c r="LMZ324" s="131"/>
      <c r="LNA324" s="131"/>
      <c r="LNB324" s="131"/>
      <c r="LNC324" s="132"/>
      <c r="LND324" s="132"/>
      <c r="LNE324" s="129"/>
      <c r="LNF324" s="129"/>
      <c r="LNG324" s="130"/>
      <c r="LNH324" s="131"/>
      <c r="LNI324" s="131"/>
      <c r="LNJ324" s="131"/>
      <c r="LNK324" s="132"/>
      <c r="LNL324" s="132"/>
      <c r="LNM324" s="129"/>
      <c r="LNN324" s="129"/>
      <c r="LNO324" s="130"/>
      <c r="LNP324" s="131"/>
      <c r="LNQ324" s="131"/>
      <c r="LNR324" s="131"/>
      <c r="LNS324" s="132"/>
      <c r="LNT324" s="132"/>
      <c r="LNU324" s="129"/>
      <c r="LNV324" s="129"/>
      <c r="LNW324" s="130"/>
      <c r="LNX324" s="131"/>
      <c r="LNY324" s="131"/>
      <c r="LNZ324" s="131"/>
      <c r="LOA324" s="132"/>
      <c r="LOB324" s="132"/>
      <c r="LOC324" s="129"/>
      <c r="LOD324" s="129"/>
      <c r="LOE324" s="130"/>
      <c r="LOF324" s="131"/>
      <c r="LOG324" s="131"/>
      <c r="LOH324" s="131"/>
      <c r="LOI324" s="132"/>
      <c r="LOJ324" s="132"/>
      <c r="LOK324" s="129"/>
      <c r="LOL324" s="129"/>
      <c r="LOM324" s="130"/>
      <c r="LON324" s="131"/>
      <c r="LOO324" s="131"/>
      <c r="LOP324" s="131"/>
      <c r="LOQ324" s="132"/>
      <c r="LOR324" s="132"/>
      <c r="LOS324" s="129"/>
      <c r="LOT324" s="129"/>
      <c r="LOU324" s="130"/>
      <c r="LOV324" s="131"/>
      <c r="LOW324" s="131"/>
      <c r="LOX324" s="131"/>
      <c r="LOY324" s="132"/>
      <c r="LOZ324" s="132"/>
      <c r="LPA324" s="129"/>
      <c r="LPB324" s="129"/>
      <c r="LPC324" s="130"/>
      <c r="LPD324" s="131"/>
      <c r="LPE324" s="131"/>
      <c r="LPF324" s="131"/>
      <c r="LPG324" s="132"/>
      <c r="LPH324" s="132"/>
      <c r="LPI324" s="129"/>
      <c r="LPJ324" s="129"/>
      <c r="LPK324" s="130"/>
      <c r="LPL324" s="131"/>
      <c r="LPM324" s="131"/>
      <c r="LPN324" s="131"/>
      <c r="LPO324" s="132"/>
      <c r="LPP324" s="132"/>
      <c r="LPQ324" s="129"/>
      <c r="LPR324" s="129"/>
      <c r="LPS324" s="130"/>
      <c r="LPT324" s="131"/>
      <c r="LPU324" s="131"/>
      <c r="LPV324" s="131"/>
      <c r="LPW324" s="132"/>
      <c r="LPX324" s="132"/>
      <c r="LPY324" s="129"/>
      <c r="LPZ324" s="129"/>
      <c r="LQA324" s="130"/>
      <c r="LQB324" s="131"/>
      <c r="LQC324" s="131"/>
      <c r="LQD324" s="131"/>
      <c r="LQE324" s="132"/>
      <c r="LQF324" s="132"/>
      <c r="LQG324" s="129"/>
      <c r="LQH324" s="129"/>
      <c r="LQI324" s="130"/>
      <c r="LQJ324" s="131"/>
      <c r="LQK324" s="131"/>
      <c r="LQL324" s="131"/>
      <c r="LQM324" s="132"/>
      <c r="LQN324" s="132"/>
      <c r="LQO324" s="129"/>
      <c r="LQP324" s="129"/>
      <c r="LQQ324" s="130"/>
      <c r="LQR324" s="131"/>
      <c r="LQS324" s="131"/>
      <c r="LQT324" s="131"/>
      <c r="LQU324" s="132"/>
      <c r="LQV324" s="132"/>
      <c r="LQW324" s="129"/>
      <c r="LQX324" s="129"/>
      <c r="LQY324" s="130"/>
      <c r="LQZ324" s="131"/>
      <c r="LRA324" s="131"/>
      <c r="LRB324" s="131"/>
      <c r="LRC324" s="132"/>
      <c r="LRD324" s="132"/>
      <c r="LRE324" s="129"/>
      <c r="LRF324" s="129"/>
      <c r="LRG324" s="130"/>
      <c r="LRH324" s="131"/>
      <c r="LRI324" s="131"/>
      <c r="LRJ324" s="131"/>
      <c r="LRK324" s="132"/>
      <c r="LRL324" s="132"/>
      <c r="LRM324" s="129"/>
      <c r="LRN324" s="129"/>
      <c r="LRO324" s="130"/>
      <c r="LRP324" s="131"/>
      <c r="LRQ324" s="131"/>
      <c r="LRR324" s="131"/>
      <c r="LRS324" s="132"/>
      <c r="LRT324" s="132"/>
      <c r="LRU324" s="129"/>
      <c r="LRV324" s="129"/>
      <c r="LRW324" s="130"/>
      <c r="LRX324" s="131"/>
      <c r="LRY324" s="131"/>
      <c r="LRZ324" s="131"/>
      <c r="LSA324" s="132"/>
      <c r="LSB324" s="132"/>
      <c r="LSC324" s="129"/>
      <c r="LSD324" s="129"/>
      <c r="LSE324" s="130"/>
      <c r="LSF324" s="131"/>
      <c r="LSG324" s="131"/>
      <c r="LSH324" s="131"/>
      <c r="LSI324" s="132"/>
      <c r="LSJ324" s="132"/>
      <c r="LSK324" s="129"/>
      <c r="LSL324" s="129"/>
      <c r="LSM324" s="130"/>
      <c r="LSN324" s="131"/>
      <c r="LSO324" s="131"/>
      <c r="LSP324" s="131"/>
      <c r="LSQ324" s="132"/>
      <c r="LSR324" s="132"/>
      <c r="LSS324" s="129"/>
      <c r="LST324" s="129"/>
      <c r="LSU324" s="130"/>
      <c r="LSV324" s="131"/>
      <c r="LSW324" s="131"/>
      <c r="LSX324" s="131"/>
      <c r="LSY324" s="132"/>
      <c r="LSZ324" s="132"/>
      <c r="LTA324" s="129"/>
      <c r="LTB324" s="129"/>
      <c r="LTC324" s="130"/>
      <c r="LTD324" s="131"/>
      <c r="LTE324" s="131"/>
      <c r="LTF324" s="131"/>
      <c r="LTG324" s="132"/>
      <c r="LTH324" s="132"/>
      <c r="LTI324" s="129"/>
      <c r="LTJ324" s="129"/>
      <c r="LTK324" s="130"/>
      <c r="LTL324" s="131"/>
      <c r="LTM324" s="131"/>
      <c r="LTN324" s="131"/>
      <c r="LTO324" s="132"/>
      <c r="LTP324" s="132"/>
      <c r="LTQ324" s="129"/>
      <c r="LTR324" s="129"/>
      <c r="LTS324" s="130"/>
      <c r="LTT324" s="131"/>
      <c r="LTU324" s="131"/>
      <c r="LTV324" s="131"/>
      <c r="LTW324" s="132"/>
      <c r="LTX324" s="132"/>
      <c r="LTY324" s="129"/>
      <c r="LTZ324" s="129"/>
      <c r="LUA324" s="130"/>
      <c r="LUB324" s="131"/>
      <c r="LUC324" s="131"/>
      <c r="LUD324" s="131"/>
      <c r="LUE324" s="132"/>
      <c r="LUF324" s="132"/>
      <c r="LUG324" s="129"/>
      <c r="LUH324" s="129"/>
      <c r="LUI324" s="130"/>
      <c r="LUJ324" s="131"/>
      <c r="LUK324" s="131"/>
      <c r="LUL324" s="131"/>
      <c r="LUM324" s="132"/>
      <c r="LUN324" s="132"/>
      <c r="LUO324" s="129"/>
      <c r="LUP324" s="129"/>
      <c r="LUQ324" s="130"/>
      <c r="LUR324" s="131"/>
      <c r="LUS324" s="131"/>
      <c r="LUT324" s="131"/>
      <c r="LUU324" s="132"/>
      <c r="LUV324" s="132"/>
      <c r="LUW324" s="129"/>
      <c r="LUX324" s="129"/>
      <c r="LUY324" s="130"/>
      <c r="LUZ324" s="131"/>
      <c r="LVA324" s="131"/>
      <c r="LVB324" s="131"/>
      <c r="LVC324" s="132"/>
      <c r="LVD324" s="132"/>
      <c r="LVE324" s="129"/>
      <c r="LVF324" s="129"/>
      <c r="LVG324" s="130"/>
      <c r="LVH324" s="131"/>
      <c r="LVI324" s="131"/>
      <c r="LVJ324" s="131"/>
      <c r="LVK324" s="132"/>
      <c r="LVL324" s="132"/>
      <c r="LVM324" s="129"/>
      <c r="LVN324" s="129"/>
      <c r="LVO324" s="130"/>
      <c r="LVP324" s="131"/>
      <c r="LVQ324" s="131"/>
      <c r="LVR324" s="131"/>
      <c r="LVS324" s="132"/>
      <c r="LVT324" s="132"/>
      <c r="LVU324" s="129"/>
      <c r="LVV324" s="129"/>
      <c r="LVW324" s="130"/>
      <c r="LVX324" s="131"/>
      <c r="LVY324" s="131"/>
      <c r="LVZ324" s="131"/>
      <c r="LWA324" s="132"/>
      <c r="LWB324" s="132"/>
      <c r="LWC324" s="129"/>
      <c r="LWD324" s="129"/>
      <c r="LWE324" s="130"/>
      <c r="LWF324" s="131"/>
      <c r="LWG324" s="131"/>
      <c r="LWH324" s="131"/>
      <c r="LWI324" s="132"/>
      <c r="LWJ324" s="132"/>
      <c r="LWK324" s="129"/>
      <c r="LWL324" s="129"/>
      <c r="LWM324" s="130"/>
      <c r="LWN324" s="131"/>
      <c r="LWO324" s="131"/>
      <c r="LWP324" s="131"/>
      <c r="LWQ324" s="132"/>
      <c r="LWR324" s="132"/>
      <c r="LWS324" s="129"/>
      <c r="LWT324" s="129"/>
      <c r="LWU324" s="130"/>
      <c r="LWV324" s="131"/>
      <c r="LWW324" s="131"/>
      <c r="LWX324" s="131"/>
      <c r="LWY324" s="132"/>
      <c r="LWZ324" s="132"/>
      <c r="LXA324" s="129"/>
      <c r="LXB324" s="129"/>
      <c r="LXC324" s="130"/>
      <c r="LXD324" s="131"/>
      <c r="LXE324" s="131"/>
      <c r="LXF324" s="131"/>
      <c r="LXG324" s="132"/>
      <c r="LXH324" s="132"/>
      <c r="LXI324" s="129"/>
      <c r="LXJ324" s="129"/>
      <c r="LXK324" s="130"/>
      <c r="LXL324" s="131"/>
      <c r="LXM324" s="131"/>
      <c r="LXN324" s="131"/>
      <c r="LXO324" s="132"/>
      <c r="LXP324" s="132"/>
      <c r="LXQ324" s="129"/>
      <c r="LXR324" s="129"/>
      <c r="LXS324" s="130"/>
      <c r="LXT324" s="131"/>
      <c r="LXU324" s="131"/>
      <c r="LXV324" s="131"/>
      <c r="LXW324" s="132"/>
      <c r="LXX324" s="132"/>
      <c r="LXY324" s="129"/>
      <c r="LXZ324" s="129"/>
      <c r="LYA324" s="130"/>
      <c r="LYB324" s="131"/>
      <c r="LYC324" s="131"/>
      <c r="LYD324" s="131"/>
      <c r="LYE324" s="132"/>
      <c r="LYF324" s="132"/>
      <c r="LYG324" s="129"/>
      <c r="LYH324" s="129"/>
      <c r="LYI324" s="130"/>
      <c r="LYJ324" s="131"/>
      <c r="LYK324" s="131"/>
      <c r="LYL324" s="131"/>
      <c r="LYM324" s="132"/>
      <c r="LYN324" s="132"/>
      <c r="LYO324" s="129"/>
      <c r="LYP324" s="129"/>
      <c r="LYQ324" s="130"/>
      <c r="LYR324" s="131"/>
      <c r="LYS324" s="131"/>
      <c r="LYT324" s="131"/>
      <c r="LYU324" s="132"/>
      <c r="LYV324" s="132"/>
      <c r="LYW324" s="129"/>
      <c r="LYX324" s="129"/>
      <c r="LYY324" s="130"/>
      <c r="LYZ324" s="131"/>
      <c r="LZA324" s="131"/>
      <c r="LZB324" s="131"/>
      <c r="LZC324" s="132"/>
      <c r="LZD324" s="132"/>
      <c r="LZE324" s="129"/>
      <c r="LZF324" s="129"/>
      <c r="LZG324" s="130"/>
      <c r="LZH324" s="131"/>
      <c r="LZI324" s="131"/>
      <c r="LZJ324" s="131"/>
      <c r="LZK324" s="132"/>
      <c r="LZL324" s="132"/>
      <c r="LZM324" s="129"/>
      <c r="LZN324" s="129"/>
      <c r="LZO324" s="130"/>
      <c r="LZP324" s="131"/>
      <c r="LZQ324" s="131"/>
      <c r="LZR324" s="131"/>
      <c r="LZS324" s="132"/>
      <c r="LZT324" s="132"/>
      <c r="LZU324" s="129"/>
      <c r="LZV324" s="129"/>
      <c r="LZW324" s="130"/>
      <c r="LZX324" s="131"/>
      <c r="LZY324" s="131"/>
      <c r="LZZ324" s="131"/>
      <c r="MAA324" s="132"/>
      <c r="MAB324" s="132"/>
      <c r="MAC324" s="129"/>
      <c r="MAD324" s="129"/>
      <c r="MAE324" s="130"/>
      <c r="MAF324" s="131"/>
      <c r="MAG324" s="131"/>
      <c r="MAH324" s="131"/>
      <c r="MAI324" s="132"/>
      <c r="MAJ324" s="132"/>
      <c r="MAK324" s="129"/>
      <c r="MAL324" s="129"/>
      <c r="MAM324" s="130"/>
      <c r="MAN324" s="131"/>
      <c r="MAO324" s="131"/>
      <c r="MAP324" s="131"/>
      <c r="MAQ324" s="132"/>
      <c r="MAR324" s="132"/>
      <c r="MAS324" s="129"/>
      <c r="MAT324" s="129"/>
      <c r="MAU324" s="130"/>
      <c r="MAV324" s="131"/>
      <c r="MAW324" s="131"/>
      <c r="MAX324" s="131"/>
      <c r="MAY324" s="132"/>
      <c r="MAZ324" s="132"/>
      <c r="MBA324" s="129"/>
      <c r="MBB324" s="129"/>
      <c r="MBC324" s="130"/>
      <c r="MBD324" s="131"/>
      <c r="MBE324" s="131"/>
      <c r="MBF324" s="131"/>
      <c r="MBG324" s="132"/>
      <c r="MBH324" s="132"/>
      <c r="MBI324" s="129"/>
      <c r="MBJ324" s="129"/>
      <c r="MBK324" s="130"/>
      <c r="MBL324" s="131"/>
      <c r="MBM324" s="131"/>
      <c r="MBN324" s="131"/>
      <c r="MBO324" s="132"/>
      <c r="MBP324" s="132"/>
      <c r="MBQ324" s="129"/>
      <c r="MBR324" s="129"/>
      <c r="MBS324" s="130"/>
      <c r="MBT324" s="131"/>
      <c r="MBU324" s="131"/>
      <c r="MBV324" s="131"/>
      <c r="MBW324" s="132"/>
      <c r="MBX324" s="132"/>
      <c r="MBY324" s="129"/>
      <c r="MBZ324" s="129"/>
      <c r="MCA324" s="130"/>
      <c r="MCB324" s="131"/>
      <c r="MCC324" s="131"/>
      <c r="MCD324" s="131"/>
      <c r="MCE324" s="132"/>
      <c r="MCF324" s="132"/>
      <c r="MCG324" s="129"/>
      <c r="MCH324" s="129"/>
      <c r="MCI324" s="130"/>
      <c r="MCJ324" s="131"/>
      <c r="MCK324" s="131"/>
      <c r="MCL324" s="131"/>
      <c r="MCM324" s="132"/>
      <c r="MCN324" s="132"/>
      <c r="MCO324" s="129"/>
      <c r="MCP324" s="129"/>
      <c r="MCQ324" s="130"/>
      <c r="MCR324" s="131"/>
      <c r="MCS324" s="131"/>
      <c r="MCT324" s="131"/>
      <c r="MCU324" s="132"/>
      <c r="MCV324" s="132"/>
      <c r="MCW324" s="129"/>
      <c r="MCX324" s="129"/>
      <c r="MCY324" s="130"/>
      <c r="MCZ324" s="131"/>
      <c r="MDA324" s="131"/>
      <c r="MDB324" s="131"/>
      <c r="MDC324" s="132"/>
      <c r="MDD324" s="132"/>
      <c r="MDE324" s="129"/>
      <c r="MDF324" s="129"/>
      <c r="MDG324" s="130"/>
      <c r="MDH324" s="131"/>
      <c r="MDI324" s="131"/>
      <c r="MDJ324" s="131"/>
      <c r="MDK324" s="132"/>
      <c r="MDL324" s="132"/>
      <c r="MDM324" s="129"/>
      <c r="MDN324" s="129"/>
      <c r="MDO324" s="130"/>
      <c r="MDP324" s="131"/>
      <c r="MDQ324" s="131"/>
      <c r="MDR324" s="131"/>
      <c r="MDS324" s="132"/>
      <c r="MDT324" s="132"/>
      <c r="MDU324" s="129"/>
      <c r="MDV324" s="129"/>
      <c r="MDW324" s="130"/>
      <c r="MDX324" s="131"/>
      <c r="MDY324" s="131"/>
      <c r="MDZ324" s="131"/>
      <c r="MEA324" s="132"/>
      <c r="MEB324" s="132"/>
      <c r="MEC324" s="129"/>
      <c r="MED324" s="129"/>
      <c r="MEE324" s="130"/>
      <c r="MEF324" s="131"/>
      <c r="MEG324" s="131"/>
      <c r="MEH324" s="131"/>
      <c r="MEI324" s="132"/>
      <c r="MEJ324" s="132"/>
      <c r="MEK324" s="129"/>
      <c r="MEL324" s="129"/>
      <c r="MEM324" s="130"/>
      <c r="MEN324" s="131"/>
      <c r="MEO324" s="131"/>
      <c r="MEP324" s="131"/>
      <c r="MEQ324" s="132"/>
      <c r="MER324" s="132"/>
      <c r="MES324" s="129"/>
      <c r="MET324" s="129"/>
      <c r="MEU324" s="130"/>
      <c r="MEV324" s="131"/>
      <c r="MEW324" s="131"/>
      <c r="MEX324" s="131"/>
      <c r="MEY324" s="132"/>
      <c r="MEZ324" s="132"/>
      <c r="MFA324" s="129"/>
      <c r="MFB324" s="129"/>
      <c r="MFC324" s="130"/>
      <c r="MFD324" s="131"/>
      <c r="MFE324" s="131"/>
      <c r="MFF324" s="131"/>
      <c r="MFG324" s="132"/>
      <c r="MFH324" s="132"/>
      <c r="MFI324" s="129"/>
      <c r="MFJ324" s="129"/>
      <c r="MFK324" s="130"/>
      <c r="MFL324" s="131"/>
      <c r="MFM324" s="131"/>
      <c r="MFN324" s="131"/>
      <c r="MFO324" s="132"/>
      <c r="MFP324" s="132"/>
      <c r="MFQ324" s="129"/>
      <c r="MFR324" s="129"/>
      <c r="MFS324" s="130"/>
      <c r="MFT324" s="131"/>
      <c r="MFU324" s="131"/>
      <c r="MFV324" s="131"/>
      <c r="MFW324" s="132"/>
      <c r="MFX324" s="132"/>
      <c r="MFY324" s="129"/>
      <c r="MFZ324" s="129"/>
      <c r="MGA324" s="130"/>
      <c r="MGB324" s="131"/>
      <c r="MGC324" s="131"/>
      <c r="MGD324" s="131"/>
      <c r="MGE324" s="132"/>
      <c r="MGF324" s="132"/>
      <c r="MGG324" s="129"/>
      <c r="MGH324" s="129"/>
      <c r="MGI324" s="130"/>
      <c r="MGJ324" s="131"/>
      <c r="MGK324" s="131"/>
      <c r="MGL324" s="131"/>
      <c r="MGM324" s="132"/>
      <c r="MGN324" s="132"/>
      <c r="MGO324" s="129"/>
      <c r="MGP324" s="129"/>
      <c r="MGQ324" s="130"/>
      <c r="MGR324" s="131"/>
      <c r="MGS324" s="131"/>
      <c r="MGT324" s="131"/>
      <c r="MGU324" s="132"/>
      <c r="MGV324" s="132"/>
      <c r="MGW324" s="129"/>
      <c r="MGX324" s="129"/>
      <c r="MGY324" s="130"/>
      <c r="MGZ324" s="131"/>
      <c r="MHA324" s="131"/>
      <c r="MHB324" s="131"/>
      <c r="MHC324" s="132"/>
      <c r="MHD324" s="132"/>
      <c r="MHE324" s="129"/>
      <c r="MHF324" s="129"/>
      <c r="MHG324" s="130"/>
      <c r="MHH324" s="131"/>
      <c r="MHI324" s="131"/>
      <c r="MHJ324" s="131"/>
      <c r="MHK324" s="132"/>
      <c r="MHL324" s="132"/>
      <c r="MHM324" s="129"/>
      <c r="MHN324" s="129"/>
      <c r="MHO324" s="130"/>
      <c r="MHP324" s="131"/>
      <c r="MHQ324" s="131"/>
      <c r="MHR324" s="131"/>
      <c r="MHS324" s="132"/>
      <c r="MHT324" s="132"/>
      <c r="MHU324" s="129"/>
      <c r="MHV324" s="129"/>
      <c r="MHW324" s="130"/>
      <c r="MHX324" s="131"/>
      <c r="MHY324" s="131"/>
      <c r="MHZ324" s="131"/>
      <c r="MIA324" s="132"/>
      <c r="MIB324" s="132"/>
      <c r="MIC324" s="129"/>
      <c r="MID324" s="129"/>
      <c r="MIE324" s="130"/>
      <c r="MIF324" s="131"/>
      <c r="MIG324" s="131"/>
      <c r="MIH324" s="131"/>
      <c r="MII324" s="132"/>
      <c r="MIJ324" s="132"/>
      <c r="MIK324" s="129"/>
      <c r="MIL324" s="129"/>
      <c r="MIM324" s="130"/>
      <c r="MIN324" s="131"/>
      <c r="MIO324" s="131"/>
      <c r="MIP324" s="131"/>
      <c r="MIQ324" s="132"/>
      <c r="MIR324" s="132"/>
      <c r="MIS324" s="129"/>
      <c r="MIT324" s="129"/>
      <c r="MIU324" s="130"/>
      <c r="MIV324" s="131"/>
      <c r="MIW324" s="131"/>
      <c r="MIX324" s="131"/>
      <c r="MIY324" s="132"/>
      <c r="MIZ324" s="132"/>
      <c r="MJA324" s="129"/>
      <c r="MJB324" s="129"/>
      <c r="MJC324" s="130"/>
      <c r="MJD324" s="131"/>
      <c r="MJE324" s="131"/>
      <c r="MJF324" s="131"/>
      <c r="MJG324" s="132"/>
      <c r="MJH324" s="132"/>
      <c r="MJI324" s="129"/>
      <c r="MJJ324" s="129"/>
      <c r="MJK324" s="130"/>
      <c r="MJL324" s="131"/>
      <c r="MJM324" s="131"/>
      <c r="MJN324" s="131"/>
      <c r="MJO324" s="132"/>
      <c r="MJP324" s="132"/>
      <c r="MJQ324" s="129"/>
      <c r="MJR324" s="129"/>
      <c r="MJS324" s="130"/>
      <c r="MJT324" s="131"/>
      <c r="MJU324" s="131"/>
      <c r="MJV324" s="131"/>
      <c r="MJW324" s="132"/>
      <c r="MJX324" s="132"/>
      <c r="MJY324" s="129"/>
      <c r="MJZ324" s="129"/>
      <c r="MKA324" s="130"/>
      <c r="MKB324" s="131"/>
      <c r="MKC324" s="131"/>
      <c r="MKD324" s="131"/>
      <c r="MKE324" s="132"/>
      <c r="MKF324" s="132"/>
      <c r="MKG324" s="129"/>
      <c r="MKH324" s="129"/>
      <c r="MKI324" s="130"/>
      <c r="MKJ324" s="131"/>
      <c r="MKK324" s="131"/>
      <c r="MKL324" s="131"/>
      <c r="MKM324" s="132"/>
      <c r="MKN324" s="132"/>
      <c r="MKO324" s="129"/>
      <c r="MKP324" s="129"/>
      <c r="MKQ324" s="130"/>
      <c r="MKR324" s="131"/>
      <c r="MKS324" s="131"/>
      <c r="MKT324" s="131"/>
      <c r="MKU324" s="132"/>
      <c r="MKV324" s="132"/>
      <c r="MKW324" s="129"/>
      <c r="MKX324" s="129"/>
      <c r="MKY324" s="130"/>
      <c r="MKZ324" s="131"/>
      <c r="MLA324" s="131"/>
      <c r="MLB324" s="131"/>
      <c r="MLC324" s="132"/>
      <c r="MLD324" s="132"/>
      <c r="MLE324" s="129"/>
      <c r="MLF324" s="129"/>
      <c r="MLG324" s="130"/>
      <c r="MLH324" s="131"/>
      <c r="MLI324" s="131"/>
      <c r="MLJ324" s="131"/>
      <c r="MLK324" s="132"/>
      <c r="MLL324" s="132"/>
      <c r="MLM324" s="129"/>
      <c r="MLN324" s="129"/>
      <c r="MLO324" s="130"/>
      <c r="MLP324" s="131"/>
      <c r="MLQ324" s="131"/>
      <c r="MLR324" s="131"/>
      <c r="MLS324" s="132"/>
      <c r="MLT324" s="132"/>
      <c r="MLU324" s="129"/>
      <c r="MLV324" s="129"/>
      <c r="MLW324" s="130"/>
      <c r="MLX324" s="131"/>
      <c r="MLY324" s="131"/>
      <c r="MLZ324" s="131"/>
      <c r="MMA324" s="132"/>
      <c r="MMB324" s="132"/>
      <c r="MMC324" s="129"/>
      <c r="MMD324" s="129"/>
      <c r="MME324" s="130"/>
      <c r="MMF324" s="131"/>
      <c r="MMG324" s="131"/>
      <c r="MMH324" s="131"/>
      <c r="MMI324" s="132"/>
      <c r="MMJ324" s="132"/>
      <c r="MMK324" s="129"/>
      <c r="MML324" s="129"/>
      <c r="MMM324" s="130"/>
      <c r="MMN324" s="131"/>
      <c r="MMO324" s="131"/>
      <c r="MMP324" s="131"/>
      <c r="MMQ324" s="132"/>
      <c r="MMR324" s="132"/>
      <c r="MMS324" s="129"/>
      <c r="MMT324" s="129"/>
      <c r="MMU324" s="130"/>
      <c r="MMV324" s="131"/>
      <c r="MMW324" s="131"/>
      <c r="MMX324" s="131"/>
      <c r="MMY324" s="132"/>
      <c r="MMZ324" s="132"/>
      <c r="MNA324" s="129"/>
      <c r="MNB324" s="129"/>
      <c r="MNC324" s="130"/>
      <c r="MND324" s="131"/>
      <c r="MNE324" s="131"/>
      <c r="MNF324" s="131"/>
      <c r="MNG324" s="132"/>
      <c r="MNH324" s="132"/>
      <c r="MNI324" s="129"/>
      <c r="MNJ324" s="129"/>
      <c r="MNK324" s="130"/>
      <c r="MNL324" s="131"/>
      <c r="MNM324" s="131"/>
      <c r="MNN324" s="131"/>
      <c r="MNO324" s="132"/>
      <c r="MNP324" s="132"/>
      <c r="MNQ324" s="129"/>
      <c r="MNR324" s="129"/>
      <c r="MNS324" s="130"/>
      <c r="MNT324" s="131"/>
      <c r="MNU324" s="131"/>
      <c r="MNV324" s="131"/>
      <c r="MNW324" s="132"/>
      <c r="MNX324" s="132"/>
      <c r="MNY324" s="129"/>
      <c r="MNZ324" s="129"/>
      <c r="MOA324" s="130"/>
      <c r="MOB324" s="131"/>
      <c r="MOC324" s="131"/>
      <c r="MOD324" s="131"/>
      <c r="MOE324" s="132"/>
      <c r="MOF324" s="132"/>
      <c r="MOG324" s="129"/>
      <c r="MOH324" s="129"/>
      <c r="MOI324" s="130"/>
      <c r="MOJ324" s="131"/>
      <c r="MOK324" s="131"/>
      <c r="MOL324" s="131"/>
      <c r="MOM324" s="132"/>
      <c r="MON324" s="132"/>
      <c r="MOO324" s="129"/>
      <c r="MOP324" s="129"/>
      <c r="MOQ324" s="130"/>
      <c r="MOR324" s="131"/>
      <c r="MOS324" s="131"/>
      <c r="MOT324" s="131"/>
      <c r="MOU324" s="132"/>
      <c r="MOV324" s="132"/>
      <c r="MOW324" s="129"/>
      <c r="MOX324" s="129"/>
      <c r="MOY324" s="130"/>
      <c r="MOZ324" s="131"/>
      <c r="MPA324" s="131"/>
      <c r="MPB324" s="131"/>
      <c r="MPC324" s="132"/>
      <c r="MPD324" s="132"/>
      <c r="MPE324" s="129"/>
      <c r="MPF324" s="129"/>
      <c r="MPG324" s="130"/>
      <c r="MPH324" s="131"/>
      <c r="MPI324" s="131"/>
      <c r="MPJ324" s="131"/>
      <c r="MPK324" s="132"/>
      <c r="MPL324" s="132"/>
      <c r="MPM324" s="129"/>
      <c r="MPN324" s="129"/>
      <c r="MPO324" s="130"/>
      <c r="MPP324" s="131"/>
      <c r="MPQ324" s="131"/>
      <c r="MPR324" s="131"/>
      <c r="MPS324" s="132"/>
      <c r="MPT324" s="132"/>
      <c r="MPU324" s="129"/>
      <c r="MPV324" s="129"/>
      <c r="MPW324" s="130"/>
      <c r="MPX324" s="131"/>
      <c r="MPY324" s="131"/>
      <c r="MPZ324" s="131"/>
      <c r="MQA324" s="132"/>
      <c r="MQB324" s="132"/>
      <c r="MQC324" s="129"/>
      <c r="MQD324" s="129"/>
      <c r="MQE324" s="130"/>
      <c r="MQF324" s="131"/>
      <c r="MQG324" s="131"/>
      <c r="MQH324" s="131"/>
      <c r="MQI324" s="132"/>
      <c r="MQJ324" s="132"/>
      <c r="MQK324" s="129"/>
      <c r="MQL324" s="129"/>
      <c r="MQM324" s="130"/>
      <c r="MQN324" s="131"/>
      <c r="MQO324" s="131"/>
      <c r="MQP324" s="131"/>
      <c r="MQQ324" s="132"/>
      <c r="MQR324" s="132"/>
      <c r="MQS324" s="129"/>
      <c r="MQT324" s="129"/>
      <c r="MQU324" s="130"/>
      <c r="MQV324" s="131"/>
      <c r="MQW324" s="131"/>
      <c r="MQX324" s="131"/>
      <c r="MQY324" s="132"/>
      <c r="MQZ324" s="132"/>
      <c r="MRA324" s="129"/>
      <c r="MRB324" s="129"/>
      <c r="MRC324" s="130"/>
      <c r="MRD324" s="131"/>
      <c r="MRE324" s="131"/>
      <c r="MRF324" s="131"/>
      <c r="MRG324" s="132"/>
      <c r="MRH324" s="132"/>
      <c r="MRI324" s="129"/>
      <c r="MRJ324" s="129"/>
      <c r="MRK324" s="130"/>
      <c r="MRL324" s="131"/>
      <c r="MRM324" s="131"/>
      <c r="MRN324" s="131"/>
      <c r="MRO324" s="132"/>
      <c r="MRP324" s="132"/>
      <c r="MRQ324" s="129"/>
      <c r="MRR324" s="129"/>
      <c r="MRS324" s="130"/>
      <c r="MRT324" s="131"/>
      <c r="MRU324" s="131"/>
      <c r="MRV324" s="131"/>
      <c r="MRW324" s="132"/>
      <c r="MRX324" s="132"/>
      <c r="MRY324" s="129"/>
      <c r="MRZ324" s="129"/>
      <c r="MSA324" s="130"/>
      <c r="MSB324" s="131"/>
      <c r="MSC324" s="131"/>
      <c r="MSD324" s="131"/>
      <c r="MSE324" s="132"/>
      <c r="MSF324" s="132"/>
      <c r="MSG324" s="129"/>
      <c r="MSH324" s="129"/>
      <c r="MSI324" s="130"/>
      <c r="MSJ324" s="131"/>
      <c r="MSK324" s="131"/>
      <c r="MSL324" s="131"/>
      <c r="MSM324" s="132"/>
      <c r="MSN324" s="132"/>
      <c r="MSO324" s="129"/>
      <c r="MSP324" s="129"/>
      <c r="MSQ324" s="130"/>
      <c r="MSR324" s="131"/>
      <c r="MSS324" s="131"/>
      <c r="MST324" s="131"/>
      <c r="MSU324" s="132"/>
      <c r="MSV324" s="132"/>
      <c r="MSW324" s="129"/>
      <c r="MSX324" s="129"/>
      <c r="MSY324" s="130"/>
      <c r="MSZ324" s="131"/>
      <c r="MTA324" s="131"/>
      <c r="MTB324" s="131"/>
      <c r="MTC324" s="132"/>
      <c r="MTD324" s="132"/>
      <c r="MTE324" s="129"/>
      <c r="MTF324" s="129"/>
      <c r="MTG324" s="130"/>
      <c r="MTH324" s="131"/>
      <c r="MTI324" s="131"/>
      <c r="MTJ324" s="131"/>
      <c r="MTK324" s="132"/>
      <c r="MTL324" s="132"/>
      <c r="MTM324" s="129"/>
      <c r="MTN324" s="129"/>
      <c r="MTO324" s="130"/>
      <c r="MTP324" s="131"/>
      <c r="MTQ324" s="131"/>
      <c r="MTR324" s="131"/>
      <c r="MTS324" s="132"/>
      <c r="MTT324" s="132"/>
      <c r="MTU324" s="129"/>
      <c r="MTV324" s="129"/>
      <c r="MTW324" s="130"/>
      <c r="MTX324" s="131"/>
      <c r="MTY324" s="131"/>
      <c r="MTZ324" s="131"/>
      <c r="MUA324" s="132"/>
      <c r="MUB324" s="132"/>
      <c r="MUC324" s="129"/>
      <c r="MUD324" s="129"/>
      <c r="MUE324" s="130"/>
      <c r="MUF324" s="131"/>
      <c r="MUG324" s="131"/>
      <c r="MUH324" s="131"/>
      <c r="MUI324" s="132"/>
      <c r="MUJ324" s="132"/>
      <c r="MUK324" s="129"/>
      <c r="MUL324" s="129"/>
      <c r="MUM324" s="130"/>
      <c r="MUN324" s="131"/>
      <c r="MUO324" s="131"/>
      <c r="MUP324" s="131"/>
      <c r="MUQ324" s="132"/>
      <c r="MUR324" s="132"/>
      <c r="MUS324" s="129"/>
      <c r="MUT324" s="129"/>
      <c r="MUU324" s="130"/>
      <c r="MUV324" s="131"/>
      <c r="MUW324" s="131"/>
      <c r="MUX324" s="131"/>
      <c r="MUY324" s="132"/>
      <c r="MUZ324" s="132"/>
      <c r="MVA324" s="129"/>
      <c r="MVB324" s="129"/>
      <c r="MVC324" s="130"/>
      <c r="MVD324" s="131"/>
      <c r="MVE324" s="131"/>
      <c r="MVF324" s="131"/>
      <c r="MVG324" s="132"/>
      <c r="MVH324" s="132"/>
      <c r="MVI324" s="129"/>
      <c r="MVJ324" s="129"/>
      <c r="MVK324" s="130"/>
      <c r="MVL324" s="131"/>
      <c r="MVM324" s="131"/>
      <c r="MVN324" s="131"/>
      <c r="MVO324" s="132"/>
      <c r="MVP324" s="132"/>
      <c r="MVQ324" s="129"/>
      <c r="MVR324" s="129"/>
      <c r="MVS324" s="130"/>
      <c r="MVT324" s="131"/>
      <c r="MVU324" s="131"/>
      <c r="MVV324" s="131"/>
      <c r="MVW324" s="132"/>
      <c r="MVX324" s="132"/>
      <c r="MVY324" s="129"/>
      <c r="MVZ324" s="129"/>
      <c r="MWA324" s="130"/>
      <c r="MWB324" s="131"/>
      <c r="MWC324" s="131"/>
      <c r="MWD324" s="131"/>
      <c r="MWE324" s="132"/>
      <c r="MWF324" s="132"/>
      <c r="MWG324" s="129"/>
      <c r="MWH324" s="129"/>
      <c r="MWI324" s="130"/>
      <c r="MWJ324" s="131"/>
      <c r="MWK324" s="131"/>
      <c r="MWL324" s="131"/>
      <c r="MWM324" s="132"/>
      <c r="MWN324" s="132"/>
      <c r="MWO324" s="129"/>
      <c r="MWP324" s="129"/>
      <c r="MWQ324" s="130"/>
      <c r="MWR324" s="131"/>
      <c r="MWS324" s="131"/>
      <c r="MWT324" s="131"/>
      <c r="MWU324" s="132"/>
      <c r="MWV324" s="132"/>
      <c r="MWW324" s="129"/>
      <c r="MWX324" s="129"/>
      <c r="MWY324" s="130"/>
      <c r="MWZ324" s="131"/>
      <c r="MXA324" s="131"/>
      <c r="MXB324" s="131"/>
      <c r="MXC324" s="132"/>
      <c r="MXD324" s="132"/>
      <c r="MXE324" s="129"/>
      <c r="MXF324" s="129"/>
      <c r="MXG324" s="130"/>
      <c r="MXH324" s="131"/>
      <c r="MXI324" s="131"/>
      <c r="MXJ324" s="131"/>
      <c r="MXK324" s="132"/>
      <c r="MXL324" s="132"/>
      <c r="MXM324" s="129"/>
      <c r="MXN324" s="129"/>
      <c r="MXO324" s="130"/>
      <c r="MXP324" s="131"/>
      <c r="MXQ324" s="131"/>
      <c r="MXR324" s="131"/>
      <c r="MXS324" s="132"/>
      <c r="MXT324" s="132"/>
      <c r="MXU324" s="129"/>
      <c r="MXV324" s="129"/>
      <c r="MXW324" s="130"/>
      <c r="MXX324" s="131"/>
      <c r="MXY324" s="131"/>
      <c r="MXZ324" s="131"/>
      <c r="MYA324" s="132"/>
      <c r="MYB324" s="132"/>
      <c r="MYC324" s="129"/>
      <c r="MYD324" s="129"/>
      <c r="MYE324" s="130"/>
      <c r="MYF324" s="131"/>
      <c r="MYG324" s="131"/>
      <c r="MYH324" s="131"/>
      <c r="MYI324" s="132"/>
      <c r="MYJ324" s="132"/>
      <c r="MYK324" s="129"/>
      <c r="MYL324" s="129"/>
      <c r="MYM324" s="130"/>
      <c r="MYN324" s="131"/>
      <c r="MYO324" s="131"/>
      <c r="MYP324" s="131"/>
      <c r="MYQ324" s="132"/>
      <c r="MYR324" s="132"/>
      <c r="MYS324" s="129"/>
      <c r="MYT324" s="129"/>
      <c r="MYU324" s="130"/>
      <c r="MYV324" s="131"/>
      <c r="MYW324" s="131"/>
      <c r="MYX324" s="131"/>
      <c r="MYY324" s="132"/>
      <c r="MYZ324" s="132"/>
      <c r="MZA324" s="129"/>
      <c r="MZB324" s="129"/>
      <c r="MZC324" s="130"/>
      <c r="MZD324" s="131"/>
      <c r="MZE324" s="131"/>
      <c r="MZF324" s="131"/>
      <c r="MZG324" s="132"/>
      <c r="MZH324" s="132"/>
      <c r="MZI324" s="129"/>
      <c r="MZJ324" s="129"/>
      <c r="MZK324" s="130"/>
      <c r="MZL324" s="131"/>
      <c r="MZM324" s="131"/>
      <c r="MZN324" s="131"/>
      <c r="MZO324" s="132"/>
      <c r="MZP324" s="132"/>
      <c r="MZQ324" s="129"/>
      <c r="MZR324" s="129"/>
      <c r="MZS324" s="130"/>
      <c r="MZT324" s="131"/>
      <c r="MZU324" s="131"/>
      <c r="MZV324" s="131"/>
      <c r="MZW324" s="132"/>
      <c r="MZX324" s="132"/>
      <c r="MZY324" s="129"/>
      <c r="MZZ324" s="129"/>
      <c r="NAA324" s="130"/>
      <c r="NAB324" s="131"/>
      <c r="NAC324" s="131"/>
      <c r="NAD324" s="131"/>
      <c r="NAE324" s="132"/>
      <c r="NAF324" s="132"/>
      <c r="NAG324" s="129"/>
      <c r="NAH324" s="129"/>
      <c r="NAI324" s="130"/>
      <c r="NAJ324" s="131"/>
      <c r="NAK324" s="131"/>
      <c r="NAL324" s="131"/>
      <c r="NAM324" s="132"/>
      <c r="NAN324" s="132"/>
      <c r="NAO324" s="129"/>
      <c r="NAP324" s="129"/>
      <c r="NAQ324" s="130"/>
      <c r="NAR324" s="131"/>
      <c r="NAS324" s="131"/>
      <c r="NAT324" s="131"/>
      <c r="NAU324" s="132"/>
      <c r="NAV324" s="132"/>
      <c r="NAW324" s="129"/>
      <c r="NAX324" s="129"/>
      <c r="NAY324" s="130"/>
      <c r="NAZ324" s="131"/>
      <c r="NBA324" s="131"/>
      <c r="NBB324" s="131"/>
      <c r="NBC324" s="132"/>
      <c r="NBD324" s="132"/>
      <c r="NBE324" s="129"/>
      <c r="NBF324" s="129"/>
      <c r="NBG324" s="130"/>
      <c r="NBH324" s="131"/>
      <c r="NBI324" s="131"/>
      <c r="NBJ324" s="131"/>
      <c r="NBK324" s="132"/>
      <c r="NBL324" s="132"/>
      <c r="NBM324" s="129"/>
      <c r="NBN324" s="129"/>
      <c r="NBO324" s="130"/>
      <c r="NBP324" s="131"/>
      <c r="NBQ324" s="131"/>
      <c r="NBR324" s="131"/>
      <c r="NBS324" s="132"/>
      <c r="NBT324" s="132"/>
      <c r="NBU324" s="129"/>
      <c r="NBV324" s="129"/>
      <c r="NBW324" s="130"/>
      <c r="NBX324" s="131"/>
      <c r="NBY324" s="131"/>
      <c r="NBZ324" s="131"/>
      <c r="NCA324" s="132"/>
      <c r="NCB324" s="132"/>
      <c r="NCC324" s="129"/>
      <c r="NCD324" s="129"/>
      <c r="NCE324" s="130"/>
      <c r="NCF324" s="131"/>
      <c r="NCG324" s="131"/>
      <c r="NCH324" s="131"/>
      <c r="NCI324" s="132"/>
      <c r="NCJ324" s="132"/>
      <c r="NCK324" s="129"/>
      <c r="NCL324" s="129"/>
      <c r="NCM324" s="130"/>
      <c r="NCN324" s="131"/>
      <c r="NCO324" s="131"/>
      <c r="NCP324" s="131"/>
      <c r="NCQ324" s="132"/>
      <c r="NCR324" s="132"/>
      <c r="NCS324" s="129"/>
      <c r="NCT324" s="129"/>
      <c r="NCU324" s="130"/>
      <c r="NCV324" s="131"/>
      <c r="NCW324" s="131"/>
      <c r="NCX324" s="131"/>
      <c r="NCY324" s="132"/>
      <c r="NCZ324" s="132"/>
      <c r="NDA324" s="129"/>
      <c r="NDB324" s="129"/>
      <c r="NDC324" s="130"/>
      <c r="NDD324" s="131"/>
      <c r="NDE324" s="131"/>
      <c r="NDF324" s="131"/>
      <c r="NDG324" s="132"/>
      <c r="NDH324" s="132"/>
      <c r="NDI324" s="129"/>
      <c r="NDJ324" s="129"/>
      <c r="NDK324" s="130"/>
      <c r="NDL324" s="131"/>
      <c r="NDM324" s="131"/>
      <c r="NDN324" s="131"/>
      <c r="NDO324" s="132"/>
      <c r="NDP324" s="132"/>
      <c r="NDQ324" s="129"/>
      <c r="NDR324" s="129"/>
      <c r="NDS324" s="130"/>
      <c r="NDT324" s="131"/>
      <c r="NDU324" s="131"/>
      <c r="NDV324" s="131"/>
      <c r="NDW324" s="132"/>
      <c r="NDX324" s="132"/>
      <c r="NDY324" s="129"/>
      <c r="NDZ324" s="129"/>
      <c r="NEA324" s="130"/>
      <c r="NEB324" s="131"/>
      <c r="NEC324" s="131"/>
      <c r="NED324" s="131"/>
      <c r="NEE324" s="132"/>
      <c r="NEF324" s="132"/>
      <c r="NEG324" s="129"/>
      <c r="NEH324" s="129"/>
      <c r="NEI324" s="130"/>
      <c r="NEJ324" s="131"/>
      <c r="NEK324" s="131"/>
      <c r="NEL324" s="131"/>
      <c r="NEM324" s="132"/>
      <c r="NEN324" s="132"/>
      <c r="NEO324" s="129"/>
      <c r="NEP324" s="129"/>
      <c r="NEQ324" s="130"/>
      <c r="NER324" s="131"/>
      <c r="NES324" s="131"/>
      <c r="NET324" s="131"/>
      <c r="NEU324" s="132"/>
      <c r="NEV324" s="132"/>
      <c r="NEW324" s="129"/>
      <c r="NEX324" s="129"/>
      <c r="NEY324" s="130"/>
      <c r="NEZ324" s="131"/>
      <c r="NFA324" s="131"/>
      <c r="NFB324" s="131"/>
      <c r="NFC324" s="132"/>
      <c r="NFD324" s="132"/>
      <c r="NFE324" s="129"/>
      <c r="NFF324" s="129"/>
      <c r="NFG324" s="130"/>
      <c r="NFH324" s="131"/>
      <c r="NFI324" s="131"/>
      <c r="NFJ324" s="131"/>
      <c r="NFK324" s="132"/>
      <c r="NFL324" s="132"/>
      <c r="NFM324" s="129"/>
      <c r="NFN324" s="129"/>
      <c r="NFO324" s="130"/>
      <c r="NFP324" s="131"/>
      <c r="NFQ324" s="131"/>
      <c r="NFR324" s="131"/>
      <c r="NFS324" s="132"/>
      <c r="NFT324" s="132"/>
      <c r="NFU324" s="129"/>
      <c r="NFV324" s="129"/>
      <c r="NFW324" s="130"/>
      <c r="NFX324" s="131"/>
      <c r="NFY324" s="131"/>
      <c r="NFZ324" s="131"/>
      <c r="NGA324" s="132"/>
      <c r="NGB324" s="132"/>
      <c r="NGC324" s="129"/>
      <c r="NGD324" s="129"/>
      <c r="NGE324" s="130"/>
      <c r="NGF324" s="131"/>
      <c r="NGG324" s="131"/>
      <c r="NGH324" s="131"/>
      <c r="NGI324" s="132"/>
      <c r="NGJ324" s="132"/>
      <c r="NGK324" s="129"/>
      <c r="NGL324" s="129"/>
      <c r="NGM324" s="130"/>
      <c r="NGN324" s="131"/>
      <c r="NGO324" s="131"/>
      <c r="NGP324" s="131"/>
      <c r="NGQ324" s="132"/>
      <c r="NGR324" s="132"/>
      <c r="NGS324" s="129"/>
      <c r="NGT324" s="129"/>
      <c r="NGU324" s="130"/>
      <c r="NGV324" s="131"/>
      <c r="NGW324" s="131"/>
      <c r="NGX324" s="131"/>
      <c r="NGY324" s="132"/>
      <c r="NGZ324" s="132"/>
      <c r="NHA324" s="129"/>
      <c r="NHB324" s="129"/>
      <c r="NHC324" s="130"/>
      <c r="NHD324" s="131"/>
      <c r="NHE324" s="131"/>
      <c r="NHF324" s="131"/>
      <c r="NHG324" s="132"/>
      <c r="NHH324" s="132"/>
      <c r="NHI324" s="129"/>
      <c r="NHJ324" s="129"/>
      <c r="NHK324" s="130"/>
      <c r="NHL324" s="131"/>
      <c r="NHM324" s="131"/>
      <c r="NHN324" s="131"/>
      <c r="NHO324" s="132"/>
      <c r="NHP324" s="132"/>
      <c r="NHQ324" s="129"/>
      <c r="NHR324" s="129"/>
      <c r="NHS324" s="130"/>
      <c r="NHT324" s="131"/>
      <c r="NHU324" s="131"/>
      <c r="NHV324" s="131"/>
      <c r="NHW324" s="132"/>
      <c r="NHX324" s="132"/>
      <c r="NHY324" s="129"/>
      <c r="NHZ324" s="129"/>
      <c r="NIA324" s="130"/>
      <c r="NIB324" s="131"/>
      <c r="NIC324" s="131"/>
      <c r="NID324" s="131"/>
      <c r="NIE324" s="132"/>
      <c r="NIF324" s="132"/>
      <c r="NIG324" s="129"/>
      <c r="NIH324" s="129"/>
      <c r="NII324" s="130"/>
      <c r="NIJ324" s="131"/>
      <c r="NIK324" s="131"/>
      <c r="NIL324" s="131"/>
      <c r="NIM324" s="132"/>
      <c r="NIN324" s="132"/>
      <c r="NIO324" s="129"/>
      <c r="NIP324" s="129"/>
      <c r="NIQ324" s="130"/>
      <c r="NIR324" s="131"/>
      <c r="NIS324" s="131"/>
      <c r="NIT324" s="131"/>
      <c r="NIU324" s="132"/>
      <c r="NIV324" s="132"/>
      <c r="NIW324" s="129"/>
      <c r="NIX324" s="129"/>
      <c r="NIY324" s="130"/>
      <c r="NIZ324" s="131"/>
      <c r="NJA324" s="131"/>
      <c r="NJB324" s="131"/>
      <c r="NJC324" s="132"/>
      <c r="NJD324" s="132"/>
      <c r="NJE324" s="129"/>
      <c r="NJF324" s="129"/>
      <c r="NJG324" s="130"/>
      <c r="NJH324" s="131"/>
      <c r="NJI324" s="131"/>
      <c r="NJJ324" s="131"/>
      <c r="NJK324" s="132"/>
      <c r="NJL324" s="132"/>
      <c r="NJM324" s="129"/>
      <c r="NJN324" s="129"/>
      <c r="NJO324" s="130"/>
      <c r="NJP324" s="131"/>
      <c r="NJQ324" s="131"/>
      <c r="NJR324" s="131"/>
      <c r="NJS324" s="132"/>
      <c r="NJT324" s="132"/>
      <c r="NJU324" s="129"/>
      <c r="NJV324" s="129"/>
      <c r="NJW324" s="130"/>
      <c r="NJX324" s="131"/>
      <c r="NJY324" s="131"/>
      <c r="NJZ324" s="131"/>
      <c r="NKA324" s="132"/>
      <c r="NKB324" s="132"/>
      <c r="NKC324" s="129"/>
      <c r="NKD324" s="129"/>
      <c r="NKE324" s="130"/>
      <c r="NKF324" s="131"/>
      <c r="NKG324" s="131"/>
      <c r="NKH324" s="131"/>
      <c r="NKI324" s="132"/>
      <c r="NKJ324" s="132"/>
      <c r="NKK324" s="129"/>
      <c r="NKL324" s="129"/>
      <c r="NKM324" s="130"/>
      <c r="NKN324" s="131"/>
      <c r="NKO324" s="131"/>
      <c r="NKP324" s="131"/>
      <c r="NKQ324" s="132"/>
      <c r="NKR324" s="132"/>
      <c r="NKS324" s="129"/>
      <c r="NKT324" s="129"/>
      <c r="NKU324" s="130"/>
      <c r="NKV324" s="131"/>
      <c r="NKW324" s="131"/>
      <c r="NKX324" s="131"/>
      <c r="NKY324" s="132"/>
      <c r="NKZ324" s="132"/>
      <c r="NLA324" s="129"/>
      <c r="NLB324" s="129"/>
      <c r="NLC324" s="130"/>
      <c r="NLD324" s="131"/>
      <c r="NLE324" s="131"/>
      <c r="NLF324" s="131"/>
      <c r="NLG324" s="132"/>
      <c r="NLH324" s="132"/>
      <c r="NLI324" s="129"/>
      <c r="NLJ324" s="129"/>
      <c r="NLK324" s="130"/>
      <c r="NLL324" s="131"/>
      <c r="NLM324" s="131"/>
      <c r="NLN324" s="131"/>
      <c r="NLO324" s="132"/>
      <c r="NLP324" s="132"/>
      <c r="NLQ324" s="129"/>
      <c r="NLR324" s="129"/>
      <c r="NLS324" s="130"/>
      <c r="NLT324" s="131"/>
      <c r="NLU324" s="131"/>
      <c r="NLV324" s="131"/>
      <c r="NLW324" s="132"/>
      <c r="NLX324" s="132"/>
      <c r="NLY324" s="129"/>
      <c r="NLZ324" s="129"/>
      <c r="NMA324" s="130"/>
      <c r="NMB324" s="131"/>
      <c r="NMC324" s="131"/>
      <c r="NMD324" s="131"/>
      <c r="NME324" s="132"/>
      <c r="NMF324" s="132"/>
      <c r="NMG324" s="129"/>
      <c r="NMH324" s="129"/>
      <c r="NMI324" s="130"/>
      <c r="NMJ324" s="131"/>
      <c r="NMK324" s="131"/>
      <c r="NML324" s="131"/>
      <c r="NMM324" s="132"/>
      <c r="NMN324" s="132"/>
      <c r="NMO324" s="129"/>
      <c r="NMP324" s="129"/>
      <c r="NMQ324" s="130"/>
      <c r="NMR324" s="131"/>
      <c r="NMS324" s="131"/>
      <c r="NMT324" s="131"/>
      <c r="NMU324" s="132"/>
      <c r="NMV324" s="132"/>
      <c r="NMW324" s="129"/>
      <c r="NMX324" s="129"/>
      <c r="NMY324" s="130"/>
      <c r="NMZ324" s="131"/>
      <c r="NNA324" s="131"/>
      <c r="NNB324" s="131"/>
      <c r="NNC324" s="132"/>
      <c r="NND324" s="132"/>
      <c r="NNE324" s="129"/>
      <c r="NNF324" s="129"/>
      <c r="NNG324" s="130"/>
      <c r="NNH324" s="131"/>
      <c r="NNI324" s="131"/>
      <c r="NNJ324" s="131"/>
      <c r="NNK324" s="132"/>
      <c r="NNL324" s="132"/>
      <c r="NNM324" s="129"/>
      <c r="NNN324" s="129"/>
      <c r="NNO324" s="130"/>
      <c r="NNP324" s="131"/>
      <c r="NNQ324" s="131"/>
      <c r="NNR324" s="131"/>
      <c r="NNS324" s="132"/>
      <c r="NNT324" s="132"/>
      <c r="NNU324" s="129"/>
      <c r="NNV324" s="129"/>
      <c r="NNW324" s="130"/>
      <c r="NNX324" s="131"/>
      <c r="NNY324" s="131"/>
      <c r="NNZ324" s="131"/>
      <c r="NOA324" s="132"/>
      <c r="NOB324" s="132"/>
      <c r="NOC324" s="129"/>
      <c r="NOD324" s="129"/>
      <c r="NOE324" s="130"/>
      <c r="NOF324" s="131"/>
      <c r="NOG324" s="131"/>
      <c r="NOH324" s="131"/>
      <c r="NOI324" s="132"/>
      <c r="NOJ324" s="132"/>
      <c r="NOK324" s="129"/>
      <c r="NOL324" s="129"/>
      <c r="NOM324" s="130"/>
      <c r="NON324" s="131"/>
      <c r="NOO324" s="131"/>
      <c r="NOP324" s="131"/>
      <c r="NOQ324" s="132"/>
      <c r="NOR324" s="132"/>
      <c r="NOS324" s="129"/>
      <c r="NOT324" s="129"/>
      <c r="NOU324" s="130"/>
      <c r="NOV324" s="131"/>
      <c r="NOW324" s="131"/>
      <c r="NOX324" s="131"/>
      <c r="NOY324" s="132"/>
      <c r="NOZ324" s="132"/>
      <c r="NPA324" s="129"/>
      <c r="NPB324" s="129"/>
      <c r="NPC324" s="130"/>
      <c r="NPD324" s="131"/>
      <c r="NPE324" s="131"/>
      <c r="NPF324" s="131"/>
      <c r="NPG324" s="132"/>
      <c r="NPH324" s="132"/>
      <c r="NPI324" s="129"/>
      <c r="NPJ324" s="129"/>
      <c r="NPK324" s="130"/>
      <c r="NPL324" s="131"/>
      <c r="NPM324" s="131"/>
      <c r="NPN324" s="131"/>
      <c r="NPO324" s="132"/>
      <c r="NPP324" s="132"/>
      <c r="NPQ324" s="129"/>
      <c r="NPR324" s="129"/>
      <c r="NPS324" s="130"/>
      <c r="NPT324" s="131"/>
      <c r="NPU324" s="131"/>
      <c r="NPV324" s="131"/>
      <c r="NPW324" s="132"/>
      <c r="NPX324" s="132"/>
      <c r="NPY324" s="129"/>
      <c r="NPZ324" s="129"/>
      <c r="NQA324" s="130"/>
      <c r="NQB324" s="131"/>
      <c r="NQC324" s="131"/>
      <c r="NQD324" s="131"/>
      <c r="NQE324" s="132"/>
      <c r="NQF324" s="132"/>
      <c r="NQG324" s="129"/>
      <c r="NQH324" s="129"/>
      <c r="NQI324" s="130"/>
      <c r="NQJ324" s="131"/>
      <c r="NQK324" s="131"/>
      <c r="NQL324" s="131"/>
      <c r="NQM324" s="132"/>
      <c r="NQN324" s="132"/>
      <c r="NQO324" s="129"/>
      <c r="NQP324" s="129"/>
      <c r="NQQ324" s="130"/>
      <c r="NQR324" s="131"/>
      <c r="NQS324" s="131"/>
      <c r="NQT324" s="131"/>
      <c r="NQU324" s="132"/>
      <c r="NQV324" s="132"/>
      <c r="NQW324" s="129"/>
      <c r="NQX324" s="129"/>
      <c r="NQY324" s="130"/>
      <c r="NQZ324" s="131"/>
      <c r="NRA324" s="131"/>
      <c r="NRB324" s="131"/>
      <c r="NRC324" s="132"/>
      <c r="NRD324" s="132"/>
      <c r="NRE324" s="129"/>
      <c r="NRF324" s="129"/>
      <c r="NRG324" s="130"/>
      <c r="NRH324" s="131"/>
      <c r="NRI324" s="131"/>
      <c r="NRJ324" s="131"/>
      <c r="NRK324" s="132"/>
      <c r="NRL324" s="132"/>
      <c r="NRM324" s="129"/>
      <c r="NRN324" s="129"/>
      <c r="NRO324" s="130"/>
      <c r="NRP324" s="131"/>
      <c r="NRQ324" s="131"/>
      <c r="NRR324" s="131"/>
      <c r="NRS324" s="132"/>
      <c r="NRT324" s="132"/>
      <c r="NRU324" s="129"/>
      <c r="NRV324" s="129"/>
      <c r="NRW324" s="130"/>
      <c r="NRX324" s="131"/>
      <c r="NRY324" s="131"/>
      <c r="NRZ324" s="131"/>
      <c r="NSA324" s="132"/>
      <c r="NSB324" s="132"/>
      <c r="NSC324" s="129"/>
      <c r="NSD324" s="129"/>
      <c r="NSE324" s="130"/>
      <c r="NSF324" s="131"/>
      <c r="NSG324" s="131"/>
      <c r="NSH324" s="131"/>
      <c r="NSI324" s="132"/>
      <c r="NSJ324" s="132"/>
      <c r="NSK324" s="129"/>
      <c r="NSL324" s="129"/>
      <c r="NSM324" s="130"/>
      <c r="NSN324" s="131"/>
      <c r="NSO324" s="131"/>
      <c r="NSP324" s="131"/>
      <c r="NSQ324" s="132"/>
      <c r="NSR324" s="132"/>
      <c r="NSS324" s="129"/>
      <c r="NST324" s="129"/>
      <c r="NSU324" s="130"/>
      <c r="NSV324" s="131"/>
      <c r="NSW324" s="131"/>
      <c r="NSX324" s="131"/>
      <c r="NSY324" s="132"/>
      <c r="NSZ324" s="132"/>
      <c r="NTA324" s="129"/>
      <c r="NTB324" s="129"/>
      <c r="NTC324" s="130"/>
      <c r="NTD324" s="131"/>
      <c r="NTE324" s="131"/>
      <c r="NTF324" s="131"/>
      <c r="NTG324" s="132"/>
      <c r="NTH324" s="132"/>
      <c r="NTI324" s="129"/>
      <c r="NTJ324" s="129"/>
      <c r="NTK324" s="130"/>
      <c r="NTL324" s="131"/>
      <c r="NTM324" s="131"/>
      <c r="NTN324" s="131"/>
      <c r="NTO324" s="132"/>
      <c r="NTP324" s="132"/>
      <c r="NTQ324" s="129"/>
      <c r="NTR324" s="129"/>
      <c r="NTS324" s="130"/>
      <c r="NTT324" s="131"/>
      <c r="NTU324" s="131"/>
      <c r="NTV324" s="131"/>
      <c r="NTW324" s="132"/>
      <c r="NTX324" s="132"/>
      <c r="NTY324" s="129"/>
      <c r="NTZ324" s="129"/>
      <c r="NUA324" s="130"/>
      <c r="NUB324" s="131"/>
      <c r="NUC324" s="131"/>
      <c r="NUD324" s="131"/>
      <c r="NUE324" s="132"/>
      <c r="NUF324" s="132"/>
      <c r="NUG324" s="129"/>
      <c r="NUH324" s="129"/>
      <c r="NUI324" s="130"/>
      <c r="NUJ324" s="131"/>
      <c r="NUK324" s="131"/>
      <c r="NUL324" s="131"/>
      <c r="NUM324" s="132"/>
      <c r="NUN324" s="132"/>
      <c r="NUO324" s="129"/>
      <c r="NUP324" s="129"/>
      <c r="NUQ324" s="130"/>
      <c r="NUR324" s="131"/>
      <c r="NUS324" s="131"/>
      <c r="NUT324" s="131"/>
      <c r="NUU324" s="132"/>
      <c r="NUV324" s="132"/>
      <c r="NUW324" s="129"/>
      <c r="NUX324" s="129"/>
      <c r="NUY324" s="130"/>
      <c r="NUZ324" s="131"/>
      <c r="NVA324" s="131"/>
      <c r="NVB324" s="131"/>
      <c r="NVC324" s="132"/>
      <c r="NVD324" s="132"/>
      <c r="NVE324" s="129"/>
      <c r="NVF324" s="129"/>
      <c r="NVG324" s="130"/>
      <c r="NVH324" s="131"/>
      <c r="NVI324" s="131"/>
      <c r="NVJ324" s="131"/>
      <c r="NVK324" s="132"/>
      <c r="NVL324" s="132"/>
      <c r="NVM324" s="129"/>
      <c r="NVN324" s="129"/>
      <c r="NVO324" s="130"/>
      <c r="NVP324" s="131"/>
      <c r="NVQ324" s="131"/>
      <c r="NVR324" s="131"/>
      <c r="NVS324" s="132"/>
      <c r="NVT324" s="132"/>
      <c r="NVU324" s="129"/>
      <c r="NVV324" s="129"/>
      <c r="NVW324" s="130"/>
      <c r="NVX324" s="131"/>
      <c r="NVY324" s="131"/>
      <c r="NVZ324" s="131"/>
      <c r="NWA324" s="132"/>
      <c r="NWB324" s="132"/>
      <c r="NWC324" s="129"/>
      <c r="NWD324" s="129"/>
      <c r="NWE324" s="130"/>
      <c r="NWF324" s="131"/>
      <c r="NWG324" s="131"/>
      <c r="NWH324" s="131"/>
      <c r="NWI324" s="132"/>
      <c r="NWJ324" s="132"/>
      <c r="NWK324" s="129"/>
      <c r="NWL324" s="129"/>
      <c r="NWM324" s="130"/>
      <c r="NWN324" s="131"/>
      <c r="NWO324" s="131"/>
      <c r="NWP324" s="131"/>
      <c r="NWQ324" s="132"/>
      <c r="NWR324" s="132"/>
      <c r="NWS324" s="129"/>
      <c r="NWT324" s="129"/>
      <c r="NWU324" s="130"/>
      <c r="NWV324" s="131"/>
      <c r="NWW324" s="131"/>
      <c r="NWX324" s="131"/>
      <c r="NWY324" s="132"/>
      <c r="NWZ324" s="132"/>
      <c r="NXA324" s="129"/>
      <c r="NXB324" s="129"/>
      <c r="NXC324" s="130"/>
      <c r="NXD324" s="131"/>
      <c r="NXE324" s="131"/>
      <c r="NXF324" s="131"/>
      <c r="NXG324" s="132"/>
      <c r="NXH324" s="132"/>
      <c r="NXI324" s="129"/>
      <c r="NXJ324" s="129"/>
      <c r="NXK324" s="130"/>
      <c r="NXL324" s="131"/>
      <c r="NXM324" s="131"/>
      <c r="NXN324" s="131"/>
      <c r="NXO324" s="132"/>
      <c r="NXP324" s="132"/>
      <c r="NXQ324" s="129"/>
      <c r="NXR324" s="129"/>
      <c r="NXS324" s="130"/>
      <c r="NXT324" s="131"/>
      <c r="NXU324" s="131"/>
      <c r="NXV324" s="131"/>
      <c r="NXW324" s="132"/>
      <c r="NXX324" s="132"/>
      <c r="NXY324" s="129"/>
      <c r="NXZ324" s="129"/>
      <c r="NYA324" s="130"/>
      <c r="NYB324" s="131"/>
      <c r="NYC324" s="131"/>
      <c r="NYD324" s="131"/>
      <c r="NYE324" s="132"/>
      <c r="NYF324" s="132"/>
      <c r="NYG324" s="129"/>
      <c r="NYH324" s="129"/>
      <c r="NYI324" s="130"/>
      <c r="NYJ324" s="131"/>
      <c r="NYK324" s="131"/>
      <c r="NYL324" s="131"/>
      <c r="NYM324" s="132"/>
      <c r="NYN324" s="132"/>
      <c r="NYO324" s="129"/>
      <c r="NYP324" s="129"/>
      <c r="NYQ324" s="130"/>
      <c r="NYR324" s="131"/>
      <c r="NYS324" s="131"/>
      <c r="NYT324" s="131"/>
      <c r="NYU324" s="132"/>
      <c r="NYV324" s="132"/>
      <c r="NYW324" s="129"/>
      <c r="NYX324" s="129"/>
      <c r="NYY324" s="130"/>
      <c r="NYZ324" s="131"/>
      <c r="NZA324" s="131"/>
      <c r="NZB324" s="131"/>
      <c r="NZC324" s="132"/>
      <c r="NZD324" s="132"/>
      <c r="NZE324" s="129"/>
      <c r="NZF324" s="129"/>
      <c r="NZG324" s="130"/>
      <c r="NZH324" s="131"/>
      <c r="NZI324" s="131"/>
      <c r="NZJ324" s="131"/>
      <c r="NZK324" s="132"/>
      <c r="NZL324" s="132"/>
      <c r="NZM324" s="129"/>
      <c r="NZN324" s="129"/>
      <c r="NZO324" s="130"/>
      <c r="NZP324" s="131"/>
      <c r="NZQ324" s="131"/>
      <c r="NZR324" s="131"/>
      <c r="NZS324" s="132"/>
      <c r="NZT324" s="132"/>
      <c r="NZU324" s="129"/>
      <c r="NZV324" s="129"/>
      <c r="NZW324" s="130"/>
      <c r="NZX324" s="131"/>
      <c r="NZY324" s="131"/>
      <c r="NZZ324" s="131"/>
      <c r="OAA324" s="132"/>
      <c r="OAB324" s="132"/>
      <c r="OAC324" s="129"/>
      <c r="OAD324" s="129"/>
      <c r="OAE324" s="130"/>
      <c r="OAF324" s="131"/>
      <c r="OAG324" s="131"/>
      <c r="OAH324" s="131"/>
      <c r="OAI324" s="132"/>
      <c r="OAJ324" s="132"/>
      <c r="OAK324" s="129"/>
      <c r="OAL324" s="129"/>
      <c r="OAM324" s="130"/>
      <c r="OAN324" s="131"/>
      <c r="OAO324" s="131"/>
      <c r="OAP324" s="131"/>
      <c r="OAQ324" s="132"/>
      <c r="OAR324" s="132"/>
      <c r="OAS324" s="129"/>
      <c r="OAT324" s="129"/>
      <c r="OAU324" s="130"/>
      <c r="OAV324" s="131"/>
      <c r="OAW324" s="131"/>
      <c r="OAX324" s="131"/>
      <c r="OAY324" s="132"/>
      <c r="OAZ324" s="132"/>
      <c r="OBA324" s="129"/>
      <c r="OBB324" s="129"/>
      <c r="OBC324" s="130"/>
      <c r="OBD324" s="131"/>
      <c r="OBE324" s="131"/>
      <c r="OBF324" s="131"/>
      <c r="OBG324" s="132"/>
      <c r="OBH324" s="132"/>
      <c r="OBI324" s="129"/>
      <c r="OBJ324" s="129"/>
      <c r="OBK324" s="130"/>
      <c r="OBL324" s="131"/>
      <c r="OBM324" s="131"/>
      <c r="OBN324" s="131"/>
      <c r="OBO324" s="132"/>
      <c r="OBP324" s="132"/>
      <c r="OBQ324" s="129"/>
      <c r="OBR324" s="129"/>
      <c r="OBS324" s="130"/>
      <c r="OBT324" s="131"/>
      <c r="OBU324" s="131"/>
      <c r="OBV324" s="131"/>
      <c r="OBW324" s="132"/>
      <c r="OBX324" s="132"/>
      <c r="OBY324" s="129"/>
      <c r="OBZ324" s="129"/>
      <c r="OCA324" s="130"/>
      <c r="OCB324" s="131"/>
      <c r="OCC324" s="131"/>
      <c r="OCD324" s="131"/>
      <c r="OCE324" s="132"/>
      <c r="OCF324" s="132"/>
      <c r="OCG324" s="129"/>
      <c r="OCH324" s="129"/>
      <c r="OCI324" s="130"/>
      <c r="OCJ324" s="131"/>
      <c r="OCK324" s="131"/>
      <c r="OCL324" s="131"/>
      <c r="OCM324" s="132"/>
      <c r="OCN324" s="132"/>
      <c r="OCO324" s="129"/>
      <c r="OCP324" s="129"/>
      <c r="OCQ324" s="130"/>
      <c r="OCR324" s="131"/>
      <c r="OCS324" s="131"/>
      <c r="OCT324" s="131"/>
      <c r="OCU324" s="132"/>
      <c r="OCV324" s="132"/>
      <c r="OCW324" s="129"/>
      <c r="OCX324" s="129"/>
      <c r="OCY324" s="130"/>
      <c r="OCZ324" s="131"/>
      <c r="ODA324" s="131"/>
      <c r="ODB324" s="131"/>
      <c r="ODC324" s="132"/>
      <c r="ODD324" s="132"/>
      <c r="ODE324" s="129"/>
      <c r="ODF324" s="129"/>
      <c r="ODG324" s="130"/>
      <c r="ODH324" s="131"/>
      <c r="ODI324" s="131"/>
      <c r="ODJ324" s="131"/>
      <c r="ODK324" s="132"/>
      <c r="ODL324" s="132"/>
      <c r="ODM324" s="129"/>
      <c r="ODN324" s="129"/>
      <c r="ODO324" s="130"/>
      <c r="ODP324" s="131"/>
      <c r="ODQ324" s="131"/>
      <c r="ODR324" s="131"/>
      <c r="ODS324" s="132"/>
      <c r="ODT324" s="132"/>
      <c r="ODU324" s="129"/>
      <c r="ODV324" s="129"/>
      <c r="ODW324" s="130"/>
      <c r="ODX324" s="131"/>
      <c r="ODY324" s="131"/>
      <c r="ODZ324" s="131"/>
      <c r="OEA324" s="132"/>
      <c r="OEB324" s="132"/>
      <c r="OEC324" s="129"/>
      <c r="OED324" s="129"/>
      <c r="OEE324" s="130"/>
      <c r="OEF324" s="131"/>
      <c r="OEG324" s="131"/>
      <c r="OEH324" s="131"/>
      <c r="OEI324" s="132"/>
      <c r="OEJ324" s="132"/>
      <c r="OEK324" s="129"/>
      <c r="OEL324" s="129"/>
      <c r="OEM324" s="130"/>
      <c r="OEN324" s="131"/>
      <c r="OEO324" s="131"/>
      <c r="OEP324" s="131"/>
      <c r="OEQ324" s="132"/>
      <c r="OER324" s="132"/>
      <c r="OES324" s="129"/>
      <c r="OET324" s="129"/>
      <c r="OEU324" s="130"/>
      <c r="OEV324" s="131"/>
      <c r="OEW324" s="131"/>
      <c r="OEX324" s="131"/>
      <c r="OEY324" s="132"/>
      <c r="OEZ324" s="132"/>
      <c r="OFA324" s="129"/>
      <c r="OFB324" s="129"/>
      <c r="OFC324" s="130"/>
      <c r="OFD324" s="131"/>
      <c r="OFE324" s="131"/>
      <c r="OFF324" s="131"/>
      <c r="OFG324" s="132"/>
      <c r="OFH324" s="132"/>
      <c r="OFI324" s="129"/>
      <c r="OFJ324" s="129"/>
      <c r="OFK324" s="130"/>
      <c r="OFL324" s="131"/>
      <c r="OFM324" s="131"/>
      <c r="OFN324" s="131"/>
      <c r="OFO324" s="132"/>
      <c r="OFP324" s="132"/>
      <c r="OFQ324" s="129"/>
      <c r="OFR324" s="129"/>
      <c r="OFS324" s="130"/>
      <c r="OFT324" s="131"/>
      <c r="OFU324" s="131"/>
      <c r="OFV324" s="131"/>
      <c r="OFW324" s="132"/>
      <c r="OFX324" s="132"/>
      <c r="OFY324" s="129"/>
      <c r="OFZ324" s="129"/>
      <c r="OGA324" s="130"/>
      <c r="OGB324" s="131"/>
      <c r="OGC324" s="131"/>
      <c r="OGD324" s="131"/>
      <c r="OGE324" s="132"/>
      <c r="OGF324" s="132"/>
      <c r="OGG324" s="129"/>
      <c r="OGH324" s="129"/>
      <c r="OGI324" s="130"/>
      <c r="OGJ324" s="131"/>
      <c r="OGK324" s="131"/>
      <c r="OGL324" s="131"/>
      <c r="OGM324" s="132"/>
      <c r="OGN324" s="132"/>
      <c r="OGO324" s="129"/>
      <c r="OGP324" s="129"/>
      <c r="OGQ324" s="130"/>
      <c r="OGR324" s="131"/>
      <c r="OGS324" s="131"/>
      <c r="OGT324" s="131"/>
      <c r="OGU324" s="132"/>
      <c r="OGV324" s="132"/>
      <c r="OGW324" s="129"/>
      <c r="OGX324" s="129"/>
      <c r="OGY324" s="130"/>
      <c r="OGZ324" s="131"/>
      <c r="OHA324" s="131"/>
      <c r="OHB324" s="131"/>
      <c r="OHC324" s="132"/>
      <c r="OHD324" s="132"/>
      <c r="OHE324" s="129"/>
      <c r="OHF324" s="129"/>
      <c r="OHG324" s="130"/>
      <c r="OHH324" s="131"/>
      <c r="OHI324" s="131"/>
      <c r="OHJ324" s="131"/>
      <c r="OHK324" s="132"/>
      <c r="OHL324" s="132"/>
      <c r="OHM324" s="129"/>
      <c r="OHN324" s="129"/>
      <c r="OHO324" s="130"/>
      <c r="OHP324" s="131"/>
      <c r="OHQ324" s="131"/>
      <c r="OHR324" s="131"/>
      <c r="OHS324" s="132"/>
      <c r="OHT324" s="132"/>
      <c r="OHU324" s="129"/>
      <c r="OHV324" s="129"/>
      <c r="OHW324" s="130"/>
      <c r="OHX324" s="131"/>
      <c r="OHY324" s="131"/>
      <c r="OHZ324" s="131"/>
      <c r="OIA324" s="132"/>
      <c r="OIB324" s="132"/>
      <c r="OIC324" s="129"/>
      <c r="OID324" s="129"/>
      <c r="OIE324" s="130"/>
      <c r="OIF324" s="131"/>
      <c r="OIG324" s="131"/>
      <c r="OIH324" s="131"/>
      <c r="OII324" s="132"/>
      <c r="OIJ324" s="132"/>
      <c r="OIK324" s="129"/>
      <c r="OIL324" s="129"/>
      <c r="OIM324" s="130"/>
      <c r="OIN324" s="131"/>
      <c r="OIO324" s="131"/>
      <c r="OIP324" s="131"/>
      <c r="OIQ324" s="132"/>
      <c r="OIR324" s="132"/>
      <c r="OIS324" s="129"/>
      <c r="OIT324" s="129"/>
      <c r="OIU324" s="130"/>
      <c r="OIV324" s="131"/>
      <c r="OIW324" s="131"/>
      <c r="OIX324" s="131"/>
      <c r="OIY324" s="132"/>
      <c r="OIZ324" s="132"/>
      <c r="OJA324" s="129"/>
      <c r="OJB324" s="129"/>
      <c r="OJC324" s="130"/>
      <c r="OJD324" s="131"/>
      <c r="OJE324" s="131"/>
      <c r="OJF324" s="131"/>
      <c r="OJG324" s="132"/>
      <c r="OJH324" s="132"/>
      <c r="OJI324" s="129"/>
      <c r="OJJ324" s="129"/>
      <c r="OJK324" s="130"/>
      <c r="OJL324" s="131"/>
      <c r="OJM324" s="131"/>
      <c r="OJN324" s="131"/>
      <c r="OJO324" s="132"/>
      <c r="OJP324" s="132"/>
      <c r="OJQ324" s="129"/>
      <c r="OJR324" s="129"/>
      <c r="OJS324" s="130"/>
      <c r="OJT324" s="131"/>
      <c r="OJU324" s="131"/>
      <c r="OJV324" s="131"/>
      <c r="OJW324" s="132"/>
      <c r="OJX324" s="132"/>
      <c r="OJY324" s="129"/>
      <c r="OJZ324" s="129"/>
      <c r="OKA324" s="130"/>
      <c r="OKB324" s="131"/>
      <c r="OKC324" s="131"/>
      <c r="OKD324" s="131"/>
      <c r="OKE324" s="132"/>
      <c r="OKF324" s="132"/>
      <c r="OKG324" s="129"/>
      <c r="OKH324" s="129"/>
      <c r="OKI324" s="130"/>
      <c r="OKJ324" s="131"/>
      <c r="OKK324" s="131"/>
      <c r="OKL324" s="131"/>
      <c r="OKM324" s="132"/>
      <c r="OKN324" s="132"/>
      <c r="OKO324" s="129"/>
      <c r="OKP324" s="129"/>
      <c r="OKQ324" s="130"/>
      <c r="OKR324" s="131"/>
      <c r="OKS324" s="131"/>
      <c r="OKT324" s="131"/>
      <c r="OKU324" s="132"/>
      <c r="OKV324" s="132"/>
      <c r="OKW324" s="129"/>
      <c r="OKX324" s="129"/>
      <c r="OKY324" s="130"/>
      <c r="OKZ324" s="131"/>
      <c r="OLA324" s="131"/>
      <c r="OLB324" s="131"/>
      <c r="OLC324" s="132"/>
      <c r="OLD324" s="132"/>
      <c r="OLE324" s="129"/>
      <c r="OLF324" s="129"/>
      <c r="OLG324" s="130"/>
      <c r="OLH324" s="131"/>
      <c r="OLI324" s="131"/>
      <c r="OLJ324" s="131"/>
      <c r="OLK324" s="132"/>
      <c r="OLL324" s="132"/>
      <c r="OLM324" s="129"/>
      <c r="OLN324" s="129"/>
      <c r="OLO324" s="130"/>
      <c r="OLP324" s="131"/>
      <c r="OLQ324" s="131"/>
      <c r="OLR324" s="131"/>
      <c r="OLS324" s="132"/>
      <c r="OLT324" s="132"/>
      <c r="OLU324" s="129"/>
      <c r="OLV324" s="129"/>
      <c r="OLW324" s="130"/>
      <c r="OLX324" s="131"/>
      <c r="OLY324" s="131"/>
      <c r="OLZ324" s="131"/>
      <c r="OMA324" s="132"/>
      <c r="OMB324" s="132"/>
      <c r="OMC324" s="129"/>
      <c r="OMD324" s="129"/>
      <c r="OME324" s="130"/>
      <c r="OMF324" s="131"/>
      <c r="OMG324" s="131"/>
      <c r="OMH324" s="131"/>
      <c r="OMI324" s="132"/>
      <c r="OMJ324" s="132"/>
      <c r="OMK324" s="129"/>
      <c r="OML324" s="129"/>
      <c r="OMM324" s="130"/>
      <c r="OMN324" s="131"/>
      <c r="OMO324" s="131"/>
      <c r="OMP324" s="131"/>
      <c r="OMQ324" s="132"/>
      <c r="OMR324" s="132"/>
      <c r="OMS324" s="129"/>
      <c r="OMT324" s="129"/>
      <c r="OMU324" s="130"/>
      <c r="OMV324" s="131"/>
      <c r="OMW324" s="131"/>
      <c r="OMX324" s="131"/>
      <c r="OMY324" s="132"/>
      <c r="OMZ324" s="132"/>
      <c r="ONA324" s="129"/>
      <c r="ONB324" s="129"/>
      <c r="ONC324" s="130"/>
      <c r="OND324" s="131"/>
      <c r="ONE324" s="131"/>
      <c r="ONF324" s="131"/>
      <c r="ONG324" s="132"/>
      <c r="ONH324" s="132"/>
      <c r="ONI324" s="129"/>
      <c r="ONJ324" s="129"/>
      <c r="ONK324" s="130"/>
      <c r="ONL324" s="131"/>
      <c r="ONM324" s="131"/>
      <c r="ONN324" s="131"/>
      <c r="ONO324" s="132"/>
      <c r="ONP324" s="132"/>
      <c r="ONQ324" s="129"/>
      <c r="ONR324" s="129"/>
      <c r="ONS324" s="130"/>
      <c r="ONT324" s="131"/>
      <c r="ONU324" s="131"/>
      <c r="ONV324" s="131"/>
      <c r="ONW324" s="132"/>
      <c r="ONX324" s="132"/>
      <c r="ONY324" s="129"/>
      <c r="ONZ324" s="129"/>
      <c r="OOA324" s="130"/>
      <c r="OOB324" s="131"/>
      <c r="OOC324" s="131"/>
      <c r="OOD324" s="131"/>
      <c r="OOE324" s="132"/>
      <c r="OOF324" s="132"/>
      <c r="OOG324" s="129"/>
      <c r="OOH324" s="129"/>
      <c r="OOI324" s="130"/>
      <c r="OOJ324" s="131"/>
      <c r="OOK324" s="131"/>
      <c r="OOL324" s="131"/>
      <c r="OOM324" s="132"/>
      <c r="OON324" s="132"/>
      <c r="OOO324" s="129"/>
      <c r="OOP324" s="129"/>
      <c r="OOQ324" s="130"/>
      <c r="OOR324" s="131"/>
      <c r="OOS324" s="131"/>
      <c r="OOT324" s="131"/>
      <c r="OOU324" s="132"/>
      <c r="OOV324" s="132"/>
      <c r="OOW324" s="129"/>
      <c r="OOX324" s="129"/>
      <c r="OOY324" s="130"/>
      <c r="OOZ324" s="131"/>
      <c r="OPA324" s="131"/>
      <c r="OPB324" s="131"/>
      <c r="OPC324" s="132"/>
      <c r="OPD324" s="132"/>
      <c r="OPE324" s="129"/>
      <c r="OPF324" s="129"/>
      <c r="OPG324" s="130"/>
      <c r="OPH324" s="131"/>
      <c r="OPI324" s="131"/>
      <c r="OPJ324" s="131"/>
      <c r="OPK324" s="132"/>
      <c r="OPL324" s="132"/>
      <c r="OPM324" s="129"/>
      <c r="OPN324" s="129"/>
      <c r="OPO324" s="130"/>
      <c r="OPP324" s="131"/>
      <c r="OPQ324" s="131"/>
      <c r="OPR324" s="131"/>
      <c r="OPS324" s="132"/>
      <c r="OPT324" s="132"/>
      <c r="OPU324" s="129"/>
      <c r="OPV324" s="129"/>
      <c r="OPW324" s="130"/>
      <c r="OPX324" s="131"/>
      <c r="OPY324" s="131"/>
      <c r="OPZ324" s="131"/>
      <c r="OQA324" s="132"/>
      <c r="OQB324" s="132"/>
      <c r="OQC324" s="129"/>
      <c r="OQD324" s="129"/>
      <c r="OQE324" s="130"/>
      <c r="OQF324" s="131"/>
      <c r="OQG324" s="131"/>
      <c r="OQH324" s="131"/>
      <c r="OQI324" s="132"/>
      <c r="OQJ324" s="132"/>
      <c r="OQK324" s="129"/>
      <c r="OQL324" s="129"/>
      <c r="OQM324" s="130"/>
      <c r="OQN324" s="131"/>
      <c r="OQO324" s="131"/>
      <c r="OQP324" s="131"/>
      <c r="OQQ324" s="132"/>
      <c r="OQR324" s="132"/>
      <c r="OQS324" s="129"/>
      <c r="OQT324" s="129"/>
      <c r="OQU324" s="130"/>
      <c r="OQV324" s="131"/>
      <c r="OQW324" s="131"/>
      <c r="OQX324" s="131"/>
      <c r="OQY324" s="132"/>
      <c r="OQZ324" s="132"/>
      <c r="ORA324" s="129"/>
      <c r="ORB324" s="129"/>
      <c r="ORC324" s="130"/>
      <c r="ORD324" s="131"/>
      <c r="ORE324" s="131"/>
      <c r="ORF324" s="131"/>
      <c r="ORG324" s="132"/>
      <c r="ORH324" s="132"/>
      <c r="ORI324" s="129"/>
      <c r="ORJ324" s="129"/>
      <c r="ORK324" s="130"/>
      <c r="ORL324" s="131"/>
      <c r="ORM324" s="131"/>
      <c r="ORN324" s="131"/>
      <c r="ORO324" s="132"/>
      <c r="ORP324" s="132"/>
      <c r="ORQ324" s="129"/>
      <c r="ORR324" s="129"/>
      <c r="ORS324" s="130"/>
      <c r="ORT324" s="131"/>
      <c r="ORU324" s="131"/>
      <c r="ORV324" s="131"/>
      <c r="ORW324" s="132"/>
      <c r="ORX324" s="132"/>
      <c r="ORY324" s="129"/>
      <c r="ORZ324" s="129"/>
      <c r="OSA324" s="130"/>
      <c r="OSB324" s="131"/>
      <c r="OSC324" s="131"/>
      <c r="OSD324" s="131"/>
      <c r="OSE324" s="132"/>
      <c r="OSF324" s="132"/>
      <c r="OSG324" s="129"/>
      <c r="OSH324" s="129"/>
      <c r="OSI324" s="130"/>
      <c r="OSJ324" s="131"/>
      <c r="OSK324" s="131"/>
      <c r="OSL324" s="131"/>
      <c r="OSM324" s="132"/>
      <c r="OSN324" s="132"/>
      <c r="OSO324" s="129"/>
      <c r="OSP324" s="129"/>
      <c r="OSQ324" s="130"/>
      <c r="OSR324" s="131"/>
      <c r="OSS324" s="131"/>
      <c r="OST324" s="131"/>
      <c r="OSU324" s="132"/>
      <c r="OSV324" s="132"/>
      <c r="OSW324" s="129"/>
      <c r="OSX324" s="129"/>
      <c r="OSY324" s="130"/>
      <c r="OSZ324" s="131"/>
      <c r="OTA324" s="131"/>
      <c r="OTB324" s="131"/>
      <c r="OTC324" s="132"/>
      <c r="OTD324" s="132"/>
      <c r="OTE324" s="129"/>
      <c r="OTF324" s="129"/>
      <c r="OTG324" s="130"/>
      <c r="OTH324" s="131"/>
      <c r="OTI324" s="131"/>
      <c r="OTJ324" s="131"/>
      <c r="OTK324" s="132"/>
      <c r="OTL324" s="132"/>
      <c r="OTM324" s="129"/>
      <c r="OTN324" s="129"/>
      <c r="OTO324" s="130"/>
      <c r="OTP324" s="131"/>
      <c r="OTQ324" s="131"/>
      <c r="OTR324" s="131"/>
      <c r="OTS324" s="132"/>
      <c r="OTT324" s="132"/>
      <c r="OTU324" s="129"/>
      <c r="OTV324" s="129"/>
      <c r="OTW324" s="130"/>
      <c r="OTX324" s="131"/>
      <c r="OTY324" s="131"/>
      <c r="OTZ324" s="131"/>
      <c r="OUA324" s="132"/>
      <c r="OUB324" s="132"/>
      <c r="OUC324" s="129"/>
      <c r="OUD324" s="129"/>
      <c r="OUE324" s="130"/>
      <c r="OUF324" s="131"/>
      <c r="OUG324" s="131"/>
      <c r="OUH324" s="131"/>
      <c r="OUI324" s="132"/>
      <c r="OUJ324" s="132"/>
      <c r="OUK324" s="129"/>
      <c r="OUL324" s="129"/>
      <c r="OUM324" s="130"/>
      <c r="OUN324" s="131"/>
      <c r="OUO324" s="131"/>
      <c r="OUP324" s="131"/>
      <c r="OUQ324" s="132"/>
      <c r="OUR324" s="132"/>
      <c r="OUS324" s="129"/>
      <c r="OUT324" s="129"/>
      <c r="OUU324" s="130"/>
      <c r="OUV324" s="131"/>
      <c r="OUW324" s="131"/>
      <c r="OUX324" s="131"/>
      <c r="OUY324" s="132"/>
      <c r="OUZ324" s="132"/>
      <c r="OVA324" s="129"/>
      <c r="OVB324" s="129"/>
      <c r="OVC324" s="130"/>
      <c r="OVD324" s="131"/>
      <c r="OVE324" s="131"/>
      <c r="OVF324" s="131"/>
      <c r="OVG324" s="132"/>
      <c r="OVH324" s="132"/>
      <c r="OVI324" s="129"/>
      <c r="OVJ324" s="129"/>
      <c r="OVK324" s="130"/>
      <c r="OVL324" s="131"/>
      <c r="OVM324" s="131"/>
      <c r="OVN324" s="131"/>
      <c r="OVO324" s="132"/>
      <c r="OVP324" s="132"/>
      <c r="OVQ324" s="129"/>
      <c r="OVR324" s="129"/>
      <c r="OVS324" s="130"/>
      <c r="OVT324" s="131"/>
      <c r="OVU324" s="131"/>
      <c r="OVV324" s="131"/>
      <c r="OVW324" s="132"/>
      <c r="OVX324" s="132"/>
      <c r="OVY324" s="129"/>
      <c r="OVZ324" s="129"/>
      <c r="OWA324" s="130"/>
      <c r="OWB324" s="131"/>
      <c r="OWC324" s="131"/>
      <c r="OWD324" s="131"/>
      <c r="OWE324" s="132"/>
      <c r="OWF324" s="132"/>
      <c r="OWG324" s="129"/>
      <c r="OWH324" s="129"/>
      <c r="OWI324" s="130"/>
      <c r="OWJ324" s="131"/>
      <c r="OWK324" s="131"/>
      <c r="OWL324" s="131"/>
      <c r="OWM324" s="132"/>
      <c r="OWN324" s="132"/>
      <c r="OWO324" s="129"/>
      <c r="OWP324" s="129"/>
      <c r="OWQ324" s="130"/>
      <c r="OWR324" s="131"/>
      <c r="OWS324" s="131"/>
      <c r="OWT324" s="131"/>
      <c r="OWU324" s="132"/>
      <c r="OWV324" s="132"/>
      <c r="OWW324" s="129"/>
      <c r="OWX324" s="129"/>
      <c r="OWY324" s="130"/>
      <c r="OWZ324" s="131"/>
      <c r="OXA324" s="131"/>
      <c r="OXB324" s="131"/>
      <c r="OXC324" s="132"/>
      <c r="OXD324" s="132"/>
      <c r="OXE324" s="129"/>
      <c r="OXF324" s="129"/>
      <c r="OXG324" s="130"/>
      <c r="OXH324" s="131"/>
      <c r="OXI324" s="131"/>
      <c r="OXJ324" s="131"/>
      <c r="OXK324" s="132"/>
      <c r="OXL324" s="132"/>
      <c r="OXM324" s="129"/>
      <c r="OXN324" s="129"/>
      <c r="OXO324" s="130"/>
      <c r="OXP324" s="131"/>
      <c r="OXQ324" s="131"/>
      <c r="OXR324" s="131"/>
      <c r="OXS324" s="132"/>
      <c r="OXT324" s="132"/>
      <c r="OXU324" s="129"/>
      <c r="OXV324" s="129"/>
      <c r="OXW324" s="130"/>
      <c r="OXX324" s="131"/>
      <c r="OXY324" s="131"/>
      <c r="OXZ324" s="131"/>
      <c r="OYA324" s="132"/>
      <c r="OYB324" s="132"/>
      <c r="OYC324" s="129"/>
      <c r="OYD324" s="129"/>
      <c r="OYE324" s="130"/>
      <c r="OYF324" s="131"/>
      <c r="OYG324" s="131"/>
      <c r="OYH324" s="131"/>
      <c r="OYI324" s="132"/>
      <c r="OYJ324" s="132"/>
      <c r="OYK324" s="129"/>
      <c r="OYL324" s="129"/>
      <c r="OYM324" s="130"/>
      <c r="OYN324" s="131"/>
      <c r="OYO324" s="131"/>
      <c r="OYP324" s="131"/>
      <c r="OYQ324" s="132"/>
      <c r="OYR324" s="132"/>
      <c r="OYS324" s="129"/>
      <c r="OYT324" s="129"/>
      <c r="OYU324" s="130"/>
      <c r="OYV324" s="131"/>
      <c r="OYW324" s="131"/>
      <c r="OYX324" s="131"/>
      <c r="OYY324" s="132"/>
      <c r="OYZ324" s="132"/>
      <c r="OZA324" s="129"/>
      <c r="OZB324" s="129"/>
      <c r="OZC324" s="130"/>
      <c r="OZD324" s="131"/>
      <c r="OZE324" s="131"/>
      <c r="OZF324" s="131"/>
      <c r="OZG324" s="132"/>
      <c r="OZH324" s="132"/>
      <c r="OZI324" s="129"/>
      <c r="OZJ324" s="129"/>
      <c r="OZK324" s="130"/>
      <c r="OZL324" s="131"/>
      <c r="OZM324" s="131"/>
      <c r="OZN324" s="131"/>
      <c r="OZO324" s="132"/>
      <c r="OZP324" s="132"/>
      <c r="OZQ324" s="129"/>
      <c r="OZR324" s="129"/>
      <c r="OZS324" s="130"/>
      <c r="OZT324" s="131"/>
      <c r="OZU324" s="131"/>
      <c r="OZV324" s="131"/>
      <c r="OZW324" s="132"/>
      <c r="OZX324" s="132"/>
      <c r="OZY324" s="129"/>
      <c r="OZZ324" s="129"/>
      <c r="PAA324" s="130"/>
      <c r="PAB324" s="131"/>
      <c r="PAC324" s="131"/>
      <c r="PAD324" s="131"/>
      <c r="PAE324" s="132"/>
      <c r="PAF324" s="132"/>
      <c r="PAG324" s="129"/>
      <c r="PAH324" s="129"/>
      <c r="PAI324" s="130"/>
      <c r="PAJ324" s="131"/>
      <c r="PAK324" s="131"/>
      <c r="PAL324" s="131"/>
      <c r="PAM324" s="132"/>
      <c r="PAN324" s="132"/>
      <c r="PAO324" s="129"/>
      <c r="PAP324" s="129"/>
      <c r="PAQ324" s="130"/>
      <c r="PAR324" s="131"/>
      <c r="PAS324" s="131"/>
      <c r="PAT324" s="131"/>
      <c r="PAU324" s="132"/>
      <c r="PAV324" s="132"/>
      <c r="PAW324" s="129"/>
      <c r="PAX324" s="129"/>
      <c r="PAY324" s="130"/>
      <c r="PAZ324" s="131"/>
      <c r="PBA324" s="131"/>
      <c r="PBB324" s="131"/>
      <c r="PBC324" s="132"/>
      <c r="PBD324" s="132"/>
      <c r="PBE324" s="129"/>
      <c r="PBF324" s="129"/>
      <c r="PBG324" s="130"/>
      <c r="PBH324" s="131"/>
      <c r="PBI324" s="131"/>
      <c r="PBJ324" s="131"/>
      <c r="PBK324" s="132"/>
      <c r="PBL324" s="132"/>
      <c r="PBM324" s="129"/>
      <c r="PBN324" s="129"/>
      <c r="PBO324" s="130"/>
      <c r="PBP324" s="131"/>
      <c r="PBQ324" s="131"/>
      <c r="PBR324" s="131"/>
      <c r="PBS324" s="132"/>
      <c r="PBT324" s="132"/>
      <c r="PBU324" s="129"/>
      <c r="PBV324" s="129"/>
      <c r="PBW324" s="130"/>
      <c r="PBX324" s="131"/>
      <c r="PBY324" s="131"/>
      <c r="PBZ324" s="131"/>
      <c r="PCA324" s="132"/>
      <c r="PCB324" s="132"/>
      <c r="PCC324" s="129"/>
      <c r="PCD324" s="129"/>
      <c r="PCE324" s="130"/>
      <c r="PCF324" s="131"/>
      <c r="PCG324" s="131"/>
      <c r="PCH324" s="131"/>
      <c r="PCI324" s="132"/>
      <c r="PCJ324" s="132"/>
      <c r="PCK324" s="129"/>
      <c r="PCL324" s="129"/>
      <c r="PCM324" s="130"/>
      <c r="PCN324" s="131"/>
      <c r="PCO324" s="131"/>
      <c r="PCP324" s="131"/>
      <c r="PCQ324" s="132"/>
      <c r="PCR324" s="132"/>
      <c r="PCS324" s="129"/>
      <c r="PCT324" s="129"/>
      <c r="PCU324" s="130"/>
      <c r="PCV324" s="131"/>
      <c r="PCW324" s="131"/>
      <c r="PCX324" s="131"/>
      <c r="PCY324" s="132"/>
      <c r="PCZ324" s="132"/>
      <c r="PDA324" s="129"/>
      <c r="PDB324" s="129"/>
      <c r="PDC324" s="130"/>
      <c r="PDD324" s="131"/>
      <c r="PDE324" s="131"/>
      <c r="PDF324" s="131"/>
      <c r="PDG324" s="132"/>
      <c r="PDH324" s="132"/>
      <c r="PDI324" s="129"/>
      <c r="PDJ324" s="129"/>
      <c r="PDK324" s="130"/>
      <c r="PDL324" s="131"/>
      <c r="PDM324" s="131"/>
      <c r="PDN324" s="131"/>
      <c r="PDO324" s="132"/>
      <c r="PDP324" s="132"/>
      <c r="PDQ324" s="129"/>
      <c r="PDR324" s="129"/>
      <c r="PDS324" s="130"/>
      <c r="PDT324" s="131"/>
      <c r="PDU324" s="131"/>
      <c r="PDV324" s="131"/>
      <c r="PDW324" s="132"/>
      <c r="PDX324" s="132"/>
      <c r="PDY324" s="129"/>
      <c r="PDZ324" s="129"/>
      <c r="PEA324" s="130"/>
      <c r="PEB324" s="131"/>
      <c r="PEC324" s="131"/>
      <c r="PED324" s="131"/>
      <c r="PEE324" s="132"/>
      <c r="PEF324" s="132"/>
      <c r="PEG324" s="129"/>
      <c r="PEH324" s="129"/>
      <c r="PEI324" s="130"/>
      <c r="PEJ324" s="131"/>
      <c r="PEK324" s="131"/>
      <c r="PEL324" s="131"/>
      <c r="PEM324" s="132"/>
      <c r="PEN324" s="132"/>
      <c r="PEO324" s="129"/>
      <c r="PEP324" s="129"/>
      <c r="PEQ324" s="130"/>
      <c r="PER324" s="131"/>
      <c r="PES324" s="131"/>
      <c r="PET324" s="131"/>
      <c r="PEU324" s="132"/>
      <c r="PEV324" s="132"/>
      <c r="PEW324" s="129"/>
      <c r="PEX324" s="129"/>
      <c r="PEY324" s="130"/>
      <c r="PEZ324" s="131"/>
      <c r="PFA324" s="131"/>
      <c r="PFB324" s="131"/>
      <c r="PFC324" s="132"/>
      <c r="PFD324" s="132"/>
      <c r="PFE324" s="129"/>
      <c r="PFF324" s="129"/>
      <c r="PFG324" s="130"/>
      <c r="PFH324" s="131"/>
      <c r="PFI324" s="131"/>
      <c r="PFJ324" s="131"/>
      <c r="PFK324" s="132"/>
      <c r="PFL324" s="132"/>
      <c r="PFM324" s="129"/>
      <c r="PFN324" s="129"/>
      <c r="PFO324" s="130"/>
      <c r="PFP324" s="131"/>
      <c r="PFQ324" s="131"/>
      <c r="PFR324" s="131"/>
      <c r="PFS324" s="132"/>
      <c r="PFT324" s="132"/>
      <c r="PFU324" s="129"/>
      <c r="PFV324" s="129"/>
      <c r="PFW324" s="130"/>
      <c r="PFX324" s="131"/>
      <c r="PFY324" s="131"/>
      <c r="PFZ324" s="131"/>
      <c r="PGA324" s="132"/>
      <c r="PGB324" s="132"/>
      <c r="PGC324" s="129"/>
      <c r="PGD324" s="129"/>
      <c r="PGE324" s="130"/>
      <c r="PGF324" s="131"/>
      <c r="PGG324" s="131"/>
      <c r="PGH324" s="131"/>
      <c r="PGI324" s="132"/>
      <c r="PGJ324" s="132"/>
      <c r="PGK324" s="129"/>
      <c r="PGL324" s="129"/>
      <c r="PGM324" s="130"/>
      <c r="PGN324" s="131"/>
      <c r="PGO324" s="131"/>
      <c r="PGP324" s="131"/>
      <c r="PGQ324" s="132"/>
      <c r="PGR324" s="132"/>
      <c r="PGS324" s="129"/>
      <c r="PGT324" s="129"/>
      <c r="PGU324" s="130"/>
      <c r="PGV324" s="131"/>
      <c r="PGW324" s="131"/>
      <c r="PGX324" s="131"/>
      <c r="PGY324" s="132"/>
      <c r="PGZ324" s="132"/>
      <c r="PHA324" s="129"/>
      <c r="PHB324" s="129"/>
      <c r="PHC324" s="130"/>
      <c r="PHD324" s="131"/>
      <c r="PHE324" s="131"/>
      <c r="PHF324" s="131"/>
      <c r="PHG324" s="132"/>
      <c r="PHH324" s="132"/>
      <c r="PHI324" s="129"/>
      <c r="PHJ324" s="129"/>
      <c r="PHK324" s="130"/>
      <c r="PHL324" s="131"/>
      <c r="PHM324" s="131"/>
      <c r="PHN324" s="131"/>
      <c r="PHO324" s="132"/>
      <c r="PHP324" s="132"/>
      <c r="PHQ324" s="129"/>
      <c r="PHR324" s="129"/>
      <c r="PHS324" s="130"/>
      <c r="PHT324" s="131"/>
      <c r="PHU324" s="131"/>
      <c r="PHV324" s="131"/>
      <c r="PHW324" s="132"/>
      <c r="PHX324" s="132"/>
      <c r="PHY324" s="129"/>
      <c r="PHZ324" s="129"/>
      <c r="PIA324" s="130"/>
      <c r="PIB324" s="131"/>
      <c r="PIC324" s="131"/>
      <c r="PID324" s="131"/>
      <c r="PIE324" s="132"/>
      <c r="PIF324" s="132"/>
      <c r="PIG324" s="129"/>
      <c r="PIH324" s="129"/>
      <c r="PII324" s="130"/>
      <c r="PIJ324" s="131"/>
      <c r="PIK324" s="131"/>
      <c r="PIL324" s="131"/>
      <c r="PIM324" s="132"/>
      <c r="PIN324" s="132"/>
      <c r="PIO324" s="129"/>
      <c r="PIP324" s="129"/>
      <c r="PIQ324" s="130"/>
      <c r="PIR324" s="131"/>
      <c r="PIS324" s="131"/>
      <c r="PIT324" s="131"/>
      <c r="PIU324" s="132"/>
      <c r="PIV324" s="132"/>
      <c r="PIW324" s="129"/>
      <c r="PIX324" s="129"/>
      <c r="PIY324" s="130"/>
      <c r="PIZ324" s="131"/>
      <c r="PJA324" s="131"/>
      <c r="PJB324" s="131"/>
      <c r="PJC324" s="132"/>
      <c r="PJD324" s="132"/>
      <c r="PJE324" s="129"/>
      <c r="PJF324" s="129"/>
      <c r="PJG324" s="130"/>
      <c r="PJH324" s="131"/>
      <c r="PJI324" s="131"/>
      <c r="PJJ324" s="131"/>
      <c r="PJK324" s="132"/>
      <c r="PJL324" s="132"/>
      <c r="PJM324" s="129"/>
      <c r="PJN324" s="129"/>
      <c r="PJO324" s="130"/>
      <c r="PJP324" s="131"/>
      <c r="PJQ324" s="131"/>
      <c r="PJR324" s="131"/>
      <c r="PJS324" s="132"/>
      <c r="PJT324" s="132"/>
      <c r="PJU324" s="129"/>
      <c r="PJV324" s="129"/>
      <c r="PJW324" s="130"/>
      <c r="PJX324" s="131"/>
      <c r="PJY324" s="131"/>
      <c r="PJZ324" s="131"/>
      <c r="PKA324" s="132"/>
      <c r="PKB324" s="132"/>
      <c r="PKC324" s="129"/>
      <c r="PKD324" s="129"/>
      <c r="PKE324" s="130"/>
      <c r="PKF324" s="131"/>
      <c r="PKG324" s="131"/>
      <c r="PKH324" s="131"/>
      <c r="PKI324" s="132"/>
      <c r="PKJ324" s="132"/>
      <c r="PKK324" s="129"/>
      <c r="PKL324" s="129"/>
      <c r="PKM324" s="130"/>
      <c r="PKN324" s="131"/>
      <c r="PKO324" s="131"/>
      <c r="PKP324" s="131"/>
      <c r="PKQ324" s="132"/>
      <c r="PKR324" s="132"/>
      <c r="PKS324" s="129"/>
      <c r="PKT324" s="129"/>
      <c r="PKU324" s="130"/>
      <c r="PKV324" s="131"/>
      <c r="PKW324" s="131"/>
      <c r="PKX324" s="131"/>
      <c r="PKY324" s="132"/>
      <c r="PKZ324" s="132"/>
      <c r="PLA324" s="129"/>
      <c r="PLB324" s="129"/>
      <c r="PLC324" s="130"/>
      <c r="PLD324" s="131"/>
      <c r="PLE324" s="131"/>
      <c r="PLF324" s="131"/>
      <c r="PLG324" s="132"/>
      <c r="PLH324" s="132"/>
      <c r="PLI324" s="129"/>
      <c r="PLJ324" s="129"/>
      <c r="PLK324" s="130"/>
      <c r="PLL324" s="131"/>
      <c r="PLM324" s="131"/>
      <c r="PLN324" s="131"/>
      <c r="PLO324" s="132"/>
      <c r="PLP324" s="132"/>
      <c r="PLQ324" s="129"/>
      <c r="PLR324" s="129"/>
      <c r="PLS324" s="130"/>
      <c r="PLT324" s="131"/>
      <c r="PLU324" s="131"/>
      <c r="PLV324" s="131"/>
      <c r="PLW324" s="132"/>
      <c r="PLX324" s="132"/>
      <c r="PLY324" s="129"/>
      <c r="PLZ324" s="129"/>
      <c r="PMA324" s="130"/>
      <c r="PMB324" s="131"/>
      <c r="PMC324" s="131"/>
      <c r="PMD324" s="131"/>
      <c r="PME324" s="132"/>
      <c r="PMF324" s="132"/>
      <c r="PMG324" s="129"/>
      <c r="PMH324" s="129"/>
      <c r="PMI324" s="130"/>
      <c r="PMJ324" s="131"/>
      <c r="PMK324" s="131"/>
      <c r="PML324" s="131"/>
      <c r="PMM324" s="132"/>
      <c r="PMN324" s="132"/>
      <c r="PMO324" s="129"/>
      <c r="PMP324" s="129"/>
      <c r="PMQ324" s="130"/>
      <c r="PMR324" s="131"/>
      <c r="PMS324" s="131"/>
      <c r="PMT324" s="131"/>
      <c r="PMU324" s="132"/>
      <c r="PMV324" s="132"/>
      <c r="PMW324" s="129"/>
      <c r="PMX324" s="129"/>
      <c r="PMY324" s="130"/>
      <c r="PMZ324" s="131"/>
      <c r="PNA324" s="131"/>
      <c r="PNB324" s="131"/>
      <c r="PNC324" s="132"/>
      <c r="PND324" s="132"/>
      <c r="PNE324" s="129"/>
      <c r="PNF324" s="129"/>
      <c r="PNG324" s="130"/>
      <c r="PNH324" s="131"/>
      <c r="PNI324" s="131"/>
      <c r="PNJ324" s="131"/>
      <c r="PNK324" s="132"/>
      <c r="PNL324" s="132"/>
      <c r="PNM324" s="129"/>
      <c r="PNN324" s="129"/>
      <c r="PNO324" s="130"/>
      <c r="PNP324" s="131"/>
      <c r="PNQ324" s="131"/>
      <c r="PNR324" s="131"/>
      <c r="PNS324" s="132"/>
      <c r="PNT324" s="132"/>
      <c r="PNU324" s="129"/>
      <c r="PNV324" s="129"/>
      <c r="PNW324" s="130"/>
      <c r="PNX324" s="131"/>
      <c r="PNY324" s="131"/>
      <c r="PNZ324" s="131"/>
      <c r="POA324" s="132"/>
      <c r="POB324" s="132"/>
      <c r="POC324" s="129"/>
      <c r="POD324" s="129"/>
      <c r="POE324" s="130"/>
      <c r="POF324" s="131"/>
      <c r="POG324" s="131"/>
      <c r="POH324" s="131"/>
      <c r="POI324" s="132"/>
      <c r="POJ324" s="132"/>
      <c r="POK324" s="129"/>
      <c r="POL324" s="129"/>
      <c r="POM324" s="130"/>
      <c r="PON324" s="131"/>
      <c r="POO324" s="131"/>
      <c r="POP324" s="131"/>
      <c r="POQ324" s="132"/>
      <c r="POR324" s="132"/>
      <c r="POS324" s="129"/>
      <c r="POT324" s="129"/>
      <c r="POU324" s="130"/>
      <c r="POV324" s="131"/>
      <c r="POW324" s="131"/>
      <c r="POX324" s="131"/>
      <c r="POY324" s="132"/>
      <c r="POZ324" s="132"/>
      <c r="PPA324" s="129"/>
      <c r="PPB324" s="129"/>
      <c r="PPC324" s="130"/>
      <c r="PPD324" s="131"/>
      <c r="PPE324" s="131"/>
      <c r="PPF324" s="131"/>
      <c r="PPG324" s="132"/>
      <c r="PPH324" s="132"/>
      <c r="PPI324" s="129"/>
      <c r="PPJ324" s="129"/>
      <c r="PPK324" s="130"/>
      <c r="PPL324" s="131"/>
      <c r="PPM324" s="131"/>
      <c r="PPN324" s="131"/>
      <c r="PPO324" s="132"/>
      <c r="PPP324" s="132"/>
      <c r="PPQ324" s="129"/>
      <c r="PPR324" s="129"/>
      <c r="PPS324" s="130"/>
      <c r="PPT324" s="131"/>
      <c r="PPU324" s="131"/>
      <c r="PPV324" s="131"/>
      <c r="PPW324" s="132"/>
      <c r="PPX324" s="132"/>
      <c r="PPY324" s="129"/>
      <c r="PPZ324" s="129"/>
      <c r="PQA324" s="130"/>
      <c r="PQB324" s="131"/>
      <c r="PQC324" s="131"/>
      <c r="PQD324" s="131"/>
      <c r="PQE324" s="132"/>
      <c r="PQF324" s="132"/>
      <c r="PQG324" s="129"/>
      <c r="PQH324" s="129"/>
      <c r="PQI324" s="130"/>
      <c r="PQJ324" s="131"/>
      <c r="PQK324" s="131"/>
      <c r="PQL324" s="131"/>
      <c r="PQM324" s="132"/>
      <c r="PQN324" s="132"/>
      <c r="PQO324" s="129"/>
      <c r="PQP324" s="129"/>
      <c r="PQQ324" s="130"/>
      <c r="PQR324" s="131"/>
      <c r="PQS324" s="131"/>
      <c r="PQT324" s="131"/>
      <c r="PQU324" s="132"/>
      <c r="PQV324" s="132"/>
      <c r="PQW324" s="129"/>
      <c r="PQX324" s="129"/>
      <c r="PQY324" s="130"/>
      <c r="PQZ324" s="131"/>
      <c r="PRA324" s="131"/>
      <c r="PRB324" s="131"/>
      <c r="PRC324" s="132"/>
      <c r="PRD324" s="132"/>
      <c r="PRE324" s="129"/>
      <c r="PRF324" s="129"/>
      <c r="PRG324" s="130"/>
      <c r="PRH324" s="131"/>
      <c r="PRI324" s="131"/>
      <c r="PRJ324" s="131"/>
      <c r="PRK324" s="132"/>
      <c r="PRL324" s="132"/>
      <c r="PRM324" s="129"/>
      <c r="PRN324" s="129"/>
      <c r="PRO324" s="130"/>
      <c r="PRP324" s="131"/>
      <c r="PRQ324" s="131"/>
      <c r="PRR324" s="131"/>
      <c r="PRS324" s="132"/>
      <c r="PRT324" s="132"/>
      <c r="PRU324" s="129"/>
      <c r="PRV324" s="129"/>
      <c r="PRW324" s="130"/>
      <c r="PRX324" s="131"/>
      <c r="PRY324" s="131"/>
      <c r="PRZ324" s="131"/>
      <c r="PSA324" s="132"/>
      <c r="PSB324" s="132"/>
      <c r="PSC324" s="129"/>
      <c r="PSD324" s="129"/>
      <c r="PSE324" s="130"/>
      <c r="PSF324" s="131"/>
      <c r="PSG324" s="131"/>
      <c r="PSH324" s="131"/>
      <c r="PSI324" s="132"/>
      <c r="PSJ324" s="132"/>
      <c r="PSK324" s="129"/>
      <c r="PSL324" s="129"/>
      <c r="PSM324" s="130"/>
      <c r="PSN324" s="131"/>
      <c r="PSO324" s="131"/>
      <c r="PSP324" s="131"/>
      <c r="PSQ324" s="132"/>
      <c r="PSR324" s="132"/>
      <c r="PSS324" s="129"/>
      <c r="PST324" s="129"/>
      <c r="PSU324" s="130"/>
      <c r="PSV324" s="131"/>
      <c r="PSW324" s="131"/>
      <c r="PSX324" s="131"/>
      <c r="PSY324" s="132"/>
      <c r="PSZ324" s="132"/>
      <c r="PTA324" s="129"/>
      <c r="PTB324" s="129"/>
      <c r="PTC324" s="130"/>
      <c r="PTD324" s="131"/>
      <c r="PTE324" s="131"/>
      <c r="PTF324" s="131"/>
      <c r="PTG324" s="132"/>
      <c r="PTH324" s="132"/>
      <c r="PTI324" s="129"/>
      <c r="PTJ324" s="129"/>
      <c r="PTK324" s="130"/>
      <c r="PTL324" s="131"/>
      <c r="PTM324" s="131"/>
      <c r="PTN324" s="131"/>
      <c r="PTO324" s="132"/>
      <c r="PTP324" s="132"/>
      <c r="PTQ324" s="129"/>
      <c r="PTR324" s="129"/>
      <c r="PTS324" s="130"/>
      <c r="PTT324" s="131"/>
      <c r="PTU324" s="131"/>
      <c r="PTV324" s="131"/>
      <c r="PTW324" s="132"/>
      <c r="PTX324" s="132"/>
      <c r="PTY324" s="129"/>
      <c r="PTZ324" s="129"/>
      <c r="PUA324" s="130"/>
      <c r="PUB324" s="131"/>
      <c r="PUC324" s="131"/>
      <c r="PUD324" s="131"/>
      <c r="PUE324" s="132"/>
      <c r="PUF324" s="132"/>
      <c r="PUG324" s="129"/>
      <c r="PUH324" s="129"/>
      <c r="PUI324" s="130"/>
      <c r="PUJ324" s="131"/>
      <c r="PUK324" s="131"/>
      <c r="PUL324" s="131"/>
      <c r="PUM324" s="132"/>
      <c r="PUN324" s="132"/>
      <c r="PUO324" s="129"/>
      <c r="PUP324" s="129"/>
      <c r="PUQ324" s="130"/>
      <c r="PUR324" s="131"/>
      <c r="PUS324" s="131"/>
      <c r="PUT324" s="131"/>
      <c r="PUU324" s="132"/>
      <c r="PUV324" s="132"/>
      <c r="PUW324" s="129"/>
      <c r="PUX324" s="129"/>
      <c r="PUY324" s="130"/>
      <c r="PUZ324" s="131"/>
      <c r="PVA324" s="131"/>
      <c r="PVB324" s="131"/>
      <c r="PVC324" s="132"/>
      <c r="PVD324" s="132"/>
      <c r="PVE324" s="129"/>
      <c r="PVF324" s="129"/>
      <c r="PVG324" s="130"/>
      <c r="PVH324" s="131"/>
      <c r="PVI324" s="131"/>
      <c r="PVJ324" s="131"/>
      <c r="PVK324" s="132"/>
      <c r="PVL324" s="132"/>
      <c r="PVM324" s="129"/>
      <c r="PVN324" s="129"/>
      <c r="PVO324" s="130"/>
      <c r="PVP324" s="131"/>
      <c r="PVQ324" s="131"/>
      <c r="PVR324" s="131"/>
      <c r="PVS324" s="132"/>
      <c r="PVT324" s="132"/>
      <c r="PVU324" s="129"/>
      <c r="PVV324" s="129"/>
      <c r="PVW324" s="130"/>
      <c r="PVX324" s="131"/>
      <c r="PVY324" s="131"/>
      <c r="PVZ324" s="131"/>
      <c r="PWA324" s="132"/>
      <c r="PWB324" s="132"/>
      <c r="PWC324" s="129"/>
      <c r="PWD324" s="129"/>
      <c r="PWE324" s="130"/>
      <c r="PWF324" s="131"/>
      <c r="PWG324" s="131"/>
      <c r="PWH324" s="131"/>
      <c r="PWI324" s="132"/>
      <c r="PWJ324" s="132"/>
      <c r="PWK324" s="129"/>
      <c r="PWL324" s="129"/>
      <c r="PWM324" s="130"/>
      <c r="PWN324" s="131"/>
      <c r="PWO324" s="131"/>
      <c r="PWP324" s="131"/>
      <c r="PWQ324" s="132"/>
      <c r="PWR324" s="132"/>
      <c r="PWS324" s="129"/>
      <c r="PWT324" s="129"/>
      <c r="PWU324" s="130"/>
      <c r="PWV324" s="131"/>
      <c r="PWW324" s="131"/>
      <c r="PWX324" s="131"/>
      <c r="PWY324" s="132"/>
      <c r="PWZ324" s="132"/>
      <c r="PXA324" s="129"/>
      <c r="PXB324" s="129"/>
      <c r="PXC324" s="130"/>
      <c r="PXD324" s="131"/>
      <c r="PXE324" s="131"/>
      <c r="PXF324" s="131"/>
      <c r="PXG324" s="132"/>
      <c r="PXH324" s="132"/>
      <c r="PXI324" s="129"/>
      <c r="PXJ324" s="129"/>
      <c r="PXK324" s="130"/>
      <c r="PXL324" s="131"/>
      <c r="PXM324" s="131"/>
      <c r="PXN324" s="131"/>
      <c r="PXO324" s="132"/>
      <c r="PXP324" s="132"/>
      <c r="PXQ324" s="129"/>
      <c r="PXR324" s="129"/>
      <c r="PXS324" s="130"/>
      <c r="PXT324" s="131"/>
      <c r="PXU324" s="131"/>
      <c r="PXV324" s="131"/>
      <c r="PXW324" s="132"/>
      <c r="PXX324" s="132"/>
      <c r="PXY324" s="129"/>
      <c r="PXZ324" s="129"/>
      <c r="PYA324" s="130"/>
      <c r="PYB324" s="131"/>
      <c r="PYC324" s="131"/>
      <c r="PYD324" s="131"/>
      <c r="PYE324" s="132"/>
      <c r="PYF324" s="132"/>
      <c r="PYG324" s="129"/>
      <c r="PYH324" s="129"/>
      <c r="PYI324" s="130"/>
      <c r="PYJ324" s="131"/>
      <c r="PYK324" s="131"/>
      <c r="PYL324" s="131"/>
      <c r="PYM324" s="132"/>
      <c r="PYN324" s="132"/>
      <c r="PYO324" s="129"/>
      <c r="PYP324" s="129"/>
      <c r="PYQ324" s="130"/>
      <c r="PYR324" s="131"/>
      <c r="PYS324" s="131"/>
      <c r="PYT324" s="131"/>
      <c r="PYU324" s="132"/>
      <c r="PYV324" s="132"/>
      <c r="PYW324" s="129"/>
      <c r="PYX324" s="129"/>
      <c r="PYY324" s="130"/>
      <c r="PYZ324" s="131"/>
      <c r="PZA324" s="131"/>
      <c r="PZB324" s="131"/>
      <c r="PZC324" s="132"/>
      <c r="PZD324" s="132"/>
      <c r="PZE324" s="129"/>
      <c r="PZF324" s="129"/>
      <c r="PZG324" s="130"/>
      <c r="PZH324" s="131"/>
      <c r="PZI324" s="131"/>
      <c r="PZJ324" s="131"/>
      <c r="PZK324" s="132"/>
      <c r="PZL324" s="132"/>
      <c r="PZM324" s="129"/>
      <c r="PZN324" s="129"/>
      <c r="PZO324" s="130"/>
      <c r="PZP324" s="131"/>
      <c r="PZQ324" s="131"/>
      <c r="PZR324" s="131"/>
      <c r="PZS324" s="132"/>
      <c r="PZT324" s="132"/>
      <c r="PZU324" s="129"/>
      <c r="PZV324" s="129"/>
      <c r="PZW324" s="130"/>
      <c r="PZX324" s="131"/>
      <c r="PZY324" s="131"/>
      <c r="PZZ324" s="131"/>
      <c r="QAA324" s="132"/>
      <c r="QAB324" s="132"/>
      <c r="QAC324" s="129"/>
      <c r="QAD324" s="129"/>
      <c r="QAE324" s="130"/>
      <c r="QAF324" s="131"/>
      <c r="QAG324" s="131"/>
      <c r="QAH324" s="131"/>
      <c r="QAI324" s="132"/>
      <c r="QAJ324" s="132"/>
      <c r="QAK324" s="129"/>
      <c r="QAL324" s="129"/>
      <c r="QAM324" s="130"/>
      <c r="QAN324" s="131"/>
      <c r="QAO324" s="131"/>
      <c r="QAP324" s="131"/>
      <c r="QAQ324" s="132"/>
      <c r="QAR324" s="132"/>
      <c r="QAS324" s="129"/>
      <c r="QAT324" s="129"/>
      <c r="QAU324" s="130"/>
      <c r="QAV324" s="131"/>
      <c r="QAW324" s="131"/>
      <c r="QAX324" s="131"/>
      <c r="QAY324" s="132"/>
      <c r="QAZ324" s="132"/>
      <c r="QBA324" s="129"/>
      <c r="QBB324" s="129"/>
      <c r="QBC324" s="130"/>
      <c r="QBD324" s="131"/>
      <c r="QBE324" s="131"/>
      <c r="QBF324" s="131"/>
      <c r="QBG324" s="132"/>
      <c r="QBH324" s="132"/>
      <c r="QBI324" s="129"/>
      <c r="QBJ324" s="129"/>
      <c r="QBK324" s="130"/>
      <c r="QBL324" s="131"/>
      <c r="QBM324" s="131"/>
      <c r="QBN324" s="131"/>
      <c r="QBO324" s="132"/>
      <c r="QBP324" s="132"/>
      <c r="QBQ324" s="129"/>
      <c r="QBR324" s="129"/>
      <c r="QBS324" s="130"/>
      <c r="QBT324" s="131"/>
      <c r="QBU324" s="131"/>
      <c r="QBV324" s="131"/>
      <c r="QBW324" s="132"/>
      <c r="QBX324" s="132"/>
      <c r="QBY324" s="129"/>
      <c r="QBZ324" s="129"/>
      <c r="QCA324" s="130"/>
      <c r="QCB324" s="131"/>
      <c r="QCC324" s="131"/>
      <c r="QCD324" s="131"/>
      <c r="QCE324" s="132"/>
      <c r="QCF324" s="132"/>
      <c r="QCG324" s="129"/>
      <c r="QCH324" s="129"/>
      <c r="QCI324" s="130"/>
      <c r="QCJ324" s="131"/>
      <c r="QCK324" s="131"/>
      <c r="QCL324" s="131"/>
      <c r="QCM324" s="132"/>
      <c r="QCN324" s="132"/>
      <c r="QCO324" s="129"/>
      <c r="QCP324" s="129"/>
      <c r="QCQ324" s="130"/>
      <c r="QCR324" s="131"/>
      <c r="QCS324" s="131"/>
      <c r="QCT324" s="131"/>
      <c r="QCU324" s="132"/>
      <c r="QCV324" s="132"/>
      <c r="QCW324" s="129"/>
      <c r="QCX324" s="129"/>
      <c r="QCY324" s="130"/>
      <c r="QCZ324" s="131"/>
      <c r="QDA324" s="131"/>
      <c r="QDB324" s="131"/>
      <c r="QDC324" s="132"/>
      <c r="QDD324" s="132"/>
      <c r="QDE324" s="129"/>
      <c r="QDF324" s="129"/>
      <c r="QDG324" s="130"/>
      <c r="QDH324" s="131"/>
      <c r="QDI324" s="131"/>
      <c r="QDJ324" s="131"/>
      <c r="QDK324" s="132"/>
      <c r="QDL324" s="132"/>
      <c r="QDM324" s="129"/>
      <c r="QDN324" s="129"/>
      <c r="QDO324" s="130"/>
      <c r="QDP324" s="131"/>
      <c r="QDQ324" s="131"/>
      <c r="QDR324" s="131"/>
      <c r="QDS324" s="132"/>
      <c r="QDT324" s="132"/>
      <c r="QDU324" s="129"/>
      <c r="QDV324" s="129"/>
      <c r="QDW324" s="130"/>
      <c r="QDX324" s="131"/>
      <c r="QDY324" s="131"/>
      <c r="QDZ324" s="131"/>
      <c r="QEA324" s="132"/>
      <c r="QEB324" s="132"/>
      <c r="QEC324" s="129"/>
      <c r="QED324" s="129"/>
      <c r="QEE324" s="130"/>
      <c r="QEF324" s="131"/>
      <c r="QEG324" s="131"/>
      <c r="QEH324" s="131"/>
      <c r="QEI324" s="132"/>
      <c r="QEJ324" s="132"/>
      <c r="QEK324" s="129"/>
      <c r="QEL324" s="129"/>
      <c r="QEM324" s="130"/>
      <c r="QEN324" s="131"/>
      <c r="QEO324" s="131"/>
      <c r="QEP324" s="131"/>
      <c r="QEQ324" s="132"/>
      <c r="QER324" s="132"/>
      <c r="QES324" s="129"/>
      <c r="QET324" s="129"/>
      <c r="QEU324" s="130"/>
      <c r="QEV324" s="131"/>
      <c r="QEW324" s="131"/>
      <c r="QEX324" s="131"/>
      <c r="QEY324" s="132"/>
      <c r="QEZ324" s="132"/>
      <c r="QFA324" s="129"/>
      <c r="QFB324" s="129"/>
      <c r="QFC324" s="130"/>
      <c r="QFD324" s="131"/>
      <c r="QFE324" s="131"/>
      <c r="QFF324" s="131"/>
      <c r="QFG324" s="132"/>
      <c r="QFH324" s="132"/>
      <c r="QFI324" s="129"/>
      <c r="QFJ324" s="129"/>
      <c r="QFK324" s="130"/>
      <c r="QFL324" s="131"/>
      <c r="QFM324" s="131"/>
      <c r="QFN324" s="131"/>
      <c r="QFO324" s="132"/>
      <c r="QFP324" s="132"/>
      <c r="QFQ324" s="129"/>
      <c r="QFR324" s="129"/>
      <c r="QFS324" s="130"/>
      <c r="QFT324" s="131"/>
      <c r="QFU324" s="131"/>
      <c r="QFV324" s="131"/>
      <c r="QFW324" s="132"/>
      <c r="QFX324" s="132"/>
      <c r="QFY324" s="129"/>
      <c r="QFZ324" s="129"/>
      <c r="QGA324" s="130"/>
      <c r="QGB324" s="131"/>
      <c r="QGC324" s="131"/>
      <c r="QGD324" s="131"/>
      <c r="QGE324" s="132"/>
      <c r="QGF324" s="132"/>
      <c r="QGG324" s="129"/>
      <c r="QGH324" s="129"/>
      <c r="QGI324" s="130"/>
      <c r="QGJ324" s="131"/>
      <c r="QGK324" s="131"/>
      <c r="QGL324" s="131"/>
      <c r="QGM324" s="132"/>
      <c r="QGN324" s="132"/>
      <c r="QGO324" s="129"/>
      <c r="QGP324" s="129"/>
      <c r="QGQ324" s="130"/>
      <c r="QGR324" s="131"/>
      <c r="QGS324" s="131"/>
      <c r="QGT324" s="131"/>
      <c r="QGU324" s="132"/>
      <c r="QGV324" s="132"/>
      <c r="QGW324" s="129"/>
      <c r="QGX324" s="129"/>
      <c r="QGY324" s="130"/>
      <c r="QGZ324" s="131"/>
      <c r="QHA324" s="131"/>
      <c r="QHB324" s="131"/>
      <c r="QHC324" s="132"/>
      <c r="QHD324" s="132"/>
      <c r="QHE324" s="129"/>
      <c r="QHF324" s="129"/>
      <c r="QHG324" s="130"/>
      <c r="QHH324" s="131"/>
      <c r="QHI324" s="131"/>
      <c r="QHJ324" s="131"/>
      <c r="QHK324" s="132"/>
      <c r="QHL324" s="132"/>
      <c r="QHM324" s="129"/>
      <c r="QHN324" s="129"/>
      <c r="QHO324" s="130"/>
      <c r="QHP324" s="131"/>
      <c r="QHQ324" s="131"/>
      <c r="QHR324" s="131"/>
      <c r="QHS324" s="132"/>
      <c r="QHT324" s="132"/>
      <c r="QHU324" s="129"/>
      <c r="QHV324" s="129"/>
      <c r="QHW324" s="130"/>
      <c r="QHX324" s="131"/>
      <c r="QHY324" s="131"/>
      <c r="QHZ324" s="131"/>
      <c r="QIA324" s="132"/>
      <c r="QIB324" s="132"/>
      <c r="QIC324" s="129"/>
      <c r="QID324" s="129"/>
      <c r="QIE324" s="130"/>
      <c r="QIF324" s="131"/>
      <c r="QIG324" s="131"/>
      <c r="QIH324" s="131"/>
      <c r="QII324" s="132"/>
      <c r="QIJ324" s="132"/>
      <c r="QIK324" s="129"/>
      <c r="QIL324" s="129"/>
      <c r="QIM324" s="130"/>
      <c r="QIN324" s="131"/>
      <c r="QIO324" s="131"/>
      <c r="QIP324" s="131"/>
      <c r="QIQ324" s="132"/>
      <c r="QIR324" s="132"/>
      <c r="QIS324" s="129"/>
      <c r="QIT324" s="129"/>
      <c r="QIU324" s="130"/>
      <c r="QIV324" s="131"/>
      <c r="QIW324" s="131"/>
      <c r="QIX324" s="131"/>
      <c r="QIY324" s="132"/>
      <c r="QIZ324" s="132"/>
      <c r="QJA324" s="129"/>
      <c r="QJB324" s="129"/>
      <c r="QJC324" s="130"/>
      <c r="QJD324" s="131"/>
      <c r="QJE324" s="131"/>
      <c r="QJF324" s="131"/>
      <c r="QJG324" s="132"/>
      <c r="QJH324" s="132"/>
      <c r="QJI324" s="129"/>
      <c r="QJJ324" s="129"/>
      <c r="QJK324" s="130"/>
      <c r="QJL324" s="131"/>
      <c r="QJM324" s="131"/>
      <c r="QJN324" s="131"/>
      <c r="QJO324" s="132"/>
      <c r="QJP324" s="132"/>
      <c r="QJQ324" s="129"/>
      <c r="QJR324" s="129"/>
      <c r="QJS324" s="130"/>
      <c r="QJT324" s="131"/>
      <c r="QJU324" s="131"/>
      <c r="QJV324" s="131"/>
      <c r="QJW324" s="132"/>
      <c r="QJX324" s="132"/>
      <c r="QJY324" s="129"/>
      <c r="QJZ324" s="129"/>
      <c r="QKA324" s="130"/>
      <c r="QKB324" s="131"/>
      <c r="QKC324" s="131"/>
      <c r="QKD324" s="131"/>
      <c r="QKE324" s="132"/>
      <c r="QKF324" s="132"/>
      <c r="QKG324" s="129"/>
      <c r="QKH324" s="129"/>
      <c r="QKI324" s="130"/>
      <c r="QKJ324" s="131"/>
      <c r="QKK324" s="131"/>
      <c r="QKL324" s="131"/>
      <c r="QKM324" s="132"/>
      <c r="QKN324" s="132"/>
      <c r="QKO324" s="129"/>
      <c r="QKP324" s="129"/>
      <c r="QKQ324" s="130"/>
      <c r="QKR324" s="131"/>
      <c r="QKS324" s="131"/>
      <c r="QKT324" s="131"/>
      <c r="QKU324" s="132"/>
      <c r="QKV324" s="132"/>
      <c r="QKW324" s="129"/>
      <c r="QKX324" s="129"/>
      <c r="QKY324" s="130"/>
      <c r="QKZ324" s="131"/>
      <c r="QLA324" s="131"/>
      <c r="QLB324" s="131"/>
      <c r="QLC324" s="132"/>
      <c r="QLD324" s="132"/>
      <c r="QLE324" s="129"/>
      <c r="QLF324" s="129"/>
      <c r="QLG324" s="130"/>
      <c r="QLH324" s="131"/>
      <c r="QLI324" s="131"/>
      <c r="QLJ324" s="131"/>
      <c r="QLK324" s="132"/>
      <c r="QLL324" s="132"/>
      <c r="QLM324" s="129"/>
      <c r="QLN324" s="129"/>
      <c r="QLO324" s="130"/>
      <c r="QLP324" s="131"/>
      <c r="QLQ324" s="131"/>
      <c r="QLR324" s="131"/>
      <c r="QLS324" s="132"/>
      <c r="QLT324" s="132"/>
      <c r="QLU324" s="129"/>
      <c r="QLV324" s="129"/>
      <c r="QLW324" s="130"/>
      <c r="QLX324" s="131"/>
      <c r="QLY324" s="131"/>
      <c r="QLZ324" s="131"/>
      <c r="QMA324" s="132"/>
      <c r="QMB324" s="132"/>
      <c r="QMC324" s="129"/>
      <c r="QMD324" s="129"/>
      <c r="QME324" s="130"/>
      <c r="QMF324" s="131"/>
      <c r="QMG324" s="131"/>
      <c r="QMH324" s="131"/>
      <c r="QMI324" s="132"/>
      <c r="QMJ324" s="132"/>
      <c r="QMK324" s="129"/>
      <c r="QML324" s="129"/>
      <c r="QMM324" s="130"/>
      <c r="QMN324" s="131"/>
      <c r="QMO324" s="131"/>
      <c r="QMP324" s="131"/>
      <c r="QMQ324" s="132"/>
      <c r="QMR324" s="132"/>
      <c r="QMS324" s="129"/>
      <c r="QMT324" s="129"/>
      <c r="QMU324" s="130"/>
      <c r="QMV324" s="131"/>
      <c r="QMW324" s="131"/>
      <c r="QMX324" s="131"/>
      <c r="QMY324" s="132"/>
      <c r="QMZ324" s="132"/>
      <c r="QNA324" s="129"/>
      <c r="QNB324" s="129"/>
      <c r="QNC324" s="130"/>
      <c r="QND324" s="131"/>
      <c r="QNE324" s="131"/>
      <c r="QNF324" s="131"/>
      <c r="QNG324" s="132"/>
      <c r="QNH324" s="132"/>
      <c r="QNI324" s="129"/>
      <c r="QNJ324" s="129"/>
      <c r="QNK324" s="130"/>
      <c r="QNL324" s="131"/>
      <c r="QNM324" s="131"/>
      <c r="QNN324" s="131"/>
      <c r="QNO324" s="132"/>
      <c r="QNP324" s="132"/>
      <c r="QNQ324" s="129"/>
      <c r="QNR324" s="129"/>
      <c r="QNS324" s="130"/>
      <c r="QNT324" s="131"/>
      <c r="QNU324" s="131"/>
      <c r="QNV324" s="131"/>
      <c r="QNW324" s="132"/>
      <c r="QNX324" s="132"/>
      <c r="QNY324" s="129"/>
      <c r="QNZ324" s="129"/>
      <c r="QOA324" s="130"/>
      <c r="QOB324" s="131"/>
      <c r="QOC324" s="131"/>
      <c r="QOD324" s="131"/>
      <c r="QOE324" s="132"/>
      <c r="QOF324" s="132"/>
      <c r="QOG324" s="129"/>
      <c r="QOH324" s="129"/>
      <c r="QOI324" s="130"/>
      <c r="QOJ324" s="131"/>
      <c r="QOK324" s="131"/>
      <c r="QOL324" s="131"/>
      <c r="QOM324" s="132"/>
      <c r="QON324" s="132"/>
      <c r="QOO324" s="129"/>
      <c r="QOP324" s="129"/>
      <c r="QOQ324" s="130"/>
      <c r="QOR324" s="131"/>
      <c r="QOS324" s="131"/>
      <c r="QOT324" s="131"/>
      <c r="QOU324" s="132"/>
      <c r="QOV324" s="132"/>
      <c r="QOW324" s="129"/>
      <c r="QOX324" s="129"/>
      <c r="QOY324" s="130"/>
      <c r="QOZ324" s="131"/>
      <c r="QPA324" s="131"/>
      <c r="QPB324" s="131"/>
      <c r="QPC324" s="132"/>
      <c r="QPD324" s="132"/>
      <c r="QPE324" s="129"/>
      <c r="QPF324" s="129"/>
      <c r="QPG324" s="130"/>
      <c r="QPH324" s="131"/>
      <c r="QPI324" s="131"/>
      <c r="QPJ324" s="131"/>
      <c r="QPK324" s="132"/>
      <c r="QPL324" s="132"/>
      <c r="QPM324" s="129"/>
      <c r="QPN324" s="129"/>
      <c r="QPO324" s="130"/>
      <c r="QPP324" s="131"/>
      <c r="QPQ324" s="131"/>
      <c r="QPR324" s="131"/>
      <c r="QPS324" s="132"/>
      <c r="QPT324" s="132"/>
      <c r="QPU324" s="129"/>
      <c r="QPV324" s="129"/>
      <c r="QPW324" s="130"/>
      <c r="QPX324" s="131"/>
      <c r="QPY324" s="131"/>
      <c r="QPZ324" s="131"/>
      <c r="QQA324" s="132"/>
      <c r="QQB324" s="132"/>
      <c r="QQC324" s="129"/>
      <c r="QQD324" s="129"/>
      <c r="QQE324" s="130"/>
      <c r="QQF324" s="131"/>
      <c r="QQG324" s="131"/>
      <c r="QQH324" s="131"/>
      <c r="QQI324" s="132"/>
      <c r="QQJ324" s="132"/>
      <c r="QQK324" s="129"/>
      <c r="QQL324" s="129"/>
      <c r="QQM324" s="130"/>
      <c r="QQN324" s="131"/>
      <c r="QQO324" s="131"/>
      <c r="QQP324" s="131"/>
      <c r="QQQ324" s="132"/>
      <c r="QQR324" s="132"/>
      <c r="QQS324" s="129"/>
      <c r="QQT324" s="129"/>
      <c r="QQU324" s="130"/>
      <c r="QQV324" s="131"/>
      <c r="QQW324" s="131"/>
      <c r="QQX324" s="131"/>
      <c r="QQY324" s="132"/>
      <c r="QQZ324" s="132"/>
      <c r="QRA324" s="129"/>
      <c r="QRB324" s="129"/>
      <c r="QRC324" s="130"/>
      <c r="QRD324" s="131"/>
      <c r="QRE324" s="131"/>
      <c r="QRF324" s="131"/>
      <c r="QRG324" s="132"/>
      <c r="QRH324" s="132"/>
      <c r="QRI324" s="129"/>
      <c r="QRJ324" s="129"/>
      <c r="QRK324" s="130"/>
      <c r="QRL324" s="131"/>
      <c r="QRM324" s="131"/>
      <c r="QRN324" s="131"/>
      <c r="QRO324" s="132"/>
      <c r="QRP324" s="132"/>
      <c r="QRQ324" s="129"/>
      <c r="QRR324" s="129"/>
      <c r="QRS324" s="130"/>
      <c r="QRT324" s="131"/>
      <c r="QRU324" s="131"/>
      <c r="QRV324" s="131"/>
      <c r="QRW324" s="132"/>
      <c r="QRX324" s="132"/>
      <c r="QRY324" s="129"/>
      <c r="QRZ324" s="129"/>
      <c r="QSA324" s="130"/>
      <c r="QSB324" s="131"/>
      <c r="QSC324" s="131"/>
      <c r="QSD324" s="131"/>
      <c r="QSE324" s="132"/>
      <c r="QSF324" s="132"/>
      <c r="QSG324" s="129"/>
      <c r="QSH324" s="129"/>
      <c r="QSI324" s="130"/>
      <c r="QSJ324" s="131"/>
      <c r="QSK324" s="131"/>
      <c r="QSL324" s="131"/>
      <c r="QSM324" s="132"/>
      <c r="QSN324" s="132"/>
      <c r="QSO324" s="129"/>
      <c r="QSP324" s="129"/>
      <c r="QSQ324" s="130"/>
      <c r="QSR324" s="131"/>
      <c r="QSS324" s="131"/>
      <c r="QST324" s="131"/>
      <c r="QSU324" s="132"/>
      <c r="QSV324" s="132"/>
      <c r="QSW324" s="129"/>
      <c r="QSX324" s="129"/>
      <c r="QSY324" s="130"/>
      <c r="QSZ324" s="131"/>
      <c r="QTA324" s="131"/>
      <c r="QTB324" s="131"/>
      <c r="QTC324" s="132"/>
      <c r="QTD324" s="132"/>
      <c r="QTE324" s="129"/>
      <c r="QTF324" s="129"/>
      <c r="QTG324" s="130"/>
      <c r="QTH324" s="131"/>
      <c r="QTI324" s="131"/>
      <c r="QTJ324" s="131"/>
      <c r="QTK324" s="132"/>
      <c r="QTL324" s="132"/>
      <c r="QTM324" s="129"/>
      <c r="QTN324" s="129"/>
      <c r="QTO324" s="130"/>
      <c r="QTP324" s="131"/>
      <c r="QTQ324" s="131"/>
      <c r="QTR324" s="131"/>
      <c r="QTS324" s="132"/>
      <c r="QTT324" s="132"/>
      <c r="QTU324" s="129"/>
      <c r="QTV324" s="129"/>
      <c r="QTW324" s="130"/>
      <c r="QTX324" s="131"/>
      <c r="QTY324" s="131"/>
      <c r="QTZ324" s="131"/>
      <c r="QUA324" s="132"/>
      <c r="QUB324" s="132"/>
      <c r="QUC324" s="129"/>
      <c r="QUD324" s="129"/>
      <c r="QUE324" s="130"/>
      <c r="QUF324" s="131"/>
      <c r="QUG324" s="131"/>
      <c r="QUH324" s="131"/>
      <c r="QUI324" s="132"/>
      <c r="QUJ324" s="132"/>
      <c r="QUK324" s="129"/>
      <c r="QUL324" s="129"/>
      <c r="QUM324" s="130"/>
      <c r="QUN324" s="131"/>
      <c r="QUO324" s="131"/>
      <c r="QUP324" s="131"/>
      <c r="QUQ324" s="132"/>
      <c r="QUR324" s="132"/>
      <c r="QUS324" s="129"/>
      <c r="QUT324" s="129"/>
      <c r="QUU324" s="130"/>
      <c r="QUV324" s="131"/>
      <c r="QUW324" s="131"/>
      <c r="QUX324" s="131"/>
      <c r="QUY324" s="132"/>
      <c r="QUZ324" s="132"/>
      <c r="QVA324" s="129"/>
      <c r="QVB324" s="129"/>
      <c r="QVC324" s="130"/>
      <c r="QVD324" s="131"/>
      <c r="QVE324" s="131"/>
      <c r="QVF324" s="131"/>
      <c r="QVG324" s="132"/>
      <c r="QVH324" s="132"/>
      <c r="QVI324" s="129"/>
      <c r="QVJ324" s="129"/>
      <c r="QVK324" s="130"/>
      <c r="QVL324" s="131"/>
      <c r="QVM324" s="131"/>
      <c r="QVN324" s="131"/>
      <c r="QVO324" s="132"/>
      <c r="QVP324" s="132"/>
      <c r="QVQ324" s="129"/>
      <c r="QVR324" s="129"/>
      <c r="QVS324" s="130"/>
      <c r="QVT324" s="131"/>
      <c r="QVU324" s="131"/>
      <c r="QVV324" s="131"/>
      <c r="QVW324" s="132"/>
      <c r="QVX324" s="132"/>
      <c r="QVY324" s="129"/>
      <c r="QVZ324" s="129"/>
      <c r="QWA324" s="130"/>
      <c r="QWB324" s="131"/>
      <c r="QWC324" s="131"/>
      <c r="QWD324" s="131"/>
      <c r="QWE324" s="132"/>
      <c r="QWF324" s="132"/>
      <c r="QWG324" s="129"/>
      <c r="QWH324" s="129"/>
      <c r="QWI324" s="130"/>
      <c r="QWJ324" s="131"/>
      <c r="QWK324" s="131"/>
      <c r="QWL324" s="131"/>
      <c r="QWM324" s="132"/>
      <c r="QWN324" s="132"/>
      <c r="QWO324" s="129"/>
      <c r="QWP324" s="129"/>
      <c r="QWQ324" s="130"/>
      <c r="QWR324" s="131"/>
      <c r="QWS324" s="131"/>
      <c r="QWT324" s="131"/>
      <c r="QWU324" s="132"/>
      <c r="QWV324" s="132"/>
      <c r="QWW324" s="129"/>
      <c r="QWX324" s="129"/>
      <c r="QWY324" s="130"/>
      <c r="QWZ324" s="131"/>
      <c r="QXA324" s="131"/>
      <c r="QXB324" s="131"/>
      <c r="QXC324" s="132"/>
      <c r="QXD324" s="132"/>
      <c r="QXE324" s="129"/>
      <c r="QXF324" s="129"/>
      <c r="QXG324" s="130"/>
      <c r="QXH324" s="131"/>
      <c r="QXI324" s="131"/>
      <c r="QXJ324" s="131"/>
      <c r="QXK324" s="132"/>
      <c r="QXL324" s="132"/>
      <c r="QXM324" s="129"/>
      <c r="QXN324" s="129"/>
      <c r="QXO324" s="130"/>
      <c r="QXP324" s="131"/>
      <c r="QXQ324" s="131"/>
      <c r="QXR324" s="131"/>
      <c r="QXS324" s="132"/>
      <c r="QXT324" s="132"/>
      <c r="QXU324" s="129"/>
      <c r="QXV324" s="129"/>
      <c r="QXW324" s="130"/>
      <c r="QXX324" s="131"/>
      <c r="QXY324" s="131"/>
      <c r="QXZ324" s="131"/>
      <c r="QYA324" s="132"/>
      <c r="QYB324" s="132"/>
      <c r="QYC324" s="129"/>
      <c r="QYD324" s="129"/>
      <c r="QYE324" s="130"/>
      <c r="QYF324" s="131"/>
      <c r="QYG324" s="131"/>
      <c r="QYH324" s="131"/>
      <c r="QYI324" s="132"/>
      <c r="QYJ324" s="132"/>
      <c r="QYK324" s="129"/>
      <c r="QYL324" s="129"/>
      <c r="QYM324" s="130"/>
      <c r="QYN324" s="131"/>
      <c r="QYO324" s="131"/>
      <c r="QYP324" s="131"/>
      <c r="QYQ324" s="132"/>
      <c r="QYR324" s="132"/>
      <c r="QYS324" s="129"/>
      <c r="QYT324" s="129"/>
      <c r="QYU324" s="130"/>
      <c r="QYV324" s="131"/>
      <c r="QYW324" s="131"/>
      <c r="QYX324" s="131"/>
      <c r="QYY324" s="132"/>
      <c r="QYZ324" s="132"/>
      <c r="QZA324" s="129"/>
      <c r="QZB324" s="129"/>
      <c r="QZC324" s="130"/>
      <c r="QZD324" s="131"/>
      <c r="QZE324" s="131"/>
      <c r="QZF324" s="131"/>
      <c r="QZG324" s="132"/>
      <c r="QZH324" s="132"/>
      <c r="QZI324" s="129"/>
      <c r="QZJ324" s="129"/>
      <c r="QZK324" s="130"/>
      <c r="QZL324" s="131"/>
      <c r="QZM324" s="131"/>
      <c r="QZN324" s="131"/>
      <c r="QZO324" s="132"/>
      <c r="QZP324" s="132"/>
      <c r="QZQ324" s="129"/>
      <c r="QZR324" s="129"/>
      <c r="QZS324" s="130"/>
      <c r="QZT324" s="131"/>
      <c r="QZU324" s="131"/>
      <c r="QZV324" s="131"/>
      <c r="QZW324" s="132"/>
      <c r="QZX324" s="132"/>
      <c r="QZY324" s="129"/>
      <c r="QZZ324" s="129"/>
      <c r="RAA324" s="130"/>
      <c r="RAB324" s="131"/>
      <c r="RAC324" s="131"/>
      <c r="RAD324" s="131"/>
      <c r="RAE324" s="132"/>
      <c r="RAF324" s="132"/>
      <c r="RAG324" s="129"/>
      <c r="RAH324" s="129"/>
      <c r="RAI324" s="130"/>
      <c r="RAJ324" s="131"/>
      <c r="RAK324" s="131"/>
      <c r="RAL324" s="131"/>
      <c r="RAM324" s="132"/>
      <c r="RAN324" s="132"/>
      <c r="RAO324" s="129"/>
      <c r="RAP324" s="129"/>
      <c r="RAQ324" s="130"/>
      <c r="RAR324" s="131"/>
      <c r="RAS324" s="131"/>
      <c r="RAT324" s="131"/>
      <c r="RAU324" s="132"/>
      <c r="RAV324" s="132"/>
      <c r="RAW324" s="129"/>
      <c r="RAX324" s="129"/>
      <c r="RAY324" s="130"/>
      <c r="RAZ324" s="131"/>
      <c r="RBA324" s="131"/>
      <c r="RBB324" s="131"/>
      <c r="RBC324" s="132"/>
      <c r="RBD324" s="132"/>
      <c r="RBE324" s="129"/>
      <c r="RBF324" s="129"/>
      <c r="RBG324" s="130"/>
      <c r="RBH324" s="131"/>
      <c r="RBI324" s="131"/>
      <c r="RBJ324" s="131"/>
      <c r="RBK324" s="132"/>
      <c r="RBL324" s="132"/>
      <c r="RBM324" s="129"/>
      <c r="RBN324" s="129"/>
      <c r="RBO324" s="130"/>
      <c r="RBP324" s="131"/>
      <c r="RBQ324" s="131"/>
      <c r="RBR324" s="131"/>
      <c r="RBS324" s="132"/>
      <c r="RBT324" s="132"/>
      <c r="RBU324" s="129"/>
      <c r="RBV324" s="129"/>
      <c r="RBW324" s="130"/>
      <c r="RBX324" s="131"/>
      <c r="RBY324" s="131"/>
      <c r="RBZ324" s="131"/>
      <c r="RCA324" s="132"/>
      <c r="RCB324" s="132"/>
      <c r="RCC324" s="129"/>
      <c r="RCD324" s="129"/>
      <c r="RCE324" s="130"/>
      <c r="RCF324" s="131"/>
      <c r="RCG324" s="131"/>
      <c r="RCH324" s="131"/>
      <c r="RCI324" s="132"/>
      <c r="RCJ324" s="132"/>
      <c r="RCK324" s="129"/>
      <c r="RCL324" s="129"/>
      <c r="RCM324" s="130"/>
      <c r="RCN324" s="131"/>
      <c r="RCO324" s="131"/>
      <c r="RCP324" s="131"/>
      <c r="RCQ324" s="132"/>
      <c r="RCR324" s="132"/>
      <c r="RCS324" s="129"/>
      <c r="RCT324" s="129"/>
      <c r="RCU324" s="130"/>
      <c r="RCV324" s="131"/>
      <c r="RCW324" s="131"/>
      <c r="RCX324" s="131"/>
      <c r="RCY324" s="132"/>
      <c r="RCZ324" s="132"/>
      <c r="RDA324" s="129"/>
      <c r="RDB324" s="129"/>
      <c r="RDC324" s="130"/>
      <c r="RDD324" s="131"/>
      <c r="RDE324" s="131"/>
      <c r="RDF324" s="131"/>
      <c r="RDG324" s="132"/>
      <c r="RDH324" s="132"/>
      <c r="RDI324" s="129"/>
      <c r="RDJ324" s="129"/>
      <c r="RDK324" s="130"/>
      <c r="RDL324" s="131"/>
      <c r="RDM324" s="131"/>
      <c r="RDN324" s="131"/>
      <c r="RDO324" s="132"/>
      <c r="RDP324" s="132"/>
      <c r="RDQ324" s="129"/>
      <c r="RDR324" s="129"/>
      <c r="RDS324" s="130"/>
      <c r="RDT324" s="131"/>
      <c r="RDU324" s="131"/>
      <c r="RDV324" s="131"/>
      <c r="RDW324" s="132"/>
      <c r="RDX324" s="132"/>
      <c r="RDY324" s="129"/>
      <c r="RDZ324" s="129"/>
      <c r="REA324" s="130"/>
      <c r="REB324" s="131"/>
      <c r="REC324" s="131"/>
      <c r="RED324" s="131"/>
      <c r="REE324" s="132"/>
      <c r="REF324" s="132"/>
      <c r="REG324" s="129"/>
      <c r="REH324" s="129"/>
      <c r="REI324" s="130"/>
      <c r="REJ324" s="131"/>
      <c r="REK324" s="131"/>
      <c r="REL324" s="131"/>
      <c r="REM324" s="132"/>
      <c r="REN324" s="132"/>
      <c r="REO324" s="129"/>
      <c r="REP324" s="129"/>
      <c r="REQ324" s="130"/>
      <c r="RER324" s="131"/>
      <c r="RES324" s="131"/>
      <c r="RET324" s="131"/>
      <c r="REU324" s="132"/>
      <c r="REV324" s="132"/>
      <c r="REW324" s="129"/>
      <c r="REX324" s="129"/>
      <c r="REY324" s="130"/>
      <c r="REZ324" s="131"/>
      <c r="RFA324" s="131"/>
      <c r="RFB324" s="131"/>
      <c r="RFC324" s="132"/>
      <c r="RFD324" s="132"/>
      <c r="RFE324" s="129"/>
      <c r="RFF324" s="129"/>
      <c r="RFG324" s="130"/>
      <c r="RFH324" s="131"/>
      <c r="RFI324" s="131"/>
      <c r="RFJ324" s="131"/>
      <c r="RFK324" s="132"/>
      <c r="RFL324" s="132"/>
      <c r="RFM324" s="129"/>
      <c r="RFN324" s="129"/>
      <c r="RFO324" s="130"/>
      <c r="RFP324" s="131"/>
      <c r="RFQ324" s="131"/>
      <c r="RFR324" s="131"/>
      <c r="RFS324" s="132"/>
      <c r="RFT324" s="132"/>
      <c r="RFU324" s="129"/>
      <c r="RFV324" s="129"/>
      <c r="RFW324" s="130"/>
      <c r="RFX324" s="131"/>
      <c r="RFY324" s="131"/>
      <c r="RFZ324" s="131"/>
      <c r="RGA324" s="132"/>
      <c r="RGB324" s="132"/>
      <c r="RGC324" s="129"/>
      <c r="RGD324" s="129"/>
      <c r="RGE324" s="130"/>
      <c r="RGF324" s="131"/>
      <c r="RGG324" s="131"/>
      <c r="RGH324" s="131"/>
      <c r="RGI324" s="132"/>
      <c r="RGJ324" s="132"/>
      <c r="RGK324" s="129"/>
      <c r="RGL324" s="129"/>
      <c r="RGM324" s="130"/>
      <c r="RGN324" s="131"/>
      <c r="RGO324" s="131"/>
      <c r="RGP324" s="131"/>
      <c r="RGQ324" s="132"/>
      <c r="RGR324" s="132"/>
      <c r="RGS324" s="129"/>
      <c r="RGT324" s="129"/>
      <c r="RGU324" s="130"/>
      <c r="RGV324" s="131"/>
      <c r="RGW324" s="131"/>
      <c r="RGX324" s="131"/>
      <c r="RGY324" s="132"/>
      <c r="RGZ324" s="132"/>
      <c r="RHA324" s="129"/>
      <c r="RHB324" s="129"/>
      <c r="RHC324" s="130"/>
      <c r="RHD324" s="131"/>
      <c r="RHE324" s="131"/>
      <c r="RHF324" s="131"/>
      <c r="RHG324" s="132"/>
      <c r="RHH324" s="132"/>
      <c r="RHI324" s="129"/>
      <c r="RHJ324" s="129"/>
      <c r="RHK324" s="130"/>
      <c r="RHL324" s="131"/>
      <c r="RHM324" s="131"/>
      <c r="RHN324" s="131"/>
      <c r="RHO324" s="132"/>
      <c r="RHP324" s="132"/>
      <c r="RHQ324" s="129"/>
      <c r="RHR324" s="129"/>
      <c r="RHS324" s="130"/>
      <c r="RHT324" s="131"/>
      <c r="RHU324" s="131"/>
      <c r="RHV324" s="131"/>
      <c r="RHW324" s="132"/>
      <c r="RHX324" s="132"/>
      <c r="RHY324" s="129"/>
      <c r="RHZ324" s="129"/>
      <c r="RIA324" s="130"/>
      <c r="RIB324" s="131"/>
      <c r="RIC324" s="131"/>
      <c r="RID324" s="131"/>
      <c r="RIE324" s="132"/>
      <c r="RIF324" s="132"/>
      <c r="RIG324" s="129"/>
      <c r="RIH324" s="129"/>
      <c r="RII324" s="130"/>
      <c r="RIJ324" s="131"/>
      <c r="RIK324" s="131"/>
      <c r="RIL324" s="131"/>
      <c r="RIM324" s="132"/>
      <c r="RIN324" s="132"/>
      <c r="RIO324" s="129"/>
      <c r="RIP324" s="129"/>
      <c r="RIQ324" s="130"/>
      <c r="RIR324" s="131"/>
      <c r="RIS324" s="131"/>
      <c r="RIT324" s="131"/>
      <c r="RIU324" s="132"/>
      <c r="RIV324" s="132"/>
      <c r="RIW324" s="129"/>
      <c r="RIX324" s="129"/>
      <c r="RIY324" s="130"/>
      <c r="RIZ324" s="131"/>
      <c r="RJA324" s="131"/>
      <c r="RJB324" s="131"/>
      <c r="RJC324" s="132"/>
      <c r="RJD324" s="132"/>
      <c r="RJE324" s="129"/>
      <c r="RJF324" s="129"/>
      <c r="RJG324" s="130"/>
      <c r="RJH324" s="131"/>
      <c r="RJI324" s="131"/>
      <c r="RJJ324" s="131"/>
      <c r="RJK324" s="132"/>
      <c r="RJL324" s="132"/>
      <c r="RJM324" s="129"/>
      <c r="RJN324" s="129"/>
      <c r="RJO324" s="130"/>
      <c r="RJP324" s="131"/>
      <c r="RJQ324" s="131"/>
      <c r="RJR324" s="131"/>
      <c r="RJS324" s="132"/>
      <c r="RJT324" s="132"/>
      <c r="RJU324" s="129"/>
      <c r="RJV324" s="129"/>
      <c r="RJW324" s="130"/>
      <c r="RJX324" s="131"/>
      <c r="RJY324" s="131"/>
      <c r="RJZ324" s="131"/>
      <c r="RKA324" s="132"/>
      <c r="RKB324" s="132"/>
      <c r="RKC324" s="129"/>
      <c r="RKD324" s="129"/>
      <c r="RKE324" s="130"/>
      <c r="RKF324" s="131"/>
      <c r="RKG324" s="131"/>
      <c r="RKH324" s="131"/>
      <c r="RKI324" s="132"/>
      <c r="RKJ324" s="132"/>
      <c r="RKK324" s="129"/>
      <c r="RKL324" s="129"/>
      <c r="RKM324" s="130"/>
      <c r="RKN324" s="131"/>
      <c r="RKO324" s="131"/>
      <c r="RKP324" s="131"/>
      <c r="RKQ324" s="132"/>
      <c r="RKR324" s="132"/>
      <c r="RKS324" s="129"/>
      <c r="RKT324" s="129"/>
      <c r="RKU324" s="130"/>
      <c r="RKV324" s="131"/>
      <c r="RKW324" s="131"/>
      <c r="RKX324" s="131"/>
      <c r="RKY324" s="132"/>
      <c r="RKZ324" s="132"/>
      <c r="RLA324" s="129"/>
      <c r="RLB324" s="129"/>
      <c r="RLC324" s="130"/>
      <c r="RLD324" s="131"/>
      <c r="RLE324" s="131"/>
      <c r="RLF324" s="131"/>
      <c r="RLG324" s="132"/>
      <c r="RLH324" s="132"/>
      <c r="RLI324" s="129"/>
      <c r="RLJ324" s="129"/>
      <c r="RLK324" s="130"/>
      <c r="RLL324" s="131"/>
      <c r="RLM324" s="131"/>
      <c r="RLN324" s="131"/>
      <c r="RLO324" s="132"/>
      <c r="RLP324" s="132"/>
      <c r="RLQ324" s="129"/>
      <c r="RLR324" s="129"/>
      <c r="RLS324" s="130"/>
      <c r="RLT324" s="131"/>
      <c r="RLU324" s="131"/>
      <c r="RLV324" s="131"/>
      <c r="RLW324" s="132"/>
      <c r="RLX324" s="132"/>
      <c r="RLY324" s="129"/>
      <c r="RLZ324" s="129"/>
      <c r="RMA324" s="130"/>
      <c r="RMB324" s="131"/>
      <c r="RMC324" s="131"/>
      <c r="RMD324" s="131"/>
      <c r="RME324" s="132"/>
      <c r="RMF324" s="132"/>
      <c r="RMG324" s="129"/>
      <c r="RMH324" s="129"/>
      <c r="RMI324" s="130"/>
      <c r="RMJ324" s="131"/>
      <c r="RMK324" s="131"/>
      <c r="RML324" s="131"/>
      <c r="RMM324" s="132"/>
      <c r="RMN324" s="132"/>
      <c r="RMO324" s="129"/>
      <c r="RMP324" s="129"/>
      <c r="RMQ324" s="130"/>
      <c r="RMR324" s="131"/>
      <c r="RMS324" s="131"/>
      <c r="RMT324" s="131"/>
      <c r="RMU324" s="132"/>
      <c r="RMV324" s="132"/>
      <c r="RMW324" s="129"/>
      <c r="RMX324" s="129"/>
      <c r="RMY324" s="130"/>
      <c r="RMZ324" s="131"/>
      <c r="RNA324" s="131"/>
      <c r="RNB324" s="131"/>
      <c r="RNC324" s="132"/>
      <c r="RND324" s="132"/>
      <c r="RNE324" s="129"/>
      <c r="RNF324" s="129"/>
      <c r="RNG324" s="130"/>
      <c r="RNH324" s="131"/>
      <c r="RNI324" s="131"/>
      <c r="RNJ324" s="131"/>
      <c r="RNK324" s="132"/>
      <c r="RNL324" s="132"/>
      <c r="RNM324" s="129"/>
      <c r="RNN324" s="129"/>
      <c r="RNO324" s="130"/>
      <c r="RNP324" s="131"/>
      <c r="RNQ324" s="131"/>
      <c r="RNR324" s="131"/>
      <c r="RNS324" s="132"/>
      <c r="RNT324" s="132"/>
      <c r="RNU324" s="129"/>
      <c r="RNV324" s="129"/>
      <c r="RNW324" s="130"/>
      <c r="RNX324" s="131"/>
      <c r="RNY324" s="131"/>
      <c r="RNZ324" s="131"/>
      <c r="ROA324" s="132"/>
      <c r="ROB324" s="132"/>
      <c r="ROC324" s="129"/>
      <c r="ROD324" s="129"/>
      <c r="ROE324" s="130"/>
      <c r="ROF324" s="131"/>
      <c r="ROG324" s="131"/>
      <c r="ROH324" s="131"/>
      <c r="ROI324" s="132"/>
      <c r="ROJ324" s="132"/>
      <c r="ROK324" s="129"/>
      <c r="ROL324" s="129"/>
      <c r="ROM324" s="130"/>
      <c r="RON324" s="131"/>
      <c r="ROO324" s="131"/>
      <c r="ROP324" s="131"/>
      <c r="ROQ324" s="132"/>
      <c r="ROR324" s="132"/>
      <c r="ROS324" s="129"/>
      <c r="ROT324" s="129"/>
      <c r="ROU324" s="130"/>
      <c r="ROV324" s="131"/>
      <c r="ROW324" s="131"/>
      <c r="ROX324" s="131"/>
      <c r="ROY324" s="132"/>
      <c r="ROZ324" s="132"/>
      <c r="RPA324" s="129"/>
      <c r="RPB324" s="129"/>
      <c r="RPC324" s="130"/>
      <c r="RPD324" s="131"/>
      <c r="RPE324" s="131"/>
      <c r="RPF324" s="131"/>
      <c r="RPG324" s="132"/>
      <c r="RPH324" s="132"/>
      <c r="RPI324" s="129"/>
      <c r="RPJ324" s="129"/>
      <c r="RPK324" s="130"/>
      <c r="RPL324" s="131"/>
      <c r="RPM324" s="131"/>
      <c r="RPN324" s="131"/>
      <c r="RPO324" s="132"/>
      <c r="RPP324" s="132"/>
      <c r="RPQ324" s="129"/>
      <c r="RPR324" s="129"/>
      <c r="RPS324" s="130"/>
      <c r="RPT324" s="131"/>
      <c r="RPU324" s="131"/>
      <c r="RPV324" s="131"/>
      <c r="RPW324" s="132"/>
      <c r="RPX324" s="132"/>
      <c r="RPY324" s="129"/>
      <c r="RPZ324" s="129"/>
      <c r="RQA324" s="130"/>
      <c r="RQB324" s="131"/>
      <c r="RQC324" s="131"/>
      <c r="RQD324" s="131"/>
      <c r="RQE324" s="132"/>
      <c r="RQF324" s="132"/>
      <c r="RQG324" s="129"/>
      <c r="RQH324" s="129"/>
      <c r="RQI324" s="130"/>
      <c r="RQJ324" s="131"/>
      <c r="RQK324" s="131"/>
      <c r="RQL324" s="131"/>
      <c r="RQM324" s="132"/>
      <c r="RQN324" s="132"/>
      <c r="RQO324" s="129"/>
      <c r="RQP324" s="129"/>
      <c r="RQQ324" s="130"/>
      <c r="RQR324" s="131"/>
      <c r="RQS324" s="131"/>
      <c r="RQT324" s="131"/>
      <c r="RQU324" s="132"/>
      <c r="RQV324" s="132"/>
      <c r="RQW324" s="129"/>
      <c r="RQX324" s="129"/>
      <c r="RQY324" s="130"/>
      <c r="RQZ324" s="131"/>
      <c r="RRA324" s="131"/>
      <c r="RRB324" s="131"/>
      <c r="RRC324" s="132"/>
      <c r="RRD324" s="132"/>
      <c r="RRE324" s="129"/>
      <c r="RRF324" s="129"/>
      <c r="RRG324" s="130"/>
      <c r="RRH324" s="131"/>
      <c r="RRI324" s="131"/>
      <c r="RRJ324" s="131"/>
      <c r="RRK324" s="132"/>
      <c r="RRL324" s="132"/>
      <c r="RRM324" s="129"/>
      <c r="RRN324" s="129"/>
      <c r="RRO324" s="130"/>
      <c r="RRP324" s="131"/>
      <c r="RRQ324" s="131"/>
      <c r="RRR324" s="131"/>
      <c r="RRS324" s="132"/>
      <c r="RRT324" s="132"/>
      <c r="RRU324" s="129"/>
      <c r="RRV324" s="129"/>
      <c r="RRW324" s="130"/>
      <c r="RRX324" s="131"/>
      <c r="RRY324" s="131"/>
      <c r="RRZ324" s="131"/>
      <c r="RSA324" s="132"/>
      <c r="RSB324" s="132"/>
      <c r="RSC324" s="129"/>
      <c r="RSD324" s="129"/>
      <c r="RSE324" s="130"/>
      <c r="RSF324" s="131"/>
      <c r="RSG324" s="131"/>
      <c r="RSH324" s="131"/>
      <c r="RSI324" s="132"/>
      <c r="RSJ324" s="132"/>
      <c r="RSK324" s="129"/>
      <c r="RSL324" s="129"/>
      <c r="RSM324" s="130"/>
      <c r="RSN324" s="131"/>
      <c r="RSO324" s="131"/>
      <c r="RSP324" s="131"/>
      <c r="RSQ324" s="132"/>
      <c r="RSR324" s="132"/>
      <c r="RSS324" s="129"/>
      <c r="RST324" s="129"/>
      <c r="RSU324" s="130"/>
      <c r="RSV324" s="131"/>
      <c r="RSW324" s="131"/>
      <c r="RSX324" s="131"/>
      <c r="RSY324" s="132"/>
      <c r="RSZ324" s="132"/>
      <c r="RTA324" s="129"/>
      <c r="RTB324" s="129"/>
      <c r="RTC324" s="130"/>
      <c r="RTD324" s="131"/>
      <c r="RTE324" s="131"/>
      <c r="RTF324" s="131"/>
      <c r="RTG324" s="132"/>
      <c r="RTH324" s="132"/>
      <c r="RTI324" s="129"/>
      <c r="RTJ324" s="129"/>
      <c r="RTK324" s="130"/>
      <c r="RTL324" s="131"/>
      <c r="RTM324" s="131"/>
      <c r="RTN324" s="131"/>
      <c r="RTO324" s="132"/>
      <c r="RTP324" s="132"/>
      <c r="RTQ324" s="129"/>
      <c r="RTR324" s="129"/>
      <c r="RTS324" s="130"/>
      <c r="RTT324" s="131"/>
      <c r="RTU324" s="131"/>
      <c r="RTV324" s="131"/>
      <c r="RTW324" s="132"/>
      <c r="RTX324" s="132"/>
      <c r="RTY324" s="129"/>
      <c r="RTZ324" s="129"/>
      <c r="RUA324" s="130"/>
      <c r="RUB324" s="131"/>
      <c r="RUC324" s="131"/>
      <c r="RUD324" s="131"/>
      <c r="RUE324" s="132"/>
      <c r="RUF324" s="132"/>
      <c r="RUG324" s="129"/>
      <c r="RUH324" s="129"/>
      <c r="RUI324" s="130"/>
      <c r="RUJ324" s="131"/>
      <c r="RUK324" s="131"/>
      <c r="RUL324" s="131"/>
      <c r="RUM324" s="132"/>
      <c r="RUN324" s="132"/>
      <c r="RUO324" s="129"/>
      <c r="RUP324" s="129"/>
      <c r="RUQ324" s="130"/>
      <c r="RUR324" s="131"/>
      <c r="RUS324" s="131"/>
      <c r="RUT324" s="131"/>
      <c r="RUU324" s="132"/>
      <c r="RUV324" s="132"/>
      <c r="RUW324" s="129"/>
      <c r="RUX324" s="129"/>
      <c r="RUY324" s="130"/>
      <c r="RUZ324" s="131"/>
      <c r="RVA324" s="131"/>
      <c r="RVB324" s="131"/>
      <c r="RVC324" s="132"/>
      <c r="RVD324" s="132"/>
      <c r="RVE324" s="129"/>
      <c r="RVF324" s="129"/>
      <c r="RVG324" s="130"/>
      <c r="RVH324" s="131"/>
      <c r="RVI324" s="131"/>
      <c r="RVJ324" s="131"/>
      <c r="RVK324" s="132"/>
      <c r="RVL324" s="132"/>
      <c r="RVM324" s="129"/>
      <c r="RVN324" s="129"/>
      <c r="RVO324" s="130"/>
      <c r="RVP324" s="131"/>
      <c r="RVQ324" s="131"/>
      <c r="RVR324" s="131"/>
      <c r="RVS324" s="132"/>
      <c r="RVT324" s="132"/>
      <c r="RVU324" s="129"/>
      <c r="RVV324" s="129"/>
      <c r="RVW324" s="130"/>
      <c r="RVX324" s="131"/>
      <c r="RVY324" s="131"/>
      <c r="RVZ324" s="131"/>
      <c r="RWA324" s="132"/>
      <c r="RWB324" s="132"/>
      <c r="RWC324" s="129"/>
      <c r="RWD324" s="129"/>
      <c r="RWE324" s="130"/>
      <c r="RWF324" s="131"/>
      <c r="RWG324" s="131"/>
      <c r="RWH324" s="131"/>
      <c r="RWI324" s="132"/>
      <c r="RWJ324" s="132"/>
      <c r="RWK324" s="129"/>
      <c r="RWL324" s="129"/>
      <c r="RWM324" s="130"/>
      <c r="RWN324" s="131"/>
      <c r="RWO324" s="131"/>
      <c r="RWP324" s="131"/>
      <c r="RWQ324" s="132"/>
      <c r="RWR324" s="132"/>
      <c r="RWS324" s="129"/>
      <c r="RWT324" s="129"/>
      <c r="RWU324" s="130"/>
      <c r="RWV324" s="131"/>
      <c r="RWW324" s="131"/>
      <c r="RWX324" s="131"/>
      <c r="RWY324" s="132"/>
      <c r="RWZ324" s="132"/>
      <c r="RXA324" s="129"/>
      <c r="RXB324" s="129"/>
      <c r="RXC324" s="130"/>
      <c r="RXD324" s="131"/>
      <c r="RXE324" s="131"/>
      <c r="RXF324" s="131"/>
      <c r="RXG324" s="132"/>
      <c r="RXH324" s="132"/>
      <c r="RXI324" s="129"/>
      <c r="RXJ324" s="129"/>
      <c r="RXK324" s="130"/>
      <c r="RXL324" s="131"/>
      <c r="RXM324" s="131"/>
      <c r="RXN324" s="131"/>
      <c r="RXO324" s="132"/>
      <c r="RXP324" s="132"/>
      <c r="RXQ324" s="129"/>
      <c r="RXR324" s="129"/>
      <c r="RXS324" s="130"/>
      <c r="RXT324" s="131"/>
      <c r="RXU324" s="131"/>
      <c r="RXV324" s="131"/>
      <c r="RXW324" s="132"/>
      <c r="RXX324" s="132"/>
      <c r="RXY324" s="129"/>
      <c r="RXZ324" s="129"/>
      <c r="RYA324" s="130"/>
      <c r="RYB324" s="131"/>
      <c r="RYC324" s="131"/>
      <c r="RYD324" s="131"/>
      <c r="RYE324" s="132"/>
      <c r="RYF324" s="132"/>
      <c r="RYG324" s="129"/>
      <c r="RYH324" s="129"/>
      <c r="RYI324" s="130"/>
      <c r="RYJ324" s="131"/>
      <c r="RYK324" s="131"/>
      <c r="RYL324" s="131"/>
      <c r="RYM324" s="132"/>
      <c r="RYN324" s="132"/>
      <c r="RYO324" s="129"/>
      <c r="RYP324" s="129"/>
      <c r="RYQ324" s="130"/>
      <c r="RYR324" s="131"/>
      <c r="RYS324" s="131"/>
      <c r="RYT324" s="131"/>
      <c r="RYU324" s="132"/>
      <c r="RYV324" s="132"/>
      <c r="RYW324" s="129"/>
      <c r="RYX324" s="129"/>
      <c r="RYY324" s="130"/>
      <c r="RYZ324" s="131"/>
      <c r="RZA324" s="131"/>
      <c r="RZB324" s="131"/>
      <c r="RZC324" s="132"/>
      <c r="RZD324" s="132"/>
      <c r="RZE324" s="129"/>
      <c r="RZF324" s="129"/>
      <c r="RZG324" s="130"/>
      <c r="RZH324" s="131"/>
      <c r="RZI324" s="131"/>
      <c r="RZJ324" s="131"/>
      <c r="RZK324" s="132"/>
      <c r="RZL324" s="132"/>
      <c r="RZM324" s="129"/>
      <c r="RZN324" s="129"/>
      <c r="RZO324" s="130"/>
      <c r="RZP324" s="131"/>
      <c r="RZQ324" s="131"/>
      <c r="RZR324" s="131"/>
      <c r="RZS324" s="132"/>
      <c r="RZT324" s="132"/>
      <c r="RZU324" s="129"/>
      <c r="RZV324" s="129"/>
      <c r="RZW324" s="130"/>
      <c r="RZX324" s="131"/>
      <c r="RZY324" s="131"/>
      <c r="RZZ324" s="131"/>
      <c r="SAA324" s="132"/>
      <c r="SAB324" s="132"/>
      <c r="SAC324" s="129"/>
      <c r="SAD324" s="129"/>
      <c r="SAE324" s="130"/>
      <c r="SAF324" s="131"/>
      <c r="SAG324" s="131"/>
      <c r="SAH324" s="131"/>
      <c r="SAI324" s="132"/>
      <c r="SAJ324" s="132"/>
      <c r="SAK324" s="129"/>
      <c r="SAL324" s="129"/>
      <c r="SAM324" s="130"/>
      <c r="SAN324" s="131"/>
      <c r="SAO324" s="131"/>
      <c r="SAP324" s="131"/>
      <c r="SAQ324" s="132"/>
      <c r="SAR324" s="132"/>
      <c r="SAS324" s="129"/>
      <c r="SAT324" s="129"/>
      <c r="SAU324" s="130"/>
      <c r="SAV324" s="131"/>
      <c r="SAW324" s="131"/>
      <c r="SAX324" s="131"/>
      <c r="SAY324" s="132"/>
      <c r="SAZ324" s="132"/>
      <c r="SBA324" s="129"/>
      <c r="SBB324" s="129"/>
      <c r="SBC324" s="130"/>
      <c r="SBD324" s="131"/>
      <c r="SBE324" s="131"/>
      <c r="SBF324" s="131"/>
      <c r="SBG324" s="132"/>
      <c r="SBH324" s="132"/>
      <c r="SBI324" s="129"/>
      <c r="SBJ324" s="129"/>
      <c r="SBK324" s="130"/>
      <c r="SBL324" s="131"/>
      <c r="SBM324" s="131"/>
      <c r="SBN324" s="131"/>
      <c r="SBO324" s="132"/>
      <c r="SBP324" s="132"/>
      <c r="SBQ324" s="129"/>
      <c r="SBR324" s="129"/>
      <c r="SBS324" s="130"/>
      <c r="SBT324" s="131"/>
      <c r="SBU324" s="131"/>
      <c r="SBV324" s="131"/>
      <c r="SBW324" s="132"/>
      <c r="SBX324" s="132"/>
      <c r="SBY324" s="129"/>
      <c r="SBZ324" s="129"/>
      <c r="SCA324" s="130"/>
      <c r="SCB324" s="131"/>
      <c r="SCC324" s="131"/>
      <c r="SCD324" s="131"/>
      <c r="SCE324" s="132"/>
      <c r="SCF324" s="132"/>
      <c r="SCG324" s="129"/>
      <c r="SCH324" s="129"/>
      <c r="SCI324" s="130"/>
      <c r="SCJ324" s="131"/>
      <c r="SCK324" s="131"/>
      <c r="SCL324" s="131"/>
      <c r="SCM324" s="132"/>
      <c r="SCN324" s="132"/>
      <c r="SCO324" s="129"/>
      <c r="SCP324" s="129"/>
      <c r="SCQ324" s="130"/>
      <c r="SCR324" s="131"/>
      <c r="SCS324" s="131"/>
      <c r="SCT324" s="131"/>
      <c r="SCU324" s="132"/>
      <c r="SCV324" s="132"/>
      <c r="SCW324" s="129"/>
      <c r="SCX324" s="129"/>
      <c r="SCY324" s="130"/>
      <c r="SCZ324" s="131"/>
      <c r="SDA324" s="131"/>
      <c r="SDB324" s="131"/>
      <c r="SDC324" s="132"/>
      <c r="SDD324" s="132"/>
      <c r="SDE324" s="129"/>
      <c r="SDF324" s="129"/>
      <c r="SDG324" s="130"/>
      <c r="SDH324" s="131"/>
      <c r="SDI324" s="131"/>
      <c r="SDJ324" s="131"/>
      <c r="SDK324" s="132"/>
      <c r="SDL324" s="132"/>
      <c r="SDM324" s="129"/>
      <c r="SDN324" s="129"/>
      <c r="SDO324" s="130"/>
      <c r="SDP324" s="131"/>
      <c r="SDQ324" s="131"/>
      <c r="SDR324" s="131"/>
      <c r="SDS324" s="132"/>
      <c r="SDT324" s="132"/>
      <c r="SDU324" s="129"/>
      <c r="SDV324" s="129"/>
      <c r="SDW324" s="130"/>
      <c r="SDX324" s="131"/>
      <c r="SDY324" s="131"/>
      <c r="SDZ324" s="131"/>
      <c r="SEA324" s="132"/>
      <c r="SEB324" s="132"/>
      <c r="SEC324" s="129"/>
      <c r="SED324" s="129"/>
      <c r="SEE324" s="130"/>
      <c r="SEF324" s="131"/>
      <c r="SEG324" s="131"/>
      <c r="SEH324" s="131"/>
      <c r="SEI324" s="132"/>
      <c r="SEJ324" s="132"/>
      <c r="SEK324" s="129"/>
      <c r="SEL324" s="129"/>
      <c r="SEM324" s="130"/>
      <c r="SEN324" s="131"/>
      <c r="SEO324" s="131"/>
      <c r="SEP324" s="131"/>
      <c r="SEQ324" s="132"/>
      <c r="SER324" s="132"/>
      <c r="SES324" s="129"/>
      <c r="SET324" s="129"/>
      <c r="SEU324" s="130"/>
      <c r="SEV324" s="131"/>
      <c r="SEW324" s="131"/>
      <c r="SEX324" s="131"/>
      <c r="SEY324" s="132"/>
      <c r="SEZ324" s="132"/>
      <c r="SFA324" s="129"/>
      <c r="SFB324" s="129"/>
      <c r="SFC324" s="130"/>
      <c r="SFD324" s="131"/>
      <c r="SFE324" s="131"/>
      <c r="SFF324" s="131"/>
      <c r="SFG324" s="132"/>
      <c r="SFH324" s="132"/>
      <c r="SFI324" s="129"/>
      <c r="SFJ324" s="129"/>
      <c r="SFK324" s="130"/>
      <c r="SFL324" s="131"/>
      <c r="SFM324" s="131"/>
      <c r="SFN324" s="131"/>
      <c r="SFO324" s="132"/>
      <c r="SFP324" s="132"/>
      <c r="SFQ324" s="129"/>
      <c r="SFR324" s="129"/>
      <c r="SFS324" s="130"/>
      <c r="SFT324" s="131"/>
      <c r="SFU324" s="131"/>
      <c r="SFV324" s="131"/>
      <c r="SFW324" s="132"/>
      <c r="SFX324" s="132"/>
      <c r="SFY324" s="129"/>
      <c r="SFZ324" s="129"/>
      <c r="SGA324" s="130"/>
      <c r="SGB324" s="131"/>
      <c r="SGC324" s="131"/>
      <c r="SGD324" s="131"/>
      <c r="SGE324" s="132"/>
      <c r="SGF324" s="132"/>
      <c r="SGG324" s="129"/>
      <c r="SGH324" s="129"/>
      <c r="SGI324" s="130"/>
      <c r="SGJ324" s="131"/>
      <c r="SGK324" s="131"/>
      <c r="SGL324" s="131"/>
      <c r="SGM324" s="132"/>
      <c r="SGN324" s="132"/>
      <c r="SGO324" s="129"/>
      <c r="SGP324" s="129"/>
      <c r="SGQ324" s="130"/>
      <c r="SGR324" s="131"/>
      <c r="SGS324" s="131"/>
      <c r="SGT324" s="131"/>
      <c r="SGU324" s="132"/>
      <c r="SGV324" s="132"/>
      <c r="SGW324" s="129"/>
      <c r="SGX324" s="129"/>
      <c r="SGY324" s="130"/>
      <c r="SGZ324" s="131"/>
      <c r="SHA324" s="131"/>
      <c r="SHB324" s="131"/>
      <c r="SHC324" s="132"/>
      <c r="SHD324" s="132"/>
      <c r="SHE324" s="129"/>
      <c r="SHF324" s="129"/>
      <c r="SHG324" s="130"/>
      <c r="SHH324" s="131"/>
      <c r="SHI324" s="131"/>
      <c r="SHJ324" s="131"/>
      <c r="SHK324" s="132"/>
      <c r="SHL324" s="132"/>
      <c r="SHM324" s="129"/>
      <c r="SHN324" s="129"/>
      <c r="SHO324" s="130"/>
      <c r="SHP324" s="131"/>
      <c r="SHQ324" s="131"/>
      <c r="SHR324" s="131"/>
      <c r="SHS324" s="132"/>
      <c r="SHT324" s="132"/>
      <c r="SHU324" s="129"/>
      <c r="SHV324" s="129"/>
      <c r="SHW324" s="130"/>
      <c r="SHX324" s="131"/>
      <c r="SHY324" s="131"/>
      <c r="SHZ324" s="131"/>
      <c r="SIA324" s="132"/>
      <c r="SIB324" s="132"/>
      <c r="SIC324" s="129"/>
      <c r="SID324" s="129"/>
      <c r="SIE324" s="130"/>
      <c r="SIF324" s="131"/>
      <c r="SIG324" s="131"/>
      <c r="SIH324" s="131"/>
      <c r="SII324" s="132"/>
      <c r="SIJ324" s="132"/>
      <c r="SIK324" s="129"/>
      <c r="SIL324" s="129"/>
      <c r="SIM324" s="130"/>
      <c r="SIN324" s="131"/>
      <c r="SIO324" s="131"/>
      <c r="SIP324" s="131"/>
      <c r="SIQ324" s="132"/>
      <c r="SIR324" s="132"/>
      <c r="SIS324" s="129"/>
      <c r="SIT324" s="129"/>
      <c r="SIU324" s="130"/>
      <c r="SIV324" s="131"/>
      <c r="SIW324" s="131"/>
      <c r="SIX324" s="131"/>
      <c r="SIY324" s="132"/>
      <c r="SIZ324" s="132"/>
      <c r="SJA324" s="129"/>
      <c r="SJB324" s="129"/>
      <c r="SJC324" s="130"/>
      <c r="SJD324" s="131"/>
      <c r="SJE324" s="131"/>
      <c r="SJF324" s="131"/>
      <c r="SJG324" s="132"/>
      <c r="SJH324" s="132"/>
      <c r="SJI324" s="129"/>
      <c r="SJJ324" s="129"/>
      <c r="SJK324" s="130"/>
      <c r="SJL324" s="131"/>
      <c r="SJM324" s="131"/>
      <c r="SJN324" s="131"/>
      <c r="SJO324" s="132"/>
      <c r="SJP324" s="132"/>
      <c r="SJQ324" s="129"/>
      <c r="SJR324" s="129"/>
      <c r="SJS324" s="130"/>
      <c r="SJT324" s="131"/>
      <c r="SJU324" s="131"/>
      <c r="SJV324" s="131"/>
      <c r="SJW324" s="132"/>
      <c r="SJX324" s="132"/>
      <c r="SJY324" s="129"/>
      <c r="SJZ324" s="129"/>
      <c r="SKA324" s="130"/>
      <c r="SKB324" s="131"/>
      <c r="SKC324" s="131"/>
      <c r="SKD324" s="131"/>
      <c r="SKE324" s="132"/>
      <c r="SKF324" s="132"/>
      <c r="SKG324" s="129"/>
      <c r="SKH324" s="129"/>
      <c r="SKI324" s="130"/>
      <c r="SKJ324" s="131"/>
      <c r="SKK324" s="131"/>
      <c r="SKL324" s="131"/>
      <c r="SKM324" s="132"/>
      <c r="SKN324" s="132"/>
      <c r="SKO324" s="129"/>
      <c r="SKP324" s="129"/>
      <c r="SKQ324" s="130"/>
      <c r="SKR324" s="131"/>
      <c r="SKS324" s="131"/>
      <c r="SKT324" s="131"/>
      <c r="SKU324" s="132"/>
      <c r="SKV324" s="132"/>
      <c r="SKW324" s="129"/>
      <c r="SKX324" s="129"/>
      <c r="SKY324" s="130"/>
      <c r="SKZ324" s="131"/>
      <c r="SLA324" s="131"/>
      <c r="SLB324" s="131"/>
      <c r="SLC324" s="132"/>
      <c r="SLD324" s="132"/>
      <c r="SLE324" s="129"/>
      <c r="SLF324" s="129"/>
      <c r="SLG324" s="130"/>
      <c r="SLH324" s="131"/>
      <c r="SLI324" s="131"/>
      <c r="SLJ324" s="131"/>
      <c r="SLK324" s="132"/>
      <c r="SLL324" s="132"/>
      <c r="SLM324" s="129"/>
      <c r="SLN324" s="129"/>
      <c r="SLO324" s="130"/>
      <c r="SLP324" s="131"/>
      <c r="SLQ324" s="131"/>
      <c r="SLR324" s="131"/>
      <c r="SLS324" s="132"/>
      <c r="SLT324" s="132"/>
      <c r="SLU324" s="129"/>
      <c r="SLV324" s="129"/>
      <c r="SLW324" s="130"/>
      <c r="SLX324" s="131"/>
      <c r="SLY324" s="131"/>
      <c r="SLZ324" s="131"/>
      <c r="SMA324" s="132"/>
      <c r="SMB324" s="132"/>
      <c r="SMC324" s="129"/>
      <c r="SMD324" s="129"/>
      <c r="SME324" s="130"/>
      <c r="SMF324" s="131"/>
      <c r="SMG324" s="131"/>
      <c r="SMH324" s="131"/>
      <c r="SMI324" s="132"/>
      <c r="SMJ324" s="132"/>
      <c r="SMK324" s="129"/>
      <c r="SML324" s="129"/>
      <c r="SMM324" s="130"/>
      <c r="SMN324" s="131"/>
      <c r="SMO324" s="131"/>
      <c r="SMP324" s="131"/>
      <c r="SMQ324" s="132"/>
      <c r="SMR324" s="132"/>
      <c r="SMS324" s="129"/>
      <c r="SMT324" s="129"/>
      <c r="SMU324" s="130"/>
      <c r="SMV324" s="131"/>
      <c r="SMW324" s="131"/>
      <c r="SMX324" s="131"/>
      <c r="SMY324" s="132"/>
      <c r="SMZ324" s="132"/>
      <c r="SNA324" s="129"/>
      <c r="SNB324" s="129"/>
      <c r="SNC324" s="130"/>
      <c r="SND324" s="131"/>
      <c r="SNE324" s="131"/>
      <c r="SNF324" s="131"/>
      <c r="SNG324" s="132"/>
      <c r="SNH324" s="132"/>
      <c r="SNI324" s="129"/>
      <c r="SNJ324" s="129"/>
      <c r="SNK324" s="130"/>
      <c r="SNL324" s="131"/>
      <c r="SNM324" s="131"/>
      <c r="SNN324" s="131"/>
      <c r="SNO324" s="132"/>
      <c r="SNP324" s="132"/>
      <c r="SNQ324" s="129"/>
      <c r="SNR324" s="129"/>
      <c r="SNS324" s="130"/>
      <c r="SNT324" s="131"/>
      <c r="SNU324" s="131"/>
      <c r="SNV324" s="131"/>
      <c r="SNW324" s="132"/>
      <c r="SNX324" s="132"/>
      <c r="SNY324" s="129"/>
      <c r="SNZ324" s="129"/>
      <c r="SOA324" s="130"/>
      <c r="SOB324" s="131"/>
      <c r="SOC324" s="131"/>
      <c r="SOD324" s="131"/>
      <c r="SOE324" s="132"/>
      <c r="SOF324" s="132"/>
      <c r="SOG324" s="129"/>
      <c r="SOH324" s="129"/>
      <c r="SOI324" s="130"/>
      <c r="SOJ324" s="131"/>
      <c r="SOK324" s="131"/>
      <c r="SOL324" s="131"/>
      <c r="SOM324" s="132"/>
      <c r="SON324" s="132"/>
      <c r="SOO324" s="129"/>
      <c r="SOP324" s="129"/>
      <c r="SOQ324" s="130"/>
      <c r="SOR324" s="131"/>
      <c r="SOS324" s="131"/>
      <c r="SOT324" s="131"/>
      <c r="SOU324" s="132"/>
      <c r="SOV324" s="132"/>
      <c r="SOW324" s="129"/>
      <c r="SOX324" s="129"/>
      <c r="SOY324" s="130"/>
      <c r="SOZ324" s="131"/>
      <c r="SPA324" s="131"/>
      <c r="SPB324" s="131"/>
      <c r="SPC324" s="132"/>
      <c r="SPD324" s="132"/>
      <c r="SPE324" s="129"/>
      <c r="SPF324" s="129"/>
      <c r="SPG324" s="130"/>
      <c r="SPH324" s="131"/>
      <c r="SPI324" s="131"/>
      <c r="SPJ324" s="131"/>
      <c r="SPK324" s="132"/>
      <c r="SPL324" s="132"/>
      <c r="SPM324" s="129"/>
      <c r="SPN324" s="129"/>
      <c r="SPO324" s="130"/>
      <c r="SPP324" s="131"/>
      <c r="SPQ324" s="131"/>
      <c r="SPR324" s="131"/>
      <c r="SPS324" s="132"/>
      <c r="SPT324" s="132"/>
      <c r="SPU324" s="129"/>
      <c r="SPV324" s="129"/>
      <c r="SPW324" s="130"/>
      <c r="SPX324" s="131"/>
      <c r="SPY324" s="131"/>
      <c r="SPZ324" s="131"/>
      <c r="SQA324" s="132"/>
      <c r="SQB324" s="132"/>
      <c r="SQC324" s="129"/>
      <c r="SQD324" s="129"/>
      <c r="SQE324" s="130"/>
      <c r="SQF324" s="131"/>
      <c r="SQG324" s="131"/>
      <c r="SQH324" s="131"/>
      <c r="SQI324" s="132"/>
      <c r="SQJ324" s="132"/>
      <c r="SQK324" s="129"/>
      <c r="SQL324" s="129"/>
      <c r="SQM324" s="130"/>
      <c r="SQN324" s="131"/>
      <c r="SQO324" s="131"/>
      <c r="SQP324" s="131"/>
      <c r="SQQ324" s="132"/>
      <c r="SQR324" s="132"/>
      <c r="SQS324" s="129"/>
      <c r="SQT324" s="129"/>
      <c r="SQU324" s="130"/>
      <c r="SQV324" s="131"/>
      <c r="SQW324" s="131"/>
      <c r="SQX324" s="131"/>
      <c r="SQY324" s="132"/>
      <c r="SQZ324" s="132"/>
      <c r="SRA324" s="129"/>
      <c r="SRB324" s="129"/>
      <c r="SRC324" s="130"/>
      <c r="SRD324" s="131"/>
      <c r="SRE324" s="131"/>
      <c r="SRF324" s="131"/>
      <c r="SRG324" s="132"/>
      <c r="SRH324" s="132"/>
      <c r="SRI324" s="129"/>
      <c r="SRJ324" s="129"/>
      <c r="SRK324" s="130"/>
      <c r="SRL324" s="131"/>
      <c r="SRM324" s="131"/>
      <c r="SRN324" s="131"/>
      <c r="SRO324" s="132"/>
      <c r="SRP324" s="132"/>
      <c r="SRQ324" s="129"/>
      <c r="SRR324" s="129"/>
      <c r="SRS324" s="130"/>
      <c r="SRT324" s="131"/>
      <c r="SRU324" s="131"/>
      <c r="SRV324" s="131"/>
      <c r="SRW324" s="132"/>
      <c r="SRX324" s="132"/>
      <c r="SRY324" s="129"/>
      <c r="SRZ324" s="129"/>
      <c r="SSA324" s="130"/>
      <c r="SSB324" s="131"/>
      <c r="SSC324" s="131"/>
      <c r="SSD324" s="131"/>
      <c r="SSE324" s="132"/>
      <c r="SSF324" s="132"/>
      <c r="SSG324" s="129"/>
      <c r="SSH324" s="129"/>
      <c r="SSI324" s="130"/>
      <c r="SSJ324" s="131"/>
      <c r="SSK324" s="131"/>
      <c r="SSL324" s="131"/>
      <c r="SSM324" s="132"/>
      <c r="SSN324" s="132"/>
      <c r="SSO324" s="129"/>
      <c r="SSP324" s="129"/>
      <c r="SSQ324" s="130"/>
      <c r="SSR324" s="131"/>
      <c r="SSS324" s="131"/>
      <c r="SST324" s="131"/>
      <c r="SSU324" s="132"/>
      <c r="SSV324" s="132"/>
      <c r="SSW324" s="129"/>
      <c r="SSX324" s="129"/>
      <c r="SSY324" s="130"/>
      <c r="SSZ324" s="131"/>
      <c r="STA324" s="131"/>
      <c r="STB324" s="131"/>
      <c r="STC324" s="132"/>
      <c r="STD324" s="132"/>
      <c r="STE324" s="129"/>
      <c r="STF324" s="129"/>
      <c r="STG324" s="130"/>
      <c r="STH324" s="131"/>
      <c r="STI324" s="131"/>
      <c r="STJ324" s="131"/>
      <c r="STK324" s="132"/>
      <c r="STL324" s="132"/>
      <c r="STM324" s="129"/>
      <c r="STN324" s="129"/>
      <c r="STO324" s="130"/>
      <c r="STP324" s="131"/>
      <c r="STQ324" s="131"/>
      <c r="STR324" s="131"/>
      <c r="STS324" s="132"/>
      <c r="STT324" s="132"/>
      <c r="STU324" s="129"/>
      <c r="STV324" s="129"/>
      <c r="STW324" s="130"/>
      <c r="STX324" s="131"/>
      <c r="STY324" s="131"/>
      <c r="STZ324" s="131"/>
      <c r="SUA324" s="132"/>
      <c r="SUB324" s="132"/>
      <c r="SUC324" s="129"/>
      <c r="SUD324" s="129"/>
      <c r="SUE324" s="130"/>
      <c r="SUF324" s="131"/>
      <c r="SUG324" s="131"/>
      <c r="SUH324" s="131"/>
      <c r="SUI324" s="132"/>
      <c r="SUJ324" s="132"/>
      <c r="SUK324" s="129"/>
      <c r="SUL324" s="129"/>
      <c r="SUM324" s="130"/>
      <c r="SUN324" s="131"/>
      <c r="SUO324" s="131"/>
      <c r="SUP324" s="131"/>
      <c r="SUQ324" s="132"/>
      <c r="SUR324" s="132"/>
      <c r="SUS324" s="129"/>
      <c r="SUT324" s="129"/>
      <c r="SUU324" s="130"/>
      <c r="SUV324" s="131"/>
      <c r="SUW324" s="131"/>
      <c r="SUX324" s="131"/>
      <c r="SUY324" s="132"/>
      <c r="SUZ324" s="132"/>
      <c r="SVA324" s="129"/>
      <c r="SVB324" s="129"/>
      <c r="SVC324" s="130"/>
      <c r="SVD324" s="131"/>
      <c r="SVE324" s="131"/>
      <c r="SVF324" s="131"/>
      <c r="SVG324" s="132"/>
      <c r="SVH324" s="132"/>
      <c r="SVI324" s="129"/>
      <c r="SVJ324" s="129"/>
      <c r="SVK324" s="130"/>
      <c r="SVL324" s="131"/>
      <c r="SVM324" s="131"/>
      <c r="SVN324" s="131"/>
      <c r="SVO324" s="132"/>
      <c r="SVP324" s="132"/>
      <c r="SVQ324" s="129"/>
      <c r="SVR324" s="129"/>
      <c r="SVS324" s="130"/>
      <c r="SVT324" s="131"/>
      <c r="SVU324" s="131"/>
      <c r="SVV324" s="131"/>
      <c r="SVW324" s="132"/>
      <c r="SVX324" s="132"/>
      <c r="SVY324" s="129"/>
      <c r="SVZ324" s="129"/>
      <c r="SWA324" s="130"/>
      <c r="SWB324" s="131"/>
      <c r="SWC324" s="131"/>
      <c r="SWD324" s="131"/>
      <c r="SWE324" s="132"/>
      <c r="SWF324" s="132"/>
      <c r="SWG324" s="129"/>
      <c r="SWH324" s="129"/>
      <c r="SWI324" s="130"/>
      <c r="SWJ324" s="131"/>
      <c r="SWK324" s="131"/>
      <c r="SWL324" s="131"/>
      <c r="SWM324" s="132"/>
      <c r="SWN324" s="132"/>
      <c r="SWO324" s="129"/>
      <c r="SWP324" s="129"/>
      <c r="SWQ324" s="130"/>
      <c r="SWR324" s="131"/>
      <c r="SWS324" s="131"/>
      <c r="SWT324" s="131"/>
      <c r="SWU324" s="132"/>
      <c r="SWV324" s="132"/>
      <c r="SWW324" s="129"/>
      <c r="SWX324" s="129"/>
      <c r="SWY324" s="130"/>
      <c r="SWZ324" s="131"/>
      <c r="SXA324" s="131"/>
      <c r="SXB324" s="131"/>
      <c r="SXC324" s="132"/>
      <c r="SXD324" s="132"/>
      <c r="SXE324" s="129"/>
      <c r="SXF324" s="129"/>
      <c r="SXG324" s="130"/>
      <c r="SXH324" s="131"/>
      <c r="SXI324" s="131"/>
      <c r="SXJ324" s="131"/>
      <c r="SXK324" s="132"/>
      <c r="SXL324" s="132"/>
      <c r="SXM324" s="129"/>
      <c r="SXN324" s="129"/>
      <c r="SXO324" s="130"/>
      <c r="SXP324" s="131"/>
      <c r="SXQ324" s="131"/>
      <c r="SXR324" s="131"/>
      <c r="SXS324" s="132"/>
      <c r="SXT324" s="132"/>
      <c r="SXU324" s="129"/>
      <c r="SXV324" s="129"/>
      <c r="SXW324" s="130"/>
      <c r="SXX324" s="131"/>
      <c r="SXY324" s="131"/>
      <c r="SXZ324" s="131"/>
      <c r="SYA324" s="132"/>
      <c r="SYB324" s="132"/>
      <c r="SYC324" s="129"/>
      <c r="SYD324" s="129"/>
      <c r="SYE324" s="130"/>
      <c r="SYF324" s="131"/>
      <c r="SYG324" s="131"/>
      <c r="SYH324" s="131"/>
      <c r="SYI324" s="132"/>
      <c r="SYJ324" s="132"/>
      <c r="SYK324" s="129"/>
      <c r="SYL324" s="129"/>
      <c r="SYM324" s="130"/>
      <c r="SYN324" s="131"/>
      <c r="SYO324" s="131"/>
      <c r="SYP324" s="131"/>
      <c r="SYQ324" s="132"/>
      <c r="SYR324" s="132"/>
      <c r="SYS324" s="129"/>
      <c r="SYT324" s="129"/>
      <c r="SYU324" s="130"/>
      <c r="SYV324" s="131"/>
      <c r="SYW324" s="131"/>
      <c r="SYX324" s="131"/>
      <c r="SYY324" s="132"/>
      <c r="SYZ324" s="132"/>
      <c r="SZA324" s="129"/>
      <c r="SZB324" s="129"/>
      <c r="SZC324" s="130"/>
      <c r="SZD324" s="131"/>
      <c r="SZE324" s="131"/>
      <c r="SZF324" s="131"/>
      <c r="SZG324" s="132"/>
      <c r="SZH324" s="132"/>
      <c r="SZI324" s="129"/>
      <c r="SZJ324" s="129"/>
      <c r="SZK324" s="130"/>
      <c r="SZL324" s="131"/>
      <c r="SZM324" s="131"/>
      <c r="SZN324" s="131"/>
      <c r="SZO324" s="132"/>
      <c r="SZP324" s="132"/>
      <c r="SZQ324" s="129"/>
      <c r="SZR324" s="129"/>
      <c r="SZS324" s="130"/>
      <c r="SZT324" s="131"/>
      <c r="SZU324" s="131"/>
      <c r="SZV324" s="131"/>
      <c r="SZW324" s="132"/>
      <c r="SZX324" s="132"/>
      <c r="SZY324" s="129"/>
      <c r="SZZ324" s="129"/>
      <c r="TAA324" s="130"/>
      <c r="TAB324" s="131"/>
      <c r="TAC324" s="131"/>
      <c r="TAD324" s="131"/>
      <c r="TAE324" s="132"/>
      <c r="TAF324" s="132"/>
      <c r="TAG324" s="129"/>
      <c r="TAH324" s="129"/>
      <c r="TAI324" s="130"/>
      <c r="TAJ324" s="131"/>
      <c r="TAK324" s="131"/>
      <c r="TAL324" s="131"/>
      <c r="TAM324" s="132"/>
      <c r="TAN324" s="132"/>
      <c r="TAO324" s="129"/>
      <c r="TAP324" s="129"/>
      <c r="TAQ324" s="130"/>
      <c r="TAR324" s="131"/>
      <c r="TAS324" s="131"/>
      <c r="TAT324" s="131"/>
      <c r="TAU324" s="132"/>
      <c r="TAV324" s="132"/>
      <c r="TAW324" s="129"/>
      <c r="TAX324" s="129"/>
      <c r="TAY324" s="130"/>
      <c r="TAZ324" s="131"/>
      <c r="TBA324" s="131"/>
      <c r="TBB324" s="131"/>
      <c r="TBC324" s="132"/>
      <c r="TBD324" s="132"/>
      <c r="TBE324" s="129"/>
      <c r="TBF324" s="129"/>
      <c r="TBG324" s="130"/>
      <c r="TBH324" s="131"/>
      <c r="TBI324" s="131"/>
      <c r="TBJ324" s="131"/>
      <c r="TBK324" s="132"/>
      <c r="TBL324" s="132"/>
      <c r="TBM324" s="129"/>
      <c r="TBN324" s="129"/>
      <c r="TBO324" s="130"/>
      <c r="TBP324" s="131"/>
      <c r="TBQ324" s="131"/>
      <c r="TBR324" s="131"/>
      <c r="TBS324" s="132"/>
      <c r="TBT324" s="132"/>
      <c r="TBU324" s="129"/>
      <c r="TBV324" s="129"/>
      <c r="TBW324" s="130"/>
      <c r="TBX324" s="131"/>
      <c r="TBY324" s="131"/>
      <c r="TBZ324" s="131"/>
      <c r="TCA324" s="132"/>
      <c r="TCB324" s="132"/>
      <c r="TCC324" s="129"/>
      <c r="TCD324" s="129"/>
      <c r="TCE324" s="130"/>
      <c r="TCF324" s="131"/>
      <c r="TCG324" s="131"/>
      <c r="TCH324" s="131"/>
      <c r="TCI324" s="132"/>
      <c r="TCJ324" s="132"/>
      <c r="TCK324" s="129"/>
      <c r="TCL324" s="129"/>
      <c r="TCM324" s="130"/>
      <c r="TCN324" s="131"/>
      <c r="TCO324" s="131"/>
      <c r="TCP324" s="131"/>
      <c r="TCQ324" s="132"/>
      <c r="TCR324" s="132"/>
      <c r="TCS324" s="129"/>
      <c r="TCT324" s="129"/>
      <c r="TCU324" s="130"/>
      <c r="TCV324" s="131"/>
      <c r="TCW324" s="131"/>
      <c r="TCX324" s="131"/>
      <c r="TCY324" s="132"/>
      <c r="TCZ324" s="132"/>
      <c r="TDA324" s="129"/>
      <c r="TDB324" s="129"/>
      <c r="TDC324" s="130"/>
      <c r="TDD324" s="131"/>
      <c r="TDE324" s="131"/>
      <c r="TDF324" s="131"/>
      <c r="TDG324" s="132"/>
      <c r="TDH324" s="132"/>
      <c r="TDI324" s="129"/>
      <c r="TDJ324" s="129"/>
      <c r="TDK324" s="130"/>
      <c r="TDL324" s="131"/>
      <c r="TDM324" s="131"/>
      <c r="TDN324" s="131"/>
      <c r="TDO324" s="132"/>
      <c r="TDP324" s="132"/>
      <c r="TDQ324" s="129"/>
      <c r="TDR324" s="129"/>
      <c r="TDS324" s="130"/>
      <c r="TDT324" s="131"/>
      <c r="TDU324" s="131"/>
      <c r="TDV324" s="131"/>
      <c r="TDW324" s="132"/>
      <c r="TDX324" s="132"/>
      <c r="TDY324" s="129"/>
      <c r="TDZ324" s="129"/>
      <c r="TEA324" s="130"/>
      <c r="TEB324" s="131"/>
      <c r="TEC324" s="131"/>
      <c r="TED324" s="131"/>
      <c r="TEE324" s="132"/>
      <c r="TEF324" s="132"/>
      <c r="TEG324" s="129"/>
      <c r="TEH324" s="129"/>
      <c r="TEI324" s="130"/>
      <c r="TEJ324" s="131"/>
      <c r="TEK324" s="131"/>
      <c r="TEL324" s="131"/>
      <c r="TEM324" s="132"/>
      <c r="TEN324" s="132"/>
      <c r="TEO324" s="129"/>
      <c r="TEP324" s="129"/>
      <c r="TEQ324" s="130"/>
      <c r="TER324" s="131"/>
      <c r="TES324" s="131"/>
      <c r="TET324" s="131"/>
      <c r="TEU324" s="132"/>
      <c r="TEV324" s="132"/>
      <c r="TEW324" s="129"/>
      <c r="TEX324" s="129"/>
      <c r="TEY324" s="130"/>
      <c r="TEZ324" s="131"/>
      <c r="TFA324" s="131"/>
      <c r="TFB324" s="131"/>
      <c r="TFC324" s="132"/>
      <c r="TFD324" s="132"/>
      <c r="TFE324" s="129"/>
      <c r="TFF324" s="129"/>
      <c r="TFG324" s="130"/>
      <c r="TFH324" s="131"/>
      <c r="TFI324" s="131"/>
      <c r="TFJ324" s="131"/>
      <c r="TFK324" s="132"/>
      <c r="TFL324" s="132"/>
      <c r="TFM324" s="129"/>
      <c r="TFN324" s="129"/>
      <c r="TFO324" s="130"/>
      <c r="TFP324" s="131"/>
      <c r="TFQ324" s="131"/>
      <c r="TFR324" s="131"/>
      <c r="TFS324" s="132"/>
      <c r="TFT324" s="132"/>
      <c r="TFU324" s="129"/>
      <c r="TFV324" s="129"/>
      <c r="TFW324" s="130"/>
      <c r="TFX324" s="131"/>
      <c r="TFY324" s="131"/>
      <c r="TFZ324" s="131"/>
      <c r="TGA324" s="132"/>
      <c r="TGB324" s="132"/>
      <c r="TGC324" s="129"/>
      <c r="TGD324" s="129"/>
      <c r="TGE324" s="130"/>
      <c r="TGF324" s="131"/>
      <c r="TGG324" s="131"/>
      <c r="TGH324" s="131"/>
      <c r="TGI324" s="132"/>
      <c r="TGJ324" s="132"/>
      <c r="TGK324" s="129"/>
      <c r="TGL324" s="129"/>
      <c r="TGM324" s="130"/>
      <c r="TGN324" s="131"/>
      <c r="TGO324" s="131"/>
      <c r="TGP324" s="131"/>
      <c r="TGQ324" s="132"/>
      <c r="TGR324" s="132"/>
      <c r="TGS324" s="129"/>
      <c r="TGT324" s="129"/>
      <c r="TGU324" s="130"/>
      <c r="TGV324" s="131"/>
      <c r="TGW324" s="131"/>
      <c r="TGX324" s="131"/>
      <c r="TGY324" s="132"/>
      <c r="TGZ324" s="132"/>
      <c r="THA324" s="129"/>
      <c r="THB324" s="129"/>
      <c r="THC324" s="130"/>
      <c r="THD324" s="131"/>
      <c r="THE324" s="131"/>
      <c r="THF324" s="131"/>
      <c r="THG324" s="132"/>
      <c r="THH324" s="132"/>
      <c r="THI324" s="129"/>
      <c r="THJ324" s="129"/>
      <c r="THK324" s="130"/>
      <c r="THL324" s="131"/>
      <c r="THM324" s="131"/>
      <c r="THN324" s="131"/>
      <c r="THO324" s="132"/>
      <c r="THP324" s="132"/>
      <c r="THQ324" s="129"/>
      <c r="THR324" s="129"/>
      <c r="THS324" s="130"/>
      <c r="THT324" s="131"/>
      <c r="THU324" s="131"/>
      <c r="THV324" s="131"/>
      <c r="THW324" s="132"/>
      <c r="THX324" s="132"/>
      <c r="THY324" s="129"/>
      <c r="THZ324" s="129"/>
      <c r="TIA324" s="130"/>
      <c r="TIB324" s="131"/>
      <c r="TIC324" s="131"/>
      <c r="TID324" s="131"/>
      <c r="TIE324" s="132"/>
      <c r="TIF324" s="132"/>
      <c r="TIG324" s="129"/>
      <c r="TIH324" s="129"/>
      <c r="TII324" s="130"/>
      <c r="TIJ324" s="131"/>
      <c r="TIK324" s="131"/>
      <c r="TIL324" s="131"/>
      <c r="TIM324" s="132"/>
      <c r="TIN324" s="132"/>
      <c r="TIO324" s="129"/>
      <c r="TIP324" s="129"/>
      <c r="TIQ324" s="130"/>
      <c r="TIR324" s="131"/>
      <c r="TIS324" s="131"/>
      <c r="TIT324" s="131"/>
      <c r="TIU324" s="132"/>
      <c r="TIV324" s="132"/>
      <c r="TIW324" s="129"/>
      <c r="TIX324" s="129"/>
      <c r="TIY324" s="130"/>
      <c r="TIZ324" s="131"/>
      <c r="TJA324" s="131"/>
      <c r="TJB324" s="131"/>
      <c r="TJC324" s="132"/>
      <c r="TJD324" s="132"/>
      <c r="TJE324" s="129"/>
      <c r="TJF324" s="129"/>
      <c r="TJG324" s="130"/>
      <c r="TJH324" s="131"/>
      <c r="TJI324" s="131"/>
      <c r="TJJ324" s="131"/>
      <c r="TJK324" s="132"/>
      <c r="TJL324" s="132"/>
      <c r="TJM324" s="129"/>
      <c r="TJN324" s="129"/>
      <c r="TJO324" s="130"/>
      <c r="TJP324" s="131"/>
      <c r="TJQ324" s="131"/>
      <c r="TJR324" s="131"/>
      <c r="TJS324" s="132"/>
      <c r="TJT324" s="132"/>
      <c r="TJU324" s="129"/>
      <c r="TJV324" s="129"/>
      <c r="TJW324" s="130"/>
      <c r="TJX324" s="131"/>
      <c r="TJY324" s="131"/>
      <c r="TJZ324" s="131"/>
      <c r="TKA324" s="132"/>
      <c r="TKB324" s="132"/>
      <c r="TKC324" s="129"/>
      <c r="TKD324" s="129"/>
      <c r="TKE324" s="130"/>
      <c r="TKF324" s="131"/>
      <c r="TKG324" s="131"/>
      <c r="TKH324" s="131"/>
      <c r="TKI324" s="132"/>
      <c r="TKJ324" s="132"/>
      <c r="TKK324" s="129"/>
      <c r="TKL324" s="129"/>
      <c r="TKM324" s="130"/>
      <c r="TKN324" s="131"/>
      <c r="TKO324" s="131"/>
      <c r="TKP324" s="131"/>
      <c r="TKQ324" s="132"/>
      <c r="TKR324" s="132"/>
      <c r="TKS324" s="129"/>
      <c r="TKT324" s="129"/>
      <c r="TKU324" s="130"/>
      <c r="TKV324" s="131"/>
      <c r="TKW324" s="131"/>
      <c r="TKX324" s="131"/>
      <c r="TKY324" s="132"/>
      <c r="TKZ324" s="132"/>
      <c r="TLA324" s="129"/>
      <c r="TLB324" s="129"/>
      <c r="TLC324" s="130"/>
      <c r="TLD324" s="131"/>
      <c r="TLE324" s="131"/>
      <c r="TLF324" s="131"/>
      <c r="TLG324" s="132"/>
      <c r="TLH324" s="132"/>
      <c r="TLI324" s="129"/>
      <c r="TLJ324" s="129"/>
      <c r="TLK324" s="130"/>
      <c r="TLL324" s="131"/>
      <c r="TLM324" s="131"/>
      <c r="TLN324" s="131"/>
      <c r="TLO324" s="132"/>
      <c r="TLP324" s="132"/>
      <c r="TLQ324" s="129"/>
      <c r="TLR324" s="129"/>
      <c r="TLS324" s="130"/>
      <c r="TLT324" s="131"/>
      <c r="TLU324" s="131"/>
      <c r="TLV324" s="131"/>
      <c r="TLW324" s="132"/>
      <c r="TLX324" s="132"/>
      <c r="TLY324" s="129"/>
      <c r="TLZ324" s="129"/>
      <c r="TMA324" s="130"/>
      <c r="TMB324" s="131"/>
      <c r="TMC324" s="131"/>
      <c r="TMD324" s="131"/>
      <c r="TME324" s="132"/>
      <c r="TMF324" s="132"/>
      <c r="TMG324" s="129"/>
      <c r="TMH324" s="129"/>
      <c r="TMI324" s="130"/>
      <c r="TMJ324" s="131"/>
      <c r="TMK324" s="131"/>
      <c r="TML324" s="131"/>
      <c r="TMM324" s="132"/>
      <c r="TMN324" s="132"/>
      <c r="TMO324" s="129"/>
      <c r="TMP324" s="129"/>
      <c r="TMQ324" s="130"/>
      <c r="TMR324" s="131"/>
      <c r="TMS324" s="131"/>
      <c r="TMT324" s="131"/>
      <c r="TMU324" s="132"/>
      <c r="TMV324" s="132"/>
      <c r="TMW324" s="129"/>
      <c r="TMX324" s="129"/>
      <c r="TMY324" s="130"/>
      <c r="TMZ324" s="131"/>
      <c r="TNA324" s="131"/>
      <c r="TNB324" s="131"/>
      <c r="TNC324" s="132"/>
      <c r="TND324" s="132"/>
      <c r="TNE324" s="129"/>
      <c r="TNF324" s="129"/>
      <c r="TNG324" s="130"/>
      <c r="TNH324" s="131"/>
      <c r="TNI324" s="131"/>
      <c r="TNJ324" s="131"/>
      <c r="TNK324" s="132"/>
      <c r="TNL324" s="132"/>
      <c r="TNM324" s="129"/>
      <c r="TNN324" s="129"/>
      <c r="TNO324" s="130"/>
      <c r="TNP324" s="131"/>
      <c r="TNQ324" s="131"/>
      <c r="TNR324" s="131"/>
      <c r="TNS324" s="132"/>
      <c r="TNT324" s="132"/>
      <c r="TNU324" s="129"/>
      <c r="TNV324" s="129"/>
      <c r="TNW324" s="130"/>
      <c r="TNX324" s="131"/>
      <c r="TNY324" s="131"/>
      <c r="TNZ324" s="131"/>
      <c r="TOA324" s="132"/>
      <c r="TOB324" s="132"/>
      <c r="TOC324" s="129"/>
      <c r="TOD324" s="129"/>
      <c r="TOE324" s="130"/>
      <c r="TOF324" s="131"/>
      <c r="TOG324" s="131"/>
      <c r="TOH324" s="131"/>
      <c r="TOI324" s="132"/>
      <c r="TOJ324" s="132"/>
      <c r="TOK324" s="129"/>
      <c r="TOL324" s="129"/>
      <c r="TOM324" s="130"/>
      <c r="TON324" s="131"/>
      <c r="TOO324" s="131"/>
      <c r="TOP324" s="131"/>
      <c r="TOQ324" s="132"/>
      <c r="TOR324" s="132"/>
      <c r="TOS324" s="129"/>
      <c r="TOT324" s="129"/>
      <c r="TOU324" s="130"/>
      <c r="TOV324" s="131"/>
      <c r="TOW324" s="131"/>
      <c r="TOX324" s="131"/>
      <c r="TOY324" s="132"/>
      <c r="TOZ324" s="132"/>
      <c r="TPA324" s="129"/>
      <c r="TPB324" s="129"/>
      <c r="TPC324" s="130"/>
      <c r="TPD324" s="131"/>
      <c r="TPE324" s="131"/>
      <c r="TPF324" s="131"/>
      <c r="TPG324" s="132"/>
      <c r="TPH324" s="132"/>
      <c r="TPI324" s="129"/>
      <c r="TPJ324" s="129"/>
      <c r="TPK324" s="130"/>
      <c r="TPL324" s="131"/>
      <c r="TPM324" s="131"/>
      <c r="TPN324" s="131"/>
      <c r="TPO324" s="132"/>
      <c r="TPP324" s="132"/>
      <c r="TPQ324" s="129"/>
      <c r="TPR324" s="129"/>
      <c r="TPS324" s="130"/>
      <c r="TPT324" s="131"/>
      <c r="TPU324" s="131"/>
      <c r="TPV324" s="131"/>
      <c r="TPW324" s="132"/>
      <c r="TPX324" s="132"/>
      <c r="TPY324" s="129"/>
      <c r="TPZ324" s="129"/>
      <c r="TQA324" s="130"/>
      <c r="TQB324" s="131"/>
      <c r="TQC324" s="131"/>
      <c r="TQD324" s="131"/>
      <c r="TQE324" s="132"/>
      <c r="TQF324" s="132"/>
      <c r="TQG324" s="129"/>
      <c r="TQH324" s="129"/>
      <c r="TQI324" s="130"/>
      <c r="TQJ324" s="131"/>
      <c r="TQK324" s="131"/>
      <c r="TQL324" s="131"/>
      <c r="TQM324" s="132"/>
      <c r="TQN324" s="132"/>
      <c r="TQO324" s="129"/>
      <c r="TQP324" s="129"/>
      <c r="TQQ324" s="130"/>
      <c r="TQR324" s="131"/>
      <c r="TQS324" s="131"/>
      <c r="TQT324" s="131"/>
      <c r="TQU324" s="132"/>
      <c r="TQV324" s="132"/>
      <c r="TQW324" s="129"/>
      <c r="TQX324" s="129"/>
      <c r="TQY324" s="130"/>
      <c r="TQZ324" s="131"/>
      <c r="TRA324" s="131"/>
      <c r="TRB324" s="131"/>
      <c r="TRC324" s="132"/>
      <c r="TRD324" s="132"/>
      <c r="TRE324" s="129"/>
      <c r="TRF324" s="129"/>
      <c r="TRG324" s="130"/>
      <c r="TRH324" s="131"/>
      <c r="TRI324" s="131"/>
      <c r="TRJ324" s="131"/>
      <c r="TRK324" s="132"/>
      <c r="TRL324" s="132"/>
      <c r="TRM324" s="129"/>
      <c r="TRN324" s="129"/>
      <c r="TRO324" s="130"/>
      <c r="TRP324" s="131"/>
      <c r="TRQ324" s="131"/>
      <c r="TRR324" s="131"/>
      <c r="TRS324" s="132"/>
      <c r="TRT324" s="132"/>
      <c r="TRU324" s="129"/>
      <c r="TRV324" s="129"/>
      <c r="TRW324" s="130"/>
      <c r="TRX324" s="131"/>
      <c r="TRY324" s="131"/>
      <c r="TRZ324" s="131"/>
      <c r="TSA324" s="132"/>
      <c r="TSB324" s="132"/>
      <c r="TSC324" s="129"/>
      <c r="TSD324" s="129"/>
      <c r="TSE324" s="130"/>
      <c r="TSF324" s="131"/>
      <c r="TSG324" s="131"/>
      <c r="TSH324" s="131"/>
      <c r="TSI324" s="132"/>
      <c r="TSJ324" s="132"/>
      <c r="TSK324" s="129"/>
      <c r="TSL324" s="129"/>
      <c r="TSM324" s="130"/>
      <c r="TSN324" s="131"/>
      <c r="TSO324" s="131"/>
      <c r="TSP324" s="131"/>
      <c r="TSQ324" s="132"/>
      <c r="TSR324" s="132"/>
      <c r="TSS324" s="129"/>
      <c r="TST324" s="129"/>
      <c r="TSU324" s="130"/>
      <c r="TSV324" s="131"/>
      <c r="TSW324" s="131"/>
      <c r="TSX324" s="131"/>
      <c r="TSY324" s="132"/>
      <c r="TSZ324" s="132"/>
      <c r="TTA324" s="129"/>
      <c r="TTB324" s="129"/>
      <c r="TTC324" s="130"/>
      <c r="TTD324" s="131"/>
      <c r="TTE324" s="131"/>
      <c r="TTF324" s="131"/>
      <c r="TTG324" s="132"/>
      <c r="TTH324" s="132"/>
      <c r="TTI324" s="129"/>
      <c r="TTJ324" s="129"/>
      <c r="TTK324" s="130"/>
      <c r="TTL324" s="131"/>
      <c r="TTM324" s="131"/>
      <c r="TTN324" s="131"/>
      <c r="TTO324" s="132"/>
      <c r="TTP324" s="132"/>
      <c r="TTQ324" s="129"/>
      <c r="TTR324" s="129"/>
      <c r="TTS324" s="130"/>
      <c r="TTT324" s="131"/>
      <c r="TTU324" s="131"/>
      <c r="TTV324" s="131"/>
      <c r="TTW324" s="132"/>
      <c r="TTX324" s="132"/>
      <c r="TTY324" s="129"/>
      <c r="TTZ324" s="129"/>
      <c r="TUA324" s="130"/>
      <c r="TUB324" s="131"/>
      <c r="TUC324" s="131"/>
      <c r="TUD324" s="131"/>
      <c r="TUE324" s="132"/>
      <c r="TUF324" s="132"/>
      <c r="TUG324" s="129"/>
      <c r="TUH324" s="129"/>
      <c r="TUI324" s="130"/>
      <c r="TUJ324" s="131"/>
      <c r="TUK324" s="131"/>
      <c r="TUL324" s="131"/>
      <c r="TUM324" s="132"/>
      <c r="TUN324" s="132"/>
      <c r="TUO324" s="129"/>
      <c r="TUP324" s="129"/>
      <c r="TUQ324" s="130"/>
      <c r="TUR324" s="131"/>
      <c r="TUS324" s="131"/>
      <c r="TUT324" s="131"/>
      <c r="TUU324" s="132"/>
      <c r="TUV324" s="132"/>
      <c r="TUW324" s="129"/>
      <c r="TUX324" s="129"/>
      <c r="TUY324" s="130"/>
      <c r="TUZ324" s="131"/>
      <c r="TVA324" s="131"/>
      <c r="TVB324" s="131"/>
      <c r="TVC324" s="132"/>
      <c r="TVD324" s="132"/>
      <c r="TVE324" s="129"/>
      <c r="TVF324" s="129"/>
      <c r="TVG324" s="130"/>
      <c r="TVH324" s="131"/>
      <c r="TVI324" s="131"/>
      <c r="TVJ324" s="131"/>
      <c r="TVK324" s="132"/>
      <c r="TVL324" s="132"/>
      <c r="TVM324" s="129"/>
      <c r="TVN324" s="129"/>
      <c r="TVO324" s="130"/>
      <c r="TVP324" s="131"/>
      <c r="TVQ324" s="131"/>
      <c r="TVR324" s="131"/>
      <c r="TVS324" s="132"/>
      <c r="TVT324" s="132"/>
      <c r="TVU324" s="129"/>
      <c r="TVV324" s="129"/>
      <c r="TVW324" s="130"/>
      <c r="TVX324" s="131"/>
      <c r="TVY324" s="131"/>
      <c r="TVZ324" s="131"/>
      <c r="TWA324" s="132"/>
      <c r="TWB324" s="132"/>
      <c r="TWC324" s="129"/>
      <c r="TWD324" s="129"/>
      <c r="TWE324" s="130"/>
      <c r="TWF324" s="131"/>
      <c r="TWG324" s="131"/>
      <c r="TWH324" s="131"/>
      <c r="TWI324" s="132"/>
      <c r="TWJ324" s="132"/>
      <c r="TWK324" s="129"/>
      <c r="TWL324" s="129"/>
      <c r="TWM324" s="130"/>
      <c r="TWN324" s="131"/>
      <c r="TWO324" s="131"/>
      <c r="TWP324" s="131"/>
      <c r="TWQ324" s="132"/>
      <c r="TWR324" s="132"/>
      <c r="TWS324" s="129"/>
      <c r="TWT324" s="129"/>
      <c r="TWU324" s="130"/>
      <c r="TWV324" s="131"/>
      <c r="TWW324" s="131"/>
      <c r="TWX324" s="131"/>
      <c r="TWY324" s="132"/>
      <c r="TWZ324" s="132"/>
      <c r="TXA324" s="129"/>
      <c r="TXB324" s="129"/>
      <c r="TXC324" s="130"/>
      <c r="TXD324" s="131"/>
      <c r="TXE324" s="131"/>
      <c r="TXF324" s="131"/>
      <c r="TXG324" s="132"/>
      <c r="TXH324" s="132"/>
      <c r="TXI324" s="129"/>
      <c r="TXJ324" s="129"/>
      <c r="TXK324" s="130"/>
      <c r="TXL324" s="131"/>
      <c r="TXM324" s="131"/>
      <c r="TXN324" s="131"/>
      <c r="TXO324" s="132"/>
      <c r="TXP324" s="132"/>
      <c r="TXQ324" s="129"/>
      <c r="TXR324" s="129"/>
      <c r="TXS324" s="130"/>
      <c r="TXT324" s="131"/>
      <c r="TXU324" s="131"/>
      <c r="TXV324" s="131"/>
      <c r="TXW324" s="132"/>
      <c r="TXX324" s="132"/>
      <c r="TXY324" s="129"/>
      <c r="TXZ324" s="129"/>
      <c r="TYA324" s="130"/>
      <c r="TYB324" s="131"/>
      <c r="TYC324" s="131"/>
      <c r="TYD324" s="131"/>
      <c r="TYE324" s="132"/>
      <c r="TYF324" s="132"/>
      <c r="TYG324" s="129"/>
      <c r="TYH324" s="129"/>
      <c r="TYI324" s="130"/>
      <c r="TYJ324" s="131"/>
      <c r="TYK324" s="131"/>
      <c r="TYL324" s="131"/>
      <c r="TYM324" s="132"/>
      <c r="TYN324" s="132"/>
      <c r="TYO324" s="129"/>
      <c r="TYP324" s="129"/>
      <c r="TYQ324" s="130"/>
      <c r="TYR324" s="131"/>
      <c r="TYS324" s="131"/>
      <c r="TYT324" s="131"/>
      <c r="TYU324" s="132"/>
      <c r="TYV324" s="132"/>
      <c r="TYW324" s="129"/>
      <c r="TYX324" s="129"/>
      <c r="TYY324" s="130"/>
      <c r="TYZ324" s="131"/>
      <c r="TZA324" s="131"/>
      <c r="TZB324" s="131"/>
      <c r="TZC324" s="132"/>
      <c r="TZD324" s="132"/>
      <c r="TZE324" s="129"/>
      <c r="TZF324" s="129"/>
      <c r="TZG324" s="130"/>
      <c r="TZH324" s="131"/>
      <c r="TZI324" s="131"/>
      <c r="TZJ324" s="131"/>
      <c r="TZK324" s="132"/>
      <c r="TZL324" s="132"/>
      <c r="TZM324" s="129"/>
      <c r="TZN324" s="129"/>
      <c r="TZO324" s="130"/>
      <c r="TZP324" s="131"/>
      <c r="TZQ324" s="131"/>
      <c r="TZR324" s="131"/>
      <c r="TZS324" s="132"/>
      <c r="TZT324" s="132"/>
      <c r="TZU324" s="129"/>
      <c r="TZV324" s="129"/>
      <c r="TZW324" s="130"/>
      <c r="TZX324" s="131"/>
      <c r="TZY324" s="131"/>
      <c r="TZZ324" s="131"/>
      <c r="UAA324" s="132"/>
      <c r="UAB324" s="132"/>
      <c r="UAC324" s="129"/>
      <c r="UAD324" s="129"/>
      <c r="UAE324" s="130"/>
      <c r="UAF324" s="131"/>
      <c r="UAG324" s="131"/>
      <c r="UAH324" s="131"/>
      <c r="UAI324" s="132"/>
      <c r="UAJ324" s="132"/>
      <c r="UAK324" s="129"/>
      <c r="UAL324" s="129"/>
      <c r="UAM324" s="130"/>
      <c r="UAN324" s="131"/>
      <c r="UAO324" s="131"/>
      <c r="UAP324" s="131"/>
      <c r="UAQ324" s="132"/>
      <c r="UAR324" s="132"/>
      <c r="UAS324" s="129"/>
      <c r="UAT324" s="129"/>
      <c r="UAU324" s="130"/>
      <c r="UAV324" s="131"/>
      <c r="UAW324" s="131"/>
      <c r="UAX324" s="131"/>
      <c r="UAY324" s="132"/>
      <c r="UAZ324" s="132"/>
      <c r="UBA324" s="129"/>
      <c r="UBB324" s="129"/>
      <c r="UBC324" s="130"/>
      <c r="UBD324" s="131"/>
      <c r="UBE324" s="131"/>
      <c r="UBF324" s="131"/>
      <c r="UBG324" s="132"/>
      <c r="UBH324" s="132"/>
      <c r="UBI324" s="129"/>
      <c r="UBJ324" s="129"/>
      <c r="UBK324" s="130"/>
      <c r="UBL324" s="131"/>
      <c r="UBM324" s="131"/>
      <c r="UBN324" s="131"/>
      <c r="UBO324" s="132"/>
      <c r="UBP324" s="132"/>
      <c r="UBQ324" s="129"/>
      <c r="UBR324" s="129"/>
      <c r="UBS324" s="130"/>
      <c r="UBT324" s="131"/>
      <c r="UBU324" s="131"/>
      <c r="UBV324" s="131"/>
      <c r="UBW324" s="132"/>
      <c r="UBX324" s="132"/>
      <c r="UBY324" s="129"/>
      <c r="UBZ324" s="129"/>
      <c r="UCA324" s="130"/>
      <c r="UCB324" s="131"/>
      <c r="UCC324" s="131"/>
      <c r="UCD324" s="131"/>
      <c r="UCE324" s="132"/>
      <c r="UCF324" s="132"/>
      <c r="UCG324" s="129"/>
      <c r="UCH324" s="129"/>
      <c r="UCI324" s="130"/>
      <c r="UCJ324" s="131"/>
      <c r="UCK324" s="131"/>
      <c r="UCL324" s="131"/>
      <c r="UCM324" s="132"/>
      <c r="UCN324" s="132"/>
      <c r="UCO324" s="129"/>
      <c r="UCP324" s="129"/>
      <c r="UCQ324" s="130"/>
      <c r="UCR324" s="131"/>
      <c r="UCS324" s="131"/>
      <c r="UCT324" s="131"/>
      <c r="UCU324" s="132"/>
      <c r="UCV324" s="132"/>
      <c r="UCW324" s="129"/>
      <c r="UCX324" s="129"/>
      <c r="UCY324" s="130"/>
      <c r="UCZ324" s="131"/>
      <c r="UDA324" s="131"/>
      <c r="UDB324" s="131"/>
      <c r="UDC324" s="132"/>
      <c r="UDD324" s="132"/>
      <c r="UDE324" s="129"/>
      <c r="UDF324" s="129"/>
      <c r="UDG324" s="130"/>
      <c r="UDH324" s="131"/>
      <c r="UDI324" s="131"/>
      <c r="UDJ324" s="131"/>
      <c r="UDK324" s="132"/>
      <c r="UDL324" s="132"/>
      <c r="UDM324" s="129"/>
      <c r="UDN324" s="129"/>
      <c r="UDO324" s="130"/>
      <c r="UDP324" s="131"/>
      <c r="UDQ324" s="131"/>
      <c r="UDR324" s="131"/>
      <c r="UDS324" s="132"/>
      <c r="UDT324" s="132"/>
      <c r="UDU324" s="129"/>
      <c r="UDV324" s="129"/>
      <c r="UDW324" s="130"/>
      <c r="UDX324" s="131"/>
      <c r="UDY324" s="131"/>
      <c r="UDZ324" s="131"/>
      <c r="UEA324" s="132"/>
      <c r="UEB324" s="132"/>
      <c r="UEC324" s="129"/>
      <c r="UED324" s="129"/>
      <c r="UEE324" s="130"/>
      <c r="UEF324" s="131"/>
      <c r="UEG324" s="131"/>
      <c r="UEH324" s="131"/>
      <c r="UEI324" s="132"/>
      <c r="UEJ324" s="132"/>
      <c r="UEK324" s="129"/>
      <c r="UEL324" s="129"/>
      <c r="UEM324" s="130"/>
      <c r="UEN324" s="131"/>
      <c r="UEO324" s="131"/>
      <c r="UEP324" s="131"/>
      <c r="UEQ324" s="132"/>
      <c r="UER324" s="132"/>
      <c r="UES324" s="129"/>
      <c r="UET324" s="129"/>
      <c r="UEU324" s="130"/>
      <c r="UEV324" s="131"/>
      <c r="UEW324" s="131"/>
      <c r="UEX324" s="131"/>
      <c r="UEY324" s="132"/>
      <c r="UEZ324" s="132"/>
      <c r="UFA324" s="129"/>
      <c r="UFB324" s="129"/>
      <c r="UFC324" s="130"/>
      <c r="UFD324" s="131"/>
      <c r="UFE324" s="131"/>
      <c r="UFF324" s="131"/>
      <c r="UFG324" s="132"/>
      <c r="UFH324" s="132"/>
      <c r="UFI324" s="129"/>
      <c r="UFJ324" s="129"/>
      <c r="UFK324" s="130"/>
      <c r="UFL324" s="131"/>
      <c r="UFM324" s="131"/>
      <c r="UFN324" s="131"/>
      <c r="UFO324" s="132"/>
      <c r="UFP324" s="132"/>
      <c r="UFQ324" s="129"/>
      <c r="UFR324" s="129"/>
      <c r="UFS324" s="130"/>
      <c r="UFT324" s="131"/>
      <c r="UFU324" s="131"/>
      <c r="UFV324" s="131"/>
      <c r="UFW324" s="132"/>
      <c r="UFX324" s="132"/>
      <c r="UFY324" s="129"/>
      <c r="UFZ324" s="129"/>
      <c r="UGA324" s="130"/>
      <c r="UGB324" s="131"/>
      <c r="UGC324" s="131"/>
      <c r="UGD324" s="131"/>
      <c r="UGE324" s="132"/>
      <c r="UGF324" s="132"/>
      <c r="UGG324" s="129"/>
      <c r="UGH324" s="129"/>
      <c r="UGI324" s="130"/>
      <c r="UGJ324" s="131"/>
      <c r="UGK324" s="131"/>
      <c r="UGL324" s="131"/>
      <c r="UGM324" s="132"/>
      <c r="UGN324" s="132"/>
      <c r="UGO324" s="129"/>
      <c r="UGP324" s="129"/>
      <c r="UGQ324" s="130"/>
      <c r="UGR324" s="131"/>
      <c r="UGS324" s="131"/>
      <c r="UGT324" s="131"/>
      <c r="UGU324" s="132"/>
      <c r="UGV324" s="132"/>
      <c r="UGW324" s="129"/>
      <c r="UGX324" s="129"/>
      <c r="UGY324" s="130"/>
      <c r="UGZ324" s="131"/>
      <c r="UHA324" s="131"/>
      <c r="UHB324" s="131"/>
      <c r="UHC324" s="132"/>
      <c r="UHD324" s="132"/>
      <c r="UHE324" s="129"/>
      <c r="UHF324" s="129"/>
      <c r="UHG324" s="130"/>
      <c r="UHH324" s="131"/>
      <c r="UHI324" s="131"/>
      <c r="UHJ324" s="131"/>
      <c r="UHK324" s="132"/>
      <c r="UHL324" s="132"/>
      <c r="UHM324" s="129"/>
      <c r="UHN324" s="129"/>
      <c r="UHO324" s="130"/>
      <c r="UHP324" s="131"/>
      <c r="UHQ324" s="131"/>
      <c r="UHR324" s="131"/>
      <c r="UHS324" s="132"/>
      <c r="UHT324" s="132"/>
      <c r="UHU324" s="129"/>
      <c r="UHV324" s="129"/>
      <c r="UHW324" s="130"/>
      <c r="UHX324" s="131"/>
      <c r="UHY324" s="131"/>
      <c r="UHZ324" s="131"/>
      <c r="UIA324" s="132"/>
      <c r="UIB324" s="132"/>
      <c r="UIC324" s="129"/>
      <c r="UID324" s="129"/>
      <c r="UIE324" s="130"/>
      <c r="UIF324" s="131"/>
      <c r="UIG324" s="131"/>
      <c r="UIH324" s="131"/>
      <c r="UII324" s="132"/>
      <c r="UIJ324" s="132"/>
      <c r="UIK324" s="129"/>
      <c r="UIL324" s="129"/>
      <c r="UIM324" s="130"/>
      <c r="UIN324" s="131"/>
      <c r="UIO324" s="131"/>
      <c r="UIP324" s="131"/>
      <c r="UIQ324" s="132"/>
      <c r="UIR324" s="132"/>
      <c r="UIS324" s="129"/>
      <c r="UIT324" s="129"/>
      <c r="UIU324" s="130"/>
      <c r="UIV324" s="131"/>
      <c r="UIW324" s="131"/>
      <c r="UIX324" s="131"/>
      <c r="UIY324" s="132"/>
      <c r="UIZ324" s="132"/>
      <c r="UJA324" s="129"/>
      <c r="UJB324" s="129"/>
      <c r="UJC324" s="130"/>
      <c r="UJD324" s="131"/>
      <c r="UJE324" s="131"/>
      <c r="UJF324" s="131"/>
      <c r="UJG324" s="132"/>
      <c r="UJH324" s="132"/>
      <c r="UJI324" s="129"/>
      <c r="UJJ324" s="129"/>
      <c r="UJK324" s="130"/>
      <c r="UJL324" s="131"/>
      <c r="UJM324" s="131"/>
      <c r="UJN324" s="131"/>
      <c r="UJO324" s="132"/>
      <c r="UJP324" s="132"/>
      <c r="UJQ324" s="129"/>
      <c r="UJR324" s="129"/>
      <c r="UJS324" s="130"/>
      <c r="UJT324" s="131"/>
      <c r="UJU324" s="131"/>
      <c r="UJV324" s="131"/>
      <c r="UJW324" s="132"/>
      <c r="UJX324" s="132"/>
      <c r="UJY324" s="129"/>
      <c r="UJZ324" s="129"/>
      <c r="UKA324" s="130"/>
      <c r="UKB324" s="131"/>
      <c r="UKC324" s="131"/>
      <c r="UKD324" s="131"/>
      <c r="UKE324" s="132"/>
      <c r="UKF324" s="132"/>
      <c r="UKG324" s="129"/>
      <c r="UKH324" s="129"/>
      <c r="UKI324" s="130"/>
      <c r="UKJ324" s="131"/>
      <c r="UKK324" s="131"/>
      <c r="UKL324" s="131"/>
      <c r="UKM324" s="132"/>
      <c r="UKN324" s="132"/>
      <c r="UKO324" s="129"/>
      <c r="UKP324" s="129"/>
      <c r="UKQ324" s="130"/>
      <c r="UKR324" s="131"/>
      <c r="UKS324" s="131"/>
      <c r="UKT324" s="131"/>
      <c r="UKU324" s="132"/>
      <c r="UKV324" s="132"/>
      <c r="UKW324" s="129"/>
      <c r="UKX324" s="129"/>
      <c r="UKY324" s="130"/>
      <c r="UKZ324" s="131"/>
      <c r="ULA324" s="131"/>
      <c r="ULB324" s="131"/>
      <c r="ULC324" s="132"/>
      <c r="ULD324" s="132"/>
      <c r="ULE324" s="129"/>
      <c r="ULF324" s="129"/>
      <c r="ULG324" s="130"/>
      <c r="ULH324" s="131"/>
      <c r="ULI324" s="131"/>
      <c r="ULJ324" s="131"/>
      <c r="ULK324" s="132"/>
      <c r="ULL324" s="132"/>
      <c r="ULM324" s="129"/>
      <c r="ULN324" s="129"/>
      <c r="ULO324" s="130"/>
      <c r="ULP324" s="131"/>
      <c r="ULQ324" s="131"/>
      <c r="ULR324" s="131"/>
      <c r="ULS324" s="132"/>
      <c r="ULT324" s="132"/>
      <c r="ULU324" s="129"/>
      <c r="ULV324" s="129"/>
      <c r="ULW324" s="130"/>
      <c r="ULX324" s="131"/>
      <c r="ULY324" s="131"/>
      <c r="ULZ324" s="131"/>
      <c r="UMA324" s="132"/>
      <c r="UMB324" s="132"/>
      <c r="UMC324" s="129"/>
      <c r="UMD324" s="129"/>
      <c r="UME324" s="130"/>
      <c r="UMF324" s="131"/>
      <c r="UMG324" s="131"/>
      <c r="UMH324" s="131"/>
      <c r="UMI324" s="132"/>
      <c r="UMJ324" s="132"/>
      <c r="UMK324" s="129"/>
      <c r="UML324" s="129"/>
      <c r="UMM324" s="130"/>
      <c r="UMN324" s="131"/>
      <c r="UMO324" s="131"/>
      <c r="UMP324" s="131"/>
      <c r="UMQ324" s="132"/>
      <c r="UMR324" s="132"/>
      <c r="UMS324" s="129"/>
      <c r="UMT324" s="129"/>
      <c r="UMU324" s="130"/>
      <c r="UMV324" s="131"/>
      <c r="UMW324" s="131"/>
      <c r="UMX324" s="131"/>
      <c r="UMY324" s="132"/>
      <c r="UMZ324" s="132"/>
      <c r="UNA324" s="129"/>
      <c r="UNB324" s="129"/>
      <c r="UNC324" s="130"/>
      <c r="UND324" s="131"/>
      <c r="UNE324" s="131"/>
      <c r="UNF324" s="131"/>
      <c r="UNG324" s="132"/>
      <c r="UNH324" s="132"/>
      <c r="UNI324" s="129"/>
      <c r="UNJ324" s="129"/>
      <c r="UNK324" s="130"/>
      <c r="UNL324" s="131"/>
      <c r="UNM324" s="131"/>
      <c r="UNN324" s="131"/>
      <c r="UNO324" s="132"/>
      <c r="UNP324" s="132"/>
      <c r="UNQ324" s="129"/>
      <c r="UNR324" s="129"/>
      <c r="UNS324" s="130"/>
      <c r="UNT324" s="131"/>
      <c r="UNU324" s="131"/>
      <c r="UNV324" s="131"/>
      <c r="UNW324" s="132"/>
      <c r="UNX324" s="132"/>
      <c r="UNY324" s="129"/>
      <c r="UNZ324" s="129"/>
      <c r="UOA324" s="130"/>
      <c r="UOB324" s="131"/>
      <c r="UOC324" s="131"/>
      <c r="UOD324" s="131"/>
      <c r="UOE324" s="132"/>
      <c r="UOF324" s="132"/>
      <c r="UOG324" s="129"/>
      <c r="UOH324" s="129"/>
      <c r="UOI324" s="130"/>
      <c r="UOJ324" s="131"/>
      <c r="UOK324" s="131"/>
      <c r="UOL324" s="131"/>
      <c r="UOM324" s="132"/>
      <c r="UON324" s="132"/>
      <c r="UOO324" s="129"/>
      <c r="UOP324" s="129"/>
      <c r="UOQ324" s="130"/>
      <c r="UOR324" s="131"/>
      <c r="UOS324" s="131"/>
      <c r="UOT324" s="131"/>
      <c r="UOU324" s="132"/>
      <c r="UOV324" s="132"/>
      <c r="UOW324" s="129"/>
      <c r="UOX324" s="129"/>
      <c r="UOY324" s="130"/>
      <c r="UOZ324" s="131"/>
      <c r="UPA324" s="131"/>
      <c r="UPB324" s="131"/>
      <c r="UPC324" s="132"/>
      <c r="UPD324" s="132"/>
      <c r="UPE324" s="129"/>
      <c r="UPF324" s="129"/>
      <c r="UPG324" s="130"/>
      <c r="UPH324" s="131"/>
      <c r="UPI324" s="131"/>
      <c r="UPJ324" s="131"/>
      <c r="UPK324" s="132"/>
      <c r="UPL324" s="132"/>
      <c r="UPM324" s="129"/>
      <c r="UPN324" s="129"/>
      <c r="UPO324" s="130"/>
      <c r="UPP324" s="131"/>
      <c r="UPQ324" s="131"/>
      <c r="UPR324" s="131"/>
      <c r="UPS324" s="132"/>
      <c r="UPT324" s="132"/>
      <c r="UPU324" s="129"/>
      <c r="UPV324" s="129"/>
      <c r="UPW324" s="130"/>
      <c r="UPX324" s="131"/>
      <c r="UPY324" s="131"/>
      <c r="UPZ324" s="131"/>
      <c r="UQA324" s="132"/>
      <c r="UQB324" s="132"/>
      <c r="UQC324" s="129"/>
      <c r="UQD324" s="129"/>
      <c r="UQE324" s="130"/>
      <c r="UQF324" s="131"/>
      <c r="UQG324" s="131"/>
      <c r="UQH324" s="131"/>
      <c r="UQI324" s="132"/>
      <c r="UQJ324" s="132"/>
      <c r="UQK324" s="129"/>
      <c r="UQL324" s="129"/>
      <c r="UQM324" s="130"/>
      <c r="UQN324" s="131"/>
      <c r="UQO324" s="131"/>
      <c r="UQP324" s="131"/>
      <c r="UQQ324" s="132"/>
      <c r="UQR324" s="132"/>
      <c r="UQS324" s="129"/>
      <c r="UQT324" s="129"/>
      <c r="UQU324" s="130"/>
      <c r="UQV324" s="131"/>
      <c r="UQW324" s="131"/>
      <c r="UQX324" s="131"/>
      <c r="UQY324" s="132"/>
      <c r="UQZ324" s="132"/>
      <c r="URA324" s="129"/>
      <c r="URB324" s="129"/>
      <c r="URC324" s="130"/>
      <c r="URD324" s="131"/>
      <c r="URE324" s="131"/>
      <c r="URF324" s="131"/>
      <c r="URG324" s="132"/>
      <c r="URH324" s="132"/>
      <c r="URI324" s="129"/>
      <c r="URJ324" s="129"/>
      <c r="URK324" s="130"/>
      <c r="URL324" s="131"/>
      <c r="URM324" s="131"/>
      <c r="URN324" s="131"/>
      <c r="URO324" s="132"/>
      <c r="URP324" s="132"/>
      <c r="URQ324" s="129"/>
      <c r="URR324" s="129"/>
      <c r="URS324" s="130"/>
      <c r="URT324" s="131"/>
      <c r="URU324" s="131"/>
      <c r="URV324" s="131"/>
      <c r="URW324" s="132"/>
      <c r="URX324" s="132"/>
      <c r="URY324" s="129"/>
      <c r="URZ324" s="129"/>
      <c r="USA324" s="130"/>
      <c r="USB324" s="131"/>
      <c r="USC324" s="131"/>
      <c r="USD324" s="131"/>
      <c r="USE324" s="132"/>
      <c r="USF324" s="132"/>
      <c r="USG324" s="129"/>
      <c r="USH324" s="129"/>
      <c r="USI324" s="130"/>
      <c r="USJ324" s="131"/>
      <c r="USK324" s="131"/>
      <c r="USL324" s="131"/>
      <c r="USM324" s="132"/>
      <c r="USN324" s="132"/>
      <c r="USO324" s="129"/>
      <c r="USP324" s="129"/>
      <c r="USQ324" s="130"/>
      <c r="USR324" s="131"/>
      <c r="USS324" s="131"/>
      <c r="UST324" s="131"/>
      <c r="USU324" s="132"/>
      <c r="USV324" s="132"/>
      <c r="USW324" s="129"/>
      <c r="USX324" s="129"/>
      <c r="USY324" s="130"/>
      <c r="USZ324" s="131"/>
      <c r="UTA324" s="131"/>
      <c r="UTB324" s="131"/>
      <c r="UTC324" s="132"/>
      <c r="UTD324" s="132"/>
      <c r="UTE324" s="129"/>
      <c r="UTF324" s="129"/>
      <c r="UTG324" s="130"/>
      <c r="UTH324" s="131"/>
      <c r="UTI324" s="131"/>
      <c r="UTJ324" s="131"/>
      <c r="UTK324" s="132"/>
      <c r="UTL324" s="132"/>
      <c r="UTM324" s="129"/>
      <c r="UTN324" s="129"/>
      <c r="UTO324" s="130"/>
      <c r="UTP324" s="131"/>
      <c r="UTQ324" s="131"/>
      <c r="UTR324" s="131"/>
      <c r="UTS324" s="132"/>
      <c r="UTT324" s="132"/>
      <c r="UTU324" s="129"/>
      <c r="UTV324" s="129"/>
      <c r="UTW324" s="130"/>
      <c r="UTX324" s="131"/>
      <c r="UTY324" s="131"/>
      <c r="UTZ324" s="131"/>
      <c r="UUA324" s="132"/>
      <c r="UUB324" s="132"/>
      <c r="UUC324" s="129"/>
      <c r="UUD324" s="129"/>
      <c r="UUE324" s="130"/>
      <c r="UUF324" s="131"/>
      <c r="UUG324" s="131"/>
      <c r="UUH324" s="131"/>
      <c r="UUI324" s="132"/>
      <c r="UUJ324" s="132"/>
      <c r="UUK324" s="129"/>
      <c r="UUL324" s="129"/>
      <c r="UUM324" s="130"/>
      <c r="UUN324" s="131"/>
      <c r="UUO324" s="131"/>
      <c r="UUP324" s="131"/>
      <c r="UUQ324" s="132"/>
      <c r="UUR324" s="132"/>
      <c r="UUS324" s="129"/>
      <c r="UUT324" s="129"/>
      <c r="UUU324" s="130"/>
      <c r="UUV324" s="131"/>
      <c r="UUW324" s="131"/>
      <c r="UUX324" s="131"/>
      <c r="UUY324" s="132"/>
      <c r="UUZ324" s="132"/>
      <c r="UVA324" s="129"/>
      <c r="UVB324" s="129"/>
      <c r="UVC324" s="130"/>
      <c r="UVD324" s="131"/>
      <c r="UVE324" s="131"/>
      <c r="UVF324" s="131"/>
      <c r="UVG324" s="132"/>
      <c r="UVH324" s="132"/>
      <c r="UVI324" s="129"/>
      <c r="UVJ324" s="129"/>
      <c r="UVK324" s="130"/>
      <c r="UVL324" s="131"/>
      <c r="UVM324" s="131"/>
      <c r="UVN324" s="131"/>
      <c r="UVO324" s="132"/>
      <c r="UVP324" s="132"/>
      <c r="UVQ324" s="129"/>
      <c r="UVR324" s="129"/>
      <c r="UVS324" s="130"/>
      <c r="UVT324" s="131"/>
      <c r="UVU324" s="131"/>
      <c r="UVV324" s="131"/>
      <c r="UVW324" s="132"/>
      <c r="UVX324" s="132"/>
      <c r="UVY324" s="129"/>
      <c r="UVZ324" s="129"/>
      <c r="UWA324" s="130"/>
      <c r="UWB324" s="131"/>
      <c r="UWC324" s="131"/>
      <c r="UWD324" s="131"/>
      <c r="UWE324" s="132"/>
      <c r="UWF324" s="132"/>
      <c r="UWG324" s="129"/>
      <c r="UWH324" s="129"/>
      <c r="UWI324" s="130"/>
      <c r="UWJ324" s="131"/>
      <c r="UWK324" s="131"/>
      <c r="UWL324" s="131"/>
      <c r="UWM324" s="132"/>
      <c r="UWN324" s="132"/>
      <c r="UWO324" s="129"/>
      <c r="UWP324" s="129"/>
      <c r="UWQ324" s="130"/>
      <c r="UWR324" s="131"/>
      <c r="UWS324" s="131"/>
      <c r="UWT324" s="131"/>
      <c r="UWU324" s="132"/>
      <c r="UWV324" s="132"/>
      <c r="UWW324" s="129"/>
      <c r="UWX324" s="129"/>
      <c r="UWY324" s="130"/>
      <c r="UWZ324" s="131"/>
      <c r="UXA324" s="131"/>
      <c r="UXB324" s="131"/>
      <c r="UXC324" s="132"/>
      <c r="UXD324" s="132"/>
      <c r="UXE324" s="129"/>
      <c r="UXF324" s="129"/>
      <c r="UXG324" s="130"/>
      <c r="UXH324" s="131"/>
      <c r="UXI324" s="131"/>
      <c r="UXJ324" s="131"/>
      <c r="UXK324" s="132"/>
      <c r="UXL324" s="132"/>
      <c r="UXM324" s="129"/>
      <c r="UXN324" s="129"/>
      <c r="UXO324" s="130"/>
      <c r="UXP324" s="131"/>
      <c r="UXQ324" s="131"/>
      <c r="UXR324" s="131"/>
      <c r="UXS324" s="132"/>
      <c r="UXT324" s="132"/>
      <c r="UXU324" s="129"/>
      <c r="UXV324" s="129"/>
      <c r="UXW324" s="130"/>
      <c r="UXX324" s="131"/>
      <c r="UXY324" s="131"/>
      <c r="UXZ324" s="131"/>
      <c r="UYA324" s="132"/>
      <c r="UYB324" s="132"/>
      <c r="UYC324" s="129"/>
      <c r="UYD324" s="129"/>
      <c r="UYE324" s="130"/>
      <c r="UYF324" s="131"/>
      <c r="UYG324" s="131"/>
      <c r="UYH324" s="131"/>
      <c r="UYI324" s="132"/>
      <c r="UYJ324" s="132"/>
      <c r="UYK324" s="129"/>
      <c r="UYL324" s="129"/>
      <c r="UYM324" s="130"/>
      <c r="UYN324" s="131"/>
      <c r="UYO324" s="131"/>
      <c r="UYP324" s="131"/>
      <c r="UYQ324" s="132"/>
      <c r="UYR324" s="132"/>
      <c r="UYS324" s="129"/>
      <c r="UYT324" s="129"/>
      <c r="UYU324" s="130"/>
      <c r="UYV324" s="131"/>
      <c r="UYW324" s="131"/>
      <c r="UYX324" s="131"/>
      <c r="UYY324" s="132"/>
      <c r="UYZ324" s="132"/>
      <c r="UZA324" s="129"/>
      <c r="UZB324" s="129"/>
      <c r="UZC324" s="130"/>
      <c r="UZD324" s="131"/>
      <c r="UZE324" s="131"/>
      <c r="UZF324" s="131"/>
      <c r="UZG324" s="132"/>
      <c r="UZH324" s="132"/>
      <c r="UZI324" s="129"/>
      <c r="UZJ324" s="129"/>
      <c r="UZK324" s="130"/>
      <c r="UZL324" s="131"/>
      <c r="UZM324" s="131"/>
      <c r="UZN324" s="131"/>
      <c r="UZO324" s="132"/>
      <c r="UZP324" s="132"/>
      <c r="UZQ324" s="129"/>
      <c r="UZR324" s="129"/>
      <c r="UZS324" s="130"/>
      <c r="UZT324" s="131"/>
      <c r="UZU324" s="131"/>
      <c r="UZV324" s="131"/>
      <c r="UZW324" s="132"/>
      <c r="UZX324" s="132"/>
      <c r="UZY324" s="129"/>
      <c r="UZZ324" s="129"/>
      <c r="VAA324" s="130"/>
      <c r="VAB324" s="131"/>
      <c r="VAC324" s="131"/>
      <c r="VAD324" s="131"/>
      <c r="VAE324" s="132"/>
      <c r="VAF324" s="132"/>
      <c r="VAG324" s="129"/>
      <c r="VAH324" s="129"/>
      <c r="VAI324" s="130"/>
      <c r="VAJ324" s="131"/>
      <c r="VAK324" s="131"/>
      <c r="VAL324" s="131"/>
      <c r="VAM324" s="132"/>
      <c r="VAN324" s="132"/>
      <c r="VAO324" s="129"/>
      <c r="VAP324" s="129"/>
      <c r="VAQ324" s="130"/>
      <c r="VAR324" s="131"/>
      <c r="VAS324" s="131"/>
      <c r="VAT324" s="131"/>
      <c r="VAU324" s="132"/>
      <c r="VAV324" s="132"/>
      <c r="VAW324" s="129"/>
      <c r="VAX324" s="129"/>
      <c r="VAY324" s="130"/>
      <c r="VAZ324" s="131"/>
      <c r="VBA324" s="131"/>
      <c r="VBB324" s="131"/>
      <c r="VBC324" s="132"/>
      <c r="VBD324" s="132"/>
      <c r="VBE324" s="129"/>
      <c r="VBF324" s="129"/>
      <c r="VBG324" s="130"/>
      <c r="VBH324" s="131"/>
      <c r="VBI324" s="131"/>
      <c r="VBJ324" s="131"/>
      <c r="VBK324" s="132"/>
      <c r="VBL324" s="132"/>
      <c r="VBM324" s="129"/>
      <c r="VBN324" s="129"/>
      <c r="VBO324" s="130"/>
      <c r="VBP324" s="131"/>
      <c r="VBQ324" s="131"/>
      <c r="VBR324" s="131"/>
      <c r="VBS324" s="132"/>
      <c r="VBT324" s="132"/>
      <c r="VBU324" s="129"/>
      <c r="VBV324" s="129"/>
      <c r="VBW324" s="130"/>
      <c r="VBX324" s="131"/>
      <c r="VBY324" s="131"/>
      <c r="VBZ324" s="131"/>
      <c r="VCA324" s="132"/>
      <c r="VCB324" s="132"/>
      <c r="VCC324" s="129"/>
      <c r="VCD324" s="129"/>
      <c r="VCE324" s="130"/>
      <c r="VCF324" s="131"/>
      <c r="VCG324" s="131"/>
      <c r="VCH324" s="131"/>
      <c r="VCI324" s="132"/>
      <c r="VCJ324" s="132"/>
      <c r="VCK324" s="129"/>
      <c r="VCL324" s="129"/>
      <c r="VCM324" s="130"/>
      <c r="VCN324" s="131"/>
      <c r="VCO324" s="131"/>
      <c r="VCP324" s="131"/>
      <c r="VCQ324" s="132"/>
      <c r="VCR324" s="132"/>
      <c r="VCS324" s="129"/>
      <c r="VCT324" s="129"/>
      <c r="VCU324" s="130"/>
      <c r="VCV324" s="131"/>
      <c r="VCW324" s="131"/>
      <c r="VCX324" s="131"/>
      <c r="VCY324" s="132"/>
      <c r="VCZ324" s="132"/>
      <c r="VDA324" s="129"/>
      <c r="VDB324" s="129"/>
      <c r="VDC324" s="130"/>
      <c r="VDD324" s="131"/>
      <c r="VDE324" s="131"/>
      <c r="VDF324" s="131"/>
      <c r="VDG324" s="132"/>
      <c r="VDH324" s="132"/>
      <c r="VDI324" s="129"/>
      <c r="VDJ324" s="129"/>
      <c r="VDK324" s="130"/>
      <c r="VDL324" s="131"/>
      <c r="VDM324" s="131"/>
      <c r="VDN324" s="131"/>
      <c r="VDO324" s="132"/>
      <c r="VDP324" s="132"/>
      <c r="VDQ324" s="129"/>
      <c r="VDR324" s="129"/>
      <c r="VDS324" s="130"/>
      <c r="VDT324" s="131"/>
      <c r="VDU324" s="131"/>
      <c r="VDV324" s="131"/>
      <c r="VDW324" s="132"/>
      <c r="VDX324" s="132"/>
      <c r="VDY324" s="129"/>
      <c r="VDZ324" s="129"/>
      <c r="VEA324" s="130"/>
      <c r="VEB324" s="131"/>
      <c r="VEC324" s="131"/>
      <c r="VED324" s="131"/>
      <c r="VEE324" s="132"/>
      <c r="VEF324" s="132"/>
      <c r="VEG324" s="129"/>
      <c r="VEH324" s="129"/>
      <c r="VEI324" s="130"/>
      <c r="VEJ324" s="131"/>
      <c r="VEK324" s="131"/>
      <c r="VEL324" s="131"/>
      <c r="VEM324" s="132"/>
      <c r="VEN324" s="132"/>
      <c r="VEO324" s="129"/>
      <c r="VEP324" s="129"/>
      <c r="VEQ324" s="130"/>
      <c r="VER324" s="131"/>
      <c r="VES324" s="131"/>
      <c r="VET324" s="131"/>
      <c r="VEU324" s="132"/>
      <c r="VEV324" s="132"/>
      <c r="VEW324" s="129"/>
      <c r="VEX324" s="129"/>
      <c r="VEY324" s="130"/>
      <c r="VEZ324" s="131"/>
      <c r="VFA324" s="131"/>
      <c r="VFB324" s="131"/>
      <c r="VFC324" s="132"/>
      <c r="VFD324" s="132"/>
      <c r="VFE324" s="129"/>
      <c r="VFF324" s="129"/>
      <c r="VFG324" s="130"/>
      <c r="VFH324" s="131"/>
      <c r="VFI324" s="131"/>
      <c r="VFJ324" s="131"/>
      <c r="VFK324" s="132"/>
      <c r="VFL324" s="132"/>
      <c r="VFM324" s="129"/>
      <c r="VFN324" s="129"/>
      <c r="VFO324" s="130"/>
      <c r="VFP324" s="131"/>
      <c r="VFQ324" s="131"/>
      <c r="VFR324" s="131"/>
      <c r="VFS324" s="132"/>
      <c r="VFT324" s="132"/>
      <c r="VFU324" s="129"/>
      <c r="VFV324" s="129"/>
      <c r="VFW324" s="130"/>
      <c r="VFX324" s="131"/>
      <c r="VFY324" s="131"/>
      <c r="VFZ324" s="131"/>
      <c r="VGA324" s="132"/>
      <c r="VGB324" s="132"/>
      <c r="VGC324" s="129"/>
      <c r="VGD324" s="129"/>
      <c r="VGE324" s="130"/>
      <c r="VGF324" s="131"/>
      <c r="VGG324" s="131"/>
      <c r="VGH324" s="131"/>
      <c r="VGI324" s="132"/>
      <c r="VGJ324" s="132"/>
      <c r="VGK324" s="129"/>
      <c r="VGL324" s="129"/>
      <c r="VGM324" s="130"/>
      <c r="VGN324" s="131"/>
      <c r="VGO324" s="131"/>
      <c r="VGP324" s="131"/>
      <c r="VGQ324" s="132"/>
      <c r="VGR324" s="132"/>
      <c r="VGS324" s="129"/>
      <c r="VGT324" s="129"/>
      <c r="VGU324" s="130"/>
      <c r="VGV324" s="131"/>
      <c r="VGW324" s="131"/>
      <c r="VGX324" s="131"/>
      <c r="VGY324" s="132"/>
      <c r="VGZ324" s="132"/>
      <c r="VHA324" s="129"/>
      <c r="VHB324" s="129"/>
      <c r="VHC324" s="130"/>
      <c r="VHD324" s="131"/>
      <c r="VHE324" s="131"/>
      <c r="VHF324" s="131"/>
      <c r="VHG324" s="132"/>
      <c r="VHH324" s="132"/>
      <c r="VHI324" s="129"/>
      <c r="VHJ324" s="129"/>
      <c r="VHK324" s="130"/>
      <c r="VHL324" s="131"/>
      <c r="VHM324" s="131"/>
      <c r="VHN324" s="131"/>
      <c r="VHO324" s="132"/>
      <c r="VHP324" s="132"/>
      <c r="VHQ324" s="129"/>
      <c r="VHR324" s="129"/>
      <c r="VHS324" s="130"/>
      <c r="VHT324" s="131"/>
      <c r="VHU324" s="131"/>
      <c r="VHV324" s="131"/>
      <c r="VHW324" s="132"/>
      <c r="VHX324" s="132"/>
      <c r="VHY324" s="129"/>
      <c r="VHZ324" s="129"/>
      <c r="VIA324" s="130"/>
      <c r="VIB324" s="131"/>
      <c r="VIC324" s="131"/>
      <c r="VID324" s="131"/>
      <c r="VIE324" s="132"/>
      <c r="VIF324" s="132"/>
      <c r="VIG324" s="129"/>
      <c r="VIH324" s="129"/>
      <c r="VII324" s="130"/>
      <c r="VIJ324" s="131"/>
      <c r="VIK324" s="131"/>
      <c r="VIL324" s="131"/>
      <c r="VIM324" s="132"/>
      <c r="VIN324" s="132"/>
      <c r="VIO324" s="129"/>
      <c r="VIP324" s="129"/>
      <c r="VIQ324" s="130"/>
      <c r="VIR324" s="131"/>
      <c r="VIS324" s="131"/>
      <c r="VIT324" s="131"/>
      <c r="VIU324" s="132"/>
      <c r="VIV324" s="132"/>
      <c r="VIW324" s="129"/>
      <c r="VIX324" s="129"/>
      <c r="VIY324" s="130"/>
      <c r="VIZ324" s="131"/>
      <c r="VJA324" s="131"/>
      <c r="VJB324" s="131"/>
      <c r="VJC324" s="132"/>
      <c r="VJD324" s="132"/>
      <c r="VJE324" s="129"/>
      <c r="VJF324" s="129"/>
      <c r="VJG324" s="130"/>
      <c r="VJH324" s="131"/>
      <c r="VJI324" s="131"/>
      <c r="VJJ324" s="131"/>
      <c r="VJK324" s="132"/>
      <c r="VJL324" s="132"/>
      <c r="VJM324" s="129"/>
      <c r="VJN324" s="129"/>
      <c r="VJO324" s="130"/>
      <c r="VJP324" s="131"/>
      <c r="VJQ324" s="131"/>
      <c r="VJR324" s="131"/>
      <c r="VJS324" s="132"/>
      <c r="VJT324" s="132"/>
      <c r="VJU324" s="129"/>
      <c r="VJV324" s="129"/>
      <c r="VJW324" s="130"/>
      <c r="VJX324" s="131"/>
      <c r="VJY324" s="131"/>
      <c r="VJZ324" s="131"/>
      <c r="VKA324" s="132"/>
      <c r="VKB324" s="132"/>
      <c r="VKC324" s="129"/>
      <c r="VKD324" s="129"/>
      <c r="VKE324" s="130"/>
      <c r="VKF324" s="131"/>
      <c r="VKG324" s="131"/>
      <c r="VKH324" s="131"/>
      <c r="VKI324" s="132"/>
      <c r="VKJ324" s="132"/>
      <c r="VKK324" s="129"/>
      <c r="VKL324" s="129"/>
      <c r="VKM324" s="130"/>
      <c r="VKN324" s="131"/>
      <c r="VKO324" s="131"/>
      <c r="VKP324" s="131"/>
      <c r="VKQ324" s="132"/>
      <c r="VKR324" s="132"/>
      <c r="VKS324" s="129"/>
      <c r="VKT324" s="129"/>
      <c r="VKU324" s="130"/>
      <c r="VKV324" s="131"/>
      <c r="VKW324" s="131"/>
      <c r="VKX324" s="131"/>
      <c r="VKY324" s="132"/>
      <c r="VKZ324" s="132"/>
      <c r="VLA324" s="129"/>
      <c r="VLB324" s="129"/>
      <c r="VLC324" s="130"/>
      <c r="VLD324" s="131"/>
      <c r="VLE324" s="131"/>
      <c r="VLF324" s="131"/>
      <c r="VLG324" s="132"/>
      <c r="VLH324" s="132"/>
      <c r="VLI324" s="129"/>
      <c r="VLJ324" s="129"/>
      <c r="VLK324" s="130"/>
      <c r="VLL324" s="131"/>
      <c r="VLM324" s="131"/>
      <c r="VLN324" s="131"/>
      <c r="VLO324" s="132"/>
      <c r="VLP324" s="132"/>
      <c r="VLQ324" s="129"/>
      <c r="VLR324" s="129"/>
      <c r="VLS324" s="130"/>
      <c r="VLT324" s="131"/>
      <c r="VLU324" s="131"/>
      <c r="VLV324" s="131"/>
      <c r="VLW324" s="132"/>
      <c r="VLX324" s="132"/>
      <c r="VLY324" s="129"/>
      <c r="VLZ324" s="129"/>
      <c r="VMA324" s="130"/>
      <c r="VMB324" s="131"/>
      <c r="VMC324" s="131"/>
      <c r="VMD324" s="131"/>
      <c r="VME324" s="132"/>
      <c r="VMF324" s="132"/>
      <c r="VMG324" s="129"/>
      <c r="VMH324" s="129"/>
      <c r="VMI324" s="130"/>
      <c r="VMJ324" s="131"/>
      <c r="VMK324" s="131"/>
      <c r="VML324" s="131"/>
      <c r="VMM324" s="132"/>
      <c r="VMN324" s="132"/>
      <c r="VMO324" s="129"/>
      <c r="VMP324" s="129"/>
      <c r="VMQ324" s="130"/>
      <c r="VMR324" s="131"/>
      <c r="VMS324" s="131"/>
      <c r="VMT324" s="131"/>
      <c r="VMU324" s="132"/>
      <c r="VMV324" s="132"/>
      <c r="VMW324" s="129"/>
      <c r="VMX324" s="129"/>
      <c r="VMY324" s="130"/>
      <c r="VMZ324" s="131"/>
      <c r="VNA324" s="131"/>
      <c r="VNB324" s="131"/>
      <c r="VNC324" s="132"/>
      <c r="VND324" s="132"/>
      <c r="VNE324" s="129"/>
      <c r="VNF324" s="129"/>
      <c r="VNG324" s="130"/>
      <c r="VNH324" s="131"/>
      <c r="VNI324" s="131"/>
      <c r="VNJ324" s="131"/>
      <c r="VNK324" s="132"/>
      <c r="VNL324" s="132"/>
      <c r="VNM324" s="129"/>
      <c r="VNN324" s="129"/>
      <c r="VNO324" s="130"/>
      <c r="VNP324" s="131"/>
      <c r="VNQ324" s="131"/>
      <c r="VNR324" s="131"/>
      <c r="VNS324" s="132"/>
      <c r="VNT324" s="132"/>
      <c r="VNU324" s="129"/>
      <c r="VNV324" s="129"/>
      <c r="VNW324" s="130"/>
      <c r="VNX324" s="131"/>
      <c r="VNY324" s="131"/>
      <c r="VNZ324" s="131"/>
      <c r="VOA324" s="132"/>
      <c r="VOB324" s="132"/>
      <c r="VOC324" s="129"/>
      <c r="VOD324" s="129"/>
      <c r="VOE324" s="130"/>
      <c r="VOF324" s="131"/>
      <c r="VOG324" s="131"/>
      <c r="VOH324" s="131"/>
      <c r="VOI324" s="132"/>
      <c r="VOJ324" s="132"/>
      <c r="VOK324" s="129"/>
      <c r="VOL324" s="129"/>
      <c r="VOM324" s="130"/>
      <c r="VON324" s="131"/>
      <c r="VOO324" s="131"/>
      <c r="VOP324" s="131"/>
      <c r="VOQ324" s="132"/>
      <c r="VOR324" s="132"/>
      <c r="VOS324" s="129"/>
      <c r="VOT324" s="129"/>
      <c r="VOU324" s="130"/>
      <c r="VOV324" s="131"/>
      <c r="VOW324" s="131"/>
      <c r="VOX324" s="131"/>
      <c r="VOY324" s="132"/>
      <c r="VOZ324" s="132"/>
      <c r="VPA324" s="129"/>
      <c r="VPB324" s="129"/>
      <c r="VPC324" s="130"/>
      <c r="VPD324" s="131"/>
      <c r="VPE324" s="131"/>
      <c r="VPF324" s="131"/>
      <c r="VPG324" s="132"/>
      <c r="VPH324" s="132"/>
      <c r="VPI324" s="129"/>
      <c r="VPJ324" s="129"/>
      <c r="VPK324" s="130"/>
      <c r="VPL324" s="131"/>
      <c r="VPM324" s="131"/>
      <c r="VPN324" s="131"/>
      <c r="VPO324" s="132"/>
      <c r="VPP324" s="132"/>
      <c r="VPQ324" s="129"/>
      <c r="VPR324" s="129"/>
      <c r="VPS324" s="130"/>
      <c r="VPT324" s="131"/>
      <c r="VPU324" s="131"/>
      <c r="VPV324" s="131"/>
      <c r="VPW324" s="132"/>
      <c r="VPX324" s="132"/>
      <c r="VPY324" s="129"/>
      <c r="VPZ324" s="129"/>
      <c r="VQA324" s="130"/>
      <c r="VQB324" s="131"/>
      <c r="VQC324" s="131"/>
      <c r="VQD324" s="131"/>
      <c r="VQE324" s="132"/>
      <c r="VQF324" s="132"/>
      <c r="VQG324" s="129"/>
      <c r="VQH324" s="129"/>
      <c r="VQI324" s="130"/>
      <c r="VQJ324" s="131"/>
      <c r="VQK324" s="131"/>
      <c r="VQL324" s="131"/>
      <c r="VQM324" s="132"/>
      <c r="VQN324" s="132"/>
      <c r="VQO324" s="129"/>
      <c r="VQP324" s="129"/>
      <c r="VQQ324" s="130"/>
      <c r="VQR324" s="131"/>
      <c r="VQS324" s="131"/>
      <c r="VQT324" s="131"/>
      <c r="VQU324" s="132"/>
      <c r="VQV324" s="132"/>
      <c r="VQW324" s="129"/>
      <c r="VQX324" s="129"/>
      <c r="VQY324" s="130"/>
      <c r="VQZ324" s="131"/>
      <c r="VRA324" s="131"/>
      <c r="VRB324" s="131"/>
      <c r="VRC324" s="132"/>
      <c r="VRD324" s="132"/>
      <c r="VRE324" s="129"/>
      <c r="VRF324" s="129"/>
      <c r="VRG324" s="130"/>
      <c r="VRH324" s="131"/>
      <c r="VRI324" s="131"/>
      <c r="VRJ324" s="131"/>
      <c r="VRK324" s="132"/>
      <c r="VRL324" s="132"/>
      <c r="VRM324" s="129"/>
      <c r="VRN324" s="129"/>
      <c r="VRO324" s="130"/>
      <c r="VRP324" s="131"/>
      <c r="VRQ324" s="131"/>
      <c r="VRR324" s="131"/>
      <c r="VRS324" s="132"/>
      <c r="VRT324" s="132"/>
      <c r="VRU324" s="129"/>
      <c r="VRV324" s="129"/>
      <c r="VRW324" s="130"/>
      <c r="VRX324" s="131"/>
      <c r="VRY324" s="131"/>
      <c r="VRZ324" s="131"/>
      <c r="VSA324" s="132"/>
      <c r="VSB324" s="132"/>
      <c r="VSC324" s="129"/>
      <c r="VSD324" s="129"/>
      <c r="VSE324" s="130"/>
      <c r="VSF324" s="131"/>
      <c r="VSG324" s="131"/>
      <c r="VSH324" s="131"/>
      <c r="VSI324" s="132"/>
      <c r="VSJ324" s="132"/>
      <c r="VSK324" s="129"/>
      <c r="VSL324" s="129"/>
      <c r="VSM324" s="130"/>
      <c r="VSN324" s="131"/>
      <c r="VSO324" s="131"/>
      <c r="VSP324" s="131"/>
      <c r="VSQ324" s="132"/>
      <c r="VSR324" s="132"/>
      <c r="VSS324" s="129"/>
      <c r="VST324" s="129"/>
      <c r="VSU324" s="130"/>
      <c r="VSV324" s="131"/>
      <c r="VSW324" s="131"/>
      <c r="VSX324" s="131"/>
      <c r="VSY324" s="132"/>
      <c r="VSZ324" s="132"/>
      <c r="VTA324" s="129"/>
      <c r="VTB324" s="129"/>
      <c r="VTC324" s="130"/>
      <c r="VTD324" s="131"/>
      <c r="VTE324" s="131"/>
      <c r="VTF324" s="131"/>
      <c r="VTG324" s="132"/>
      <c r="VTH324" s="132"/>
      <c r="VTI324" s="129"/>
      <c r="VTJ324" s="129"/>
      <c r="VTK324" s="130"/>
      <c r="VTL324" s="131"/>
      <c r="VTM324" s="131"/>
      <c r="VTN324" s="131"/>
      <c r="VTO324" s="132"/>
      <c r="VTP324" s="132"/>
      <c r="VTQ324" s="129"/>
      <c r="VTR324" s="129"/>
      <c r="VTS324" s="130"/>
      <c r="VTT324" s="131"/>
      <c r="VTU324" s="131"/>
      <c r="VTV324" s="131"/>
      <c r="VTW324" s="132"/>
      <c r="VTX324" s="132"/>
      <c r="VTY324" s="129"/>
      <c r="VTZ324" s="129"/>
      <c r="VUA324" s="130"/>
      <c r="VUB324" s="131"/>
      <c r="VUC324" s="131"/>
      <c r="VUD324" s="131"/>
      <c r="VUE324" s="132"/>
      <c r="VUF324" s="132"/>
      <c r="VUG324" s="129"/>
      <c r="VUH324" s="129"/>
      <c r="VUI324" s="130"/>
      <c r="VUJ324" s="131"/>
      <c r="VUK324" s="131"/>
      <c r="VUL324" s="131"/>
      <c r="VUM324" s="132"/>
      <c r="VUN324" s="132"/>
      <c r="VUO324" s="129"/>
      <c r="VUP324" s="129"/>
      <c r="VUQ324" s="130"/>
      <c r="VUR324" s="131"/>
      <c r="VUS324" s="131"/>
      <c r="VUT324" s="131"/>
      <c r="VUU324" s="132"/>
      <c r="VUV324" s="132"/>
      <c r="VUW324" s="129"/>
      <c r="VUX324" s="129"/>
      <c r="VUY324" s="130"/>
      <c r="VUZ324" s="131"/>
      <c r="VVA324" s="131"/>
      <c r="VVB324" s="131"/>
      <c r="VVC324" s="132"/>
      <c r="VVD324" s="132"/>
      <c r="VVE324" s="129"/>
      <c r="VVF324" s="129"/>
      <c r="VVG324" s="130"/>
      <c r="VVH324" s="131"/>
      <c r="VVI324" s="131"/>
      <c r="VVJ324" s="131"/>
      <c r="VVK324" s="132"/>
      <c r="VVL324" s="132"/>
      <c r="VVM324" s="129"/>
      <c r="VVN324" s="129"/>
      <c r="VVO324" s="130"/>
      <c r="VVP324" s="131"/>
      <c r="VVQ324" s="131"/>
      <c r="VVR324" s="131"/>
      <c r="VVS324" s="132"/>
      <c r="VVT324" s="132"/>
      <c r="VVU324" s="129"/>
      <c r="VVV324" s="129"/>
      <c r="VVW324" s="130"/>
      <c r="VVX324" s="131"/>
      <c r="VVY324" s="131"/>
      <c r="VVZ324" s="131"/>
      <c r="VWA324" s="132"/>
      <c r="VWB324" s="132"/>
      <c r="VWC324" s="129"/>
      <c r="VWD324" s="129"/>
      <c r="VWE324" s="130"/>
      <c r="VWF324" s="131"/>
      <c r="VWG324" s="131"/>
      <c r="VWH324" s="131"/>
      <c r="VWI324" s="132"/>
      <c r="VWJ324" s="132"/>
      <c r="VWK324" s="129"/>
      <c r="VWL324" s="129"/>
      <c r="VWM324" s="130"/>
      <c r="VWN324" s="131"/>
      <c r="VWO324" s="131"/>
      <c r="VWP324" s="131"/>
      <c r="VWQ324" s="132"/>
      <c r="VWR324" s="132"/>
      <c r="VWS324" s="129"/>
      <c r="VWT324" s="129"/>
      <c r="VWU324" s="130"/>
      <c r="VWV324" s="131"/>
      <c r="VWW324" s="131"/>
      <c r="VWX324" s="131"/>
      <c r="VWY324" s="132"/>
      <c r="VWZ324" s="132"/>
      <c r="VXA324" s="129"/>
      <c r="VXB324" s="129"/>
      <c r="VXC324" s="130"/>
      <c r="VXD324" s="131"/>
      <c r="VXE324" s="131"/>
      <c r="VXF324" s="131"/>
      <c r="VXG324" s="132"/>
      <c r="VXH324" s="132"/>
      <c r="VXI324" s="129"/>
      <c r="VXJ324" s="129"/>
      <c r="VXK324" s="130"/>
      <c r="VXL324" s="131"/>
      <c r="VXM324" s="131"/>
      <c r="VXN324" s="131"/>
      <c r="VXO324" s="132"/>
      <c r="VXP324" s="132"/>
      <c r="VXQ324" s="129"/>
      <c r="VXR324" s="129"/>
      <c r="VXS324" s="130"/>
      <c r="VXT324" s="131"/>
      <c r="VXU324" s="131"/>
      <c r="VXV324" s="131"/>
      <c r="VXW324" s="132"/>
      <c r="VXX324" s="132"/>
      <c r="VXY324" s="129"/>
      <c r="VXZ324" s="129"/>
      <c r="VYA324" s="130"/>
      <c r="VYB324" s="131"/>
      <c r="VYC324" s="131"/>
      <c r="VYD324" s="131"/>
      <c r="VYE324" s="132"/>
      <c r="VYF324" s="132"/>
      <c r="VYG324" s="129"/>
      <c r="VYH324" s="129"/>
      <c r="VYI324" s="130"/>
      <c r="VYJ324" s="131"/>
      <c r="VYK324" s="131"/>
      <c r="VYL324" s="131"/>
      <c r="VYM324" s="132"/>
      <c r="VYN324" s="132"/>
      <c r="VYO324" s="129"/>
      <c r="VYP324" s="129"/>
      <c r="VYQ324" s="130"/>
      <c r="VYR324" s="131"/>
      <c r="VYS324" s="131"/>
      <c r="VYT324" s="131"/>
      <c r="VYU324" s="132"/>
      <c r="VYV324" s="132"/>
      <c r="VYW324" s="129"/>
      <c r="VYX324" s="129"/>
      <c r="VYY324" s="130"/>
      <c r="VYZ324" s="131"/>
      <c r="VZA324" s="131"/>
      <c r="VZB324" s="131"/>
      <c r="VZC324" s="132"/>
      <c r="VZD324" s="132"/>
      <c r="VZE324" s="129"/>
      <c r="VZF324" s="129"/>
      <c r="VZG324" s="130"/>
      <c r="VZH324" s="131"/>
      <c r="VZI324" s="131"/>
      <c r="VZJ324" s="131"/>
      <c r="VZK324" s="132"/>
      <c r="VZL324" s="132"/>
      <c r="VZM324" s="129"/>
      <c r="VZN324" s="129"/>
      <c r="VZO324" s="130"/>
      <c r="VZP324" s="131"/>
      <c r="VZQ324" s="131"/>
      <c r="VZR324" s="131"/>
      <c r="VZS324" s="132"/>
      <c r="VZT324" s="132"/>
      <c r="VZU324" s="129"/>
      <c r="VZV324" s="129"/>
      <c r="VZW324" s="130"/>
      <c r="VZX324" s="131"/>
      <c r="VZY324" s="131"/>
      <c r="VZZ324" s="131"/>
      <c r="WAA324" s="132"/>
      <c r="WAB324" s="132"/>
      <c r="WAC324" s="129"/>
      <c r="WAD324" s="129"/>
      <c r="WAE324" s="130"/>
      <c r="WAF324" s="131"/>
      <c r="WAG324" s="131"/>
      <c r="WAH324" s="131"/>
      <c r="WAI324" s="132"/>
      <c r="WAJ324" s="132"/>
      <c r="WAK324" s="129"/>
      <c r="WAL324" s="129"/>
      <c r="WAM324" s="130"/>
      <c r="WAN324" s="131"/>
      <c r="WAO324" s="131"/>
      <c r="WAP324" s="131"/>
      <c r="WAQ324" s="132"/>
      <c r="WAR324" s="132"/>
      <c r="WAS324" s="129"/>
      <c r="WAT324" s="129"/>
      <c r="WAU324" s="130"/>
      <c r="WAV324" s="131"/>
      <c r="WAW324" s="131"/>
      <c r="WAX324" s="131"/>
      <c r="WAY324" s="132"/>
      <c r="WAZ324" s="132"/>
      <c r="WBA324" s="129"/>
      <c r="WBB324" s="129"/>
      <c r="WBC324" s="130"/>
      <c r="WBD324" s="131"/>
      <c r="WBE324" s="131"/>
      <c r="WBF324" s="131"/>
      <c r="WBG324" s="132"/>
      <c r="WBH324" s="132"/>
      <c r="WBI324" s="129"/>
      <c r="WBJ324" s="129"/>
      <c r="WBK324" s="130"/>
      <c r="WBL324" s="131"/>
      <c r="WBM324" s="131"/>
      <c r="WBN324" s="131"/>
      <c r="WBO324" s="132"/>
      <c r="WBP324" s="132"/>
      <c r="WBQ324" s="129"/>
      <c r="WBR324" s="129"/>
      <c r="WBS324" s="130"/>
      <c r="WBT324" s="131"/>
      <c r="WBU324" s="131"/>
      <c r="WBV324" s="131"/>
      <c r="WBW324" s="132"/>
      <c r="WBX324" s="132"/>
      <c r="WBY324" s="129"/>
      <c r="WBZ324" s="129"/>
      <c r="WCA324" s="130"/>
      <c r="WCB324" s="131"/>
      <c r="WCC324" s="131"/>
      <c r="WCD324" s="131"/>
      <c r="WCE324" s="132"/>
      <c r="WCF324" s="132"/>
      <c r="WCG324" s="129"/>
      <c r="WCH324" s="129"/>
      <c r="WCI324" s="130"/>
      <c r="WCJ324" s="131"/>
      <c r="WCK324" s="131"/>
      <c r="WCL324" s="131"/>
      <c r="WCM324" s="132"/>
      <c r="WCN324" s="132"/>
      <c r="WCO324" s="129"/>
      <c r="WCP324" s="129"/>
      <c r="WCQ324" s="130"/>
      <c r="WCR324" s="131"/>
      <c r="WCS324" s="131"/>
      <c r="WCT324" s="131"/>
      <c r="WCU324" s="132"/>
      <c r="WCV324" s="132"/>
      <c r="WCW324" s="129"/>
      <c r="WCX324" s="129"/>
      <c r="WCY324" s="130"/>
      <c r="WCZ324" s="131"/>
      <c r="WDA324" s="131"/>
      <c r="WDB324" s="131"/>
      <c r="WDC324" s="132"/>
      <c r="WDD324" s="132"/>
      <c r="WDE324" s="129"/>
      <c r="WDF324" s="129"/>
      <c r="WDG324" s="130"/>
      <c r="WDH324" s="131"/>
      <c r="WDI324" s="131"/>
      <c r="WDJ324" s="131"/>
      <c r="WDK324" s="132"/>
      <c r="WDL324" s="132"/>
      <c r="WDM324" s="129"/>
      <c r="WDN324" s="129"/>
      <c r="WDO324" s="130"/>
      <c r="WDP324" s="131"/>
      <c r="WDQ324" s="131"/>
      <c r="WDR324" s="131"/>
      <c r="WDS324" s="132"/>
      <c r="WDT324" s="132"/>
      <c r="WDU324" s="129"/>
      <c r="WDV324" s="129"/>
      <c r="WDW324" s="130"/>
      <c r="WDX324" s="131"/>
      <c r="WDY324" s="131"/>
      <c r="WDZ324" s="131"/>
      <c r="WEA324" s="132"/>
      <c r="WEB324" s="132"/>
      <c r="WEC324" s="129"/>
      <c r="WED324" s="129"/>
      <c r="WEE324" s="130"/>
      <c r="WEF324" s="131"/>
      <c r="WEG324" s="131"/>
      <c r="WEH324" s="131"/>
      <c r="WEI324" s="132"/>
      <c r="WEJ324" s="132"/>
      <c r="WEK324" s="129"/>
      <c r="WEL324" s="129"/>
      <c r="WEM324" s="130"/>
      <c r="WEN324" s="131"/>
      <c r="WEO324" s="131"/>
      <c r="WEP324" s="131"/>
      <c r="WEQ324" s="132"/>
      <c r="WER324" s="132"/>
      <c r="WES324" s="129"/>
      <c r="WET324" s="129"/>
      <c r="WEU324" s="130"/>
      <c r="WEV324" s="131"/>
      <c r="WEW324" s="131"/>
      <c r="WEX324" s="131"/>
      <c r="WEY324" s="132"/>
      <c r="WEZ324" s="132"/>
      <c r="WFA324" s="129"/>
      <c r="WFB324" s="129"/>
      <c r="WFC324" s="130"/>
      <c r="WFD324" s="131"/>
      <c r="WFE324" s="131"/>
      <c r="WFF324" s="131"/>
      <c r="WFG324" s="132"/>
      <c r="WFH324" s="132"/>
      <c r="WFI324" s="129"/>
      <c r="WFJ324" s="129"/>
      <c r="WFK324" s="130"/>
      <c r="WFL324" s="131"/>
      <c r="WFM324" s="131"/>
      <c r="WFN324" s="131"/>
      <c r="WFO324" s="132"/>
      <c r="WFP324" s="132"/>
      <c r="WFQ324" s="129"/>
      <c r="WFR324" s="129"/>
      <c r="WFS324" s="130"/>
      <c r="WFT324" s="131"/>
      <c r="WFU324" s="131"/>
      <c r="WFV324" s="131"/>
      <c r="WFW324" s="132"/>
      <c r="WFX324" s="132"/>
      <c r="WFY324" s="129"/>
      <c r="WFZ324" s="129"/>
      <c r="WGA324" s="130"/>
      <c r="WGB324" s="131"/>
      <c r="WGC324" s="131"/>
      <c r="WGD324" s="131"/>
      <c r="WGE324" s="132"/>
      <c r="WGF324" s="132"/>
      <c r="WGG324" s="129"/>
      <c r="WGH324" s="129"/>
      <c r="WGI324" s="130"/>
      <c r="WGJ324" s="131"/>
      <c r="WGK324" s="131"/>
      <c r="WGL324" s="131"/>
      <c r="WGM324" s="132"/>
      <c r="WGN324" s="132"/>
      <c r="WGO324" s="129"/>
      <c r="WGP324" s="129"/>
      <c r="WGQ324" s="130"/>
      <c r="WGR324" s="131"/>
      <c r="WGS324" s="131"/>
      <c r="WGT324" s="131"/>
      <c r="WGU324" s="132"/>
      <c r="WGV324" s="132"/>
      <c r="WGW324" s="129"/>
      <c r="WGX324" s="129"/>
      <c r="WGY324" s="130"/>
      <c r="WGZ324" s="131"/>
      <c r="WHA324" s="131"/>
      <c r="WHB324" s="131"/>
      <c r="WHC324" s="132"/>
      <c r="WHD324" s="132"/>
      <c r="WHE324" s="129"/>
      <c r="WHF324" s="129"/>
      <c r="WHG324" s="130"/>
      <c r="WHH324" s="131"/>
      <c r="WHI324" s="131"/>
      <c r="WHJ324" s="131"/>
      <c r="WHK324" s="132"/>
      <c r="WHL324" s="132"/>
      <c r="WHM324" s="129"/>
      <c r="WHN324" s="129"/>
      <c r="WHO324" s="130"/>
      <c r="WHP324" s="131"/>
      <c r="WHQ324" s="131"/>
      <c r="WHR324" s="131"/>
      <c r="WHS324" s="132"/>
      <c r="WHT324" s="132"/>
      <c r="WHU324" s="129"/>
      <c r="WHV324" s="129"/>
      <c r="WHW324" s="130"/>
      <c r="WHX324" s="131"/>
      <c r="WHY324" s="131"/>
      <c r="WHZ324" s="131"/>
      <c r="WIA324" s="132"/>
      <c r="WIB324" s="132"/>
      <c r="WIC324" s="129"/>
      <c r="WID324" s="129"/>
      <c r="WIE324" s="130"/>
      <c r="WIF324" s="131"/>
      <c r="WIG324" s="131"/>
      <c r="WIH324" s="131"/>
      <c r="WII324" s="132"/>
      <c r="WIJ324" s="132"/>
      <c r="WIK324" s="129"/>
      <c r="WIL324" s="129"/>
      <c r="WIM324" s="130"/>
      <c r="WIN324" s="131"/>
      <c r="WIO324" s="131"/>
      <c r="WIP324" s="131"/>
      <c r="WIQ324" s="132"/>
      <c r="WIR324" s="132"/>
      <c r="WIS324" s="129"/>
      <c r="WIT324" s="129"/>
      <c r="WIU324" s="130"/>
      <c r="WIV324" s="131"/>
      <c r="WIW324" s="131"/>
      <c r="WIX324" s="131"/>
      <c r="WIY324" s="132"/>
      <c r="WIZ324" s="132"/>
      <c r="WJA324" s="129"/>
      <c r="WJB324" s="129"/>
      <c r="WJC324" s="130"/>
      <c r="WJD324" s="131"/>
      <c r="WJE324" s="131"/>
      <c r="WJF324" s="131"/>
      <c r="WJG324" s="132"/>
      <c r="WJH324" s="132"/>
      <c r="WJI324" s="129"/>
      <c r="WJJ324" s="129"/>
      <c r="WJK324" s="130"/>
      <c r="WJL324" s="131"/>
      <c r="WJM324" s="131"/>
      <c r="WJN324" s="131"/>
      <c r="WJO324" s="132"/>
      <c r="WJP324" s="132"/>
      <c r="WJQ324" s="129"/>
      <c r="WJR324" s="129"/>
      <c r="WJS324" s="130"/>
      <c r="WJT324" s="131"/>
      <c r="WJU324" s="131"/>
      <c r="WJV324" s="131"/>
      <c r="WJW324" s="132"/>
      <c r="WJX324" s="132"/>
      <c r="WJY324" s="129"/>
      <c r="WJZ324" s="129"/>
      <c r="WKA324" s="130"/>
      <c r="WKB324" s="131"/>
      <c r="WKC324" s="131"/>
      <c r="WKD324" s="131"/>
      <c r="WKE324" s="132"/>
      <c r="WKF324" s="132"/>
      <c r="WKG324" s="129"/>
      <c r="WKH324" s="129"/>
      <c r="WKI324" s="130"/>
      <c r="WKJ324" s="131"/>
      <c r="WKK324" s="131"/>
      <c r="WKL324" s="131"/>
      <c r="WKM324" s="132"/>
      <c r="WKN324" s="132"/>
      <c r="WKO324" s="129"/>
      <c r="WKP324" s="129"/>
      <c r="WKQ324" s="130"/>
      <c r="WKR324" s="131"/>
      <c r="WKS324" s="131"/>
      <c r="WKT324" s="131"/>
      <c r="WKU324" s="132"/>
      <c r="WKV324" s="132"/>
      <c r="WKW324" s="129"/>
      <c r="WKX324" s="129"/>
      <c r="WKY324" s="130"/>
      <c r="WKZ324" s="131"/>
      <c r="WLA324" s="131"/>
      <c r="WLB324" s="131"/>
      <c r="WLC324" s="132"/>
      <c r="WLD324" s="132"/>
      <c r="WLE324" s="129"/>
      <c r="WLF324" s="129"/>
      <c r="WLG324" s="130"/>
      <c r="WLH324" s="131"/>
      <c r="WLI324" s="131"/>
      <c r="WLJ324" s="131"/>
      <c r="WLK324" s="132"/>
      <c r="WLL324" s="132"/>
      <c r="WLM324" s="129"/>
      <c r="WLN324" s="129"/>
      <c r="WLO324" s="130"/>
      <c r="WLP324" s="131"/>
      <c r="WLQ324" s="131"/>
      <c r="WLR324" s="131"/>
      <c r="WLS324" s="132"/>
      <c r="WLT324" s="132"/>
      <c r="WLU324" s="129"/>
      <c r="WLV324" s="129"/>
      <c r="WLW324" s="130"/>
      <c r="WLX324" s="131"/>
      <c r="WLY324" s="131"/>
      <c r="WLZ324" s="131"/>
      <c r="WMA324" s="132"/>
      <c r="WMB324" s="132"/>
      <c r="WMC324" s="129"/>
      <c r="WMD324" s="129"/>
      <c r="WME324" s="130"/>
      <c r="WMF324" s="131"/>
      <c r="WMG324" s="131"/>
      <c r="WMH324" s="131"/>
      <c r="WMI324" s="132"/>
      <c r="WMJ324" s="132"/>
      <c r="WMK324" s="129"/>
      <c r="WML324" s="129"/>
      <c r="WMM324" s="130"/>
      <c r="WMN324" s="131"/>
      <c r="WMO324" s="131"/>
      <c r="WMP324" s="131"/>
      <c r="WMQ324" s="132"/>
      <c r="WMR324" s="132"/>
      <c r="WMS324" s="129"/>
      <c r="WMT324" s="129"/>
      <c r="WMU324" s="130"/>
      <c r="WMV324" s="131"/>
      <c r="WMW324" s="131"/>
      <c r="WMX324" s="131"/>
      <c r="WMY324" s="132"/>
      <c r="WMZ324" s="132"/>
      <c r="WNA324" s="129"/>
      <c r="WNB324" s="129"/>
      <c r="WNC324" s="130"/>
      <c r="WND324" s="131"/>
      <c r="WNE324" s="131"/>
      <c r="WNF324" s="131"/>
      <c r="WNG324" s="132"/>
      <c r="WNH324" s="132"/>
      <c r="WNI324" s="129"/>
      <c r="WNJ324" s="129"/>
      <c r="WNK324" s="130"/>
      <c r="WNL324" s="131"/>
      <c r="WNM324" s="131"/>
      <c r="WNN324" s="131"/>
      <c r="WNO324" s="132"/>
      <c r="WNP324" s="132"/>
      <c r="WNQ324" s="129"/>
      <c r="WNR324" s="129"/>
      <c r="WNS324" s="130"/>
      <c r="WNT324" s="131"/>
      <c r="WNU324" s="131"/>
      <c r="WNV324" s="131"/>
      <c r="WNW324" s="132"/>
      <c r="WNX324" s="132"/>
      <c r="WNY324" s="129"/>
      <c r="WNZ324" s="129"/>
      <c r="WOA324" s="130"/>
      <c r="WOB324" s="131"/>
      <c r="WOC324" s="131"/>
      <c r="WOD324" s="131"/>
      <c r="WOE324" s="132"/>
      <c r="WOF324" s="132"/>
      <c r="WOG324" s="129"/>
      <c r="WOH324" s="129"/>
      <c r="WOI324" s="130"/>
      <c r="WOJ324" s="131"/>
      <c r="WOK324" s="131"/>
      <c r="WOL324" s="131"/>
      <c r="WOM324" s="132"/>
      <c r="WON324" s="132"/>
      <c r="WOO324" s="129"/>
      <c r="WOP324" s="129"/>
      <c r="WOQ324" s="130"/>
      <c r="WOR324" s="131"/>
      <c r="WOS324" s="131"/>
      <c r="WOT324" s="131"/>
      <c r="WOU324" s="132"/>
      <c r="WOV324" s="132"/>
      <c r="WOW324" s="129"/>
      <c r="WOX324" s="129"/>
      <c r="WOY324" s="130"/>
      <c r="WOZ324" s="131"/>
      <c r="WPA324" s="131"/>
      <c r="WPB324" s="131"/>
      <c r="WPC324" s="132"/>
      <c r="WPD324" s="132"/>
      <c r="WPE324" s="129"/>
      <c r="WPF324" s="129"/>
      <c r="WPG324" s="130"/>
      <c r="WPH324" s="131"/>
      <c r="WPI324" s="131"/>
      <c r="WPJ324" s="131"/>
      <c r="WPK324" s="132"/>
      <c r="WPL324" s="132"/>
      <c r="WPM324" s="129"/>
      <c r="WPN324" s="129"/>
      <c r="WPO324" s="130"/>
      <c r="WPP324" s="131"/>
      <c r="WPQ324" s="131"/>
      <c r="WPR324" s="131"/>
      <c r="WPS324" s="132"/>
      <c r="WPT324" s="132"/>
      <c r="WPU324" s="129"/>
      <c r="WPV324" s="129"/>
      <c r="WPW324" s="130"/>
      <c r="WPX324" s="131"/>
      <c r="WPY324" s="131"/>
      <c r="WPZ324" s="131"/>
      <c r="WQA324" s="132"/>
      <c r="WQB324" s="132"/>
      <c r="WQC324" s="129"/>
      <c r="WQD324" s="129"/>
      <c r="WQE324" s="130"/>
      <c r="WQF324" s="131"/>
      <c r="WQG324" s="131"/>
      <c r="WQH324" s="131"/>
      <c r="WQI324" s="132"/>
      <c r="WQJ324" s="132"/>
      <c r="WQK324" s="129"/>
      <c r="WQL324" s="129"/>
      <c r="WQM324" s="130"/>
      <c r="WQN324" s="131"/>
      <c r="WQO324" s="131"/>
      <c r="WQP324" s="131"/>
      <c r="WQQ324" s="132"/>
      <c r="WQR324" s="132"/>
      <c r="WQS324" s="129"/>
      <c r="WQT324" s="129"/>
      <c r="WQU324" s="130"/>
      <c r="WQV324" s="131"/>
      <c r="WQW324" s="131"/>
      <c r="WQX324" s="131"/>
      <c r="WQY324" s="132"/>
      <c r="WQZ324" s="132"/>
      <c r="WRA324" s="129"/>
      <c r="WRB324" s="129"/>
      <c r="WRC324" s="130"/>
      <c r="WRD324" s="131"/>
      <c r="WRE324" s="131"/>
      <c r="WRF324" s="131"/>
      <c r="WRG324" s="132"/>
      <c r="WRH324" s="132"/>
      <c r="WRI324" s="129"/>
      <c r="WRJ324" s="129"/>
      <c r="WRK324" s="130"/>
      <c r="WRL324" s="131"/>
      <c r="WRM324" s="131"/>
      <c r="WRN324" s="131"/>
      <c r="WRO324" s="132"/>
      <c r="WRP324" s="132"/>
      <c r="WRQ324" s="129"/>
      <c r="WRR324" s="129"/>
      <c r="WRS324" s="130"/>
      <c r="WRT324" s="131"/>
      <c r="WRU324" s="131"/>
      <c r="WRV324" s="131"/>
      <c r="WRW324" s="132"/>
      <c r="WRX324" s="132"/>
      <c r="WRY324" s="129"/>
      <c r="WRZ324" s="129"/>
      <c r="WSA324" s="130"/>
      <c r="WSB324" s="131"/>
      <c r="WSC324" s="131"/>
      <c r="WSD324" s="131"/>
      <c r="WSE324" s="132"/>
      <c r="WSF324" s="132"/>
      <c r="WSG324" s="129"/>
      <c r="WSH324" s="129"/>
      <c r="WSI324" s="130"/>
      <c r="WSJ324" s="131"/>
      <c r="WSK324" s="131"/>
      <c r="WSL324" s="131"/>
      <c r="WSM324" s="132"/>
      <c r="WSN324" s="132"/>
      <c r="WSO324" s="129"/>
      <c r="WSP324" s="129"/>
      <c r="WSQ324" s="130"/>
      <c r="WSR324" s="131"/>
      <c r="WSS324" s="131"/>
      <c r="WST324" s="131"/>
      <c r="WSU324" s="132"/>
      <c r="WSV324" s="132"/>
      <c r="WSW324" s="129"/>
      <c r="WSX324" s="129"/>
      <c r="WSY324" s="130"/>
      <c r="WSZ324" s="131"/>
      <c r="WTA324" s="131"/>
      <c r="WTB324" s="131"/>
      <c r="WTC324" s="132"/>
      <c r="WTD324" s="132"/>
      <c r="WTE324" s="129"/>
      <c r="WTF324" s="129"/>
      <c r="WTG324" s="130"/>
      <c r="WTH324" s="131"/>
      <c r="WTI324" s="131"/>
      <c r="WTJ324" s="131"/>
      <c r="WTK324" s="132"/>
      <c r="WTL324" s="132"/>
      <c r="WTM324" s="129"/>
      <c r="WTN324" s="129"/>
      <c r="WTO324" s="130"/>
      <c r="WTP324" s="131"/>
      <c r="WTQ324" s="131"/>
      <c r="WTR324" s="131"/>
      <c r="WTS324" s="132"/>
      <c r="WTT324" s="132"/>
      <c r="WTU324" s="129"/>
      <c r="WTV324" s="129"/>
      <c r="WTW324" s="130"/>
      <c r="WTX324" s="131"/>
      <c r="WTY324" s="131"/>
      <c r="WTZ324" s="131"/>
      <c r="WUA324" s="132"/>
      <c r="WUB324" s="132"/>
      <c r="WUC324" s="129"/>
      <c r="WUD324" s="129"/>
      <c r="WUE324" s="130"/>
      <c r="WUF324" s="131"/>
      <c r="WUG324" s="131"/>
      <c r="WUH324" s="131"/>
      <c r="WUI324" s="132"/>
      <c r="WUJ324" s="132"/>
      <c r="WUK324" s="129"/>
      <c r="WUL324" s="129"/>
      <c r="WUM324" s="130"/>
      <c r="WUN324" s="131"/>
      <c r="WUO324" s="131"/>
      <c r="WUP324" s="131"/>
      <c r="WUQ324" s="132"/>
      <c r="WUR324" s="132"/>
      <c r="WUS324" s="129"/>
      <c r="WUT324" s="129"/>
      <c r="WUU324" s="130"/>
      <c r="WUV324" s="131"/>
      <c r="WUW324" s="131"/>
      <c r="WUX324" s="131"/>
      <c r="WUY324" s="132"/>
      <c r="WUZ324" s="132"/>
      <c r="WVA324" s="129"/>
      <c r="WVB324" s="129"/>
      <c r="WVC324" s="130"/>
      <c r="WVD324" s="131"/>
      <c r="WVE324" s="131"/>
      <c r="WVF324" s="131"/>
      <c r="WVG324" s="132"/>
      <c r="WVH324" s="132"/>
      <c r="WVI324" s="129"/>
      <c r="WVJ324" s="129"/>
      <c r="WVK324" s="130"/>
      <c r="WVL324" s="131"/>
      <c r="WVM324" s="131"/>
      <c r="WVN324" s="131"/>
      <c r="WVO324" s="132"/>
      <c r="WVP324" s="132"/>
      <c r="WVQ324" s="129"/>
      <c r="WVR324" s="129"/>
      <c r="WVS324" s="130"/>
      <c r="WVT324" s="131"/>
      <c r="WVU324" s="131"/>
      <c r="WVV324" s="131"/>
      <c r="WVW324" s="132"/>
      <c r="WVX324" s="132"/>
      <c r="WVY324" s="129"/>
      <c r="WVZ324" s="129"/>
      <c r="WWA324" s="130"/>
      <c r="WWB324" s="131"/>
      <c r="WWC324" s="131"/>
      <c r="WWD324" s="131"/>
      <c r="WWE324" s="132"/>
      <c r="WWF324" s="132"/>
      <c r="WWG324" s="129"/>
      <c r="WWH324" s="129"/>
      <c r="WWI324" s="130"/>
      <c r="WWJ324" s="131"/>
      <c r="WWK324" s="131"/>
      <c r="WWL324" s="131"/>
      <c r="WWM324" s="132"/>
      <c r="WWN324" s="132"/>
      <c r="WWO324" s="129"/>
      <c r="WWP324" s="129"/>
      <c r="WWQ324" s="130"/>
      <c r="WWR324" s="131"/>
      <c r="WWS324" s="131"/>
      <c r="WWT324" s="131"/>
      <c r="WWU324" s="132"/>
      <c r="WWV324" s="132"/>
      <c r="WWW324" s="129"/>
      <c r="WWX324" s="129"/>
      <c r="WWY324" s="130"/>
      <c r="WWZ324" s="131"/>
      <c r="WXA324" s="131"/>
      <c r="WXB324" s="131"/>
      <c r="WXC324" s="132"/>
      <c r="WXD324" s="132"/>
      <c r="WXE324" s="129"/>
      <c r="WXF324" s="129"/>
      <c r="WXG324" s="130"/>
      <c r="WXH324" s="131"/>
      <c r="WXI324" s="131"/>
      <c r="WXJ324" s="131"/>
      <c r="WXK324" s="132"/>
      <c r="WXL324" s="132"/>
      <c r="WXM324" s="129"/>
      <c r="WXN324" s="129"/>
      <c r="WXO324" s="130"/>
      <c r="WXP324" s="131"/>
      <c r="WXQ324" s="131"/>
      <c r="WXR324" s="131"/>
      <c r="WXS324" s="132"/>
      <c r="WXT324" s="132"/>
      <c r="WXU324" s="129"/>
      <c r="WXV324" s="129"/>
      <c r="WXW324" s="130"/>
      <c r="WXX324" s="131"/>
      <c r="WXY324" s="131"/>
      <c r="WXZ324" s="131"/>
      <c r="WYA324" s="132"/>
      <c r="WYB324" s="132"/>
      <c r="WYC324" s="129"/>
      <c r="WYD324" s="129"/>
      <c r="WYE324" s="130"/>
      <c r="WYF324" s="131"/>
      <c r="WYG324" s="131"/>
      <c r="WYH324" s="131"/>
      <c r="WYI324" s="132"/>
      <c r="WYJ324" s="132"/>
      <c r="WYK324" s="129"/>
      <c r="WYL324" s="129"/>
      <c r="WYM324" s="130"/>
      <c r="WYN324" s="131"/>
      <c r="WYO324" s="131"/>
      <c r="WYP324" s="131"/>
      <c r="WYQ324" s="132"/>
      <c r="WYR324" s="132"/>
      <c r="WYS324" s="129"/>
      <c r="WYT324" s="129"/>
      <c r="WYU324" s="130"/>
      <c r="WYV324" s="131"/>
      <c r="WYW324" s="131"/>
      <c r="WYX324" s="131"/>
      <c r="WYY324" s="132"/>
      <c r="WYZ324" s="132"/>
      <c r="WZA324" s="129"/>
      <c r="WZB324" s="129"/>
      <c r="WZC324" s="130"/>
      <c r="WZD324" s="131"/>
      <c r="WZE324" s="131"/>
      <c r="WZF324" s="131"/>
      <c r="WZG324" s="132"/>
      <c r="WZH324" s="132"/>
      <c r="WZI324" s="129"/>
      <c r="WZJ324" s="129"/>
      <c r="WZK324" s="130"/>
      <c r="WZL324" s="131"/>
      <c r="WZM324" s="131"/>
      <c r="WZN324" s="131"/>
      <c r="WZO324" s="132"/>
      <c r="WZP324" s="132"/>
      <c r="WZQ324" s="129"/>
      <c r="WZR324" s="129"/>
      <c r="WZS324" s="130"/>
      <c r="WZT324" s="131"/>
      <c r="WZU324" s="131"/>
      <c r="WZV324" s="131"/>
      <c r="WZW324" s="132"/>
      <c r="WZX324" s="132"/>
      <c r="WZY324" s="129"/>
      <c r="WZZ324" s="129"/>
      <c r="XAA324" s="130"/>
      <c r="XAB324" s="131"/>
      <c r="XAC324" s="131"/>
      <c r="XAD324" s="131"/>
      <c r="XAE324" s="132"/>
      <c r="XAF324" s="132"/>
      <c r="XAG324" s="129"/>
      <c r="XAH324" s="129"/>
      <c r="XAI324" s="130"/>
      <c r="XAJ324" s="131"/>
      <c r="XAK324" s="131"/>
      <c r="XAL324" s="131"/>
      <c r="XAM324" s="132"/>
      <c r="XAN324" s="132"/>
      <c r="XAO324" s="129"/>
      <c r="XAP324" s="129"/>
      <c r="XAQ324" s="130"/>
      <c r="XAR324" s="131"/>
      <c r="XAS324" s="131"/>
      <c r="XAT324" s="131"/>
      <c r="XAU324" s="132"/>
      <c r="XAV324" s="132"/>
      <c r="XAW324" s="129"/>
      <c r="XAX324" s="129"/>
      <c r="XAY324" s="130"/>
      <c r="XAZ324" s="131"/>
      <c r="XBA324" s="131"/>
      <c r="XBB324" s="131"/>
      <c r="XBC324" s="132"/>
      <c r="XBD324" s="132"/>
      <c r="XBE324" s="129"/>
      <c r="XBF324" s="129"/>
      <c r="XBG324" s="130"/>
      <c r="XBH324" s="131"/>
      <c r="XBI324" s="131"/>
      <c r="XBJ324" s="131"/>
      <c r="XBK324" s="132"/>
      <c r="XBL324" s="132"/>
      <c r="XBM324" s="129"/>
      <c r="XBN324" s="129"/>
      <c r="XBO324" s="130"/>
      <c r="XBP324" s="131"/>
      <c r="XBQ324" s="131"/>
      <c r="XBR324" s="131"/>
      <c r="XBS324" s="132"/>
      <c r="XBT324" s="132"/>
      <c r="XBU324" s="129"/>
      <c r="XBV324" s="129"/>
    </row>
    <row r="325" spans="1:16298" s="128" customFormat="1" x14ac:dyDescent="0.35">
      <c r="A325" s="138" t="s">
        <v>7872</v>
      </c>
      <c r="B325" s="21">
        <v>6</v>
      </c>
      <c r="C325" s="20">
        <v>0.7</v>
      </c>
      <c r="D325" s="135">
        <v>45.7</v>
      </c>
      <c r="E325" s="21"/>
      <c r="F325" s="328">
        <v>39.200000000000003</v>
      </c>
      <c r="G325" s="328">
        <v>36</v>
      </c>
      <c r="H325" s="331">
        <v>35.35</v>
      </c>
      <c r="I325"/>
      <c r="J325"/>
      <c r="K325" s="130"/>
      <c r="L325" s="131"/>
      <c r="M325" s="131"/>
      <c r="N325" s="131"/>
      <c r="O325" s="132"/>
      <c r="P325" s="132"/>
      <c r="Q325" s="129"/>
      <c r="R325" s="129"/>
      <c r="S325" s="130"/>
      <c r="T325" s="131"/>
      <c r="U325" s="131"/>
      <c r="V325" s="131"/>
      <c r="W325" s="132"/>
      <c r="X325" s="132"/>
      <c r="Y325" s="129"/>
      <c r="Z325" s="129"/>
      <c r="AA325" s="130"/>
      <c r="AB325" s="131"/>
      <c r="AC325" s="131"/>
      <c r="AD325" s="131"/>
      <c r="AE325" s="132"/>
      <c r="AF325" s="132"/>
      <c r="AG325" s="129"/>
      <c r="AH325" s="129"/>
      <c r="AI325" s="130"/>
      <c r="AJ325" s="131"/>
      <c r="AK325" s="131"/>
      <c r="AL325" s="131"/>
      <c r="AM325" s="132"/>
      <c r="AN325" s="132"/>
      <c r="AO325" s="129"/>
      <c r="AP325" s="129"/>
      <c r="AQ325" s="130"/>
      <c r="AR325" s="131"/>
      <c r="AS325" s="131"/>
      <c r="AT325" s="131"/>
      <c r="AU325" s="132"/>
      <c r="AV325" s="132"/>
      <c r="AW325" s="129"/>
      <c r="AX325" s="129"/>
      <c r="AY325" s="130"/>
      <c r="AZ325" s="131"/>
      <c r="BA325" s="131"/>
      <c r="BB325" s="131"/>
      <c r="BC325" s="132"/>
      <c r="BD325" s="132"/>
      <c r="BE325" s="129"/>
      <c r="BF325" s="129"/>
      <c r="BG325" s="130"/>
      <c r="BH325" s="131"/>
      <c r="BI325" s="131"/>
      <c r="BJ325" s="131"/>
      <c r="BK325" s="132"/>
      <c r="BL325" s="132"/>
      <c r="BM325" s="129"/>
      <c r="BN325" s="129"/>
      <c r="BO325" s="130"/>
      <c r="BP325" s="131"/>
      <c r="BQ325" s="131"/>
      <c r="BR325" s="131"/>
      <c r="BS325" s="132"/>
      <c r="BT325" s="132"/>
      <c r="BU325" s="129"/>
      <c r="BV325" s="129"/>
      <c r="BW325" s="130"/>
      <c r="BX325" s="131"/>
      <c r="BY325" s="131"/>
      <c r="BZ325" s="131"/>
      <c r="CA325" s="132"/>
      <c r="CB325" s="132"/>
      <c r="CC325" s="129"/>
      <c r="CD325" s="129"/>
      <c r="CE325" s="130"/>
      <c r="CF325" s="131"/>
      <c r="CG325" s="131"/>
      <c r="CH325" s="131"/>
      <c r="CI325" s="132"/>
      <c r="CJ325" s="132"/>
      <c r="CK325" s="129"/>
      <c r="CL325" s="129"/>
      <c r="CM325" s="130"/>
      <c r="CN325" s="131"/>
      <c r="CO325" s="131"/>
      <c r="CP325" s="131"/>
      <c r="CQ325" s="132"/>
      <c r="CR325" s="132"/>
      <c r="CS325" s="129"/>
      <c r="CT325" s="129"/>
      <c r="CU325" s="130"/>
      <c r="CV325" s="131"/>
      <c r="CW325" s="131"/>
      <c r="CX325" s="131"/>
      <c r="CY325" s="132"/>
      <c r="CZ325" s="132"/>
      <c r="DA325" s="129"/>
      <c r="DB325" s="129"/>
      <c r="DC325" s="130"/>
      <c r="DD325" s="131"/>
      <c r="DE325" s="131"/>
      <c r="DF325" s="131"/>
      <c r="DG325" s="132"/>
      <c r="DH325" s="132"/>
      <c r="DI325" s="129"/>
      <c r="DJ325" s="129"/>
      <c r="DK325" s="130"/>
      <c r="DL325" s="131"/>
      <c r="DM325" s="131"/>
      <c r="DN325" s="131"/>
      <c r="DO325" s="132"/>
      <c r="DP325" s="132"/>
      <c r="DQ325" s="129"/>
      <c r="DR325" s="129"/>
      <c r="DS325" s="130"/>
      <c r="DT325" s="131"/>
      <c r="DU325" s="131"/>
      <c r="DV325" s="131"/>
      <c r="DW325" s="132"/>
      <c r="DX325" s="132"/>
      <c r="DY325" s="129"/>
      <c r="DZ325" s="129"/>
      <c r="EA325" s="130"/>
      <c r="EB325" s="131"/>
      <c r="EC325" s="131"/>
      <c r="ED325" s="131"/>
      <c r="EE325" s="132"/>
      <c r="EF325" s="132"/>
      <c r="EG325" s="129"/>
      <c r="EH325" s="129"/>
      <c r="EI325" s="130"/>
      <c r="EJ325" s="131"/>
      <c r="EK325" s="131"/>
      <c r="EL325" s="131"/>
      <c r="EM325" s="132"/>
      <c r="EN325" s="132"/>
      <c r="EO325" s="129"/>
      <c r="EP325" s="129"/>
      <c r="EQ325" s="130"/>
      <c r="ER325" s="131"/>
      <c r="ES325" s="131"/>
      <c r="ET325" s="131"/>
      <c r="EU325" s="132"/>
      <c r="EV325" s="132"/>
      <c r="EW325" s="129"/>
      <c r="EX325" s="129"/>
      <c r="EY325" s="130"/>
      <c r="EZ325" s="131"/>
      <c r="FA325" s="131"/>
      <c r="FB325" s="131"/>
      <c r="FC325" s="132"/>
      <c r="FD325" s="132"/>
      <c r="FE325" s="129"/>
      <c r="FF325" s="129"/>
      <c r="FG325" s="130"/>
      <c r="FH325" s="131"/>
      <c r="FI325" s="131"/>
      <c r="FJ325" s="131"/>
      <c r="FK325" s="132"/>
      <c r="FL325" s="132"/>
      <c r="FM325" s="129"/>
      <c r="FN325" s="129"/>
      <c r="FO325" s="130"/>
      <c r="FP325" s="131"/>
      <c r="FQ325" s="131"/>
      <c r="FR325" s="131"/>
      <c r="FS325" s="132"/>
      <c r="FT325" s="132"/>
      <c r="FU325" s="129"/>
      <c r="FV325" s="129"/>
      <c r="FW325" s="130"/>
      <c r="FX325" s="131"/>
      <c r="FY325" s="131"/>
      <c r="FZ325" s="131"/>
      <c r="GA325" s="132"/>
      <c r="GB325" s="132"/>
      <c r="GC325" s="129"/>
      <c r="GD325" s="129"/>
      <c r="GE325" s="130"/>
      <c r="GF325" s="131"/>
      <c r="GG325" s="131"/>
      <c r="GH325" s="131"/>
      <c r="GI325" s="132"/>
      <c r="GJ325" s="132"/>
      <c r="GK325" s="129"/>
      <c r="GL325" s="129"/>
      <c r="GM325" s="130"/>
      <c r="GN325" s="131"/>
      <c r="GO325" s="131"/>
      <c r="GP325" s="131"/>
      <c r="GQ325" s="132"/>
      <c r="GR325" s="132"/>
      <c r="GS325" s="129"/>
      <c r="GT325" s="129"/>
      <c r="GU325" s="130"/>
      <c r="GV325" s="131"/>
      <c r="GW325" s="131"/>
      <c r="GX325" s="131"/>
      <c r="GY325" s="132"/>
      <c r="GZ325" s="132"/>
      <c r="HA325" s="129"/>
      <c r="HB325" s="129"/>
      <c r="HC325" s="130"/>
      <c r="HD325" s="131"/>
      <c r="HE325" s="131"/>
      <c r="HF325" s="131"/>
      <c r="HG325" s="132"/>
      <c r="HH325" s="132"/>
      <c r="HI325" s="129"/>
      <c r="HJ325" s="129"/>
      <c r="HK325" s="130"/>
      <c r="HL325" s="131"/>
      <c r="HM325" s="131"/>
      <c r="HN325" s="131"/>
      <c r="HO325" s="132"/>
      <c r="HP325" s="132"/>
      <c r="HQ325" s="129"/>
      <c r="HR325" s="129"/>
      <c r="HS325" s="130"/>
      <c r="HT325" s="131"/>
      <c r="HU325" s="131"/>
      <c r="HV325" s="131"/>
      <c r="HW325" s="132"/>
      <c r="HX325" s="132"/>
      <c r="HY325" s="129"/>
      <c r="HZ325" s="129"/>
      <c r="IA325" s="130"/>
      <c r="IB325" s="131"/>
      <c r="IC325" s="131"/>
      <c r="ID325" s="131"/>
      <c r="IE325" s="132"/>
      <c r="IF325" s="132"/>
      <c r="IG325" s="129"/>
      <c r="IH325" s="129"/>
      <c r="II325" s="130"/>
      <c r="IJ325" s="131"/>
      <c r="IK325" s="131"/>
      <c r="IL325" s="131"/>
      <c r="IM325" s="132"/>
      <c r="IN325" s="132"/>
      <c r="IO325" s="129"/>
      <c r="IP325" s="129"/>
      <c r="IQ325" s="130"/>
      <c r="IR325" s="131"/>
      <c r="IS325" s="131"/>
      <c r="IT325" s="131"/>
      <c r="IU325" s="132"/>
      <c r="IV325" s="132"/>
      <c r="IW325" s="129"/>
      <c r="IX325" s="129"/>
      <c r="IY325" s="130"/>
      <c r="IZ325" s="131"/>
      <c r="JA325" s="131"/>
      <c r="JB325" s="131"/>
      <c r="JC325" s="132"/>
      <c r="JD325" s="132"/>
      <c r="JE325" s="129"/>
      <c r="JF325" s="129"/>
      <c r="JG325" s="130"/>
      <c r="JH325" s="131"/>
      <c r="JI325" s="131"/>
      <c r="JJ325" s="131"/>
      <c r="JK325" s="132"/>
      <c r="JL325" s="132"/>
      <c r="JM325" s="129"/>
      <c r="JN325" s="129"/>
      <c r="JO325" s="130"/>
      <c r="JP325" s="131"/>
      <c r="JQ325" s="131"/>
      <c r="JR325" s="131"/>
      <c r="JS325" s="132"/>
      <c r="JT325" s="132"/>
      <c r="JU325" s="129"/>
      <c r="JV325" s="129"/>
      <c r="JW325" s="130"/>
      <c r="JX325" s="131"/>
      <c r="JY325" s="131"/>
      <c r="JZ325" s="131"/>
      <c r="KA325" s="132"/>
      <c r="KB325" s="132"/>
      <c r="KC325" s="129"/>
      <c r="KD325" s="129"/>
      <c r="KE325" s="130"/>
      <c r="KF325" s="131"/>
      <c r="KG325" s="131"/>
      <c r="KH325" s="131"/>
      <c r="KI325" s="132"/>
      <c r="KJ325" s="132"/>
      <c r="KK325" s="129"/>
      <c r="KL325" s="129"/>
      <c r="KM325" s="130"/>
      <c r="KN325" s="131"/>
      <c r="KO325" s="131"/>
      <c r="KP325" s="131"/>
      <c r="KQ325" s="132"/>
      <c r="KR325" s="132"/>
      <c r="KS325" s="129"/>
      <c r="KT325" s="129"/>
      <c r="KU325" s="130"/>
      <c r="KV325" s="131"/>
      <c r="KW325" s="131"/>
      <c r="KX325" s="131"/>
      <c r="KY325" s="132"/>
      <c r="KZ325" s="132"/>
      <c r="LA325" s="129"/>
      <c r="LB325" s="129"/>
      <c r="LC325" s="130"/>
      <c r="LD325" s="131"/>
      <c r="LE325" s="131"/>
      <c r="LF325" s="131"/>
      <c r="LG325" s="132"/>
      <c r="LH325" s="132"/>
      <c r="LI325" s="129"/>
      <c r="LJ325" s="129"/>
      <c r="LK325" s="130"/>
      <c r="LL325" s="131"/>
      <c r="LM325" s="131"/>
      <c r="LN325" s="131"/>
      <c r="LO325" s="132"/>
      <c r="LP325" s="132"/>
      <c r="LQ325" s="129"/>
      <c r="LR325" s="129"/>
      <c r="LS325" s="130"/>
      <c r="LT325" s="131"/>
      <c r="LU325" s="131"/>
      <c r="LV325" s="131"/>
      <c r="LW325" s="132"/>
      <c r="LX325" s="132"/>
      <c r="LY325" s="129"/>
      <c r="LZ325" s="129"/>
      <c r="MA325" s="130"/>
      <c r="MB325" s="131"/>
      <c r="MC325" s="131"/>
      <c r="MD325" s="131"/>
      <c r="ME325" s="132"/>
      <c r="MF325" s="132"/>
      <c r="MG325" s="129"/>
      <c r="MH325" s="129"/>
      <c r="MI325" s="130"/>
      <c r="MJ325" s="131"/>
      <c r="MK325" s="131"/>
      <c r="ML325" s="131"/>
      <c r="MM325" s="132"/>
      <c r="MN325" s="132"/>
      <c r="MO325" s="129"/>
      <c r="MP325" s="129"/>
      <c r="MQ325" s="130"/>
      <c r="MR325" s="131"/>
      <c r="MS325" s="131"/>
      <c r="MT325" s="131"/>
      <c r="MU325" s="132"/>
      <c r="MV325" s="132"/>
      <c r="MW325" s="129"/>
      <c r="MX325" s="129"/>
      <c r="MY325" s="130"/>
      <c r="MZ325" s="131"/>
      <c r="NA325" s="131"/>
      <c r="NB325" s="131"/>
      <c r="NC325" s="132"/>
      <c r="ND325" s="132"/>
      <c r="NE325" s="129"/>
      <c r="NF325" s="129"/>
      <c r="NG325" s="130"/>
      <c r="NH325" s="131"/>
      <c r="NI325" s="131"/>
      <c r="NJ325" s="131"/>
      <c r="NK325" s="132"/>
      <c r="NL325" s="132"/>
      <c r="NM325" s="129"/>
      <c r="NN325" s="129"/>
      <c r="NO325" s="130"/>
      <c r="NP325" s="131"/>
      <c r="NQ325" s="131"/>
      <c r="NR325" s="131"/>
      <c r="NS325" s="132"/>
      <c r="NT325" s="132"/>
      <c r="NU325" s="129"/>
      <c r="NV325" s="129"/>
      <c r="NW325" s="130"/>
      <c r="NX325" s="131"/>
      <c r="NY325" s="131"/>
      <c r="NZ325" s="131"/>
      <c r="OA325" s="132"/>
      <c r="OB325" s="132"/>
      <c r="OC325" s="129"/>
      <c r="OD325" s="129"/>
      <c r="OE325" s="130"/>
      <c r="OF325" s="131"/>
      <c r="OG325" s="131"/>
      <c r="OH325" s="131"/>
      <c r="OI325" s="132"/>
      <c r="OJ325" s="132"/>
      <c r="OK325" s="129"/>
      <c r="OL325" s="129"/>
      <c r="OM325" s="130"/>
      <c r="ON325" s="131"/>
      <c r="OO325" s="131"/>
      <c r="OP325" s="131"/>
      <c r="OQ325" s="132"/>
      <c r="OR325" s="132"/>
      <c r="OS325" s="129"/>
      <c r="OT325" s="129"/>
      <c r="OU325" s="130"/>
      <c r="OV325" s="131"/>
      <c r="OW325" s="131"/>
      <c r="OX325" s="131"/>
      <c r="OY325" s="132"/>
      <c r="OZ325" s="132"/>
      <c r="PA325" s="129"/>
      <c r="PB325" s="129"/>
      <c r="PC325" s="130"/>
      <c r="PD325" s="131"/>
      <c r="PE325" s="131"/>
      <c r="PF325" s="131"/>
      <c r="PG325" s="132"/>
      <c r="PH325" s="132"/>
      <c r="PI325" s="129"/>
      <c r="PJ325" s="129"/>
      <c r="PK325" s="130"/>
      <c r="PL325" s="131"/>
      <c r="PM325" s="131"/>
      <c r="PN325" s="131"/>
      <c r="PO325" s="132"/>
      <c r="PP325" s="132"/>
      <c r="PQ325" s="129"/>
      <c r="PR325" s="129"/>
      <c r="PS325" s="130"/>
      <c r="PT325" s="131"/>
      <c r="PU325" s="131"/>
      <c r="PV325" s="131"/>
      <c r="PW325" s="132"/>
      <c r="PX325" s="132"/>
      <c r="PY325" s="129"/>
      <c r="PZ325" s="129"/>
      <c r="QA325" s="130"/>
      <c r="QB325" s="131"/>
      <c r="QC325" s="131"/>
      <c r="QD325" s="131"/>
      <c r="QE325" s="132"/>
      <c r="QF325" s="132"/>
      <c r="QG325" s="129"/>
      <c r="QH325" s="129"/>
      <c r="QI325" s="130"/>
      <c r="QJ325" s="131"/>
      <c r="QK325" s="131"/>
      <c r="QL325" s="131"/>
      <c r="QM325" s="132"/>
      <c r="QN325" s="132"/>
      <c r="QO325" s="129"/>
      <c r="QP325" s="129"/>
      <c r="QQ325" s="130"/>
      <c r="QR325" s="131"/>
      <c r="QS325" s="131"/>
      <c r="QT325" s="131"/>
      <c r="QU325" s="132"/>
      <c r="QV325" s="132"/>
      <c r="QW325" s="129"/>
      <c r="QX325" s="129"/>
      <c r="QY325" s="130"/>
      <c r="QZ325" s="131"/>
      <c r="RA325" s="131"/>
      <c r="RB325" s="131"/>
      <c r="RC325" s="132"/>
      <c r="RD325" s="132"/>
      <c r="RE325" s="129"/>
      <c r="RF325" s="129"/>
      <c r="RG325" s="130"/>
      <c r="RH325" s="131"/>
      <c r="RI325" s="131"/>
      <c r="RJ325" s="131"/>
      <c r="RK325" s="132"/>
      <c r="RL325" s="132"/>
      <c r="RM325" s="129"/>
      <c r="RN325" s="129"/>
      <c r="RO325" s="130"/>
      <c r="RP325" s="131"/>
      <c r="RQ325" s="131"/>
      <c r="RR325" s="131"/>
      <c r="RS325" s="132"/>
      <c r="RT325" s="132"/>
      <c r="RU325" s="129"/>
      <c r="RV325" s="129"/>
      <c r="RW325" s="130"/>
      <c r="RX325" s="131"/>
      <c r="RY325" s="131"/>
      <c r="RZ325" s="131"/>
      <c r="SA325" s="132"/>
      <c r="SB325" s="132"/>
      <c r="SC325" s="129"/>
      <c r="SD325" s="129"/>
      <c r="SE325" s="130"/>
      <c r="SF325" s="131"/>
      <c r="SG325" s="131"/>
      <c r="SH325" s="131"/>
      <c r="SI325" s="132"/>
      <c r="SJ325" s="132"/>
      <c r="SK325" s="129"/>
      <c r="SL325" s="129"/>
      <c r="SM325" s="130"/>
      <c r="SN325" s="131"/>
      <c r="SO325" s="131"/>
      <c r="SP325" s="131"/>
      <c r="SQ325" s="132"/>
      <c r="SR325" s="132"/>
      <c r="SS325" s="129"/>
      <c r="ST325" s="129"/>
      <c r="SU325" s="130"/>
      <c r="SV325" s="131"/>
      <c r="SW325" s="131"/>
      <c r="SX325" s="131"/>
      <c r="SY325" s="132"/>
      <c r="SZ325" s="132"/>
      <c r="TA325" s="129"/>
      <c r="TB325" s="129"/>
      <c r="TC325" s="130"/>
      <c r="TD325" s="131"/>
      <c r="TE325" s="131"/>
      <c r="TF325" s="131"/>
      <c r="TG325" s="132"/>
      <c r="TH325" s="132"/>
      <c r="TI325" s="129"/>
      <c r="TJ325" s="129"/>
      <c r="TK325" s="130"/>
      <c r="TL325" s="131"/>
      <c r="TM325" s="131"/>
      <c r="TN325" s="131"/>
      <c r="TO325" s="132"/>
      <c r="TP325" s="132"/>
      <c r="TQ325" s="129"/>
      <c r="TR325" s="129"/>
      <c r="TS325" s="130"/>
      <c r="TT325" s="131"/>
      <c r="TU325" s="131"/>
      <c r="TV325" s="131"/>
      <c r="TW325" s="132"/>
      <c r="TX325" s="132"/>
      <c r="TY325" s="129"/>
      <c r="TZ325" s="129"/>
      <c r="UA325" s="130"/>
      <c r="UB325" s="131"/>
      <c r="UC325" s="131"/>
      <c r="UD325" s="131"/>
      <c r="UE325" s="132"/>
      <c r="UF325" s="132"/>
      <c r="UG325" s="129"/>
      <c r="UH325" s="129"/>
      <c r="UI325" s="130"/>
      <c r="UJ325" s="131"/>
      <c r="UK325" s="131"/>
      <c r="UL325" s="131"/>
      <c r="UM325" s="132"/>
      <c r="UN325" s="132"/>
      <c r="UO325" s="129"/>
      <c r="UP325" s="129"/>
      <c r="UQ325" s="130"/>
      <c r="UR325" s="131"/>
      <c r="US325" s="131"/>
      <c r="UT325" s="131"/>
      <c r="UU325" s="132"/>
      <c r="UV325" s="132"/>
      <c r="UW325" s="129"/>
      <c r="UX325" s="129"/>
      <c r="UY325" s="130"/>
      <c r="UZ325" s="131"/>
      <c r="VA325" s="131"/>
      <c r="VB325" s="131"/>
      <c r="VC325" s="132"/>
      <c r="VD325" s="132"/>
      <c r="VE325" s="129"/>
      <c r="VF325" s="129"/>
      <c r="VG325" s="130"/>
      <c r="VH325" s="131"/>
      <c r="VI325" s="131"/>
      <c r="VJ325" s="131"/>
      <c r="VK325" s="132"/>
      <c r="VL325" s="132"/>
      <c r="VM325" s="129"/>
      <c r="VN325" s="129"/>
      <c r="VO325" s="130"/>
      <c r="VP325" s="131"/>
      <c r="VQ325" s="131"/>
      <c r="VR325" s="131"/>
      <c r="VS325" s="132"/>
      <c r="VT325" s="132"/>
      <c r="VU325" s="129"/>
      <c r="VV325" s="129"/>
      <c r="VW325" s="130"/>
      <c r="VX325" s="131"/>
      <c r="VY325" s="131"/>
      <c r="VZ325" s="131"/>
      <c r="WA325" s="132"/>
      <c r="WB325" s="132"/>
      <c r="WC325" s="129"/>
      <c r="WD325" s="129"/>
      <c r="WE325" s="130"/>
      <c r="WF325" s="131"/>
      <c r="WG325" s="131"/>
      <c r="WH325" s="131"/>
      <c r="WI325" s="132"/>
      <c r="WJ325" s="132"/>
      <c r="WK325" s="129"/>
      <c r="WL325" s="129"/>
      <c r="WM325" s="130"/>
      <c r="WN325" s="131"/>
      <c r="WO325" s="131"/>
      <c r="WP325" s="131"/>
      <c r="WQ325" s="132"/>
      <c r="WR325" s="132"/>
      <c r="WS325" s="129"/>
      <c r="WT325" s="129"/>
      <c r="WU325" s="130"/>
      <c r="WV325" s="131"/>
      <c r="WW325" s="131"/>
      <c r="WX325" s="131"/>
      <c r="WY325" s="132"/>
      <c r="WZ325" s="132"/>
      <c r="XA325" s="129"/>
      <c r="XB325" s="129"/>
      <c r="XC325" s="130"/>
      <c r="XD325" s="131"/>
      <c r="XE325" s="131"/>
      <c r="XF325" s="131"/>
      <c r="XG325" s="132"/>
      <c r="XH325" s="132"/>
      <c r="XI325" s="129"/>
      <c r="XJ325" s="129"/>
      <c r="XK325" s="130"/>
      <c r="XL325" s="131"/>
      <c r="XM325" s="131"/>
      <c r="XN325" s="131"/>
      <c r="XO325" s="132"/>
      <c r="XP325" s="132"/>
      <c r="XQ325" s="129"/>
      <c r="XR325" s="129"/>
      <c r="XS325" s="130"/>
      <c r="XT325" s="131"/>
      <c r="XU325" s="131"/>
      <c r="XV325" s="131"/>
      <c r="XW325" s="132"/>
      <c r="XX325" s="132"/>
      <c r="XY325" s="129"/>
      <c r="XZ325" s="129"/>
      <c r="YA325" s="130"/>
      <c r="YB325" s="131"/>
      <c r="YC325" s="131"/>
      <c r="YD325" s="131"/>
      <c r="YE325" s="132"/>
      <c r="YF325" s="132"/>
      <c r="YG325" s="129"/>
      <c r="YH325" s="129"/>
      <c r="YI325" s="130"/>
      <c r="YJ325" s="131"/>
      <c r="YK325" s="131"/>
      <c r="YL325" s="131"/>
      <c r="YM325" s="132"/>
      <c r="YN325" s="132"/>
      <c r="YO325" s="129"/>
      <c r="YP325" s="129"/>
      <c r="YQ325" s="130"/>
      <c r="YR325" s="131"/>
      <c r="YS325" s="131"/>
      <c r="YT325" s="131"/>
      <c r="YU325" s="132"/>
      <c r="YV325" s="132"/>
      <c r="YW325" s="129"/>
      <c r="YX325" s="129"/>
      <c r="YY325" s="130"/>
      <c r="YZ325" s="131"/>
      <c r="ZA325" s="131"/>
      <c r="ZB325" s="131"/>
      <c r="ZC325" s="132"/>
      <c r="ZD325" s="132"/>
      <c r="ZE325" s="129"/>
      <c r="ZF325" s="129"/>
      <c r="ZG325" s="130"/>
      <c r="ZH325" s="131"/>
      <c r="ZI325" s="131"/>
      <c r="ZJ325" s="131"/>
      <c r="ZK325" s="132"/>
      <c r="ZL325" s="132"/>
      <c r="ZM325" s="129"/>
      <c r="ZN325" s="129"/>
      <c r="ZO325" s="130"/>
      <c r="ZP325" s="131"/>
      <c r="ZQ325" s="131"/>
      <c r="ZR325" s="131"/>
      <c r="ZS325" s="132"/>
      <c r="ZT325" s="132"/>
      <c r="ZU325" s="129"/>
      <c r="ZV325" s="129"/>
      <c r="ZW325" s="130"/>
      <c r="ZX325" s="131"/>
      <c r="ZY325" s="131"/>
      <c r="ZZ325" s="131"/>
      <c r="AAA325" s="132"/>
      <c r="AAB325" s="132"/>
      <c r="AAC325" s="129"/>
      <c r="AAD325" s="129"/>
      <c r="AAE325" s="130"/>
      <c r="AAF325" s="131"/>
      <c r="AAG325" s="131"/>
      <c r="AAH325" s="131"/>
      <c r="AAI325" s="132"/>
      <c r="AAJ325" s="132"/>
      <c r="AAK325" s="129"/>
      <c r="AAL325" s="129"/>
      <c r="AAM325" s="130"/>
      <c r="AAN325" s="131"/>
      <c r="AAO325" s="131"/>
      <c r="AAP325" s="131"/>
      <c r="AAQ325" s="132"/>
      <c r="AAR325" s="132"/>
      <c r="AAS325" s="129"/>
      <c r="AAT325" s="129"/>
      <c r="AAU325" s="130"/>
      <c r="AAV325" s="131"/>
      <c r="AAW325" s="131"/>
      <c r="AAX325" s="131"/>
      <c r="AAY325" s="132"/>
      <c r="AAZ325" s="132"/>
      <c r="ABA325" s="129"/>
      <c r="ABB325" s="129"/>
      <c r="ABC325" s="130"/>
      <c r="ABD325" s="131"/>
      <c r="ABE325" s="131"/>
      <c r="ABF325" s="131"/>
      <c r="ABG325" s="132"/>
      <c r="ABH325" s="132"/>
      <c r="ABI325" s="129"/>
      <c r="ABJ325" s="129"/>
      <c r="ABK325" s="130"/>
      <c r="ABL325" s="131"/>
      <c r="ABM325" s="131"/>
      <c r="ABN325" s="131"/>
      <c r="ABO325" s="132"/>
      <c r="ABP325" s="132"/>
      <c r="ABQ325" s="129"/>
      <c r="ABR325" s="129"/>
      <c r="ABS325" s="130"/>
      <c r="ABT325" s="131"/>
      <c r="ABU325" s="131"/>
      <c r="ABV325" s="131"/>
      <c r="ABW325" s="132"/>
      <c r="ABX325" s="132"/>
      <c r="ABY325" s="129"/>
      <c r="ABZ325" s="129"/>
      <c r="ACA325" s="130"/>
      <c r="ACB325" s="131"/>
      <c r="ACC325" s="131"/>
      <c r="ACD325" s="131"/>
      <c r="ACE325" s="132"/>
      <c r="ACF325" s="132"/>
      <c r="ACG325" s="129"/>
      <c r="ACH325" s="129"/>
      <c r="ACI325" s="130"/>
      <c r="ACJ325" s="131"/>
      <c r="ACK325" s="131"/>
      <c r="ACL325" s="131"/>
      <c r="ACM325" s="132"/>
      <c r="ACN325" s="132"/>
      <c r="ACO325" s="129"/>
      <c r="ACP325" s="129"/>
      <c r="ACQ325" s="130"/>
      <c r="ACR325" s="131"/>
      <c r="ACS325" s="131"/>
      <c r="ACT325" s="131"/>
      <c r="ACU325" s="132"/>
      <c r="ACV325" s="132"/>
      <c r="ACW325" s="129"/>
      <c r="ACX325" s="129"/>
      <c r="ACY325" s="130"/>
      <c r="ACZ325" s="131"/>
      <c r="ADA325" s="131"/>
      <c r="ADB325" s="131"/>
      <c r="ADC325" s="132"/>
      <c r="ADD325" s="132"/>
      <c r="ADE325" s="129"/>
      <c r="ADF325" s="129"/>
      <c r="ADG325" s="130"/>
      <c r="ADH325" s="131"/>
      <c r="ADI325" s="131"/>
      <c r="ADJ325" s="131"/>
      <c r="ADK325" s="132"/>
      <c r="ADL325" s="132"/>
      <c r="ADM325" s="129"/>
      <c r="ADN325" s="129"/>
      <c r="ADO325" s="130"/>
      <c r="ADP325" s="131"/>
      <c r="ADQ325" s="131"/>
      <c r="ADR325" s="131"/>
      <c r="ADS325" s="132"/>
      <c r="ADT325" s="132"/>
      <c r="ADU325" s="129"/>
      <c r="ADV325" s="129"/>
      <c r="ADW325" s="130"/>
      <c r="ADX325" s="131"/>
      <c r="ADY325" s="131"/>
      <c r="ADZ325" s="131"/>
      <c r="AEA325" s="132"/>
      <c r="AEB325" s="132"/>
      <c r="AEC325" s="129"/>
      <c r="AED325" s="129"/>
      <c r="AEE325" s="130"/>
      <c r="AEF325" s="131"/>
      <c r="AEG325" s="131"/>
      <c r="AEH325" s="131"/>
      <c r="AEI325" s="132"/>
      <c r="AEJ325" s="132"/>
      <c r="AEK325" s="129"/>
      <c r="AEL325" s="129"/>
      <c r="AEM325" s="130"/>
      <c r="AEN325" s="131"/>
      <c r="AEO325" s="131"/>
      <c r="AEP325" s="131"/>
      <c r="AEQ325" s="132"/>
      <c r="AER325" s="132"/>
      <c r="AES325" s="129"/>
      <c r="AET325" s="129"/>
      <c r="AEU325" s="130"/>
      <c r="AEV325" s="131"/>
      <c r="AEW325" s="131"/>
      <c r="AEX325" s="131"/>
      <c r="AEY325" s="132"/>
      <c r="AEZ325" s="132"/>
      <c r="AFA325" s="129"/>
      <c r="AFB325" s="129"/>
      <c r="AFC325" s="130"/>
      <c r="AFD325" s="131"/>
      <c r="AFE325" s="131"/>
      <c r="AFF325" s="131"/>
      <c r="AFG325" s="132"/>
      <c r="AFH325" s="132"/>
      <c r="AFI325" s="129"/>
      <c r="AFJ325" s="129"/>
      <c r="AFK325" s="130"/>
      <c r="AFL325" s="131"/>
      <c r="AFM325" s="131"/>
      <c r="AFN325" s="131"/>
      <c r="AFO325" s="132"/>
      <c r="AFP325" s="132"/>
      <c r="AFQ325" s="129"/>
      <c r="AFR325" s="129"/>
      <c r="AFS325" s="130"/>
      <c r="AFT325" s="131"/>
      <c r="AFU325" s="131"/>
      <c r="AFV325" s="131"/>
      <c r="AFW325" s="132"/>
      <c r="AFX325" s="132"/>
      <c r="AFY325" s="129"/>
      <c r="AFZ325" s="129"/>
      <c r="AGA325" s="130"/>
      <c r="AGB325" s="131"/>
      <c r="AGC325" s="131"/>
      <c r="AGD325" s="131"/>
      <c r="AGE325" s="132"/>
      <c r="AGF325" s="132"/>
      <c r="AGG325" s="129"/>
      <c r="AGH325" s="129"/>
      <c r="AGI325" s="130"/>
      <c r="AGJ325" s="131"/>
      <c r="AGK325" s="131"/>
      <c r="AGL325" s="131"/>
      <c r="AGM325" s="132"/>
      <c r="AGN325" s="132"/>
      <c r="AGO325" s="129"/>
      <c r="AGP325" s="129"/>
      <c r="AGQ325" s="130"/>
      <c r="AGR325" s="131"/>
      <c r="AGS325" s="131"/>
      <c r="AGT325" s="131"/>
      <c r="AGU325" s="132"/>
      <c r="AGV325" s="132"/>
      <c r="AGW325" s="129"/>
      <c r="AGX325" s="129"/>
      <c r="AGY325" s="130"/>
      <c r="AGZ325" s="131"/>
      <c r="AHA325" s="131"/>
      <c r="AHB325" s="131"/>
      <c r="AHC325" s="132"/>
      <c r="AHD325" s="132"/>
      <c r="AHE325" s="129"/>
      <c r="AHF325" s="129"/>
      <c r="AHG325" s="130"/>
      <c r="AHH325" s="131"/>
      <c r="AHI325" s="131"/>
      <c r="AHJ325" s="131"/>
      <c r="AHK325" s="132"/>
      <c r="AHL325" s="132"/>
      <c r="AHM325" s="129"/>
      <c r="AHN325" s="129"/>
      <c r="AHO325" s="130"/>
      <c r="AHP325" s="131"/>
      <c r="AHQ325" s="131"/>
      <c r="AHR325" s="131"/>
      <c r="AHS325" s="132"/>
      <c r="AHT325" s="132"/>
      <c r="AHU325" s="129"/>
      <c r="AHV325" s="129"/>
      <c r="AHW325" s="130"/>
      <c r="AHX325" s="131"/>
      <c r="AHY325" s="131"/>
      <c r="AHZ325" s="131"/>
      <c r="AIA325" s="132"/>
      <c r="AIB325" s="132"/>
      <c r="AIC325" s="129"/>
      <c r="AID325" s="129"/>
      <c r="AIE325" s="130"/>
      <c r="AIF325" s="131"/>
      <c r="AIG325" s="131"/>
      <c r="AIH325" s="131"/>
      <c r="AII325" s="132"/>
      <c r="AIJ325" s="132"/>
      <c r="AIK325" s="129"/>
      <c r="AIL325" s="129"/>
      <c r="AIM325" s="130"/>
      <c r="AIN325" s="131"/>
      <c r="AIO325" s="131"/>
      <c r="AIP325" s="131"/>
      <c r="AIQ325" s="132"/>
      <c r="AIR325" s="132"/>
      <c r="AIS325" s="129"/>
      <c r="AIT325" s="129"/>
      <c r="AIU325" s="130"/>
      <c r="AIV325" s="131"/>
      <c r="AIW325" s="131"/>
      <c r="AIX325" s="131"/>
      <c r="AIY325" s="132"/>
      <c r="AIZ325" s="132"/>
      <c r="AJA325" s="129"/>
      <c r="AJB325" s="129"/>
      <c r="AJC325" s="130"/>
      <c r="AJD325" s="131"/>
      <c r="AJE325" s="131"/>
      <c r="AJF325" s="131"/>
      <c r="AJG325" s="132"/>
      <c r="AJH325" s="132"/>
      <c r="AJI325" s="129"/>
      <c r="AJJ325" s="129"/>
      <c r="AJK325" s="130"/>
      <c r="AJL325" s="131"/>
      <c r="AJM325" s="131"/>
      <c r="AJN325" s="131"/>
      <c r="AJO325" s="132"/>
      <c r="AJP325" s="132"/>
      <c r="AJQ325" s="129"/>
      <c r="AJR325" s="129"/>
      <c r="AJS325" s="130"/>
      <c r="AJT325" s="131"/>
      <c r="AJU325" s="131"/>
      <c r="AJV325" s="131"/>
      <c r="AJW325" s="132"/>
      <c r="AJX325" s="132"/>
      <c r="AJY325" s="129"/>
      <c r="AJZ325" s="129"/>
      <c r="AKA325" s="130"/>
      <c r="AKB325" s="131"/>
      <c r="AKC325" s="131"/>
      <c r="AKD325" s="131"/>
      <c r="AKE325" s="132"/>
      <c r="AKF325" s="132"/>
      <c r="AKG325" s="129"/>
      <c r="AKH325" s="129"/>
      <c r="AKI325" s="130"/>
      <c r="AKJ325" s="131"/>
      <c r="AKK325" s="131"/>
      <c r="AKL325" s="131"/>
      <c r="AKM325" s="132"/>
      <c r="AKN325" s="132"/>
      <c r="AKO325" s="129"/>
      <c r="AKP325" s="129"/>
      <c r="AKQ325" s="130"/>
      <c r="AKR325" s="131"/>
      <c r="AKS325" s="131"/>
      <c r="AKT325" s="131"/>
      <c r="AKU325" s="132"/>
      <c r="AKV325" s="132"/>
      <c r="AKW325" s="129"/>
      <c r="AKX325" s="129"/>
      <c r="AKY325" s="130"/>
      <c r="AKZ325" s="131"/>
      <c r="ALA325" s="131"/>
      <c r="ALB325" s="131"/>
      <c r="ALC325" s="132"/>
      <c r="ALD325" s="132"/>
      <c r="ALE325" s="129"/>
      <c r="ALF325" s="129"/>
      <c r="ALG325" s="130"/>
      <c r="ALH325" s="131"/>
      <c r="ALI325" s="131"/>
      <c r="ALJ325" s="131"/>
      <c r="ALK325" s="132"/>
      <c r="ALL325" s="132"/>
      <c r="ALM325" s="129"/>
      <c r="ALN325" s="129"/>
      <c r="ALO325" s="130"/>
      <c r="ALP325" s="131"/>
      <c r="ALQ325" s="131"/>
      <c r="ALR325" s="131"/>
      <c r="ALS325" s="132"/>
      <c r="ALT325" s="132"/>
      <c r="ALU325" s="129"/>
      <c r="ALV325" s="129"/>
      <c r="ALW325" s="130"/>
      <c r="ALX325" s="131"/>
      <c r="ALY325" s="131"/>
      <c r="ALZ325" s="131"/>
      <c r="AMA325" s="132"/>
      <c r="AMB325" s="132"/>
      <c r="AMC325" s="129"/>
      <c r="AMD325" s="129"/>
      <c r="AME325" s="130"/>
      <c r="AMF325" s="131"/>
      <c r="AMG325" s="131"/>
      <c r="AMH325" s="131"/>
      <c r="AMI325" s="132"/>
      <c r="AMJ325" s="132"/>
      <c r="AMK325" s="129"/>
      <c r="AML325" s="129"/>
      <c r="AMM325" s="130"/>
      <c r="AMN325" s="131"/>
      <c r="AMO325" s="131"/>
      <c r="AMP325" s="131"/>
      <c r="AMQ325" s="132"/>
      <c r="AMR325" s="132"/>
      <c r="AMS325" s="129"/>
      <c r="AMT325" s="129"/>
      <c r="AMU325" s="130"/>
      <c r="AMV325" s="131"/>
      <c r="AMW325" s="131"/>
      <c r="AMX325" s="131"/>
      <c r="AMY325" s="132"/>
      <c r="AMZ325" s="132"/>
      <c r="ANA325" s="129"/>
      <c r="ANB325" s="129"/>
      <c r="ANC325" s="130"/>
      <c r="AND325" s="131"/>
      <c r="ANE325" s="131"/>
      <c r="ANF325" s="131"/>
      <c r="ANG325" s="132"/>
      <c r="ANH325" s="132"/>
      <c r="ANI325" s="129"/>
      <c r="ANJ325" s="129"/>
      <c r="ANK325" s="130"/>
      <c r="ANL325" s="131"/>
      <c r="ANM325" s="131"/>
      <c r="ANN325" s="131"/>
      <c r="ANO325" s="132"/>
      <c r="ANP325" s="132"/>
      <c r="ANQ325" s="129"/>
      <c r="ANR325" s="129"/>
      <c r="ANS325" s="130"/>
      <c r="ANT325" s="131"/>
      <c r="ANU325" s="131"/>
      <c r="ANV325" s="131"/>
      <c r="ANW325" s="132"/>
      <c r="ANX325" s="132"/>
      <c r="ANY325" s="129"/>
      <c r="ANZ325" s="129"/>
      <c r="AOA325" s="130"/>
      <c r="AOB325" s="131"/>
      <c r="AOC325" s="131"/>
      <c r="AOD325" s="131"/>
      <c r="AOE325" s="132"/>
      <c r="AOF325" s="132"/>
      <c r="AOG325" s="129"/>
      <c r="AOH325" s="129"/>
      <c r="AOI325" s="130"/>
      <c r="AOJ325" s="131"/>
      <c r="AOK325" s="131"/>
      <c r="AOL325" s="131"/>
      <c r="AOM325" s="132"/>
      <c r="AON325" s="132"/>
      <c r="AOO325" s="129"/>
      <c r="AOP325" s="129"/>
      <c r="AOQ325" s="130"/>
      <c r="AOR325" s="131"/>
      <c r="AOS325" s="131"/>
      <c r="AOT325" s="131"/>
      <c r="AOU325" s="132"/>
      <c r="AOV325" s="132"/>
      <c r="AOW325" s="129"/>
      <c r="AOX325" s="129"/>
      <c r="AOY325" s="130"/>
      <c r="AOZ325" s="131"/>
      <c r="APA325" s="131"/>
      <c r="APB325" s="131"/>
      <c r="APC325" s="132"/>
      <c r="APD325" s="132"/>
      <c r="APE325" s="129"/>
      <c r="APF325" s="129"/>
      <c r="APG325" s="130"/>
      <c r="APH325" s="131"/>
      <c r="API325" s="131"/>
      <c r="APJ325" s="131"/>
      <c r="APK325" s="132"/>
      <c r="APL325" s="132"/>
      <c r="APM325" s="129"/>
      <c r="APN325" s="129"/>
      <c r="APO325" s="130"/>
      <c r="APP325" s="131"/>
      <c r="APQ325" s="131"/>
      <c r="APR325" s="131"/>
      <c r="APS325" s="132"/>
      <c r="APT325" s="132"/>
      <c r="APU325" s="129"/>
      <c r="APV325" s="129"/>
      <c r="APW325" s="130"/>
      <c r="APX325" s="131"/>
      <c r="APY325" s="131"/>
      <c r="APZ325" s="131"/>
      <c r="AQA325" s="132"/>
      <c r="AQB325" s="132"/>
      <c r="AQC325" s="129"/>
      <c r="AQD325" s="129"/>
      <c r="AQE325" s="130"/>
      <c r="AQF325" s="131"/>
      <c r="AQG325" s="131"/>
      <c r="AQH325" s="131"/>
      <c r="AQI325" s="132"/>
      <c r="AQJ325" s="132"/>
      <c r="AQK325" s="129"/>
      <c r="AQL325" s="129"/>
      <c r="AQM325" s="130"/>
      <c r="AQN325" s="131"/>
      <c r="AQO325" s="131"/>
      <c r="AQP325" s="131"/>
      <c r="AQQ325" s="132"/>
      <c r="AQR325" s="132"/>
      <c r="AQS325" s="129"/>
      <c r="AQT325" s="129"/>
      <c r="AQU325" s="130"/>
      <c r="AQV325" s="131"/>
      <c r="AQW325" s="131"/>
      <c r="AQX325" s="131"/>
      <c r="AQY325" s="132"/>
      <c r="AQZ325" s="132"/>
      <c r="ARA325" s="129"/>
      <c r="ARB325" s="129"/>
      <c r="ARC325" s="130"/>
      <c r="ARD325" s="131"/>
      <c r="ARE325" s="131"/>
      <c r="ARF325" s="131"/>
      <c r="ARG325" s="132"/>
      <c r="ARH325" s="132"/>
      <c r="ARI325" s="129"/>
      <c r="ARJ325" s="129"/>
      <c r="ARK325" s="130"/>
      <c r="ARL325" s="131"/>
      <c r="ARM325" s="131"/>
      <c r="ARN325" s="131"/>
      <c r="ARO325" s="132"/>
      <c r="ARP325" s="132"/>
      <c r="ARQ325" s="129"/>
      <c r="ARR325" s="129"/>
      <c r="ARS325" s="130"/>
      <c r="ART325" s="131"/>
      <c r="ARU325" s="131"/>
      <c r="ARV325" s="131"/>
      <c r="ARW325" s="132"/>
      <c r="ARX325" s="132"/>
      <c r="ARY325" s="129"/>
      <c r="ARZ325" s="129"/>
      <c r="ASA325" s="130"/>
      <c r="ASB325" s="131"/>
      <c r="ASC325" s="131"/>
      <c r="ASD325" s="131"/>
      <c r="ASE325" s="132"/>
      <c r="ASF325" s="132"/>
      <c r="ASG325" s="129"/>
      <c r="ASH325" s="129"/>
      <c r="ASI325" s="130"/>
      <c r="ASJ325" s="131"/>
      <c r="ASK325" s="131"/>
      <c r="ASL325" s="131"/>
      <c r="ASM325" s="132"/>
      <c r="ASN325" s="132"/>
      <c r="ASO325" s="129"/>
      <c r="ASP325" s="129"/>
      <c r="ASQ325" s="130"/>
      <c r="ASR325" s="131"/>
      <c r="ASS325" s="131"/>
      <c r="AST325" s="131"/>
      <c r="ASU325" s="132"/>
      <c r="ASV325" s="132"/>
      <c r="ASW325" s="129"/>
      <c r="ASX325" s="129"/>
      <c r="ASY325" s="130"/>
      <c r="ASZ325" s="131"/>
      <c r="ATA325" s="131"/>
      <c r="ATB325" s="131"/>
      <c r="ATC325" s="132"/>
      <c r="ATD325" s="132"/>
      <c r="ATE325" s="129"/>
      <c r="ATF325" s="129"/>
      <c r="ATG325" s="130"/>
      <c r="ATH325" s="131"/>
      <c r="ATI325" s="131"/>
      <c r="ATJ325" s="131"/>
      <c r="ATK325" s="132"/>
      <c r="ATL325" s="132"/>
      <c r="ATM325" s="129"/>
      <c r="ATN325" s="129"/>
      <c r="ATO325" s="130"/>
      <c r="ATP325" s="131"/>
      <c r="ATQ325" s="131"/>
      <c r="ATR325" s="131"/>
      <c r="ATS325" s="132"/>
      <c r="ATT325" s="132"/>
      <c r="ATU325" s="129"/>
      <c r="ATV325" s="129"/>
      <c r="ATW325" s="130"/>
      <c r="ATX325" s="131"/>
      <c r="ATY325" s="131"/>
      <c r="ATZ325" s="131"/>
      <c r="AUA325" s="132"/>
      <c r="AUB325" s="132"/>
      <c r="AUC325" s="129"/>
      <c r="AUD325" s="129"/>
      <c r="AUE325" s="130"/>
      <c r="AUF325" s="131"/>
      <c r="AUG325" s="131"/>
      <c r="AUH325" s="131"/>
      <c r="AUI325" s="132"/>
      <c r="AUJ325" s="132"/>
      <c r="AUK325" s="129"/>
      <c r="AUL325" s="129"/>
      <c r="AUM325" s="130"/>
      <c r="AUN325" s="131"/>
      <c r="AUO325" s="131"/>
      <c r="AUP325" s="131"/>
      <c r="AUQ325" s="132"/>
      <c r="AUR325" s="132"/>
      <c r="AUS325" s="129"/>
      <c r="AUT325" s="129"/>
      <c r="AUU325" s="130"/>
      <c r="AUV325" s="131"/>
      <c r="AUW325" s="131"/>
      <c r="AUX325" s="131"/>
      <c r="AUY325" s="132"/>
      <c r="AUZ325" s="132"/>
      <c r="AVA325" s="129"/>
      <c r="AVB325" s="129"/>
      <c r="AVC325" s="130"/>
      <c r="AVD325" s="131"/>
      <c r="AVE325" s="131"/>
      <c r="AVF325" s="131"/>
      <c r="AVG325" s="132"/>
      <c r="AVH325" s="132"/>
      <c r="AVI325" s="129"/>
      <c r="AVJ325" s="129"/>
      <c r="AVK325" s="130"/>
      <c r="AVL325" s="131"/>
      <c r="AVM325" s="131"/>
      <c r="AVN325" s="131"/>
      <c r="AVO325" s="132"/>
      <c r="AVP325" s="132"/>
      <c r="AVQ325" s="129"/>
      <c r="AVR325" s="129"/>
      <c r="AVS325" s="130"/>
      <c r="AVT325" s="131"/>
      <c r="AVU325" s="131"/>
      <c r="AVV325" s="131"/>
      <c r="AVW325" s="132"/>
      <c r="AVX325" s="132"/>
      <c r="AVY325" s="129"/>
      <c r="AVZ325" s="129"/>
      <c r="AWA325" s="130"/>
      <c r="AWB325" s="131"/>
      <c r="AWC325" s="131"/>
      <c r="AWD325" s="131"/>
      <c r="AWE325" s="132"/>
      <c r="AWF325" s="132"/>
      <c r="AWG325" s="129"/>
      <c r="AWH325" s="129"/>
      <c r="AWI325" s="130"/>
      <c r="AWJ325" s="131"/>
      <c r="AWK325" s="131"/>
      <c r="AWL325" s="131"/>
      <c r="AWM325" s="132"/>
      <c r="AWN325" s="132"/>
      <c r="AWO325" s="129"/>
      <c r="AWP325" s="129"/>
      <c r="AWQ325" s="130"/>
      <c r="AWR325" s="131"/>
      <c r="AWS325" s="131"/>
      <c r="AWT325" s="131"/>
      <c r="AWU325" s="132"/>
      <c r="AWV325" s="132"/>
      <c r="AWW325" s="129"/>
      <c r="AWX325" s="129"/>
      <c r="AWY325" s="130"/>
      <c r="AWZ325" s="131"/>
      <c r="AXA325" s="131"/>
      <c r="AXB325" s="131"/>
      <c r="AXC325" s="132"/>
      <c r="AXD325" s="132"/>
      <c r="AXE325" s="129"/>
      <c r="AXF325" s="129"/>
      <c r="AXG325" s="130"/>
      <c r="AXH325" s="131"/>
      <c r="AXI325" s="131"/>
      <c r="AXJ325" s="131"/>
      <c r="AXK325" s="132"/>
      <c r="AXL325" s="132"/>
      <c r="AXM325" s="129"/>
      <c r="AXN325" s="129"/>
      <c r="AXO325" s="130"/>
      <c r="AXP325" s="131"/>
      <c r="AXQ325" s="131"/>
      <c r="AXR325" s="131"/>
      <c r="AXS325" s="132"/>
      <c r="AXT325" s="132"/>
      <c r="AXU325" s="129"/>
      <c r="AXV325" s="129"/>
      <c r="AXW325" s="130"/>
      <c r="AXX325" s="131"/>
      <c r="AXY325" s="131"/>
      <c r="AXZ325" s="131"/>
      <c r="AYA325" s="132"/>
      <c r="AYB325" s="132"/>
      <c r="AYC325" s="129"/>
      <c r="AYD325" s="129"/>
      <c r="AYE325" s="130"/>
      <c r="AYF325" s="131"/>
      <c r="AYG325" s="131"/>
      <c r="AYH325" s="131"/>
      <c r="AYI325" s="132"/>
      <c r="AYJ325" s="132"/>
      <c r="AYK325" s="129"/>
      <c r="AYL325" s="129"/>
      <c r="AYM325" s="130"/>
      <c r="AYN325" s="131"/>
      <c r="AYO325" s="131"/>
      <c r="AYP325" s="131"/>
      <c r="AYQ325" s="132"/>
      <c r="AYR325" s="132"/>
      <c r="AYS325" s="129"/>
      <c r="AYT325" s="129"/>
      <c r="AYU325" s="130"/>
      <c r="AYV325" s="131"/>
      <c r="AYW325" s="131"/>
      <c r="AYX325" s="131"/>
      <c r="AYY325" s="132"/>
      <c r="AYZ325" s="132"/>
      <c r="AZA325" s="129"/>
      <c r="AZB325" s="129"/>
      <c r="AZC325" s="130"/>
      <c r="AZD325" s="131"/>
      <c r="AZE325" s="131"/>
      <c r="AZF325" s="131"/>
      <c r="AZG325" s="132"/>
      <c r="AZH325" s="132"/>
      <c r="AZI325" s="129"/>
      <c r="AZJ325" s="129"/>
      <c r="AZK325" s="130"/>
      <c r="AZL325" s="131"/>
      <c r="AZM325" s="131"/>
      <c r="AZN325" s="131"/>
      <c r="AZO325" s="132"/>
      <c r="AZP325" s="132"/>
      <c r="AZQ325" s="129"/>
      <c r="AZR325" s="129"/>
      <c r="AZS325" s="130"/>
      <c r="AZT325" s="131"/>
      <c r="AZU325" s="131"/>
      <c r="AZV325" s="131"/>
      <c r="AZW325" s="132"/>
      <c r="AZX325" s="132"/>
      <c r="AZY325" s="129"/>
      <c r="AZZ325" s="129"/>
      <c r="BAA325" s="130"/>
      <c r="BAB325" s="131"/>
      <c r="BAC325" s="131"/>
      <c r="BAD325" s="131"/>
      <c r="BAE325" s="132"/>
      <c r="BAF325" s="132"/>
      <c r="BAG325" s="129"/>
      <c r="BAH325" s="129"/>
      <c r="BAI325" s="130"/>
      <c r="BAJ325" s="131"/>
      <c r="BAK325" s="131"/>
      <c r="BAL325" s="131"/>
      <c r="BAM325" s="132"/>
      <c r="BAN325" s="132"/>
      <c r="BAO325" s="129"/>
      <c r="BAP325" s="129"/>
      <c r="BAQ325" s="130"/>
      <c r="BAR325" s="131"/>
      <c r="BAS325" s="131"/>
      <c r="BAT325" s="131"/>
      <c r="BAU325" s="132"/>
      <c r="BAV325" s="132"/>
      <c r="BAW325" s="129"/>
      <c r="BAX325" s="129"/>
      <c r="BAY325" s="130"/>
      <c r="BAZ325" s="131"/>
      <c r="BBA325" s="131"/>
      <c r="BBB325" s="131"/>
      <c r="BBC325" s="132"/>
      <c r="BBD325" s="132"/>
      <c r="BBE325" s="129"/>
      <c r="BBF325" s="129"/>
      <c r="BBG325" s="130"/>
      <c r="BBH325" s="131"/>
      <c r="BBI325" s="131"/>
      <c r="BBJ325" s="131"/>
      <c r="BBK325" s="132"/>
      <c r="BBL325" s="132"/>
      <c r="BBM325" s="129"/>
      <c r="BBN325" s="129"/>
      <c r="BBO325" s="130"/>
      <c r="BBP325" s="131"/>
      <c r="BBQ325" s="131"/>
      <c r="BBR325" s="131"/>
      <c r="BBS325" s="132"/>
      <c r="BBT325" s="132"/>
      <c r="BBU325" s="129"/>
      <c r="BBV325" s="129"/>
      <c r="BBW325" s="130"/>
      <c r="BBX325" s="131"/>
      <c r="BBY325" s="131"/>
      <c r="BBZ325" s="131"/>
      <c r="BCA325" s="132"/>
      <c r="BCB325" s="132"/>
      <c r="BCC325" s="129"/>
      <c r="BCD325" s="129"/>
      <c r="BCE325" s="130"/>
      <c r="BCF325" s="131"/>
      <c r="BCG325" s="131"/>
      <c r="BCH325" s="131"/>
      <c r="BCI325" s="132"/>
      <c r="BCJ325" s="132"/>
      <c r="BCK325" s="129"/>
      <c r="BCL325" s="129"/>
      <c r="BCM325" s="130"/>
      <c r="BCN325" s="131"/>
      <c r="BCO325" s="131"/>
      <c r="BCP325" s="131"/>
      <c r="BCQ325" s="132"/>
      <c r="BCR325" s="132"/>
      <c r="BCS325" s="129"/>
      <c r="BCT325" s="129"/>
      <c r="BCU325" s="130"/>
      <c r="BCV325" s="131"/>
      <c r="BCW325" s="131"/>
      <c r="BCX325" s="131"/>
      <c r="BCY325" s="132"/>
      <c r="BCZ325" s="132"/>
      <c r="BDA325" s="129"/>
      <c r="BDB325" s="129"/>
      <c r="BDC325" s="130"/>
      <c r="BDD325" s="131"/>
      <c r="BDE325" s="131"/>
      <c r="BDF325" s="131"/>
      <c r="BDG325" s="132"/>
      <c r="BDH325" s="132"/>
      <c r="BDI325" s="129"/>
      <c r="BDJ325" s="129"/>
      <c r="BDK325" s="130"/>
      <c r="BDL325" s="131"/>
      <c r="BDM325" s="131"/>
      <c r="BDN325" s="131"/>
      <c r="BDO325" s="132"/>
      <c r="BDP325" s="132"/>
      <c r="BDQ325" s="129"/>
      <c r="BDR325" s="129"/>
      <c r="BDS325" s="130"/>
      <c r="BDT325" s="131"/>
      <c r="BDU325" s="131"/>
      <c r="BDV325" s="131"/>
      <c r="BDW325" s="132"/>
      <c r="BDX325" s="132"/>
      <c r="BDY325" s="129"/>
      <c r="BDZ325" s="129"/>
      <c r="BEA325" s="130"/>
      <c r="BEB325" s="131"/>
      <c r="BEC325" s="131"/>
      <c r="BED325" s="131"/>
      <c r="BEE325" s="132"/>
      <c r="BEF325" s="132"/>
      <c r="BEG325" s="129"/>
      <c r="BEH325" s="129"/>
      <c r="BEI325" s="130"/>
      <c r="BEJ325" s="131"/>
      <c r="BEK325" s="131"/>
      <c r="BEL325" s="131"/>
      <c r="BEM325" s="132"/>
      <c r="BEN325" s="132"/>
      <c r="BEO325" s="129"/>
      <c r="BEP325" s="129"/>
      <c r="BEQ325" s="130"/>
      <c r="BER325" s="131"/>
      <c r="BES325" s="131"/>
      <c r="BET325" s="131"/>
      <c r="BEU325" s="132"/>
      <c r="BEV325" s="132"/>
      <c r="BEW325" s="129"/>
      <c r="BEX325" s="129"/>
      <c r="BEY325" s="130"/>
      <c r="BEZ325" s="131"/>
      <c r="BFA325" s="131"/>
      <c r="BFB325" s="131"/>
      <c r="BFC325" s="132"/>
      <c r="BFD325" s="132"/>
      <c r="BFE325" s="129"/>
      <c r="BFF325" s="129"/>
      <c r="BFG325" s="130"/>
      <c r="BFH325" s="131"/>
      <c r="BFI325" s="131"/>
      <c r="BFJ325" s="131"/>
      <c r="BFK325" s="132"/>
      <c r="BFL325" s="132"/>
      <c r="BFM325" s="129"/>
      <c r="BFN325" s="129"/>
      <c r="BFO325" s="130"/>
      <c r="BFP325" s="131"/>
      <c r="BFQ325" s="131"/>
      <c r="BFR325" s="131"/>
      <c r="BFS325" s="132"/>
      <c r="BFT325" s="132"/>
      <c r="BFU325" s="129"/>
      <c r="BFV325" s="129"/>
      <c r="BFW325" s="130"/>
      <c r="BFX325" s="131"/>
      <c r="BFY325" s="131"/>
      <c r="BFZ325" s="131"/>
      <c r="BGA325" s="132"/>
      <c r="BGB325" s="132"/>
      <c r="BGC325" s="129"/>
      <c r="BGD325" s="129"/>
      <c r="BGE325" s="130"/>
      <c r="BGF325" s="131"/>
      <c r="BGG325" s="131"/>
      <c r="BGH325" s="131"/>
      <c r="BGI325" s="132"/>
      <c r="BGJ325" s="132"/>
      <c r="BGK325" s="129"/>
      <c r="BGL325" s="129"/>
      <c r="BGM325" s="130"/>
      <c r="BGN325" s="131"/>
      <c r="BGO325" s="131"/>
      <c r="BGP325" s="131"/>
      <c r="BGQ325" s="132"/>
      <c r="BGR325" s="132"/>
      <c r="BGS325" s="129"/>
      <c r="BGT325" s="129"/>
      <c r="BGU325" s="130"/>
      <c r="BGV325" s="131"/>
      <c r="BGW325" s="131"/>
      <c r="BGX325" s="131"/>
      <c r="BGY325" s="132"/>
      <c r="BGZ325" s="132"/>
      <c r="BHA325" s="129"/>
      <c r="BHB325" s="129"/>
      <c r="BHC325" s="130"/>
      <c r="BHD325" s="131"/>
      <c r="BHE325" s="131"/>
      <c r="BHF325" s="131"/>
      <c r="BHG325" s="132"/>
      <c r="BHH325" s="132"/>
      <c r="BHI325" s="129"/>
      <c r="BHJ325" s="129"/>
      <c r="BHK325" s="130"/>
      <c r="BHL325" s="131"/>
      <c r="BHM325" s="131"/>
      <c r="BHN325" s="131"/>
      <c r="BHO325" s="132"/>
      <c r="BHP325" s="132"/>
      <c r="BHQ325" s="129"/>
      <c r="BHR325" s="129"/>
      <c r="BHS325" s="130"/>
      <c r="BHT325" s="131"/>
      <c r="BHU325" s="131"/>
      <c r="BHV325" s="131"/>
      <c r="BHW325" s="132"/>
      <c r="BHX325" s="132"/>
      <c r="BHY325" s="129"/>
      <c r="BHZ325" s="129"/>
      <c r="BIA325" s="130"/>
      <c r="BIB325" s="131"/>
      <c r="BIC325" s="131"/>
      <c r="BID325" s="131"/>
      <c r="BIE325" s="132"/>
      <c r="BIF325" s="132"/>
      <c r="BIG325" s="129"/>
      <c r="BIH325" s="129"/>
      <c r="BII325" s="130"/>
      <c r="BIJ325" s="131"/>
      <c r="BIK325" s="131"/>
      <c r="BIL325" s="131"/>
      <c r="BIM325" s="132"/>
      <c r="BIN325" s="132"/>
      <c r="BIO325" s="129"/>
      <c r="BIP325" s="129"/>
      <c r="BIQ325" s="130"/>
      <c r="BIR325" s="131"/>
      <c r="BIS325" s="131"/>
      <c r="BIT325" s="131"/>
      <c r="BIU325" s="132"/>
      <c r="BIV325" s="132"/>
      <c r="BIW325" s="129"/>
      <c r="BIX325" s="129"/>
      <c r="BIY325" s="130"/>
      <c r="BIZ325" s="131"/>
      <c r="BJA325" s="131"/>
      <c r="BJB325" s="131"/>
      <c r="BJC325" s="132"/>
      <c r="BJD325" s="132"/>
      <c r="BJE325" s="129"/>
      <c r="BJF325" s="129"/>
      <c r="BJG325" s="130"/>
      <c r="BJH325" s="131"/>
      <c r="BJI325" s="131"/>
      <c r="BJJ325" s="131"/>
      <c r="BJK325" s="132"/>
      <c r="BJL325" s="132"/>
      <c r="BJM325" s="129"/>
      <c r="BJN325" s="129"/>
      <c r="BJO325" s="130"/>
      <c r="BJP325" s="131"/>
      <c r="BJQ325" s="131"/>
      <c r="BJR325" s="131"/>
      <c r="BJS325" s="132"/>
      <c r="BJT325" s="132"/>
      <c r="BJU325" s="129"/>
      <c r="BJV325" s="129"/>
      <c r="BJW325" s="130"/>
      <c r="BJX325" s="131"/>
      <c r="BJY325" s="131"/>
      <c r="BJZ325" s="131"/>
      <c r="BKA325" s="132"/>
      <c r="BKB325" s="132"/>
      <c r="BKC325" s="129"/>
      <c r="BKD325" s="129"/>
      <c r="BKE325" s="130"/>
      <c r="BKF325" s="131"/>
      <c r="BKG325" s="131"/>
      <c r="BKH325" s="131"/>
      <c r="BKI325" s="132"/>
      <c r="BKJ325" s="132"/>
      <c r="BKK325" s="129"/>
      <c r="BKL325" s="129"/>
      <c r="BKM325" s="130"/>
      <c r="BKN325" s="131"/>
      <c r="BKO325" s="131"/>
      <c r="BKP325" s="131"/>
      <c r="BKQ325" s="132"/>
      <c r="BKR325" s="132"/>
      <c r="BKS325" s="129"/>
      <c r="BKT325" s="129"/>
      <c r="BKU325" s="130"/>
      <c r="BKV325" s="131"/>
      <c r="BKW325" s="131"/>
      <c r="BKX325" s="131"/>
      <c r="BKY325" s="132"/>
      <c r="BKZ325" s="132"/>
      <c r="BLA325" s="129"/>
      <c r="BLB325" s="129"/>
      <c r="BLC325" s="130"/>
      <c r="BLD325" s="131"/>
      <c r="BLE325" s="131"/>
      <c r="BLF325" s="131"/>
      <c r="BLG325" s="132"/>
      <c r="BLH325" s="132"/>
      <c r="BLI325" s="129"/>
      <c r="BLJ325" s="129"/>
      <c r="BLK325" s="130"/>
      <c r="BLL325" s="131"/>
      <c r="BLM325" s="131"/>
      <c r="BLN325" s="131"/>
      <c r="BLO325" s="132"/>
      <c r="BLP325" s="132"/>
      <c r="BLQ325" s="129"/>
      <c r="BLR325" s="129"/>
      <c r="BLS325" s="130"/>
      <c r="BLT325" s="131"/>
      <c r="BLU325" s="131"/>
      <c r="BLV325" s="131"/>
      <c r="BLW325" s="132"/>
      <c r="BLX325" s="132"/>
      <c r="BLY325" s="129"/>
      <c r="BLZ325" s="129"/>
      <c r="BMA325" s="130"/>
      <c r="BMB325" s="131"/>
      <c r="BMC325" s="131"/>
      <c r="BMD325" s="131"/>
      <c r="BME325" s="132"/>
      <c r="BMF325" s="132"/>
      <c r="BMG325" s="129"/>
      <c r="BMH325" s="129"/>
      <c r="BMI325" s="130"/>
      <c r="BMJ325" s="131"/>
      <c r="BMK325" s="131"/>
      <c r="BML325" s="131"/>
      <c r="BMM325" s="132"/>
      <c r="BMN325" s="132"/>
      <c r="BMO325" s="129"/>
      <c r="BMP325" s="129"/>
      <c r="BMQ325" s="130"/>
      <c r="BMR325" s="131"/>
      <c r="BMS325" s="131"/>
      <c r="BMT325" s="131"/>
      <c r="BMU325" s="132"/>
      <c r="BMV325" s="132"/>
      <c r="BMW325" s="129"/>
      <c r="BMX325" s="129"/>
      <c r="BMY325" s="130"/>
      <c r="BMZ325" s="131"/>
      <c r="BNA325" s="131"/>
      <c r="BNB325" s="131"/>
      <c r="BNC325" s="132"/>
      <c r="BND325" s="132"/>
      <c r="BNE325" s="129"/>
      <c r="BNF325" s="129"/>
      <c r="BNG325" s="130"/>
      <c r="BNH325" s="131"/>
      <c r="BNI325" s="131"/>
      <c r="BNJ325" s="131"/>
      <c r="BNK325" s="132"/>
      <c r="BNL325" s="132"/>
      <c r="BNM325" s="129"/>
      <c r="BNN325" s="129"/>
      <c r="BNO325" s="130"/>
      <c r="BNP325" s="131"/>
      <c r="BNQ325" s="131"/>
      <c r="BNR325" s="131"/>
      <c r="BNS325" s="132"/>
      <c r="BNT325" s="132"/>
      <c r="BNU325" s="129"/>
      <c r="BNV325" s="129"/>
      <c r="BNW325" s="130"/>
      <c r="BNX325" s="131"/>
      <c r="BNY325" s="131"/>
      <c r="BNZ325" s="131"/>
      <c r="BOA325" s="132"/>
      <c r="BOB325" s="132"/>
      <c r="BOC325" s="129"/>
      <c r="BOD325" s="129"/>
      <c r="BOE325" s="130"/>
      <c r="BOF325" s="131"/>
      <c r="BOG325" s="131"/>
      <c r="BOH325" s="131"/>
      <c r="BOI325" s="132"/>
      <c r="BOJ325" s="132"/>
      <c r="BOK325" s="129"/>
      <c r="BOL325" s="129"/>
      <c r="BOM325" s="130"/>
      <c r="BON325" s="131"/>
      <c r="BOO325" s="131"/>
      <c r="BOP325" s="131"/>
      <c r="BOQ325" s="132"/>
      <c r="BOR325" s="132"/>
      <c r="BOS325" s="129"/>
      <c r="BOT325" s="129"/>
      <c r="BOU325" s="130"/>
      <c r="BOV325" s="131"/>
      <c r="BOW325" s="131"/>
      <c r="BOX325" s="131"/>
      <c r="BOY325" s="132"/>
      <c r="BOZ325" s="132"/>
      <c r="BPA325" s="129"/>
      <c r="BPB325" s="129"/>
      <c r="BPC325" s="130"/>
      <c r="BPD325" s="131"/>
      <c r="BPE325" s="131"/>
      <c r="BPF325" s="131"/>
      <c r="BPG325" s="132"/>
      <c r="BPH325" s="132"/>
      <c r="BPI325" s="129"/>
      <c r="BPJ325" s="129"/>
      <c r="BPK325" s="130"/>
      <c r="BPL325" s="131"/>
      <c r="BPM325" s="131"/>
      <c r="BPN325" s="131"/>
      <c r="BPO325" s="132"/>
      <c r="BPP325" s="132"/>
      <c r="BPQ325" s="129"/>
      <c r="BPR325" s="129"/>
      <c r="BPS325" s="130"/>
      <c r="BPT325" s="131"/>
      <c r="BPU325" s="131"/>
      <c r="BPV325" s="131"/>
      <c r="BPW325" s="132"/>
      <c r="BPX325" s="132"/>
      <c r="BPY325" s="129"/>
      <c r="BPZ325" s="129"/>
      <c r="BQA325" s="130"/>
      <c r="BQB325" s="131"/>
      <c r="BQC325" s="131"/>
      <c r="BQD325" s="131"/>
      <c r="BQE325" s="132"/>
      <c r="BQF325" s="132"/>
      <c r="BQG325" s="129"/>
      <c r="BQH325" s="129"/>
      <c r="BQI325" s="130"/>
      <c r="BQJ325" s="131"/>
      <c r="BQK325" s="131"/>
      <c r="BQL325" s="131"/>
      <c r="BQM325" s="132"/>
      <c r="BQN325" s="132"/>
      <c r="BQO325" s="129"/>
      <c r="BQP325" s="129"/>
      <c r="BQQ325" s="130"/>
      <c r="BQR325" s="131"/>
      <c r="BQS325" s="131"/>
      <c r="BQT325" s="131"/>
      <c r="BQU325" s="132"/>
      <c r="BQV325" s="132"/>
      <c r="BQW325" s="129"/>
      <c r="BQX325" s="129"/>
      <c r="BQY325" s="130"/>
      <c r="BQZ325" s="131"/>
      <c r="BRA325" s="131"/>
      <c r="BRB325" s="131"/>
      <c r="BRC325" s="132"/>
      <c r="BRD325" s="132"/>
      <c r="BRE325" s="129"/>
      <c r="BRF325" s="129"/>
      <c r="BRG325" s="130"/>
      <c r="BRH325" s="131"/>
      <c r="BRI325" s="131"/>
      <c r="BRJ325" s="131"/>
      <c r="BRK325" s="132"/>
      <c r="BRL325" s="132"/>
      <c r="BRM325" s="129"/>
      <c r="BRN325" s="129"/>
      <c r="BRO325" s="130"/>
      <c r="BRP325" s="131"/>
      <c r="BRQ325" s="131"/>
      <c r="BRR325" s="131"/>
      <c r="BRS325" s="132"/>
      <c r="BRT325" s="132"/>
      <c r="BRU325" s="129"/>
      <c r="BRV325" s="129"/>
      <c r="BRW325" s="130"/>
      <c r="BRX325" s="131"/>
      <c r="BRY325" s="131"/>
      <c r="BRZ325" s="131"/>
      <c r="BSA325" s="132"/>
      <c r="BSB325" s="132"/>
      <c r="BSC325" s="129"/>
      <c r="BSD325" s="129"/>
      <c r="BSE325" s="130"/>
      <c r="BSF325" s="131"/>
      <c r="BSG325" s="131"/>
      <c r="BSH325" s="131"/>
      <c r="BSI325" s="132"/>
      <c r="BSJ325" s="132"/>
      <c r="BSK325" s="129"/>
      <c r="BSL325" s="129"/>
      <c r="BSM325" s="130"/>
      <c r="BSN325" s="131"/>
      <c r="BSO325" s="131"/>
      <c r="BSP325" s="131"/>
      <c r="BSQ325" s="132"/>
      <c r="BSR325" s="132"/>
      <c r="BSS325" s="129"/>
      <c r="BST325" s="129"/>
      <c r="BSU325" s="130"/>
      <c r="BSV325" s="131"/>
      <c r="BSW325" s="131"/>
      <c r="BSX325" s="131"/>
      <c r="BSY325" s="132"/>
      <c r="BSZ325" s="132"/>
      <c r="BTA325" s="129"/>
      <c r="BTB325" s="129"/>
      <c r="BTC325" s="130"/>
      <c r="BTD325" s="131"/>
      <c r="BTE325" s="131"/>
      <c r="BTF325" s="131"/>
      <c r="BTG325" s="132"/>
      <c r="BTH325" s="132"/>
      <c r="BTI325" s="129"/>
      <c r="BTJ325" s="129"/>
      <c r="BTK325" s="130"/>
      <c r="BTL325" s="131"/>
      <c r="BTM325" s="131"/>
      <c r="BTN325" s="131"/>
      <c r="BTO325" s="132"/>
      <c r="BTP325" s="132"/>
      <c r="BTQ325" s="129"/>
      <c r="BTR325" s="129"/>
      <c r="BTS325" s="130"/>
      <c r="BTT325" s="131"/>
      <c r="BTU325" s="131"/>
      <c r="BTV325" s="131"/>
      <c r="BTW325" s="132"/>
      <c r="BTX325" s="132"/>
      <c r="BTY325" s="129"/>
      <c r="BTZ325" s="129"/>
      <c r="BUA325" s="130"/>
      <c r="BUB325" s="131"/>
      <c r="BUC325" s="131"/>
      <c r="BUD325" s="131"/>
      <c r="BUE325" s="132"/>
      <c r="BUF325" s="132"/>
      <c r="BUG325" s="129"/>
      <c r="BUH325" s="129"/>
      <c r="BUI325" s="130"/>
      <c r="BUJ325" s="131"/>
      <c r="BUK325" s="131"/>
      <c r="BUL325" s="131"/>
      <c r="BUM325" s="132"/>
      <c r="BUN325" s="132"/>
      <c r="BUO325" s="129"/>
      <c r="BUP325" s="129"/>
      <c r="BUQ325" s="130"/>
      <c r="BUR325" s="131"/>
      <c r="BUS325" s="131"/>
      <c r="BUT325" s="131"/>
      <c r="BUU325" s="132"/>
      <c r="BUV325" s="132"/>
      <c r="BUW325" s="129"/>
      <c r="BUX325" s="129"/>
      <c r="BUY325" s="130"/>
      <c r="BUZ325" s="131"/>
      <c r="BVA325" s="131"/>
      <c r="BVB325" s="131"/>
      <c r="BVC325" s="132"/>
      <c r="BVD325" s="132"/>
      <c r="BVE325" s="129"/>
      <c r="BVF325" s="129"/>
      <c r="BVG325" s="130"/>
      <c r="BVH325" s="131"/>
      <c r="BVI325" s="131"/>
      <c r="BVJ325" s="131"/>
      <c r="BVK325" s="132"/>
      <c r="BVL325" s="132"/>
      <c r="BVM325" s="129"/>
      <c r="BVN325" s="129"/>
      <c r="BVO325" s="130"/>
      <c r="BVP325" s="131"/>
      <c r="BVQ325" s="131"/>
      <c r="BVR325" s="131"/>
      <c r="BVS325" s="132"/>
      <c r="BVT325" s="132"/>
      <c r="BVU325" s="129"/>
      <c r="BVV325" s="129"/>
      <c r="BVW325" s="130"/>
      <c r="BVX325" s="131"/>
      <c r="BVY325" s="131"/>
      <c r="BVZ325" s="131"/>
      <c r="BWA325" s="132"/>
      <c r="BWB325" s="132"/>
      <c r="BWC325" s="129"/>
      <c r="BWD325" s="129"/>
      <c r="BWE325" s="130"/>
      <c r="BWF325" s="131"/>
      <c r="BWG325" s="131"/>
      <c r="BWH325" s="131"/>
      <c r="BWI325" s="132"/>
      <c r="BWJ325" s="132"/>
      <c r="BWK325" s="129"/>
      <c r="BWL325" s="129"/>
      <c r="BWM325" s="130"/>
      <c r="BWN325" s="131"/>
      <c r="BWO325" s="131"/>
      <c r="BWP325" s="131"/>
      <c r="BWQ325" s="132"/>
      <c r="BWR325" s="132"/>
      <c r="BWS325" s="129"/>
      <c r="BWT325" s="129"/>
      <c r="BWU325" s="130"/>
      <c r="BWV325" s="131"/>
      <c r="BWW325" s="131"/>
      <c r="BWX325" s="131"/>
      <c r="BWY325" s="132"/>
      <c r="BWZ325" s="132"/>
      <c r="BXA325" s="129"/>
      <c r="BXB325" s="129"/>
      <c r="BXC325" s="130"/>
      <c r="BXD325" s="131"/>
      <c r="BXE325" s="131"/>
      <c r="BXF325" s="131"/>
      <c r="BXG325" s="132"/>
      <c r="BXH325" s="132"/>
      <c r="BXI325" s="129"/>
      <c r="BXJ325" s="129"/>
      <c r="BXK325" s="130"/>
      <c r="BXL325" s="131"/>
      <c r="BXM325" s="131"/>
      <c r="BXN325" s="131"/>
      <c r="BXO325" s="132"/>
      <c r="BXP325" s="132"/>
      <c r="BXQ325" s="129"/>
      <c r="BXR325" s="129"/>
      <c r="BXS325" s="130"/>
      <c r="BXT325" s="131"/>
      <c r="BXU325" s="131"/>
      <c r="BXV325" s="131"/>
      <c r="BXW325" s="132"/>
      <c r="BXX325" s="132"/>
      <c r="BXY325" s="129"/>
      <c r="BXZ325" s="129"/>
      <c r="BYA325" s="130"/>
      <c r="BYB325" s="131"/>
      <c r="BYC325" s="131"/>
      <c r="BYD325" s="131"/>
      <c r="BYE325" s="132"/>
      <c r="BYF325" s="132"/>
      <c r="BYG325" s="129"/>
      <c r="BYH325" s="129"/>
      <c r="BYI325" s="130"/>
      <c r="BYJ325" s="131"/>
      <c r="BYK325" s="131"/>
      <c r="BYL325" s="131"/>
      <c r="BYM325" s="132"/>
      <c r="BYN325" s="132"/>
      <c r="BYO325" s="129"/>
      <c r="BYP325" s="129"/>
      <c r="BYQ325" s="130"/>
      <c r="BYR325" s="131"/>
      <c r="BYS325" s="131"/>
      <c r="BYT325" s="131"/>
      <c r="BYU325" s="132"/>
      <c r="BYV325" s="132"/>
      <c r="BYW325" s="129"/>
      <c r="BYX325" s="129"/>
      <c r="BYY325" s="130"/>
      <c r="BYZ325" s="131"/>
      <c r="BZA325" s="131"/>
      <c r="BZB325" s="131"/>
      <c r="BZC325" s="132"/>
      <c r="BZD325" s="132"/>
      <c r="BZE325" s="129"/>
      <c r="BZF325" s="129"/>
      <c r="BZG325" s="130"/>
      <c r="BZH325" s="131"/>
      <c r="BZI325" s="131"/>
      <c r="BZJ325" s="131"/>
      <c r="BZK325" s="132"/>
      <c r="BZL325" s="132"/>
      <c r="BZM325" s="129"/>
      <c r="BZN325" s="129"/>
      <c r="BZO325" s="130"/>
      <c r="BZP325" s="131"/>
      <c r="BZQ325" s="131"/>
      <c r="BZR325" s="131"/>
      <c r="BZS325" s="132"/>
      <c r="BZT325" s="132"/>
      <c r="BZU325" s="129"/>
      <c r="BZV325" s="129"/>
      <c r="BZW325" s="130"/>
      <c r="BZX325" s="131"/>
      <c r="BZY325" s="131"/>
      <c r="BZZ325" s="131"/>
      <c r="CAA325" s="132"/>
      <c r="CAB325" s="132"/>
      <c r="CAC325" s="129"/>
      <c r="CAD325" s="129"/>
      <c r="CAE325" s="130"/>
      <c r="CAF325" s="131"/>
      <c r="CAG325" s="131"/>
      <c r="CAH325" s="131"/>
      <c r="CAI325" s="132"/>
      <c r="CAJ325" s="132"/>
      <c r="CAK325" s="129"/>
      <c r="CAL325" s="129"/>
      <c r="CAM325" s="130"/>
      <c r="CAN325" s="131"/>
      <c r="CAO325" s="131"/>
      <c r="CAP325" s="131"/>
      <c r="CAQ325" s="132"/>
      <c r="CAR325" s="132"/>
      <c r="CAS325" s="129"/>
      <c r="CAT325" s="129"/>
      <c r="CAU325" s="130"/>
      <c r="CAV325" s="131"/>
      <c r="CAW325" s="131"/>
      <c r="CAX325" s="131"/>
      <c r="CAY325" s="132"/>
      <c r="CAZ325" s="132"/>
      <c r="CBA325" s="129"/>
      <c r="CBB325" s="129"/>
      <c r="CBC325" s="130"/>
      <c r="CBD325" s="131"/>
      <c r="CBE325" s="131"/>
      <c r="CBF325" s="131"/>
      <c r="CBG325" s="132"/>
      <c r="CBH325" s="132"/>
      <c r="CBI325" s="129"/>
      <c r="CBJ325" s="129"/>
      <c r="CBK325" s="130"/>
      <c r="CBL325" s="131"/>
      <c r="CBM325" s="131"/>
      <c r="CBN325" s="131"/>
      <c r="CBO325" s="132"/>
      <c r="CBP325" s="132"/>
      <c r="CBQ325" s="129"/>
      <c r="CBR325" s="129"/>
      <c r="CBS325" s="130"/>
      <c r="CBT325" s="131"/>
      <c r="CBU325" s="131"/>
      <c r="CBV325" s="131"/>
      <c r="CBW325" s="132"/>
      <c r="CBX325" s="132"/>
      <c r="CBY325" s="129"/>
      <c r="CBZ325" s="129"/>
      <c r="CCA325" s="130"/>
      <c r="CCB325" s="131"/>
      <c r="CCC325" s="131"/>
      <c r="CCD325" s="131"/>
      <c r="CCE325" s="132"/>
      <c r="CCF325" s="132"/>
      <c r="CCG325" s="129"/>
      <c r="CCH325" s="129"/>
      <c r="CCI325" s="130"/>
      <c r="CCJ325" s="131"/>
      <c r="CCK325" s="131"/>
      <c r="CCL325" s="131"/>
      <c r="CCM325" s="132"/>
      <c r="CCN325" s="132"/>
      <c r="CCO325" s="129"/>
      <c r="CCP325" s="129"/>
      <c r="CCQ325" s="130"/>
      <c r="CCR325" s="131"/>
      <c r="CCS325" s="131"/>
      <c r="CCT325" s="131"/>
      <c r="CCU325" s="132"/>
      <c r="CCV325" s="132"/>
      <c r="CCW325" s="129"/>
      <c r="CCX325" s="129"/>
      <c r="CCY325" s="130"/>
      <c r="CCZ325" s="131"/>
      <c r="CDA325" s="131"/>
      <c r="CDB325" s="131"/>
      <c r="CDC325" s="132"/>
      <c r="CDD325" s="132"/>
      <c r="CDE325" s="129"/>
      <c r="CDF325" s="129"/>
      <c r="CDG325" s="130"/>
      <c r="CDH325" s="131"/>
      <c r="CDI325" s="131"/>
      <c r="CDJ325" s="131"/>
      <c r="CDK325" s="132"/>
      <c r="CDL325" s="132"/>
      <c r="CDM325" s="129"/>
      <c r="CDN325" s="129"/>
      <c r="CDO325" s="130"/>
      <c r="CDP325" s="131"/>
      <c r="CDQ325" s="131"/>
      <c r="CDR325" s="131"/>
      <c r="CDS325" s="132"/>
      <c r="CDT325" s="132"/>
      <c r="CDU325" s="129"/>
      <c r="CDV325" s="129"/>
      <c r="CDW325" s="130"/>
      <c r="CDX325" s="131"/>
      <c r="CDY325" s="131"/>
      <c r="CDZ325" s="131"/>
      <c r="CEA325" s="132"/>
      <c r="CEB325" s="132"/>
      <c r="CEC325" s="129"/>
      <c r="CED325" s="129"/>
      <c r="CEE325" s="130"/>
      <c r="CEF325" s="131"/>
      <c r="CEG325" s="131"/>
      <c r="CEH325" s="131"/>
      <c r="CEI325" s="132"/>
      <c r="CEJ325" s="132"/>
      <c r="CEK325" s="129"/>
      <c r="CEL325" s="129"/>
      <c r="CEM325" s="130"/>
      <c r="CEN325" s="131"/>
      <c r="CEO325" s="131"/>
      <c r="CEP325" s="131"/>
      <c r="CEQ325" s="132"/>
      <c r="CER325" s="132"/>
      <c r="CES325" s="129"/>
      <c r="CET325" s="129"/>
      <c r="CEU325" s="130"/>
      <c r="CEV325" s="131"/>
      <c r="CEW325" s="131"/>
      <c r="CEX325" s="131"/>
      <c r="CEY325" s="132"/>
      <c r="CEZ325" s="132"/>
      <c r="CFA325" s="129"/>
      <c r="CFB325" s="129"/>
      <c r="CFC325" s="130"/>
      <c r="CFD325" s="131"/>
      <c r="CFE325" s="131"/>
      <c r="CFF325" s="131"/>
      <c r="CFG325" s="132"/>
      <c r="CFH325" s="132"/>
      <c r="CFI325" s="129"/>
      <c r="CFJ325" s="129"/>
      <c r="CFK325" s="130"/>
      <c r="CFL325" s="131"/>
      <c r="CFM325" s="131"/>
      <c r="CFN325" s="131"/>
      <c r="CFO325" s="132"/>
      <c r="CFP325" s="132"/>
      <c r="CFQ325" s="129"/>
      <c r="CFR325" s="129"/>
      <c r="CFS325" s="130"/>
      <c r="CFT325" s="131"/>
      <c r="CFU325" s="131"/>
      <c r="CFV325" s="131"/>
      <c r="CFW325" s="132"/>
      <c r="CFX325" s="132"/>
      <c r="CFY325" s="129"/>
      <c r="CFZ325" s="129"/>
      <c r="CGA325" s="130"/>
      <c r="CGB325" s="131"/>
      <c r="CGC325" s="131"/>
      <c r="CGD325" s="131"/>
      <c r="CGE325" s="132"/>
      <c r="CGF325" s="132"/>
      <c r="CGG325" s="129"/>
      <c r="CGH325" s="129"/>
      <c r="CGI325" s="130"/>
      <c r="CGJ325" s="131"/>
      <c r="CGK325" s="131"/>
      <c r="CGL325" s="131"/>
      <c r="CGM325" s="132"/>
      <c r="CGN325" s="132"/>
      <c r="CGO325" s="129"/>
      <c r="CGP325" s="129"/>
      <c r="CGQ325" s="130"/>
      <c r="CGR325" s="131"/>
      <c r="CGS325" s="131"/>
      <c r="CGT325" s="131"/>
      <c r="CGU325" s="132"/>
      <c r="CGV325" s="132"/>
      <c r="CGW325" s="129"/>
      <c r="CGX325" s="129"/>
      <c r="CGY325" s="130"/>
      <c r="CGZ325" s="131"/>
      <c r="CHA325" s="131"/>
      <c r="CHB325" s="131"/>
      <c r="CHC325" s="132"/>
      <c r="CHD325" s="132"/>
      <c r="CHE325" s="129"/>
      <c r="CHF325" s="129"/>
      <c r="CHG325" s="130"/>
      <c r="CHH325" s="131"/>
      <c r="CHI325" s="131"/>
      <c r="CHJ325" s="131"/>
      <c r="CHK325" s="132"/>
      <c r="CHL325" s="132"/>
      <c r="CHM325" s="129"/>
      <c r="CHN325" s="129"/>
      <c r="CHO325" s="130"/>
      <c r="CHP325" s="131"/>
      <c r="CHQ325" s="131"/>
      <c r="CHR325" s="131"/>
      <c r="CHS325" s="132"/>
      <c r="CHT325" s="132"/>
      <c r="CHU325" s="129"/>
      <c r="CHV325" s="129"/>
      <c r="CHW325" s="130"/>
      <c r="CHX325" s="131"/>
      <c r="CHY325" s="131"/>
      <c r="CHZ325" s="131"/>
      <c r="CIA325" s="132"/>
      <c r="CIB325" s="132"/>
      <c r="CIC325" s="129"/>
      <c r="CID325" s="129"/>
      <c r="CIE325" s="130"/>
      <c r="CIF325" s="131"/>
      <c r="CIG325" s="131"/>
      <c r="CIH325" s="131"/>
      <c r="CII325" s="132"/>
      <c r="CIJ325" s="132"/>
      <c r="CIK325" s="129"/>
      <c r="CIL325" s="129"/>
      <c r="CIM325" s="130"/>
      <c r="CIN325" s="131"/>
      <c r="CIO325" s="131"/>
      <c r="CIP325" s="131"/>
      <c r="CIQ325" s="132"/>
      <c r="CIR325" s="132"/>
      <c r="CIS325" s="129"/>
      <c r="CIT325" s="129"/>
      <c r="CIU325" s="130"/>
      <c r="CIV325" s="131"/>
      <c r="CIW325" s="131"/>
      <c r="CIX325" s="131"/>
      <c r="CIY325" s="132"/>
      <c r="CIZ325" s="132"/>
      <c r="CJA325" s="129"/>
      <c r="CJB325" s="129"/>
      <c r="CJC325" s="130"/>
      <c r="CJD325" s="131"/>
      <c r="CJE325" s="131"/>
      <c r="CJF325" s="131"/>
      <c r="CJG325" s="132"/>
      <c r="CJH325" s="132"/>
      <c r="CJI325" s="129"/>
      <c r="CJJ325" s="129"/>
      <c r="CJK325" s="130"/>
      <c r="CJL325" s="131"/>
      <c r="CJM325" s="131"/>
      <c r="CJN325" s="131"/>
      <c r="CJO325" s="132"/>
      <c r="CJP325" s="132"/>
      <c r="CJQ325" s="129"/>
      <c r="CJR325" s="129"/>
      <c r="CJS325" s="130"/>
      <c r="CJT325" s="131"/>
      <c r="CJU325" s="131"/>
      <c r="CJV325" s="131"/>
      <c r="CJW325" s="132"/>
      <c r="CJX325" s="132"/>
      <c r="CJY325" s="129"/>
      <c r="CJZ325" s="129"/>
      <c r="CKA325" s="130"/>
      <c r="CKB325" s="131"/>
      <c r="CKC325" s="131"/>
      <c r="CKD325" s="131"/>
      <c r="CKE325" s="132"/>
      <c r="CKF325" s="132"/>
      <c r="CKG325" s="129"/>
      <c r="CKH325" s="129"/>
      <c r="CKI325" s="130"/>
      <c r="CKJ325" s="131"/>
      <c r="CKK325" s="131"/>
      <c r="CKL325" s="131"/>
      <c r="CKM325" s="132"/>
      <c r="CKN325" s="132"/>
      <c r="CKO325" s="129"/>
      <c r="CKP325" s="129"/>
      <c r="CKQ325" s="130"/>
      <c r="CKR325" s="131"/>
      <c r="CKS325" s="131"/>
      <c r="CKT325" s="131"/>
      <c r="CKU325" s="132"/>
      <c r="CKV325" s="132"/>
      <c r="CKW325" s="129"/>
      <c r="CKX325" s="129"/>
      <c r="CKY325" s="130"/>
      <c r="CKZ325" s="131"/>
      <c r="CLA325" s="131"/>
      <c r="CLB325" s="131"/>
      <c r="CLC325" s="132"/>
      <c r="CLD325" s="132"/>
      <c r="CLE325" s="129"/>
      <c r="CLF325" s="129"/>
      <c r="CLG325" s="130"/>
      <c r="CLH325" s="131"/>
      <c r="CLI325" s="131"/>
      <c r="CLJ325" s="131"/>
      <c r="CLK325" s="132"/>
      <c r="CLL325" s="132"/>
      <c r="CLM325" s="129"/>
      <c r="CLN325" s="129"/>
      <c r="CLO325" s="130"/>
      <c r="CLP325" s="131"/>
      <c r="CLQ325" s="131"/>
      <c r="CLR325" s="131"/>
      <c r="CLS325" s="132"/>
      <c r="CLT325" s="132"/>
      <c r="CLU325" s="129"/>
      <c r="CLV325" s="129"/>
      <c r="CLW325" s="130"/>
      <c r="CLX325" s="131"/>
      <c r="CLY325" s="131"/>
      <c r="CLZ325" s="131"/>
      <c r="CMA325" s="132"/>
      <c r="CMB325" s="132"/>
      <c r="CMC325" s="129"/>
      <c r="CMD325" s="129"/>
      <c r="CME325" s="130"/>
      <c r="CMF325" s="131"/>
      <c r="CMG325" s="131"/>
      <c r="CMH325" s="131"/>
      <c r="CMI325" s="132"/>
      <c r="CMJ325" s="132"/>
      <c r="CMK325" s="129"/>
      <c r="CML325" s="129"/>
      <c r="CMM325" s="130"/>
      <c r="CMN325" s="131"/>
      <c r="CMO325" s="131"/>
      <c r="CMP325" s="131"/>
      <c r="CMQ325" s="132"/>
      <c r="CMR325" s="132"/>
      <c r="CMS325" s="129"/>
      <c r="CMT325" s="129"/>
      <c r="CMU325" s="130"/>
      <c r="CMV325" s="131"/>
      <c r="CMW325" s="131"/>
      <c r="CMX325" s="131"/>
      <c r="CMY325" s="132"/>
      <c r="CMZ325" s="132"/>
      <c r="CNA325" s="129"/>
      <c r="CNB325" s="129"/>
      <c r="CNC325" s="130"/>
      <c r="CND325" s="131"/>
      <c r="CNE325" s="131"/>
      <c r="CNF325" s="131"/>
      <c r="CNG325" s="132"/>
      <c r="CNH325" s="132"/>
      <c r="CNI325" s="129"/>
      <c r="CNJ325" s="129"/>
      <c r="CNK325" s="130"/>
      <c r="CNL325" s="131"/>
      <c r="CNM325" s="131"/>
      <c r="CNN325" s="131"/>
      <c r="CNO325" s="132"/>
      <c r="CNP325" s="132"/>
      <c r="CNQ325" s="129"/>
      <c r="CNR325" s="129"/>
      <c r="CNS325" s="130"/>
      <c r="CNT325" s="131"/>
      <c r="CNU325" s="131"/>
      <c r="CNV325" s="131"/>
      <c r="CNW325" s="132"/>
      <c r="CNX325" s="132"/>
      <c r="CNY325" s="129"/>
      <c r="CNZ325" s="129"/>
      <c r="COA325" s="130"/>
      <c r="COB325" s="131"/>
      <c r="COC325" s="131"/>
      <c r="COD325" s="131"/>
      <c r="COE325" s="132"/>
      <c r="COF325" s="132"/>
      <c r="COG325" s="129"/>
      <c r="COH325" s="129"/>
      <c r="COI325" s="130"/>
      <c r="COJ325" s="131"/>
      <c r="COK325" s="131"/>
      <c r="COL325" s="131"/>
      <c r="COM325" s="132"/>
      <c r="CON325" s="132"/>
      <c r="COO325" s="129"/>
      <c r="COP325" s="129"/>
      <c r="COQ325" s="130"/>
      <c r="COR325" s="131"/>
      <c r="COS325" s="131"/>
      <c r="COT325" s="131"/>
      <c r="COU325" s="132"/>
      <c r="COV325" s="132"/>
      <c r="COW325" s="129"/>
      <c r="COX325" s="129"/>
      <c r="COY325" s="130"/>
      <c r="COZ325" s="131"/>
      <c r="CPA325" s="131"/>
      <c r="CPB325" s="131"/>
      <c r="CPC325" s="132"/>
      <c r="CPD325" s="132"/>
      <c r="CPE325" s="129"/>
      <c r="CPF325" s="129"/>
      <c r="CPG325" s="130"/>
      <c r="CPH325" s="131"/>
      <c r="CPI325" s="131"/>
      <c r="CPJ325" s="131"/>
      <c r="CPK325" s="132"/>
      <c r="CPL325" s="132"/>
      <c r="CPM325" s="129"/>
      <c r="CPN325" s="129"/>
      <c r="CPO325" s="130"/>
      <c r="CPP325" s="131"/>
      <c r="CPQ325" s="131"/>
      <c r="CPR325" s="131"/>
      <c r="CPS325" s="132"/>
      <c r="CPT325" s="132"/>
      <c r="CPU325" s="129"/>
      <c r="CPV325" s="129"/>
      <c r="CPW325" s="130"/>
      <c r="CPX325" s="131"/>
      <c r="CPY325" s="131"/>
      <c r="CPZ325" s="131"/>
      <c r="CQA325" s="132"/>
      <c r="CQB325" s="132"/>
      <c r="CQC325" s="129"/>
      <c r="CQD325" s="129"/>
      <c r="CQE325" s="130"/>
      <c r="CQF325" s="131"/>
      <c r="CQG325" s="131"/>
      <c r="CQH325" s="131"/>
      <c r="CQI325" s="132"/>
      <c r="CQJ325" s="132"/>
      <c r="CQK325" s="129"/>
      <c r="CQL325" s="129"/>
      <c r="CQM325" s="130"/>
      <c r="CQN325" s="131"/>
      <c r="CQO325" s="131"/>
      <c r="CQP325" s="131"/>
      <c r="CQQ325" s="132"/>
      <c r="CQR325" s="132"/>
      <c r="CQS325" s="129"/>
      <c r="CQT325" s="129"/>
      <c r="CQU325" s="130"/>
      <c r="CQV325" s="131"/>
      <c r="CQW325" s="131"/>
      <c r="CQX325" s="131"/>
      <c r="CQY325" s="132"/>
      <c r="CQZ325" s="132"/>
      <c r="CRA325" s="129"/>
      <c r="CRB325" s="129"/>
      <c r="CRC325" s="130"/>
      <c r="CRD325" s="131"/>
      <c r="CRE325" s="131"/>
      <c r="CRF325" s="131"/>
      <c r="CRG325" s="132"/>
      <c r="CRH325" s="132"/>
      <c r="CRI325" s="129"/>
      <c r="CRJ325" s="129"/>
      <c r="CRK325" s="130"/>
      <c r="CRL325" s="131"/>
      <c r="CRM325" s="131"/>
      <c r="CRN325" s="131"/>
      <c r="CRO325" s="132"/>
      <c r="CRP325" s="132"/>
      <c r="CRQ325" s="129"/>
      <c r="CRR325" s="129"/>
      <c r="CRS325" s="130"/>
      <c r="CRT325" s="131"/>
      <c r="CRU325" s="131"/>
      <c r="CRV325" s="131"/>
      <c r="CRW325" s="132"/>
      <c r="CRX325" s="132"/>
      <c r="CRY325" s="129"/>
      <c r="CRZ325" s="129"/>
      <c r="CSA325" s="130"/>
      <c r="CSB325" s="131"/>
      <c r="CSC325" s="131"/>
      <c r="CSD325" s="131"/>
      <c r="CSE325" s="132"/>
      <c r="CSF325" s="132"/>
      <c r="CSG325" s="129"/>
      <c r="CSH325" s="129"/>
      <c r="CSI325" s="130"/>
      <c r="CSJ325" s="131"/>
      <c r="CSK325" s="131"/>
      <c r="CSL325" s="131"/>
      <c r="CSM325" s="132"/>
      <c r="CSN325" s="132"/>
      <c r="CSO325" s="129"/>
      <c r="CSP325" s="129"/>
      <c r="CSQ325" s="130"/>
      <c r="CSR325" s="131"/>
      <c r="CSS325" s="131"/>
      <c r="CST325" s="131"/>
      <c r="CSU325" s="132"/>
      <c r="CSV325" s="132"/>
      <c r="CSW325" s="129"/>
      <c r="CSX325" s="129"/>
      <c r="CSY325" s="130"/>
      <c r="CSZ325" s="131"/>
      <c r="CTA325" s="131"/>
      <c r="CTB325" s="131"/>
      <c r="CTC325" s="132"/>
      <c r="CTD325" s="132"/>
      <c r="CTE325" s="129"/>
      <c r="CTF325" s="129"/>
      <c r="CTG325" s="130"/>
      <c r="CTH325" s="131"/>
      <c r="CTI325" s="131"/>
      <c r="CTJ325" s="131"/>
      <c r="CTK325" s="132"/>
      <c r="CTL325" s="132"/>
      <c r="CTM325" s="129"/>
      <c r="CTN325" s="129"/>
      <c r="CTO325" s="130"/>
      <c r="CTP325" s="131"/>
      <c r="CTQ325" s="131"/>
      <c r="CTR325" s="131"/>
      <c r="CTS325" s="132"/>
      <c r="CTT325" s="132"/>
      <c r="CTU325" s="129"/>
      <c r="CTV325" s="129"/>
      <c r="CTW325" s="130"/>
      <c r="CTX325" s="131"/>
      <c r="CTY325" s="131"/>
      <c r="CTZ325" s="131"/>
      <c r="CUA325" s="132"/>
      <c r="CUB325" s="132"/>
      <c r="CUC325" s="129"/>
      <c r="CUD325" s="129"/>
      <c r="CUE325" s="130"/>
      <c r="CUF325" s="131"/>
      <c r="CUG325" s="131"/>
      <c r="CUH325" s="131"/>
      <c r="CUI325" s="132"/>
      <c r="CUJ325" s="132"/>
      <c r="CUK325" s="129"/>
      <c r="CUL325" s="129"/>
      <c r="CUM325" s="130"/>
      <c r="CUN325" s="131"/>
      <c r="CUO325" s="131"/>
      <c r="CUP325" s="131"/>
      <c r="CUQ325" s="132"/>
      <c r="CUR325" s="132"/>
      <c r="CUS325" s="129"/>
      <c r="CUT325" s="129"/>
      <c r="CUU325" s="130"/>
      <c r="CUV325" s="131"/>
      <c r="CUW325" s="131"/>
      <c r="CUX325" s="131"/>
      <c r="CUY325" s="132"/>
      <c r="CUZ325" s="132"/>
      <c r="CVA325" s="129"/>
      <c r="CVB325" s="129"/>
      <c r="CVC325" s="130"/>
      <c r="CVD325" s="131"/>
      <c r="CVE325" s="131"/>
      <c r="CVF325" s="131"/>
      <c r="CVG325" s="132"/>
      <c r="CVH325" s="132"/>
      <c r="CVI325" s="129"/>
      <c r="CVJ325" s="129"/>
      <c r="CVK325" s="130"/>
      <c r="CVL325" s="131"/>
      <c r="CVM325" s="131"/>
      <c r="CVN325" s="131"/>
      <c r="CVO325" s="132"/>
      <c r="CVP325" s="132"/>
      <c r="CVQ325" s="129"/>
      <c r="CVR325" s="129"/>
      <c r="CVS325" s="130"/>
      <c r="CVT325" s="131"/>
      <c r="CVU325" s="131"/>
      <c r="CVV325" s="131"/>
      <c r="CVW325" s="132"/>
      <c r="CVX325" s="132"/>
      <c r="CVY325" s="129"/>
      <c r="CVZ325" s="129"/>
      <c r="CWA325" s="130"/>
      <c r="CWB325" s="131"/>
      <c r="CWC325" s="131"/>
      <c r="CWD325" s="131"/>
      <c r="CWE325" s="132"/>
      <c r="CWF325" s="132"/>
      <c r="CWG325" s="129"/>
      <c r="CWH325" s="129"/>
      <c r="CWI325" s="130"/>
      <c r="CWJ325" s="131"/>
      <c r="CWK325" s="131"/>
      <c r="CWL325" s="131"/>
      <c r="CWM325" s="132"/>
      <c r="CWN325" s="132"/>
      <c r="CWO325" s="129"/>
      <c r="CWP325" s="129"/>
      <c r="CWQ325" s="130"/>
      <c r="CWR325" s="131"/>
      <c r="CWS325" s="131"/>
      <c r="CWT325" s="131"/>
      <c r="CWU325" s="132"/>
      <c r="CWV325" s="132"/>
      <c r="CWW325" s="129"/>
      <c r="CWX325" s="129"/>
      <c r="CWY325" s="130"/>
      <c r="CWZ325" s="131"/>
      <c r="CXA325" s="131"/>
      <c r="CXB325" s="131"/>
      <c r="CXC325" s="132"/>
      <c r="CXD325" s="132"/>
      <c r="CXE325" s="129"/>
      <c r="CXF325" s="129"/>
      <c r="CXG325" s="130"/>
      <c r="CXH325" s="131"/>
      <c r="CXI325" s="131"/>
      <c r="CXJ325" s="131"/>
      <c r="CXK325" s="132"/>
      <c r="CXL325" s="132"/>
      <c r="CXM325" s="129"/>
      <c r="CXN325" s="129"/>
      <c r="CXO325" s="130"/>
      <c r="CXP325" s="131"/>
      <c r="CXQ325" s="131"/>
      <c r="CXR325" s="131"/>
      <c r="CXS325" s="132"/>
      <c r="CXT325" s="132"/>
      <c r="CXU325" s="129"/>
      <c r="CXV325" s="129"/>
      <c r="CXW325" s="130"/>
      <c r="CXX325" s="131"/>
      <c r="CXY325" s="131"/>
      <c r="CXZ325" s="131"/>
      <c r="CYA325" s="132"/>
      <c r="CYB325" s="132"/>
      <c r="CYC325" s="129"/>
      <c r="CYD325" s="129"/>
      <c r="CYE325" s="130"/>
      <c r="CYF325" s="131"/>
      <c r="CYG325" s="131"/>
      <c r="CYH325" s="131"/>
      <c r="CYI325" s="132"/>
      <c r="CYJ325" s="132"/>
      <c r="CYK325" s="129"/>
      <c r="CYL325" s="129"/>
      <c r="CYM325" s="130"/>
      <c r="CYN325" s="131"/>
      <c r="CYO325" s="131"/>
      <c r="CYP325" s="131"/>
      <c r="CYQ325" s="132"/>
      <c r="CYR325" s="132"/>
      <c r="CYS325" s="129"/>
      <c r="CYT325" s="129"/>
      <c r="CYU325" s="130"/>
      <c r="CYV325" s="131"/>
      <c r="CYW325" s="131"/>
      <c r="CYX325" s="131"/>
      <c r="CYY325" s="132"/>
      <c r="CYZ325" s="132"/>
      <c r="CZA325" s="129"/>
      <c r="CZB325" s="129"/>
      <c r="CZC325" s="130"/>
      <c r="CZD325" s="131"/>
      <c r="CZE325" s="131"/>
      <c r="CZF325" s="131"/>
      <c r="CZG325" s="132"/>
      <c r="CZH325" s="132"/>
      <c r="CZI325" s="129"/>
      <c r="CZJ325" s="129"/>
      <c r="CZK325" s="130"/>
      <c r="CZL325" s="131"/>
      <c r="CZM325" s="131"/>
      <c r="CZN325" s="131"/>
      <c r="CZO325" s="132"/>
      <c r="CZP325" s="132"/>
      <c r="CZQ325" s="129"/>
      <c r="CZR325" s="129"/>
      <c r="CZS325" s="130"/>
      <c r="CZT325" s="131"/>
      <c r="CZU325" s="131"/>
      <c r="CZV325" s="131"/>
      <c r="CZW325" s="132"/>
      <c r="CZX325" s="132"/>
      <c r="CZY325" s="129"/>
      <c r="CZZ325" s="129"/>
      <c r="DAA325" s="130"/>
      <c r="DAB325" s="131"/>
      <c r="DAC325" s="131"/>
      <c r="DAD325" s="131"/>
      <c r="DAE325" s="132"/>
      <c r="DAF325" s="132"/>
      <c r="DAG325" s="129"/>
      <c r="DAH325" s="129"/>
      <c r="DAI325" s="130"/>
      <c r="DAJ325" s="131"/>
      <c r="DAK325" s="131"/>
      <c r="DAL325" s="131"/>
      <c r="DAM325" s="132"/>
      <c r="DAN325" s="132"/>
      <c r="DAO325" s="129"/>
      <c r="DAP325" s="129"/>
      <c r="DAQ325" s="130"/>
      <c r="DAR325" s="131"/>
      <c r="DAS325" s="131"/>
      <c r="DAT325" s="131"/>
      <c r="DAU325" s="132"/>
      <c r="DAV325" s="132"/>
      <c r="DAW325" s="129"/>
      <c r="DAX325" s="129"/>
      <c r="DAY325" s="130"/>
      <c r="DAZ325" s="131"/>
      <c r="DBA325" s="131"/>
      <c r="DBB325" s="131"/>
      <c r="DBC325" s="132"/>
      <c r="DBD325" s="132"/>
      <c r="DBE325" s="129"/>
      <c r="DBF325" s="129"/>
      <c r="DBG325" s="130"/>
      <c r="DBH325" s="131"/>
      <c r="DBI325" s="131"/>
      <c r="DBJ325" s="131"/>
      <c r="DBK325" s="132"/>
      <c r="DBL325" s="132"/>
      <c r="DBM325" s="129"/>
      <c r="DBN325" s="129"/>
      <c r="DBO325" s="130"/>
      <c r="DBP325" s="131"/>
      <c r="DBQ325" s="131"/>
      <c r="DBR325" s="131"/>
      <c r="DBS325" s="132"/>
      <c r="DBT325" s="132"/>
      <c r="DBU325" s="129"/>
      <c r="DBV325" s="129"/>
      <c r="DBW325" s="130"/>
      <c r="DBX325" s="131"/>
      <c r="DBY325" s="131"/>
      <c r="DBZ325" s="131"/>
      <c r="DCA325" s="132"/>
      <c r="DCB325" s="132"/>
      <c r="DCC325" s="129"/>
      <c r="DCD325" s="129"/>
      <c r="DCE325" s="130"/>
      <c r="DCF325" s="131"/>
      <c r="DCG325" s="131"/>
      <c r="DCH325" s="131"/>
      <c r="DCI325" s="132"/>
      <c r="DCJ325" s="132"/>
      <c r="DCK325" s="129"/>
      <c r="DCL325" s="129"/>
      <c r="DCM325" s="130"/>
      <c r="DCN325" s="131"/>
      <c r="DCO325" s="131"/>
      <c r="DCP325" s="131"/>
      <c r="DCQ325" s="132"/>
      <c r="DCR325" s="132"/>
      <c r="DCS325" s="129"/>
      <c r="DCT325" s="129"/>
      <c r="DCU325" s="130"/>
      <c r="DCV325" s="131"/>
      <c r="DCW325" s="131"/>
      <c r="DCX325" s="131"/>
      <c r="DCY325" s="132"/>
      <c r="DCZ325" s="132"/>
      <c r="DDA325" s="129"/>
      <c r="DDB325" s="129"/>
      <c r="DDC325" s="130"/>
      <c r="DDD325" s="131"/>
      <c r="DDE325" s="131"/>
      <c r="DDF325" s="131"/>
      <c r="DDG325" s="132"/>
      <c r="DDH325" s="132"/>
      <c r="DDI325" s="129"/>
      <c r="DDJ325" s="129"/>
      <c r="DDK325" s="130"/>
      <c r="DDL325" s="131"/>
      <c r="DDM325" s="131"/>
      <c r="DDN325" s="131"/>
      <c r="DDO325" s="132"/>
      <c r="DDP325" s="132"/>
      <c r="DDQ325" s="129"/>
      <c r="DDR325" s="129"/>
      <c r="DDS325" s="130"/>
      <c r="DDT325" s="131"/>
      <c r="DDU325" s="131"/>
      <c r="DDV325" s="131"/>
      <c r="DDW325" s="132"/>
      <c r="DDX325" s="132"/>
      <c r="DDY325" s="129"/>
      <c r="DDZ325" s="129"/>
      <c r="DEA325" s="130"/>
      <c r="DEB325" s="131"/>
      <c r="DEC325" s="131"/>
      <c r="DED325" s="131"/>
      <c r="DEE325" s="132"/>
      <c r="DEF325" s="132"/>
      <c r="DEG325" s="129"/>
      <c r="DEH325" s="129"/>
      <c r="DEI325" s="130"/>
      <c r="DEJ325" s="131"/>
      <c r="DEK325" s="131"/>
      <c r="DEL325" s="131"/>
      <c r="DEM325" s="132"/>
      <c r="DEN325" s="132"/>
      <c r="DEO325" s="129"/>
      <c r="DEP325" s="129"/>
      <c r="DEQ325" s="130"/>
      <c r="DER325" s="131"/>
      <c r="DES325" s="131"/>
      <c r="DET325" s="131"/>
      <c r="DEU325" s="132"/>
      <c r="DEV325" s="132"/>
      <c r="DEW325" s="129"/>
      <c r="DEX325" s="129"/>
      <c r="DEY325" s="130"/>
      <c r="DEZ325" s="131"/>
      <c r="DFA325" s="131"/>
      <c r="DFB325" s="131"/>
      <c r="DFC325" s="132"/>
      <c r="DFD325" s="132"/>
      <c r="DFE325" s="129"/>
      <c r="DFF325" s="129"/>
      <c r="DFG325" s="130"/>
      <c r="DFH325" s="131"/>
      <c r="DFI325" s="131"/>
      <c r="DFJ325" s="131"/>
      <c r="DFK325" s="132"/>
      <c r="DFL325" s="132"/>
      <c r="DFM325" s="129"/>
      <c r="DFN325" s="129"/>
      <c r="DFO325" s="130"/>
      <c r="DFP325" s="131"/>
      <c r="DFQ325" s="131"/>
      <c r="DFR325" s="131"/>
      <c r="DFS325" s="132"/>
      <c r="DFT325" s="132"/>
      <c r="DFU325" s="129"/>
      <c r="DFV325" s="129"/>
      <c r="DFW325" s="130"/>
      <c r="DFX325" s="131"/>
      <c r="DFY325" s="131"/>
      <c r="DFZ325" s="131"/>
      <c r="DGA325" s="132"/>
      <c r="DGB325" s="132"/>
      <c r="DGC325" s="129"/>
      <c r="DGD325" s="129"/>
      <c r="DGE325" s="130"/>
      <c r="DGF325" s="131"/>
      <c r="DGG325" s="131"/>
      <c r="DGH325" s="131"/>
      <c r="DGI325" s="132"/>
      <c r="DGJ325" s="132"/>
      <c r="DGK325" s="129"/>
      <c r="DGL325" s="129"/>
      <c r="DGM325" s="130"/>
      <c r="DGN325" s="131"/>
      <c r="DGO325" s="131"/>
      <c r="DGP325" s="131"/>
      <c r="DGQ325" s="132"/>
      <c r="DGR325" s="132"/>
      <c r="DGS325" s="129"/>
      <c r="DGT325" s="129"/>
      <c r="DGU325" s="130"/>
      <c r="DGV325" s="131"/>
      <c r="DGW325" s="131"/>
      <c r="DGX325" s="131"/>
      <c r="DGY325" s="132"/>
      <c r="DGZ325" s="132"/>
      <c r="DHA325" s="129"/>
      <c r="DHB325" s="129"/>
      <c r="DHC325" s="130"/>
      <c r="DHD325" s="131"/>
      <c r="DHE325" s="131"/>
      <c r="DHF325" s="131"/>
      <c r="DHG325" s="132"/>
      <c r="DHH325" s="132"/>
      <c r="DHI325" s="129"/>
      <c r="DHJ325" s="129"/>
      <c r="DHK325" s="130"/>
      <c r="DHL325" s="131"/>
      <c r="DHM325" s="131"/>
      <c r="DHN325" s="131"/>
      <c r="DHO325" s="132"/>
      <c r="DHP325" s="132"/>
      <c r="DHQ325" s="129"/>
      <c r="DHR325" s="129"/>
      <c r="DHS325" s="130"/>
      <c r="DHT325" s="131"/>
      <c r="DHU325" s="131"/>
      <c r="DHV325" s="131"/>
      <c r="DHW325" s="132"/>
      <c r="DHX325" s="132"/>
      <c r="DHY325" s="129"/>
      <c r="DHZ325" s="129"/>
      <c r="DIA325" s="130"/>
      <c r="DIB325" s="131"/>
      <c r="DIC325" s="131"/>
      <c r="DID325" s="131"/>
      <c r="DIE325" s="132"/>
      <c r="DIF325" s="132"/>
      <c r="DIG325" s="129"/>
      <c r="DIH325" s="129"/>
      <c r="DII325" s="130"/>
      <c r="DIJ325" s="131"/>
      <c r="DIK325" s="131"/>
      <c r="DIL325" s="131"/>
      <c r="DIM325" s="132"/>
      <c r="DIN325" s="132"/>
      <c r="DIO325" s="129"/>
      <c r="DIP325" s="129"/>
      <c r="DIQ325" s="130"/>
      <c r="DIR325" s="131"/>
      <c r="DIS325" s="131"/>
      <c r="DIT325" s="131"/>
      <c r="DIU325" s="132"/>
      <c r="DIV325" s="132"/>
      <c r="DIW325" s="129"/>
      <c r="DIX325" s="129"/>
      <c r="DIY325" s="130"/>
      <c r="DIZ325" s="131"/>
      <c r="DJA325" s="131"/>
      <c r="DJB325" s="131"/>
      <c r="DJC325" s="132"/>
      <c r="DJD325" s="132"/>
      <c r="DJE325" s="129"/>
      <c r="DJF325" s="129"/>
      <c r="DJG325" s="130"/>
      <c r="DJH325" s="131"/>
      <c r="DJI325" s="131"/>
      <c r="DJJ325" s="131"/>
      <c r="DJK325" s="132"/>
      <c r="DJL325" s="132"/>
      <c r="DJM325" s="129"/>
      <c r="DJN325" s="129"/>
      <c r="DJO325" s="130"/>
      <c r="DJP325" s="131"/>
      <c r="DJQ325" s="131"/>
      <c r="DJR325" s="131"/>
      <c r="DJS325" s="132"/>
      <c r="DJT325" s="132"/>
      <c r="DJU325" s="129"/>
      <c r="DJV325" s="129"/>
      <c r="DJW325" s="130"/>
      <c r="DJX325" s="131"/>
      <c r="DJY325" s="131"/>
      <c r="DJZ325" s="131"/>
      <c r="DKA325" s="132"/>
      <c r="DKB325" s="132"/>
      <c r="DKC325" s="129"/>
      <c r="DKD325" s="129"/>
      <c r="DKE325" s="130"/>
      <c r="DKF325" s="131"/>
      <c r="DKG325" s="131"/>
      <c r="DKH325" s="131"/>
      <c r="DKI325" s="132"/>
      <c r="DKJ325" s="132"/>
      <c r="DKK325" s="129"/>
      <c r="DKL325" s="129"/>
      <c r="DKM325" s="130"/>
      <c r="DKN325" s="131"/>
      <c r="DKO325" s="131"/>
      <c r="DKP325" s="131"/>
      <c r="DKQ325" s="132"/>
      <c r="DKR325" s="132"/>
      <c r="DKS325" s="129"/>
      <c r="DKT325" s="129"/>
      <c r="DKU325" s="130"/>
      <c r="DKV325" s="131"/>
      <c r="DKW325" s="131"/>
      <c r="DKX325" s="131"/>
      <c r="DKY325" s="132"/>
      <c r="DKZ325" s="132"/>
      <c r="DLA325" s="129"/>
      <c r="DLB325" s="129"/>
      <c r="DLC325" s="130"/>
      <c r="DLD325" s="131"/>
      <c r="DLE325" s="131"/>
      <c r="DLF325" s="131"/>
      <c r="DLG325" s="132"/>
      <c r="DLH325" s="132"/>
      <c r="DLI325" s="129"/>
      <c r="DLJ325" s="129"/>
      <c r="DLK325" s="130"/>
      <c r="DLL325" s="131"/>
      <c r="DLM325" s="131"/>
      <c r="DLN325" s="131"/>
      <c r="DLO325" s="132"/>
      <c r="DLP325" s="132"/>
      <c r="DLQ325" s="129"/>
      <c r="DLR325" s="129"/>
      <c r="DLS325" s="130"/>
      <c r="DLT325" s="131"/>
      <c r="DLU325" s="131"/>
      <c r="DLV325" s="131"/>
      <c r="DLW325" s="132"/>
      <c r="DLX325" s="132"/>
      <c r="DLY325" s="129"/>
      <c r="DLZ325" s="129"/>
      <c r="DMA325" s="130"/>
      <c r="DMB325" s="131"/>
      <c r="DMC325" s="131"/>
      <c r="DMD325" s="131"/>
      <c r="DME325" s="132"/>
      <c r="DMF325" s="132"/>
      <c r="DMG325" s="129"/>
      <c r="DMH325" s="129"/>
      <c r="DMI325" s="130"/>
      <c r="DMJ325" s="131"/>
      <c r="DMK325" s="131"/>
      <c r="DML325" s="131"/>
      <c r="DMM325" s="132"/>
      <c r="DMN325" s="132"/>
      <c r="DMO325" s="129"/>
      <c r="DMP325" s="129"/>
      <c r="DMQ325" s="130"/>
      <c r="DMR325" s="131"/>
      <c r="DMS325" s="131"/>
      <c r="DMT325" s="131"/>
      <c r="DMU325" s="132"/>
      <c r="DMV325" s="132"/>
      <c r="DMW325" s="129"/>
      <c r="DMX325" s="129"/>
      <c r="DMY325" s="130"/>
      <c r="DMZ325" s="131"/>
      <c r="DNA325" s="131"/>
      <c r="DNB325" s="131"/>
      <c r="DNC325" s="132"/>
      <c r="DND325" s="132"/>
      <c r="DNE325" s="129"/>
      <c r="DNF325" s="129"/>
      <c r="DNG325" s="130"/>
      <c r="DNH325" s="131"/>
      <c r="DNI325" s="131"/>
      <c r="DNJ325" s="131"/>
      <c r="DNK325" s="132"/>
      <c r="DNL325" s="132"/>
      <c r="DNM325" s="129"/>
      <c r="DNN325" s="129"/>
      <c r="DNO325" s="130"/>
      <c r="DNP325" s="131"/>
      <c r="DNQ325" s="131"/>
      <c r="DNR325" s="131"/>
      <c r="DNS325" s="132"/>
      <c r="DNT325" s="132"/>
      <c r="DNU325" s="129"/>
      <c r="DNV325" s="129"/>
      <c r="DNW325" s="130"/>
      <c r="DNX325" s="131"/>
      <c r="DNY325" s="131"/>
      <c r="DNZ325" s="131"/>
      <c r="DOA325" s="132"/>
      <c r="DOB325" s="132"/>
      <c r="DOC325" s="129"/>
      <c r="DOD325" s="129"/>
      <c r="DOE325" s="130"/>
      <c r="DOF325" s="131"/>
      <c r="DOG325" s="131"/>
      <c r="DOH325" s="131"/>
      <c r="DOI325" s="132"/>
      <c r="DOJ325" s="132"/>
      <c r="DOK325" s="129"/>
      <c r="DOL325" s="129"/>
      <c r="DOM325" s="130"/>
      <c r="DON325" s="131"/>
      <c r="DOO325" s="131"/>
      <c r="DOP325" s="131"/>
      <c r="DOQ325" s="132"/>
      <c r="DOR325" s="132"/>
      <c r="DOS325" s="129"/>
      <c r="DOT325" s="129"/>
      <c r="DOU325" s="130"/>
      <c r="DOV325" s="131"/>
      <c r="DOW325" s="131"/>
      <c r="DOX325" s="131"/>
      <c r="DOY325" s="132"/>
      <c r="DOZ325" s="132"/>
      <c r="DPA325" s="129"/>
      <c r="DPB325" s="129"/>
      <c r="DPC325" s="130"/>
      <c r="DPD325" s="131"/>
      <c r="DPE325" s="131"/>
      <c r="DPF325" s="131"/>
      <c r="DPG325" s="132"/>
      <c r="DPH325" s="132"/>
      <c r="DPI325" s="129"/>
      <c r="DPJ325" s="129"/>
      <c r="DPK325" s="130"/>
      <c r="DPL325" s="131"/>
      <c r="DPM325" s="131"/>
      <c r="DPN325" s="131"/>
      <c r="DPO325" s="132"/>
      <c r="DPP325" s="132"/>
      <c r="DPQ325" s="129"/>
      <c r="DPR325" s="129"/>
      <c r="DPS325" s="130"/>
      <c r="DPT325" s="131"/>
      <c r="DPU325" s="131"/>
      <c r="DPV325" s="131"/>
      <c r="DPW325" s="132"/>
      <c r="DPX325" s="132"/>
      <c r="DPY325" s="129"/>
      <c r="DPZ325" s="129"/>
      <c r="DQA325" s="130"/>
      <c r="DQB325" s="131"/>
      <c r="DQC325" s="131"/>
      <c r="DQD325" s="131"/>
      <c r="DQE325" s="132"/>
      <c r="DQF325" s="132"/>
      <c r="DQG325" s="129"/>
      <c r="DQH325" s="129"/>
      <c r="DQI325" s="130"/>
      <c r="DQJ325" s="131"/>
      <c r="DQK325" s="131"/>
      <c r="DQL325" s="131"/>
      <c r="DQM325" s="132"/>
      <c r="DQN325" s="132"/>
      <c r="DQO325" s="129"/>
      <c r="DQP325" s="129"/>
      <c r="DQQ325" s="130"/>
      <c r="DQR325" s="131"/>
      <c r="DQS325" s="131"/>
      <c r="DQT325" s="131"/>
      <c r="DQU325" s="132"/>
      <c r="DQV325" s="132"/>
      <c r="DQW325" s="129"/>
      <c r="DQX325" s="129"/>
      <c r="DQY325" s="130"/>
      <c r="DQZ325" s="131"/>
      <c r="DRA325" s="131"/>
      <c r="DRB325" s="131"/>
      <c r="DRC325" s="132"/>
      <c r="DRD325" s="132"/>
      <c r="DRE325" s="129"/>
      <c r="DRF325" s="129"/>
      <c r="DRG325" s="130"/>
      <c r="DRH325" s="131"/>
      <c r="DRI325" s="131"/>
      <c r="DRJ325" s="131"/>
      <c r="DRK325" s="132"/>
      <c r="DRL325" s="132"/>
      <c r="DRM325" s="129"/>
      <c r="DRN325" s="129"/>
      <c r="DRO325" s="130"/>
      <c r="DRP325" s="131"/>
      <c r="DRQ325" s="131"/>
      <c r="DRR325" s="131"/>
      <c r="DRS325" s="132"/>
      <c r="DRT325" s="132"/>
      <c r="DRU325" s="129"/>
      <c r="DRV325" s="129"/>
      <c r="DRW325" s="130"/>
      <c r="DRX325" s="131"/>
      <c r="DRY325" s="131"/>
      <c r="DRZ325" s="131"/>
      <c r="DSA325" s="132"/>
      <c r="DSB325" s="132"/>
      <c r="DSC325" s="129"/>
      <c r="DSD325" s="129"/>
      <c r="DSE325" s="130"/>
      <c r="DSF325" s="131"/>
      <c r="DSG325" s="131"/>
      <c r="DSH325" s="131"/>
      <c r="DSI325" s="132"/>
      <c r="DSJ325" s="132"/>
      <c r="DSK325" s="129"/>
      <c r="DSL325" s="129"/>
      <c r="DSM325" s="130"/>
      <c r="DSN325" s="131"/>
      <c r="DSO325" s="131"/>
      <c r="DSP325" s="131"/>
      <c r="DSQ325" s="132"/>
      <c r="DSR325" s="132"/>
      <c r="DSS325" s="129"/>
      <c r="DST325" s="129"/>
      <c r="DSU325" s="130"/>
      <c r="DSV325" s="131"/>
      <c r="DSW325" s="131"/>
      <c r="DSX325" s="131"/>
      <c r="DSY325" s="132"/>
      <c r="DSZ325" s="132"/>
      <c r="DTA325" s="129"/>
      <c r="DTB325" s="129"/>
      <c r="DTC325" s="130"/>
      <c r="DTD325" s="131"/>
      <c r="DTE325" s="131"/>
      <c r="DTF325" s="131"/>
      <c r="DTG325" s="132"/>
      <c r="DTH325" s="132"/>
      <c r="DTI325" s="129"/>
      <c r="DTJ325" s="129"/>
      <c r="DTK325" s="130"/>
      <c r="DTL325" s="131"/>
      <c r="DTM325" s="131"/>
      <c r="DTN325" s="131"/>
      <c r="DTO325" s="132"/>
      <c r="DTP325" s="132"/>
      <c r="DTQ325" s="129"/>
      <c r="DTR325" s="129"/>
      <c r="DTS325" s="130"/>
      <c r="DTT325" s="131"/>
      <c r="DTU325" s="131"/>
      <c r="DTV325" s="131"/>
      <c r="DTW325" s="132"/>
      <c r="DTX325" s="132"/>
      <c r="DTY325" s="129"/>
      <c r="DTZ325" s="129"/>
      <c r="DUA325" s="130"/>
      <c r="DUB325" s="131"/>
      <c r="DUC325" s="131"/>
      <c r="DUD325" s="131"/>
      <c r="DUE325" s="132"/>
      <c r="DUF325" s="132"/>
      <c r="DUG325" s="129"/>
      <c r="DUH325" s="129"/>
      <c r="DUI325" s="130"/>
      <c r="DUJ325" s="131"/>
      <c r="DUK325" s="131"/>
      <c r="DUL325" s="131"/>
      <c r="DUM325" s="132"/>
      <c r="DUN325" s="132"/>
      <c r="DUO325" s="129"/>
      <c r="DUP325" s="129"/>
      <c r="DUQ325" s="130"/>
      <c r="DUR325" s="131"/>
      <c r="DUS325" s="131"/>
      <c r="DUT325" s="131"/>
      <c r="DUU325" s="132"/>
      <c r="DUV325" s="132"/>
      <c r="DUW325" s="129"/>
      <c r="DUX325" s="129"/>
      <c r="DUY325" s="130"/>
      <c r="DUZ325" s="131"/>
      <c r="DVA325" s="131"/>
      <c r="DVB325" s="131"/>
      <c r="DVC325" s="132"/>
      <c r="DVD325" s="132"/>
      <c r="DVE325" s="129"/>
      <c r="DVF325" s="129"/>
      <c r="DVG325" s="130"/>
      <c r="DVH325" s="131"/>
      <c r="DVI325" s="131"/>
      <c r="DVJ325" s="131"/>
      <c r="DVK325" s="132"/>
      <c r="DVL325" s="132"/>
      <c r="DVM325" s="129"/>
      <c r="DVN325" s="129"/>
      <c r="DVO325" s="130"/>
      <c r="DVP325" s="131"/>
      <c r="DVQ325" s="131"/>
      <c r="DVR325" s="131"/>
      <c r="DVS325" s="132"/>
      <c r="DVT325" s="132"/>
      <c r="DVU325" s="129"/>
      <c r="DVV325" s="129"/>
      <c r="DVW325" s="130"/>
      <c r="DVX325" s="131"/>
      <c r="DVY325" s="131"/>
      <c r="DVZ325" s="131"/>
      <c r="DWA325" s="132"/>
      <c r="DWB325" s="132"/>
      <c r="DWC325" s="129"/>
      <c r="DWD325" s="129"/>
      <c r="DWE325" s="130"/>
      <c r="DWF325" s="131"/>
      <c r="DWG325" s="131"/>
      <c r="DWH325" s="131"/>
      <c r="DWI325" s="132"/>
      <c r="DWJ325" s="132"/>
      <c r="DWK325" s="129"/>
      <c r="DWL325" s="129"/>
      <c r="DWM325" s="130"/>
      <c r="DWN325" s="131"/>
      <c r="DWO325" s="131"/>
      <c r="DWP325" s="131"/>
      <c r="DWQ325" s="132"/>
      <c r="DWR325" s="132"/>
      <c r="DWS325" s="129"/>
      <c r="DWT325" s="129"/>
      <c r="DWU325" s="130"/>
      <c r="DWV325" s="131"/>
      <c r="DWW325" s="131"/>
      <c r="DWX325" s="131"/>
      <c r="DWY325" s="132"/>
      <c r="DWZ325" s="132"/>
      <c r="DXA325" s="129"/>
      <c r="DXB325" s="129"/>
      <c r="DXC325" s="130"/>
      <c r="DXD325" s="131"/>
      <c r="DXE325" s="131"/>
      <c r="DXF325" s="131"/>
      <c r="DXG325" s="132"/>
      <c r="DXH325" s="132"/>
      <c r="DXI325" s="129"/>
      <c r="DXJ325" s="129"/>
      <c r="DXK325" s="130"/>
      <c r="DXL325" s="131"/>
      <c r="DXM325" s="131"/>
      <c r="DXN325" s="131"/>
      <c r="DXO325" s="132"/>
      <c r="DXP325" s="132"/>
      <c r="DXQ325" s="129"/>
      <c r="DXR325" s="129"/>
      <c r="DXS325" s="130"/>
      <c r="DXT325" s="131"/>
      <c r="DXU325" s="131"/>
      <c r="DXV325" s="131"/>
      <c r="DXW325" s="132"/>
      <c r="DXX325" s="132"/>
      <c r="DXY325" s="129"/>
      <c r="DXZ325" s="129"/>
      <c r="DYA325" s="130"/>
      <c r="DYB325" s="131"/>
      <c r="DYC325" s="131"/>
      <c r="DYD325" s="131"/>
      <c r="DYE325" s="132"/>
      <c r="DYF325" s="132"/>
      <c r="DYG325" s="129"/>
      <c r="DYH325" s="129"/>
      <c r="DYI325" s="130"/>
      <c r="DYJ325" s="131"/>
      <c r="DYK325" s="131"/>
      <c r="DYL325" s="131"/>
      <c r="DYM325" s="132"/>
      <c r="DYN325" s="132"/>
      <c r="DYO325" s="129"/>
      <c r="DYP325" s="129"/>
      <c r="DYQ325" s="130"/>
      <c r="DYR325" s="131"/>
      <c r="DYS325" s="131"/>
      <c r="DYT325" s="131"/>
      <c r="DYU325" s="132"/>
      <c r="DYV325" s="132"/>
      <c r="DYW325" s="129"/>
      <c r="DYX325" s="129"/>
      <c r="DYY325" s="130"/>
      <c r="DYZ325" s="131"/>
      <c r="DZA325" s="131"/>
      <c r="DZB325" s="131"/>
      <c r="DZC325" s="132"/>
      <c r="DZD325" s="132"/>
      <c r="DZE325" s="129"/>
      <c r="DZF325" s="129"/>
      <c r="DZG325" s="130"/>
      <c r="DZH325" s="131"/>
      <c r="DZI325" s="131"/>
      <c r="DZJ325" s="131"/>
      <c r="DZK325" s="132"/>
      <c r="DZL325" s="132"/>
      <c r="DZM325" s="129"/>
      <c r="DZN325" s="129"/>
      <c r="DZO325" s="130"/>
      <c r="DZP325" s="131"/>
      <c r="DZQ325" s="131"/>
      <c r="DZR325" s="131"/>
      <c r="DZS325" s="132"/>
      <c r="DZT325" s="132"/>
      <c r="DZU325" s="129"/>
      <c r="DZV325" s="129"/>
      <c r="DZW325" s="130"/>
      <c r="DZX325" s="131"/>
      <c r="DZY325" s="131"/>
      <c r="DZZ325" s="131"/>
      <c r="EAA325" s="132"/>
      <c r="EAB325" s="132"/>
      <c r="EAC325" s="129"/>
      <c r="EAD325" s="129"/>
      <c r="EAE325" s="130"/>
      <c r="EAF325" s="131"/>
      <c r="EAG325" s="131"/>
      <c r="EAH325" s="131"/>
      <c r="EAI325" s="132"/>
      <c r="EAJ325" s="132"/>
      <c r="EAK325" s="129"/>
      <c r="EAL325" s="129"/>
      <c r="EAM325" s="130"/>
      <c r="EAN325" s="131"/>
      <c r="EAO325" s="131"/>
      <c r="EAP325" s="131"/>
      <c r="EAQ325" s="132"/>
      <c r="EAR325" s="132"/>
      <c r="EAS325" s="129"/>
      <c r="EAT325" s="129"/>
      <c r="EAU325" s="130"/>
      <c r="EAV325" s="131"/>
      <c r="EAW325" s="131"/>
      <c r="EAX325" s="131"/>
      <c r="EAY325" s="132"/>
      <c r="EAZ325" s="132"/>
      <c r="EBA325" s="129"/>
      <c r="EBB325" s="129"/>
      <c r="EBC325" s="130"/>
      <c r="EBD325" s="131"/>
      <c r="EBE325" s="131"/>
      <c r="EBF325" s="131"/>
      <c r="EBG325" s="132"/>
      <c r="EBH325" s="132"/>
      <c r="EBI325" s="129"/>
      <c r="EBJ325" s="129"/>
      <c r="EBK325" s="130"/>
      <c r="EBL325" s="131"/>
      <c r="EBM325" s="131"/>
      <c r="EBN325" s="131"/>
      <c r="EBO325" s="132"/>
      <c r="EBP325" s="132"/>
      <c r="EBQ325" s="129"/>
      <c r="EBR325" s="129"/>
      <c r="EBS325" s="130"/>
      <c r="EBT325" s="131"/>
      <c r="EBU325" s="131"/>
      <c r="EBV325" s="131"/>
      <c r="EBW325" s="132"/>
      <c r="EBX325" s="132"/>
      <c r="EBY325" s="129"/>
      <c r="EBZ325" s="129"/>
      <c r="ECA325" s="130"/>
      <c r="ECB325" s="131"/>
      <c r="ECC325" s="131"/>
      <c r="ECD325" s="131"/>
      <c r="ECE325" s="132"/>
      <c r="ECF325" s="132"/>
      <c r="ECG325" s="129"/>
      <c r="ECH325" s="129"/>
      <c r="ECI325" s="130"/>
      <c r="ECJ325" s="131"/>
      <c r="ECK325" s="131"/>
      <c r="ECL325" s="131"/>
      <c r="ECM325" s="132"/>
      <c r="ECN325" s="132"/>
      <c r="ECO325" s="129"/>
      <c r="ECP325" s="129"/>
      <c r="ECQ325" s="130"/>
      <c r="ECR325" s="131"/>
      <c r="ECS325" s="131"/>
      <c r="ECT325" s="131"/>
      <c r="ECU325" s="132"/>
      <c r="ECV325" s="132"/>
      <c r="ECW325" s="129"/>
      <c r="ECX325" s="129"/>
      <c r="ECY325" s="130"/>
      <c r="ECZ325" s="131"/>
      <c r="EDA325" s="131"/>
      <c r="EDB325" s="131"/>
      <c r="EDC325" s="132"/>
      <c r="EDD325" s="132"/>
      <c r="EDE325" s="129"/>
      <c r="EDF325" s="129"/>
      <c r="EDG325" s="130"/>
      <c r="EDH325" s="131"/>
      <c r="EDI325" s="131"/>
      <c r="EDJ325" s="131"/>
      <c r="EDK325" s="132"/>
      <c r="EDL325" s="132"/>
      <c r="EDM325" s="129"/>
      <c r="EDN325" s="129"/>
      <c r="EDO325" s="130"/>
      <c r="EDP325" s="131"/>
      <c r="EDQ325" s="131"/>
      <c r="EDR325" s="131"/>
      <c r="EDS325" s="132"/>
      <c r="EDT325" s="132"/>
      <c r="EDU325" s="129"/>
      <c r="EDV325" s="129"/>
      <c r="EDW325" s="130"/>
      <c r="EDX325" s="131"/>
      <c r="EDY325" s="131"/>
      <c r="EDZ325" s="131"/>
      <c r="EEA325" s="132"/>
      <c r="EEB325" s="132"/>
      <c r="EEC325" s="129"/>
      <c r="EED325" s="129"/>
      <c r="EEE325" s="130"/>
      <c r="EEF325" s="131"/>
      <c r="EEG325" s="131"/>
      <c r="EEH325" s="131"/>
      <c r="EEI325" s="132"/>
      <c r="EEJ325" s="132"/>
      <c r="EEK325" s="129"/>
      <c r="EEL325" s="129"/>
      <c r="EEM325" s="130"/>
      <c r="EEN325" s="131"/>
      <c r="EEO325" s="131"/>
      <c r="EEP325" s="131"/>
      <c r="EEQ325" s="132"/>
      <c r="EER325" s="132"/>
      <c r="EES325" s="129"/>
      <c r="EET325" s="129"/>
      <c r="EEU325" s="130"/>
      <c r="EEV325" s="131"/>
      <c r="EEW325" s="131"/>
      <c r="EEX325" s="131"/>
      <c r="EEY325" s="132"/>
      <c r="EEZ325" s="132"/>
      <c r="EFA325" s="129"/>
      <c r="EFB325" s="129"/>
      <c r="EFC325" s="130"/>
      <c r="EFD325" s="131"/>
      <c r="EFE325" s="131"/>
      <c r="EFF325" s="131"/>
      <c r="EFG325" s="132"/>
      <c r="EFH325" s="132"/>
      <c r="EFI325" s="129"/>
      <c r="EFJ325" s="129"/>
      <c r="EFK325" s="130"/>
      <c r="EFL325" s="131"/>
      <c r="EFM325" s="131"/>
      <c r="EFN325" s="131"/>
      <c r="EFO325" s="132"/>
      <c r="EFP325" s="132"/>
      <c r="EFQ325" s="129"/>
      <c r="EFR325" s="129"/>
      <c r="EFS325" s="130"/>
      <c r="EFT325" s="131"/>
      <c r="EFU325" s="131"/>
      <c r="EFV325" s="131"/>
      <c r="EFW325" s="132"/>
      <c r="EFX325" s="132"/>
      <c r="EFY325" s="129"/>
      <c r="EFZ325" s="129"/>
      <c r="EGA325" s="130"/>
      <c r="EGB325" s="131"/>
      <c r="EGC325" s="131"/>
      <c r="EGD325" s="131"/>
      <c r="EGE325" s="132"/>
      <c r="EGF325" s="132"/>
      <c r="EGG325" s="129"/>
      <c r="EGH325" s="129"/>
      <c r="EGI325" s="130"/>
      <c r="EGJ325" s="131"/>
      <c r="EGK325" s="131"/>
      <c r="EGL325" s="131"/>
      <c r="EGM325" s="132"/>
      <c r="EGN325" s="132"/>
      <c r="EGO325" s="129"/>
      <c r="EGP325" s="129"/>
      <c r="EGQ325" s="130"/>
      <c r="EGR325" s="131"/>
      <c r="EGS325" s="131"/>
      <c r="EGT325" s="131"/>
      <c r="EGU325" s="132"/>
      <c r="EGV325" s="132"/>
      <c r="EGW325" s="129"/>
      <c r="EGX325" s="129"/>
      <c r="EGY325" s="130"/>
      <c r="EGZ325" s="131"/>
      <c r="EHA325" s="131"/>
      <c r="EHB325" s="131"/>
      <c r="EHC325" s="132"/>
      <c r="EHD325" s="132"/>
      <c r="EHE325" s="129"/>
      <c r="EHF325" s="129"/>
      <c r="EHG325" s="130"/>
      <c r="EHH325" s="131"/>
      <c r="EHI325" s="131"/>
      <c r="EHJ325" s="131"/>
      <c r="EHK325" s="132"/>
      <c r="EHL325" s="132"/>
      <c r="EHM325" s="129"/>
      <c r="EHN325" s="129"/>
      <c r="EHO325" s="130"/>
      <c r="EHP325" s="131"/>
      <c r="EHQ325" s="131"/>
      <c r="EHR325" s="131"/>
      <c r="EHS325" s="132"/>
      <c r="EHT325" s="132"/>
      <c r="EHU325" s="129"/>
      <c r="EHV325" s="129"/>
      <c r="EHW325" s="130"/>
      <c r="EHX325" s="131"/>
      <c r="EHY325" s="131"/>
      <c r="EHZ325" s="131"/>
      <c r="EIA325" s="132"/>
      <c r="EIB325" s="132"/>
      <c r="EIC325" s="129"/>
      <c r="EID325" s="129"/>
      <c r="EIE325" s="130"/>
      <c r="EIF325" s="131"/>
      <c r="EIG325" s="131"/>
      <c r="EIH325" s="131"/>
      <c r="EII325" s="132"/>
      <c r="EIJ325" s="132"/>
      <c r="EIK325" s="129"/>
      <c r="EIL325" s="129"/>
      <c r="EIM325" s="130"/>
      <c r="EIN325" s="131"/>
      <c r="EIO325" s="131"/>
      <c r="EIP325" s="131"/>
      <c r="EIQ325" s="132"/>
      <c r="EIR325" s="132"/>
      <c r="EIS325" s="129"/>
      <c r="EIT325" s="129"/>
      <c r="EIU325" s="130"/>
      <c r="EIV325" s="131"/>
      <c r="EIW325" s="131"/>
      <c r="EIX325" s="131"/>
      <c r="EIY325" s="132"/>
      <c r="EIZ325" s="132"/>
      <c r="EJA325" s="129"/>
      <c r="EJB325" s="129"/>
      <c r="EJC325" s="130"/>
      <c r="EJD325" s="131"/>
      <c r="EJE325" s="131"/>
      <c r="EJF325" s="131"/>
      <c r="EJG325" s="132"/>
      <c r="EJH325" s="132"/>
      <c r="EJI325" s="129"/>
      <c r="EJJ325" s="129"/>
      <c r="EJK325" s="130"/>
      <c r="EJL325" s="131"/>
      <c r="EJM325" s="131"/>
      <c r="EJN325" s="131"/>
      <c r="EJO325" s="132"/>
      <c r="EJP325" s="132"/>
      <c r="EJQ325" s="129"/>
      <c r="EJR325" s="129"/>
      <c r="EJS325" s="130"/>
      <c r="EJT325" s="131"/>
      <c r="EJU325" s="131"/>
      <c r="EJV325" s="131"/>
      <c r="EJW325" s="132"/>
      <c r="EJX325" s="132"/>
      <c r="EJY325" s="129"/>
      <c r="EJZ325" s="129"/>
      <c r="EKA325" s="130"/>
      <c r="EKB325" s="131"/>
      <c r="EKC325" s="131"/>
      <c r="EKD325" s="131"/>
      <c r="EKE325" s="132"/>
      <c r="EKF325" s="132"/>
      <c r="EKG325" s="129"/>
      <c r="EKH325" s="129"/>
      <c r="EKI325" s="130"/>
      <c r="EKJ325" s="131"/>
      <c r="EKK325" s="131"/>
      <c r="EKL325" s="131"/>
      <c r="EKM325" s="132"/>
      <c r="EKN325" s="132"/>
      <c r="EKO325" s="129"/>
      <c r="EKP325" s="129"/>
      <c r="EKQ325" s="130"/>
      <c r="EKR325" s="131"/>
      <c r="EKS325" s="131"/>
      <c r="EKT325" s="131"/>
      <c r="EKU325" s="132"/>
      <c r="EKV325" s="132"/>
      <c r="EKW325" s="129"/>
      <c r="EKX325" s="129"/>
      <c r="EKY325" s="130"/>
      <c r="EKZ325" s="131"/>
      <c r="ELA325" s="131"/>
      <c r="ELB325" s="131"/>
      <c r="ELC325" s="132"/>
      <c r="ELD325" s="132"/>
      <c r="ELE325" s="129"/>
      <c r="ELF325" s="129"/>
      <c r="ELG325" s="130"/>
      <c r="ELH325" s="131"/>
      <c r="ELI325" s="131"/>
      <c r="ELJ325" s="131"/>
      <c r="ELK325" s="132"/>
      <c r="ELL325" s="132"/>
      <c r="ELM325" s="129"/>
      <c r="ELN325" s="129"/>
      <c r="ELO325" s="130"/>
      <c r="ELP325" s="131"/>
      <c r="ELQ325" s="131"/>
      <c r="ELR325" s="131"/>
      <c r="ELS325" s="132"/>
      <c r="ELT325" s="132"/>
      <c r="ELU325" s="129"/>
      <c r="ELV325" s="129"/>
      <c r="ELW325" s="130"/>
      <c r="ELX325" s="131"/>
      <c r="ELY325" s="131"/>
      <c r="ELZ325" s="131"/>
      <c r="EMA325" s="132"/>
      <c r="EMB325" s="132"/>
      <c r="EMC325" s="129"/>
      <c r="EMD325" s="129"/>
      <c r="EME325" s="130"/>
      <c r="EMF325" s="131"/>
      <c r="EMG325" s="131"/>
      <c r="EMH325" s="131"/>
      <c r="EMI325" s="132"/>
      <c r="EMJ325" s="132"/>
      <c r="EMK325" s="129"/>
      <c r="EML325" s="129"/>
      <c r="EMM325" s="130"/>
      <c r="EMN325" s="131"/>
      <c r="EMO325" s="131"/>
      <c r="EMP325" s="131"/>
      <c r="EMQ325" s="132"/>
      <c r="EMR325" s="132"/>
      <c r="EMS325" s="129"/>
      <c r="EMT325" s="129"/>
      <c r="EMU325" s="130"/>
      <c r="EMV325" s="131"/>
      <c r="EMW325" s="131"/>
      <c r="EMX325" s="131"/>
      <c r="EMY325" s="132"/>
      <c r="EMZ325" s="132"/>
      <c r="ENA325" s="129"/>
      <c r="ENB325" s="129"/>
      <c r="ENC325" s="130"/>
      <c r="END325" s="131"/>
      <c r="ENE325" s="131"/>
      <c r="ENF325" s="131"/>
      <c r="ENG325" s="132"/>
      <c r="ENH325" s="132"/>
      <c r="ENI325" s="129"/>
      <c r="ENJ325" s="129"/>
      <c r="ENK325" s="130"/>
      <c r="ENL325" s="131"/>
      <c r="ENM325" s="131"/>
      <c r="ENN325" s="131"/>
      <c r="ENO325" s="132"/>
      <c r="ENP325" s="132"/>
      <c r="ENQ325" s="129"/>
      <c r="ENR325" s="129"/>
      <c r="ENS325" s="130"/>
      <c r="ENT325" s="131"/>
      <c r="ENU325" s="131"/>
      <c r="ENV325" s="131"/>
      <c r="ENW325" s="132"/>
      <c r="ENX325" s="132"/>
      <c r="ENY325" s="129"/>
      <c r="ENZ325" s="129"/>
      <c r="EOA325" s="130"/>
      <c r="EOB325" s="131"/>
      <c r="EOC325" s="131"/>
      <c r="EOD325" s="131"/>
      <c r="EOE325" s="132"/>
      <c r="EOF325" s="132"/>
      <c r="EOG325" s="129"/>
      <c r="EOH325" s="129"/>
      <c r="EOI325" s="130"/>
      <c r="EOJ325" s="131"/>
      <c r="EOK325" s="131"/>
      <c r="EOL325" s="131"/>
      <c r="EOM325" s="132"/>
      <c r="EON325" s="132"/>
      <c r="EOO325" s="129"/>
      <c r="EOP325" s="129"/>
      <c r="EOQ325" s="130"/>
      <c r="EOR325" s="131"/>
      <c r="EOS325" s="131"/>
      <c r="EOT325" s="131"/>
      <c r="EOU325" s="132"/>
      <c r="EOV325" s="132"/>
      <c r="EOW325" s="129"/>
      <c r="EOX325" s="129"/>
      <c r="EOY325" s="130"/>
      <c r="EOZ325" s="131"/>
      <c r="EPA325" s="131"/>
      <c r="EPB325" s="131"/>
      <c r="EPC325" s="132"/>
      <c r="EPD325" s="132"/>
      <c r="EPE325" s="129"/>
      <c r="EPF325" s="129"/>
      <c r="EPG325" s="130"/>
      <c r="EPH325" s="131"/>
      <c r="EPI325" s="131"/>
      <c r="EPJ325" s="131"/>
      <c r="EPK325" s="132"/>
      <c r="EPL325" s="132"/>
      <c r="EPM325" s="129"/>
      <c r="EPN325" s="129"/>
      <c r="EPO325" s="130"/>
      <c r="EPP325" s="131"/>
      <c r="EPQ325" s="131"/>
      <c r="EPR325" s="131"/>
      <c r="EPS325" s="132"/>
      <c r="EPT325" s="132"/>
      <c r="EPU325" s="129"/>
      <c r="EPV325" s="129"/>
      <c r="EPW325" s="130"/>
      <c r="EPX325" s="131"/>
      <c r="EPY325" s="131"/>
      <c r="EPZ325" s="131"/>
      <c r="EQA325" s="132"/>
      <c r="EQB325" s="132"/>
      <c r="EQC325" s="129"/>
      <c r="EQD325" s="129"/>
      <c r="EQE325" s="130"/>
      <c r="EQF325" s="131"/>
      <c r="EQG325" s="131"/>
      <c r="EQH325" s="131"/>
      <c r="EQI325" s="132"/>
      <c r="EQJ325" s="132"/>
      <c r="EQK325" s="129"/>
      <c r="EQL325" s="129"/>
      <c r="EQM325" s="130"/>
      <c r="EQN325" s="131"/>
      <c r="EQO325" s="131"/>
      <c r="EQP325" s="131"/>
      <c r="EQQ325" s="132"/>
      <c r="EQR325" s="132"/>
      <c r="EQS325" s="129"/>
      <c r="EQT325" s="129"/>
      <c r="EQU325" s="130"/>
      <c r="EQV325" s="131"/>
      <c r="EQW325" s="131"/>
      <c r="EQX325" s="131"/>
      <c r="EQY325" s="132"/>
      <c r="EQZ325" s="132"/>
      <c r="ERA325" s="129"/>
      <c r="ERB325" s="129"/>
      <c r="ERC325" s="130"/>
      <c r="ERD325" s="131"/>
      <c r="ERE325" s="131"/>
      <c r="ERF325" s="131"/>
      <c r="ERG325" s="132"/>
      <c r="ERH325" s="132"/>
      <c r="ERI325" s="129"/>
      <c r="ERJ325" s="129"/>
      <c r="ERK325" s="130"/>
      <c r="ERL325" s="131"/>
      <c r="ERM325" s="131"/>
      <c r="ERN325" s="131"/>
      <c r="ERO325" s="132"/>
      <c r="ERP325" s="132"/>
      <c r="ERQ325" s="129"/>
      <c r="ERR325" s="129"/>
      <c r="ERS325" s="130"/>
      <c r="ERT325" s="131"/>
      <c r="ERU325" s="131"/>
      <c r="ERV325" s="131"/>
      <c r="ERW325" s="132"/>
      <c r="ERX325" s="132"/>
      <c r="ERY325" s="129"/>
      <c r="ERZ325" s="129"/>
      <c r="ESA325" s="130"/>
      <c r="ESB325" s="131"/>
      <c r="ESC325" s="131"/>
      <c r="ESD325" s="131"/>
      <c r="ESE325" s="132"/>
      <c r="ESF325" s="132"/>
      <c r="ESG325" s="129"/>
      <c r="ESH325" s="129"/>
      <c r="ESI325" s="130"/>
      <c r="ESJ325" s="131"/>
      <c r="ESK325" s="131"/>
      <c r="ESL325" s="131"/>
      <c r="ESM325" s="132"/>
      <c r="ESN325" s="132"/>
      <c r="ESO325" s="129"/>
      <c r="ESP325" s="129"/>
      <c r="ESQ325" s="130"/>
      <c r="ESR325" s="131"/>
      <c r="ESS325" s="131"/>
      <c r="EST325" s="131"/>
      <c r="ESU325" s="132"/>
      <c r="ESV325" s="132"/>
      <c r="ESW325" s="129"/>
      <c r="ESX325" s="129"/>
      <c r="ESY325" s="130"/>
      <c r="ESZ325" s="131"/>
      <c r="ETA325" s="131"/>
      <c r="ETB325" s="131"/>
      <c r="ETC325" s="132"/>
      <c r="ETD325" s="132"/>
      <c r="ETE325" s="129"/>
      <c r="ETF325" s="129"/>
      <c r="ETG325" s="130"/>
      <c r="ETH325" s="131"/>
      <c r="ETI325" s="131"/>
      <c r="ETJ325" s="131"/>
      <c r="ETK325" s="132"/>
      <c r="ETL325" s="132"/>
      <c r="ETM325" s="129"/>
      <c r="ETN325" s="129"/>
      <c r="ETO325" s="130"/>
      <c r="ETP325" s="131"/>
      <c r="ETQ325" s="131"/>
      <c r="ETR325" s="131"/>
      <c r="ETS325" s="132"/>
      <c r="ETT325" s="132"/>
      <c r="ETU325" s="129"/>
      <c r="ETV325" s="129"/>
      <c r="ETW325" s="130"/>
      <c r="ETX325" s="131"/>
      <c r="ETY325" s="131"/>
      <c r="ETZ325" s="131"/>
      <c r="EUA325" s="132"/>
      <c r="EUB325" s="132"/>
      <c r="EUC325" s="129"/>
      <c r="EUD325" s="129"/>
      <c r="EUE325" s="130"/>
      <c r="EUF325" s="131"/>
      <c r="EUG325" s="131"/>
      <c r="EUH325" s="131"/>
      <c r="EUI325" s="132"/>
      <c r="EUJ325" s="132"/>
      <c r="EUK325" s="129"/>
      <c r="EUL325" s="129"/>
      <c r="EUM325" s="130"/>
      <c r="EUN325" s="131"/>
      <c r="EUO325" s="131"/>
      <c r="EUP325" s="131"/>
      <c r="EUQ325" s="132"/>
      <c r="EUR325" s="132"/>
      <c r="EUS325" s="129"/>
      <c r="EUT325" s="129"/>
      <c r="EUU325" s="130"/>
      <c r="EUV325" s="131"/>
      <c r="EUW325" s="131"/>
      <c r="EUX325" s="131"/>
      <c r="EUY325" s="132"/>
      <c r="EUZ325" s="132"/>
      <c r="EVA325" s="129"/>
      <c r="EVB325" s="129"/>
      <c r="EVC325" s="130"/>
      <c r="EVD325" s="131"/>
      <c r="EVE325" s="131"/>
      <c r="EVF325" s="131"/>
      <c r="EVG325" s="132"/>
      <c r="EVH325" s="132"/>
      <c r="EVI325" s="129"/>
      <c r="EVJ325" s="129"/>
      <c r="EVK325" s="130"/>
      <c r="EVL325" s="131"/>
      <c r="EVM325" s="131"/>
      <c r="EVN325" s="131"/>
      <c r="EVO325" s="132"/>
      <c r="EVP325" s="132"/>
      <c r="EVQ325" s="129"/>
      <c r="EVR325" s="129"/>
      <c r="EVS325" s="130"/>
      <c r="EVT325" s="131"/>
      <c r="EVU325" s="131"/>
      <c r="EVV325" s="131"/>
      <c r="EVW325" s="132"/>
      <c r="EVX325" s="132"/>
      <c r="EVY325" s="129"/>
      <c r="EVZ325" s="129"/>
      <c r="EWA325" s="130"/>
      <c r="EWB325" s="131"/>
      <c r="EWC325" s="131"/>
      <c r="EWD325" s="131"/>
      <c r="EWE325" s="132"/>
      <c r="EWF325" s="132"/>
      <c r="EWG325" s="129"/>
      <c r="EWH325" s="129"/>
      <c r="EWI325" s="130"/>
      <c r="EWJ325" s="131"/>
      <c r="EWK325" s="131"/>
      <c r="EWL325" s="131"/>
      <c r="EWM325" s="132"/>
      <c r="EWN325" s="132"/>
      <c r="EWO325" s="129"/>
      <c r="EWP325" s="129"/>
      <c r="EWQ325" s="130"/>
      <c r="EWR325" s="131"/>
      <c r="EWS325" s="131"/>
      <c r="EWT325" s="131"/>
      <c r="EWU325" s="132"/>
      <c r="EWV325" s="132"/>
      <c r="EWW325" s="129"/>
      <c r="EWX325" s="129"/>
      <c r="EWY325" s="130"/>
      <c r="EWZ325" s="131"/>
      <c r="EXA325" s="131"/>
      <c r="EXB325" s="131"/>
      <c r="EXC325" s="132"/>
      <c r="EXD325" s="132"/>
      <c r="EXE325" s="129"/>
      <c r="EXF325" s="129"/>
      <c r="EXG325" s="130"/>
      <c r="EXH325" s="131"/>
      <c r="EXI325" s="131"/>
      <c r="EXJ325" s="131"/>
      <c r="EXK325" s="132"/>
      <c r="EXL325" s="132"/>
      <c r="EXM325" s="129"/>
      <c r="EXN325" s="129"/>
      <c r="EXO325" s="130"/>
      <c r="EXP325" s="131"/>
      <c r="EXQ325" s="131"/>
      <c r="EXR325" s="131"/>
      <c r="EXS325" s="132"/>
      <c r="EXT325" s="132"/>
      <c r="EXU325" s="129"/>
      <c r="EXV325" s="129"/>
      <c r="EXW325" s="130"/>
      <c r="EXX325" s="131"/>
      <c r="EXY325" s="131"/>
      <c r="EXZ325" s="131"/>
      <c r="EYA325" s="132"/>
      <c r="EYB325" s="132"/>
      <c r="EYC325" s="129"/>
      <c r="EYD325" s="129"/>
      <c r="EYE325" s="130"/>
      <c r="EYF325" s="131"/>
      <c r="EYG325" s="131"/>
      <c r="EYH325" s="131"/>
      <c r="EYI325" s="132"/>
      <c r="EYJ325" s="132"/>
      <c r="EYK325" s="129"/>
      <c r="EYL325" s="129"/>
      <c r="EYM325" s="130"/>
      <c r="EYN325" s="131"/>
      <c r="EYO325" s="131"/>
      <c r="EYP325" s="131"/>
      <c r="EYQ325" s="132"/>
      <c r="EYR325" s="132"/>
      <c r="EYS325" s="129"/>
      <c r="EYT325" s="129"/>
      <c r="EYU325" s="130"/>
      <c r="EYV325" s="131"/>
      <c r="EYW325" s="131"/>
      <c r="EYX325" s="131"/>
      <c r="EYY325" s="132"/>
      <c r="EYZ325" s="132"/>
      <c r="EZA325" s="129"/>
      <c r="EZB325" s="129"/>
      <c r="EZC325" s="130"/>
      <c r="EZD325" s="131"/>
      <c r="EZE325" s="131"/>
      <c r="EZF325" s="131"/>
      <c r="EZG325" s="132"/>
      <c r="EZH325" s="132"/>
      <c r="EZI325" s="129"/>
      <c r="EZJ325" s="129"/>
      <c r="EZK325" s="130"/>
      <c r="EZL325" s="131"/>
      <c r="EZM325" s="131"/>
      <c r="EZN325" s="131"/>
      <c r="EZO325" s="132"/>
      <c r="EZP325" s="132"/>
      <c r="EZQ325" s="129"/>
      <c r="EZR325" s="129"/>
      <c r="EZS325" s="130"/>
      <c r="EZT325" s="131"/>
      <c r="EZU325" s="131"/>
      <c r="EZV325" s="131"/>
      <c r="EZW325" s="132"/>
      <c r="EZX325" s="132"/>
      <c r="EZY325" s="129"/>
      <c r="EZZ325" s="129"/>
      <c r="FAA325" s="130"/>
      <c r="FAB325" s="131"/>
      <c r="FAC325" s="131"/>
      <c r="FAD325" s="131"/>
      <c r="FAE325" s="132"/>
      <c r="FAF325" s="132"/>
      <c r="FAG325" s="129"/>
      <c r="FAH325" s="129"/>
      <c r="FAI325" s="130"/>
      <c r="FAJ325" s="131"/>
      <c r="FAK325" s="131"/>
      <c r="FAL325" s="131"/>
      <c r="FAM325" s="132"/>
      <c r="FAN325" s="132"/>
      <c r="FAO325" s="129"/>
      <c r="FAP325" s="129"/>
      <c r="FAQ325" s="130"/>
      <c r="FAR325" s="131"/>
      <c r="FAS325" s="131"/>
      <c r="FAT325" s="131"/>
      <c r="FAU325" s="132"/>
      <c r="FAV325" s="132"/>
      <c r="FAW325" s="129"/>
      <c r="FAX325" s="129"/>
      <c r="FAY325" s="130"/>
      <c r="FAZ325" s="131"/>
      <c r="FBA325" s="131"/>
      <c r="FBB325" s="131"/>
      <c r="FBC325" s="132"/>
      <c r="FBD325" s="132"/>
      <c r="FBE325" s="129"/>
      <c r="FBF325" s="129"/>
      <c r="FBG325" s="130"/>
      <c r="FBH325" s="131"/>
      <c r="FBI325" s="131"/>
      <c r="FBJ325" s="131"/>
      <c r="FBK325" s="132"/>
      <c r="FBL325" s="132"/>
      <c r="FBM325" s="129"/>
      <c r="FBN325" s="129"/>
      <c r="FBO325" s="130"/>
      <c r="FBP325" s="131"/>
      <c r="FBQ325" s="131"/>
      <c r="FBR325" s="131"/>
      <c r="FBS325" s="132"/>
      <c r="FBT325" s="132"/>
      <c r="FBU325" s="129"/>
      <c r="FBV325" s="129"/>
      <c r="FBW325" s="130"/>
      <c r="FBX325" s="131"/>
      <c r="FBY325" s="131"/>
      <c r="FBZ325" s="131"/>
      <c r="FCA325" s="132"/>
      <c r="FCB325" s="132"/>
      <c r="FCC325" s="129"/>
      <c r="FCD325" s="129"/>
      <c r="FCE325" s="130"/>
      <c r="FCF325" s="131"/>
      <c r="FCG325" s="131"/>
      <c r="FCH325" s="131"/>
      <c r="FCI325" s="132"/>
      <c r="FCJ325" s="132"/>
      <c r="FCK325" s="129"/>
      <c r="FCL325" s="129"/>
      <c r="FCM325" s="130"/>
      <c r="FCN325" s="131"/>
      <c r="FCO325" s="131"/>
      <c r="FCP325" s="131"/>
      <c r="FCQ325" s="132"/>
      <c r="FCR325" s="132"/>
      <c r="FCS325" s="129"/>
      <c r="FCT325" s="129"/>
      <c r="FCU325" s="130"/>
      <c r="FCV325" s="131"/>
      <c r="FCW325" s="131"/>
      <c r="FCX325" s="131"/>
      <c r="FCY325" s="132"/>
      <c r="FCZ325" s="132"/>
      <c r="FDA325" s="129"/>
      <c r="FDB325" s="129"/>
      <c r="FDC325" s="130"/>
      <c r="FDD325" s="131"/>
      <c r="FDE325" s="131"/>
      <c r="FDF325" s="131"/>
      <c r="FDG325" s="132"/>
      <c r="FDH325" s="132"/>
      <c r="FDI325" s="129"/>
      <c r="FDJ325" s="129"/>
      <c r="FDK325" s="130"/>
      <c r="FDL325" s="131"/>
      <c r="FDM325" s="131"/>
      <c r="FDN325" s="131"/>
      <c r="FDO325" s="132"/>
      <c r="FDP325" s="132"/>
      <c r="FDQ325" s="129"/>
      <c r="FDR325" s="129"/>
      <c r="FDS325" s="130"/>
      <c r="FDT325" s="131"/>
      <c r="FDU325" s="131"/>
      <c r="FDV325" s="131"/>
      <c r="FDW325" s="132"/>
      <c r="FDX325" s="132"/>
      <c r="FDY325" s="129"/>
      <c r="FDZ325" s="129"/>
      <c r="FEA325" s="130"/>
      <c r="FEB325" s="131"/>
      <c r="FEC325" s="131"/>
      <c r="FED325" s="131"/>
      <c r="FEE325" s="132"/>
      <c r="FEF325" s="132"/>
      <c r="FEG325" s="129"/>
      <c r="FEH325" s="129"/>
      <c r="FEI325" s="130"/>
      <c r="FEJ325" s="131"/>
      <c r="FEK325" s="131"/>
      <c r="FEL325" s="131"/>
      <c r="FEM325" s="132"/>
      <c r="FEN325" s="132"/>
      <c r="FEO325" s="129"/>
      <c r="FEP325" s="129"/>
      <c r="FEQ325" s="130"/>
      <c r="FER325" s="131"/>
      <c r="FES325" s="131"/>
      <c r="FET325" s="131"/>
      <c r="FEU325" s="132"/>
      <c r="FEV325" s="132"/>
      <c r="FEW325" s="129"/>
      <c r="FEX325" s="129"/>
      <c r="FEY325" s="130"/>
      <c r="FEZ325" s="131"/>
      <c r="FFA325" s="131"/>
      <c r="FFB325" s="131"/>
      <c r="FFC325" s="132"/>
      <c r="FFD325" s="132"/>
      <c r="FFE325" s="129"/>
      <c r="FFF325" s="129"/>
      <c r="FFG325" s="130"/>
      <c r="FFH325" s="131"/>
      <c r="FFI325" s="131"/>
      <c r="FFJ325" s="131"/>
      <c r="FFK325" s="132"/>
      <c r="FFL325" s="132"/>
      <c r="FFM325" s="129"/>
      <c r="FFN325" s="129"/>
      <c r="FFO325" s="130"/>
      <c r="FFP325" s="131"/>
      <c r="FFQ325" s="131"/>
      <c r="FFR325" s="131"/>
      <c r="FFS325" s="132"/>
      <c r="FFT325" s="132"/>
      <c r="FFU325" s="129"/>
      <c r="FFV325" s="129"/>
      <c r="FFW325" s="130"/>
      <c r="FFX325" s="131"/>
      <c r="FFY325" s="131"/>
      <c r="FFZ325" s="131"/>
      <c r="FGA325" s="132"/>
      <c r="FGB325" s="132"/>
      <c r="FGC325" s="129"/>
      <c r="FGD325" s="129"/>
      <c r="FGE325" s="130"/>
      <c r="FGF325" s="131"/>
      <c r="FGG325" s="131"/>
      <c r="FGH325" s="131"/>
      <c r="FGI325" s="132"/>
      <c r="FGJ325" s="132"/>
      <c r="FGK325" s="129"/>
      <c r="FGL325" s="129"/>
      <c r="FGM325" s="130"/>
      <c r="FGN325" s="131"/>
      <c r="FGO325" s="131"/>
      <c r="FGP325" s="131"/>
      <c r="FGQ325" s="132"/>
      <c r="FGR325" s="132"/>
      <c r="FGS325" s="129"/>
      <c r="FGT325" s="129"/>
      <c r="FGU325" s="130"/>
      <c r="FGV325" s="131"/>
      <c r="FGW325" s="131"/>
      <c r="FGX325" s="131"/>
      <c r="FGY325" s="132"/>
      <c r="FGZ325" s="132"/>
      <c r="FHA325" s="129"/>
      <c r="FHB325" s="129"/>
      <c r="FHC325" s="130"/>
      <c r="FHD325" s="131"/>
      <c r="FHE325" s="131"/>
      <c r="FHF325" s="131"/>
      <c r="FHG325" s="132"/>
      <c r="FHH325" s="132"/>
      <c r="FHI325" s="129"/>
      <c r="FHJ325" s="129"/>
      <c r="FHK325" s="130"/>
      <c r="FHL325" s="131"/>
      <c r="FHM325" s="131"/>
      <c r="FHN325" s="131"/>
      <c r="FHO325" s="132"/>
      <c r="FHP325" s="132"/>
      <c r="FHQ325" s="129"/>
      <c r="FHR325" s="129"/>
      <c r="FHS325" s="130"/>
      <c r="FHT325" s="131"/>
      <c r="FHU325" s="131"/>
      <c r="FHV325" s="131"/>
      <c r="FHW325" s="132"/>
      <c r="FHX325" s="132"/>
      <c r="FHY325" s="129"/>
      <c r="FHZ325" s="129"/>
      <c r="FIA325" s="130"/>
      <c r="FIB325" s="131"/>
      <c r="FIC325" s="131"/>
      <c r="FID325" s="131"/>
      <c r="FIE325" s="132"/>
      <c r="FIF325" s="132"/>
      <c r="FIG325" s="129"/>
      <c r="FIH325" s="129"/>
      <c r="FII325" s="130"/>
      <c r="FIJ325" s="131"/>
      <c r="FIK325" s="131"/>
      <c r="FIL325" s="131"/>
      <c r="FIM325" s="132"/>
      <c r="FIN325" s="132"/>
      <c r="FIO325" s="129"/>
      <c r="FIP325" s="129"/>
      <c r="FIQ325" s="130"/>
      <c r="FIR325" s="131"/>
      <c r="FIS325" s="131"/>
      <c r="FIT325" s="131"/>
      <c r="FIU325" s="132"/>
      <c r="FIV325" s="132"/>
      <c r="FIW325" s="129"/>
      <c r="FIX325" s="129"/>
      <c r="FIY325" s="130"/>
      <c r="FIZ325" s="131"/>
      <c r="FJA325" s="131"/>
      <c r="FJB325" s="131"/>
      <c r="FJC325" s="132"/>
      <c r="FJD325" s="132"/>
      <c r="FJE325" s="129"/>
      <c r="FJF325" s="129"/>
      <c r="FJG325" s="130"/>
      <c r="FJH325" s="131"/>
      <c r="FJI325" s="131"/>
      <c r="FJJ325" s="131"/>
      <c r="FJK325" s="132"/>
      <c r="FJL325" s="132"/>
      <c r="FJM325" s="129"/>
      <c r="FJN325" s="129"/>
      <c r="FJO325" s="130"/>
      <c r="FJP325" s="131"/>
      <c r="FJQ325" s="131"/>
      <c r="FJR325" s="131"/>
      <c r="FJS325" s="132"/>
      <c r="FJT325" s="132"/>
      <c r="FJU325" s="129"/>
      <c r="FJV325" s="129"/>
      <c r="FJW325" s="130"/>
      <c r="FJX325" s="131"/>
      <c r="FJY325" s="131"/>
      <c r="FJZ325" s="131"/>
      <c r="FKA325" s="132"/>
      <c r="FKB325" s="132"/>
      <c r="FKC325" s="129"/>
      <c r="FKD325" s="129"/>
      <c r="FKE325" s="130"/>
      <c r="FKF325" s="131"/>
      <c r="FKG325" s="131"/>
      <c r="FKH325" s="131"/>
      <c r="FKI325" s="132"/>
      <c r="FKJ325" s="132"/>
      <c r="FKK325" s="129"/>
      <c r="FKL325" s="129"/>
      <c r="FKM325" s="130"/>
      <c r="FKN325" s="131"/>
      <c r="FKO325" s="131"/>
      <c r="FKP325" s="131"/>
      <c r="FKQ325" s="132"/>
      <c r="FKR325" s="132"/>
      <c r="FKS325" s="129"/>
      <c r="FKT325" s="129"/>
      <c r="FKU325" s="130"/>
      <c r="FKV325" s="131"/>
      <c r="FKW325" s="131"/>
      <c r="FKX325" s="131"/>
      <c r="FKY325" s="132"/>
      <c r="FKZ325" s="132"/>
      <c r="FLA325" s="129"/>
      <c r="FLB325" s="129"/>
      <c r="FLC325" s="130"/>
      <c r="FLD325" s="131"/>
      <c r="FLE325" s="131"/>
      <c r="FLF325" s="131"/>
      <c r="FLG325" s="132"/>
      <c r="FLH325" s="132"/>
      <c r="FLI325" s="129"/>
      <c r="FLJ325" s="129"/>
      <c r="FLK325" s="130"/>
      <c r="FLL325" s="131"/>
      <c r="FLM325" s="131"/>
      <c r="FLN325" s="131"/>
      <c r="FLO325" s="132"/>
      <c r="FLP325" s="132"/>
      <c r="FLQ325" s="129"/>
      <c r="FLR325" s="129"/>
      <c r="FLS325" s="130"/>
      <c r="FLT325" s="131"/>
      <c r="FLU325" s="131"/>
      <c r="FLV325" s="131"/>
      <c r="FLW325" s="132"/>
      <c r="FLX325" s="132"/>
      <c r="FLY325" s="129"/>
      <c r="FLZ325" s="129"/>
      <c r="FMA325" s="130"/>
      <c r="FMB325" s="131"/>
      <c r="FMC325" s="131"/>
      <c r="FMD325" s="131"/>
      <c r="FME325" s="132"/>
      <c r="FMF325" s="132"/>
      <c r="FMG325" s="129"/>
      <c r="FMH325" s="129"/>
      <c r="FMI325" s="130"/>
      <c r="FMJ325" s="131"/>
      <c r="FMK325" s="131"/>
      <c r="FML325" s="131"/>
      <c r="FMM325" s="132"/>
      <c r="FMN325" s="132"/>
      <c r="FMO325" s="129"/>
      <c r="FMP325" s="129"/>
      <c r="FMQ325" s="130"/>
      <c r="FMR325" s="131"/>
      <c r="FMS325" s="131"/>
      <c r="FMT325" s="131"/>
      <c r="FMU325" s="132"/>
      <c r="FMV325" s="132"/>
      <c r="FMW325" s="129"/>
      <c r="FMX325" s="129"/>
      <c r="FMY325" s="130"/>
      <c r="FMZ325" s="131"/>
      <c r="FNA325" s="131"/>
      <c r="FNB325" s="131"/>
      <c r="FNC325" s="132"/>
      <c r="FND325" s="132"/>
      <c r="FNE325" s="129"/>
      <c r="FNF325" s="129"/>
      <c r="FNG325" s="130"/>
      <c r="FNH325" s="131"/>
      <c r="FNI325" s="131"/>
      <c r="FNJ325" s="131"/>
      <c r="FNK325" s="132"/>
      <c r="FNL325" s="132"/>
      <c r="FNM325" s="129"/>
      <c r="FNN325" s="129"/>
      <c r="FNO325" s="130"/>
      <c r="FNP325" s="131"/>
      <c r="FNQ325" s="131"/>
      <c r="FNR325" s="131"/>
      <c r="FNS325" s="132"/>
      <c r="FNT325" s="132"/>
      <c r="FNU325" s="129"/>
      <c r="FNV325" s="129"/>
      <c r="FNW325" s="130"/>
      <c r="FNX325" s="131"/>
      <c r="FNY325" s="131"/>
      <c r="FNZ325" s="131"/>
      <c r="FOA325" s="132"/>
      <c r="FOB325" s="132"/>
      <c r="FOC325" s="129"/>
      <c r="FOD325" s="129"/>
      <c r="FOE325" s="130"/>
      <c r="FOF325" s="131"/>
      <c r="FOG325" s="131"/>
      <c r="FOH325" s="131"/>
      <c r="FOI325" s="132"/>
      <c r="FOJ325" s="132"/>
      <c r="FOK325" s="129"/>
      <c r="FOL325" s="129"/>
      <c r="FOM325" s="130"/>
      <c r="FON325" s="131"/>
      <c r="FOO325" s="131"/>
      <c r="FOP325" s="131"/>
      <c r="FOQ325" s="132"/>
      <c r="FOR325" s="132"/>
      <c r="FOS325" s="129"/>
      <c r="FOT325" s="129"/>
      <c r="FOU325" s="130"/>
      <c r="FOV325" s="131"/>
      <c r="FOW325" s="131"/>
      <c r="FOX325" s="131"/>
      <c r="FOY325" s="132"/>
      <c r="FOZ325" s="132"/>
      <c r="FPA325" s="129"/>
      <c r="FPB325" s="129"/>
      <c r="FPC325" s="130"/>
      <c r="FPD325" s="131"/>
      <c r="FPE325" s="131"/>
      <c r="FPF325" s="131"/>
      <c r="FPG325" s="132"/>
      <c r="FPH325" s="132"/>
      <c r="FPI325" s="129"/>
      <c r="FPJ325" s="129"/>
      <c r="FPK325" s="130"/>
      <c r="FPL325" s="131"/>
      <c r="FPM325" s="131"/>
      <c r="FPN325" s="131"/>
      <c r="FPO325" s="132"/>
      <c r="FPP325" s="132"/>
      <c r="FPQ325" s="129"/>
      <c r="FPR325" s="129"/>
      <c r="FPS325" s="130"/>
      <c r="FPT325" s="131"/>
      <c r="FPU325" s="131"/>
      <c r="FPV325" s="131"/>
      <c r="FPW325" s="132"/>
      <c r="FPX325" s="132"/>
      <c r="FPY325" s="129"/>
      <c r="FPZ325" s="129"/>
      <c r="FQA325" s="130"/>
      <c r="FQB325" s="131"/>
      <c r="FQC325" s="131"/>
      <c r="FQD325" s="131"/>
      <c r="FQE325" s="132"/>
      <c r="FQF325" s="132"/>
      <c r="FQG325" s="129"/>
      <c r="FQH325" s="129"/>
      <c r="FQI325" s="130"/>
      <c r="FQJ325" s="131"/>
      <c r="FQK325" s="131"/>
      <c r="FQL325" s="131"/>
      <c r="FQM325" s="132"/>
      <c r="FQN325" s="132"/>
      <c r="FQO325" s="129"/>
      <c r="FQP325" s="129"/>
      <c r="FQQ325" s="130"/>
      <c r="FQR325" s="131"/>
      <c r="FQS325" s="131"/>
      <c r="FQT325" s="131"/>
      <c r="FQU325" s="132"/>
      <c r="FQV325" s="132"/>
      <c r="FQW325" s="129"/>
      <c r="FQX325" s="129"/>
      <c r="FQY325" s="130"/>
      <c r="FQZ325" s="131"/>
      <c r="FRA325" s="131"/>
      <c r="FRB325" s="131"/>
      <c r="FRC325" s="132"/>
      <c r="FRD325" s="132"/>
      <c r="FRE325" s="129"/>
      <c r="FRF325" s="129"/>
      <c r="FRG325" s="130"/>
      <c r="FRH325" s="131"/>
      <c r="FRI325" s="131"/>
      <c r="FRJ325" s="131"/>
      <c r="FRK325" s="132"/>
      <c r="FRL325" s="132"/>
      <c r="FRM325" s="129"/>
      <c r="FRN325" s="129"/>
      <c r="FRO325" s="130"/>
      <c r="FRP325" s="131"/>
      <c r="FRQ325" s="131"/>
      <c r="FRR325" s="131"/>
      <c r="FRS325" s="132"/>
      <c r="FRT325" s="132"/>
      <c r="FRU325" s="129"/>
      <c r="FRV325" s="129"/>
      <c r="FRW325" s="130"/>
      <c r="FRX325" s="131"/>
      <c r="FRY325" s="131"/>
      <c r="FRZ325" s="131"/>
      <c r="FSA325" s="132"/>
      <c r="FSB325" s="132"/>
      <c r="FSC325" s="129"/>
      <c r="FSD325" s="129"/>
      <c r="FSE325" s="130"/>
      <c r="FSF325" s="131"/>
      <c r="FSG325" s="131"/>
      <c r="FSH325" s="131"/>
      <c r="FSI325" s="132"/>
      <c r="FSJ325" s="132"/>
      <c r="FSK325" s="129"/>
      <c r="FSL325" s="129"/>
      <c r="FSM325" s="130"/>
      <c r="FSN325" s="131"/>
      <c r="FSO325" s="131"/>
      <c r="FSP325" s="131"/>
      <c r="FSQ325" s="132"/>
      <c r="FSR325" s="132"/>
      <c r="FSS325" s="129"/>
      <c r="FST325" s="129"/>
      <c r="FSU325" s="130"/>
      <c r="FSV325" s="131"/>
      <c r="FSW325" s="131"/>
      <c r="FSX325" s="131"/>
      <c r="FSY325" s="132"/>
      <c r="FSZ325" s="132"/>
      <c r="FTA325" s="129"/>
      <c r="FTB325" s="129"/>
      <c r="FTC325" s="130"/>
      <c r="FTD325" s="131"/>
      <c r="FTE325" s="131"/>
      <c r="FTF325" s="131"/>
      <c r="FTG325" s="132"/>
      <c r="FTH325" s="132"/>
      <c r="FTI325" s="129"/>
      <c r="FTJ325" s="129"/>
      <c r="FTK325" s="130"/>
      <c r="FTL325" s="131"/>
      <c r="FTM325" s="131"/>
      <c r="FTN325" s="131"/>
      <c r="FTO325" s="132"/>
      <c r="FTP325" s="132"/>
      <c r="FTQ325" s="129"/>
      <c r="FTR325" s="129"/>
      <c r="FTS325" s="130"/>
      <c r="FTT325" s="131"/>
      <c r="FTU325" s="131"/>
      <c r="FTV325" s="131"/>
      <c r="FTW325" s="132"/>
      <c r="FTX325" s="132"/>
      <c r="FTY325" s="129"/>
      <c r="FTZ325" s="129"/>
      <c r="FUA325" s="130"/>
      <c r="FUB325" s="131"/>
      <c r="FUC325" s="131"/>
      <c r="FUD325" s="131"/>
      <c r="FUE325" s="132"/>
      <c r="FUF325" s="132"/>
      <c r="FUG325" s="129"/>
      <c r="FUH325" s="129"/>
      <c r="FUI325" s="130"/>
      <c r="FUJ325" s="131"/>
      <c r="FUK325" s="131"/>
      <c r="FUL325" s="131"/>
      <c r="FUM325" s="132"/>
      <c r="FUN325" s="132"/>
      <c r="FUO325" s="129"/>
      <c r="FUP325" s="129"/>
      <c r="FUQ325" s="130"/>
      <c r="FUR325" s="131"/>
      <c r="FUS325" s="131"/>
      <c r="FUT325" s="131"/>
      <c r="FUU325" s="132"/>
      <c r="FUV325" s="132"/>
      <c r="FUW325" s="129"/>
      <c r="FUX325" s="129"/>
      <c r="FUY325" s="130"/>
      <c r="FUZ325" s="131"/>
      <c r="FVA325" s="131"/>
      <c r="FVB325" s="131"/>
      <c r="FVC325" s="132"/>
      <c r="FVD325" s="132"/>
      <c r="FVE325" s="129"/>
      <c r="FVF325" s="129"/>
      <c r="FVG325" s="130"/>
      <c r="FVH325" s="131"/>
      <c r="FVI325" s="131"/>
      <c r="FVJ325" s="131"/>
      <c r="FVK325" s="132"/>
      <c r="FVL325" s="132"/>
      <c r="FVM325" s="129"/>
      <c r="FVN325" s="129"/>
      <c r="FVO325" s="130"/>
      <c r="FVP325" s="131"/>
      <c r="FVQ325" s="131"/>
      <c r="FVR325" s="131"/>
      <c r="FVS325" s="132"/>
      <c r="FVT325" s="132"/>
      <c r="FVU325" s="129"/>
      <c r="FVV325" s="129"/>
      <c r="FVW325" s="130"/>
      <c r="FVX325" s="131"/>
      <c r="FVY325" s="131"/>
      <c r="FVZ325" s="131"/>
      <c r="FWA325" s="132"/>
      <c r="FWB325" s="132"/>
      <c r="FWC325" s="129"/>
      <c r="FWD325" s="129"/>
      <c r="FWE325" s="130"/>
      <c r="FWF325" s="131"/>
      <c r="FWG325" s="131"/>
      <c r="FWH325" s="131"/>
      <c r="FWI325" s="132"/>
      <c r="FWJ325" s="132"/>
      <c r="FWK325" s="129"/>
      <c r="FWL325" s="129"/>
      <c r="FWM325" s="130"/>
      <c r="FWN325" s="131"/>
      <c r="FWO325" s="131"/>
      <c r="FWP325" s="131"/>
      <c r="FWQ325" s="132"/>
      <c r="FWR325" s="132"/>
      <c r="FWS325" s="129"/>
      <c r="FWT325" s="129"/>
      <c r="FWU325" s="130"/>
      <c r="FWV325" s="131"/>
      <c r="FWW325" s="131"/>
      <c r="FWX325" s="131"/>
      <c r="FWY325" s="132"/>
      <c r="FWZ325" s="132"/>
      <c r="FXA325" s="129"/>
      <c r="FXB325" s="129"/>
      <c r="FXC325" s="130"/>
      <c r="FXD325" s="131"/>
      <c r="FXE325" s="131"/>
      <c r="FXF325" s="131"/>
      <c r="FXG325" s="132"/>
      <c r="FXH325" s="132"/>
      <c r="FXI325" s="129"/>
      <c r="FXJ325" s="129"/>
      <c r="FXK325" s="130"/>
      <c r="FXL325" s="131"/>
      <c r="FXM325" s="131"/>
      <c r="FXN325" s="131"/>
      <c r="FXO325" s="132"/>
      <c r="FXP325" s="132"/>
      <c r="FXQ325" s="129"/>
      <c r="FXR325" s="129"/>
      <c r="FXS325" s="130"/>
      <c r="FXT325" s="131"/>
      <c r="FXU325" s="131"/>
      <c r="FXV325" s="131"/>
      <c r="FXW325" s="132"/>
      <c r="FXX325" s="132"/>
      <c r="FXY325" s="129"/>
      <c r="FXZ325" s="129"/>
      <c r="FYA325" s="130"/>
      <c r="FYB325" s="131"/>
      <c r="FYC325" s="131"/>
      <c r="FYD325" s="131"/>
      <c r="FYE325" s="132"/>
      <c r="FYF325" s="132"/>
      <c r="FYG325" s="129"/>
      <c r="FYH325" s="129"/>
      <c r="FYI325" s="130"/>
      <c r="FYJ325" s="131"/>
      <c r="FYK325" s="131"/>
      <c r="FYL325" s="131"/>
      <c r="FYM325" s="132"/>
      <c r="FYN325" s="132"/>
      <c r="FYO325" s="129"/>
      <c r="FYP325" s="129"/>
      <c r="FYQ325" s="130"/>
      <c r="FYR325" s="131"/>
      <c r="FYS325" s="131"/>
      <c r="FYT325" s="131"/>
      <c r="FYU325" s="132"/>
      <c r="FYV325" s="132"/>
      <c r="FYW325" s="129"/>
      <c r="FYX325" s="129"/>
      <c r="FYY325" s="130"/>
      <c r="FYZ325" s="131"/>
      <c r="FZA325" s="131"/>
      <c r="FZB325" s="131"/>
      <c r="FZC325" s="132"/>
      <c r="FZD325" s="132"/>
      <c r="FZE325" s="129"/>
      <c r="FZF325" s="129"/>
      <c r="FZG325" s="130"/>
      <c r="FZH325" s="131"/>
      <c r="FZI325" s="131"/>
      <c r="FZJ325" s="131"/>
      <c r="FZK325" s="132"/>
      <c r="FZL325" s="132"/>
      <c r="FZM325" s="129"/>
      <c r="FZN325" s="129"/>
      <c r="FZO325" s="130"/>
      <c r="FZP325" s="131"/>
      <c r="FZQ325" s="131"/>
      <c r="FZR325" s="131"/>
      <c r="FZS325" s="132"/>
      <c r="FZT325" s="132"/>
      <c r="FZU325" s="129"/>
      <c r="FZV325" s="129"/>
      <c r="FZW325" s="130"/>
      <c r="FZX325" s="131"/>
      <c r="FZY325" s="131"/>
      <c r="FZZ325" s="131"/>
      <c r="GAA325" s="132"/>
      <c r="GAB325" s="132"/>
      <c r="GAC325" s="129"/>
      <c r="GAD325" s="129"/>
      <c r="GAE325" s="130"/>
      <c r="GAF325" s="131"/>
      <c r="GAG325" s="131"/>
      <c r="GAH325" s="131"/>
      <c r="GAI325" s="132"/>
      <c r="GAJ325" s="132"/>
      <c r="GAK325" s="129"/>
      <c r="GAL325" s="129"/>
      <c r="GAM325" s="130"/>
      <c r="GAN325" s="131"/>
      <c r="GAO325" s="131"/>
      <c r="GAP325" s="131"/>
      <c r="GAQ325" s="132"/>
      <c r="GAR325" s="132"/>
      <c r="GAS325" s="129"/>
      <c r="GAT325" s="129"/>
      <c r="GAU325" s="130"/>
      <c r="GAV325" s="131"/>
      <c r="GAW325" s="131"/>
      <c r="GAX325" s="131"/>
      <c r="GAY325" s="132"/>
      <c r="GAZ325" s="132"/>
      <c r="GBA325" s="129"/>
      <c r="GBB325" s="129"/>
      <c r="GBC325" s="130"/>
      <c r="GBD325" s="131"/>
      <c r="GBE325" s="131"/>
      <c r="GBF325" s="131"/>
      <c r="GBG325" s="132"/>
      <c r="GBH325" s="132"/>
      <c r="GBI325" s="129"/>
      <c r="GBJ325" s="129"/>
      <c r="GBK325" s="130"/>
      <c r="GBL325" s="131"/>
      <c r="GBM325" s="131"/>
      <c r="GBN325" s="131"/>
      <c r="GBO325" s="132"/>
      <c r="GBP325" s="132"/>
      <c r="GBQ325" s="129"/>
      <c r="GBR325" s="129"/>
      <c r="GBS325" s="130"/>
      <c r="GBT325" s="131"/>
      <c r="GBU325" s="131"/>
      <c r="GBV325" s="131"/>
      <c r="GBW325" s="132"/>
      <c r="GBX325" s="132"/>
      <c r="GBY325" s="129"/>
      <c r="GBZ325" s="129"/>
      <c r="GCA325" s="130"/>
      <c r="GCB325" s="131"/>
      <c r="GCC325" s="131"/>
      <c r="GCD325" s="131"/>
      <c r="GCE325" s="132"/>
      <c r="GCF325" s="132"/>
      <c r="GCG325" s="129"/>
      <c r="GCH325" s="129"/>
      <c r="GCI325" s="130"/>
      <c r="GCJ325" s="131"/>
      <c r="GCK325" s="131"/>
      <c r="GCL325" s="131"/>
      <c r="GCM325" s="132"/>
      <c r="GCN325" s="132"/>
      <c r="GCO325" s="129"/>
      <c r="GCP325" s="129"/>
      <c r="GCQ325" s="130"/>
      <c r="GCR325" s="131"/>
      <c r="GCS325" s="131"/>
      <c r="GCT325" s="131"/>
      <c r="GCU325" s="132"/>
      <c r="GCV325" s="132"/>
      <c r="GCW325" s="129"/>
      <c r="GCX325" s="129"/>
      <c r="GCY325" s="130"/>
      <c r="GCZ325" s="131"/>
      <c r="GDA325" s="131"/>
      <c r="GDB325" s="131"/>
      <c r="GDC325" s="132"/>
      <c r="GDD325" s="132"/>
      <c r="GDE325" s="129"/>
      <c r="GDF325" s="129"/>
      <c r="GDG325" s="130"/>
      <c r="GDH325" s="131"/>
      <c r="GDI325" s="131"/>
      <c r="GDJ325" s="131"/>
      <c r="GDK325" s="132"/>
      <c r="GDL325" s="132"/>
      <c r="GDM325" s="129"/>
      <c r="GDN325" s="129"/>
      <c r="GDO325" s="130"/>
      <c r="GDP325" s="131"/>
      <c r="GDQ325" s="131"/>
      <c r="GDR325" s="131"/>
      <c r="GDS325" s="132"/>
      <c r="GDT325" s="132"/>
      <c r="GDU325" s="129"/>
      <c r="GDV325" s="129"/>
      <c r="GDW325" s="130"/>
      <c r="GDX325" s="131"/>
      <c r="GDY325" s="131"/>
      <c r="GDZ325" s="131"/>
      <c r="GEA325" s="132"/>
      <c r="GEB325" s="132"/>
      <c r="GEC325" s="129"/>
      <c r="GED325" s="129"/>
      <c r="GEE325" s="130"/>
      <c r="GEF325" s="131"/>
      <c r="GEG325" s="131"/>
      <c r="GEH325" s="131"/>
      <c r="GEI325" s="132"/>
      <c r="GEJ325" s="132"/>
      <c r="GEK325" s="129"/>
      <c r="GEL325" s="129"/>
      <c r="GEM325" s="130"/>
      <c r="GEN325" s="131"/>
      <c r="GEO325" s="131"/>
      <c r="GEP325" s="131"/>
      <c r="GEQ325" s="132"/>
      <c r="GER325" s="132"/>
      <c r="GES325" s="129"/>
      <c r="GET325" s="129"/>
      <c r="GEU325" s="130"/>
      <c r="GEV325" s="131"/>
      <c r="GEW325" s="131"/>
      <c r="GEX325" s="131"/>
      <c r="GEY325" s="132"/>
      <c r="GEZ325" s="132"/>
      <c r="GFA325" s="129"/>
      <c r="GFB325" s="129"/>
      <c r="GFC325" s="130"/>
      <c r="GFD325" s="131"/>
      <c r="GFE325" s="131"/>
      <c r="GFF325" s="131"/>
      <c r="GFG325" s="132"/>
      <c r="GFH325" s="132"/>
      <c r="GFI325" s="129"/>
      <c r="GFJ325" s="129"/>
      <c r="GFK325" s="130"/>
      <c r="GFL325" s="131"/>
      <c r="GFM325" s="131"/>
      <c r="GFN325" s="131"/>
      <c r="GFO325" s="132"/>
      <c r="GFP325" s="132"/>
      <c r="GFQ325" s="129"/>
      <c r="GFR325" s="129"/>
      <c r="GFS325" s="130"/>
      <c r="GFT325" s="131"/>
      <c r="GFU325" s="131"/>
      <c r="GFV325" s="131"/>
      <c r="GFW325" s="132"/>
      <c r="GFX325" s="132"/>
      <c r="GFY325" s="129"/>
      <c r="GFZ325" s="129"/>
      <c r="GGA325" s="130"/>
      <c r="GGB325" s="131"/>
      <c r="GGC325" s="131"/>
      <c r="GGD325" s="131"/>
      <c r="GGE325" s="132"/>
      <c r="GGF325" s="132"/>
      <c r="GGG325" s="129"/>
      <c r="GGH325" s="129"/>
      <c r="GGI325" s="130"/>
      <c r="GGJ325" s="131"/>
      <c r="GGK325" s="131"/>
      <c r="GGL325" s="131"/>
      <c r="GGM325" s="132"/>
      <c r="GGN325" s="132"/>
      <c r="GGO325" s="129"/>
      <c r="GGP325" s="129"/>
      <c r="GGQ325" s="130"/>
      <c r="GGR325" s="131"/>
      <c r="GGS325" s="131"/>
      <c r="GGT325" s="131"/>
      <c r="GGU325" s="132"/>
      <c r="GGV325" s="132"/>
      <c r="GGW325" s="129"/>
      <c r="GGX325" s="129"/>
      <c r="GGY325" s="130"/>
      <c r="GGZ325" s="131"/>
      <c r="GHA325" s="131"/>
      <c r="GHB325" s="131"/>
      <c r="GHC325" s="132"/>
      <c r="GHD325" s="132"/>
      <c r="GHE325" s="129"/>
      <c r="GHF325" s="129"/>
      <c r="GHG325" s="130"/>
      <c r="GHH325" s="131"/>
      <c r="GHI325" s="131"/>
      <c r="GHJ325" s="131"/>
      <c r="GHK325" s="132"/>
      <c r="GHL325" s="132"/>
      <c r="GHM325" s="129"/>
      <c r="GHN325" s="129"/>
      <c r="GHO325" s="130"/>
      <c r="GHP325" s="131"/>
      <c r="GHQ325" s="131"/>
      <c r="GHR325" s="131"/>
      <c r="GHS325" s="132"/>
      <c r="GHT325" s="132"/>
      <c r="GHU325" s="129"/>
      <c r="GHV325" s="129"/>
      <c r="GHW325" s="130"/>
      <c r="GHX325" s="131"/>
      <c r="GHY325" s="131"/>
      <c r="GHZ325" s="131"/>
      <c r="GIA325" s="132"/>
      <c r="GIB325" s="132"/>
      <c r="GIC325" s="129"/>
      <c r="GID325" s="129"/>
      <c r="GIE325" s="130"/>
      <c r="GIF325" s="131"/>
      <c r="GIG325" s="131"/>
      <c r="GIH325" s="131"/>
      <c r="GII325" s="132"/>
      <c r="GIJ325" s="132"/>
      <c r="GIK325" s="129"/>
      <c r="GIL325" s="129"/>
      <c r="GIM325" s="130"/>
      <c r="GIN325" s="131"/>
      <c r="GIO325" s="131"/>
      <c r="GIP325" s="131"/>
      <c r="GIQ325" s="132"/>
      <c r="GIR325" s="132"/>
      <c r="GIS325" s="129"/>
      <c r="GIT325" s="129"/>
      <c r="GIU325" s="130"/>
      <c r="GIV325" s="131"/>
      <c r="GIW325" s="131"/>
      <c r="GIX325" s="131"/>
      <c r="GIY325" s="132"/>
      <c r="GIZ325" s="132"/>
      <c r="GJA325" s="129"/>
      <c r="GJB325" s="129"/>
      <c r="GJC325" s="130"/>
      <c r="GJD325" s="131"/>
      <c r="GJE325" s="131"/>
      <c r="GJF325" s="131"/>
      <c r="GJG325" s="132"/>
      <c r="GJH325" s="132"/>
      <c r="GJI325" s="129"/>
      <c r="GJJ325" s="129"/>
      <c r="GJK325" s="130"/>
      <c r="GJL325" s="131"/>
      <c r="GJM325" s="131"/>
      <c r="GJN325" s="131"/>
      <c r="GJO325" s="132"/>
      <c r="GJP325" s="132"/>
      <c r="GJQ325" s="129"/>
      <c r="GJR325" s="129"/>
      <c r="GJS325" s="130"/>
      <c r="GJT325" s="131"/>
      <c r="GJU325" s="131"/>
      <c r="GJV325" s="131"/>
      <c r="GJW325" s="132"/>
      <c r="GJX325" s="132"/>
      <c r="GJY325" s="129"/>
      <c r="GJZ325" s="129"/>
      <c r="GKA325" s="130"/>
      <c r="GKB325" s="131"/>
      <c r="GKC325" s="131"/>
      <c r="GKD325" s="131"/>
      <c r="GKE325" s="132"/>
      <c r="GKF325" s="132"/>
      <c r="GKG325" s="129"/>
      <c r="GKH325" s="129"/>
      <c r="GKI325" s="130"/>
      <c r="GKJ325" s="131"/>
      <c r="GKK325" s="131"/>
      <c r="GKL325" s="131"/>
      <c r="GKM325" s="132"/>
      <c r="GKN325" s="132"/>
      <c r="GKO325" s="129"/>
      <c r="GKP325" s="129"/>
      <c r="GKQ325" s="130"/>
      <c r="GKR325" s="131"/>
      <c r="GKS325" s="131"/>
      <c r="GKT325" s="131"/>
      <c r="GKU325" s="132"/>
      <c r="GKV325" s="132"/>
      <c r="GKW325" s="129"/>
      <c r="GKX325" s="129"/>
      <c r="GKY325" s="130"/>
      <c r="GKZ325" s="131"/>
      <c r="GLA325" s="131"/>
      <c r="GLB325" s="131"/>
      <c r="GLC325" s="132"/>
      <c r="GLD325" s="132"/>
      <c r="GLE325" s="129"/>
      <c r="GLF325" s="129"/>
      <c r="GLG325" s="130"/>
      <c r="GLH325" s="131"/>
      <c r="GLI325" s="131"/>
      <c r="GLJ325" s="131"/>
      <c r="GLK325" s="132"/>
      <c r="GLL325" s="132"/>
      <c r="GLM325" s="129"/>
      <c r="GLN325" s="129"/>
      <c r="GLO325" s="130"/>
      <c r="GLP325" s="131"/>
      <c r="GLQ325" s="131"/>
      <c r="GLR325" s="131"/>
      <c r="GLS325" s="132"/>
      <c r="GLT325" s="132"/>
      <c r="GLU325" s="129"/>
      <c r="GLV325" s="129"/>
      <c r="GLW325" s="130"/>
      <c r="GLX325" s="131"/>
      <c r="GLY325" s="131"/>
      <c r="GLZ325" s="131"/>
      <c r="GMA325" s="132"/>
      <c r="GMB325" s="132"/>
      <c r="GMC325" s="129"/>
      <c r="GMD325" s="129"/>
      <c r="GME325" s="130"/>
      <c r="GMF325" s="131"/>
      <c r="GMG325" s="131"/>
      <c r="GMH325" s="131"/>
      <c r="GMI325" s="132"/>
      <c r="GMJ325" s="132"/>
      <c r="GMK325" s="129"/>
      <c r="GML325" s="129"/>
      <c r="GMM325" s="130"/>
      <c r="GMN325" s="131"/>
      <c r="GMO325" s="131"/>
      <c r="GMP325" s="131"/>
      <c r="GMQ325" s="132"/>
      <c r="GMR325" s="132"/>
      <c r="GMS325" s="129"/>
      <c r="GMT325" s="129"/>
      <c r="GMU325" s="130"/>
      <c r="GMV325" s="131"/>
      <c r="GMW325" s="131"/>
      <c r="GMX325" s="131"/>
      <c r="GMY325" s="132"/>
      <c r="GMZ325" s="132"/>
      <c r="GNA325" s="129"/>
      <c r="GNB325" s="129"/>
      <c r="GNC325" s="130"/>
      <c r="GND325" s="131"/>
      <c r="GNE325" s="131"/>
      <c r="GNF325" s="131"/>
      <c r="GNG325" s="132"/>
      <c r="GNH325" s="132"/>
      <c r="GNI325" s="129"/>
      <c r="GNJ325" s="129"/>
      <c r="GNK325" s="130"/>
      <c r="GNL325" s="131"/>
      <c r="GNM325" s="131"/>
      <c r="GNN325" s="131"/>
      <c r="GNO325" s="132"/>
      <c r="GNP325" s="132"/>
      <c r="GNQ325" s="129"/>
      <c r="GNR325" s="129"/>
      <c r="GNS325" s="130"/>
      <c r="GNT325" s="131"/>
      <c r="GNU325" s="131"/>
      <c r="GNV325" s="131"/>
      <c r="GNW325" s="132"/>
      <c r="GNX325" s="132"/>
      <c r="GNY325" s="129"/>
      <c r="GNZ325" s="129"/>
      <c r="GOA325" s="130"/>
      <c r="GOB325" s="131"/>
      <c r="GOC325" s="131"/>
      <c r="GOD325" s="131"/>
      <c r="GOE325" s="132"/>
      <c r="GOF325" s="132"/>
      <c r="GOG325" s="129"/>
      <c r="GOH325" s="129"/>
      <c r="GOI325" s="130"/>
      <c r="GOJ325" s="131"/>
      <c r="GOK325" s="131"/>
      <c r="GOL325" s="131"/>
      <c r="GOM325" s="132"/>
      <c r="GON325" s="132"/>
      <c r="GOO325" s="129"/>
      <c r="GOP325" s="129"/>
      <c r="GOQ325" s="130"/>
      <c r="GOR325" s="131"/>
      <c r="GOS325" s="131"/>
      <c r="GOT325" s="131"/>
      <c r="GOU325" s="132"/>
      <c r="GOV325" s="132"/>
      <c r="GOW325" s="129"/>
      <c r="GOX325" s="129"/>
      <c r="GOY325" s="130"/>
      <c r="GOZ325" s="131"/>
      <c r="GPA325" s="131"/>
      <c r="GPB325" s="131"/>
      <c r="GPC325" s="132"/>
      <c r="GPD325" s="132"/>
      <c r="GPE325" s="129"/>
      <c r="GPF325" s="129"/>
      <c r="GPG325" s="130"/>
      <c r="GPH325" s="131"/>
      <c r="GPI325" s="131"/>
      <c r="GPJ325" s="131"/>
      <c r="GPK325" s="132"/>
      <c r="GPL325" s="132"/>
      <c r="GPM325" s="129"/>
      <c r="GPN325" s="129"/>
      <c r="GPO325" s="130"/>
      <c r="GPP325" s="131"/>
      <c r="GPQ325" s="131"/>
      <c r="GPR325" s="131"/>
      <c r="GPS325" s="132"/>
      <c r="GPT325" s="132"/>
      <c r="GPU325" s="129"/>
      <c r="GPV325" s="129"/>
      <c r="GPW325" s="130"/>
      <c r="GPX325" s="131"/>
      <c r="GPY325" s="131"/>
      <c r="GPZ325" s="131"/>
      <c r="GQA325" s="132"/>
      <c r="GQB325" s="132"/>
      <c r="GQC325" s="129"/>
      <c r="GQD325" s="129"/>
      <c r="GQE325" s="130"/>
      <c r="GQF325" s="131"/>
      <c r="GQG325" s="131"/>
      <c r="GQH325" s="131"/>
      <c r="GQI325" s="132"/>
      <c r="GQJ325" s="132"/>
      <c r="GQK325" s="129"/>
      <c r="GQL325" s="129"/>
      <c r="GQM325" s="130"/>
      <c r="GQN325" s="131"/>
      <c r="GQO325" s="131"/>
      <c r="GQP325" s="131"/>
      <c r="GQQ325" s="132"/>
      <c r="GQR325" s="132"/>
      <c r="GQS325" s="129"/>
      <c r="GQT325" s="129"/>
      <c r="GQU325" s="130"/>
      <c r="GQV325" s="131"/>
      <c r="GQW325" s="131"/>
      <c r="GQX325" s="131"/>
      <c r="GQY325" s="132"/>
      <c r="GQZ325" s="132"/>
      <c r="GRA325" s="129"/>
      <c r="GRB325" s="129"/>
      <c r="GRC325" s="130"/>
      <c r="GRD325" s="131"/>
      <c r="GRE325" s="131"/>
      <c r="GRF325" s="131"/>
      <c r="GRG325" s="132"/>
      <c r="GRH325" s="132"/>
      <c r="GRI325" s="129"/>
      <c r="GRJ325" s="129"/>
      <c r="GRK325" s="130"/>
      <c r="GRL325" s="131"/>
      <c r="GRM325" s="131"/>
      <c r="GRN325" s="131"/>
      <c r="GRO325" s="132"/>
      <c r="GRP325" s="132"/>
      <c r="GRQ325" s="129"/>
      <c r="GRR325" s="129"/>
      <c r="GRS325" s="130"/>
      <c r="GRT325" s="131"/>
      <c r="GRU325" s="131"/>
      <c r="GRV325" s="131"/>
      <c r="GRW325" s="132"/>
      <c r="GRX325" s="132"/>
      <c r="GRY325" s="129"/>
      <c r="GRZ325" s="129"/>
      <c r="GSA325" s="130"/>
      <c r="GSB325" s="131"/>
      <c r="GSC325" s="131"/>
      <c r="GSD325" s="131"/>
      <c r="GSE325" s="132"/>
      <c r="GSF325" s="132"/>
      <c r="GSG325" s="129"/>
      <c r="GSH325" s="129"/>
      <c r="GSI325" s="130"/>
      <c r="GSJ325" s="131"/>
      <c r="GSK325" s="131"/>
      <c r="GSL325" s="131"/>
      <c r="GSM325" s="132"/>
      <c r="GSN325" s="132"/>
      <c r="GSO325" s="129"/>
      <c r="GSP325" s="129"/>
      <c r="GSQ325" s="130"/>
      <c r="GSR325" s="131"/>
      <c r="GSS325" s="131"/>
      <c r="GST325" s="131"/>
      <c r="GSU325" s="132"/>
      <c r="GSV325" s="132"/>
      <c r="GSW325" s="129"/>
      <c r="GSX325" s="129"/>
      <c r="GSY325" s="130"/>
      <c r="GSZ325" s="131"/>
      <c r="GTA325" s="131"/>
      <c r="GTB325" s="131"/>
      <c r="GTC325" s="132"/>
      <c r="GTD325" s="132"/>
      <c r="GTE325" s="129"/>
      <c r="GTF325" s="129"/>
      <c r="GTG325" s="130"/>
      <c r="GTH325" s="131"/>
      <c r="GTI325" s="131"/>
      <c r="GTJ325" s="131"/>
      <c r="GTK325" s="132"/>
      <c r="GTL325" s="132"/>
      <c r="GTM325" s="129"/>
      <c r="GTN325" s="129"/>
      <c r="GTO325" s="130"/>
      <c r="GTP325" s="131"/>
      <c r="GTQ325" s="131"/>
      <c r="GTR325" s="131"/>
      <c r="GTS325" s="132"/>
      <c r="GTT325" s="132"/>
      <c r="GTU325" s="129"/>
      <c r="GTV325" s="129"/>
      <c r="GTW325" s="130"/>
      <c r="GTX325" s="131"/>
      <c r="GTY325" s="131"/>
      <c r="GTZ325" s="131"/>
      <c r="GUA325" s="132"/>
      <c r="GUB325" s="132"/>
      <c r="GUC325" s="129"/>
      <c r="GUD325" s="129"/>
      <c r="GUE325" s="130"/>
      <c r="GUF325" s="131"/>
      <c r="GUG325" s="131"/>
      <c r="GUH325" s="131"/>
      <c r="GUI325" s="132"/>
      <c r="GUJ325" s="132"/>
      <c r="GUK325" s="129"/>
      <c r="GUL325" s="129"/>
      <c r="GUM325" s="130"/>
      <c r="GUN325" s="131"/>
      <c r="GUO325" s="131"/>
      <c r="GUP325" s="131"/>
      <c r="GUQ325" s="132"/>
      <c r="GUR325" s="132"/>
      <c r="GUS325" s="129"/>
      <c r="GUT325" s="129"/>
      <c r="GUU325" s="130"/>
      <c r="GUV325" s="131"/>
      <c r="GUW325" s="131"/>
      <c r="GUX325" s="131"/>
      <c r="GUY325" s="132"/>
      <c r="GUZ325" s="132"/>
      <c r="GVA325" s="129"/>
      <c r="GVB325" s="129"/>
      <c r="GVC325" s="130"/>
      <c r="GVD325" s="131"/>
      <c r="GVE325" s="131"/>
      <c r="GVF325" s="131"/>
      <c r="GVG325" s="132"/>
      <c r="GVH325" s="132"/>
      <c r="GVI325" s="129"/>
      <c r="GVJ325" s="129"/>
      <c r="GVK325" s="130"/>
      <c r="GVL325" s="131"/>
      <c r="GVM325" s="131"/>
      <c r="GVN325" s="131"/>
      <c r="GVO325" s="132"/>
      <c r="GVP325" s="132"/>
      <c r="GVQ325" s="129"/>
      <c r="GVR325" s="129"/>
      <c r="GVS325" s="130"/>
      <c r="GVT325" s="131"/>
      <c r="GVU325" s="131"/>
      <c r="GVV325" s="131"/>
      <c r="GVW325" s="132"/>
      <c r="GVX325" s="132"/>
      <c r="GVY325" s="129"/>
      <c r="GVZ325" s="129"/>
      <c r="GWA325" s="130"/>
      <c r="GWB325" s="131"/>
      <c r="GWC325" s="131"/>
      <c r="GWD325" s="131"/>
      <c r="GWE325" s="132"/>
      <c r="GWF325" s="132"/>
      <c r="GWG325" s="129"/>
      <c r="GWH325" s="129"/>
      <c r="GWI325" s="130"/>
      <c r="GWJ325" s="131"/>
      <c r="GWK325" s="131"/>
      <c r="GWL325" s="131"/>
      <c r="GWM325" s="132"/>
      <c r="GWN325" s="132"/>
      <c r="GWO325" s="129"/>
      <c r="GWP325" s="129"/>
      <c r="GWQ325" s="130"/>
      <c r="GWR325" s="131"/>
      <c r="GWS325" s="131"/>
      <c r="GWT325" s="131"/>
      <c r="GWU325" s="132"/>
      <c r="GWV325" s="132"/>
      <c r="GWW325" s="129"/>
      <c r="GWX325" s="129"/>
      <c r="GWY325" s="130"/>
      <c r="GWZ325" s="131"/>
      <c r="GXA325" s="131"/>
      <c r="GXB325" s="131"/>
      <c r="GXC325" s="132"/>
      <c r="GXD325" s="132"/>
      <c r="GXE325" s="129"/>
      <c r="GXF325" s="129"/>
      <c r="GXG325" s="130"/>
      <c r="GXH325" s="131"/>
      <c r="GXI325" s="131"/>
      <c r="GXJ325" s="131"/>
      <c r="GXK325" s="132"/>
      <c r="GXL325" s="132"/>
      <c r="GXM325" s="129"/>
      <c r="GXN325" s="129"/>
      <c r="GXO325" s="130"/>
      <c r="GXP325" s="131"/>
      <c r="GXQ325" s="131"/>
      <c r="GXR325" s="131"/>
      <c r="GXS325" s="132"/>
      <c r="GXT325" s="132"/>
      <c r="GXU325" s="129"/>
      <c r="GXV325" s="129"/>
      <c r="GXW325" s="130"/>
      <c r="GXX325" s="131"/>
      <c r="GXY325" s="131"/>
      <c r="GXZ325" s="131"/>
      <c r="GYA325" s="132"/>
      <c r="GYB325" s="132"/>
      <c r="GYC325" s="129"/>
      <c r="GYD325" s="129"/>
      <c r="GYE325" s="130"/>
      <c r="GYF325" s="131"/>
      <c r="GYG325" s="131"/>
      <c r="GYH325" s="131"/>
      <c r="GYI325" s="132"/>
      <c r="GYJ325" s="132"/>
      <c r="GYK325" s="129"/>
      <c r="GYL325" s="129"/>
      <c r="GYM325" s="130"/>
      <c r="GYN325" s="131"/>
      <c r="GYO325" s="131"/>
      <c r="GYP325" s="131"/>
      <c r="GYQ325" s="132"/>
      <c r="GYR325" s="132"/>
      <c r="GYS325" s="129"/>
      <c r="GYT325" s="129"/>
      <c r="GYU325" s="130"/>
      <c r="GYV325" s="131"/>
      <c r="GYW325" s="131"/>
      <c r="GYX325" s="131"/>
      <c r="GYY325" s="132"/>
      <c r="GYZ325" s="132"/>
      <c r="GZA325" s="129"/>
      <c r="GZB325" s="129"/>
      <c r="GZC325" s="130"/>
      <c r="GZD325" s="131"/>
      <c r="GZE325" s="131"/>
      <c r="GZF325" s="131"/>
      <c r="GZG325" s="132"/>
      <c r="GZH325" s="132"/>
      <c r="GZI325" s="129"/>
      <c r="GZJ325" s="129"/>
      <c r="GZK325" s="130"/>
      <c r="GZL325" s="131"/>
      <c r="GZM325" s="131"/>
      <c r="GZN325" s="131"/>
      <c r="GZO325" s="132"/>
      <c r="GZP325" s="132"/>
      <c r="GZQ325" s="129"/>
      <c r="GZR325" s="129"/>
      <c r="GZS325" s="130"/>
      <c r="GZT325" s="131"/>
      <c r="GZU325" s="131"/>
      <c r="GZV325" s="131"/>
      <c r="GZW325" s="132"/>
      <c r="GZX325" s="132"/>
      <c r="GZY325" s="129"/>
      <c r="GZZ325" s="129"/>
      <c r="HAA325" s="130"/>
      <c r="HAB325" s="131"/>
      <c r="HAC325" s="131"/>
      <c r="HAD325" s="131"/>
      <c r="HAE325" s="132"/>
      <c r="HAF325" s="132"/>
      <c r="HAG325" s="129"/>
      <c r="HAH325" s="129"/>
      <c r="HAI325" s="130"/>
      <c r="HAJ325" s="131"/>
      <c r="HAK325" s="131"/>
      <c r="HAL325" s="131"/>
      <c r="HAM325" s="132"/>
      <c r="HAN325" s="132"/>
      <c r="HAO325" s="129"/>
      <c r="HAP325" s="129"/>
      <c r="HAQ325" s="130"/>
      <c r="HAR325" s="131"/>
      <c r="HAS325" s="131"/>
      <c r="HAT325" s="131"/>
      <c r="HAU325" s="132"/>
      <c r="HAV325" s="132"/>
      <c r="HAW325" s="129"/>
      <c r="HAX325" s="129"/>
      <c r="HAY325" s="130"/>
      <c r="HAZ325" s="131"/>
      <c r="HBA325" s="131"/>
      <c r="HBB325" s="131"/>
      <c r="HBC325" s="132"/>
      <c r="HBD325" s="132"/>
      <c r="HBE325" s="129"/>
      <c r="HBF325" s="129"/>
      <c r="HBG325" s="130"/>
      <c r="HBH325" s="131"/>
      <c r="HBI325" s="131"/>
      <c r="HBJ325" s="131"/>
      <c r="HBK325" s="132"/>
      <c r="HBL325" s="132"/>
      <c r="HBM325" s="129"/>
      <c r="HBN325" s="129"/>
      <c r="HBO325" s="130"/>
      <c r="HBP325" s="131"/>
      <c r="HBQ325" s="131"/>
      <c r="HBR325" s="131"/>
      <c r="HBS325" s="132"/>
      <c r="HBT325" s="132"/>
      <c r="HBU325" s="129"/>
      <c r="HBV325" s="129"/>
      <c r="HBW325" s="130"/>
      <c r="HBX325" s="131"/>
      <c r="HBY325" s="131"/>
      <c r="HBZ325" s="131"/>
      <c r="HCA325" s="132"/>
      <c r="HCB325" s="132"/>
      <c r="HCC325" s="129"/>
      <c r="HCD325" s="129"/>
      <c r="HCE325" s="130"/>
      <c r="HCF325" s="131"/>
      <c r="HCG325" s="131"/>
      <c r="HCH325" s="131"/>
      <c r="HCI325" s="132"/>
      <c r="HCJ325" s="132"/>
      <c r="HCK325" s="129"/>
      <c r="HCL325" s="129"/>
      <c r="HCM325" s="130"/>
      <c r="HCN325" s="131"/>
      <c r="HCO325" s="131"/>
      <c r="HCP325" s="131"/>
      <c r="HCQ325" s="132"/>
      <c r="HCR325" s="132"/>
      <c r="HCS325" s="129"/>
      <c r="HCT325" s="129"/>
      <c r="HCU325" s="130"/>
      <c r="HCV325" s="131"/>
      <c r="HCW325" s="131"/>
      <c r="HCX325" s="131"/>
      <c r="HCY325" s="132"/>
      <c r="HCZ325" s="132"/>
      <c r="HDA325" s="129"/>
      <c r="HDB325" s="129"/>
      <c r="HDC325" s="130"/>
      <c r="HDD325" s="131"/>
      <c r="HDE325" s="131"/>
      <c r="HDF325" s="131"/>
      <c r="HDG325" s="132"/>
      <c r="HDH325" s="132"/>
      <c r="HDI325" s="129"/>
      <c r="HDJ325" s="129"/>
      <c r="HDK325" s="130"/>
      <c r="HDL325" s="131"/>
      <c r="HDM325" s="131"/>
      <c r="HDN325" s="131"/>
      <c r="HDO325" s="132"/>
      <c r="HDP325" s="132"/>
      <c r="HDQ325" s="129"/>
      <c r="HDR325" s="129"/>
      <c r="HDS325" s="130"/>
      <c r="HDT325" s="131"/>
      <c r="HDU325" s="131"/>
      <c r="HDV325" s="131"/>
      <c r="HDW325" s="132"/>
      <c r="HDX325" s="132"/>
      <c r="HDY325" s="129"/>
      <c r="HDZ325" s="129"/>
      <c r="HEA325" s="130"/>
      <c r="HEB325" s="131"/>
      <c r="HEC325" s="131"/>
      <c r="HED325" s="131"/>
      <c r="HEE325" s="132"/>
      <c r="HEF325" s="132"/>
      <c r="HEG325" s="129"/>
      <c r="HEH325" s="129"/>
      <c r="HEI325" s="130"/>
      <c r="HEJ325" s="131"/>
      <c r="HEK325" s="131"/>
      <c r="HEL325" s="131"/>
      <c r="HEM325" s="132"/>
      <c r="HEN325" s="132"/>
      <c r="HEO325" s="129"/>
      <c r="HEP325" s="129"/>
      <c r="HEQ325" s="130"/>
      <c r="HER325" s="131"/>
      <c r="HES325" s="131"/>
      <c r="HET325" s="131"/>
      <c r="HEU325" s="132"/>
      <c r="HEV325" s="132"/>
      <c r="HEW325" s="129"/>
      <c r="HEX325" s="129"/>
      <c r="HEY325" s="130"/>
      <c r="HEZ325" s="131"/>
      <c r="HFA325" s="131"/>
      <c r="HFB325" s="131"/>
      <c r="HFC325" s="132"/>
      <c r="HFD325" s="132"/>
      <c r="HFE325" s="129"/>
      <c r="HFF325" s="129"/>
      <c r="HFG325" s="130"/>
      <c r="HFH325" s="131"/>
      <c r="HFI325" s="131"/>
      <c r="HFJ325" s="131"/>
      <c r="HFK325" s="132"/>
      <c r="HFL325" s="132"/>
      <c r="HFM325" s="129"/>
      <c r="HFN325" s="129"/>
      <c r="HFO325" s="130"/>
      <c r="HFP325" s="131"/>
      <c r="HFQ325" s="131"/>
      <c r="HFR325" s="131"/>
      <c r="HFS325" s="132"/>
      <c r="HFT325" s="132"/>
      <c r="HFU325" s="129"/>
      <c r="HFV325" s="129"/>
      <c r="HFW325" s="130"/>
      <c r="HFX325" s="131"/>
      <c r="HFY325" s="131"/>
      <c r="HFZ325" s="131"/>
      <c r="HGA325" s="132"/>
      <c r="HGB325" s="132"/>
      <c r="HGC325" s="129"/>
      <c r="HGD325" s="129"/>
      <c r="HGE325" s="130"/>
      <c r="HGF325" s="131"/>
      <c r="HGG325" s="131"/>
      <c r="HGH325" s="131"/>
      <c r="HGI325" s="132"/>
      <c r="HGJ325" s="132"/>
      <c r="HGK325" s="129"/>
      <c r="HGL325" s="129"/>
      <c r="HGM325" s="130"/>
      <c r="HGN325" s="131"/>
      <c r="HGO325" s="131"/>
      <c r="HGP325" s="131"/>
      <c r="HGQ325" s="132"/>
      <c r="HGR325" s="132"/>
      <c r="HGS325" s="129"/>
      <c r="HGT325" s="129"/>
      <c r="HGU325" s="130"/>
      <c r="HGV325" s="131"/>
      <c r="HGW325" s="131"/>
      <c r="HGX325" s="131"/>
      <c r="HGY325" s="132"/>
      <c r="HGZ325" s="132"/>
      <c r="HHA325" s="129"/>
      <c r="HHB325" s="129"/>
      <c r="HHC325" s="130"/>
      <c r="HHD325" s="131"/>
      <c r="HHE325" s="131"/>
      <c r="HHF325" s="131"/>
      <c r="HHG325" s="132"/>
      <c r="HHH325" s="132"/>
      <c r="HHI325" s="129"/>
      <c r="HHJ325" s="129"/>
      <c r="HHK325" s="130"/>
      <c r="HHL325" s="131"/>
      <c r="HHM325" s="131"/>
      <c r="HHN325" s="131"/>
      <c r="HHO325" s="132"/>
      <c r="HHP325" s="132"/>
      <c r="HHQ325" s="129"/>
      <c r="HHR325" s="129"/>
      <c r="HHS325" s="130"/>
      <c r="HHT325" s="131"/>
      <c r="HHU325" s="131"/>
      <c r="HHV325" s="131"/>
      <c r="HHW325" s="132"/>
      <c r="HHX325" s="132"/>
      <c r="HHY325" s="129"/>
      <c r="HHZ325" s="129"/>
      <c r="HIA325" s="130"/>
      <c r="HIB325" s="131"/>
      <c r="HIC325" s="131"/>
      <c r="HID325" s="131"/>
      <c r="HIE325" s="132"/>
      <c r="HIF325" s="132"/>
      <c r="HIG325" s="129"/>
      <c r="HIH325" s="129"/>
      <c r="HII325" s="130"/>
      <c r="HIJ325" s="131"/>
      <c r="HIK325" s="131"/>
      <c r="HIL325" s="131"/>
      <c r="HIM325" s="132"/>
      <c r="HIN325" s="132"/>
      <c r="HIO325" s="129"/>
      <c r="HIP325" s="129"/>
      <c r="HIQ325" s="130"/>
      <c r="HIR325" s="131"/>
      <c r="HIS325" s="131"/>
      <c r="HIT325" s="131"/>
      <c r="HIU325" s="132"/>
      <c r="HIV325" s="132"/>
      <c r="HIW325" s="129"/>
      <c r="HIX325" s="129"/>
      <c r="HIY325" s="130"/>
      <c r="HIZ325" s="131"/>
      <c r="HJA325" s="131"/>
      <c r="HJB325" s="131"/>
      <c r="HJC325" s="132"/>
      <c r="HJD325" s="132"/>
      <c r="HJE325" s="129"/>
      <c r="HJF325" s="129"/>
      <c r="HJG325" s="130"/>
      <c r="HJH325" s="131"/>
      <c r="HJI325" s="131"/>
      <c r="HJJ325" s="131"/>
      <c r="HJK325" s="132"/>
      <c r="HJL325" s="132"/>
      <c r="HJM325" s="129"/>
      <c r="HJN325" s="129"/>
      <c r="HJO325" s="130"/>
      <c r="HJP325" s="131"/>
      <c r="HJQ325" s="131"/>
      <c r="HJR325" s="131"/>
      <c r="HJS325" s="132"/>
      <c r="HJT325" s="132"/>
      <c r="HJU325" s="129"/>
      <c r="HJV325" s="129"/>
      <c r="HJW325" s="130"/>
      <c r="HJX325" s="131"/>
      <c r="HJY325" s="131"/>
      <c r="HJZ325" s="131"/>
      <c r="HKA325" s="132"/>
      <c r="HKB325" s="132"/>
      <c r="HKC325" s="129"/>
      <c r="HKD325" s="129"/>
      <c r="HKE325" s="130"/>
      <c r="HKF325" s="131"/>
      <c r="HKG325" s="131"/>
      <c r="HKH325" s="131"/>
      <c r="HKI325" s="132"/>
      <c r="HKJ325" s="132"/>
      <c r="HKK325" s="129"/>
      <c r="HKL325" s="129"/>
      <c r="HKM325" s="130"/>
      <c r="HKN325" s="131"/>
      <c r="HKO325" s="131"/>
      <c r="HKP325" s="131"/>
      <c r="HKQ325" s="132"/>
      <c r="HKR325" s="132"/>
      <c r="HKS325" s="129"/>
      <c r="HKT325" s="129"/>
      <c r="HKU325" s="130"/>
      <c r="HKV325" s="131"/>
      <c r="HKW325" s="131"/>
      <c r="HKX325" s="131"/>
      <c r="HKY325" s="132"/>
      <c r="HKZ325" s="132"/>
      <c r="HLA325" s="129"/>
      <c r="HLB325" s="129"/>
      <c r="HLC325" s="130"/>
      <c r="HLD325" s="131"/>
      <c r="HLE325" s="131"/>
      <c r="HLF325" s="131"/>
      <c r="HLG325" s="132"/>
      <c r="HLH325" s="132"/>
      <c r="HLI325" s="129"/>
      <c r="HLJ325" s="129"/>
      <c r="HLK325" s="130"/>
      <c r="HLL325" s="131"/>
      <c r="HLM325" s="131"/>
      <c r="HLN325" s="131"/>
      <c r="HLO325" s="132"/>
      <c r="HLP325" s="132"/>
      <c r="HLQ325" s="129"/>
      <c r="HLR325" s="129"/>
      <c r="HLS325" s="130"/>
      <c r="HLT325" s="131"/>
      <c r="HLU325" s="131"/>
      <c r="HLV325" s="131"/>
      <c r="HLW325" s="132"/>
      <c r="HLX325" s="132"/>
      <c r="HLY325" s="129"/>
      <c r="HLZ325" s="129"/>
      <c r="HMA325" s="130"/>
      <c r="HMB325" s="131"/>
      <c r="HMC325" s="131"/>
      <c r="HMD325" s="131"/>
      <c r="HME325" s="132"/>
      <c r="HMF325" s="132"/>
      <c r="HMG325" s="129"/>
      <c r="HMH325" s="129"/>
      <c r="HMI325" s="130"/>
      <c r="HMJ325" s="131"/>
      <c r="HMK325" s="131"/>
      <c r="HML325" s="131"/>
      <c r="HMM325" s="132"/>
      <c r="HMN325" s="132"/>
      <c r="HMO325" s="129"/>
      <c r="HMP325" s="129"/>
      <c r="HMQ325" s="130"/>
      <c r="HMR325" s="131"/>
      <c r="HMS325" s="131"/>
      <c r="HMT325" s="131"/>
      <c r="HMU325" s="132"/>
      <c r="HMV325" s="132"/>
      <c r="HMW325" s="129"/>
      <c r="HMX325" s="129"/>
      <c r="HMY325" s="130"/>
      <c r="HMZ325" s="131"/>
      <c r="HNA325" s="131"/>
      <c r="HNB325" s="131"/>
      <c r="HNC325" s="132"/>
      <c r="HND325" s="132"/>
      <c r="HNE325" s="129"/>
      <c r="HNF325" s="129"/>
      <c r="HNG325" s="130"/>
      <c r="HNH325" s="131"/>
      <c r="HNI325" s="131"/>
      <c r="HNJ325" s="131"/>
      <c r="HNK325" s="132"/>
      <c r="HNL325" s="132"/>
      <c r="HNM325" s="129"/>
      <c r="HNN325" s="129"/>
      <c r="HNO325" s="130"/>
      <c r="HNP325" s="131"/>
      <c r="HNQ325" s="131"/>
      <c r="HNR325" s="131"/>
      <c r="HNS325" s="132"/>
      <c r="HNT325" s="132"/>
      <c r="HNU325" s="129"/>
      <c r="HNV325" s="129"/>
      <c r="HNW325" s="130"/>
      <c r="HNX325" s="131"/>
      <c r="HNY325" s="131"/>
      <c r="HNZ325" s="131"/>
      <c r="HOA325" s="132"/>
      <c r="HOB325" s="132"/>
      <c r="HOC325" s="129"/>
      <c r="HOD325" s="129"/>
      <c r="HOE325" s="130"/>
      <c r="HOF325" s="131"/>
      <c r="HOG325" s="131"/>
      <c r="HOH325" s="131"/>
      <c r="HOI325" s="132"/>
      <c r="HOJ325" s="132"/>
      <c r="HOK325" s="129"/>
      <c r="HOL325" s="129"/>
      <c r="HOM325" s="130"/>
      <c r="HON325" s="131"/>
      <c r="HOO325" s="131"/>
      <c r="HOP325" s="131"/>
      <c r="HOQ325" s="132"/>
      <c r="HOR325" s="132"/>
      <c r="HOS325" s="129"/>
      <c r="HOT325" s="129"/>
      <c r="HOU325" s="130"/>
      <c r="HOV325" s="131"/>
      <c r="HOW325" s="131"/>
      <c r="HOX325" s="131"/>
      <c r="HOY325" s="132"/>
      <c r="HOZ325" s="132"/>
      <c r="HPA325" s="129"/>
      <c r="HPB325" s="129"/>
      <c r="HPC325" s="130"/>
      <c r="HPD325" s="131"/>
      <c r="HPE325" s="131"/>
      <c r="HPF325" s="131"/>
      <c r="HPG325" s="132"/>
      <c r="HPH325" s="132"/>
      <c r="HPI325" s="129"/>
      <c r="HPJ325" s="129"/>
      <c r="HPK325" s="130"/>
      <c r="HPL325" s="131"/>
      <c r="HPM325" s="131"/>
      <c r="HPN325" s="131"/>
      <c r="HPO325" s="132"/>
      <c r="HPP325" s="132"/>
      <c r="HPQ325" s="129"/>
      <c r="HPR325" s="129"/>
      <c r="HPS325" s="130"/>
      <c r="HPT325" s="131"/>
      <c r="HPU325" s="131"/>
      <c r="HPV325" s="131"/>
      <c r="HPW325" s="132"/>
      <c r="HPX325" s="132"/>
      <c r="HPY325" s="129"/>
      <c r="HPZ325" s="129"/>
      <c r="HQA325" s="130"/>
      <c r="HQB325" s="131"/>
      <c r="HQC325" s="131"/>
      <c r="HQD325" s="131"/>
      <c r="HQE325" s="132"/>
      <c r="HQF325" s="132"/>
      <c r="HQG325" s="129"/>
      <c r="HQH325" s="129"/>
      <c r="HQI325" s="130"/>
      <c r="HQJ325" s="131"/>
      <c r="HQK325" s="131"/>
      <c r="HQL325" s="131"/>
      <c r="HQM325" s="132"/>
      <c r="HQN325" s="132"/>
      <c r="HQO325" s="129"/>
      <c r="HQP325" s="129"/>
      <c r="HQQ325" s="130"/>
      <c r="HQR325" s="131"/>
      <c r="HQS325" s="131"/>
      <c r="HQT325" s="131"/>
      <c r="HQU325" s="132"/>
      <c r="HQV325" s="132"/>
      <c r="HQW325" s="129"/>
      <c r="HQX325" s="129"/>
      <c r="HQY325" s="130"/>
      <c r="HQZ325" s="131"/>
      <c r="HRA325" s="131"/>
      <c r="HRB325" s="131"/>
      <c r="HRC325" s="132"/>
      <c r="HRD325" s="132"/>
      <c r="HRE325" s="129"/>
      <c r="HRF325" s="129"/>
      <c r="HRG325" s="130"/>
      <c r="HRH325" s="131"/>
      <c r="HRI325" s="131"/>
      <c r="HRJ325" s="131"/>
      <c r="HRK325" s="132"/>
      <c r="HRL325" s="132"/>
      <c r="HRM325" s="129"/>
      <c r="HRN325" s="129"/>
      <c r="HRO325" s="130"/>
      <c r="HRP325" s="131"/>
      <c r="HRQ325" s="131"/>
      <c r="HRR325" s="131"/>
      <c r="HRS325" s="132"/>
      <c r="HRT325" s="132"/>
      <c r="HRU325" s="129"/>
      <c r="HRV325" s="129"/>
      <c r="HRW325" s="130"/>
      <c r="HRX325" s="131"/>
      <c r="HRY325" s="131"/>
      <c r="HRZ325" s="131"/>
      <c r="HSA325" s="132"/>
      <c r="HSB325" s="132"/>
      <c r="HSC325" s="129"/>
      <c r="HSD325" s="129"/>
      <c r="HSE325" s="130"/>
      <c r="HSF325" s="131"/>
      <c r="HSG325" s="131"/>
      <c r="HSH325" s="131"/>
      <c r="HSI325" s="132"/>
      <c r="HSJ325" s="132"/>
      <c r="HSK325" s="129"/>
      <c r="HSL325" s="129"/>
      <c r="HSM325" s="130"/>
      <c r="HSN325" s="131"/>
      <c r="HSO325" s="131"/>
      <c r="HSP325" s="131"/>
      <c r="HSQ325" s="132"/>
      <c r="HSR325" s="132"/>
      <c r="HSS325" s="129"/>
      <c r="HST325" s="129"/>
      <c r="HSU325" s="130"/>
      <c r="HSV325" s="131"/>
      <c r="HSW325" s="131"/>
      <c r="HSX325" s="131"/>
      <c r="HSY325" s="132"/>
      <c r="HSZ325" s="132"/>
      <c r="HTA325" s="129"/>
      <c r="HTB325" s="129"/>
      <c r="HTC325" s="130"/>
      <c r="HTD325" s="131"/>
      <c r="HTE325" s="131"/>
      <c r="HTF325" s="131"/>
      <c r="HTG325" s="132"/>
      <c r="HTH325" s="132"/>
      <c r="HTI325" s="129"/>
      <c r="HTJ325" s="129"/>
      <c r="HTK325" s="130"/>
      <c r="HTL325" s="131"/>
      <c r="HTM325" s="131"/>
      <c r="HTN325" s="131"/>
      <c r="HTO325" s="132"/>
      <c r="HTP325" s="132"/>
      <c r="HTQ325" s="129"/>
      <c r="HTR325" s="129"/>
      <c r="HTS325" s="130"/>
      <c r="HTT325" s="131"/>
      <c r="HTU325" s="131"/>
      <c r="HTV325" s="131"/>
      <c r="HTW325" s="132"/>
      <c r="HTX325" s="132"/>
      <c r="HTY325" s="129"/>
      <c r="HTZ325" s="129"/>
      <c r="HUA325" s="130"/>
      <c r="HUB325" s="131"/>
      <c r="HUC325" s="131"/>
      <c r="HUD325" s="131"/>
      <c r="HUE325" s="132"/>
      <c r="HUF325" s="132"/>
      <c r="HUG325" s="129"/>
      <c r="HUH325" s="129"/>
      <c r="HUI325" s="130"/>
      <c r="HUJ325" s="131"/>
      <c r="HUK325" s="131"/>
      <c r="HUL325" s="131"/>
      <c r="HUM325" s="132"/>
      <c r="HUN325" s="132"/>
      <c r="HUO325" s="129"/>
      <c r="HUP325" s="129"/>
      <c r="HUQ325" s="130"/>
      <c r="HUR325" s="131"/>
      <c r="HUS325" s="131"/>
      <c r="HUT325" s="131"/>
      <c r="HUU325" s="132"/>
      <c r="HUV325" s="132"/>
      <c r="HUW325" s="129"/>
      <c r="HUX325" s="129"/>
      <c r="HUY325" s="130"/>
      <c r="HUZ325" s="131"/>
      <c r="HVA325" s="131"/>
      <c r="HVB325" s="131"/>
      <c r="HVC325" s="132"/>
      <c r="HVD325" s="132"/>
      <c r="HVE325" s="129"/>
      <c r="HVF325" s="129"/>
      <c r="HVG325" s="130"/>
      <c r="HVH325" s="131"/>
      <c r="HVI325" s="131"/>
      <c r="HVJ325" s="131"/>
      <c r="HVK325" s="132"/>
      <c r="HVL325" s="132"/>
      <c r="HVM325" s="129"/>
      <c r="HVN325" s="129"/>
      <c r="HVO325" s="130"/>
      <c r="HVP325" s="131"/>
      <c r="HVQ325" s="131"/>
      <c r="HVR325" s="131"/>
      <c r="HVS325" s="132"/>
      <c r="HVT325" s="132"/>
      <c r="HVU325" s="129"/>
      <c r="HVV325" s="129"/>
      <c r="HVW325" s="130"/>
      <c r="HVX325" s="131"/>
      <c r="HVY325" s="131"/>
      <c r="HVZ325" s="131"/>
      <c r="HWA325" s="132"/>
      <c r="HWB325" s="132"/>
      <c r="HWC325" s="129"/>
      <c r="HWD325" s="129"/>
      <c r="HWE325" s="130"/>
      <c r="HWF325" s="131"/>
      <c r="HWG325" s="131"/>
      <c r="HWH325" s="131"/>
      <c r="HWI325" s="132"/>
      <c r="HWJ325" s="132"/>
      <c r="HWK325" s="129"/>
      <c r="HWL325" s="129"/>
      <c r="HWM325" s="130"/>
      <c r="HWN325" s="131"/>
      <c r="HWO325" s="131"/>
      <c r="HWP325" s="131"/>
      <c r="HWQ325" s="132"/>
      <c r="HWR325" s="132"/>
      <c r="HWS325" s="129"/>
      <c r="HWT325" s="129"/>
      <c r="HWU325" s="130"/>
      <c r="HWV325" s="131"/>
      <c r="HWW325" s="131"/>
      <c r="HWX325" s="131"/>
      <c r="HWY325" s="132"/>
      <c r="HWZ325" s="132"/>
      <c r="HXA325" s="129"/>
      <c r="HXB325" s="129"/>
      <c r="HXC325" s="130"/>
      <c r="HXD325" s="131"/>
      <c r="HXE325" s="131"/>
      <c r="HXF325" s="131"/>
      <c r="HXG325" s="132"/>
      <c r="HXH325" s="132"/>
      <c r="HXI325" s="129"/>
      <c r="HXJ325" s="129"/>
      <c r="HXK325" s="130"/>
      <c r="HXL325" s="131"/>
      <c r="HXM325" s="131"/>
      <c r="HXN325" s="131"/>
      <c r="HXO325" s="132"/>
      <c r="HXP325" s="132"/>
      <c r="HXQ325" s="129"/>
      <c r="HXR325" s="129"/>
      <c r="HXS325" s="130"/>
      <c r="HXT325" s="131"/>
      <c r="HXU325" s="131"/>
      <c r="HXV325" s="131"/>
      <c r="HXW325" s="132"/>
      <c r="HXX325" s="132"/>
      <c r="HXY325" s="129"/>
      <c r="HXZ325" s="129"/>
      <c r="HYA325" s="130"/>
      <c r="HYB325" s="131"/>
      <c r="HYC325" s="131"/>
      <c r="HYD325" s="131"/>
      <c r="HYE325" s="132"/>
      <c r="HYF325" s="132"/>
      <c r="HYG325" s="129"/>
      <c r="HYH325" s="129"/>
      <c r="HYI325" s="130"/>
      <c r="HYJ325" s="131"/>
      <c r="HYK325" s="131"/>
      <c r="HYL325" s="131"/>
      <c r="HYM325" s="132"/>
      <c r="HYN325" s="132"/>
      <c r="HYO325" s="129"/>
      <c r="HYP325" s="129"/>
      <c r="HYQ325" s="130"/>
      <c r="HYR325" s="131"/>
      <c r="HYS325" s="131"/>
      <c r="HYT325" s="131"/>
      <c r="HYU325" s="132"/>
      <c r="HYV325" s="132"/>
      <c r="HYW325" s="129"/>
      <c r="HYX325" s="129"/>
      <c r="HYY325" s="130"/>
      <c r="HYZ325" s="131"/>
      <c r="HZA325" s="131"/>
      <c r="HZB325" s="131"/>
      <c r="HZC325" s="132"/>
      <c r="HZD325" s="132"/>
      <c r="HZE325" s="129"/>
      <c r="HZF325" s="129"/>
      <c r="HZG325" s="130"/>
      <c r="HZH325" s="131"/>
      <c r="HZI325" s="131"/>
      <c r="HZJ325" s="131"/>
      <c r="HZK325" s="132"/>
      <c r="HZL325" s="132"/>
      <c r="HZM325" s="129"/>
      <c r="HZN325" s="129"/>
      <c r="HZO325" s="130"/>
      <c r="HZP325" s="131"/>
      <c r="HZQ325" s="131"/>
      <c r="HZR325" s="131"/>
      <c r="HZS325" s="132"/>
      <c r="HZT325" s="132"/>
      <c r="HZU325" s="129"/>
      <c r="HZV325" s="129"/>
      <c r="HZW325" s="130"/>
      <c r="HZX325" s="131"/>
      <c r="HZY325" s="131"/>
      <c r="HZZ325" s="131"/>
      <c r="IAA325" s="132"/>
      <c r="IAB325" s="132"/>
      <c r="IAC325" s="129"/>
      <c r="IAD325" s="129"/>
      <c r="IAE325" s="130"/>
      <c r="IAF325" s="131"/>
      <c r="IAG325" s="131"/>
      <c r="IAH325" s="131"/>
      <c r="IAI325" s="132"/>
      <c r="IAJ325" s="132"/>
      <c r="IAK325" s="129"/>
      <c r="IAL325" s="129"/>
      <c r="IAM325" s="130"/>
      <c r="IAN325" s="131"/>
      <c r="IAO325" s="131"/>
      <c r="IAP325" s="131"/>
      <c r="IAQ325" s="132"/>
      <c r="IAR325" s="132"/>
      <c r="IAS325" s="129"/>
      <c r="IAT325" s="129"/>
      <c r="IAU325" s="130"/>
      <c r="IAV325" s="131"/>
      <c r="IAW325" s="131"/>
      <c r="IAX325" s="131"/>
      <c r="IAY325" s="132"/>
      <c r="IAZ325" s="132"/>
      <c r="IBA325" s="129"/>
      <c r="IBB325" s="129"/>
      <c r="IBC325" s="130"/>
      <c r="IBD325" s="131"/>
      <c r="IBE325" s="131"/>
      <c r="IBF325" s="131"/>
      <c r="IBG325" s="132"/>
      <c r="IBH325" s="132"/>
      <c r="IBI325" s="129"/>
      <c r="IBJ325" s="129"/>
      <c r="IBK325" s="130"/>
      <c r="IBL325" s="131"/>
      <c r="IBM325" s="131"/>
      <c r="IBN325" s="131"/>
      <c r="IBO325" s="132"/>
      <c r="IBP325" s="132"/>
      <c r="IBQ325" s="129"/>
      <c r="IBR325" s="129"/>
      <c r="IBS325" s="130"/>
      <c r="IBT325" s="131"/>
      <c r="IBU325" s="131"/>
      <c r="IBV325" s="131"/>
      <c r="IBW325" s="132"/>
      <c r="IBX325" s="132"/>
      <c r="IBY325" s="129"/>
      <c r="IBZ325" s="129"/>
      <c r="ICA325" s="130"/>
      <c r="ICB325" s="131"/>
      <c r="ICC325" s="131"/>
      <c r="ICD325" s="131"/>
      <c r="ICE325" s="132"/>
      <c r="ICF325" s="132"/>
      <c r="ICG325" s="129"/>
      <c r="ICH325" s="129"/>
      <c r="ICI325" s="130"/>
      <c r="ICJ325" s="131"/>
      <c r="ICK325" s="131"/>
      <c r="ICL325" s="131"/>
      <c r="ICM325" s="132"/>
      <c r="ICN325" s="132"/>
      <c r="ICO325" s="129"/>
      <c r="ICP325" s="129"/>
      <c r="ICQ325" s="130"/>
      <c r="ICR325" s="131"/>
      <c r="ICS325" s="131"/>
      <c r="ICT325" s="131"/>
      <c r="ICU325" s="132"/>
      <c r="ICV325" s="132"/>
      <c r="ICW325" s="129"/>
      <c r="ICX325" s="129"/>
      <c r="ICY325" s="130"/>
      <c r="ICZ325" s="131"/>
      <c r="IDA325" s="131"/>
      <c r="IDB325" s="131"/>
      <c r="IDC325" s="132"/>
      <c r="IDD325" s="132"/>
      <c r="IDE325" s="129"/>
      <c r="IDF325" s="129"/>
      <c r="IDG325" s="130"/>
      <c r="IDH325" s="131"/>
      <c r="IDI325" s="131"/>
      <c r="IDJ325" s="131"/>
      <c r="IDK325" s="132"/>
      <c r="IDL325" s="132"/>
      <c r="IDM325" s="129"/>
      <c r="IDN325" s="129"/>
      <c r="IDO325" s="130"/>
      <c r="IDP325" s="131"/>
      <c r="IDQ325" s="131"/>
      <c r="IDR325" s="131"/>
      <c r="IDS325" s="132"/>
      <c r="IDT325" s="132"/>
      <c r="IDU325" s="129"/>
      <c r="IDV325" s="129"/>
      <c r="IDW325" s="130"/>
      <c r="IDX325" s="131"/>
      <c r="IDY325" s="131"/>
      <c r="IDZ325" s="131"/>
      <c r="IEA325" s="132"/>
      <c r="IEB325" s="132"/>
      <c r="IEC325" s="129"/>
      <c r="IED325" s="129"/>
      <c r="IEE325" s="130"/>
      <c r="IEF325" s="131"/>
      <c r="IEG325" s="131"/>
      <c r="IEH325" s="131"/>
      <c r="IEI325" s="132"/>
      <c r="IEJ325" s="132"/>
      <c r="IEK325" s="129"/>
      <c r="IEL325" s="129"/>
      <c r="IEM325" s="130"/>
      <c r="IEN325" s="131"/>
      <c r="IEO325" s="131"/>
      <c r="IEP325" s="131"/>
      <c r="IEQ325" s="132"/>
      <c r="IER325" s="132"/>
      <c r="IES325" s="129"/>
      <c r="IET325" s="129"/>
      <c r="IEU325" s="130"/>
      <c r="IEV325" s="131"/>
      <c r="IEW325" s="131"/>
      <c r="IEX325" s="131"/>
      <c r="IEY325" s="132"/>
      <c r="IEZ325" s="132"/>
      <c r="IFA325" s="129"/>
      <c r="IFB325" s="129"/>
      <c r="IFC325" s="130"/>
      <c r="IFD325" s="131"/>
      <c r="IFE325" s="131"/>
      <c r="IFF325" s="131"/>
      <c r="IFG325" s="132"/>
      <c r="IFH325" s="132"/>
      <c r="IFI325" s="129"/>
      <c r="IFJ325" s="129"/>
      <c r="IFK325" s="130"/>
      <c r="IFL325" s="131"/>
      <c r="IFM325" s="131"/>
      <c r="IFN325" s="131"/>
      <c r="IFO325" s="132"/>
      <c r="IFP325" s="132"/>
      <c r="IFQ325" s="129"/>
      <c r="IFR325" s="129"/>
      <c r="IFS325" s="130"/>
      <c r="IFT325" s="131"/>
      <c r="IFU325" s="131"/>
      <c r="IFV325" s="131"/>
      <c r="IFW325" s="132"/>
      <c r="IFX325" s="132"/>
      <c r="IFY325" s="129"/>
      <c r="IFZ325" s="129"/>
      <c r="IGA325" s="130"/>
      <c r="IGB325" s="131"/>
      <c r="IGC325" s="131"/>
      <c r="IGD325" s="131"/>
      <c r="IGE325" s="132"/>
      <c r="IGF325" s="132"/>
      <c r="IGG325" s="129"/>
      <c r="IGH325" s="129"/>
      <c r="IGI325" s="130"/>
      <c r="IGJ325" s="131"/>
      <c r="IGK325" s="131"/>
      <c r="IGL325" s="131"/>
      <c r="IGM325" s="132"/>
      <c r="IGN325" s="132"/>
      <c r="IGO325" s="129"/>
      <c r="IGP325" s="129"/>
      <c r="IGQ325" s="130"/>
      <c r="IGR325" s="131"/>
      <c r="IGS325" s="131"/>
      <c r="IGT325" s="131"/>
      <c r="IGU325" s="132"/>
      <c r="IGV325" s="132"/>
      <c r="IGW325" s="129"/>
      <c r="IGX325" s="129"/>
      <c r="IGY325" s="130"/>
      <c r="IGZ325" s="131"/>
      <c r="IHA325" s="131"/>
      <c r="IHB325" s="131"/>
      <c r="IHC325" s="132"/>
      <c r="IHD325" s="132"/>
      <c r="IHE325" s="129"/>
      <c r="IHF325" s="129"/>
      <c r="IHG325" s="130"/>
      <c r="IHH325" s="131"/>
      <c r="IHI325" s="131"/>
      <c r="IHJ325" s="131"/>
      <c r="IHK325" s="132"/>
      <c r="IHL325" s="132"/>
      <c r="IHM325" s="129"/>
      <c r="IHN325" s="129"/>
      <c r="IHO325" s="130"/>
      <c r="IHP325" s="131"/>
      <c r="IHQ325" s="131"/>
      <c r="IHR325" s="131"/>
      <c r="IHS325" s="132"/>
      <c r="IHT325" s="132"/>
      <c r="IHU325" s="129"/>
      <c r="IHV325" s="129"/>
      <c r="IHW325" s="130"/>
      <c r="IHX325" s="131"/>
      <c r="IHY325" s="131"/>
      <c r="IHZ325" s="131"/>
      <c r="IIA325" s="132"/>
      <c r="IIB325" s="132"/>
      <c r="IIC325" s="129"/>
      <c r="IID325" s="129"/>
      <c r="IIE325" s="130"/>
      <c r="IIF325" s="131"/>
      <c r="IIG325" s="131"/>
      <c r="IIH325" s="131"/>
      <c r="III325" s="132"/>
      <c r="IIJ325" s="132"/>
      <c r="IIK325" s="129"/>
      <c r="IIL325" s="129"/>
      <c r="IIM325" s="130"/>
      <c r="IIN325" s="131"/>
      <c r="IIO325" s="131"/>
      <c r="IIP325" s="131"/>
      <c r="IIQ325" s="132"/>
      <c r="IIR325" s="132"/>
      <c r="IIS325" s="129"/>
      <c r="IIT325" s="129"/>
      <c r="IIU325" s="130"/>
      <c r="IIV325" s="131"/>
      <c r="IIW325" s="131"/>
      <c r="IIX325" s="131"/>
      <c r="IIY325" s="132"/>
      <c r="IIZ325" s="132"/>
      <c r="IJA325" s="129"/>
      <c r="IJB325" s="129"/>
      <c r="IJC325" s="130"/>
      <c r="IJD325" s="131"/>
      <c r="IJE325" s="131"/>
      <c r="IJF325" s="131"/>
      <c r="IJG325" s="132"/>
      <c r="IJH325" s="132"/>
      <c r="IJI325" s="129"/>
      <c r="IJJ325" s="129"/>
      <c r="IJK325" s="130"/>
      <c r="IJL325" s="131"/>
      <c r="IJM325" s="131"/>
      <c r="IJN325" s="131"/>
      <c r="IJO325" s="132"/>
      <c r="IJP325" s="132"/>
      <c r="IJQ325" s="129"/>
      <c r="IJR325" s="129"/>
      <c r="IJS325" s="130"/>
      <c r="IJT325" s="131"/>
      <c r="IJU325" s="131"/>
      <c r="IJV325" s="131"/>
      <c r="IJW325" s="132"/>
      <c r="IJX325" s="132"/>
      <c r="IJY325" s="129"/>
      <c r="IJZ325" s="129"/>
      <c r="IKA325" s="130"/>
      <c r="IKB325" s="131"/>
      <c r="IKC325" s="131"/>
      <c r="IKD325" s="131"/>
      <c r="IKE325" s="132"/>
      <c r="IKF325" s="132"/>
      <c r="IKG325" s="129"/>
      <c r="IKH325" s="129"/>
      <c r="IKI325" s="130"/>
      <c r="IKJ325" s="131"/>
      <c r="IKK325" s="131"/>
      <c r="IKL325" s="131"/>
      <c r="IKM325" s="132"/>
      <c r="IKN325" s="132"/>
      <c r="IKO325" s="129"/>
      <c r="IKP325" s="129"/>
      <c r="IKQ325" s="130"/>
      <c r="IKR325" s="131"/>
      <c r="IKS325" s="131"/>
      <c r="IKT325" s="131"/>
      <c r="IKU325" s="132"/>
      <c r="IKV325" s="132"/>
      <c r="IKW325" s="129"/>
      <c r="IKX325" s="129"/>
      <c r="IKY325" s="130"/>
      <c r="IKZ325" s="131"/>
      <c r="ILA325" s="131"/>
      <c r="ILB325" s="131"/>
      <c r="ILC325" s="132"/>
      <c r="ILD325" s="132"/>
      <c r="ILE325" s="129"/>
      <c r="ILF325" s="129"/>
      <c r="ILG325" s="130"/>
      <c r="ILH325" s="131"/>
      <c r="ILI325" s="131"/>
      <c r="ILJ325" s="131"/>
      <c r="ILK325" s="132"/>
      <c r="ILL325" s="132"/>
      <c r="ILM325" s="129"/>
      <c r="ILN325" s="129"/>
      <c r="ILO325" s="130"/>
      <c r="ILP325" s="131"/>
      <c r="ILQ325" s="131"/>
      <c r="ILR325" s="131"/>
      <c r="ILS325" s="132"/>
      <c r="ILT325" s="132"/>
      <c r="ILU325" s="129"/>
      <c r="ILV325" s="129"/>
      <c r="ILW325" s="130"/>
      <c r="ILX325" s="131"/>
      <c r="ILY325" s="131"/>
      <c r="ILZ325" s="131"/>
      <c r="IMA325" s="132"/>
      <c r="IMB325" s="132"/>
      <c r="IMC325" s="129"/>
      <c r="IMD325" s="129"/>
      <c r="IME325" s="130"/>
      <c r="IMF325" s="131"/>
      <c r="IMG325" s="131"/>
      <c r="IMH325" s="131"/>
      <c r="IMI325" s="132"/>
      <c r="IMJ325" s="132"/>
      <c r="IMK325" s="129"/>
      <c r="IML325" s="129"/>
      <c r="IMM325" s="130"/>
      <c r="IMN325" s="131"/>
      <c r="IMO325" s="131"/>
      <c r="IMP325" s="131"/>
      <c r="IMQ325" s="132"/>
      <c r="IMR325" s="132"/>
      <c r="IMS325" s="129"/>
      <c r="IMT325" s="129"/>
      <c r="IMU325" s="130"/>
      <c r="IMV325" s="131"/>
      <c r="IMW325" s="131"/>
      <c r="IMX325" s="131"/>
      <c r="IMY325" s="132"/>
      <c r="IMZ325" s="132"/>
      <c r="INA325" s="129"/>
      <c r="INB325" s="129"/>
      <c r="INC325" s="130"/>
      <c r="IND325" s="131"/>
      <c r="INE325" s="131"/>
      <c r="INF325" s="131"/>
      <c r="ING325" s="132"/>
      <c r="INH325" s="132"/>
      <c r="INI325" s="129"/>
      <c r="INJ325" s="129"/>
      <c r="INK325" s="130"/>
      <c r="INL325" s="131"/>
      <c r="INM325" s="131"/>
      <c r="INN325" s="131"/>
      <c r="INO325" s="132"/>
      <c r="INP325" s="132"/>
      <c r="INQ325" s="129"/>
      <c r="INR325" s="129"/>
      <c r="INS325" s="130"/>
      <c r="INT325" s="131"/>
      <c r="INU325" s="131"/>
      <c r="INV325" s="131"/>
      <c r="INW325" s="132"/>
      <c r="INX325" s="132"/>
      <c r="INY325" s="129"/>
      <c r="INZ325" s="129"/>
      <c r="IOA325" s="130"/>
      <c r="IOB325" s="131"/>
      <c r="IOC325" s="131"/>
      <c r="IOD325" s="131"/>
      <c r="IOE325" s="132"/>
      <c r="IOF325" s="132"/>
      <c r="IOG325" s="129"/>
      <c r="IOH325" s="129"/>
      <c r="IOI325" s="130"/>
      <c r="IOJ325" s="131"/>
      <c r="IOK325" s="131"/>
      <c r="IOL325" s="131"/>
      <c r="IOM325" s="132"/>
      <c r="ION325" s="132"/>
      <c r="IOO325" s="129"/>
      <c r="IOP325" s="129"/>
      <c r="IOQ325" s="130"/>
      <c r="IOR325" s="131"/>
      <c r="IOS325" s="131"/>
      <c r="IOT325" s="131"/>
      <c r="IOU325" s="132"/>
      <c r="IOV325" s="132"/>
      <c r="IOW325" s="129"/>
      <c r="IOX325" s="129"/>
      <c r="IOY325" s="130"/>
      <c r="IOZ325" s="131"/>
      <c r="IPA325" s="131"/>
      <c r="IPB325" s="131"/>
      <c r="IPC325" s="132"/>
      <c r="IPD325" s="132"/>
      <c r="IPE325" s="129"/>
      <c r="IPF325" s="129"/>
      <c r="IPG325" s="130"/>
      <c r="IPH325" s="131"/>
      <c r="IPI325" s="131"/>
      <c r="IPJ325" s="131"/>
      <c r="IPK325" s="132"/>
      <c r="IPL325" s="132"/>
      <c r="IPM325" s="129"/>
      <c r="IPN325" s="129"/>
      <c r="IPO325" s="130"/>
      <c r="IPP325" s="131"/>
      <c r="IPQ325" s="131"/>
      <c r="IPR325" s="131"/>
      <c r="IPS325" s="132"/>
      <c r="IPT325" s="132"/>
      <c r="IPU325" s="129"/>
      <c r="IPV325" s="129"/>
      <c r="IPW325" s="130"/>
      <c r="IPX325" s="131"/>
      <c r="IPY325" s="131"/>
      <c r="IPZ325" s="131"/>
      <c r="IQA325" s="132"/>
      <c r="IQB325" s="132"/>
      <c r="IQC325" s="129"/>
      <c r="IQD325" s="129"/>
      <c r="IQE325" s="130"/>
      <c r="IQF325" s="131"/>
      <c r="IQG325" s="131"/>
      <c r="IQH325" s="131"/>
      <c r="IQI325" s="132"/>
      <c r="IQJ325" s="132"/>
      <c r="IQK325" s="129"/>
      <c r="IQL325" s="129"/>
      <c r="IQM325" s="130"/>
      <c r="IQN325" s="131"/>
      <c r="IQO325" s="131"/>
      <c r="IQP325" s="131"/>
      <c r="IQQ325" s="132"/>
      <c r="IQR325" s="132"/>
      <c r="IQS325" s="129"/>
      <c r="IQT325" s="129"/>
      <c r="IQU325" s="130"/>
      <c r="IQV325" s="131"/>
      <c r="IQW325" s="131"/>
      <c r="IQX325" s="131"/>
      <c r="IQY325" s="132"/>
      <c r="IQZ325" s="132"/>
      <c r="IRA325" s="129"/>
      <c r="IRB325" s="129"/>
      <c r="IRC325" s="130"/>
      <c r="IRD325" s="131"/>
      <c r="IRE325" s="131"/>
      <c r="IRF325" s="131"/>
      <c r="IRG325" s="132"/>
      <c r="IRH325" s="132"/>
      <c r="IRI325" s="129"/>
      <c r="IRJ325" s="129"/>
      <c r="IRK325" s="130"/>
      <c r="IRL325" s="131"/>
      <c r="IRM325" s="131"/>
      <c r="IRN325" s="131"/>
      <c r="IRO325" s="132"/>
      <c r="IRP325" s="132"/>
      <c r="IRQ325" s="129"/>
      <c r="IRR325" s="129"/>
      <c r="IRS325" s="130"/>
      <c r="IRT325" s="131"/>
      <c r="IRU325" s="131"/>
      <c r="IRV325" s="131"/>
      <c r="IRW325" s="132"/>
      <c r="IRX325" s="132"/>
      <c r="IRY325" s="129"/>
      <c r="IRZ325" s="129"/>
      <c r="ISA325" s="130"/>
      <c r="ISB325" s="131"/>
      <c r="ISC325" s="131"/>
      <c r="ISD325" s="131"/>
      <c r="ISE325" s="132"/>
      <c r="ISF325" s="132"/>
      <c r="ISG325" s="129"/>
      <c r="ISH325" s="129"/>
      <c r="ISI325" s="130"/>
      <c r="ISJ325" s="131"/>
      <c r="ISK325" s="131"/>
      <c r="ISL325" s="131"/>
      <c r="ISM325" s="132"/>
      <c r="ISN325" s="132"/>
      <c r="ISO325" s="129"/>
      <c r="ISP325" s="129"/>
      <c r="ISQ325" s="130"/>
      <c r="ISR325" s="131"/>
      <c r="ISS325" s="131"/>
      <c r="IST325" s="131"/>
      <c r="ISU325" s="132"/>
      <c r="ISV325" s="132"/>
      <c r="ISW325" s="129"/>
      <c r="ISX325" s="129"/>
      <c r="ISY325" s="130"/>
      <c r="ISZ325" s="131"/>
      <c r="ITA325" s="131"/>
      <c r="ITB325" s="131"/>
      <c r="ITC325" s="132"/>
      <c r="ITD325" s="132"/>
      <c r="ITE325" s="129"/>
      <c r="ITF325" s="129"/>
      <c r="ITG325" s="130"/>
      <c r="ITH325" s="131"/>
      <c r="ITI325" s="131"/>
      <c r="ITJ325" s="131"/>
      <c r="ITK325" s="132"/>
      <c r="ITL325" s="132"/>
      <c r="ITM325" s="129"/>
      <c r="ITN325" s="129"/>
      <c r="ITO325" s="130"/>
      <c r="ITP325" s="131"/>
      <c r="ITQ325" s="131"/>
      <c r="ITR325" s="131"/>
      <c r="ITS325" s="132"/>
      <c r="ITT325" s="132"/>
      <c r="ITU325" s="129"/>
      <c r="ITV325" s="129"/>
      <c r="ITW325" s="130"/>
      <c r="ITX325" s="131"/>
      <c r="ITY325" s="131"/>
      <c r="ITZ325" s="131"/>
      <c r="IUA325" s="132"/>
      <c r="IUB325" s="132"/>
      <c r="IUC325" s="129"/>
      <c r="IUD325" s="129"/>
      <c r="IUE325" s="130"/>
      <c r="IUF325" s="131"/>
      <c r="IUG325" s="131"/>
      <c r="IUH325" s="131"/>
      <c r="IUI325" s="132"/>
      <c r="IUJ325" s="132"/>
      <c r="IUK325" s="129"/>
      <c r="IUL325" s="129"/>
      <c r="IUM325" s="130"/>
      <c r="IUN325" s="131"/>
      <c r="IUO325" s="131"/>
      <c r="IUP325" s="131"/>
      <c r="IUQ325" s="132"/>
      <c r="IUR325" s="132"/>
      <c r="IUS325" s="129"/>
      <c r="IUT325" s="129"/>
      <c r="IUU325" s="130"/>
      <c r="IUV325" s="131"/>
      <c r="IUW325" s="131"/>
      <c r="IUX325" s="131"/>
      <c r="IUY325" s="132"/>
      <c r="IUZ325" s="132"/>
      <c r="IVA325" s="129"/>
      <c r="IVB325" s="129"/>
      <c r="IVC325" s="130"/>
      <c r="IVD325" s="131"/>
      <c r="IVE325" s="131"/>
      <c r="IVF325" s="131"/>
      <c r="IVG325" s="132"/>
      <c r="IVH325" s="132"/>
      <c r="IVI325" s="129"/>
      <c r="IVJ325" s="129"/>
      <c r="IVK325" s="130"/>
      <c r="IVL325" s="131"/>
      <c r="IVM325" s="131"/>
      <c r="IVN325" s="131"/>
      <c r="IVO325" s="132"/>
      <c r="IVP325" s="132"/>
      <c r="IVQ325" s="129"/>
      <c r="IVR325" s="129"/>
      <c r="IVS325" s="130"/>
      <c r="IVT325" s="131"/>
      <c r="IVU325" s="131"/>
      <c r="IVV325" s="131"/>
      <c r="IVW325" s="132"/>
      <c r="IVX325" s="132"/>
      <c r="IVY325" s="129"/>
      <c r="IVZ325" s="129"/>
      <c r="IWA325" s="130"/>
      <c r="IWB325" s="131"/>
      <c r="IWC325" s="131"/>
      <c r="IWD325" s="131"/>
      <c r="IWE325" s="132"/>
      <c r="IWF325" s="132"/>
      <c r="IWG325" s="129"/>
      <c r="IWH325" s="129"/>
      <c r="IWI325" s="130"/>
      <c r="IWJ325" s="131"/>
      <c r="IWK325" s="131"/>
      <c r="IWL325" s="131"/>
      <c r="IWM325" s="132"/>
      <c r="IWN325" s="132"/>
      <c r="IWO325" s="129"/>
      <c r="IWP325" s="129"/>
      <c r="IWQ325" s="130"/>
      <c r="IWR325" s="131"/>
      <c r="IWS325" s="131"/>
      <c r="IWT325" s="131"/>
      <c r="IWU325" s="132"/>
      <c r="IWV325" s="132"/>
      <c r="IWW325" s="129"/>
      <c r="IWX325" s="129"/>
      <c r="IWY325" s="130"/>
      <c r="IWZ325" s="131"/>
      <c r="IXA325" s="131"/>
      <c r="IXB325" s="131"/>
      <c r="IXC325" s="132"/>
      <c r="IXD325" s="132"/>
      <c r="IXE325" s="129"/>
      <c r="IXF325" s="129"/>
      <c r="IXG325" s="130"/>
      <c r="IXH325" s="131"/>
      <c r="IXI325" s="131"/>
      <c r="IXJ325" s="131"/>
      <c r="IXK325" s="132"/>
      <c r="IXL325" s="132"/>
      <c r="IXM325" s="129"/>
      <c r="IXN325" s="129"/>
      <c r="IXO325" s="130"/>
      <c r="IXP325" s="131"/>
      <c r="IXQ325" s="131"/>
      <c r="IXR325" s="131"/>
      <c r="IXS325" s="132"/>
      <c r="IXT325" s="132"/>
      <c r="IXU325" s="129"/>
      <c r="IXV325" s="129"/>
      <c r="IXW325" s="130"/>
      <c r="IXX325" s="131"/>
      <c r="IXY325" s="131"/>
      <c r="IXZ325" s="131"/>
      <c r="IYA325" s="132"/>
      <c r="IYB325" s="132"/>
      <c r="IYC325" s="129"/>
      <c r="IYD325" s="129"/>
      <c r="IYE325" s="130"/>
      <c r="IYF325" s="131"/>
      <c r="IYG325" s="131"/>
      <c r="IYH325" s="131"/>
      <c r="IYI325" s="132"/>
      <c r="IYJ325" s="132"/>
      <c r="IYK325" s="129"/>
      <c r="IYL325" s="129"/>
      <c r="IYM325" s="130"/>
      <c r="IYN325" s="131"/>
      <c r="IYO325" s="131"/>
      <c r="IYP325" s="131"/>
      <c r="IYQ325" s="132"/>
      <c r="IYR325" s="132"/>
      <c r="IYS325" s="129"/>
      <c r="IYT325" s="129"/>
      <c r="IYU325" s="130"/>
      <c r="IYV325" s="131"/>
      <c r="IYW325" s="131"/>
      <c r="IYX325" s="131"/>
      <c r="IYY325" s="132"/>
      <c r="IYZ325" s="132"/>
      <c r="IZA325" s="129"/>
      <c r="IZB325" s="129"/>
      <c r="IZC325" s="130"/>
      <c r="IZD325" s="131"/>
      <c r="IZE325" s="131"/>
      <c r="IZF325" s="131"/>
      <c r="IZG325" s="132"/>
      <c r="IZH325" s="132"/>
      <c r="IZI325" s="129"/>
      <c r="IZJ325" s="129"/>
      <c r="IZK325" s="130"/>
      <c r="IZL325" s="131"/>
      <c r="IZM325" s="131"/>
      <c r="IZN325" s="131"/>
      <c r="IZO325" s="132"/>
      <c r="IZP325" s="132"/>
      <c r="IZQ325" s="129"/>
      <c r="IZR325" s="129"/>
      <c r="IZS325" s="130"/>
      <c r="IZT325" s="131"/>
      <c r="IZU325" s="131"/>
      <c r="IZV325" s="131"/>
      <c r="IZW325" s="132"/>
      <c r="IZX325" s="132"/>
      <c r="IZY325" s="129"/>
      <c r="IZZ325" s="129"/>
      <c r="JAA325" s="130"/>
      <c r="JAB325" s="131"/>
      <c r="JAC325" s="131"/>
      <c r="JAD325" s="131"/>
      <c r="JAE325" s="132"/>
      <c r="JAF325" s="132"/>
      <c r="JAG325" s="129"/>
      <c r="JAH325" s="129"/>
      <c r="JAI325" s="130"/>
      <c r="JAJ325" s="131"/>
      <c r="JAK325" s="131"/>
      <c r="JAL325" s="131"/>
      <c r="JAM325" s="132"/>
      <c r="JAN325" s="132"/>
      <c r="JAO325" s="129"/>
      <c r="JAP325" s="129"/>
      <c r="JAQ325" s="130"/>
      <c r="JAR325" s="131"/>
      <c r="JAS325" s="131"/>
      <c r="JAT325" s="131"/>
      <c r="JAU325" s="132"/>
      <c r="JAV325" s="132"/>
      <c r="JAW325" s="129"/>
      <c r="JAX325" s="129"/>
      <c r="JAY325" s="130"/>
      <c r="JAZ325" s="131"/>
      <c r="JBA325" s="131"/>
      <c r="JBB325" s="131"/>
      <c r="JBC325" s="132"/>
      <c r="JBD325" s="132"/>
      <c r="JBE325" s="129"/>
      <c r="JBF325" s="129"/>
      <c r="JBG325" s="130"/>
      <c r="JBH325" s="131"/>
      <c r="JBI325" s="131"/>
      <c r="JBJ325" s="131"/>
      <c r="JBK325" s="132"/>
      <c r="JBL325" s="132"/>
      <c r="JBM325" s="129"/>
      <c r="JBN325" s="129"/>
      <c r="JBO325" s="130"/>
      <c r="JBP325" s="131"/>
      <c r="JBQ325" s="131"/>
      <c r="JBR325" s="131"/>
      <c r="JBS325" s="132"/>
      <c r="JBT325" s="132"/>
      <c r="JBU325" s="129"/>
      <c r="JBV325" s="129"/>
      <c r="JBW325" s="130"/>
      <c r="JBX325" s="131"/>
      <c r="JBY325" s="131"/>
      <c r="JBZ325" s="131"/>
      <c r="JCA325" s="132"/>
      <c r="JCB325" s="132"/>
      <c r="JCC325" s="129"/>
      <c r="JCD325" s="129"/>
      <c r="JCE325" s="130"/>
      <c r="JCF325" s="131"/>
      <c r="JCG325" s="131"/>
      <c r="JCH325" s="131"/>
      <c r="JCI325" s="132"/>
      <c r="JCJ325" s="132"/>
      <c r="JCK325" s="129"/>
      <c r="JCL325" s="129"/>
      <c r="JCM325" s="130"/>
      <c r="JCN325" s="131"/>
      <c r="JCO325" s="131"/>
      <c r="JCP325" s="131"/>
      <c r="JCQ325" s="132"/>
      <c r="JCR325" s="132"/>
      <c r="JCS325" s="129"/>
      <c r="JCT325" s="129"/>
      <c r="JCU325" s="130"/>
      <c r="JCV325" s="131"/>
      <c r="JCW325" s="131"/>
      <c r="JCX325" s="131"/>
      <c r="JCY325" s="132"/>
      <c r="JCZ325" s="132"/>
      <c r="JDA325" s="129"/>
      <c r="JDB325" s="129"/>
      <c r="JDC325" s="130"/>
      <c r="JDD325" s="131"/>
      <c r="JDE325" s="131"/>
      <c r="JDF325" s="131"/>
      <c r="JDG325" s="132"/>
      <c r="JDH325" s="132"/>
      <c r="JDI325" s="129"/>
      <c r="JDJ325" s="129"/>
      <c r="JDK325" s="130"/>
      <c r="JDL325" s="131"/>
      <c r="JDM325" s="131"/>
      <c r="JDN325" s="131"/>
      <c r="JDO325" s="132"/>
      <c r="JDP325" s="132"/>
      <c r="JDQ325" s="129"/>
      <c r="JDR325" s="129"/>
      <c r="JDS325" s="130"/>
      <c r="JDT325" s="131"/>
      <c r="JDU325" s="131"/>
      <c r="JDV325" s="131"/>
      <c r="JDW325" s="132"/>
      <c r="JDX325" s="132"/>
      <c r="JDY325" s="129"/>
      <c r="JDZ325" s="129"/>
      <c r="JEA325" s="130"/>
      <c r="JEB325" s="131"/>
      <c r="JEC325" s="131"/>
      <c r="JED325" s="131"/>
      <c r="JEE325" s="132"/>
      <c r="JEF325" s="132"/>
      <c r="JEG325" s="129"/>
      <c r="JEH325" s="129"/>
      <c r="JEI325" s="130"/>
      <c r="JEJ325" s="131"/>
      <c r="JEK325" s="131"/>
      <c r="JEL325" s="131"/>
      <c r="JEM325" s="132"/>
      <c r="JEN325" s="132"/>
      <c r="JEO325" s="129"/>
      <c r="JEP325" s="129"/>
      <c r="JEQ325" s="130"/>
      <c r="JER325" s="131"/>
      <c r="JES325" s="131"/>
      <c r="JET325" s="131"/>
      <c r="JEU325" s="132"/>
      <c r="JEV325" s="132"/>
      <c r="JEW325" s="129"/>
      <c r="JEX325" s="129"/>
      <c r="JEY325" s="130"/>
      <c r="JEZ325" s="131"/>
      <c r="JFA325" s="131"/>
      <c r="JFB325" s="131"/>
      <c r="JFC325" s="132"/>
      <c r="JFD325" s="132"/>
      <c r="JFE325" s="129"/>
      <c r="JFF325" s="129"/>
      <c r="JFG325" s="130"/>
      <c r="JFH325" s="131"/>
      <c r="JFI325" s="131"/>
      <c r="JFJ325" s="131"/>
      <c r="JFK325" s="132"/>
      <c r="JFL325" s="132"/>
      <c r="JFM325" s="129"/>
      <c r="JFN325" s="129"/>
      <c r="JFO325" s="130"/>
      <c r="JFP325" s="131"/>
      <c r="JFQ325" s="131"/>
      <c r="JFR325" s="131"/>
      <c r="JFS325" s="132"/>
      <c r="JFT325" s="132"/>
      <c r="JFU325" s="129"/>
      <c r="JFV325" s="129"/>
      <c r="JFW325" s="130"/>
      <c r="JFX325" s="131"/>
      <c r="JFY325" s="131"/>
      <c r="JFZ325" s="131"/>
      <c r="JGA325" s="132"/>
      <c r="JGB325" s="132"/>
      <c r="JGC325" s="129"/>
      <c r="JGD325" s="129"/>
      <c r="JGE325" s="130"/>
      <c r="JGF325" s="131"/>
      <c r="JGG325" s="131"/>
      <c r="JGH325" s="131"/>
      <c r="JGI325" s="132"/>
      <c r="JGJ325" s="132"/>
      <c r="JGK325" s="129"/>
      <c r="JGL325" s="129"/>
      <c r="JGM325" s="130"/>
      <c r="JGN325" s="131"/>
      <c r="JGO325" s="131"/>
      <c r="JGP325" s="131"/>
      <c r="JGQ325" s="132"/>
      <c r="JGR325" s="132"/>
      <c r="JGS325" s="129"/>
      <c r="JGT325" s="129"/>
      <c r="JGU325" s="130"/>
      <c r="JGV325" s="131"/>
      <c r="JGW325" s="131"/>
      <c r="JGX325" s="131"/>
      <c r="JGY325" s="132"/>
      <c r="JGZ325" s="132"/>
      <c r="JHA325" s="129"/>
      <c r="JHB325" s="129"/>
      <c r="JHC325" s="130"/>
      <c r="JHD325" s="131"/>
      <c r="JHE325" s="131"/>
      <c r="JHF325" s="131"/>
      <c r="JHG325" s="132"/>
      <c r="JHH325" s="132"/>
      <c r="JHI325" s="129"/>
      <c r="JHJ325" s="129"/>
      <c r="JHK325" s="130"/>
      <c r="JHL325" s="131"/>
      <c r="JHM325" s="131"/>
      <c r="JHN325" s="131"/>
      <c r="JHO325" s="132"/>
      <c r="JHP325" s="132"/>
      <c r="JHQ325" s="129"/>
      <c r="JHR325" s="129"/>
      <c r="JHS325" s="130"/>
      <c r="JHT325" s="131"/>
      <c r="JHU325" s="131"/>
      <c r="JHV325" s="131"/>
      <c r="JHW325" s="132"/>
      <c r="JHX325" s="132"/>
      <c r="JHY325" s="129"/>
      <c r="JHZ325" s="129"/>
      <c r="JIA325" s="130"/>
      <c r="JIB325" s="131"/>
      <c r="JIC325" s="131"/>
      <c r="JID325" s="131"/>
      <c r="JIE325" s="132"/>
      <c r="JIF325" s="132"/>
      <c r="JIG325" s="129"/>
      <c r="JIH325" s="129"/>
      <c r="JII325" s="130"/>
      <c r="JIJ325" s="131"/>
      <c r="JIK325" s="131"/>
      <c r="JIL325" s="131"/>
      <c r="JIM325" s="132"/>
      <c r="JIN325" s="132"/>
      <c r="JIO325" s="129"/>
      <c r="JIP325" s="129"/>
      <c r="JIQ325" s="130"/>
      <c r="JIR325" s="131"/>
      <c r="JIS325" s="131"/>
      <c r="JIT325" s="131"/>
      <c r="JIU325" s="132"/>
      <c r="JIV325" s="132"/>
      <c r="JIW325" s="129"/>
      <c r="JIX325" s="129"/>
      <c r="JIY325" s="130"/>
      <c r="JIZ325" s="131"/>
      <c r="JJA325" s="131"/>
      <c r="JJB325" s="131"/>
      <c r="JJC325" s="132"/>
      <c r="JJD325" s="132"/>
      <c r="JJE325" s="129"/>
      <c r="JJF325" s="129"/>
      <c r="JJG325" s="130"/>
      <c r="JJH325" s="131"/>
      <c r="JJI325" s="131"/>
      <c r="JJJ325" s="131"/>
      <c r="JJK325" s="132"/>
      <c r="JJL325" s="132"/>
      <c r="JJM325" s="129"/>
      <c r="JJN325" s="129"/>
      <c r="JJO325" s="130"/>
      <c r="JJP325" s="131"/>
      <c r="JJQ325" s="131"/>
      <c r="JJR325" s="131"/>
      <c r="JJS325" s="132"/>
      <c r="JJT325" s="132"/>
      <c r="JJU325" s="129"/>
      <c r="JJV325" s="129"/>
      <c r="JJW325" s="130"/>
      <c r="JJX325" s="131"/>
      <c r="JJY325" s="131"/>
      <c r="JJZ325" s="131"/>
      <c r="JKA325" s="132"/>
      <c r="JKB325" s="132"/>
      <c r="JKC325" s="129"/>
      <c r="JKD325" s="129"/>
      <c r="JKE325" s="130"/>
      <c r="JKF325" s="131"/>
      <c r="JKG325" s="131"/>
      <c r="JKH325" s="131"/>
      <c r="JKI325" s="132"/>
      <c r="JKJ325" s="132"/>
      <c r="JKK325" s="129"/>
      <c r="JKL325" s="129"/>
      <c r="JKM325" s="130"/>
      <c r="JKN325" s="131"/>
      <c r="JKO325" s="131"/>
      <c r="JKP325" s="131"/>
      <c r="JKQ325" s="132"/>
      <c r="JKR325" s="132"/>
      <c r="JKS325" s="129"/>
      <c r="JKT325" s="129"/>
      <c r="JKU325" s="130"/>
      <c r="JKV325" s="131"/>
      <c r="JKW325" s="131"/>
      <c r="JKX325" s="131"/>
      <c r="JKY325" s="132"/>
      <c r="JKZ325" s="132"/>
      <c r="JLA325" s="129"/>
      <c r="JLB325" s="129"/>
      <c r="JLC325" s="130"/>
      <c r="JLD325" s="131"/>
      <c r="JLE325" s="131"/>
      <c r="JLF325" s="131"/>
      <c r="JLG325" s="132"/>
      <c r="JLH325" s="132"/>
      <c r="JLI325" s="129"/>
      <c r="JLJ325" s="129"/>
      <c r="JLK325" s="130"/>
      <c r="JLL325" s="131"/>
      <c r="JLM325" s="131"/>
      <c r="JLN325" s="131"/>
      <c r="JLO325" s="132"/>
      <c r="JLP325" s="132"/>
      <c r="JLQ325" s="129"/>
      <c r="JLR325" s="129"/>
      <c r="JLS325" s="130"/>
      <c r="JLT325" s="131"/>
      <c r="JLU325" s="131"/>
      <c r="JLV325" s="131"/>
      <c r="JLW325" s="132"/>
      <c r="JLX325" s="132"/>
      <c r="JLY325" s="129"/>
      <c r="JLZ325" s="129"/>
      <c r="JMA325" s="130"/>
      <c r="JMB325" s="131"/>
      <c r="JMC325" s="131"/>
      <c r="JMD325" s="131"/>
      <c r="JME325" s="132"/>
      <c r="JMF325" s="132"/>
      <c r="JMG325" s="129"/>
      <c r="JMH325" s="129"/>
      <c r="JMI325" s="130"/>
      <c r="JMJ325" s="131"/>
      <c r="JMK325" s="131"/>
      <c r="JML325" s="131"/>
      <c r="JMM325" s="132"/>
      <c r="JMN325" s="132"/>
      <c r="JMO325" s="129"/>
      <c r="JMP325" s="129"/>
      <c r="JMQ325" s="130"/>
      <c r="JMR325" s="131"/>
      <c r="JMS325" s="131"/>
      <c r="JMT325" s="131"/>
      <c r="JMU325" s="132"/>
      <c r="JMV325" s="132"/>
      <c r="JMW325" s="129"/>
      <c r="JMX325" s="129"/>
      <c r="JMY325" s="130"/>
      <c r="JMZ325" s="131"/>
      <c r="JNA325" s="131"/>
      <c r="JNB325" s="131"/>
      <c r="JNC325" s="132"/>
      <c r="JND325" s="132"/>
      <c r="JNE325" s="129"/>
      <c r="JNF325" s="129"/>
      <c r="JNG325" s="130"/>
      <c r="JNH325" s="131"/>
      <c r="JNI325" s="131"/>
      <c r="JNJ325" s="131"/>
      <c r="JNK325" s="132"/>
      <c r="JNL325" s="132"/>
      <c r="JNM325" s="129"/>
      <c r="JNN325" s="129"/>
      <c r="JNO325" s="130"/>
      <c r="JNP325" s="131"/>
      <c r="JNQ325" s="131"/>
      <c r="JNR325" s="131"/>
      <c r="JNS325" s="132"/>
      <c r="JNT325" s="132"/>
      <c r="JNU325" s="129"/>
      <c r="JNV325" s="129"/>
      <c r="JNW325" s="130"/>
      <c r="JNX325" s="131"/>
      <c r="JNY325" s="131"/>
      <c r="JNZ325" s="131"/>
      <c r="JOA325" s="132"/>
      <c r="JOB325" s="132"/>
      <c r="JOC325" s="129"/>
      <c r="JOD325" s="129"/>
      <c r="JOE325" s="130"/>
      <c r="JOF325" s="131"/>
      <c r="JOG325" s="131"/>
      <c r="JOH325" s="131"/>
      <c r="JOI325" s="132"/>
      <c r="JOJ325" s="132"/>
      <c r="JOK325" s="129"/>
      <c r="JOL325" s="129"/>
      <c r="JOM325" s="130"/>
      <c r="JON325" s="131"/>
      <c r="JOO325" s="131"/>
      <c r="JOP325" s="131"/>
      <c r="JOQ325" s="132"/>
      <c r="JOR325" s="132"/>
      <c r="JOS325" s="129"/>
      <c r="JOT325" s="129"/>
      <c r="JOU325" s="130"/>
      <c r="JOV325" s="131"/>
      <c r="JOW325" s="131"/>
      <c r="JOX325" s="131"/>
      <c r="JOY325" s="132"/>
      <c r="JOZ325" s="132"/>
      <c r="JPA325" s="129"/>
      <c r="JPB325" s="129"/>
      <c r="JPC325" s="130"/>
      <c r="JPD325" s="131"/>
      <c r="JPE325" s="131"/>
      <c r="JPF325" s="131"/>
      <c r="JPG325" s="132"/>
      <c r="JPH325" s="132"/>
      <c r="JPI325" s="129"/>
      <c r="JPJ325" s="129"/>
      <c r="JPK325" s="130"/>
      <c r="JPL325" s="131"/>
      <c r="JPM325" s="131"/>
      <c r="JPN325" s="131"/>
      <c r="JPO325" s="132"/>
      <c r="JPP325" s="132"/>
      <c r="JPQ325" s="129"/>
      <c r="JPR325" s="129"/>
      <c r="JPS325" s="130"/>
      <c r="JPT325" s="131"/>
      <c r="JPU325" s="131"/>
      <c r="JPV325" s="131"/>
      <c r="JPW325" s="132"/>
      <c r="JPX325" s="132"/>
      <c r="JPY325" s="129"/>
      <c r="JPZ325" s="129"/>
      <c r="JQA325" s="130"/>
      <c r="JQB325" s="131"/>
      <c r="JQC325" s="131"/>
      <c r="JQD325" s="131"/>
      <c r="JQE325" s="132"/>
      <c r="JQF325" s="132"/>
      <c r="JQG325" s="129"/>
      <c r="JQH325" s="129"/>
      <c r="JQI325" s="130"/>
      <c r="JQJ325" s="131"/>
      <c r="JQK325" s="131"/>
      <c r="JQL325" s="131"/>
      <c r="JQM325" s="132"/>
      <c r="JQN325" s="132"/>
      <c r="JQO325" s="129"/>
      <c r="JQP325" s="129"/>
      <c r="JQQ325" s="130"/>
      <c r="JQR325" s="131"/>
      <c r="JQS325" s="131"/>
      <c r="JQT325" s="131"/>
      <c r="JQU325" s="132"/>
      <c r="JQV325" s="132"/>
      <c r="JQW325" s="129"/>
      <c r="JQX325" s="129"/>
      <c r="JQY325" s="130"/>
      <c r="JQZ325" s="131"/>
      <c r="JRA325" s="131"/>
      <c r="JRB325" s="131"/>
      <c r="JRC325" s="132"/>
      <c r="JRD325" s="132"/>
      <c r="JRE325" s="129"/>
      <c r="JRF325" s="129"/>
      <c r="JRG325" s="130"/>
      <c r="JRH325" s="131"/>
      <c r="JRI325" s="131"/>
      <c r="JRJ325" s="131"/>
      <c r="JRK325" s="132"/>
      <c r="JRL325" s="132"/>
      <c r="JRM325" s="129"/>
      <c r="JRN325" s="129"/>
      <c r="JRO325" s="130"/>
      <c r="JRP325" s="131"/>
      <c r="JRQ325" s="131"/>
      <c r="JRR325" s="131"/>
      <c r="JRS325" s="132"/>
      <c r="JRT325" s="132"/>
      <c r="JRU325" s="129"/>
      <c r="JRV325" s="129"/>
      <c r="JRW325" s="130"/>
      <c r="JRX325" s="131"/>
      <c r="JRY325" s="131"/>
      <c r="JRZ325" s="131"/>
      <c r="JSA325" s="132"/>
      <c r="JSB325" s="132"/>
      <c r="JSC325" s="129"/>
      <c r="JSD325" s="129"/>
      <c r="JSE325" s="130"/>
      <c r="JSF325" s="131"/>
      <c r="JSG325" s="131"/>
      <c r="JSH325" s="131"/>
      <c r="JSI325" s="132"/>
      <c r="JSJ325" s="132"/>
      <c r="JSK325" s="129"/>
      <c r="JSL325" s="129"/>
      <c r="JSM325" s="130"/>
      <c r="JSN325" s="131"/>
      <c r="JSO325" s="131"/>
      <c r="JSP325" s="131"/>
      <c r="JSQ325" s="132"/>
      <c r="JSR325" s="132"/>
      <c r="JSS325" s="129"/>
      <c r="JST325" s="129"/>
      <c r="JSU325" s="130"/>
      <c r="JSV325" s="131"/>
      <c r="JSW325" s="131"/>
      <c r="JSX325" s="131"/>
      <c r="JSY325" s="132"/>
      <c r="JSZ325" s="132"/>
      <c r="JTA325" s="129"/>
      <c r="JTB325" s="129"/>
      <c r="JTC325" s="130"/>
      <c r="JTD325" s="131"/>
      <c r="JTE325" s="131"/>
      <c r="JTF325" s="131"/>
      <c r="JTG325" s="132"/>
      <c r="JTH325" s="132"/>
      <c r="JTI325" s="129"/>
      <c r="JTJ325" s="129"/>
      <c r="JTK325" s="130"/>
      <c r="JTL325" s="131"/>
      <c r="JTM325" s="131"/>
      <c r="JTN325" s="131"/>
      <c r="JTO325" s="132"/>
      <c r="JTP325" s="132"/>
      <c r="JTQ325" s="129"/>
      <c r="JTR325" s="129"/>
      <c r="JTS325" s="130"/>
      <c r="JTT325" s="131"/>
      <c r="JTU325" s="131"/>
      <c r="JTV325" s="131"/>
      <c r="JTW325" s="132"/>
      <c r="JTX325" s="132"/>
      <c r="JTY325" s="129"/>
      <c r="JTZ325" s="129"/>
      <c r="JUA325" s="130"/>
      <c r="JUB325" s="131"/>
      <c r="JUC325" s="131"/>
      <c r="JUD325" s="131"/>
      <c r="JUE325" s="132"/>
      <c r="JUF325" s="132"/>
      <c r="JUG325" s="129"/>
      <c r="JUH325" s="129"/>
      <c r="JUI325" s="130"/>
      <c r="JUJ325" s="131"/>
      <c r="JUK325" s="131"/>
      <c r="JUL325" s="131"/>
      <c r="JUM325" s="132"/>
      <c r="JUN325" s="132"/>
      <c r="JUO325" s="129"/>
      <c r="JUP325" s="129"/>
      <c r="JUQ325" s="130"/>
      <c r="JUR325" s="131"/>
      <c r="JUS325" s="131"/>
      <c r="JUT325" s="131"/>
      <c r="JUU325" s="132"/>
      <c r="JUV325" s="132"/>
      <c r="JUW325" s="129"/>
      <c r="JUX325" s="129"/>
      <c r="JUY325" s="130"/>
      <c r="JUZ325" s="131"/>
      <c r="JVA325" s="131"/>
      <c r="JVB325" s="131"/>
      <c r="JVC325" s="132"/>
      <c r="JVD325" s="132"/>
      <c r="JVE325" s="129"/>
      <c r="JVF325" s="129"/>
      <c r="JVG325" s="130"/>
      <c r="JVH325" s="131"/>
      <c r="JVI325" s="131"/>
      <c r="JVJ325" s="131"/>
      <c r="JVK325" s="132"/>
      <c r="JVL325" s="132"/>
      <c r="JVM325" s="129"/>
      <c r="JVN325" s="129"/>
      <c r="JVO325" s="130"/>
      <c r="JVP325" s="131"/>
      <c r="JVQ325" s="131"/>
      <c r="JVR325" s="131"/>
      <c r="JVS325" s="132"/>
      <c r="JVT325" s="132"/>
      <c r="JVU325" s="129"/>
      <c r="JVV325" s="129"/>
      <c r="JVW325" s="130"/>
      <c r="JVX325" s="131"/>
      <c r="JVY325" s="131"/>
      <c r="JVZ325" s="131"/>
      <c r="JWA325" s="132"/>
      <c r="JWB325" s="132"/>
      <c r="JWC325" s="129"/>
      <c r="JWD325" s="129"/>
      <c r="JWE325" s="130"/>
      <c r="JWF325" s="131"/>
      <c r="JWG325" s="131"/>
      <c r="JWH325" s="131"/>
      <c r="JWI325" s="132"/>
      <c r="JWJ325" s="132"/>
      <c r="JWK325" s="129"/>
      <c r="JWL325" s="129"/>
      <c r="JWM325" s="130"/>
      <c r="JWN325" s="131"/>
      <c r="JWO325" s="131"/>
      <c r="JWP325" s="131"/>
      <c r="JWQ325" s="132"/>
      <c r="JWR325" s="132"/>
      <c r="JWS325" s="129"/>
      <c r="JWT325" s="129"/>
      <c r="JWU325" s="130"/>
      <c r="JWV325" s="131"/>
      <c r="JWW325" s="131"/>
      <c r="JWX325" s="131"/>
      <c r="JWY325" s="132"/>
      <c r="JWZ325" s="132"/>
      <c r="JXA325" s="129"/>
      <c r="JXB325" s="129"/>
      <c r="JXC325" s="130"/>
      <c r="JXD325" s="131"/>
      <c r="JXE325" s="131"/>
      <c r="JXF325" s="131"/>
      <c r="JXG325" s="132"/>
      <c r="JXH325" s="132"/>
      <c r="JXI325" s="129"/>
      <c r="JXJ325" s="129"/>
      <c r="JXK325" s="130"/>
      <c r="JXL325" s="131"/>
      <c r="JXM325" s="131"/>
      <c r="JXN325" s="131"/>
      <c r="JXO325" s="132"/>
      <c r="JXP325" s="132"/>
      <c r="JXQ325" s="129"/>
      <c r="JXR325" s="129"/>
      <c r="JXS325" s="130"/>
      <c r="JXT325" s="131"/>
      <c r="JXU325" s="131"/>
      <c r="JXV325" s="131"/>
      <c r="JXW325" s="132"/>
      <c r="JXX325" s="132"/>
      <c r="JXY325" s="129"/>
      <c r="JXZ325" s="129"/>
      <c r="JYA325" s="130"/>
      <c r="JYB325" s="131"/>
      <c r="JYC325" s="131"/>
      <c r="JYD325" s="131"/>
      <c r="JYE325" s="132"/>
      <c r="JYF325" s="132"/>
      <c r="JYG325" s="129"/>
      <c r="JYH325" s="129"/>
      <c r="JYI325" s="130"/>
      <c r="JYJ325" s="131"/>
      <c r="JYK325" s="131"/>
      <c r="JYL325" s="131"/>
      <c r="JYM325" s="132"/>
      <c r="JYN325" s="132"/>
      <c r="JYO325" s="129"/>
      <c r="JYP325" s="129"/>
      <c r="JYQ325" s="130"/>
      <c r="JYR325" s="131"/>
      <c r="JYS325" s="131"/>
      <c r="JYT325" s="131"/>
      <c r="JYU325" s="132"/>
      <c r="JYV325" s="132"/>
      <c r="JYW325" s="129"/>
      <c r="JYX325" s="129"/>
      <c r="JYY325" s="130"/>
      <c r="JYZ325" s="131"/>
      <c r="JZA325" s="131"/>
      <c r="JZB325" s="131"/>
      <c r="JZC325" s="132"/>
      <c r="JZD325" s="132"/>
      <c r="JZE325" s="129"/>
      <c r="JZF325" s="129"/>
      <c r="JZG325" s="130"/>
      <c r="JZH325" s="131"/>
      <c r="JZI325" s="131"/>
      <c r="JZJ325" s="131"/>
      <c r="JZK325" s="132"/>
      <c r="JZL325" s="132"/>
      <c r="JZM325" s="129"/>
      <c r="JZN325" s="129"/>
      <c r="JZO325" s="130"/>
      <c r="JZP325" s="131"/>
      <c r="JZQ325" s="131"/>
      <c r="JZR325" s="131"/>
      <c r="JZS325" s="132"/>
      <c r="JZT325" s="132"/>
      <c r="JZU325" s="129"/>
      <c r="JZV325" s="129"/>
      <c r="JZW325" s="130"/>
      <c r="JZX325" s="131"/>
      <c r="JZY325" s="131"/>
      <c r="JZZ325" s="131"/>
      <c r="KAA325" s="132"/>
      <c r="KAB325" s="132"/>
      <c r="KAC325" s="129"/>
      <c r="KAD325" s="129"/>
      <c r="KAE325" s="130"/>
      <c r="KAF325" s="131"/>
      <c r="KAG325" s="131"/>
      <c r="KAH325" s="131"/>
      <c r="KAI325" s="132"/>
      <c r="KAJ325" s="132"/>
      <c r="KAK325" s="129"/>
      <c r="KAL325" s="129"/>
      <c r="KAM325" s="130"/>
      <c r="KAN325" s="131"/>
      <c r="KAO325" s="131"/>
      <c r="KAP325" s="131"/>
      <c r="KAQ325" s="132"/>
      <c r="KAR325" s="132"/>
      <c r="KAS325" s="129"/>
      <c r="KAT325" s="129"/>
      <c r="KAU325" s="130"/>
      <c r="KAV325" s="131"/>
      <c r="KAW325" s="131"/>
      <c r="KAX325" s="131"/>
      <c r="KAY325" s="132"/>
      <c r="KAZ325" s="132"/>
      <c r="KBA325" s="129"/>
      <c r="KBB325" s="129"/>
      <c r="KBC325" s="130"/>
      <c r="KBD325" s="131"/>
      <c r="KBE325" s="131"/>
      <c r="KBF325" s="131"/>
      <c r="KBG325" s="132"/>
      <c r="KBH325" s="132"/>
      <c r="KBI325" s="129"/>
      <c r="KBJ325" s="129"/>
      <c r="KBK325" s="130"/>
      <c r="KBL325" s="131"/>
      <c r="KBM325" s="131"/>
      <c r="KBN325" s="131"/>
      <c r="KBO325" s="132"/>
      <c r="KBP325" s="132"/>
      <c r="KBQ325" s="129"/>
      <c r="KBR325" s="129"/>
      <c r="KBS325" s="130"/>
      <c r="KBT325" s="131"/>
      <c r="KBU325" s="131"/>
      <c r="KBV325" s="131"/>
      <c r="KBW325" s="132"/>
      <c r="KBX325" s="132"/>
      <c r="KBY325" s="129"/>
      <c r="KBZ325" s="129"/>
      <c r="KCA325" s="130"/>
      <c r="KCB325" s="131"/>
      <c r="KCC325" s="131"/>
      <c r="KCD325" s="131"/>
      <c r="KCE325" s="132"/>
      <c r="KCF325" s="132"/>
      <c r="KCG325" s="129"/>
      <c r="KCH325" s="129"/>
      <c r="KCI325" s="130"/>
      <c r="KCJ325" s="131"/>
      <c r="KCK325" s="131"/>
      <c r="KCL325" s="131"/>
      <c r="KCM325" s="132"/>
      <c r="KCN325" s="132"/>
      <c r="KCO325" s="129"/>
      <c r="KCP325" s="129"/>
      <c r="KCQ325" s="130"/>
      <c r="KCR325" s="131"/>
      <c r="KCS325" s="131"/>
      <c r="KCT325" s="131"/>
      <c r="KCU325" s="132"/>
      <c r="KCV325" s="132"/>
      <c r="KCW325" s="129"/>
      <c r="KCX325" s="129"/>
      <c r="KCY325" s="130"/>
      <c r="KCZ325" s="131"/>
      <c r="KDA325" s="131"/>
      <c r="KDB325" s="131"/>
      <c r="KDC325" s="132"/>
      <c r="KDD325" s="132"/>
      <c r="KDE325" s="129"/>
      <c r="KDF325" s="129"/>
      <c r="KDG325" s="130"/>
      <c r="KDH325" s="131"/>
      <c r="KDI325" s="131"/>
      <c r="KDJ325" s="131"/>
      <c r="KDK325" s="132"/>
      <c r="KDL325" s="132"/>
      <c r="KDM325" s="129"/>
      <c r="KDN325" s="129"/>
      <c r="KDO325" s="130"/>
      <c r="KDP325" s="131"/>
      <c r="KDQ325" s="131"/>
      <c r="KDR325" s="131"/>
      <c r="KDS325" s="132"/>
      <c r="KDT325" s="132"/>
      <c r="KDU325" s="129"/>
      <c r="KDV325" s="129"/>
      <c r="KDW325" s="130"/>
      <c r="KDX325" s="131"/>
      <c r="KDY325" s="131"/>
      <c r="KDZ325" s="131"/>
      <c r="KEA325" s="132"/>
      <c r="KEB325" s="132"/>
      <c r="KEC325" s="129"/>
      <c r="KED325" s="129"/>
      <c r="KEE325" s="130"/>
      <c r="KEF325" s="131"/>
      <c r="KEG325" s="131"/>
      <c r="KEH325" s="131"/>
      <c r="KEI325" s="132"/>
      <c r="KEJ325" s="132"/>
      <c r="KEK325" s="129"/>
      <c r="KEL325" s="129"/>
      <c r="KEM325" s="130"/>
      <c r="KEN325" s="131"/>
      <c r="KEO325" s="131"/>
      <c r="KEP325" s="131"/>
      <c r="KEQ325" s="132"/>
      <c r="KER325" s="132"/>
      <c r="KES325" s="129"/>
      <c r="KET325" s="129"/>
      <c r="KEU325" s="130"/>
      <c r="KEV325" s="131"/>
      <c r="KEW325" s="131"/>
      <c r="KEX325" s="131"/>
      <c r="KEY325" s="132"/>
      <c r="KEZ325" s="132"/>
      <c r="KFA325" s="129"/>
      <c r="KFB325" s="129"/>
      <c r="KFC325" s="130"/>
      <c r="KFD325" s="131"/>
      <c r="KFE325" s="131"/>
      <c r="KFF325" s="131"/>
      <c r="KFG325" s="132"/>
      <c r="KFH325" s="132"/>
      <c r="KFI325" s="129"/>
      <c r="KFJ325" s="129"/>
      <c r="KFK325" s="130"/>
      <c r="KFL325" s="131"/>
      <c r="KFM325" s="131"/>
      <c r="KFN325" s="131"/>
      <c r="KFO325" s="132"/>
      <c r="KFP325" s="132"/>
      <c r="KFQ325" s="129"/>
      <c r="KFR325" s="129"/>
      <c r="KFS325" s="130"/>
      <c r="KFT325" s="131"/>
      <c r="KFU325" s="131"/>
      <c r="KFV325" s="131"/>
      <c r="KFW325" s="132"/>
      <c r="KFX325" s="132"/>
      <c r="KFY325" s="129"/>
      <c r="KFZ325" s="129"/>
      <c r="KGA325" s="130"/>
      <c r="KGB325" s="131"/>
      <c r="KGC325" s="131"/>
      <c r="KGD325" s="131"/>
      <c r="KGE325" s="132"/>
      <c r="KGF325" s="132"/>
      <c r="KGG325" s="129"/>
      <c r="KGH325" s="129"/>
      <c r="KGI325" s="130"/>
      <c r="KGJ325" s="131"/>
      <c r="KGK325" s="131"/>
      <c r="KGL325" s="131"/>
      <c r="KGM325" s="132"/>
      <c r="KGN325" s="132"/>
      <c r="KGO325" s="129"/>
      <c r="KGP325" s="129"/>
      <c r="KGQ325" s="130"/>
      <c r="KGR325" s="131"/>
      <c r="KGS325" s="131"/>
      <c r="KGT325" s="131"/>
      <c r="KGU325" s="132"/>
      <c r="KGV325" s="132"/>
      <c r="KGW325" s="129"/>
      <c r="KGX325" s="129"/>
      <c r="KGY325" s="130"/>
      <c r="KGZ325" s="131"/>
      <c r="KHA325" s="131"/>
      <c r="KHB325" s="131"/>
      <c r="KHC325" s="132"/>
      <c r="KHD325" s="132"/>
      <c r="KHE325" s="129"/>
      <c r="KHF325" s="129"/>
      <c r="KHG325" s="130"/>
      <c r="KHH325" s="131"/>
      <c r="KHI325" s="131"/>
      <c r="KHJ325" s="131"/>
      <c r="KHK325" s="132"/>
      <c r="KHL325" s="132"/>
      <c r="KHM325" s="129"/>
      <c r="KHN325" s="129"/>
      <c r="KHO325" s="130"/>
      <c r="KHP325" s="131"/>
      <c r="KHQ325" s="131"/>
      <c r="KHR325" s="131"/>
      <c r="KHS325" s="132"/>
      <c r="KHT325" s="132"/>
      <c r="KHU325" s="129"/>
      <c r="KHV325" s="129"/>
      <c r="KHW325" s="130"/>
      <c r="KHX325" s="131"/>
      <c r="KHY325" s="131"/>
      <c r="KHZ325" s="131"/>
      <c r="KIA325" s="132"/>
      <c r="KIB325" s="132"/>
      <c r="KIC325" s="129"/>
      <c r="KID325" s="129"/>
      <c r="KIE325" s="130"/>
      <c r="KIF325" s="131"/>
      <c r="KIG325" s="131"/>
      <c r="KIH325" s="131"/>
      <c r="KII325" s="132"/>
      <c r="KIJ325" s="132"/>
      <c r="KIK325" s="129"/>
      <c r="KIL325" s="129"/>
      <c r="KIM325" s="130"/>
      <c r="KIN325" s="131"/>
      <c r="KIO325" s="131"/>
      <c r="KIP325" s="131"/>
      <c r="KIQ325" s="132"/>
      <c r="KIR325" s="132"/>
      <c r="KIS325" s="129"/>
      <c r="KIT325" s="129"/>
      <c r="KIU325" s="130"/>
      <c r="KIV325" s="131"/>
      <c r="KIW325" s="131"/>
      <c r="KIX325" s="131"/>
      <c r="KIY325" s="132"/>
      <c r="KIZ325" s="132"/>
      <c r="KJA325" s="129"/>
      <c r="KJB325" s="129"/>
      <c r="KJC325" s="130"/>
      <c r="KJD325" s="131"/>
      <c r="KJE325" s="131"/>
      <c r="KJF325" s="131"/>
      <c r="KJG325" s="132"/>
      <c r="KJH325" s="132"/>
      <c r="KJI325" s="129"/>
      <c r="KJJ325" s="129"/>
      <c r="KJK325" s="130"/>
      <c r="KJL325" s="131"/>
      <c r="KJM325" s="131"/>
      <c r="KJN325" s="131"/>
      <c r="KJO325" s="132"/>
      <c r="KJP325" s="132"/>
      <c r="KJQ325" s="129"/>
      <c r="KJR325" s="129"/>
      <c r="KJS325" s="130"/>
      <c r="KJT325" s="131"/>
      <c r="KJU325" s="131"/>
      <c r="KJV325" s="131"/>
      <c r="KJW325" s="132"/>
      <c r="KJX325" s="132"/>
      <c r="KJY325" s="129"/>
      <c r="KJZ325" s="129"/>
      <c r="KKA325" s="130"/>
      <c r="KKB325" s="131"/>
      <c r="KKC325" s="131"/>
      <c r="KKD325" s="131"/>
      <c r="KKE325" s="132"/>
      <c r="KKF325" s="132"/>
      <c r="KKG325" s="129"/>
      <c r="KKH325" s="129"/>
      <c r="KKI325" s="130"/>
      <c r="KKJ325" s="131"/>
      <c r="KKK325" s="131"/>
      <c r="KKL325" s="131"/>
      <c r="KKM325" s="132"/>
      <c r="KKN325" s="132"/>
      <c r="KKO325" s="129"/>
      <c r="KKP325" s="129"/>
      <c r="KKQ325" s="130"/>
      <c r="KKR325" s="131"/>
      <c r="KKS325" s="131"/>
      <c r="KKT325" s="131"/>
      <c r="KKU325" s="132"/>
      <c r="KKV325" s="132"/>
      <c r="KKW325" s="129"/>
      <c r="KKX325" s="129"/>
      <c r="KKY325" s="130"/>
      <c r="KKZ325" s="131"/>
      <c r="KLA325" s="131"/>
      <c r="KLB325" s="131"/>
      <c r="KLC325" s="132"/>
      <c r="KLD325" s="132"/>
      <c r="KLE325" s="129"/>
      <c r="KLF325" s="129"/>
      <c r="KLG325" s="130"/>
      <c r="KLH325" s="131"/>
      <c r="KLI325" s="131"/>
      <c r="KLJ325" s="131"/>
      <c r="KLK325" s="132"/>
      <c r="KLL325" s="132"/>
      <c r="KLM325" s="129"/>
      <c r="KLN325" s="129"/>
      <c r="KLO325" s="130"/>
      <c r="KLP325" s="131"/>
      <c r="KLQ325" s="131"/>
      <c r="KLR325" s="131"/>
      <c r="KLS325" s="132"/>
      <c r="KLT325" s="132"/>
      <c r="KLU325" s="129"/>
      <c r="KLV325" s="129"/>
      <c r="KLW325" s="130"/>
      <c r="KLX325" s="131"/>
      <c r="KLY325" s="131"/>
      <c r="KLZ325" s="131"/>
      <c r="KMA325" s="132"/>
      <c r="KMB325" s="132"/>
      <c r="KMC325" s="129"/>
      <c r="KMD325" s="129"/>
      <c r="KME325" s="130"/>
      <c r="KMF325" s="131"/>
      <c r="KMG325" s="131"/>
      <c r="KMH325" s="131"/>
      <c r="KMI325" s="132"/>
      <c r="KMJ325" s="132"/>
      <c r="KMK325" s="129"/>
      <c r="KML325" s="129"/>
      <c r="KMM325" s="130"/>
      <c r="KMN325" s="131"/>
      <c r="KMO325" s="131"/>
      <c r="KMP325" s="131"/>
      <c r="KMQ325" s="132"/>
      <c r="KMR325" s="132"/>
      <c r="KMS325" s="129"/>
      <c r="KMT325" s="129"/>
      <c r="KMU325" s="130"/>
      <c r="KMV325" s="131"/>
      <c r="KMW325" s="131"/>
      <c r="KMX325" s="131"/>
      <c r="KMY325" s="132"/>
      <c r="KMZ325" s="132"/>
      <c r="KNA325" s="129"/>
      <c r="KNB325" s="129"/>
      <c r="KNC325" s="130"/>
      <c r="KND325" s="131"/>
      <c r="KNE325" s="131"/>
      <c r="KNF325" s="131"/>
      <c r="KNG325" s="132"/>
      <c r="KNH325" s="132"/>
      <c r="KNI325" s="129"/>
      <c r="KNJ325" s="129"/>
      <c r="KNK325" s="130"/>
      <c r="KNL325" s="131"/>
      <c r="KNM325" s="131"/>
      <c r="KNN325" s="131"/>
      <c r="KNO325" s="132"/>
      <c r="KNP325" s="132"/>
      <c r="KNQ325" s="129"/>
      <c r="KNR325" s="129"/>
      <c r="KNS325" s="130"/>
      <c r="KNT325" s="131"/>
      <c r="KNU325" s="131"/>
      <c r="KNV325" s="131"/>
      <c r="KNW325" s="132"/>
      <c r="KNX325" s="132"/>
      <c r="KNY325" s="129"/>
      <c r="KNZ325" s="129"/>
      <c r="KOA325" s="130"/>
      <c r="KOB325" s="131"/>
      <c r="KOC325" s="131"/>
      <c r="KOD325" s="131"/>
      <c r="KOE325" s="132"/>
      <c r="KOF325" s="132"/>
      <c r="KOG325" s="129"/>
      <c r="KOH325" s="129"/>
      <c r="KOI325" s="130"/>
      <c r="KOJ325" s="131"/>
      <c r="KOK325" s="131"/>
      <c r="KOL325" s="131"/>
      <c r="KOM325" s="132"/>
      <c r="KON325" s="132"/>
      <c r="KOO325" s="129"/>
      <c r="KOP325" s="129"/>
      <c r="KOQ325" s="130"/>
      <c r="KOR325" s="131"/>
      <c r="KOS325" s="131"/>
      <c r="KOT325" s="131"/>
      <c r="KOU325" s="132"/>
      <c r="KOV325" s="132"/>
      <c r="KOW325" s="129"/>
      <c r="KOX325" s="129"/>
      <c r="KOY325" s="130"/>
      <c r="KOZ325" s="131"/>
      <c r="KPA325" s="131"/>
      <c r="KPB325" s="131"/>
      <c r="KPC325" s="132"/>
      <c r="KPD325" s="132"/>
      <c r="KPE325" s="129"/>
      <c r="KPF325" s="129"/>
      <c r="KPG325" s="130"/>
      <c r="KPH325" s="131"/>
      <c r="KPI325" s="131"/>
      <c r="KPJ325" s="131"/>
      <c r="KPK325" s="132"/>
      <c r="KPL325" s="132"/>
      <c r="KPM325" s="129"/>
      <c r="KPN325" s="129"/>
      <c r="KPO325" s="130"/>
      <c r="KPP325" s="131"/>
      <c r="KPQ325" s="131"/>
      <c r="KPR325" s="131"/>
      <c r="KPS325" s="132"/>
      <c r="KPT325" s="132"/>
      <c r="KPU325" s="129"/>
      <c r="KPV325" s="129"/>
      <c r="KPW325" s="130"/>
      <c r="KPX325" s="131"/>
      <c r="KPY325" s="131"/>
      <c r="KPZ325" s="131"/>
      <c r="KQA325" s="132"/>
      <c r="KQB325" s="132"/>
      <c r="KQC325" s="129"/>
      <c r="KQD325" s="129"/>
      <c r="KQE325" s="130"/>
      <c r="KQF325" s="131"/>
      <c r="KQG325" s="131"/>
      <c r="KQH325" s="131"/>
      <c r="KQI325" s="132"/>
      <c r="KQJ325" s="132"/>
      <c r="KQK325" s="129"/>
      <c r="KQL325" s="129"/>
      <c r="KQM325" s="130"/>
      <c r="KQN325" s="131"/>
      <c r="KQO325" s="131"/>
      <c r="KQP325" s="131"/>
      <c r="KQQ325" s="132"/>
      <c r="KQR325" s="132"/>
      <c r="KQS325" s="129"/>
      <c r="KQT325" s="129"/>
      <c r="KQU325" s="130"/>
      <c r="KQV325" s="131"/>
      <c r="KQW325" s="131"/>
      <c r="KQX325" s="131"/>
      <c r="KQY325" s="132"/>
      <c r="KQZ325" s="132"/>
      <c r="KRA325" s="129"/>
      <c r="KRB325" s="129"/>
      <c r="KRC325" s="130"/>
      <c r="KRD325" s="131"/>
      <c r="KRE325" s="131"/>
      <c r="KRF325" s="131"/>
      <c r="KRG325" s="132"/>
      <c r="KRH325" s="132"/>
      <c r="KRI325" s="129"/>
      <c r="KRJ325" s="129"/>
      <c r="KRK325" s="130"/>
      <c r="KRL325" s="131"/>
      <c r="KRM325" s="131"/>
      <c r="KRN325" s="131"/>
      <c r="KRO325" s="132"/>
      <c r="KRP325" s="132"/>
      <c r="KRQ325" s="129"/>
      <c r="KRR325" s="129"/>
      <c r="KRS325" s="130"/>
      <c r="KRT325" s="131"/>
      <c r="KRU325" s="131"/>
      <c r="KRV325" s="131"/>
      <c r="KRW325" s="132"/>
      <c r="KRX325" s="132"/>
      <c r="KRY325" s="129"/>
      <c r="KRZ325" s="129"/>
      <c r="KSA325" s="130"/>
      <c r="KSB325" s="131"/>
      <c r="KSC325" s="131"/>
      <c r="KSD325" s="131"/>
      <c r="KSE325" s="132"/>
      <c r="KSF325" s="132"/>
      <c r="KSG325" s="129"/>
      <c r="KSH325" s="129"/>
      <c r="KSI325" s="130"/>
      <c r="KSJ325" s="131"/>
      <c r="KSK325" s="131"/>
      <c r="KSL325" s="131"/>
      <c r="KSM325" s="132"/>
      <c r="KSN325" s="132"/>
      <c r="KSO325" s="129"/>
      <c r="KSP325" s="129"/>
      <c r="KSQ325" s="130"/>
      <c r="KSR325" s="131"/>
      <c r="KSS325" s="131"/>
      <c r="KST325" s="131"/>
      <c r="KSU325" s="132"/>
      <c r="KSV325" s="132"/>
      <c r="KSW325" s="129"/>
      <c r="KSX325" s="129"/>
      <c r="KSY325" s="130"/>
      <c r="KSZ325" s="131"/>
      <c r="KTA325" s="131"/>
      <c r="KTB325" s="131"/>
      <c r="KTC325" s="132"/>
      <c r="KTD325" s="132"/>
      <c r="KTE325" s="129"/>
      <c r="KTF325" s="129"/>
      <c r="KTG325" s="130"/>
      <c r="KTH325" s="131"/>
      <c r="KTI325" s="131"/>
      <c r="KTJ325" s="131"/>
      <c r="KTK325" s="132"/>
      <c r="KTL325" s="132"/>
      <c r="KTM325" s="129"/>
      <c r="KTN325" s="129"/>
      <c r="KTO325" s="130"/>
      <c r="KTP325" s="131"/>
      <c r="KTQ325" s="131"/>
      <c r="KTR325" s="131"/>
      <c r="KTS325" s="132"/>
      <c r="KTT325" s="132"/>
      <c r="KTU325" s="129"/>
      <c r="KTV325" s="129"/>
      <c r="KTW325" s="130"/>
      <c r="KTX325" s="131"/>
      <c r="KTY325" s="131"/>
      <c r="KTZ325" s="131"/>
      <c r="KUA325" s="132"/>
      <c r="KUB325" s="132"/>
      <c r="KUC325" s="129"/>
      <c r="KUD325" s="129"/>
      <c r="KUE325" s="130"/>
      <c r="KUF325" s="131"/>
      <c r="KUG325" s="131"/>
      <c r="KUH325" s="131"/>
      <c r="KUI325" s="132"/>
      <c r="KUJ325" s="132"/>
      <c r="KUK325" s="129"/>
      <c r="KUL325" s="129"/>
      <c r="KUM325" s="130"/>
      <c r="KUN325" s="131"/>
      <c r="KUO325" s="131"/>
      <c r="KUP325" s="131"/>
      <c r="KUQ325" s="132"/>
      <c r="KUR325" s="132"/>
      <c r="KUS325" s="129"/>
      <c r="KUT325" s="129"/>
      <c r="KUU325" s="130"/>
      <c r="KUV325" s="131"/>
      <c r="KUW325" s="131"/>
      <c r="KUX325" s="131"/>
      <c r="KUY325" s="132"/>
      <c r="KUZ325" s="132"/>
      <c r="KVA325" s="129"/>
      <c r="KVB325" s="129"/>
      <c r="KVC325" s="130"/>
      <c r="KVD325" s="131"/>
      <c r="KVE325" s="131"/>
      <c r="KVF325" s="131"/>
      <c r="KVG325" s="132"/>
      <c r="KVH325" s="132"/>
      <c r="KVI325" s="129"/>
      <c r="KVJ325" s="129"/>
      <c r="KVK325" s="130"/>
      <c r="KVL325" s="131"/>
      <c r="KVM325" s="131"/>
      <c r="KVN325" s="131"/>
      <c r="KVO325" s="132"/>
      <c r="KVP325" s="132"/>
      <c r="KVQ325" s="129"/>
      <c r="KVR325" s="129"/>
      <c r="KVS325" s="130"/>
      <c r="KVT325" s="131"/>
      <c r="KVU325" s="131"/>
      <c r="KVV325" s="131"/>
      <c r="KVW325" s="132"/>
      <c r="KVX325" s="132"/>
      <c r="KVY325" s="129"/>
      <c r="KVZ325" s="129"/>
      <c r="KWA325" s="130"/>
      <c r="KWB325" s="131"/>
      <c r="KWC325" s="131"/>
      <c r="KWD325" s="131"/>
      <c r="KWE325" s="132"/>
      <c r="KWF325" s="132"/>
      <c r="KWG325" s="129"/>
      <c r="KWH325" s="129"/>
      <c r="KWI325" s="130"/>
      <c r="KWJ325" s="131"/>
      <c r="KWK325" s="131"/>
      <c r="KWL325" s="131"/>
      <c r="KWM325" s="132"/>
      <c r="KWN325" s="132"/>
      <c r="KWO325" s="129"/>
      <c r="KWP325" s="129"/>
      <c r="KWQ325" s="130"/>
      <c r="KWR325" s="131"/>
      <c r="KWS325" s="131"/>
      <c r="KWT325" s="131"/>
      <c r="KWU325" s="132"/>
      <c r="KWV325" s="132"/>
      <c r="KWW325" s="129"/>
      <c r="KWX325" s="129"/>
      <c r="KWY325" s="130"/>
      <c r="KWZ325" s="131"/>
      <c r="KXA325" s="131"/>
      <c r="KXB325" s="131"/>
      <c r="KXC325" s="132"/>
      <c r="KXD325" s="132"/>
      <c r="KXE325" s="129"/>
      <c r="KXF325" s="129"/>
      <c r="KXG325" s="130"/>
      <c r="KXH325" s="131"/>
      <c r="KXI325" s="131"/>
      <c r="KXJ325" s="131"/>
      <c r="KXK325" s="132"/>
      <c r="KXL325" s="132"/>
      <c r="KXM325" s="129"/>
      <c r="KXN325" s="129"/>
      <c r="KXO325" s="130"/>
      <c r="KXP325" s="131"/>
      <c r="KXQ325" s="131"/>
      <c r="KXR325" s="131"/>
      <c r="KXS325" s="132"/>
      <c r="KXT325" s="132"/>
      <c r="KXU325" s="129"/>
      <c r="KXV325" s="129"/>
      <c r="KXW325" s="130"/>
      <c r="KXX325" s="131"/>
      <c r="KXY325" s="131"/>
      <c r="KXZ325" s="131"/>
      <c r="KYA325" s="132"/>
      <c r="KYB325" s="132"/>
      <c r="KYC325" s="129"/>
      <c r="KYD325" s="129"/>
      <c r="KYE325" s="130"/>
      <c r="KYF325" s="131"/>
      <c r="KYG325" s="131"/>
      <c r="KYH325" s="131"/>
      <c r="KYI325" s="132"/>
      <c r="KYJ325" s="132"/>
      <c r="KYK325" s="129"/>
      <c r="KYL325" s="129"/>
      <c r="KYM325" s="130"/>
      <c r="KYN325" s="131"/>
      <c r="KYO325" s="131"/>
      <c r="KYP325" s="131"/>
      <c r="KYQ325" s="132"/>
      <c r="KYR325" s="132"/>
      <c r="KYS325" s="129"/>
      <c r="KYT325" s="129"/>
      <c r="KYU325" s="130"/>
      <c r="KYV325" s="131"/>
      <c r="KYW325" s="131"/>
      <c r="KYX325" s="131"/>
      <c r="KYY325" s="132"/>
      <c r="KYZ325" s="132"/>
      <c r="KZA325" s="129"/>
      <c r="KZB325" s="129"/>
      <c r="KZC325" s="130"/>
      <c r="KZD325" s="131"/>
      <c r="KZE325" s="131"/>
      <c r="KZF325" s="131"/>
      <c r="KZG325" s="132"/>
      <c r="KZH325" s="132"/>
      <c r="KZI325" s="129"/>
      <c r="KZJ325" s="129"/>
      <c r="KZK325" s="130"/>
      <c r="KZL325" s="131"/>
      <c r="KZM325" s="131"/>
      <c r="KZN325" s="131"/>
      <c r="KZO325" s="132"/>
      <c r="KZP325" s="132"/>
      <c r="KZQ325" s="129"/>
      <c r="KZR325" s="129"/>
      <c r="KZS325" s="130"/>
      <c r="KZT325" s="131"/>
      <c r="KZU325" s="131"/>
      <c r="KZV325" s="131"/>
      <c r="KZW325" s="132"/>
      <c r="KZX325" s="132"/>
      <c r="KZY325" s="129"/>
      <c r="KZZ325" s="129"/>
      <c r="LAA325" s="130"/>
      <c r="LAB325" s="131"/>
      <c r="LAC325" s="131"/>
      <c r="LAD325" s="131"/>
      <c r="LAE325" s="132"/>
      <c r="LAF325" s="132"/>
      <c r="LAG325" s="129"/>
      <c r="LAH325" s="129"/>
      <c r="LAI325" s="130"/>
      <c r="LAJ325" s="131"/>
      <c r="LAK325" s="131"/>
      <c r="LAL325" s="131"/>
      <c r="LAM325" s="132"/>
      <c r="LAN325" s="132"/>
      <c r="LAO325" s="129"/>
      <c r="LAP325" s="129"/>
      <c r="LAQ325" s="130"/>
      <c r="LAR325" s="131"/>
      <c r="LAS325" s="131"/>
      <c r="LAT325" s="131"/>
      <c r="LAU325" s="132"/>
      <c r="LAV325" s="132"/>
      <c r="LAW325" s="129"/>
      <c r="LAX325" s="129"/>
      <c r="LAY325" s="130"/>
      <c r="LAZ325" s="131"/>
      <c r="LBA325" s="131"/>
      <c r="LBB325" s="131"/>
      <c r="LBC325" s="132"/>
      <c r="LBD325" s="132"/>
      <c r="LBE325" s="129"/>
      <c r="LBF325" s="129"/>
      <c r="LBG325" s="130"/>
      <c r="LBH325" s="131"/>
      <c r="LBI325" s="131"/>
      <c r="LBJ325" s="131"/>
      <c r="LBK325" s="132"/>
      <c r="LBL325" s="132"/>
      <c r="LBM325" s="129"/>
      <c r="LBN325" s="129"/>
      <c r="LBO325" s="130"/>
      <c r="LBP325" s="131"/>
      <c r="LBQ325" s="131"/>
      <c r="LBR325" s="131"/>
      <c r="LBS325" s="132"/>
      <c r="LBT325" s="132"/>
      <c r="LBU325" s="129"/>
      <c r="LBV325" s="129"/>
      <c r="LBW325" s="130"/>
      <c r="LBX325" s="131"/>
      <c r="LBY325" s="131"/>
      <c r="LBZ325" s="131"/>
      <c r="LCA325" s="132"/>
      <c r="LCB325" s="132"/>
      <c r="LCC325" s="129"/>
      <c r="LCD325" s="129"/>
      <c r="LCE325" s="130"/>
      <c r="LCF325" s="131"/>
      <c r="LCG325" s="131"/>
      <c r="LCH325" s="131"/>
      <c r="LCI325" s="132"/>
      <c r="LCJ325" s="132"/>
      <c r="LCK325" s="129"/>
      <c r="LCL325" s="129"/>
      <c r="LCM325" s="130"/>
      <c r="LCN325" s="131"/>
      <c r="LCO325" s="131"/>
      <c r="LCP325" s="131"/>
      <c r="LCQ325" s="132"/>
      <c r="LCR325" s="132"/>
      <c r="LCS325" s="129"/>
      <c r="LCT325" s="129"/>
      <c r="LCU325" s="130"/>
      <c r="LCV325" s="131"/>
      <c r="LCW325" s="131"/>
      <c r="LCX325" s="131"/>
      <c r="LCY325" s="132"/>
      <c r="LCZ325" s="132"/>
      <c r="LDA325" s="129"/>
      <c r="LDB325" s="129"/>
      <c r="LDC325" s="130"/>
      <c r="LDD325" s="131"/>
      <c r="LDE325" s="131"/>
      <c r="LDF325" s="131"/>
      <c r="LDG325" s="132"/>
      <c r="LDH325" s="132"/>
      <c r="LDI325" s="129"/>
      <c r="LDJ325" s="129"/>
      <c r="LDK325" s="130"/>
      <c r="LDL325" s="131"/>
      <c r="LDM325" s="131"/>
      <c r="LDN325" s="131"/>
      <c r="LDO325" s="132"/>
      <c r="LDP325" s="132"/>
      <c r="LDQ325" s="129"/>
      <c r="LDR325" s="129"/>
      <c r="LDS325" s="130"/>
      <c r="LDT325" s="131"/>
      <c r="LDU325" s="131"/>
      <c r="LDV325" s="131"/>
      <c r="LDW325" s="132"/>
      <c r="LDX325" s="132"/>
      <c r="LDY325" s="129"/>
      <c r="LDZ325" s="129"/>
      <c r="LEA325" s="130"/>
      <c r="LEB325" s="131"/>
      <c r="LEC325" s="131"/>
      <c r="LED325" s="131"/>
      <c r="LEE325" s="132"/>
      <c r="LEF325" s="132"/>
      <c r="LEG325" s="129"/>
      <c r="LEH325" s="129"/>
      <c r="LEI325" s="130"/>
      <c r="LEJ325" s="131"/>
      <c r="LEK325" s="131"/>
      <c r="LEL325" s="131"/>
      <c r="LEM325" s="132"/>
      <c r="LEN325" s="132"/>
      <c r="LEO325" s="129"/>
      <c r="LEP325" s="129"/>
      <c r="LEQ325" s="130"/>
      <c r="LER325" s="131"/>
      <c r="LES325" s="131"/>
      <c r="LET325" s="131"/>
      <c r="LEU325" s="132"/>
      <c r="LEV325" s="132"/>
      <c r="LEW325" s="129"/>
      <c r="LEX325" s="129"/>
      <c r="LEY325" s="130"/>
      <c r="LEZ325" s="131"/>
      <c r="LFA325" s="131"/>
      <c r="LFB325" s="131"/>
      <c r="LFC325" s="132"/>
      <c r="LFD325" s="132"/>
      <c r="LFE325" s="129"/>
      <c r="LFF325" s="129"/>
      <c r="LFG325" s="130"/>
      <c r="LFH325" s="131"/>
      <c r="LFI325" s="131"/>
      <c r="LFJ325" s="131"/>
      <c r="LFK325" s="132"/>
      <c r="LFL325" s="132"/>
      <c r="LFM325" s="129"/>
      <c r="LFN325" s="129"/>
      <c r="LFO325" s="130"/>
      <c r="LFP325" s="131"/>
      <c r="LFQ325" s="131"/>
      <c r="LFR325" s="131"/>
      <c r="LFS325" s="132"/>
      <c r="LFT325" s="132"/>
      <c r="LFU325" s="129"/>
      <c r="LFV325" s="129"/>
      <c r="LFW325" s="130"/>
      <c r="LFX325" s="131"/>
      <c r="LFY325" s="131"/>
      <c r="LFZ325" s="131"/>
      <c r="LGA325" s="132"/>
      <c r="LGB325" s="132"/>
      <c r="LGC325" s="129"/>
      <c r="LGD325" s="129"/>
      <c r="LGE325" s="130"/>
      <c r="LGF325" s="131"/>
      <c r="LGG325" s="131"/>
      <c r="LGH325" s="131"/>
      <c r="LGI325" s="132"/>
      <c r="LGJ325" s="132"/>
      <c r="LGK325" s="129"/>
      <c r="LGL325" s="129"/>
      <c r="LGM325" s="130"/>
      <c r="LGN325" s="131"/>
      <c r="LGO325" s="131"/>
      <c r="LGP325" s="131"/>
      <c r="LGQ325" s="132"/>
      <c r="LGR325" s="132"/>
      <c r="LGS325" s="129"/>
      <c r="LGT325" s="129"/>
      <c r="LGU325" s="130"/>
      <c r="LGV325" s="131"/>
      <c r="LGW325" s="131"/>
      <c r="LGX325" s="131"/>
      <c r="LGY325" s="132"/>
      <c r="LGZ325" s="132"/>
      <c r="LHA325" s="129"/>
      <c r="LHB325" s="129"/>
      <c r="LHC325" s="130"/>
      <c r="LHD325" s="131"/>
      <c r="LHE325" s="131"/>
      <c r="LHF325" s="131"/>
      <c r="LHG325" s="132"/>
      <c r="LHH325" s="132"/>
      <c r="LHI325" s="129"/>
      <c r="LHJ325" s="129"/>
      <c r="LHK325" s="130"/>
      <c r="LHL325" s="131"/>
      <c r="LHM325" s="131"/>
      <c r="LHN325" s="131"/>
      <c r="LHO325" s="132"/>
      <c r="LHP325" s="132"/>
      <c r="LHQ325" s="129"/>
      <c r="LHR325" s="129"/>
      <c r="LHS325" s="130"/>
      <c r="LHT325" s="131"/>
      <c r="LHU325" s="131"/>
      <c r="LHV325" s="131"/>
      <c r="LHW325" s="132"/>
      <c r="LHX325" s="132"/>
      <c r="LHY325" s="129"/>
      <c r="LHZ325" s="129"/>
      <c r="LIA325" s="130"/>
      <c r="LIB325" s="131"/>
      <c r="LIC325" s="131"/>
      <c r="LID325" s="131"/>
      <c r="LIE325" s="132"/>
      <c r="LIF325" s="132"/>
      <c r="LIG325" s="129"/>
      <c r="LIH325" s="129"/>
      <c r="LII325" s="130"/>
      <c r="LIJ325" s="131"/>
      <c r="LIK325" s="131"/>
      <c r="LIL325" s="131"/>
      <c r="LIM325" s="132"/>
      <c r="LIN325" s="132"/>
      <c r="LIO325" s="129"/>
      <c r="LIP325" s="129"/>
      <c r="LIQ325" s="130"/>
      <c r="LIR325" s="131"/>
      <c r="LIS325" s="131"/>
      <c r="LIT325" s="131"/>
      <c r="LIU325" s="132"/>
      <c r="LIV325" s="132"/>
      <c r="LIW325" s="129"/>
      <c r="LIX325" s="129"/>
      <c r="LIY325" s="130"/>
      <c r="LIZ325" s="131"/>
      <c r="LJA325" s="131"/>
      <c r="LJB325" s="131"/>
      <c r="LJC325" s="132"/>
      <c r="LJD325" s="132"/>
      <c r="LJE325" s="129"/>
      <c r="LJF325" s="129"/>
      <c r="LJG325" s="130"/>
      <c r="LJH325" s="131"/>
      <c r="LJI325" s="131"/>
      <c r="LJJ325" s="131"/>
      <c r="LJK325" s="132"/>
      <c r="LJL325" s="132"/>
      <c r="LJM325" s="129"/>
      <c r="LJN325" s="129"/>
      <c r="LJO325" s="130"/>
      <c r="LJP325" s="131"/>
      <c r="LJQ325" s="131"/>
      <c r="LJR325" s="131"/>
      <c r="LJS325" s="132"/>
      <c r="LJT325" s="132"/>
      <c r="LJU325" s="129"/>
      <c r="LJV325" s="129"/>
      <c r="LJW325" s="130"/>
      <c r="LJX325" s="131"/>
      <c r="LJY325" s="131"/>
      <c r="LJZ325" s="131"/>
      <c r="LKA325" s="132"/>
      <c r="LKB325" s="132"/>
      <c r="LKC325" s="129"/>
      <c r="LKD325" s="129"/>
      <c r="LKE325" s="130"/>
      <c r="LKF325" s="131"/>
      <c r="LKG325" s="131"/>
      <c r="LKH325" s="131"/>
      <c r="LKI325" s="132"/>
      <c r="LKJ325" s="132"/>
      <c r="LKK325" s="129"/>
      <c r="LKL325" s="129"/>
      <c r="LKM325" s="130"/>
      <c r="LKN325" s="131"/>
      <c r="LKO325" s="131"/>
      <c r="LKP325" s="131"/>
      <c r="LKQ325" s="132"/>
      <c r="LKR325" s="132"/>
      <c r="LKS325" s="129"/>
      <c r="LKT325" s="129"/>
      <c r="LKU325" s="130"/>
      <c r="LKV325" s="131"/>
      <c r="LKW325" s="131"/>
      <c r="LKX325" s="131"/>
      <c r="LKY325" s="132"/>
      <c r="LKZ325" s="132"/>
      <c r="LLA325" s="129"/>
      <c r="LLB325" s="129"/>
      <c r="LLC325" s="130"/>
      <c r="LLD325" s="131"/>
      <c r="LLE325" s="131"/>
      <c r="LLF325" s="131"/>
      <c r="LLG325" s="132"/>
      <c r="LLH325" s="132"/>
      <c r="LLI325" s="129"/>
      <c r="LLJ325" s="129"/>
      <c r="LLK325" s="130"/>
      <c r="LLL325" s="131"/>
      <c r="LLM325" s="131"/>
      <c r="LLN325" s="131"/>
      <c r="LLO325" s="132"/>
      <c r="LLP325" s="132"/>
      <c r="LLQ325" s="129"/>
      <c r="LLR325" s="129"/>
      <c r="LLS325" s="130"/>
      <c r="LLT325" s="131"/>
      <c r="LLU325" s="131"/>
      <c r="LLV325" s="131"/>
      <c r="LLW325" s="132"/>
      <c r="LLX325" s="132"/>
      <c r="LLY325" s="129"/>
      <c r="LLZ325" s="129"/>
      <c r="LMA325" s="130"/>
      <c r="LMB325" s="131"/>
      <c r="LMC325" s="131"/>
      <c r="LMD325" s="131"/>
      <c r="LME325" s="132"/>
      <c r="LMF325" s="132"/>
      <c r="LMG325" s="129"/>
      <c r="LMH325" s="129"/>
      <c r="LMI325" s="130"/>
      <c r="LMJ325" s="131"/>
      <c r="LMK325" s="131"/>
      <c r="LML325" s="131"/>
      <c r="LMM325" s="132"/>
      <c r="LMN325" s="132"/>
      <c r="LMO325" s="129"/>
      <c r="LMP325" s="129"/>
      <c r="LMQ325" s="130"/>
      <c r="LMR325" s="131"/>
      <c r="LMS325" s="131"/>
      <c r="LMT325" s="131"/>
      <c r="LMU325" s="132"/>
      <c r="LMV325" s="132"/>
      <c r="LMW325" s="129"/>
      <c r="LMX325" s="129"/>
      <c r="LMY325" s="130"/>
      <c r="LMZ325" s="131"/>
      <c r="LNA325" s="131"/>
      <c r="LNB325" s="131"/>
      <c r="LNC325" s="132"/>
      <c r="LND325" s="132"/>
      <c r="LNE325" s="129"/>
      <c r="LNF325" s="129"/>
      <c r="LNG325" s="130"/>
      <c r="LNH325" s="131"/>
      <c r="LNI325" s="131"/>
      <c r="LNJ325" s="131"/>
      <c r="LNK325" s="132"/>
      <c r="LNL325" s="132"/>
      <c r="LNM325" s="129"/>
      <c r="LNN325" s="129"/>
      <c r="LNO325" s="130"/>
      <c r="LNP325" s="131"/>
      <c r="LNQ325" s="131"/>
      <c r="LNR325" s="131"/>
      <c r="LNS325" s="132"/>
      <c r="LNT325" s="132"/>
      <c r="LNU325" s="129"/>
      <c r="LNV325" s="129"/>
      <c r="LNW325" s="130"/>
      <c r="LNX325" s="131"/>
      <c r="LNY325" s="131"/>
      <c r="LNZ325" s="131"/>
      <c r="LOA325" s="132"/>
      <c r="LOB325" s="132"/>
      <c r="LOC325" s="129"/>
      <c r="LOD325" s="129"/>
      <c r="LOE325" s="130"/>
      <c r="LOF325" s="131"/>
      <c r="LOG325" s="131"/>
      <c r="LOH325" s="131"/>
      <c r="LOI325" s="132"/>
      <c r="LOJ325" s="132"/>
      <c r="LOK325" s="129"/>
      <c r="LOL325" s="129"/>
      <c r="LOM325" s="130"/>
      <c r="LON325" s="131"/>
      <c r="LOO325" s="131"/>
      <c r="LOP325" s="131"/>
      <c r="LOQ325" s="132"/>
      <c r="LOR325" s="132"/>
      <c r="LOS325" s="129"/>
      <c r="LOT325" s="129"/>
      <c r="LOU325" s="130"/>
      <c r="LOV325" s="131"/>
      <c r="LOW325" s="131"/>
      <c r="LOX325" s="131"/>
      <c r="LOY325" s="132"/>
      <c r="LOZ325" s="132"/>
      <c r="LPA325" s="129"/>
      <c r="LPB325" s="129"/>
      <c r="LPC325" s="130"/>
      <c r="LPD325" s="131"/>
      <c r="LPE325" s="131"/>
      <c r="LPF325" s="131"/>
      <c r="LPG325" s="132"/>
      <c r="LPH325" s="132"/>
      <c r="LPI325" s="129"/>
      <c r="LPJ325" s="129"/>
      <c r="LPK325" s="130"/>
      <c r="LPL325" s="131"/>
      <c r="LPM325" s="131"/>
      <c r="LPN325" s="131"/>
      <c r="LPO325" s="132"/>
      <c r="LPP325" s="132"/>
      <c r="LPQ325" s="129"/>
      <c r="LPR325" s="129"/>
      <c r="LPS325" s="130"/>
      <c r="LPT325" s="131"/>
      <c r="LPU325" s="131"/>
      <c r="LPV325" s="131"/>
      <c r="LPW325" s="132"/>
      <c r="LPX325" s="132"/>
      <c r="LPY325" s="129"/>
      <c r="LPZ325" s="129"/>
      <c r="LQA325" s="130"/>
      <c r="LQB325" s="131"/>
      <c r="LQC325" s="131"/>
      <c r="LQD325" s="131"/>
      <c r="LQE325" s="132"/>
      <c r="LQF325" s="132"/>
      <c r="LQG325" s="129"/>
      <c r="LQH325" s="129"/>
      <c r="LQI325" s="130"/>
      <c r="LQJ325" s="131"/>
      <c r="LQK325" s="131"/>
      <c r="LQL325" s="131"/>
      <c r="LQM325" s="132"/>
      <c r="LQN325" s="132"/>
      <c r="LQO325" s="129"/>
      <c r="LQP325" s="129"/>
      <c r="LQQ325" s="130"/>
      <c r="LQR325" s="131"/>
      <c r="LQS325" s="131"/>
      <c r="LQT325" s="131"/>
      <c r="LQU325" s="132"/>
      <c r="LQV325" s="132"/>
      <c r="LQW325" s="129"/>
      <c r="LQX325" s="129"/>
      <c r="LQY325" s="130"/>
      <c r="LQZ325" s="131"/>
      <c r="LRA325" s="131"/>
      <c r="LRB325" s="131"/>
      <c r="LRC325" s="132"/>
      <c r="LRD325" s="132"/>
      <c r="LRE325" s="129"/>
      <c r="LRF325" s="129"/>
      <c r="LRG325" s="130"/>
      <c r="LRH325" s="131"/>
      <c r="LRI325" s="131"/>
      <c r="LRJ325" s="131"/>
      <c r="LRK325" s="132"/>
      <c r="LRL325" s="132"/>
      <c r="LRM325" s="129"/>
      <c r="LRN325" s="129"/>
      <c r="LRO325" s="130"/>
      <c r="LRP325" s="131"/>
      <c r="LRQ325" s="131"/>
      <c r="LRR325" s="131"/>
      <c r="LRS325" s="132"/>
      <c r="LRT325" s="132"/>
      <c r="LRU325" s="129"/>
      <c r="LRV325" s="129"/>
      <c r="LRW325" s="130"/>
      <c r="LRX325" s="131"/>
      <c r="LRY325" s="131"/>
      <c r="LRZ325" s="131"/>
      <c r="LSA325" s="132"/>
      <c r="LSB325" s="132"/>
      <c r="LSC325" s="129"/>
      <c r="LSD325" s="129"/>
      <c r="LSE325" s="130"/>
      <c r="LSF325" s="131"/>
      <c r="LSG325" s="131"/>
      <c r="LSH325" s="131"/>
      <c r="LSI325" s="132"/>
      <c r="LSJ325" s="132"/>
      <c r="LSK325" s="129"/>
      <c r="LSL325" s="129"/>
      <c r="LSM325" s="130"/>
      <c r="LSN325" s="131"/>
      <c r="LSO325" s="131"/>
      <c r="LSP325" s="131"/>
      <c r="LSQ325" s="132"/>
      <c r="LSR325" s="132"/>
      <c r="LSS325" s="129"/>
      <c r="LST325" s="129"/>
      <c r="LSU325" s="130"/>
      <c r="LSV325" s="131"/>
      <c r="LSW325" s="131"/>
      <c r="LSX325" s="131"/>
      <c r="LSY325" s="132"/>
      <c r="LSZ325" s="132"/>
      <c r="LTA325" s="129"/>
      <c r="LTB325" s="129"/>
      <c r="LTC325" s="130"/>
      <c r="LTD325" s="131"/>
      <c r="LTE325" s="131"/>
      <c r="LTF325" s="131"/>
      <c r="LTG325" s="132"/>
      <c r="LTH325" s="132"/>
      <c r="LTI325" s="129"/>
      <c r="LTJ325" s="129"/>
      <c r="LTK325" s="130"/>
      <c r="LTL325" s="131"/>
      <c r="LTM325" s="131"/>
      <c r="LTN325" s="131"/>
      <c r="LTO325" s="132"/>
      <c r="LTP325" s="132"/>
      <c r="LTQ325" s="129"/>
      <c r="LTR325" s="129"/>
      <c r="LTS325" s="130"/>
      <c r="LTT325" s="131"/>
      <c r="LTU325" s="131"/>
      <c r="LTV325" s="131"/>
      <c r="LTW325" s="132"/>
      <c r="LTX325" s="132"/>
      <c r="LTY325" s="129"/>
      <c r="LTZ325" s="129"/>
      <c r="LUA325" s="130"/>
      <c r="LUB325" s="131"/>
      <c r="LUC325" s="131"/>
      <c r="LUD325" s="131"/>
      <c r="LUE325" s="132"/>
      <c r="LUF325" s="132"/>
      <c r="LUG325" s="129"/>
      <c r="LUH325" s="129"/>
      <c r="LUI325" s="130"/>
      <c r="LUJ325" s="131"/>
      <c r="LUK325" s="131"/>
      <c r="LUL325" s="131"/>
      <c r="LUM325" s="132"/>
      <c r="LUN325" s="132"/>
      <c r="LUO325" s="129"/>
      <c r="LUP325" s="129"/>
      <c r="LUQ325" s="130"/>
      <c r="LUR325" s="131"/>
      <c r="LUS325" s="131"/>
      <c r="LUT325" s="131"/>
      <c r="LUU325" s="132"/>
      <c r="LUV325" s="132"/>
      <c r="LUW325" s="129"/>
      <c r="LUX325" s="129"/>
      <c r="LUY325" s="130"/>
      <c r="LUZ325" s="131"/>
      <c r="LVA325" s="131"/>
      <c r="LVB325" s="131"/>
      <c r="LVC325" s="132"/>
      <c r="LVD325" s="132"/>
      <c r="LVE325" s="129"/>
      <c r="LVF325" s="129"/>
      <c r="LVG325" s="130"/>
      <c r="LVH325" s="131"/>
      <c r="LVI325" s="131"/>
      <c r="LVJ325" s="131"/>
      <c r="LVK325" s="132"/>
      <c r="LVL325" s="132"/>
      <c r="LVM325" s="129"/>
      <c r="LVN325" s="129"/>
      <c r="LVO325" s="130"/>
      <c r="LVP325" s="131"/>
      <c r="LVQ325" s="131"/>
      <c r="LVR325" s="131"/>
      <c r="LVS325" s="132"/>
      <c r="LVT325" s="132"/>
      <c r="LVU325" s="129"/>
      <c r="LVV325" s="129"/>
      <c r="LVW325" s="130"/>
      <c r="LVX325" s="131"/>
      <c r="LVY325" s="131"/>
      <c r="LVZ325" s="131"/>
      <c r="LWA325" s="132"/>
      <c r="LWB325" s="132"/>
      <c r="LWC325" s="129"/>
      <c r="LWD325" s="129"/>
      <c r="LWE325" s="130"/>
      <c r="LWF325" s="131"/>
      <c r="LWG325" s="131"/>
      <c r="LWH325" s="131"/>
      <c r="LWI325" s="132"/>
      <c r="LWJ325" s="132"/>
      <c r="LWK325" s="129"/>
      <c r="LWL325" s="129"/>
      <c r="LWM325" s="130"/>
      <c r="LWN325" s="131"/>
      <c r="LWO325" s="131"/>
      <c r="LWP325" s="131"/>
      <c r="LWQ325" s="132"/>
      <c r="LWR325" s="132"/>
      <c r="LWS325" s="129"/>
      <c r="LWT325" s="129"/>
      <c r="LWU325" s="130"/>
      <c r="LWV325" s="131"/>
      <c r="LWW325" s="131"/>
      <c r="LWX325" s="131"/>
      <c r="LWY325" s="132"/>
      <c r="LWZ325" s="132"/>
      <c r="LXA325" s="129"/>
      <c r="LXB325" s="129"/>
      <c r="LXC325" s="130"/>
      <c r="LXD325" s="131"/>
      <c r="LXE325" s="131"/>
      <c r="LXF325" s="131"/>
      <c r="LXG325" s="132"/>
      <c r="LXH325" s="132"/>
      <c r="LXI325" s="129"/>
      <c r="LXJ325" s="129"/>
      <c r="LXK325" s="130"/>
      <c r="LXL325" s="131"/>
      <c r="LXM325" s="131"/>
      <c r="LXN325" s="131"/>
      <c r="LXO325" s="132"/>
      <c r="LXP325" s="132"/>
      <c r="LXQ325" s="129"/>
      <c r="LXR325" s="129"/>
      <c r="LXS325" s="130"/>
      <c r="LXT325" s="131"/>
      <c r="LXU325" s="131"/>
      <c r="LXV325" s="131"/>
      <c r="LXW325" s="132"/>
      <c r="LXX325" s="132"/>
      <c r="LXY325" s="129"/>
      <c r="LXZ325" s="129"/>
      <c r="LYA325" s="130"/>
      <c r="LYB325" s="131"/>
      <c r="LYC325" s="131"/>
      <c r="LYD325" s="131"/>
      <c r="LYE325" s="132"/>
      <c r="LYF325" s="132"/>
      <c r="LYG325" s="129"/>
      <c r="LYH325" s="129"/>
      <c r="LYI325" s="130"/>
      <c r="LYJ325" s="131"/>
      <c r="LYK325" s="131"/>
      <c r="LYL325" s="131"/>
      <c r="LYM325" s="132"/>
      <c r="LYN325" s="132"/>
      <c r="LYO325" s="129"/>
      <c r="LYP325" s="129"/>
      <c r="LYQ325" s="130"/>
      <c r="LYR325" s="131"/>
      <c r="LYS325" s="131"/>
      <c r="LYT325" s="131"/>
      <c r="LYU325" s="132"/>
      <c r="LYV325" s="132"/>
      <c r="LYW325" s="129"/>
      <c r="LYX325" s="129"/>
      <c r="LYY325" s="130"/>
      <c r="LYZ325" s="131"/>
      <c r="LZA325" s="131"/>
      <c r="LZB325" s="131"/>
      <c r="LZC325" s="132"/>
      <c r="LZD325" s="132"/>
      <c r="LZE325" s="129"/>
      <c r="LZF325" s="129"/>
      <c r="LZG325" s="130"/>
      <c r="LZH325" s="131"/>
      <c r="LZI325" s="131"/>
      <c r="LZJ325" s="131"/>
      <c r="LZK325" s="132"/>
      <c r="LZL325" s="132"/>
      <c r="LZM325" s="129"/>
      <c r="LZN325" s="129"/>
      <c r="LZO325" s="130"/>
      <c r="LZP325" s="131"/>
      <c r="LZQ325" s="131"/>
      <c r="LZR325" s="131"/>
      <c r="LZS325" s="132"/>
      <c r="LZT325" s="132"/>
      <c r="LZU325" s="129"/>
      <c r="LZV325" s="129"/>
      <c r="LZW325" s="130"/>
      <c r="LZX325" s="131"/>
      <c r="LZY325" s="131"/>
      <c r="LZZ325" s="131"/>
      <c r="MAA325" s="132"/>
      <c r="MAB325" s="132"/>
      <c r="MAC325" s="129"/>
      <c r="MAD325" s="129"/>
      <c r="MAE325" s="130"/>
      <c r="MAF325" s="131"/>
      <c r="MAG325" s="131"/>
      <c r="MAH325" s="131"/>
      <c r="MAI325" s="132"/>
      <c r="MAJ325" s="132"/>
      <c r="MAK325" s="129"/>
      <c r="MAL325" s="129"/>
      <c r="MAM325" s="130"/>
      <c r="MAN325" s="131"/>
      <c r="MAO325" s="131"/>
      <c r="MAP325" s="131"/>
      <c r="MAQ325" s="132"/>
      <c r="MAR325" s="132"/>
      <c r="MAS325" s="129"/>
      <c r="MAT325" s="129"/>
      <c r="MAU325" s="130"/>
      <c r="MAV325" s="131"/>
      <c r="MAW325" s="131"/>
      <c r="MAX325" s="131"/>
      <c r="MAY325" s="132"/>
      <c r="MAZ325" s="132"/>
      <c r="MBA325" s="129"/>
      <c r="MBB325" s="129"/>
      <c r="MBC325" s="130"/>
      <c r="MBD325" s="131"/>
      <c r="MBE325" s="131"/>
      <c r="MBF325" s="131"/>
      <c r="MBG325" s="132"/>
      <c r="MBH325" s="132"/>
      <c r="MBI325" s="129"/>
      <c r="MBJ325" s="129"/>
      <c r="MBK325" s="130"/>
      <c r="MBL325" s="131"/>
      <c r="MBM325" s="131"/>
      <c r="MBN325" s="131"/>
      <c r="MBO325" s="132"/>
      <c r="MBP325" s="132"/>
      <c r="MBQ325" s="129"/>
      <c r="MBR325" s="129"/>
      <c r="MBS325" s="130"/>
      <c r="MBT325" s="131"/>
      <c r="MBU325" s="131"/>
      <c r="MBV325" s="131"/>
      <c r="MBW325" s="132"/>
      <c r="MBX325" s="132"/>
      <c r="MBY325" s="129"/>
      <c r="MBZ325" s="129"/>
      <c r="MCA325" s="130"/>
      <c r="MCB325" s="131"/>
      <c r="MCC325" s="131"/>
      <c r="MCD325" s="131"/>
      <c r="MCE325" s="132"/>
      <c r="MCF325" s="132"/>
      <c r="MCG325" s="129"/>
      <c r="MCH325" s="129"/>
      <c r="MCI325" s="130"/>
      <c r="MCJ325" s="131"/>
      <c r="MCK325" s="131"/>
      <c r="MCL325" s="131"/>
      <c r="MCM325" s="132"/>
      <c r="MCN325" s="132"/>
      <c r="MCO325" s="129"/>
      <c r="MCP325" s="129"/>
      <c r="MCQ325" s="130"/>
      <c r="MCR325" s="131"/>
      <c r="MCS325" s="131"/>
      <c r="MCT325" s="131"/>
      <c r="MCU325" s="132"/>
      <c r="MCV325" s="132"/>
      <c r="MCW325" s="129"/>
      <c r="MCX325" s="129"/>
      <c r="MCY325" s="130"/>
      <c r="MCZ325" s="131"/>
      <c r="MDA325" s="131"/>
      <c r="MDB325" s="131"/>
      <c r="MDC325" s="132"/>
      <c r="MDD325" s="132"/>
      <c r="MDE325" s="129"/>
      <c r="MDF325" s="129"/>
      <c r="MDG325" s="130"/>
      <c r="MDH325" s="131"/>
      <c r="MDI325" s="131"/>
      <c r="MDJ325" s="131"/>
      <c r="MDK325" s="132"/>
      <c r="MDL325" s="132"/>
      <c r="MDM325" s="129"/>
      <c r="MDN325" s="129"/>
      <c r="MDO325" s="130"/>
      <c r="MDP325" s="131"/>
      <c r="MDQ325" s="131"/>
      <c r="MDR325" s="131"/>
      <c r="MDS325" s="132"/>
      <c r="MDT325" s="132"/>
      <c r="MDU325" s="129"/>
      <c r="MDV325" s="129"/>
      <c r="MDW325" s="130"/>
      <c r="MDX325" s="131"/>
      <c r="MDY325" s="131"/>
      <c r="MDZ325" s="131"/>
      <c r="MEA325" s="132"/>
      <c r="MEB325" s="132"/>
      <c r="MEC325" s="129"/>
      <c r="MED325" s="129"/>
      <c r="MEE325" s="130"/>
      <c r="MEF325" s="131"/>
      <c r="MEG325" s="131"/>
      <c r="MEH325" s="131"/>
      <c r="MEI325" s="132"/>
      <c r="MEJ325" s="132"/>
      <c r="MEK325" s="129"/>
      <c r="MEL325" s="129"/>
      <c r="MEM325" s="130"/>
      <c r="MEN325" s="131"/>
      <c r="MEO325" s="131"/>
      <c r="MEP325" s="131"/>
      <c r="MEQ325" s="132"/>
      <c r="MER325" s="132"/>
      <c r="MES325" s="129"/>
      <c r="MET325" s="129"/>
      <c r="MEU325" s="130"/>
      <c r="MEV325" s="131"/>
      <c r="MEW325" s="131"/>
      <c r="MEX325" s="131"/>
      <c r="MEY325" s="132"/>
      <c r="MEZ325" s="132"/>
      <c r="MFA325" s="129"/>
      <c r="MFB325" s="129"/>
      <c r="MFC325" s="130"/>
      <c r="MFD325" s="131"/>
      <c r="MFE325" s="131"/>
      <c r="MFF325" s="131"/>
      <c r="MFG325" s="132"/>
      <c r="MFH325" s="132"/>
      <c r="MFI325" s="129"/>
      <c r="MFJ325" s="129"/>
      <c r="MFK325" s="130"/>
      <c r="MFL325" s="131"/>
      <c r="MFM325" s="131"/>
      <c r="MFN325" s="131"/>
      <c r="MFO325" s="132"/>
      <c r="MFP325" s="132"/>
      <c r="MFQ325" s="129"/>
      <c r="MFR325" s="129"/>
      <c r="MFS325" s="130"/>
      <c r="MFT325" s="131"/>
      <c r="MFU325" s="131"/>
      <c r="MFV325" s="131"/>
      <c r="MFW325" s="132"/>
      <c r="MFX325" s="132"/>
      <c r="MFY325" s="129"/>
      <c r="MFZ325" s="129"/>
      <c r="MGA325" s="130"/>
      <c r="MGB325" s="131"/>
      <c r="MGC325" s="131"/>
      <c r="MGD325" s="131"/>
      <c r="MGE325" s="132"/>
      <c r="MGF325" s="132"/>
      <c r="MGG325" s="129"/>
      <c r="MGH325" s="129"/>
      <c r="MGI325" s="130"/>
      <c r="MGJ325" s="131"/>
      <c r="MGK325" s="131"/>
      <c r="MGL325" s="131"/>
      <c r="MGM325" s="132"/>
      <c r="MGN325" s="132"/>
      <c r="MGO325" s="129"/>
      <c r="MGP325" s="129"/>
      <c r="MGQ325" s="130"/>
      <c r="MGR325" s="131"/>
      <c r="MGS325" s="131"/>
      <c r="MGT325" s="131"/>
      <c r="MGU325" s="132"/>
      <c r="MGV325" s="132"/>
      <c r="MGW325" s="129"/>
      <c r="MGX325" s="129"/>
      <c r="MGY325" s="130"/>
      <c r="MGZ325" s="131"/>
      <c r="MHA325" s="131"/>
      <c r="MHB325" s="131"/>
      <c r="MHC325" s="132"/>
      <c r="MHD325" s="132"/>
      <c r="MHE325" s="129"/>
      <c r="MHF325" s="129"/>
      <c r="MHG325" s="130"/>
      <c r="MHH325" s="131"/>
      <c r="MHI325" s="131"/>
      <c r="MHJ325" s="131"/>
      <c r="MHK325" s="132"/>
      <c r="MHL325" s="132"/>
      <c r="MHM325" s="129"/>
      <c r="MHN325" s="129"/>
      <c r="MHO325" s="130"/>
      <c r="MHP325" s="131"/>
      <c r="MHQ325" s="131"/>
      <c r="MHR325" s="131"/>
      <c r="MHS325" s="132"/>
      <c r="MHT325" s="132"/>
      <c r="MHU325" s="129"/>
      <c r="MHV325" s="129"/>
      <c r="MHW325" s="130"/>
      <c r="MHX325" s="131"/>
      <c r="MHY325" s="131"/>
      <c r="MHZ325" s="131"/>
      <c r="MIA325" s="132"/>
      <c r="MIB325" s="132"/>
      <c r="MIC325" s="129"/>
      <c r="MID325" s="129"/>
      <c r="MIE325" s="130"/>
      <c r="MIF325" s="131"/>
      <c r="MIG325" s="131"/>
      <c r="MIH325" s="131"/>
      <c r="MII325" s="132"/>
      <c r="MIJ325" s="132"/>
      <c r="MIK325" s="129"/>
      <c r="MIL325" s="129"/>
      <c r="MIM325" s="130"/>
      <c r="MIN325" s="131"/>
      <c r="MIO325" s="131"/>
      <c r="MIP325" s="131"/>
      <c r="MIQ325" s="132"/>
      <c r="MIR325" s="132"/>
      <c r="MIS325" s="129"/>
      <c r="MIT325" s="129"/>
      <c r="MIU325" s="130"/>
      <c r="MIV325" s="131"/>
      <c r="MIW325" s="131"/>
      <c r="MIX325" s="131"/>
      <c r="MIY325" s="132"/>
      <c r="MIZ325" s="132"/>
      <c r="MJA325" s="129"/>
      <c r="MJB325" s="129"/>
      <c r="MJC325" s="130"/>
      <c r="MJD325" s="131"/>
      <c r="MJE325" s="131"/>
      <c r="MJF325" s="131"/>
      <c r="MJG325" s="132"/>
      <c r="MJH325" s="132"/>
      <c r="MJI325" s="129"/>
      <c r="MJJ325" s="129"/>
      <c r="MJK325" s="130"/>
      <c r="MJL325" s="131"/>
      <c r="MJM325" s="131"/>
      <c r="MJN325" s="131"/>
      <c r="MJO325" s="132"/>
      <c r="MJP325" s="132"/>
      <c r="MJQ325" s="129"/>
      <c r="MJR325" s="129"/>
      <c r="MJS325" s="130"/>
      <c r="MJT325" s="131"/>
      <c r="MJU325" s="131"/>
      <c r="MJV325" s="131"/>
      <c r="MJW325" s="132"/>
      <c r="MJX325" s="132"/>
      <c r="MJY325" s="129"/>
      <c r="MJZ325" s="129"/>
      <c r="MKA325" s="130"/>
      <c r="MKB325" s="131"/>
      <c r="MKC325" s="131"/>
      <c r="MKD325" s="131"/>
      <c r="MKE325" s="132"/>
      <c r="MKF325" s="132"/>
      <c r="MKG325" s="129"/>
      <c r="MKH325" s="129"/>
      <c r="MKI325" s="130"/>
      <c r="MKJ325" s="131"/>
      <c r="MKK325" s="131"/>
      <c r="MKL325" s="131"/>
      <c r="MKM325" s="132"/>
      <c r="MKN325" s="132"/>
      <c r="MKO325" s="129"/>
      <c r="MKP325" s="129"/>
      <c r="MKQ325" s="130"/>
      <c r="MKR325" s="131"/>
      <c r="MKS325" s="131"/>
      <c r="MKT325" s="131"/>
      <c r="MKU325" s="132"/>
      <c r="MKV325" s="132"/>
      <c r="MKW325" s="129"/>
      <c r="MKX325" s="129"/>
      <c r="MKY325" s="130"/>
      <c r="MKZ325" s="131"/>
      <c r="MLA325" s="131"/>
      <c r="MLB325" s="131"/>
      <c r="MLC325" s="132"/>
      <c r="MLD325" s="132"/>
      <c r="MLE325" s="129"/>
      <c r="MLF325" s="129"/>
      <c r="MLG325" s="130"/>
      <c r="MLH325" s="131"/>
      <c r="MLI325" s="131"/>
      <c r="MLJ325" s="131"/>
      <c r="MLK325" s="132"/>
      <c r="MLL325" s="132"/>
      <c r="MLM325" s="129"/>
      <c r="MLN325" s="129"/>
      <c r="MLO325" s="130"/>
      <c r="MLP325" s="131"/>
      <c r="MLQ325" s="131"/>
      <c r="MLR325" s="131"/>
      <c r="MLS325" s="132"/>
      <c r="MLT325" s="132"/>
      <c r="MLU325" s="129"/>
      <c r="MLV325" s="129"/>
      <c r="MLW325" s="130"/>
      <c r="MLX325" s="131"/>
      <c r="MLY325" s="131"/>
      <c r="MLZ325" s="131"/>
      <c r="MMA325" s="132"/>
      <c r="MMB325" s="132"/>
      <c r="MMC325" s="129"/>
      <c r="MMD325" s="129"/>
      <c r="MME325" s="130"/>
      <c r="MMF325" s="131"/>
      <c r="MMG325" s="131"/>
      <c r="MMH325" s="131"/>
      <c r="MMI325" s="132"/>
      <c r="MMJ325" s="132"/>
      <c r="MMK325" s="129"/>
      <c r="MML325" s="129"/>
      <c r="MMM325" s="130"/>
      <c r="MMN325" s="131"/>
      <c r="MMO325" s="131"/>
      <c r="MMP325" s="131"/>
      <c r="MMQ325" s="132"/>
      <c r="MMR325" s="132"/>
      <c r="MMS325" s="129"/>
      <c r="MMT325" s="129"/>
      <c r="MMU325" s="130"/>
      <c r="MMV325" s="131"/>
      <c r="MMW325" s="131"/>
      <c r="MMX325" s="131"/>
      <c r="MMY325" s="132"/>
      <c r="MMZ325" s="132"/>
      <c r="MNA325" s="129"/>
      <c r="MNB325" s="129"/>
      <c r="MNC325" s="130"/>
      <c r="MND325" s="131"/>
      <c r="MNE325" s="131"/>
      <c r="MNF325" s="131"/>
      <c r="MNG325" s="132"/>
      <c r="MNH325" s="132"/>
      <c r="MNI325" s="129"/>
      <c r="MNJ325" s="129"/>
      <c r="MNK325" s="130"/>
      <c r="MNL325" s="131"/>
      <c r="MNM325" s="131"/>
      <c r="MNN325" s="131"/>
      <c r="MNO325" s="132"/>
      <c r="MNP325" s="132"/>
      <c r="MNQ325" s="129"/>
      <c r="MNR325" s="129"/>
      <c r="MNS325" s="130"/>
      <c r="MNT325" s="131"/>
      <c r="MNU325" s="131"/>
      <c r="MNV325" s="131"/>
      <c r="MNW325" s="132"/>
      <c r="MNX325" s="132"/>
      <c r="MNY325" s="129"/>
      <c r="MNZ325" s="129"/>
      <c r="MOA325" s="130"/>
      <c r="MOB325" s="131"/>
      <c r="MOC325" s="131"/>
      <c r="MOD325" s="131"/>
      <c r="MOE325" s="132"/>
      <c r="MOF325" s="132"/>
      <c r="MOG325" s="129"/>
      <c r="MOH325" s="129"/>
      <c r="MOI325" s="130"/>
      <c r="MOJ325" s="131"/>
      <c r="MOK325" s="131"/>
      <c r="MOL325" s="131"/>
      <c r="MOM325" s="132"/>
      <c r="MON325" s="132"/>
      <c r="MOO325" s="129"/>
      <c r="MOP325" s="129"/>
      <c r="MOQ325" s="130"/>
      <c r="MOR325" s="131"/>
      <c r="MOS325" s="131"/>
      <c r="MOT325" s="131"/>
      <c r="MOU325" s="132"/>
      <c r="MOV325" s="132"/>
      <c r="MOW325" s="129"/>
      <c r="MOX325" s="129"/>
      <c r="MOY325" s="130"/>
      <c r="MOZ325" s="131"/>
      <c r="MPA325" s="131"/>
      <c r="MPB325" s="131"/>
      <c r="MPC325" s="132"/>
      <c r="MPD325" s="132"/>
      <c r="MPE325" s="129"/>
      <c r="MPF325" s="129"/>
      <c r="MPG325" s="130"/>
      <c r="MPH325" s="131"/>
      <c r="MPI325" s="131"/>
      <c r="MPJ325" s="131"/>
      <c r="MPK325" s="132"/>
      <c r="MPL325" s="132"/>
      <c r="MPM325" s="129"/>
      <c r="MPN325" s="129"/>
      <c r="MPO325" s="130"/>
      <c r="MPP325" s="131"/>
      <c r="MPQ325" s="131"/>
      <c r="MPR325" s="131"/>
      <c r="MPS325" s="132"/>
      <c r="MPT325" s="132"/>
      <c r="MPU325" s="129"/>
      <c r="MPV325" s="129"/>
      <c r="MPW325" s="130"/>
      <c r="MPX325" s="131"/>
      <c r="MPY325" s="131"/>
      <c r="MPZ325" s="131"/>
      <c r="MQA325" s="132"/>
      <c r="MQB325" s="132"/>
      <c r="MQC325" s="129"/>
      <c r="MQD325" s="129"/>
      <c r="MQE325" s="130"/>
      <c r="MQF325" s="131"/>
      <c r="MQG325" s="131"/>
      <c r="MQH325" s="131"/>
      <c r="MQI325" s="132"/>
      <c r="MQJ325" s="132"/>
      <c r="MQK325" s="129"/>
      <c r="MQL325" s="129"/>
      <c r="MQM325" s="130"/>
      <c r="MQN325" s="131"/>
      <c r="MQO325" s="131"/>
      <c r="MQP325" s="131"/>
      <c r="MQQ325" s="132"/>
      <c r="MQR325" s="132"/>
      <c r="MQS325" s="129"/>
      <c r="MQT325" s="129"/>
      <c r="MQU325" s="130"/>
      <c r="MQV325" s="131"/>
      <c r="MQW325" s="131"/>
      <c r="MQX325" s="131"/>
      <c r="MQY325" s="132"/>
      <c r="MQZ325" s="132"/>
      <c r="MRA325" s="129"/>
      <c r="MRB325" s="129"/>
      <c r="MRC325" s="130"/>
      <c r="MRD325" s="131"/>
      <c r="MRE325" s="131"/>
      <c r="MRF325" s="131"/>
      <c r="MRG325" s="132"/>
      <c r="MRH325" s="132"/>
      <c r="MRI325" s="129"/>
      <c r="MRJ325" s="129"/>
      <c r="MRK325" s="130"/>
      <c r="MRL325" s="131"/>
      <c r="MRM325" s="131"/>
      <c r="MRN325" s="131"/>
      <c r="MRO325" s="132"/>
      <c r="MRP325" s="132"/>
      <c r="MRQ325" s="129"/>
      <c r="MRR325" s="129"/>
      <c r="MRS325" s="130"/>
      <c r="MRT325" s="131"/>
      <c r="MRU325" s="131"/>
      <c r="MRV325" s="131"/>
      <c r="MRW325" s="132"/>
      <c r="MRX325" s="132"/>
      <c r="MRY325" s="129"/>
      <c r="MRZ325" s="129"/>
      <c r="MSA325" s="130"/>
      <c r="MSB325" s="131"/>
      <c r="MSC325" s="131"/>
      <c r="MSD325" s="131"/>
      <c r="MSE325" s="132"/>
      <c r="MSF325" s="132"/>
      <c r="MSG325" s="129"/>
      <c r="MSH325" s="129"/>
      <c r="MSI325" s="130"/>
      <c r="MSJ325" s="131"/>
      <c r="MSK325" s="131"/>
      <c r="MSL325" s="131"/>
      <c r="MSM325" s="132"/>
      <c r="MSN325" s="132"/>
      <c r="MSO325" s="129"/>
      <c r="MSP325" s="129"/>
      <c r="MSQ325" s="130"/>
      <c r="MSR325" s="131"/>
      <c r="MSS325" s="131"/>
      <c r="MST325" s="131"/>
      <c r="MSU325" s="132"/>
      <c r="MSV325" s="132"/>
      <c r="MSW325" s="129"/>
      <c r="MSX325" s="129"/>
      <c r="MSY325" s="130"/>
      <c r="MSZ325" s="131"/>
      <c r="MTA325" s="131"/>
      <c r="MTB325" s="131"/>
      <c r="MTC325" s="132"/>
      <c r="MTD325" s="132"/>
      <c r="MTE325" s="129"/>
      <c r="MTF325" s="129"/>
      <c r="MTG325" s="130"/>
      <c r="MTH325" s="131"/>
      <c r="MTI325" s="131"/>
      <c r="MTJ325" s="131"/>
      <c r="MTK325" s="132"/>
      <c r="MTL325" s="132"/>
      <c r="MTM325" s="129"/>
      <c r="MTN325" s="129"/>
      <c r="MTO325" s="130"/>
      <c r="MTP325" s="131"/>
      <c r="MTQ325" s="131"/>
      <c r="MTR325" s="131"/>
      <c r="MTS325" s="132"/>
      <c r="MTT325" s="132"/>
      <c r="MTU325" s="129"/>
      <c r="MTV325" s="129"/>
      <c r="MTW325" s="130"/>
      <c r="MTX325" s="131"/>
      <c r="MTY325" s="131"/>
      <c r="MTZ325" s="131"/>
      <c r="MUA325" s="132"/>
      <c r="MUB325" s="132"/>
      <c r="MUC325" s="129"/>
      <c r="MUD325" s="129"/>
      <c r="MUE325" s="130"/>
      <c r="MUF325" s="131"/>
      <c r="MUG325" s="131"/>
      <c r="MUH325" s="131"/>
      <c r="MUI325" s="132"/>
      <c r="MUJ325" s="132"/>
      <c r="MUK325" s="129"/>
      <c r="MUL325" s="129"/>
      <c r="MUM325" s="130"/>
      <c r="MUN325" s="131"/>
      <c r="MUO325" s="131"/>
      <c r="MUP325" s="131"/>
      <c r="MUQ325" s="132"/>
      <c r="MUR325" s="132"/>
      <c r="MUS325" s="129"/>
      <c r="MUT325" s="129"/>
      <c r="MUU325" s="130"/>
      <c r="MUV325" s="131"/>
      <c r="MUW325" s="131"/>
      <c r="MUX325" s="131"/>
      <c r="MUY325" s="132"/>
      <c r="MUZ325" s="132"/>
      <c r="MVA325" s="129"/>
      <c r="MVB325" s="129"/>
      <c r="MVC325" s="130"/>
      <c r="MVD325" s="131"/>
      <c r="MVE325" s="131"/>
      <c r="MVF325" s="131"/>
      <c r="MVG325" s="132"/>
      <c r="MVH325" s="132"/>
      <c r="MVI325" s="129"/>
      <c r="MVJ325" s="129"/>
      <c r="MVK325" s="130"/>
      <c r="MVL325" s="131"/>
      <c r="MVM325" s="131"/>
      <c r="MVN325" s="131"/>
      <c r="MVO325" s="132"/>
      <c r="MVP325" s="132"/>
      <c r="MVQ325" s="129"/>
      <c r="MVR325" s="129"/>
      <c r="MVS325" s="130"/>
      <c r="MVT325" s="131"/>
      <c r="MVU325" s="131"/>
      <c r="MVV325" s="131"/>
      <c r="MVW325" s="132"/>
      <c r="MVX325" s="132"/>
      <c r="MVY325" s="129"/>
      <c r="MVZ325" s="129"/>
      <c r="MWA325" s="130"/>
      <c r="MWB325" s="131"/>
      <c r="MWC325" s="131"/>
      <c r="MWD325" s="131"/>
      <c r="MWE325" s="132"/>
      <c r="MWF325" s="132"/>
      <c r="MWG325" s="129"/>
      <c r="MWH325" s="129"/>
      <c r="MWI325" s="130"/>
      <c r="MWJ325" s="131"/>
      <c r="MWK325" s="131"/>
      <c r="MWL325" s="131"/>
      <c r="MWM325" s="132"/>
      <c r="MWN325" s="132"/>
      <c r="MWO325" s="129"/>
      <c r="MWP325" s="129"/>
      <c r="MWQ325" s="130"/>
      <c r="MWR325" s="131"/>
      <c r="MWS325" s="131"/>
      <c r="MWT325" s="131"/>
      <c r="MWU325" s="132"/>
      <c r="MWV325" s="132"/>
      <c r="MWW325" s="129"/>
      <c r="MWX325" s="129"/>
      <c r="MWY325" s="130"/>
      <c r="MWZ325" s="131"/>
      <c r="MXA325" s="131"/>
      <c r="MXB325" s="131"/>
      <c r="MXC325" s="132"/>
      <c r="MXD325" s="132"/>
      <c r="MXE325" s="129"/>
      <c r="MXF325" s="129"/>
      <c r="MXG325" s="130"/>
      <c r="MXH325" s="131"/>
      <c r="MXI325" s="131"/>
      <c r="MXJ325" s="131"/>
      <c r="MXK325" s="132"/>
      <c r="MXL325" s="132"/>
      <c r="MXM325" s="129"/>
      <c r="MXN325" s="129"/>
      <c r="MXO325" s="130"/>
      <c r="MXP325" s="131"/>
      <c r="MXQ325" s="131"/>
      <c r="MXR325" s="131"/>
      <c r="MXS325" s="132"/>
      <c r="MXT325" s="132"/>
      <c r="MXU325" s="129"/>
      <c r="MXV325" s="129"/>
      <c r="MXW325" s="130"/>
      <c r="MXX325" s="131"/>
      <c r="MXY325" s="131"/>
      <c r="MXZ325" s="131"/>
      <c r="MYA325" s="132"/>
      <c r="MYB325" s="132"/>
      <c r="MYC325" s="129"/>
      <c r="MYD325" s="129"/>
      <c r="MYE325" s="130"/>
      <c r="MYF325" s="131"/>
      <c r="MYG325" s="131"/>
      <c r="MYH325" s="131"/>
      <c r="MYI325" s="132"/>
      <c r="MYJ325" s="132"/>
      <c r="MYK325" s="129"/>
      <c r="MYL325" s="129"/>
      <c r="MYM325" s="130"/>
      <c r="MYN325" s="131"/>
      <c r="MYO325" s="131"/>
      <c r="MYP325" s="131"/>
      <c r="MYQ325" s="132"/>
      <c r="MYR325" s="132"/>
      <c r="MYS325" s="129"/>
      <c r="MYT325" s="129"/>
      <c r="MYU325" s="130"/>
      <c r="MYV325" s="131"/>
      <c r="MYW325" s="131"/>
      <c r="MYX325" s="131"/>
      <c r="MYY325" s="132"/>
      <c r="MYZ325" s="132"/>
      <c r="MZA325" s="129"/>
      <c r="MZB325" s="129"/>
      <c r="MZC325" s="130"/>
      <c r="MZD325" s="131"/>
      <c r="MZE325" s="131"/>
      <c r="MZF325" s="131"/>
      <c r="MZG325" s="132"/>
      <c r="MZH325" s="132"/>
      <c r="MZI325" s="129"/>
      <c r="MZJ325" s="129"/>
      <c r="MZK325" s="130"/>
      <c r="MZL325" s="131"/>
      <c r="MZM325" s="131"/>
      <c r="MZN325" s="131"/>
      <c r="MZO325" s="132"/>
      <c r="MZP325" s="132"/>
      <c r="MZQ325" s="129"/>
      <c r="MZR325" s="129"/>
      <c r="MZS325" s="130"/>
      <c r="MZT325" s="131"/>
      <c r="MZU325" s="131"/>
      <c r="MZV325" s="131"/>
      <c r="MZW325" s="132"/>
      <c r="MZX325" s="132"/>
      <c r="MZY325" s="129"/>
      <c r="MZZ325" s="129"/>
      <c r="NAA325" s="130"/>
      <c r="NAB325" s="131"/>
      <c r="NAC325" s="131"/>
      <c r="NAD325" s="131"/>
      <c r="NAE325" s="132"/>
      <c r="NAF325" s="132"/>
      <c r="NAG325" s="129"/>
      <c r="NAH325" s="129"/>
      <c r="NAI325" s="130"/>
      <c r="NAJ325" s="131"/>
      <c r="NAK325" s="131"/>
      <c r="NAL325" s="131"/>
      <c r="NAM325" s="132"/>
      <c r="NAN325" s="132"/>
      <c r="NAO325" s="129"/>
      <c r="NAP325" s="129"/>
      <c r="NAQ325" s="130"/>
      <c r="NAR325" s="131"/>
      <c r="NAS325" s="131"/>
      <c r="NAT325" s="131"/>
      <c r="NAU325" s="132"/>
      <c r="NAV325" s="132"/>
      <c r="NAW325" s="129"/>
      <c r="NAX325" s="129"/>
      <c r="NAY325" s="130"/>
      <c r="NAZ325" s="131"/>
      <c r="NBA325" s="131"/>
      <c r="NBB325" s="131"/>
      <c r="NBC325" s="132"/>
      <c r="NBD325" s="132"/>
      <c r="NBE325" s="129"/>
      <c r="NBF325" s="129"/>
      <c r="NBG325" s="130"/>
      <c r="NBH325" s="131"/>
      <c r="NBI325" s="131"/>
      <c r="NBJ325" s="131"/>
      <c r="NBK325" s="132"/>
      <c r="NBL325" s="132"/>
      <c r="NBM325" s="129"/>
      <c r="NBN325" s="129"/>
      <c r="NBO325" s="130"/>
      <c r="NBP325" s="131"/>
      <c r="NBQ325" s="131"/>
      <c r="NBR325" s="131"/>
      <c r="NBS325" s="132"/>
      <c r="NBT325" s="132"/>
      <c r="NBU325" s="129"/>
      <c r="NBV325" s="129"/>
      <c r="NBW325" s="130"/>
      <c r="NBX325" s="131"/>
      <c r="NBY325" s="131"/>
      <c r="NBZ325" s="131"/>
      <c r="NCA325" s="132"/>
      <c r="NCB325" s="132"/>
      <c r="NCC325" s="129"/>
      <c r="NCD325" s="129"/>
      <c r="NCE325" s="130"/>
      <c r="NCF325" s="131"/>
      <c r="NCG325" s="131"/>
      <c r="NCH325" s="131"/>
      <c r="NCI325" s="132"/>
      <c r="NCJ325" s="132"/>
      <c r="NCK325" s="129"/>
      <c r="NCL325" s="129"/>
      <c r="NCM325" s="130"/>
      <c r="NCN325" s="131"/>
      <c r="NCO325" s="131"/>
      <c r="NCP325" s="131"/>
      <c r="NCQ325" s="132"/>
      <c r="NCR325" s="132"/>
      <c r="NCS325" s="129"/>
      <c r="NCT325" s="129"/>
      <c r="NCU325" s="130"/>
      <c r="NCV325" s="131"/>
      <c r="NCW325" s="131"/>
      <c r="NCX325" s="131"/>
      <c r="NCY325" s="132"/>
      <c r="NCZ325" s="132"/>
      <c r="NDA325" s="129"/>
      <c r="NDB325" s="129"/>
      <c r="NDC325" s="130"/>
      <c r="NDD325" s="131"/>
      <c r="NDE325" s="131"/>
      <c r="NDF325" s="131"/>
      <c r="NDG325" s="132"/>
      <c r="NDH325" s="132"/>
      <c r="NDI325" s="129"/>
      <c r="NDJ325" s="129"/>
      <c r="NDK325" s="130"/>
      <c r="NDL325" s="131"/>
      <c r="NDM325" s="131"/>
      <c r="NDN325" s="131"/>
      <c r="NDO325" s="132"/>
      <c r="NDP325" s="132"/>
      <c r="NDQ325" s="129"/>
      <c r="NDR325" s="129"/>
      <c r="NDS325" s="130"/>
      <c r="NDT325" s="131"/>
      <c r="NDU325" s="131"/>
      <c r="NDV325" s="131"/>
      <c r="NDW325" s="132"/>
      <c r="NDX325" s="132"/>
      <c r="NDY325" s="129"/>
      <c r="NDZ325" s="129"/>
      <c r="NEA325" s="130"/>
      <c r="NEB325" s="131"/>
      <c r="NEC325" s="131"/>
      <c r="NED325" s="131"/>
      <c r="NEE325" s="132"/>
      <c r="NEF325" s="132"/>
      <c r="NEG325" s="129"/>
      <c r="NEH325" s="129"/>
      <c r="NEI325" s="130"/>
      <c r="NEJ325" s="131"/>
      <c r="NEK325" s="131"/>
      <c r="NEL325" s="131"/>
      <c r="NEM325" s="132"/>
      <c r="NEN325" s="132"/>
      <c r="NEO325" s="129"/>
      <c r="NEP325" s="129"/>
      <c r="NEQ325" s="130"/>
      <c r="NER325" s="131"/>
      <c r="NES325" s="131"/>
      <c r="NET325" s="131"/>
      <c r="NEU325" s="132"/>
      <c r="NEV325" s="132"/>
      <c r="NEW325" s="129"/>
      <c r="NEX325" s="129"/>
      <c r="NEY325" s="130"/>
      <c r="NEZ325" s="131"/>
      <c r="NFA325" s="131"/>
      <c r="NFB325" s="131"/>
      <c r="NFC325" s="132"/>
      <c r="NFD325" s="132"/>
      <c r="NFE325" s="129"/>
      <c r="NFF325" s="129"/>
      <c r="NFG325" s="130"/>
      <c r="NFH325" s="131"/>
      <c r="NFI325" s="131"/>
      <c r="NFJ325" s="131"/>
      <c r="NFK325" s="132"/>
      <c r="NFL325" s="132"/>
      <c r="NFM325" s="129"/>
      <c r="NFN325" s="129"/>
      <c r="NFO325" s="130"/>
      <c r="NFP325" s="131"/>
      <c r="NFQ325" s="131"/>
      <c r="NFR325" s="131"/>
      <c r="NFS325" s="132"/>
      <c r="NFT325" s="132"/>
      <c r="NFU325" s="129"/>
      <c r="NFV325" s="129"/>
      <c r="NFW325" s="130"/>
      <c r="NFX325" s="131"/>
      <c r="NFY325" s="131"/>
      <c r="NFZ325" s="131"/>
      <c r="NGA325" s="132"/>
      <c r="NGB325" s="132"/>
      <c r="NGC325" s="129"/>
      <c r="NGD325" s="129"/>
      <c r="NGE325" s="130"/>
      <c r="NGF325" s="131"/>
      <c r="NGG325" s="131"/>
      <c r="NGH325" s="131"/>
      <c r="NGI325" s="132"/>
      <c r="NGJ325" s="132"/>
      <c r="NGK325" s="129"/>
      <c r="NGL325" s="129"/>
      <c r="NGM325" s="130"/>
      <c r="NGN325" s="131"/>
      <c r="NGO325" s="131"/>
      <c r="NGP325" s="131"/>
      <c r="NGQ325" s="132"/>
      <c r="NGR325" s="132"/>
      <c r="NGS325" s="129"/>
      <c r="NGT325" s="129"/>
      <c r="NGU325" s="130"/>
      <c r="NGV325" s="131"/>
      <c r="NGW325" s="131"/>
      <c r="NGX325" s="131"/>
      <c r="NGY325" s="132"/>
      <c r="NGZ325" s="132"/>
      <c r="NHA325" s="129"/>
      <c r="NHB325" s="129"/>
      <c r="NHC325" s="130"/>
      <c r="NHD325" s="131"/>
      <c r="NHE325" s="131"/>
      <c r="NHF325" s="131"/>
      <c r="NHG325" s="132"/>
      <c r="NHH325" s="132"/>
      <c r="NHI325" s="129"/>
      <c r="NHJ325" s="129"/>
      <c r="NHK325" s="130"/>
      <c r="NHL325" s="131"/>
      <c r="NHM325" s="131"/>
      <c r="NHN325" s="131"/>
      <c r="NHO325" s="132"/>
      <c r="NHP325" s="132"/>
      <c r="NHQ325" s="129"/>
      <c r="NHR325" s="129"/>
      <c r="NHS325" s="130"/>
      <c r="NHT325" s="131"/>
      <c r="NHU325" s="131"/>
      <c r="NHV325" s="131"/>
      <c r="NHW325" s="132"/>
      <c r="NHX325" s="132"/>
      <c r="NHY325" s="129"/>
      <c r="NHZ325" s="129"/>
      <c r="NIA325" s="130"/>
      <c r="NIB325" s="131"/>
      <c r="NIC325" s="131"/>
      <c r="NID325" s="131"/>
      <c r="NIE325" s="132"/>
      <c r="NIF325" s="132"/>
      <c r="NIG325" s="129"/>
      <c r="NIH325" s="129"/>
      <c r="NII325" s="130"/>
      <c r="NIJ325" s="131"/>
      <c r="NIK325" s="131"/>
      <c r="NIL325" s="131"/>
      <c r="NIM325" s="132"/>
      <c r="NIN325" s="132"/>
      <c r="NIO325" s="129"/>
      <c r="NIP325" s="129"/>
      <c r="NIQ325" s="130"/>
      <c r="NIR325" s="131"/>
      <c r="NIS325" s="131"/>
      <c r="NIT325" s="131"/>
      <c r="NIU325" s="132"/>
      <c r="NIV325" s="132"/>
      <c r="NIW325" s="129"/>
      <c r="NIX325" s="129"/>
      <c r="NIY325" s="130"/>
      <c r="NIZ325" s="131"/>
      <c r="NJA325" s="131"/>
      <c r="NJB325" s="131"/>
      <c r="NJC325" s="132"/>
      <c r="NJD325" s="132"/>
      <c r="NJE325" s="129"/>
      <c r="NJF325" s="129"/>
      <c r="NJG325" s="130"/>
      <c r="NJH325" s="131"/>
      <c r="NJI325" s="131"/>
      <c r="NJJ325" s="131"/>
      <c r="NJK325" s="132"/>
      <c r="NJL325" s="132"/>
      <c r="NJM325" s="129"/>
      <c r="NJN325" s="129"/>
      <c r="NJO325" s="130"/>
      <c r="NJP325" s="131"/>
      <c r="NJQ325" s="131"/>
      <c r="NJR325" s="131"/>
      <c r="NJS325" s="132"/>
      <c r="NJT325" s="132"/>
      <c r="NJU325" s="129"/>
      <c r="NJV325" s="129"/>
      <c r="NJW325" s="130"/>
      <c r="NJX325" s="131"/>
      <c r="NJY325" s="131"/>
      <c r="NJZ325" s="131"/>
      <c r="NKA325" s="132"/>
      <c r="NKB325" s="132"/>
      <c r="NKC325" s="129"/>
      <c r="NKD325" s="129"/>
      <c r="NKE325" s="130"/>
      <c r="NKF325" s="131"/>
      <c r="NKG325" s="131"/>
      <c r="NKH325" s="131"/>
      <c r="NKI325" s="132"/>
      <c r="NKJ325" s="132"/>
      <c r="NKK325" s="129"/>
      <c r="NKL325" s="129"/>
      <c r="NKM325" s="130"/>
      <c r="NKN325" s="131"/>
      <c r="NKO325" s="131"/>
      <c r="NKP325" s="131"/>
      <c r="NKQ325" s="132"/>
      <c r="NKR325" s="132"/>
      <c r="NKS325" s="129"/>
      <c r="NKT325" s="129"/>
      <c r="NKU325" s="130"/>
      <c r="NKV325" s="131"/>
      <c r="NKW325" s="131"/>
      <c r="NKX325" s="131"/>
      <c r="NKY325" s="132"/>
      <c r="NKZ325" s="132"/>
      <c r="NLA325" s="129"/>
      <c r="NLB325" s="129"/>
      <c r="NLC325" s="130"/>
      <c r="NLD325" s="131"/>
      <c r="NLE325" s="131"/>
      <c r="NLF325" s="131"/>
      <c r="NLG325" s="132"/>
      <c r="NLH325" s="132"/>
      <c r="NLI325" s="129"/>
      <c r="NLJ325" s="129"/>
      <c r="NLK325" s="130"/>
      <c r="NLL325" s="131"/>
      <c r="NLM325" s="131"/>
      <c r="NLN325" s="131"/>
      <c r="NLO325" s="132"/>
      <c r="NLP325" s="132"/>
      <c r="NLQ325" s="129"/>
      <c r="NLR325" s="129"/>
      <c r="NLS325" s="130"/>
      <c r="NLT325" s="131"/>
      <c r="NLU325" s="131"/>
      <c r="NLV325" s="131"/>
      <c r="NLW325" s="132"/>
      <c r="NLX325" s="132"/>
      <c r="NLY325" s="129"/>
      <c r="NLZ325" s="129"/>
      <c r="NMA325" s="130"/>
      <c r="NMB325" s="131"/>
      <c r="NMC325" s="131"/>
      <c r="NMD325" s="131"/>
      <c r="NME325" s="132"/>
      <c r="NMF325" s="132"/>
      <c r="NMG325" s="129"/>
      <c r="NMH325" s="129"/>
      <c r="NMI325" s="130"/>
      <c r="NMJ325" s="131"/>
      <c r="NMK325" s="131"/>
      <c r="NML325" s="131"/>
      <c r="NMM325" s="132"/>
      <c r="NMN325" s="132"/>
      <c r="NMO325" s="129"/>
      <c r="NMP325" s="129"/>
      <c r="NMQ325" s="130"/>
      <c r="NMR325" s="131"/>
      <c r="NMS325" s="131"/>
      <c r="NMT325" s="131"/>
      <c r="NMU325" s="132"/>
      <c r="NMV325" s="132"/>
      <c r="NMW325" s="129"/>
      <c r="NMX325" s="129"/>
      <c r="NMY325" s="130"/>
      <c r="NMZ325" s="131"/>
      <c r="NNA325" s="131"/>
      <c r="NNB325" s="131"/>
      <c r="NNC325" s="132"/>
      <c r="NND325" s="132"/>
      <c r="NNE325" s="129"/>
      <c r="NNF325" s="129"/>
      <c r="NNG325" s="130"/>
      <c r="NNH325" s="131"/>
      <c r="NNI325" s="131"/>
      <c r="NNJ325" s="131"/>
      <c r="NNK325" s="132"/>
      <c r="NNL325" s="132"/>
      <c r="NNM325" s="129"/>
      <c r="NNN325" s="129"/>
      <c r="NNO325" s="130"/>
      <c r="NNP325" s="131"/>
      <c r="NNQ325" s="131"/>
      <c r="NNR325" s="131"/>
      <c r="NNS325" s="132"/>
      <c r="NNT325" s="132"/>
      <c r="NNU325" s="129"/>
      <c r="NNV325" s="129"/>
      <c r="NNW325" s="130"/>
      <c r="NNX325" s="131"/>
      <c r="NNY325" s="131"/>
      <c r="NNZ325" s="131"/>
      <c r="NOA325" s="132"/>
      <c r="NOB325" s="132"/>
      <c r="NOC325" s="129"/>
      <c r="NOD325" s="129"/>
      <c r="NOE325" s="130"/>
      <c r="NOF325" s="131"/>
      <c r="NOG325" s="131"/>
      <c r="NOH325" s="131"/>
      <c r="NOI325" s="132"/>
      <c r="NOJ325" s="132"/>
      <c r="NOK325" s="129"/>
      <c r="NOL325" s="129"/>
      <c r="NOM325" s="130"/>
      <c r="NON325" s="131"/>
      <c r="NOO325" s="131"/>
      <c r="NOP325" s="131"/>
      <c r="NOQ325" s="132"/>
      <c r="NOR325" s="132"/>
      <c r="NOS325" s="129"/>
      <c r="NOT325" s="129"/>
      <c r="NOU325" s="130"/>
      <c r="NOV325" s="131"/>
      <c r="NOW325" s="131"/>
      <c r="NOX325" s="131"/>
      <c r="NOY325" s="132"/>
      <c r="NOZ325" s="132"/>
      <c r="NPA325" s="129"/>
      <c r="NPB325" s="129"/>
      <c r="NPC325" s="130"/>
      <c r="NPD325" s="131"/>
      <c r="NPE325" s="131"/>
      <c r="NPF325" s="131"/>
      <c r="NPG325" s="132"/>
      <c r="NPH325" s="132"/>
      <c r="NPI325" s="129"/>
      <c r="NPJ325" s="129"/>
      <c r="NPK325" s="130"/>
      <c r="NPL325" s="131"/>
      <c r="NPM325" s="131"/>
      <c r="NPN325" s="131"/>
      <c r="NPO325" s="132"/>
      <c r="NPP325" s="132"/>
      <c r="NPQ325" s="129"/>
      <c r="NPR325" s="129"/>
      <c r="NPS325" s="130"/>
      <c r="NPT325" s="131"/>
      <c r="NPU325" s="131"/>
      <c r="NPV325" s="131"/>
      <c r="NPW325" s="132"/>
      <c r="NPX325" s="132"/>
      <c r="NPY325" s="129"/>
      <c r="NPZ325" s="129"/>
      <c r="NQA325" s="130"/>
      <c r="NQB325" s="131"/>
      <c r="NQC325" s="131"/>
      <c r="NQD325" s="131"/>
      <c r="NQE325" s="132"/>
      <c r="NQF325" s="132"/>
      <c r="NQG325" s="129"/>
      <c r="NQH325" s="129"/>
      <c r="NQI325" s="130"/>
      <c r="NQJ325" s="131"/>
      <c r="NQK325" s="131"/>
      <c r="NQL325" s="131"/>
      <c r="NQM325" s="132"/>
      <c r="NQN325" s="132"/>
      <c r="NQO325" s="129"/>
      <c r="NQP325" s="129"/>
      <c r="NQQ325" s="130"/>
      <c r="NQR325" s="131"/>
      <c r="NQS325" s="131"/>
      <c r="NQT325" s="131"/>
      <c r="NQU325" s="132"/>
      <c r="NQV325" s="132"/>
      <c r="NQW325" s="129"/>
      <c r="NQX325" s="129"/>
      <c r="NQY325" s="130"/>
      <c r="NQZ325" s="131"/>
      <c r="NRA325" s="131"/>
      <c r="NRB325" s="131"/>
      <c r="NRC325" s="132"/>
      <c r="NRD325" s="132"/>
      <c r="NRE325" s="129"/>
      <c r="NRF325" s="129"/>
      <c r="NRG325" s="130"/>
      <c r="NRH325" s="131"/>
      <c r="NRI325" s="131"/>
      <c r="NRJ325" s="131"/>
      <c r="NRK325" s="132"/>
      <c r="NRL325" s="132"/>
      <c r="NRM325" s="129"/>
      <c r="NRN325" s="129"/>
      <c r="NRO325" s="130"/>
      <c r="NRP325" s="131"/>
      <c r="NRQ325" s="131"/>
      <c r="NRR325" s="131"/>
      <c r="NRS325" s="132"/>
      <c r="NRT325" s="132"/>
      <c r="NRU325" s="129"/>
      <c r="NRV325" s="129"/>
      <c r="NRW325" s="130"/>
      <c r="NRX325" s="131"/>
      <c r="NRY325" s="131"/>
      <c r="NRZ325" s="131"/>
      <c r="NSA325" s="132"/>
      <c r="NSB325" s="132"/>
      <c r="NSC325" s="129"/>
      <c r="NSD325" s="129"/>
      <c r="NSE325" s="130"/>
      <c r="NSF325" s="131"/>
      <c r="NSG325" s="131"/>
      <c r="NSH325" s="131"/>
      <c r="NSI325" s="132"/>
      <c r="NSJ325" s="132"/>
      <c r="NSK325" s="129"/>
      <c r="NSL325" s="129"/>
      <c r="NSM325" s="130"/>
      <c r="NSN325" s="131"/>
      <c r="NSO325" s="131"/>
      <c r="NSP325" s="131"/>
      <c r="NSQ325" s="132"/>
      <c r="NSR325" s="132"/>
      <c r="NSS325" s="129"/>
      <c r="NST325" s="129"/>
      <c r="NSU325" s="130"/>
      <c r="NSV325" s="131"/>
      <c r="NSW325" s="131"/>
      <c r="NSX325" s="131"/>
      <c r="NSY325" s="132"/>
      <c r="NSZ325" s="132"/>
      <c r="NTA325" s="129"/>
      <c r="NTB325" s="129"/>
      <c r="NTC325" s="130"/>
      <c r="NTD325" s="131"/>
      <c r="NTE325" s="131"/>
      <c r="NTF325" s="131"/>
      <c r="NTG325" s="132"/>
      <c r="NTH325" s="132"/>
      <c r="NTI325" s="129"/>
      <c r="NTJ325" s="129"/>
      <c r="NTK325" s="130"/>
      <c r="NTL325" s="131"/>
      <c r="NTM325" s="131"/>
      <c r="NTN325" s="131"/>
      <c r="NTO325" s="132"/>
      <c r="NTP325" s="132"/>
      <c r="NTQ325" s="129"/>
      <c r="NTR325" s="129"/>
      <c r="NTS325" s="130"/>
      <c r="NTT325" s="131"/>
      <c r="NTU325" s="131"/>
      <c r="NTV325" s="131"/>
      <c r="NTW325" s="132"/>
      <c r="NTX325" s="132"/>
      <c r="NTY325" s="129"/>
      <c r="NTZ325" s="129"/>
      <c r="NUA325" s="130"/>
      <c r="NUB325" s="131"/>
      <c r="NUC325" s="131"/>
      <c r="NUD325" s="131"/>
      <c r="NUE325" s="132"/>
      <c r="NUF325" s="132"/>
      <c r="NUG325" s="129"/>
      <c r="NUH325" s="129"/>
      <c r="NUI325" s="130"/>
      <c r="NUJ325" s="131"/>
      <c r="NUK325" s="131"/>
      <c r="NUL325" s="131"/>
      <c r="NUM325" s="132"/>
      <c r="NUN325" s="132"/>
      <c r="NUO325" s="129"/>
      <c r="NUP325" s="129"/>
      <c r="NUQ325" s="130"/>
      <c r="NUR325" s="131"/>
      <c r="NUS325" s="131"/>
      <c r="NUT325" s="131"/>
      <c r="NUU325" s="132"/>
      <c r="NUV325" s="132"/>
      <c r="NUW325" s="129"/>
      <c r="NUX325" s="129"/>
      <c r="NUY325" s="130"/>
      <c r="NUZ325" s="131"/>
      <c r="NVA325" s="131"/>
      <c r="NVB325" s="131"/>
      <c r="NVC325" s="132"/>
      <c r="NVD325" s="132"/>
      <c r="NVE325" s="129"/>
      <c r="NVF325" s="129"/>
      <c r="NVG325" s="130"/>
      <c r="NVH325" s="131"/>
      <c r="NVI325" s="131"/>
      <c r="NVJ325" s="131"/>
      <c r="NVK325" s="132"/>
      <c r="NVL325" s="132"/>
      <c r="NVM325" s="129"/>
      <c r="NVN325" s="129"/>
      <c r="NVO325" s="130"/>
      <c r="NVP325" s="131"/>
      <c r="NVQ325" s="131"/>
      <c r="NVR325" s="131"/>
      <c r="NVS325" s="132"/>
      <c r="NVT325" s="132"/>
      <c r="NVU325" s="129"/>
      <c r="NVV325" s="129"/>
      <c r="NVW325" s="130"/>
      <c r="NVX325" s="131"/>
      <c r="NVY325" s="131"/>
      <c r="NVZ325" s="131"/>
      <c r="NWA325" s="132"/>
      <c r="NWB325" s="132"/>
      <c r="NWC325" s="129"/>
      <c r="NWD325" s="129"/>
      <c r="NWE325" s="130"/>
      <c r="NWF325" s="131"/>
      <c r="NWG325" s="131"/>
      <c r="NWH325" s="131"/>
      <c r="NWI325" s="132"/>
      <c r="NWJ325" s="132"/>
      <c r="NWK325" s="129"/>
      <c r="NWL325" s="129"/>
      <c r="NWM325" s="130"/>
      <c r="NWN325" s="131"/>
      <c r="NWO325" s="131"/>
      <c r="NWP325" s="131"/>
      <c r="NWQ325" s="132"/>
      <c r="NWR325" s="132"/>
      <c r="NWS325" s="129"/>
      <c r="NWT325" s="129"/>
      <c r="NWU325" s="130"/>
      <c r="NWV325" s="131"/>
      <c r="NWW325" s="131"/>
      <c r="NWX325" s="131"/>
      <c r="NWY325" s="132"/>
      <c r="NWZ325" s="132"/>
      <c r="NXA325" s="129"/>
      <c r="NXB325" s="129"/>
      <c r="NXC325" s="130"/>
      <c r="NXD325" s="131"/>
      <c r="NXE325" s="131"/>
      <c r="NXF325" s="131"/>
      <c r="NXG325" s="132"/>
      <c r="NXH325" s="132"/>
      <c r="NXI325" s="129"/>
      <c r="NXJ325" s="129"/>
      <c r="NXK325" s="130"/>
      <c r="NXL325" s="131"/>
      <c r="NXM325" s="131"/>
      <c r="NXN325" s="131"/>
      <c r="NXO325" s="132"/>
      <c r="NXP325" s="132"/>
      <c r="NXQ325" s="129"/>
      <c r="NXR325" s="129"/>
      <c r="NXS325" s="130"/>
      <c r="NXT325" s="131"/>
      <c r="NXU325" s="131"/>
      <c r="NXV325" s="131"/>
      <c r="NXW325" s="132"/>
      <c r="NXX325" s="132"/>
      <c r="NXY325" s="129"/>
      <c r="NXZ325" s="129"/>
      <c r="NYA325" s="130"/>
      <c r="NYB325" s="131"/>
      <c r="NYC325" s="131"/>
      <c r="NYD325" s="131"/>
      <c r="NYE325" s="132"/>
      <c r="NYF325" s="132"/>
      <c r="NYG325" s="129"/>
      <c r="NYH325" s="129"/>
      <c r="NYI325" s="130"/>
      <c r="NYJ325" s="131"/>
      <c r="NYK325" s="131"/>
      <c r="NYL325" s="131"/>
      <c r="NYM325" s="132"/>
      <c r="NYN325" s="132"/>
      <c r="NYO325" s="129"/>
      <c r="NYP325" s="129"/>
      <c r="NYQ325" s="130"/>
      <c r="NYR325" s="131"/>
      <c r="NYS325" s="131"/>
      <c r="NYT325" s="131"/>
      <c r="NYU325" s="132"/>
      <c r="NYV325" s="132"/>
      <c r="NYW325" s="129"/>
      <c r="NYX325" s="129"/>
      <c r="NYY325" s="130"/>
      <c r="NYZ325" s="131"/>
      <c r="NZA325" s="131"/>
      <c r="NZB325" s="131"/>
      <c r="NZC325" s="132"/>
      <c r="NZD325" s="132"/>
      <c r="NZE325" s="129"/>
      <c r="NZF325" s="129"/>
      <c r="NZG325" s="130"/>
      <c r="NZH325" s="131"/>
      <c r="NZI325" s="131"/>
      <c r="NZJ325" s="131"/>
      <c r="NZK325" s="132"/>
      <c r="NZL325" s="132"/>
      <c r="NZM325" s="129"/>
      <c r="NZN325" s="129"/>
      <c r="NZO325" s="130"/>
      <c r="NZP325" s="131"/>
      <c r="NZQ325" s="131"/>
      <c r="NZR325" s="131"/>
      <c r="NZS325" s="132"/>
      <c r="NZT325" s="132"/>
      <c r="NZU325" s="129"/>
      <c r="NZV325" s="129"/>
      <c r="NZW325" s="130"/>
      <c r="NZX325" s="131"/>
      <c r="NZY325" s="131"/>
      <c r="NZZ325" s="131"/>
      <c r="OAA325" s="132"/>
      <c r="OAB325" s="132"/>
      <c r="OAC325" s="129"/>
      <c r="OAD325" s="129"/>
      <c r="OAE325" s="130"/>
      <c r="OAF325" s="131"/>
      <c r="OAG325" s="131"/>
      <c r="OAH325" s="131"/>
      <c r="OAI325" s="132"/>
      <c r="OAJ325" s="132"/>
      <c r="OAK325" s="129"/>
      <c r="OAL325" s="129"/>
      <c r="OAM325" s="130"/>
      <c r="OAN325" s="131"/>
      <c r="OAO325" s="131"/>
      <c r="OAP325" s="131"/>
      <c r="OAQ325" s="132"/>
      <c r="OAR325" s="132"/>
      <c r="OAS325" s="129"/>
      <c r="OAT325" s="129"/>
      <c r="OAU325" s="130"/>
      <c r="OAV325" s="131"/>
      <c r="OAW325" s="131"/>
      <c r="OAX325" s="131"/>
      <c r="OAY325" s="132"/>
      <c r="OAZ325" s="132"/>
      <c r="OBA325" s="129"/>
      <c r="OBB325" s="129"/>
      <c r="OBC325" s="130"/>
      <c r="OBD325" s="131"/>
      <c r="OBE325" s="131"/>
      <c r="OBF325" s="131"/>
      <c r="OBG325" s="132"/>
      <c r="OBH325" s="132"/>
      <c r="OBI325" s="129"/>
      <c r="OBJ325" s="129"/>
      <c r="OBK325" s="130"/>
      <c r="OBL325" s="131"/>
      <c r="OBM325" s="131"/>
      <c r="OBN325" s="131"/>
      <c r="OBO325" s="132"/>
      <c r="OBP325" s="132"/>
      <c r="OBQ325" s="129"/>
      <c r="OBR325" s="129"/>
      <c r="OBS325" s="130"/>
      <c r="OBT325" s="131"/>
      <c r="OBU325" s="131"/>
      <c r="OBV325" s="131"/>
      <c r="OBW325" s="132"/>
      <c r="OBX325" s="132"/>
      <c r="OBY325" s="129"/>
      <c r="OBZ325" s="129"/>
      <c r="OCA325" s="130"/>
      <c r="OCB325" s="131"/>
      <c r="OCC325" s="131"/>
      <c r="OCD325" s="131"/>
      <c r="OCE325" s="132"/>
      <c r="OCF325" s="132"/>
      <c r="OCG325" s="129"/>
      <c r="OCH325" s="129"/>
      <c r="OCI325" s="130"/>
      <c r="OCJ325" s="131"/>
      <c r="OCK325" s="131"/>
      <c r="OCL325" s="131"/>
      <c r="OCM325" s="132"/>
      <c r="OCN325" s="132"/>
      <c r="OCO325" s="129"/>
      <c r="OCP325" s="129"/>
      <c r="OCQ325" s="130"/>
      <c r="OCR325" s="131"/>
      <c r="OCS325" s="131"/>
      <c r="OCT325" s="131"/>
      <c r="OCU325" s="132"/>
      <c r="OCV325" s="132"/>
      <c r="OCW325" s="129"/>
      <c r="OCX325" s="129"/>
      <c r="OCY325" s="130"/>
      <c r="OCZ325" s="131"/>
      <c r="ODA325" s="131"/>
      <c r="ODB325" s="131"/>
      <c r="ODC325" s="132"/>
      <c r="ODD325" s="132"/>
      <c r="ODE325" s="129"/>
      <c r="ODF325" s="129"/>
      <c r="ODG325" s="130"/>
      <c r="ODH325" s="131"/>
      <c r="ODI325" s="131"/>
      <c r="ODJ325" s="131"/>
      <c r="ODK325" s="132"/>
      <c r="ODL325" s="132"/>
      <c r="ODM325" s="129"/>
      <c r="ODN325" s="129"/>
      <c r="ODO325" s="130"/>
      <c r="ODP325" s="131"/>
      <c r="ODQ325" s="131"/>
      <c r="ODR325" s="131"/>
      <c r="ODS325" s="132"/>
      <c r="ODT325" s="132"/>
      <c r="ODU325" s="129"/>
      <c r="ODV325" s="129"/>
      <c r="ODW325" s="130"/>
      <c r="ODX325" s="131"/>
      <c r="ODY325" s="131"/>
      <c r="ODZ325" s="131"/>
      <c r="OEA325" s="132"/>
      <c r="OEB325" s="132"/>
      <c r="OEC325" s="129"/>
      <c r="OED325" s="129"/>
      <c r="OEE325" s="130"/>
      <c r="OEF325" s="131"/>
      <c r="OEG325" s="131"/>
      <c r="OEH325" s="131"/>
      <c r="OEI325" s="132"/>
      <c r="OEJ325" s="132"/>
      <c r="OEK325" s="129"/>
      <c r="OEL325" s="129"/>
      <c r="OEM325" s="130"/>
      <c r="OEN325" s="131"/>
      <c r="OEO325" s="131"/>
      <c r="OEP325" s="131"/>
      <c r="OEQ325" s="132"/>
      <c r="OER325" s="132"/>
      <c r="OES325" s="129"/>
      <c r="OET325" s="129"/>
      <c r="OEU325" s="130"/>
      <c r="OEV325" s="131"/>
      <c r="OEW325" s="131"/>
      <c r="OEX325" s="131"/>
      <c r="OEY325" s="132"/>
      <c r="OEZ325" s="132"/>
      <c r="OFA325" s="129"/>
      <c r="OFB325" s="129"/>
      <c r="OFC325" s="130"/>
      <c r="OFD325" s="131"/>
      <c r="OFE325" s="131"/>
      <c r="OFF325" s="131"/>
      <c r="OFG325" s="132"/>
      <c r="OFH325" s="132"/>
      <c r="OFI325" s="129"/>
      <c r="OFJ325" s="129"/>
      <c r="OFK325" s="130"/>
      <c r="OFL325" s="131"/>
      <c r="OFM325" s="131"/>
      <c r="OFN325" s="131"/>
      <c r="OFO325" s="132"/>
      <c r="OFP325" s="132"/>
      <c r="OFQ325" s="129"/>
      <c r="OFR325" s="129"/>
      <c r="OFS325" s="130"/>
      <c r="OFT325" s="131"/>
      <c r="OFU325" s="131"/>
      <c r="OFV325" s="131"/>
      <c r="OFW325" s="132"/>
      <c r="OFX325" s="132"/>
      <c r="OFY325" s="129"/>
      <c r="OFZ325" s="129"/>
      <c r="OGA325" s="130"/>
      <c r="OGB325" s="131"/>
      <c r="OGC325" s="131"/>
      <c r="OGD325" s="131"/>
      <c r="OGE325" s="132"/>
      <c r="OGF325" s="132"/>
      <c r="OGG325" s="129"/>
      <c r="OGH325" s="129"/>
      <c r="OGI325" s="130"/>
      <c r="OGJ325" s="131"/>
      <c r="OGK325" s="131"/>
      <c r="OGL325" s="131"/>
      <c r="OGM325" s="132"/>
      <c r="OGN325" s="132"/>
      <c r="OGO325" s="129"/>
      <c r="OGP325" s="129"/>
      <c r="OGQ325" s="130"/>
      <c r="OGR325" s="131"/>
      <c r="OGS325" s="131"/>
      <c r="OGT325" s="131"/>
      <c r="OGU325" s="132"/>
      <c r="OGV325" s="132"/>
      <c r="OGW325" s="129"/>
      <c r="OGX325" s="129"/>
      <c r="OGY325" s="130"/>
      <c r="OGZ325" s="131"/>
      <c r="OHA325" s="131"/>
      <c r="OHB325" s="131"/>
      <c r="OHC325" s="132"/>
      <c r="OHD325" s="132"/>
      <c r="OHE325" s="129"/>
      <c r="OHF325" s="129"/>
      <c r="OHG325" s="130"/>
      <c r="OHH325" s="131"/>
      <c r="OHI325" s="131"/>
      <c r="OHJ325" s="131"/>
      <c r="OHK325" s="132"/>
      <c r="OHL325" s="132"/>
      <c r="OHM325" s="129"/>
      <c r="OHN325" s="129"/>
      <c r="OHO325" s="130"/>
      <c r="OHP325" s="131"/>
      <c r="OHQ325" s="131"/>
      <c r="OHR325" s="131"/>
      <c r="OHS325" s="132"/>
      <c r="OHT325" s="132"/>
      <c r="OHU325" s="129"/>
      <c r="OHV325" s="129"/>
      <c r="OHW325" s="130"/>
      <c r="OHX325" s="131"/>
      <c r="OHY325" s="131"/>
      <c r="OHZ325" s="131"/>
      <c r="OIA325" s="132"/>
      <c r="OIB325" s="132"/>
      <c r="OIC325" s="129"/>
      <c r="OID325" s="129"/>
      <c r="OIE325" s="130"/>
      <c r="OIF325" s="131"/>
      <c r="OIG325" s="131"/>
      <c r="OIH325" s="131"/>
      <c r="OII325" s="132"/>
      <c r="OIJ325" s="132"/>
      <c r="OIK325" s="129"/>
      <c r="OIL325" s="129"/>
      <c r="OIM325" s="130"/>
      <c r="OIN325" s="131"/>
      <c r="OIO325" s="131"/>
      <c r="OIP325" s="131"/>
      <c r="OIQ325" s="132"/>
      <c r="OIR325" s="132"/>
      <c r="OIS325" s="129"/>
      <c r="OIT325" s="129"/>
      <c r="OIU325" s="130"/>
      <c r="OIV325" s="131"/>
      <c r="OIW325" s="131"/>
      <c r="OIX325" s="131"/>
      <c r="OIY325" s="132"/>
      <c r="OIZ325" s="132"/>
      <c r="OJA325" s="129"/>
      <c r="OJB325" s="129"/>
      <c r="OJC325" s="130"/>
      <c r="OJD325" s="131"/>
      <c r="OJE325" s="131"/>
      <c r="OJF325" s="131"/>
      <c r="OJG325" s="132"/>
      <c r="OJH325" s="132"/>
      <c r="OJI325" s="129"/>
      <c r="OJJ325" s="129"/>
      <c r="OJK325" s="130"/>
      <c r="OJL325" s="131"/>
      <c r="OJM325" s="131"/>
      <c r="OJN325" s="131"/>
      <c r="OJO325" s="132"/>
      <c r="OJP325" s="132"/>
      <c r="OJQ325" s="129"/>
      <c r="OJR325" s="129"/>
      <c r="OJS325" s="130"/>
      <c r="OJT325" s="131"/>
      <c r="OJU325" s="131"/>
      <c r="OJV325" s="131"/>
      <c r="OJW325" s="132"/>
      <c r="OJX325" s="132"/>
      <c r="OJY325" s="129"/>
      <c r="OJZ325" s="129"/>
      <c r="OKA325" s="130"/>
      <c r="OKB325" s="131"/>
      <c r="OKC325" s="131"/>
      <c r="OKD325" s="131"/>
      <c r="OKE325" s="132"/>
      <c r="OKF325" s="132"/>
      <c r="OKG325" s="129"/>
      <c r="OKH325" s="129"/>
      <c r="OKI325" s="130"/>
      <c r="OKJ325" s="131"/>
      <c r="OKK325" s="131"/>
      <c r="OKL325" s="131"/>
      <c r="OKM325" s="132"/>
      <c r="OKN325" s="132"/>
      <c r="OKO325" s="129"/>
      <c r="OKP325" s="129"/>
      <c r="OKQ325" s="130"/>
      <c r="OKR325" s="131"/>
      <c r="OKS325" s="131"/>
      <c r="OKT325" s="131"/>
      <c r="OKU325" s="132"/>
      <c r="OKV325" s="132"/>
      <c r="OKW325" s="129"/>
      <c r="OKX325" s="129"/>
      <c r="OKY325" s="130"/>
      <c r="OKZ325" s="131"/>
      <c r="OLA325" s="131"/>
      <c r="OLB325" s="131"/>
      <c r="OLC325" s="132"/>
      <c r="OLD325" s="132"/>
      <c r="OLE325" s="129"/>
      <c r="OLF325" s="129"/>
      <c r="OLG325" s="130"/>
      <c r="OLH325" s="131"/>
      <c r="OLI325" s="131"/>
      <c r="OLJ325" s="131"/>
      <c r="OLK325" s="132"/>
      <c r="OLL325" s="132"/>
      <c r="OLM325" s="129"/>
      <c r="OLN325" s="129"/>
      <c r="OLO325" s="130"/>
      <c r="OLP325" s="131"/>
      <c r="OLQ325" s="131"/>
      <c r="OLR325" s="131"/>
      <c r="OLS325" s="132"/>
      <c r="OLT325" s="132"/>
      <c r="OLU325" s="129"/>
      <c r="OLV325" s="129"/>
      <c r="OLW325" s="130"/>
      <c r="OLX325" s="131"/>
      <c r="OLY325" s="131"/>
      <c r="OLZ325" s="131"/>
      <c r="OMA325" s="132"/>
      <c r="OMB325" s="132"/>
      <c r="OMC325" s="129"/>
      <c r="OMD325" s="129"/>
      <c r="OME325" s="130"/>
      <c r="OMF325" s="131"/>
      <c r="OMG325" s="131"/>
      <c r="OMH325" s="131"/>
      <c r="OMI325" s="132"/>
      <c r="OMJ325" s="132"/>
      <c r="OMK325" s="129"/>
      <c r="OML325" s="129"/>
      <c r="OMM325" s="130"/>
      <c r="OMN325" s="131"/>
      <c r="OMO325" s="131"/>
      <c r="OMP325" s="131"/>
      <c r="OMQ325" s="132"/>
      <c r="OMR325" s="132"/>
      <c r="OMS325" s="129"/>
      <c r="OMT325" s="129"/>
      <c r="OMU325" s="130"/>
      <c r="OMV325" s="131"/>
      <c r="OMW325" s="131"/>
      <c r="OMX325" s="131"/>
      <c r="OMY325" s="132"/>
      <c r="OMZ325" s="132"/>
      <c r="ONA325" s="129"/>
      <c r="ONB325" s="129"/>
      <c r="ONC325" s="130"/>
      <c r="OND325" s="131"/>
      <c r="ONE325" s="131"/>
      <c r="ONF325" s="131"/>
      <c r="ONG325" s="132"/>
      <c r="ONH325" s="132"/>
      <c r="ONI325" s="129"/>
      <c r="ONJ325" s="129"/>
      <c r="ONK325" s="130"/>
      <c r="ONL325" s="131"/>
      <c r="ONM325" s="131"/>
      <c r="ONN325" s="131"/>
      <c r="ONO325" s="132"/>
      <c r="ONP325" s="132"/>
      <c r="ONQ325" s="129"/>
      <c r="ONR325" s="129"/>
      <c r="ONS325" s="130"/>
      <c r="ONT325" s="131"/>
      <c r="ONU325" s="131"/>
      <c r="ONV325" s="131"/>
      <c r="ONW325" s="132"/>
      <c r="ONX325" s="132"/>
      <c r="ONY325" s="129"/>
      <c r="ONZ325" s="129"/>
      <c r="OOA325" s="130"/>
      <c r="OOB325" s="131"/>
      <c r="OOC325" s="131"/>
      <c r="OOD325" s="131"/>
      <c r="OOE325" s="132"/>
      <c r="OOF325" s="132"/>
      <c r="OOG325" s="129"/>
      <c r="OOH325" s="129"/>
      <c r="OOI325" s="130"/>
      <c r="OOJ325" s="131"/>
      <c r="OOK325" s="131"/>
      <c r="OOL325" s="131"/>
      <c r="OOM325" s="132"/>
      <c r="OON325" s="132"/>
      <c r="OOO325" s="129"/>
      <c r="OOP325" s="129"/>
      <c r="OOQ325" s="130"/>
      <c r="OOR325" s="131"/>
      <c r="OOS325" s="131"/>
      <c r="OOT325" s="131"/>
      <c r="OOU325" s="132"/>
      <c r="OOV325" s="132"/>
      <c r="OOW325" s="129"/>
      <c r="OOX325" s="129"/>
      <c r="OOY325" s="130"/>
      <c r="OOZ325" s="131"/>
      <c r="OPA325" s="131"/>
      <c r="OPB325" s="131"/>
      <c r="OPC325" s="132"/>
      <c r="OPD325" s="132"/>
      <c r="OPE325" s="129"/>
      <c r="OPF325" s="129"/>
      <c r="OPG325" s="130"/>
      <c r="OPH325" s="131"/>
      <c r="OPI325" s="131"/>
      <c r="OPJ325" s="131"/>
      <c r="OPK325" s="132"/>
      <c r="OPL325" s="132"/>
      <c r="OPM325" s="129"/>
      <c r="OPN325" s="129"/>
      <c r="OPO325" s="130"/>
      <c r="OPP325" s="131"/>
      <c r="OPQ325" s="131"/>
      <c r="OPR325" s="131"/>
      <c r="OPS325" s="132"/>
      <c r="OPT325" s="132"/>
      <c r="OPU325" s="129"/>
      <c r="OPV325" s="129"/>
      <c r="OPW325" s="130"/>
      <c r="OPX325" s="131"/>
      <c r="OPY325" s="131"/>
      <c r="OPZ325" s="131"/>
      <c r="OQA325" s="132"/>
      <c r="OQB325" s="132"/>
      <c r="OQC325" s="129"/>
      <c r="OQD325" s="129"/>
      <c r="OQE325" s="130"/>
      <c r="OQF325" s="131"/>
      <c r="OQG325" s="131"/>
      <c r="OQH325" s="131"/>
      <c r="OQI325" s="132"/>
      <c r="OQJ325" s="132"/>
      <c r="OQK325" s="129"/>
      <c r="OQL325" s="129"/>
      <c r="OQM325" s="130"/>
      <c r="OQN325" s="131"/>
      <c r="OQO325" s="131"/>
      <c r="OQP325" s="131"/>
      <c r="OQQ325" s="132"/>
      <c r="OQR325" s="132"/>
      <c r="OQS325" s="129"/>
      <c r="OQT325" s="129"/>
      <c r="OQU325" s="130"/>
      <c r="OQV325" s="131"/>
      <c r="OQW325" s="131"/>
      <c r="OQX325" s="131"/>
      <c r="OQY325" s="132"/>
      <c r="OQZ325" s="132"/>
      <c r="ORA325" s="129"/>
      <c r="ORB325" s="129"/>
      <c r="ORC325" s="130"/>
      <c r="ORD325" s="131"/>
      <c r="ORE325" s="131"/>
      <c r="ORF325" s="131"/>
      <c r="ORG325" s="132"/>
      <c r="ORH325" s="132"/>
      <c r="ORI325" s="129"/>
      <c r="ORJ325" s="129"/>
      <c r="ORK325" s="130"/>
      <c r="ORL325" s="131"/>
      <c r="ORM325" s="131"/>
      <c r="ORN325" s="131"/>
      <c r="ORO325" s="132"/>
      <c r="ORP325" s="132"/>
      <c r="ORQ325" s="129"/>
      <c r="ORR325" s="129"/>
      <c r="ORS325" s="130"/>
      <c r="ORT325" s="131"/>
      <c r="ORU325" s="131"/>
      <c r="ORV325" s="131"/>
      <c r="ORW325" s="132"/>
      <c r="ORX325" s="132"/>
      <c r="ORY325" s="129"/>
      <c r="ORZ325" s="129"/>
      <c r="OSA325" s="130"/>
      <c r="OSB325" s="131"/>
      <c r="OSC325" s="131"/>
      <c r="OSD325" s="131"/>
      <c r="OSE325" s="132"/>
      <c r="OSF325" s="132"/>
      <c r="OSG325" s="129"/>
      <c r="OSH325" s="129"/>
      <c r="OSI325" s="130"/>
      <c r="OSJ325" s="131"/>
      <c r="OSK325" s="131"/>
      <c r="OSL325" s="131"/>
      <c r="OSM325" s="132"/>
      <c r="OSN325" s="132"/>
      <c r="OSO325" s="129"/>
      <c r="OSP325" s="129"/>
      <c r="OSQ325" s="130"/>
      <c r="OSR325" s="131"/>
      <c r="OSS325" s="131"/>
      <c r="OST325" s="131"/>
      <c r="OSU325" s="132"/>
      <c r="OSV325" s="132"/>
      <c r="OSW325" s="129"/>
      <c r="OSX325" s="129"/>
      <c r="OSY325" s="130"/>
      <c r="OSZ325" s="131"/>
      <c r="OTA325" s="131"/>
      <c r="OTB325" s="131"/>
      <c r="OTC325" s="132"/>
      <c r="OTD325" s="132"/>
      <c r="OTE325" s="129"/>
      <c r="OTF325" s="129"/>
      <c r="OTG325" s="130"/>
      <c r="OTH325" s="131"/>
      <c r="OTI325" s="131"/>
      <c r="OTJ325" s="131"/>
      <c r="OTK325" s="132"/>
      <c r="OTL325" s="132"/>
      <c r="OTM325" s="129"/>
      <c r="OTN325" s="129"/>
      <c r="OTO325" s="130"/>
      <c r="OTP325" s="131"/>
      <c r="OTQ325" s="131"/>
      <c r="OTR325" s="131"/>
      <c r="OTS325" s="132"/>
      <c r="OTT325" s="132"/>
      <c r="OTU325" s="129"/>
      <c r="OTV325" s="129"/>
      <c r="OTW325" s="130"/>
      <c r="OTX325" s="131"/>
      <c r="OTY325" s="131"/>
      <c r="OTZ325" s="131"/>
      <c r="OUA325" s="132"/>
      <c r="OUB325" s="132"/>
      <c r="OUC325" s="129"/>
      <c r="OUD325" s="129"/>
      <c r="OUE325" s="130"/>
      <c r="OUF325" s="131"/>
      <c r="OUG325" s="131"/>
      <c r="OUH325" s="131"/>
      <c r="OUI325" s="132"/>
      <c r="OUJ325" s="132"/>
      <c r="OUK325" s="129"/>
      <c r="OUL325" s="129"/>
      <c r="OUM325" s="130"/>
      <c r="OUN325" s="131"/>
      <c r="OUO325" s="131"/>
      <c r="OUP325" s="131"/>
      <c r="OUQ325" s="132"/>
      <c r="OUR325" s="132"/>
      <c r="OUS325" s="129"/>
      <c r="OUT325" s="129"/>
      <c r="OUU325" s="130"/>
      <c r="OUV325" s="131"/>
      <c r="OUW325" s="131"/>
      <c r="OUX325" s="131"/>
      <c r="OUY325" s="132"/>
      <c r="OUZ325" s="132"/>
      <c r="OVA325" s="129"/>
      <c r="OVB325" s="129"/>
      <c r="OVC325" s="130"/>
      <c r="OVD325" s="131"/>
      <c r="OVE325" s="131"/>
      <c r="OVF325" s="131"/>
      <c r="OVG325" s="132"/>
      <c r="OVH325" s="132"/>
      <c r="OVI325" s="129"/>
      <c r="OVJ325" s="129"/>
      <c r="OVK325" s="130"/>
      <c r="OVL325" s="131"/>
      <c r="OVM325" s="131"/>
      <c r="OVN325" s="131"/>
      <c r="OVO325" s="132"/>
      <c r="OVP325" s="132"/>
      <c r="OVQ325" s="129"/>
      <c r="OVR325" s="129"/>
      <c r="OVS325" s="130"/>
      <c r="OVT325" s="131"/>
      <c r="OVU325" s="131"/>
      <c r="OVV325" s="131"/>
      <c r="OVW325" s="132"/>
      <c r="OVX325" s="132"/>
      <c r="OVY325" s="129"/>
      <c r="OVZ325" s="129"/>
      <c r="OWA325" s="130"/>
      <c r="OWB325" s="131"/>
      <c r="OWC325" s="131"/>
      <c r="OWD325" s="131"/>
      <c r="OWE325" s="132"/>
      <c r="OWF325" s="132"/>
      <c r="OWG325" s="129"/>
      <c r="OWH325" s="129"/>
      <c r="OWI325" s="130"/>
      <c r="OWJ325" s="131"/>
      <c r="OWK325" s="131"/>
      <c r="OWL325" s="131"/>
      <c r="OWM325" s="132"/>
      <c r="OWN325" s="132"/>
      <c r="OWO325" s="129"/>
      <c r="OWP325" s="129"/>
      <c r="OWQ325" s="130"/>
      <c r="OWR325" s="131"/>
      <c r="OWS325" s="131"/>
      <c r="OWT325" s="131"/>
      <c r="OWU325" s="132"/>
      <c r="OWV325" s="132"/>
      <c r="OWW325" s="129"/>
      <c r="OWX325" s="129"/>
      <c r="OWY325" s="130"/>
      <c r="OWZ325" s="131"/>
      <c r="OXA325" s="131"/>
      <c r="OXB325" s="131"/>
      <c r="OXC325" s="132"/>
      <c r="OXD325" s="132"/>
      <c r="OXE325" s="129"/>
      <c r="OXF325" s="129"/>
      <c r="OXG325" s="130"/>
      <c r="OXH325" s="131"/>
      <c r="OXI325" s="131"/>
      <c r="OXJ325" s="131"/>
      <c r="OXK325" s="132"/>
      <c r="OXL325" s="132"/>
      <c r="OXM325" s="129"/>
      <c r="OXN325" s="129"/>
      <c r="OXO325" s="130"/>
      <c r="OXP325" s="131"/>
      <c r="OXQ325" s="131"/>
      <c r="OXR325" s="131"/>
      <c r="OXS325" s="132"/>
      <c r="OXT325" s="132"/>
      <c r="OXU325" s="129"/>
      <c r="OXV325" s="129"/>
      <c r="OXW325" s="130"/>
      <c r="OXX325" s="131"/>
      <c r="OXY325" s="131"/>
      <c r="OXZ325" s="131"/>
      <c r="OYA325" s="132"/>
      <c r="OYB325" s="132"/>
      <c r="OYC325" s="129"/>
      <c r="OYD325" s="129"/>
      <c r="OYE325" s="130"/>
      <c r="OYF325" s="131"/>
      <c r="OYG325" s="131"/>
      <c r="OYH325" s="131"/>
      <c r="OYI325" s="132"/>
      <c r="OYJ325" s="132"/>
      <c r="OYK325" s="129"/>
      <c r="OYL325" s="129"/>
      <c r="OYM325" s="130"/>
      <c r="OYN325" s="131"/>
      <c r="OYO325" s="131"/>
      <c r="OYP325" s="131"/>
      <c r="OYQ325" s="132"/>
      <c r="OYR325" s="132"/>
      <c r="OYS325" s="129"/>
      <c r="OYT325" s="129"/>
      <c r="OYU325" s="130"/>
      <c r="OYV325" s="131"/>
      <c r="OYW325" s="131"/>
      <c r="OYX325" s="131"/>
      <c r="OYY325" s="132"/>
      <c r="OYZ325" s="132"/>
      <c r="OZA325" s="129"/>
      <c r="OZB325" s="129"/>
      <c r="OZC325" s="130"/>
      <c r="OZD325" s="131"/>
      <c r="OZE325" s="131"/>
      <c r="OZF325" s="131"/>
      <c r="OZG325" s="132"/>
      <c r="OZH325" s="132"/>
      <c r="OZI325" s="129"/>
      <c r="OZJ325" s="129"/>
      <c r="OZK325" s="130"/>
      <c r="OZL325" s="131"/>
      <c r="OZM325" s="131"/>
      <c r="OZN325" s="131"/>
      <c r="OZO325" s="132"/>
      <c r="OZP325" s="132"/>
      <c r="OZQ325" s="129"/>
      <c r="OZR325" s="129"/>
      <c r="OZS325" s="130"/>
      <c r="OZT325" s="131"/>
      <c r="OZU325" s="131"/>
      <c r="OZV325" s="131"/>
      <c r="OZW325" s="132"/>
      <c r="OZX325" s="132"/>
      <c r="OZY325" s="129"/>
      <c r="OZZ325" s="129"/>
      <c r="PAA325" s="130"/>
      <c r="PAB325" s="131"/>
      <c r="PAC325" s="131"/>
      <c r="PAD325" s="131"/>
      <c r="PAE325" s="132"/>
      <c r="PAF325" s="132"/>
      <c r="PAG325" s="129"/>
      <c r="PAH325" s="129"/>
      <c r="PAI325" s="130"/>
      <c r="PAJ325" s="131"/>
      <c r="PAK325" s="131"/>
      <c r="PAL325" s="131"/>
      <c r="PAM325" s="132"/>
      <c r="PAN325" s="132"/>
      <c r="PAO325" s="129"/>
      <c r="PAP325" s="129"/>
      <c r="PAQ325" s="130"/>
      <c r="PAR325" s="131"/>
      <c r="PAS325" s="131"/>
      <c r="PAT325" s="131"/>
      <c r="PAU325" s="132"/>
      <c r="PAV325" s="132"/>
      <c r="PAW325" s="129"/>
      <c r="PAX325" s="129"/>
      <c r="PAY325" s="130"/>
      <c r="PAZ325" s="131"/>
      <c r="PBA325" s="131"/>
      <c r="PBB325" s="131"/>
      <c r="PBC325" s="132"/>
      <c r="PBD325" s="132"/>
      <c r="PBE325" s="129"/>
      <c r="PBF325" s="129"/>
      <c r="PBG325" s="130"/>
      <c r="PBH325" s="131"/>
      <c r="PBI325" s="131"/>
      <c r="PBJ325" s="131"/>
      <c r="PBK325" s="132"/>
      <c r="PBL325" s="132"/>
      <c r="PBM325" s="129"/>
      <c r="PBN325" s="129"/>
      <c r="PBO325" s="130"/>
      <c r="PBP325" s="131"/>
      <c r="PBQ325" s="131"/>
      <c r="PBR325" s="131"/>
      <c r="PBS325" s="132"/>
      <c r="PBT325" s="132"/>
      <c r="PBU325" s="129"/>
      <c r="PBV325" s="129"/>
      <c r="PBW325" s="130"/>
      <c r="PBX325" s="131"/>
      <c r="PBY325" s="131"/>
      <c r="PBZ325" s="131"/>
      <c r="PCA325" s="132"/>
      <c r="PCB325" s="132"/>
      <c r="PCC325" s="129"/>
      <c r="PCD325" s="129"/>
      <c r="PCE325" s="130"/>
      <c r="PCF325" s="131"/>
      <c r="PCG325" s="131"/>
      <c r="PCH325" s="131"/>
      <c r="PCI325" s="132"/>
      <c r="PCJ325" s="132"/>
      <c r="PCK325" s="129"/>
      <c r="PCL325" s="129"/>
      <c r="PCM325" s="130"/>
      <c r="PCN325" s="131"/>
      <c r="PCO325" s="131"/>
      <c r="PCP325" s="131"/>
      <c r="PCQ325" s="132"/>
      <c r="PCR325" s="132"/>
      <c r="PCS325" s="129"/>
      <c r="PCT325" s="129"/>
      <c r="PCU325" s="130"/>
      <c r="PCV325" s="131"/>
      <c r="PCW325" s="131"/>
      <c r="PCX325" s="131"/>
      <c r="PCY325" s="132"/>
      <c r="PCZ325" s="132"/>
      <c r="PDA325" s="129"/>
      <c r="PDB325" s="129"/>
      <c r="PDC325" s="130"/>
      <c r="PDD325" s="131"/>
      <c r="PDE325" s="131"/>
      <c r="PDF325" s="131"/>
      <c r="PDG325" s="132"/>
      <c r="PDH325" s="132"/>
      <c r="PDI325" s="129"/>
      <c r="PDJ325" s="129"/>
      <c r="PDK325" s="130"/>
      <c r="PDL325" s="131"/>
      <c r="PDM325" s="131"/>
      <c r="PDN325" s="131"/>
      <c r="PDO325" s="132"/>
      <c r="PDP325" s="132"/>
      <c r="PDQ325" s="129"/>
      <c r="PDR325" s="129"/>
      <c r="PDS325" s="130"/>
      <c r="PDT325" s="131"/>
      <c r="PDU325" s="131"/>
      <c r="PDV325" s="131"/>
      <c r="PDW325" s="132"/>
      <c r="PDX325" s="132"/>
      <c r="PDY325" s="129"/>
      <c r="PDZ325" s="129"/>
      <c r="PEA325" s="130"/>
      <c r="PEB325" s="131"/>
      <c r="PEC325" s="131"/>
      <c r="PED325" s="131"/>
      <c r="PEE325" s="132"/>
      <c r="PEF325" s="132"/>
      <c r="PEG325" s="129"/>
      <c r="PEH325" s="129"/>
      <c r="PEI325" s="130"/>
      <c r="PEJ325" s="131"/>
      <c r="PEK325" s="131"/>
      <c r="PEL325" s="131"/>
      <c r="PEM325" s="132"/>
      <c r="PEN325" s="132"/>
      <c r="PEO325" s="129"/>
      <c r="PEP325" s="129"/>
      <c r="PEQ325" s="130"/>
      <c r="PER325" s="131"/>
      <c r="PES325" s="131"/>
      <c r="PET325" s="131"/>
      <c r="PEU325" s="132"/>
      <c r="PEV325" s="132"/>
      <c r="PEW325" s="129"/>
      <c r="PEX325" s="129"/>
      <c r="PEY325" s="130"/>
      <c r="PEZ325" s="131"/>
      <c r="PFA325" s="131"/>
      <c r="PFB325" s="131"/>
      <c r="PFC325" s="132"/>
      <c r="PFD325" s="132"/>
      <c r="PFE325" s="129"/>
      <c r="PFF325" s="129"/>
      <c r="PFG325" s="130"/>
      <c r="PFH325" s="131"/>
      <c r="PFI325" s="131"/>
      <c r="PFJ325" s="131"/>
      <c r="PFK325" s="132"/>
      <c r="PFL325" s="132"/>
      <c r="PFM325" s="129"/>
      <c r="PFN325" s="129"/>
      <c r="PFO325" s="130"/>
      <c r="PFP325" s="131"/>
      <c r="PFQ325" s="131"/>
      <c r="PFR325" s="131"/>
      <c r="PFS325" s="132"/>
      <c r="PFT325" s="132"/>
      <c r="PFU325" s="129"/>
      <c r="PFV325" s="129"/>
      <c r="PFW325" s="130"/>
      <c r="PFX325" s="131"/>
      <c r="PFY325" s="131"/>
      <c r="PFZ325" s="131"/>
      <c r="PGA325" s="132"/>
      <c r="PGB325" s="132"/>
      <c r="PGC325" s="129"/>
      <c r="PGD325" s="129"/>
      <c r="PGE325" s="130"/>
      <c r="PGF325" s="131"/>
      <c r="PGG325" s="131"/>
      <c r="PGH325" s="131"/>
      <c r="PGI325" s="132"/>
      <c r="PGJ325" s="132"/>
      <c r="PGK325" s="129"/>
      <c r="PGL325" s="129"/>
      <c r="PGM325" s="130"/>
      <c r="PGN325" s="131"/>
      <c r="PGO325" s="131"/>
      <c r="PGP325" s="131"/>
      <c r="PGQ325" s="132"/>
      <c r="PGR325" s="132"/>
      <c r="PGS325" s="129"/>
      <c r="PGT325" s="129"/>
      <c r="PGU325" s="130"/>
      <c r="PGV325" s="131"/>
      <c r="PGW325" s="131"/>
      <c r="PGX325" s="131"/>
      <c r="PGY325" s="132"/>
      <c r="PGZ325" s="132"/>
      <c r="PHA325" s="129"/>
      <c r="PHB325" s="129"/>
      <c r="PHC325" s="130"/>
      <c r="PHD325" s="131"/>
      <c r="PHE325" s="131"/>
      <c r="PHF325" s="131"/>
      <c r="PHG325" s="132"/>
      <c r="PHH325" s="132"/>
      <c r="PHI325" s="129"/>
      <c r="PHJ325" s="129"/>
      <c r="PHK325" s="130"/>
      <c r="PHL325" s="131"/>
      <c r="PHM325" s="131"/>
      <c r="PHN325" s="131"/>
      <c r="PHO325" s="132"/>
      <c r="PHP325" s="132"/>
      <c r="PHQ325" s="129"/>
      <c r="PHR325" s="129"/>
      <c r="PHS325" s="130"/>
      <c r="PHT325" s="131"/>
      <c r="PHU325" s="131"/>
      <c r="PHV325" s="131"/>
      <c r="PHW325" s="132"/>
      <c r="PHX325" s="132"/>
      <c r="PHY325" s="129"/>
      <c r="PHZ325" s="129"/>
      <c r="PIA325" s="130"/>
      <c r="PIB325" s="131"/>
      <c r="PIC325" s="131"/>
      <c r="PID325" s="131"/>
      <c r="PIE325" s="132"/>
      <c r="PIF325" s="132"/>
      <c r="PIG325" s="129"/>
      <c r="PIH325" s="129"/>
      <c r="PII325" s="130"/>
      <c r="PIJ325" s="131"/>
      <c r="PIK325" s="131"/>
      <c r="PIL325" s="131"/>
      <c r="PIM325" s="132"/>
      <c r="PIN325" s="132"/>
      <c r="PIO325" s="129"/>
      <c r="PIP325" s="129"/>
      <c r="PIQ325" s="130"/>
      <c r="PIR325" s="131"/>
      <c r="PIS325" s="131"/>
      <c r="PIT325" s="131"/>
      <c r="PIU325" s="132"/>
      <c r="PIV325" s="132"/>
      <c r="PIW325" s="129"/>
      <c r="PIX325" s="129"/>
      <c r="PIY325" s="130"/>
      <c r="PIZ325" s="131"/>
      <c r="PJA325" s="131"/>
      <c r="PJB325" s="131"/>
      <c r="PJC325" s="132"/>
      <c r="PJD325" s="132"/>
      <c r="PJE325" s="129"/>
      <c r="PJF325" s="129"/>
      <c r="PJG325" s="130"/>
      <c r="PJH325" s="131"/>
      <c r="PJI325" s="131"/>
      <c r="PJJ325" s="131"/>
      <c r="PJK325" s="132"/>
      <c r="PJL325" s="132"/>
      <c r="PJM325" s="129"/>
      <c r="PJN325" s="129"/>
      <c r="PJO325" s="130"/>
      <c r="PJP325" s="131"/>
      <c r="PJQ325" s="131"/>
      <c r="PJR325" s="131"/>
      <c r="PJS325" s="132"/>
      <c r="PJT325" s="132"/>
      <c r="PJU325" s="129"/>
      <c r="PJV325" s="129"/>
      <c r="PJW325" s="130"/>
      <c r="PJX325" s="131"/>
      <c r="PJY325" s="131"/>
      <c r="PJZ325" s="131"/>
      <c r="PKA325" s="132"/>
      <c r="PKB325" s="132"/>
      <c r="PKC325" s="129"/>
      <c r="PKD325" s="129"/>
      <c r="PKE325" s="130"/>
      <c r="PKF325" s="131"/>
      <c r="PKG325" s="131"/>
      <c r="PKH325" s="131"/>
      <c r="PKI325" s="132"/>
      <c r="PKJ325" s="132"/>
      <c r="PKK325" s="129"/>
      <c r="PKL325" s="129"/>
      <c r="PKM325" s="130"/>
      <c r="PKN325" s="131"/>
      <c r="PKO325" s="131"/>
      <c r="PKP325" s="131"/>
      <c r="PKQ325" s="132"/>
      <c r="PKR325" s="132"/>
      <c r="PKS325" s="129"/>
      <c r="PKT325" s="129"/>
      <c r="PKU325" s="130"/>
      <c r="PKV325" s="131"/>
      <c r="PKW325" s="131"/>
      <c r="PKX325" s="131"/>
      <c r="PKY325" s="132"/>
      <c r="PKZ325" s="132"/>
      <c r="PLA325" s="129"/>
      <c r="PLB325" s="129"/>
      <c r="PLC325" s="130"/>
      <c r="PLD325" s="131"/>
      <c r="PLE325" s="131"/>
      <c r="PLF325" s="131"/>
      <c r="PLG325" s="132"/>
      <c r="PLH325" s="132"/>
      <c r="PLI325" s="129"/>
      <c r="PLJ325" s="129"/>
      <c r="PLK325" s="130"/>
      <c r="PLL325" s="131"/>
      <c r="PLM325" s="131"/>
      <c r="PLN325" s="131"/>
      <c r="PLO325" s="132"/>
      <c r="PLP325" s="132"/>
      <c r="PLQ325" s="129"/>
      <c r="PLR325" s="129"/>
      <c r="PLS325" s="130"/>
      <c r="PLT325" s="131"/>
      <c r="PLU325" s="131"/>
      <c r="PLV325" s="131"/>
      <c r="PLW325" s="132"/>
      <c r="PLX325" s="132"/>
      <c r="PLY325" s="129"/>
      <c r="PLZ325" s="129"/>
      <c r="PMA325" s="130"/>
      <c r="PMB325" s="131"/>
      <c r="PMC325" s="131"/>
      <c r="PMD325" s="131"/>
      <c r="PME325" s="132"/>
      <c r="PMF325" s="132"/>
      <c r="PMG325" s="129"/>
      <c r="PMH325" s="129"/>
      <c r="PMI325" s="130"/>
      <c r="PMJ325" s="131"/>
      <c r="PMK325" s="131"/>
      <c r="PML325" s="131"/>
      <c r="PMM325" s="132"/>
      <c r="PMN325" s="132"/>
      <c r="PMO325" s="129"/>
      <c r="PMP325" s="129"/>
      <c r="PMQ325" s="130"/>
      <c r="PMR325" s="131"/>
      <c r="PMS325" s="131"/>
      <c r="PMT325" s="131"/>
      <c r="PMU325" s="132"/>
      <c r="PMV325" s="132"/>
      <c r="PMW325" s="129"/>
      <c r="PMX325" s="129"/>
      <c r="PMY325" s="130"/>
      <c r="PMZ325" s="131"/>
      <c r="PNA325" s="131"/>
      <c r="PNB325" s="131"/>
      <c r="PNC325" s="132"/>
      <c r="PND325" s="132"/>
      <c r="PNE325" s="129"/>
      <c r="PNF325" s="129"/>
      <c r="PNG325" s="130"/>
      <c r="PNH325" s="131"/>
      <c r="PNI325" s="131"/>
      <c r="PNJ325" s="131"/>
      <c r="PNK325" s="132"/>
      <c r="PNL325" s="132"/>
      <c r="PNM325" s="129"/>
      <c r="PNN325" s="129"/>
      <c r="PNO325" s="130"/>
      <c r="PNP325" s="131"/>
      <c r="PNQ325" s="131"/>
      <c r="PNR325" s="131"/>
      <c r="PNS325" s="132"/>
      <c r="PNT325" s="132"/>
      <c r="PNU325" s="129"/>
      <c r="PNV325" s="129"/>
      <c r="PNW325" s="130"/>
      <c r="PNX325" s="131"/>
      <c r="PNY325" s="131"/>
      <c r="PNZ325" s="131"/>
      <c r="POA325" s="132"/>
      <c r="POB325" s="132"/>
      <c r="POC325" s="129"/>
      <c r="POD325" s="129"/>
      <c r="POE325" s="130"/>
      <c r="POF325" s="131"/>
      <c r="POG325" s="131"/>
      <c r="POH325" s="131"/>
      <c r="POI325" s="132"/>
      <c r="POJ325" s="132"/>
      <c r="POK325" s="129"/>
      <c r="POL325" s="129"/>
      <c r="POM325" s="130"/>
      <c r="PON325" s="131"/>
      <c r="POO325" s="131"/>
      <c r="POP325" s="131"/>
      <c r="POQ325" s="132"/>
      <c r="POR325" s="132"/>
      <c r="POS325" s="129"/>
      <c r="POT325" s="129"/>
      <c r="POU325" s="130"/>
      <c r="POV325" s="131"/>
      <c r="POW325" s="131"/>
      <c r="POX325" s="131"/>
      <c r="POY325" s="132"/>
      <c r="POZ325" s="132"/>
      <c r="PPA325" s="129"/>
      <c r="PPB325" s="129"/>
      <c r="PPC325" s="130"/>
      <c r="PPD325" s="131"/>
      <c r="PPE325" s="131"/>
      <c r="PPF325" s="131"/>
      <c r="PPG325" s="132"/>
      <c r="PPH325" s="132"/>
      <c r="PPI325" s="129"/>
      <c r="PPJ325" s="129"/>
      <c r="PPK325" s="130"/>
      <c r="PPL325" s="131"/>
      <c r="PPM325" s="131"/>
      <c r="PPN325" s="131"/>
      <c r="PPO325" s="132"/>
      <c r="PPP325" s="132"/>
      <c r="PPQ325" s="129"/>
      <c r="PPR325" s="129"/>
      <c r="PPS325" s="130"/>
      <c r="PPT325" s="131"/>
      <c r="PPU325" s="131"/>
      <c r="PPV325" s="131"/>
      <c r="PPW325" s="132"/>
      <c r="PPX325" s="132"/>
      <c r="PPY325" s="129"/>
      <c r="PPZ325" s="129"/>
      <c r="PQA325" s="130"/>
      <c r="PQB325" s="131"/>
      <c r="PQC325" s="131"/>
      <c r="PQD325" s="131"/>
      <c r="PQE325" s="132"/>
      <c r="PQF325" s="132"/>
      <c r="PQG325" s="129"/>
      <c r="PQH325" s="129"/>
      <c r="PQI325" s="130"/>
      <c r="PQJ325" s="131"/>
      <c r="PQK325" s="131"/>
      <c r="PQL325" s="131"/>
      <c r="PQM325" s="132"/>
      <c r="PQN325" s="132"/>
      <c r="PQO325" s="129"/>
      <c r="PQP325" s="129"/>
      <c r="PQQ325" s="130"/>
      <c r="PQR325" s="131"/>
      <c r="PQS325" s="131"/>
      <c r="PQT325" s="131"/>
      <c r="PQU325" s="132"/>
      <c r="PQV325" s="132"/>
      <c r="PQW325" s="129"/>
      <c r="PQX325" s="129"/>
      <c r="PQY325" s="130"/>
      <c r="PQZ325" s="131"/>
      <c r="PRA325" s="131"/>
      <c r="PRB325" s="131"/>
      <c r="PRC325" s="132"/>
      <c r="PRD325" s="132"/>
      <c r="PRE325" s="129"/>
      <c r="PRF325" s="129"/>
      <c r="PRG325" s="130"/>
      <c r="PRH325" s="131"/>
      <c r="PRI325" s="131"/>
      <c r="PRJ325" s="131"/>
      <c r="PRK325" s="132"/>
      <c r="PRL325" s="132"/>
      <c r="PRM325" s="129"/>
      <c r="PRN325" s="129"/>
      <c r="PRO325" s="130"/>
      <c r="PRP325" s="131"/>
      <c r="PRQ325" s="131"/>
      <c r="PRR325" s="131"/>
      <c r="PRS325" s="132"/>
      <c r="PRT325" s="132"/>
      <c r="PRU325" s="129"/>
      <c r="PRV325" s="129"/>
      <c r="PRW325" s="130"/>
      <c r="PRX325" s="131"/>
      <c r="PRY325" s="131"/>
      <c r="PRZ325" s="131"/>
      <c r="PSA325" s="132"/>
      <c r="PSB325" s="132"/>
      <c r="PSC325" s="129"/>
      <c r="PSD325" s="129"/>
      <c r="PSE325" s="130"/>
      <c r="PSF325" s="131"/>
      <c r="PSG325" s="131"/>
      <c r="PSH325" s="131"/>
      <c r="PSI325" s="132"/>
      <c r="PSJ325" s="132"/>
      <c r="PSK325" s="129"/>
      <c r="PSL325" s="129"/>
      <c r="PSM325" s="130"/>
      <c r="PSN325" s="131"/>
      <c r="PSO325" s="131"/>
      <c r="PSP325" s="131"/>
      <c r="PSQ325" s="132"/>
      <c r="PSR325" s="132"/>
      <c r="PSS325" s="129"/>
      <c r="PST325" s="129"/>
      <c r="PSU325" s="130"/>
      <c r="PSV325" s="131"/>
      <c r="PSW325" s="131"/>
      <c r="PSX325" s="131"/>
      <c r="PSY325" s="132"/>
      <c r="PSZ325" s="132"/>
      <c r="PTA325" s="129"/>
      <c r="PTB325" s="129"/>
      <c r="PTC325" s="130"/>
      <c r="PTD325" s="131"/>
      <c r="PTE325" s="131"/>
      <c r="PTF325" s="131"/>
      <c r="PTG325" s="132"/>
      <c r="PTH325" s="132"/>
      <c r="PTI325" s="129"/>
      <c r="PTJ325" s="129"/>
      <c r="PTK325" s="130"/>
      <c r="PTL325" s="131"/>
      <c r="PTM325" s="131"/>
      <c r="PTN325" s="131"/>
      <c r="PTO325" s="132"/>
      <c r="PTP325" s="132"/>
      <c r="PTQ325" s="129"/>
      <c r="PTR325" s="129"/>
      <c r="PTS325" s="130"/>
      <c r="PTT325" s="131"/>
      <c r="PTU325" s="131"/>
      <c r="PTV325" s="131"/>
      <c r="PTW325" s="132"/>
      <c r="PTX325" s="132"/>
      <c r="PTY325" s="129"/>
      <c r="PTZ325" s="129"/>
      <c r="PUA325" s="130"/>
      <c r="PUB325" s="131"/>
      <c r="PUC325" s="131"/>
      <c r="PUD325" s="131"/>
      <c r="PUE325" s="132"/>
      <c r="PUF325" s="132"/>
      <c r="PUG325" s="129"/>
      <c r="PUH325" s="129"/>
      <c r="PUI325" s="130"/>
      <c r="PUJ325" s="131"/>
      <c r="PUK325" s="131"/>
      <c r="PUL325" s="131"/>
      <c r="PUM325" s="132"/>
      <c r="PUN325" s="132"/>
      <c r="PUO325" s="129"/>
      <c r="PUP325" s="129"/>
      <c r="PUQ325" s="130"/>
      <c r="PUR325" s="131"/>
      <c r="PUS325" s="131"/>
      <c r="PUT325" s="131"/>
      <c r="PUU325" s="132"/>
      <c r="PUV325" s="132"/>
      <c r="PUW325" s="129"/>
      <c r="PUX325" s="129"/>
      <c r="PUY325" s="130"/>
      <c r="PUZ325" s="131"/>
      <c r="PVA325" s="131"/>
      <c r="PVB325" s="131"/>
      <c r="PVC325" s="132"/>
      <c r="PVD325" s="132"/>
      <c r="PVE325" s="129"/>
      <c r="PVF325" s="129"/>
      <c r="PVG325" s="130"/>
      <c r="PVH325" s="131"/>
      <c r="PVI325" s="131"/>
      <c r="PVJ325" s="131"/>
      <c r="PVK325" s="132"/>
      <c r="PVL325" s="132"/>
      <c r="PVM325" s="129"/>
      <c r="PVN325" s="129"/>
      <c r="PVO325" s="130"/>
      <c r="PVP325" s="131"/>
      <c r="PVQ325" s="131"/>
      <c r="PVR325" s="131"/>
      <c r="PVS325" s="132"/>
      <c r="PVT325" s="132"/>
      <c r="PVU325" s="129"/>
      <c r="PVV325" s="129"/>
      <c r="PVW325" s="130"/>
      <c r="PVX325" s="131"/>
      <c r="PVY325" s="131"/>
      <c r="PVZ325" s="131"/>
      <c r="PWA325" s="132"/>
      <c r="PWB325" s="132"/>
      <c r="PWC325" s="129"/>
      <c r="PWD325" s="129"/>
      <c r="PWE325" s="130"/>
      <c r="PWF325" s="131"/>
      <c r="PWG325" s="131"/>
      <c r="PWH325" s="131"/>
      <c r="PWI325" s="132"/>
      <c r="PWJ325" s="132"/>
      <c r="PWK325" s="129"/>
      <c r="PWL325" s="129"/>
      <c r="PWM325" s="130"/>
      <c r="PWN325" s="131"/>
      <c r="PWO325" s="131"/>
      <c r="PWP325" s="131"/>
      <c r="PWQ325" s="132"/>
      <c r="PWR325" s="132"/>
      <c r="PWS325" s="129"/>
      <c r="PWT325" s="129"/>
      <c r="PWU325" s="130"/>
      <c r="PWV325" s="131"/>
      <c r="PWW325" s="131"/>
      <c r="PWX325" s="131"/>
      <c r="PWY325" s="132"/>
      <c r="PWZ325" s="132"/>
      <c r="PXA325" s="129"/>
      <c r="PXB325" s="129"/>
      <c r="PXC325" s="130"/>
      <c r="PXD325" s="131"/>
      <c r="PXE325" s="131"/>
      <c r="PXF325" s="131"/>
      <c r="PXG325" s="132"/>
      <c r="PXH325" s="132"/>
      <c r="PXI325" s="129"/>
      <c r="PXJ325" s="129"/>
      <c r="PXK325" s="130"/>
      <c r="PXL325" s="131"/>
      <c r="PXM325" s="131"/>
      <c r="PXN325" s="131"/>
      <c r="PXO325" s="132"/>
      <c r="PXP325" s="132"/>
      <c r="PXQ325" s="129"/>
      <c r="PXR325" s="129"/>
      <c r="PXS325" s="130"/>
      <c r="PXT325" s="131"/>
      <c r="PXU325" s="131"/>
      <c r="PXV325" s="131"/>
      <c r="PXW325" s="132"/>
      <c r="PXX325" s="132"/>
      <c r="PXY325" s="129"/>
      <c r="PXZ325" s="129"/>
      <c r="PYA325" s="130"/>
      <c r="PYB325" s="131"/>
      <c r="PYC325" s="131"/>
      <c r="PYD325" s="131"/>
      <c r="PYE325" s="132"/>
      <c r="PYF325" s="132"/>
      <c r="PYG325" s="129"/>
      <c r="PYH325" s="129"/>
      <c r="PYI325" s="130"/>
      <c r="PYJ325" s="131"/>
      <c r="PYK325" s="131"/>
      <c r="PYL325" s="131"/>
      <c r="PYM325" s="132"/>
      <c r="PYN325" s="132"/>
      <c r="PYO325" s="129"/>
      <c r="PYP325" s="129"/>
      <c r="PYQ325" s="130"/>
      <c r="PYR325" s="131"/>
      <c r="PYS325" s="131"/>
      <c r="PYT325" s="131"/>
      <c r="PYU325" s="132"/>
      <c r="PYV325" s="132"/>
      <c r="PYW325" s="129"/>
      <c r="PYX325" s="129"/>
      <c r="PYY325" s="130"/>
      <c r="PYZ325" s="131"/>
      <c r="PZA325" s="131"/>
      <c r="PZB325" s="131"/>
      <c r="PZC325" s="132"/>
      <c r="PZD325" s="132"/>
      <c r="PZE325" s="129"/>
      <c r="PZF325" s="129"/>
      <c r="PZG325" s="130"/>
      <c r="PZH325" s="131"/>
      <c r="PZI325" s="131"/>
      <c r="PZJ325" s="131"/>
      <c r="PZK325" s="132"/>
      <c r="PZL325" s="132"/>
      <c r="PZM325" s="129"/>
      <c r="PZN325" s="129"/>
      <c r="PZO325" s="130"/>
      <c r="PZP325" s="131"/>
      <c r="PZQ325" s="131"/>
      <c r="PZR325" s="131"/>
      <c r="PZS325" s="132"/>
      <c r="PZT325" s="132"/>
      <c r="PZU325" s="129"/>
      <c r="PZV325" s="129"/>
      <c r="PZW325" s="130"/>
      <c r="PZX325" s="131"/>
      <c r="PZY325" s="131"/>
      <c r="PZZ325" s="131"/>
      <c r="QAA325" s="132"/>
      <c r="QAB325" s="132"/>
      <c r="QAC325" s="129"/>
      <c r="QAD325" s="129"/>
      <c r="QAE325" s="130"/>
      <c r="QAF325" s="131"/>
      <c r="QAG325" s="131"/>
      <c r="QAH325" s="131"/>
      <c r="QAI325" s="132"/>
      <c r="QAJ325" s="132"/>
      <c r="QAK325" s="129"/>
      <c r="QAL325" s="129"/>
      <c r="QAM325" s="130"/>
      <c r="QAN325" s="131"/>
      <c r="QAO325" s="131"/>
      <c r="QAP325" s="131"/>
      <c r="QAQ325" s="132"/>
      <c r="QAR325" s="132"/>
      <c r="QAS325" s="129"/>
      <c r="QAT325" s="129"/>
      <c r="QAU325" s="130"/>
      <c r="QAV325" s="131"/>
      <c r="QAW325" s="131"/>
      <c r="QAX325" s="131"/>
      <c r="QAY325" s="132"/>
      <c r="QAZ325" s="132"/>
      <c r="QBA325" s="129"/>
      <c r="QBB325" s="129"/>
      <c r="QBC325" s="130"/>
      <c r="QBD325" s="131"/>
      <c r="QBE325" s="131"/>
      <c r="QBF325" s="131"/>
      <c r="QBG325" s="132"/>
      <c r="QBH325" s="132"/>
      <c r="QBI325" s="129"/>
      <c r="QBJ325" s="129"/>
      <c r="QBK325" s="130"/>
      <c r="QBL325" s="131"/>
      <c r="QBM325" s="131"/>
      <c r="QBN325" s="131"/>
      <c r="QBO325" s="132"/>
      <c r="QBP325" s="132"/>
      <c r="QBQ325" s="129"/>
      <c r="QBR325" s="129"/>
      <c r="QBS325" s="130"/>
      <c r="QBT325" s="131"/>
      <c r="QBU325" s="131"/>
      <c r="QBV325" s="131"/>
      <c r="QBW325" s="132"/>
      <c r="QBX325" s="132"/>
      <c r="QBY325" s="129"/>
      <c r="QBZ325" s="129"/>
      <c r="QCA325" s="130"/>
      <c r="QCB325" s="131"/>
      <c r="QCC325" s="131"/>
      <c r="QCD325" s="131"/>
      <c r="QCE325" s="132"/>
      <c r="QCF325" s="132"/>
      <c r="QCG325" s="129"/>
      <c r="QCH325" s="129"/>
      <c r="QCI325" s="130"/>
      <c r="QCJ325" s="131"/>
      <c r="QCK325" s="131"/>
      <c r="QCL325" s="131"/>
      <c r="QCM325" s="132"/>
      <c r="QCN325" s="132"/>
      <c r="QCO325" s="129"/>
      <c r="QCP325" s="129"/>
      <c r="QCQ325" s="130"/>
      <c r="QCR325" s="131"/>
      <c r="QCS325" s="131"/>
      <c r="QCT325" s="131"/>
      <c r="QCU325" s="132"/>
      <c r="QCV325" s="132"/>
      <c r="QCW325" s="129"/>
      <c r="QCX325" s="129"/>
      <c r="QCY325" s="130"/>
      <c r="QCZ325" s="131"/>
      <c r="QDA325" s="131"/>
      <c r="QDB325" s="131"/>
      <c r="QDC325" s="132"/>
      <c r="QDD325" s="132"/>
      <c r="QDE325" s="129"/>
      <c r="QDF325" s="129"/>
      <c r="QDG325" s="130"/>
      <c r="QDH325" s="131"/>
      <c r="QDI325" s="131"/>
      <c r="QDJ325" s="131"/>
      <c r="QDK325" s="132"/>
      <c r="QDL325" s="132"/>
      <c r="QDM325" s="129"/>
      <c r="QDN325" s="129"/>
      <c r="QDO325" s="130"/>
      <c r="QDP325" s="131"/>
      <c r="QDQ325" s="131"/>
      <c r="QDR325" s="131"/>
      <c r="QDS325" s="132"/>
      <c r="QDT325" s="132"/>
      <c r="QDU325" s="129"/>
      <c r="QDV325" s="129"/>
      <c r="QDW325" s="130"/>
      <c r="QDX325" s="131"/>
      <c r="QDY325" s="131"/>
      <c r="QDZ325" s="131"/>
      <c r="QEA325" s="132"/>
      <c r="QEB325" s="132"/>
      <c r="QEC325" s="129"/>
      <c r="QED325" s="129"/>
      <c r="QEE325" s="130"/>
      <c r="QEF325" s="131"/>
      <c r="QEG325" s="131"/>
      <c r="QEH325" s="131"/>
      <c r="QEI325" s="132"/>
      <c r="QEJ325" s="132"/>
      <c r="QEK325" s="129"/>
      <c r="QEL325" s="129"/>
      <c r="QEM325" s="130"/>
      <c r="QEN325" s="131"/>
      <c r="QEO325" s="131"/>
      <c r="QEP325" s="131"/>
      <c r="QEQ325" s="132"/>
      <c r="QER325" s="132"/>
      <c r="QES325" s="129"/>
      <c r="QET325" s="129"/>
      <c r="QEU325" s="130"/>
      <c r="QEV325" s="131"/>
      <c r="QEW325" s="131"/>
      <c r="QEX325" s="131"/>
      <c r="QEY325" s="132"/>
      <c r="QEZ325" s="132"/>
      <c r="QFA325" s="129"/>
      <c r="QFB325" s="129"/>
      <c r="QFC325" s="130"/>
      <c r="QFD325" s="131"/>
      <c r="QFE325" s="131"/>
      <c r="QFF325" s="131"/>
      <c r="QFG325" s="132"/>
      <c r="QFH325" s="132"/>
      <c r="QFI325" s="129"/>
      <c r="QFJ325" s="129"/>
      <c r="QFK325" s="130"/>
      <c r="QFL325" s="131"/>
      <c r="QFM325" s="131"/>
      <c r="QFN325" s="131"/>
      <c r="QFO325" s="132"/>
      <c r="QFP325" s="132"/>
      <c r="QFQ325" s="129"/>
      <c r="QFR325" s="129"/>
      <c r="QFS325" s="130"/>
      <c r="QFT325" s="131"/>
      <c r="QFU325" s="131"/>
      <c r="QFV325" s="131"/>
      <c r="QFW325" s="132"/>
      <c r="QFX325" s="132"/>
      <c r="QFY325" s="129"/>
      <c r="QFZ325" s="129"/>
      <c r="QGA325" s="130"/>
      <c r="QGB325" s="131"/>
      <c r="QGC325" s="131"/>
      <c r="QGD325" s="131"/>
      <c r="QGE325" s="132"/>
      <c r="QGF325" s="132"/>
      <c r="QGG325" s="129"/>
      <c r="QGH325" s="129"/>
      <c r="QGI325" s="130"/>
      <c r="QGJ325" s="131"/>
      <c r="QGK325" s="131"/>
      <c r="QGL325" s="131"/>
      <c r="QGM325" s="132"/>
      <c r="QGN325" s="132"/>
      <c r="QGO325" s="129"/>
      <c r="QGP325" s="129"/>
      <c r="QGQ325" s="130"/>
      <c r="QGR325" s="131"/>
      <c r="QGS325" s="131"/>
      <c r="QGT325" s="131"/>
      <c r="QGU325" s="132"/>
      <c r="QGV325" s="132"/>
      <c r="QGW325" s="129"/>
      <c r="QGX325" s="129"/>
      <c r="QGY325" s="130"/>
      <c r="QGZ325" s="131"/>
      <c r="QHA325" s="131"/>
      <c r="QHB325" s="131"/>
      <c r="QHC325" s="132"/>
      <c r="QHD325" s="132"/>
      <c r="QHE325" s="129"/>
      <c r="QHF325" s="129"/>
      <c r="QHG325" s="130"/>
      <c r="QHH325" s="131"/>
      <c r="QHI325" s="131"/>
      <c r="QHJ325" s="131"/>
      <c r="QHK325" s="132"/>
      <c r="QHL325" s="132"/>
      <c r="QHM325" s="129"/>
      <c r="QHN325" s="129"/>
      <c r="QHO325" s="130"/>
      <c r="QHP325" s="131"/>
      <c r="QHQ325" s="131"/>
      <c r="QHR325" s="131"/>
      <c r="QHS325" s="132"/>
      <c r="QHT325" s="132"/>
      <c r="QHU325" s="129"/>
      <c r="QHV325" s="129"/>
      <c r="QHW325" s="130"/>
      <c r="QHX325" s="131"/>
      <c r="QHY325" s="131"/>
      <c r="QHZ325" s="131"/>
      <c r="QIA325" s="132"/>
      <c r="QIB325" s="132"/>
      <c r="QIC325" s="129"/>
      <c r="QID325" s="129"/>
      <c r="QIE325" s="130"/>
      <c r="QIF325" s="131"/>
      <c r="QIG325" s="131"/>
      <c r="QIH325" s="131"/>
      <c r="QII325" s="132"/>
      <c r="QIJ325" s="132"/>
      <c r="QIK325" s="129"/>
      <c r="QIL325" s="129"/>
      <c r="QIM325" s="130"/>
      <c r="QIN325" s="131"/>
      <c r="QIO325" s="131"/>
      <c r="QIP325" s="131"/>
      <c r="QIQ325" s="132"/>
      <c r="QIR325" s="132"/>
      <c r="QIS325" s="129"/>
      <c r="QIT325" s="129"/>
      <c r="QIU325" s="130"/>
      <c r="QIV325" s="131"/>
      <c r="QIW325" s="131"/>
      <c r="QIX325" s="131"/>
      <c r="QIY325" s="132"/>
      <c r="QIZ325" s="132"/>
      <c r="QJA325" s="129"/>
      <c r="QJB325" s="129"/>
      <c r="QJC325" s="130"/>
      <c r="QJD325" s="131"/>
      <c r="QJE325" s="131"/>
      <c r="QJF325" s="131"/>
      <c r="QJG325" s="132"/>
      <c r="QJH325" s="132"/>
      <c r="QJI325" s="129"/>
      <c r="QJJ325" s="129"/>
      <c r="QJK325" s="130"/>
      <c r="QJL325" s="131"/>
      <c r="QJM325" s="131"/>
      <c r="QJN325" s="131"/>
      <c r="QJO325" s="132"/>
      <c r="QJP325" s="132"/>
      <c r="QJQ325" s="129"/>
      <c r="QJR325" s="129"/>
      <c r="QJS325" s="130"/>
      <c r="QJT325" s="131"/>
      <c r="QJU325" s="131"/>
      <c r="QJV325" s="131"/>
      <c r="QJW325" s="132"/>
      <c r="QJX325" s="132"/>
      <c r="QJY325" s="129"/>
      <c r="QJZ325" s="129"/>
      <c r="QKA325" s="130"/>
      <c r="QKB325" s="131"/>
      <c r="QKC325" s="131"/>
      <c r="QKD325" s="131"/>
      <c r="QKE325" s="132"/>
      <c r="QKF325" s="132"/>
      <c r="QKG325" s="129"/>
      <c r="QKH325" s="129"/>
      <c r="QKI325" s="130"/>
      <c r="QKJ325" s="131"/>
      <c r="QKK325" s="131"/>
      <c r="QKL325" s="131"/>
      <c r="QKM325" s="132"/>
      <c r="QKN325" s="132"/>
      <c r="QKO325" s="129"/>
      <c r="QKP325" s="129"/>
      <c r="QKQ325" s="130"/>
      <c r="QKR325" s="131"/>
      <c r="QKS325" s="131"/>
      <c r="QKT325" s="131"/>
      <c r="QKU325" s="132"/>
      <c r="QKV325" s="132"/>
      <c r="QKW325" s="129"/>
      <c r="QKX325" s="129"/>
      <c r="QKY325" s="130"/>
      <c r="QKZ325" s="131"/>
      <c r="QLA325" s="131"/>
      <c r="QLB325" s="131"/>
      <c r="QLC325" s="132"/>
      <c r="QLD325" s="132"/>
      <c r="QLE325" s="129"/>
      <c r="QLF325" s="129"/>
      <c r="QLG325" s="130"/>
      <c r="QLH325" s="131"/>
      <c r="QLI325" s="131"/>
      <c r="QLJ325" s="131"/>
      <c r="QLK325" s="132"/>
      <c r="QLL325" s="132"/>
      <c r="QLM325" s="129"/>
      <c r="QLN325" s="129"/>
      <c r="QLO325" s="130"/>
      <c r="QLP325" s="131"/>
      <c r="QLQ325" s="131"/>
      <c r="QLR325" s="131"/>
      <c r="QLS325" s="132"/>
      <c r="QLT325" s="132"/>
      <c r="QLU325" s="129"/>
      <c r="QLV325" s="129"/>
      <c r="QLW325" s="130"/>
      <c r="QLX325" s="131"/>
      <c r="QLY325" s="131"/>
      <c r="QLZ325" s="131"/>
      <c r="QMA325" s="132"/>
      <c r="QMB325" s="132"/>
      <c r="QMC325" s="129"/>
      <c r="QMD325" s="129"/>
      <c r="QME325" s="130"/>
      <c r="QMF325" s="131"/>
      <c r="QMG325" s="131"/>
      <c r="QMH325" s="131"/>
      <c r="QMI325" s="132"/>
      <c r="QMJ325" s="132"/>
      <c r="QMK325" s="129"/>
      <c r="QML325" s="129"/>
      <c r="QMM325" s="130"/>
      <c r="QMN325" s="131"/>
      <c r="QMO325" s="131"/>
      <c r="QMP325" s="131"/>
      <c r="QMQ325" s="132"/>
      <c r="QMR325" s="132"/>
      <c r="QMS325" s="129"/>
      <c r="QMT325" s="129"/>
      <c r="QMU325" s="130"/>
      <c r="QMV325" s="131"/>
      <c r="QMW325" s="131"/>
      <c r="QMX325" s="131"/>
      <c r="QMY325" s="132"/>
      <c r="QMZ325" s="132"/>
      <c r="QNA325" s="129"/>
      <c r="QNB325" s="129"/>
      <c r="QNC325" s="130"/>
      <c r="QND325" s="131"/>
      <c r="QNE325" s="131"/>
      <c r="QNF325" s="131"/>
      <c r="QNG325" s="132"/>
      <c r="QNH325" s="132"/>
      <c r="QNI325" s="129"/>
      <c r="QNJ325" s="129"/>
      <c r="QNK325" s="130"/>
      <c r="QNL325" s="131"/>
      <c r="QNM325" s="131"/>
      <c r="QNN325" s="131"/>
      <c r="QNO325" s="132"/>
      <c r="QNP325" s="132"/>
      <c r="QNQ325" s="129"/>
      <c r="QNR325" s="129"/>
      <c r="QNS325" s="130"/>
      <c r="QNT325" s="131"/>
      <c r="QNU325" s="131"/>
      <c r="QNV325" s="131"/>
      <c r="QNW325" s="132"/>
      <c r="QNX325" s="132"/>
      <c r="QNY325" s="129"/>
      <c r="QNZ325" s="129"/>
      <c r="QOA325" s="130"/>
      <c r="QOB325" s="131"/>
      <c r="QOC325" s="131"/>
      <c r="QOD325" s="131"/>
      <c r="QOE325" s="132"/>
      <c r="QOF325" s="132"/>
      <c r="QOG325" s="129"/>
      <c r="QOH325" s="129"/>
      <c r="QOI325" s="130"/>
      <c r="QOJ325" s="131"/>
      <c r="QOK325" s="131"/>
      <c r="QOL325" s="131"/>
      <c r="QOM325" s="132"/>
      <c r="QON325" s="132"/>
      <c r="QOO325" s="129"/>
      <c r="QOP325" s="129"/>
      <c r="QOQ325" s="130"/>
      <c r="QOR325" s="131"/>
      <c r="QOS325" s="131"/>
      <c r="QOT325" s="131"/>
      <c r="QOU325" s="132"/>
      <c r="QOV325" s="132"/>
      <c r="QOW325" s="129"/>
      <c r="QOX325" s="129"/>
      <c r="QOY325" s="130"/>
      <c r="QOZ325" s="131"/>
      <c r="QPA325" s="131"/>
      <c r="QPB325" s="131"/>
      <c r="QPC325" s="132"/>
      <c r="QPD325" s="132"/>
      <c r="QPE325" s="129"/>
      <c r="QPF325" s="129"/>
      <c r="QPG325" s="130"/>
      <c r="QPH325" s="131"/>
      <c r="QPI325" s="131"/>
      <c r="QPJ325" s="131"/>
      <c r="QPK325" s="132"/>
      <c r="QPL325" s="132"/>
      <c r="QPM325" s="129"/>
      <c r="QPN325" s="129"/>
      <c r="QPO325" s="130"/>
      <c r="QPP325" s="131"/>
      <c r="QPQ325" s="131"/>
      <c r="QPR325" s="131"/>
      <c r="QPS325" s="132"/>
      <c r="QPT325" s="132"/>
      <c r="QPU325" s="129"/>
      <c r="QPV325" s="129"/>
      <c r="QPW325" s="130"/>
      <c r="QPX325" s="131"/>
      <c r="QPY325" s="131"/>
      <c r="QPZ325" s="131"/>
      <c r="QQA325" s="132"/>
      <c r="QQB325" s="132"/>
      <c r="QQC325" s="129"/>
      <c r="QQD325" s="129"/>
      <c r="QQE325" s="130"/>
      <c r="QQF325" s="131"/>
      <c r="QQG325" s="131"/>
      <c r="QQH325" s="131"/>
      <c r="QQI325" s="132"/>
      <c r="QQJ325" s="132"/>
      <c r="QQK325" s="129"/>
      <c r="QQL325" s="129"/>
      <c r="QQM325" s="130"/>
      <c r="QQN325" s="131"/>
      <c r="QQO325" s="131"/>
      <c r="QQP325" s="131"/>
      <c r="QQQ325" s="132"/>
      <c r="QQR325" s="132"/>
      <c r="QQS325" s="129"/>
      <c r="QQT325" s="129"/>
      <c r="QQU325" s="130"/>
      <c r="QQV325" s="131"/>
      <c r="QQW325" s="131"/>
      <c r="QQX325" s="131"/>
      <c r="QQY325" s="132"/>
      <c r="QQZ325" s="132"/>
      <c r="QRA325" s="129"/>
      <c r="QRB325" s="129"/>
      <c r="QRC325" s="130"/>
      <c r="QRD325" s="131"/>
      <c r="QRE325" s="131"/>
      <c r="QRF325" s="131"/>
      <c r="QRG325" s="132"/>
      <c r="QRH325" s="132"/>
      <c r="QRI325" s="129"/>
      <c r="QRJ325" s="129"/>
      <c r="QRK325" s="130"/>
      <c r="QRL325" s="131"/>
      <c r="QRM325" s="131"/>
      <c r="QRN325" s="131"/>
      <c r="QRO325" s="132"/>
      <c r="QRP325" s="132"/>
      <c r="QRQ325" s="129"/>
      <c r="QRR325" s="129"/>
      <c r="QRS325" s="130"/>
      <c r="QRT325" s="131"/>
      <c r="QRU325" s="131"/>
      <c r="QRV325" s="131"/>
      <c r="QRW325" s="132"/>
      <c r="QRX325" s="132"/>
      <c r="QRY325" s="129"/>
      <c r="QRZ325" s="129"/>
      <c r="QSA325" s="130"/>
      <c r="QSB325" s="131"/>
      <c r="QSC325" s="131"/>
      <c r="QSD325" s="131"/>
      <c r="QSE325" s="132"/>
      <c r="QSF325" s="132"/>
      <c r="QSG325" s="129"/>
      <c r="QSH325" s="129"/>
      <c r="QSI325" s="130"/>
      <c r="QSJ325" s="131"/>
      <c r="QSK325" s="131"/>
      <c r="QSL325" s="131"/>
      <c r="QSM325" s="132"/>
      <c r="QSN325" s="132"/>
      <c r="QSO325" s="129"/>
      <c r="QSP325" s="129"/>
      <c r="QSQ325" s="130"/>
      <c r="QSR325" s="131"/>
      <c r="QSS325" s="131"/>
      <c r="QST325" s="131"/>
      <c r="QSU325" s="132"/>
      <c r="QSV325" s="132"/>
      <c r="QSW325" s="129"/>
      <c r="QSX325" s="129"/>
      <c r="QSY325" s="130"/>
      <c r="QSZ325" s="131"/>
      <c r="QTA325" s="131"/>
      <c r="QTB325" s="131"/>
      <c r="QTC325" s="132"/>
      <c r="QTD325" s="132"/>
      <c r="QTE325" s="129"/>
      <c r="QTF325" s="129"/>
      <c r="QTG325" s="130"/>
      <c r="QTH325" s="131"/>
      <c r="QTI325" s="131"/>
      <c r="QTJ325" s="131"/>
      <c r="QTK325" s="132"/>
      <c r="QTL325" s="132"/>
      <c r="QTM325" s="129"/>
      <c r="QTN325" s="129"/>
      <c r="QTO325" s="130"/>
      <c r="QTP325" s="131"/>
      <c r="QTQ325" s="131"/>
      <c r="QTR325" s="131"/>
      <c r="QTS325" s="132"/>
      <c r="QTT325" s="132"/>
      <c r="QTU325" s="129"/>
      <c r="QTV325" s="129"/>
      <c r="QTW325" s="130"/>
      <c r="QTX325" s="131"/>
      <c r="QTY325" s="131"/>
      <c r="QTZ325" s="131"/>
      <c r="QUA325" s="132"/>
      <c r="QUB325" s="132"/>
      <c r="QUC325" s="129"/>
      <c r="QUD325" s="129"/>
      <c r="QUE325" s="130"/>
      <c r="QUF325" s="131"/>
      <c r="QUG325" s="131"/>
      <c r="QUH325" s="131"/>
      <c r="QUI325" s="132"/>
      <c r="QUJ325" s="132"/>
      <c r="QUK325" s="129"/>
      <c r="QUL325" s="129"/>
      <c r="QUM325" s="130"/>
      <c r="QUN325" s="131"/>
      <c r="QUO325" s="131"/>
      <c r="QUP325" s="131"/>
      <c r="QUQ325" s="132"/>
      <c r="QUR325" s="132"/>
      <c r="QUS325" s="129"/>
      <c r="QUT325" s="129"/>
      <c r="QUU325" s="130"/>
      <c r="QUV325" s="131"/>
      <c r="QUW325" s="131"/>
      <c r="QUX325" s="131"/>
      <c r="QUY325" s="132"/>
      <c r="QUZ325" s="132"/>
      <c r="QVA325" s="129"/>
      <c r="QVB325" s="129"/>
      <c r="QVC325" s="130"/>
      <c r="QVD325" s="131"/>
      <c r="QVE325" s="131"/>
      <c r="QVF325" s="131"/>
      <c r="QVG325" s="132"/>
      <c r="QVH325" s="132"/>
      <c r="QVI325" s="129"/>
      <c r="QVJ325" s="129"/>
      <c r="QVK325" s="130"/>
      <c r="QVL325" s="131"/>
      <c r="QVM325" s="131"/>
      <c r="QVN325" s="131"/>
      <c r="QVO325" s="132"/>
      <c r="QVP325" s="132"/>
      <c r="QVQ325" s="129"/>
      <c r="QVR325" s="129"/>
      <c r="QVS325" s="130"/>
      <c r="QVT325" s="131"/>
      <c r="QVU325" s="131"/>
      <c r="QVV325" s="131"/>
      <c r="QVW325" s="132"/>
      <c r="QVX325" s="132"/>
      <c r="QVY325" s="129"/>
      <c r="QVZ325" s="129"/>
      <c r="QWA325" s="130"/>
      <c r="QWB325" s="131"/>
      <c r="QWC325" s="131"/>
      <c r="QWD325" s="131"/>
      <c r="QWE325" s="132"/>
      <c r="QWF325" s="132"/>
      <c r="QWG325" s="129"/>
      <c r="QWH325" s="129"/>
      <c r="QWI325" s="130"/>
      <c r="QWJ325" s="131"/>
      <c r="QWK325" s="131"/>
      <c r="QWL325" s="131"/>
      <c r="QWM325" s="132"/>
      <c r="QWN325" s="132"/>
      <c r="QWO325" s="129"/>
      <c r="QWP325" s="129"/>
      <c r="QWQ325" s="130"/>
      <c r="QWR325" s="131"/>
      <c r="QWS325" s="131"/>
      <c r="QWT325" s="131"/>
      <c r="QWU325" s="132"/>
      <c r="QWV325" s="132"/>
      <c r="QWW325" s="129"/>
      <c r="QWX325" s="129"/>
      <c r="QWY325" s="130"/>
      <c r="QWZ325" s="131"/>
      <c r="QXA325" s="131"/>
      <c r="QXB325" s="131"/>
      <c r="QXC325" s="132"/>
      <c r="QXD325" s="132"/>
      <c r="QXE325" s="129"/>
      <c r="QXF325" s="129"/>
      <c r="QXG325" s="130"/>
      <c r="QXH325" s="131"/>
      <c r="QXI325" s="131"/>
      <c r="QXJ325" s="131"/>
      <c r="QXK325" s="132"/>
      <c r="QXL325" s="132"/>
      <c r="QXM325" s="129"/>
      <c r="QXN325" s="129"/>
      <c r="QXO325" s="130"/>
      <c r="QXP325" s="131"/>
      <c r="QXQ325" s="131"/>
      <c r="QXR325" s="131"/>
      <c r="QXS325" s="132"/>
      <c r="QXT325" s="132"/>
      <c r="QXU325" s="129"/>
      <c r="QXV325" s="129"/>
      <c r="QXW325" s="130"/>
      <c r="QXX325" s="131"/>
      <c r="QXY325" s="131"/>
      <c r="QXZ325" s="131"/>
      <c r="QYA325" s="132"/>
      <c r="QYB325" s="132"/>
      <c r="QYC325" s="129"/>
      <c r="QYD325" s="129"/>
      <c r="QYE325" s="130"/>
      <c r="QYF325" s="131"/>
      <c r="QYG325" s="131"/>
      <c r="QYH325" s="131"/>
      <c r="QYI325" s="132"/>
      <c r="QYJ325" s="132"/>
      <c r="QYK325" s="129"/>
      <c r="QYL325" s="129"/>
      <c r="QYM325" s="130"/>
      <c r="QYN325" s="131"/>
      <c r="QYO325" s="131"/>
      <c r="QYP325" s="131"/>
      <c r="QYQ325" s="132"/>
      <c r="QYR325" s="132"/>
      <c r="QYS325" s="129"/>
      <c r="QYT325" s="129"/>
      <c r="QYU325" s="130"/>
      <c r="QYV325" s="131"/>
      <c r="QYW325" s="131"/>
      <c r="QYX325" s="131"/>
      <c r="QYY325" s="132"/>
      <c r="QYZ325" s="132"/>
      <c r="QZA325" s="129"/>
      <c r="QZB325" s="129"/>
      <c r="QZC325" s="130"/>
      <c r="QZD325" s="131"/>
      <c r="QZE325" s="131"/>
      <c r="QZF325" s="131"/>
      <c r="QZG325" s="132"/>
      <c r="QZH325" s="132"/>
      <c r="QZI325" s="129"/>
      <c r="QZJ325" s="129"/>
      <c r="QZK325" s="130"/>
      <c r="QZL325" s="131"/>
      <c r="QZM325" s="131"/>
      <c r="QZN325" s="131"/>
      <c r="QZO325" s="132"/>
      <c r="QZP325" s="132"/>
      <c r="QZQ325" s="129"/>
      <c r="QZR325" s="129"/>
      <c r="QZS325" s="130"/>
      <c r="QZT325" s="131"/>
      <c r="QZU325" s="131"/>
      <c r="QZV325" s="131"/>
      <c r="QZW325" s="132"/>
      <c r="QZX325" s="132"/>
      <c r="QZY325" s="129"/>
      <c r="QZZ325" s="129"/>
      <c r="RAA325" s="130"/>
      <c r="RAB325" s="131"/>
      <c r="RAC325" s="131"/>
      <c r="RAD325" s="131"/>
      <c r="RAE325" s="132"/>
      <c r="RAF325" s="132"/>
      <c r="RAG325" s="129"/>
      <c r="RAH325" s="129"/>
      <c r="RAI325" s="130"/>
      <c r="RAJ325" s="131"/>
      <c r="RAK325" s="131"/>
      <c r="RAL325" s="131"/>
      <c r="RAM325" s="132"/>
      <c r="RAN325" s="132"/>
      <c r="RAO325" s="129"/>
      <c r="RAP325" s="129"/>
      <c r="RAQ325" s="130"/>
      <c r="RAR325" s="131"/>
      <c r="RAS325" s="131"/>
      <c r="RAT325" s="131"/>
      <c r="RAU325" s="132"/>
      <c r="RAV325" s="132"/>
      <c r="RAW325" s="129"/>
      <c r="RAX325" s="129"/>
      <c r="RAY325" s="130"/>
      <c r="RAZ325" s="131"/>
      <c r="RBA325" s="131"/>
      <c r="RBB325" s="131"/>
      <c r="RBC325" s="132"/>
      <c r="RBD325" s="132"/>
      <c r="RBE325" s="129"/>
      <c r="RBF325" s="129"/>
      <c r="RBG325" s="130"/>
      <c r="RBH325" s="131"/>
      <c r="RBI325" s="131"/>
      <c r="RBJ325" s="131"/>
      <c r="RBK325" s="132"/>
      <c r="RBL325" s="132"/>
      <c r="RBM325" s="129"/>
      <c r="RBN325" s="129"/>
      <c r="RBO325" s="130"/>
      <c r="RBP325" s="131"/>
      <c r="RBQ325" s="131"/>
      <c r="RBR325" s="131"/>
      <c r="RBS325" s="132"/>
      <c r="RBT325" s="132"/>
      <c r="RBU325" s="129"/>
      <c r="RBV325" s="129"/>
      <c r="RBW325" s="130"/>
      <c r="RBX325" s="131"/>
      <c r="RBY325" s="131"/>
      <c r="RBZ325" s="131"/>
      <c r="RCA325" s="132"/>
      <c r="RCB325" s="132"/>
      <c r="RCC325" s="129"/>
      <c r="RCD325" s="129"/>
      <c r="RCE325" s="130"/>
      <c r="RCF325" s="131"/>
      <c r="RCG325" s="131"/>
      <c r="RCH325" s="131"/>
      <c r="RCI325" s="132"/>
      <c r="RCJ325" s="132"/>
      <c r="RCK325" s="129"/>
      <c r="RCL325" s="129"/>
      <c r="RCM325" s="130"/>
      <c r="RCN325" s="131"/>
      <c r="RCO325" s="131"/>
      <c r="RCP325" s="131"/>
      <c r="RCQ325" s="132"/>
      <c r="RCR325" s="132"/>
      <c r="RCS325" s="129"/>
      <c r="RCT325" s="129"/>
      <c r="RCU325" s="130"/>
      <c r="RCV325" s="131"/>
      <c r="RCW325" s="131"/>
      <c r="RCX325" s="131"/>
      <c r="RCY325" s="132"/>
      <c r="RCZ325" s="132"/>
      <c r="RDA325" s="129"/>
      <c r="RDB325" s="129"/>
      <c r="RDC325" s="130"/>
      <c r="RDD325" s="131"/>
      <c r="RDE325" s="131"/>
      <c r="RDF325" s="131"/>
      <c r="RDG325" s="132"/>
      <c r="RDH325" s="132"/>
      <c r="RDI325" s="129"/>
      <c r="RDJ325" s="129"/>
      <c r="RDK325" s="130"/>
      <c r="RDL325" s="131"/>
      <c r="RDM325" s="131"/>
      <c r="RDN325" s="131"/>
      <c r="RDO325" s="132"/>
      <c r="RDP325" s="132"/>
      <c r="RDQ325" s="129"/>
      <c r="RDR325" s="129"/>
      <c r="RDS325" s="130"/>
      <c r="RDT325" s="131"/>
      <c r="RDU325" s="131"/>
      <c r="RDV325" s="131"/>
      <c r="RDW325" s="132"/>
      <c r="RDX325" s="132"/>
      <c r="RDY325" s="129"/>
      <c r="RDZ325" s="129"/>
      <c r="REA325" s="130"/>
      <c r="REB325" s="131"/>
      <c r="REC325" s="131"/>
      <c r="RED325" s="131"/>
      <c r="REE325" s="132"/>
      <c r="REF325" s="132"/>
      <c r="REG325" s="129"/>
      <c r="REH325" s="129"/>
      <c r="REI325" s="130"/>
      <c r="REJ325" s="131"/>
      <c r="REK325" s="131"/>
      <c r="REL325" s="131"/>
      <c r="REM325" s="132"/>
      <c r="REN325" s="132"/>
      <c r="REO325" s="129"/>
      <c r="REP325" s="129"/>
      <c r="REQ325" s="130"/>
      <c r="RER325" s="131"/>
      <c r="RES325" s="131"/>
      <c r="RET325" s="131"/>
      <c r="REU325" s="132"/>
      <c r="REV325" s="132"/>
      <c r="REW325" s="129"/>
      <c r="REX325" s="129"/>
      <c r="REY325" s="130"/>
      <c r="REZ325" s="131"/>
      <c r="RFA325" s="131"/>
      <c r="RFB325" s="131"/>
      <c r="RFC325" s="132"/>
      <c r="RFD325" s="132"/>
      <c r="RFE325" s="129"/>
      <c r="RFF325" s="129"/>
      <c r="RFG325" s="130"/>
      <c r="RFH325" s="131"/>
      <c r="RFI325" s="131"/>
      <c r="RFJ325" s="131"/>
      <c r="RFK325" s="132"/>
      <c r="RFL325" s="132"/>
      <c r="RFM325" s="129"/>
      <c r="RFN325" s="129"/>
      <c r="RFO325" s="130"/>
      <c r="RFP325" s="131"/>
      <c r="RFQ325" s="131"/>
      <c r="RFR325" s="131"/>
      <c r="RFS325" s="132"/>
      <c r="RFT325" s="132"/>
      <c r="RFU325" s="129"/>
      <c r="RFV325" s="129"/>
      <c r="RFW325" s="130"/>
      <c r="RFX325" s="131"/>
      <c r="RFY325" s="131"/>
      <c r="RFZ325" s="131"/>
      <c r="RGA325" s="132"/>
      <c r="RGB325" s="132"/>
      <c r="RGC325" s="129"/>
      <c r="RGD325" s="129"/>
      <c r="RGE325" s="130"/>
      <c r="RGF325" s="131"/>
      <c r="RGG325" s="131"/>
      <c r="RGH325" s="131"/>
      <c r="RGI325" s="132"/>
      <c r="RGJ325" s="132"/>
      <c r="RGK325" s="129"/>
      <c r="RGL325" s="129"/>
      <c r="RGM325" s="130"/>
      <c r="RGN325" s="131"/>
      <c r="RGO325" s="131"/>
      <c r="RGP325" s="131"/>
      <c r="RGQ325" s="132"/>
      <c r="RGR325" s="132"/>
      <c r="RGS325" s="129"/>
      <c r="RGT325" s="129"/>
      <c r="RGU325" s="130"/>
      <c r="RGV325" s="131"/>
      <c r="RGW325" s="131"/>
      <c r="RGX325" s="131"/>
      <c r="RGY325" s="132"/>
      <c r="RGZ325" s="132"/>
      <c r="RHA325" s="129"/>
      <c r="RHB325" s="129"/>
      <c r="RHC325" s="130"/>
      <c r="RHD325" s="131"/>
      <c r="RHE325" s="131"/>
      <c r="RHF325" s="131"/>
      <c r="RHG325" s="132"/>
      <c r="RHH325" s="132"/>
      <c r="RHI325" s="129"/>
      <c r="RHJ325" s="129"/>
      <c r="RHK325" s="130"/>
      <c r="RHL325" s="131"/>
      <c r="RHM325" s="131"/>
      <c r="RHN325" s="131"/>
      <c r="RHO325" s="132"/>
      <c r="RHP325" s="132"/>
      <c r="RHQ325" s="129"/>
      <c r="RHR325" s="129"/>
      <c r="RHS325" s="130"/>
      <c r="RHT325" s="131"/>
      <c r="RHU325" s="131"/>
      <c r="RHV325" s="131"/>
      <c r="RHW325" s="132"/>
      <c r="RHX325" s="132"/>
      <c r="RHY325" s="129"/>
      <c r="RHZ325" s="129"/>
      <c r="RIA325" s="130"/>
      <c r="RIB325" s="131"/>
      <c r="RIC325" s="131"/>
      <c r="RID325" s="131"/>
      <c r="RIE325" s="132"/>
      <c r="RIF325" s="132"/>
      <c r="RIG325" s="129"/>
      <c r="RIH325" s="129"/>
      <c r="RII325" s="130"/>
      <c r="RIJ325" s="131"/>
      <c r="RIK325" s="131"/>
      <c r="RIL325" s="131"/>
      <c r="RIM325" s="132"/>
      <c r="RIN325" s="132"/>
      <c r="RIO325" s="129"/>
      <c r="RIP325" s="129"/>
      <c r="RIQ325" s="130"/>
      <c r="RIR325" s="131"/>
      <c r="RIS325" s="131"/>
      <c r="RIT325" s="131"/>
      <c r="RIU325" s="132"/>
      <c r="RIV325" s="132"/>
      <c r="RIW325" s="129"/>
      <c r="RIX325" s="129"/>
      <c r="RIY325" s="130"/>
      <c r="RIZ325" s="131"/>
      <c r="RJA325" s="131"/>
      <c r="RJB325" s="131"/>
      <c r="RJC325" s="132"/>
      <c r="RJD325" s="132"/>
      <c r="RJE325" s="129"/>
      <c r="RJF325" s="129"/>
      <c r="RJG325" s="130"/>
      <c r="RJH325" s="131"/>
      <c r="RJI325" s="131"/>
      <c r="RJJ325" s="131"/>
      <c r="RJK325" s="132"/>
      <c r="RJL325" s="132"/>
      <c r="RJM325" s="129"/>
      <c r="RJN325" s="129"/>
      <c r="RJO325" s="130"/>
      <c r="RJP325" s="131"/>
      <c r="RJQ325" s="131"/>
      <c r="RJR325" s="131"/>
      <c r="RJS325" s="132"/>
      <c r="RJT325" s="132"/>
      <c r="RJU325" s="129"/>
      <c r="RJV325" s="129"/>
      <c r="RJW325" s="130"/>
      <c r="RJX325" s="131"/>
      <c r="RJY325" s="131"/>
      <c r="RJZ325" s="131"/>
      <c r="RKA325" s="132"/>
      <c r="RKB325" s="132"/>
      <c r="RKC325" s="129"/>
      <c r="RKD325" s="129"/>
      <c r="RKE325" s="130"/>
      <c r="RKF325" s="131"/>
      <c r="RKG325" s="131"/>
      <c r="RKH325" s="131"/>
      <c r="RKI325" s="132"/>
      <c r="RKJ325" s="132"/>
      <c r="RKK325" s="129"/>
      <c r="RKL325" s="129"/>
      <c r="RKM325" s="130"/>
      <c r="RKN325" s="131"/>
      <c r="RKO325" s="131"/>
      <c r="RKP325" s="131"/>
      <c r="RKQ325" s="132"/>
      <c r="RKR325" s="132"/>
      <c r="RKS325" s="129"/>
      <c r="RKT325" s="129"/>
      <c r="RKU325" s="130"/>
      <c r="RKV325" s="131"/>
      <c r="RKW325" s="131"/>
      <c r="RKX325" s="131"/>
      <c r="RKY325" s="132"/>
      <c r="RKZ325" s="132"/>
      <c r="RLA325" s="129"/>
      <c r="RLB325" s="129"/>
      <c r="RLC325" s="130"/>
      <c r="RLD325" s="131"/>
      <c r="RLE325" s="131"/>
      <c r="RLF325" s="131"/>
      <c r="RLG325" s="132"/>
      <c r="RLH325" s="132"/>
      <c r="RLI325" s="129"/>
      <c r="RLJ325" s="129"/>
      <c r="RLK325" s="130"/>
      <c r="RLL325" s="131"/>
      <c r="RLM325" s="131"/>
      <c r="RLN325" s="131"/>
      <c r="RLO325" s="132"/>
      <c r="RLP325" s="132"/>
      <c r="RLQ325" s="129"/>
      <c r="RLR325" s="129"/>
      <c r="RLS325" s="130"/>
      <c r="RLT325" s="131"/>
      <c r="RLU325" s="131"/>
      <c r="RLV325" s="131"/>
      <c r="RLW325" s="132"/>
      <c r="RLX325" s="132"/>
      <c r="RLY325" s="129"/>
      <c r="RLZ325" s="129"/>
      <c r="RMA325" s="130"/>
      <c r="RMB325" s="131"/>
      <c r="RMC325" s="131"/>
      <c r="RMD325" s="131"/>
      <c r="RME325" s="132"/>
      <c r="RMF325" s="132"/>
      <c r="RMG325" s="129"/>
      <c r="RMH325" s="129"/>
      <c r="RMI325" s="130"/>
      <c r="RMJ325" s="131"/>
      <c r="RMK325" s="131"/>
      <c r="RML325" s="131"/>
      <c r="RMM325" s="132"/>
      <c r="RMN325" s="132"/>
      <c r="RMO325" s="129"/>
      <c r="RMP325" s="129"/>
      <c r="RMQ325" s="130"/>
      <c r="RMR325" s="131"/>
      <c r="RMS325" s="131"/>
      <c r="RMT325" s="131"/>
      <c r="RMU325" s="132"/>
      <c r="RMV325" s="132"/>
      <c r="RMW325" s="129"/>
      <c r="RMX325" s="129"/>
      <c r="RMY325" s="130"/>
      <c r="RMZ325" s="131"/>
      <c r="RNA325" s="131"/>
      <c r="RNB325" s="131"/>
      <c r="RNC325" s="132"/>
      <c r="RND325" s="132"/>
      <c r="RNE325" s="129"/>
      <c r="RNF325" s="129"/>
      <c r="RNG325" s="130"/>
      <c r="RNH325" s="131"/>
      <c r="RNI325" s="131"/>
      <c r="RNJ325" s="131"/>
      <c r="RNK325" s="132"/>
      <c r="RNL325" s="132"/>
      <c r="RNM325" s="129"/>
      <c r="RNN325" s="129"/>
      <c r="RNO325" s="130"/>
      <c r="RNP325" s="131"/>
      <c r="RNQ325" s="131"/>
      <c r="RNR325" s="131"/>
      <c r="RNS325" s="132"/>
      <c r="RNT325" s="132"/>
      <c r="RNU325" s="129"/>
      <c r="RNV325" s="129"/>
      <c r="RNW325" s="130"/>
      <c r="RNX325" s="131"/>
      <c r="RNY325" s="131"/>
      <c r="RNZ325" s="131"/>
      <c r="ROA325" s="132"/>
      <c r="ROB325" s="132"/>
      <c r="ROC325" s="129"/>
      <c r="ROD325" s="129"/>
      <c r="ROE325" s="130"/>
      <c r="ROF325" s="131"/>
      <c r="ROG325" s="131"/>
      <c r="ROH325" s="131"/>
      <c r="ROI325" s="132"/>
      <c r="ROJ325" s="132"/>
      <c r="ROK325" s="129"/>
      <c r="ROL325" s="129"/>
      <c r="ROM325" s="130"/>
      <c r="RON325" s="131"/>
      <c r="ROO325" s="131"/>
      <c r="ROP325" s="131"/>
      <c r="ROQ325" s="132"/>
      <c r="ROR325" s="132"/>
      <c r="ROS325" s="129"/>
      <c r="ROT325" s="129"/>
      <c r="ROU325" s="130"/>
      <c r="ROV325" s="131"/>
      <c r="ROW325" s="131"/>
      <c r="ROX325" s="131"/>
      <c r="ROY325" s="132"/>
      <c r="ROZ325" s="132"/>
      <c r="RPA325" s="129"/>
      <c r="RPB325" s="129"/>
      <c r="RPC325" s="130"/>
      <c r="RPD325" s="131"/>
      <c r="RPE325" s="131"/>
      <c r="RPF325" s="131"/>
      <c r="RPG325" s="132"/>
      <c r="RPH325" s="132"/>
      <c r="RPI325" s="129"/>
      <c r="RPJ325" s="129"/>
      <c r="RPK325" s="130"/>
      <c r="RPL325" s="131"/>
      <c r="RPM325" s="131"/>
      <c r="RPN325" s="131"/>
      <c r="RPO325" s="132"/>
      <c r="RPP325" s="132"/>
      <c r="RPQ325" s="129"/>
      <c r="RPR325" s="129"/>
      <c r="RPS325" s="130"/>
      <c r="RPT325" s="131"/>
      <c r="RPU325" s="131"/>
      <c r="RPV325" s="131"/>
      <c r="RPW325" s="132"/>
      <c r="RPX325" s="132"/>
      <c r="RPY325" s="129"/>
      <c r="RPZ325" s="129"/>
      <c r="RQA325" s="130"/>
      <c r="RQB325" s="131"/>
      <c r="RQC325" s="131"/>
      <c r="RQD325" s="131"/>
      <c r="RQE325" s="132"/>
      <c r="RQF325" s="132"/>
      <c r="RQG325" s="129"/>
      <c r="RQH325" s="129"/>
      <c r="RQI325" s="130"/>
      <c r="RQJ325" s="131"/>
      <c r="RQK325" s="131"/>
      <c r="RQL325" s="131"/>
      <c r="RQM325" s="132"/>
      <c r="RQN325" s="132"/>
      <c r="RQO325" s="129"/>
      <c r="RQP325" s="129"/>
      <c r="RQQ325" s="130"/>
      <c r="RQR325" s="131"/>
      <c r="RQS325" s="131"/>
      <c r="RQT325" s="131"/>
      <c r="RQU325" s="132"/>
      <c r="RQV325" s="132"/>
      <c r="RQW325" s="129"/>
      <c r="RQX325" s="129"/>
      <c r="RQY325" s="130"/>
      <c r="RQZ325" s="131"/>
      <c r="RRA325" s="131"/>
      <c r="RRB325" s="131"/>
      <c r="RRC325" s="132"/>
      <c r="RRD325" s="132"/>
      <c r="RRE325" s="129"/>
      <c r="RRF325" s="129"/>
      <c r="RRG325" s="130"/>
      <c r="RRH325" s="131"/>
      <c r="RRI325" s="131"/>
      <c r="RRJ325" s="131"/>
      <c r="RRK325" s="132"/>
      <c r="RRL325" s="132"/>
      <c r="RRM325" s="129"/>
      <c r="RRN325" s="129"/>
      <c r="RRO325" s="130"/>
      <c r="RRP325" s="131"/>
      <c r="RRQ325" s="131"/>
      <c r="RRR325" s="131"/>
      <c r="RRS325" s="132"/>
      <c r="RRT325" s="132"/>
      <c r="RRU325" s="129"/>
      <c r="RRV325" s="129"/>
      <c r="RRW325" s="130"/>
      <c r="RRX325" s="131"/>
      <c r="RRY325" s="131"/>
      <c r="RRZ325" s="131"/>
      <c r="RSA325" s="132"/>
      <c r="RSB325" s="132"/>
      <c r="RSC325" s="129"/>
      <c r="RSD325" s="129"/>
      <c r="RSE325" s="130"/>
      <c r="RSF325" s="131"/>
      <c r="RSG325" s="131"/>
      <c r="RSH325" s="131"/>
      <c r="RSI325" s="132"/>
      <c r="RSJ325" s="132"/>
      <c r="RSK325" s="129"/>
      <c r="RSL325" s="129"/>
      <c r="RSM325" s="130"/>
      <c r="RSN325" s="131"/>
      <c r="RSO325" s="131"/>
      <c r="RSP325" s="131"/>
      <c r="RSQ325" s="132"/>
      <c r="RSR325" s="132"/>
      <c r="RSS325" s="129"/>
      <c r="RST325" s="129"/>
      <c r="RSU325" s="130"/>
      <c r="RSV325" s="131"/>
      <c r="RSW325" s="131"/>
      <c r="RSX325" s="131"/>
      <c r="RSY325" s="132"/>
      <c r="RSZ325" s="132"/>
      <c r="RTA325" s="129"/>
      <c r="RTB325" s="129"/>
      <c r="RTC325" s="130"/>
      <c r="RTD325" s="131"/>
      <c r="RTE325" s="131"/>
      <c r="RTF325" s="131"/>
      <c r="RTG325" s="132"/>
      <c r="RTH325" s="132"/>
      <c r="RTI325" s="129"/>
      <c r="RTJ325" s="129"/>
      <c r="RTK325" s="130"/>
      <c r="RTL325" s="131"/>
      <c r="RTM325" s="131"/>
      <c r="RTN325" s="131"/>
      <c r="RTO325" s="132"/>
      <c r="RTP325" s="132"/>
      <c r="RTQ325" s="129"/>
      <c r="RTR325" s="129"/>
      <c r="RTS325" s="130"/>
      <c r="RTT325" s="131"/>
      <c r="RTU325" s="131"/>
      <c r="RTV325" s="131"/>
      <c r="RTW325" s="132"/>
      <c r="RTX325" s="132"/>
      <c r="RTY325" s="129"/>
      <c r="RTZ325" s="129"/>
      <c r="RUA325" s="130"/>
      <c r="RUB325" s="131"/>
      <c r="RUC325" s="131"/>
      <c r="RUD325" s="131"/>
      <c r="RUE325" s="132"/>
      <c r="RUF325" s="132"/>
      <c r="RUG325" s="129"/>
      <c r="RUH325" s="129"/>
      <c r="RUI325" s="130"/>
      <c r="RUJ325" s="131"/>
      <c r="RUK325" s="131"/>
      <c r="RUL325" s="131"/>
      <c r="RUM325" s="132"/>
      <c r="RUN325" s="132"/>
      <c r="RUO325" s="129"/>
      <c r="RUP325" s="129"/>
      <c r="RUQ325" s="130"/>
      <c r="RUR325" s="131"/>
      <c r="RUS325" s="131"/>
      <c r="RUT325" s="131"/>
      <c r="RUU325" s="132"/>
      <c r="RUV325" s="132"/>
      <c r="RUW325" s="129"/>
      <c r="RUX325" s="129"/>
      <c r="RUY325" s="130"/>
      <c r="RUZ325" s="131"/>
      <c r="RVA325" s="131"/>
      <c r="RVB325" s="131"/>
      <c r="RVC325" s="132"/>
      <c r="RVD325" s="132"/>
      <c r="RVE325" s="129"/>
      <c r="RVF325" s="129"/>
      <c r="RVG325" s="130"/>
      <c r="RVH325" s="131"/>
      <c r="RVI325" s="131"/>
      <c r="RVJ325" s="131"/>
      <c r="RVK325" s="132"/>
      <c r="RVL325" s="132"/>
      <c r="RVM325" s="129"/>
      <c r="RVN325" s="129"/>
      <c r="RVO325" s="130"/>
      <c r="RVP325" s="131"/>
      <c r="RVQ325" s="131"/>
      <c r="RVR325" s="131"/>
      <c r="RVS325" s="132"/>
      <c r="RVT325" s="132"/>
      <c r="RVU325" s="129"/>
      <c r="RVV325" s="129"/>
      <c r="RVW325" s="130"/>
      <c r="RVX325" s="131"/>
      <c r="RVY325" s="131"/>
      <c r="RVZ325" s="131"/>
      <c r="RWA325" s="132"/>
      <c r="RWB325" s="132"/>
      <c r="RWC325" s="129"/>
      <c r="RWD325" s="129"/>
      <c r="RWE325" s="130"/>
      <c r="RWF325" s="131"/>
      <c r="RWG325" s="131"/>
      <c r="RWH325" s="131"/>
      <c r="RWI325" s="132"/>
      <c r="RWJ325" s="132"/>
      <c r="RWK325" s="129"/>
      <c r="RWL325" s="129"/>
      <c r="RWM325" s="130"/>
      <c r="RWN325" s="131"/>
      <c r="RWO325" s="131"/>
      <c r="RWP325" s="131"/>
      <c r="RWQ325" s="132"/>
      <c r="RWR325" s="132"/>
      <c r="RWS325" s="129"/>
      <c r="RWT325" s="129"/>
      <c r="RWU325" s="130"/>
      <c r="RWV325" s="131"/>
      <c r="RWW325" s="131"/>
      <c r="RWX325" s="131"/>
      <c r="RWY325" s="132"/>
      <c r="RWZ325" s="132"/>
      <c r="RXA325" s="129"/>
      <c r="RXB325" s="129"/>
      <c r="RXC325" s="130"/>
      <c r="RXD325" s="131"/>
      <c r="RXE325" s="131"/>
      <c r="RXF325" s="131"/>
      <c r="RXG325" s="132"/>
      <c r="RXH325" s="132"/>
      <c r="RXI325" s="129"/>
      <c r="RXJ325" s="129"/>
      <c r="RXK325" s="130"/>
      <c r="RXL325" s="131"/>
      <c r="RXM325" s="131"/>
      <c r="RXN325" s="131"/>
      <c r="RXO325" s="132"/>
      <c r="RXP325" s="132"/>
      <c r="RXQ325" s="129"/>
      <c r="RXR325" s="129"/>
      <c r="RXS325" s="130"/>
      <c r="RXT325" s="131"/>
      <c r="RXU325" s="131"/>
      <c r="RXV325" s="131"/>
      <c r="RXW325" s="132"/>
      <c r="RXX325" s="132"/>
      <c r="RXY325" s="129"/>
      <c r="RXZ325" s="129"/>
      <c r="RYA325" s="130"/>
      <c r="RYB325" s="131"/>
      <c r="RYC325" s="131"/>
      <c r="RYD325" s="131"/>
      <c r="RYE325" s="132"/>
      <c r="RYF325" s="132"/>
      <c r="RYG325" s="129"/>
      <c r="RYH325" s="129"/>
      <c r="RYI325" s="130"/>
      <c r="RYJ325" s="131"/>
      <c r="RYK325" s="131"/>
      <c r="RYL325" s="131"/>
      <c r="RYM325" s="132"/>
      <c r="RYN325" s="132"/>
      <c r="RYO325" s="129"/>
      <c r="RYP325" s="129"/>
      <c r="RYQ325" s="130"/>
      <c r="RYR325" s="131"/>
      <c r="RYS325" s="131"/>
      <c r="RYT325" s="131"/>
      <c r="RYU325" s="132"/>
      <c r="RYV325" s="132"/>
      <c r="RYW325" s="129"/>
      <c r="RYX325" s="129"/>
      <c r="RYY325" s="130"/>
      <c r="RYZ325" s="131"/>
      <c r="RZA325" s="131"/>
      <c r="RZB325" s="131"/>
      <c r="RZC325" s="132"/>
      <c r="RZD325" s="132"/>
      <c r="RZE325" s="129"/>
      <c r="RZF325" s="129"/>
      <c r="RZG325" s="130"/>
      <c r="RZH325" s="131"/>
      <c r="RZI325" s="131"/>
      <c r="RZJ325" s="131"/>
      <c r="RZK325" s="132"/>
      <c r="RZL325" s="132"/>
      <c r="RZM325" s="129"/>
      <c r="RZN325" s="129"/>
      <c r="RZO325" s="130"/>
      <c r="RZP325" s="131"/>
      <c r="RZQ325" s="131"/>
      <c r="RZR325" s="131"/>
      <c r="RZS325" s="132"/>
      <c r="RZT325" s="132"/>
      <c r="RZU325" s="129"/>
      <c r="RZV325" s="129"/>
      <c r="RZW325" s="130"/>
      <c r="RZX325" s="131"/>
      <c r="RZY325" s="131"/>
      <c r="RZZ325" s="131"/>
      <c r="SAA325" s="132"/>
      <c r="SAB325" s="132"/>
      <c r="SAC325" s="129"/>
      <c r="SAD325" s="129"/>
      <c r="SAE325" s="130"/>
      <c r="SAF325" s="131"/>
      <c r="SAG325" s="131"/>
      <c r="SAH325" s="131"/>
      <c r="SAI325" s="132"/>
      <c r="SAJ325" s="132"/>
      <c r="SAK325" s="129"/>
      <c r="SAL325" s="129"/>
      <c r="SAM325" s="130"/>
      <c r="SAN325" s="131"/>
      <c r="SAO325" s="131"/>
      <c r="SAP325" s="131"/>
      <c r="SAQ325" s="132"/>
      <c r="SAR325" s="132"/>
      <c r="SAS325" s="129"/>
      <c r="SAT325" s="129"/>
      <c r="SAU325" s="130"/>
      <c r="SAV325" s="131"/>
      <c r="SAW325" s="131"/>
      <c r="SAX325" s="131"/>
      <c r="SAY325" s="132"/>
      <c r="SAZ325" s="132"/>
      <c r="SBA325" s="129"/>
      <c r="SBB325" s="129"/>
      <c r="SBC325" s="130"/>
      <c r="SBD325" s="131"/>
      <c r="SBE325" s="131"/>
      <c r="SBF325" s="131"/>
      <c r="SBG325" s="132"/>
      <c r="SBH325" s="132"/>
      <c r="SBI325" s="129"/>
      <c r="SBJ325" s="129"/>
      <c r="SBK325" s="130"/>
      <c r="SBL325" s="131"/>
      <c r="SBM325" s="131"/>
      <c r="SBN325" s="131"/>
      <c r="SBO325" s="132"/>
      <c r="SBP325" s="132"/>
      <c r="SBQ325" s="129"/>
      <c r="SBR325" s="129"/>
      <c r="SBS325" s="130"/>
      <c r="SBT325" s="131"/>
      <c r="SBU325" s="131"/>
      <c r="SBV325" s="131"/>
      <c r="SBW325" s="132"/>
      <c r="SBX325" s="132"/>
      <c r="SBY325" s="129"/>
      <c r="SBZ325" s="129"/>
      <c r="SCA325" s="130"/>
      <c r="SCB325" s="131"/>
      <c r="SCC325" s="131"/>
      <c r="SCD325" s="131"/>
      <c r="SCE325" s="132"/>
      <c r="SCF325" s="132"/>
      <c r="SCG325" s="129"/>
      <c r="SCH325" s="129"/>
      <c r="SCI325" s="130"/>
      <c r="SCJ325" s="131"/>
      <c r="SCK325" s="131"/>
      <c r="SCL325" s="131"/>
      <c r="SCM325" s="132"/>
      <c r="SCN325" s="132"/>
      <c r="SCO325" s="129"/>
      <c r="SCP325" s="129"/>
      <c r="SCQ325" s="130"/>
      <c r="SCR325" s="131"/>
      <c r="SCS325" s="131"/>
      <c r="SCT325" s="131"/>
      <c r="SCU325" s="132"/>
      <c r="SCV325" s="132"/>
      <c r="SCW325" s="129"/>
      <c r="SCX325" s="129"/>
      <c r="SCY325" s="130"/>
      <c r="SCZ325" s="131"/>
      <c r="SDA325" s="131"/>
      <c r="SDB325" s="131"/>
      <c r="SDC325" s="132"/>
      <c r="SDD325" s="132"/>
      <c r="SDE325" s="129"/>
      <c r="SDF325" s="129"/>
      <c r="SDG325" s="130"/>
      <c r="SDH325" s="131"/>
      <c r="SDI325" s="131"/>
      <c r="SDJ325" s="131"/>
      <c r="SDK325" s="132"/>
      <c r="SDL325" s="132"/>
      <c r="SDM325" s="129"/>
      <c r="SDN325" s="129"/>
      <c r="SDO325" s="130"/>
      <c r="SDP325" s="131"/>
      <c r="SDQ325" s="131"/>
      <c r="SDR325" s="131"/>
      <c r="SDS325" s="132"/>
      <c r="SDT325" s="132"/>
      <c r="SDU325" s="129"/>
      <c r="SDV325" s="129"/>
      <c r="SDW325" s="130"/>
      <c r="SDX325" s="131"/>
      <c r="SDY325" s="131"/>
      <c r="SDZ325" s="131"/>
      <c r="SEA325" s="132"/>
      <c r="SEB325" s="132"/>
      <c r="SEC325" s="129"/>
      <c r="SED325" s="129"/>
      <c r="SEE325" s="130"/>
      <c r="SEF325" s="131"/>
      <c r="SEG325" s="131"/>
      <c r="SEH325" s="131"/>
      <c r="SEI325" s="132"/>
      <c r="SEJ325" s="132"/>
      <c r="SEK325" s="129"/>
      <c r="SEL325" s="129"/>
      <c r="SEM325" s="130"/>
      <c r="SEN325" s="131"/>
      <c r="SEO325" s="131"/>
      <c r="SEP325" s="131"/>
      <c r="SEQ325" s="132"/>
      <c r="SER325" s="132"/>
      <c r="SES325" s="129"/>
      <c r="SET325" s="129"/>
      <c r="SEU325" s="130"/>
      <c r="SEV325" s="131"/>
      <c r="SEW325" s="131"/>
      <c r="SEX325" s="131"/>
      <c r="SEY325" s="132"/>
      <c r="SEZ325" s="132"/>
      <c r="SFA325" s="129"/>
      <c r="SFB325" s="129"/>
      <c r="SFC325" s="130"/>
      <c r="SFD325" s="131"/>
      <c r="SFE325" s="131"/>
      <c r="SFF325" s="131"/>
      <c r="SFG325" s="132"/>
      <c r="SFH325" s="132"/>
      <c r="SFI325" s="129"/>
      <c r="SFJ325" s="129"/>
      <c r="SFK325" s="130"/>
      <c r="SFL325" s="131"/>
      <c r="SFM325" s="131"/>
      <c r="SFN325" s="131"/>
      <c r="SFO325" s="132"/>
      <c r="SFP325" s="132"/>
      <c r="SFQ325" s="129"/>
      <c r="SFR325" s="129"/>
      <c r="SFS325" s="130"/>
      <c r="SFT325" s="131"/>
      <c r="SFU325" s="131"/>
      <c r="SFV325" s="131"/>
      <c r="SFW325" s="132"/>
      <c r="SFX325" s="132"/>
      <c r="SFY325" s="129"/>
      <c r="SFZ325" s="129"/>
      <c r="SGA325" s="130"/>
      <c r="SGB325" s="131"/>
      <c r="SGC325" s="131"/>
      <c r="SGD325" s="131"/>
      <c r="SGE325" s="132"/>
      <c r="SGF325" s="132"/>
      <c r="SGG325" s="129"/>
      <c r="SGH325" s="129"/>
      <c r="SGI325" s="130"/>
      <c r="SGJ325" s="131"/>
      <c r="SGK325" s="131"/>
      <c r="SGL325" s="131"/>
      <c r="SGM325" s="132"/>
      <c r="SGN325" s="132"/>
      <c r="SGO325" s="129"/>
      <c r="SGP325" s="129"/>
      <c r="SGQ325" s="130"/>
      <c r="SGR325" s="131"/>
      <c r="SGS325" s="131"/>
      <c r="SGT325" s="131"/>
      <c r="SGU325" s="132"/>
      <c r="SGV325" s="132"/>
      <c r="SGW325" s="129"/>
      <c r="SGX325" s="129"/>
      <c r="SGY325" s="130"/>
      <c r="SGZ325" s="131"/>
      <c r="SHA325" s="131"/>
      <c r="SHB325" s="131"/>
      <c r="SHC325" s="132"/>
      <c r="SHD325" s="132"/>
      <c r="SHE325" s="129"/>
      <c r="SHF325" s="129"/>
      <c r="SHG325" s="130"/>
      <c r="SHH325" s="131"/>
      <c r="SHI325" s="131"/>
      <c r="SHJ325" s="131"/>
      <c r="SHK325" s="132"/>
      <c r="SHL325" s="132"/>
      <c r="SHM325" s="129"/>
      <c r="SHN325" s="129"/>
      <c r="SHO325" s="130"/>
      <c r="SHP325" s="131"/>
      <c r="SHQ325" s="131"/>
      <c r="SHR325" s="131"/>
      <c r="SHS325" s="132"/>
      <c r="SHT325" s="132"/>
      <c r="SHU325" s="129"/>
      <c r="SHV325" s="129"/>
      <c r="SHW325" s="130"/>
      <c r="SHX325" s="131"/>
      <c r="SHY325" s="131"/>
      <c r="SHZ325" s="131"/>
      <c r="SIA325" s="132"/>
      <c r="SIB325" s="132"/>
      <c r="SIC325" s="129"/>
      <c r="SID325" s="129"/>
      <c r="SIE325" s="130"/>
      <c r="SIF325" s="131"/>
      <c r="SIG325" s="131"/>
      <c r="SIH325" s="131"/>
      <c r="SII325" s="132"/>
      <c r="SIJ325" s="132"/>
      <c r="SIK325" s="129"/>
      <c r="SIL325" s="129"/>
      <c r="SIM325" s="130"/>
      <c r="SIN325" s="131"/>
      <c r="SIO325" s="131"/>
      <c r="SIP325" s="131"/>
      <c r="SIQ325" s="132"/>
      <c r="SIR325" s="132"/>
      <c r="SIS325" s="129"/>
      <c r="SIT325" s="129"/>
      <c r="SIU325" s="130"/>
      <c r="SIV325" s="131"/>
      <c r="SIW325" s="131"/>
      <c r="SIX325" s="131"/>
      <c r="SIY325" s="132"/>
      <c r="SIZ325" s="132"/>
      <c r="SJA325" s="129"/>
      <c r="SJB325" s="129"/>
      <c r="SJC325" s="130"/>
      <c r="SJD325" s="131"/>
      <c r="SJE325" s="131"/>
      <c r="SJF325" s="131"/>
      <c r="SJG325" s="132"/>
      <c r="SJH325" s="132"/>
      <c r="SJI325" s="129"/>
      <c r="SJJ325" s="129"/>
      <c r="SJK325" s="130"/>
      <c r="SJL325" s="131"/>
      <c r="SJM325" s="131"/>
      <c r="SJN325" s="131"/>
      <c r="SJO325" s="132"/>
      <c r="SJP325" s="132"/>
      <c r="SJQ325" s="129"/>
      <c r="SJR325" s="129"/>
      <c r="SJS325" s="130"/>
      <c r="SJT325" s="131"/>
      <c r="SJU325" s="131"/>
      <c r="SJV325" s="131"/>
      <c r="SJW325" s="132"/>
      <c r="SJX325" s="132"/>
      <c r="SJY325" s="129"/>
      <c r="SJZ325" s="129"/>
      <c r="SKA325" s="130"/>
      <c r="SKB325" s="131"/>
      <c r="SKC325" s="131"/>
      <c r="SKD325" s="131"/>
      <c r="SKE325" s="132"/>
      <c r="SKF325" s="132"/>
      <c r="SKG325" s="129"/>
      <c r="SKH325" s="129"/>
      <c r="SKI325" s="130"/>
      <c r="SKJ325" s="131"/>
      <c r="SKK325" s="131"/>
      <c r="SKL325" s="131"/>
      <c r="SKM325" s="132"/>
      <c r="SKN325" s="132"/>
      <c r="SKO325" s="129"/>
      <c r="SKP325" s="129"/>
      <c r="SKQ325" s="130"/>
      <c r="SKR325" s="131"/>
      <c r="SKS325" s="131"/>
      <c r="SKT325" s="131"/>
      <c r="SKU325" s="132"/>
      <c r="SKV325" s="132"/>
      <c r="SKW325" s="129"/>
      <c r="SKX325" s="129"/>
      <c r="SKY325" s="130"/>
      <c r="SKZ325" s="131"/>
      <c r="SLA325" s="131"/>
      <c r="SLB325" s="131"/>
      <c r="SLC325" s="132"/>
      <c r="SLD325" s="132"/>
      <c r="SLE325" s="129"/>
      <c r="SLF325" s="129"/>
      <c r="SLG325" s="130"/>
      <c r="SLH325" s="131"/>
      <c r="SLI325" s="131"/>
      <c r="SLJ325" s="131"/>
      <c r="SLK325" s="132"/>
      <c r="SLL325" s="132"/>
      <c r="SLM325" s="129"/>
      <c r="SLN325" s="129"/>
      <c r="SLO325" s="130"/>
      <c r="SLP325" s="131"/>
      <c r="SLQ325" s="131"/>
      <c r="SLR325" s="131"/>
      <c r="SLS325" s="132"/>
      <c r="SLT325" s="132"/>
      <c r="SLU325" s="129"/>
      <c r="SLV325" s="129"/>
      <c r="SLW325" s="130"/>
      <c r="SLX325" s="131"/>
      <c r="SLY325" s="131"/>
      <c r="SLZ325" s="131"/>
      <c r="SMA325" s="132"/>
      <c r="SMB325" s="132"/>
      <c r="SMC325" s="129"/>
      <c r="SMD325" s="129"/>
      <c r="SME325" s="130"/>
      <c r="SMF325" s="131"/>
      <c r="SMG325" s="131"/>
      <c r="SMH325" s="131"/>
      <c r="SMI325" s="132"/>
      <c r="SMJ325" s="132"/>
      <c r="SMK325" s="129"/>
      <c r="SML325" s="129"/>
      <c r="SMM325" s="130"/>
      <c r="SMN325" s="131"/>
      <c r="SMO325" s="131"/>
      <c r="SMP325" s="131"/>
      <c r="SMQ325" s="132"/>
      <c r="SMR325" s="132"/>
      <c r="SMS325" s="129"/>
      <c r="SMT325" s="129"/>
      <c r="SMU325" s="130"/>
      <c r="SMV325" s="131"/>
      <c r="SMW325" s="131"/>
      <c r="SMX325" s="131"/>
      <c r="SMY325" s="132"/>
      <c r="SMZ325" s="132"/>
      <c r="SNA325" s="129"/>
      <c r="SNB325" s="129"/>
      <c r="SNC325" s="130"/>
      <c r="SND325" s="131"/>
      <c r="SNE325" s="131"/>
      <c r="SNF325" s="131"/>
      <c r="SNG325" s="132"/>
      <c r="SNH325" s="132"/>
      <c r="SNI325" s="129"/>
      <c r="SNJ325" s="129"/>
      <c r="SNK325" s="130"/>
      <c r="SNL325" s="131"/>
      <c r="SNM325" s="131"/>
      <c r="SNN325" s="131"/>
      <c r="SNO325" s="132"/>
      <c r="SNP325" s="132"/>
      <c r="SNQ325" s="129"/>
      <c r="SNR325" s="129"/>
      <c r="SNS325" s="130"/>
      <c r="SNT325" s="131"/>
      <c r="SNU325" s="131"/>
      <c r="SNV325" s="131"/>
      <c r="SNW325" s="132"/>
      <c r="SNX325" s="132"/>
      <c r="SNY325" s="129"/>
      <c r="SNZ325" s="129"/>
      <c r="SOA325" s="130"/>
      <c r="SOB325" s="131"/>
      <c r="SOC325" s="131"/>
      <c r="SOD325" s="131"/>
      <c r="SOE325" s="132"/>
      <c r="SOF325" s="132"/>
      <c r="SOG325" s="129"/>
      <c r="SOH325" s="129"/>
      <c r="SOI325" s="130"/>
      <c r="SOJ325" s="131"/>
      <c r="SOK325" s="131"/>
      <c r="SOL325" s="131"/>
      <c r="SOM325" s="132"/>
      <c r="SON325" s="132"/>
      <c r="SOO325" s="129"/>
      <c r="SOP325" s="129"/>
      <c r="SOQ325" s="130"/>
      <c r="SOR325" s="131"/>
      <c r="SOS325" s="131"/>
      <c r="SOT325" s="131"/>
      <c r="SOU325" s="132"/>
      <c r="SOV325" s="132"/>
      <c r="SOW325" s="129"/>
      <c r="SOX325" s="129"/>
      <c r="SOY325" s="130"/>
      <c r="SOZ325" s="131"/>
      <c r="SPA325" s="131"/>
      <c r="SPB325" s="131"/>
      <c r="SPC325" s="132"/>
      <c r="SPD325" s="132"/>
      <c r="SPE325" s="129"/>
      <c r="SPF325" s="129"/>
      <c r="SPG325" s="130"/>
      <c r="SPH325" s="131"/>
      <c r="SPI325" s="131"/>
      <c r="SPJ325" s="131"/>
      <c r="SPK325" s="132"/>
      <c r="SPL325" s="132"/>
      <c r="SPM325" s="129"/>
      <c r="SPN325" s="129"/>
      <c r="SPO325" s="130"/>
      <c r="SPP325" s="131"/>
      <c r="SPQ325" s="131"/>
      <c r="SPR325" s="131"/>
      <c r="SPS325" s="132"/>
      <c r="SPT325" s="132"/>
      <c r="SPU325" s="129"/>
      <c r="SPV325" s="129"/>
      <c r="SPW325" s="130"/>
      <c r="SPX325" s="131"/>
      <c r="SPY325" s="131"/>
      <c r="SPZ325" s="131"/>
      <c r="SQA325" s="132"/>
      <c r="SQB325" s="132"/>
      <c r="SQC325" s="129"/>
      <c r="SQD325" s="129"/>
      <c r="SQE325" s="130"/>
      <c r="SQF325" s="131"/>
      <c r="SQG325" s="131"/>
      <c r="SQH325" s="131"/>
      <c r="SQI325" s="132"/>
      <c r="SQJ325" s="132"/>
      <c r="SQK325" s="129"/>
      <c r="SQL325" s="129"/>
      <c r="SQM325" s="130"/>
      <c r="SQN325" s="131"/>
      <c r="SQO325" s="131"/>
      <c r="SQP325" s="131"/>
      <c r="SQQ325" s="132"/>
      <c r="SQR325" s="132"/>
      <c r="SQS325" s="129"/>
      <c r="SQT325" s="129"/>
      <c r="SQU325" s="130"/>
      <c r="SQV325" s="131"/>
      <c r="SQW325" s="131"/>
      <c r="SQX325" s="131"/>
      <c r="SQY325" s="132"/>
      <c r="SQZ325" s="132"/>
      <c r="SRA325" s="129"/>
      <c r="SRB325" s="129"/>
      <c r="SRC325" s="130"/>
      <c r="SRD325" s="131"/>
      <c r="SRE325" s="131"/>
      <c r="SRF325" s="131"/>
      <c r="SRG325" s="132"/>
      <c r="SRH325" s="132"/>
      <c r="SRI325" s="129"/>
      <c r="SRJ325" s="129"/>
      <c r="SRK325" s="130"/>
      <c r="SRL325" s="131"/>
      <c r="SRM325" s="131"/>
      <c r="SRN325" s="131"/>
      <c r="SRO325" s="132"/>
      <c r="SRP325" s="132"/>
      <c r="SRQ325" s="129"/>
      <c r="SRR325" s="129"/>
      <c r="SRS325" s="130"/>
      <c r="SRT325" s="131"/>
      <c r="SRU325" s="131"/>
      <c r="SRV325" s="131"/>
      <c r="SRW325" s="132"/>
      <c r="SRX325" s="132"/>
      <c r="SRY325" s="129"/>
      <c r="SRZ325" s="129"/>
      <c r="SSA325" s="130"/>
      <c r="SSB325" s="131"/>
      <c r="SSC325" s="131"/>
      <c r="SSD325" s="131"/>
      <c r="SSE325" s="132"/>
      <c r="SSF325" s="132"/>
      <c r="SSG325" s="129"/>
      <c r="SSH325" s="129"/>
      <c r="SSI325" s="130"/>
      <c r="SSJ325" s="131"/>
      <c r="SSK325" s="131"/>
      <c r="SSL325" s="131"/>
      <c r="SSM325" s="132"/>
      <c r="SSN325" s="132"/>
      <c r="SSO325" s="129"/>
      <c r="SSP325" s="129"/>
      <c r="SSQ325" s="130"/>
      <c r="SSR325" s="131"/>
      <c r="SSS325" s="131"/>
      <c r="SST325" s="131"/>
      <c r="SSU325" s="132"/>
      <c r="SSV325" s="132"/>
      <c r="SSW325" s="129"/>
      <c r="SSX325" s="129"/>
      <c r="SSY325" s="130"/>
      <c r="SSZ325" s="131"/>
      <c r="STA325" s="131"/>
      <c r="STB325" s="131"/>
      <c r="STC325" s="132"/>
      <c r="STD325" s="132"/>
      <c r="STE325" s="129"/>
      <c r="STF325" s="129"/>
      <c r="STG325" s="130"/>
      <c r="STH325" s="131"/>
      <c r="STI325" s="131"/>
      <c r="STJ325" s="131"/>
      <c r="STK325" s="132"/>
      <c r="STL325" s="132"/>
      <c r="STM325" s="129"/>
      <c r="STN325" s="129"/>
      <c r="STO325" s="130"/>
      <c r="STP325" s="131"/>
      <c r="STQ325" s="131"/>
      <c r="STR325" s="131"/>
      <c r="STS325" s="132"/>
      <c r="STT325" s="132"/>
      <c r="STU325" s="129"/>
      <c r="STV325" s="129"/>
      <c r="STW325" s="130"/>
      <c r="STX325" s="131"/>
      <c r="STY325" s="131"/>
      <c r="STZ325" s="131"/>
      <c r="SUA325" s="132"/>
      <c r="SUB325" s="132"/>
      <c r="SUC325" s="129"/>
      <c r="SUD325" s="129"/>
      <c r="SUE325" s="130"/>
      <c r="SUF325" s="131"/>
      <c r="SUG325" s="131"/>
      <c r="SUH325" s="131"/>
      <c r="SUI325" s="132"/>
      <c r="SUJ325" s="132"/>
      <c r="SUK325" s="129"/>
      <c r="SUL325" s="129"/>
      <c r="SUM325" s="130"/>
      <c r="SUN325" s="131"/>
      <c r="SUO325" s="131"/>
      <c r="SUP325" s="131"/>
      <c r="SUQ325" s="132"/>
      <c r="SUR325" s="132"/>
      <c r="SUS325" s="129"/>
      <c r="SUT325" s="129"/>
      <c r="SUU325" s="130"/>
      <c r="SUV325" s="131"/>
      <c r="SUW325" s="131"/>
      <c r="SUX325" s="131"/>
      <c r="SUY325" s="132"/>
      <c r="SUZ325" s="132"/>
      <c r="SVA325" s="129"/>
      <c r="SVB325" s="129"/>
      <c r="SVC325" s="130"/>
      <c r="SVD325" s="131"/>
      <c r="SVE325" s="131"/>
      <c r="SVF325" s="131"/>
      <c r="SVG325" s="132"/>
      <c r="SVH325" s="132"/>
      <c r="SVI325" s="129"/>
      <c r="SVJ325" s="129"/>
      <c r="SVK325" s="130"/>
      <c r="SVL325" s="131"/>
      <c r="SVM325" s="131"/>
      <c r="SVN325" s="131"/>
      <c r="SVO325" s="132"/>
      <c r="SVP325" s="132"/>
      <c r="SVQ325" s="129"/>
      <c r="SVR325" s="129"/>
      <c r="SVS325" s="130"/>
      <c r="SVT325" s="131"/>
      <c r="SVU325" s="131"/>
      <c r="SVV325" s="131"/>
      <c r="SVW325" s="132"/>
      <c r="SVX325" s="132"/>
      <c r="SVY325" s="129"/>
      <c r="SVZ325" s="129"/>
      <c r="SWA325" s="130"/>
      <c r="SWB325" s="131"/>
      <c r="SWC325" s="131"/>
      <c r="SWD325" s="131"/>
      <c r="SWE325" s="132"/>
      <c r="SWF325" s="132"/>
      <c r="SWG325" s="129"/>
      <c r="SWH325" s="129"/>
      <c r="SWI325" s="130"/>
      <c r="SWJ325" s="131"/>
      <c r="SWK325" s="131"/>
      <c r="SWL325" s="131"/>
      <c r="SWM325" s="132"/>
      <c r="SWN325" s="132"/>
      <c r="SWO325" s="129"/>
      <c r="SWP325" s="129"/>
      <c r="SWQ325" s="130"/>
      <c r="SWR325" s="131"/>
      <c r="SWS325" s="131"/>
      <c r="SWT325" s="131"/>
      <c r="SWU325" s="132"/>
      <c r="SWV325" s="132"/>
      <c r="SWW325" s="129"/>
      <c r="SWX325" s="129"/>
      <c r="SWY325" s="130"/>
      <c r="SWZ325" s="131"/>
      <c r="SXA325" s="131"/>
      <c r="SXB325" s="131"/>
      <c r="SXC325" s="132"/>
      <c r="SXD325" s="132"/>
      <c r="SXE325" s="129"/>
      <c r="SXF325" s="129"/>
      <c r="SXG325" s="130"/>
      <c r="SXH325" s="131"/>
      <c r="SXI325" s="131"/>
      <c r="SXJ325" s="131"/>
      <c r="SXK325" s="132"/>
      <c r="SXL325" s="132"/>
      <c r="SXM325" s="129"/>
      <c r="SXN325" s="129"/>
      <c r="SXO325" s="130"/>
      <c r="SXP325" s="131"/>
      <c r="SXQ325" s="131"/>
      <c r="SXR325" s="131"/>
      <c r="SXS325" s="132"/>
      <c r="SXT325" s="132"/>
      <c r="SXU325" s="129"/>
      <c r="SXV325" s="129"/>
      <c r="SXW325" s="130"/>
      <c r="SXX325" s="131"/>
      <c r="SXY325" s="131"/>
      <c r="SXZ325" s="131"/>
      <c r="SYA325" s="132"/>
      <c r="SYB325" s="132"/>
      <c r="SYC325" s="129"/>
      <c r="SYD325" s="129"/>
      <c r="SYE325" s="130"/>
      <c r="SYF325" s="131"/>
      <c r="SYG325" s="131"/>
      <c r="SYH325" s="131"/>
      <c r="SYI325" s="132"/>
      <c r="SYJ325" s="132"/>
      <c r="SYK325" s="129"/>
      <c r="SYL325" s="129"/>
      <c r="SYM325" s="130"/>
      <c r="SYN325" s="131"/>
      <c r="SYO325" s="131"/>
      <c r="SYP325" s="131"/>
      <c r="SYQ325" s="132"/>
      <c r="SYR325" s="132"/>
      <c r="SYS325" s="129"/>
      <c r="SYT325" s="129"/>
      <c r="SYU325" s="130"/>
      <c r="SYV325" s="131"/>
      <c r="SYW325" s="131"/>
      <c r="SYX325" s="131"/>
      <c r="SYY325" s="132"/>
      <c r="SYZ325" s="132"/>
      <c r="SZA325" s="129"/>
      <c r="SZB325" s="129"/>
      <c r="SZC325" s="130"/>
      <c r="SZD325" s="131"/>
      <c r="SZE325" s="131"/>
      <c r="SZF325" s="131"/>
      <c r="SZG325" s="132"/>
      <c r="SZH325" s="132"/>
      <c r="SZI325" s="129"/>
      <c r="SZJ325" s="129"/>
      <c r="SZK325" s="130"/>
      <c r="SZL325" s="131"/>
      <c r="SZM325" s="131"/>
      <c r="SZN325" s="131"/>
      <c r="SZO325" s="132"/>
      <c r="SZP325" s="132"/>
      <c r="SZQ325" s="129"/>
      <c r="SZR325" s="129"/>
      <c r="SZS325" s="130"/>
      <c r="SZT325" s="131"/>
      <c r="SZU325" s="131"/>
      <c r="SZV325" s="131"/>
      <c r="SZW325" s="132"/>
      <c r="SZX325" s="132"/>
      <c r="SZY325" s="129"/>
      <c r="SZZ325" s="129"/>
      <c r="TAA325" s="130"/>
      <c r="TAB325" s="131"/>
      <c r="TAC325" s="131"/>
      <c r="TAD325" s="131"/>
      <c r="TAE325" s="132"/>
      <c r="TAF325" s="132"/>
      <c r="TAG325" s="129"/>
      <c r="TAH325" s="129"/>
      <c r="TAI325" s="130"/>
      <c r="TAJ325" s="131"/>
      <c r="TAK325" s="131"/>
      <c r="TAL325" s="131"/>
      <c r="TAM325" s="132"/>
      <c r="TAN325" s="132"/>
      <c r="TAO325" s="129"/>
      <c r="TAP325" s="129"/>
      <c r="TAQ325" s="130"/>
      <c r="TAR325" s="131"/>
      <c r="TAS325" s="131"/>
      <c r="TAT325" s="131"/>
      <c r="TAU325" s="132"/>
      <c r="TAV325" s="132"/>
      <c r="TAW325" s="129"/>
      <c r="TAX325" s="129"/>
      <c r="TAY325" s="130"/>
      <c r="TAZ325" s="131"/>
      <c r="TBA325" s="131"/>
      <c r="TBB325" s="131"/>
      <c r="TBC325" s="132"/>
      <c r="TBD325" s="132"/>
      <c r="TBE325" s="129"/>
      <c r="TBF325" s="129"/>
      <c r="TBG325" s="130"/>
      <c r="TBH325" s="131"/>
      <c r="TBI325" s="131"/>
      <c r="TBJ325" s="131"/>
      <c r="TBK325" s="132"/>
      <c r="TBL325" s="132"/>
      <c r="TBM325" s="129"/>
      <c r="TBN325" s="129"/>
      <c r="TBO325" s="130"/>
      <c r="TBP325" s="131"/>
      <c r="TBQ325" s="131"/>
      <c r="TBR325" s="131"/>
      <c r="TBS325" s="132"/>
      <c r="TBT325" s="132"/>
      <c r="TBU325" s="129"/>
      <c r="TBV325" s="129"/>
      <c r="TBW325" s="130"/>
      <c r="TBX325" s="131"/>
      <c r="TBY325" s="131"/>
      <c r="TBZ325" s="131"/>
      <c r="TCA325" s="132"/>
      <c r="TCB325" s="132"/>
      <c r="TCC325" s="129"/>
      <c r="TCD325" s="129"/>
      <c r="TCE325" s="130"/>
      <c r="TCF325" s="131"/>
      <c r="TCG325" s="131"/>
      <c r="TCH325" s="131"/>
      <c r="TCI325" s="132"/>
      <c r="TCJ325" s="132"/>
      <c r="TCK325" s="129"/>
      <c r="TCL325" s="129"/>
      <c r="TCM325" s="130"/>
      <c r="TCN325" s="131"/>
      <c r="TCO325" s="131"/>
      <c r="TCP325" s="131"/>
      <c r="TCQ325" s="132"/>
      <c r="TCR325" s="132"/>
      <c r="TCS325" s="129"/>
      <c r="TCT325" s="129"/>
      <c r="TCU325" s="130"/>
      <c r="TCV325" s="131"/>
      <c r="TCW325" s="131"/>
      <c r="TCX325" s="131"/>
      <c r="TCY325" s="132"/>
      <c r="TCZ325" s="132"/>
      <c r="TDA325" s="129"/>
      <c r="TDB325" s="129"/>
      <c r="TDC325" s="130"/>
      <c r="TDD325" s="131"/>
      <c r="TDE325" s="131"/>
      <c r="TDF325" s="131"/>
      <c r="TDG325" s="132"/>
      <c r="TDH325" s="132"/>
      <c r="TDI325" s="129"/>
      <c r="TDJ325" s="129"/>
      <c r="TDK325" s="130"/>
      <c r="TDL325" s="131"/>
      <c r="TDM325" s="131"/>
      <c r="TDN325" s="131"/>
      <c r="TDO325" s="132"/>
      <c r="TDP325" s="132"/>
      <c r="TDQ325" s="129"/>
      <c r="TDR325" s="129"/>
      <c r="TDS325" s="130"/>
      <c r="TDT325" s="131"/>
      <c r="TDU325" s="131"/>
      <c r="TDV325" s="131"/>
      <c r="TDW325" s="132"/>
      <c r="TDX325" s="132"/>
      <c r="TDY325" s="129"/>
      <c r="TDZ325" s="129"/>
      <c r="TEA325" s="130"/>
      <c r="TEB325" s="131"/>
      <c r="TEC325" s="131"/>
      <c r="TED325" s="131"/>
      <c r="TEE325" s="132"/>
      <c r="TEF325" s="132"/>
      <c r="TEG325" s="129"/>
      <c r="TEH325" s="129"/>
      <c r="TEI325" s="130"/>
      <c r="TEJ325" s="131"/>
      <c r="TEK325" s="131"/>
      <c r="TEL325" s="131"/>
      <c r="TEM325" s="132"/>
      <c r="TEN325" s="132"/>
      <c r="TEO325" s="129"/>
      <c r="TEP325" s="129"/>
      <c r="TEQ325" s="130"/>
      <c r="TER325" s="131"/>
      <c r="TES325" s="131"/>
      <c r="TET325" s="131"/>
      <c r="TEU325" s="132"/>
      <c r="TEV325" s="132"/>
      <c r="TEW325" s="129"/>
      <c r="TEX325" s="129"/>
      <c r="TEY325" s="130"/>
      <c r="TEZ325" s="131"/>
      <c r="TFA325" s="131"/>
      <c r="TFB325" s="131"/>
      <c r="TFC325" s="132"/>
      <c r="TFD325" s="132"/>
      <c r="TFE325" s="129"/>
      <c r="TFF325" s="129"/>
      <c r="TFG325" s="130"/>
      <c r="TFH325" s="131"/>
      <c r="TFI325" s="131"/>
      <c r="TFJ325" s="131"/>
      <c r="TFK325" s="132"/>
      <c r="TFL325" s="132"/>
      <c r="TFM325" s="129"/>
      <c r="TFN325" s="129"/>
      <c r="TFO325" s="130"/>
      <c r="TFP325" s="131"/>
      <c r="TFQ325" s="131"/>
      <c r="TFR325" s="131"/>
      <c r="TFS325" s="132"/>
      <c r="TFT325" s="132"/>
      <c r="TFU325" s="129"/>
      <c r="TFV325" s="129"/>
      <c r="TFW325" s="130"/>
      <c r="TFX325" s="131"/>
      <c r="TFY325" s="131"/>
      <c r="TFZ325" s="131"/>
      <c r="TGA325" s="132"/>
      <c r="TGB325" s="132"/>
      <c r="TGC325" s="129"/>
      <c r="TGD325" s="129"/>
      <c r="TGE325" s="130"/>
      <c r="TGF325" s="131"/>
      <c r="TGG325" s="131"/>
      <c r="TGH325" s="131"/>
      <c r="TGI325" s="132"/>
      <c r="TGJ325" s="132"/>
      <c r="TGK325" s="129"/>
      <c r="TGL325" s="129"/>
      <c r="TGM325" s="130"/>
      <c r="TGN325" s="131"/>
      <c r="TGO325" s="131"/>
      <c r="TGP325" s="131"/>
      <c r="TGQ325" s="132"/>
      <c r="TGR325" s="132"/>
      <c r="TGS325" s="129"/>
      <c r="TGT325" s="129"/>
      <c r="TGU325" s="130"/>
      <c r="TGV325" s="131"/>
      <c r="TGW325" s="131"/>
      <c r="TGX325" s="131"/>
      <c r="TGY325" s="132"/>
      <c r="TGZ325" s="132"/>
      <c r="THA325" s="129"/>
      <c r="THB325" s="129"/>
      <c r="THC325" s="130"/>
      <c r="THD325" s="131"/>
      <c r="THE325" s="131"/>
      <c r="THF325" s="131"/>
      <c r="THG325" s="132"/>
      <c r="THH325" s="132"/>
      <c r="THI325" s="129"/>
      <c r="THJ325" s="129"/>
      <c r="THK325" s="130"/>
      <c r="THL325" s="131"/>
      <c r="THM325" s="131"/>
      <c r="THN325" s="131"/>
      <c r="THO325" s="132"/>
      <c r="THP325" s="132"/>
      <c r="THQ325" s="129"/>
      <c r="THR325" s="129"/>
      <c r="THS325" s="130"/>
      <c r="THT325" s="131"/>
      <c r="THU325" s="131"/>
      <c r="THV325" s="131"/>
      <c r="THW325" s="132"/>
      <c r="THX325" s="132"/>
      <c r="THY325" s="129"/>
      <c r="THZ325" s="129"/>
      <c r="TIA325" s="130"/>
      <c r="TIB325" s="131"/>
      <c r="TIC325" s="131"/>
      <c r="TID325" s="131"/>
      <c r="TIE325" s="132"/>
      <c r="TIF325" s="132"/>
      <c r="TIG325" s="129"/>
      <c r="TIH325" s="129"/>
      <c r="TII325" s="130"/>
      <c r="TIJ325" s="131"/>
      <c r="TIK325" s="131"/>
      <c r="TIL325" s="131"/>
      <c r="TIM325" s="132"/>
      <c r="TIN325" s="132"/>
      <c r="TIO325" s="129"/>
      <c r="TIP325" s="129"/>
      <c r="TIQ325" s="130"/>
      <c r="TIR325" s="131"/>
      <c r="TIS325" s="131"/>
      <c r="TIT325" s="131"/>
      <c r="TIU325" s="132"/>
      <c r="TIV325" s="132"/>
      <c r="TIW325" s="129"/>
      <c r="TIX325" s="129"/>
      <c r="TIY325" s="130"/>
      <c r="TIZ325" s="131"/>
      <c r="TJA325" s="131"/>
      <c r="TJB325" s="131"/>
      <c r="TJC325" s="132"/>
      <c r="TJD325" s="132"/>
      <c r="TJE325" s="129"/>
      <c r="TJF325" s="129"/>
      <c r="TJG325" s="130"/>
      <c r="TJH325" s="131"/>
      <c r="TJI325" s="131"/>
      <c r="TJJ325" s="131"/>
      <c r="TJK325" s="132"/>
      <c r="TJL325" s="132"/>
      <c r="TJM325" s="129"/>
      <c r="TJN325" s="129"/>
      <c r="TJO325" s="130"/>
      <c r="TJP325" s="131"/>
      <c r="TJQ325" s="131"/>
      <c r="TJR325" s="131"/>
      <c r="TJS325" s="132"/>
      <c r="TJT325" s="132"/>
      <c r="TJU325" s="129"/>
      <c r="TJV325" s="129"/>
      <c r="TJW325" s="130"/>
      <c r="TJX325" s="131"/>
      <c r="TJY325" s="131"/>
      <c r="TJZ325" s="131"/>
      <c r="TKA325" s="132"/>
      <c r="TKB325" s="132"/>
      <c r="TKC325" s="129"/>
      <c r="TKD325" s="129"/>
      <c r="TKE325" s="130"/>
      <c r="TKF325" s="131"/>
      <c r="TKG325" s="131"/>
      <c r="TKH325" s="131"/>
      <c r="TKI325" s="132"/>
      <c r="TKJ325" s="132"/>
      <c r="TKK325" s="129"/>
      <c r="TKL325" s="129"/>
      <c r="TKM325" s="130"/>
      <c r="TKN325" s="131"/>
      <c r="TKO325" s="131"/>
      <c r="TKP325" s="131"/>
      <c r="TKQ325" s="132"/>
      <c r="TKR325" s="132"/>
      <c r="TKS325" s="129"/>
      <c r="TKT325" s="129"/>
      <c r="TKU325" s="130"/>
      <c r="TKV325" s="131"/>
      <c r="TKW325" s="131"/>
      <c r="TKX325" s="131"/>
      <c r="TKY325" s="132"/>
      <c r="TKZ325" s="132"/>
      <c r="TLA325" s="129"/>
      <c r="TLB325" s="129"/>
      <c r="TLC325" s="130"/>
      <c r="TLD325" s="131"/>
      <c r="TLE325" s="131"/>
      <c r="TLF325" s="131"/>
      <c r="TLG325" s="132"/>
      <c r="TLH325" s="132"/>
      <c r="TLI325" s="129"/>
      <c r="TLJ325" s="129"/>
      <c r="TLK325" s="130"/>
      <c r="TLL325" s="131"/>
      <c r="TLM325" s="131"/>
      <c r="TLN325" s="131"/>
      <c r="TLO325" s="132"/>
      <c r="TLP325" s="132"/>
      <c r="TLQ325" s="129"/>
      <c r="TLR325" s="129"/>
      <c r="TLS325" s="130"/>
      <c r="TLT325" s="131"/>
      <c r="TLU325" s="131"/>
      <c r="TLV325" s="131"/>
      <c r="TLW325" s="132"/>
      <c r="TLX325" s="132"/>
      <c r="TLY325" s="129"/>
      <c r="TLZ325" s="129"/>
      <c r="TMA325" s="130"/>
      <c r="TMB325" s="131"/>
      <c r="TMC325" s="131"/>
      <c r="TMD325" s="131"/>
      <c r="TME325" s="132"/>
      <c r="TMF325" s="132"/>
      <c r="TMG325" s="129"/>
      <c r="TMH325" s="129"/>
      <c r="TMI325" s="130"/>
      <c r="TMJ325" s="131"/>
      <c r="TMK325" s="131"/>
      <c r="TML325" s="131"/>
      <c r="TMM325" s="132"/>
      <c r="TMN325" s="132"/>
      <c r="TMO325" s="129"/>
      <c r="TMP325" s="129"/>
      <c r="TMQ325" s="130"/>
      <c r="TMR325" s="131"/>
      <c r="TMS325" s="131"/>
      <c r="TMT325" s="131"/>
      <c r="TMU325" s="132"/>
      <c r="TMV325" s="132"/>
      <c r="TMW325" s="129"/>
      <c r="TMX325" s="129"/>
      <c r="TMY325" s="130"/>
      <c r="TMZ325" s="131"/>
      <c r="TNA325" s="131"/>
      <c r="TNB325" s="131"/>
      <c r="TNC325" s="132"/>
      <c r="TND325" s="132"/>
      <c r="TNE325" s="129"/>
      <c r="TNF325" s="129"/>
      <c r="TNG325" s="130"/>
      <c r="TNH325" s="131"/>
      <c r="TNI325" s="131"/>
      <c r="TNJ325" s="131"/>
      <c r="TNK325" s="132"/>
      <c r="TNL325" s="132"/>
      <c r="TNM325" s="129"/>
      <c r="TNN325" s="129"/>
      <c r="TNO325" s="130"/>
      <c r="TNP325" s="131"/>
      <c r="TNQ325" s="131"/>
      <c r="TNR325" s="131"/>
      <c r="TNS325" s="132"/>
      <c r="TNT325" s="132"/>
      <c r="TNU325" s="129"/>
      <c r="TNV325" s="129"/>
      <c r="TNW325" s="130"/>
      <c r="TNX325" s="131"/>
      <c r="TNY325" s="131"/>
      <c r="TNZ325" s="131"/>
      <c r="TOA325" s="132"/>
      <c r="TOB325" s="132"/>
      <c r="TOC325" s="129"/>
      <c r="TOD325" s="129"/>
      <c r="TOE325" s="130"/>
      <c r="TOF325" s="131"/>
      <c r="TOG325" s="131"/>
      <c r="TOH325" s="131"/>
      <c r="TOI325" s="132"/>
      <c r="TOJ325" s="132"/>
      <c r="TOK325" s="129"/>
      <c r="TOL325" s="129"/>
      <c r="TOM325" s="130"/>
      <c r="TON325" s="131"/>
      <c r="TOO325" s="131"/>
      <c r="TOP325" s="131"/>
      <c r="TOQ325" s="132"/>
      <c r="TOR325" s="132"/>
      <c r="TOS325" s="129"/>
      <c r="TOT325" s="129"/>
      <c r="TOU325" s="130"/>
      <c r="TOV325" s="131"/>
      <c r="TOW325" s="131"/>
      <c r="TOX325" s="131"/>
      <c r="TOY325" s="132"/>
      <c r="TOZ325" s="132"/>
      <c r="TPA325" s="129"/>
      <c r="TPB325" s="129"/>
      <c r="TPC325" s="130"/>
      <c r="TPD325" s="131"/>
      <c r="TPE325" s="131"/>
      <c r="TPF325" s="131"/>
      <c r="TPG325" s="132"/>
      <c r="TPH325" s="132"/>
      <c r="TPI325" s="129"/>
      <c r="TPJ325" s="129"/>
      <c r="TPK325" s="130"/>
      <c r="TPL325" s="131"/>
      <c r="TPM325" s="131"/>
      <c r="TPN325" s="131"/>
      <c r="TPO325" s="132"/>
      <c r="TPP325" s="132"/>
      <c r="TPQ325" s="129"/>
      <c r="TPR325" s="129"/>
      <c r="TPS325" s="130"/>
      <c r="TPT325" s="131"/>
      <c r="TPU325" s="131"/>
      <c r="TPV325" s="131"/>
      <c r="TPW325" s="132"/>
      <c r="TPX325" s="132"/>
      <c r="TPY325" s="129"/>
      <c r="TPZ325" s="129"/>
      <c r="TQA325" s="130"/>
      <c r="TQB325" s="131"/>
      <c r="TQC325" s="131"/>
      <c r="TQD325" s="131"/>
      <c r="TQE325" s="132"/>
      <c r="TQF325" s="132"/>
      <c r="TQG325" s="129"/>
      <c r="TQH325" s="129"/>
      <c r="TQI325" s="130"/>
      <c r="TQJ325" s="131"/>
      <c r="TQK325" s="131"/>
      <c r="TQL325" s="131"/>
      <c r="TQM325" s="132"/>
      <c r="TQN325" s="132"/>
      <c r="TQO325" s="129"/>
      <c r="TQP325" s="129"/>
      <c r="TQQ325" s="130"/>
      <c r="TQR325" s="131"/>
      <c r="TQS325" s="131"/>
      <c r="TQT325" s="131"/>
      <c r="TQU325" s="132"/>
      <c r="TQV325" s="132"/>
      <c r="TQW325" s="129"/>
      <c r="TQX325" s="129"/>
      <c r="TQY325" s="130"/>
      <c r="TQZ325" s="131"/>
      <c r="TRA325" s="131"/>
      <c r="TRB325" s="131"/>
      <c r="TRC325" s="132"/>
      <c r="TRD325" s="132"/>
      <c r="TRE325" s="129"/>
      <c r="TRF325" s="129"/>
      <c r="TRG325" s="130"/>
      <c r="TRH325" s="131"/>
      <c r="TRI325" s="131"/>
      <c r="TRJ325" s="131"/>
      <c r="TRK325" s="132"/>
      <c r="TRL325" s="132"/>
      <c r="TRM325" s="129"/>
      <c r="TRN325" s="129"/>
      <c r="TRO325" s="130"/>
      <c r="TRP325" s="131"/>
      <c r="TRQ325" s="131"/>
      <c r="TRR325" s="131"/>
      <c r="TRS325" s="132"/>
      <c r="TRT325" s="132"/>
      <c r="TRU325" s="129"/>
      <c r="TRV325" s="129"/>
      <c r="TRW325" s="130"/>
      <c r="TRX325" s="131"/>
      <c r="TRY325" s="131"/>
      <c r="TRZ325" s="131"/>
      <c r="TSA325" s="132"/>
      <c r="TSB325" s="132"/>
      <c r="TSC325" s="129"/>
      <c r="TSD325" s="129"/>
      <c r="TSE325" s="130"/>
      <c r="TSF325" s="131"/>
      <c r="TSG325" s="131"/>
      <c r="TSH325" s="131"/>
      <c r="TSI325" s="132"/>
      <c r="TSJ325" s="132"/>
      <c r="TSK325" s="129"/>
      <c r="TSL325" s="129"/>
      <c r="TSM325" s="130"/>
      <c r="TSN325" s="131"/>
      <c r="TSO325" s="131"/>
      <c r="TSP325" s="131"/>
      <c r="TSQ325" s="132"/>
      <c r="TSR325" s="132"/>
      <c r="TSS325" s="129"/>
      <c r="TST325" s="129"/>
      <c r="TSU325" s="130"/>
      <c r="TSV325" s="131"/>
      <c r="TSW325" s="131"/>
      <c r="TSX325" s="131"/>
      <c r="TSY325" s="132"/>
      <c r="TSZ325" s="132"/>
      <c r="TTA325" s="129"/>
      <c r="TTB325" s="129"/>
      <c r="TTC325" s="130"/>
      <c r="TTD325" s="131"/>
      <c r="TTE325" s="131"/>
      <c r="TTF325" s="131"/>
      <c r="TTG325" s="132"/>
      <c r="TTH325" s="132"/>
      <c r="TTI325" s="129"/>
      <c r="TTJ325" s="129"/>
      <c r="TTK325" s="130"/>
      <c r="TTL325" s="131"/>
      <c r="TTM325" s="131"/>
      <c r="TTN325" s="131"/>
      <c r="TTO325" s="132"/>
      <c r="TTP325" s="132"/>
      <c r="TTQ325" s="129"/>
      <c r="TTR325" s="129"/>
      <c r="TTS325" s="130"/>
      <c r="TTT325" s="131"/>
      <c r="TTU325" s="131"/>
      <c r="TTV325" s="131"/>
      <c r="TTW325" s="132"/>
      <c r="TTX325" s="132"/>
      <c r="TTY325" s="129"/>
      <c r="TTZ325" s="129"/>
      <c r="TUA325" s="130"/>
      <c r="TUB325" s="131"/>
      <c r="TUC325" s="131"/>
      <c r="TUD325" s="131"/>
      <c r="TUE325" s="132"/>
      <c r="TUF325" s="132"/>
      <c r="TUG325" s="129"/>
      <c r="TUH325" s="129"/>
      <c r="TUI325" s="130"/>
      <c r="TUJ325" s="131"/>
      <c r="TUK325" s="131"/>
      <c r="TUL325" s="131"/>
      <c r="TUM325" s="132"/>
      <c r="TUN325" s="132"/>
      <c r="TUO325" s="129"/>
      <c r="TUP325" s="129"/>
      <c r="TUQ325" s="130"/>
      <c r="TUR325" s="131"/>
      <c r="TUS325" s="131"/>
      <c r="TUT325" s="131"/>
      <c r="TUU325" s="132"/>
      <c r="TUV325" s="132"/>
      <c r="TUW325" s="129"/>
      <c r="TUX325" s="129"/>
      <c r="TUY325" s="130"/>
      <c r="TUZ325" s="131"/>
      <c r="TVA325" s="131"/>
      <c r="TVB325" s="131"/>
      <c r="TVC325" s="132"/>
      <c r="TVD325" s="132"/>
      <c r="TVE325" s="129"/>
      <c r="TVF325" s="129"/>
      <c r="TVG325" s="130"/>
      <c r="TVH325" s="131"/>
      <c r="TVI325" s="131"/>
      <c r="TVJ325" s="131"/>
      <c r="TVK325" s="132"/>
      <c r="TVL325" s="132"/>
      <c r="TVM325" s="129"/>
      <c r="TVN325" s="129"/>
      <c r="TVO325" s="130"/>
      <c r="TVP325" s="131"/>
      <c r="TVQ325" s="131"/>
      <c r="TVR325" s="131"/>
      <c r="TVS325" s="132"/>
      <c r="TVT325" s="132"/>
      <c r="TVU325" s="129"/>
      <c r="TVV325" s="129"/>
      <c r="TVW325" s="130"/>
      <c r="TVX325" s="131"/>
      <c r="TVY325" s="131"/>
      <c r="TVZ325" s="131"/>
      <c r="TWA325" s="132"/>
      <c r="TWB325" s="132"/>
      <c r="TWC325" s="129"/>
      <c r="TWD325" s="129"/>
      <c r="TWE325" s="130"/>
      <c r="TWF325" s="131"/>
      <c r="TWG325" s="131"/>
      <c r="TWH325" s="131"/>
      <c r="TWI325" s="132"/>
      <c r="TWJ325" s="132"/>
      <c r="TWK325" s="129"/>
      <c r="TWL325" s="129"/>
      <c r="TWM325" s="130"/>
      <c r="TWN325" s="131"/>
      <c r="TWO325" s="131"/>
      <c r="TWP325" s="131"/>
      <c r="TWQ325" s="132"/>
      <c r="TWR325" s="132"/>
      <c r="TWS325" s="129"/>
      <c r="TWT325" s="129"/>
      <c r="TWU325" s="130"/>
      <c r="TWV325" s="131"/>
      <c r="TWW325" s="131"/>
      <c r="TWX325" s="131"/>
      <c r="TWY325" s="132"/>
      <c r="TWZ325" s="132"/>
      <c r="TXA325" s="129"/>
      <c r="TXB325" s="129"/>
      <c r="TXC325" s="130"/>
      <c r="TXD325" s="131"/>
      <c r="TXE325" s="131"/>
      <c r="TXF325" s="131"/>
      <c r="TXG325" s="132"/>
      <c r="TXH325" s="132"/>
      <c r="TXI325" s="129"/>
      <c r="TXJ325" s="129"/>
      <c r="TXK325" s="130"/>
      <c r="TXL325" s="131"/>
      <c r="TXM325" s="131"/>
      <c r="TXN325" s="131"/>
      <c r="TXO325" s="132"/>
      <c r="TXP325" s="132"/>
      <c r="TXQ325" s="129"/>
      <c r="TXR325" s="129"/>
      <c r="TXS325" s="130"/>
      <c r="TXT325" s="131"/>
      <c r="TXU325" s="131"/>
      <c r="TXV325" s="131"/>
      <c r="TXW325" s="132"/>
      <c r="TXX325" s="132"/>
      <c r="TXY325" s="129"/>
      <c r="TXZ325" s="129"/>
      <c r="TYA325" s="130"/>
      <c r="TYB325" s="131"/>
      <c r="TYC325" s="131"/>
      <c r="TYD325" s="131"/>
      <c r="TYE325" s="132"/>
      <c r="TYF325" s="132"/>
      <c r="TYG325" s="129"/>
      <c r="TYH325" s="129"/>
      <c r="TYI325" s="130"/>
      <c r="TYJ325" s="131"/>
      <c r="TYK325" s="131"/>
      <c r="TYL325" s="131"/>
      <c r="TYM325" s="132"/>
      <c r="TYN325" s="132"/>
      <c r="TYO325" s="129"/>
      <c r="TYP325" s="129"/>
      <c r="TYQ325" s="130"/>
      <c r="TYR325" s="131"/>
      <c r="TYS325" s="131"/>
      <c r="TYT325" s="131"/>
      <c r="TYU325" s="132"/>
      <c r="TYV325" s="132"/>
      <c r="TYW325" s="129"/>
      <c r="TYX325" s="129"/>
      <c r="TYY325" s="130"/>
      <c r="TYZ325" s="131"/>
      <c r="TZA325" s="131"/>
      <c r="TZB325" s="131"/>
      <c r="TZC325" s="132"/>
      <c r="TZD325" s="132"/>
      <c r="TZE325" s="129"/>
      <c r="TZF325" s="129"/>
      <c r="TZG325" s="130"/>
      <c r="TZH325" s="131"/>
      <c r="TZI325" s="131"/>
      <c r="TZJ325" s="131"/>
      <c r="TZK325" s="132"/>
      <c r="TZL325" s="132"/>
      <c r="TZM325" s="129"/>
      <c r="TZN325" s="129"/>
      <c r="TZO325" s="130"/>
      <c r="TZP325" s="131"/>
      <c r="TZQ325" s="131"/>
      <c r="TZR325" s="131"/>
      <c r="TZS325" s="132"/>
      <c r="TZT325" s="132"/>
      <c r="TZU325" s="129"/>
      <c r="TZV325" s="129"/>
      <c r="TZW325" s="130"/>
      <c r="TZX325" s="131"/>
      <c r="TZY325" s="131"/>
      <c r="TZZ325" s="131"/>
      <c r="UAA325" s="132"/>
      <c r="UAB325" s="132"/>
      <c r="UAC325" s="129"/>
      <c r="UAD325" s="129"/>
      <c r="UAE325" s="130"/>
      <c r="UAF325" s="131"/>
      <c r="UAG325" s="131"/>
      <c r="UAH325" s="131"/>
      <c r="UAI325" s="132"/>
      <c r="UAJ325" s="132"/>
      <c r="UAK325" s="129"/>
      <c r="UAL325" s="129"/>
      <c r="UAM325" s="130"/>
      <c r="UAN325" s="131"/>
      <c r="UAO325" s="131"/>
      <c r="UAP325" s="131"/>
      <c r="UAQ325" s="132"/>
      <c r="UAR325" s="132"/>
      <c r="UAS325" s="129"/>
      <c r="UAT325" s="129"/>
      <c r="UAU325" s="130"/>
      <c r="UAV325" s="131"/>
      <c r="UAW325" s="131"/>
      <c r="UAX325" s="131"/>
      <c r="UAY325" s="132"/>
      <c r="UAZ325" s="132"/>
      <c r="UBA325" s="129"/>
      <c r="UBB325" s="129"/>
      <c r="UBC325" s="130"/>
      <c r="UBD325" s="131"/>
      <c r="UBE325" s="131"/>
      <c r="UBF325" s="131"/>
      <c r="UBG325" s="132"/>
      <c r="UBH325" s="132"/>
      <c r="UBI325" s="129"/>
      <c r="UBJ325" s="129"/>
      <c r="UBK325" s="130"/>
      <c r="UBL325" s="131"/>
      <c r="UBM325" s="131"/>
      <c r="UBN325" s="131"/>
      <c r="UBO325" s="132"/>
      <c r="UBP325" s="132"/>
      <c r="UBQ325" s="129"/>
      <c r="UBR325" s="129"/>
      <c r="UBS325" s="130"/>
      <c r="UBT325" s="131"/>
      <c r="UBU325" s="131"/>
      <c r="UBV325" s="131"/>
      <c r="UBW325" s="132"/>
      <c r="UBX325" s="132"/>
      <c r="UBY325" s="129"/>
      <c r="UBZ325" s="129"/>
      <c r="UCA325" s="130"/>
      <c r="UCB325" s="131"/>
      <c r="UCC325" s="131"/>
      <c r="UCD325" s="131"/>
      <c r="UCE325" s="132"/>
      <c r="UCF325" s="132"/>
      <c r="UCG325" s="129"/>
      <c r="UCH325" s="129"/>
      <c r="UCI325" s="130"/>
      <c r="UCJ325" s="131"/>
      <c r="UCK325" s="131"/>
      <c r="UCL325" s="131"/>
      <c r="UCM325" s="132"/>
      <c r="UCN325" s="132"/>
      <c r="UCO325" s="129"/>
      <c r="UCP325" s="129"/>
      <c r="UCQ325" s="130"/>
      <c r="UCR325" s="131"/>
      <c r="UCS325" s="131"/>
      <c r="UCT325" s="131"/>
      <c r="UCU325" s="132"/>
      <c r="UCV325" s="132"/>
      <c r="UCW325" s="129"/>
      <c r="UCX325" s="129"/>
      <c r="UCY325" s="130"/>
      <c r="UCZ325" s="131"/>
      <c r="UDA325" s="131"/>
      <c r="UDB325" s="131"/>
      <c r="UDC325" s="132"/>
      <c r="UDD325" s="132"/>
      <c r="UDE325" s="129"/>
      <c r="UDF325" s="129"/>
      <c r="UDG325" s="130"/>
      <c r="UDH325" s="131"/>
      <c r="UDI325" s="131"/>
      <c r="UDJ325" s="131"/>
      <c r="UDK325" s="132"/>
      <c r="UDL325" s="132"/>
      <c r="UDM325" s="129"/>
      <c r="UDN325" s="129"/>
      <c r="UDO325" s="130"/>
      <c r="UDP325" s="131"/>
      <c r="UDQ325" s="131"/>
      <c r="UDR325" s="131"/>
      <c r="UDS325" s="132"/>
      <c r="UDT325" s="132"/>
      <c r="UDU325" s="129"/>
      <c r="UDV325" s="129"/>
      <c r="UDW325" s="130"/>
      <c r="UDX325" s="131"/>
      <c r="UDY325" s="131"/>
      <c r="UDZ325" s="131"/>
      <c r="UEA325" s="132"/>
      <c r="UEB325" s="132"/>
      <c r="UEC325" s="129"/>
      <c r="UED325" s="129"/>
      <c r="UEE325" s="130"/>
      <c r="UEF325" s="131"/>
      <c r="UEG325" s="131"/>
      <c r="UEH325" s="131"/>
      <c r="UEI325" s="132"/>
      <c r="UEJ325" s="132"/>
      <c r="UEK325" s="129"/>
      <c r="UEL325" s="129"/>
      <c r="UEM325" s="130"/>
      <c r="UEN325" s="131"/>
      <c r="UEO325" s="131"/>
      <c r="UEP325" s="131"/>
      <c r="UEQ325" s="132"/>
      <c r="UER325" s="132"/>
      <c r="UES325" s="129"/>
      <c r="UET325" s="129"/>
      <c r="UEU325" s="130"/>
      <c r="UEV325" s="131"/>
      <c r="UEW325" s="131"/>
      <c r="UEX325" s="131"/>
      <c r="UEY325" s="132"/>
      <c r="UEZ325" s="132"/>
      <c r="UFA325" s="129"/>
      <c r="UFB325" s="129"/>
      <c r="UFC325" s="130"/>
      <c r="UFD325" s="131"/>
      <c r="UFE325" s="131"/>
      <c r="UFF325" s="131"/>
      <c r="UFG325" s="132"/>
      <c r="UFH325" s="132"/>
      <c r="UFI325" s="129"/>
      <c r="UFJ325" s="129"/>
      <c r="UFK325" s="130"/>
      <c r="UFL325" s="131"/>
      <c r="UFM325" s="131"/>
      <c r="UFN325" s="131"/>
      <c r="UFO325" s="132"/>
      <c r="UFP325" s="132"/>
      <c r="UFQ325" s="129"/>
      <c r="UFR325" s="129"/>
      <c r="UFS325" s="130"/>
      <c r="UFT325" s="131"/>
      <c r="UFU325" s="131"/>
      <c r="UFV325" s="131"/>
      <c r="UFW325" s="132"/>
      <c r="UFX325" s="132"/>
      <c r="UFY325" s="129"/>
      <c r="UFZ325" s="129"/>
      <c r="UGA325" s="130"/>
      <c r="UGB325" s="131"/>
      <c r="UGC325" s="131"/>
      <c r="UGD325" s="131"/>
      <c r="UGE325" s="132"/>
      <c r="UGF325" s="132"/>
      <c r="UGG325" s="129"/>
      <c r="UGH325" s="129"/>
      <c r="UGI325" s="130"/>
      <c r="UGJ325" s="131"/>
      <c r="UGK325" s="131"/>
      <c r="UGL325" s="131"/>
      <c r="UGM325" s="132"/>
      <c r="UGN325" s="132"/>
      <c r="UGO325" s="129"/>
      <c r="UGP325" s="129"/>
      <c r="UGQ325" s="130"/>
      <c r="UGR325" s="131"/>
      <c r="UGS325" s="131"/>
      <c r="UGT325" s="131"/>
      <c r="UGU325" s="132"/>
      <c r="UGV325" s="132"/>
      <c r="UGW325" s="129"/>
      <c r="UGX325" s="129"/>
      <c r="UGY325" s="130"/>
      <c r="UGZ325" s="131"/>
      <c r="UHA325" s="131"/>
      <c r="UHB325" s="131"/>
      <c r="UHC325" s="132"/>
      <c r="UHD325" s="132"/>
      <c r="UHE325" s="129"/>
      <c r="UHF325" s="129"/>
      <c r="UHG325" s="130"/>
      <c r="UHH325" s="131"/>
      <c r="UHI325" s="131"/>
      <c r="UHJ325" s="131"/>
      <c r="UHK325" s="132"/>
      <c r="UHL325" s="132"/>
      <c r="UHM325" s="129"/>
      <c r="UHN325" s="129"/>
      <c r="UHO325" s="130"/>
      <c r="UHP325" s="131"/>
      <c r="UHQ325" s="131"/>
      <c r="UHR325" s="131"/>
      <c r="UHS325" s="132"/>
      <c r="UHT325" s="132"/>
      <c r="UHU325" s="129"/>
      <c r="UHV325" s="129"/>
      <c r="UHW325" s="130"/>
      <c r="UHX325" s="131"/>
      <c r="UHY325" s="131"/>
      <c r="UHZ325" s="131"/>
      <c r="UIA325" s="132"/>
      <c r="UIB325" s="132"/>
      <c r="UIC325" s="129"/>
      <c r="UID325" s="129"/>
      <c r="UIE325" s="130"/>
      <c r="UIF325" s="131"/>
      <c r="UIG325" s="131"/>
      <c r="UIH325" s="131"/>
      <c r="UII325" s="132"/>
      <c r="UIJ325" s="132"/>
      <c r="UIK325" s="129"/>
      <c r="UIL325" s="129"/>
      <c r="UIM325" s="130"/>
      <c r="UIN325" s="131"/>
      <c r="UIO325" s="131"/>
      <c r="UIP325" s="131"/>
      <c r="UIQ325" s="132"/>
      <c r="UIR325" s="132"/>
      <c r="UIS325" s="129"/>
      <c r="UIT325" s="129"/>
      <c r="UIU325" s="130"/>
      <c r="UIV325" s="131"/>
      <c r="UIW325" s="131"/>
      <c r="UIX325" s="131"/>
      <c r="UIY325" s="132"/>
      <c r="UIZ325" s="132"/>
      <c r="UJA325" s="129"/>
      <c r="UJB325" s="129"/>
      <c r="UJC325" s="130"/>
      <c r="UJD325" s="131"/>
      <c r="UJE325" s="131"/>
      <c r="UJF325" s="131"/>
      <c r="UJG325" s="132"/>
      <c r="UJH325" s="132"/>
      <c r="UJI325" s="129"/>
      <c r="UJJ325" s="129"/>
      <c r="UJK325" s="130"/>
      <c r="UJL325" s="131"/>
      <c r="UJM325" s="131"/>
      <c r="UJN325" s="131"/>
      <c r="UJO325" s="132"/>
      <c r="UJP325" s="132"/>
      <c r="UJQ325" s="129"/>
      <c r="UJR325" s="129"/>
      <c r="UJS325" s="130"/>
      <c r="UJT325" s="131"/>
      <c r="UJU325" s="131"/>
      <c r="UJV325" s="131"/>
      <c r="UJW325" s="132"/>
      <c r="UJX325" s="132"/>
      <c r="UJY325" s="129"/>
      <c r="UJZ325" s="129"/>
      <c r="UKA325" s="130"/>
      <c r="UKB325" s="131"/>
      <c r="UKC325" s="131"/>
      <c r="UKD325" s="131"/>
      <c r="UKE325" s="132"/>
      <c r="UKF325" s="132"/>
      <c r="UKG325" s="129"/>
      <c r="UKH325" s="129"/>
      <c r="UKI325" s="130"/>
      <c r="UKJ325" s="131"/>
      <c r="UKK325" s="131"/>
      <c r="UKL325" s="131"/>
      <c r="UKM325" s="132"/>
      <c r="UKN325" s="132"/>
      <c r="UKO325" s="129"/>
      <c r="UKP325" s="129"/>
      <c r="UKQ325" s="130"/>
      <c r="UKR325" s="131"/>
      <c r="UKS325" s="131"/>
      <c r="UKT325" s="131"/>
      <c r="UKU325" s="132"/>
      <c r="UKV325" s="132"/>
      <c r="UKW325" s="129"/>
      <c r="UKX325" s="129"/>
      <c r="UKY325" s="130"/>
      <c r="UKZ325" s="131"/>
      <c r="ULA325" s="131"/>
      <c r="ULB325" s="131"/>
      <c r="ULC325" s="132"/>
      <c r="ULD325" s="132"/>
      <c r="ULE325" s="129"/>
      <c r="ULF325" s="129"/>
      <c r="ULG325" s="130"/>
      <c r="ULH325" s="131"/>
      <c r="ULI325" s="131"/>
      <c r="ULJ325" s="131"/>
      <c r="ULK325" s="132"/>
      <c r="ULL325" s="132"/>
      <c r="ULM325" s="129"/>
      <c r="ULN325" s="129"/>
      <c r="ULO325" s="130"/>
      <c r="ULP325" s="131"/>
      <c r="ULQ325" s="131"/>
      <c r="ULR325" s="131"/>
      <c r="ULS325" s="132"/>
      <c r="ULT325" s="132"/>
      <c r="ULU325" s="129"/>
      <c r="ULV325" s="129"/>
      <c r="ULW325" s="130"/>
      <c r="ULX325" s="131"/>
      <c r="ULY325" s="131"/>
      <c r="ULZ325" s="131"/>
      <c r="UMA325" s="132"/>
      <c r="UMB325" s="132"/>
      <c r="UMC325" s="129"/>
      <c r="UMD325" s="129"/>
      <c r="UME325" s="130"/>
      <c r="UMF325" s="131"/>
      <c r="UMG325" s="131"/>
      <c r="UMH325" s="131"/>
      <c r="UMI325" s="132"/>
      <c r="UMJ325" s="132"/>
      <c r="UMK325" s="129"/>
      <c r="UML325" s="129"/>
      <c r="UMM325" s="130"/>
      <c r="UMN325" s="131"/>
      <c r="UMO325" s="131"/>
      <c r="UMP325" s="131"/>
      <c r="UMQ325" s="132"/>
      <c r="UMR325" s="132"/>
      <c r="UMS325" s="129"/>
      <c r="UMT325" s="129"/>
      <c r="UMU325" s="130"/>
      <c r="UMV325" s="131"/>
      <c r="UMW325" s="131"/>
      <c r="UMX325" s="131"/>
      <c r="UMY325" s="132"/>
      <c r="UMZ325" s="132"/>
      <c r="UNA325" s="129"/>
      <c r="UNB325" s="129"/>
      <c r="UNC325" s="130"/>
      <c r="UND325" s="131"/>
      <c r="UNE325" s="131"/>
      <c r="UNF325" s="131"/>
      <c r="UNG325" s="132"/>
      <c r="UNH325" s="132"/>
      <c r="UNI325" s="129"/>
      <c r="UNJ325" s="129"/>
      <c r="UNK325" s="130"/>
      <c r="UNL325" s="131"/>
      <c r="UNM325" s="131"/>
      <c r="UNN325" s="131"/>
      <c r="UNO325" s="132"/>
      <c r="UNP325" s="132"/>
      <c r="UNQ325" s="129"/>
      <c r="UNR325" s="129"/>
      <c r="UNS325" s="130"/>
      <c r="UNT325" s="131"/>
      <c r="UNU325" s="131"/>
      <c r="UNV325" s="131"/>
      <c r="UNW325" s="132"/>
      <c r="UNX325" s="132"/>
      <c r="UNY325" s="129"/>
      <c r="UNZ325" s="129"/>
      <c r="UOA325" s="130"/>
      <c r="UOB325" s="131"/>
      <c r="UOC325" s="131"/>
      <c r="UOD325" s="131"/>
      <c r="UOE325" s="132"/>
      <c r="UOF325" s="132"/>
      <c r="UOG325" s="129"/>
      <c r="UOH325" s="129"/>
      <c r="UOI325" s="130"/>
      <c r="UOJ325" s="131"/>
      <c r="UOK325" s="131"/>
      <c r="UOL325" s="131"/>
      <c r="UOM325" s="132"/>
      <c r="UON325" s="132"/>
      <c r="UOO325" s="129"/>
      <c r="UOP325" s="129"/>
      <c r="UOQ325" s="130"/>
      <c r="UOR325" s="131"/>
      <c r="UOS325" s="131"/>
      <c r="UOT325" s="131"/>
      <c r="UOU325" s="132"/>
      <c r="UOV325" s="132"/>
      <c r="UOW325" s="129"/>
      <c r="UOX325" s="129"/>
      <c r="UOY325" s="130"/>
      <c r="UOZ325" s="131"/>
      <c r="UPA325" s="131"/>
      <c r="UPB325" s="131"/>
      <c r="UPC325" s="132"/>
      <c r="UPD325" s="132"/>
      <c r="UPE325" s="129"/>
      <c r="UPF325" s="129"/>
      <c r="UPG325" s="130"/>
      <c r="UPH325" s="131"/>
      <c r="UPI325" s="131"/>
      <c r="UPJ325" s="131"/>
      <c r="UPK325" s="132"/>
      <c r="UPL325" s="132"/>
      <c r="UPM325" s="129"/>
      <c r="UPN325" s="129"/>
      <c r="UPO325" s="130"/>
      <c r="UPP325" s="131"/>
      <c r="UPQ325" s="131"/>
      <c r="UPR325" s="131"/>
      <c r="UPS325" s="132"/>
      <c r="UPT325" s="132"/>
      <c r="UPU325" s="129"/>
      <c r="UPV325" s="129"/>
      <c r="UPW325" s="130"/>
      <c r="UPX325" s="131"/>
      <c r="UPY325" s="131"/>
      <c r="UPZ325" s="131"/>
      <c r="UQA325" s="132"/>
      <c r="UQB325" s="132"/>
      <c r="UQC325" s="129"/>
      <c r="UQD325" s="129"/>
      <c r="UQE325" s="130"/>
      <c r="UQF325" s="131"/>
      <c r="UQG325" s="131"/>
      <c r="UQH325" s="131"/>
      <c r="UQI325" s="132"/>
      <c r="UQJ325" s="132"/>
      <c r="UQK325" s="129"/>
      <c r="UQL325" s="129"/>
      <c r="UQM325" s="130"/>
      <c r="UQN325" s="131"/>
      <c r="UQO325" s="131"/>
      <c r="UQP325" s="131"/>
      <c r="UQQ325" s="132"/>
      <c r="UQR325" s="132"/>
      <c r="UQS325" s="129"/>
      <c r="UQT325" s="129"/>
      <c r="UQU325" s="130"/>
      <c r="UQV325" s="131"/>
      <c r="UQW325" s="131"/>
      <c r="UQX325" s="131"/>
      <c r="UQY325" s="132"/>
      <c r="UQZ325" s="132"/>
      <c r="URA325" s="129"/>
      <c r="URB325" s="129"/>
      <c r="URC325" s="130"/>
      <c r="URD325" s="131"/>
      <c r="URE325" s="131"/>
      <c r="URF325" s="131"/>
      <c r="URG325" s="132"/>
      <c r="URH325" s="132"/>
      <c r="URI325" s="129"/>
      <c r="URJ325" s="129"/>
      <c r="URK325" s="130"/>
      <c r="URL325" s="131"/>
      <c r="URM325" s="131"/>
      <c r="URN325" s="131"/>
      <c r="URO325" s="132"/>
      <c r="URP325" s="132"/>
      <c r="URQ325" s="129"/>
      <c r="URR325" s="129"/>
      <c r="URS325" s="130"/>
      <c r="URT325" s="131"/>
      <c r="URU325" s="131"/>
      <c r="URV325" s="131"/>
      <c r="URW325" s="132"/>
      <c r="URX325" s="132"/>
      <c r="URY325" s="129"/>
      <c r="URZ325" s="129"/>
      <c r="USA325" s="130"/>
      <c r="USB325" s="131"/>
      <c r="USC325" s="131"/>
      <c r="USD325" s="131"/>
      <c r="USE325" s="132"/>
      <c r="USF325" s="132"/>
      <c r="USG325" s="129"/>
      <c r="USH325" s="129"/>
      <c r="USI325" s="130"/>
      <c r="USJ325" s="131"/>
      <c r="USK325" s="131"/>
      <c r="USL325" s="131"/>
      <c r="USM325" s="132"/>
      <c r="USN325" s="132"/>
      <c r="USO325" s="129"/>
      <c r="USP325" s="129"/>
      <c r="USQ325" s="130"/>
      <c r="USR325" s="131"/>
      <c r="USS325" s="131"/>
      <c r="UST325" s="131"/>
      <c r="USU325" s="132"/>
      <c r="USV325" s="132"/>
      <c r="USW325" s="129"/>
      <c r="USX325" s="129"/>
      <c r="USY325" s="130"/>
      <c r="USZ325" s="131"/>
      <c r="UTA325" s="131"/>
      <c r="UTB325" s="131"/>
      <c r="UTC325" s="132"/>
      <c r="UTD325" s="132"/>
      <c r="UTE325" s="129"/>
      <c r="UTF325" s="129"/>
      <c r="UTG325" s="130"/>
      <c r="UTH325" s="131"/>
      <c r="UTI325" s="131"/>
      <c r="UTJ325" s="131"/>
      <c r="UTK325" s="132"/>
      <c r="UTL325" s="132"/>
      <c r="UTM325" s="129"/>
      <c r="UTN325" s="129"/>
      <c r="UTO325" s="130"/>
      <c r="UTP325" s="131"/>
      <c r="UTQ325" s="131"/>
      <c r="UTR325" s="131"/>
      <c r="UTS325" s="132"/>
      <c r="UTT325" s="132"/>
      <c r="UTU325" s="129"/>
      <c r="UTV325" s="129"/>
      <c r="UTW325" s="130"/>
      <c r="UTX325" s="131"/>
      <c r="UTY325" s="131"/>
      <c r="UTZ325" s="131"/>
      <c r="UUA325" s="132"/>
      <c r="UUB325" s="132"/>
      <c r="UUC325" s="129"/>
      <c r="UUD325" s="129"/>
      <c r="UUE325" s="130"/>
      <c r="UUF325" s="131"/>
      <c r="UUG325" s="131"/>
      <c r="UUH325" s="131"/>
      <c r="UUI325" s="132"/>
      <c r="UUJ325" s="132"/>
      <c r="UUK325" s="129"/>
      <c r="UUL325" s="129"/>
      <c r="UUM325" s="130"/>
      <c r="UUN325" s="131"/>
      <c r="UUO325" s="131"/>
      <c r="UUP325" s="131"/>
      <c r="UUQ325" s="132"/>
      <c r="UUR325" s="132"/>
      <c r="UUS325" s="129"/>
      <c r="UUT325" s="129"/>
      <c r="UUU325" s="130"/>
      <c r="UUV325" s="131"/>
      <c r="UUW325" s="131"/>
      <c r="UUX325" s="131"/>
      <c r="UUY325" s="132"/>
      <c r="UUZ325" s="132"/>
      <c r="UVA325" s="129"/>
      <c r="UVB325" s="129"/>
      <c r="UVC325" s="130"/>
      <c r="UVD325" s="131"/>
      <c r="UVE325" s="131"/>
      <c r="UVF325" s="131"/>
      <c r="UVG325" s="132"/>
      <c r="UVH325" s="132"/>
      <c r="UVI325" s="129"/>
      <c r="UVJ325" s="129"/>
      <c r="UVK325" s="130"/>
      <c r="UVL325" s="131"/>
      <c r="UVM325" s="131"/>
      <c r="UVN325" s="131"/>
      <c r="UVO325" s="132"/>
      <c r="UVP325" s="132"/>
      <c r="UVQ325" s="129"/>
      <c r="UVR325" s="129"/>
      <c r="UVS325" s="130"/>
      <c r="UVT325" s="131"/>
      <c r="UVU325" s="131"/>
      <c r="UVV325" s="131"/>
      <c r="UVW325" s="132"/>
      <c r="UVX325" s="132"/>
      <c r="UVY325" s="129"/>
      <c r="UVZ325" s="129"/>
      <c r="UWA325" s="130"/>
      <c r="UWB325" s="131"/>
      <c r="UWC325" s="131"/>
      <c r="UWD325" s="131"/>
      <c r="UWE325" s="132"/>
      <c r="UWF325" s="132"/>
      <c r="UWG325" s="129"/>
      <c r="UWH325" s="129"/>
      <c r="UWI325" s="130"/>
      <c r="UWJ325" s="131"/>
      <c r="UWK325" s="131"/>
      <c r="UWL325" s="131"/>
      <c r="UWM325" s="132"/>
      <c r="UWN325" s="132"/>
      <c r="UWO325" s="129"/>
      <c r="UWP325" s="129"/>
      <c r="UWQ325" s="130"/>
      <c r="UWR325" s="131"/>
      <c r="UWS325" s="131"/>
      <c r="UWT325" s="131"/>
      <c r="UWU325" s="132"/>
      <c r="UWV325" s="132"/>
      <c r="UWW325" s="129"/>
      <c r="UWX325" s="129"/>
      <c r="UWY325" s="130"/>
      <c r="UWZ325" s="131"/>
      <c r="UXA325" s="131"/>
      <c r="UXB325" s="131"/>
      <c r="UXC325" s="132"/>
      <c r="UXD325" s="132"/>
      <c r="UXE325" s="129"/>
      <c r="UXF325" s="129"/>
      <c r="UXG325" s="130"/>
      <c r="UXH325" s="131"/>
      <c r="UXI325" s="131"/>
      <c r="UXJ325" s="131"/>
      <c r="UXK325" s="132"/>
      <c r="UXL325" s="132"/>
      <c r="UXM325" s="129"/>
      <c r="UXN325" s="129"/>
      <c r="UXO325" s="130"/>
      <c r="UXP325" s="131"/>
      <c r="UXQ325" s="131"/>
      <c r="UXR325" s="131"/>
      <c r="UXS325" s="132"/>
      <c r="UXT325" s="132"/>
      <c r="UXU325" s="129"/>
      <c r="UXV325" s="129"/>
      <c r="UXW325" s="130"/>
      <c r="UXX325" s="131"/>
      <c r="UXY325" s="131"/>
      <c r="UXZ325" s="131"/>
      <c r="UYA325" s="132"/>
      <c r="UYB325" s="132"/>
      <c r="UYC325" s="129"/>
      <c r="UYD325" s="129"/>
      <c r="UYE325" s="130"/>
      <c r="UYF325" s="131"/>
      <c r="UYG325" s="131"/>
      <c r="UYH325" s="131"/>
      <c r="UYI325" s="132"/>
      <c r="UYJ325" s="132"/>
      <c r="UYK325" s="129"/>
      <c r="UYL325" s="129"/>
      <c r="UYM325" s="130"/>
      <c r="UYN325" s="131"/>
      <c r="UYO325" s="131"/>
      <c r="UYP325" s="131"/>
      <c r="UYQ325" s="132"/>
      <c r="UYR325" s="132"/>
      <c r="UYS325" s="129"/>
      <c r="UYT325" s="129"/>
      <c r="UYU325" s="130"/>
      <c r="UYV325" s="131"/>
      <c r="UYW325" s="131"/>
      <c r="UYX325" s="131"/>
      <c r="UYY325" s="132"/>
      <c r="UYZ325" s="132"/>
      <c r="UZA325" s="129"/>
      <c r="UZB325" s="129"/>
      <c r="UZC325" s="130"/>
      <c r="UZD325" s="131"/>
      <c r="UZE325" s="131"/>
      <c r="UZF325" s="131"/>
      <c r="UZG325" s="132"/>
      <c r="UZH325" s="132"/>
      <c r="UZI325" s="129"/>
      <c r="UZJ325" s="129"/>
      <c r="UZK325" s="130"/>
      <c r="UZL325" s="131"/>
      <c r="UZM325" s="131"/>
      <c r="UZN325" s="131"/>
      <c r="UZO325" s="132"/>
      <c r="UZP325" s="132"/>
      <c r="UZQ325" s="129"/>
      <c r="UZR325" s="129"/>
      <c r="UZS325" s="130"/>
      <c r="UZT325" s="131"/>
      <c r="UZU325" s="131"/>
      <c r="UZV325" s="131"/>
      <c r="UZW325" s="132"/>
      <c r="UZX325" s="132"/>
      <c r="UZY325" s="129"/>
      <c r="UZZ325" s="129"/>
      <c r="VAA325" s="130"/>
      <c r="VAB325" s="131"/>
      <c r="VAC325" s="131"/>
      <c r="VAD325" s="131"/>
      <c r="VAE325" s="132"/>
      <c r="VAF325" s="132"/>
      <c r="VAG325" s="129"/>
      <c r="VAH325" s="129"/>
      <c r="VAI325" s="130"/>
      <c r="VAJ325" s="131"/>
      <c r="VAK325" s="131"/>
      <c r="VAL325" s="131"/>
      <c r="VAM325" s="132"/>
      <c r="VAN325" s="132"/>
      <c r="VAO325" s="129"/>
      <c r="VAP325" s="129"/>
      <c r="VAQ325" s="130"/>
      <c r="VAR325" s="131"/>
      <c r="VAS325" s="131"/>
      <c r="VAT325" s="131"/>
      <c r="VAU325" s="132"/>
      <c r="VAV325" s="132"/>
      <c r="VAW325" s="129"/>
      <c r="VAX325" s="129"/>
      <c r="VAY325" s="130"/>
      <c r="VAZ325" s="131"/>
      <c r="VBA325" s="131"/>
      <c r="VBB325" s="131"/>
      <c r="VBC325" s="132"/>
      <c r="VBD325" s="132"/>
      <c r="VBE325" s="129"/>
      <c r="VBF325" s="129"/>
      <c r="VBG325" s="130"/>
      <c r="VBH325" s="131"/>
      <c r="VBI325" s="131"/>
      <c r="VBJ325" s="131"/>
      <c r="VBK325" s="132"/>
      <c r="VBL325" s="132"/>
      <c r="VBM325" s="129"/>
      <c r="VBN325" s="129"/>
      <c r="VBO325" s="130"/>
      <c r="VBP325" s="131"/>
      <c r="VBQ325" s="131"/>
      <c r="VBR325" s="131"/>
      <c r="VBS325" s="132"/>
      <c r="VBT325" s="132"/>
      <c r="VBU325" s="129"/>
      <c r="VBV325" s="129"/>
      <c r="VBW325" s="130"/>
      <c r="VBX325" s="131"/>
      <c r="VBY325" s="131"/>
      <c r="VBZ325" s="131"/>
      <c r="VCA325" s="132"/>
      <c r="VCB325" s="132"/>
      <c r="VCC325" s="129"/>
      <c r="VCD325" s="129"/>
      <c r="VCE325" s="130"/>
      <c r="VCF325" s="131"/>
      <c r="VCG325" s="131"/>
      <c r="VCH325" s="131"/>
      <c r="VCI325" s="132"/>
      <c r="VCJ325" s="132"/>
      <c r="VCK325" s="129"/>
      <c r="VCL325" s="129"/>
      <c r="VCM325" s="130"/>
      <c r="VCN325" s="131"/>
      <c r="VCO325" s="131"/>
      <c r="VCP325" s="131"/>
      <c r="VCQ325" s="132"/>
      <c r="VCR325" s="132"/>
      <c r="VCS325" s="129"/>
      <c r="VCT325" s="129"/>
      <c r="VCU325" s="130"/>
      <c r="VCV325" s="131"/>
      <c r="VCW325" s="131"/>
      <c r="VCX325" s="131"/>
      <c r="VCY325" s="132"/>
      <c r="VCZ325" s="132"/>
      <c r="VDA325" s="129"/>
      <c r="VDB325" s="129"/>
      <c r="VDC325" s="130"/>
      <c r="VDD325" s="131"/>
      <c r="VDE325" s="131"/>
      <c r="VDF325" s="131"/>
      <c r="VDG325" s="132"/>
      <c r="VDH325" s="132"/>
      <c r="VDI325" s="129"/>
      <c r="VDJ325" s="129"/>
      <c r="VDK325" s="130"/>
      <c r="VDL325" s="131"/>
      <c r="VDM325" s="131"/>
      <c r="VDN325" s="131"/>
      <c r="VDO325" s="132"/>
      <c r="VDP325" s="132"/>
      <c r="VDQ325" s="129"/>
      <c r="VDR325" s="129"/>
      <c r="VDS325" s="130"/>
      <c r="VDT325" s="131"/>
      <c r="VDU325" s="131"/>
      <c r="VDV325" s="131"/>
      <c r="VDW325" s="132"/>
      <c r="VDX325" s="132"/>
      <c r="VDY325" s="129"/>
      <c r="VDZ325" s="129"/>
      <c r="VEA325" s="130"/>
      <c r="VEB325" s="131"/>
      <c r="VEC325" s="131"/>
      <c r="VED325" s="131"/>
      <c r="VEE325" s="132"/>
      <c r="VEF325" s="132"/>
      <c r="VEG325" s="129"/>
      <c r="VEH325" s="129"/>
      <c r="VEI325" s="130"/>
      <c r="VEJ325" s="131"/>
      <c r="VEK325" s="131"/>
      <c r="VEL325" s="131"/>
      <c r="VEM325" s="132"/>
      <c r="VEN325" s="132"/>
      <c r="VEO325" s="129"/>
      <c r="VEP325" s="129"/>
      <c r="VEQ325" s="130"/>
      <c r="VER325" s="131"/>
      <c r="VES325" s="131"/>
      <c r="VET325" s="131"/>
      <c r="VEU325" s="132"/>
      <c r="VEV325" s="132"/>
      <c r="VEW325" s="129"/>
      <c r="VEX325" s="129"/>
      <c r="VEY325" s="130"/>
      <c r="VEZ325" s="131"/>
      <c r="VFA325" s="131"/>
      <c r="VFB325" s="131"/>
      <c r="VFC325" s="132"/>
      <c r="VFD325" s="132"/>
      <c r="VFE325" s="129"/>
      <c r="VFF325" s="129"/>
      <c r="VFG325" s="130"/>
      <c r="VFH325" s="131"/>
      <c r="VFI325" s="131"/>
      <c r="VFJ325" s="131"/>
      <c r="VFK325" s="132"/>
      <c r="VFL325" s="132"/>
      <c r="VFM325" s="129"/>
      <c r="VFN325" s="129"/>
      <c r="VFO325" s="130"/>
      <c r="VFP325" s="131"/>
      <c r="VFQ325" s="131"/>
      <c r="VFR325" s="131"/>
      <c r="VFS325" s="132"/>
      <c r="VFT325" s="132"/>
      <c r="VFU325" s="129"/>
      <c r="VFV325" s="129"/>
      <c r="VFW325" s="130"/>
      <c r="VFX325" s="131"/>
      <c r="VFY325" s="131"/>
      <c r="VFZ325" s="131"/>
      <c r="VGA325" s="132"/>
      <c r="VGB325" s="132"/>
      <c r="VGC325" s="129"/>
      <c r="VGD325" s="129"/>
      <c r="VGE325" s="130"/>
      <c r="VGF325" s="131"/>
      <c r="VGG325" s="131"/>
      <c r="VGH325" s="131"/>
      <c r="VGI325" s="132"/>
      <c r="VGJ325" s="132"/>
      <c r="VGK325" s="129"/>
      <c r="VGL325" s="129"/>
      <c r="VGM325" s="130"/>
      <c r="VGN325" s="131"/>
      <c r="VGO325" s="131"/>
      <c r="VGP325" s="131"/>
      <c r="VGQ325" s="132"/>
      <c r="VGR325" s="132"/>
      <c r="VGS325" s="129"/>
      <c r="VGT325" s="129"/>
      <c r="VGU325" s="130"/>
      <c r="VGV325" s="131"/>
      <c r="VGW325" s="131"/>
      <c r="VGX325" s="131"/>
      <c r="VGY325" s="132"/>
      <c r="VGZ325" s="132"/>
      <c r="VHA325" s="129"/>
      <c r="VHB325" s="129"/>
      <c r="VHC325" s="130"/>
      <c r="VHD325" s="131"/>
      <c r="VHE325" s="131"/>
      <c r="VHF325" s="131"/>
      <c r="VHG325" s="132"/>
      <c r="VHH325" s="132"/>
      <c r="VHI325" s="129"/>
      <c r="VHJ325" s="129"/>
      <c r="VHK325" s="130"/>
      <c r="VHL325" s="131"/>
      <c r="VHM325" s="131"/>
      <c r="VHN325" s="131"/>
      <c r="VHO325" s="132"/>
      <c r="VHP325" s="132"/>
      <c r="VHQ325" s="129"/>
      <c r="VHR325" s="129"/>
      <c r="VHS325" s="130"/>
      <c r="VHT325" s="131"/>
      <c r="VHU325" s="131"/>
      <c r="VHV325" s="131"/>
      <c r="VHW325" s="132"/>
      <c r="VHX325" s="132"/>
      <c r="VHY325" s="129"/>
      <c r="VHZ325" s="129"/>
      <c r="VIA325" s="130"/>
      <c r="VIB325" s="131"/>
      <c r="VIC325" s="131"/>
      <c r="VID325" s="131"/>
      <c r="VIE325" s="132"/>
      <c r="VIF325" s="132"/>
      <c r="VIG325" s="129"/>
      <c r="VIH325" s="129"/>
      <c r="VII325" s="130"/>
      <c r="VIJ325" s="131"/>
      <c r="VIK325" s="131"/>
      <c r="VIL325" s="131"/>
      <c r="VIM325" s="132"/>
      <c r="VIN325" s="132"/>
      <c r="VIO325" s="129"/>
      <c r="VIP325" s="129"/>
      <c r="VIQ325" s="130"/>
      <c r="VIR325" s="131"/>
      <c r="VIS325" s="131"/>
      <c r="VIT325" s="131"/>
      <c r="VIU325" s="132"/>
      <c r="VIV325" s="132"/>
      <c r="VIW325" s="129"/>
      <c r="VIX325" s="129"/>
      <c r="VIY325" s="130"/>
      <c r="VIZ325" s="131"/>
      <c r="VJA325" s="131"/>
      <c r="VJB325" s="131"/>
      <c r="VJC325" s="132"/>
      <c r="VJD325" s="132"/>
      <c r="VJE325" s="129"/>
      <c r="VJF325" s="129"/>
      <c r="VJG325" s="130"/>
      <c r="VJH325" s="131"/>
      <c r="VJI325" s="131"/>
      <c r="VJJ325" s="131"/>
      <c r="VJK325" s="132"/>
      <c r="VJL325" s="132"/>
      <c r="VJM325" s="129"/>
      <c r="VJN325" s="129"/>
      <c r="VJO325" s="130"/>
      <c r="VJP325" s="131"/>
      <c r="VJQ325" s="131"/>
      <c r="VJR325" s="131"/>
      <c r="VJS325" s="132"/>
      <c r="VJT325" s="132"/>
      <c r="VJU325" s="129"/>
      <c r="VJV325" s="129"/>
      <c r="VJW325" s="130"/>
      <c r="VJX325" s="131"/>
      <c r="VJY325" s="131"/>
      <c r="VJZ325" s="131"/>
      <c r="VKA325" s="132"/>
      <c r="VKB325" s="132"/>
      <c r="VKC325" s="129"/>
      <c r="VKD325" s="129"/>
      <c r="VKE325" s="130"/>
      <c r="VKF325" s="131"/>
      <c r="VKG325" s="131"/>
      <c r="VKH325" s="131"/>
      <c r="VKI325" s="132"/>
      <c r="VKJ325" s="132"/>
      <c r="VKK325" s="129"/>
      <c r="VKL325" s="129"/>
      <c r="VKM325" s="130"/>
      <c r="VKN325" s="131"/>
      <c r="VKO325" s="131"/>
      <c r="VKP325" s="131"/>
      <c r="VKQ325" s="132"/>
      <c r="VKR325" s="132"/>
      <c r="VKS325" s="129"/>
      <c r="VKT325" s="129"/>
      <c r="VKU325" s="130"/>
      <c r="VKV325" s="131"/>
      <c r="VKW325" s="131"/>
      <c r="VKX325" s="131"/>
      <c r="VKY325" s="132"/>
      <c r="VKZ325" s="132"/>
      <c r="VLA325" s="129"/>
      <c r="VLB325" s="129"/>
      <c r="VLC325" s="130"/>
      <c r="VLD325" s="131"/>
      <c r="VLE325" s="131"/>
      <c r="VLF325" s="131"/>
      <c r="VLG325" s="132"/>
      <c r="VLH325" s="132"/>
      <c r="VLI325" s="129"/>
      <c r="VLJ325" s="129"/>
      <c r="VLK325" s="130"/>
      <c r="VLL325" s="131"/>
      <c r="VLM325" s="131"/>
      <c r="VLN325" s="131"/>
      <c r="VLO325" s="132"/>
      <c r="VLP325" s="132"/>
      <c r="VLQ325" s="129"/>
      <c r="VLR325" s="129"/>
      <c r="VLS325" s="130"/>
      <c r="VLT325" s="131"/>
      <c r="VLU325" s="131"/>
      <c r="VLV325" s="131"/>
      <c r="VLW325" s="132"/>
      <c r="VLX325" s="132"/>
      <c r="VLY325" s="129"/>
      <c r="VLZ325" s="129"/>
      <c r="VMA325" s="130"/>
      <c r="VMB325" s="131"/>
      <c r="VMC325" s="131"/>
      <c r="VMD325" s="131"/>
      <c r="VME325" s="132"/>
      <c r="VMF325" s="132"/>
      <c r="VMG325" s="129"/>
      <c r="VMH325" s="129"/>
      <c r="VMI325" s="130"/>
      <c r="VMJ325" s="131"/>
      <c r="VMK325" s="131"/>
      <c r="VML325" s="131"/>
      <c r="VMM325" s="132"/>
      <c r="VMN325" s="132"/>
      <c r="VMO325" s="129"/>
      <c r="VMP325" s="129"/>
      <c r="VMQ325" s="130"/>
      <c r="VMR325" s="131"/>
      <c r="VMS325" s="131"/>
      <c r="VMT325" s="131"/>
      <c r="VMU325" s="132"/>
      <c r="VMV325" s="132"/>
      <c r="VMW325" s="129"/>
      <c r="VMX325" s="129"/>
      <c r="VMY325" s="130"/>
      <c r="VMZ325" s="131"/>
      <c r="VNA325" s="131"/>
      <c r="VNB325" s="131"/>
      <c r="VNC325" s="132"/>
      <c r="VND325" s="132"/>
      <c r="VNE325" s="129"/>
      <c r="VNF325" s="129"/>
      <c r="VNG325" s="130"/>
      <c r="VNH325" s="131"/>
      <c r="VNI325" s="131"/>
      <c r="VNJ325" s="131"/>
      <c r="VNK325" s="132"/>
      <c r="VNL325" s="132"/>
      <c r="VNM325" s="129"/>
      <c r="VNN325" s="129"/>
      <c r="VNO325" s="130"/>
      <c r="VNP325" s="131"/>
      <c r="VNQ325" s="131"/>
      <c r="VNR325" s="131"/>
      <c r="VNS325" s="132"/>
      <c r="VNT325" s="132"/>
      <c r="VNU325" s="129"/>
      <c r="VNV325" s="129"/>
      <c r="VNW325" s="130"/>
      <c r="VNX325" s="131"/>
      <c r="VNY325" s="131"/>
      <c r="VNZ325" s="131"/>
      <c r="VOA325" s="132"/>
      <c r="VOB325" s="132"/>
      <c r="VOC325" s="129"/>
      <c r="VOD325" s="129"/>
      <c r="VOE325" s="130"/>
      <c r="VOF325" s="131"/>
      <c r="VOG325" s="131"/>
      <c r="VOH325" s="131"/>
      <c r="VOI325" s="132"/>
      <c r="VOJ325" s="132"/>
      <c r="VOK325" s="129"/>
      <c r="VOL325" s="129"/>
      <c r="VOM325" s="130"/>
      <c r="VON325" s="131"/>
      <c r="VOO325" s="131"/>
      <c r="VOP325" s="131"/>
      <c r="VOQ325" s="132"/>
      <c r="VOR325" s="132"/>
      <c r="VOS325" s="129"/>
      <c r="VOT325" s="129"/>
      <c r="VOU325" s="130"/>
      <c r="VOV325" s="131"/>
      <c r="VOW325" s="131"/>
      <c r="VOX325" s="131"/>
      <c r="VOY325" s="132"/>
      <c r="VOZ325" s="132"/>
      <c r="VPA325" s="129"/>
      <c r="VPB325" s="129"/>
      <c r="VPC325" s="130"/>
      <c r="VPD325" s="131"/>
      <c r="VPE325" s="131"/>
      <c r="VPF325" s="131"/>
      <c r="VPG325" s="132"/>
      <c r="VPH325" s="132"/>
      <c r="VPI325" s="129"/>
      <c r="VPJ325" s="129"/>
      <c r="VPK325" s="130"/>
      <c r="VPL325" s="131"/>
      <c r="VPM325" s="131"/>
      <c r="VPN325" s="131"/>
      <c r="VPO325" s="132"/>
      <c r="VPP325" s="132"/>
      <c r="VPQ325" s="129"/>
      <c r="VPR325" s="129"/>
      <c r="VPS325" s="130"/>
      <c r="VPT325" s="131"/>
      <c r="VPU325" s="131"/>
      <c r="VPV325" s="131"/>
      <c r="VPW325" s="132"/>
      <c r="VPX325" s="132"/>
      <c r="VPY325" s="129"/>
      <c r="VPZ325" s="129"/>
      <c r="VQA325" s="130"/>
      <c r="VQB325" s="131"/>
      <c r="VQC325" s="131"/>
      <c r="VQD325" s="131"/>
      <c r="VQE325" s="132"/>
      <c r="VQF325" s="132"/>
      <c r="VQG325" s="129"/>
      <c r="VQH325" s="129"/>
      <c r="VQI325" s="130"/>
      <c r="VQJ325" s="131"/>
      <c r="VQK325" s="131"/>
      <c r="VQL325" s="131"/>
      <c r="VQM325" s="132"/>
      <c r="VQN325" s="132"/>
      <c r="VQO325" s="129"/>
      <c r="VQP325" s="129"/>
      <c r="VQQ325" s="130"/>
      <c r="VQR325" s="131"/>
      <c r="VQS325" s="131"/>
      <c r="VQT325" s="131"/>
      <c r="VQU325" s="132"/>
      <c r="VQV325" s="132"/>
      <c r="VQW325" s="129"/>
      <c r="VQX325" s="129"/>
      <c r="VQY325" s="130"/>
      <c r="VQZ325" s="131"/>
      <c r="VRA325" s="131"/>
      <c r="VRB325" s="131"/>
      <c r="VRC325" s="132"/>
      <c r="VRD325" s="132"/>
      <c r="VRE325" s="129"/>
      <c r="VRF325" s="129"/>
      <c r="VRG325" s="130"/>
      <c r="VRH325" s="131"/>
      <c r="VRI325" s="131"/>
      <c r="VRJ325" s="131"/>
      <c r="VRK325" s="132"/>
      <c r="VRL325" s="132"/>
      <c r="VRM325" s="129"/>
      <c r="VRN325" s="129"/>
      <c r="VRO325" s="130"/>
      <c r="VRP325" s="131"/>
      <c r="VRQ325" s="131"/>
      <c r="VRR325" s="131"/>
      <c r="VRS325" s="132"/>
      <c r="VRT325" s="132"/>
      <c r="VRU325" s="129"/>
      <c r="VRV325" s="129"/>
      <c r="VRW325" s="130"/>
      <c r="VRX325" s="131"/>
      <c r="VRY325" s="131"/>
      <c r="VRZ325" s="131"/>
      <c r="VSA325" s="132"/>
      <c r="VSB325" s="132"/>
      <c r="VSC325" s="129"/>
      <c r="VSD325" s="129"/>
      <c r="VSE325" s="130"/>
      <c r="VSF325" s="131"/>
      <c r="VSG325" s="131"/>
      <c r="VSH325" s="131"/>
      <c r="VSI325" s="132"/>
      <c r="VSJ325" s="132"/>
      <c r="VSK325" s="129"/>
      <c r="VSL325" s="129"/>
      <c r="VSM325" s="130"/>
      <c r="VSN325" s="131"/>
      <c r="VSO325" s="131"/>
      <c r="VSP325" s="131"/>
      <c r="VSQ325" s="132"/>
      <c r="VSR325" s="132"/>
      <c r="VSS325" s="129"/>
      <c r="VST325" s="129"/>
      <c r="VSU325" s="130"/>
      <c r="VSV325" s="131"/>
      <c r="VSW325" s="131"/>
      <c r="VSX325" s="131"/>
      <c r="VSY325" s="132"/>
      <c r="VSZ325" s="132"/>
      <c r="VTA325" s="129"/>
      <c r="VTB325" s="129"/>
      <c r="VTC325" s="130"/>
      <c r="VTD325" s="131"/>
      <c r="VTE325" s="131"/>
      <c r="VTF325" s="131"/>
      <c r="VTG325" s="132"/>
      <c r="VTH325" s="132"/>
      <c r="VTI325" s="129"/>
      <c r="VTJ325" s="129"/>
      <c r="VTK325" s="130"/>
      <c r="VTL325" s="131"/>
      <c r="VTM325" s="131"/>
      <c r="VTN325" s="131"/>
      <c r="VTO325" s="132"/>
      <c r="VTP325" s="132"/>
      <c r="VTQ325" s="129"/>
      <c r="VTR325" s="129"/>
      <c r="VTS325" s="130"/>
      <c r="VTT325" s="131"/>
      <c r="VTU325" s="131"/>
      <c r="VTV325" s="131"/>
      <c r="VTW325" s="132"/>
      <c r="VTX325" s="132"/>
      <c r="VTY325" s="129"/>
      <c r="VTZ325" s="129"/>
      <c r="VUA325" s="130"/>
      <c r="VUB325" s="131"/>
      <c r="VUC325" s="131"/>
      <c r="VUD325" s="131"/>
      <c r="VUE325" s="132"/>
      <c r="VUF325" s="132"/>
      <c r="VUG325" s="129"/>
      <c r="VUH325" s="129"/>
      <c r="VUI325" s="130"/>
      <c r="VUJ325" s="131"/>
      <c r="VUK325" s="131"/>
      <c r="VUL325" s="131"/>
      <c r="VUM325" s="132"/>
      <c r="VUN325" s="132"/>
      <c r="VUO325" s="129"/>
      <c r="VUP325" s="129"/>
      <c r="VUQ325" s="130"/>
      <c r="VUR325" s="131"/>
      <c r="VUS325" s="131"/>
      <c r="VUT325" s="131"/>
      <c r="VUU325" s="132"/>
      <c r="VUV325" s="132"/>
      <c r="VUW325" s="129"/>
      <c r="VUX325" s="129"/>
      <c r="VUY325" s="130"/>
      <c r="VUZ325" s="131"/>
      <c r="VVA325" s="131"/>
      <c r="VVB325" s="131"/>
      <c r="VVC325" s="132"/>
      <c r="VVD325" s="132"/>
      <c r="VVE325" s="129"/>
      <c r="VVF325" s="129"/>
      <c r="VVG325" s="130"/>
      <c r="VVH325" s="131"/>
      <c r="VVI325" s="131"/>
      <c r="VVJ325" s="131"/>
      <c r="VVK325" s="132"/>
      <c r="VVL325" s="132"/>
      <c r="VVM325" s="129"/>
      <c r="VVN325" s="129"/>
      <c r="VVO325" s="130"/>
      <c r="VVP325" s="131"/>
      <c r="VVQ325" s="131"/>
      <c r="VVR325" s="131"/>
      <c r="VVS325" s="132"/>
      <c r="VVT325" s="132"/>
      <c r="VVU325" s="129"/>
      <c r="VVV325" s="129"/>
      <c r="VVW325" s="130"/>
      <c r="VVX325" s="131"/>
      <c r="VVY325" s="131"/>
      <c r="VVZ325" s="131"/>
      <c r="VWA325" s="132"/>
      <c r="VWB325" s="132"/>
      <c r="VWC325" s="129"/>
      <c r="VWD325" s="129"/>
      <c r="VWE325" s="130"/>
      <c r="VWF325" s="131"/>
      <c r="VWG325" s="131"/>
      <c r="VWH325" s="131"/>
      <c r="VWI325" s="132"/>
      <c r="VWJ325" s="132"/>
      <c r="VWK325" s="129"/>
      <c r="VWL325" s="129"/>
      <c r="VWM325" s="130"/>
      <c r="VWN325" s="131"/>
      <c r="VWO325" s="131"/>
      <c r="VWP325" s="131"/>
      <c r="VWQ325" s="132"/>
      <c r="VWR325" s="132"/>
      <c r="VWS325" s="129"/>
      <c r="VWT325" s="129"/>
      <c r="VWU325" s="130"/>
      <c r="VWV325" s="131"/>
      <c r="VWW325" s="131"/>
      <c r="VWX325" s="131"/>
      <c r="VWY325" s="132"/>
      <c r="VWZ325" s="132"/>
      <c r="VXA325" s="129"/>
      <c r="VXB325" s="129"/>
      <c r="VXC325" s="130"/>
      <c r="VXD325" s="131"/>
      <c r="VXE325" s="131"/>
      <c r="VXF325" s="131"/>
      <c r="VXG325" s="132"/>
      <c r="VXH325" s="132"/>
      <c r="VXI325" s="129"/>
      <c r="VXJ325" s="129"/>
      <c r="VXK325" s="130"/>
      <c r="VXL325" s="131"/>
      <c r="VXM325" s="131"/>
      <c r="VXN325" s="131"/>
      <c r="VXO325" s="132"/>
      <c r="VXP325" s="132"/>
      <c r="VXQ325" s="129"/>
      <c r="VXR325" s="129"/>
      <c r="VXS325" s="130"/>
      <c r="VXT325" s="131"/>
      <c r="VXU325" s="131"/>
      <c r="VXV325" s="131"/>
      <c r="VXW325" s="132"/>
      <c r="VXX325" s="132"/>
      <c r="VXY325" s="129"/>
      <c r="VXZ325" s="129"/>
      <c r="VYA325" s="130"/>
      <c r="VYB325" s="131"/>
      <c r="VYC325" s="131"/>
      <c r="VYD325" s="131"/>
      <c r="VYE325" s="132"/>
      <c r="VYF325" s="132"/>
      <c r="VYG325" s="129"/>
      <c r="VYH325" s="129"/>
      <c r="VYI325" s="130"/>
      <c r="VYJ325" s="131"/>
      <c r="VYK325" s="131"/>
      <c r="VYL325" s="131"/>
      <c r="VYM325" s="132"/>
      <c r="VYN325" s="132"/>
      <c r="VYO325" s="129"/>
      <c r="VYP325" s="129"/>
      <c r="VYQ325" s="130"/>
      <c r="VYR325" s="131"/>
      <c r="VYS325" s="131"/>
      <c r="VYT325" s="131"/>
      <c r="VYU325" s="132"/>
      <c r="VYV325" s="132"/>
      <c r="VYW325" s="129"/>
      <c r="VYX325" s="129"/>
      <c r="VYY325" s="130"/>
      <c r="VYZ325" s="131"/>
      <c r="VZA325" s="131"/>
      <c r="VZB325" s="131"/>
      <c r="VZC325" s="132"/>
      <c r="VZD325" s="132"/>
      <c r="VZE325" s="129"/>
      <c r="VZF325" s="129"/>
      <c r="VZG325" s="130"/>
      <c r="VZH325" s="131"/>
      <c r="VZI325" s="131"/>
      <c r="VZJ325" s="131"/>
      <c r="VZK325" s="132"/>
      <c r="VZL325" s="132"/>
      <c r="VZM325" s="129"/>
      <c r="VZN325" s="129"/>
      <c r="VZO325" s="130"/>
      <c r="VZP325" s="131"/>
      <c r="VZQ325" s="131"/>
      <c r="VZR325" s="131"/>
      <c r="VZS325" s="132"/>
      <c r="VZT325" s="132"/>
      <c r="VZU325" s="129"/>
      <c r="VZV325" s="129"/>
      <c r="VZW325" s="130"/>
      <c r="VZX325" s="131"/>
      <c r="VZY325" s="131"/>
      <c r="VZZ325" s="131"/>
      <c r="WAA325" s="132"/>
      <c r="WAB325" s="132"/>
      <c r="WAC325" s="129"/>
      <c r="WAD325" s="129"/>
      <c r="WAE325" s="130"/>
      <c r="WAF325" s="131"/>
      <c r="WAG325" s="131"/>
      <c r="WAH325" s="131"/>
      <c r="WAI325" s="132"/>
      <c r="WAJ325" s="132"/>
      <c r="WAK325" s="129"/>
      <c r="WAL325" s="129"/>
      <c r="WAM325" s="130"/>
      <c r="WAN325" s="131"/>
      <c r="WAO325" s="131"/>
      <c r="WAP325" s="131"/>
      <c r="WAQ325" s="132"/>
      <c r="WAR325" s="132"/>
      <c r="WAS325" s="129"/>
      <c r="WAT325" s="129"/>
      <c r="WAU325" s="130"/>
      <c r="WAV325" s="131"/>
      <c r="WAW325" s="131"/>
      <c r="WAX325" s="131"/>
      <c r="WAY325" s="132"/>
      <c r="WAZ325" s="132"/>
      <c r="WBA325" s="129"/>
      <c r="WBB325" s="129"/>
      <c r="WBC325" s="130"/>
      <c r="WBD325" s="131"/>
      <c r="WBE325" s="131"/>
      <c r="WBF325" s="131"/>
      <c r="WBG325" s="132"/>
      <c r="WBH325" s="132"/>
      <c r="WBI325" s="129"/>
      <c r="WBJ325" s="129"/>
      <c r="WBK325" s="130"/>
      <c r="WBL325" s="131"/>
      <c r="WBM325" s="131"/>
      <c r="WBN325" s="131"/>
      <c r="WBO325" s="132"/>
      <c r="WBP325" s="132"/>
      <c r="WBQ325" s="129"/>
      <c r="WBR325" s="129"/>
      <c r="WBS325" s="130"/>
      <c r="WBT325" s="131"/>
      <c r="WBU325" s="131"/>
      <c r="WBV325" s="131"/>
      <c r="WBW325" s="132"/>
      <c r="WBX325" s="132"/>
      <c r="WBY325" s="129"/>
      <c r="WBZ325" s="129"/>
      <c r="WCA325" s="130"/>
      <c r="WCB325" s="131"/>
      <c r="WCC325" s="131"/>
      <c r="WCD325" s="131"/>
      <c r="WCE325" s="132"/>
      <c r="WCF325" s="132"/>
      <c r="WCG325" s="129"/>
      <c r="WCH325" s="129"/>
      <c r="WCI325" s="130"/>
      <c r="WCJ325" s="131"/>
      <c r="WCK325" s="131"/>
      <c r="WCL325" s="131"/>
      <c r="WCM325" s="132"/>
      <c r="WCN325" s="132"/>
      <c r="WCO325" s="129"/>
      <c r="WCP325" s="129"/>
      <c r="WCQ325" s="130"/>
      <c r="WCR325" s="131"/>
      <c r="WCS325" s="131"/>
      <c r="WCT325" s="131"/>
      <c r="WCU325" s="132"/>
      <c r="WCV325" s="132"/>
      <c r="WCW325" s="129"/>
      <c r="WCX325" s="129"/>
      <c r="WCY325" s="130"/>
      <c r="WCZ325" s="131"/>
      <c r="WDA325" s="131"/>
      <c r="WDB325" s="131"/>
      <c r="WDC325" s="132"/>
      <c r="WDD325" s="132"/>
      <c r="WDE325" s="129"/>
      <c r="WDF325" s="129"/>
      <c r="WDG325" s="130"/>
      <c r="WDH325" s="131"/>
      <c r="WDI325" s="131"/>
      <c r="WDJ325" s="131"/>
      <c r="WDK325" s="132"/>
      <c r="WDL325" s="132"/>
      <c r="WDM325" s="129"/>
      <c r="WDN325" s="129"/>
      <c r="WDO325" s="130"/>
      <c r="WDP325" s="131"/>
      <c r="WDQ325" s="131"/>
      <c r="WDR325" s="131"/>
      <c r="WDS325" s="132"/>
      <c r="WDT325" s="132"/>
      <c r="WDU325" s="129"/>
      <c r="WDV325" s="129"/>
      <c r="WDW325" s="130"/>
      <c r="WDX325" s="131"/>
      <c r="WDY325" s="131"/>
      <c r="WDZ325" s="131"/>
      <c r="WEA325" s="132"/>
      <c r="WEB325" s="132"/>
      <c r="WEC325" s="129"/>
      <c r="WED325" s="129"/>
      <c r="WEE325" s="130"/>
      <c r="WEF325" s="131"/>
      <c r="WEG325" s="131"/>
      <c r="WEH325" s="131"/>
      <c r="WEI325" s="132"/>
      <c r="WEJ325" s="132"/>
      <c r="WEK325" s="129"/>
      <c r="WEL325" s="129"/>
      <c r="WEM325" s="130"/>
      <c r="WEN325" s="131"/>
      <c r="WEO325" s="131"/>
      <c r="WEP325" s="131"/>
      <c r="WEQ325" s="132"/>
      <c r="WER325" s="132"/>
      <c r="WES325" s="129"/>
      <c r="WET325" s="129"/>
      <c r="WEU325" s="130"/>
      <c r="WEV325" s="131"/>
      <c r="WEW325" s="131"/>
      <c r="WEX325" s="131"/>
      <c r="WEY325" s="132"/>
      <c r="WEZ325" s="132"/>
      <c r="WFA325" s="129"/>
      <c r="WFB325" s="129"/>
      <c r="WFC325" s="130"/>
      <c r="WFD325" s="131"/>
      <c r="WFE325" s="131"/>
      <c r="WFF325" s="131"/>
      <c r="WFG325" s="132"/>
      <c r="WFH325" s="132"/>
      <c r="WFI325" s="129"/>
      <c r="WFJ325" s="129"/>
      <c r="WFK325" s="130"/>
      <c r="WFL325" s="131"/>
      <c r="WFM325" s="131"/>
      <c r="WFN325" s="131"/>
      <c r="WFO325" s="132"/>
      <c r="WFP325" s="132"/>
      <c r="WFQ325" s="129"/>
      <c r="WFR325" s="129"/>
      <c r="WFS325" s="130"/>
      <c r="WFT325" s="131"/>
      <c r="WFU325" s="131"/>
      <c r="WFV325" s="131"/>
      <c r="WFW325" s="132"/>
      <c r="WFX325" s="132"/>
      <c r="WFY325" s="129"/>
      <c r="WFZ325" s="129"/>
      <c r="WGA325" s="130"/>
      <c r="WGB325" s="131"/>
      <c r="WGC325" s="131"/>
      <c r="WGD325" s="131"/>
      <c r="WGE325" s="132"/>
      <c r="WGF325" s="132"/>
      <c r="WGG325" s="129"/>
      <c r="WGH325" s="129"/>
      <c r="WGI325" s="130"/>
      <c r="WGJ325" s="131"/>
      <c r="WGK325" s="131"/>
      <c r="WGL325" s="131"/>
      <c r="WGM325" s="132"/>
      <c r="WGN325" s="132"/>
      <c r="WGO325" s="129"/>
      <c r="WGP325" s="129"/>
      <c r="WGQ325" s="130"/>
      <c r="WGR325" s="131"/>
      <c r="WGS325" s="131"/>
      <c r="WGT325" s="131"/>
      <c r="WGU325" s="132"/>
      <c r="WGV325" s="132"/>
      <c r="WGW325" s="129"/>
      <c r="WGX325" s="129"/>
      <c r="WGY325" s="130"/>
      <c r="WGZ325" s="131"/>
      <c r="WHA325" s="131"/>
      <c r="WHB325" s="131"/>
      <c r="WHC325" s="132"/>
      <c r="WHD325" s="132"/>
      <c r="WHE325" s="129"/>
      <c r="WHF325" s="129"/>
      <c r="WHG325" s="130"/>
      <c r="WHH325" s="131"/>
      <c r="WHI325" s="131"/>
      <c r="WHJ325" s="131"/>
      <c r="WHK325" s="132"/>
      <c r="WHL325" s="132"/>
      <c r="WHM325" s="129"/>
      <c r="WHN325" s="129"/>
      <c r="WHO325" s="130"/>
      <c r="WHP325" s="131"/>
      <c r="WHQ325" s="131"/>
      <c r="WHR325" s="131"/>
      <c r="WHS325" s="132"/>
      <c r="WHT325" s="132"/>
      <c r="WHU325" s="129"/>
      <c r="WHV325" s="129"/>
      <c r="WHW325" s="130"/>
      <c r="WHX325" s="131"/>
      <c r="WHY325" s="131"/>
      <c r="WHZ325" s="131"/>
      <c r="WIA325" s="132"/>
      <c r="WIB325" s="132"/>
      <c r="WIC325" s="129"/>
      <c r="WID325" s="129"/>
      <c r="WIE325" s="130"/>
      <c r="WIF325" s="131"/>
      <c r="WIG325" s="131"/>
      <c r="WIH325" s="131"/>
      <c r="WII325" s="132"/>
      <c r="WIJ325" s="132"/>
      <c r="WIK325" s="129"/>
      <c r="WIL325" s="129"/>
      <c r="WIM325" s="130"/>
      <c r="WIN325" s="131"/>
      <c r="WIO325" s="131"/>
      <c r="WIP325" s="131"/>
      <c r="WIQ325" s="132"/>
      <c r="WIR325" s="132"/>
      <c r="WIS325" s="129"/>
      <c r="WIT325" s="129"/>
      <c r="WIU325" s="130"/>
      <c r="WIV325" s="131"/>
      <c r="WIW325" s="131"/>
      <c r="WIX325" s="131"/>
      <c r="WIY325" s="132"/>
      <c r="WIZ325" s="132"/>
      <c r="WJA325" s="129"/>
      <c r="WJB325" s="129"/>
      <c r="WJC325" s="130"/>
      <c r="WJD325" s="131"/>
      <c r="WJE325" s="131"/>
      <c r="WJF325" s="131"/>
      <c r="WJG325" s="132"/>
      <c r="WJH325" s="132"/>
      <c r="WJI325" s="129"/>
      <c r="WJJ325" s="129"/>
      <c r="WJK325" s="130"/>
      <c r="WJL325" s="131"/>
      <c r="WJM325" s="131"/>
      <c r="WJN325" s="131"/>
      <c r="WJO325" s="132"/>
      <c r="WJP325" s="132"/>
      <c r="WJQ325" s="129"/>
      <c r="WJR325" s="129"/>
      <c r="WJS325" s="130"/>
      <c r="WJT325" s="131"/>
      <c r="WJU325" s="131"/>
      <c r="WJV325" s="131"/>
      <c r="WJW325" s="132"/>
      <c r="WJX325" s="132"/>
      <c r="WJY325" s="129"/>
      <c r="WJZ325" s="129"/>
      <c r="WKA325" s="130"/>
      <c r="WKB325" s="131"/>
      <c r="WKC325" s="131"/>
      <c r="WKD325" s="131"/>
      <c r="WKE325" s="132"/>
      <c r="WKF325" s="132"/>
      <c r="WKG325" s="129"/>
      <c r="WKH325" s="129"/>
      <c r="WKI325" s="130"/>
      <c r="WKJ325" s="131"/>
      <c r="WKK325" s="131"/>
      <c r="WKL325" s="131"/>
      <c r="WKM325" s="132"/>
      <c r="WKN325" s="132"/>
      <c r="WKO325" s="129"/>
      <c r="WKP325" s="129"/>
      <c r="WKQ325" s="130"/>
      <c r="WKR325" s="131"/>
      <c r="WKS325" s="131"/>
      <c r="WKT325" s="131"/>
      <c r="WKU325" s="132"/>
      <c r="WKV325" s="132"/>
      <c r="WKW325" s="129"/>
      <c r="WKX325" s="129"/>
      <c r="WKY325" s="130"/>
      <c r="WKZ325" s="131"/>
      <c r="WLA325" s="131"/>
      <c r="WLB325" s="131"/>
      <c r="WLC325" s="132"/>
      <c r="WLD325" s="132"/>
      <c r="WLE325" s="129"/>
      <c r="WLF325" s="129"/>
      <c r="WLG325" s="130"/>
      <c r="WLH325" s="131"/>
      <c r="WLI325" s="131"/>
      <c r="WLJ325" s="131"/>
      <c r="WLK325" s="132"/>
      <c r="WLL325" s="132"/>
      <c r="WLM325" s="129"/>
      <c r="WLN325" s="129"/>
      <c r="WLO325" s="130"/>
      <c r="WLP325" s="131"/>
      <c r="WLQ325" s="131"/>
      <c r="WLR325" s="131"/>
      <c r="WLS325" s="132"/>
      <c r="WLT325" s="132"/>
      <c r="WLU325" s="129"/>
      <c r="WLV325" s="129"/>
      <c r="WLW325" s="130"/>
      <c r="WLX325" s="131"/>
      <c r="WLY325" s="131"/>
      <c r="WLZ325" s="131"/>
      <c r="WMA325" s="132"/>
      <c r="WMB325" s="132"/>
      <c r="WMC325" s="129"/>
      <c r="WMD325" s="129"/>
      <c r="WME325" s="130"/>
      <c r="WMF325" s="131"/>
      <c r="WMG325" s="131"/>
      <c r="WMH325" s="131"/>
      <c r="WMI325" s="132"/>
      <c r="WMJ325" s="132"/>
      <c r="WMK325" s="129"/>
      <c r="WML325" s="129"/>
      <c r="WMM325" s="130"/>
      <c r="WMN325" s="131"/>
      <c r="WMO325" s="131"/>
      <c r="WMP325" s="131"/>
      <c r="WMQ325" s="132"/>
      <c r="WMR325" s="132"/>
      <c r="WMS325" s="129"/>
      <c r="WMT325" s="129"/>
      <c r="WMU325" s="130"/>
      <c r="WMV325" s="131"/>
      <c r="WMW325" s="131"/>
      <c r="WMX325" s="131"/>
      <c r="WMY325" s="132"/>
      <c r="WMZ325" s="132"/>
      <c r="WNA325" s="129"/>
      <c r="WNB325" s="129"/>
      <c r="WNC325" s="130"/>
      <c r="WND325" s="131"/>
      <c r="WNE325" s="131"/>
      <c r="WNF325" s="131"/>
      <c r="WNG325" s="132"/>
      <c r="WNH325" s="132"/>
      <c r="WNI325" s="129"/>
      <c r="WNJ325" s="129"/>
      <c r="WNK325" s="130"/>
      <c r="WNL325" s="131"/>
      <c r="WNM325" s="131"/>
      <c r="WNN325" s="131"/>
      <c r="WNO325" s="132"/>
      <c r="WNP325" s="132"/>
      <c r="WNQ325" s="129"/>
      <c r="WNR325" s="129"/>
      <c r="WNS325" s="130"/>
      <c r="WNT325" s="131"/>
      <c r="WNU325" s="131"/>
      <c r="WNV325" s="131"/>
      <c r="WNW325" s="132"/>
      <c r="WNX325" s="132"/>
      <c r="WNY325" s="129"/>
      <c r="WNZ325" s="129"/>
      <c r="WOA325" s="130"/>
      <c r="WOB325" s="131"/>
      <c r="WOC325" s="131"/>
      <c r="WOD325" s="131"/>
      <c r="WOE325" s="132"/>
      <c r="WOF325" s="132"/>
      <c r="WOG325" s="129"/>
      <c r="WOH325" s="129"/>
      <c r="WOI325" s="130"/>
      <c r="WOJ325" s="131"/>
      <c r="WOK325" s="131"/>
      <c r="WOL325" s="131"/>
      <c r="WOM325" s="132"/>
      <c r="WON325" s="132"/>
      <c r="WOO325" s="129"/>
      <c r="WOP325" s="129"/>
      <c r="WOQ325" s="130"/>
      <c r="WOR325" s="131"/>
      <c r="WOS325" s="131"/>
      <c r="WOT325" s="131"/>
      <c r="WOU325" s="132"/>
      <c r="WOV325" s="132"/>
      <c r="WOW325" s="129"/>
      <c r="WOX325" s="129"/>
      <c r="WOY325" s="130"/>
      <c r="WOZ325" s="131"/>
      <c r="WPA325" s="131"/>
      <c r="WPB325" s="131"/>
      <c r="WPC325" s="132"/>
      <c r="WPD325" s="132"/>
      <c r="WPE325" s="129"/>
      <c r="WPF325" s="129"/>
      <c r="WPG325" s="130"/>
      <c r="WPH325" s="131"/>
      <c r="WPI325" s="131"/>
      <c r="WPJ325" s="131"/>
      <c r="WPK325" s="132"/>
      <c r="WPL325" s="132"/>
      <c r="WPM325" s="129"/>
      <c r="WPN325" s="129"/>
      <c r="WPO325" s="130"/>
      <c r="WPP325" s="131"/>
      <c r="WPQ325" s="131"/>
      <c r="WPR325" s="131"/>
      <c r="WPS325" s="132"/>
      <c r="WPT325" s="132"/>
      <c r="WPU325" s="129"/>
      <c r="WPV325" s="129"/>
      <c r="WPW325" s="130"/>
      <c r="WPX325" s="131"/>
      <c r="WPY325" s="131"/>
      <c r="WPZ325" s="131"/>
      <c r="WQA325" s="132"/>
      <c r="WQB325" s="132"/>
      <c r="WQC325" s="129"/>
      <c r="WQD325" s="129"/>
      <c r="WQE325" s="130"/>
      <c r="WQF325" s="131"/>
      <c r="WQG325" s="131"/>
      <c r="WQH325" s="131"/>
      <c r="WQI325" s="132"/>
      <c r="WQJ325" s="132"/>
      <c r="WQK325" s="129"/>
      <c r="WQL325" s="129"/>
      <c r="WQM325" s="130"/>
      <c r="WQN325" s="131"/>
      <c r="WQO325" s="131"/>
      <c r="WQP325" s="131"/>
      <c r="WQQ325" s="132"/>
      <c r="WQR325" s="132"/>
      <c r="WQS325" s="129"/>
      <c r="WQT325" s="129"/>
      <c r="WQU325" s="130"/>
      <c r="WQV325" s="131"/>
      <c r="WQW325" s="131"/>
      <c r="WQX325" s="131"/>
      <c r="WQY325" s="132"/>
      <c r="WQZ325" s="132"/>
      <c r="WRA325" s="129"/>
      <c r="WRB325" s="129"/>
      <c r="WRC325" s="130"/>
      <c r="WRD325" s="131"/>
      <c r="WRE325" s="131"/>
      <c r="WRF325" s="131"/>
      <c r="WRG325" s="132"/>
      <c r="WRH325" s="132"/>
      <c r="WRI325" s="129"/>
      <c r="WRJ325" s="129"/>
      <c r="WRK325" s="130"/>
      <c r="WRL325" s="131"/>
      <c r="WRM325" s="131"/>
      <c r="WRN325" s="131"/>
      <c r="WRO325" s="132"/>
      <c r="WRP325" s="132"/>
      <c r="WRQ325" s="129"/>
      <c r="WRR325" s="129"/>
      <c r="WRS325" s="130"/>
      <c r="WRT325" s="131"/>
      <c r="WRU325" s="131"/>
      <c r="WRV325" s="131"/>
      <c r="WRW325" s="132"/>
      <c r="WRX325" s="132"/>
      <c r="WRY325" s="129"/>
      <c r="WRZ325" s="129"/>
      <c r="WSA325" s="130"/>
      <c r="WSB325" s="131"/>
      <c r="WSC325" s="131"/>
      <c r="WSD325" s="131"/>
      <c r="WSE325" s="132"/>
      <c r="WSF325" s="132"/>
      <c r="WSG325" s="129"/>
      <c r="WSH325" s="129"/>
      <c r="WSI325" s="130"/>
      <c r="WSJ325" s="131"/>
      <c r="WSK325" s="131"/>
      <c r="WSL325" s="131"/>
      <c r="WSM325" s="132"/>
      <c r="WSN325" s="132"/>
      <c r="WSO325" s="129"/>
      <c r="WSP325" s="129"/>
      <c r="WSQ325" s="130"/>
      <c r="WSR325" s="131"/>
      <c r="WSS325" s="131"/>
      <c r="WST325" s="131"/>
      <c r="WSU325" s="132"/>
      <c r="WSV325" s="132"/>
      <c r="WSW325" s="129"/>
      <c r="WSX325" s="129"/>
      <c r="WSY325" s="130"/>
      <c r="WSZ325" s="131"/>
      <c r="WTA325" s="131"/>
      <c r="WTB325" s="131"/>
      <c r="WTC325" s="132"/>
      <c r="WTD325" s="132"/>
      <c r="WTE325" s="129"/>
      <c r="WTF325" s="129"/>
      <c r="WTG325" s="130"/>
      <c r="WTH325" s="131"/>
      <c r="WTI325" s="131"/>
      <c r="WTJ325" s="131"/>
      <c r="WTK325" s="132"/>
      <c r="WTL325" s="132"/>
      <c r="WTM325" s="129"/>
      <c r="WTN325" s="129"/>
      <c r="WTO325" s="130"/>
      <c r="WTP325" s="131"/>
      <c r="WTQ325" s="131"/>
      <c r="WTR325" s="131"/>
      <c r="WTS325" s="132"/>
      <c r="WTT325" s="132"/>
      <c r="WTU325" s="129"/>
      <c r="WTV325" s="129"/>
      <c r="WTW325" s="130"/>
      <c r="WTX325" s="131"/>
      <c r="WTY325" s="131"/>
      <c r="WTZ325" s="131"/>
      <c r="WUA325" s="132"/>
      <c r="WUB325" s="132"/>
      <c r="WUC325" s="129"/>
      <c r="WUD325" s="129"/>
      <c r="WUE325" s="130"/>
      <c r="WUF325" s="131"/>
      <c r="WUG325" s="131"/>
      <c r="WUH325" s="131"/>
      <c r="WUI325" s="132"/>
      <c r="WUJ325" s="132"/>
      <c r="WUK325" s="129"/>
      <c r="WUL325" s="129"/>
      <c r="WUM325" s="130"/>
      <c r="WUN325" s="131"/>
      <c r="WUO325" s="131"/>
      <c r="WUP325" s="131"/>
      <c r="WUQ325" s="132"/>
      <c r="WUR325" s="132"/>
      <c r="WUS325" s="129"/>
      <c r="WUT325" s="129"/>
      <c r="WUU325" s="130"/>
      <c r="WUV325" s="131"/>
      <c r="WUW325" s="131"/>
      <c r="WUX325" s="131"/>
      <c r="WUY325" s="132"/>
      <c r="WUZ325" s="132"/>
      <c r="WVA325" s="129"/>
      <c r="WVB325" s="129"/>
      <c r="WVC325" s="130"/>
      <c r="WVD325" s="131"/>
      <c r="WVE325" s="131"/>
      <c r="WVF325" s="131"/>
      <c r="WVG325" s="132"/>
      <c r="WVH325" s="132"/>
      <c r="WVI325" s="129"/>
      <c r="WVJ325" s="129"/>
      <c r="WVK325" s="130"/>
      <c r="WVL325" s="131"/>
      <c r="WVM325" s="131"/>
      <c r="WVN325" s="131"/>
      <c r="WVO325" s="132"/>
      <c r="WVP325" s="132"/>
      <c r="WVQ325" s="129"/>
      <c r="WVR325" s="129"/>
      <c r="WVS325" s="130"/>
      <c r="WVT325" s="131"/>
      <c r="WVU325" s="131"/>
      <c r="WVV325" s="131"/>
      <c r="WVW325" s="132"/>
      <c r="WVX325" s="132"/>
      <c r="WVY325" s="129"/>
      <c r="WVZ325" s="129"/>
      <c r="WWA325" s="130"/>
      <c r="WWB325" s="131"/>
      <c r="WWC325" s="131"/>
      <c r="WWD325" s="131"/>
      <c r="WWE325" s="132"/>
      <c r="WWF325" s="132"/>
      <c r="WWG325" s="129"/>
      <c r="WWH325" s="129"/>
      <c r="WWI325" s="130"/>
      <c r="WWJ325" s="131"/>
      <c r="WWK325" s="131"/>
      <c r="WWL325" s="131"/>
      <c r="WWM325" s="132"/>
      <c r="WWN325" s="132"/>
      <c r="WWO325" s="129"/>
      <c r="WWP325" s="129"/>
      <c r="WWQ325" s="130"/>
      <c r="WWR325" s="131"/>
      <c r="WWS325" s="131"/>
      <c r="WWT325" s="131"/>
      <c r="WWU325" s="132"/>
      <c r="WWV325" s="132"/>
      <c r="WWW325" s="129"/>
      <c r="WWX325" s="129"/>
      <c r="WWY325" s="130"/>
      <c r="WWZ325" s="131"/>
      <c r="WXA325" s="131"/>
      <c r="WXB325" s="131"/>
      <c r="WXC325" s="132"/>
      <c r="WXD325" s="132"/>
      <c r="WXE325" s="129"/>
      <c r="WXF325" s="129"/>
      <c r="WXG325" s="130"/>
      <c r="WXH325" s="131"/>
      <c r="WXI325" s="131"/>
      <c r="WXJ325" s="131"/>
      <c r="WXK325" s="132"/>
      <c r="WXL325" s="132"/>
      <c r="WXM325" s="129"/>
      <c r="WXN325" s="129"/>
      <c r="WXO325" s="130"/>
      <c r="WXP325" s="131"/>
      <c r="WXQ325" s="131"/>
      <c r="WXR325" s="131"/>
      <c r="WXS325" s="132"/>
      <c r="WXT325" s="132"/>
      <c r="WXU325" s="129"/>
      <c r="WXV325" s="129"/>
      <c r="WXW325" s="130"/>
      <c r="WXX325" s="131"/>
      <c r="WXY325" s="131"/>
      <c r="WXZ325" s="131"/>
      <c r="WYA325" s="132"/>
      <c r="WYB325" s="132"/>
      <c r="WYC325" s="129"/>
      <c r="WYD325" s="129"/>
      <c r="WYE325" s="130"/>
      <c r="WYF325" s="131"/>
      <c r="WYG325" s="131"/>
      <c r="WYH325" s="131"/>
      <c r="WYI325" s="132"/>
      <c r="WYJ325" s="132"/>
      <c r="WYK325" s="129"/>
      <c r="WYL325" s="129"/>
      <c r="WYM325" s="130"/>
      <c r="WYN325" s="131"/>
      <c r="WYO325" s="131"/>
      <c r="WYP325" s="131"/>
      <c r="WYQ325" s="132"/>
      <c r="WYR325" s="132"/>
      <c r="WYS325" s="129"/>
      <c r="WYT325" s="129"/>
      <c r="WYU325" s="130"/>
      <c r="WYV325" s="131"/>
      <c r="WYW325" s="131"/>
      <c r="WYX325" s="131"/>
      <c r="WYY325" s="132"/>
      <c r="WYZ325" s="132"/>
      <c r="WZA325" s="129"/>
      <c r="WZB325" s="129"/>
      <c r="WZC325" s="130"/>
      <c r="WZD325" s="131"/>
      <c r="WZE325" s="131"/>
      <c r="WZF325" s="131"/>
      <c r="WZG325" s="132"/>
      <c r="WZH325" s="132"/>
      <c r="WZI325" s="129"/>
      <c r="WZJ325" s="129"/>
      <c r="WZK325" s="130"/>
      <c r="WZL325" s="131"/>
      <c r="WZM325" s="131"/>
      <c r="WZN325" s="131"/>
      <c r="WZO325" s="132"/>
      <c r="WZP325" s="132"/>
      <c r="WZQ325" s="129"/>
      <c r="WZR325" s="129"/>
      <c r="WZS325" s="130"/>
      <c r="WZT325" s="131"/>
      <c r="WZU325" s="131"/>
      <c r="WZV325" s="131"/>
      <c r="WZW325" s="132"/>
      <c r="WZX325" s="132"/>
      <c r="WZY325" s="129"/>
      <c r="WZZ325" s="129"/>
      <c r="XAA325" s="130"/>
      <c r="XAB325" s="131"/>
      <c r="XAC325" s="131"/>
      <c r="XAD325" s="131"/>
      <c r="XAE325" s="132"/>
      <c r="XAF325" s="132"/>
      <c r="XAG325" s="129"/>
      <c r="XAH325" s="129"/>
      <c r="XAI325" s="130"/>
      <c r="XAJ325" s="131"/>
      <c r="XAK325" s="131"/>
      <c r="XAL325" s="131"/>
      <c r="XAM325" s="132"/>
      <c r="XAN325" s="132"/>
      <c r="XAO325" s="129"/>
      <c r="XAP325" s="129"/>
      <c r="XAQ325" s="130"/>
      <c r="XAR325" s="131"/>
      <c r="XAS325" s="131"/>
      <c r="XAT325" s="131"/>
      <c r="XAU325" s="132"/>
      <c r="XAV325" s="132"/>
      <c r="XAW325" s="129"/>
      <c r="XAX325" s="129"/>
      <c r="XAY325" s="130"/>
      <c r="XAZ325" s="131"/>
      <c r="XBA325" s="131"/>
      <c r="XBB325" s="131"/>
      <c r="XBC325" s="132"/>
      <c r="XBD325" s="132"/>
      <c r="XBE325" s="129"/>
      <c r="XBF325" s="129"/>
      <c r="XBG325" s="130"/>
      <c r="XBH325" s="131"/>
      <c r="XBI325" s="131"/>
      <c r="XBJ325" s="131"/>
      <c r="XBK325" s="132"/>
      <c r="XBL325" s="132"/>
      <c r="XBM325" s="129"/>
      <c r="XBN325" s="129"/>
      <c r="XBO325" s="130"/>
      <c r="XBP325" s="131"/>
      <c r="XBQ325" s="131"/>
      <c r="XBR325" s="131"/>
      <c r="XBS325" s="132"/>
      <c r="XBT325" s="132"/>
      <c r="XBU325" s="129"/>
      <c r="XBV325" s="129"/>
    </row>
    <row r="326" spans="1:16298" s="21" customFormat="1" x14ac:dyDescent="0.35">
      <c r="A326" s="138" t="s">
        <v>7876</v>
      </c>
      <c r="B326" s="21">
        <v>6</v>
      </c>
      <c r="C326" s="20">
        <v>0.7</v>
      </c>
      <c r="D326" s="135">
        <v>54.5</v>
      </c>
      <c r="F326" s="328">
        <v>40</v>
      </c>
      <c r="G326" s="328">
        <v>36.700000000000003</v>
      </c>
      <c r="H326" s="331">
        <v>36.050000000000004</v>
      </c>
      <c r="I326"/>
      <c r="J326"/>
    </row>
    <row r="327" spans="1:16298" s="104" customFormat="1" x14ac:dyDescent="0.35">
      <c r="A327" s="138" t="s">
        <v>7896</v>
      </c>
      <c r="B327" s="21">
        <v>6</v>
      </c>
      <c r="C327" s="20">
        <v>0.7</v>
      </c>
      <c r="D327" s="135">
        <v>42</v>
      </c>
      <c r="E327" s="21"/>
      <c r="F327" s="328">
        <v>18.150000000000002</v>
      </c>
      <c r="G327" s="328">
        <v>16.650000000000002</v>
      </c>
      <c r="H327" s="331">
        <v>16.350000000000001</v>
      </c>
      <c r="I327"/>
      <c r="J327"/>
    </row>
    <row r="328" spans="1:16298" s="104" customFormat="1" x14ac:dyDescent="0.35">
      <c r="A328" s="138" t="s">
        <v>7900</v>
      </c>
      <c r="B328" s="21">
        <v>6</v>
      </c>
      <c r="C328" s="20">
        <v>0.7</v>
      </c>
      <c r="D328" s="135">
        <v>37.5</v>
      </c>
      <c r="E328" s="21"/>
      <c r="F328" s="328">
        <v>21.1</v>
      </c>
      <c r="G328" s="328">
        <v>19.350000000000001</v>
      </c>
      <c r="H328" s="331">
        <v>19</v>
      </c>
      <c r="I328"/>
      <c r="J328"/>
    </row>
    <row r="329" spans="1:16298" x14ac:dyDescent="0.35">
      <c r="A329" s="138" t="s">
        <v>7931</v>
      </c>
      <c r="B329" s="21">
        <v>6</v>
      </c>
      <c r="C329" s="20">
        <v>0.5</v>
      </c>
      <c r="D329" s="135">
        <v>40</v>
      </c>
      <c r="E329" s="21"/>
      <c r="F329" s="328">
        <v>25.8</v>
      </c>
      <c r="G329" s="328">
        <v>23.700000000000003</v>
      </c>
      <c r="H329" s="331">
        <v>23.25</v>
      </c>
    </row>
    <row r="330" spans="1:16298" s="128" customFormat="1" x14ac:dyDescent="0.35">
      <c r="A330" s="138" t="s">
        <v>7966</v>
      </c>
      <c r="B330" s="21">
        <v>6</v>
      </c>
      <c r="C330" s="20">
        <v>0.5</v>
      </c>
      <c r="D330" s="135">
        <v>42</v>
      </c>
      <c r="E330" s="21"/>
      <c r="F330" s="328">
        <v>31.700000000000003</v>
      </c>
      <c r="G330" s="328">
        <v>29.1</v>
      </c>
      <c r="H330" s="331">
        <v>28.6</v>
      </c>
      <c r="I330"/>
      <c r="J330"/>
    </row>
    <row r="331" spans="1:16298" x14ac:dyDescent="0.35">
      <c r="A331" s="138" t="s">
        <v>7968</v>
      </c>
      <c r="B331" s="21">
        <v>6</v>
      </c>
      <c r="C331" s="20">
        <v>0.5</v>
      </c>
      <c r="D331" s="135">
        <v>42</v>
      </c>
      <c r="E331" s="21"/>
      <c r="F331" s="328">
        <v>28.05</v>
      </c>
      <c r="G331" s="328">
        <v>25.75</v>
      </c>
      <c r="H331" s="331">
        <v>25.3</v>
      </c>
    </row>
    <row r="332" spans="1:16298" s="128" customFormat="1" x14ac:dyDescent="0.35">
      <c r="A332" s="138" t="s">
        <v>8006</v>
      </c>
      <c r="B332" s="21">
        <v>6</v>
      </c>
      <c r="C332" s="20">
        <v>0.5</v>
      </c>
      <c r="D332" s="135">
        <v>47</v>
      </c>
      <c r="E332" s="21"/>
      <c r="F332" s="328">
        <v>33.550000000000004</v>
      </c>
      <c r="G332" s="328">
        <v>30.8</v>
      </c>
      <c r="H332" s="331">
        <v>30.25</v>
      </c>
      <c r="I332"/>
      <c r="J332"/>
    </row>
    <row r="333" spans="1:16298" x14ac:dyDescent="0.35">
      <c r="A333" s="138" t="s">
        <v>8018</v>
      </c>
      <c r="B333" s="21">
        <v>6</v>
      </c>
      <c r="C333" s="20">
        <v>0.5</v>
      </c>
      <c r="D333" s="135">
        <v>47</v>
      </c>
      <c r="E333" s="21"/>
      <c r="F333" s="328">
        <v>27.950000000000003</v>
      </c>
      <c r="G333" s="328">
        <v>25.650000000000002</v>
      </c>
      <c r="H333" s="331">
        <v>25.200000000000003</v>
      </c>
    </row>
    <row r="334" spans="1:16298" s="128" customFormat="1" x14ac:dyDescent="0.35">
      <c r="A334" s="138" t="s">
        <v>8242</v>
      </c>
      <c r="B334" s="21">
        <v>6</v>
      </c>
      <c r="C334" s="20">
        <v>0.7</v>
      </c>
      <c r="D334" s="135">
        <v>41</v>
      </c>
      <c r="E334" s="21"/>
      <c r="F334" s="328">
        <v>16.75</v>
      </c>
      <c r="G334" s="328">
        <v>15.4</v>
      </c>
      <c r="H334" s="331">
        <v>15.100000000000001</v>
      </c>
      <c r="I334"/>
      <c r="J334"/>
    </row>
    <row r="335" spans="1:16298" s="128" customFormat="1" x14ac:dyDescent="0.35">
      <c r="A335" s="138" t="s">
        <v>8316</v>
      </c>
      <c r="B335" s="21">
        <v>3</v>
      </c>
      <c r="C335" s="20">
        <v>0.7</v>
      </c>
      <c r="D335" s="135">
        <v>43</v>
      </c>
      <c r="E335" s="21"/>
      <c r="F335" s="328">
        <v>28.8</v>
      </c>
      <c r="G335" s="328">
        <v>26.400000000000002</v>
      </c>
      <c r="H335" s="331">
        <v>25.950000000000003</v>
      </c>
      <c r="I335"/>
      <c r="J335"/>
    </row>
    <row r="336" spans="1:16298" s="128" customFormat="1" x14ac:dyDescent="0.35">
      <c r="A336" s="138" t="s">
        <v>8438</v>
      </c>
      <c r="B336" s="21">
        <v>6</v>
      </c>
      <c r="C336" s="20">
        <v>0.7</v>
      </c>
      <c r="D336" s="135">
        <v>44</v>
      </c>
      <c r="E336" s="21"/>
      <c r="F336" s="328">
        <v>28.400000000000002</v>
      </c>
      <c r="G336" s="328">
        <v>26.05</v>
      </c>
      <c r="H336" s="331">
        <v>25.6</v>
      </c>
      <c r="I336"/>
      <c r="J336"/>
    </row>
    <row r="337" spans="1:10" x14ac:dyDescent="0.35">
      <c r="A337" s="138" t="s">
        <v>8487</v>
      </c>
      <c r="B337" s="21">
        <v>6</v>
      </c>
      <c r="C337" s="20">
        <v>0.7</v>
      </c>
      <c r="D337" s="135">
        <v>45.1</v>
      </c>
      <c r="E337" s="21"/>
      <c r="F337" s="328">
        <v>28.05</v>
      </c>
      <c r="G337" s="328">
        <v>25.75</v>
      </c>
      <c r="H337" s="331">
        <v>25.3</v>
      </c>
    </row>
    <row r="338" spans="1:10" s="128" customFormat="1" x14ac:dyDescent="0.35">
      <c r="A338" s="138" t="s">
        <v>14733</v>
      </c>
      <c r="B338" s="21">
        <v>6</v>
      </c>
      <c r="C338" s="20">
        <v>0.7</v>
      </c>
      <c r="D338" s="135">
        <v>42</v>
      </c>
      <c r="E338" s="21"/>
      <c r="F338" s="328">
        <v>28.200000000000003</v>
      </c>
      <c r="G338" s="328">
        <v>25.900000000000002</v>
      </c>
      <c r="H338" s="331">
        <v>25.450000000000003</v>
      </c>
      <c r="I338"/>
      <c r="J338"/>
    </row>
    <row r="339" spans="1:10" s="128" customFormat="1" x14ac:dyDescent="0.35">
      <c r="A339" s="138" t="s">
        <v>14735</v>
      </c>
      <c r="B339" s="21">
        <v>6</v>
      </c>
      <c r="C339" s="20">
        <v>0.7</v>
      </c>
      <c r="D339" s="135">
        <v>42</v>
      </c>
      <c r="E339" s="21"/>
      <c r="F339" s="328">
        <v>28.200000000000003</v>
      </c>
      <c r="G339" s="328">
        <v>25.900000000000002</v>
      </c>
      <c r="H339" s="331">
        <v>25.450000000000003</v>
      </c>
      <c r="I339"/>
      <c r="J339"/>
    </row>
    <row r="340" spans="1:10" x14ac:dyDescent="0.35">
      <c r="A340" s="138" t="s">
        <v>14737</v>
      </c>
      <c r="B340" s="21">
        <v>6</v>
      </c>
      <c r="C340" s="20">
        <v>0.7</v>
      </c>
      <c r="D340" s="135">
        <v>44</v>
      </c>
      <c r="E340" s="21"/>
      <c r="F340" s="328">
        <v>25.950000000000003</v>
      </c>
      <c r="G340" s="328">
        <v>23.8</v>
      </c>
      <c r="H340" s="331">
        <v>23.400000000000002</v>
      </c>
    </row>
    <row r="341" spans="1:10" s="128" customFormat="1" x14ac:dyDescent="0.35">
      <c r="A341" s="138" t="s">
        <v>8681</v>
      </c>
      <c r="B341" s="21">
        <v>60</v>
      </c>
      <c r="C341" s="20">
        <v>0.05</v>
      </c>
      <c r="D341" s="135">
        <v>41</v>
      </c>
      <c r="E341" s="21"/>
      <c r="F341" s="328">
        <v>3.75</v>
      </c>
      <c r="G341" s="328">
        <v>3.45</v>
      </c>
      <c r="H341" s="331">
        <v>3.4000000000000004</v>
      </c>
      <c r="I341"/>
      <c r="J341"/>
    </row>
    <row r="342" spans="1:10" s="128" customFormat="1" x14ac:dyDescent="0.35">
      <c r="A342" s="138" t="s">
        <v>23335</v>
      </c>
      <c r="B342" s="21">
        <v>6</v>
      </c>
      <c r="C342" s="20">
        <v>0.7</v>
      </c>
      <c r="D342" s="135">
        <v>41</v>
      </c>
      <c r="E342" s="21"/>
      <c r="F342" s="328">
        <v>20.8</v>
      </c>
      <c r="G342" s="328">
        <v>19.100000000000001</v>
      </c>
      <c r="H342" s="331">
        <v>18.75</v>
      </c>
      <c r="I342"/>
      <c r="J342"/>
    </row>
    <row r="343" spans="1:10" x14ac:dyDescent="0.35">
      <c r="A343" s="138" t="s">
        <v>8685</v>
      </c>
      <c r="B343" s="21">
        <v>60</v>
      </c>
      <c r="C343" s="20">
        <v>0.05</v>
      </c>
      <c r="D343" s="135">
        <v>41</v>
      </c>
      <c r="E343" s="21"/>
      <c r="F343" s="328">
        <v>3.75</v>
      </c>
      <c r="G343" s="328">
        <v>3.45</v>
      </c>
      <c r="H343" s="331">
        <v>3.4000000000000004</v>
      </c>
    </row>
    <row r="344" spans="1:10" s="128" customFormat="1" x14ac:dyDescent="0.35">
      <c r="A344" s="138" t="s">
        <v>23336</v>
      </c>
      <c r="B344" s="21">
        <v>6</v>
      </c>
      <c r="C344" s="20">
        <v>0.7</v>
      </c>
      <c r="D344" s="135">
        <v>41</v>
      </c>
      <c r="E344" s="21"/>
      <c r="F344" s="328">
        <v>20.5</v>
      </c>
      <c r="G344" s="328">
        <v>18.8</v>
      </c>
      <c r="H344" s="331">
        <v>18.45</v>
      </c>
      <c r="I344"/>
      <c r="J344"/>
    </row>
    <row r="345" spans="1:10" s="128" customFormat="1" x14ac:dyDescent="0.35">
      <c r="A345" s="138" t="s">
        <v>8889</v>
      </c>
      <c r="B345" s="21">
        <v>6</v>
      </c>
      <c r="C345" s="20">
        <v>0.7</v>
      </c>
      <c r="D345" s="135">
        <v>40</v>
      </c>
      <c r="E345" s="21"/>
      <c r="F345" s="328">
        <v>20.700000000000003</v>
      </c>
      <c r="G345" s="328">
        <v>19</v>
      </c>
      <c r="H345" s="331">
        <v>18.650000000000002</v>
      </c>
      <c r="I345"/>
      <c r="J345"/>
    </row>
    <row r="346" spans="1:10" x14ac:dyDescent="0.35">
      <c r="A346" s="138" t="s">
        <v>14745</v>
      </c>
      <c r="B346" s="21">
        <v>6</v>
      </c>
      <c r="C346" s="20">
        <v>0.7</v>
      </c>
      <c r="D346" s="135">
        <v>45.2</v>
      </c>
      <c r="E346" s="21"/>
      <c r="F346" s="328">
        <v>26.400000000000002</v>
      </c>
      <c r="G346" s="328">
        <v>24.25</v>
      </c>
      <c r="H346" s="331">
        <v>23.8</v>
      </c>
    </row>
    <row r="347" spans="1:10" s="128" customFormat="1" x14ac:dyDescent="0.35">
      <c r="A347" s="138" t="s">
        <v>8983</v>
      </c>
      <c r="B347" s="21">
        <v>6</v>
      </c>
      <c r="C347" s="20">
        <v>0.5</v>
      </c>
      <c r="D347" s="135">
        <v>40</v>
      </c>
      <c r="E347" s="21"/>
      <c r="F347" s="328">
        <v>32.200000000000003</v>
      </c>
      <c r="G347" s="328">
        <v>29.55</v>
      </c>
      <c r="H347" s="331">
        <v>29.05</v>
      </c>
      <c r="I347"/>
      <c r="J347"/>
    </row>
    <row r="348" spans="1:10" s="128" customFormat="1" x14ac:dyDescent="0.35">
      <c r="A348" s="138" t="s">
        <v>8991</v>
      </c>
      <c r="B348" s="21">
        <v>6</v>
      </c>
      <c r="C348" s="20">
        <v>0.7</v>
      </c>
      <c r="D348" s="135">
        <v>42</v>
      </c>
      <c r="E348" s="21"/>
      <c r="F348" s="328">
        <v>25.150000000000002</v>
      </c>
      <c r="G348" s="328">
        <v>23.1</v>
      </c>
      <c r="H348" s="331">
        <v>22.700000000000003</v>
      </c>
      <c r="I348"/>
      <c r="J348"/>
    </row>
    <row r="349" spans="1:10" x14ac:dyDescent="0.35">
      <c r="A349" s="138" t="s">
        <v>9007</v>
      </c>
      <c r="B349" s="21">
        <v>6</v>
      </c>
      <c r="C349" s="20">
        <v>0.7</v>
      </c>
      <c r="D349" s="135">
        <v>47</v>
      </c>
      <c r="E349" s="21"/>
      <c r="F349" s="328">
        <v>38.950000000000003</v>
      </c>
      <c r="G349" s="328">
        <v>35.75</v>
      </c>
      <c r="H349" s="331">
        <v>35.1</v>
      </c>
    </row>
    <row r="350" spans="1:10" s="128" customFormat="1" x14ac:dyDescent="0.35">
      <c r="A350" s="138" t="s">
        <v>9031</v>
      </c>
      <c r="B350" s="21">
        <v>6</v>
      </c>
      <c r="C350" s="20">
        <v>0.7</v>
      </c>
      <c r="D350" s="135">
        <v>40</v>
      </c>
      <c r="E350" s="21"/>
      <c r="F350" s="328">
        <v>17.600000000000001</v>
      </c>
      <c r="G350" s="328">
        <v>16.150000000000002</v>
      </c>
      <c r="H350" s="331">
        <v>15.850000000000001</v>
      </c>
      <c r="I350"/>
      <c r="J350"/>
    </row>
    <row r="351" spans="1:10" x14ac:dyDescent="0.35">
      <c r="A351" s="138" t="s">
        <v>9035</v>
      </c>
      <c r="B351" s="21">
        <v>6</v>
      </c>
      <c r="C351" s="20">
        <v>0.7</v>
      </c>
      <c r="D351" s="135">
        <v>40</v>
      </c>
      <c r="E351" s="21"/>
      <c r="F351" s="328">
        <v>23.450000000000003</v>
      </c>
      <c r="G351" s="328">
        <v>21.55</v>
      </c>
      <c r="H351" s="331">
        <v>21.150000000000002</v>
      </c>
    </row>
    <row r="352" spans="1:10" x14ac:dyDescent="0.35">
      <c r="A352" s="138" t="s">
        <v>9047</v>
      </c>
      <c r="B352" s="21">
        <v>6</v>
      </c>
      <c r="C352" s="20">
        <v>0.7</v>
      </c>
      <c r="D352" s="135">
        <v>42</v>
      </c>
      <c r="E352" s="21"/>
      <c r="F352" s="328">
        <v>29.400000000000002</v>
      </c>
      <c r="G352" s="328">
        <v>27</v>
      </c>
      <c r="H352" s="331">
        <v>26.55</v>
      </c>
    </row>
    <row r="353" spans="1:10" s="128" customFormat="1" x14ac:dyDescent="0.35">
      <c r="A353" s="138" t="s">
        <v>9051</v>
      </c>
      <c r="B353" s="21">
        <v>12</v>
      </c>
      <c r="C353" s="20">
        <v>0.05</v>
      </c>
      <c r="D353" s="135">
        <v>42</v>
      </c>
      <c r="E353" s="21"/>
      <c r="F353" s="328">
        <v>6</v>
      </c>
      <c r="G353" s="328">
        <v>5.5500000000000007</v>
      </c>
      <c r="H353" s="331">
        <v>5.45</v>
      </c>
      <c r="I353"/>
      <c r="J353"/>
    </row>
    <row r="354" spans="1:10" s="128" customFormat="1" x14ac:dyDescent="0.35">
      <c r="A354" s="138" t="s">
        <v>9055</v>
      </c>
      <c r="B354" s="21">
        <v>6</v>
      </c>
      <c r="C354" s="20">
        <v>0.7</v>
      </c>
      <c r="D354" s="135">
        <v>38</v>
      </c>
      <c r="E354" s="21"/>
      <c r="F354" s="328">
        <v>29.05</v>
      </c>
      <c r="G354" s="328">
        <v>26.700000000000003</v>
      </c>
      <c r="H354" s="331">
        <v>26.200000000000003</v>
      </c>
      <c r="I354"/>
      <c r="J354"/>
    </row>
    <row r="355" spans="1:10" x14ac:dyDescent="0.35">
      <c r="A355" s="138" t="s">
        <v>9059</v>
      </c>
      <c r="B355" s="21">
        <v>12</v>
      </c>
      <c r="C355" s="20">
        <v>0.05</v>
      </c>
      <c r="D355" s="135">
        <v>38</v>
      </c>
      <c r="E355" s="21"/>
      <c r="F355" s="328">
        <v>6.3000000000000007</v>
      </c>
      <c r="G355" s="328">
        <v>5.8000000000000007</v>
      </c>
      <c r="H355" s="331">
        <v>5.7</v>
      </c>
    </row>
    <row r="356" spans="1:10" s="128" customFormat="1" x14ac:dyDescent="0.35">
      <c r="A356" s="138" t="s">
        <v>9079</v>
      </c>
      <c r="B356" s="21">
        <v>6</v>
      </c>
      <c r="C356" s="20">
        <v>0.7</v>
      </c>
      <c r="D356" s="135">
        <v>40</v>
      </c>
      <c r="E356" s="21"/>
      <c r="F356" s="328">
        <v>28</v>
      </c>
      <c r="G356" s="328">
        <v>25.75</v>
      </c>
      <c r="H356" s="331">
        <v>25.25</v>
      </c>
      <c r="I356"/>
      <c r="J356"/>
    </row>
    <row r="357" spans="1:10" x14ac:dyDescent="0.35">
      <c r="A357" s="138" t="s">
        <v>9216</v>
      </c>
      <c r="B357" s="21">
        <v>6</v>
      </c>
      <c r="C357" s="20">
        <v>0.7</v>
      </c>
      <c r="D357" s="135">
        <v>41.8</v>
      </c>
      <c r="E357" s="21"/>
      <c r="F357" s="328">
        <v>22.1</v>
      </c>
      <c r="G357" s="328">
        <v>20.25</v>
      </c>
      <c r="H357" s="331">
        <v>19.900000000000002</v>
      </c>
    </row>
    <row r="358" spans="1:10" x14ac:dyDescent="0.35">
      <c r="A358" s="138" t="s">
        <v>9220</v>
      </c>
      <c r="B358" s="21">
        <v>6</v>
      </c>
      <c r="C358" s="20">
        <v>0.7</v>
      </c>
      <c r="D358" s="135">
        <v>41.8</v>
      </c>
      <c r="E358" s="21"/>
      <c r="F358" s="328">
        <v>22.1</v>
      </c>
      <c r="G358" s="328">
        <v>20.25</v>
      </c>
      <c r="H358" s="331">
        <v>19.900000000000002</v>
      </c>
    </row>
    <row r="359" spans="1:10" s="128" customFormat="1" x14ac:dyDescent="0.35">
      <c r="A359" s="138" t="s">
        <v>9224</v>
      </c>
      <c r="B359" s="21">
        <v>6</v>
      </c>
      <c r="C359" s="20">
        <v>0.7</v>
      </c>
      <c r="D359" s="135">
        <v>41.8</v>
      </c>
      <c r="E359" s="21"/>
      <c r="F359" s="328">
        <v>22.1</v>
      </c>
      <c r="G359" s="328">
        <v>20.25</v>
      </c>
      <c r="H359" s="331">
        <v>19.900000000000002</v>
      </c>
      <c r="I359"/>
      <c r="J359"/>
    </row>
    <row r="360" spans="1:10" s="128" customFormat="1" x14ac:dyDescent="0.35">
      <c r="A360" s="138" t="s">
        <v>15738</v>
      </c>
      <c r="B360" s="21">
        <v>6</v>
      </c>
      <c r="C360" s="20">
        <v>0.7</v>
      </c>
      <c r="D360" s="135">
        <v>43</v>
      </c>
      <c r="E360" s="21"/>
      <c r="F360" s="328">
        <v>25.85</v>
      </c>
      <c r="G360" s="328">
        <v>23.75</v>
      </c>
      <c r="H360" s="331">
        <v>23.3</v>
      </c>
      <c r="I360"/>
      <c r="J360"/>
    </row>
    <row r="361" spans="1:10" x14ac:dyDescent="0.35">
      <c r="A361" s="138" t="s">
        <v>9352</v>
      </c>
      <c r="B361" s="21">
        <v>6</v>
      </c>
      <c r="C361" s="20">
        <v>0.7</v>
      </c>
      <c r="D361" s="135">
        <v>43.5</v>
      </c>
      <c r="E361" s="21"/>
      <c r="F361" s="328">
        <v>26.5</v>
      </c>
      <c r="G361" s="328">
        <v>24.35</v>
      </c>
      <c r="H361" s="331">
        <v>23.900000000000002</v>
      </c>
    </row>
    <row r="362" spans="1:10" s="128" customFormat="1" x14ac:dyDescent="0.35">
      <c r="A362" s="138" t="s">
        <v>9357</v>
      </c>
      <c r="B362" s="21">
        <v>6</v>
      </c>
      <c r="C362" s="20">
        <v>0.7</v>
      </c>
      <c r="D362" s="135">
        <v>41.5</v>
      </c>
      <c r="E362" s="21"/>
      <c r="F362" s="328">
        <v>20.85</v>
      </c>
      <c r="G362" s="328">
        <v>19.150000000000002</v>
      </c>
      <c r="H362" s="331">
        <v>18.8</v>
      </c>
      <c r="I362"/>
      <c r="J362"/>
    </row>
    <row r="363" spans="1:10" x14ac:dyDescent="0.35">
      <c r="A363" s="138" t="s">
        <v>9361</v>
      </c>
      <c r="B363" s="21">
        <v>6</v>
      </c>
      <c r="C363" s="20">
        <v>0.7</v>
      </c>
      <c r="D363" s="135">
        <v>37.5</v>
      </c>
      <c r="E363" s="21"/>
      <c r="F363" s="328">
        <v>19.8</v>
      </c>
      <c r="G363" s="328">
        <v>18.2</v>
      </c>
      <c r="H363" s="331">
        <v>17.850000000000001</v>
      </c>
    </row>
    <row r="364" spans="1:10" x14ac:dyDescent="0.35">
      <c r="A364" s="138" t="s">
        <v>9379</v>
      </c>
      <c r="B364" s="21">
        <v>48</v>
      </c>
      <c r="C364" s="20">
        <v>0.05</v>
      </c>
      <c r="D364" s="135">
        <v>47</v>
      </c>
      <c r="E364" s="21"/>
      <c r="F364" s="328">
        <v>6.5</v>
      </c>
      <c r="G364" s="328">
        <v>5.95</v>
      </c>
      <c r="H364" s="331">
        <v>5.8500000000000005</v>
      </c>
    </row>
    <row r="365" spans="1:10" s="128" customFormat="1" x14ac:dyDescent="0.35">
      <c r="A365" s="138" t="s">
        <v>9548</v>
      </c>
      <c r="B365" s="21">
        <v>6</v>
      </c>
      <c r="C365" s="20">
        <v>0.5</v>
      </c>
      <c r="D365" s="135">
        <v>40</v>
      </c>
      <c r="E365" s="21"/>
      <c r="F365" s="328">
        <v>18.8</v>
      </c>
      <c r="G365" s="328">
        <v>17.25</v>
      </c>
      <c r="H365" s="331">
        <v>16.95</v>
      </c>
      <c r="I365"/>
      <c r="J365"/>
    </row>
    <row r="366" spans="1:10" x14ac:dyDescent="0.35">
      <c r="A366" s="138" t="s">
        <v>9654</v>
      </c>
      <c r="B366" s="21">
        <v>6</v>
      </c>
      <c r="C366" s="20">
        <v>0.7</v>
      </c>
      <c r="D366" s="135">
        <v>47</v>
      </c>
      <c r="E366" s="21"/>
      <c r="F366" s="328">
        <v>28.650000000000002</v>
      </c>
      <c r="G366" s="328">
        <v>26.3</v>
      </c>
      <c r="H366" s="331">
        <v>25.85</v>
      </c>
    </row>
    <row r="367" spans="1:10" x14ac:dyDescent="0.35">
      <c r="A367" s="138" t="s">
        <v>9658</v>
      </c>
      <c r="B367" s="21">
        <v>6</v>
      </c>
      <c r="C367" s="20">
        <v>0.7</v>
      </c>
      <c r="D367" s="135">
        <v>47</v>
      </c>
      <c r="E367" s="21"/>
      <c r="F367" s="328">
        <v>25.900000000000002</v>
      </c>
      <c r="G367" s="328">
        <v>23.8</v>
      </c>
      <c r="H367" s="331">
        <v>23.35</v>
      </c>
    </row>
    <row r="368" spans="1:10" s="128" customFormat="1" x14ac:dyDescent="0.35">
      <c r="A368" s="138" t="s">
        <v>9717</v>
      </c>
      <c r="B368" s="21">
        <v>6</v>
      </c>
      <c r="C368" s="20">
        <v>1</v>
      </c>
      <c r="D368" s="135">
        <v>46</v>
      </c>
      <c r="E368" s="21"/>
      <c r="F368" s="328">
        <v>29.1</v>
      </c>
      <c r="G368" s="328">
        <v>26.700000000000003</v>
      </c>
      <c r="H368" s="331">
        <v>26.200000000000003</v>
      </c>
      <c r="I368"/>
      <c r="J368"/>
    </row>
    <row r="369" spans="1:10" s="128" customFormat="1" x14ac:dyDescent="0.35">
      <c r="A369" s="138" t="s">
        <v>9721</v>
      </c>
      <c r="B369" s="21">
        <v>6</v>
      </c>
      <c r="C369" s="20">
        <v>0.7</v>
      </c>
      <c r="D369" s="135">
        <v>46</v>
      </c>
      <c r="E369" s="21"/>
      <c r="F369" s="328">
        <v>27.35</v>
      </c>
      <c r="G369" s="328">
        <v>25.1</v>
      </c>
      <c r="H369" s="331">
        <v>24.650000000000002</v>
      </c>
      <c r="I369"/>
      <c r="J369"/>
    </row>
    <row r="370" spans="1:10" x14ac:dyDescent="0.35">
      <c r="A370" s="138" t="s">
        <v>9755</v>
      </c>
      <c r="B370" s="21">
        <v>4</v>
      </c>
      <c r="C370" s="20">
        <v>0.7</v>
      </c>
      <c r="D370" s="135">
        <v>47.6</v>
      </c>
      <c r="E370" s="21"/>
      <c r="F370" s="328">
        <v>35.35</v>
      </c>
      <c r="G370" s="328">
        <v>32.450000000000003</v>
      </c>
      <c r="H370" s="331">
        <v>31.85</v>
      </c>
    </row>
    <row r="371" spans="1:10" s="128" customFormat="1" x14ac:dyDescent="0.35">
      <c r="A371" s="138" t="s">
        <v>9782</v>
      </c>
      <c r="B371" s="21">
        <v>6</v>
      </c>
      <c r="C371" s="20">
        <v>1</v>
      </c>
      <c r="D371" s="135">
        <v>40</v>
      </c>
      <c r="E371" s="21"/>
      <c r="F371" s="328">
        <v>25.55</v>
      </c>
      <c r="G371" s="328">
        <v>23.5</v>
      </c>
      <c r="H371" s="331">
        <v>23.05</v>
      </c>
      <c r="I371"/>
      <c r="J371"/>
    </row>
    <row r="372" spans="1:10" s="128" customFormat="1" x14ac:dyDescent="0.35">
      <c r="A372" s="138" t="s">
        <v>23338</v>
      </c>
      <c r="B372" s="21">
        <v>1</v>
      </c>
      <c r="C372" s="20">
        <v>3</v>
      </c>
      <c r="D372" s="135">
        <v>40</v>
      </c>
      <c r="E372" s="21"/>
      <c r="F372" s="328">
        <v>75.05</v>
      </c>
      <c r="G372" s="328">
        <v>68.900000000000006</v>
      </c>
      <c r="H372" s="331">
        <v>67.650000000000006</v>
      </c>
      <c r="I372"/>
      <c r="J372"/>
    </row>
    <row r="373" spans="1:10" x14ac:dyDescent="0.35">
      <c r="A373" s="138" t="s">
        <v>9790</v>
      </c>
      <c r="B373" s="21">
        <v>6</v>
      </c>
      <c r="C373" s="20">
        <v>0.7</v>
      </c>
      <c r="D373" s="135">
        <v>41.4</v>
      </c>
      <c r="E373" s="21"/>
      <c r="F373" s="328">
        <v>17.600000000000001</v>
      </c>
      <c r="G373" s="328">
        <v>16.150000000000002</v>
      </c>
      <c r="H373" s="331">
        <v>15.850000000000001</v>
      </c>
    </row>
    <row r="374" spans="1:10" s="128" customFormat="1" x14ac:dyDescent="0.35">
      <c r="A374" s="138" t="s">
        <v>9900</v>
      </c>
      <c r="B374" s="21">
        <v>6</v>
      </c>
      <c r="C374" s="20">
        <v>0.7</v>
      </c>
      <c r="D374" s="135">
        <v>47</v>
      </c>
      <c r="E374" s="21"/>
      <c r="F374" s="328">
        <v>33.5</v>
      </c>
      <c r="G374" s="328">
        <v>30.8</v>
      </c>
      <c r="H374" s="331">
        <v>30.25</v>
      </c>
      <c r="I374"/>
      <c r="J374"/>
    </row>
    <row r="375" spans="1:10" x14ac:dyDescent="0.35">
      <c r="A375" s="138" t="s">
        <v>10052</v>
      </c>
      <c r="B375" s="21">
        <v>6</v>
      </c>
      <c r="C375" s="20">
        <v>0.5</v>
      </c>
      <c r="D375" s="135">
        <v>40</v>
      </c>
      <c r="E375" s="21"/>
      <c r="F375" s="328">
        <v>28.8</v>
      </c>
      <c r="G375" s="328">
        <v>26.400000000000002</v>
      </c>
      <c r="H375" s="331">
        <v>25.950000000000003</v>
      </c>
    </row>
    <row r="376" spans="1:10" s="128" customFormat="1" x14ac:dyDescent="0.35">
      <c r="A376" s="138" t="s">
        <v>10071</v>
      </c>
      <c r="B376" s="21">
        <v>6</v>
      </c>
      <c r="C376" s="20">
        <v>0.7</v>
      </c>
      <c r="D376" s="135">
        <v>40</v>
      </c>
      <c r="E376" s="21"/>
      <c r="F376" s="328">
        <v>25.6</v>
      </c>
      <c r="G376" s="328">
        <v>23.5</v>
      </c>
      <c r="H376" s="331">
        <v>23.05</v>
      </c>
      <c r="I376"/>
      <c r="J376"/>
    </row>
    <row r="377" spans="1:10" s="128" customFormat="1" x14ac:dyDescent="0.35">
      <c r="A377" s="138" t="s">
        <v>10079</v>
      </c>
      <c r="B377" s="21">
        <v>3</v>
      </c>
      <c r="C377" s="20">
        <v>0.7</v>
      </c>
      <c r="D377" s="135">
        <v>42.5</v>
      </c>
      <c r="E377" s="21"/>
      <c r="F377" s="328">
        <v>23.05</v>
      </c>
      <c r="G377" s="328">
        <v>21.150000000000002</v>
      </c>
      <c r="H377" s="331">
        <v>20.8</v>
      </c>
      <c r="I377"/>
      <c r="J377"/>
    </row>
    <row r="378" spans="1:10" x14ac:dyDescent="0.35">
      <c r="A378" s="138" t="s">
        <v>10087</v>
      </c>
      <c r="B378" s="21">
        <v>6</v>
      </c>
      <c r="C378" s="20">
        <v>1</v>
      </c>
      <c r="D378" s="135">
        <v>42.5</v>
      </c>
      <c r="E378" s="21"/>
      <c r="F378" s="328">
        <v>21.6</v>
      </c>
      <c r="G378" s="328">
        <v>19.850000000000001</v>
      </c>
      <c r="H378" s="331">
        <v>19.5</v>
      </c>
    </row>
    <row r="379" spans="1:10" s="128" customFormat="1" x14ac:dyDescent="0.35">
      <c r="A379" s="138" t="s">
        <v>10165</v>
      </c>
      <c r="B379" s="21">
        <v>6</v>
      </c>
      <c r="C379" s="20">
        <v>0.5</v>
      </c>
      <c r="D379" s="135">
        <v>45.8</v>
      </c>
      <c r="E379" s="21"/>
      <c r="F379" s="328">
        <v>22.5</v>
      </c>
      <c r="G379" s="328">
        <v>20.650000000000002</v>
      </c>
      <c r="H379" s="331">
        <v>20.3</v>
      </c>
      <c r="I379"/>
      <c r="J379"/>
    </row>
    <row r="380" spans="1:10" s="128" customFormat="1" x14ac:dyDescent="0.35">
      <c r="A380" s="138" t="s">
        <v>10197</v>
      </c>
      <c r="B380" s="21">
        <v>6</v>
      </c>
      <c r="C380" s="20">
        <v>0.7</v>
      </c>
      <c r="D380" s="135">
        <v>47</v>
      </c>
      <c r="E380" s="21"/>
      <c r="F380" s="328">
        <v>27.950000000000003</v>
      </c>
      <c r="G380" s="328">
        <v>25.700000000000003</v>
      </c>
      <c r="H380" s="331">
        <v>25.200000000000003</v>
      </c>
      <c r="I380"/>
      <c r="J380"/>
    </row>
    <row r="381" spans="1:10" x14ac:dyDescent="0.35">
      <c r="A381" s="138" t="s">
        <v>10269</v>
      </c>
      <c r="B381" s="21">
        <v>12</v>
      </c>
      <c r="C381" s="20">
        <v>0.05</v>
      </c>
      <c r="D381" s="135">
        <v>40</v>
      </c>
      <c r="E381" s="21"/>
      <c r="F381" s="328">
        <v>7.25</v>
      </c>
      <c r="G381" s="328">
        <v>6.65</v>
      </c>
      <c r="H381" s="331">
        <v>6.5</v>
      </c>
    </row>
    <row r="382" spans="1:10" s="128" customFormat="1" x14ac:dyDescent="0.35">
      <c r="A382" s="138" t="s">
        <v>23339</v>
      </c>
      <c r="B382" s="21">
        <v>6</v>
      </c>
      <c r="C382" s="20">
        <v>0.7</v>
      </c>
      <c r="D382" s="135">
        <v>40</v>
      </c>
      <c r="E382" s="21"/>
      <c r="F382" s="328">
        <v>27.400000000000002</v>
      </c>
      <c r="G382" s="328">
        <v>25.150000000000002</v>
      </c>
      <c r="H382" s="331">
        <v>24.700000000000003</v>
      </c>
      <c r="I382"/>
      <c r="J382"/>
    </row>
    <row r="383" spans="1:10" x14ac:dyDescent="0.35">
      <c r="A383" s="138" t="s">
        <v>10276</v>
      </c>
      <c r="B383" s="21">
        <v>5</v>
      </c>
      <c r="C383" s="20">
        <v>0.7</v>
      </c>
      <c r="D383" s="135">
        <v>40</v>
      </c>
      <c r="E383" s="21"/>
      <c r="F383" s="328">
        <v>45.1</v>
      </c>
      <c r="G383" s="328">
        <v>41.400000000000006</v>
      </c>
      <c r="H383" s="331">
        <v>40.650000000000006</v>
      </c>
    </row>
    <row r="384" spans="1:10" s="128" customFormat="1" x14ac:dyDescent="0.35">
      <c r="A384" s="138" t="s">
        <v>10280</v>
      </c>
      <c r="B384" s="21">
        <v>6</v>
      </c>
      <c r="C384" s="20">
        <v>0.7</v>
      </c>
      <c r="D384" s="135">
        <v>40</v>
      </c>
      <c r="E384" s="21"/>
      <c r="F384" s="328">
        <v>28</v>
      </c>
      <c r="G384" s="328">
        <v>25.75</v>
      </c>
      <c r="H384" s="331">
        <v>25.25</v>
      </c>
      <c r="I384"/>
      <c r="J384"/>
    </row>
    <row r="385" spans="1:10" x14ac:dyDescent="0.35">
      <c r="A385" s="138" t="s">
        <v>10469</v>
      </c>
      <c r="B385" s="21">
        <v>6</v>
      </c>
      <c r="C385" s="20">
        <v>0.7</v>
      </c>
      <c r="D385" s="135">
        <v>42</v>
      </c>
      <c r="E385" s="21"/>
      <c r="F385" s="328">
        <v>24.900000000000002</v>
      </c>
      <c r="G385" s="328">
        <v>22.85</v>
      </c>
      <c r="H385" s="331">
        <v>22.450000000000003</v>
      </c>
    </row>
    <row r="386" spans="1:10" x14ac:dyDescent="0.35">
      <c r="A386" s="138" t="s">
        <v>10473</v>
      </c>
      <c r="B386" s="21">
        <v>6</v>
      </c>
      <c r="C386" s="20">
        <v>0.7</v>
      </c>
      <c r="D386" s="135">
        <v>42</v>
      </c>
      <c r="E386" s="21"/>
      <c r="F386" s="328">
        <v>22.900000000000002</v>
      </c>
      <c r="G386" s="328">
        <v>21</v>
      </c>
      <c r="H386" s="331">
        <v>20.650000000000002</v>
      </c>
    </row>
    <row r="387" spans="1:10" s="128" customFormat="1" x14ac:dyDescent="0.35">
      <c r="A387" s="138" t="s">
        <v>10480</v>
      </c>
      <c r="B387" s="21">
        <v>6</v>
      </c>
      <c r="C387" s="20">
        <v>0.7</v>
      </c>
      <c r="D387" s="135">
        <v>57.1</v>
      </c>
      <c r="E387" s="21"/>
      <c r="F387" s="328">
        <v>26.5</v>
      </c>
      <c r="G387" s="328">
        <v>24.3</v>
      </c>
      <c r="H387" s="331">
        <v>23.900000000000002</v>
      </c>
      <c r="I387"/>
      <c r="J387"/>
    </row>
    <row r="388" spans="1:10" x14ac:dyDescent="0.35">
      <c r="A388" s="138" t="s">
        <v>10484</v>
      </c>
      <c r="B388" s="21">
        <v>6</v>
      </c>
      <c r="C388" s="20">
        <v>0.7</v>
      </c>
      <c r="D388" s="135">
        <v>42</v>
      </c>
      <c r="E388" s="21"/>
      <c r="F388" s="328">
        <v>17.850000000000001</v>
      </c>
      <c r="G388" s="328">
        <v>16.350000000000001</v>
      </c>
      <c r="H388" s="331">
        <v>16.100000000000001</v>
      </c>
    </row>
    <row r="389" spans="1:10" x14ac:dyDescent="0.35">
      <c r="A389" s="138" t="s">
        <v>10566</v>
      </c>
      <c r="B389" s="21">
        <v>6</v>
      </c>
      <c r="C389" s="20">
        <v>0.7</v>
      </c>
      <c r="D389" s="135">
        <v>47</v>
      </c>
      <c r="E389" s="21"/>
      <c r="F389" s="328">
        <v>15.200000000000001</v>
      </c>
      <c r="G389" s="328">
        <v>14</v>
      </c>
      <c r="H389" s="331">
        <v>13.75</v>
      </c>
    </row>
    <row r="390" spans="1:10" s="128" customFormat="1" x14ac:dyDescent="0.35">
      <c r="A390" s="138" t="s">
        <v>10570</v>
      </c>
      <c r="B390" s="21">
        <v>6</v>
      </c>
      <c r="C390" s="20">
        <v>0.7</v>
      </c>
      <c r="D390" s="135">
        <v>40</v>
      </c>
      <c r="E390" s="21"/>
      <c r="F390" s="328">
        <v>13.950000000000001</v>
      </c>
      <c r="G390" s="328">
        <v>12.8</v>
      </c>
      <c r="H390" s="331">
        <v>12.55</v>
      </c>
      <c r="I390"/>
      <c r="J390"/>
    </row>
    <row r="391" spans="1:10" x14ac:dyDescent="0.35">
      <c r="A391" s="138" t="s">
        <v>10686</v>
      </c>
      <c r="B391" s="21">
        <v>6</v>
      </c>
      <c r="C391" s="20">
        <v>0.7</v>
      </c>
      <c r="D391" s="135">
        <v>57</v>
      </c>
      <c r="E391" s="21"/>
      <c r="F391" s="328">
        <v>31.950000000000003</v>
      </c>
      <c r="G391" s="328">
        <v>29.35</v>
      </c>
      <c r="H391" s="331">
        <v>28.8</v>
      </c>
    </row>
    <row r="392" spans="1:10" x14ac:dyDescent="0.35">
      <c r="A392" s="138" t="s">
        <v>14460</v>
      </c>
      <c r="B392" s="21">
        <v>6</v>
      </c>
      <c r="C392" s="20">
        <v>0.5</v>
      </c>
      <c r="D392" s="135">
        <v>40</v>
      </c>
      <c r="E392" s="21"/>
      <c r="F392" s="328">
        <v>16.95</v>
      </c>
      <c r="G392" s="328">
        <v>15.55</v>
      </c>
      <c r="H392" s="331">
        <v>15.3</v>
      </c>
    </row>
    <row r="393" spans="1:10" s="128" customFormat="1" x14ac:dyDescent="0.35">
      <c r="A393" s="138" t="s">
        <v>10748</v>
      </c>
      <c r="B393" s="21">
        <v>6</v>
      </c>
      <c r="C393" s="20">
        <v>0.7</v>
      </c>
      <c r="D393" s="135">
        <v>41.5</v>
      </c>
      <c r="E393" s="21"/>
      <c r="F393" s="328">
        <v>20.55</v>
      </c>
      <c r="G393" s="328">
        <v>18.850000000000001</v>
      </c>
      <c r="H393" s="331">
        <v>18.5</v>
      </c>
      <c r="I393"/>
      <c r="J393"/>
    </row>
    <row r="394" spans="1:10" x14ac:dyDescent="0.35">
      <c r="A394" s="138" t="s">
        <v>10752</v>
      </c>
      <c r="B394" s="21">
        <v>6</v>
      </c>
      <c r="C394" s="20">
        <v>0.7</v>
      </c>
      <c r="D394" s="135">
        <v>40</v>
      </c>
      <c r="E394" s="21"/>
      <c r="F394" s="328">
        <v>20.400000000000002</v>
      </c>
      <c r="G394" s="328">
        <v>18.75</v>
      </c>
      <c r="H394" s="331">
        <v>18.400000000000002</v>
      </c>
    </row>
    <row r="395" spans="1:10" x14ac:dyDescent="0.35">
      <c r="A395" s="138" t="s">
        <v>10756</v>
      </c>
      <c r="B395" s="21">
        <v>6</v>
      </c>
      <c r="C395" s="20">
        <v>0.5</v>
      </c>
      <c r="D395" s="135">
        <v>43</v>
      </c>
      <c r="E395" s="21"/>
      <c r="F395" s="328">
        <v>34.5</v>
      </c>
      <c r="G395" s="328">
        <v>31.700000000000003</v>
      </c>
      <c r="H395" s="331">
        <v>31.150000000000002</v>
      </c>
    </row>
    <row r="396" spans="1:10" s="128" customFormat="1" x14ac:dyDescent="0.35">
      <c r="A396" s="138" t="s">
        <v>10760</v>
      </c>
      <c r="B396" s="21">
        <v>12</v>
      </c>
      <c r="C396" s="20">
        <v>0.05</v>
      </c>
      <c r="D396" s="135">
        <v>40</v>
      </c>
      <c r="E396" s="21"/>
      <c r="F396" s="328">
        <v>4.9000000000000004</v>
      </c>
      <c r="G396" s="328">
        <v>4.5</v>
      </c>
      <c r="H396" s="331">
        <v>4.45</v>
      </c>
      <c r="I396"/>
      <c r="J396"/>
    </row>
    <row r="397" spans="1:10" x14ac:dyDescent="0.35">
      <c r="A397" s="138" t="s">
        <v>23343</v>
      </c>
      <c r="B397" s="21">
        <v>6</v>
      </c>
      <c r="C397" s="20">
        <v>0.7</v>
      </c>
      <c r="D397" s="135">
        <v>40</v>
      </c>
      <c r="E397" s="21"/>
      <c r="F397" s="328">
        <v>26.8</v>
      </c>
      <c r="G397" s="328">
        <v>24.6</v>
      </c>
      <c r="H397" s="331">
        <v>24.150000000000002</v>
      </c>
    </row>
    <row r="398" spans="1:10" x14ac:dyDescent="0.35">
      <c r="A398" s="138" t="s">
        <v>10827</v>
      </c>
      <c r="B398" s="21">
        <v>6</v>
      </c>
      <c r="C398" s="20">
        <v>1</v>
      </c>
      <c r="D398" s="135">
        <v>40</v>
      </c>
      <c r="E398" s="21"/>
      <c r="F398" s="328">
        <v>17.75</v>
      </c>
      <c r="G398" s="328">
        <v>16.3</v>
      </c>
      <c r="H398" s="331">
        <v>16</v>
      </c>
    </row>
    <row r="399" spans="1:10" s="128" customFormat="1" x14ac:dyDescent="0.35">
      <c r="A399" s="138" t="s">
        <v>14388</v>
      </c>
      <c r="B399" s="21">
        <v>6</v>
      </c>
      <c r="C399" s="20">
        <v>0.7</v>
      </c>
      <c r="D399" s="135">
        <v>40</v>
      </c>
      <c r="E399" s="21"/>
      <c r="F399" s="328">
        <v>14.600000000000001</v>
      </c>
      <c r="G399" s="328">
        <v>13.4</v>
      </c>
      <c r="H399" s="331">
        <v>13.15</v>
      </c>
      <c r="I399"/>
      <c r="J399"/>
    </row>
    <row r="400" spans="1:10" x14ac:dyDescent="0.35">
      <c r="A400" s="138" t="s">
        <v>10831</v>
      </c>
      <c r="B400" s="21">
        <v>6</v>
      </c>
      <c r="C400" s="20">
        <v>1</v>
      </c>
      <c r="D400" s="135">
        <v>37.5</v>
      </c>
      <c r="E400" s="21"/>
      <c r="F400" s="328">
        <v>17.45</v>
      </c>
      <c r="G400" s="328">
        <v>16</v>
      </c>
      <c r="H400" s="331">
        <v>15.75</v>
      </c>
    </row>
    <row r="401" spans="1:10" x14ac:dyDescent="0.35">
      <c r="A401" s="138" t="s">
        <v>10975</v>
      </c>
      <c r="B401" s="21">
        <v>6</v>
      </c>
      <c r="C401" s="20">
        <v>0.7</v>
      </c>
      <c r="D401" s="135">
        <v>40</v>
      </c>
      <c r="E401" s="21"/>
      <c r="F401" s="328">
        <v>25.900000000000002</v>
      </c>
      <c r="G401" s="328">
        <v>23.75</v>
      </c>
      <c r="H401" s="331">
        <v>23.35</v>
      </c>
    </row>
    <row r="402" spans="1:10" s="128" customFormat="1" x14ac:dyDescent="0.35">
      <c r="A402" s="138" t="s">
        <v>10979</v>
      </c>
      <c r="B402" s="21">
        <v>6</v>
      </c>
      <c r="C402" s="20">
        <v>0.5</v>
      </c>
      <c r="D402" s="135">
        <v>57</v>
      </c>
      <c r="E402" s="21"/>
      <c r="F402" s="328">
        <v>26.05</v>
      </c>
      <c r="G402" s="328">
        <v>23.950000000000003</v>
      </c>
      <c r="H402" s="331">
        <v>23.5</v>
      </c>
      <c r="I402"/>
      <c r="J402"/>
    </row>
    <row r="403" spans="1:10" x14ac:dyDescent="0.35">
      <c r="A403" s="138" t="s">
        <v>14390</v>
      </c>
      <c r="B403" s="21">
        <v>6</v>
      </c>
      <c r="C403" s="20">
        <v>0.7</v>
      </c>
      <c r="D403" s="135">
        <v>40</v>
      </c>
      <c r="E403" s="21"/>
      <c r="F403" s="328">
        <v>34.450000000000003</v>
      </c>
      <c r="G403" s="328">
        <v>31.6</v>
      </c>
      <c r="H403" s="331">
        <v>31.05</v>
      </c>
    </row>
    <row r="404" spans="1:10" x14ac:dyDescent="0.35">
      <c r="A404" s="138" t="s">
        <v>11001</v>
      </c>
      <c r="B404" s="21">
        <v>6</v>
      </c>
      <c r="C404" s="20">
        <v>0.7</v>
      </c>
      <c r="D404" s="135">
        <v>27</v>
      </c>
      <c r="E404" s="21"/>
      <c r="F404" s="328">
        <v>26.55</v>
      </c>
      <c r="G404" s="328">
        <v>24.400000000000002</v>
      </c>
      <c r="H404" s="331">
        <v>23.950000000000003</v>
      </c>
    </row>
    <row r="405" spans="1:10" s="128" customFormat="1" x14ac:dyDescent="0.35">
      <c r="A405" s="138" t="s">
        <v>14755</v>
      </c>
      <c r="B405" s="21">
        <v>6</v>
      </c>
      <c r="C405" s="20">
        <v>0.7</v>
      </c>
      <c r="D405" s="135">
        <v>37.5</v>
      </c>
      <c r="E405" s="21"/>
      <c r="F405" s="328">
        <v>14.200000000000001</v>
      </c>
      <c r="G405" s="328">
        <v>13.05</v>
      </c>
      <c r="H405" s="331">
        <v>12.8</v>
      </c>
      <c r="I405"/>
      <c r="J405"/>
    </row>
    <row r="406" spans="1:10" x14ac:dyDescent="0.35">
      <c r="A406" s="138" t="s">
        <v>11310</v>
      </c>
      <c r="B406" s="21">
        <v>6</v>
      </c>
      <c r="C406" s="20">
        <v>0.7</v>
      </c>
      <c r="D406" s="135">
        <v>43</v>
      </c>
      <c r="E406" s="21"/>
      <c r="F406" s="328">
        <v>23.1</v>
      </c>
      <c r="G406" s="328">
        <v>21.200000000000003</v>
      </c>
      <c r="H406" s="331">
        <v>20.85</v>
      </c>
    </row>
    <row r="407" spans="1:10" x14ac:dyDescent="0.35">
      <c r="A407" s="138" t="s">
        <v>11344</v>
      </c>
      <c r="B407" s="21">
        <v>6</v>
      </c>
      <c r="C407" s="20">
        <v>0.7</v>
      </c>
      <c r="D407" s="135">
        <v>43</v>
      </c>
      <c r="E407" s="21"/>
      <c r="F407" s="328">
        <v>34.1</v>
      </c>
      <c r="G407" s="328">
        <v>31.3</v>
      </c>
      <c r="H407" s="331">
        <v>30.75</v>
      </c>
    </row>
    <row r="408" spans="1:10" s="128" customFormat="1" x14ac:dyDescent="0.35">
      <c r="A408" s="138" t="s">
        <v>11661</v>
      </c>
      <c r="B408" s="21">
        <v>6</v>
      </c>
      <c r="C408" s="20">
        <v>0.7</v>
      </c>
      <c r="D408" s="135">
        <v>42.2</v>
      </c>
      <c r="E408" s="21"/>
      <c r="F408" s="328">
        <v>27.900000000000002</v>
      </c>
      <c r="G408" s="328">
        <v>25.650000000000002</v>
      </c>
      <c r="H408" s="331">
        <v>25.150000000000002</v>
      </c>
      <c r="I408"/>
      <c r="J408"/>
    </row>
    <row r="409" spans="1:10" x14ac:dyDescent="0.35">
      <c r="A409" s="138" t="s">
        <v>11665</v>
      </c>
      <c r="B409" s="21">
        <v>6</v>
      </c>
      <c r="C409" s="20">
        <v>0.7</v>
      </c>
      <c r="D409" s="135">
        <v>41.6</v>
      </c>
      <c r="E409" s="21"/>
      <c r="F409" s="328">
        <v>29.1</v>
      </c>
      <c r="G409" s="328">
        <v>26.700000000000003</v>
      </c>
      <c r="H409" s="331">
        <v>26.200000000000003</v>
      </c>
    </row>
    <row r="410" spans="1:10" x14ac:dyDescent="0.35">
      <c r="A410" s="138" t="s">
        <v>14461</v>
      </c>
      <c r="B410" s="21">
        <v>6</v>
      </c>
      <c r="C410" s="20">
        <v>0.5</v>
      </c>
      <c r="D410" s="135">
        <v>40</v>
      </c>
      <c r="E410" s="21"/>
      <c r="F410" s="328">
        <v>26.35</v>
      </c>
      <c r="G410" s="328">
        <v>24.200000000000003</v>
      </c>
      <c r="H410" s="331">
        <v>23.75</v>
      </c>
    </row>
    <row r="411" spans="1:10" s="128" customFormat="1" x14ac:dyDescent="0.35">
      <c r="A411" s="138" t="s">
        <v>11778</v>
      </c>
      <c r="B411" s="21">
        <v>96</v>
      </c>
      <c r="C411" s="20">
        <v>0.05</v>
      </c>
      <c r="D411" s="135">
        <v>43</v>
      </c>
      <c r="E411" s="21"/>
      <c r="F411" s="328">
        <v>5.1000000000000005</v>
      </c>
      <c r="G411" s="328">
        <v>4.7</v>
      </c>
      <c r="H411" s="331">
        <v>4.6000000000000005</v>
      </c>
      <c r="I411"/>
      <c r="J411"/>
    </row>
    <row r="412" spans="1:10" x14ac:dyDescent="0.35">
      <c r="A412" s="138" t="s">
        <v>23345</v>
      </c>
      <c r="B412" s="21">
        <v>6</v>
      </c>
      <c r="C412" s="20">
        <v>0.7</v>
      </c>
      <c r="D412" s="135">
        <v>43</v>
      </c>
      <c r="E412" s="21"/>
      <c r="F412" s="328">
        <v>28</v>
      </c>
      <c r="G412" s="328">
        <v>25.700000000000003</v>
      </c>
      <c r="H412" s="331">
        <v>25.25</v>
      </c>
    </row>
    <row r="413" spans="1:10" x14ac:dyDescent="0.35">
      <c r="A413" s="138" t="s">
        <v>11785</v>
      </c>
      <c r="B413" s="21">
        <v>6</v>
      </c>
      <c r="C413" s="20">
        <v>0.7</v>
      </c>
      <c r="D413" s="135">
        <v>43</v>
      </c>
      <c r="E413" s="21"/>
      <c r="F413" s="328">
        <v>30.6</v>
      </c>
      <c r="G413" s="328">
        <v>28.1</v>
      </c>
      <c r="H413" s="331">
        <v>27.6</v>
      </c>
    </row>
    <row r="414" spans="1:10" s="128" customFormat="1" x14ac:dyDescent="0.35">
      <c r="A414" s="138" t="s">
        <v>11788</v>
      </c>
      <c r="B414" s="21">
        <v>6</v>
      </c>
      <c r="C414" s="20">
        <v>0.7</v>
      </c>
      <c r="D414" s="135">
        <v>40.4</v>
      </c>
      <c r="E414" s="21"/>
      <c r="F414" s="328">
        <v>20.75</v>
      </c>
      <c r="G414" s="328">
        <v>19.05</v>
      </c>
      <c r="H414" s="331">
        <v>18.7</v>
      </c>
      <c r="I414"/>
      <c r="J414"/>
    </row>
    <row r="415" spans="1:10" x14ac:dyDescent="0.35">
      <c r="A415" s="138" t="s">
        <v>11792</v>
      </c>
      <c r="B415" s="21">
        <v>6</v>
      </c>
      <c r="C415" s="20">
        <v>0.7</v>
      </c>
      <c r="D415" s="135">
        <v>41.6</v>
      </c>
      <c r="E415" s="21"/>
      <c r="F415" s="328">
        <v>22.05</v>
      </c>
      <c r="G415" s="328">
        <v>20.25</v>
      </c>
      <c r="H415" s="331">
        <v>19.900000000000002</v>
      </c>
    </row>
    <row r="416" spans="1:10" x14ac:dyDescent="0.35">
      <c r="A416" s="138" t="s">
        <v>11800</v>
      </c>
      <c r="B416" s="21">
        <v>6</v>
      </c>
      <c r="C416" s="20">
        <v>0.7</v>
      </c>
      <c r="D416" s="135">
        <v>40</v>
      </c>
      <c r="E416" s="21"/>
      <c r="F416" s="328">
        <v>32.25</v>
      </c>
      <c r="G416" s="328">
        <v>29.6</v>
      </c>
      <c r="H416" s="331">
        <v>29.05</v>
      </c>
    </row>
    <row r="417" spans="1:10" s="128" customFormat="1" x14ac:dyDescent="0.35">
      <c r="A417" s="138" t="s">
        <v>11805</v>
      </c>
      <c r="B417" s="21">
        <v>5</v>
      </c>
      <c r="C417" s="20">
        <v>0.7</v>
      </c>
      <c r="D417" s="135">
        <v>40</v>
      </c>
      <c r="E417" s="21"/>
      <c r="F417" s="328">
        <v>84.7</v>
      </c>
      <c r="G417" s="328">
        <v>77.75</v>
      </c>
      <c r="H417" s="331">
        <v>76.350000000000009</v>
      </c>
      <c r="I417"/>
      <c r="J417"/>
    </row>
    <row r="418" spans="1:10" s="128" customFormat="1" x14ac:dyDescent="0.35">
      <c r="A418" s="138" t="s">
        <v>11831</v>
      </c>
      <c r="B418" s="21">
        <v>6</v>
      </c>
      <c r="C418" s="20">
        <v>0.7</v>
      </c>
      <c r="D418" s="135">
        <v>43</v>
      </c>
      <c r="E418" s="21"/>
      <c r="F418" s="328">
        <v>35.6</v>
      </c>
      <c r="G418" s="328">
        <v>32.700000000000003</v>
      </c>
      <c r="H418" s="331">
        <v>32.1</v>
      </c>
      <c r="I418"/>
      <c r="J418"/>
    </row>
    <row r="419" spans="1:10" x14ac:dyDescent="0.35">
      <c r="A419" s="138" t="s">
        <v>11835</v>
      </c>
      <c r="B419" s="21">
        <v>6</v>
      </c>
      <c r="C419" s="20">
        <v>0.7</v>
      </c>
      <c r="D419" s="135">
        <v>43</v>
      </c>
      <c r="E419" s="21"/>
      <c r="F419" s="328">
        <v>33.15</v>
      </c>
      <c r="G419" s="328">
        <v>30.450000000000003</v>
      </c>
      <c r="H419" s="331">
        <v>29.900000000000002</v>
      </c>
    </row>
    <row r="420" spans="1:10" s="128" customFormat="1" x14ac:dyDescent="0.35">
      <c r="A420" s="138" t="s">
        <v>11839</v>
      </c>
      <c r="B420" s="21">
        <v>6</v>
      </c>
      <c r="C420" s="20">
        <v>0.7</v>
      </c>
      <c r="D420" s="135">
        <v>43</v>
      </c>
      <c r="E420" s="21"/>
      <c r="F420" s="328">
        <v>35.6</v>
      </c>
      <c r="G420" s="328">
        <v>32.700000000000003</v>
      </c>
      <c r="H420" s="331">
        <v>32.1</v>
      </c>
      <c r="I420"/>
      <c r="J420"/>
    </row>
    <row r="421" spans="1:10" s="128" customFormat="1" x14ac:dyDescent="0.35">
      <c r="A421" s="138" t="s">
        <v>11843</v>
      </c>
      <c r="B421" s="21">
        <v>6</v>
      </c>
      <c r="C421" s="20">
        <v>0.7</v>
      </c>
      <c r="D421" s="135">
        <v>43</v>
      </c>
      <c r="E421" s="21"/>
      <c r="F421" s="328">
        <v>33.15</v>
      </c>
      <c r="G421" s="328">
        <v>30.450000000000003</v>
      </c>
      <c r="H421" s="331">
        <v>29.900000000000002</v>
      </c>
      <c r="I421"/>
      <c r="J421"/>
    </row>
    <row r="422" spans="1:10" x14ac:dyDescent="0.35">
      <c r="A422" s="138" t="s">
        <v>14767</v>
      </c>
      <c r="B422" s="21">
        <v>6</v>
      </c>
      <c r="C422" s="20">
        <v>0.7</v>
      </c>
      <c r="D422" s="135">
        <v>43.4</v>
      </c>
      <c r="E422" s="21"/>
      <c r="F422" s="328">
        <v>26.200000000000003</v>
      </c>
      <c r="G422" s="328">
        <v>24.05</v>
      </c>
      <c r="H422" s="331">
        <v>23.6</v>
      </c>
    </row>
    <row r="423" spans="1:10" s="128" customFormat="1" x14ac:dyDescent="0.35">
      <c r="A423" s="138" t="s">
        <v>11847</v>
      </c>
      <c r="B423" s="21">
        <v>6</v>
      </c>
      <c r="C423" s="20">
        <v>0.7</v>
      </c>
      <c r="D423" s="135">
        <v>41.8</v>
      </c>
      <c r="E423" s="21"/>
      <c r="F423" s="328">
        <v>28.200000000000003</v>
      </c>
      <c r="G423" s="328">
        <v>25.85</v>
      </c>
      <c r="H423" s="331">
        <v>25.400000000000002</v>
      </c>
      <c r="I423"/>
      <c r="J423"/>
    </row>
    <row r="424" spans="1:10" x14ac:dyDescent="0.35">
      <c r="A424" s="138" t="s">
        <v>12336</v>
      </c>
      <c r="B424" s="21">
        <v>6</v>
      </c>
      <c r="C424" s="20">
        <v>0.7</v>
      </c>
      <c r="D424" s="135">
        <v>43</v>
      </c>
      <c r="E424" s="21"/>
      <c r="F424" s="328">
        <v>20.650000000000002</v>
      </c>
      <c r="G424" s="328">
        <v>18.95</v>
      </c>
      <c r="H424" s="331">
        <v>18.650000000000002</v>
      </c>
    </row>
    <row r="425" spans="1:10" x14ac:dyDescent="0.35">
      <c r="A425" s="138" t="s">
        <v>12510</v>
      </c>
      <c r="B425" s="21">
        <v>6</v>
      </c>
      <c r="C425" s="20">
        <v>0.7</v>
      </c>
      <c r="D425" s="135">
        <v>42</v>
      </c>
      <c r="E425" s="21"/>
      <c r="F425" s="328">
        <v>26.55</v>
      </c>
      <c r="G425" s="328">
        <v>24.400000000000002</v>
      </c>
      <c r="H425" s="331">
        <v>23.950000000000003</v>
      </c>
    </row>
    <row r="426" spans="1:10" s="128" customFormat="1" x14ac:dyDescent="0.35">
      <c r="A426" s="138" t="s">
        <v>12573</v>
      </c>
      <c r="B426" s="21">
        <v>6</v>
      </c>
      <c r="C426" s="20">
        <v>0.7</v>
      </c>
      <c r="D426" s="135">
        <v>40</v>
      </c>
      <c r="E426" s="21"/>
      <c r="F426" s="328">
        <v>27.25</v>
      </c>
      <c r="G426" s="328">
        <v>25</v>
      </c>
      <c r="H426" s="331">
        <v>24.55</v>
      </c>
      <c r="I426"/>
      <c r="J426"/>
    </row>
    <row r="427" spans="1:10" s="128" customFormat="1" x14ac:dyDescent="0.35">
      <c r="A427" s="138" t="s">
        <v>12657</v>
      </c>
      <c r="B427" s="21">
        <v>6</v>
      </c>
      <c r="C427" s="20">
        <v>0.7</v>
      </c>
      <c r="D427" s="135">
        <v>37.5</v>
      </c>
      <c r="E427" s="21"/>
      <c r="F427" s="328">
        <v>16.5</v>
      </c>
      <c r="G427" s="328">
        <v>15.15</v>
      </c>
      <c r="H427" s="331">
        <v>14.9</v>
      </c>
      <c r="I427"/>
      <c r="J427"/>
    </row>
    <row r="428" spans="1:10" s="128" customFormat="1" x14ac:dyDescent="0.35">
      <c r="A428" s="138" t="s">
        <v>14585</v>
      </c>
      <c r="B428" s="21">
        <v>6</v>
      </c>
      <c r="C428" s="20">
        <v>0.5</v>
      </c>
      <c r="D428" s="135">
        <v>44</v>
      </c>
      <c r="E428" s="21"/>
      <c r="F428" s="328">
        <v>33.35</v>
      </c>
      <c r="G428" s="328">
        <v>30.650000000000002</v>
      </c>
      <c r="H428" s="331">
        <v>30.1</v>
      </c>
      <c r="I428"/>
      <c r="J428"/>
    </row>
    <row r="429" spans="1:10" x14ac:dyDescent="0.35">
      <c r="A429" s="138" t="s">
        <v>14532</v>
      </c>
      <c r="B429" s="21">
        <v>4</v>
      </c>
      <c r="C429" s="20">
        <v>0.7</v>
      </c>
      <c r="D429" s="135">
        <v>46</v>
      </c>
      <c r="E429" s="21"/>
      <c r="F429" s="328">
        <v>27.35</v>
      </c>
      <c r="G429" s="328">
        <v>25.1</v>
      </c>
      <c r="H429" s="331">
        <v>24.650000000000002</v>
      </c>
    </row>
    <row r="430" spans="1:10" x14ac:dyDescent="0.35">
      <c r="A430" s="138" t="s">
        <v>12699</v>
      </c>
      <c r="B430" s="21">
        <v>12</v>
      </c>
      <c r="C430" s="20">
        <v>1</v>
      </c>
      <c r="D430" s="135">
        <v>46</v>
      </c>
      <c r="E430" s="21"/>
      <c r="F430" s="328">
        <v>32.75</v>
      </c>
      <c r="G430" s="328">
        <v>30.05</v>
      </c>
      <c r="H430" s="331">
        <v>29.5</v>
      </c>
    </row>
    <row r="431" spans="1:10" s="128" customFormat="1" x14ac:dyDescent="0.35">
      <c r="A431" s="138" t="s">
        <v>12717</v>
      </c>
      <c r="B431" s="21">
        <v>6</v>
      </c>
      <c r="C431" s="20">
        <v>0.7</v>
      </c>
      <c r="D431" s="135">
        <v>40</v>
      </c>
      <c r="E431" s="21"/>
      <c r="F431" s="328">
        <v>26.150000000000002</v>
      </c>
      <c r="G431" s="328">
        <v>24</v>
      </c>
      <c r="H431" s="331">
        <v>23.55</v>
      </c>
      <c r="I431"/>
      <c r="J431"/>
    </row>
    <row r="432" spans="1:10" x14ac:dyDescent="0.35">
      <c r="A432" s="138" t="s">
        <v>12720</v>
      </c>
      <c r="B432" s="21">
        <v>6</v>
      </c>
      <c r="C432" s="20">
        <v>0.7</v>
      </c>
      <c r="D432" s="135">
        <v>43</v>
      </c>
      <c r="E432" s="21"/>
      <c r="F432" s="328">
        <v>26.400000000000002</v>
      </c>
      <c r="G432" s="328">
        <v>24.25</v>
      </c>
      <c r="H432" s="331">
        <v>23.8</v>
      </c>
    </row>
    <row r="433" spans="1:10" x14ac:dyDescent="0.35">
      <c r="A433" s="138" t="s">
        <v>12723</v>
      </c>
      <c r="B433" s="21">
        <v>6</v>
      </c>
      <c r="C433" s="20">
        <v>0.7</v>
      </c>
      <c r="D433" s="135">
        <v>40</v>
      </c>
      <c r="E433" s="21"/>
      <c r="F433" s="328">
        <v>26.150000000000002</v>
      </c>
      <c r="G433" s="328">
        <v>24</v>
      </c>
      <c r="H433" s="331">
        <v>23.55</v>
      </c>
    </row>
    <row r="434" spans="1:10" x14ac:dyDescent="0.35">
      <c r="A434" s="138" t="s">
        <v>12726</v>
      </c>
      <c r="B434" s="21">
        <v>6</v>
      </c>
      <c r="C434" s="20">
        <v>0.7</v>
      </c>
      <c r="D434" s="135">
        <v>40</v>
      </c>
      <c r="E434" s="21"/>
      <c r="F434" s="328">
        <v>26.150000000000002</v>
      </c>
      <c r="G434" s="328">
        <v>24</v>
      </c>
      <c r="H434" s="331">
        <v>23.55</v>
      </c>
    </row>
    <row r="435" spans="1:10" s="128" customFormat="1" x14ac:dyDescent="0.35">
      <c r="A435" s="138" t="s">
        <v>12729</v>
      </c>
      <c r="B435" s="21">
        <v>6</v>
      </c>
      <c r="C435" s="20">
        <v>0.7</v>
      </c>
      <c r="D435" s="135">
        <v>41</v>
      </c>
      <c r="E435" s="21"/>
      <c r="F435" s="328">
        <v>26.200000000000003</v>
      </c>
      <c r="G435" s="328">
        <v>24.05</v>
      </c>
      <c r="H435" s="331">
        <v>23.650000000000002</v>
      </c>
      <c r="I435"/>
      <c r="J435"/>
    </row>
    <row r="436" spans="1:10" x14ac:dyDescent="0.35">
      <c r="A436" s="138" t="s">
        <v>12799</v>
      </c>
      <c r="B436" s="21">
        <v>6</v>
      </c>
      <c r="C436" s="20">
        <v>0.7</v>
      </c>
      <c r="D436" s="135">
        <v>45</v>
      </c>
      <c r="E436" s="21"/>
      <c r="F436" s="328">
        <v>24.5</v>
      </c>
      <c r="G436" s="328">
        <v>22.5</v>
      </c>
      <c r="H436" s="331">
        <v>22.1</v>
      </c>
    </row>
    <row r="437" spans="1:10" s="128" customFormat="1" x14ac:dyDescent="0.35">
      <c r="A437" s="138" t="s">
        <v>16068</v>
      </c>
      <c r="B437" s="21">
        <v>6</v>
      </c>
      <c r="C437" s="20">
        <v>0.7</v>
      </c>
      <c r="D437" s="135">
        <v>42</v>
      </c>
      <c r="E437" s="21"/>
      <c r="F437" s="328">
        <v>42.85</v>
      </c>
      <c r="G437" s="328">
        <v>39.35</v>
      </c>
      <c r="H437" s="331">
        <v>38.650000000000006</v>
      </c>
      <c r="I437"/>
      <c r="J437"/>
    </row>
    <row r="438" spans="1:10" x14ac:dyDescent="0.35">
      <c r="A438" s="138" t="s">
        <v>12819</v>
      </c>
      <c r="B438" s="21">
        <v>6</v>
      </c>
      <c r="C438" s="20">
        <v>0.5</v>
      </c>
      <c r="D438" s="135">
        <v>42.9</v>
      </c>
      <c r="E438" s="21"/>
      <c r="F438" s="328">
        <v>35.75</v>
      </c>
      <c r="G438" s="328">
        <v>32.800000000000004</v>
      </c>
      <c r="H438" s="331">
        <v>32.200000000000003</v>
      </c>
    </row>
    <row r="439" spans="1:10" x14ac:dyDescent="0.35">
      <c r="A439" s="138" t="s">
        <v>14587</v>
      </c>
      <c r="B439" s="21">
        <v>6</v>
      </c>
      <c r="C439" s="20">
        <v>0.5</v>
      </c>
      <c r="D439" s="135">
        <v>45</v>
      </c>
      <c r="E439" s="21"/>
      <c r="F439" s="328">
        <v>31</v>
      </c>
      <c r="G439" s="328">
        <v>28.450000000000003</v>
      </c>
      <c r="H439" s="331">
        <v>27.950000000000003</v>
      </c>
    </row>
    <row r="440" spans="1:10" x14ac:dyDescent="0.35">
      <c r="A440" s="138" t="s">
        <v>12917</v>
      </c>
      <c r="B440" s="21">
        <v>6</v>
      </c>
      <c r="C440" s="20">
        <v>0.7</v>
      </c>
      <c r="D440" s="135">
        <v>43</v>
      </c>
      <c r="E440" s="21"/>
      <c r="F440" s="328">
        <v>23.05</v>
      </c>
      <c r="G440" s="328">
        <v>21.150000000000002</v>
      </c>
      <c r="H440" s="331">
        <v>20.8</v>
      </c>
    </row>
    <row r="441" spans="1:10" x14ac:dyDescent="0.35">
      <c r="A441" s="138" t="s">
        <v>12920</v>
      </c>
      <c r="B441" s="21">
        <v>1</v>
      </c>
      <c r="C441" s="20">
        <v>3</v>
      </c>
      <c r="D441" s="135">
        <v>43</v>
      </c>
      <c r="E441" s="21"/>
      <c r="F441" s="328">
        <v>186.55</v>
      </c>
      <c r="G441" s="328">
        <v>171.3</v>
      </c>
      <c r="H441" s="331">
        <v>168.20000000000002</v>
      </c>
    </row>
    <row r="442" spans="1:10" x14ac:dyDescent="0.35">
      <c r="A442" s="138" t="s">
        <v>12926</v>
      </c>
      <c r="B442" s="21">
        <v>3</v>
      </c>
      <c r="C442" s="20">
        <v>0.7</v>
      </c>
      <c r="D442" s="135">
        <v>43</v>
      </c>
      <c r="E442" s="21"/>
      <c r="F442" s="328">
        <v>37.4</v>
      </c>
      <c r="G442" s="328">
        <v>34.300000000000004</v>
      </c>
      <c r="H442" s="331">
        <v>33.700000000000003</v>
      </c>
    </row>
    <row r="443" spans="1:10" x14ac:dyDescent="0.35">
      <c r="A443" s="138" t="s">
        <v>13119</v>
      </c>
      <c r="B443" s="21">
        <v>6</v>
      </c>
      <c r="C443" s="20">
        <v>0.7</v>
      </c>
      <c r="D443" s="135">
        <v>37.5</v>
      </c>
      <c r="E443" s="21"/>
      <c r="F443" s="328">
        <v>27.200000000000003</v>
      </c>
      <c r="G443" s="328">
        <v>24.950000000000003</v>
      </c>
      <c r="H443" s="331">
        <v>24.5</v>
      </c>
    </row>
    <row r="444" spans="1:10" x14ac:dyDescent="0.35">
      <c r="A444" s="138" t="s">
        <v>13405</v>
      </c>
      <c r="B444" s="21">
        <v>6</v>
      </c>
      <c r="C444" s="20">
        <v>0.7</v>
      </c>
      <c r="D444" s="135">
        <v>40</v>
      </c>
      <c r="E444" s="21"/>
      <c r="F444" s="328">
        <v>30.900000000000002</v>
      </c>
      <c r="G444" s="328">
        <v>28.35</v>
      </c>
      <c r="H444" s="331">
        <v>27.85</v>
      </c>
    </row>
    <row r="445" spans="1:10" s="128" customFormat="1" x14ac:dyDescent="0.35">
      <c r="A445" s="138" t="s">
        <v>13413</v>
      </c>
      <c r="B445" s="21">
        <v>6</v>
      </c>
      <c r="C445" s="20">
        <v>0.7</v>
      </c>
      <c r="D445" s="135">
        <v>40</v>
      </c>
      <c r="E445" s="21"/>
      <c r="F445" s="328">
        <v>30.900000000000002</v>
      </c>
      <c r="G445" s="328">
        <v>28.35</v>
      </c>
      <c r="H445" s="331">
        <v>27.85</v>
      </c>
      <c r="I445"/>
      <c r="J445"/>
    </row>
    <row r="446" spans="1:10" x14ac:dyDescent="0.35">
      <c r="A446" s="138" t="s">
        <v>13426</v>
      </c>
      <c r="B446" s="21">
        <v>6</v>
      </c>
      <c r="C446" s="20">
        <v>0.7</v>
      </c>
      <c r="D446" s="135">
        <v>43.1</v>
      </c>
      <c r="E446" s="21"/>
      <c r="F446" s="328">
        <v>21.150000000000002</v>
      </c>
      <c r="G446" s="328">
        <v>19.450000000000003</v>
      </c>
      <c r="H446" s="331">
        <v>19.100000000000001</v>
      </c>
    </row>
    <row r="447" spans="1:10" x14ac:dyDescent="0.35">
      <c r="A447" s="138" t="s">
        <v>13430</v>
      </c>
      <c r="B447" s="21">
        <v>6</v>
      </c>
      <c r="C447" s="20">
        <v>0.5</v>
      </c>
      <c r="D447" s="135">
        <v>40</v>
      </c>
      <c r="E447" s="21"/>
      <c r="F447" s="328">
        <v>23.6</v>
      </c>
      <c r="G447" s="328">
        <v>21.650000000000002</v>
      </c>
      <c r="H447" s="331">
        <v>21.3</v>
      </c>
    </row>
    <row r="448" spans="1:10" s="128" customFormat="1" x14ac:dyDescent="0.35">
      <c r="A448" s="138" t="s">
        <v>13461</v>
      </c>
      <c r="B448" s="21">
        <v>6</v>
      </c>
      <c r="C448" s="20">
        <v>0.7</v>
      </c>
      <c r="D448" s="135">
        <v>41.5</v>
      </c>
      <c r="E448" s="21"/>
      <c r="F448" s="328">
        <v>27.5</v>
      </c>
      <c r="G448" s="328">
        <v>25.25</v>
      </c>
      <c r="H448" s="331">
        <v>24.8</v>
      </c>
      <c r="I448"/>
      <c r="J448"/>
    </row>
    <row r="449" spans="1:10" x14ac:dyDescent="0.35">
      <c r="A449" s="138" t="s">
        <v>13465</v>
      </c>
      <c r="B449" s="21">
        <v>6</v>
      </c>
      <c r="C449" s="20">
        <v>0.5</v>
      </c>
      <c r="D449" s="135">
        <v>41.5</v>
      </c>
      <c r="E449" s="21"/>
      <c r="F449" s="328">
        <v>27.1</v>
      </c>
      <c r="G449" s="328">
        <v>24.900000000000002</v>
      </c>
      <c r="H449" s="331">
        <v>24.450000000000003</v>
      </c>
    </row>
    <row r="450" spans="1:10" x14ac:dyDescent="0.35">
      <c r="A450" s="138" t="s">
        <v>14789</v>
      </c>
      <c r="B450" s="21">
        <v>6</v>
      </c>
      <c r="C450" s="20">
        <v>0.7</v>
      </c>
      <c r="D450" s="135">
        <v>45</v>
      </c>
      <c r="E450" s="21"/>
      <c r="F450" s="328">
        <v>30.6</v>
      </c>
      <c r="G450" s="328">
        <v>28.1</v>
      </c>
      <c r="H450" s="331">
        <v>27.6</v>
      </c>
    </row>
    <row r="451" spans="1:10" x14ac:dyDescent="0.35">
      <c r="A451" s="138" t="s">
        <v>13660</v>
      </c>
      <c r="B451" s="21">
        <v>6</v>
      </c>
      <c r="C451" s="20">
        <v>0.7</v>
      </c>
      <c r="D451" s="135">
        <v>40</v>
      </c>
      <c r="E451" s="21"/>
      <c r="F451" s="328">
        <v>20.700000000000003</v>
      </c>
      <c r="G451" s="328">
        <v>19</v>
      </c>
      <c r="H451" s="331">
        <v>18.650000000000002</v>
      </c>
    </row>
    <row r="452" spans="1:10" s="128" customFormat="1" x14ac:dyDescent="0.35">
      <c r="A452" s="138" t="s">
        <v>13680</v>
      </c>
      <c r="B452" s="21">
        <v>6</v>
      </c>
      <c r="C452" s="20">
        <v>0.7</v>
      </c>
      <c r="D452" s="135">
        <v>43</v>
      </c>
      <c r="E452" s="21"/>
      <c r="F452" s="328">
        <v>17.650000000000002</v>
      </c>
      <c r="G452" s="328">
        <v>16.25</v>
      </c>
      <c r="H452" s="331">
        <v>15.950000000000001</v>
      </c>
      <c r="I452"/>
      <c r="J452"/>
    </row>
    <row r="453" spans="1:10" x14ac:dyDescent="0.35">
      <c r="A453" s="138" t="s">
        <v>13684</v>
      </c>
      <c r="B453" s="21">
        <v>6</v>
      </c>
      <c r="C453" s="20">
        <v>0.7</v>
      </c>
      <c r="D453" s="135">
        <v>41.3</v>
      </c>
      <c r="E453" s="21"/>
      <c r="F453" s="328">
        <v>17.5</v>
      </c>
      <c r="G453" s="328">
        <v>16.100000000000001</v>
      </c>
      <c r="H453" s="331">
        <v>15.8</v>
      </c>
    </row>
    <row r="454" spans="1:10" x14ac:dyDescent="0.35">
      <c r="A454" s="138" t="s">
        <v>13688</v>
      </c>
      <c r="B454" s="21">
        <v>6</v>
      </c>
      <c r="C454" s="20">
        <v>0.7</v>
      </c>
      <c r="D454" s="135">
        <v>43</v>
      </c>
      <c r="E454" s="21"/>
      <c r="F454" s="328">
        <v>17.650000000000002</v>
      </c>
      <c r="G454" s="328">
        <v>16.25</v>
      </c>
      <c r="H454" s="331">
        <v>15.950000000000001</v>
      </c>
    </row>
    <row r="455" spans="1:10" s="128" customFormat="1" x14ac:dyDescent="0.35">
      <c r="A455" s="138" t="s">
        <v>13692</v>
      </c>
      <c r="B455" s="21">
        <v>6</v>
      </c>
      <c r="C455" s="20">
        <v>0.7</v>
      </c>
      <c r="D455" s="135">
        <v>43</v>
      </c>
      <c r="E455" s="21"/>
      <c r="F455" s="328">
        <v>17.650000000000002</v>
      </c>
      <c r="G455" s="328">
        <v>16.25</v>
      </c>
      <c r="H455" s="331">
        <v>15.950000000000001</v>
      </c>
      <c r="I455"/>
      <c r="J455"/>
    </row>
    <row r="456" spans="1:10" x14ac:dyDescent="0.35">
      <c r="A456" s="138" t="s">
        <v>13696</v>
      </c>
      <c r="B456" s="21">
        <v>6</v>
      </c>
      <c r="C456" s="20">
        <v>0.7</v>
      </c>
      <c r="D456" s="135">
        <v>47</v>
      </c>
      <c r="E456" s="21"/>
      <c r="F456" s="328">
        <v>18.05</v>
      </c>
      <c r="G456" s="328">
        <v>16.55</v>
      </c>
      <c r="H456" s="331">
        <v>16.25</v>
      </c>
    </row>
    <row r="457" spans="1:10" x14ac:dyDescent="0.35">
      <c r="A457" s="138" t="s">
        <v>13700</v>
      </c>
      <c r="B457" s="21">
        <v>6</v>
      </c>
      <c r="C457" s="20">
        <v>0.7</v>
      </c>
      <c r="D457" s="135">
        <v>43</v>
      </c>
      <c r="E457" s="21"/>
      <c r="F457" s="328">
        <v>17.650000000000002</v>
      </c>
      <c r="G457" s="328">
        <v>16.25</v>
      </c>
      <c r="H457" s="331">
        <v>15.950000000000001</v>
      </c>
    </row>
    <row r="458" spans="1:10" s="128" customFormat="1" x14ac:dyDescent="0.35">
      <c r="A458" s="138" t="s">
        <v>13704</v>
      </c>
      <c r="B458" s="21">
        <v>6</v>
      </c>
      <c r="C458" s="20">
        <v>0.7</v>
      </c>
      <c r="D458" s="135">
        <v>43</v>
      </c>
      <c r="E458" s="21"/>
      <c r="F458" s="328">
        <v>17.650000000000002</v>
      </c>
      <c r="G458" s="328">
        <v>16.25</v>
      </c>
      <c r="H458" s="331">
        <v>15.950000000000001</v>
      </c>
      <c r="I458"/>
      <c r="J458"/>
    </row>
    <row r="459" spans="1:10" x14ac:dyDescent="0.35">
      <c r="A459" s="138" t="s">
        <v>13708</v>
      </c>
      <c r="B459" s="21">
        <v>6</v>
      </c>
      <c r="C459" s="20">
        <v>0.7</v>
      </c>
      <c r="D459" s="135">
        <v>43</v>
      </c>
      <c r="E459" s="21"/>
      <c r="F459" s="328">
        <v>17.650000000000002</v>
      </c>
      <c r="G459" s="328">
        <v>16.25</v>
      </c>
      <c r="H459" s="331">
        <v>15.950000000000001</v>
      </c>
    </row>
    <row r="460" spans="1:10" x14ac:dyDescent="0.35">
      <c r="A460" s="138" t="s">
        <v>13711</v>
      </c>
      <c r="B460" s="21">
        <v>6</v>
      </c>
      <c r="C460" s="20">
        <v>0.7</v>
      </c>
      <c r="D460" s="135">
        <v>41.3</v>
      </c>
      <c r="E460" s="21"/>
      <c r="F460" s="328">
        <v>17.5</v>
      </c>
      <c r="G460" s="328">
        <v>16.100000000000001</v>
      </c>
      <c r="H460" s="331">
        <v>15.8</v>
      </c>
    </row>
    <row r="461" spans="1:10" s="128" customFormat="1" x14ac:dyDescent="0.35">
      <c r="A461" s="138" t="s">
        <v>13712</v>
      </c>
      <c r="B461" s="21">
        <v>6</v>
      </c>
      <c r="C461" s="20">
        <v>0.7</v>
      </c>
      <c r="D461" s="135">
        <v>41.3</v>
      </c>
      <c r="E461" s="21"/>
      <c r="F461" s="328">
        <v>17.5</v>
      </c>
      <c r="G461" s="328">
        <v>16.100000000000001</v>
      </c>
      <c r="H461" s="331">
        <v>15.8</v>
      </c>
      <c r="I461"/>
      <c r="J461"/>
    </row>
    <row r="462" spans="1:10" x14ac:dyDescent="0.35">
      <c r="A462" s="138" t="s">
        <v>13859</v>
      </c>
      <c r="B462" s="21">
        <v>6</v>
      </c>
      <c r="C462" s="20">
        <v>0.7</v>
      </c>
      <c r="D462" s="135">
        <v>40</v>
      </c>
      <c r="E462" s="21"/>
      <c r="F462" s="328">
        <v>26.200000000000003</v>
      </c>
      <c r="G462" s="328">
        <v>24.05</v>
      </c>
      <c r="H462" s="331">
        <v>23.6</v>
      </c>
    </row>
    <row r="463" spans="1:10" x14ac:dyDescent="0.35">
      <c r="A463" s="138" t="s">
        <v>13863</v>
      </c>
      <c r="B463" s="21">
        <v>6</v>
      </c>
      <c r="C463" s="20">
        <v>0.7</v>
      </c>
      <c r="D463" s="135">
        <v>38</v>
      </c>
      <c r="E463" s="21"/>
      <c r="F463" s="328">
        <v>14.450000000000001</v>
      </c>
      <c r="G463" s="328">
        <v>13.25</v>
      </c>
      <c r="H463" s="331">
        <v>13</v>
      </c>
    </row>
    <row r="464" spans="1:10" x14ac:dyDescent="0.35">
      <c r="A464" s="138" t="s">
        <v>13867</v>
      </c>
      <c r="B464" s="21">
        <v>6</v>
      </c>
      <c r="C464" s="20">
        <v>0.7</v>
      </c>
      <c r="D464" s="135">
        <v>38</v>
      </c>
      <c r="E464" s="21"/>
      <c r="F464" s="328">
        <v>17.3</v>
      </c>
      <c r="G464" s="328">
        <v>15.9</v>
      </c>
      <c r="H464" s="331">
        <v>15.600000000000001</v>
      </c>
    </row>
    <row r="465" spans="1:10" x14ac:dyDescent="0.35">
      <c r="A465" s="138" t="s">
        <v>13871</v>
      </c>
      <c r="B465" s="21">
        <v>24</v>
      </c>
      <c r="C465" s="20">
        <v>0.05</v>
      </c>
      <c r="D465" s="135">
        <v>38</v>
      </c>
      <c r="E465" s="21"/>
      <c r="F465" s="328">
        <v>4.6000000000000005</v>
      </c>
      <c r="G465" s="328">
        <v>4.2</v>
      </c>
      <c r="H465" s="331">
        <v>4.1500000000000004</v>
      </c>
    </row>
    <row r="466" spans="1:10" x14ac:dyDescent="0.35">
      <c r="A466" s="138" t="s">
        <v>14050</v>
      </c>
      <c r="B466" s="21">
        <v>6</v>
      </c>
      <c r="C466" s="20">
        <v>1</v>
      </c>
      <c r="D466" s="135">
        <v>44.5</v>
      </c>
      <c r="E466" s="21"/>
      <c r="F466" s="328">
        <v>21.3</v>
      </c>
      <c r="G466" s="328">
        <v>19.600000000000001</v>
      </c>
      <c r="H466" s="331">
        <v>19.25</v>
      </c>
    </row>
    <row r="467" spans="1:10" x14ac:dyDescent="0.35">
      <c r="A467" s="138" t="s">
        <v>14054</v>
      </c>
      <c r="B467" s="21">
        <v>6</v>
      </c>
      <c r="C467" s="20">
        <v>0.7</v>
      </c>
      <c r="D467" s="135">
        <v>44</v>
      </c>
      <c r="E467" s="21"/>
      <c r="F467" s="328">
        <v>23.150000000000002</v>
      </c>
      <c r="G467" s="328">
        <v>21.25</v>
      </c>
      <c r="H467" s="331">
        <v>20.85</v>
      </c>
    </row>
    <row r="468" spans="1:10" x14ac:dyDescent="0.35">
      <c r="A468" s="138" t="s">
        <v>14058</v>
      </c>
      <c r="B468" s="21">
        <v>6</v>
      </c>
      <c r="C468" s="20">
        <v>0.7</v>
      </c>
      <c r="D468" s="135">
        <v>44.5</v>
      </c>
      <c r="E468" s="21"/>
      <c r="F468" s="328">
        <v>17.55</v>
      </c>
      <c r="G468" s="328">
        <v>16.150000000000002</v>
      </c>
      <c r="H468" s="331">
        <v>15.850000000000001</v>
      </c>
    </row>
    <row r="469" spans="1:10" x14ac:dyDescent="0.35">
      <c r="A469" s="138" t="s">
        <v>14062</v>
      </c>
      <c r="B469" s="21">
        <v>6</v>
      </c>
      <c r="C469" s="20">
        <v>0.7</v>
      </c>
      <c r="D469" s="135">
        <v>40</v>
      </c>
      <c r="E469" s="21"/>
      <c r="F469" s="328">
        <v>22.55</v>
      </c>
      <c r="G469" s="328">
        <v>20.700000000000003</v>
      </c>
      <c r="H469" s="331">
        <v>20.3</v>
      </c>
    </row>
    <row r="470" spans="1:10" s="128" customFormat="1" ht="17" customHeight="1" x14ac:dyDescent="0.35">
      <c r="A470" s="351" t="s">
        <v>14244</v>
      </c>
      <c r="B470" s="352"/>
      <c r="C470" s="352"/>
      <c r="D470" s="352"/>
      <c r="E470" s="352"/>
      <c r="F470" s="352"/>
      <c r="G470" s="352"/>
      <c r="H470" s="353"/>
    </row>
    <row r="471" spans="1:10" x14ac:dyDescent="0.35">
      <c r="A471" s="138" t="s">
        <v>3018</v>
      </c>
      <c r="B471" s="21">
        <v>6</v>
      </c>
      <c r="C471" s="20">
        <v>0.7</v>
      </c>
      <c r="D471" s="135">
        <v>40</v>
      </c>
      <c r="E471" s="21"/>
      <c r="F471" s="328">
        <v>69.5</v>
      </c>
      <c r="G471" s="328">
        <v>63.800000000000004</v>
      </c>
      <c r="H471" s="331">
        <v>62.650000000000006</v>
      </c>
    </row>
    <row r="472" spans="1:10" x14ac:dyDescent="0.35">
      <c r="A472" s="138" t="s">
        <v>4256</v>
      </c>
      <c r="B472" s="21">
        <v>6</v>
      </c>
      <c r="C472" s="20">
        <v>0.7</v>
      </c>
      <c r="D472" s="135">
        <v>42</v>
      </c>
      <c r="E472" s="21"/>
      <c r="F472" s="328">
        <v>33.1</v>
      </c>
      <c r="G472" s="328">
        <v>30.35</v>
      </c>
      <c r="H472" s="331">
        <v>29.85</v>
      </c>
    </row>
    <row r="473" spans="1:10" x14ac:dyDescent="0.35">
      <c r="A473" s="138" t="s">
        <v>6462</v>
      </c>
      <c r="B473" s="21">
        <v>6</v>
      </c>
      <c r="C473" s="20">
        <v>0.7</v>
      </c>
      <c r="D473" s="135">
        <v>38</v>
      </c>
      <c r="E473" s="21"/>
      <c r="F473" s="328">
        <v>23.5</v>
      </c>
      <c r="G473" s="328">
        <v>21.6</v>
      </c>
      <c r="H473" s="331">
        <v>21.200000000000003</v>
      </c>
    </row>
    <row r="474" spans="1:10" s="128" customFormat="1" x14ac:dyDescent="0.35">
      <c r="A474" s="138" t="s">
        <v>6999</v>
      </c>
      <c r="B474" s="21">
        <v>6</v>
      </c>
      <c r="C474" s="20">
        <v>0.7</v>
      </c>
      <c r="D474" s="135">
        <v>40</v>
      </c>
      <c r="E474" s="21"/>
      <c r="F474" s="328">
        <v>37.15</v>
      </c>
      <c r="G474" s="328">
        <v>34.15</v>
      </c>
      <c r="H474" s="331">
        <v>33.5</v>
      </c>
      <c r="I474"/>
      <c r="J474"/>
    </row>
    <row r="475" spans="1:10" x14ac:dyDescent="0.35">
      <c r="A475" s="138" t="s">
        <v>14523</v>
      </c>
      <c r="B475" s="21">
        <v>3</v>
      </c>
      <c r="C475" s="20">
        <v>0.7</v>
      </c>
      <c r="D475" s="135">
        <v>45</v>
      </c>
      <c r="E475" s="21"/>
      <c r="F475" s="328">
        <v>44.35</v>
      </c>
      <c r="G475" s="328">
        <v>40.700000000000003</v>
      </c>
      <c r="H475" s="331">
        <v>39.950000000000003</v>
      </c>
    </row>
    <row r="476" spans="1:10" x14ac:dyDescent="0.35">
      <c r="A476" s="138" t="s">
        <v>9418</v>
      </c>
      <c r="B476" s="21">
        <v>6</v>
      </c>
      <c r="C476" s="20">
        <v>0.7</v>
      </c>
      <c r="D476" s="135">
        <v>43.2</v>
      </c>
      <c r="E476" s="21"/>
      <c r="F476" s="328">
        <v>40.200000000000003</v>
      </c>
      <c r="G476" s="328">
        <v>36.9</v>
      </c>
      <c r="H476" s="331">
        <v>36.25</v>
      </c>
    </row>
    <row r="477" spans="1:10" x14ac:dyDescent="0.35">
      <c r="A477" s="138" t="s">
        <v>9793</v>
      </c>
      <c r="B477" s="21">
        <v>6</v>
      </c>
      <c r="C477" s="20">
        <v>0.7</v>
      </c>
      <c r="D477" s="135">
        <v>47.3</v>
      </c>
      <c r="E477" s="21"/>
      <c r="F477" s="328">
        <v>55.800000000000004</v>
      </c>
      <c r="G477" s="328">
        <v>51.25</v>
      </c>
      <c r="H477" s="331">
        <v>50.35</v>
      </c>
    </row>
    <row r="478" spans="1:10" s="128" customFormat="1" x14ac:dyDescent="0.35">
      <c r="A478" s="138" t="s">
        <v>9797</v>
      </c>
      <c r="B478" s="21">
        <v>6</v>
      </c>
      <c r="C478" s="20">
        <v>0.7</v>
      </c>
      <c r="D478" s="135">
        <v>45</v>
      </c>
      <c r="E478" s="21"/>
      <c r="F478" s="328">
        <v>52.25</v>
      </c>
      <c r="G478" s="328">
        <v>47.95</v>
      </c>
      <c r="H478" s="331">
        <v>47.1</v>
      </c>
      <c r="I478"/>
      <c r="J478"/>
    </row>
    <row r="479" spans="1:10" x14ac:dyDescent="0.35">
      <c r="A479" s="138" t="s">
        <v>9801</v>
      </c>
      <c r="B479" s="21">
        <v>6</v>
      </c>
      <c r="C479" s="20">
        <v>0.7</v>
      </c>
      <c r="D479" s="135">
        <v>46.4</v>
      </c>
      <c r="E479" s="21"/>
      <c r="F479" s="328">
        <v>52.2</v>
      </c>
      <c r="G479" s="328">
        <v>47.900000000000006</v>
      </c>
      <c r="H479" s="331">
        <v>47.050000000000004</v>
      </c>
    </row>
    <row r="480" spans="1:10" x14ac:dyDescent="0.35">
      <c r="A480" s="138" t="s">
        <v>9805</v>
      </c>
      <c r="B480" s="21">
        <v>6</v>
      </c>
      <c r="C480" s="20">
        <v>0.7</v>
      </c>
      <c r="D480" s="135">
        <v>40</v>
      </c>
      <c r="E480" s="21"/>
      <c r="F480" s="328">
        <v>42.900000000000006</v>
      </c>
      <c r="G480" s="328">
        <v>39.400000000000006</v>
      </c>
      <c r="H480" s="331">
        <v>38.700000000000003</v>
      </c>
    </row>
    <row r="481" spans="1:10" s="128" customFormat="1" x14ac:dyDescent="0.35">
      <c r="A481" s="138" t="s">
        <v>9809</v>
      </c>
      <c r="B481" s="21">
        <v>6</v>
      </c>
      <c r="C481" s="20">
        <v>0.7</v>
      </c>
      <c r="D481" s="135">
        <v>45</v>
      </c>
      <c r="E481" s="21"/>
      <c r="F481" s="328">
        <v>35.950000000000003</v>
      </c>
      <c r="G481" s="328">
        <v>33</v>
      </c>
      <c r="H481" s="331">
        <v>32.450000000000003</v>
      </c>
      <c r="I481"/>
      <c r="J481"/>
    </row>
    <row r="482" spans="1:10" s="128" customFormat="1" x14ac:dyDescent="0.35">
      <c r="A482" s="138" t="s">
        <v>9813</v>
      </c>
      <c r="B482" s="21">
        <v>6</v>
      </c>
      <c r="C482" s="20">
        <v>0.7</v>
      </c>
      <c r="D482" s="135">
        <v>40</v>
      </c>
      <c r="E482" s="21"/>
      <c r="F482" s="328">
        <v>38.5</v>
      </c>
      <c r="G482" s="328">
        <v>35.35</v>
      </c>
      <c r="H482" s="331">
        <v>34.75</v>
      </c>
      <c r="I482"/>
      <c r="J482"/>
    </row>
    <row r="483" spans="1:10" x14ac:dyDescent="0.35">
      <c r="A483" s="138" t="s">
        <v>9817</v>
      </c>
      <c r="B483" s="21">
        <v>6</v>
      </c>
      <c r="C483" s="20">
        <v>0.7</v>
      </c>
      <c r="D483" s="135">
        <v>45.7</v>
      </c>
      <c r="E483" s="21"/>
      <c r="F483" s="328">
        <v>55.650000000000006</v>
      </c>
      <c r="G483" s="328">
        <v>51.1</v>
      </c>
      <c r="H483" s="331">
        <v>50.2</v>
      </c>
    </row>
    <row r="484" spans="1:10" x14ac:dyDescent="0.35">
      <c r="A484" s="138" t="s">
        <v>9821</v>
      </c>
      <c r="B484" s="21">
        <v>6</v>
      </c>
      <c r="C484" s="20">
        <v>0.7</v>
      </c>
      <c r="D484" s="135">
        <v>44.2</v>
      </c>
      <c r="E484" s="21"/>
      <c r="F484" s="328">
        <v>52.300000000000004</v>
      </c>
      <c r="G484" s="328">
        <v>48</v>
      </c>
      <c r="H484" s="331">
        <v>47.150000000000006</v>
      </c>
    </row>
    <row r="485" spans="1:10" x14ac:dyDescent="0.35">
      <c r="A485" s="138" t="s">
        <v>9825</v>
      </c>
      <c r="B485" s="21">
        <v>6</v>
      </c>
      <c r="C485" s="20">
        <v>0.7</v>
      </c>
      <c r="D485" s="135">
        <v>45</v>
      </c>
      <c r="E485" s="21"/>
      <c r="F485" s="328">
        <v>36.1</v>
      </c>
      <c r="G485" s="328">
        <v>33.15</v>
      </c>
      <c r="H485" s="331">
        <v>32.550000000000004</v>
      </c>
    </row>
    <row r="486" spans="1:10" s="128" customFormat="1" x14ac:dyDescent="0.35">
      <c r="A486" s="138" t="s">
        <v>15827</v>
      </c>
      <c r="B486" s="21">
        <v>6</v>
      </c>
      <c r="C486" s="20">
        <v>0.7</v>
      </c>
      <c r="D486" s="135">
        <v>37</v>
      </c>
      <c r="E486" s="21"/>
      <c r="F486" s="328">
        <v>25.6</v>
      </c>
      <c r="G486" s="328">
        <v>23.5</v>
      </c>
      <c r="H486" s="331">
        <v>23.1</v>
      </c>
      <c r="I486"/>
      <c r="J486"/>
    </row>
    <row r="487" spans="1:10" x14ac:dyDescent="0.35">
      <c r="A487" s="138" t="s">
        <v>15828</v>
      </c>
      <c r="B487" s="21">
        <v>6</v>
      </c>
      <c r="C487" s="20">
        <v>0.7</v>
      </c>
      <c r="D487" s="135">
        <v>37</v>
      </c>
      <c r="E487" s="21"/>
      <c r="F487" s="328">
        <v>26.55</v>
      </c>
      <c r="G487" s="328">
        <v>24.35</v>
      </c>
      <c r="H487" s="331">
        <v>23.950000000000003</v>
      </c>
    </row>
    <row r="488" spans="1:10" x14ac:dyDescent="0.35">
      <c r="A488" s="138" t="s">
        <v>11427</v>
      </c>
      <c r="B488" s="21">
        <v>6</v>
      </c>
      <c r="C488" s="20">
        <v>0.7</v>
      </c>
      <c r="D488" s="135">
        <v>40</v>
      </c>
      <c r="E488" s="21"/>
      <c r="F488" s="328">
        <v>31.200000000000003</v>
      </c>
      <c r="G488" s="328">
        <v>28.650000000000002</v>
      </c>
      <c r="H488" s="331">
        <v>28.150000000000002</v>
      </c>
    </row>
    <row r="489" spans="1:10" s="128" customFormat="1" ht="17" customHeight="1" x14ac:dyDescent="0.35">
      <c r="A489" s="351" t="s">
        <v>14245</v>
      </c>
      <c r="B489" s="352"/>
      <c r="C489" s="352"/>
      <c r="D489" s="352"/>
      <c r="E489" s="352"/>
      <c r="F489" s="352"/>
      <c r="G489" s="352"/>
      <c r="H489" s="353"/>
    </row>
    <row r="490" spans="1:10" s="128" customFormat="1" x14ac:dyDescent="0.35">
      <c r="A490" s="138" t="s">
        <v>415</v>
      </c>
      <c r="B490" s="21">
        <v>12</v>
      </c>
      <c r="C490" s="20">
        <v>0.7</v>
      </c>
      <c r="D490" s="135">
        <v>29</v>
      </c>
      <c r="E490" s="21"/>
      <c r="F490" s="328">
        <v>16.600000000000001</v>
      </c>
      <c r="G490" s="328">
        <v>15.25</v>
      </c>
      <c r="H490" s="331">
        <v>15</v>
      </c>
      <c r="I490"/>
      <c r="J490"/>
    </row>
    <row r="491" spans="1:10" s="128" customFormat="1" x14ac:dyDescent="0.35">
      <c r="A491" s="138" t="s">
        <v>507</v>
      </c>
      <c r="B491" s="21">
        <v>6</v>
      </c>
      <c r="C491" s="20">
        <v>0.7</v>
      </c>
      <c r="D491" s="135">
        <v>40</v>
      </c>
      <c r="E491" s="21"/>
      <c r="F491" s="328">
        <v>15.350000000000001</v>
      </c>
      <c r="G491" s="328">
        <v>14.100000000000001</v>
      </c>
      <c r="H491" s="331">
        <v>13.850000000000001</v>
      </c>
      <c r="I491"/>
      <c r="J491"/>
    </row>
    <row r="492" spans="1:10" x14ac:dyDescent="0.35">
      <c r="A492" s="138" t="s">
        <v>2864</v>
      </c>
      <c r="B492" s="21">
        <v>6</v>
      </c>
      <c r="C492" s="20">
        <v>0.7</v>
      </c>
      <c r="D492" s="135">
        <v>40</v>
      </c>
      <c r="E492" s="21"/>
      <c r="F492" s="328">
        <v>14.4</v>
      </c>
      <c r="G492" s="328">
        <v>13.25</v>
      </c>
      <c r="H492" s="331">
        <v>13</v>
      </c>
    </row>
    <row r="493" spans="1:10" s="128" customFormat="1" x14ac:dyDescent="0.35">
      <c r="A493" s="138" t="s">
        <v>4279</v>
      </c>
      <c r="B493" s="21">
        <v>6</v>
      </c>
      <c r="C493" s="20">
        <v>0.7</v>
      </c>
      <c r="D493" s="135">
        <v>40</v>
      </c>
      <c r="E493" s="21"/>
      <c r="F493" s="328">
        <v>15.05</v>
      </c>
      <c r="G493" s="328">
        <v>13.8</v>
      </c>
      <c r="H493" s="331">
        <v>13.55</v>
      </c>
      <c r="I493"/>
      <c r="J493"/>
    </row>
    <row r="494" spans="1:10" s="128" customFormat="1" x14ac:dyDescent="0.35">
      <c r="A494" s="138" t="s">
        <v>4284</v>
      </c>
      <c r="B494" s="21">
        <v>6</v>
      </c>
      <c r="C494" s="20">
        <v>0.7</v>
      </c>
      <c r="D494" s="135">
        <v>40</v>
      </c>
      <c r="E494" s="21"/>
      <c r="F494" s="328">
        <v>15.65</v>
      </c>
      <c r="G494" s="328">
        <v>14.350000000000001</v>
      </c>
      <c r="H494" s="331">
        <v>14.100000000000001</v>
      </c>
      <c r="I494"/>
      <c r="J494"/>
    </row>
    <row r="495" spans="1:10" x14ac:dyDescent="0.35">
      <c r="A495" s="138" t="s">
        <v>4288</v>
      </c>
      <c r="B495" s="21">
        <v>6</v>
      </c>
      <c r="C495" s="20">
        <v>0.7</v>
      </c>
      <c r="D495" s="135">
        <v>40</v>
      </c>
      <c r="E495" s="21"/>
      <c r="F495" s="328">
        <v>15.65</v>
      </c>
      <c r="G495" s="328">
        <v>14.350000000000001</v>
      </c>
      <c r="H495" s="331">
        <v>14.100000000000001</v>
      </c>
    </row>
    <row r="496" spans="1:10" s="128" customFormat="1" x14ac:dyDescent="0.35">
      <c r="A496" s="138" t="s">
        <v>4291</v>
      </c>
      <c r="B496" s="21">
        <v>6</v>
      </c>
      <c r="C496" s="20">
        <v>0.7</v>
      </c>
      <c r="D496" s="135">
        <v>40</v>
      </c>
      <c r="E496" s="21"/>
      <c r="F496" s="328">
        <v>15.65</v>
      </c>
      <c r="G496" s="328">
        <v>14.350000000000001</v>
      </c>
      <c r="H496" s="331">
        <v>14.100000000000001</v>
      </c>
      <c r="I496"/>
      <c r="J496"/>
    </row>
    <row r="497" spans="1:10" x14ac:dyDescent="0.35">
      <c r="A497" s="138" t="s">
        <v>8322</v>
      </c>
      <c r="B497" s="21">
        <v>6</v>
      </c>
      <c r="C497" s="20">
        <v>0.7</v>
      </c>
      <c r="D497" s="135">
        <v>40</v>
      </c>
      <c r="E497" s="21"/>
      <c r="F497" s="328">
        <v>20.900000000000002</v>
      </c>
      <c r="G497" s="328">
        <v>19.200000000000003</v>
      </c>
      <c r="H497" s="331">
        <v>18.850000000000001</v>
      </c>
    </row>
    <row r="498" spans="1:10" x14ac:dyDescent="0.35">
      <c r="A498" s="138" t="s">
        <v>9567</v>
      </c>
      <c r="B498" s="21">
        <v>6</v>
      </c>
      <c r="C498" s="20">
        <v>0.7</v>
      </c>
      <c r="D498" s="135">
        <v>41.5</v>
      </c>
      <c r="E498" s="21"/>
      <c r="F498" s="328">
        <v>13.700000000000001</v>
      </c>
      <c r="G498" s="328">
        <v>12.600000000000001</v>
      </c>
      <c r="H498" s="331">
        <v>12.350000000000001</v>
      </c>
    </row>
    <row r="499" spans="1:10" s="128" customFormat="1" x14ac:dyDescent="0.35">
      <c r="A499" s="138" t="s">
        <v>10607</v>
      </c>
      <c r="B499" s="21">
        <v>6</v>
      </c>
      <c r="C499" s="20">
        <v>0.7</v>
      </c>
      <c r="D499" s="135">
        <v>35</v>
      </c>
      <c r="E499" s="21"/>
      <c r="F499" s="328">
        <v>12.05</v>
      </c>
      <c r="G499" s="328">
        <v>11.05</v>
      </c>
      <c r="H499" s="331">
        <v>10.850000000000001</v>
      </c>
      <c r="I499"/>
      <c r="J499"/>
    </row>
    <row r="500" spans="1:10" x14ac:dyDescent="0.35">
      <c r="A500" s="138" t="s">
        <v>10611</v>
      </c>
      <c r="B500" s="21">
        <v>12</v>
      </c>
      <c r="C500" s="20">
        <v>0.7</v>
      </c>
      <c r="D500" s="135">
        <v>14</v>
      </c>
      <c r="E500" s="21"/>
      <c r="F500" s="328">
        <v>9.8000000000000007</v>
      </c>
      <c r="G500" s="328">
        <v>9</v>
      </c>
      <c r="H500" s="331">
        <v>8.85</v>
      </c>
    </row>
    <row r="501" spans="1:10" s="128" customFormat="1" x14ac:dyDescent="0.35">
      <c r="A501" s="138" t="s">
        <v>10615</v>
      </c>
      <c r="B501" s="21">
        <v>6</v>
      </c>
      <c r="C501" s="20">
        <v>1</v>
      </c>
      <c r="D501" s="135">
        <v>38</v>
      </c>
      <c r="E501" s="21"/>
      <c r="F501" s="328">
        <v>12.950000000000001</v>
      </c>
      <c r="G501" s="328">
        <v>11.9</v>
      </c>
      <c r="H501" s="331">
        <v>11.65</v>
      </c>
      <c r="I501"/>
      <c r="J501"/>
    </row>
    <row r="502" spans="1:10" x14ac:dyDescent="0.35">
      <c r="A502" s="138" t="s">
        <v>11340</v>
      </c>
      <c r="B502" s="21">
        <v>6</v>
      </c>
      <c r="C502" s="20">
        <v>0.7</v>
      </c>
      <c r="D502" s="135">
        <v>38</v>
      </c>
      <c r="E502" s="21"/>
      <c r="F502" s="328">
        <v>12.15</v>
      </c>
      <c r="G502" s="328">
        <v>11.15</v>
      </c>
      <c r="H502" s="331">
        <v>10.950000000000001</v>
      </c>
    </row>
    <row r="503" spans="1:10" s="128" customFormat="1" x14ac:dyDescent="0.35">
      <c r="A503" s="138" t="s">
        <v>13539</v>
      </c>
      <c r="B503" s="21">
        <v>6</v>
      </c>
      <c r="C503" s="20">
        <v>1</v>
      </c>
      <c r="D503" s="135">
        <v>39</v>
      </c>
      <c r="E503" s="21"/>
      <c r="F503" s="328">
        <v>11.9</v>
      </c>
      <c r="G503" s="328">
        <v>10.950000000000001</v>
      </c>
      <c r="H503" s="331">
        <v>10.75</v>
      </c>
      <c r="I503"/>
      <c r="J503"/>
    </row>
    <row r="504" spans="1:10" s="128" customFormat="1" x14ac:dyDescent="0.35">
      <c r="A504" s="138" t="s">
        <v>13890</v>
      </c>
      <c r="B504" s="21">
        <v>6</v>
      </c>
      <c r="C504" s="20">
        <v>1</v>
      </c>
      <c r="D504" s="135">
        <v>38</v>
      </c>
      <c r="E504" s="21"/>
      <c r="F504" s="328">
        <v>16.55</v>
      </c>
      <c r="G504" s="328">
        <v>15.200000000000001</v>
      </c>
      <c r="H504" s="331">
        <v>14.9</v>
      </c>
      <c r="I504"/>
      <c r="J504"/>
    </row>
    <row r="505" spans="1:10" s="128" customFormat="1" ht="17" customHeight="1" x14ac:dyDescent="0.35">
      <c r="A505" s="351" t="s">
        <v>16232</v>
      </c>
      <c r="B505" s="352"/>
      <c r="C505" s="352"/>
      <c r="D505" s="352"/>
      <c r="E505" s="352"/>
      <c r="F505" s="352"/>
      <c r="G505" s="352"/>
      <c r="H505" s="353"/>
    </row>
    <row r="506" spans="1:10" x14ac:dyDescent="0.35">
      <c r="A506" s="138" t="s">
        <v>87</v>
      </c>
      <c r="B506" s="21">
        <v>6</v>
      </c>
      <c r="C506" s="20">
        <v>1</v>
      </c>
      <c r="D506" s="135">
        <v>40</v>
      </c>
      <c r="E506" s="21"/>
      <c r="F506" s="328">
        <v>22.75</v>
      </c>
      <c r="G506" s="328">
        <v>20.900000000000002</v>
      </c>
      <c r="H506" s="331">
        <v>20.55</v>
      </c>
    </row>
    <row r="507" spans="1:10" s="128" customFormat="1" x14ac:dyDescent="0.35">
      <c r="A507" s="138" t="s">
        <v>93</v>
      </c>
      <c r="B507" s="21">
        <v>6</v>
      </c>
      <c r="C507" s="20">
        <v>1</v>
      </c>
      <c r="D507" s="135">
        <v>40</v>
      </c>
      <c r="E507" s="21"/>
      <c r="F507" s="328">
        <v>22.75</v>
      </c>
      <c r="G507" s="328">
        <v>20.900000000000002</v>
      </c>
      <c r="H507" s="331">
        <v>20.55</v>
      </c>
      <c r="I507"/>
      <c r="J507"/>
    </row>
    <row r="508" spans="1:10" x14ac:dyDescent="0.35">
      <c r="A508" s="138" t="s">
        <v>95</v>
      </c>
      <c r="B508" s="21">
        <v>6</v>
      </c>
      <c r="C508" s="20">
        <v>0.7</v>
      </c>
      <c r="D508" s="135">
        <v>35</v>
      </c>
      <c r="E508" s="21"/>
      <c r="F508" s="328">
        <v>23.450000000000003</v>
      </c>
      <c r="G508" s="328">
        <v>21.5</v>
      </c>
      <c r="H508" s="331">
        <v>21.150000000000002</v>
      </c>
    </row>
    <row r="509" spans="1:10" x14ac:dyDescent="0.35">
      <c r="A509" s="138" t="s">
        <v>421</v>
      </c>
      <c r="B509" s="21">
        <v>12</v>
      </c>
      <c r="C509" s="20">
        <v>0.7</v>
      </c>
      <c r="D509" s="135">
        <v>29</v>
      </c>
      <c r="E509" s="21"/>
      <c r="F509" s="328">
        <v>16.05</v>
      </c>
      <c r="G509" s="328">
        <v>14.75</v>
      </c>
      <c r="H509" s="331">
        <v>14.5</v>
      </c>
    </row>
    <row r="510" spans="1:10" s="128" customFormat="1" x14ac:dyDescent="0.35">
      <c r="A510" s="138" t="s">
        <v>428</v>
      </c>
      <c r="B510" s="21">
        <v>6</v>
      </c>
      <c r="C510" s="20">
        <v>0.7</v>
      </c>
      <c r="D510" s="135">
        <v>30</v>
      </c>
      <c r="E510" s="21"/>
      <c r="F510" s="328">
        <v>18.100000000000001</v>
      </c>
      <c r="G510" s="328">
        <v>16.650000000000002</v>
      </c>
      <c r="H510" s="331">
        <v>16.350000000000001</v>
      </c>
      <c r="I510"/>
      <c r="J510"/>
    </row>
    <row r="511" spans="1:10" s="128" customFormat="1" x14ac:dyDescent="0.35">
      <c r="A511" s="138" t="s">
        <v>501</v>
      </c>
      <c r="B511" s="21">
        <v>6</v>
      </c>
      <c r="C511" s="20">
        <v>0.5</v>
      </c>
      <c r="D511" s="135">
        <v>38</v>
      </c>
      <c r="E511" s="21"/>
      <c r="F511" s="328">
        <v>9.2000000000000011</v>
      </c>
      <c r="G511" s="328">
        <v>8.4500000000000011</v>
      </c>
      <c r="H511" s="331">
        <v>8.3000000000000007</v>
      </c>
      <c r="I511"/>
      <c r="J511"/>
    </row>
    <row r="512" spans="1:10" x14ac:dyDescent="0.35">
      <c r="A512" s="138" t="s">
        <v>539</v>
      </c>
      <c r="B512" s="21">
        <v>6</v>
      </c>
      <c r="C512" s="20">
        <v>0.7</v>
      </c>
      <c r="D512" s="135">
        <v>20</v>
      </c>
      <c r="E512" s="21"/>
      <c r="F512" s="328">
        <v>9.5</v>
      </c>
      <c r="G512" s="328">
        <v>8.7000000000000011</v>
      </c>
      <c r="H512" s="331">
        <v>8.5500000000000007</v>
      </c>
    </row>
    <row r="513" spans="1:10" s="128" customFormat="1" x14ac:dyDescent="0.35">
      <c r="A513" s="138" t="s">
        <v>543</v>
      </c>
      <c r="B513" s="21">
        <v>6</v>
      </c>
      <c r="C513" s="20">
        <v>0.7</v>
      </c>
      <c r="D513" s="135">
        <v>20</v>
      </c>
      <c r="E513" s="21"/>
      <c r="F513" s="328">
        <v>9.5</v>
      </c>
      <c r="G513" s="328">
        <v>8.7000000000000011</v>
      </c>
      <c r="H513" s="331">
        <v>8.5500000000000007</v>
      </c>
      <c r="I513"/>
      <c r="J513"/>
    </row>
    <row r="514" spans="1:10" s="128" customFormat="1" x14ac:dyDescent="0.35">
      <c r="A514" s="138" t="s">
        <v>545</v>
      </c>
      <c r="B514" s="21">
        <v>6</v>
      </c>
      <c r="C514" s="20">
        <v>0.7</v>
      </c>
      <c r="D514" s="135">
        <v>20</v>
      </c>
      <c r="E514" s="21"/>
      <c r="F514" s="328">
        <v>10.100000000000001</v>
      </c>
      <c r="G514" s="328">
        <v>9.25</v>
      </c>
      <c r="H514" s="331">
        <v>9.1</v>
      </c>
      <c r="I514"/>
      <c r="J514"/>
    </row>
    <row r="515" spans="1:10" x14ac:dyDescent="0.35">
      <c r="A515" s="138" t="s">
        <v>550</v>
      </c>
      <c r="B515" s="21">
        <v>6</v>
      </c>
      <c r="C515" s="20">
        <v>0.7</v>
      </c>
      <c r="D515" s="135">
        <v>38</v>
      </c>
      <c r="E515" s="21"/>
      <c r="F515" s="328">
        <v>17.400000000000002</v>
      </c>
      <c r="G515" s="328">
        <v>16</v>
      </c>
      <c r="H515" s="331">
        <v>15.700000000000001</v>
      </c>
    </row>
    <row r="516" spans="1:10" s="128" customFormat="1" x14ac:dyDescent="0.35">
      <c r="A516" s="138" t="s">
        <v>555</v>
      </c>
      <c r="B516" s="21">
        <v>6</v>
      </c>
      <c r="C516" s="20">
        <v>0.7</v>
      </c>
      <c r="D516" s="135">
        <v>28</v>
      </c>
      <c r="E516" s="21"/>
      <c r="F516" s="328">
        <v>11.100000000000001</v>
      </c>
      <c r="G516" s="328">
        <v>10.200000000000001</v>
      </c>
      <c r="H516" s="331">
        <v>10</v>
      </c>
      <c r="I516"/>
      <c r="J516"/>
    </row>
    <row r="517" spans="1:10" s="128" customFormat="1" x14ac:dyDescent="0.35">
      <c r="A517" s="138" t="s">
        <v>564</v>
      </c>
      <c r="B517" s="21">
        <v>96</v>
      </c>
      <c r="C517" s="20">
        <v>0.05</v>
      </c>
      <c r="D517" s="135">
        <v>17</v>
      </c>
      <c r="E517" s="21"/>
      <c r="F517" s="328">
        <v>3.6500000000000004</v>
      </c>
      <c r="G517" s="328">
        <v>3.35</v>
      </c>
      <c r="H517" s="331">
        <v>3.3000000000000003</v>
      </c>
      <c r="I517"/>
      <c r="J517"/>
    </row>
    <row r="518" spans="1:10" x14ac:dyDescent="0.35">
      <c r="A518" s="138" t="s">
        <v>23318</v>
      </c>
      <c r="B518" s="21">
        <v>6</v>
      </c>
      <c r="C518" s="20">
        <v>1</v>
      </c>
      <c r="D518" s="135">
        <v>17</v>
      </c>
      <c r="E518" s="21"/>
      <c r="F518" s="328">
        <v>13.5</v>
      </c>
      <c r="G518" s="328">
        <v>12.4</v>
      </c>
      <c r="H518" s="331">
        <v>12.200000000000001</v>
      </c>
    </row>
    <row r="519" spans="1:10" s="128" customFormat="1" x14ac:dyDescent="0.35">
      <c r="A519" s="138" t="s">
        <v>575</v>
      </c>
      <c r="B519" s="21">
        <v>6</v>
      </c>
      <c r="C519" s="20">
        <v>0.7</v>
      </c>
      <c r="D519" s="135">
        <v>15.5</v>
      </c>
      <c r="E519" s="21"/>
      <c r="F519" s="328">
        <v>13</v>
      </c>
      <c r="G519" s="328">
        <v>11.9</v>
      </c>
      <c r="H519" s="331">
        <v>11.700000000000001</v>
      </c>
      <c r="I519"/>
      <c r="J519"/>
    </row>
    <row r="520" spans="1:10" x14ac:dyDescent="0.35">
      <c r="A520" s="138" t="s">
        <v>757</v>
      </c>
      <c r="B520" s="21">
        <v>1</v>
      </c>
      <c r="C520" s="20">
        <v>3</v>
      </c>
      <c r="D520" s="135">
        <v>11</v>
      </c>
      <c r="E520" s="21"/>
      <c r="F520" s="328">
        <v>55.5</v>
      </c>
      <c r="G520" s="328">
        <v>50.95</v>
      </c>
      <c r="H520" s="331">
        <v>50.050000000000004</v>
      </c>
    </row>
    <row r="521" spans="1:10" s="128" customFormat="1" x14ac:dyDescent="0.35">
      <c r="A521" s="138" t="s">
        <v>899</v>
      </c>
      <c r="B521" s="21">
        <v>6</v>
      </c>
      <c r="C521" s="20">
        <v>0.7</v>
      </c>
      <c r="D521" s="135">
        <v>17</v>
      </c>
      <c r="E521" s="21"/>
      <c r="F521" s="328">
        <v>13.75</v>
      </c>
      <c r="G521" s="328">
        <v>12.600000000000001</v>
      </c>
      <c r="H521" s="331">
        <v>12.4</v>
      </c>
      <c r="I521"/>
      <c r="J521"/>
    </row>
    <row r="522" spans="1:10" s="128" customFormat="1" x14ac:dyDescent="0.35">
      <c r="A522" s="138" t="s">
        <v>1030</v>
      </c>
      <c r="B522" s="21">
        <v>6</v>
      </c>
      <c r="C522" s="20">
        <v>0.7</v>
      </c>
      <c r="D522" s="135">
        <v>40</v>
      </c>
      <c r="E522" s="21"/>
      <c r="F522" s="328">
        <v>15.75</v>
      </c>
      <c r="G522" s="328">
        <v>14.450000000000001</v>
      </c>
      <c r="H522" s="331">
        <v>14.200000000000001</v>
      </c>
      <c r="I522"/>
      <c r="J522"/>
    </row>
    <row r="523" spans="1:10" s="128" customFormat="1" x14ac:dyDescent="0.35">
      <c r="A523" s="138" t="s">
        <v>1218</v>
      </c>
      <c r="B523" s="21">
        <v>6</v>
      </c>
      <c r="C523" s="20">
        <v>1</v>
      </c>
      <c r="D523" s="135">
        <v>31</v>
      </c>
      <c r="E523" s="21"/>
      <c r="F523" s="328">
        <v>13.600000000000001</v>
      </c>
      <c r="G523" s="328">
        <v>12.450000000000001</v>
      </c>
      <c r="H523" s="331">
        <v>12.25</v>
      </c>
      <c r="I523"/>
      <c r="J523"/>
    </row>
    <row r="524" spans="1:10" s="128" customFormat="1" x14ac:dyDescent="0.35">
      <c r="A524" s="138" t="s">
        <v>1231</v>
      </c>
      <c r="B524" s="21">
        <v>6</v>
      </c>
      <c r="C524" s="20">
        <v>0.7</v>
      </c>
      <c r="D524" s="135">
        <v>17</v>
      </c>
      <c r="E524" s="21"/>
      <c r="F524" s="328">
        <v>18.95</v>
      </c>
      <c r="G524" s="328">
        <v>17.400000000000002</v>
      </c>
      <c r="H524" s="331">
        <v>17.100000000000001</v>
      </c>
      <c r="I524"/>
      <c r="J524"/>
    </row>
    <row r="525" spans="1:10" s="128" customFormat="1" x14ac:dyDescent="0.35">
      <c r="A525" s="138" t="s">
        <v>1236</v>
      </c>
      <c r="B525" s="21">
        <v>6</v>
      </c>
      <c r="C525" s="20">
        <v>0.5</v>
      </c>
      <c r="D525" s="135">
        <v>15.7</v>
      </c>
      <c r="E525" s="21"/>
      <c r="F525" s="328">
        <v>13.450000000000001</v>
      </c>
      <c r="G525" s="328">
        <v>12.350000000000001</v>
      </c>
      <c r="H525" s="331">
        <v>12.15</v>
      </c>
      <c r="I525"/>
      <c r="J525"/>
    </row>
    <row r="526" spans="1:10" x14ac:dyDescent="0.35">
      <c r="A526" s="138" t="s">
        <v>1240</v>
      </c>
      <c r="B526" s="21">
        <v>12</v>
      </c>
      <c r="C526" s="20">
        <v>0.7</v>
      </c>
      <c r="D526" s="135">
        <v>15.7</v>
      </c>
      <c r="E526" s="21"/>
      <c r="F526" s="328">
        <v>19.100000000000001</v>
      </c>
      <c r="G526" s="328">
        <v>17.55</v>
      </c>
      <c r="H526" s="331">
        <v>17.25</v>
      </c>
    </row>
    <row r="527" spans="1:10" x14ac:dyDescent="0.35">
      <c r="A527" s="138" t="s">
        <v>1244</v>
      </c>
      <c r="B527" s="21">
        <v>6</v>
      </c>
      <c r="C527" s="20">
        <v>0.7</v>
      </c>
      <c r="D527" s="135">
        <v>17</v>
      </c>
      <c r="E527" s="21"/>
      <c r="F527" s="328">
        <v>18.650000000000002</v>
      </c>
      <c r="G527" s="328">
        <v>17.150000000000002</v>
      </c>
      <c r="H527" s="331">
        <v>16.850000000000001</v>
      </c>
    </row>
    <row r="528" spans="1:10" s="128" customFormat="1" x14ac:dyDescent="0.35">
      <c r="A528" s="138" t="s">
        <v>1248</v>
      </c>
      <c r="B528" s="21">
        <v>12</v>
      </c>
      <c r="C528" s="20">
        <v>1</v>
      </c>
      <c r="D528" s="135">
        <v>17</v>
      </c>
      <c r="E528" s="21"/>
      <c r="F528" s="328">
        <v>18.400000000000002</v>
      </c>
      <c r="G528" s="328">
        <v>16.900000000000002</v>
      </c>
      <c r="H528" s="331">
        <v>16.600000000000001</v>
      </c>
      <c r="I528"/>
      <c r="J528"/>
    </row>
    <row r="529" spans="1:10" s="128" customFormat="1" x14ac:dyDescent="0.35">
      <c r="A529" s="138" t="s">
        <v>1255</v>
      </c>
      <c r="B529" s="21">
        <v>6</v>
      </c>
      <c r="C529" s="20">
        <v>1</v>
      </c>
      <c r="D529" s="135">
        <v>17</v>
      </c>
      <c r="E529" s="21"/>
      <c r="F529" s="328">
        <v>16.850000000000001</v>
      </c>
      <c r="G529" s="328">
        <v>15.5</v>
      </c>
      <c r="H529" s="331">
        <v>15.200000000000001</v>
      </c>
      <c r="I529"/>
      <c r="J529"/>
    </row>
    <row r="530" spans="1:10" s="128" customFormat="1" x14ac:dyDescent="0.35">
      <c r="A530" s="138" t="s">
        <v>1277</v>
      </c>
      <c r="B530" s="21">
        <v>6</v>
      </c>
      <c r="C530" s="20">
        <v>0.7</v>
      </c>
      <c r="D530" s="135">
        <v>17</v>
      </c>
      <c r="E530" s="21"/>
      <c r="F530" s="328">
        <v>13.5</v>
      </c>
      <c r="G530" s="328">
        <v>12.4</v>
      </c>
      <c r="H530" s="331">
        <v>12.15</v>
      </c>
      <c r="I530"/>
      <c r="J530"/>
    </row>
    <row r="531" spans="1:10" s="128" customFormat="1" x14ac:dyDescent="0.35">
      <c r="A531" s="138" t="s">
        <v>1284</v>
      </c>
      <c r="B531" s="21">
        <v>6</v>
      </c>
      <c r="C531" s="20">
        <v>0.7</v>
      </c>
      <c r="D531" s="135">
        <v>17</v>
      </c>
      <c r="E531" s="21"/>
      <c r="F531" s="328">
        <v>17.45</v>
      </c>
      <c r="G531" s="328">
        <v>16</v>
      </c>
      <c r="H531" s="331">
        <v>15.75</v>
      </c>
      <c r="I531"/>
      <c r="J531"/>
    </row>
    <row r="532" spans="1:10" x14ac:dyDescent="0.35">
      <c r="A532" s="138" t="s">
        <v>15004</v>
      </c>
      <c r="B532" s="21">
        <v>6</v>
      </c>
      <c r="C532" s="20">
        <v>0.7</v>
      </c>
      <c r="D532" s="135">
        <v>30</v>
      </c>
      <c r="E532" s="21"/>
      <c r="F532" s="328">
        <v>13.9</v>
      </c>
      <c r="G532" s="328">
        <v>12.75</v>
      </c>
      <c r="H532" s="331">
        <v>12.55</v>
      </c>
    </row>
    <row r="533" spans="1:10" s="128" customFormat="1" x14ac:dyDescent="0.35">
      <c r="A533" s="138" t="s">
        <v>1622</v>
      </c>
      <c r="B533" s="21">
        <v>6</v>
      </c>
      <c r="C533" s="20">
        <v>0.7</v>
      </c>
      <c r="D533" s="135">
        <v>17</v>
      </c>
      <c r="E533" s="21"/>
      <c r="F533" s="328">
        <v>8.85</v>
      </c>
      <c r="G533" s="328">
        <v>8.15</v>
      </c>
      <c r="H533" s="331">
        <v>8</v>
      </c>
      <c r="I533"/>
      <c r="J533"/>
    </row>
    <row r="534" spans="1:10" s="128" customFormat="1" x14ac:dyDescent="0.35">
      <c r="A534" s="138" t="s">
        <v>1645</v>
      </c>
      <c r="B534" s="21">
        <v>6</v>
      </c>
      <c r="C534" s="20">
        <v>0.7</v>
      </c>
      <c r="D534" s="135">
        <v>32</v>
      </c>
      <c r="E534" s="21"/>
      <c r="F534" s="328">
        <v>7.3000000000000007</v>
      </c>
      <c r="G534" s="328">
        <v>6.7</v>
      </c>
      <c r="H534" s="331">
        <v>6.6000000000000005</v>
      </c>
      <c r="I534"/>
      <c r="J534"/>
    </row>
    <row r="535" spans="1:10" s="128" customFormat="1" x14ac:dyDescent="0.35">
      <c r="A535" s="138" t="s">
        <v>1766</v>
      </c>
      <c r="B535" s="21">
        <v>12</v>
      </c>
      <c r="C535" s="20">
        <v>0.5</v>
      </c>
      <c r="D535" s="135">
        <v>22</v>
      </c>
      <c r="E535" s="21"/>
      <c r="F535" s="328">
        <v>19.3</v>
      </c>
      <c r="G535" s="328">
        <v>17.7</v>
      </c>
      <c r="H535" s="331">
        <v>17.400000000000002</v>
      </c>
      <c r="I535"/>
      <c r="J535"/>
    </row>
    <row r="536" spans="1:10" x14ac:dyDescent="0.35">
      <c r="A536" s="138" t="s">
        <v>1827</v>
      </c>
      <c r="B536" s="21">
        <v>6</v>
      </c>
      <c r="C536" s="20">
        <v>0.7</v>
      </c>
      <c r="D536" s="135">
        <v>35</v>
      </c>
      <c r="E536" s="21"/>
      <c r="F536" s="328">
        <v>8.8000000000000007</v>
      </c>
      <c r="G536" s="328">
        <v>8.0500000000000007</v>
      </c>
      <c r="H536" s="331">
        <v>7.95</v>
      </c>
    </row>
    <row r="537" spans="1:10" s="128" customFormat="1" x14ac:dyDescent="0.35">
      <c r="A537" s="138" t="s">
        <v>1854</v>
      </c>
      <c r="B537" s="21">
        <v>12</v>
      </c>
      <c r="C537" s="20">
        <v>1</v>
      </c>
      <c r="D537" s="135">
        <v>35</v>
      </c>
      <c r="E537" s="21"/>
      <c r="F537" s="328">
        <v>11.65</v>
      </c>
      <c r="G537" s="328">
        <v>10.700000000000001</v>
      </c>
      <c r="H537" s="331">
        <v>10.5</v>
      </c>
      <c r="I537"/>
      <c r="J537"/>
    </row>
    <row r="538" spans="1:10" s="128" customFormat="1" x14ac:dyDescent="0.35">
      <c r="A538" s="138" t="s">
        <v>1901</v>
      </c>
      <c r="B538" s="21">
        <v>6</v>
      </c>
      <c r="C538" s="20">
        <v>0.7</v>
      </c>
      <c r="D538" s="135">
        <v>45</v>
      </c>
      <c r="E538" s="21"/>
      <c r="F538" s="328">
        <v>16.900000000000002</v>
      </c>
      <c r="G538" s="328">
        <v>15.5</v>
      </c>
      <c r="H538" s="331">
        <v>15.200000000000001</v>
      </c>
      <c r="I538"/>
      <c r="J538"/>
    </row>
    <row r="539" spans="1:10" x14ac:dyDescent="0.35">
      <c r="A539" s="138" t="s">
        <v>1977</v>
      </c>
      <c r="B539" s="21">
        <v>6</v>
      </c>
      <c r="C539" s="20">
        <v>0.7</v>
      </c>
      <c r="D539" s="135">
        <v>24</v>
      </c>
      <c r="E539" s="21"/>
      <c r="F539" s="328">
        <v>9.6000000000000014</v>
      </c>
      <c r="G539" s="328">
        <v>8.8000000000000007</v>
      </c>
      <c r="H539" s="331">
        <v>8.65</v>
      </c>
    </row>
    <row r="540" spans="1:10" s="128" customFormat="1" x14ac:dyDescent="0.35">
      <c r="A540" s="138" t="s">
        <v>2020</v>
      </c>
      <c r="B540" s="21">
        <v>6</v>
      </c>
      <c r="C540" s="20">
        <v>0.7</v>
      </c>
      <c r="D540" s="135">
        <v>24</v>
      </c>
      <c r="E540" s="21"/>
      <c r="F540" s="328">
        <v>9.4500000000000011</v>
      </c>
      <c r="G540" s="328">
        <v>8.7000000000000011</v>
      </c>
      <c r="H540" s="331">
        <v>8.5500000000000007</v>
      </c>
      <c r="I540"/>
      <c r="J540"/>
    </row>
    <row r="541" spans="1:10" s="128" customFormat="1" x14ac:dyDescent="0.35">
      <c r="A541" s="138" t="s">
        <v>2024</v>
      </c>
      <c r="B541" s="21">
        <v>6</v>
      </c>
      <c r="C541" s="20">
        <v>0.7</v>
      </c>
      <c r="D541" s="135">
        <v>17</v>
      </c>
      <c r="E541" s="21"/>
      <c r="F541" s="328">
        <v>8.75</v>
      </c>
      <c r="G541" s="328">
        <v>8</v>
      </c>
      <c r="H541" s="331">
        <v>7.8500000000000005</v>
      </c>
      <c r="I541"/>
      <c r="J541"/>
    </row>
    <row r="542" spans="1:10" s="128" customFormat="1" x14ac:dyDescent="0.35">
      <c r="A542" s="138" t="s">
        <v>2036</v>
      </c>
      <c r="B542" s="21">
        <v>6</v>
      </c>
      <c r="C542" s="20">
        <v>0.7</v>
      </c>
      <c r="D542" s="135">
        <v>17</v>
      </c>
      <c r="E542" s="21"/>
      <c r="F542" s="328">
        <v>8.75</v>
      </c>
      <c r="G542" s="328">
        <v>8</v>
      </c>
      <c r="H542" s="331">
        <v>7.8500000000000005</v>
      </c>
      <c r="I542"/>
      <c r="J542"/>
    </row>
    <row r="543" spans="1:10" s="128" customFormat="1" x14ac:dyDescent="0.35">
      <c r="A543" s="138" t="s">
        <v>2083</v>
      </c>
      <c r="B543" s="21">
        <v>6</v>
      </c>
      <c r="C543" s="20">
        <v>0.7</v>
      </c>
      <c r="D543" s="135">
        <v>17</v>
      </c>
      <c r="E543" s="21"/>
      <c r="F543" s="328">
        <v>8.85</v>
      </c>
      <c r="G543" s="328">
        <v>8.15</v>
      </c>
      <c r="H543" s="331">
        <v>8</v>
      </c>
      <c r="I543"/>
      <c r="J543"/>
    </row>
    <row r="544" spans="1:10" x14ac:dyDescent="0.35">
      <c r="A544" s="138" t="s">
        <v>2115</v>
      </c>
      <c r="B544" s="21">
        <v>6</v>
      </c>
      <c r="C544" s="20">
        <v>0.7</v>
      </c>
      <c r="D544" s="135">
        <v>15</v>
      </c>
      <c r="E544" s="21"/>
      <c r="F544" s="328">
        <v>9.35</v>
      </c>
      <c r="G544" s="328">
        <v>8.6</v>
      </c>
      <c r="H544" s="331">
        <v>8.4500000000000011</v>
      </c>
    </row>
    <row r="545" spans="1:10" s="128" customFormat="1" x14ac:dyDescent="0.35">
      <c r="A545" s="138" t="s">
        <v>2208</v>
      </c>
      <c r="B545" s="21">
        <v>6</v>
      </c>
      <c r="C545" s="20">
        <v>0.5</v>
      </c>
      <c r="D545" s="135">
        <v>20</v>
      </c>
      <c r="E545" s="21"/>
      <c r="F545" s="328">
        <v>8.1</v>
      </c>
      <c r="G545" s="328">
        <v>7.45</v>
      </c>
      <c r="H545" s="331">
        <v>7.3000000000000007</v>
      </c>
      <c r="I545"/>
      <c r="J545"/>
    </row>
    <row r="546" spans="1:10" s="128" customFormat="1" x14ac:dyDescent="0.35">
      <c r="A546" s="138" t="s">
        <v>2228</v>
      </c>
      <c r="B546" s="21">
        <v>6</v>
      </c>
      <c r="C546" s="20">
        <v>0.5</v>
      </c>
      <c r="D546" s="135">
        <v>20</v>
      </c>
      <c r="E546" s="21"/>
      <c r="F546" s="328">
        <v>7.45</v>
      </c>
      <c r="G546" s="328">
        <v>6.8500000000000005</v>
      </c>
      <c r="H546" s="331">
        <v>6.7</v>
      </c>
      <c r="I546"/>
      <c r="J546"/>
    </row>
    <row r="547" spans="1:10" s="128" customFormat="1" x14ac:dyDescent="0.35">
      <c r="A547" s="138" t="s">
        <v>2252</v>
      </c>
      <c r="B547" s="21">
        <v>24</v>
      </c>
      <c r="C547" s="20">
        <v>0.05</v>
      </c>
      <c r="D547" s="135">
        <v>15</v>
      </c>
      <c r="E547" s="21"/>
      <c r="F547" s="328">
        <v>3.3000000000000003</v>
      </c>
      <c r="G547" s="328">
        <v>3</v>
      </c>
      <c r="H547" s="331">
        <v>2.95</v>
      </c>
      <c r="I547"/>
      <c r="J547"/>
    </row>
    <row r="548" spans="1:10" s="128" customFormat="1" x14ac:dyDescent="0.35">
      <c r="A548" s="138" t="s">
        <v>2417</v>
      </c>
      <c r="B548" s="21">
        <v>6</v>
      </c>
      <c r="C548" s="20">
        <v>0.7</v>
      </c>
      <c r="D548" s="135">
        <v>40</v>
      </c>
      <c r="E548" s="21"/>
      <c r="F548" s="328">
        <v>24.8</v>
      </c>
      <c r="G548" s="328">
        <v>22.75</v>
      </c>
      <c r="H548" s="331">
        <v>22.35</v>
      </c>
      <c r="I548"/>
      <c r="J548"/>
    </row>
    <row r="549" spans="1:10" s="128" customFormat="1" x14ac:dyDescent="0.35">
      <c r="A549" s="138" t="s">
        <v>2765</v>
      </c>
      <c r="B549" s="21">
        <v>200</v>
      </c>
      <c r="C549" s="20">
        <v>0.05</v>
      </c>
      <c r="D549" s="135">
        <v>25</v>
      </c>
      <c r="E549" s="21"/>
      <c r="F549" s="328">
        <v>3.4000000000000004</v>
      </c>
      <c r="G549" s="328">
        <v>3.1500000000000004</v>
      </c>
      <c r="H549" s="331">
        <v>3.1</v>
      </c>
      <c r="I549"/>
      <c r="J549"/>
    </row>
    <row r="550" spans="1:10" s="128" customFormat="1" x14ac:dyDescent="0.35">
      <c r="A550" s="138" t="s">
        <v>2825</v>
      </c>
      <c r="B550" s="21">
        <v>6</v>
      </c>
      <c r="C550" s="20">
        <v>0.7</v>
      </c>
      <c r="D550" s="135">
        <v>14.5</v>
      </c>
      <c r="E550" s="21"/>
      <c r="F550" s="328">
        <v>19.650000000000002</v>
      </c>
      <c r="G550" s="328">
        <v>18.05</v>
      </c>
      <c r="H550" s="331">
        <v>17.75</v>
      </c>
      <c r="I550"/>
      <c r="J550"/>
    </row>
    <row r="551" spans="1:10" x14ac:dyDescent="0.35">
      <c r="A551" s="138" t="s">
        <v>2833</v>
      </c>
      <c r="B551" s="21">
        <v>6</v>
      </c>
      <c r="C551" s="20">
        <v>0.7</v>
      </c>
      <c r="D551" s="135">
        <v>15</v>
      </c>
      <c r="E551" s="21"/>
      <c r="F551" s="328">
        <v>16.600000000000001</v>
      </c>
      <c r="G551" s="328">
        <v>15.25</v>
      </c>
      <c r="H551" s="331">
        <v>14.950000000000001</v>
      </c>
    </row>
    <row r="552" spans="1:10" s="128" customFormat="1" x14ac:dyDescent="0.35">
      <c r="A552" s="138" t="s">
        <v>2991</v>
      </c>
      <c r="B552" s="21">
        <v>12</v>
      </c>
      <c r="C552" s="20">
        <v>1</v>
      </c>
      <c r="D552" s="135">
        <v>17</v>
      </c>
      <c r="E552" s="21"/>
      <c r="F552" s="328">
        <v>14.55</v>
      </c>
      <c r="G552" s="328">
        <v>13.350000000000001</v>
      </c>
      <c r="H552" s="331">
        <v>13.15</v>
      </c>
      <c r="I552"/>
      <c r="J552"/>
    </row>
    <row r="553" spans="1:10" s="128" customFormat="1" x14ac:dyDescent="0.35">
      <c r="A553" s="138" t="s">
        <v>3141</v>
      </c>
      <c r="B553" s="21">
        <v>6</v>
      </c>
      <c r="C553" s="20">
        <v>0.5</v>
      </c>
      <c r="D553" s="135">
        <v>16.5</v>
      </c>
      <c r="E553" s="21"/>
      <c r="F553" s="328">
        <v>14.25</v>
      </c>
      <c r="G553" s="328">
        <v>13.100000000000001</v>
      </c>
      <c r="H553" s="331">
        <v>12.850000000000001</v>
      </c>
      <c r="I553"/>
      <c r="J553"/>
    </row>
    <row r="554" spans="1:10" x14ac:dyDescent="0.35">
      <c r="A554" s="138" t="s">
        <v>3148</v>
      </c>
      <c r="B554" s="21">
        <v>6</v>
      </c>
      <c r="C554" s="20">
        <v>0.5</v>
      </c>
      <c r="D554" s="135">
        <v>16.5</v>
      </c>
      <c r="E554" s="21"/>
      <c r="F554" s="328">
        <v>15.05</v>
      </c>
      <c r="G554" s="328">
        <v>13.8</v>
      </c>
      <c r="H554" s="331">
        <v>13.55</v>
      </c>
    </row>
    <row r="555" spans="1:10" s="128" customFormat="1" x14ac:dyDescent="0.35">
      <c r="A555" s="138" t="s">
        <v>3162</v>
      </c>
      <c r="B555" s="21">
        <v>6</v>
      </c>
      <c r="C555" s="20">
        <v>0.7</v>
      </c>
      <c r="D555" s="135">
        <v>55</v>
      </c>
      <c r="E555" s="21"/>
      <c r="F555" s="328">
        <v>39.1</v>
      </c>
      <c r="G555" s="328">
        <v>35.9</v>
      </c>
      <c r="H555" s="331">
        <v>35.25</v>
      </c>
      <c r="I555"/>
      <c r="J555"/>
    </row>
    <row r="556" spans="1:10" s="128" customFormat="1" x14ac:dyDescent="0.35">
      <c r="A556" s="138" t="s">
        <v>3169</v>
      </c>
      <c r="B556" s="21">
        <v>6</v>
      </c>
      <c r="C556" s="20">
        <v>0.7</v>
      </c>
      <c r="D556" s="135">
        <v>43</v>
      </c>
      <c r="E556" s="21"/>
      <c r="F556" s="328">
        <v>34.950000000000003</v>
      </c>
      <c r="G556" s="328">
        <v>32.1</v>
      </c>
      <c r="H556" s="331">
        <v>31.5</v>
      </c>
      <c r="I556"/>
      <c r="J556"/>
    </row>
    <row r="557" spans="1:10" x14ac:dyDescent="0.35">
      <c r="A557" s="138" t="s">
        <v>3277</v>
      </c>
      <c r="B557" s="21">
        <v>6</v>
      </c>
      <c r="C557" s="20">
        <v>0.5</v>
      </c>
      <c r="D557" s="135">
        <v>18</v>
      </c>
      <c r="E557" s="21"/>
      <c r="F557" s="328">
        <v>14.600000000000001</v>
      </c>
      <c r="G557" s="328">
        <v>13.4</v>
      </c>
      <c r="H557" s="331">
        <v>13.15</v>
      </c>
    </row>
    <row r="558" spans="1:10" s="128" customFormat="1" x14ac:dyDescent="0.35">
      <c r="A558" s="138" t="s">
        <v>3325</v>
      </c>
      <c r="B558" s="21">
        <v>6</v>
      </c>
      <c r="C558" s="20">
        <v>0.75</v>
      </c>
      <c r="D558" s="135">
        <v>14.7</v>
      </c>
      <c r="E558" s="21"/>
      <c r="F558" s="328">
        <v>16.75</v>
      </c>
      <c r="G558" s="328">
        <v>15.350000000000001</v>
      </c>
      <c r="H558" s="331">
        <v>15.100000000000001</v>
      </c>
      <c r="I558"/>
      <c r="J558"/>
    </row>
    <row r="559" spans="1:10" s="128" customFormat="1" x14ac:dyDescent="0.35">
      <c r="A559" s="138" t="s">
        <v>3339</v>
      </c>
      <c r="B559" s="21">
        <v>6</v>
      </c>
      <c r="C559" s="20">
        <v>0.7</v>
      </c>
      <c r="D559" s="135">
        <v>20</v>
      </c>
      <c r="E559" s="21"/>
      <c r="F559" s="328">
        <v>24.75</v>
      </c>
      <c r="G559" s="328">
        <v>22.700000000000003</v>
      </c>
      <c r="H559" s="331">
        <v>22.3</v>
      </c>
      <c r="I559"/>
      <c r="J559"/>
    </row>
    <row r="560" spans="1:10" x14ac:dyDescent="0.35">
      <c r="A560" s="138" t="s">
        <v>3501</v>
      </c>
      <c r="B560" s="21">
        <v>120</v>
      </c>
      <c r="C560" s="20">
        <v>0.05</v>
      </c>
      <c r="D560" s="135">
        <v>40</v>
      </c>
      <c r="E560" s="21"/>
      <c r="F560" s="328">
        <v>3.8000000000000003</v>
      </c>
      <c r="G560" s="328">
        <v>3.5</v>
      </c>
      <c r="H560" s="331">
        <v>3.45</v>
      </c>
    </row>
    <row r="561" spans="1:10" s="128" customFormat="1" x14ac:dyDescent="0.35">
      <c r="A561" s="138" t="s">
        <v>14422</v>
      </c>
      <c r="B561" s="21">
        <v>6</v>
      </c>
      <c r="C561" s="20">
        <v>0.7</v>
      </c>
      <c r="D561" s="135">
        <v>40</v>
      </c>
      <c r="E561" s="21"/>
      <c r="F561" s="328">
        <v>25.6</v>
      </c>
      <c r="G561" s="328">
        <v>23.5</v>
      </c>
      <c r="H561" s="331">
        <v>23.05</v>
      </c>
      <c r="I561"/>
      <c r="J561"/>
    </row>
    <row r="562" spans="1:10" s="128" customFormat="1" x14ac:dyDescent="0.35">
      <c r="A562" s="138" t="s">
        <v>3840</v>
      </c>
      <c r="B562" s="21">
        <v>6</v>
      </c>
      <c r="C562" s="20">
        <v>0.7</v>
      </c>
      <c r="D562" s="135">
        <v>17</v>
      </c>
      <c r="E562" s="21"/>
      <c r="F562" s="328">
        <v>10.75</v>
      </c>
      <c r="G562" s="328">
        <v>9.8500000000000014</v>
      </c>
      <c r="H562" s="331">
        <v>9.7000000000000011</v>
      </c>
      <c r="I562"/>
      <c r="J562"/>
    </row>
    <row r="563" spans="1:10" x14ac:dyDescent="0.35">
      <c r="A563" s="138" t="s">
        <v>4174</v>
      </c>
      <c r="B563" s="21">
        <v>6</v>
      </c>
      <c r="C563" s="20">
        <v>0.7</v>
      </c>
      <c r="D563" s="135">
        <v>17</v>
      </c>
      <c r="E563" s="21"/>
      <c r="F563" s="328">
        <v>14.5</v>
      </c>
      <c r="G563" s="328">
        <v>13.350000000000001</v>
      </c>
      <c r="H563" s="331">
        <v>13.100000000000001</v>
      </c>
    </row>
    <row r="564" spans="1:10" s="128" customFormat="1" x14ac:dyDescent="0.35">
      <c r="A564" s="138" t="s">
        <v>4189</v>
      </c>
      <c r="B564" s="21">
        <v>6</v>
      </c>
      <c r="C564" s="20">
        <v>0.7</v>
      </c>
      <c r="D564" s="135">
        <v>17</v>
      </c>
      <c r="E564" s="21"/>
      <c r="F564" s="328">
        <v>14.5</v>
      </c>
      <c r="G564" s="328">
        <v>13.350000000000001</v>
      </c>
      <c r="H564" s="331">
        <v>13.100000000000001</v>
      </c>
      <c r="I564"/>
      <c r="J564"/>
    </row>
    <row r="565" spans="1:10" s="128" customFormat="1" x14ac:dyDescent="0.35">
      <c r="A565" s="138" t="s">
        <v>4271</v>
      </c>
      <c r="B565" s="21">
        <v>6</v>
      </c>
      <c r="C565" s="20">
        <v>0.7</v>
      </c>
      <c r="D565" s="135">
        <v>20</v>
      </c>
      <c r="E565" s="21"/>
      <c r="F565" s="328">
        <v>7.0500000000000007</v>
      </c>
      <c r="G565" s="328">
        <v>6.45</v>
      </c>
      <c r="H565" s="331">
        <v>6.3500000000000005</v>
      </c>
      <c r="I565"/>
      <c r="J565"/>
    </row>
    <row r="566" spans="1:10" s="128" customFormat="1" x14ac:dyDescent="0.35">
      <c r="A566" s="138" t="s">
        <v>4303</v>
      </c>
      <c r="B566" s="21">
        <v>6</v>
      </c>
      <c r="C566" s="20">
        <v>0.7</v>
      </c>
      <c r="D566" s="135">
        <v>14.9</v>
      </c>
      <c r="E566" s="21"/>
      <c r="F566" s="328">
        <v>14.15</v>
      </c>
      <c r="G566" s="328">
        <v>13</v>
      </c>
      <c r="H566" s="331">
        <v>12.75</v>
      </c>
      <c r="I566"/>
      <c r="J566"/>
    </row>
    <row r="567" spans="1:10" s="128" customFormat="1" x14ac:dyDescent="0.35">
      <c r="A567" s="138" t="s">
        <v>4331</v>
      </c>
      <c r="B567" s="21">
        <v>6</v>
      </c>
      <c r="C567" s="20">
        <v>0.7</v>
      </c>
      <c r="D567" s="135">
        <v>40</v>
      </c>
      <c r="E567" s="21"/>
      <c r="F567" s="328">
        <v>17.95</v>
      </c>
      <c r="G567" s="328">
        <v>16.5</v>
      </c>
      <c r="H567" s="331">
        <v>16.2</v>
      </c>
      <c r="I567"/>
      <c r="J567"/>
    </row>
    <row r="568" spans="1:10" x14ac:dyDescent="0.35">
      <c r="A568" s="138" t="s">
        <v>4393</v>
      </c>
      <c r="B568" s="21">
        <v>6</v>
      </c>
      <c r="C568" s="20">
        <v>0.5</v>
      </c>
      <c r="D568" s="135">
        <v>28</v>
      </c>
      <c r="E568" s="21"/>
      <c r="F568" s="328">
        <v>15.65</v>
      </c>
      <c r="G568" s="328">
        <v>14.350000000000001</v>
      </c>
      <c r="H568" s="331">
        <v>14.100000000000001</v>
      </c>
    </row>
    <row r="569" spans="1:10" x14ac:dyDescent="0.35">
      <c r="A569" s="138" t="s">
        <v>4441</v>
      </c>
      <c r="B569" s="21">
        <v>120</v>
      </c>
      <c r="C569" s="20">
        <v>0.05</v>
      </c>
      <c r="D569" s="135">
        <v>28</v>
      </c>
      <c r="E569" s="21"/>
      <c r="F569" s="328">
        <v>3.9000000000000004</v>
      </c>
      <c r="G569" s="328">
        <v>3.6</v>
      </c>
      <c r="H569" s="331">
        <v>3.5500000000000003</v>
      </c>
    </row>
    <row r="570" spans="1:10" s="128" customFormat="1" x14ac:dyDescent="0.35">
      <c r="A570" s="138" t="s">
        <v>4462</v>
      </c>
      <c r="B570" s="21">
        <v>6</v>
      </c>
      <c r="C570" s="20">
        <v>0.7</v>
      </c>
      <c r="D570" s="135">
        <v>28</v>
      </c>
      <c r="E570" s="21"/>
      <c r="F570" s="328">
        <v>16</v>
      </c>
      <c r="G570" s="328">
        <v>14.65</v>
      </c>
      <c r="H570" s="331">
        <v>14.4</v>
      </c>
      <c r="I570"/>
      <c r="J570"/>
    </row>
    <row r="571" spans="1:10" s="128" customFormat="1" x14ac:dyDescent="0.35">
      <c r="A571" s="138" t="s">
        <v>4473</v>
      </c>
      <c r="B571" s="21">
        <v>6</v>
      </c>
      <c r="C571" s="20">
        <v>0.7</v>
      </c>
      <c r="D571" s="135">
        <v>17</v>
      </c>
      <c r="E571" s="21"/>
      <c r="F571" s="328">
        <v>18.650000000000002</v>
      </c>
      <c r="G571" s="328">
        <v>17.150000000000002</v>
      </c>
      <c r="H571" s="331">
        <v>16.850000000000001</v>
      </c>
      <c r="I571"/>
      <c r="J571"/>
    </row>
    <row r="572" spans="1:10" s="128" customFormat="1" x14ac:dyDescent="0.35">
      <c r="A572" s="138" t="s">
        <v>14557</v>
      </c>
      <c r="B572" s="21">
        <v>6</v>
      </c>
      <c r="C572" s="20">
        <v>0.75</v>
      </c>
      <c r="D572" s="135">
        <v>16</v>
      </c>
      <c r="E572" s="21"/>
      <c r="F572" s="328">
        <v>13.05</v>
      </c>
      <c r="G572" s="328">
        <v>12</v>
      </c>
      <c r="H572" s="331">
        <v>11.8</v>
      </c>
      <c r="I572"/>
      <c r="J572"/>
    </row>
    <row r="573" spans="1:10" s="128" customFormat="1" x14ac:dyDescent="0.35">
      <c r="A573" s="138" t="s">
        <v>4498</v>
      </c>
      <c r="B573" s="21">
        <v>6</v>
      </c>
      <c r="C573" s="20">
        <v>0.7</v>
      </c>
      <c r="D573" s="135">
        <v>40</v>
      </c>
      <c r="E573" s="21"/>
      <c r="F573" s="328">
        <v>18.8</v>
      </c>
      <c r="G573" s="328">
        <v>17.25</v>
      </c>
      <c r="H573" s="331">
        <v>16.95</v>
      </c>
      <c r="I573"/>
      <c r="J573"/>
    </row>
    <row r="574" spans="1:10" x14ac:dyDescent="0.35">
      <c r="A574" s="138" t="s">
        <v>4595</v>
      </c>
      <c r="B574" s="21">
        <v>6</v>
      </c>
      <c r="C574" s="20">
        <v>0.7</v>
      </c>
      <c r="D574" s="135">
        <v>15</v>
      </c>
      <c r="E574" s="21"/>
      <c r="F574" s="328">
        <v>11.5</v>
      </c>
      <c r="G574" s="328">
        <v>10.55</v>
      </c>
      <c r="H574" s="331">
        <v>10.350000000000001</v>
      </c>
    </row>
    <row r="575" spans="1:10" s="128" customFormat="1" x14ac:dyDescent="0.35">
      <c r="A575" s="138" t="s">
        <v>4599</v>
      </c>
      <c r="B575" s="21">
        <v>6</v>
      </c>
      <c r="C575" s="20">
        <v>0.7</v>
      </c>
      <c r="D575" s="135">
        <v>17</v>
      </c>
      <c r="E575" s="21"/>
      <c r="F575" s="328">
        <v>10.5</v>
      </c>
      <c r="G575" s="328">
        <v>9.65</v>
      </c>
      <c r="H575" s="331">
        <v>9.4500000000000011</v>
      </c>
      <c r="I575"/>
      <c r="J575"/>
    </row>
    <row r="576" spans="1:10" s="128" customFormat="1" x14ac:dyDescent="0.35">
      <c r="A576" s="138" t="s">
        <v>4631</v>
      </c>
      <c r="B576" s="21">
        <v>12</v>
      </c>
      <c r="C576" s="20">
        <v>1</v>
      </c>
      <c r="D576" s="135">
        <v>40</v>
      </c>
      <c r="E576" s="21"/>
      <c r="F576" s="328">
        <v>24.35</v>
      </c>
      <c r="G576" s="328">
        <v>22.35</v>
      </c>
      <c r="H576" s="331">
        <v>21.950000000000003</v>
      </c>
      <c r="I576"/>
      <c r="J576"/>
    </row>
    <row r="577" spans="1:10" s="128" customFormat="1" x14ac:dyDescent="0.35">
      <c r="A577" s="138" t="s">
        <v>4681</v>
      </c>
      <c r="B577" s="21">
        <v>6</v>
      </c>
      <c r="C577" s="20">
        <v>0.7</v>
      </c>
      <c r="D577" s="135">
        <v>34</v>
      </c>
      <c r="E577" s="21"/>
      <c r="F577" s="328">
        <v>13.850000000000001</v>
      </c>
      <c r="G577" s="328">
        <v>12.700000000000001</v>
      </c>
      <c r="H577" s="331">
        <v>12.450000000000001</v>
      </c>
      <c r="I577"/>
      <c r="J577"/>
    </row>
    <row r="578" spans="1:10" x14ac:dyDescent="0.35">
      <c r="A578" s="138" t="s">
        <v>4734</v>
      </c>
      <c r="B578" s="21">
        <v>6</v>
      </c>
      <c r="C578" s="20">
        <v>0.5</v>
      </c>
      <c r="D578" s="135">
        <v>20</v>
      </c>
      <c r="E578" s="21"/>
      <c r="F578" s="328">
        <v>12.65</v>
      </c>
      <c r="G578" s="328">
        <v>11.600000000000001</v>
      </c>
      <c r="H578" s="331">
        <v>11.4</v>
      </c>
    </row>
    <row r="579" spans="1:10" s="128" customFormat="1" x14ac:dyDescent="0.35">
      <c r="A579" s="138" t="s">
        <v>4738</v>
      </c>
      <c r="B579" s="21">
        <v>6</v>
      </c>
      <c r="C579" s="20">
        <v>0.5</v>
      </c>
      <c r="D579" s="135">
        <v>20</v>
      </c>
      <c r="E579" s="21"/>
      <c r="F579" s="328">
        <v>16</v>
      </c>
      <c r="G579" s="328">
        <v>14.700000000000001</v>
      </c>
      <c r="H579" s="331">
        <v>14.4</v>
      </c>
      <c r="I579"/>
      <c r="J579"/>
    </row>
    <row r="580" spans="1:10" s="128" customFormat="1" x14ac:dyDescent="0.35">
      <c r="A580" s="138" t="s">
        <v>4742</v>
      </c>
      <c r="B580" s="21">
        <v>6</v>
      </c>
      <c r="C580" s="20">
        <v>0.5</v>
      </c>
      <c r="D580" s="135">
        <v>20</v>
      </c>
      <c r="E580" s="21"/>
      <c r="F580" s="328">
        <v>16</v>
      </c>
      <c r="G580" s="328">
        <v>14.700000000000001</v>
      </c>
      <c r="H580" s="331">
        <v>14.4</v>
      </c>
      <c r="I580"/>
      <c r="J580"/>
    </row>
    <row r="581" spans="1:10" s="128" customFormat="1" x14ac:dyDescent="0.35">
      <c r="A581" s="138" t="s">
        <v>4758</v>
      </c>
      <c r="B581" s="21">
        <v>6</v>
      </c>
      <c r="C581" s="20">
        <v>0.7</v>
      </c>
      <c r="D581" s="135">
        <v>17</v>
      </c>
      <c r="E581" s="21"/>
      <c r="F581" s="328">
        <v>19.900000000000002</v>
      </c>
      <c r="G581" s="328">
        <v>18.25</v>
      </c>
      <c r="H581" s="331">
        <v>17.95</v>
      </c>
      <c r="I581"/>
      <c r="J581"/>
    </row>
    <row r="582" spans="1:10" s="128" customFormat="1" x14ac:dyDescent="0.35">
      <c r="A582" s="138" t="s">
        <v>4766</v>
      </c>
      <c r="B582" s="21">
        <v>6</v>
      </c>
      <c r="C582" s="20">
        <v>0.7</v>
      </c>
      <c r="D582" s="135">
        <v>15</v>
      </c>
      <c r="E582" s="21"/>
      <c r="F582" s="328">
        <v>17.8</v>
      </c>
      <c r="G582" s="328">
        <v>16.350000000000001</v>
      </c>
      <c r="H582" s="331">
        <v>16.05</v>
      </c>
      <c r="I582"/>
      <c r="J582"/>
    </row>
    <row r="583" spans="1:10" s="128" customFormat="1" x14ac:dyDescent="0.35">
      <c r="A583" s="138" t="s">
        <v>14685</v>
      </c>
      <c r="B583" s="21">
        <v>6</v>
      </c>
      <c r="C583" s="20">
        <v>0.7</v>
      </c>
      <c r="D583" s="135">
        <v>25</v>
      </c>
      <c r="E583" s="21"/>
      <c r="F583" s="328">
        <v>18.150000000000002</v>
      </c>
      <c r="G583" s="328">
        <v>16.650000000000002</v>
      </c>
      <c r="H583" s="331">
        <v>16.350000000000001</v>
      </c>
      <c r="I583"/>
      <c r="J583"/>
    </row>
    <row r="584" spans="1:10" s="128" customFormat="1" x14ac:dyDescent="0.35">
      <c r="A584" s="138" t="s">
        <v>4835</v>
      </c>
      <c r="B584" s="21">
        <v>6</v>
      </c>
      <c r="C584" s="20">
        <v>0.7</v>
      </c>
      <c r="D584" s="135">
        <v>37</v>
      </c>
      <c r="E584" s="21"/>
      <c r="F584" s="328">
        <v>20.150000000000002</v>
      </c>
      <c r="G584" s="328">
        <v>18.5</v>
      </c>
      <c r="H584" s="331">
        <v>18.150000000000002</v>
      </c>
      <c r="I584"/>
      <c r="J584"/>
    </row>
    <row r="585" spans="1:10" s="128" customFormat="1" x14ac:dyDescent="0.35">
      <c r="A585" s="138" t="s">
        <v>4979</v>
      </c>
      <c r="B585" s="21">
        <v>6</v>
      </c>
      <c r="C585" s="20">
        <v>0.7</v>
      </c>
      <c r="D585" s="135">
        <v>40.200000000000003</v>
      </c>
      <c r="E585" s="21"/>
      <c r="F585" s="328">
        <v>50</v>
      </c>
      <c r="G585" s="328">
        <v>45.900000000000006</v>
      </c>
      <c r="H585" s="331">
        <v>45.1</v>
      </c>
      <c r="I585"/>
      <c r="J585"/>
    </row>
    <row r="586" spans="1:10" x14ac:dyDescent="0.35">
      <c r="A586" s="138" t="s">
        <v>4990</v>
      </c>
      <c r="B586" s="21">
        <v>12</v>
      </c>
      <c r="C586" s="20">
        <v>0.05</v>
      </c>
      <c r="D586" s="135">
        <v>40.6</v>
      </c>
      <c r="E586" s="21"/>
      <c r="F586" s="328">
        <v>9.4500000000000011</v>
      </c>
      <c r="G586" s="328">
        <v>8.65</v>
      </c>
      <c r="H586" s="331">
        <v>8.5</v>
      </c>
    </row>
    <row r="587" spans="1:10" x14ac:dyDescent="0.35">
      <c r="A587" s="138" t="s">
        <v>5285</v>
      </c>
      <c r="B587" s="21">
        <v>12</v>
      </c>
      <c r="C587" s="20">
        <v>1</v>
      </c>
      <c r="D587" s="135">
        <v>33</v>
      </c>
      <c r="E587" s="21"/>
      <c r="F587" s="328">
        <v>13.9</v>
      </c>
      <c r="G587" s="328">
        <v>12.75</v>
      </c>
      <c r="H587" s="331">
        <v>12.55</v>
      </c>
    </row>
    <row r="588" spans="1:10" s="128" customFormat="1" x14ac:dyDescent="0.35">
      <c r="A588" s="138" t="s">
        <v>5292</v>
      </c>
      <c r="B588" s="21">
        <v>6</v>
      </c>
      <c r="C588" s="20">
        <v>0.7</v>
      </c>
      <c r="D588" s="135">
        <v>30</v>
      </c>
      <c r="E588" s="21"/>
      <c r="F588" s="328">
        <v>14.5</v>
      </c>
      <c r="G588" s="328">
        <v>13.3</v>
      </c>
      <c r="H588" s="331">
        <v>13.100000000000001</v>
      </c>
      <c r="I588"/>
      <c r="J588"/>
    </row>
    <row r="589" spans="1:10" s="128" customFormat="1" x14ac:dyDescent="0.35">
      <c r="A589" s="138" t="s">
        <v>5313</v>
      </c>
      <c r="B589" s="21">
        <v>6</v>
      </c>
      <c r="C589" s="20">
        <v>0.7</v>
      </c>
      <c r="D589" s="135">
        <v>16.399999999999999</v>
      </c>
      <c r="E589" s="21"/>
      <c r="F589" s="328">
        <v>16.650000000000002</v>
      </c>
      <c r="G589" s="328">
        <v>15.3</v>
      </c>
      <c r="H589" s="331">
        <v>15.05</v>
      </c>
      <c r="I589"/>
      <c r="J589"/>
    </row>
    <row r="590" spans="1:10" s="128" customFormat="1" x14ac:dyDescent="0.35">
      <c r="A590" s="138" t="s">
        <v>5525</v>
      </c>
      <c r="B590" s="21">
        <v>6</v>
      </c>
      <c r="C590" s="20">
        <v>0.7</v>
      </c>
      <c r="D590" s="135">
        <v>42.3</v>
      </c>
      <c r="E590" s="21"/>
      <c r="F590" s="328">
        <v>14.8</v>
      </c>
      <c r="G590" s="328">
        <v>13.600000000000001</v>
      </c>
      <c r="H590" s="331">
        <v>13.350000000000001</v>
      </c>
      <c r="I590"/>
      <c r="J590"/>
    </row>
    <row r="591" spans="1:10" s="128" customFormat="1" x14ac:dyDescent="0.35">
      <c r="A591" s="138" t="s">
        <v>5532</v>
      </c>
      <c r="B591" s="21">
        <v>6</v>
      </c>
      <c r="C591" s="20">
        <v>0.7</v>
      </c>
      <c r="D591" s="135">
        <v>30</v>
      </c>
      <c r="E591" s="21"/>
      <c r="F591" s="328">
        <v>12.8</v>
      </c>
      <c r="G591" s="328">
        <v>11.75</v>
      </c>
      <c r="H591" s="331">
        <v>11.55</v>
      </c>
      <c r="I591"/>
      <c r="J591"/>
    </row>
    <row r="592" spans="1:10" s="128" customFormat="1" x14ac:dyDescent="0.35">
      <c r="A592" s="138" t="s">
        <v>5575</v>
      </c>
      <c r="B592" s="21">
        <v>6</v>
      </c>
      <c r="C592" s="20">
        <v>1</v>
      </c>
      <c r="D592" s="135">
        <v>17.899999999999999</v>
      </c>
      <c r="E592" s="21"/>
      <c r="F592" s="328">
        <v>15.3</v>
      </c>
      <c r="G592" s="328">
        <v>14.05</v>
      </c>
      <c r="H592" s="331">
        <v>13.8</v>
      </c>
      <c r="I592"/>
      <c r="J592"/>
    </row>
    <row r="593" spans="1:10" s="128" customFormat="1" x14ac:dyDescent="0.35">
      <c r="A593" s="138" t="s">
        <v>5626</v>
      </c>
      <c r="B593" s="21">
        <v>6</v>
      </c>
      <c r="C593" s="20">
        <v>0.7</v>
      </c>
      <c r="D593" s="135">
        <v>28</v>
      </c>
      <c r="E593" s="21"/>
      <c r="F593" s="328">
        <v>14.25</v>
      </c>
      <c r="G593" s="328">
        <v>13.100000000000001</v>
      </c>
      <c r="H593" s="331">
        <v>12.850000000000001</v>
      </c>
      <c r="I593"/>
      <c r="J593"/>
    </row>
    <row r="594" spans="1:10" s="128" customFormat="1" x14ac:dyDescent="0.35">
      <c r="A594" s="138" t="s">
        <v>5634</v>
      </c>
      <c r="B594" s="21">
        <v>6</v>
      </c>
      <c r="C594" s="20">
        <v>0.7</v>
      </c>
      <c r="D594" s="135">
        <v>40</v>
      </c>
      <c r="E594" s="21"/>
      <c r="F594" s="328">
        <v>13.100000000000001</v>
      </c>
      <c r="G594" s="328">
        <v>12</v>
      </c>
      <c r="H594" s="331">
        <v>11.8</v>
      </c>
      <c r="I594"/>
      <c r="J594"/>
    </row>
    <row r="595" spans="1:10" s="128" customFormat="1" x14ac:dyDescent="0.35">
      <c r="A595" s="138" t="s">
        <v>5716</v>
      </c>
      <c r="B595" s="21">
        <v>6</v>
      </c>
      <c r="C595" s="20">
        <v>0.7</v>
      </c>
      <c r="D595" s="135">
        <v>35</v>
      </c>
      <c r="E595" s="21"/>
      <c r="F595" s="328">
        <v>21.5</v>
      </c>
      <c r="G595" s="328">
        <v>19.700000000000003</v>
      </c>
      <c r="H595" s="331">
        <v>19.350000000000001</v>
      </c>
      <c r="I595"/>
      <c r="J595"/>
    </row>
    <row r="596" spans="1:10" x14ac:dyDescent="0.35">
      <c r="A596" s="138" t="s">
        <v>14701</v>
      </c>
      <c r="B596" s="21">
        <v>6</v>
      </c>
      <c r="C596" s="20">
        <v>0.7</v>
      </c>
      <c r="D596" s="135">
        <v>24</v>
      </c>
      <c r="E596" s="21"/>
      <c r="F596" s="328">
        <v>16.55</v>
      </c>
      <c r="G596" s="328">
        <v>15.200000000000001</v>
      </c>
      <c r="H596" s="331">
        <v>14.9</v>
      </c>
    </row>
    <row r="597" spans="1:10" s="128" customFormat="1" x14ac:dyDescent="0.35">
      <c r="A597" s="138" t="s">
        <v>6305</v>
      </c>
      <c r="B597" s="21">
        <v>6</v>
      </c>
      <c r="C597" s="20">
        <v>0.7</v>
      </c>
      <c r="D597" s="135">
        <v>40</v>
      </c>
      <c r="E597" s="21"/>
      <c r="F597" s="328">
        <v>71.95</v>
      </c>
      <c r="G597" s="328">
        <v>66.05</v>
      </c>
      <c r="H597" s="331">
        <v>64.850000000000009</v>
      </c>
      <c r="I597"/>
      <c r="J597"/>
    </row>
    <row r="598" spans="1:10" s="128" customFormat="1" x14ac:dyDescent="0.35">
      <c r="A598" s="138" t="s">
        <v>6308</v>
      </c>
      <c r="B598" s="21">
        <v>6</v>
      </c>
      <c r="C598" s="20">
        <v>0.7</v>
      </c>
      <c r="D598" s="135">
        <v>40</v>
      </c>
      <c r="E598" s="21"/>
      <c r="F598" s="328">
        <v>41.45</v>
      </c>
      <c r="G598" s="328">
        <v>38.050000000000004</v>
      </c>
      <c r="H598" s="331">
        <v>37.35</v>
      </c>
      <c r="I598"/>
      <c r="J598"/>
    </row>
    <row r="599" spans="1:10" x14ac:dyDescent="0.35">
      <c r="A599" s="138" t="s">
        <v>6312</v>
      </c>
      <c r="B599" s="21">
        <v>2</v>
      </c>
      <c r="C599" s="20">
        <v>0.7</v>
      </c>
      <c r="D599" s="135">
        <v>40</v>
      </c>
      <c r="E599" s="21"/>
      <c r="F599" s="328">
        <v>755.75</v>
      </c>
      <c r="G599" s="328">
        <v>693.80000000000007</v>
      </c>
      <c r="H599" s="331">
        <v>681.40000000000009</v>
      </c>
    </row>
    <row r="600" spans="1:10" s="128" customFormat="1" x14ac:dyDescent="0.35">
      <c r="A600" s="138" t="s">
        <v>6316</v>
      </c>
      <c r="B600" s="21">
        <v>6</v>
      </c>
      <c r="C600" s="20">
        <v>0.7</v>
      </c>
      <c r="D600" s="135">
        <v>40</v>
      </c>
      <c r="E600" s="21"/>
      <c r="F600" s="328">
        <v>18.850000000000001</v>
      </c>
      <c r="G600" s="328">
        <v>17.350000000000001</v>
      </c>
      <c r="H600" s="331">
        <v>17</v>
      </c>
      <c r="I600"/>
      <c r="J600"/>
    </row>
    <row r="601" spans="1:10" s="128" customFormat="1" x14ac:dyDescent="0.35">
      <c r="A601" s="138" t="s">
        <v>6590</v>
      </c>
      <c r="B601" s="21">
        <v>6</v>
      </c>
      <c r="C601" s="20">
        <v>0.7</v>
      </c>
      <c r="D601" s="135">
        <v>40</v>
      </c>
      <c r="E601" s="21"/>
      <c r="F601" s="328">
        <v>17.650000000000002</v>
      </c>
      <c r="G601" s="328">
        <v>16.2</v>
      </c>
      <c r="H601" s="331">
        <v>15.9</v>
      </c>
      <c r="I601"/>
      <c r="J601"/>
    </row>
    <row r="602" spans="1:10" s="128" customFormat="1" x14ac:dyDescent="0.35">
      <c r="A602" s="138" t="s">
        <v>6602</v>
      </c>
      <c r="B602" s="21">
        <v>6</v>
      </c>
      <c r="C602" s="20">
        <v>0.7</v>
      </c>
      <c r="D602" s="135">
        <v>26</v>
      </c>
      <c r="E602" s="21"/>
      <c r="F602" s="328">
        <v>19.450000000000003</v>
      </c>
      <c r="G602" s="328">
        <v>17.850000000000001</v>
      </c>
      <c r="H602" s="331">
        <v>17.55</v>
      </c>
      <c r="I602"/>
      <c r="J602"/>
    </row>
    <row r="603" spans="1:10" s="128" customFormat="1" x14ac:dyDescent="0.35">
      <c r="A603" s="138" t="s">
        <v>6634</v>
      </c>
      <c r="B603" s="21">
        <v>6</v>
      </c>
      <c r="C603" s="20">
        <v>0.7</v>
      </c>
      <c r="D603" s="135">
        <v>24</v>
      </c>
      <c r="E603" s="21"/>
      <c r="F603" s="328">
        <v>14.700000000000001</v>
      </c>
      <c r="G603" s="328">
        <v>13.5</v>
      </c>
      <c r="H603" s="331">
        <v>13.25</v>
      </c>
      <c r="I603"/>
      <c r="J603"/>
    </row>
    <row r="604" spans="1:10" x14ac:dyDescent="0.35">
      <c r="A604" s="138" t="s">
        <v>7011</v>
      </c>
      <c r="B604" s="21">
        <v>6</v>
      </c>
      <c r="C604" s="20">
        <v>1</v>
      </c>
      <c r="D604" s="135">
        <v>35</v>
      </c>
      <c r="E604" s="21"/>
      <c r="F604" s="328">
        <v>19.950000000000003</v>
      </c>
      <c r="G604" s="328">
        <v>18.3</v>
      </c>
      <c r="H604" s="331">
        <v>18</v>
      </c>
    </row>
    <row r="605" spans="1:10" s="128" customFormat="1" x14ac:dyDescent="0.35">
      <c r="A605" s="138" t="s">
        <v>7018</v>
      </c>
      <c r="B605" s="21">
        <v>6</v>
      </c>
      <c r="C605" s="20">
        <v>0.5</v>
      </c>
      <c r="D605" s="135">
        <v>20</v>
      </c>
      <c r="E605" s="21"/>
      <c r="F605" s="328">
        <v>12.75</v>
      </c>
      <c r="G605" s="328">
        <v>11.700000000000001</v>
      </c>
      <c r="H605" s="331">
        <v>11.5</v>
      </c>
      <c r="I605"/>
      <c r="J605"/>
    </row>
    <row r="606" spans="1:10" s="128" customFormat="1" x14ac:dyDescent="0.35">
      <c r="A606" s="138" t="s">
        <v>7038</v>
      </c>
      <c r="B606" s="21">
        <v>6</v>
      </c>
      <c r="C606" s="20">
        <v>0.7</v>
      </c>
      <c r="D606" s="135">
        <v>30</v>
      </c>
      <c r="E606" s="21"/>
      <c r="F606" s="328">
        <v>15.200000000000001</v>
      </c>
      <c r="G606" s="328">
        <v>13.950000000000001</v>
      </c>
      <c r="H606" s="331">
        <v>13.700000000000001</v>
      </c>
      <c r="I606"/>
      <c r="J606"/>
    </row>
    <row r="607" spans="1:10" s="128" customFormat="1" x14ac:dyDescent="0.35">
      <c r="A607" s="138" t="s">
        <v>7056</v>
      </c>
      <c r="B607" s="21">
        <v>6</v>
      </c>
      <c r="C607" s="20">
        <v>0.7</v>
      </c>
      <c r="D607" s="135">
        <v>40</v>
      </c>
      <c r="E607" s="21"/>
      <c r="F607" s="328">
        <v>20.700000000000003</v>
      </c>
      <c r="G607" s="328">
        <v>19</v>
      </c>
      <c r="H607" s="331">
        <v>18.650000000000002</v>
      </c>
      <c r="I607"/>
      <c r="J607"/>
    </row>
    <row r="608" spans="1:10" x14ac:dyDescent="0.35">
      <c r="A608" s="138" t="s">
        <v>7120</v>
      </c>
      <c r="B608" s="21">
        <v>6</v>
      </c>
      <c r="C608" s="20">
        <v>1</v>
      </c>
      <c r="D608" s="135">
        <v>35</v>
      </c>
      <c r="E608" s="21"/>
      <c r="F608" s="328">
        <v>24.05</v>
      </c>
      <c r="G608" s="328">
        <v>22.05</v>
      </c>
      <c r="H608" s="331">
        <v>21.650000000000002</v>
      </c>
    </row>
    <row r="609" spans="1:10" x14ac:dyDescent="0.35">
      <c r="A609" s="138" t="s">
        <v>14629</v>
      </c>
      <c r="B609" s="21">
        <v>6</v>
      </c>
      <c r="C609" s="20">
        <v>0.7</v>
      </c>
      <c r="D609" s="135">
        <v>35</v>
      </c>
      <c r="E609" s="21"/>
      <c r="F609" s="328">
        <v>19.850000000000001</v>
      </c>
      <c r="G609" s="328">
        <v>18.2</v>
      </c>
      <c r="H609" s="331">
        <v>17.900000000000002</v>
      </c>
    </row>
    <row r="610" spans="1:10" x14ac:dyDescent="0.35">
      <c r="A610" s="138" t="s">
        <v>7154</v>
      </c>
      <c r="B610" s="21">
        <v>12</v>
      </c>
      <c r="C610" s="20">
        <v>1</v>
      </c>
      <c r="D610" s="135">
        <v>35</v>
      </c>
      <c r="E610" s="21"/>
      <c r="F610" s="328">
        <v>24.450000000000003</v>
      </c>
      <c r="G610" s="328">
        <v>22.450000000000003</v>
      </c>
      <c r="H610" s="331">
        <v>22.05</v>
      </c>
    </row>
    <row r="611" spans="1:10" s="128" customFormat="1" x14ac:dyDescent="0.35">
      <c r="A611" s="138" t="s">
        <v>7228</v>
      </c>
      <c r="B611" s="21">
        <v>3</v>
      </c>
      <c r="C611" s="20">
        <v>3</v>
      </c>
      <c r="D611" s="135">
        <v>35</v>
      </c>
      <c r="E611" s="21"/>
      <c r="F611" s="328">
        <v>65.150000000000006</v>
      </c>
      <c r="G611" s="328">
        <v>59.800000000000004</v>
      </c>
      <c r="H611" s="331">
        <v>58.75</v>
      </c>
      <c r="I611"/>
      <c r="J611"/>
    </row>
    <row r="612" spans="1:10" s="128" customFormat="1" x14ac:dyDescent="0.35">
      <c r="A612" s="138" t="s">
        <v>15471</v>
      </c>
      <c r="B612" s="21">
        <v>6</v>
      </c>
      <c r="C612" s="20">
        <v>1</v>
      </c>
      <c r="D612" s="135">
        <v>35</v>
      </c>
      <c r="E612" s="21"/>
      <c r="F612" s="328">
        <v>16</v>
      </c>
      <c r="G612" s="328">
        <v>14.65</v>
      </c>
      <c r="H612" s="331">
        <v>14.4</v>
      </c>
      <c r="I612"/>
      <c r="J612"/>
    </row>
    <row r="613" spans="1:10" s="128" customFormat="1" x14ac:dyDescent="0.35">
      <c r="A613" s="138" t="s">
        <v>7281</v>
      </c>
      <c r="B613" s="21">
        <v>6</v>
      </c>
      <c r="C613" s="20">
        <v>0.7</v>
      </c>
      <c r="D613" s="135">
        <v>35</v>
      </c>
      <c r="E613" s="21"/>
      <c r="F613" s="328">
        <v>13.850000000000001</v>
      </c>
      <c r="G613" s="328">
        <v>12.700000000000001</v>
      </c>
      <c r="H613" s="331">
        <v>12.5</v>
      </c>
      <c r="I613"/>
      <c r="J613"/>
    </row>
    <row r="614" spans="1:10" x14ac:dyDescent="0.35">
      <c r="A614" s="138" t="s">
        <v>15482</v>
      </c>
      <c r="B614" s="21">
        <v>6</v>
      </c>
      <c r="C614" s="20">
        <v>0.7</v>
      </c>
      <c r="D614" s="135">
        <v>25</v>
      </c>
      <c r="E614" s="21"/>
      <c r="F614" s="328">
        <v>12.65</v>
      </c>
      <c r="G614" s="328">
        <v>11.65</v>
      </c>
      <c r="H614" s="331">
        <v>11.4</v>
      </c>
    </row>
    <row r="615" spans="1:10" s="128" customFormat="1" x14ac:dyDescent="0.35">
      <c r="A615" s="138" t="s">
        <v>7353</v>
      </c>
      <c r="B615" s="21">
        <v>6</v>
      </c>
      <c r="C615" s="20">
        <v>0.7</v>
      </c>
      <c r="D615" s="135">
        <v>30</v>
      </c>
      <c r="E615" s="21"/>
      <c r="F615" s="328">
        <v>26.400000000000002</v>
      </c>
      <c r="G615" s="328">
        <v>24.25</v>
      </c>
      <c r="H615" s="331">
        <v>23.8</v>
      </c>
      <c r="I615"/>
      <c r="J615"/>
    </row>
    <row r="616" spans="1:10" x14ac:dyDescent="0.35">
      <c r="A616" s="138" t="s">
        <v>7358</v>
      </c>
      <c r="B616" s="21">
        <v>6</v>
      </c>
      <c r="C616" s="20">
        <v>0.7</v>
      </c>
      <c r="D616" s="135">
        <v>30</v>
      </c>
      <c r="E616" s="21"/>
      <c r="F616" s="328">
        <v>21.55</v>
      </c>
      <c r="G616" s="328">
        <v>19.75</v>
      </c>
      <c r="H616" s="331">
        <v>19.400000000000002</v>
      </c>
    </row>
    <row r="617" spans="1:10" s="128" customFormat="1" x14ac:dyDescent="0.35">
      <c r="A617" s="138" t="s">
        <v>7377</v>
      </c>
      <c r="B617" s="21">
        <v>6</v>
      </c>
      <c r="C617" s="20">
        <v>0.7</v>
      </c>
      <c r="D617" s="135">
        <v>20</v>
      </c>
      <c r="E617" s="21"/>
      <c r="F617" s="328">
        <v>19.850000000000001</v>
      </c>
      <c r="G617" s="328">
        <v>18.2</v>
      </c>
      <c r="H617" s="331">
        <v>17.900000000000002</v>
      </c>
      <c r="I617"/>
      <c r="J617"/>
    </row>
    <row r="618" spans="1:10" s="128" customFormat="1" x14ac:dyDescent="0.35">
      <c r="A618" s="138" t="s">
        <v>7381</v>
      </c>
      <c r="B618" s="21">
        <v>6</v>
      </c>
      <c r="C618" s="20">
        <v>0.7</v>
      </c>
      <c r="D618" s="135">
        <v>20</v>
      </c>
      <c r="E618" s="21"/>
      <c r="F618" s="328">
        <v>18.650000000000002</v>
      </c>
      <c r="G618" s="328">
        <v>17.100000000000001</v>
      </c>
      <c r="H618" s="331">
        <v>16.8</v>
      </c>
      <c r="I618"/>
      <c r="J618"/>
    </row>
    <row r="619" spans="1:10" s="128" customFormat="1" x14ac:dyDescent="0.35">
      <c r="A619" s="138" t="s">
        <v>7407</v>
      </c>
      <c r="B619" s="21">
        <v>12</v>
      </c>
      <c r="C619" s="20">
        <v>1</v>
      </c>
      <c r="D619" s="135">
        <v>32.5</v>
      </c>
      <c r="E619" s="21"/>
      <c r="F619" s="328">
        <v>17.2</v>
      </c>
      <c r="G619" s="328">
        <v>15.8</v>
      </c>
      <c r="H619" s="331">
        <v>15.5</v>
      </c>
      <c r="I619"/>
      <c r="J619"/>
    </row>
    <row r="620" spans="1:10" s="128" customFormat="1" x14ac:dyDescent="0.35">
      <c r="A620" s="138" t="s">
        <v>7430</v>
      </c>
      <c r="B620" s="21">
        <v>12</v>
      </c>
      <c r="C620" s="20">
        <v>1</v>
      </c>
      <c r="D620" s="135">
        <v>32.5</v>
      </c>
      <c r="E620" s="21"/>
      <c r="F620" s="328">
        <v>17.2</v>
      </c>
      <c r="G620" s="328">
        <v>15.8</v>
      </c>
      <c r="H620" s="331">
        <v>15.5</v>
      </c>
      <c r="I620"/>
      <c r="J620"/>
    </row>
    <row r="621" spans="1:10" x14ac:dyDescent="0.35">
      <c r="A621" s="138" t="s">
        <v>7437</v>
      </c>
      <c r="B621" s="21">
        <v>6</v>
      </c>
      <c r="C621" s="20">
        <v>0.7</v>
      </c>
      <c r="D621" s="135">
        <v>32.5</v>
      </c>
      <c r="E621" s="21"/>
      <c r="F621" s="328">
        <v>13.55</v>
      </c>
      <c r="G621" s="328">
        <v>12.450000000000001</v>
      </c>
      <c r="H621" s="331">
        <v>12.25</v>
      </c>
    </row>
    <row r="622" spans="1:10" s="128" customFormat="1" x14ac:dyDescent="0.35">
      <c r="A622" s="138" t="s">
        <v>7765</v>
      </c>
      <c r="B622" s="21">
        <v>6</v>
      </c>
      <c r="C622" s="20">
        <v>0.7</v>
      </c>
      <c r="D622" s="135">
        <v>30</v>
      </c>
      <c r="E622" s="21"/>
      <c r="F622" s="328">
        <v>10.050000000000001</v>
      </c>
      <c r="G622" s="328">
        <v>9.25</v>
      </c>
      <c r="H622" s="331">
        <v>9.0500000000000007</v>
      </c>
      <c r="I622"/>
      <c r="J622"/>
    </row>
    <row r="623" spans="1:10" x14ac:dyDescent="0.35">
      <c r="A623" s="138" t="s">
        <v>7903</v>
      </c>
      <c r="B623" s="21">
        <v>6</v>
      </c>
      <c r="C623" s="20">
        <v>0.5</v>
      </c>
      <c r="D623" s="135">
        <v>29.9</v>
      </c>
      <c r="E623" s="21"/>
      <c r="F623" s="328">
        <v>16.600000000000001</v>
      </c>
      <c r="G623" s="328">
        <v>15.25</v>
      </c>
      <c r="H623" s="331">
        <v>15</v>
      </c>
    </row>
    <row r="624" spans="1:10" s="128" customFormat="1" x14ac:dyDescent="0.35">
      <c r="A624" s="138" t="s">
        <v>7980</v>
      </c>
      <c r="B624" s="21">
        <v>6</v>
      </c>
      <c r="C624" s="20">
        <v>0.5</v>
      </c>
      <c r="D624" s="135">
        <v>20</v>
      </c>
      <c r="E624" s="21"/>
      <c r="F624" s="328">
        <v>19.05</v>
      </c>
      <c r="G624" s="328">
        <v>17.5</v>
      </c>
      <c r="H624" s="331">
        <v>17.150000000000002</v>
      </c>
      <c r="I624"/>
      <c r="J624"/>
    </row>
    <row r="625" spans="1:10" s="128" customFormat="1" x14ac:dyDescent="0.35">
      <c r="A625" s="138" t="s">
        <v>8066</v>
      </c>
      <c r="B625" s="21">
        <v>12</v>
      </c>
      <c r="C625" s="20">
        <v>0.5</v>
      </c>
      <c r="D625" s="135">
        <v>38</v>
      </c>
      <c r="E625" s="21"/>
      <c r="F625" s="328">
        <v>10.350000000000001</v>
      </c>
      <c r="G625" s="328">
        <v>9.5</v>
      </c>
      <c r="H625" s="331">
        <v>9.35</v>
      </c>
      <c r="I625"/>
      <c r="J625"/>
    </row>
    <row r="626" spans="1:10" s="128" customFormat="1" x14ac:dyDescent="0.35">
      <c r="A626" s="138" t="s">
        <v>8085</v>
      </c>
      <c r="B626" s="21">
        <v>6</v>
      </c>
      <c r="C626" s="20">
        <v>0.7</v>
      </c>
      <c r="D626" s="135">
        <v>18</v>
      </c>
      <c r="E626" s="21"/>
      <c r="F626" s="328">
        <v>14.200000000000001</v>
      </c>
      <c r="G626" s="328">
        <v>13</v>
      </c>
      <c r="H626" s="331">
        <v>12.8</v>
      </c>
      <c r="I626"/>
      <c r="J626"/>
    </row>
    <row r="627" spans="1:10" s="128" customFormat="1" x14ac:dyDescent="0.35">
      <c r="A627" s="138" t="s">
        <v>8093</v>
      </c>
      <c r="B627" s="21">
        <v>6</v>
      </c>
      <c r="C627" s="20">
        <v>0.7</v>
      </c>
      <c r="D627" s="135">
        <v>20</v>
      </c>
      <c r="E627" s="21"/>
      <c r="F627" s="328">
        <v>15.450000000000001</v>
      </c>
      <c r="G627" s="328">
        <v>14.200000000000001</v>
      </c>
      <c r="H627" s="331">
        <v>13.950000000000001</v>
      </c>
      <c r="I627"/>
      <c r="J627"/>
    </row>
    <row r="628" spans="1:10" x14ac:dyDescent="0.35">
      <c r="A628" s="138" t="s">
        <v>8267</v>
      </c>
      <c r="B628" s="21">
        <v>6</v>
      </c>
      <c r="C628" s="20">
        <v>0.7</v>
      </c>
      <c r="D628" s="135">
        <v>40</v>
      </c>
      <c r="E628" s="21"/>
      <c r="F628" s="328">
        <v>9.7000000000000011</v>
      </c>
      <c r="G628" s="328">
        <v>8.9500000000000011</v>
      </c>
      <c r="H628" s="331">
        <v>8.75</v>
      </c>
    </row>
    <row r="629" spans="1:10" s="128" customFormat="1" x14ac:dyDescent="0.35">
      <c r="A629" s="138" t="s">
        <v>8371</v>
      </c>
      <c r="B629" s="21">
        <v>60</v>
      </c>
      <c r="C629" s="20">
        <v>0.05</v>
      </c>
      <c r="D629" s="135">
        <v>31</v>
      </c>
      <c r="E629" s="21"/>
      <c r="F629" s="328">
        <v>3.75</v>
      </c>
      <c r="G629" s="328">
        <v>3.45</v>
      </c>
      <c r="H629" s="331">
        <v>3.4000000000000004</v>
      </c>
      <c r="I629"/>
      <c r="J629"/>
    </row>
    <row r="630" spans="1:10" s="128" customFormat="1" x14ac:dyDescent="0.35">
      <c r="A630" s="138" t="s">
        <v>15588</v>
      </c>
      <c r="B630" s="21">
        <v>6</v>
      </c>
      <c r="C630" s="20">
        <v>0.7</v>
      </c>
      <c r="D630" s="135">
        <v>31</v>
      </c>
      <c r="E630" s="21"/>
      <c r="F630" s="328">
        <v>16.150000000000002</v>
      </c>
      <c r="G630" s="328">
        <v>14.8</v>
      </c>
      <c r="H630" s="331">
        <v>14.55</v>
      </c>
      <c r="I630"/>
      <c r="J630"/>
    </row>
    <row r="631" spans="1:10" s="128" customFormat="1" x14ac:dyDescent="0.35">
      <c r="A631" s="138" t="s">
        <v>23334</v>
      </c>
      <c r="B631" s="21">
        <v>6</v>
      </c>
      <c r="C631" s="20">
        <v>1</v>
      </c>
      <c r="D631" s="135">
        <v>31</v>
      </c>
      <c r="E631" s="21"/>
      <c r="F631" s="328">
        <v>18.350000000000001</v>
      </c>
      <c r="G631" s="328">
        <v>16.850000000000001</v>
      </c>
      <c r="H631" s="331">
        <v>16.55</v>
      </c>
      <c r="I631"/>
      <c r="J631"/>
    </row>
    <row r="632" spans="1:10" s="128" customFormat="1" x14ac:dyDescent="0.35">
      <c r="A632" s="138" t="s">
        <v>14728</v>
      </c>
      <c r="B632" s="21">
        <v>6</v>
      </c>
      <c r="C632" s="20">
        <v>0.7</v>
      </c>
      <c r="D632" s="135">
        <v>31</v>
      </c>
      <c r="E632" s="21"/>
      <c r="F632" s="328">
        <v>16.650000000000002</v>
      </c>
      <c r="G632" s="328">
        <v>15.3</v>
      </c>
      <c r="H632" s="331">
        <v>15.05</v>
      </c>
      <c r="I632"/>
      <c r="J632"/>
    </row>
    <row r="633" spans="1:10" x14ac:dyDescent="0.35">
      <c r="A633" s="138" t="s">
        <v>8385</v>
      </c>
      <c r="B633" s="21">
        <v>6</v>
      </c>
      <c r="C633" s="20">
        <v>0.7</v>
      </c>
      <c r="D633" s="135">
        <v>16</v>
      </c>
      <c r="E633" s="21"/>
      <c r="F633" s="328">
        <v>15.850000000000001</v>
      </c>
      <c r="G633" s="328">
        <v>14.55</v>
      </c>
      <c r="H633" s="331">
        <v>14.3</v>
      </c>
    </row>
    <row r="634" spans="1:10" x14ac:dyDescent="0.35">
      <c r="A634" s="138" t="s">
        <v>8389</v>
      </c>
      <c r="B634" s="21">
        <v>6</v>
      </c>
      <c r="C634" s="20">
        <v>0.7</v>
      </c>
      <c r="D634" s="135">
        <v>16</v>
      </c>
      <c r="E634" s="21"/>
      <c r="F634" s="328">
        <v>17.900000000000002</v>
      </c>
      <c r="G634" s="328">
        <v>16.45</v>
      </c>
      <c r="H634" s="331">
        <v>16.150000000000002</v>
      </c>
    </row>
    <row r="635" spans="1:10" s="128" customFormat="1" x14ac:dyDescent="0.35">
      <c r="A635" s="138" t="s">
        <v>8393</v>
      </c>
      <c r="B635" s="21">
        <v>6</v>
      </c>
      <c r="C635" s="20">
        <v>1</v>
      </c>
      <c r="D635" s="135">
        <v>16</v>
      </c>
      <c r="E635" s="21"/>
      <c r="F635" s="328">
        <v>15.15</v>
      </c>
      <c r="G635" s="328">
        <v>13.9</v>
      </c>
      <c r="H635" s="331">
        <v>13.65</v>
      </c>
      <c r="I635"/>
      <c r="J635"/>
    </row>
    <row r="636" spans="1:10" s="128" customFormat="1" x14ac:dyDescent="0.35">
      <c r="A636" s="138" t="s">
        <v>14731</v>
      </c>
      <c r="B636" s="21">
        <v>6</v>
      </c>
      <c r="C636" s="20">
        <v>0.7</v>
      </c>
      <c r="D636" s="135">
        <v>30</v>
      </c>
      <c r="E636" s="21"/>
      <c r="F636" s="328">
        <v>19.8</v>
      </c>
      <c r="G636" s="328">
        <v>18.2</v>
      </c>
      <c r="H636" s="331">
        <v>17.850000000000001</v>
      </c>
      <c r="I636"/>
      <c r="J636"/>
    </row>
    <row r="637" spans="1:10" s="128" customFormat="1" x14ac:dyDescent="0.35">
      <c r="A637" s="138" t="s">
        <v>8406</v>
      </c>
      <c r="B637" s="21">
        <v>6</v>
      </c>
      <c r="C637" s="20">
        <v>0.7</v>
      </c>
      <c r="D637" s="135">
        <v>30</v>
      </c>
      <c r="E637" s="21"/>
      <c r="F637" s="328">
        <v>19.8</v>
      </c>
      <c r="G637" s="328">
        <v>18.2</v>
      </c>
      <c r="H637" s="331">
        <v>17.850000000000001</v>
      </c>
      <c r="I637"/>
      <c r="J637"/>
    </row>
    <row r="638" spans="1:10" x14ac:dyDescent="0.35">
      <c r="A638" s="138" t="s">
        <v>8410</v>
      </c>
      <c r="B638" s="21">
        <v>6</v>
      </c>
      <c r="C638" s="20">
        <v>0.7</v>
      </c>
      <c r="D638" s="135">
        <v>22</v>
      </c>
      <c r="E638" s="21"/>
      <c r="F638" s="328">
        <v>11.75</v>
      </c>
      <c r="G638" s="328">
        <v>10.75</v>
      </c>
      <c r="H638" s="331">
        <v>10.600000000000001</v>
      </c>
    </row>
    <row r="639" spans="1:10" s="128" customFormat="1" x14ac:dyDescent="0.35">
      <c r="A639" s="138" t="s">
        <v>8414</v>
      </c>
      <c r="B639" s="21">
        <v>6</v>
      </c>
      <c r="C639" s="20">
        <v>0.7</v>
      </c>
      <c r="D639" s="135">
        <v>31</v>
      </c>
      <c r="E639" s="21"/>
      <c r="F639" s="328">
        <v>10.050000000000001</v>
      </c>
      <c r="G639" s="328">
        <v>9.2000000000000011</v>
      </c>
      <c r="H639" s="331">
        <v>9.0500000000000007</v>
      </c>
      <c r="I639"/>
      <c r="J639"/>
    </row>
    <row r="640" spans="1:10" s="128" customFormat="1" x14ac:dyDescent="0.35">
      <c r="A640" s="138" t="s">
        <v>8564</v>
      </c>
      <c r="B640" s="21">
        <v>6</v>
      </c>
      <c r="C640" s="20">
        <v>0.7</v>
      </c>
      <c r="D640" s="135">
        <v>24</v>
      </c>
      <c r="E640" s="21"/>
      <c r="F640" s="328">
        <v>10.700000000000001</v>
      </c>
      <c r="G640" s="328">
        <v>9.8000000000000007</v>
      </c>
      <c r="H640" s="331">
        <v>9.65</v>
      </c>
      <c r="I640"/>
      <c r="J640"/>
    </row>
    <row r="641" spans="1:10" x14ac:dyDescent="0.35">
      <c r="A641" s="138" t="s">
        <v>8713</v>
      </c>
      <c r="B641" s="21">
        <v>6</v>
      </c>
      <c r="C641" s="20">
        <v>0.7</v>
      </c>
      <c r="D641" s="135">
        <v>21</v>
      </c>
      <c r="E641" s="21"/>
      <c r="F641" s="328">
        <v>13.3</v>
      </c>
      <c r="G641" s="328">
        <v>12.200000000000001</v>
      </c>
      <c r="H641" s="331">
        <v>12</v>
      </c>
    </row>
    <row r="642" spans="1:10" x14ac:dyDescent="0.35">
      <c r="A642" s="138" t="s">
        <v>8717</v>
      </c>
      <c r="B642" s="21">
        <v>6</v>
      </c>
      <c r="C642" s="20">
        <v>0.7</v>
      </c>
      <c r="D642" s="135">
        <v>21</v>
      </c>
      <c r="E642" s="21"/>
      <c r="F642" s="328">
        <v>14.450000000000001</v>
      </c>
      <c r="G642" s="328">
        <v>13.25</v>
      </c>
      <c r="H642" s="331">
        <v>13.05</v>
      </c>
    </row>
    <row r="643" spans="1:10" s="128" customFormat="1" x14ac:dyDescent="0.35">
      <c r="A643" s="138" t="s">
        <v>8729</v>
      </c>
      <c r="B643" s="21">
        <v>6</v>
      </c>
      <c r="C643" s="20">
        <v>0.7</v>
      </c>
      <c r="D643" s="135">
        <v>21</v>
      </c>
      <c r="E643" s="21"/>
      <c r="F643" s="328">
        <v>14.450000000000001</v>
      </c>
      <c r="G643" s="328">
        <v>13.25</v>
      </c>
      <c r="H643" s="331">
        <v>13.05</v>
      </c>
      <c r="I643"/>
      <c r="J643"/>
    </row>
    <row r="644" spans="1:10" s="128" customFormat="1" x14ac:dyDescent="0.35">
      <c r="A644" s="138" t="s">
        <v>8745</v>
      </c>
      <c r="B644" s="21">
        <v>6</v>
      </c>
      <c r="C644" s="20">
        <v>0.7</v>
      </c>
      <c r="D644" s="135">
        <v>38</v>
      </c>
      <c r="E644" s="21"/>
      <c r="F644" s="328">
        <v>15.15</v>
      </c>
      <c r="G644" s="328">
        <v>13.9</v>
      </c>
      <c r="H644" s="331">
        <v>13.65</v>
      </c>
      <c r="I644"/>
      <c r="J644"/>
    </row>
    <row r="645" spans="1:10" x14ac:dyDescent="0.35">
      <c r="A645" s="138" t="s">
        <v>14605</v>
      </c>
      <c r="B645" s="21">
        <v>6</v>
      </c>
      <c r="C645" s="20">
        <v>1</v>
      </c>
      <c r="D645" s="135">
        <v>25</v>
      </c>
      <c r="E645" s="21"/>
      <c r="F645" s="328">
        <v>13.8</v>
      </c>
      <c r="G645" s="328">
        <v>12.65</v>
      </c>
      <c r="H645" s="331">
        <v>12.450000000000001</v>
      </c>
    </row>
    <row r="646" spans="1:10" s="128" customFormat="1" x14ac:dyDescent="0.35">
      <c r="A646" s="138" t="s">
        <v>8893</v>
      </c>
      <c r="B646" s="21">
        <v>6</v>
      </c>
      <c r="C646" s="20">
        <v>0.7</v>
      </c>
      <c r="D646" s="135">
        <v>40</v>
      </c>
      <c r="E646" s="21"/>
      <c r="F646" s="328">
        <v>23.150000000000002</v>
      </c>
      <c r="G646" s="328">
        <v>21.25</v>
      </c>
      <c r="H646" s="331">
        <v>20.85</v>
      </c>
      <c r="I646"/>
      <c r="J646"/>
    </row>
    <row r="647" spans="1:10" s="128" customFormat="1" x14ac:dyDescent="0.35">
      <c r="A647" s="138" t="s">
        <v>14379</v>
      </c>
      <c r="B647" s="21">
        <v>6</v>
      </c>
      <c r="C647" s="20">
        <v>0.7</v>
      </c>
      <c r="D647" s="135">
        <v>40</v>
      </c>
      <c r="E647" s="21"/>
      <c r="F647" s="328">
        <v>17.55</v>
      </c>
      <c r="G647" s="328">
        <v>16.100000000000001</v>
      </c>
      <c r="H647" s="331">
        <v>15.8</v>
      </c>
      <c r="I647"/>
      <c r="J647"/>
    </row>
    <row r="648" spans="1:10" s="128" customFormat="1" x14ac:dyDescent="0.35">
      <c r="A648" s="138" t="s">
        <v>9123</v>
      </c>
      <c r="B648" s="21">
        <v>6</v>
      </c>
      <c r="C648" s="20">
        <v>0.7</v>
      </c>
      <c r="D648" s="135">
        <v>30</v>
      </c>
      <c r="E648" s="21"/>
      <c r="F648" s="328">
        <v>19.8</v>
      </c>
      <c r="G648" s="328">
        <v>18.2</v>
      </c>
      <c r="H648" s="331">
        <v>17.850000000000001</v>
      </c>
      <c r="I648"/>
      <c r="J648"/>
    </row>
    <row r="649" spans="1:10" s="128" customFormat="1" x14ac:dyDescent="0.35">
      <c r="A649" s="138" t="s">
        <v>9167</v>
      </c>
      <c r="B649" s="21">
        <v>6</v>
      </c>
      <c r="C649" s="20">
        <v>0.7</v>
      </c>
      <c r="D649" s="135">
        <v>30</v>
      </c>
      <c r="E649" s="21"/>
      <c r="F649" s="328">
        <v>19.8</v>
      </c>
      <c r="G649" s="328">
        <v>18.2</v>
      </c>
      <c r="H649" s="331">
        <v>17.850000000000001</v>
      </c>
      <c r="I649"/>
      <c r="J649"/>
    </row>
    <row r="650" spans="1:10" s="128" customFormat="1" x14ac:dyDescent="0.35">
      <c r="A650" s="138" t="s">
        <v>9193</v>
      </c>
      <c r="B650" s="21">
        <v>12</v>
      </c>
      <c r="C650" s="20">
        <v>1</v>
      </c>
      <c r="D650" s="135">
        <v>20</v>
      </c>
      <c r="E650" s="21"/>
      <c r="F650" s="328">
        <v>20.55</v>
      </c>
      <c r="G650" s="328">
        <v>18.850000000000001</v>
      </c>
      <c r="H650" s="331">
        <v>18.55</v>
      </c>
      <c r="I650"/>
      <c r="J650"/>
    </row>
    <row r="651" spans="1:10" x14ac:dyDescent="0.35">
      <c r="A651" s="138" t="s">
        <v>9227</v>
      </c>
      <c r="B651" s="21">
        <v>12</v>
      </c>
      <c r="C651" s="20">
        <v>0.5</v>
      </c>
      <c r="D651" s="135">
        <v>50</v>
      </c>
      <c r="E651" s="21"/>
      <c r="F651" s="328">
        <v>10.4</v>
      </c>
      <c r="G651" s="328">
        <v>9.5500000000000007</v>
      </c>
      <c r="H651" s="331">
        <v>9.35</v>
      </c>
    </row>
    <row r="652" spans="1:10" s="128" customFormat="1" x14ac:dyDescent="0.35">
      <c r="A652" s="138" t="s">
        <v>9403</v>
      </c>
      <c r="B652" s="21">
        <v>6</v>
      </c>
      <c r="C652" s="20">
        <v>0.7</v>
      </c>
      <c r="D652" s="135">
        <v>12.5</v>
      </c>
      <c r="E652" s="21"/>
      <c r="F652" s="328">
        <v>12.600000000000001</v>
      </c>
      <c r="G652" s="328">
        <v>11.55</v>
      </c>
      <c r="H652" s="331">
        <v>11.350000000000001</v>
      </c>
      <c r="I652"/>
      <c r="J652"/>
    </row>
    <row r="653" spans="1:10" x14ac:dyDescent="0.35">
      <c r="A653" s="138" t="s">
        <v>14570</v>
      </c>
      <c r="B653" s="21">
        <v>6</v>
      </c>
      <c r="C653" s="20">
        <v>0.5</v>
      </c>
      <c r="D653" s="135">
        <v>17</v>
      </c>
      <c r="E653" s="21"/>
      <c r="F653" s="328">
        <v>11.850000000000001</v>
      </c>
      <c r="G653" s="328">
        <v>10.850000000000001</v>
      </c>
      <c r="H653" s="331">
        <v>10.65</v>
      </c>
    </row>
    <row r="654" spans="1:10" s="128" customFormat="1" x14ac:dyDescent="0.35">
      <c r="A654" s="138" t="s">
        <v>15792</v>
      </c>
      <c r="B654" s="21">
        <v>6</v>
      </c>
      <c r="C654" s="20">
        <v>0.5</v>
      </c>
      <c r="D654" s="135">
        <v>15</v>
      </c>
      <c r="E654" s="21"/>
      <c r="F654" s="328">
        <v>11.700000000000001</v>
      </c>
      <c r="G654" s="328">
        <v>10.75</v>
      </c>
      <c r="H654" s="331">
        <v>10.55</v>
      </c>
      <c r="I654"/>
      <c r="J654"/>
    </row>
    <row r="655" spans="1:10" x14ac:dyDescent="0.35">
      <c r="A655" s="138" t="s">
        <v>9484</v>
      </c>
      <c r="B655" s="21">
        <v>6</v>
      </c>
      <c r="C655" s="20">
        <v>0.7</v>
      </c>
      <c r="D655" s="135">
        <v>17</v>
      </c>
      <c r="E655" s="21"/>
      <c r="F655" s="328">
        <v>13.65</v>
      </c>
      <c r="G655" s="328">
        <v>12.55</v>
      </c>
      <c r="H655" s="331">
        <v>12.350000000000001</v>
      </c>
    </row>
    <row r="656" spans="1:10" s="128" customFormat="1" x14ac:dyDescent="0.35">
      <c r="A656" s="138" t="s">
        <v>9491</v>
      </c>
      <c r="B656" s="21">
        <v>6</v>
      </c>
      <c r="C656" s="20">
        <v>0.7</v>
      </c>
      <c r="D656" s="135">
        <v>17</v>
      </c>
      <c r="E656" s="21"/>
      <c r="F656" s="328">
        <v>14.200000000000001</v>
      </c>
      <c r="G656" s="328">
        <v>13.05</v>
      </c>
      <c r="H656" s="331">
        <v>12.8</v>
      </c>
      <c r="I656"/>
      <c r="J656"/>
    </row>
    <row r="657" spans="1:10" x14ac:dyDescent="0.35">
      <c r="A657" s="138" t="s">
        <v>9502</v>
      </c>
      <c r="B657" s="21">
        <v>6</v>
      </c>
      <c r="C657" s="20">
        <v>0.7</v>
      </c>
      <c r="D657" s="135">
        <v>15</v>
      </c>
      <c r="E657" s="21"/>
      <c r="F657" s="328">
        <v>13.3</v>
      </c>
      <c r="G657" s="328">
        <v>12.200000000000001</v>
      </c>
      <c r="H657" s="331">
        <v>12</v>
      </c>
    </row>
    <row r="658" spans="1:10" s="128" customFormat="1" x14ac:dyDescent="0.35">
      <c r="A658" s="138" t="s">
        <v>9509</v>
      </c>
      <c r="B658" s="21">
        <v>6</v>
      </c>
      <c r="C658" s="20">
        <v>0.5</v>
      </c>
      <c r="D658" s="135">
        <v>15</v>
      </c>
      <c r="E658" s="21"/>
      <c r="F658" s="328">
        <v>11.700000000000001</v>
      </c>
      <c r="G658" s="328">
        <v>10.75</v>
      </c>
      <c r="H658" s="331">
        <v>10.55</v>
      </c>
      <c r="I658"/>
      <c r="J658"/>
    </row>
    <row r="659" spans="1:10" s="128" customFormat="1" x14ac:dyDescent="0.35">
      <c r="A659" s="138" t="s">
        <v>9513</v>
      </c>
      <c r="B659" s="21">
        <v>6</v>
      </c>
      <c r="C659" s="20">
        <v>0.7</v>
      </c>
      <c r="D659" s="135">
        <v>23</v>
      </c>
      <c r="E659" s="21"/>
      <c r="F659" s="328">
        <v>27.75</v>
      </c>
      <c r="G659" s="328">
        <v>25.450000000000003</v>
      </c>
      <c r="H659" s="331">
        <v>25</v>
      </c>
      <c r="I659"/>
      <c r="J659"/>
    </row>
    <row r="660" spans="1:10" x14ac:dyDescent="0.35">
      <c r="A660" s="138" t="s">
        <v>9729</v>
      </c>
      <c r="B660" s="21">
        <v>6</v>
      </c>
      <c r="C660" s="20">
        <v>0.7</v>
      </c>
      <c r="D660" s="135">
        <v>37.5</v>
      </c>
      <c r="E660" s="21"/>
      <c r="F660" s="328">
        <v>22.900000000000002</v>
      </c>
      <c r="G660" s="328">
        <v>21.05</v>
      </c>
      <c r="H660" s="331">
        <v>20.650000000000002</v>
      </c>
    </row>
    <row r="661" spans="1:10" s="128" customFormat="1" x14ac:dyDescent="0.35">
      <c r="A661" s="138" t="s">
        <v>9987</v>
      </c>
      <c r="B661" s="21">
        <v>6</v>
      </c>
      <c r="C661" s="20">
        <v>0.5</v>
      </c>
      <c r="D661" s="135">
        <v>35</v>
      </c>
      <c r="E661" s="21"/>
      <c r="F661" s="328">
        <v>19.700000000000003</v>
      </c>
      <c r="G661" s="328">
        <v>18.05</v>
      </c>
      <c r="H661" s="331">
        <v>17.75</v>
      </c>
      <c r="I661"/>
      <c r="J661"/>
    </row>
    <row r="662" spans="1:10" x14ac:dyDescent="0.35">
      <c r="A662" s="138" t="s">
        <v>10301</v>
      </c>
      <c r="B662" s="21">
        <v>6</v>
      </c>
      <c r="C662" s="20">
        <v>1</v>
      </c>
      <c r="D662" s="135">
        <v>17</v>
      </c>
      <c r="E662" s="21"/>
      <c r="F662" s="328">
        <v>14</v>
      </c>
      <c r="G662" s="328">
        <v>12.850000000000001</v>
      </c>
      <c r="H662" s="331">
        <v>12.65</v>
      </c>
    </row>
    <row r="663" spans="1:10" x14ac:dyDescent="0.35">
      <c r="A663" s="138" t="s">
        <v>10488</v>
      </c>
      <c r="B663" s="21">
        <v>6</v>
      </c>
      <c r="C663" s="20">
        <v>0.5</v>
      </c>
      <c r="D663" s="135">
        <v>29</v>
      </c>
      <c r="E663" s="21"/>
      <c r="F663" s="328">
        <v>18.350000000000001</v>
      </c>
      <c r="G663" s="328">
        <v>16.850000000000001</v>
      </c>
      <c r="H663" s="331">
        <v>16.55</v>
      </c>
    </row>
    <row r="664" spans="1:10" s="128" customFormat="1" x14ac:dyDescent="0.35">
      <c r="A664" s="138" t="s">
        <v>10492</v>
      </c>
      <c r="B664" s="21">
        <v>6</v>
      </c>
      <c r="C664" s="20">
        <v>1</v>
      </c>
      <c r="D664" s="135">
        <v>21</v>
      </c>
      <c r="E664" s="21"/>
      <c r="F664" s="328">
        <v>14.15</v>
      </c>
      <c r="G664" s="328">
        <v>13</v>
      </c>
      <c r="H664" s="331">
        <v>12.75</v>
      </c>
      <c r="I664"/>
      <c r="J664"/>
    </row>
    <row r="665" spans="1:10" s="128" customFormat="1" x14ac:dyDescent="0.35">
      <c r="A665" s="138" t="s">
        <v>10496</v>
      </c>
      <c r="B665" s="21">
        <v>6</v>
      </c>
      <c r="C665" s="20">
        <v>1</v>
      </c>
      <c r="D665" s="135">
        <v>18</v>
      </c>
      <c r="E665" s="21"/>
      <c r="F665" s="328">
        <v>12.05</v>
      </c>
      <c r="G665" s="328">
        <v>11.05</v>
      </c>
      <c r="H665" s="331">
        <v>10.9</v>
      </c>
      <c r="I665"/>
      <c r="J665"/>
    </row>
    <row r="666" spans="1:10" x14ac:dyDescent="0.35">
      <c r="A666" s="138" t="s">
        <v>10500</v>
      </c>
      <c r="B666" s="21">
        <v>6</v>
      </c>
      <c r="C666" s="20">
        <v>1</v>
      </c>
      <c r="D666" s="135">
        <v>18</v>
      </c>
      <c r="E666" s="21"/>
      <c r="F666" s="328">
        <v>11.8</v>
      </c>
      <c r="G666" s="328">
        <v>10.850000000000001</v>
      </c>
      <c r="H666" s="331">
        <v>10.65</v>
      </c>
    </row>
    <row r="667" spans="1:10" x14ac:dyDescent="0.35">
      <c r="A667" s="138" t="s">
        <v>10516</v>
      </c>
      <c r="B667" s="21">
        <v>6</v>
      </c>
      <c r="C667" s="20">
        <v>0.7</v>
      </c>
      <c r="D667" s="135">
        <v>25</v>
      </c>
      <c r="E667" s="21"/>
      <c r="F667" s="328">
        <v>11.4</v>
      </c>
      <c r="G667" s="328">
        <v>10.450000000000001</v>
      </c>
      <c r="H667" s="331">
        <v>10.25</v>
      </c>
    </row>
    <row r="668" spans="1:10" s="128" customFormat="1" x14ac:dyDescent="0.35">
      <c r="A668" s="138" t="s">
        <v>10526</v>
      </c>
      <c r="B668" s="21">
        <v>48</v>
      </c>
      <c r="C668" s="20">
        <v>0.05</v>
      </c>
      <c r="D668" s="135">
        <v>17</v>
      </c>
      <c r="E668" s="21"/>
      <c r="F668" s="328">
        <v>9.65</v>
      </c>
      <c r="G668" s="328">
        <v>8.85</v>
      </c>
      <c r="H668" s="331">
        <v>8.7000000000000011</v>
      </c>
      <c r="I668"/>
      <c r="J668"/>
    </row>
    <row r="669" spans="1:10" x14ac:dyDescent="0.35">
      <c r="A669" s="138" t="s">
        <v>10533</v>
      </c>
      <c r="B669" s="21">
        <v>48</v>
      </c>
      <c r="C669" s="20">
        <v>0.05</v>
      </c>
      <c r="D669" s="135">
        <v>17</v>
      </c>
      <c r="E669" s="21"/>
      <c r="F669" s="328">
        <v>8.4500000000000011</v>
      </c>
      <c r="G669" s="328">
        <v>7.75</v>
      </c>
      <c r="H669" s="331">
        <v>7.6000000000000005</v>
      </c>
    </row>
    <row r="670" spans="1:10" x14ac:dyDescent="0.35">
      <c r="A670" s="138" t="s">
        <v>23341</v>
      </c>
      <c r="B670" s="21">
        <v>6</v>
      </c>
      <c r="C670" s="20">
        <v>1</v>
      </c>
      <c r="D670" s="135">
        <v>17</v>
      </c>
      <c r="E670" s="21"/>
      <c r="F670" s="328">
        <v>30.1</v>
      </c>
      <c r="G670" s="328">
        <v>27.650000000000002</v>
      </c>
      <c r="H670" s="331">
        <v>27.150000000000002</v>
      </c>
    </row>
    <row r="671" spans="1:10" x14ac:dyDescent="0.35">
      <c r="A671" s="138" t="s">
        <v>10540</v>
      </c>
      <c r="B671" s="21">
        <v>48</v>
      </c>
      <c r="C671" s="20">
        <v>0.05</v>
      </c>
      <c r="D671" s="135">
        <v>17</v>
      </c>
      <c r="E671" s="21"/>
      <c r="F671" s="328">
        <v>8.4500000000000011</v>
      </c>
      <c r="G671" s="328">
        <v>7.75</v>
      </c>
      <c r="H671" s="331">
        <v>7.6000000000000005</v>
      </c>
    </row>
    <row r="672" spans="1:10" s="128" customFormat="1" x14ac:dyDescent="0.35">
      <c r="A672" s="138" t="s">
        <v>10551</v>
      </c>
      <c r="B672" s="21">
        <v>48</v>
      </c>
      <c r="C672" s="20">
        <v>0.05</v>
      </c>
      <c r="D672" s="135">
        <v>17</v>
      </c>
      <c r="E672" s="21"/>
      <c r="F672" s="328">
        <v>9.65</v>
      </c>
      <c r="G672" s="328">
        <v>8.85</v>
      </c>
      <c r="H672" s="331">
        <v>8.7000000000000011</v>
      </c>
      <c r="I672"/>
      <c r="J672"/>
    </row>
    <row r="673" spans="1:10" x14ac:dyDescent="0.35">
      <c r="A673" s="138" t="s">
        <v>10600</v>
      </c>
      <c r="B673" s="21">
        <v>6</v>
      </c>
      <c r="C673" s="20">
        <v>0.7</v>
      </c>
      <c r="D673" s="135">
        <v>17</v>
      </c>
      <c r="E673" s="21"/>
      <c r="F673" s="328">
        <v>10.050000000000001</v>
      </c>
      <c r="G673" s="328">
        <v>9.25</v>
      </c>
      <c r="H673" s="331">
        <v>9.1</v>
      </c>
    </row>
    <row r="674" spans="1:10" x14ac:dyDescent="0.35">
      <c r="A674" s="138" t="s">
        <v>10726</v>
      </c>
      <c r="B674" s="21">
        <v>6</v>
      </c>
      <c r="C674" s="20">
        <v>0.7</v>
      </c>
      <c r="D674" s="135">
        <v>25</v>
      </c>
      <c r="E674" s="21"/>
      <c r="F674" s="328">
        <v>11.4</v>
      </c>
      <c r="G674" s="328">
        <v>10.450000000000001</v>
      </c>
      <c r="H674" s="331">
        <v>10.25</v>
      </c>
    </row>
    <row r="675" spans="1:10" x14ac:dyDescent="0.35">
      <c r="A675" s="138" t="s">
        <v>10738</v>
      </c>
      <c r="B675" s="21">
        <v>6</v>
      </c>
      <c r="C675" s="20">
        <v>0.7</v>
      </c>
      <c r="D675" s="135">
        <v>9</v>
      </c>
      <c r="E675" s="21"/>
      <c r="F675" s="328">
        <v>12.05</v>
      </c>
      <c r="G675" s="328">
        <v>11.05</v>
      </c>
      <c r="H675" s="331">
        <v>10.850000000000001</v>
      </c>
    </row>
    <row r="676" spans="1:10" x14ac:dyDescent="0.35">
      <c r="A676" s="138" t="s">
        <v>14753</v>
      </c>
      <c r="B676" s="21">
        <v>6</v>
      </c>
      <c r="C676" s="20">
        <v>0.7</v>
      </c>
      <c r="D676" s="135">
        <v>45</v>
      </c>
      <c r="E676" s="21"/>
      <c r="F676" s="328">
        <v>14.350000000000001</v>
      </c>
      <c r="G676" s="328">
        <v>13.200000000000001</v>
      </c>
      <c r="H676" s="331">
        <v>12.950000000000001</v>
      </c>
    </row>
    <row r="677" spans="1:10" s="128" customFormat="1" x14ac:dyDescent="0.35">
      <c r="A677" s="138" t="s">
        <v>10983</v>
      </c>
      <c r="B677" s="21">
        <v>6</v>
      </c>
      <c r="C677" s="20">
        <v>0.7</v>
      </c>
      <c r="D677" s="135">
        <v>38</v>
      </c>
      <c r="E677" s="21"/>
      <c r="F677" s="328">
        <v>27.55</v>
      </c>
      <c r="G677" s="328">
        <v>25.3</v>
      </c>
      <c r="H677" s="331">
        <v>24.85</v>
      </c>
      <c r="I677"/>
      <c r="J677"/>
    </row>
    <row r="678" spans="1:10" s="128" customFormat="1" x14ac:dyDescent="0.35">
      <c r="A678" s="138" t="s">
        <v>11122</v>
      </c>
      <c r="B678" s="21">
        <v>12</v>
      </c>
      <c r="C678" s="20">
        <v>0.5</v>
      </c>
      <c r="D678" s="135">
        <v>45</v>
      </c>
      <c r="E678" s="21"/>
      <c r="F678" s="328">
        <v>11</v>
      </c>
      <c r="G678" s="328">
        <v>10.100000000000001</v>
      </c>
      <c r="H678" s="331">
        <v>9.9</v>
      </c>
      <c r="I678"/>
      <c r="J678"/>
    </row>
    <row r="679" spans="1:10" x14ac:dyDescent="0.35">
      <c r="A679" s="138" t="s">
        <v>11333</v>
      </c>
      <c r="B679" s="21">
        <v>6</v>
      </c>
      <c r="C679" s="20">
        <v>1</v>
      </c>
      <c r="D679" s="135">
        <v>20</v>
      </c>
      <c r="E679" s="21"/>
      <c r="F679" s="328">
        <v>13.4</v>
      </c>
      <c r="G679" s="328">
        <v>12.3</v>
      </c>
      <c r="H679" s="331">
        <v>12.100000000000001</v>
      </c>
    </row>
    <row r="680" spans="1:10" s="128" customFormat="1" x14ac:dyDescent="0.35">
      <c r="A680" s="138" t="s">
        <v>11390</v>
      </c>
      <c r="B680" s="21">
        <v>1</v>
      </c>
      <c r="C680" s="20">
        <v>3</v>
      </c>
      <c r="D680" s="135">
        <v>25</v>
      </c>
      <c r="E680" s="21"/>
      <c r="F680" s="328">
        <v>72.400000000000006</v>
      </c>
      <c r="G680" s="328">
        <v>66.45</v>
      </c>
      <c r="H680" s="331">
        <v>65.25</v>
      </c>
      <c r="I680"/>
      <c r="J680"/>
    </row>
    <row r="681" spans="1:10" x14ac:dyDescent="0.35">
      <c r="A681" s="138" t="s">
        <v>11564</v>
      </c>
      <c r="B681" s="21">
        <v>6</v>
      </c>
      <c r="C681" s="20">
        <v>0.7</v>
      </c>
      <c r="D681" s="135">
        <v>30</v>
      </c>
      <c r="E681" s="21"/>
      <c r="F681" s="328">
        <v>14.55</v>
      </c>
      <c r="G681" s="328">
        <v>13.4</v>
      </c>
      <c r="H681" s="331">
        <v>13.15</v>
      </c>
    </row>
    <row r="682" spans="1:10" x14ac:dyDescent="0.35">
      <c r="A682" s="138" t="s">
        <v>11711</v>
      </c>
      <c r="B682" s="21">
        <v>6</v>
      </c>
      <c r="C682" s="20">
        <v>0.7</v>
      </c>
      <c r="D682" s="135">
        <v>30</v>
      </c>
      <c r="E682" s="21"/>
      <c r="F682" s="328">
        <v>11.450000000000001</v>
      </c>
      <c r="G682" s="328">
        <v>10.5</v>
      </c>
      <c r="H682" s="331">
        <v>10.350000000000001</v>
      </c>
    </row>
    <row r="683" spans="1:10" x14ac:dyDescent="0.35">
      <c r="A683" s="138" t="s">
        <v>15979</v>
      </c>
      <c r="B683" s="21">
        <v>6</v>
      </c>
      <c r="C683" s="20">
        <v>0.7</v>
      </c>
      <c r="D683" s="135">
        <v>33</v>
      </c>
      <c r="E683" s="21"/>
      <c r="F683" s="328">
        <v>16.95</v>
      </c>
      <c r="G683" s="328">
        <v>15.600000000000001</v>
      </c>
      <c r="H683" s="331">
        <v>15.3</v>
      </c>
    </row>
    <row r="684" spans="1:10" x14ac:dyDescent="0.35">
      <c r="A684" s="138" t="s">
        <v>11733</v>
      </c>
      <c r="B684" s="21">
        <v>6</v>
      </c>
      <c r="C684" s="20">
        <v>1</v>
      </c>
      <c r="D684" s="135">
        <v>15.5</v>
      </c>
      <c r="E684" s="21"/>
      <c r="F684" s="328">
        <v>19.600000000000001</v>
      </c>
      <c r="G684" s="328">
        <v>18</v>
      </c>
      <c r="H684" s="331">
        <v>17.7</v>
      </c>
    </row>
    <row r="685" spans="1:10" s="128" customFormat="1" x14ac:dyDescent="0.35">
      <c r="A685" s="138" t="s">
        <v>11796</v>
      </c>
      <c r="B685" s="21">
        <v>6</v>
      </c>
      <c r="C685" s="20">
        <v>0.5</v>
      </c>
      <c r="D685" s="135">
        <v>29</v>
      </c>
      <c r="E685" s="21"/>
      <c r="F685" s="328">
        <v>28.75</v>
      </c>
      <c r="G685" s="328">
        <v>26.400000000000002</v>
      </c>
      <c r="H685" s="331">
        <v>25.950000000000003</v>
      </c>
      <c r="I685"/>
      <c r="J685"/>
    </row>
    <row r="686" spans="1:10" s="128" customFormat="1" x14ac:dyDescent="0.35">
      <c r="A686" s="138" t="s">
        <v>11940</v>
      </c>
      <c r="B686" s="21">
        <v>6</v>
      </c>
      <c r="C686" s="20">
        <v>0.7</v>
      </c>
      <c r="D686" s="135">
        <v>20</v>
      </c>
      <c r="E686" s="21"/>
      <c r="F686" s="328">
        <v>23.5</v>
      </c>
      <c r="G686" s="328">
        <v>21.6</v>
      </c>
      <c r="H686" s="331">
        <v>21.200000000000003</v>
      </c>
      <c r="I686"/>
      <c r="J686"/>
    </row>
    <row r="687" spans="1:10" s="128" customFormat="1" x14ac:dyDescent="0.35">
      <c r="A687" s="138" t="s">
        <v>12123</v>
      </c>
      <c r="B687" s="21">
        <v>6</v>
      </c>
      <c r="C687" s="20">
        <v>1</v>
      </c>
      <c r="D687" s="135">
        <v>35</v>
      </c>
      <c r="E687" s="21"/>
      <c r="F687" s="328">
        <v>13.950000000000001</v>
      </c>
      <c r="G687" s="328">
        <v>12.8</v>
      </c>
      <c r="H687" s="331">
        <v>12.600000000000001</v>
      </c>
      <c r="I687"/>
      <c r="J687"/>
    </row>
    <row r="688" spans="1:10" x14ac:dyDescent="0.35">
      <c r="A688" s="138" t="s">
        <v>12239</v>
      </c>
      <c r="B688" s="21">
        <v>6</v>
      </c>
      <c r="C688" s="20">
        <v>0.7</v>
      </c>
      <c r="D688" s="135">
        <v>38</v>
      </c>
      <c r="E688" s="21"/>
      <c r="F688" s="328">
        <v>46.75</v>
      </c>
      <c r="G688" s="328">
        <v>42.95</v>
      </c>
      <c r="H688" s="331">
        <v>42.150000000000006</v>
      </c>
    </row>
    <row r="689" spans="1:10" x14ac:dyDescent="0.35">
      <c r="A689" s="138" t="s">
        <v>12362</v>
      </c>
      <c r="B689" s="21">
        <v>6</v>
      </c>
      <c r="C689" s="20">
        <v>0.7</v>
      </c>
      <c r="D689" s="135">
        <v>14.5</v>
      </c>
      <c r="E689" s="21"/>
      <c r="F689" s="328">
        <v>16.3</v>
      </c>
      <c r="G689" s="328">
        <v>15</v>
      </c>
      <c r="H689" s="331">
        <v>14.700000000000001</v>
      </c>
    </row>
    <row r="690" spans="1:10" x14ac:dyDescent="0.35">
      <c r="A690" s="138" t="s">
        <v>12706</v>
      </c>
      <c r="B690" s="21">
        <v>6</v>
      </c>
      <c r="C690" s="20">
        <v>0.7</v>
      </c>
      <c r="D690" s="135">
        <v>24</v>
      </c>
      <c r="E690" s="21"/>
      <c r="F690" s="328">
        <v>16.850000000000001</v>
      </c>
      <c r="G690" s="328">
        <v>15.450000000000001</v>
      </c>
      <c r="H690" s="331">
        <v>15.200000000000001</v>
      </c>
    </row>
    <row r="691" spans="1:10" s="128" customFormat="1" x14ac:dyDescent="0.35">
      <c r="A691" s="138" t="s">
        <v>13008</v>
      </c>
      <c r="B691" s="21">
        <v>6</v>
      </c>
      <c r="C691" s="20">
        <v>0.7</v>
      </c>
      <c r="D691" s="135">
        <v>40</v>
      </c>
      <c r="E691" s="21"/>
      <c r="F691" s="328">
        <v>21.6</v>
      </c>
      <c r="G691" s="328">
        <v>19.850000000000001</v>
      </c>
      <c r="H691" s="331">
        <v>19.5</v>
      </c>
      <c r="I691"/>
      <c r="J691"/>
    </row>
    <row r="692" spans="1:10" s="128" customFormat="1" x14ac:dyDescent="0.35">
      <c r="A692" s="138" t="s">
        <v>13017</v>
      </c>
      <c r="B692" s="21">
        <v>6</v>
      </c>
      <c r="C692" s="20">
        <v>0.7</v>
      </c>
      <c r="D692" s="135">
        <v>35</v>
      </c>
      <c r="E692" s="21"/>
      <c r="F692" s="328">
        <v>16.600000000000001</v>
      </c>
      <c r="G692" s="328">
        <v>15.25</v>
      </c>
      <c r="H692" s="331">
        <v>14.950000000000001</v>
      </c>
      <c r="I692"/>
      <c r="J692"/>
    </row>
    <row r="693" spans="1:10" x14ac:dyDescent="0.35">
      <c r="A693" s="138" t="s">
        <v>13079</v>
      </c>
      <c r="B693" s="21">
        <v>6</v>
      </c>
      <c r="C693" s="20">
        <v>0.5</v>
      </c>
      <c r="D693" s="135">
        <v>35</v>
      </c>
      <c r="E693" s="21"/>
      <c r="F693" s="328">
        <v>12.05</v>
      </c>
      <c r="G693" s="328">
        <v>11.05</v>
      </c>
      <c r="H693" s="331">
        <v>10.850000000000001</v>
      </c>
    </row>
    <row r="694" spans="1:10" x14ac:dyDescent="0.35">
      <c r="A694" s="138" t="s">
        <v>14781</v>
      </c>
      <c r="B694" s="21">
        <v>6</v>
      </c>
      <c r="C694" s="20">
        <v>0.7</v>
      </c>
      <c r="D694" s="135">
        <v>20</v>
      </c>
      <c r="E694" s="21"/>
      <c r="F694" s="328">
        <v>14.8</v>
      </c>
      <c r="G694" s="328">
        <v>13.600000000000001</v>
      </c>
      <c r="H694" s="331">
        <v>13.350000000000001</v>
      </c>
    </row>
    <row r="695" spans="1:10" x14ac:dyDescent="0.35">
      <c r="A695" s="138" t="s">
        <v>13143</v>
      </c>
      <c r="B695" s="21">
        <v>6</v>
      </c>
      <c r="C695" s="20">
        <v>1</v>
      </c>
      <c r="D695" s="135">
        <v>33</v>
      </c>
      <c r="E695" s="21"/>
      <c r="F695" s="328">
        <v>16.45</v>
      </c>
      <c r="G695" s="328">
        <v>15.100000000000001</v>
      </c>
      <c r="H695" s="331">
        <v>14.850000000000001</v>
      </c>
    </row>
    <row r="696" spans="1:10" s="128" customFormat="1" x14ac:dyDescent="0.35">
      <c r="A696" s="138" t="s">
        <v>16116</v>
      </c>
      <c r="B696" s="21">
        <v>6</v>
      </c>
      <c r="C696" s="20">
        <v>0.7</v>
      </c>
      <c r="D696" s="135">
        <v>30</v>
      </c>
      <c r="E696" s="21"/>
      <c r="F696" s="328">
        <v>11.05</v>
      </c>
      <c r="G696" s="328">
        <v>10.15</v>
      </c>
      <c r="H696" s="331">
        <v>9.9500000000000011</v>
      </c>
      <c r="I696"/>
      <c r="J696"/>
    </row>
    <row r="697" spans="1:10" x14ac:dyDescent="0.35">
      <c r="A697" s="138" t="s">
        <v>13444</v>
      </c>
      <c r="B697" s="21">
        <v>3</v>
      </c>
      <c r="C697" s="20">
        <v>0.7</v>
      </c>
      <c r="D697" s="135">
        <v>40</v>
      </c>
      <c r="E697" s="21"/>
      <c r="F697" s="328">
        <v>31.05</v>
      </c>
      <c r="G697" s="328">
        <v>28.55</v>
      </c>
      <c r="H697" s="331">
        <v>28</v>
      </c>
    </row>
    <row r="698" spans="1:10" x14ac:dyDescent="0.35">
      <c r="A698" s="138" t="s">
        <v>13527</v>
      </c>
      <c r="B698" s="21">
        <v>10</v>
      </c>
      <c r="C698" s="20">
        <v>0.7</v>
      </c>
      <c r="D698" s="135">
        <v>35</v>
      </c>
      <c r="E698" s="21"/>
      <c r="F698" s="328">
        <v>15.700000000000001</v>
      </c>
      <c r="G698" s="328">
        <v>14.4</v>
      </c>
      <c r="H698" s="331">
        <v>14.15</v>
      </c>
    </row>
    <row r="699" spans="1:10" x14ac:dyDescent="0.35">
      <c r="A699" s="138" t="s">
        <v>13535</v>
      </c>
      <c r="B699" s="21">
        <v>8</v>
      </c>
      <c r="C699" s="20">
        <v>0.7</v>
      </c>
      <c r="D699" s="135">
        <v>35</v>
      </c>
      <c r="E699" s="21"/>
      <c r="F699" s="328">
        <v>21.200000000000003</v>
      </c>
      <c r="G699" s="328">
        <v>19.450000000000003</v>
      </c>
      <c r="H699" s="331">
        <v>19.100000000000001</v>
      </c>
    </row>
    <row r="700" spans="1:10" s="128" customFormat="1" x14ac:dyDescent="0.35">
      <c r="A700" s="138" t="s">
        <v>13637</v>
      </c>
      <c r="B700" s="21">
        <v>6</v>
      </c>
      <c r="C700" s="20">
        <v>0.7</v>
      </c>
      <c r="D700" s="135">
        <v>17.2</v>
      </c>
      <c r="E700" s="21"/>
      <c r="F700" s="328">
        <v>17.7</v>
      </c>
      <c r="G700" s="328">
        <v>16.25</v>
      </c>
      <c r="H700" s="331">
        <v>15.950000000000001</v>
      </c>
      <c r="I700"/>
      <c r="J700"/>
    </row>
    <row r="701" spans="1:10" s="128" customFormat="1" x14ac:dyDescent="0.35">
      <c r="A701" s="138" t="s">
        <v>13641</v>
      </c>
      <c r="B701" s="21">
        <v>15</v>
      </c>
      <c r="C701" s="20">
        <v>0.7</v>
      </c>
      <c r="D701" s="135">
        <v>14</v>
      </c>
      <c r="E701" s="21"/>
      <c r="F701" s="328">
        <v>14</v>
      </c>
      <c r="G701" s="328">
        <v>12.850000000000001</v>
      </c>
      <c r="H701" s="331">
        <v>12.65</v>
      </c>
      <c r="I701"/>
      <c r="J701"/>
    </row>
    <row r="702" spans="1:10" s="128" customFormat="1" x14ac:dyDescent="0.35">
      <c r="A702" s="138" t="s">
        <v>13733</v>
      </c>
      <c r="B702" s="21">
        <v>6</v>
      </c>
      <c r="C702" s="20">
        <v>0.7</v>
      </c>
      <c r="D702" s="135">
        <v>35.5</v>
      </c>
      <c r="E702" s="21"/>
      <c r="F702" s="328">
        <v>18.150000000000002</v>
      </c>
      <c r="G702" s="328">
        <v>16.7</v>
      </c>
      <c r="H702" s="331">
        <v>16.400000000000002</v>
      </c>
      <c r="I702"/>
      <c r="J702"/>
    </row>
    <row r="703" spans="1:10" s="128" customFormat="1" x14ac:dyDescent="0.35">
      <c r="A703" s="138" t="s">
        <v>14089</v>
      </c>
      <c r="B703" s="21">
        <v>6</v>
      </c>
      <c r="C703" s="20">
        <v>0.7</v>
      </c>
      <c r="D703" s="135">
        <v>40</v>
      </c>
      <c r="E703" s="21"/>
      <c r="F703" s="328">
        <v>18.2</v>
      </c>
      <c r="G703" s="328">
        <v>16.7</v>
      </c>
      <c r="H703" s="331">
        <v>16.400000000000002</v>
      </c>
      <c r="I703"/>
      <c r="J703"/>
    </row>
    <row r="704" spans="1:10" x14ac:dyDescent="0.35">
      <c r="A704" s="138" t="s">
        <v>14104</v>
      </c>
      <c r="B704" s="21">
        <v>6</v>
      </c>
      <c r="C704" s="20">
        <v>0.7</v>
      </c>
      <c r="D704" s="135">
        <v>28</v>
      </c>
      <c r="E704" s="21"/>
      <c r="F704" s="328">
        <v>15.25</v>
      </c>
      <c r="G704" s="328">
        <v>14</v>
      </c>
      <c r="H704" s="331">
        <v>13.75</v>
      </c>
    </row>
    <row r="705" spans="1:10" s="128" customFormat="1" ht="17" customHeight="1" x14ac:dyDescent="0.35">
      <c r="A705" s="351" t="s">
        <v>14247</v>
      </c>
      <c r="B705" s="352"/>
      <c r="C705" s="352"/>
      <c r="D705" s="352"/>
      <c r="E705" s="352"/>
      <c r="F705" s="352"/>
      <c r="G705" s="352"/>
      <c r="H705" s="353"/>
    </row>
    <row r="706" spans="1:10" s="128" customFormat="1" x14ac:dyDescent="0.35">
      <c r="A706" s="138" t="s">
        <v>103</v>
      </c>
      <c r="B706" s="21">
        <v>6</v>
      </c>
      <c r="C706" s="20">
        <v>0.7</v>
      </c>
      <c r="D706" s="135">
        <v>42</v>
      </c>
      <c r="E706" s="21"/>
      <c r="F706" s="328">
        <v>69.7</v>
      </c>
      <c r="G706" s="328">
        <v>63.95</v>
      </c>
      <c r="H706" s="331">
        <v>62.85</v>
      </c>
      <c r="I706"/>
      <c r="J706"/>
    </row>
    <row r="707" spans="1:10" s="128" customFormat="1" x14ac:dyDescent="0.35">
      <c r="A707" s="138" t="s">
        <v>109</v>
      </c>
      <c r="B707" s="21">
        <v>6</v>
      </c>
      <c r="C707" s="20">
        <v>0.7</v>
      </c>
      <c r="D707" s="135">
        <v>42</v>
      </c>
      <c r="E707" s="21"/>
      <c r="F707" s="328">
        <v>75.8</v>
      </c>
      <c r="G707" s="328">
        <v>69.55</v>
      </c>
      <c r="H707" s="331">
        <v>68.350000000000009</v>
      </c>
      <c r="I707"/>
      <c r="J707"/>
    </row>
    <row r="708" spans="1:10" x14ac:dyDescent="0.35">
      <c r="A708" s="138" t="s">
        <v>113</v>
      </c>
      <c r="B708" s="21">
        <v>6</v>
      </c>
      <c r="C708" s="20">
        <v>0.7</v>
      </c>
      <c r="D708" s="135">
        <v>42</v>
      </c>
      <c r="E708" s="21"/>
      <c r="F708" s="328">
        <v>67.25</v>
      </c>
      <c r="G708" s="328">
        <v>61.75</v>
      </c>
      <c r="H708" s="331">
        <v>60.650000000000006</v>
      </c>
    </row>
    <row r="709" spans="1:10" s="128" customFormat="1" x14ac:dyDescent="0.35">
      <c r="A709" s="138" t="s">
        <v>117</v>
      </c>
      <c r="B709" s="21">
        <v>6</v>
      </c>
      <c r="C709" s="20">
        <v>0.7</v>
      </c>
      <c r="D709" s="135">
        <v>42</v>
      </c>
      <c r="E709" s="21"/>
      <c r="F709" s="328">
        <v>38.900000000000006</v>
      </c>
      <c r="G709" s="328">
        <v>35.700000000000003</v>
      </c>
      <c r="H709" s="331">
        <v>35.050000000000004</v>
      </c>
      <c r="I709"/>
      <c r="J709"/>
    </row>
    <row r="710" spans="1:10" x14ac:dyDescent="0.35">
      <c r="A710" s="138" t="s">
        <v>121</v>
      </c>
      <c r="B710" s="21">
        <v>6</v>
      </c>
      <c r="C710" s="20">
        <v>0.7</v>
      </c>
      <c r="D710" s="135">
        <v>42</v>
      </c>
      <c r="E710" s="21"/>
      <c r="F710" s="328">
        <v>35.9</v>
      </c>
      <c r="G710" s="328">
        <v>32.950000000000003</v>
      </c>
      <c r="H710" s="331">
        <v>32.35</v>
      </c>
    </row>
    <row r="711" spans="1:10" x14ac:dyDescent="0.35">
      <c r="A711" s="138" t="s">
        <v>125</v>
      </c>
      <c r="B711" s="21">
        <v>6</v>
      </c>
      <c r="C711" s="20">
        <v>0.7</v>
      </c>
      <c r="D711" s="135">
        <v>40</v>
      </c>
      <c r="E711" s="21"/>
      <c r="F711" s="328">
        <v>35.35</v>
      </c>
      <c r="G711" s="328">
        <v>32.450000000000003</v>
      </c>
      <c r="H711" s="331">
        <v>31.85</v>
      </c>
    </row>
    <row r="712" spans="1:10" s="128" customFormat="1" x14ac:dyDescent="0.35">
      <c r="A712" s="138" t="s">
        <v>334</v>
      </c>
      <c r="B712" s="21">
        <v>6</v>
      </c>
      <c r="C712" s="20">
        <v>0.7</v>
      </c>
      <c r="D712" s="135">
        <v>40</v>
      </c>
      <c r="E712" s="21"/>
      <c r="F712" s="328">
        <v>24.900000000000002</v>
      </c>
      <c r="G712" s="328">
        <v>22.85</v>
      </c>
      <c r="H712" s="331">
        <v>22.450000000000003</v>
      </c>
      <c r="I712"/>
      <c r="J712"/>
    </row>
    <row r="713" spans="1:10" x14ac:dyDescent="0.35">
      <c r="A713" s="138" t="s">
        <v>339</v>
      </c>
      <c r="B713" s="21">
        <v>6</v>
      </c>
      <c r="C713" s="20">
        <v>0.7</v>
      </c>
      <c r="D713" s="135">
        <v>40</v>
      </c>
      <c r="E713" s="21"/>
      <c r="F713" s="328">
        <v>111.45</v>
      </c>
      <c r="G713" s="328">
        <v>102.35000000000001</v>
      </c>
      <c r="H713" s="331">
        <v>100.5</v>
      </c>
    </row>
    <row r="714" spans="1:10" s="128" customFormat="1" x14ac:dyDescent="0.35">
      <c r="A714" s="138" t="s">
        <v>342</v>
      </c>
      <c r="B714" s="21">
        <v>6</v>
      </c>
      <c r="C714" s="20">
        <v>0.7</v>
      </c>
      <c r="D714" s="135">
        <v>40</v>
      </c>
      <c r="E714" s="21"/>
      <c r="F714" s="328">
        <v>16.8</v>
      </c>
      <c r="G714" s="328">
        <v>15.4</v>
      </c>
      <c r="H714" s="331">
        <v>15.15</v>
      </c>
      <c r="I714"/>
      <c r="J714"/>
    </row>
    <row r="715" spans="1:10" s="128" customFormat="1" x14ac:dyDescent="0.35">
      <c r="A715" s="138" t="s">
        <v>346</v>
      </c>
      <c r="B715" s="21">
        <v>6</v>
      </c>
      <c r="C715" s="20">
        <v>0.7</v>
      </c>
      <c r="D715" s="135">
        <v>40</v>
      </c>
      <c r="E715" s="21"/>
      <c r="F715" s="328">
        <v>13.4</v>
      </c>
      <c r="G715" s="328">
        <v>12.3</v>
      </c>
      <c r="H715" s="331">
        <v>12.05</v>
      </c>
      <c r="I715"/>
      <c r="J715"/>
    </row>
    <row r="716" spans="1:10" s="128" customFormat="1" x14ac:dyDescent="0.35">
      <c r="A716" s="138" t="s">
        <v>350</v>
      </c>
      <c r="B716" s="21">
        <v>6</v>
      </c>
      <c r="C716" s="20">
        <v>0.7</v>
      </c>
      <c r="D716" s="135">
        <v>40</v>
      </c>
      <c r="E716" s="21"/>
      <c r="F716" s="328">
        <v>37.15</v>
      </c>
      <c r="G716" s="328">
        <v>34.15</v>
      </c>
      <c r="H716" s="331">
        <v>33.5</v>
      </c>
      <c r="I716"/>
      <c r="J716"/>
    </row>
    <row r="717" spans="1:10" x14ac:dyDescent="0.35">
      <c r="A717" s="138" t="s">
        <v>14831</v>
      </c>
      <c r="B717" s="21">
        <v>6</v>
      </c>
      <c r="C717" s="20">
        <v>0.7</v>
      </c>
      <c r="D717" s="135">
        <v>43</v>
      </c>
      <c r="E717" s="21"/>
      <c r="F717" s="328">
        <v>47.800000000000004</v>
      </c>
      <c r="G717" s="328">
        <v>43.900000000000006</v>
      </c>
      <c r="H717" s="331">
        <v>43.1</v>
      </c>
    </row>
    <row r="718" spans="1:10" s="128" customFormat="1" x14ac:dyDescent="0.35">
      <c r="A718" s="138" t="s">
        <v>14255</v>
      </c>
      <c r="B718" s="21">
        <v>6</v>
      </c>
      <c r="C718" s="20">
        <v>0.7</v>
      </c>
      <c r="D718" s="135">
        <v>40</v>
      </c>
      <c r="E718" s="21"/>
      <c r="F718" s="328">
        <v>50</v>
      </c>
      <c r="G718" s="328">
        <v>45.900000000000006</v>
      </c>
      <c r="H718" s="331">
        <v>45.050000000000004</v>
      </c>
      <c r="I718"/>
      <c r="J718"/>
    </row>
    <row r="719" spans="1:10" x14ac:dyDescent="0.35">
      <c r="A719" s="138" t="s">
        <v>661</v>
      </c>
      <c r="B719" s="21">
        <v>6</v>
      </c>
      <c r="C719" s="20">
        <v>0.7</v>
      </c>
      <c r="D719" s="135">
        <v>40</v>
      </c>
      <c r="E719" s="21"/>
      <c r="F719" s="328">
        <v>46.95</v>
      </c>
      <c r="G719" s="328">
        <v>43.1</v>
      </c>
      <c r="H719" s="331">
        <v>42.300000000000004</v>
      </c>
    </row>
    <row r="720" spans="1:10" x14ac:dyDescent="0.35">
      <c r="A720" s="138" t="s">
        <v>14257</v>
      </c>
      <c r="B720" s="21">
        <v>6</v>
      </c>
      <c r="C720" s="20">
        <v>0.7</v>
      </c>
      <c r="D720" s="135">
        <v>40</v>
      </c>
      <c r="E720" s="21"/>
      <c r="F720" s="328">
        <v>50</v>
      </c>
      <c r="G720" s="328">
        <v>45.900000000000006</v>
      </c>
      <c r="H720" s="331">
        <v>45.050000000000004</v>
      </c>
    </row>
    <row r="721" spans="1:10" s="128" customFormat="1" x14ac:dyDescent="0.35">
      <c r="A721" s="138" t="s">
        <v>666</v>
      </c>
      <c r="B721" s="21">
        <v>6</v>
      </c>
      <c r="C721" s="20">
        <v>0.7</v>
      </c>
      <c r="D721" s="135">
        <v>40</v>
      </c>
      <c r="E721" s="21"/>
      <c r="F721" s="328">
        <v>26.05</v>
      </c>
      <c r="G721" s="328">
        <v>23.950000000000003</v>
      </c>
      <c r="H721" s="331">
        <v>23.5</v>
      </c>
      <c r="I721"/>
      <c r="J721"/>
    </row>
    <row r="722" spans="1:10" s="128" customFormat="1" x14ac:dyDescent="0.35">
      <c r="A722" s="138" t="s">
        <v>669</v>
      </c>
      <c r="B722" s="21">
        <v>6</v>
      </c>
      <c r="C722" s="20">
        <v>0.7</v>
      </c>
      <c r="D722" s="135">
        <v>40</v>
      </c>
      <c r="E722" s="21"/>
      <c r="F722" s="328">
        <v>19.200000000000003</v>
      </c>
      <c r="G722" s="328">
        <v>17.600000000000001</v>
      </c>
      <c r="H722" s="331">
        <v>17.3</v>
      </c>
      <c r="I722"/>
      <c r="J722"/>
    </row>
    <row r="723" spans="1:10" s="128" customFormat="1" x14ac:dyDescent="0.35">
      <c r="A723" s="138" t="s">
        <v>685</v>
      </c>
      <c r="B723" s="21">
        <v>6</v>
      </c>
      <c r="C723" s="20">
        <v>0.7</v>
      </c>
      <c r="D723" s="135">
        <v>40</v>
      </c>
      <c r="E723" s="21"/>
      <c r="F723" s="328">
        <v>20.700000000000003</v>
      </c>
      <c r="G723" s="328">
        <v>19</v>
      </c>
      <c r="H723" s="331">
        <v>18.650000000000002</v>
      </c>
      <c r="I723"/>
      <c r="J723"/>
    </row>
    <row r="724" spans="1:10" s="128" customFormat="1" x14ac:dyDescent="0.35">
      <c r="A724" s="138" t="s">
        <v>14639</v>
      </c>
      <c r="B724" s="21">
        <v>6</v>
      </c>
      <c r="C724" s="20">
        <v>0.7</v>
      </c>
      <c r="D724" s="135">
        <v>37.5</v>
      </c>
      <c r="E724" s="21"/>
      <c r="F724" s="328">
        <v>14.100000000000001</v>
      </c>
      <c r="G724" s="328">
        <v>12.950000000000001</v>
      </c>
      <c r="H724" s="331">
        <v>12.700000000000001</v>
      </c>
      <c r="I724"/>
      <c r="J724"/>
    </row>
    <row r="725" spans="1:10" x14ac:dyDescent="0.35">
      <c r="A725" s="138" t="s">
        <v>772</v>
      </c>
      <c r="B725" s="21">
        <v>6</v>
      </c>
      <c r="C725" s="20">
        <v>0.7</v>
      </c>
      <c r="D725" s="135">
        <v>43</v>
      </c>
      <c r="E725" s="21"/>
      <c r="F725" s="328">
        <v>51.45</v>
      </c>
      <c r="G725" s="328">
        <v>47.25</v>
      </c>
      <c r="H725" s="331">
        <v>46.400000000000006</v>
      </c>
    </row>
    <row r="726" spans="1:10" x14ac:dyDescent="0.35">
      <c r="A726" s="138" t="s">
        <v>14507</v>
      </c>
      <c r="B726" s="21">
        <v>3</v>
      </c>
      <c r="C726" s="20">
        <v>0.7</v>
      </c>
      <c r="D726" s="135">
        <v>43</v>
      </c>
      <c r="E726" s="21"/>
      <c r="F726" s="328">
        <v>34.4</v>
      </c>
      <c r="G726" s="328">
        <v>31.55</v>
      </c>
      <c r="H726" s="331">
        <v>31</v>
      </c>
    </row>
    <row r="727" spans="1:10" s="128" customFormat="1" x14ac:dyDescent="0.35">
      <c r="A727" s="138" t="s">
        <v>777</v>
      </c>
      <c r="B727" s="21">
        <v>6</v>
      </c>
      <c r="C727" s="20">
        <v>0.7</v>
      </c>
      <c r="D727" s="135">
        <v>43</v>
      </c>
      <c r="E727" s="21"/>
      <c r="F727" s="328">
        <v>33.15</v>
      </c>
      <c r="G727" s="328">
        <v>30.450000000000003</v>
      </c>
      <c r="H727" s="331">
        <v>29.900000000000002</v>
      </c>
      <c r="I727"/>
      <c r="J727"/>
    </row>
    <row r="728" spans="1:10" x14ac:dyDescent="0.35">
      <c r="A728" s="138" t="s">
        <v>14838</v>
      </c>
      <c r="B728" s="21">
        <v>6</v>
      </c>
      <c r="C728" s="20">
        <v>0.7</v>
      </c>
      <c r="D728" s="135">
        <v>43</v>
      </c>
      <c r="E728" s="21"/>
      <c r="F728" s="328">
        <v>115.45</v>
      </c>
      <c r="G728" s="328">
        <v>106</v>
      </c>
      <c r="H728" s="331">
        <v>104.10000000000001</v>
      </c>
    </row>
    <row r="729" spans="1:10" s="128" customFormat="1" x14ac:dyDescent="0.35">
      <c r="A729" s="138" t="s">
        <v>14839</v>
      </c>
      <c r="B729" s="21">
        <v>6</v>
      </c>
      <c r="C729" s="20">
        <v>0.7</v>
      </c>
      <c r="D729" s="135">
        <v>43</v>
      </c>
      <c r="E729" s="21"/>
      <c r="F729" s="328">
        <v>27.05</v>
      </c>
      <c r="G729" s="328">
        <v>24.85</v>
      </c>
      <c r="H729" s="331">
        <v>24.400000000000002</v>
      </c>
      <c r="I729"/>
      <c r="J729"/>
    </row>
    <row r="730" spans="1:10" s="128" customFormat="1" x14ac:dyDescent="0.35">
      <c r="A730" s="138" t="s">
        <v>784</v>
      </c>
      <c r="B730" s="21">
        <v>6</v>
      </c>
      <c r="C730" s="20">
        <v>0.7</v>
      </c>
      <c r="D730" s="135">
        <v>40</v>
      </c>
      <c r="E730" s="21"/>
      <c r="F730" s="328">
        <v>24.900000000000002</v>
      </c>
      <c r="G730" s="328">
        <v>22.85</v>
      </c>
      <c r="H730" s="331">
        <v>22.450000000000003</v>
      </c>
      <c r="I730"/>
      <c r="J730"/>
    </row>
    <row r="731" spans="1:10" s="128" customFormat="1" x14ac:dyDescent="0.35">
      <c r="A731" s="138" t="s">
        <v>14642</v>
      </c>
      <c r="B731" s="21">
        <v>6</v>
      </c>
      <c r="C731" s="20">
        <v>0.7</v>
      </c>
      <c r="D731" s="135">
        <v>54</v>
      </c>
      <c r="E731" s="21"/>
      <c r="F731" s="328">
        <v>24.400000000000002</v>
      </c>
      <c r="G731" s="328">
        <v>22.400000000000002</v>
      </c>
      <c r="H731" s="331">
        <v>22</v>
      </c>
      <c r="I731"/>
      <c r="J731"/>
    </row>
    <row r="732" spans="1:10" x14ac:dyDescent="0.35">
      <c r="A732" s="138" t="s">
        <v>1064</v>
      </c>
      <c r="B732" s="21">
        <v>6</v>
      </c>
      <c r="C732" s="20">
        <v>0.7</v>
      </c>
      <c r="D732" s="135">
        <v>40</v>
      </c>
      <c r="E732" s="21"/>
      <c r="F732" s="328">
        <v>22.35</v>
      </c>
      <c r="G732" s="328">
        <v>20.5</v>
      </c>
      <c r="H732" s="331">
        <v>20.150000000000002</v>
      </c>
    </row>
    <row r="733" spans="1:10" s="128" customFormat="1" x14ac:dyDescent="0.35">
      <c r="A733" s="138" t="s">
        <v>1068</v>
      </c>
      <c r="B733" s="21">
        <v>6</v>
      </c>
      <c r="C733" s="20">
        <v>0.7</v>
      </c>
      <c r="D733" s="135">
        <v>40</v>
      </c>
      <c r="E733" s="21"/>
      <c r="F733" s="328">
        <v>22.900000000000002</v>
      </c>
      <c r="G733" s="328">
        <v>21</v>
      </c>
      <c r="H733" s="331">
        <v>20.650000000000002</v>
      </c>
      <c r="I733"/>
      <c r="J733"/>
    </row>
    <row r="734" spans="1:10" x14ac:dyDescent="0.35">
      <c r="A734" s="138" t="s">
        <v>1072</v>
      </c>
      <c r="B734" s="21">
        <v>6</v>
      </c>
      <c r="C734" s="20">
        <v>0.7</v>
      </c>
      <c r="D734" s="135">
        <v>40</v>
      </c>
      <c r="E734" s="21"/>
      <c r="F734" s="328">
        <v>15.700000000000001</v>
      </c>
      <c r="G734" s="328">
        <v>14.4</v>
      </c>
      <c r="H734" s="331">
        <v>14.15</v>
      </c>
    </row>
    <row r="735" spans="1:10" x14ac:dyDescent="0.35">
      <c r="A735" s="138" t="s">
        <v>1089</v>
      </c>
      <c r="B735" s="21">
        <v>6</v>
      </c>
      <c r="C735" s="20">
        <v>0.7</v>
      </c>
      <c r="D735" s="135">
        <v>40</v>
      </c>
      <c r="E735" s="21"/>
      <c r="F735" s="328">
        <v>18.7</v>
      </c>
      <c r="G735" s="328">
        <v>17.150000000000002</v>
      </c>
      <c r="H735" s="331">
        <v>16.850000000000001</v>
      </c>
    </row>
    <row r="736" spans="1:10" s="128" customFormat="1" x14ac:dyDescent="0.35">
      <c r="A736" s="138" t="s">
        <v>1093</v>
      </c>
      <c r="B736" s="21">
        <v>1</v>
      </c>
      <c r="C736" s="20">
        <v>3</v>
      </c>
      <c r="D736" s="135">
        <v>37.5</v>
      </c>
      <c r="E736" s="21"/>
      <c r="F736" s="328">
        <v>48.45</v>
      </c>
      <c r="G736" s="328">
        <v>44.5</v>
      </c>
      <c r="H736" s="331">
        <v>43.7</v>
      </c>
      <c r="I736"/>
      <c r="J736"/>
    </row>
    <row r="737" spans="1:10" x14ac:dyDescent="0.35">
      <c r="A737" s="138" t="s">
        <v>1133</v>
      </c>
      <c r="B737" s="21">
        <v>6</v>
      </c>
      <c r="C737" s="20">
        <v>0.7</v>
      </c>
      <c r="D737" s="135">
        <v>32</v>
      </c>
      <c r="E737" s="21"/>
      <c r="F737" s="328">
        <v>11.5</v>
      </c>
      <c r="G737" s="328">
        <v>10.55</v>
      </c>
      <c r="H737" s="331">
        <v>10.4</v>
      </c>
    </row>
    <row r="738" spans="1:10" s="128" customFormat="1" x14ac:dyDescent="0.35">
      <c r="A738" s="138" t="s">
        <v>1138</v>
      </c>
      <c r="B738" s="21">
        <v>6</v>
      </c>
      <c r="C738" s="20">
        <v>0.7</v>
      </c>
      <c r="D738" s="135">
        <v>15</v>
      </c>
      <c r="E738" s="21"/>
      <c r="F738" s="328">
        <v>13.3</v>
      </c>
      <c r="G738" s="328">
        <v>12.200000000000001</v>
      </c>
      <c r="H738" s="331">
        <v>12</v>
      </c>
      <c r="I738"/>
      <c r="J738"/>
    </row>
    <row r="739" spans="1:10" x14ac:dyDescent="0.35">
      <c r="A739" s="138" t="s">
        <v>1147</v>
      </c>
      <c r="B739" s="21">
        <v>6</v>
      </c>
      <c r="C739" s="20">
        <v>0.7</v>
      </c>
      <c r="D739" s="135">
        <v>40</v>
      </c>
      <c r="E739" s="21"/>
      <c r="F739" s="328">
        <v>57.800000000000004</v>
      </c>
      <c r="G739" s="328">
        <v>53.050000000000004</v>
      </c>
      <c r="H739" s="331">
        <v>52.1</v>
      </c>
    </row>
    <row r="740" spans="1:10" x14ac:dyDescent="0.35">
      <c r="A740" s="138" t="s">
        <v>1151</v>
      </c>
      <c r="B740" s="21">
        <v>6</v>
      </c>
      <c r="C740" s="20">
        <v>0.7</v>
      </c>
      <c r="D740" s="135">
        <v>40</v>
      </c>
      <c r="E740" s="21"/>
      <c r="F740" s="328">
        <v>121.35000000000001</v>
      </c>
      <c r="G740" s="328">
        <v>111.4</v>
      </c>
      <c r="H740" s="331">
        <v>109.4</v>
      </c>
    </row>
    <row r="741" spans="1:10" x14ac:dyDescent="0.35">
      <c r="A741" s="138" t="s">
        <v>1155</v>
      </c>
      <c r="B741" s="21">
        <v>6</v>
      </c>
      <c r="C741" s="20">
        <v>0.7</v>
      </c>
      <c r="D741" s="135">
        <v>40</v>
      </c>
      <c r="E741" s="21"/>
      <c r="F741" s="328">
        <v>43.900000000000006</v>
      </c>
      <c r="G741" s="328">
        <v>40.300000000000004</v>
      </c>
      <c r="H741" s="331">
        <v>39.550000000000004</v>
      </c>
    </row>
    <row r="742" spans="1:10" x14ac:dyDescent="0.35">
      <c r="A742" s="138" t="s">
        <v>1159</v>
      </c>
      <c r="B742" s="21">
        <v>3</v>
      </c>
      <c r="C742" s="20">
        <v>0.7</v>
      </c>
      <c r="D742" s="135">
        <v>40</v>
      </c>
      <c r="E742" s="21"/>
      <c r="F742" s="328">
        <v>261.65000000000003</v>
      </c>
      <c r="G742" s="328">
        <v>240.20000000000002</v>
      </c>
      <c r="H742" s="331">
        <v>235.9</v>
      </c>
    </row>
    <row r="743" spans="1:10" s="128" customFormat="1" x14ac:dyDescent="0.35">
      <c r="A743" s="138" t="s">
        <v>14431</v>
      </c>
      <c r="B743" s="21">
        <v>6</v>
      </c>
      <c r="C743" s="20">
        <v>1</v>
      </c>
      <c r="D743" s="135">
        <v>40</v>
      </c>
      <c r="E743" s="21"/>
      <c r="F743" s="328">
        <v>102.75</v>
      </c>
      <c r="G743" s="328">
        <v>94.300000000000011</v>
      </c>
      <c r="H743" s="331">
        <v>92.65</v>
      </c>
      <c r="I743"/>
      <c r="J743"/>
    </row>
    <row r="744" spans="1:10" x14ac:dyDescent="0.35">
      <c r="A744" s="138" t="s">
        <v>1163</v>
      </c>
      <c r="B744" s="21">
        <v>6</v>
      </c>
      <c r="C744" s="20">
        <v>0.7</v>
      </c>
      <c r="D744" s="135">
        <v>44.5</v>
      </c>
      <c r="E744" s="21"/>
      <c r="F744" s="328">
        <v>21.1</v>
      </c>
      <c r="G744" s="328">
        <v>19.350000000000001</v>
      </c>
      <c r="H744" s="331">
        <v>19.05</v>
      </c>
    </row>
    <row r="745" spans="1:10" s="128" customFormat="1" x14ac:dyDescent="0.35">
      <c r="A745" s="138" t="s">
        <v>1167</v>
      </c>
      <c r="B745" s="21">
        <v>6</v>
      </c>
      <c r="C745" s="20">
        <v>1</v>
      </c>
      <c r="D745" s="135">
        <v>32</v>
      </c>
      <c r="E745" s="21"/>
      <c r="F745" s="328">
        <v>14.5</v>
      </c>
      <c r="G745" s="328">
        <v>13.3</v>
      </c>
      <c r="H745" s="331">
        <v>13.100000000000001</v>
      </c>
      <c r="I745"/>
      <c r="J745"/>
    </row>
    <row r="746" spans="1:10" s="128" customFormat="1" x14ac:dyDescent="0.35">
      <c r="A746" s="138" t="s">
        <v>1174</v>
      </c>
      <c r="B746" s="21">
        <v>6</v>
      </c>
      <c r="C746" s="20">
        <v>0.7</v>
      </c>
      <c r="D746" s="135">
        <v>32</v>
      </c>
      <c r="E746" s="21"/>
      <c r="F746" s="328">
        <v>11.75</v>
      </c>
      <c r="G746" s="328">
        <v>10.8</v>
      </c>
      <c r="H746" s="331">
        <v>10.600000000000001</v>
      </c>
      <c r="I746"/>
      <c r="J746"/>
    </row>
    <row r="747" spans="1:10" s="128" customFormat="1" x14ac:dyDescent="0.35">
      <c r="A747" s="138" t="s">
        <v>1178</v>
      </c>
      <c r="B747" s="21">
        <v>6</v>
      </c>
      <c r="C747" s="20">
        <v>0.7</v>
      </c>
      <c r="D747" s="135">
        <v>14.9</v>
      </c>
      <c r="E747" s="21"/>
      <c r="F747" s="328">
        <v>10.050000000000001</v>
      </c>
      <c r="G747" s="328">
        <v>9.25</v>
      </c>
      <c r="H747" s="331">
        <v>9.1</v>
      </c>
      <c r="I747"/>
      <c r="J747"/>
    </row>
    <row r="748" spans="1:10" s="128" customFormat="1" x14ac:dyDescent="0.35">
      <c r="A748" s="138" t="s">
        <v>1187</v>
      </c>
      <c r="B748" s="21">
        <v>6</v>
      </c>
      <c r="C748" s="20">
        <v>1</v>
      </c>
      <c r="D748" s="135">
        <v>32</v>
      </c>
      <c r="E748" s="21"/>
      <c r="F748" s="328">
        <v>14.5</v>
      </c>
      <c r="G748" s="328">
        <v>13.3</v>
      </c>
      <c r="H748" s="331">
        <v>13.100000000000001</v>
      </c>
      <c r="I748"/>
      <c r="J748"/>
    </row>
    <row r="749" spans="1:10" x14ac:dyDescent="0.35">
      <c r="A749" s="138" t="s">
        <v>23319</v>
      </c>
      <c r="B749" s="21">
        <v>6</v>
      </c>
      <c r="C749" s="20">
        <v>1.5</v>
      </c>
      <c r="D749" s="135">
        <v>32</v>
      </c>
      <c r="E749" s="21"/>
      <c r="F749" s="328">
        <v>22.950000000000003</v>
      </c>
      <c r="G749" s="328">
        <v>21.05</v>
      </c>
      <c r="H749" s="331">
        <v>20.650000000000002</v>
      </c>
    </row>
    <row r="750" spans="1:10" s="128" customFormat="1" x14ac:dyDescent="0.35">
      <c r="A750" s="138" t="s">
        <v>14644</v>
      </c>
      <c r="B750" s="21">
        <v>6</v>
      </c>
      <c r="C750" s="20">
        <v>0.7</v>
      </c>
      <c r="D750" s="135">
        <v>45</v>
      </c>
      <c r="E750" s="21"/>
      <c r="F750" s="328">
        <v>96.800000000000011</v>
      </c>
      <c r="G750" s="328">
        <v>88.850000000000009</v>
      </c>
      <c r="H750" s="331">
        <v>87.25</v>
      </c>
      <c r="I750"/>
      <c r="J750"/>
    </row>
    <row r="751" spans="1:10" s="128" customFormat="1" x14ac:dyDescent="0.35">
      <c r="A751" s="138" t="s">
        <v>1201</v>
      </c>
      <c r="B751" s="21">
        <v>6</v>
      </c>
      <c r="C751" s="20">
        <v>1</v>
      </c>
      <c r="D751" s="135">
        <v>35</v>
      </c>
      <c r="E751" s="21"/>
      <c r="F751" s="328">
        <v>15.3</v>
      </c>
      <c r="G751" s="328">
        <v>14.05</v>
      </c>
      <c r="H751" s="331">
        <v>13.8</v>
      </c>
      <c r="I751"/>
      <c r="J751"/>
    </row>
    <row r="752" spans="1:10" x14ac:dyDescent="0.35">
      <c r="A752" s="138" t="s">
        <v>23320</v>
      </c>
      <c r="B752" s="21">
        <v>6</v>
      </c>
      <c r="C752" s="20">
        <v>1.5</v>
      </c>
      <c r="D752" s="135">
        <v>35</v>
      </c>
      <c r="E752" s="21"/>
      <c r="F752" s="328">
        <v>21.900000000000002</v>
      </c>
      <c r="G752" s="328">
        <v>20.100000000000001</v>
      </c>
      <c r="H752" s="331">
        <v>19.75</v>
      </c>
    </row>
    <row r="753" spans="1:10" x14ac:dyDescent="0.35">
      <c r="A753" s="138" t="s">
        <v>1347</v>
      </c>
      <c r="B753" s="21">
        <v>6</v>
      </c>
      <c r="C753" s="20">
        <v>0.7</v>
      </c>
      <c r="D753" s="135">
        <v>45</v>
      </c>
      <c r="E753" s="21"/>
      <c r="F753" s="328">
        <v>52.85</v>
      </c>
      <c r="G753" s="328">
        <v>48.550000000000004</v>
      </c>
      <c r="H753" s="331">
        <v>47.650000000000006</v>
      </c>
    </row>
    <row r="754" spans="1:10" s="128" customFormat="1" x14ac:dyDescent="0.35">
      <c r="A754" s="138" t="s">
        <v>1351</v>
      </c>
      <c r="B754" s="21">
        <v>6</v>
      </c>
      <c r="C754" s="20">
        <v>0.7</v>
      </c>
      <c r="D754" s="135">
        <v>45</v>
      </c>
      <c r="E754" s="21"/>
      <c r="F754" s="328">
        <v>43.1</v>
      </c>
      <c r="G754" s="328">
        <v>39.550000000000004</v>
      </c>
      <c r="H754" s="331">
        <v>38.85</v>
      </c>
      <c r="I754"/>
      <c r="J754"/>
    </row>
    <row r="755" spans="1:10" s="128" customFormat="1" x14ac:dyDescent="0.35">
      <c r="A755" s="138" t="s">
        <v>1386</v>
      </c>
      <c r="B755" s="21">
        <v>6</v>
      </c>
      <c r="C755" s="20">
        <v>0.7</v>
      </c>
      <c r="D755" s="135">
        <v>40</v>
      </c>
      <c r="E755" s="21"/>
      <c r="F755" s="328">
        <v>53.650000000000006</v>
      </c>
      <c r="G755" s="328">
        <v>49.25</v>
      </c>
      <c r="H755" s="331">
        <v>48.35</v>
      </c>
      <c r="I755"/>
      <c r="J755"/>
    </row>
    <row r="756" spans="1:10" s="128" customFormat="1" x14ac:dyDescent="0.35">
      <c r="A756" s="138" t="s">
        <v>1405</v>
      </c>
      <c r="B756" s="21">
        <v>12</v>
      </c>
      <c r="C756" s="20">
        <v>0.7</v>
      </c>
      <c r="D756" s="135">
        <v>37.5</v>
      </c>
      <c r="E756" s="21"/>
      <c r="F756" s="328">
        <v>13.200000000000001</v>
      </c>
      <c r="G756" s="328">
        <v>12.15</v>
      </c>
      <c r="H756" s="331">
        <v>11.950000000000001</v>
      </c>
      <c r="I756"/>
      <c r="J756"/>
    </row>
    <row r="757" spans="1:10" s="128" customFormat="1" x14ac:dyDescent="0.35">
      <c r="A757" s="138" t="s">
        <v>1409</v>
      </c>
      <c r="B757" s="21">
        <v>6</v>
      </c>
      <c r="C757" s="20">
        <v>0.7</v>
      </c>
      <c r="D757" s="135">
        <v>37.5</v>
      </c>
      <c r="E757" s="21"/>
      <c r="F757" s="328">
        <v>12.55</v>
      </c>
      <c r="G757" s="328">
        <v>11.55</v>
      </c>
      <c r="H757" s="331">
        <v>11.3</v>
      </c>
      <c r="I757"/>
      <c r="J757"/>
    </row>
    <row r="758" spans="1:10" x14ac:dyDescent="0.35">
      <c r="A758" s="138" t="s">
        <v>1413</v>
      </c>
      <c r="B758" s="21">
        <v>12</v>
      </c>
      <c r="C758" s="20">
        <v>1</v>
      </c>
      <c r="D758" s="135">
        <v>37.5</v>
      </c>
      <c r="E758" s="21"/>
      <c r="F758" s="328">
        <v>17</v>
      </c>
      <c r="G758" s="328">
        <v>15.65</v>
      </c>
      <c r="H758" s="331">
        <v>15.350000000000001</v>
      </c>
    </row>
    <row r="759" spans="1:10" x14ac:dyDescent="0.35">
      <c r="A759" s="138" t="s">
        <v>1417</v>
      </c>
      <c r="B759" s="21">
        <v>6</v>
      </c>
      <c r="C759" s="20">
        <v>0.7</v>
      </c>
      <c r="D759" s="135">
        <v>38</v>
      </c>
      <c r="E759" s="21"/>
      <c r="F759" s="328">
        <v>23.450000000000003</v>
      </c>
      <c r="G759" s="328">
        <v>21.55</v>
      </c>
      <c r="H759" s="331">
        <v>21.150000000000002</v>
      </c>
    </row>
    <row r="760" spans="1:10" x14ac:dyDescent="0.35">
      <c r="A760" s="138" t="s">
        <v>1421</v>
      </c>
      <c r="B760" s="21">
        <v>6</v>
      </c>
      <c r="C760" s="20">
        <v>0.7</v>
      </c>
      <c r="D760" s="135">
        <v>38</v>
      </c>
      <c r="E760" s="21"/>
      <c r="F760" s="328">
        <v>20.700000000000003</v>
      </c>
      <c r="G760" s="328">
        <v>19</v>
      </c>
      <c r="H760" s="331">
        <v>18.650000000000002</v>
      </c>
    </row>
    <row r="761" spans="1:10" s="128" customFormat="1" x14ac:dyDescent="0.35">
      <c r="A761" s="138" t="s">
        <v>1428</v>
      </c>
      <c r="B761" s="21">
        <v>6</v>
      </c>
      <c r="C761" s="20">
        <v>0.7</v>
      </c>
      <c r="D761" s="135">
        <v>40</v>
      </c>
      <c r="E761" s="21"/>
      <c r="F761" s="328">
        <v>38.25</v>
      </c>
      <c r="G761" s="328">
        <v>35.15</v>
      </c>
      <c r="H761" s="331">
        <v>34.5</v>
      </c>
      <c r="I761"/>
      <c r="J761"/>
    </row>
    <row r="762" spans="1:10" s="128" customFormat="1" x14ac:dyDescent="0.35">
      <c r="A762" s="138" t="s">
        <v>14648</v>
      </c>
      <c r="B762" s="21">
        <v>6</v>
      </c>
      <c r="C762" s="20">
        <v>0.7</v>
      </c>
      <c r="D762" s="135">
        <v>38</v>
      </c>
      <c r="E762" s="21"/>
      <c r="F762" s="328">
        <v>33.050000000000004</v>
      </c>
      <c r="G762" s="328">
        <v>30.35</v>
      </c>
      <c r="H762" s="331">
        <v>29.8</v>
      </c>
      <c r="I762"/>
      <c r="J762"/>
    </row>
    <row r="763" spans="1:10" x14ac:dyDescent="0.35">
      <c r="A763" s="138" t="s">
        <v>1433</v>
      </c>
      <c r="B763" s="21">
        <v>6</v>
      </c>
      <c r="C763" s="20">
        <v>0.7</v>
      </c>
      <c r="D763" s="135">
        <v>38</v>
      </c>
      <c r="E763" s="21"/>
      <c r="F763" s="328">
        <v>29.05</v>
      </c>
      <c r="G763" s="328">
        <v>26.700000000000003</v>
      </c>
      <c r="H763" s="331">
        <v>26.200000000000003</v>
      </c>
    </row>
    <row r="764" spans="1:10" s="128" customFormat="1" x14ac:dyDescent="0.35">
      <c r="A764" s="138" t="s">
        <v>1437</v>
      </c>
      <c r="B764" s="21">
        <v>6</v>
      </c>
      <c r="C764" s="20">
        <v>0.7</v>
      </c>
      <c r="D764" s="135">
        <v>40</v>
      </c>
      <c r="E764" s="21"/>
      <c r="F764" s="328">
        <v>36.550000000000004</v>
      </c>
      <c r="G764" s="328">
        <v>33.550000000000004</v>
      </c>
      <c r="H764" s="331">
        <v>32.950000000000003</v>
      </c>
      <c r="I764"/>
      <c r="J764"/>
    </row>
    <row r="765" spans="1:10" x14ac:dyDescent="0.35">
      <c r="A765" s="138" t="s">
        <v>1441</v>
      </c>
      <c r="B765" s="21">
        <v>3</v>
      </c>
      <c r="C765" s="20">
        <v>0.7</v>
      </c>
      <c r="D765" s="135">
        <v>43</v>
      </c>
      <c r="E765" s="21"/>
      <c r="F765" s="328">
        <v>101.5</v>
      </c>
      <c r="G765" s="328">
        <v>93.15</v>
      </c>
      <c r="H765" s="331">
        <v>91.5</v>
      </c>
    </row>
    <row r="766" spans="1:10" x14ac:dyDescent="0.35">
      <c r="A766" s="138" t="s">
        <v>1823</v>
      </c>
      <c r="B766" s="21">
        <v>6</v>
      </c>
      <c r="C766" s="20">
        <v>0.7</v>
      </c>
      <c r="D766" s="135">
        <v>40</v>
      </c>
      <c r="E766" s="21"/>
      <c r="F766" s="328">
        <v>15.5</v>
      </c>
      <c r="G766" s="328">
        <v>14.25</v>
      </c>
      <c r="H766" s="331">
        <v>14</v>
      </c>
    </row>
    <row r="767" spans="1:10" s="128" customFormat="1" x14ac:dyDescent="0.35">
      <c r="A767" s="138" t="s">
        <v>1831</v>
      </c>
      <c r="B767" s="21">
        <v>6</v>
      </c>
      <c r="C767" s="20">
        <v>0.7</v>
      </c>
      <c r="D767" s="135">
        <v>40</v>
      </c>
      <c r="E767" s="21"/>
      <c r="F767" s="328">
        <v>17.05</v>
      </c>
      <c r="G767" s="328">
        <v>15.65</v>
      </c>
      <c r="H767" s="331">
        <v>15.350000000000001</v>
      </c>
      <c r="I767"/>
      <c r="J767"/>
    </row>
    <row r="768" spans="1:10" s="128" customFormat="1" x14ac:dyDescent="0.35">
      <c r="A768" s="138" t="s">
        <v>1858</v>
      </c>
      <c r="B768" s="21">
        <v>6</v>
      </c>
      <c r="C768" s="20">
        <v>0.7</v>
      </c>
      <c r="D768" s="135">
        <v>40</v>
      </c>
      <c r="E768" s="21"/>
      <c r="F768" s="328">
        <v>19.05</v>
      </c>
      <c r="G768" s="328">
        <v>17.5</v>
      </c>
      <c r="H768" s="331">
        <v>17.2</v>
      </c>
      <c r="I768"/>
      <c r="J768"/>
    </row>
    <row r="769" spans="1:10" x14ac:dyDescent="0.35">
      <c r="A769" s="138" t="s">
        <v>1862</v>
      </c>
      <c r="B769" s="21">
        <v>6</v>
      </c>
      <c r="C769" s="20">
        <v>0.7</v>
      </c>
      <c r="D769" s="135">
        <v>40</v>
      </c>
      <c r="E769" s="21"/>
      <c r="F769" s="328">
        <v>22.85</v>
      </c>
      <c r="G769" s="328">
        <v>20.950000000000003</v>
      </c>
      <c r="H769" s="331">
        <v>20.6</v>
      </c>
    </row>
    <row r="770" spans="1:10" x14ac:dyDescent="0.35">
      <c r="A770" s="138" t="s">
        <v>1905</v>
      </c>
      <c r="B770" s="21">
        <v>6</v>
      </c>
      <c r="C770" s="20">
        <v>0.7</v>
      </c>
      <c r="D770" s="135">
        <v>40</v>
      </c>
      <c r="E770" s="21"/>
      <c r="F770" s="328">
        <v>37.800000000000004</v>
      </c>
      <c r="G770" s="328">
        <v>34.700000000000003</v>
      </c>
      <c r="H770" s="331">
        <v>34.050000000000004</v>
      </c>
    </row>
    <row r="771" spans="1:10" s="128" customFormat="1" x14ac:dyDescent="0.35">
      <c r="A771" s="138" t="s">
        <v>2179</v>
      </c>
      <c r="B771" s="21">
        <v>6</v>
      </c>
      <c r="C771" s="20">
        <v>0.5</v>
      </c>
      <c r="D771" s="135">
        <v>45</v>
      </c>
      <c r="E771" s="21"/>
      <c r="F771" s="328">
        <v>69.400000000000006</v>
      </c>
      <c r="G771" s="328">
        <v>63.75</v>
      </c>
      <c r="H771" s="331">
        <v>62.6</v>
      </c>
      <c r="I771"/>
      <c r="J771"/>
    </row>
    <row r="772" spans="1:10" x14ac:dyDescent="0.35">
      <c r="A772" s="138" t="s">
        <v>2183</v>
      </c>
      <c r="B772" s="21">
        <v>6</v>
      </c>
      <c r="C772" s="20">
        <v>0.5</v>
      </c>
      <c r="D772" s="135">
        <v>40</v>
      </c>
      <c r="E772" s="21"/>
      <c r="F772" s="328">
        <v>16.650000000000002</v>
      </c>
      <c r="G772" s="328">
        <v>15.3</v>
      </c>
      <c r="H772" s="331">
        <v>15</v>
      </c>
    </row>
    <row r="773" spans="1:10" s="128" customFormat="1" x14ac:dyDescent="0.35">
      <c r="A773" s="138" t="s">
        <v>2187</v>
      </c>
      <c r="B773" s="21">
        <v>6</v>
      </c>
      <c r="C773" s="20">
        <v>0.5</v>
      </c>
      <c r="D773" s="135">
        <v>40</v>
      </c>
      <c r="E773" s="21"/>
      <c r="F773" s="328">
        <v>22.150000000000002</v>
      </c>
      <c r="G773" s="328">
        <v>20.3</v>
      </c>
      <c r="H773" s="331">
        <v>19.950000000000003</v>
      </c>
      <c r="I773"/>
      <c r="J773"/>
    </row>
    <row r="774" spans="1:10" s="128" customFormat="1" x14ac:dyDescent="0.35">
      <c r="A774" s="138" t="s">
        <v>2191</v>
      </c>
      <c r="B774" s="21">
        <v>6</v>
      </c>
      <c r="C774" s="20">
        <v>0.5</v>
      </c>
      <c r="D774" s="135">
        <v>30</v>
      </c>
      <c r="E774" s="21"/>
      <c r="F774" s="328">
        <v>18.45</v>
      </c>
      <c r="G774" s="328">
        <v>16.95</v>
      </c>
      <c r="H774" s="331">
        <v>16.650000000000002</v>
      </c>
      <c r="I774"/>
      <c r="J774"/>
    </row>
    <row r="775" spans="1:10" s="128" customFormat="1" x14ac:dyDescent="0.35">
      <c r="A775" s="138" t="s">
        <v>2195</v>
      </c>
      <c r="B775" s="21">
        <v>6</v>
      </c>
      <c r="C775" s="20">
        <v>0.5</v>
      </c>
      <c r="D775" s="135">
        <v>40</v>
      </c>
      <c r="E775" s="21"/>
      <c r="F775" s="328">
        <v>27.950000000000003</v>
      </c>
      <c r="G775" s="328">
        <v>25.650000000000002</v>
      </c>
      <c r="H775" s="331">
        <v>25.200000000000003</v>
      </c>
      <c r="I775"/>
      <c r="J775"/>
    </row>
    <row r="776" spans="1:10" x14ac:dyDescent="0.35">
      <c r="A776" s="138" t="s">
        <v>2241</v>
      </c>
      <c r="B776" s="21">
        <v>6</v>
      </c>
      <c r="C776" s="20">
        <v>0.7</v>
      </c>
      <c r="D776" s="135">
        <v>40</v>
      </c>
      <c r="E776" s="21"/>
      <c r="F776" s="328">
        <v>21.900000000000002</v>
      </c>
      <c r="G776" s="328">
        <v>20.150000000000002</v>
      </c>
      <c r="H776" s="331">
        <v>19.75</v>
      </c>
    </row>
    <row r="777" spans="1:10" s="128" customFormat="1" x14ac:dyDescent="0.35">
      <c r="A777" s="138" t="s">
        <v>2245</v>
      </c>
      <c r="B777" s="21">
        <v>6</v>
      </c>
      <c r="C777" s="20">
        <v>0.7</v>
      </c>
      <c r="D777" s="135">
        <v>38</v>
      </c>
      <c r="E777" s="21"/>
      <c r="F777" s="328">
        <v>14.850000000000001</v>
      </c>
      <c r="G777" s="328">
        <v>13.65</v>
      </c>
      <c r="H777" s="331">
        <v>13.4</v>
      </c>
      <c r="I777"/>
      <c r="J777"/>
    </row>
    <row r="778" spans="1:10" s="128" customFormat="1" x14ac:dyDescent="0.35">
      <c r="A778" s="138" t="s">
        <v>2266</v>
      </c>
      <c r="B778" s="21">
        <v>6</v>
      </c>
      <c r="C778" s="20">
        <v>1</v>
      </c>
      <c r="D778" s="135">
        <v>40</v>
      </c>
      <c r="E778" s="21"/>
      <c r="F778" s="328">
        <v>24.35</v>
      </c>
      <c r="G778" s="328">
        <v>22.35</v>
      </c>
      <c r="H778" s="331">
        <v>21.950000000000003</v>
      </c>
      <c r="I778"/>
      <c r="J778"/>
    </row>
    <row r="779" spans="1:10" s="128" customFormat="1" x14ac:dyDescent="0.35">
      <c r="A779" s="138" t="s">
        <v>2270</v>
      </c>
      <c r="B779" s="21">
        <v>6</v>
      </c>
      <c r="C779" s="20">
        <v>0.7</v>
      </c>
      <c r="D779" s="135">
        <v>45</v>
      </c>
      <c r="E779" s="21"/>
      <c r="F779" s="328">
        <v>37</v>
      </c>
      <c r="G779" s="328">
        <v>33.950000000000003</v>
      </c>
      <c r="H779" s="331">
        <v>33.35</v>
      </c>
      <c r="I779"/>
      <c r="J779"/>
    </row>
    <row r="780" spans="1:10" x14ac:dyDescent="0.35">
      <c r="A780" s="138" t="s">
        <v>2274</v>
      </c>
      <c r="B780" s="21">
        <v>6</v>
      </c>
      <c r="C780" s="20">
        <v>0.7</v>
      </c>
      <c r="D780" s="135">
        <v>38</v>
      </c>
      <c r="E780" s="21"/>
      <c r="F780" s="328">
        <v>24.8</v>
      </c>
      <c r="G780" s="328">
        <v>22.75</v>
      </c>
      <c r="H780" s="331">
        <v>22.35</v>
      </c>
    </row>
    <row r="781" spans="1:10" s="128" customFormat="1" x14ac:dyDescent="0.35">
      <c r="A781" s="138" t="s">
        <v>14259</v>
      </c>
      <c r="B781" s="21">
        <v>6</v>
      </c>
      <c r="C781" s="20">
        <v>0.7</v>
      </c>
      <c r="D781" s="135">
        <v>40</v>
      </c>
      <c r="E781" s="21"/>
      <c r="F781" s="328">
        <v>24.35</v>
      </c>
      <c r="G781" s="328">
        <v>22.35</v>
      </c>
      <c r="H781" s="331">
        <v>21.950000000000003</v>
      </c>
      <c r="I781"/>
      <c r="J781"/>
    </row>
    <row r="782" spans="1:10" x14ac:dyDescent="0.35">
      <c r="A782" s="138" t="s">
        <v>2279</v>
      </c>
      <c r="B782" s="21">
        <v>6</v>
      </c>
      <c r="C782" s="20">
        <v>0.7</v>
      </c>
      <c r="D782" s="135">
        <v>40</v>
      </c>
      <c r="E782" s="21"/>
      <c r="F782" s="328">
        <v>34.1</v>
      </c>
      <c r="G782" s="328">
        <v>31.35</v>
      </c>
      <c r="H782" s="331">
        <v>30.75</v>
      </c>
    </row>
    <row r="783" spans="1:10" s="128" customFormat="1" x14ac:dyDescent="0.35">
      <c r="A783" s="138" t="s">
        <v>2283</v>
      </c>
      <c r="B783" s="21">
        <v>6</v>
      </c>
      <c r="C783" s="20">
        <v>0.7</v>
      </c>
      <c r="D783" s="135">
        <v>40</v>
      </c>
      <c r="E783" s="21"/>
      <c r="F783" s="328">
        <v>18.55</v>
      </c>
      <c r="G783" s="328">
        <v>17.05</v>
      </c>
      <c r="H783" s="331">
        <v>16.75</v>
      </c>
      <c r="I783"/>
      <c r="J783"/>
    </row>
    <row r="784" spans="1:10" s="128" customFormat="1" x14ac:dyDescent="0.35">
      <c r="A784" s="138" t="s">
        <v>2327</v>
      </c>
      <c r="B784" s="21">
        <v>6</v>
      </c>
      <c r="C784" s="20">
        <v>0.7</v>
      </c>
      <c r="D784" s="135">
        <v>45</v>
      </c>
      <c r="E784" s="21"/>
      <c r="F784" s="328">
        <v>34.800000000000004</v>
      </c>
      <c r="G784" s="328">
        <v>31.950000000000003</v>
      </c>
      <c r="H784" s="331">
        <v>31.400000000000002</v>
      </c>
      <c r="I784"/>
      <c r="J784"/>
    </row>
    <row r="785" spans="1:10" s="128" customFormat="1" x14ac:dyDescent="0.35">
      <c r="A785" s="138" t="s">
        <v>14660</v>
      </c>
      <c r="B785" s="21">
        <v>6</v>
      </c>
      <c r="C785" s="20">
        <v>0.7</v>
      </c>
      <c r="D785" s="135">
        <v>28</v>
      </c>
      <c r="E785" s="21"/>
      <c r="F785" s="328">
        <v>18.75</v>
      </c>
      <c r="G785" s="328">
        <v>17.2</v>
      </c>
      <c r="H785" s="331">
        <v>16.900000000000002</v>
      </c>
      <c r="I785"/>
      <c r="J785"/>
    </row>
    <row r="786" spans="1:10" s="128" customFormat="1" x14ac:dyDescent="0.35">
      <c r="A786" s="138" t="s">
        <v>14662</v>
      </c>
      <c r="B786" s="21">
        <v>6</v>
      </c>
      <c r="C786" s="20">
        <v>0.7</v>
      </c>
      <c r="D786" s="135">
        <v>28</v>
      </c>
      <c r="E786" s="21"/>
      <c r="F786" s="328">
        <v>18.100000000000001</v>
      </c>
      <c r="G786" s="328">
        <v>16.650000000000002</v>
      </c>
      <c r="H786" s="331">
        <v>16.350000000000001</v>
      </c>
      <c r="I786"/>
      <c r="J786"/>
    </row>
    <row r="787" spans="1:10" x14ac:dyDescent="0.35">
      <c r="A787" s="138" t="s">
        <v>2462</v>
      </c>
      <c r="B787" s="21">
        <v>6</v>
      </c>
      <c r="C787" s="20">
        <v>0.7</v>
      </c>
      <c r="D787" s="135">
        <v>40</v>
      </c>
      <c r="E787" s="21"/>
      <c r="F787" s="328">
        <v>29.8</v>
      </c>
      <c r="G787" s="328">
        <v>27.35</v>
      </c>
      <c r="H787" s="331">
        <v>26.85</v>
      </c>
    </row>
    <row r="788" spans="1:10" s="128" customFormat="1" x14ac:dyDescent="0.35">
      <c r="A788" s="138" t="s">
        <v>2466</v>
      </c>
      <c r="B788" s="21">
        <v>6</v>
      </c>
      <c r="C788" s="20">
        <v>0.7</v>
      </c>
      <c r="D788" s="135">
        <v>40</v>
      </c>
      <c r="E788" s="21"/>
      <c r="F788" s="328">
        <v>30.150000000000002</v>
      </c>
      <c r="G788" s="328">
        <v>27.700000000000003</v>
      </c>
      <c r="H788" s="331">
        <v>27.200000000000003</v>
      </c>
      <c r="I788"/>
      <c r="J788"/>
    </row>
    <row r="789" spans="1:10" x14ac:dyDescent="0.35">
      <c r="A789" s="138" t="s">
        <v>2470</v>
      </c>
      <c r="B789" s="21">
        <v>6</v>
      </c>
      <c r="C789" s="20">
        <v>0.7</v>
      </c>
      <c r="D789" s="135">
        <v>38</v>
      </c>
      <c r="E789" s="21"/>
      <c r="F789" s="328">
        <v>12.3</v>
      </c>
      <c r="G789" s="328">
        <v>11.3</v>
      </c>
      <c r="H789" s="331">
        <v>11.100000000000001</v>
      </c>
    </row>
    <row r="790" spans="1:10" x14ac:dyDescent="0.35">
      <c r="A790" s="138" t="s">
        <v>14539</v>
      </c>
      <c r="B790" s="21">
        <v>12</v>
      </c>
      <c r="C790" s="20">
        <v>1</v>
      </c>
      <c r="D790" s="135">
        <v>38</v>
      </c>
      <c r="E790" s="21"/>
      <c r="F790" s="328">
        <v>17.150000000000002</v>
      </c>
      <c r="G790" s="328">
        <v>15.75</v>
      </c>
      <c r="H790" s="331">
        <v>15.450000000000001</v>
      </c>
    </row>
    <row r="791" spans="1:10" s="128" customFormat="1" x14ac:dyDescent="0.35">
      <c r="A791" s="138" t="s">
        <v>2475</v>
      </c>
      <c r="B791" s="21">
        <v>6</v>
      </c>
      <c r="C791" s="20">
        <v>0.7</v>
      </c>
      <c r="D791" s="135">
        <v>38</v>
      </c>
      <c r="E791" s="21"/>
      <c r="F791" s="328">
        <v>22.3</v>
      </c>
      <c r="G791" s="328">
        <v>20.450000000000003</v>
      </c>
      <c r="H791" s="331">
        <v>20.100000000000001</v>
      </c>
      <c r="I791"/>
      <c r="J791"/>
    </row>
    <row r="792" spans="1:10" s="128" customFormat="1" x14ac:dyDescent="0.35">
      <c r="A792" s="138" t="s">
        <v>14664</v>
      </c>
      <c r="B792" s="21">
        <v>6</v>
      </c>
      <c r="C792" s="20">
        <v>0.7</v>
      </c>
      <c r="D792" s="135">
        <v>45</v>
      </c>
      <c r="E792" s="21"/>
      <c r="F792" s="328">
        <v>68.400000000000006</v>
      </c>
      <c r="G792" s="328">
        <v>62.800000000000004</v>
      </c>
      <c r="H792" s="331">
        <v>61.7</v>
      </c>
      <c r="I792"/>
      <c r="J792"/>
    </row>
    <row r="793" spans="1:10" x14ac:dyDescent="0.35">
      <c r="A793" s="138" t="s">
        <v>2711</v>
      </c>
      <c r="B793" s="21">
        <v>6</v>
      </c>
      <c r="C793" s="20">
        <v>1</v>
      </c>
      <c r="D793" s="135">
        <v>37.5</v>
      </c>
      <c r="E793" s="21"/>
      <c r="F793" s="328">
        <v>9.35</v>
      </c>
      <c r="G793" s="328">
        <v>8.5500000000000007</v>
      </c>
      <c r="H793" s="331">
        <v>8.4</v>
      </c>
    </row>
    <row r="794" spans="1:10" s="128" customFormat="1" x14ac:dyDescent="0.35">
      <c r="A794" s="138" t="s">
        <v>2743</v>
      </c>
      <c r="B794" s="21">
        <v>6</v>
      </c>
      <c r="C794" s="20">
        <v>0.7</v>
      </c>
      <c r="D794" s="135">
        <v>38</v>
      </c>
      <c r="E794" s="21"/>
      <c r="F794" s="328">
        <v>10.450000000000001</v>
      </c>
      <c r="G794" s="328">
        <v>9.6000000000000014</v>
      </c>
      <c r="H794" s="331">
        <v>9.4500000000000011</v>
      </c>
      <c r="I794"/>
      <c r="J794"/>
    </row>
    <row r="795" spans="1:10" x14ac:dyDescent="0.35">
      <c r="A795" s="138" t="s">
        <v>2747</v>
      </c>
      <c r="B795" s="21">
        <v>6</v>
      </c>
      <c r="C795" s="20">
        <v>0.7</v>
      </c>
      <c r="D795" s="135">
        <v>37.5</v>
      </c>
      <c r="E795" s="21"/>
      <c r="F795" s="328">
        <v>9.2000000000000011</v>
      </c>
      <c r="G795" s="328">
        <v>8.4500000000000011</v>
      </c>
      <c r="H795" s="331">
        <v>8.3000000000000007</v>
      </c>
    </row>
    <row r="796" spans="1:10" x14ac:dyDescent="0.35">
      <c r="A796" s="138" t="s">
        <v>2750</v>
      </c>
      <c r="B796" s="21">
        <v>6</v>
      </c>
      <c r="C796" s="20">
        <v>0.7</v>
      </c>
      <c r="D796" s="135">
        <v>37.5</v>
      </c>
      <c r="E796" s="21"/>
      <c r="F796" s="328">
        <v>11.65</v>
      </c>
      <c r="G796" s="328">
        <v>10.700000000000001</v>
      </c>
      <c r="H796" s="331">
        <v>10.5</v>
      </c>
    </row>
    <row r="797" spans="1:10" s="128" customFormat="1" x14ac:dyDescent="0.35">
      <c r="A797" s="138" t="s">
        <v>2807</v>
      </c>
      <c r="B797" s="21">
        <v>6</v>
      </c>
      <c r="C797" s="20">
        <v>0.7</v>
      </c>
      <c r="D797" s="135">
        <v>40</v>
      </c>
      <c r="E797" s="21"/>
      <c r="F797" s="328">
        <v>28</v>
      </c>
      <c r="G797" s="328">
        <v>25.75</v>
      </c>
      <c r="H797" s="331">
        <v>25.25</v>
      </c>
      <c r="I797"/>
      <c r="J797"/>
    </row>
    <row r="798" spans="1:10" x14ac:dyDescent="0.35">
      <c r="A798" s="138" t="s">
        <v>2821</v>
      </c>
      <c r="B798" s="21">
        <v>6</v>
      </c>
      <c r="C798" s="20">
        <v>0.7</v>
      </c>
      <c r="D798" s="135">
        <v>37.5</v>
      </c>
      <c r="E798" s="21"/>
      <c r="F798" s="328">
        <v>22</v>
      </c>
      <c r="G798" s="328">
        <v>20.200000000000003</v>
      </c>
      <c r="H798" s="331">
        <v>19.850000000000001</v>
      </c>
    </row>
    <row r="799" spans="1:10" s="128" customFormat="1" x14ac:dyDescent="0.35">
      <c r="A799" s="138" t="s">
        <v>2871</v>
      </c>
      <c r="B799" s="21">
        <v>12</v>
      </c>
      <c r="C799" s="20">
        <v>1</v>
      </c>
      <c r="D799" s="135">
        <v>40</v>
      </c>
      <c r="E799" s="21"/>
      <c r="F799" s="328">
        <v>16.95</v>
      </c>
      <c r="G799" s="328">
        <v>15.600000000000001</v>
      </c>
      <c r="H799" s="331">
        <v>15.3</v>
      </c>
      <c r="I799"/>
      <c r="J799"/>
    </row>
    <row r="800" spans="1:10" s="128" customFormat="1" x14ac:dyDescent="0.35">
      <c r="A800" s="138" t="s">
        <v>2875</v>
      </c>
      <c r="B800" s="21">
        <v>6</v>
      </c>
      <c r="C800" s="20">
        <v>0.7</v>
      </c>
      <c r="D800" s="135">
        <v>40</v>
      </c>
      <c r="E800" s="21"/>
      <c r="F800" s="328">
        <v>11.3</v>
      </c>
      <c r="G800" s="328">
        <v>10.4</v>
      </c>
      <c r="H800" s="331">
        <v>10.200000000000001</v>
      </c>
      <c r="I800"/>
      <c r="J800"/>
    </row>
    <row r="801" spans="1:10" x14ac:dyDescent="0.35">
      <c r="A801" s="138" t="s">
        <v>2880</v>
      </c>
      <c r="B801" s="21">
        <v>12</v>
      </c>
      <c r="C801" s="20">
        <v>1</v>
      </c>
      <c r="D801" s="135">
        <v>40</v>
      </c>
      <c r="E801" s="21"/>
      <c r="F801" s="328">
        <v>13.9</v>
      </c>
      <c r="G801" s="328">
        <v>12.8</v>
      </c>
      <c r="H801" s="331">
        <v>12.55</v>
      </c>
    </row>
    <row r="802" spans="1:10" s="128" customFormat="1" x14ac:dyDescent="0.35">
      <c r="A802" s="138" t="s">
        <v>2884</v>
      </c>
      <c r="B802" s="21">
        <v>6</v>
      </c>
      <c r="C802" s="20">
        <v>0.7</v>
      </c>
      <c r="D802" s="135">
        <v>25</v>
      </c>
      <c r="E802" s="21"/>
      <c r="F802" s="328">
        <v>15.05</v>
      </c>
      <c r="G802" s="328">
        <v>13.8</v>
      </c>
      <c r="H802" s="331">
        <v>13.55</v>
      </c>
      <c r="I802"/>
      <c r="J802"/>
    </row>
    <row r="803" spans="1:10" s="128" customFormat="1" x14ac:dyDescent="0.35">
      <c r="A803" s="138" t="s">
        <v>2888</v>
      </c>
      <c r="B803" s="21">
        <v>6</v>
      </c>
      <c r="C803" s="20">
        <v>1</v>
      </c>
      <c r="D803" s="135">
        <v>35</v>
      </c>
      <c r="E803" s="21"/>
      <c r="F803" s="328">
        <v>14.25</v>
      </c>
      <c r="G803" s="328">
        <v>13.100000000000001</v>
      </c>
      <c r="H803" s="331">
        <v>12.850000000000001</v>
      </c>
      <c r="I803"/>
      <c r="J803"/>
    </row>
    <row r="804" spans="1:10" s="128" customFormat="1" x14ac:dyDescent="0.35">
      <c r="A804" s="138" t="s">
        <v>15154</v>
      </c>
      <c r="B804" s="21">
        <v>4</v>
      </c>
      <c r="C804" s="20">
        <v>3</v>
      </c>
      <c r="D804" s="135">
        <v>35</v>
      </c>
      <c r="E804" s="21"/>
      <c r="F804" s="328">
        <v>51.150000000000006</v>
      </c>
      <c r="G804" s="328">
        <v>47</v>
      </c>
      <c r="H804" s="331">
        <v>46.150000000000006</v>
      </c>
      <c r="I804"/>
      <c r="J804"/>
    </row>
    <row r="805" spans="1:10" x14ac:dyDescent="0.35">
      <c r="A805" s="138" t="s">
        <v>2897</v>
      </c>
      <c r="B805" s="21">
        <v>6</v>
      </c>
      <c r="C805" s="20">
        <v>1.5</v>
      </c>
      <c r="D805" s="135">
        <v>35</v>
      </c>
      <c r="E805" s="21"/>
      <c r="F805" s="328">
        <v>21.6</v>
      </c>
      <c r="G805" s="328">
        <v>19.850000000000001</v>
      </c>
      <c r="H805" s="331">
        <v>19.5</v>
      </c>
    </row>
    <row r="806" spans="1:10" s="128" customFormat="1" x14ac:dyDescent="0.35">
      <c r="A806" s="138" t="s">
        <v>2901</v>
      </c>
      <c r="B806" s="21">
        <v>4</v>
      </c>
      <c r="C806" s="20">
        <v>3</v>
      </c>
      <c r="D806" s="135">
        <v>35</v>
      </c>
      <c r="E806" s="21"/>
      <c r="F806" s="328">
        <v>51.150000000000006</v>
      </c>
      <c r="G806" s="328">
        <v>47</v>
      </c>
      <c r="H806" s="331">
        <v>46.150000000000006</v>
      </c>
      <c r="I806"/>
      <c r="J806"/>
    </row>
    <row r="807" spans="1:10" s="128" customFormat="1" x14ac:dyDescent="0.35">
      <c r="A807" s="138" t="s">
        <v>2908</v>
      </c>
      <c r="B807" s="21">
        <v>6</v>
      </c>
      <c r="C807" s="20">
        <v>0.7</v>
      </c>
      <c r="D807" s="135">
        <v>25</v>
      </c>
      <c r="E807" s="21"/>
      <c r="F807" s="328">
        <v>12.05</v>
      </c>
      <c r="G807" s="328">
        <v>11.05</v>
      </c>
      <c r="H807" s="331">
        <v>10.850000000000001</v>
      </c>
      <c r="I807"/>
      <c r="J807"/>
    </row>
    <row r="808" spans="1:10" x14ac:dyDescent="0.35">
      <c r="A808" s="138" t="s">
        <v>2912</v>
      </c>
      <c r="B808" s="21">
        <v>6</v>
      </c>
      <c r="C808" s="20">
        <v>1</v>
      </c>
      <c r="D808" s="135">
        <v>37.5</v>
      </c>
      <c r="E808" s="21"/>
      <c r="F808" s="328">
        <v>13.850000000000001</v>
      </c>
      <c r="G808" s="328">
        <v>12.700000000000001</v>
      </c>
      <c r="H808" s="331">
        <v>12.5</v>
      </c>
    </row>
    <row r="809" spans="1:10" x14ac:dyDescent="0.35">
      <c r="A809" s="138" t="s">
        <v>2923</v>
      </c>
      <c r="B809" s="21">
        <v>4</v>
      </c>
      <c r="C809" s="20">
        <v>0.7</v>
      </c>
      <c r="D809" s="135">
        <v>40</v>
      </c>
      <c r="E809" s="21"/>
      <c r="F809" s="328">
        <v>20.200000000000003</v>
      </c>
      <c r="G809" s="328">
        <v>18.55</v>
      </c>
      <c r="H809" s="331">
        <v>18.25</v>
      </c>
    </row>
    <row r="810" spans="1:10" s="128" customFormat="1" x14ac:dyDescent="0.35">
      <c r="A810" s="138" t="s">
        <v>2928</v>
      </c>
      <c r="B810" s="21">
        <v>4</v>
      </c>
      <c r="C810" s="20">
        <v>0.7</v>
      </c>
      <c r="D810" s="135">
        <v>40</v>
      </c>
      <c r="E810" s="21"/>
      <c r="F810" s="328">
        <v>20.200000000000003</v>
      </c>
      <c r="G810" s="328">
        <v>18.55</v>
      </c>
      <c r="H810" s="331">
        <v>18.25</v>
      </c>
      <c r="I810"/>
      <c r="J810"/>
    </row>
    <row r="811" spans="1:10" s="128" customFormat="1" x14ac:dyDescent="0.35">
      <c r="A811" s="138" t="s">
        <v>3060</v>
      </c>
      <c r="B811" s="21">
        <v>6</v>
      </c>
      <c r="C811" s="20">
        <v>1</v>
      </c>
      <c r="D811" s="135">
        <v>37.5</v>
      </c>
      <c r="E811" s="21"/>
      <c r="F811" s="328">
        <v>9.4500000000000011</v>
      </c>
      <c r="G811" s="328">
        <v>8.7000000000000011</v>
      </c>
      <c r="H811" s="331">
        <v>8.5500000000000007</v>
      </c>
      <c r="I811"/>
      <c r="J811"/>
    </row>
    <row r="812" spans="1:10" x14ac:dyDescent="0.35">
      <c r="A812" s="138" t="s">
        <v>3064</v>
      </c>
      <c r="B812" s="21">
        <v>6</v>
      </c>
      <c r="C812" s="20">
        <v>1</v>
      </c>
      <c r="D812" s="135">
        <v>37.5</v>
      </c>
      <c r="E812" s="21"/>
      <c r="F812" s="328">
        <v>9.6000000000000014</v>
      </c>
      <c r="G812" s="328">
        <v>8.8000000000000007</v>
      </c>
      <c r="H812" s="331">
        <v>8.65</v>
      </c>
    </row>
    <row r="813" spans="1:10" s="128" customFormat="1" x14ac:dyDescent="0.35">
      <c r="A813" s="138" t="s">
        <v>3068</v>
      </c>
      <c r="B813" s="21">
        <v>6</v>
      </c>
      <c r="C813" s="20">
        <v>0.7</v>
      </c>
      <c r="D813" s="135">
        <v>35</v>
      </c>
      <c r="E813" s="21"/>
      <c r="F813" s="328">
        <v>8.4500000000000011</v>
      </c>
      <c r="G813" s="328">
        <v>7.75</v>
      </c>
      <c r="H813" s="331">
        <v>7.6000000000000005</v>
      </c>
      <c r="I813"/>
      <c r="J813"/>
    </row>
    <row r="814" spans="1:10" s="128" customFormat="1" x14ac:dyDescent="0.35">
      <c r="A814" s="138" t="s">
        <v>3100</v>
      </c>
      <c r="B814" s="21">
        <v>6</v>
      </c>
      <c r="C814" s="20">
        <v>0.7</v>
      </c>
      <c r="D814" s="135">
        <v>40</v>
      </c>
      <c r="E814" s="21"/>
      <c r="F814" s="328">
        <v>25.6</v>
      </c>
      <c r="G814" s="328">
        <v>23.5</v>
      </c>
      <c r="H814" s="331">
        <v>23.05</v>
      </c>
      <c r="I814"/>
      <c r="J814"/>
    </row>
    <row r="815" spans="1:10" x14ac:dyDescent="0.35">
      <c r="A815" s="138" t="s">
        <v>3104</v>
      </c>
      <c r="B815" s="21">
        <v>6</v>
      </c>
      <c r="C815" s="20">
        <v>0.7</v>
      </c>
      <c r="D815" s="135">
        <v>40</v>
      </c>
      <c r="E815" s="21"/>
      <c r="F815" s="328">
        <v>35.35</v>
      </c>
      <c r="G815" s="328">
        <v>32.450000000000003</v>
      </c>
      <c r="H815" s="331">
        <v>31.85</v>
      </c>
    </row>
    <row r="816" spans="1:10" x14ac:dyDescent="0.35">
      <c r="A816" s="138" t="s">
        <v>3108</v>
      </c>
      <c r="B816" s="21">
        <v>6</v>
      </c>
      <c r="C816" s="20">
        <v>0.7</v>
      </c>
      <c r="D816" s="135">
        <v>40</v>
      </c>
      <c r="E816" s="21"/>
      <c r="F816" s="328">
        <v>40.200000000000003</v>
      </c>
      <c r="G816" s="328">
        <v>36.950000000000003</v>
      </c>
      <c r="H816" s="331">
        <v>36.25</v>
      </c>
    </row>
    <row r="817" spans="1:10" s="128" customFormat="1" x14ac:dyDescent="0.35">
      <c r="A817" s="138" t="s">
        <v>3112</v>
      </c>
      <c r="B817" s="21">
        <v>6</v>
      </c>
      <c r="C817" s="20">
        <v>0.7</v>
      </c>
      <c r="D817" s="135">
        <v>40</v>
      </c>
      <c r="E817" s="21"/>
      <c r="F817" s="328">
        <v>53.650000000000006</v>
      </c>
      <c r="G817" s="328">
        <v>49.25</v>
      </c>
      <c r="H817" s="331">
        <v>48.35</v>
      </c>
      <c r="I817"/>
      <c r="J817"/>
    </row>
    <row r="818" spans="1:10" s="128" customFormat="1" x14ac:dyDescent="0.35">
      <c r="A818" s="138" t="s">
        <v>3116</v>
      </c>
      <c r="B818" s="21">
        <v>6</v>
      </c>
      <c r="C818" s="20">
        <v>0.7</v>
      </c>
      <c r="D818" s="135">
        <v>40</v>
      </c>
      <c r="E818" s="21"/>
      <c r="F818" s="328">
        <v>113.4</v>
      </c>
      <c r="G818" s="328">
        <v>104.15</v>
      </c>
      <c r="H818" s="331">
        <v>102.25</v>
      </c>
      <c r="I818"/>
      <c r="J818"/>
    </row>
    <row r="819" spans="1:10" s="128" customFormat="1" x14ac:dyDescent="0.35">
      <c r="A819" s="138" t="s">
        <v>3120</v>
      </c>
      <c r="B819" s="21">
        <v>6</v>
      </c>
      <c r="C819" s="20">
        <v>0.7</v>
      </c>
      <c r="D819" s="135">
        <v>40</v>
      </c>
      <c r="E819" s="21"/>
      <c r="F819" s="328">
        <v>16.350000000000001</v>
      </c>
      <c r="G819" s="328">
        <v>15.05</v>
      </c>
      <c r="H819" s="331">
        <v>14.75</v>
      </c>
      <c r="I819"/>
      <c r="J819"/>
    </row>
    <row r="820" spans="1:10" s="128" customFormat="1" x14ac:dyDescent="0.35">
      <c r="A820" s="138" t="s">
        <v>3124</v>
      </c>
      <c r="B820" s="21">
        <v>6</v>
      </c>
      <c r="C820" s="20">
        <v>0.7</v>
      </c>
      <c r="D820" s="135">
        <v>40</v>
      </c>
      <c r="E820" s="21"/>
      <c r="F820" s="328">
        <v>19.5</v>
      </c>
      <c r="G820" s="328">
        <v>17.900000000000002</v>
      </c>
      <c r="H820" s="331">
        <v>17.55</v>
      </c>
      <c r="I820"/>
      <c r="J820"/>
    </row>
    <row r="821" spans="1:10" x14ac:dyDescent="0.35">
      <c r="A821" s="138" t="s">
        <v>3128</v>
      </c>
      <c r="B821" s="21">
        <v>6</v>
      </c>
      <c r="C821" s="20">
        <v>0.7</v>
      </c>
      <c r="D821" s="135">
        <v>40</v>
      </c>
      <c r="E821" s="21"/>
      <c r="F821" s="328">
        <v>17.600000000000001</v>
      </c>
      <c r="G821" s="328">
        <v>16.150000000000002</v>
      </c>
      <c r="H821" s="331">
        <v>15.850000000000001</v>
      </c>
    </row>
    <row r="822" spans="1:10" s="128" customFormat="1" x14ac:dyDescent="0.35">
      <c r="A822" s="138" t="s">
        <v>3133</v>
      </c>
      <c r="B822" s="21">
        <v>6</v>
      </c>
      <c r="C822" s="20">
        <v>0.7</v>
      </c>
      <c r="D822" s="135">
        <v>40</v>
      </c>
      <c r="E822" s="21"/>
      <c r="F822" s="328">
        <v>18.850000000000001</v>
      </c>
      <c r="G822" s="328">
        <v>17.350000000000001</v>
      </c>
      <c r="H822" s="331">
        <v>17</v>
      </c>
      <c r="I822"/>
      <c r="J822"/>
    </row>
    <row r="823" spans="1:10" x14ac:dyDescent="0.35">
      <c r="A823" s="138" t="s">
        <v>3137</v>
      </c>
      <c r="B823" s="21">
        <v>6</v>
      </c>
      <c r="C823" s="20">
        <v>0.7</v>
      </c>
      <c r="D823" s="135">
        <v>40</v>
      </c>
      <c r="E823" s="21"/>
      <c r="F823" s="328">
        <v>32.9</v>
      </c>
      <c r="G823" s="328">
        <v>30.200000000000003</v>
      </c>
      <c r="H823" s="331">
        <v>29.650000000000002</v>
      </c>
    </row>
    <row r="824" spans="1:10" x14ac:dyDescent="0.35">
      <c r="A824" s="138" t="s">
        <v>3352</v>
      </c>
      <c r="B824" s="21">
        <v>6</v>
      </c>
      <c r="C824" s="20">
        <v>0.7</v>
      </c>
      <c r="D824" s="135">
        <v>45.2</v>
      </c>
      <c r="E824" s="21"/>
      <c r="F824" s="328">
        <v>45.150000000000006</v>
      </c>
      <c r="G824" s="328">
        <v>41.45</v>
      </c>
      <c r="H824" s="331">
        <v>40.700000000000003</v>
      </c>
    </row>
    <row r="825" spans="1:10" s="128" customFormat="1" x14ac:dyDescent="0.35">
      <c r="A825" s="138" t="s">
        <v>3428</v>
      </c>
      <c r="B825" s="21">
        <v>6</v>
      </c>
      <c r="C825" s="20">
        <v>1</v>
      </c>
      <c r="D825" s="135">
        <v>50</v>
      </c>
      <c r="E825" s="21"/>
      <c r="F825" s="328">
        <v>21.6</v>
      </c>
      <c r="G825" s="328">
        <v>19.8</v>
      </c>
      <c r="H825" s="331">
        <v>19.450000000000003</v>
      </c>
      <c r="I825"/>
      <c r="J825"/>
    </row>
    <row r="826" spans="1:10" s="128" customFormat="1" x14ac:dyDescent="0.35">
      <c r="A826" s="138" t="s">
        <v>15207</v>
      </c>
      <c r="B826" s="21">
        <v>6</v>
      </c>
      <c r="C826" s="20">
        <v>0.7</v>
      </c>
      <c r="D826" s="135">
        <v>50</v>
      </c>
      <c r="E826" s="21"/>
      <c r="F826" s="328">
        <v>19.150000000000002</v>
      </c>
      <c r="G826" s="328">
        <v>17.600000000000001</v>
      </c>
      <c r="H826" s="331">
        <v>17.25</v>
      </c>
      <c r="I826"/>
      <c r="J826"/>
    </row>
    <row r="827" spans="1:10" s="128" customFormat="1" x14ac:dyDescent="0.35">
      <c r="A827" s="138" t="s">
        <v>3440</v>
      </c>
      <c r="B827" s="21">
        <v>6</v>
      </c>
      <c r="C827" s="20">
        <v>0.7</v>
      </c>
      <c r="D827" s="135">
        <v>40</v>
      </c>
      <c r="E827" s="21"/>
      <c r="F827" s="328">
        <v>23.150000000000002</v>
      </c>
      <c r="G827" s="328">
        <v>21.25</v>
      </c>
      <c r="H827" s="331">
        <v>20.85</v>
      </c>
      <c r="I827"/>
      <c r="J827"/>
    </row>
    <row r="828" spans="1:10" s="128" customFormat="1" x14ac:dyDescent="0.35">
      <c r="A828" s="138" t="s">
        <v>3444</v>
      </c>
      <c r="B828" s="21">
        <v>6</v>
      </c>
      <c r="C828" s="20">
        <v>0.7</v>
      </c>
      <c r="D828" s="135">
        <v>40</v>
      </c>
      <c r="E828" s="21"/>
      <c r="F828" s="328">
        <v>32.300000000000004</v>
      </c>
      <c r="G828" s="328">
        <v>29.650000000000002</v>
      </c>
      <c r="H828" s="331">
        <v>29.1</v>
      </c>
      <c r="I828"/>
      <c r="J828"/>
    </row>
    <row r="829" spans="1:10" s="128" customFormat="1" x14ac:dyDescent="0.35">
      <c r="A829" s="138" t="s">
        <v>3448</v>
      </c>
      <c r="B829" s="21">
        <v>6</v>
      </c>
      <c r="C829" s="20">
        <v>0.7</v>
      </c>
      <c r="D829" s="135">
        <v>42</v>
      </c>
      <c r="E829" s="21"/>
      <c r="F829" s="328">
        <v>47.1</v>
      </c>
      <c r="G829" s="328">
        <v>43.25</v>
      </c>
      <c r="H829" s="331">
        <v>42.5</v>
      </c>
      <c r="I829"/>
      <c r="J829"/>
    </row>
    <row r="830" spans="1:10" s="128" customFormat="1" x14ac:dyDescent="0.35">
      <c r="A830" s="138" t="s">
        <v>3526</v>
      </c>
      <c r="B830" s="21">
        <v>6</v>
      </c>
      <c r="C830" s="20">
        <v>0.7</v>
      </c>
      <c r="D830" s="135">
        <v>47</v>
      </c>
      <c r="E830" s="21"/>
      <c r="F830" s="328">
        <v>27.400000000000002</v>
      </c>
      <c r="G830" s="328">
        <v>25.200000000000003</v>
      </c>
      <c r="H830" s="331">
        <v>24.75</v>
      </c>
      <c r="I830"/>
      <c r="J830"/>
    </row>
    <row r="831" spans="1:10" x14ac:dyDescent="0.35">
      <c r="A831" s="138" t="s">
        <v>3530</v>
      </c>
      <c r="B831" s="21">
        <v>6</v>
      </c>
      <c r="C831" s="20">
        <v>0.7</v>
      </c>
      <c r="D831" s="135">
        <v>40</v>
      </c>
      <c r="E831" s="21"/>
      <c r="F831" s="328">
        <v>28</v>
      </c>
      <c r="G831" s="328">
        <v>25.75</v>
      </c>
      <c r="H831" s="331">
        <v>25.25</v>
      </c>
    </row>
    <row r="832" spans="1:10" x14ac:dyDescent="0.35">
      <c r="A832" s="138" t="s">
        <v>3533</v>
      </c>
      <c r="B832" s="21">
        <v>6</v>
      </c>
      <c r="C832" s="20">
        <v>0.7</v>
      </c>
      <c r="D832" s="135">
        <v>54</v>
      </c>
      <c r="E832" s="21"/>
      <c r="F832" s="328">
        <v>32.25</v>
      </c>
      <c r="G832" s="328">
        <v>29.6</v>
      </c>
      <c r="H832" s="331">
        <v>29.1</v>
      </c>
    </row>
    <row r="833" spans="1:10" s="128" customFormat="1" x14ac:dyDescent="0.35">
      <c r="A833" s="138" t="s">
        <v>3537</v>
      </c>
      <c r="B833" s="21">
        <v>6</v>
      </c>
      <c r="C833" s="20">
        <v>0.7</v>
      </c>
      <c r="D833" s="135">
        <v>40</v>
      </c>
      <c r="E833" s="21"/>
      <c r="F833" s="328">
        <v>28.950000000000003</v>
      </c>
      <c r="G833" s="328">
        <v>26.55</v>
      </c>
      <c r="H833" s="331">
        <v>26.1</v>
      </c>
      <c r="I833"/>
      <c r="J833"/>
    </row>
    <row r="834" spans="1:10" s="128" customFormat="1" x14ac:dyDescent="0.35">
      <c r="A834" s="138" t="s">
        <v>3594</v>
      </c>
      <c r="B834" s="21">
        <v>6</v>
      </c>
      <c r="C834" s="20">
        <v>0.7</v>
      </c>
      <c r="D834" s="135">
        <v>38</v>
      </c>
      <c r="E834" s="21"/>
      <c r="F834" s="328">
        <v>14.450000000000001</v>
      </c>
      <c r="G834" s="328">
        <v>13.25</v>
      </c>
      <c r="H834" s="331">
        <v>13</v>
      </c>
      <c r="I834"/>
      <c r="J834"/>
    </row>
    <row r="835" spans="1:10" s="128" customFormat="1" x14ac:dyDescent="0.35">
      <c r="A835" s="138" t="s">
        <v>3775</v>
      </c>
      <c r="B835" s="21">
        <v>6</v>
      </c>
      <c r="C835" s="20">
        <v>0.7</v>
      </c>
      <c r="D835" s="135">
        <v>40</v>
      </c>
      <c r="E835" s="21"/>
      <c r="F835" s="328">
        <v>35.35</v>
      </c>
      <c r="G835" s="328">
        <v>32.450000000000003</v>
      </c>
      <c r="H835" s="331">
        <v>31.85</v>
      </c>
      <c r="I835"/>
      <c r="J835"/>
    </row>
    <row r="836" spans="1:10" s="128" customFormat="1" x14ac:dyDescent="0.35">
      <c r="A836" s="138" t="s">
        <v>3779</v>
      </c>
      <c r="B836" s="21">
        <v>6</v>
      </c>
      <c r="C836" s="20">
        <v>0.7</v>
      </c>
      <c r="D836" s="135">
        <v>40</v>
      </c>
      <c r="E836" s="21"/>
      <c r="F836" s="328">
        <v>53.050000000000004</v>
      </c>
      <c r="G836" s="328">
        <v>48.7</v>
      </c>
      <c r="H836" s="331">
        <v>47.800000000000004</v>
      </c>
      <c r="I836"/>
      <c r="J836"/>
    </row>
    <row r="837" spans="1:10" x14ac:dyDescent="0.35">
      <c r="A837" s="138" t="s">
        <v>3783</v>
      </c>
      <c r="B837" s="21">
        <v>6</v>
      </c>
      <c r="C837" s="20">
        <v>0.7</v>
      </c>
      <c r="D837" s="135">
        <v>46.2</v>
      </c>
      <c r="E837" s="21"/>
      <c r="F837" s="328">
        <v>76.150000000000006</v>
      </c>
      <c r="G837" s="328">
        <v>69.900000000000006</v>
      </c>
      <c r="H837" s="331">
        <v>68.650000000000006</v>
      </c>
    </row>
    <row r="838" spans="1:10" s="128" customFormat="1" x14ac:dyDescent="0.35">
      <c r="A838" s="138" t="s">
        <v>3787</v>
      </c>
      <c r="B838" s="21">
        <v>6</v>
      </c>
      <c r="C838" s="20">
        <v>0.7</v>
      </c>
      <c r="D838" s="135">
        <v>50.6</v>
      </c>
      <c r="E838" s="21"/>
      <c r="F838" s="328">
        <v>73.5</v>
      </c>
      <c r="G838" s="328">
        <v>67.45</v>
      </c>
      <c r="H838" s="331">
        <v>66.25</v>
      </c>
      <c r="I838"/>
      <c r="J838"/>
    </row>
    <row r="839" spans="1:10" x14ac:dyDescent="0.35">
      <c r="A839" s="138" t="s">
        <v>14262</v>
      </c>
      <c r="B839" s="21">
        <v>6</v>
      </c>
      <c r="C839" s="20">
        <v>0.7</v>
      </c>
      <c r="D839" s="135">
        <v>40</v>
      </c>
      <c r="E839" s="21"/>
      <c r="F839" s="328">
        <v>10.9</v>
      </c>
      <c r="G839" s="328">
        <v>10</v>
      </c>
      <c r="H839" s="331">
        <v>9.8000000000000007</v>
      </c>
    </row>
    <row r="840" spans="1:10" x14ac:dyDescent="0.35">
      <c r="A840" s="138" t="s">
        <v>3793</v>
      </c>
      <c r="B840" s="21">
        <v>6</v>
      </c>
      <c r="C840" s="20">
        <v>0.7</v>
      </c>
      <c r="D840" s="135">
        <v>74</v>
      </c>
      <c r="E840" s="21"/>
      <c r="F840" s="328">
        <v>15.75</v>
      </c>
      <c r="G840" s="328">
        <v>14.5</v>
      </c>
      <c r="H840" s="331">
        <v>14.200000000000001</v>
      </c>
    </row>
    <row r="841" spans="1:10" s="128" customFormat="1" x14ac:dyDescent="0.35">
      <c r="A841" s="138" t="s">
        <v>4161</v>
      </c>
      <c r="B841" s="21">
        <v>6</v>
      </c>
      <c r="C841" s="20">
        <v>0.7</v>
      </c>
      <c r="D841" s="135">
        <v>37.5</v>
      </c>
      <c r="E841" s="21"/>
      <c r="F841" s="328">
        <v>16.350000000000001</v>
      </c>
      <c r="G841" s="328">
        <v>15</v>
      </c>
      <c r="H841" s="331">
        <v>14.75</v>
      </c>
      <c r="I841"/>
      <c r="J841"/>
    </row>
    <row r="842" spans="1:10" s="128" customFormat="1" x14ac:dyDescent="0.35">
      <c r="A842" s="138" t="s">
        <v>4166</v>
      </c>
      <c r="B842" s="21">
        <v>6</v>
      </c>
      <c r="C842" s="20">
        <v>0.7</v>
      </c>
      <c r="D842" s="135">
        <v>37.5</v>
      </c>
      <c r="E842" s="21"/>
      <c r="F842" s="328">
        <v>16.350000000000001</v>
      </c>
      <c r="G842" s="328">
        <v>15</v>
      </c>
      <c r="H842" s="331">
        <v>14.75</v>
      </c>
      <c r="I842"/>
      <c r="J842"/>
    </row>
    <row r="843" spans="1:10" x14ac:dyDescent="0.35">
      <c r="A843" s="138" t="s">
        <v>4170</v>
      </c>
      <c r="B843" s="21">
        <v>6</v>
      </c>
      <c r="C843" s="20">
        <v>0.7</v>
      </c>
      <c r="D843" s="135">
        <v>40</v>
      </c>
      <c r="E843" s="21"/>
      <c r="F843" s="328">
        <v>16.55</v>
      </c>
      <c r="G843" s="328">
        <v>15.200000000000001</v>
      </c>
      <c r="H843" s="331">
        <v>14.950000000000001</v>
      </c>
    </row>
    <row r="844" spans="1:10" s="128" customFormat="1" x14ac:dyDescent="0.35">
      <c r="A844" s="138" t="s">
        <v>14680</v>
      </c>
      <c r="B844" s="21">
        <v>6</v>
      </c>
      <c r="C844" s="20">
        <v>0.7</v>
      </c>
      <c r="D844" s="135">
        <v>37.5</v>
      </c>
      <c r="E844" s="21"/>
      <c r="F844" s="328">
        <v>16.350000000000001</v>
      </c>
      <c r="G844" s="328">
        <v>15</v>
      </c>
      <c r="H844" s="331">
        <v>14.75</v>
      </c>
      <c r="I844"/>
      <c r="J844"/>
    </row>
    <row r="845" spans="1:10" x14ac:dyDescent="0.35">
      <c r="A845" s="138" t="s">
        <v>4178</v>
      </c>
      <c r="B845" s="21">
        <v>6</v>
      </c>
      <c r="C845" s="20">
        <v>0.7</v>
      </c>
      <c r="D845" s="135">
        <v>37.5</v>
      </c>
      <c r="E845" s="21"/>
      <c r="F845" s="328">
        <v>16.350000000000001</v>
      </c>
      <c r="G845" s="328">
        <v>15</v>
      </c>
      <c r="H845" s="331">
        <v>14.75</v>
      </c>
    </row>
    <row r="846" spans="1:10" s="128" customFormat="1" x14ac:dyDescent="0.35">
      <c r="A846" s="138" t="s">
        <v>4182</v>
      </c>
      <c r="B846" s="21">
        <v>6</v>
      </c>
      <c r="C846" s="20">
        <v>0.7</v>
      </c>
      <c r="D846" s="135">
        <v>17</v>
      </c>
      <c r="E846" s="21"/>
      <c r="F846" s="328">
        <v>14.5</v>
      </c>
      <c r="G846" s="328">
        <v>13.350000000000001</v>
      </c>
      <c r="H846" s="331">
        <v>13.100000000000001</v>
      </c>
      <c r="I846"/>
      <c r="J846"/>
    </row>
    <row r="847" spans="1:10" x14ac:dyDescent="0.35">
      <c r="A847" s="138" t="s">
        <v>14357</v>
      </c>
      <c r="B847" s="21">
        <v>6</v>
      </c>
      <c r="C847" s="20">
        <v>0.7</v>
      </c>
      <c r="D847" s="135">
        <v>40</v>
      </c>
      <c r="E847" s="21"/>
      <c r="F847" s="328">
        <v>16.55</v>
      </c>
      <c r="G847" s="328">
        <v>15.200000000000001</v>
      </c>
      <c r="H847" s="331">
        <v>14.950000000000001</v>
      </c>
    </row>
    <row r="848" spans="1:10" s="128" customFormat="1" x14ac:dyDescent="0.35">
      <c r="A848" s="138" t="s">
        <v>4185</v>
      </c>
      <c r="B848" s="21">
        <v>6</v>
      </c>
      <c r="C848" s="20">
        <v>0.7</v>
      </c>
      <c r="D848" s="135">
        <v>37.5</v>
      </c>
      <c r="E848" s="21"/>
      <c r="F848" s="328">
        <v>16.350000000000001</v>
      </c>
      <c r="G848" s="328">
        <v>15</v>
      </c>
      <c r="H848" s="331">
        <v>14.75</v>
      </c>
      <c r="I848"/>
      <c r="J848"/>
    </row>
    <row r="849" spans="1:10" x14ac:dyDescent="0.35">
      <c r="A849" s="138" t="s">
        <v>4196</v>
      </c>
      <c r="B849" s="21">
        <v>6</v>
      </c>
      <c r="C849" s="20">
        <v>0.7</v>
      </c>
      <c r="D849" s="135">
        <v>37.5</v>
      </c>
      <c r="E849" s="21"/>
      <c r="F849" s="328">
        <v>16.350000000000001</v>
      </c>
      <c r="G849" s="328">
        <v>15</v>
      </c>
      <c r="H849" s="331">
        <v>14.75</v>
      </c>
    </row>
    <row r="850" spans="1:10" s="128" customFormat="1" x14ac:dyDescent="0.35">
      <c r="A850" s="138" t="s">
        <v>4200</v>
      </c>
      <c r="B850" s="21">
        <v>6</v>
      </c>
      <c r="C850" s="20">
        <v>0.7</v>
      </c>
      <c r="D850" s="135">
        <v>40</v>
      </c>
      <c r="E850" s="21"/>
      <c r="F850" s="328">
        <v>37.1</v>
      </c>
      <c r="G850" s="328">
        <v>34.050000000000004</v>
      </c>
      <c r="H850" s="331">
        <v>33.450000000000003</v>
      </c>
      <c r="I850"/>
      <c r="J850"/>
    </row>
    <row r="851" spans="1:10" x14ac:dyDescent="0.35">
      <c r="A851" s="138" t="s">
        <v>4204</v>
      </c>
      <c r="B851" s="21">
        <v>6</v>
      </c>
      <c r="C851" s="20">
        <v>0.7</v>
      </c>
      <c r="D851" s="135">
        <v>35</v>
      </c>
      <c r="E851" s="21"/>
      <c r="F851" s="328">
        <v>36.1</v>
      </c>
      <c r="G851" s="328">
        <v>33.15</v>
      </c>
      <c r="H851" s="331">
        <v>32.550000000000004</v>
      </c>
    </row>
    <row r="852" spans="1:10" s="128" customFormat="1" x14ac:dyDescent="0.35">
      <c r="A852" s="138" t="s">
        <v>4208</v>
      </c>
      <c r="B852" s="21">
        <v>48</v>
      </c>
      <c r="C852" s="20">
        <v>0.05</v>
      </c>
      <c r="D852" s="135">
        <v>40</v>
      </c>
      <c r="E852" s="21"/>
      <c r="F852" s="328">
        <v>7.25</v>
      </c>
      <c r="G852" s="328">
        <v>6.65</v>
      </c>
      <c r="H852" s="331">
        <v>6.5</v>
      </c>
      <c r="I852"/>
      <c r="J852"/>
    </row>
    <row r="853" spans="1:10" x14ac:dyDescent="0.35">
      <c r="A853" s="138" t="s">
        <v>4358</v>
      </c>
      <c r="B853" s="21">
        <v>6</v>
      </c>
      <c r="C853" s="20">
        <v>0.7</v>
      </c>
      <c r="D853" s="135">
        <v>40</v>
      </c>
      <c r="E853" s="21"/>
      <c r="F853" s="328">
        <v>29.55</v>
      </c>
      <c r="G853" s="328">
        <v>27.150000000000002</v>
      </c>
      <c r="H853" s="331">
        <v>26.650000000000002</v>
      </c>
    </row>
    <row r="854" spans="1:10" s="128" customFormat="1" x14ac:dyDescent="0.35">
      <c r="A854" s="138" t="s">
        <v>4362</v>
      </c>
      <c r="B854" s="21">
        <v>6</v>
      </c>
      <c r="C854" s="20">
        <v>0.7</v>
      </c>
      <c r="D854" s="135">
        <v>40</v>
      </c>
      <c r="E854" s="21"/>
      <c r="F854" s="328">
        <v>30.1</v>
      </c>
      <c r="G854" s="328">
        <v>27.650000000000002</v>
      </c>
      <c r="H854" s="331">
        <v>27.150000000000002</v>
      </c>
      <c r="I854"/>
      <c r="J854"/>
    </row>
    <row r="855" spans="1:10" s="128" customFormat="1" x14ac:dyDescent="0.35">
      <c r="A855" s="138" t="s">
        <v>4366</v>
      </c>
      <c r="B855" s="21">
        <v>6</v>
      </c>
      <c r="C855" s="20">
        <v>0.7</v>
      </c>
      <c r="D855" s="135">
        <v>40</v>
      </c>
      <c r="E855" s="21"/>
      <c r="F855" s="328">
        <v>39.550000000000004</v>
      </c>
      <c r="G855" s="328">
        <v>36.300000000000004</v>
      </c>
      <c r="H855" s="331">
        <v>35.65</v>
      </c>
      <c r="I855"/>
      <c r="J855"/>
    </row>
    <row r="856" spans="1:10" x14ac:dyDescent="0.35">
      <c r="A856" s="138" t="s">
        <v>4370</v>
      </c>
      <c r="B856" s="21">
        <v>6</v>
      </c>
      <c r="C856" s="20">
        <v>0.7</v>
      </c>
      <c r="D856" s="135">
        <v>40</v>
      </c>
      <c r="E856" s="21"/>
      <c r="F856" s="328">
        <v>43.25</v>
      </c>
      <c r="G856" s="328">
        <v>39.75</v>
      </c>
      <c r="H856" s="331">
        <v>39</v>
      </c>
    </row>
    <row r="857" spans="1:10" x14ac:dyDescent="0.35">
      <c r="A857" s="138" t="s">
        <v>4373</v>
      </c>
      <c r="B857" s="21">
        <v>6</v>
      </c>
      <c r="C857" s="20">
        <v>0.7</v>
      </c>
      <c r="D857" s="135">
        <v>40</v>
      </c>
      <c r="E857" s="21"/>
      <c r="F857" s="328">
        <v>68.3</v>
      </c>
      <c r="G857" s="328">
        <v>62.7</v>
      </c>
      <c r="H857" s="331">
        <v>61.550000000000004</v>
      </c>
    </row>
    <row r="858" spans="1:10" s="128" customFormat="1" x14ac:dyDescent="0.35">
      <c r="A858" s="138" t="s">
        <v>4401</v>
      </c>
      <c r="B858" s="21">
        <v>4</v>
      </c>
      <c r="C858" s="20">
        <v>0.7</v>
      </c>
      <c r="D858" s="135">
        <v>47</v>
      </c>
      <c r="E858" s="21"/>
      <c r="F858" s="328">
        <v>201.25</v>
      </c>
      <c r="G858" s="328">
        <v>184.8</v>
      </c>
      <c r="H858" s="331">
        <v>181.5</v>
      </c>
      <c r="I858"/>
      <c r="J858"/>
    </row>
    <row r="859" spans="1:10" x14ac:dyDescent="0.35">
      <c r="A859" s="138" t="s">
        <v>4405</v>
      </c>
      <c r="B859" s="21">
        <v>6</v>
      </c>
      <c r="C859" s="20">
        <v>0.7</v>
      </c>
      <c r="D859" s="135">
        <v>40</v>
      </c>
      <c r="E859" s="21"/>
      <c r="F859" s="328">
        <v>20.5</v>
      </c>
      <c r="G859" s="328">
        <v>18.850000000000001</v>
      </c>
      <c r="H859" s="331">
        <v>18.5</v>
      </c>
    </row>
    <row r="860" spans="1:10" s="128" customFormat="1" x14ac:dyDescent="0.35">
      <c r="A860" s="138" t="s">
        <v>4409</v>
      </c>
      <c r="B860" s="21">
        <v>6</v>
      </c>
      <c r="C860" s="20">
        <v>0.7</v>
      </c>
      <c r="D860" s="135">
        <v>40</v>
      </c>
      <c r="E860" s="21"/>
      <c r="F860" s="328">
        <v>20.5</v>
      </c>
      <c r="G860" s="328">
        <v>18.850000000000001</v>
      </c>
      <c r="H860" s="331">
        <v>18.5</v>
      </c>
      <c r="I860"/>
      <c r="J860"/>
    </row>
    <row r="861" spans="1:10" x14ac:dyDescent="0.35">
      <c r="A861" s="138" t="s">
        <v>4413</v>
      </c>
      <c r="B861" s="21">
        <v>6</v>
      </c>
      <c r="C861" s="20">
        <v>0.7</v>
      </c>
      <c r="D861" s="135">
        <v>47</v>
      </c>
      <c r="E861" s="21"/>
      <c r="F861" s="328">
        <v>46.95</v>
      </c>
      <c r="G861" s="328">
        <v>43.1</v>
      </c>
      <c r="H861" s="331">
        <v>42.35</v>
      </c>
    </row>
    <row r="862" spans="1:10" s="128" customFormat="1" x14ac:dyDescent="0.35">
      <c r="A862" s="138" t="s">
        <v>4417</v>
      </c>
      <c r="B862" s="21">
        <v>6</v>
      </c>
      <c r="C862" s="20">
        <v>0.7</v>
      </c>
      <c r="D862" s="135">
        <v>47</v>
      </c>
      <c r="E862" s="21"/>
      <c r="F862" s="328">
        <v>50.6</v>
      </c>
      <c r="G862" s="328">
        <v>46.45</v>
      </c>
      <c r="H862" s="331">
        <v>45.650000000000006</v>
      </c>
      <c r="I862"/>
      <c r="J862"/>
    </row>
    <row r="863" spans="1:10" s="128" customFormat="1" x14ac:dyDescent="0.35">
      <c r="A863" s="138" t="s">
        <v>4421</v>
      </c>
      <c r="B863" s="21">
        <v>6</v>
      </c>
      <c r="C863" s="20">
        <v>0.7</v>
      </c>
      <c r="D863" s="135">
        <v>47</v>
      </c>
      <c r="E863" s="21"/>
      <c r="F863" s="328">
        <v>49.400000000000006</v>
      </c>
      <c r="G863" s="328">
        <v>45.35</v>
      </c>
      <c r="H863" s="331">
        <v>44.550000000000004</v>
      </c>
      <c r="I863"/>
      <c r="J863"/>
    </row>
    <row r="864" spans="1:10" x14ac:dyDescent="0.35">
      <c r="A864" s="138" t="s">
        <v>4425</v>
      </c>
      <c r="B864" s="21">
        <v>6</v>
      </c>
      <c r="C864" s="20">
        <v>0.7</v>
      </c>
      <c r="D864" s="135">
        <v>47</v>
      </c>
      <c r="E864" s="21"/>
      <c r="F864" s="328">
        <v>23.450000000000003</v>
      </c>
      <c r="G864" s="328">
        <v>21.55</v>
      </c>
      <c r="H864" s="331">
        <v>21.150000000000002</v>
      </c>
    </row>
    <row r="865" spans="1:10" x14ac:dyDescent="0.35">
      <c r="A865" s="138" t="s">
        <v>4429</v>
      </c>
      <c r="B865" s="21">
        <v>6</v>
      </c>
      <c r="C865" s="20">
        <v>0.7</v>
      </c>
      <c r="D865" s="135">
        <v>40</v>
      </c>
      <c r="E865" s="21"/>
      <c r="F865" s="328">
        <v>30.150000000000002</v>
      </c>
      <c r="G865" s="328">
        <v>27.700000000000003</v>
      </c>
      <c r="H865" s="331">
        <v>27.200000000000003</v>
      </c>
    </row>
    <row r="866" spans="1:10" s="128" customFormat="1" x14ac:dyDescent="0.35">
      <c r="A866" s="138" t="s">
        <v>4433</v>
      </c>
      <c r="B866" s="21">
        <v>6</v>
      </c>
      <c r="C866" s="20">
        <v>0.7</v>
      </c>
      <c r="D866" s="135">
        <v>40</v>
      </c>
      <c r="E866" s="21"/>
      <c r="F866" s="328">
        <v>30.400000000000002</v>
      </c>
      <c r="G866" s="328">
        <v>27.900000000000002</v>
      </c>
      <c r="H866" s="331">
        <v>27.400000000000002</v>
      </c>
      <c r="I866"/>
      <c r="J866"/>
    </row>
    <row r="867" spans="1:10" x14ac:dyDescent="0.35">
      <c r="A867" s="138" t="s">
        <v>4437</v>
      </c>
      <c r="B867" s="21">
        <v>6</v>
      </c>
      <c r="C867" s="20">
        <v>0.7</v>
      </c>
      <c r="D867" s="135">
        <v>43</v>
      </c>
      <c r="E867" s="21"/>
      <c r="F867" s="328">
        <v>39.25</v>
      </c>
      <c r="G867" s="328">
        <v>36.050000000000004</v>
      </c>
      <c r="H867" s="331">
        <v>35.4</v>
      </c>
    </row>
    <row r="868" spans="1:10" s="128" customFormat="1" x14ac:dyDescent="0.35">
      <c r="A868" s="138" t="s">
        <v>4541</v>
      </c>
      <c r="B868" s="21">
        <v>6</v>
      </c>
      <c r="C868" s="20">
        <v>0.7</v>
      </c>
      <c r="D868" s="135">
        <v>43</v>
      </c>
      <c r="E868" s="21"/>
      <c r="F868" s="328">
        <v>93.550000000000011</v>
      </c>
      <c r="G868" s="328">
        <v>85.9</v>
      </c>
      <c r="H868" s="331">
        <v>84.350000000000009</v>
      </c>
      <c r="I868"/>
      <c r="J868"/>
    </row>
    <row r="869" spans="1:10" s="128" customFormat="1" x14ac:dyDescent="0.35">
      <c r="A869" s="138" t="s">
        <v>4546</v>
      </c>
      <c r="B869" s="21">
        <v>6</v>
      </c>
      <c r="C869" s="20">
        <v>0.7</v>
      </c>
      <c r="D869" s="135">
        <v>40</v>
      </c>
      <c r="E869" s="21"/>
      <c r="F869" s="328">
        <v>42.050000000000004</v>
      </c>
      <c r="G869" s="328">
        <v>38.6</v>
      </c>
      <c r="H869" s="331">
        <v>37.9</v>
      </c>
      <c r="I869"/>
      <c r="J869"/>
    </row>
    <row r="870" spans="1:10" x14ac:dyDescent="0.35">
      <c r="A870" s="138" t="s">
        <v>14265</v>
      </c>
      <c r="B870" s="21">
        <v>6</v>
      </c>
      <c r="C870" s="20">
        <v>0.7</v>
      </c>
      <c r="D870" s="135">
        <v>40</v>
      </c>
      <c r="E870" s="21"/>
      <c r="F870" s="328">
        <v>39.6</v>
      </c>
      <c r="G870" s="328">
        <v>36.35</v>
      </c>
      <c r="H870" s="331">
        <v>35.700000000000003</v>
      </c>
    </row>
    <row r="871" spans="1:10" s="128" customFormat="1" x14ac:dyDescent="0.35">
      <c r="A871" s="138" t="s">
        <v>4553</v>
      </c>
      <c r="B871" s="21">
        <v>6</v>
      </c>
      <c r="C871" s="20">
        <v>0.7</v>
      </c>
      <c r="D871" s="135">
        <v>40</v>
      </c>
      <c r="E871" s="21"/>
      <c r="F871" s="328">
        <v>38.35</v>
      </c>
      <c r="G871" s="328">
        <v>35.200000000000003</v>
      </c>
      <c r="H871" s="331">
        <v>34.550000000000004</v>
      </c>
      <c r="I871"/>
      <c r="J871"/>
    </row>
    <row r="872" spans="1:10" x14ac:dyDescent="0.35">
      <c r="A872" s="138" t="s">
        <v>14267</v>
      </c>
      <c r="B872" s="21">
        <v>6</v>
      </c>
      <c r="C872" s="20">
        <v>0.7</v>
      </c>
      <c r="D872" s="135">
        <v>40</v>
      </c>
      <c r="E872" s="21"/>
      <c r="F872" s="328">
        <v>43.900000000000006</v>
      </c>
      <c r="G872" s="328">
        <v>40.300000000000004</v>
      </c>
      <c r="H872" s="331">
        <v>39.550000000000004</v>
      </c>
    </row>
    <row r="873" spans="1:10" x14ac:dyDescent="0.35">
      <c r="A873" s="138" t="s">
        <v>4559</v>
      </c>
      <c r="B873" s="21">
        <v>6</v>
      </c>
      <c r="C873" s="20">
        <v>0.7</v>
      </c>
      <c r="D873" s="135">
        <v>40</v>
      </c>
      <c r="E873" s="21"/>
      <c r="F873" s="328">
        <v>33.5</v>
      </c>
      <c r="G873" s="328">
        <v>30.75</v>
      </c>
      <c r="H873" s="331">
        <v>30.200000000000003</v>
      </c>
    </row>
    <row r="874" spans="1:10" s="128" customFormat="1" x14ac:dyDescent="0.35">
      <c r="A874" s="138" t="s">
        <v>4563</v>
      </c>
      <c r="B874" s="21">
        <v>6</v>
      </c>
      <c r="C874" s="20">
        <v>0.7</v>
      </c>
      <c r="D874" s="135">
        <v>40</v>
      </c>
      <c r="E874" s="21"/>
      <c r="F874" s="328">
        <v>38.35</v>
      </c>
      <c r="G874" s="328">
        <v>35.200000000000003</v>
      </c>
      <c r="H874" s="331">
        <v>34.550000000000004</v>
      </c>
      <c r="I874"/>
      <c r="J874"/>
    </row>
    <row r="875" spans="1:10" x14ac:dyDescent="0.35">
      <c r="A875" s="138" t="s">
        <v>4567</v>
      </c>
      <c r="B875" s="21">
        <v>6</v>
      </c>
      <c r="C875" s="20">
        <v>0.7</v>
      </c>
      <c r="D875" s="135">
        <v>40</v>
      </c>
      <c r="E875" s="21"/>
      <c r="F875" s="328">
        <v>34.1</v>
      </c>
      <c r="G875" s="328">
        <v>31.35</v>
      </c>
      <c r="H875" s="331">
        <v>30.75</v>
      </c>
    </row>
    <row r="876" spans="1:10" s="128" customFormat="1" x14ac:dyDescent="0.35">
      <c r="A876" s="138" t="s">
        <v>15283</v>
      </c>
      <c r="B876" s="21">
        <v>5</v>
      </c>
      <c r="C876" s="20">
        <v>0.7</v>
      </c>
      <c r="D876" s="135">
        <v>40</v>
      </c>
      <c r="E876" s="21"/>
      <c r="F876" s="328">
        <v>35.35</v>
      </c>
      <c r="G876" s="328">
        <v>32.450000000000003</v>
      </c>
      <c r="H876" s="331">
        <v>31.85</v>
      </c>
      <c r="I876"/>
      <c r="J876"/>
    </row>
    <row r="877" spans="1:10" x14ac:dyDescent="0.35">
      <c r="A877" s="138" t="s">
        <v>4572</v>
      </c>
      <c r="B877" s="21">
        <v>6</v>
      </c>
      <c r="C877" s="20">
        <v>0.7</v>
      </c>
      <c r="D877" s="135">
        <v>40</v>
      </c>
      <c r="E877" s="21"/>
      <c r="F877" s="328">
        <v>151.85</v>
      </c>
      <c r="G877" s="328">
        <v>139.4</v>
      </c>
      <c r="H877" s="331">
        <v>136.9</v>
      </c>
    </row>
    <row r="878" spans="1:10" x14ac:dyDescent="0.35">
      <c r="A878" s="138" t="s">
        <v>4576</v>
      </c>
      <c r="B878" s="21">
        <v>6</v>
      </c>
      <c r="C878" s="20">
        <v>0.7</v>
      </c>
      <c r="D878" s="135">
        <v>40</v>
      </c>
      <c r="E878" s="21"/>
      <c r="F878" s="328">
        <v>29.650000000000002</v>
      </c>
      <c r="G878" s="328">
        <v>27.25</v>
      </c>
      <c r="H878" s="331">
        <v>26.75</v>
      </c>
    </row>
    <row r="879" spans="1:10" x14ac:dyDescent="0.35">
      <c r="A879" s="138" t="s">
        <v>4579</v>
      </c>
      <c r="B879" s="21">
        <v>6</v>
      </c>
      <c r="C879" s="20">
        <v>0.7</v>
      </c>
      <c r="D879" s="135">
        <v>45</v>
      </c>
      <c r="E879" s="21"/>
      <c r="F879" s="328">
        <v>164.5</v>
      </c>
      <c r="G879" s="328">
        <v>151</v>
      </c>
      <c r="H879" s="331">
        <v>148.30000000000001</v>
      </c>
    </row>
    <row r="880" spans="1:10" x14ac:dyDescent="0.35">
      <c r="A880" s="138" t="s">
        <v>4583</v>
      </c>
      <c r="B880" s="21">
        <v>6</v>
      </c>
      <c r="C880" s="20">
        <v>0.7</v>
      </c>
      <c r="D880" s="135">
        <v>45</v>
      </c>
      <c r="E880" s="21"/>
      <c r="F880" s="328">
        <v>146.20000000000002</v>
      </c>
      <c r="G880" s="328">
        <v>134.20000000000002</v>
      </c>
      <c r="H880" s="331">
        <v>131.80000000000001</v>
      </c>
    </row>
    <row r="881" spans="1:10" s="128" customFormat="1" x14ac:dyDescent="0.35">
      <c r="A881" s="138" t="s">
        <v>4587</v>
      </c>
      <c r="B881" s="21">
        <v>6</v>
      </c>
      <c r="C881" s="20">
        <v>0.7</v>
      </c>
      <c r="D881" s="135">
        <v>75.5</v>
      </c>
      <c r="E881" s="21"/>
      <c r="F881" s="328">
        <v>20.25</v>
      </c>
      <c r="G881" s="328">
        <v>18.600000000000001</v>
      </c>
      <c r="H881" s="331">
        <v>18.25</v>
      </c>
      <c r="I881"/>
      <c r="J881"/>
    </row>
    <row r="882" spans="1:10" x14ac:dyDescent="0.35">
      <c r="A882" s="138" t="s">
        <v>4591</v>
      </c>
      <c r="B882" s="21">
        <v>6</v>
      </c>
      <c r="C882" s="20">
        <v>0.7</v>
      </c>
      <c r="D882" s="135">
        <v>45</v>
      </c>
      <c r="E882" s="21"/>
      <c r="F882" s="328">
        <v>23.6</v>
      </c>
      <c r="G882" s="328">
        <v>21.650000000000002</v>
      </c>
      <c r="H882" s="331">
        <v>21.25</v>
      </c>
    </row>
    <row r="883" spans="1:10" s="128" customFormat="1" x14ac:dyDescent="0.35">
      <c r="A883" s="138" t="s">
        <v>4603</v>
      </c>
      <c r="B883" s="21">
        <v>6</v>
      </c>
      <c r="C883" s="20">
        <v>0.7</v>
      </c>
      <c r="D883" s="135">
        <v>43</v>
      </c>
      <c r="E883" s="21"/>
      <c r="F883" s="328">
        <v>36.1</v>
      </c>
      <c r="G883" s="328">
        <v>33.15</v>
      </c>
      <c r="H883" s="331">
        <v>32.550000000000004</v>
      </c>
      <c r="I883"/>
      <c r="J883"/>
    </row>
    <row r="884" spans="1:10" s="128" customFormat="1" x14ac:dyDescent="0.35">
      <c r="A884" s="138" t="s">
        <v>4607</v>
      </c>
      <c r="B884" s="21">
        <v>6</v>
      </c>
      <c r="C884" s="20">
        <v>0.7</v>
      </c>
      <c r="D884" s="135">
        <v>48</v>
      </c>
      <c r="E884" s="21"/>
      <c r="F884" s="328">
        <v>56.800000000000004</v>
      </c>
      <c r="G884" s="328">
        <v>52.150000000000006</v>
      </c>
      <c r="H884" s="331">
        <v>51.2</v>
      </c>
      <c r="I884"/>
      <c r="J884"/>
    </row>
    <row r="885" spans="1:10" x14ac:dyDescent="0.35">
      <c r="A885" s="138" t="s">
        <v>4611</v>
      </c>
      <c r="B885" s="21">
        <v>6</v>
      </c>
      <c r="C885" s="20">
        <v>0.7</v>
      </c>
      <c r="D885" s="135">
        <v>40</v>
      </c>
      <c r="E885" s="21"/>
      <c r="F885" s="328">
        <v>20.400000000000002</v>
      </c>
      <c r="G885" s="328">
        <v>18.75</v>
      </c>
      <c r="H885" s="331">
        <v>18.400000000000002</v>
      </c>
    </row>
    <row r="886" spans="1:10" x14ac:dyDescent="0.35">
      <c r="A886" s="138" t="s">
        <v>4615</v>
      </c>
      <c r="B886" s="21">
        <v>6</v>
      </c>
      <c r="C886" s="20">
        <v>0.7</v>
      </c>
      <c r="D886" s="135">
        <v>40</v>
      </c>
      <c r="E886" s="21"/>
      <c r="F886" s="328">
        <v>28</v>
      </c>
      <c r="G886" s="328">
        <v>25.75</v>
      </c>
      <c r="H886" s="331">
        <v>25.25</v>
      </c>
    </row>
    <row r="887" spans="1:10" x14ac:dyDescent="0.35">
      <c r="A887" s="138" t="s">
        <v>4619</v>
      </c>
      <c r="B887" s="21">
        <v>6</v>
      </c>
      <c r="C887" s="20">
        <v>0.7</v>
      </c>
      <c r="D887" s="135">
        <v>43</v>
      </c>
      <c r="E887" s="21"/>
      <c r="F887" s="328">
        <v>27.450000000000003</v>
      </c>
      <c r="G887" s="328">
        <v>25.200000000000003</v>
      </c>
      <c r="H887" s="331">
        <v>24.75</v>
      </c>
    </row>
    <row r="888" spans="1:10" s="128" customFormat="1" x14ac:dyDescent="0.35">
      <c r="A888" s="138" t="s">
        <v>14269</v>
      </c>
      <c r="B888" s="21">
        <v>6</v>
      </c>
      <c r="C888" s="20">
        <v>0.7</v>
      </c>
      <c r="D888" s="135">
        <v>40</v>
      </c>
      <c r="E888" s="21"/>
      <c r="F888" s="328">
        <v>31.05</v>
      </c>
      <c r="G888" s="328">
        <v>28.55</v>
      </c>
      <c r="H888" s="331">
        <v>28</v>
      </c>
      <c r="I888"/>
      <c r="J888"/>
    </row>
    <row r="889" spans="1:10" s="128" customFormat="1" x14ac:dyDescent="0.35">
      <c r="A889" s="138" t="s">
        <v>14271</v>
      </c>
      <c r="B889" s="21">
        <v>6</v>
      </c>
      <c r="C889" s="20">
        <v>0.7</v>
      </c>
      <c r="D889" s="135">
        <v>40</v>
      </c>
      <c r="E889" s="21"/>
      <c r="F889" s="328">
        <v>19.8</v>
      </c>
      <c r="G889" s="328">
        <v>18.150000000000002</v>
      </c>
      <c r="H889" s="331">
        <v>17.850000000000001</v>
      </c>
      <c r="I889"/>
      <c r="J889"/>
    </row>
    <row r="890" spans="1:10" s="128" customFormat="1" x14ac:dyDescent="0.35">
      <c r="A890" s="138" t="s">
        <v>4774</v>
      </c>
      <c r="B890" s="21">
        <v>6</v>
      </c>
      <c r="C890" s="20">
        <v>0.7</v>
      </c>
      <c r="D890" s="135">
        <v>40</v>
      </c>
      <c r="E890" s="21"/>
      <c r="F890" s="328">
        <v>26.5</v>
      </c>
      <c r="G890" s="328">
        <v>24.35</v>
      </c>
      <c r="H890" s="331">
        <v>23.900000000000002</v>
      </c>
      <c r="I890"/>
      <c r="J890"/>
    </row>
    <row r="891" spans="1:10" s="128" customFormat="1" x14ac:dyDescent="0.35">
      <c r="A891" s="138" t="s">
        <v>4778</v>
      </c>
      <c r="B891" s="21">
        <v>6</v>
      </c>
      <c r="C891" s="20">
        <v>0.7</v>
      </c>
      <c r="D891" s="135">
        <v>43</v>
      </c>
      <c r="E891" s="21"/>
      <c r="F891" s="328">
        <v>36.85</v>
      </c>
      <c r="G891" s="328">
        <v>33.800000000000004</v>
      </c>
      <c r="H891" s="331">
        <v>33.200000000000003</v>
      </c>
      <c r="I891"/>
      <c r="J891"/>
    </row>
    <row r="892" spans="1:10" s="128" customFormat="1" x14ac:dyDescent="0.35">
      <c r="A892" s="138" t="s">
        <v>4782</v>
      </c>
      <c r="B892" s="21">
        <v>6</v>
      </c>
      <c r="C892" s="20">
        <v>0.7</v>
      </c>
      <c r="D892" s="135">
        <v>40</v>
      </c>
      <c r="E892" s="21"/>
      <c r="F892" s="328">
        <v>15.05</v>
      </c>
      <c r="G892" s="328">
        <v>13.8</v>
      </c>
      <c r="H892" s="331">
        <v>13.55</v>
      </c>
      <c r="I892"/>
      <c r="J892"/>
    </row>
    <row r="893" spans="1:10" x14ac:dyDescent="0.35">
      <c r="A893" s="138" t="s">
        <v>14273</v>
      </c>
      <c r="B893" s="21">
        <v>6</v>
      </c>
      <c r="C893" s="20">
        <v>0.7</v>
      </c>
      <c r="D893" s="135">
        <v>40</v>
      </c>
      <c r="E893" s="21"/>
      <c r="F893" s="328">
        <v>18.55</v>
      </c>
      <c r="G893" s="328">
        <v>17.05</v>
      </c>
      <c r="H893" s="331">
        <v>16.75</v>
      </c>
    </row>
    <row r="894" spans="1:10" x14ac:dyDescent="0.35">
      <c r="A894" s="138" t="s">
        <v>14683</v>
      </c>
      <c r="B894" s="21">
        <v>6</v>
      </c>
      <c r="C894" s="20">
        <v>0.7</v>
      </c>
      <c r="D894" s="135">
        <v>41</v>
      </c>
      <c r="E894" s="21"/>
      <c r="F894" s="328">
        <v>25.35</v>
      </c>
      <c r="G894" s="328">
        <v>23.3</v>
      </c>
      <c r="H894" s="331">
        <v>22.85</v>
      </c>
    </row>
    <row r="895" spans="1:10" x14ac:dyDescent="0.35">
      <c r="A895" s="138" t="s">
        <v>4794</v>
      </c>
      <c r="B895" s="21">
        <v>6</v>
      </c>
      <c r="C895" s="20">
        <v>0.7</v>
      </c>
      <c r="D895" s="135">
        <v>40</v>
      </c>
      <c r="E895" s="21"/>
      <c r="F895" s="328">
        <v>23</v>
      </c>
      <c r="G895" s="328">
        <v>21.150000000000002</v>
      </c>
      <c r="H895" s="331">
        <v>20.75</v>
      </c>
    </row>
    <row r="896" spans="1:10" s="128" customFormat="1" x14ac:dyDescent="0.35">
      <c r="A896" s="138" t="s">
        <v>4798</v>
      </c>
      <c r="B896" s="21">
        <v>6</v>
      </c>
      <c r="C896" s="20">
        <v>0.7</v>
      </c>
      <c r="D896" s="135">
        <v>42.1</v>
      </c>
      <c r="E896" s="21"/>
      <c r="F896" s="328">
        <v>47.75</v>
      </c>
      <c r="G896" s="328">
        <v>43.800000000000004</v>
      </c>
      <c r="H896" s="331">
        <v>43.050000000000004</v>
      </c>
      <c r="I896"/>
      <c r="J896"/>
    </row>
    <row r="897" spans="1:10" s="128" customFormat="1" x14ac:dyDescent="0.35">
      <c r="A897" s="138" t="s">
        <v>4801</v>
      </c>
      <c r="B897" s="21">
        <v>6</v>
      </c>
      <c r="C897" s="20">
        <v>0.7</v>
      </c>
      <c r="D897" s="135">
        <v>43.4</v>
      </c>
      <c r="E897" s="21"/>
      <c r="F897" s="328">
        <v>40.5</v>
      </c>
      <c r="G897" s="328">
        <v>37.200000000000003</v>
      </c>
      <c r="H897" s="331">
        <v>36.550000000000004</v>
      </c>
      <c r="I897"/>
      <c r="J897"/>
    </row>
    <row r="898" spans="1:10" x14ac:dyDescent="0.35">
      <c r="A898" s="138" t="s">
        <v>4804</v>
      </c>
      <c r="B898" s="21">
        <v>6</v>
      </c>
      <c r="C898" s="20">
        <v>0.7</v>
      </c>
      <c r="D898" s="135">
        <v>40</v>
      </c>
      <c r="E898" s="21"/>
      <c r="F898" s="328">
        <v>19.5</v>
      </c>
      <c r="G898" s="328">
        <v>17.900000000000002</v>
      </c>
      <c r="H898" s="331">
        <v>17.55</v>
      </c>
    </row>
    <row r="899" spans="1:10" x14ac:dyDescent="0.35">
      <c r="A899" s="138" t="s">
        <v>4808</v>
      </c>
      <c r="B899" s="21">
        <v>6</v>
      </c>
      <c r="C899" s="20">
        <v>0.7</v>
      </c>
      <c r="D899" s="135">
        <v>40</v>
      </c>
      <c r="E899" s="21"/>
      <c r="F899" s="328">
        <v>24.400000000000002</v>
      </c>
      <c r="G899" s="328">
        <v>22.400000000000002</v>
      </c>
      <c r="H899" s="331">
        <v>22</v>
      </c>
    </row>
    <row r="900" spans="1:10" x14ac:dyDescent="0.35">
      <c r="A900" s="138" t="s">
        <v>4812</v>
      </c>
      <c r="B900" s="21">
        <v>6</v>
      </c>
      <c r="C900" s="20">
        <v>0.7</v>
      </c>
      <c r="D900" s="135">
        <v>40</v>
      </c>
      <c r="E900" s="21"/>
      <c r="F900" s="328">
        <v>32.9</v>
      </c>
      <c r="G900" s="328">
        <v>30.200000000000003</v>
      </c>
      <c r="H900" s="331">
        <v>29.650000000000002</v>
      </c>
    </row>
    <row r="901" spans="1:10" s="128" customFormat="1" x14ac:dyDescent="0.35">
      <c r="A901" s="138" t="s">
        <v>4840</v>
      </c>
      <c r="B901" s="21">
        <v>6</v>
      </c>
      <c r="C901" s="20">
        <v>0.7</v>
      </c>
      <c r="D901" s="135">
        <v>41.3</v>
      </c>
      <c r="E901" s="21"/>
      <c r="F901" s="328">
        <v>43.400000000000006</v>
      </c>
      <c r="G901" s="328">
        <v>39.85</v>
      </c>
      <c r="H901" s="331">
        <v>39.1</v>
      </c>
      <c r="I901"/>
      <c r="J901"/>
    </row>
    <row r="902" spans="1:10" s="128" customFormat="1" x14ac:dyDescent="0.35">
      <c r="A902" s="138" t="s">
        <v>4901</v>
      </c>
      <c r="B902" s="21">
        <v>6</v>
      </c>
      <c r="C902" s="20">
        <v>0.7</v>
      </c>
      <c r="D902" s="135">
        <v>37.5</v>
      </c>
      <c r="E902" s="21"/>
      <c r="F902" s="328">
        <v>9.5</v>
      </c>
      <c r="G902" s="328">
        <v>8.75</v>
      </c>
      <c r="H902" s="331">
        <v>8.5500000000000007</v>
      </c>
      <c r="I902"/>
      <c r="J902"/>
    </row>
    <row r="903" spans="1:10" x14ac:dyDescent="0.35">
      <c r="A903" s="138" t="s">
        <v>4905</v>
      </c>
      <c r="B903" s="21">
        <v>6</v>
      </c>
      <c r="C903" s="20">
        <v>0.7</v>
      </c>
      <c r="D903" s="135">
        <v>37.5</v>
      </c>
      <c r="E903" s="21"/>
      <c r="F903" s="328">
        <v>10.050000000000001</v>
      </c>
      <c r="G903" s="328">
        <v>9.25</v>
      </c>
      <c r="H903" s="331">
        <v>9.0500000000000007</v>
      </c>
    </row>
    <row r="904" spans="1:10" s="128" customFormat="1" x14ac:dyDescent="0.35">
      <c r="A904" s="138" t="s">
        <v>4997</v>
      </c>
      <c r="B904" s="21">
        <v>6</v>
      </c>
      <c r="C904" s="20">
        <v>0.7</v>
      </c>
      <c r="D904" s="135">
        <v>41.3</v>
      </c>
      <c r="E904" s="21"/>
      <c r="F904" s="328">
        <v>48.900000000000006</v>
      </c>
      <c r="G904" s="328">
        <v>44.85</v>
      </c>
      <c r="H904" s="331">
        <v>44.050000000000004</v>
      </c>
      <c r="I904"/>
      <c r="J904"/>
    </row>
    <row r="905" spans="1:10" x14ac:dyDescent="0.35">
      <c r="A905" s="138" t="s">
        <v>5001</v>
      </c>
      <c r="B905" s="21">
        <v>12</v>
      </c>
      <c r="C905" s="20">
        <v>0.05</v>
      </c>
      <c r="D905" s="135">
        <v>41.3</v>
      </c>
      <c r="E905" s="21"/>
      <c r="F905" s="328">
        <v>9.4500000000000011</v>
      </c>
      <c r="G905" s="328">
        <v>8.65</v>
      </c>
      <c r="H905" s="331">
        <v>8.5</v>
      </c>
    </row>
    <row r="906" spans="1:10" x14ac:dyDescent="0.35">
      <c r="A906" s="138" t="s">
        <v>14438</v>
      </c>
      <c r="B906" s="21">
        <v>6</v>
      </c>
      <c r="C906" s="20">
        <v>1</v>
      </c>
      <c r="D906" s="135">
        <v>40</v>
      </c>
      <c r="E906" s="21"/>
      <c r="F906" s="328">
        <v>35.65</v>
      </c>
      <c r="G906" s="328">
        <v>32.700000000000003</v>
      </c>
      <c r="H906" s="331">
        <v>32.15</v>
      </c>
    </row>
    <row r="907" spans="1:10" s="128" customFormat="1" x14ac:dyDescent="0.35">
      <c r="A907" s="138" t="s">
        <v>5341</v>
      </c>
      <c r="B907" s="21">
        <v>6</v>
      </c>
      <c r="C907" s="20">
        <v>0.7</v>
      </c>
      <c r="D907" s="135">
        <v>17</v>
      </c>
      <c r="E907" s="21"/>
      <c r="F907" s="328">
        <v>11.65</v>
      </c>
      <c r="G907" s="328">
        <v>10.700000000000001</v>
      </c>
      <c r="H907" s="331">
        <v>10.5</v>
      </c>
      <c r="I907"/>
      <c r="J907"/>
    </row>
    <row r="908" spans="1:10" x14ac:dyDescent="0.35">
      <c r="A908" s="138" t="s">
        <v>5367</v>
      </c>
      <c r="B908" s="21">
        <v>6</v>
      </c>
      <c r="C908" s="20">
        <v>0.7</v>
      </c>
      <c r="D908" s="135">
        <v>40</v>
      </c>
      <c r="E908" s="21"/>
      <c r="F908" s="328">
        <v>20.400000000000002</v>
      </c>
      <c r="G908" s="328">
        <v>18.75</v>
      </c>
      <c r="H908" s="331">
        <v>18.400000000000002</v>
      </c>
    </row>
    <row r="909" spans="1:10" s="128" customFormat="1" x14ac:dyDescent="0.35">
      <c r="A909" s="138" t="s">
        <v>5371</v>
      </c>
      <c r="B909" s="21">
        <v>6</v>
      </c>
      <c r="C909" s="20">
        <v>0.7</v>
      </c>
      <c r="D909" s="135">
        <v>40</v>
      </c>
      <c r="E909" s="21"/>
      <c r="F909" s="328">
        <v>15.8</v>
      </c>
      <c r="G909" s="328">
        <v>14.55</v>
      </c>
      <c r="H909" s="331">
        <v>14.25</v>
      </c>
      <c r="I909"/>
      <c r="J909"/>
    </row>
    <row r="910" spans="1:10" s="128" customFormat="1" x14ac:dyDescent="0.35">
      <c r="A910" s="138" t="s">
        <v>5431</v>
      </c>
      <c r="B910" s="21">
        <v>6</v>
      </c>
      <c r="C910" s="20">
        <v>0.7</v>
      </c>
      <c r="D910" s="135">
        <v>37.5</v>
      </c>
      <c r="E910" s="21"/>
      <c r="F910" s="328">
        <v>21.700000000000003</v>
      </c>
      <c r="G910" s="328">
        <v>19.950000000000003</v>
      </c>
      <c r="H910" s="331">
        <v>19.55</v>
      </c>
      <c r="I910"/>
      <c r="J910"/>
    </row>
    <row r="911" spans="1:10" x14ac:dyDescent="0.35">
      <c r="A911" s="138" t="s">
        <v>6221</v>
      </c>
      <c r="B911" s="21">
        <v>6</v>
      </c>
      <c r="C911" s="20">
        <v>0.7</v>
      </c>
      <c r="D911" s="135">
        <v>75.5</v>
      </c>
      <c r="E911" s="21"/>
      <c r="F911" s="328">
        <v>25.35</v>
      </c>
      <c r="G911" s="328">
        <v>23.3</v>
      </c>
      <c r="H911" s="331">
        <v>22.85</v>
      </c>
    </row>
    <row r="912" spans="1:10" x14ac:dyDescent="0.35">
      <c r="A912" s="138" t="s">
        <v>6226</v>
      </c>
      <c r="B912" s="21">
        <v>6</v>
      </c>
      <c r="C912" s="20">
        <v>0.7</v>
      </c>
      <c r="D912" s="135">
        <v>40</v>
      </c>
      <c r="E912" s="21"/>
      <c r="F912" s="328">
        <v>18.45</v>
      </c>
      <c r="G912" s="328">
        <v>16.95</v>
      </c>
      <c r="H912" s="331">
        <v>16.650000000000002</v>
      </c>
    </row>
    <row r="913" spans="1:10" s="128" customFormat="1" x14ac:dyDescent="0.35">
      <c r="A913" s="138" t="s">
        <v>6230</v>
      </c>
      <c r="B913" s="21">
        <v>6</v>
      </c>
      <c r="C913" s="20">
        <v>0.7</v>
      </c>
      <c r="D913" s="135">
        <v>40</v>
      </c>
      <c r="E913" s="21"/>
      <c r="F913" s="328">
        <v>48.75</v>
      </c>
      <c r="G913" s="328">
        <v>44.75</v>
      </c>
      <c r="H913" s="331">
        <v>43.95</v>
      </c>
      <c r="I913"/>
      <c r="J913"/>
    </row>
    <row r="914" spans="1:10" x14ac:dyDescent="0.35">
      <c r="A914" s="138" t="s">
        <v>6234</v>
      </c>
      <c r="B914" s="21">
        <v>12</v>
      </c>
      <c r="C914" s="20">
        <v>0.7</v>
      </c>
      <c r="D914" s="135">
        <v>40</v>
      </c>
      <c r="E914" s="21"/>
      <c r="F914" s="328">
        <v>16.55</v>
      </c>
      <c r="G914" s="328">
        <v>15.200000000000001</v>
      </c>
      <c r="H914" s="331">
        <v>14.950000000000001</v>
      </c>
    </row>
    <row r="915" spans="1:10" s="128" customFormat="1" x14ac:dyDescent="0.35">
      <c r="A915" s="138" t="s">
        <v>6281</v>
      </c>
      <c r="B915" s="21">
        <v>6</v>
      </c>
      <c r="C915" s="20">
        <v>0.7</v>
      </c>
      <c r="D915" s="135">
        <v>40</v>
      </c>
      <c r="E915" s="21"/>
      <c r="F915" s="328">
        <v>17.650000000000002</v>
      </c>
      <c r="G915" s="328">
        <v>16.2</v>
      </c>
      <c r="H915" s="331">
        <v>15.9</v>
      </c>
      <c r="I915"/>
      <c r="J915"/>
    </row>
    <row r="916" spans="1:10" x14ac:dyDescent="0.35">
      <c r="A916" s="138" t="s">
        <v>6285</v>
      </c>
      <c r="B916" s="21">
        <v>6</v>
      </c>
      <c r="C916" s="20">
        <v>0.7</v>
      </c>
      <c r="D916" s="135">
        <v>40</v>
      </c>
      <c r="E916" s="21"/>
      <c r="F916" s="328">
        <v>20.350000000000001</v>
      </c>
      <c r="G916" s="328">
        <v>18.650000000000002</v>
      </c>
      <c r="H916" s="331">
        <v>18.350000000000001</v>
      </c>
    </row>
    <row r="917" spans="1:10" x14ac:dyDescent="0.35">
      <c r="A917" s="138" t="s">
        <v>6289</v>
      </c>
      <c r="B917" s="21">
        <v>6</v>
      </c>
      <c r="C917" s="20">
        <v>0.7</v>
      </c>
      <c r="D917" s="135">
        <v>38</v>
      </c>
      <c r="E917" s="21"/>
      <c r="F917" s="328">
        <v>17.600000000000001</v>
      </c>
      <c r="G917" s="328">
        <v>16.150000000000002</v>
      </c>
      <c r="H917" s="331">
        <v>15.850000000000001</v>
      </c>
    </row>
    <row r="918" spans="1:10" s="128" customFormat="1" x14ac:dyDescent="0.35">
      <c r="A918" s="138" t="s">
        <v>6293</v>
      </c>
      <c r="B918" s="21">
        <v>6</v>
      </c>
      <c r="C918" s="20">
        <v>0.7</v>
      </c>
      <c r="D918" s="135">
        <v>38</v>
      </c>
      <c r="E918" s="21"/>
      <c r="F918" s="328">
        <v>17.600000000000001</v>
      </c>
      <c r="G918" s="328">
        <v>16.150000000000002</v>
      </c>
      <c r="H918" s="331">
        <v>15.850000000000001</v>
      </c>
      <c r="I918"/>
      <c r="J918"/>
    </row>
    <row r="919" spans="1:10" x14ac:dyDescent="0.35">
      <c r="A919" s="138" t="s">
        <v>6297</v>
      </c>
      <c r="B919" s="21">
        <v>6</v>
      </c>
      <c r="C919" s="20">
        <v>0.7</v>
      </c>
      <c r="D919" s="135">
        <v>38</v>
      </c>
      <c r="E919" s="21"/>
      <c r="F919" s="328">
        <v>17.600000000000001</v>
      </c>
      <c r="G919" s="328">
        <v>16.150000000000002</v>
      </c>
      <c r="H919" s="331">
        <v>15.850000000000001</v>
      </c>
    </row>
    <row r="920" spans="1:10" s="128" customFormat="1" x14ac:dyDescent="0.35">
      <c r="A920" s="138" t="s">
        <v>6301</v>
      </c>
      <c r="B920" s="21">
        <v>6</v>
      </c>
      <c r="C920" s="20">
        <v>0.7</v>
      </c>
      <c r="D920" s="135">
        <v>38</v>
      </c>
      <c r="E920" s="21"/>
      <c r="F920" s="328">
        <v>17.600000000000001</v>
      </c>
      <c r="G920" s="328">
        <v>16.150000000000002</v>
      </c>
      <c r="H920" s="331">
        <v>15.850000000000001</v>
      </c>
      <c r="I920"/>
      <c r="J920"/>
    </row>
    <row r="921" spans="1:10" s="128" customFormat="1" x14ac:dyDescent="0.35">
      <c r="A921" s="138" t="s">
        <v>6555</v>
      </c>
      <c r="B921" s="21">
        <v>6</v>
      </c>
      <c r="C921" s="20">
        <v>0.7</v>
      </c>
      <c r="D921" s="135">
        <v>40</v>
      </c>
      <c r="E921" s="21"/>
      <c r="F921" s="328">
        <v>13</v>
      </c>
      <c r="G921" s="328">
        <v>11.950000000000001</v>
      </c>
      <c r="H921" s="331">
        <v>11.75</v>
      </c>
      <c r="I921"/>
      <c r="J921"/>
    </row>
    <row r="922" spans="1:10" x14ac:dyDescent="0.35">
      <c r="A922" s="138" t="s">
        <v>6578</v>
      </c>
      <c r="B922" s="21">
        <v>6</v>
      </c>
      <c r="C922" s="20">
        <v>0.7</v>
      </c>
      <c r="D922" s="135">
        <v>35</v>
      </c>
      <c r="E922" s="21"/>
      <c r="F922" s="328">
        <v>19.650000000000002</v>
      </c>
      <c r="G922" s="328">
        <v>18.05</v>
      </c>
      <c r="H922" s="331">
        <v>17.7</v>
      </c>
    </row>
    <row r="923" spans="1:10" x14ac:dyDescent="0.35">
      <c r="A923" s="138" t="s">
        <v>6582</v>
      </c>
      <c r="B923" s="21">
        <v>6</v>
      </c>
      <c r="C923" s="20">
        <v>0.7</v>
      </c>
      <c r="D923" s="135">
        <v>45</v>
      </c>
      <c r="E923" s="21"/>
      <c r="F923" s="328">
        <v>37</v>
      </c>
      <c r="G923" s="328">
        <v>33.950000000000003</v>
      </c>
      <c r="H923" s="331">
        <v>33.35</v>
      </c>
    </row>
    <row r="924" spans="1:10" s="128" customFormat="1" x14ac:dyDescent="0.35">
      <c r="A924" s="138" t="s">
        <v>6782</v>
      </c>
      <c r="B924" s="21">
        <v>6</v>
      </c>
      <c r="C924" s="20">
        <v>0.7</v>
      </c>
      <c r="D924" s="135">
        <v>40</v>
      </c>
      <c r="E924" s="21"/>
      <c r="F924" s="328">
        <v>28.650000000000002</v>
      </c>
      <c r="G924" s="328">
        <v>26.3</v>
      </c>
      <c r="H924" s="331">
        <v>25.8</v>
      </c>
      <c r="I924"/>
      <c r="J924"/>
    </row>
    <row r="925" spans="1:10" x14ac:dyDescent="0.35">
      <c r="A925" s="138" t="s">
        <v>6786</v>
      </c>
      <c r="B925" s="21">
        <v>6</v>
      </c>
      <c r="C925" s="20">
        <v>0.7</v>
      </c>
      <c r="D925" s="135">
        <v>40</v>
      </c>
      <c r="E925" s="21"/>
      <c r="F925" s="328">
        <v>35.950000000000003</v>
      </c>
      <c r="G925" s="328">
        <v>33</v>
      </c>
      <c r="H925" s="331">
        <v>32.4</v>
      </c>
    </row>
    <row r="926" spans="1:10" s="128" customFormat="1" x14ac:dyDescent="0.35">
      <c r="A926" s="138" t="s">
        <v>6790</v>
      </c>
      <c r="B926" s="21">
        <v>6</v>
      </c>
      <c r="C926" s="20">
        <v>0.7</v>
      </c>
      <c r="D926" s="135">
        <v>40</v>
      </c>
      <c r="E926" s="21"/>
      <c r="F926" s="328">
        <v>53.650000000000006</v>
      </c>
      <c r="G926" s="328">
        <v>49.25</v>
      </c>
      <c r="H926" s="331">
        <v>48.35</v>
      </c>
      <c r="I926"/>
      <c r="J926"/>
    </row>
    <row r="927" spans="1:10" s="128" customFormat="1" x14ac:dyDescent="0.35">
      <c r="A927" s="138" t="s">
        <v>14706</v>
      </c>
      <c r="B927" s="21">
        <v>6</v>
      </c>
      <c r="C927" s="20">
        <v>0.7</v>
      </c>
      <c r="D927" s="135">
        <v>44</v>
      </c>
      <c r="E927" s="21"/>
      <c r="F927" s="328">
        <v>22.3</v>
      </c>
      <c r="G927" s="328">
        <v>20.450000000000003</v>
      </c>
      <c r="H927" s="331">
        <v>20.100000000000001</v>
      </c>
      <c r="I927"/>
      <c r="J927"/>
    </row>
    <row r="928" spans="1:10" x14ac:dyDescent="0.35">
      <c r="A928" s="138" t="s">
        <v>7306</v>
      </c>
      <c r="B928" s="21">
        <v>6</v>
      </c>
      <c r="C928" s="20">
        <v>0.7</v>
      </c>
      <c r="D928" s="135">
        <v>40</v>
      </c>
      <c r="E928" s="21"/>
      <c r="F928" s="328">
        <v>14.200000000000001</v>
      </c>
      <c r="G928" s="328">
        <v>13</v>
      </c>
      <c r="H928" s="331">
        <v>12.8</v>
      </c>
    </row>
    <row r="929" spans="1:10" x14ac:dyDescent="0.35">
      <c r="A929" s="138" t="s">
        <v>7310</v>
      </c>
      <c r="B929" s="21">
        <v>6</v>
      </c>
      <c r="C929" s="20">
        <v>0.7</v>
      </c>
      <c r="D929" s="135">
        <v>40</v>
      </c>
      <c r="E929" s="21"/>
      <c r="F929" s="328">
        <v>13.4</v>
      </c>
      <c r="G929" s="328">
        <v>12.3</v>
      </c>
      <c r="H929" s="331">
        <v>12.05</v>
      </c>
    </row>
    <row r="930" spans="1:10" s="128" customFormat="1" x14ac:dyDescent="0.35">
      <c r="A930" s="138" t="s">
        <v>7927</v>
      </c>
      <c r="B930" s="21">
        <v>12</v>
      </c>
      <c r="C930" s="20">
        <v>0.5</v>
      </c>
      <c r="D930" s="135">
        <v>40</v>
      </c>
      <c r="E930" s="21"/>
      <c r="F930" s="328">
        <v>23.950000000000003</v>
      </c>
      <c r="G930" s="328">
        <v>22</v>
      </c>
      <c r="H930" s="331">
        <v>21.6</v>
      </c>
      <c r="I930"/>
      <c r="J930"/>
    </row>
    <row r="931" spans="1:10" x14ac:dyDescent="0.35">
      <c r="A931" s="138" t="s">
        <v>8034</v>
      </c>
      <c r="B931" s="21">
        <v>6</v>
      </c>
      <c r="C931" s="20">
        <v>0.7</v>
      </c>
      <c r="D931" s="135">
        <v>47</v>
      </c>
      <c r="E931" s="21"/>
      <c r="F931" s="328">
        <v>29.25</v>
      </c>
      <c r="G931" s="328">
        <v>26.85</v>
      </c>
      <c r="H931" s="331">
        <v>26.400000000000002</v>
      </c>
    </row>
    <row r="932" spans="1:10" s="128" customFormat="1" x14ac:dyDescent="0.35">
      <c r="A932" s="138" t="s">
        <v>8038</v>
      </c>
      <c r="B932" s="21">
        <v>6</v>
      </c>
      <c r="C932" s="20">
        <v>1</v>
      </c>
      <c r="D932" s="135">
        <v>40</v>
      </c>
      <c r="E932" s="21"/>
      <c r="F932" s="328">
        <v>24.950000000000003</v>
      </c>
      <c r="G932" s="328">
        <v>22.900000000000002</v>
      </c>
      <c r="H932" s="331">
        <v>22.5</v>
      </c>
      <c r="I932"/>
      <c r="J932"/>
    </row>
    <row r="933" spans="1:10" s="128" customFormat="1" x14ac:dyDescent="0.35">
      <c r="A933" s="138" t="s">
        <v>8042</v>
      </c>
      <c r="B933" s="21">
        <v>6</v>
      </c>
      <c r="C933" s="20">
        <v>0.7</v>
      </c>
      <c r="D933" s="135">
        <v>47</v>
      </c>
      <c r="E933" s="21"/>
      <c r="F933" s="328">
        <v>24.700000000000003</v>
      </c>
      <c r="G933" s="328">
        <v>22.650000000000002</v>
      </c>
      <c r="H933" s="331">
        <v>22.25</v>
      </c>
      <c r="I933"/>
      <c r="J933"/>
    </row>
    <row r="934" spans="1:10" x14ac:dyDescent="0.35">
      <c r="A934" s="138" t="s">
        <v>8046</v>
      </c>
      <c r="B934" s="21">
        <v>6</v>
      </c>
      <c r="C934" s="20">
        <v>1</v>
      </c>
      <c r="D934" s="135">
        <v>40</v>
      </c>
      <c r="E934" s="21"/>
      <c r="F934" s="328">
        <v>22.75</v>
      </c>
      <c r="G934" s="328">
        <v>20.900000000000002</v>
      </c>
      <c r="H934" s="331">
        <v>20.55</v>
      </c>
    </row>
    <row r="935" spans="1:10" x14ac:dyDescent="0.35">
      <c r="A935" s="138" t="s">
        <v>14429</v>
      </c>
      <c r="B935" s="21">
        <v>6</v>
      </c>
      <c r="C935" s="20">
        <v>1</v>
      </c>
      <c r="D935" s="135">
        <v>40</v>
      </c>
      <c r="E935" s="21"/>
      <c r="F935" s="328">
        <v>28.3</v>
      </c>
      <c r="G935" s="328">
        <v>26</v>
      </c>
      <c r="H935" s="331">
        <v>25.55</v>
      </c>
    </row>
    <row r="936" spans="1:10" s="128" customFormat="1" x14ac:dyDescent="0.35">
      <c r="A936" s="138" t="s">
        <v>15554</v>
      </c>
      <c r="B936" s="21">
        <v>6</v>
      </c>
      <c r="C936" s="20">
        <v>0.7</v>
      </c>
      <c r="D936" s="135">
        <v>40</v>
      </c>
      <c r="E936" s="21"/>
      <c r="F936" s="328">
        <v>27.35</v>
      </c>
      <c r="G936" s="328">
        <v>25.1</v>
      </c>
      <c r="H936" s="331">
        <v>24.650000000000002</v>
      </c>
      <c r="I936"/>
      <c r="J936"/>
    </row>
    <row r="937" spans="1:10" x14ac:dyDescent="0.35">
      <c r="A937" s="138" t="s">
        <v>8053</v>
      </c>
      <c r="B937" s="21">
        <v>60</v>
      </c>
      <c r="C937" s="20">
        <v>0.05</v>
      </c>
      <c r="D937" s="135">
        <v>47</v>
      </c>
      <c r="E937" s="21"/>
      <c r="F937" s="328">
        <v>5</v>
      </c>
      <c r="G937" s="328">
        <v>4.6000000000000005</v>
      </c>
      <c r="H937" s="331">
        <v>4.55</v>
      </c>
    </row>
    <row r="938" spans="1:10" s="128" customFormat="1" x14ac:dyDescent="0.35">
      <c r="A938" s="138" t="s">
        <v>14275</v>
      </c>
      <c r="B938" s="21">
        <v>6</v>
      </c>
      <c r="C938" s="20">
        <v>0.7</v>
      </c>
      <c r="D938" s="135">
        <v>40</v>
      </c>
      <c r="E938" s="21"/>
      <c r="F938" s="328">
        <v>35.35</v>
      </c>
      <c r="G938" s="328">
        <v>32.450000000000003</v>
      </c>
      <c r="H938" s="331">
        <v>31.85</v>
      </c>
      <c r="I938"/>
      <c r="J938"/>
    </row>
    <row r="939" spans="1:10" s="128" customFormat="1" x14ac:dyDescent="0.35">
      <c r="A939" s="138" t="s">
        <v>8059</v>
      </c>
      <c r="B939" s="21">
        <v>6</v>
      </c>
      <c r="C939" s="20">
        <v>0.7</v>
      </c>
      <c r="D939" s="135">
        <v>40</v>
      </c>
      <c r="E939" s="21"/>
      <c r="F939" s="328">
        <v>31.700000000000003</v>
      </c>
      <c r="G939" s="328">
        <v>29.1</v>
      </c>
      <c r="H939" s="331">
        <v>28.55</v>
      </c>
      <c r="I939"/>
      <c r="J939"/>
    </row>
    <row r="940" spans="1:10" s="128" customFormat="1" x14ac:dyDescent="0.35">
      <c r="A940" s="138" t="s">
        <v>8105</v>
      </c>
      <c r="B940" s="21">
        <v>6</v>
      </c>
      <c r="C940" s="20">
        <v>0.7</v>
      </c>
      <c r="D940" s="135">
        <v>40</v>
      </c>
      <c r="E940" s="21"/>
      <c r="F940" s="328">
        <v>36.550000000000004</v>
      </c>
      <c r="G940" s="328">
        <v>33.550000000000004</v>
      </c>
      <c r="H940" s="331">
        <v>32.950000000000003</v>
      </c>
      <c r="I940"/>
      <c r="J940"/>
    </row>
    <row r="941" spans="1:10" x14ac:dyDescent="0.35">
      <c r="A941" s="138" t="s">
        <v>8109</v>
      </c>
      <c r="B941" s="21">
        <v>3</v>
      </c>
      <c r="C941" s="20">
        <v>0.7</v>
      </c>
      <c r="D941" s="135">
        <v>48</v>
      </c>
      <c r="E941" s="21"/>
      <c r="F941" s="328">
        <v>48.25</v>
      </c>
      <c r="G941" s="328">
        <v>44.300000000000004</v>
      </c>
      <c r="H941" s="331">
        <v>43.5</v>
      </c>
    </row>
    <row r="942" spans="1:10" x14ac:dyDescent="0.35">
      <c r="A942" s="138" t="s">
        <v>8113</v>
      </c>
      <c r="B942" s="21">
        <v>3</v>
      </c>
      <c r="C942" s="20">
        <v>0.7</v>
      </c>
      <c r="D942" s="135">
        <v>55</v>
      </c>
      <c r="E942" s="21"/>
      <c r="F942" s="328">
        <v>49.300000000000004</v>
      </c>
      <c r="G942" s="328">
        <v>45.25</v>
      </c>
      <c r="H942" s="331">
        <v>44.45</v>
      </c>
    </row>
    <row r="943" spans="1:10" s="128" customFormat="1" x14ac:dyDescent="0.35">
      <c r="A943" s="138" t="s">
        <v>8117</v>
      </c>
      <c r="B943" s="21">
        <v>3</v>
      </c>
      <c r="C943" s="20">
        <v>0.7</v>
      </c>
      <c r="D943" s="135">
        <v>55</v>
      </c>
      <c r="E943" s="21"/>
      <c r="F943" s="328">
        <v>49.300000000000004</v>
      </c>
      <c r="G943" s="328">
        <v>45.25</v>
      </c>
      <c r="H943" s="331">
        <v>44.45</v>
      </c>
      <c r="I943"/>
      <c r="J943"/>
    </row>
    <row r="944" spans="1:10" x14ac:dyDescent="0.35">
      <c r="A944" s="138" t="s">
        <v>8121</v>
      </c>
      <c r="B944" s="21">
        <v>3</v>
      </c>
      <c r="C944" s="20">
        <v>0.7</v>
      </c>
      <c r="D944" s="135">
        <v>43</v>
      </c>
      <c r="E944" s="21"/>
      <c r="F944" s="328">
        <v>48.1</v>
      </c>
      <c r="G944" s="328">
        <v>44.150000000000006</v>
      </c>
      <c r="H944" s="331">
        <v>43.400000000000006</v>
      </c>
    </row>
    <row r="945" spans="1:10" s="128" customFormat="1" x14ac:dyDescent="0.35">
      <c r="A945" s="138" t="s">
        <v>14718</v>
      </c>
      <c r="B945" s="21">
        <v>6</v>
      </c>
      <c r="C945" s="20">
        <v>0.7</v>
      </c>
      <c r="D945" s="135">
        <v>50</v>
      </c>
      <c r="E945" s="21"/>
      <c r="F945" s="328">
        <v>19.8</v>
      </c>
      <c r="G945" s="328">
        <v>18.150000000000002</v>
      </c>
      <c r="H945" s="331">
        <v>17.850000000000001</v>
      </c>
      <c r="I945"/>
      <c r="J945"/>
    </row>
    <row r="946" spans="1:10" s="128" customFormat="1" x14ac:dyDescent="0.35">
      <c r="A946" s="138" t="s">
        <v>8334</v>
      </c>
      <c r="B946" s="21">
        <v>6</v>
      </c>
      <c r="C946" s="20">
        <v>0.7</v>
      </c>
      <c r="D946" s="135">
        <v>40</v>
      </c>
      <c r="E946" s="21"/>
      <c r="F946" s="328">
        <v>20.900000000000002</v>
      </c>
      <c r="G946" s="328">
        <v>19.200000000000003</v>
      </c>
      <c r="H946" s="331">
        <v>18.850000000000001</v>
      </c>
      <c r="I946"/>
      <c r="J946"/>
    </row>
    <row r="947" spans="1:10" x14ac:dyDescent="0.35">
      <c r="A947" s="138" t="s">
        <v>8338</v>
      </c>
      <c r="B947" s="21">
        <v>6</v>
      </c>
      <c r="C947" s="20">
        <v>0.7</v>
      </c>
      <c r="D947" s="135">
        <v>34</v>
      </c>
      <c r="E947" s="21"/>
      <c r="F947" s="328">
        <v>15.9</v>
      </c>
      <c r="G947" s="328">
        <v>14.600000000000001</v>
      </c>
      <c r="H947" s="331">
        <v>14.350000000000001</v>
      </c>
    </row>
    <row r="948" spans="1:10" x14ac:dyDescent="0.35">
      <c r="A948" s="138" t="s">
        <v>14845</v>
      </c>
      <c r="B948" s="21">
        <v>6</v>
      </c>
      <c r="C948" s="20">
        <v>0.7</v>
      </c>
      <c r="D948" s="135">
        <v>43</v>
      </c>
      <c r="E948" s="21"/>
      <c r="F948" s="328">
        <v>28.3</v>
      </c>
      <c r="G948" s="328">
        <v>25.950000000000003</v>
      </c>
      <c r="H948" s="331">
        <v>25.5</v>
      </c>
    </row>
    <row r="949" spans="1:10" s="128" customFormat="1" x14ac:dyDescent="0.35">
      <c r="A949" s="138" t="s">
        <v>8725</v>
      </c>
      <c r="B949" s="21">
        <v>6</v>
      </c>
      <c r="C949" s="20">
        <v>0.7</v>
      </c>
      <c r="D949" s="135">
        <v>21</v>
      </c>
      <c r="E949" s="21"/>
      <c r="F949" s="328">
        <v>14.450000000000001</v>
      </c>
      <c r="G949" s="328">
        <v>13.25</v>
      </c>
      <c r="H949" s="331">
        <v>13.05</v>
      </c>
      <c r="I949"/>
      <c r="J949"/>
    </row>
    <row r="950" spans="1:10" x14ac:dyDescent="0.35">
      <c r="A950" s="138" t="s">
        <v>8749</v>
      </c>
      <c r="B950" s="21">
        <v>4</v>
      </c>
      <c r="C950" s="20">
        <v>0.7</v>
      </c>
      <c r="D950" s="135">
        <v>40</v>
      </c>
      <c r="E950" s="21"/>
      <c r="F950" s="328">
        <v>21.35</v>
      </c>
      <c r="G950" s="328">
        <v>19.600000000000001</v>
      </c>
      <c r="H950" s="331">
        <v>19.25</v>
      </c>
    </row>
    <row r="951" spans="1:10" s="128" customFormat="1" x14ac:dyDescent="0.35">
      <c r="A951" s="138" t="s">
        <v>8754</v>
      </c>
      <c r="B951" s="21">
        <v>6</v>
      </c>
      <c r="C951" s="20">
        <v>0.7</v>
      </c>
      <c r="D951" s="135">
        <v>81</v>
      </c>
      <c r="E951" s="21"/>
      <c r="F951" s="328">
        <v>20.450000000000003</v>
      </c>
      <c r="G951" s="328">
        <v>18.75</v>
      </c>
      <c r="H951" s="331">
        <v>18.400000000000002</v>
      </c>
      <c r="I951"/>
      <c r="J951"/>
    </row>
    <row r="952" spans="1:10" s="128" customFormat="1" x14ac:dyDescent="0.35">
      <c r="A952" s="138" t="s">
        <v>8995</v>
      </c>
      <c r="B952" s="21">
        <v>6</v>
      </c>
      <c r="C952" s="20">
        <v>0.7</v>
      </c>
      <c r="D952" s="135">
        <v>40</v>
      </c>
      <c r="E952" s="21"/>
      <c r="F952" s="328">
        <v>19.5</v>
      </c>
      <c r="G952" s="328">
        <v>17.900000000000002</v>
      </c>
      <c r="H952" s="331">
        <v>17.55</v>
      </c>
      <c r="I952"/>
      <c r="J952"/>
    </row>
    <row r="953" spans="1:10" x14ac:dyDescent="0.35">
      <c r="A953" s="138" t="s">
        <v>9011</v>
      </c>
      <c r="B953" s="21">
        <v>6</v>
      </c>
      <c r="C953" s="20">
        <v>0.7</v>
      </c>
      <c r="D953" s="135">
        <v>40</v>
      </c>
      <c r="E953" s="21"/>
      <c r="F953" s="328">
        <v>17.100000000000001</v>
      </c>
      <c r="G953" s="328">
        <v>15.700000000000001</v>
      </c>
      <c r="H953" s="331">
        <v>15.4</v>
      </c>
    </row>
    <row r="954" spans="1:10" x14ac:dyDescent="0.35">
      <c r="A954" s="138" t="s">
        <v>14277</v>
      </c>
      <c r="B954" s="21">
        <v>6</v>
      </c>
      <c r="C954" s="20">
        <v>0.7</v>
      </c>
      <c r="D954" s="135">
        <v>40</v>
      </c>
      <c r="E954" s="21"/>
      <c r="F954" s="328">
        <v>20.05</v>
      </c>
      <c r="G954" s="328">
        <v>18.400000000000002</v>
      </c>
      <c r="H954" s="331">
        <v>18.05</v>
      </c>
    </row>
    <row r="955" spans="1:10" s="128" customFormat="1" x14ac:dyDescent="0.35">
      <c r="A955" s="138" t="s">
        <v>9015</v>
      </c>
      <c r="B955" s="21">
        <v>6</v>
      </c>
      <c r="C955" s="20">
        <v>0.7</v>
      </c>
      <c r="D955" s="135">
        <v>40</v>
      </c>
      <c r="E955" s="21"/>
      <c r="F955" s="328">
        <v>20.350000000000001</v>
      </c>
      <c r="G955" s="328">
        <v>18.650000000000002</v>
      </c>
      <c r="H955" s="331">
        <v>18.350000000000001</v>
      </c>
      <c r="I955"/>
      <c r="J955"/>
    </row>
    <row r="956" spans="1:10" x14ac:dyDescent="0.35">
      <c r="A956" s="138" t="s">
        <v>14279</v>
      </c>
      <c r="B956" s="21">
        <v>6</v>
      </c>
      <c r="C956" s="20">
        <v>0.7</v>
      </c>
      <c r="D956" s="135">
        <v>40</v>
      </c>
      <c r="E956" s="21"/>
      <c r="F956" s="328">
        <v>21.75</v>
      </c>
      <c r="G956" s="328">
        <v>19.950000000000003</v>
      </c>
      <c r="H956" s="331">
        <v>19.600000000000001</v>
      </c>
    </row>
    <row r="957" spans="1:10" s="128" customFormat="1" x14ac:dyDescent="0.35">
      <c r="A957" s="138" t="s">
        <v>9019</v>
      </c>
      <c r="B957" s="21">
        <v>3</v>
      </c>
      <c r="C957" s="20">
        <v>0.7</v>
      </c>
      <c r="D957" s="135">
        <v>40</v>
      </c>
      <c r="E957" s="21"/>
      <c r="F957" s="328">
        <v>40.550000000000004</v>
      </c>
      <c r="G957" s="328">
        <v>37.200000000000003</v>
      </c>
      <c r="H957" s="331">
        <v>36.550000000000004</v>
      </c>
      <c r="I957"/>
      <c r="J957"/>
    </row>
    <row r="958" spans="1:10" s="128" customFormat="1" x14ac:dyDescent="0.35">
      <c r="A958" s="138" t="s">
        <v>9023</v>
      </c>
      <c r="B958" s="21">
        <v>6</v>
      </c>
      <c r="C958" s="20">
        <v>0.7</v>
      </c>
      <c r="D958" s="135">
        <v>40</v>
      </c>
      <c r="E958" s="21"/>
      <c r="F958" s="328">
        <v>14.05</v>
      </c>
      <c r="G958" s="328">
        <v>12.9</v>
      </c>
      <c r="H958" s="331">
        <v>12.65</v>
      </c>
      <c r="I958"/>
      <c r="J958"/>
    </row>
    <row r="959" spans="1:10" x14ac:dyDescent="0.35">
      <c r="A959" s="138" t="s">
        <v>9027</v>
      </c>
      <c r="B959" s="21">
        <v>6</v>
      </c>
      <c r="C959" s="20">
        <v>0.7</v>
      </c>
      <c r="D959" s="135">
        <v>40</v>
      </c>
      <c r="E959" s="21"/>
      <c r="F959" s="328">
        <v>23.150000000000002</v>
      </c>
      <c r="G959" s="328">
        <v>21.25</v>
      </c>
      <c r="H959" s="331">
        <v>20.85</v>
      </c>
    </row>
    <row r="960" spans="1:10" x14ac:dyDescent="0.35">
      <c r="A960" s="138" t="s">
        <v>9071</v>
      </c>
      <c r="B960" s="21">
        <v>6</v>
      </c>
      <c r="C960" s="20">
        <v>0.7</v>
      </c>
      <c r="D960" s="135">
        <v>40</v>
      </c>
      <c r="E960" s="21"/>
      <c r="F960" s="328">
        <v>29.25</v>
      </c>
      <c r="G960" s="328">
        <v>26.85</v>
      </c>
      <c r="H960" s="331">
        <v>26.35</v>
      </c>
    </row>
    <row r="961" spans="1:10" s="128" customFormat="1" x14ac:dyDescent="0.35">
      <c r="A961" s="138" t="s">
        <v>14548</v>
      </c>
      <c r="B961" s="21">
        <v>12</v>
      </c>
      <c r="C961" s="20">
        <v>0.05</v>
      </c>
      <c r="D961" s="135">
        <v>38</v>
      </c>
      <c r="E961" s="21"/>
      <c r="F961" s="328">
        <v>6</v>
      </c>
      <c r="G961" s="328">
        <v>5.5</v>
      </c>
      <c r="H961" s="331">
        <v>5.4</v>
      </c>
      <c r="I961"/>
      <c r="J961"/>
    </row>
    <row r="962" spans="1:10" x14ac:dyDescent="0.35">
      <c r="A962" s="138" t="s">
        <v>9200</v>
      </c>
      <c r="B962" s="21">
        <v>6</v>
      </c>
      <c r="C962" s="20">
        <v>1</v>
      </c>
      <c r="D962" s="135">
        <v>37.5</v>
      </c>
      <c r="E962" s="21"/>
      <c r="F962" s="328">
        <v>12.65</v>
      </c>
      <c r="G962" s="328">
        <v>11.600000000000001</v>
      </c>
      <c r="H962" s="331">
        <v>11.4</v>
      </c>
    </row>
    <row r="963" spans="1:10" s="128" customFormat="1" x14ac:dyDescent="0.35">
      <c r="A963" s="138" t="s">
        <v>9450</v>
      </c>
      <c r="B963" s="21">
        <v>6</v>
      </c>
      <c r="C963" s="20">
        <v>0.7</v>
      </c>
      <c r="D963" s="135">
        <v>40</v>
      </c>
      <c r="E963" s="21"/>
      <c r="F963" s="328">
        <v>30.150000000000002</v>
      </c>
      <c r="G963" s="328">
        <v>27.700000000000003</v>
      </c>
      <c r="H963" s="331">
        <v>27.200000000000003</v>
      </c>
      <c r="I963"/>
      <c r="J963"/>
    </row>
    <row r="964" spans="1:10" s="128" customFormat="1" x14ac:dyDescent="0.35">
      <c r="A964" s="138" t="s">
        <v>9465</v>
      </c>
      <c r="B964" s="21">
        <v>6</v>
      </c>
      <c r="C964" s="20">
        <v>1</v>
      </c>
      <c r="D964" s="135">
        <v>43</v>
      </c>
      <c r="E964" s="21"/>
      <c r="F964" s="328">
        <v>36</v>
      </c>
      <c r="G964" s="328">
        <v>33.050000000000004</v>
      </c>
      <c r="H964" s="331">
        <v>32.5</v>
      </c>
      <c r="I964"/>
      <c r="J964"/>
    </row>
    <row r="965" spans="1:10" x14ac:dyDescent="0.35">
      <c r="A965" s="138" t="s">
        <v>9469</v>
      </c>
      <c r="B965" s="21">
        <v>6</v>
      </c>
      <c r="C965" s="20">
        <v>0.7</v>
      </c>
      <c r="D965" s="135">
        <v>43</v>
      </c>
      <c r="E965" s="21"/>
      <c r="F965" s="328">
        <v>30.75</v>
      </c>
      <c r="G965" s="328">
        <v>28.200000000000003</v>
      </c>
      <c r="H965" s="331">
        <v>27.700000000000003</v>
      </c>
    </row>
    <row r="966" spans="1:10" x14ac:dyDescent="0.35">
      <c r="A966" s="138" t="s">
        <v>9473</v>
      </c>
      <c r="B966" s="21">
        <v>6</v>
      </c>
      <c r="C966" s="20">
        <v>1</v>
      </c>
      <c r="D966" s="135">
        <v>40</v>
      </c>
      <c r="E966" s="21"/>
      <c r="F966" s="328">
        <v>17.900000000000002</v>
      </c>
      <c r="G966" s="328">
        <v>16.400000000000002</v>
      </c>
      <c r="H966" s="331">
        <v>16.150000000000002</v>
      </c>
    </row>
    <row r="967" spans="1:10" x14ac:dyDescent="0.35">
      <c r="A967" s="138" t="s">
        <v>9480</v>
      </c>
      <c r="B967" s="21">
        <v>6</v>
      </c>
      <c r="C967" s="20">
        <v>0.7</v>
      </c>
      <c r="D967" s="135">
        <v>43</v>
      </c>
      <c r="E967" s="21"/>
      <c r="F967" s="328">
        <v>34.700000000000003</v>
      </c>
      <c r="G967" s="328">
        <v>31.85</v>
      </c>
      <c r="H967" s="331">
        <v>31.3</v>
      </c>
    </row>
    <row r="968" spans="1:10" x14ac:dyDescent="0.35">
      <c r="A968" s="138" t="s">
        <v>9541</v>
      </c>
      <c r="B968" s="21">
        <v>12</v>
      </c>
      <c r="C968" s="20">
        <v>1</v>
      </c>
      <c r="D968" s="135">
        <v>40</v>
      </c>
      <c r="E968" s="21"/>
      <c r="F968" s="328">
        <v>14.25</v>
      </c>
      <c r="G968" s="328">
        <v>13.05</v>
      </c>
      <c r="H968" s="331">
        <v>12.850000000000001</v>
      </c>
    </row>
    <row r="969" spans="1:10" s="128" customFormat="1" x14ac:dyDescent="0.35">
      <c r="A969" s="138" t="s">
        <v>9598</v>
      </c>
      <c r="B969" s="21">
        <v>6</v>
      </c>
      <c r="C969" s="20">
        <v>0.7</v>
      </c>
      <c r="D969" s="135">
        <v>40</v>
      </c>
      <c r="E969" s="21"/>
      <c r="F969" s="328">
        <v>23.150000000000002</v>
      </c>
      <c r="G969" s="328">
        <v>21.25</v>
      </c>
      <c r="H969" s="331">
        <v>20.85</v>
      </c>
      <c r="I969"/>
      <c r="J969"/>
    </row>
    <row r="970" spans="1:10" s="128" customFormat="1" x14ac:dyDescent="0.35">
      <c r="A970" s="138" t="s">
        <v>9733</v>
      </c>
      <c r="B970" s="21">
        <v>6</v>
      </c>
      <c r="C970" s="20">
        <v>1</v>
      </c>
      <c r="D970" s="135">
        <v>32</v>
      </c>
      <c r="E970" s="21"/>
      <c r="F970" s="328">
        <v>17.5</v>
      </c>
      <c r="G970" s="328">
        <v>16.05</v>
      </c>
      <c r="H970" s="331">
        <v>15.75</v>
      </c>
      <c r="I970"/>
      <c r="J970"/>
    </row>
    <row r="971" spans="1:10" x14ac:dyDescent="0.35">
      <c r="A971" s="138" t="s">
        <v>9928</v>
      </c>
      <c r="B971" s="21">
        <v>6</v>
      </c>
      <c r="C971" s="20">
        <v>1</v>
      </c>
      <c r="D971" s="135">
        <v>37.5</v>
      </c>
      <c r="E971" s="21"/>
      <c r="F971" s="328">
        <v>10.9</v>
      </c>
      <c r="G971" s="328">
        <v>10.050000000000001</v>
      </c>
      <c r="H971" s="331">
        <v>9.8500000000000014</v>
      </c>
    </row>
    <row r="972" spans="1:10" x14ac:dyDescent="0.35">
      <c r="A972" s="138" t="s">
        <v>9938</v>
      </c>
      <c r="B972" s="21">
        <v>6</v>
      </c>
      <c r="C972" s="20">
        <v>1</v>
      </c>
      <c r="D972" s="135">
        <v>37.5</v>
      </c>
      <c r="E972" s="21"/>
      <c r="F972" s="328">
        <v>11.350000000000001</v>
      </c>
      <c r="G972" s="328">
        <v>10.4</v>
      </c>
      <c r="H972" s="331">
        <v>10.25</v>
      </c>
    </row>
    <row r="973" spans="1:10" x14ac:dyDescent="0.35">
      <c r="A973" s="138" t="s">
        <v>9947</v>
      </c>
      <c r="B973" s="21">
        <v>9</v>
      </c>
      <c r="C973" s="20">
        <v>1</v>
      </c>
      <c r="D973" s="135">
        <v>42.8</v>
      </c>
      <c r="E973" s="21"/>
      <c r="F973" s="328">
        <v>43.300000000000004</v>
      </c>
      <c r="G973" s="328">
        <v>39.75</v>
      </c>
      <c r="H973" s="331">
        <v>39.050000000000004</v>
      </c>
    </row>
    <row r="974" spans="1:10" x14ac:dyDescent="0.35">
      <c r="A974" s="138" t="s">
        <v>9950</v>
      </c>
      <c r="B974" s="21">
        <v>6</v>
      </c>
      <c r="C974" s="20">
        <v>0.7</v>
      </c>
      <c r="D974" s="135">
        <v>37.5</v>
      </c>
      <c r="E974" s="21"/>
      <c r="F974" s="328">
        <v>8.75</v>
      </c>
      <c r="G974" s="328">
        <v>8.0500000000000007</v>
      </c>
      <c r="H974" s="331">
        <v>7.9</v>
      </c>
    </row>
    <row r="975" spans="1:10" s="128" customFormat="1" x14ac:dyDescent="0.35">
      <c r="A975" s="138" t="s">
        <v>9956</v>
      </c>
      <c r="B975" s="21">
        <v>6</v>
      </c>
      <c r="C975" s="20">
        <v>1</v>
      </c>
      <c r="D975" s="135">
        <v>37.5</v>
      </c>
      <c r="E975" s="21"/>
      <c r="F975" s="328">
        <v>10.450000000000001</v>
      </c>
      <c r="G975" s="328">
        <v>9.6000000000000014</v>
      </c>
      <c r="H975" s="331">
        <v>9.4</v>
      </c>
      <c r="I975"/>
      <c r="J975"/>
    </row>
    <row r="976" spans="1:10" s="128" customFormat="1" x14ac:dyDescent="0.35">
      <c r="A976" s="138" t="s">
        <v>9995</v>
      </c>
      <c r="B976" s="21">
        <v>6</v>
      </c>
      <c r="C976" s="20">
        <v>0.7</v>
      </c>
      <c r="D976" s="135">
        <v>40</v>
      </c>
      <c r="E976" s="21"/>
      <c r="F976" s="328">
        <v>31.75</v>
      </c>
      <c r="G976" s="328">
        <v>29.150000000000002</v>
      </c>
      <c r="H976" s="331">
        <v>28.6</v>
      </c>
      <c r="I976"/>
      <c r="J976"/>
    </row>
    <row r="977" spans="1:10" x14ac:dyDescent="0.35">
      <c r="A977" s="138" t="s">
        <v>9999</v>
      </c>
      <c r="B977" s="21">
        <v>6</v>
      </c>
      <c r="C977" s="20">
        <v>0.7</v>
      </c>
      <c r="D977" s="135">
        <v>40</v>
      </c>
      <c r="E977" s="21"/>
      <c r="F977" s="328">
        <v>18.25</v>
      </c>
      <c r="G977" s="328">
        <v>16.75</v>
      </c>
      <c r="H977" s="331">
        <v>16.45</v>
      </c>
    </row>
    <row r="978" spans="1:10" x14ac:dyDescent="0.35">
      <c r="A978" s="138" t="s">
        <v>10003</v>
      </c>
      <c r="B978" s="21">
        <v>36</v>
      </c>
      <c r="C978" s="20">
        <v>0.05</v>
      </c>
      <c r="D978" s="135">
        <v>40</v>
      </c>
      <c r="E978" s="21"/>
      <c r="F978" s="328">
        <v>7.95</v>
      </c>
      <c r="G978" s="328">
        <v>7.3000000000000007</v>
      </c>
      <c r="H978" s="331">
        <v>7.2</v>
      </c>
    </row>
    <row r="979" spans="1:10" s="128" customFormat="1" x14ac:dyDescent="0.35">
      <c r="A979" s="138" t="s">
        <v>10102</v>
      </c>
      <c r="B979" s="21">
        <v>6</v>
      </c>
      <c r="C979" s="20">
        <v>0.7</v>
      </c>
      <c r="D979" s="135">
        <v>38</v>
      </c>
      <c r="E979" s="21"/>
      <c r="F979" s="328">
        <v>33.950000000000003</v>
      </c>
      <c r="G979" s="328">
        <v>31.150000000000002</v>
      </c>
      <c r="H979" s="331">
        <v>30.6</v>
      </c>
      <c r="I979"/>
      <c r="J979"/>
    </row>
    <row r="980" spans="1:10" x14ac:dyDescent="0.35">
      <c r="A980" s="138" t="s">
        <v>10106</v>
      </c>
      <c r="B980" s="21">
        <v>6</v>
      </c>
      <c r="C980" s="20">
        <v>0.7</v>
      </c>
      <c r="D980" s="135">
        <v>43</v>
      </c>
      <c r="E980" s="21"/>
      <c r="F980" s="328">
        <v>40.1</v>
      </c>
      <c r="G980" s="328">
        <v>36.85</v>
      </c>
      <c r="H980" s="331">
        <v>36.200000000000003</v>
      </c>
    </row>
    <row r="981" spans="1:10" x14ac:dyDescent="0.35">
      <c r="A981" s="138" t="s">
        <v>10110</v>
      </c>
      <c r="B981" s="21">
        <v>6</v>
      </c>
      <c r="C981" s="20">
        <v>0.7</v>
      </c>
      <c r="D981" s="135">
        <v>38</v>
      </c>
      <c r="E981" s="21"/>
      <c r="F981" s="328">
        <v>39.400000000000006</v>
      </c>
      <c r="G981" s="328">
        <v>36.15</v>
      </c>
      <c r="H981" s="331">
        <v>35.5</v>
      </c>
    </row>
    <row r="982" spans="1:10" s="128" customFormat="1" x14ac:dyDescent="0.35">
      <c r="A982" s="138" t="s">
        <v>10114</v>
      </c>
      <c r="B982" s="21">
        <v>6</v>
      </c>
      <c r="C982" s="20">
        <v>0.7</v>
      </c>
      <c r="D982" s="135">
        <v>38</v>
      </c>
      <c r="E982" s="21"/>
      <c r="F982" s="328">
        <v>46.75</v>
      </c>
      <c r="G982" s="328">
        <v>42.95</v>
      </c>
      <c r="H982" s="331">
        <v>42.150000000000006</v>
      </c>
      <c r="I982"/>
      <c r="J982"/>
    </row>
    <row r="983" spans="1:10" s="128" customFormat="1" x14ac:dyDescent="0.35">
      <c r="A983" s="138" t="s">
        <v>10118</v>
      </c>
      <c r="B983" s="21">
        <v>6</v>
      </c>
      <c r="C983" s="20">
        <v>0.7</v>
      </c>
      <c r="D983" s="135">
        <v>38</v>
      </c>
      <c r="E983" s="21"/>
      <c r="F983" s="328">
        <v>57.7</v>
      </c>
      <c r="G983" s="328">
        <v>52.95</v>
      </c>
      <c r="H983" s="331">
        <v>52</v>
      </c>
      <c r="I983"/>
      <c r="J983"/>
    </row>
    <row r="984" spans="1:10" x14ac:dyDescent="0.35">
      <c r="A984" s="138" t="s">
        <v>10122</v>
      </c>
      <c r="B984" s="21">
        <v>6</v>
      </c>
      <c r="C984" s="20">
        <v>0.7</v>
      </c>
      <c r="D984" s="135">
        <v>43</v>
      </c>
      <c r="E984" s="21"/>
      <c r="F984" s="328">
        <v>58.050000000000004</v>
      </c>
      <c r="G984" s="328">
        <v>53.300000000000004</v>
      </c>
      <c r="H984" s="331">
        <v>52.35</v>
      </c>
    </row>
    <row r="985" spans="1:10" x14ac:dyDescent="0.35">
      <c r="A985" s="138" t="s">
        <v>10126</v>
      </c>
      <c r="B985" s="21">
        <v>6</v>
      </c>
      <c r="C985" s="20">
        <v>0.7</v>
      </c>
      <c r="D985" s="135">
        <v>43</v>
      </c>
      <c r="E985" s="21"/>
      <c r="F985" s="328">
        <v>64.900000000000006</v>
      </c>
      <c r="G985" s="328">
        <v>59.550000000000004</v>
      </c>
      <c r="H985" s="331">
        <v>58.5</v>
      </c>
    </row>
    <row r="986" spans="1:10" x14ac:dyDescent="0.35">
      <c r="A986" s="138" t="s">
        <v>10130</v>
      </c>
      <c r="B986" s="21">
        <v>6</v>
      </c>
      <c r="C986" s="20">
        <v>1</v>
      </c>
      <c r="D986" s="135">
        <v>37.5</v>
      </c>
      <c r="E986" s="21"/>
      <c r="F986" s="328">
        <v>11.100000000000001</v>
      </c>
      <c r="G986" s="328">
        <v>10.200000000000001</v>
      </c>
      <c r="H986" s="331">
        <v>10</v>
      </c>
    </row>
    <row r="987" spans="1:10" x14ac:dyDescent="0.35">
      <c r="A987" s="138" t="s">
        <v>10262</v>
      </c>
      <c r="B987" s="21">
        <v>6</v>
      </c>
      <c r="C987" s="20">
        <v>1</v>
      </c>
      <c r="D987" s="135">
        <v>37.5</v>
      </c>
      <c r="E987" s="21"/>
      <c r="F987" s="328">
        <v>15.850000000000001</v>
      </c>
      <c r="G987" s="328">
        <v>14.55</v>
      </c>
      <c r="H987" s="331">
        <v>14.3</v>
      </c>
    </row>
    <row r="988" spans="1:10" x14ac:dyDescent="0.35">
      <c r="A988" s="138" t="s">
        <v>10371</v>
      </c>
      <c r="B988" s="21">
        <v>12</v>
      </c>
      <c r="C988" s="20">
        <v>0.05</v>
      </c>
      <c r="D988" s="135">
        <v>40</v>
      </c>
      <c r="E988" s="21"/>
      <c r="F988" s="328">
        <v>3.4000000000000004</v>
      </c>
      <c r="G988" s="328">
        <v>3.1</v>
      </c>
      <c r="H988" s="331">
        <v>3.0500000000000003</v>
      </c>
    </row>
    <row r="989" spans="1:10" s="128" customFormat="1" x14ac:dyDescent="0.35">
      <c r="A989" s="138" t="s">
        <v>10588</v>
      </c>
      <c r="B989" s="21">
        <v>6</v>
      </c>
      <c r="C989" s="20">
        <v>0.7</v>
      </c>
      <c r="D989" s="135">
        <v>37.5</v>
      </c>
      <c r="E989" s="21"/>
      <c r="F989" s="328">
        <v>15.100000000000001</v>
      </c>
      <c r="G989" s="328">
        <v>13.9</v>
      </c>
      <c r="H989" s="331">
        <v>13.65</v>
      </c>
      <c r="I989"/>
      <c r="J989"/>
    </row>
    <row r="990" spans="1:10" x14ac:dyDescent="0.35">
      <c r="A990" s="138" t="s">
        <v>10592</v>
      </c>
      <c r="B990" s="21">
        <v>6</v>
      </c>
      <c r="C990" s="20">
        <v>0.7</v>
      </c>
      <c r="D990" s="135">
        <v>37.5</v>
      </c>
      <c r="E990" s="21"/>
      <c r="F990" s="328">
        <v>18.45</v>
      </c>
      <c r="G990" s="328">
        <v>16.95</v>
      </c>
      <c r="H990" s="331">
        <v>16.650000000000002</v>
      </c>
    </row>
    <row r="991" spans="1:10" x14ac:dyDescent="0.35">
      <c r="A991" s="138" t="s">
        <v>10596</v>
      </c>
      <c r="B991" s="21">
        <v>6</v>
      </c>
      <c r="C991" s="20">
        <v>0.7</v>
      </c>
      <c r="D991" s="135">
        <v>37.5</v>
      </c>
      <c r="E991" s="21"/>
      <c r="F991" s="328">
        <v>18.45</v>
      </c>
      <c r="G991" s="328">
        <v>16.95</v>
      </c>
      <c r="H991" s="331">
        <v>16.650000000000002</v>
      </c>
    </row>
    <row r="992" spans="1:10" s="128" customFormat="1" x14ac:dyDescent="0.35">
      <c r="A992" s="138" t="s">
        <v>10622</v>
      </c>
      <c r="B992" s="21">
        <v>6</v>
      </c>
      <c r="C992" s="20">
        <v>0.7</v>
      </c>
      <c r="D992" s="135">
        <v>41.2</v>
      </c>
      <c r="E992" s="21"/>
      <c r="F992" s="328">
        <v>14.05</v>
      </c>
      <c r="G992" s="328">
        <v>12.9</v>
      </c>
      <c r="H992" s="331">
        <v>12.65</v>
      </c>
      <c r="I992"/>
      <c r="J992"/>
    </row>
    <row r="993" spans="1:10" x14ac:dyDescent="0.35">
      <c r="A993" s="138" t="s">
        <v>10626</v>
      </c>
      <c r="B993" s="21">
        <v>6</v>
      </c>
      <c r="C993" s="20">
        <v>0.7</v>
      </c>
      <c r="D993" s="135">
        <v>40</v>
      </c>
      <c r="E993" s="21"/>
      <c r="F993" s="328">
        <v>21.450000000000003</v>
      </c>
      <c r="G993" s="328">
        <v>19.700000000000003</v>
      </c>
      <c r="H993" s="331">
        <v>19.350000000000001</v>
      </c>
    </row>
    <row r="994" spans="1:10" x14ac:dyDescent="0.35">
      <c r="A994" s="138" t="s">
        <v>10632</v>
      </c>
      <c r="B994" s="21">
        <v>6</v>
      </c>
      <c r="C994" s="20">
        <v>0.7</v>
      </c>
      <c r="D994" s="135">
        <v>42</v>
      </c>
      <c r="E994" s="21"/>
      <c r="F994" s="328">
        <v>21.650000000000002</v>
      </c>
      <c r="G994" s="328">
        <v>19.900000000000002</v>
      </c>
      <c r="H994" s="331">
        <v>19.55</v>
      </c>
    </row>
    <row r="995" spans="1:10" x14ac:dyDescent="0.35">
      <c r="A995" s="138" t="s">
        <v>10638</v>
      </c>
      <c r="B995" s="21">
        <v>6</v>
      </c>
      <c r="C995" s="20">
        <v>0.7</v>
      </c>
      <c r="D995" s="135">
        <v>40</v>
      </c>
      <c r="E995" s="21"/>
      <c r="F995" s="328">
        <v>20.05</v>
      </c>
      <c r="G995" s="328">
        <v>18.400000000000002</v>
      </c>
      <c r="H995" s="331">
        <v>18.05</v>
      </c>
    </row>
    <row r="996" spans="1:10" s="128" customFormat="1" x14ac:dyDescent="0.35">
      <c r="A996" s="138" t="s">
        <v>10642</v>
      </c>
      <c r="B996" s="21">
        <v>6</v>
      </c>
      <c r="C996" s="20">
        <v>0.7</v>
      </c>
      <c r="D996" s="135">
        <v>40</v>
      </c>
      <c r="E996" s="21"/>
      <c r="F996" s="328">
        <v>23.1</v>
      </c>
      <c r="G996" s="328">
        <v>21.200000000000003</v>
      </c>
      <c r="H996" s="331">
        <v>20.8</v>
      </c>
      <c r="I996"/>
      <c r="J996"/>
    </row>
    <row r="997" spans="1:10" s="128" customFormat="1" x14ac:dyDescent="0.35">
      <c r="A997" s="138" t="s">
        <v>10647</v>
      </c>
      <c r="B997" s="21">
        <v>6</v>
      </c>
      <c r="C997" s="20">
        <v>0.7</v>
      </c>
      <c r="D997" s="135">
        <v>40</v>
      </c>
      <c r="E997" s="21"/>
      <c r="F997" s="328">
        <v>13.950000000000001</v>
      </c>
      <c r="G997" s="328">
        <v>12.8</v>
      </c>
      <c r="H997" s="331">
        <v>12.55</v>
      </c>
      <c r="I997"/>
      <c r="J997"/>
    </row>
    <row r="998" spans="1:10" x14ac:dyDescent="0.35">
      <c r="A998" s="138" t="s">
        <v>10651</v>
      </c>
      <c r="B998" s="21">
        <v>6</v>
      </c>
      <c r="C998" s="20">
        <v>0.7</v>
      </c>
      <c r="D998" s="135">
        <v>69</v>
      </c>
      <c r="E998" s="21"/>
      <c r="F998" s="328">
        <v>20.85</v>
      </c>
      <c r="G998" s="328">
        <v>19.100000000000001</v>
      </c>
      <c r="H998" s="331">
        <v>18.8</v>
      </c>
    </row>
    <row r="999" spans="1:10" s="128" customFormat="1" x14ac:dyDescent="0.35">
      <c r="A999" s="138" t="s">
        <v>10655</v>
      </c>
      <c r="B999" s="21">
        <v>6</v>
      </c>
      <c r="C999" s="20">
        <v>0.7</v>
      </c>
      <c r="D999" s="135">
        <v>40</v>
      </c>
      <c r="E999" s="21"/>
      <c r="F999" s="328">
        <v>22</v>
      </c>
      <c r="G999" s="328">
        <v>20.200000000000003</v>
      </c>
      <c r="H999" s="331">
        <v>19.8</v>
      </c>
      <c r="I999"/>
      <c r="J999"/>
    </row>
    <row r="1000" spans="1:10" x14ac:dyDescent="0.35">
      <c r="A1000" s="138" t="s">
        <v>10659</v>
      </c>
      <c r="B1000" s="21">
        <v>6</v>
      </c>
      <c r="C1000" s="20">
        <v>0.7</v>
      </c>
      <c r="D1000" s="135">
        <v>40</v>
      </c>
      <c r="E1000" s="21"/>
      <c r="F1000" s="328">
        <v>30.450000000000003</v>
      </c>
      <c r="G1000" s="328">
        <v>27.950000000000003</v>
      </c>
      <c r="H1000" s="331">
        <v>27.450000000000003</v>
      </c>
    </row>
    <row r="1001" spans="1:10" x14ac:dyDescent="0.35">
      <c r="A1001" s="138" t="s">
        <v>10663</v>
      </c>
      <c r="B1001" s="21">
        <v>6</v>
      </c>
      <c r="C1001" s="20">
        <v>0.7</v>
      </c>
      <c r="D1001" s="135">
        <v>40</v>
      </c>
      <c r="E1001" s="21"/>
      <c r="F1001" s="328">
        <v>24.35</v>
      </c>
      <c r="G1001" s="328">
        <v>22.35</v>
      </c>
      <c r="H1001" s="331">
        <v>21.950000000000003</v>
      </c>
    </row>
    <row r="1002" spans="1:10" s="128" customFormat="1" x14ac:dyDescent="0.35">
      <c r="A1002" s="138" t="s">
        <v>10666</v>
      </c>
      <c r="B1002" s="21">
        <v>6</v>
      </c>
      <c r="C1002" s="20">
        <v>0.7</v>
      </c>
      <c r="D1002" s="135">
        <v>43</v>
      </c>
      <c r="E1002" s="21"/>
      <c r="F1002" s="328">
        <v>21.900000000000002</v>
      </c>
      <c r="G1002" s="328">
        <v>20.100000000000001</v>
      </c>
      <c r="H1002" s="331">
        <v>19.75</v>
      </c>
      <c r="I1002"/>
      <c r="J1002"/>
    </row>
    <row r="1003" spans="1:10" s="128" customFormat="1" x14ac:dyDescent="0.35">
      <c r="A1003" s="138" t="s">
        <v>15873</v>
      </c>
      <c r="B1003" s="21">
        <v>3</v>
      </c>
      <c r="C1003" s="20">
        <v>1.75</v>
      </c>
      <c r="D1003" s="135">
        <v>40</v>
      </c>
      <c r="E1003" s="21"/>
      <c r="F1003" s="328">
        <v>82.15</v>
      </c>
      <c r="G1003" s="328">
        <v>75.400000000000006</v>
      </c>
      <c r="H1003" s="331">
        <v>74.05</v>
      </c>
      <c r="I1003"/>
      <c r="J1003"/>
    </row>
    <row r="1004" spans="1:10" x14ac:dyDescent="0.35">
      <c r="A1004" s="138" t="s">
        <v>10670</v>
      </c>
      <c r="B1004" s="21">
        <v>5</v>
      </c>
      <c r="C1004" s="20">
        <v>0.7</v>
      </c>
      <c r="D1004" s="135">
        <v>40</v>
      </c>
      <c r="E1004" s="21"/>
      <c r="F1004" s="328">
        <v>42.650000000000006</v>
      </c>
      <c r="G1004" s="328">
        <v>39.150000000000006</v>
      </c>
      <c r="H1004" s="331">
        <v>38.450000000000003</v>
      </c>
    </row>
    <row r="1005" spans="1:10" x14ac:dyDescent="0.35">
      <c r="A1005" s="138" t="s">
        <v>10674</v>
      </c>
      <c r="B1005" s="21">
        <v>6</v>
      </c>
      <c r="C1005" s="20">
        <v>0.7</v>
      </c>
      <c r="D1005" s="135">
        <v>40</v>
      </c>
      <c r="E1005" s="21"/>
      <c r="F1005" s="328">
        <v>37.15</v>
      </c>
      <c r="G1005" s="328">
        <v>34.15</v>
      </c>
      <c r="H1005" s="331">
        <v>33.5</v>
      </c>
    </row>
    <row r="1006" spans="1:10" x14ac:dyDescent="0.35">
      <c r="A1006" s="138" t="s">
        <v>10741</v>
      </c>
      <c r="B1006" s="21">
        <v>6</v>
      </c>
      <c r="C1006" s="20">
        <v>0.7</v>
      </c>
      <c r="D1006" s="135">
        <v>30</v>
      </c>
      <c r="E1006" s="21"/>
      <c r="F1006" s="328">
        <v>19.650000000000002</v>
      </c>
      <c r="G1006" s="328">
        <v>18.05</v>
      </c>
      <c r="H1006" s="331">
        <v>17.7</v>
      </c>
    </row>
    <row r="1007" spans="1:10" s="128" customFormat="1" x14ac:dyDescent="0.35">
      <c r="A1007" s="138" t="s">
        <v>10766</v>
      </c>
      <c r="B1007" s="21">
        <v>6</v>
      </c>
      <c r="C1007" s="20">
        <v>1</v>
      </c>
      <c r="D1007" s="135">
        <v>54</v>
      </c>
      <c r="E1007" s="21"/>
      <c r="F1007" s="328">
        <v>14</v>
      </c>
      <c r="G1007" s="328">
        <v>12.850000000000001</v>
      </c>
      <c r="H1007" s="331">
        <v>12.600000000000001</v>
      </c>
      <c r="I1007"/>
      <c r="J1007"/>
    </row>
    <row r="1008" spans="1:10" x14ac:dyDescent="0.35">
      <c r="A1008" s="138" t="s">
        <v>10805</v>
      </c>
      <c r="B1008" s="21">
        <v>6</v>
      </c>
      <c r="C1008" s="20">
        <v>0.7</v>
      </c>
      <c r="D1008" s="135">
        <v>40</v>
      </c>
      <c r="E1008" s="21"/>
      <c r="F1008" s="328">
        <v>26.85</v>
      </c>
      <c r="G1008" s="328">
        <v>24.650000000000002</v>
      </c>
      <c r="H1008" s="331">
        <v>24.200000000000003</v>
      </c>
    </row>
    <row r="1009" spans="1:10" x14ac:dyDescent="0.35">
      <c r="A1009" s="138" t="s">
        <v>10809</v>
      </c>
      <c r="B1009" s="21">
        <v>6</v>
      </c>
      <c r="C1009" s="20">
        <v>0.7</v>
      </c>
      <c r="D1009" s="135">
        <v>40</v>
      </c>
      <c r="E1009" s="21"/>
      <c r="F1009" s="328">
        <v>30.900000000000002</v>
      </c>
      <c r="G1009" s="328">
        <v>28.35</v>
      </c>
      <c r="H1009" s="331">
        <v>27.85</v>
      </c>
    </row>
    <row r="1010" spans="1:10" x14ac:dyDescent="0.35">
      <c r="A1010" s="138" t="s">
        <v>10813</v>
      </c>
      <c r="B1010" s="21">
        <v>6</v>
      </c>
      <c r="C1010" s="20">
        <v>0.7</v>
      </c>
      <c r="D1010" s="135">
        <v>40</v>
      </c>
      <c r="E1010" s="21"/>
      <c r="F1010" s="328">
        <v>35.35</v>
      </c>
      <c r="G1010" s="328">
        <v>32.450000000000003</v>
      </c>
      <c r="H1010" s="331">
        <v>31.85</v>
      </c>
    </row>
    <row r="1011" spans="1:10" s="128" customFormat="1" x14ac:dyDescent="0.35">
      <c r="A1011" s="138" t="s">
        <v>10817</v>
      </c>
      <c r="B1011" s="21">
        <v>6</v>
      </c>
      <c r="C1011" s="20">
        <v>0.7</v>
      </c>
      <c r="D1011" s="135">
        <v>40</v>
      </c>
      <c r="E1011" s="21"/>
      <c r="F1011" s="328">
        <v>18.25</v>
      </c>
      <c r="G1011" s="328">
        <v>16.75</v>
      </c>
      <c r="H1011" s="331">
        <v>16.45</v>
      </c>
      <c r="I1011"/>
      <c r="J1011"/>
    </row>
    <row r="1012" spans="1:10" s="128" customFormat="1" x14ac:dyDescent="0.35">
      <c r="A1012" s="138" t="s">
        <v>10887</v>
      </c>
      <c r="B1012" s="21">
        <v>6</v>
      </c>
      <c r="C1012" s="20">
        <v>0.7</v>
      </c>
      <c r="D1012" s="135">
        <v>40</v>
      </c>
      <c r="E1012" s="21"/>
      <c r="F1012" s="328">
        <v>46.300000000000004</v>
      </c>
      <c r="G1012" s="328">
        <v>42.550000000000004</v>
      </c>
      <c r="H1012" s="331">
        <v>41.75</v>
      </c>
      <c r="I1012"/>
      <c r="J1012"/>
    </row>
    <row r="1013" spans="1:10" s="128" customFormat="1" x14ac:dyDescent="0.35">
      <c r="A1013" s="138" t="s">
        <v>10890</v>
      </c>
      <c r="B1013" s="21">
        <v>6</v>
      </c>
      <c r="C1013" s="20">
        <v>0.7</v>
      </c>
      <c r="D1013" s="135">
        <v>54.5</v>
      </c>
      <c r="E1013" s="21"/>
      <c r="F1013" s="328">
        <v>39.050000000000004</v>
      </c>
      <c r="G1013" s="328">
        <v>35.85</v>
      </c>
      <c r="H1013" s="331">
        <v>35.25</v>
      </c>
      <c r="I1013"/>
      <c r="J1013"/>
    </row>
    <row r="1014" spans="1:10" x14ac:dyDescent="0.35">
      <c r="A1014" s="138" t="s">
        <v>10894</v>
      </c>
      <c r="B1014" s="21">
        <v>6</v>
      </c>
      <c r="C1014" s="20">
        <v>0.7</v>
      </c>
      <c r="D1014" s="135">
        <v>54.5</v>
      </c>
      <c r="E1014" s="21"/>
      <c r="F1014" s="328">
        <v>20.85</v>
      </c>
      <c r="G1014" s="328">
        <v>19.100000000000001</v>
      </c>
      <c r="H1014" s="331">
        <v>18.8</v>
      </c>
    </row>
    <row r="1015" spans="1:10" x14ac:dyDescent="0.35">
      <c r="A1015" s="138" t="s">
        <v>10898</v>
      </c>
      <c r="B1015" s="21">
        <v>6</v>
      </c>
      <c r="C1015" s="20">
        <v>0.7</v>
      </c>
      <c r="D1015" s="135">
        <v>54.5</v>
      </c>
      <c r="E1015" s="21"/>
      <c r="F1015" s="328">
        <v>20.85</v>
      </c>
      <c r="G1015" s="328">
        <v>19.100000000000001</v>
      </c>
      <c r="H1015" s="331">
        <v>18.8</v>
      </c>
    </row>
    <row r="1016" spans="1:10" s="128" customFormat="1" x14ac:dyDescent="0.35">
      <c r="A1016" s="138" t="s">
        <v>10902</v>
      </c>
      <c r="B1016" s="21">
        <v>6</v>
      </c>
      <c r="C1016" s="20">
        <v>0.7</v>
      </c>
      <c r="D1016" s="135">
        <v>40</v>
      </c>
      <c r="E1016" s="21"/>
      <c r="F1016" s="328">
        <v>17.600000000000001</v>
      </c>
      <c r="G1016" s="328">
        <v>16.150000000000002</v>
      </c>
      <c r="H1016" s="331">
        <v>15.850000000000001</v>
      </c>
      <c r="I1016"/>
      <c r="J1016"/>
    </row>
    <row r="1017" spans="1:10" x14ac:dyDescent="0.35">
      <c r="A1017" s="138" t="s">
        <v>10906</v>
      </c>
      <c r="B1017" s="21">
        <v>6</v>
      </c>
      <c r="C1017" s="20">
        <v>0.7</v>
      </c>
      <c r="D1017" s="135">
        <v>75.5</v>
      </c>
      <c r="E1017" s="21"/>
      <c r="F1017" s="328">
        <v>23.85</v>
      </c>
      <c r="G1017" s="328">
        <v>21.900000000000002</v>
      </c>
      <c r="H1017" s="331">
        <v>21.5</v>
      </c>
    </row>
    <row r="1018" spans="1:10" s="128" customFormat="1" x14ac:dyDescent="0.35">
      <c r="A1018" s="138" t="s">
        <v>10909</v>
      </c>
      <c r="B1018" s="21">
        <v>6</v>
      </c>
      <c r="C1018" s="20">
        <v>0.7</v>
      </c>
      <c r="D1018" s="135">
        <v>40</v>
      </c>
      <c r="E1018" s="21"/>
      <c r="F1018" s="328">
        <v>29.55</v>
      </c>
      <c r="G1018" s="328">
        <v>27.150000000000002</v>
      </c>
      <c r="H1018" s="331">
        <v>26.650000000000002</v>
      </c>
      <c r="I1018"/>
      <c r="J1018"/>
    </row>
    <row r="1019" spans="1:10" x14ac:dyDescent="0.35">
      <c r="A1019" s="138" t="s">
        <v>14281</v>
      </c>
      <c r="B1019" s="21">
        <v>6</v>
      </c>
      <c r="C1019" s="20">
        <v>0.7</v>
      </c>
      <c r="D1019" s="135">
        <v>40</v>
      </c>
      <c r="E1019" s="21"/>
      <c r="F1019" s="328">
        <v>24.35</v>
      </c>
      <c r="G1019" s="328">
        <v>22.35</v>
      </c>
      <c r="H1019" s="331">
        <v>21.950000000000003</v>
      </c>
    </row>
    <row r="1020" spans="1:10" x14ac:dyDescent="0.35">
      <c r="A1020" s="138" t="s">
        <v>14283</v>
      </c>
      <c r="B1020" s="21">
        <v>6</v>
      </c>
      <c r="C1020" s="20">
        <v>0.7</v>
      </c>
      <c r="D1020" s="135">
        <v>40</v>
      </c>
      <c r="E1020" s="21"/>
      <c r="F1020" s="328">
        <v>28.200000000000003</v>
      </c>
      <c r="G1020" s="328">
        <v>25.900000000000002</v>
      </c>
      <c r="H1020" s="331">
        <v>25.450000000000003</v>
      </c>
    </row>
    <row r="1021" spans="1:10" s="128" customFormat="1" x14ac:dyDescent="0.35">
      <c r="A1021" s="138" t="s">
        <v>14285</v>
      </c>
      <c r="B1021" s="21">
        <v>6</v>
      </c>
      <c r="C1021" s="20">
        <v>0.7</v>
      </c>
      <c r="D1021" s="135">
        <v>40</v>
      </c>
      <c r="E1021" s="21"/>
      <c r="F1021" s="328">
        <v>37.5</v>
      </c>
      <c r="G1021" s="328">
        <v>34.4</v>
      </c>
      <c r="H1021" s="331">
        <v>33.800000000000004</v>
      </c>
      <c r="I1021"/>
      <c r="J1021"/>
    </row>
    <row r="1022" spans="1:10" x14ac:dyDescent="0.35">
      <c r="A1022" s="138" t="s">
        <v>10913</v>
      </c>
      <c r="B1022" s="21">
        <v>6</v>
      </c>
      <c r="C1022" s="20">
        <v>0.7</v>
      </c>
      <c r="D1022" s="135">
        <v>40</v>
      </c>
      <c r="E1022" s="21"/>
      <c r="F1022" s="328">
        <v>49.35</v>
      </c>
      <c r="G1022" s="328">
        <v>45.35</v>
      </c>
      <c r="H1022" s="331">
        <v>44.5</v>
      </c>
    </row>
    <row r="1023" spans="1:10" s="128" customFormat="1" x14ac:dyDescent="0.35">
      <c r="A1023" s="138" t="s">
        <v>10916</v>
      </c>
      <c r="B1023" s="21">
        <v>6</v>
      </c>
      <c r="C1023" s="20">
        <v>0.7</v>
      </c>
      <c r="D1023" s="135">
        <v>46</v>
      </c>
      <c r="E1023" s="21"/>
      <c r="F1023" s="328">
        <v>40.75</v>
      </c>
      <c r="G1023" s="328">
        <v>37.4</v>
      </c>
      <c r="H1023" s="331">
        <v>36.75</v>
      </c>
      <c r="I1023"/>
      <c r="J1023"/>
    </row>
    <row r="1024" spans="1:10" x14ac:dyDescent="0.35">
      <c r="A1024" s="138" t="s">
        <v>10986</v>
      </c>
      <c r="B1024" s="21">
        <v>6</v>
      </c>
      <c r="C1024" s="20">
        <v>0.7</v>
      </c>
      <c r="D1024" s="135">
        <v>40</v>
      </c>
      <c r="E1024" s="21"/>
      <c r="F1024" s="328">
        <v>31.700000000000003</v>
      </c>
      <c r="G1024" s="328">
        <v>29.1</v>
      </c>
      <c r="H1024" s="331">
        <v>28.55</v>
      </c>
    </row>
    <row r="1025" spans="1:10" x14ac:dyDescent="0.35">
      <c r="A1025" s="138" t="s">
        <v>23344</v>
      </c>
      <c r="B1025" s="21">
        <v>1</v>
      </c>
      <c r="C1025" s="20">
        <v>4.5</v>
      </c>
      <c r="D1025" s="135">
        <v>40</v>
      </c>
      <c r="E1025" s="21"/>
      <c r="F1025" s="328">
        <v>189.35000000000002</v>
      </c>
      <c r="G1025" s="328">
        <v>173.85000000000002</v>
      </c>
      <c r="H1025" s="331">
        <v>170.75</v>
      </c>
    </row>
    <row r="1026" spans="1:10" s="128" customFormat="1" x14ac:dyDescent="0.35">
      <c r="A1026" s="138" t="s">
        <v>14825</v>
      </c>
      <c r="B1026" s="21">
        <v>6</v>
      </c>
      <c r="C1026" s="20">
        <v>0.7</v>
      </c>
      <c r="D1026" s="135">
        <v>46</v>
      </c>
      <c r="E1026" s="21"/>
      <c r="F1026" s="328">
        <v>49.300000000000004</v>
      </c>
      <c r="G1026" s="328">
        <v>45.25</v>
      </c>
      <c r="H1026" s="331">
        <v>44.45</v>
      </c>
      <c r="I1026"/>
      <c r="J1026"/>
    </row>
    <row r="1027" spans="1:10" x14ac:dyDescent="0.35">
      <c r="A1027" s="138" t="s">
        <v>10993</v>
      </c>
      <c r="B1027" s="21">
        <v>6</v>
      </c>
      <c r="C1027" s="20">
        <v>0.7</v>
      </c>
      <c r="D1027" s="135">
        <v>46</v>
      </c>
      <c r="E1027" s="21"/>
      <c r="F1027" s="328">
        <v>45.650000000000006</v>
      </c>
      <c r="G1027" s="328">
        <v>41.900000000000006</v>
      </c>
      <c r="H1027" s="331">
        <v>41.150000000000006</v>
      </c>
    </row>
    <row r="1028" spans="1:10" s="128" customFormat="1" x14ac:dyDescent="0.35">
      <c r="A1028" s="138" t="s">
        <v>10997</v>
      </c>
      <c r="B1028" s="21">
        <v>6</v>
      </c>
      <c r="C1028" s="20">
        <v>0.7</v>
      </c>
      <c r="D1028" s="135">
        <v>46</v>
      </c>
      <c r="E1028" s="21"/>
      <c r="F1028" s="328">
        <v>38.900000000000006</v>
      </c>
      <c r="G1028" s="328">
        <v>35.75</v>
      </c>
      <c r="H1028" s="331">
        <v>35.1</v>
      </c>
      <c r="I1028"/>
      <c r="J1028"/>
    </row>
    <row r="1029" spans="1:10" s="128" customFormat="1" x14ac:dyDescent="0.35">
      <c r="A1029" s="138" t="s">
        <v>11057</v>
      </c>
      <c r="B1029" s="21">
        <v>4</v>
      </c>
      <c r="C1029" s="20">
        <v>0.7</v>
      </c>
      <c r="D1029" s="135">
        <v>40</v>
      </c>
      <c r="E1029" s="21"/>
      <c r="F1029" s="328">
        <v>32.050000000000004</v>
      </c>
      <c r="G1029" s="328">
        <v>29.400000000000002</v>
      </c>
      <c r="H1029" s="331">
        <v>28.900000000000002</v>
      </c>
      <c r="I1029"/>
      <c r="J1029"/>
    </row>
    <row r="1030" spans="1:10" x14ac:dyDescent="0.35">
      <c r="A1030" s="138" t="s">
        <v>11061</v>
      </c>
      <c r="B1030" s="21">
        <v>4</v>
      </c>
      <c r="C1030" s="20">
        <v>0.7</v>
      </c>
      <c r="D1030" s="135">
        <v>40</v>
      </c>
      <c r="E1030" s="21"/>
      <c r="F1030" s="328">
        <v>23.150000000000002</v>
      </c>
      <c r="G1030" s="328">
        <v>21.25</v>
      </c>
      <c r="H1030" s="331">
        <v>20.85</v>
      </c>
    </row>
    <row r="1031" spans="1:10" x14ac:dyDescent="0.35">
      <c r="A1031" s="138" t="s">
        <v>11065</v>
      </c>
      <c r="B1031" s="21">
        <v>4</v>
      </c>
      <c r="C1031" s="20">
        <v>0.7</v>
      </c>
      <c r="D1031" s="135">
        <v>40</v>
      </c>
      <c r="E1031" s="21"/>
      <c r="F1031" s="328">
        <v>39</v>
      </c>
      <c r="G1031" s="328">
        <v>35.800000000000004</v>
      </c>
      <c r="H1031" s="331">
        <v>35.15</v>
      </c>
    </row>
    <row r="1032" spans="1:10" s="128" customFormat="1" x14ac:dyDescent="0.35">
      <c r="A1032" s="138" t="s">
        <v>11180</v>
      </c>
      <c r="B1032" s="21">
        <v>6</v>
      </c>
      <c r="C1032" s="20">
        <v>1</v>
      </c>
      <c r="D1032" s="135">
        <v>37.5</v>
      </c>
      <c r="E1032" s="21"/>
      <c r="F1032" s="328">
        <v>14.200000000000001</v>
      </c>
      <c r="G1032" s="328">
        <v>13.05</v>
      </c>
      <c r="H1032" s="331">
        <v>12.8</v>
      </c>
      <c r="I1032"/>
      <c r="J1032"/>
    </row>
    <row r="1033" spans="1:10" s="128" customFormat="1" x14ac:dyDescent="0.35">
      <c r="A1033" s="138" t="s">
        <v>11187</v>
      </c>
      <c r="B1033" s="21">
        <v>6</v>
      </c>
      <c r="C1033" s="20">
        <v>1</v>
      </c>
      <c r="D1033" s="135">
        <v>37.5</v>
      </c>
      <c r="E1033" s="21"/>
      <c r="F1033" s="328">
        <v>14.200000000000001</v>
      </c>
      <c r="G1033" s="328">
        <v>13.05</v>
      </c>
      <c r="H1033" s="331">
        <v>12.8</v>
      </c>
      <c r="I1033"/>
      <c r="J1033"/>
    </row>
    <row r="1034" spans="1:10" x14ac:dyDescent="0.35">
      <c r="A1034" s="138" t="s">
        <v>11189</v>
      </c>
      <c r="B1034" s="21">
        <v>6</v>
      </c>
      <c r="C1034" s="20">
        <v>0.7</v>
      </c>
      <c r="D1034" s="135">
        <v>40</v>
      </c>
      <c r="E1034" s="21"/>
      <c r="F1034" s="328">
        <v>18</v>
      </c>
      <c r="G1034" s="328">
        <v>16.55</v>
      </c>
      <c r="H1034" s="331">
        <v>16.25</v>
      </c>
    </row>
    <row r="1035" spans="1:10" s="128" customFormat="1" x14ac:dyDescent="0.35">
      <c r="A1035" s="138" t="s">
        <v>11193</v>
      </c>
      <c r="B1035" s="21">
        <v>6</v>
      </c>
      <c r="C1035" s="20">
        <v>0.7</v>
      </c>
      <c r="D1035" s="135">
        <v>55.5</v>
      </c>
      <c r="E1035" s="21"/>
      <c r="F1035" s="328">
        <v>26.1</v>
      </c>
      <c r="G1035" s="328">
        <v>23.950000000000003</v>
      </c>
      <c r="H1035" s="331">
        <v>23.55</v>
      </c>
      <c r="I1035"/>
      <c r="J1035"/>
    </row>
    <row r="1036" spans="1:10" s="128" customFormat="1" x14ac:dyDescent="0.35">
      <c r="A1036" s="138" t="s">
        <v>11196</v>
      </c>
      <c r="B1036" s="21">
        <v>6</v>
      </c>
      <c r="C1036" s="20">
        <v>0.7</v>
      </c>
      <c r="D1036" s="135">
        <v>40</v>
      </c>
      <c r="E1036" s="21"/>
      <c r="F1036" s="328">
        <v>25.900000000000002</v>
      </c>
      <c r="G1036" s="328">
        <v>23.75</v>
      </c>
      <c r="H1036" s="331">
        <v>23.35</v>
      </c>
      <c r="I1036"/>
      <c r="J1036"/>
    </row>
    <row r="1037" spans="1:10" x14ac:dyDescent="0.35">
      <c r="A1037" s="138" t="s">
        <v>14392</v>
      </c>
      <c r="B1037" s="21">
        <v>6</v>
      </c>
      <c r="C1037" s="20">
        <v>0.7</v>
      </c>
      <c r="D1037" s="135">
        <v>40</v>
      </c>
      <c r="E1037" s="21"/>
      <c r="F1037" s="328">
        <v>58.5</v>
      </c>
      <c r="G1037" s="328">
        <v>53.75</v>
      </c>
      <c r="H1037" s="331">
        <v>52.75</v>
      </c>
    </row>
    <row r="1038" spans="1:10" x14ac:dyDescent="0.35">
      <c r="A1038" s="138" t="s">
        <v>11200</v>
      </c>
      <c r="B1038" s="21">
        <v>6</v>
      </c>
      <c r="C1038" s="20">
        <v>0.7</v>
      </c>
      <c r="D1038" s="135">
        <v>40</v>
      </c>
      <c r="E1038" s="21"/>
      <c r="F1038" s="328">
        <v>56.1</v>
      </c>
      <c r="G1038" s="328">
        <v>51.5</v>
      </c>
      <c r="H1038" s="331">
        <v>50.550000000000004</v>
      </c>
    </row>
    <row r="1039" spans="1:10" s="128" customFormat="1" x14ac:dyDescent="0.35">
      <c r="A1039" s="138" t="s">
        <v>11204</v>
      </c>
      <c r="B1039" s="21">
        <v>6</v>
      </c>
      <c r="C1039" s="20">
        <v>0.7</v>
      </c>
      <c r="D1039" s="135">
        <v>20</v>
      </c>
      <c r="E1039" s="21"/>
      <c r="F1039" s="328">
        <v>12.15</v>
      </c>
      <c r="G1039" s="328">
        <v>11.15</v>
      </c>
      <c r="H1039" s="331">
        <v>10.950000000000001</v>
      </c>
      <c r="I1039"/>
      <c r="J1039"/>
    </row>
    <row r="1040" spans="1:10" s="128" customFormat="1" x14ac:dyDescent="0.35">
      <c r="A1040" s="138" t="s">
        <v>15919</v>
      </c>
      <c r="B1040" s="21">
        <v>6</v>
      </c>
      <c r="C1040" s="20">
        <v>0.7</v>
      </c>
      <c r="D1040" s="135">
        <v>20</v>
      </c>
      <c r="E1040" s="21"/>
      <c r="F1040" s="328">
        <v>10.65</v>
      </c>
      <c r="G1040" s="328">
        <v>9.75</v>
      </c>
      <c r="H1040" s="331">
        <v>9.6000000000000014</v>
      </c>
      <c r="I1040"/>
      <c r="J1040"/>
    </row>
    <row r="1041" spans="1:10" x14ac:dyDescent="0.35">
      <c r="A1041" s="138" t="s">
        <v>11210</v>
      </c>
      <c r="B1041" s="21">
        <v>6</v>
      </c>
      <c r="C1041" s="20">
        <v>0.7</v>
      </c>
      <c r="D1041" s="135">
        <v>20</v>
      </c>
      <c r="E1041" s="21"/>
      <c r="F1041" s="328">
        <v>12.100000000000001</v>
      </c>
      <c r="G1041" s="328">
        <v>11.100000000000001</v>
      </c>
      <c r="H1041" s="331">
        <v>10.9</v>
      </c>
    </row>
    <row r="1042" spans="1:10" s="128" customFormat="1" x14ac:dyDescent="0.35">
      <c r="A1042" s="138" t="s">
        <v>11218</v>
      </c>
      <c r="B1042" s="21">
        <v>6</v>
      </c>
      <c r="C1042" s="20">
        <v>1</v>
      </c>
      <c r="D1042" s="135">
        <v>22</v>
      </c>
      <c r="E1042" s="21"/>
      <c r="F1042" s="328">
        <v>13.600000000000001</v>
      </c>
      <c r="G1042" s="328">
        <v>12.5</v>
      </c>
      <c r="H1042" s="331">
        <v>12.25</v>
      </c>
      <c r="I1042"/>
      <c r="J1042"/>
    </row>
    <row r="1043" spans="1:10" s="128" customFormat="1" x14ac:dyDescent="0.35">
      <c r="A1043" s="138" t="s">
        <v>14501</v>
      </c>
      <c r="B1043" s="21">
        <v>3</v>
      </c>
      <c r="C1043" s="20">
        <v>0.7</v>
      </c>
      <c r="D1043" s="135">
        <v>40</v>
      </c>
      <c r="E1043" s="21"/>
      <c r="F1043" s="328">
        <v>40.200000000000003</v>
      </c>
      <c r="G1043" s="328">
        <v>36.950000000000003</v>
      </c>
      <c r="H1043" s="331">
        <v>36.25</v>
      </c>
      <c r="I1043"/>
      <c r="J1043"/>
    </row>
    <row r="1044" spans="1:10" x14ac:dyDescent="0.35">
      <c r="A1044" s="138" t="s">
        <v>14287</v>
      </c>
      <c r="B1044" s="21">
        <v>6</v>
      </c>
      <c r="C1044" s="20">
        <v>0.7</v>
      </c>
      <c r="D1044" s="135">
        <v>40</v>
      </c>
      <c r="E1044" s="21"/>
      <c r="F1044" s="328">
        <v>40.200000000000003</v>
      </c>
      <c r="G1044" s="328">
        <v>36.950000000000003</v>
      </c>
      <c r="H1044" s="331">
        <v>36.25</v>
      </c>
    </row>
    <row r="1045" spans="1:10" x14ac:dyDescent="0.35">
      <c r="A1045" s="138" t="s">
        <v>11222</v>
      </c>
      <c r="B1045" s="21">
        <v>6</v>
      </c>
      <c r="C1045" s="20">
        <v>0.7</v>
      </c>
      <c r="D1045" s="135">
        <v>40</v>
      </c>
      <c r="E1045" s="21"/>
      <c r="F1045" s="328">
        <v>84.15</v>
      </c>
      <c r="G1045" s="328">
        <v>77.25</v>
      </c>
      <c r="H1045" s="331">
        <v>75.850000000000009</v>
      </c>
    </row>
    <row r="1046" spans="1:10" s="128" customFormat="1" x14ac:dyDescent="0.35">
      <c r="A1046" s="138" t="s">
        <v>11226</v>
      </c>
      <c r="B1046" s="21">
        <v>6</v>
      </c>
      <c r="C1046" s="20">
        <v>0.5</v>
      </c>
      <c r="D1046" s="135">
        <v>40</v>
      </c>
      <c r="E1046" s="21"/>
      <c r="F1046" s="328">
        <v>20.3</v>
      </c>
      <c r="G1046" s="328">
        <v>18.650000000000002</v>
      </c>
      <c r="H1046" s="331">
        <v>18.3</v>
      </c>
      <c r="I1046"/>
      <c r="J1046"/>
    </row>
    <row r="1047" spans="1:10" x14ac:dyDescent="0.35">
      <c r="A1047" s="138" t="s">
        <v>11283</v>
      </c>
      <c r="B1047" s="21">
        <v>6</v>
      </c>
      <c r="C1047" s="20">
        <v>0.7</v>
      </c>
      <c r="D1047" s="135">
        <v>42.6</v>
      </c>
      <c r="E1047" s="21"/>
      <c r="F1047" s="328">
        <v>26.950000000000003</v>
      </c>
      <c r="G1047" s="328">
        <v>24.75</v>
      </c>
      <c r="H1047" s="331">
        <v>24.3</v>
      </c>
    </row>
    <row r="1048" spans="1:10" s="128" customFormat="1" x14ac:dyDescent="0.35">
      <c r="A1048" s="138" t="s">
        <v>11287</v>
      </c>
      <c r="B1048" s="21">
        <v>6</v>
      </c>
      <c r="C1048" s="20">
        <v>0.7</v>
      </c>
      <c r="D1048" s="135">
        <v>15</v>
      </c>
      <c r="E1048" s="21"/>
      <c r="F1048" s="328">
        <v>18.55</v>
      </c>
      <c r="G1048" s="328">
        <v>17.05</v>
      </c>
      <c r="H1048" s="331">
        <v>16.75</v>
      </c>
      <c r="I1048"/>
      <c r="J1048"/>
    </row>
    <row r="1049" spans="1:10" s="128" customFormat="1" x14ac:dyDescent="0.35">
      <c r="A1049" s="138" t="s">
        <v>11291</v>
      </c>
      <c r="B1049" s="21">
        <v>6</v>
      </c>
      <c r="C1049" s="20">
        <v>0.7</v>
      </c>
      <c r="D1049" s="135">
        <v>40</v>
      </c>
      <c r="E1049" s="21"/>
      <c r="F1049" s="328">
        <v>21.75</v>
      </c>
      <c r="G1049" s="328">
        <v>19.950000000000003</v>
      </c>
      <c r="H1049" s="331">
        <v>19.600000000000001</v>
      </c>
      <c r="I1049"/>
      <c r="J1049"/>
    </row>
    <row r="1050" spans="1:10" s="128" customFormat="1" x14ac:dyDescent="0.35">
      <c r="A1050" s="138" t="s">
        <v>11325</v>
      </c>
      <c r="B1050" s="21">
        <v>6</v>
      </c>
      <c r="C1050" s="20">
        <v>0.7</v>
      </c>
      <c r="D1050" s="135">
        <v>40</v>
      </c>
      <c r="E1050" s="21"/>
      <c r="F1050" s="328">
        <v>36.550000000000004</v>
      </c>
      <c r="G1050" s="328">
        <v>33.550000000000004</v>
      </c>
      <c r="H1050" s="331">
        <v>32.950000000000003</v>
      </c>
      <c r="I1050"/>
      <c r="J1050"/>
    </row>
    <row r="1051" spans="1:10" x14ac:dyDescent="0.35">
      <c r="A1051" s="138" t="s">
        <v>11349</v>
      </c>
      <c r="B1051" s="21">
        <v>12</v>
      </c>
      <c r="C1051" s="20">
        <v>1</v>
      </c>
      <c r="D1051" s="135">
        <v>40</v>
      </c>
      <c r="E1051" s="21"/>
      <c r="F1051" s="328">
        <v>20.100000000000001</v>
      </c>
      <c r="G1051" s="328">
        <v>18.45</v>
      </c>
      <c r="H1051" s="331">
        <v>18.100000000000001</v>
      </c>
    </row>
    <row r="1052" spans="1:10" x14ac:dyDescent="0.35">
      <c r="A1052" s="138" t="s">
        <v>11364</v>
      </c>
      <c r="B1052" s="21">
        <v>6</v>
      </c>
      <c r="C1052" s="20">
        <v>1</v>
      </c>
      <c r="D1052" s="135">
        <v>50</v>
      </c>
      <c r="E1052" s="21"/>
      <c r="F1052" s="328">
        <v>20.8</v>
      </c>
      <c r="G1052" s="328">
        <v>19.100000000000001</v>
      </c>
      <c r="H1052" s="331">
        <v>18.75</v>
      </c>
    </row>
    <row r="1053" spans="1:10" s="128" customFormat="1" x14ac:dyDescent="0.35">
      <c r="A1053" s="138" t="s">
        <v>11368</v>
      </c>
      <c r="B1053" s="21">
        <v>6</v>
      </c>
      <c r="C1053" s="20">
        <v>0.7</v>
      </c>
      <c r="D1053" s="135">
        <v>40</v>
      </c>
      <c r="E1053" s="21"/>
      <c r="F1053" s="328">
        <v>13.4</v>
      </c>
      <c r="G1053" s="328">
        <v>12.3</v>
      </c>
      <c r="H1053" s="331">
        <v>12.05</v>
      </c>
      <c r="I1053"/>
      <c r="J1053"/>
    </row>
    <row r="1054" spans="1:10" x14ac:dyDescent="0.35">
      <c r="A1054" s="138" t="s">
        <v>11372</v>
      </c>
      <c r="B1054" s="21">
        <v>6</v>
      </c>
      <c r="C1054" s="20">
        <v>0.7</v>
      </c>
      <c r="D1054" s="135">
        <v>45</v>
      </c>
      <c r="E1054" s="21"/>
      <c r="F1054" s="328">
        <v>15.25</v>
      </c>
      <c r="G1054" s="328">
        <v>14</v>
      </c>
      <c r="H1054" s="331">
        <v>13.75</v>
      </c>
    </row>
    <row r="1055" spans="1:10" s="128" customFormat="1" x14ac:dyDescent="0.35">
      <c r="A1055" s="138" t="s">
        <v>11485</v>
      </c>
      <c r="B1055" s="21">
        <v>6</v>
      </c>
      <c r="C1055" s="20">
        <v>0.7</v>
      </c>
      <c r="D1055" s="135">
        <v>40</v>
      </c>
      <c r="E1055" s="21"/>
      <c r="F1055" s="328">
        <v>17.350000000000001</v>
      </c>
      <c r="G1055" s="328">
        <v>15.950000000000001</v>
      </c>
      <c r="H1055" s="331">
        <v>15.65</v>
      </c>
      <c r="I1055"/>
      <c r="J1055"/>
    </row>
    <row r="1056" spans="1:10" s="128" customFormat="1" x14ac:dyDescent="0.35">
      <c r="A1056" s="138" t="s">
        <v>11492</v>
      </c>
      <c r="B1056" s="21">
        <v>6</v>
      </c>
      <c r="C1056" s="20">
        <v>0.7</v>
      </c>
      <c r="D1056" s="135">
        <v>40</v>
      </c>
      <c r="E1056" s="21"/>
      <c r="F1056" s="328">
        <v>36.550000000000004</v>
      </c>
      <c r="G1056" s="328">
        <v>33.550000000000004</v>
      </c>
      <c r="H1056" s="331">
        <v>32.950000000000003</v>
      </c>
      <c r="I1056"/>
      <c r="J1056"/>
    </row>
    <row r="1057" spans="1:10" s="128" customFormat="1" x14ac:dyDescent="0.35">
      <c r="A1057" s="138" t="s">
        <v>11496</v>
      </c>
      <c r="B1057" s="21">
        <v>12</v>
      </c>
      <c r="C1057" s="20">
        <v>0.7</v>
      </c>
      <c r="D1057" s="135">
        <v>40</v>
      </c>
      <c r="E1057" s="21"/>
      <c r="F1057" s="328">
        <v>43.900000000000006</v>
      </c>
      <c r="G1057" s="328">
        <v>40.300000000000004</v>
      </c>
      <c r="H1057" s="331">
        <v>39.550000000000004</v>
      </c>
      <c r="I1057"/>
      <c r="J1057"/>
    </row>
    <row r="1058" spans="1:10" x14ac:dyDescent="0.35">
      <c r="A1058" s="138" t="s">
        <v>11499</v>
      </c>
      <c r="B1058" s="21">
        <v>6</v>
      </c>
      <c r="C1058" s="20">
        <v>0.7</v>
      </c>
      <c r="D1058" s="135">
        <v>40</v>
      </c>
      <c r="E1058" s="21"/>
      <c r="F1058" s="328">
        <v>29.85</v>
      </c>
      <c r="G1058" s="328">
        <v>27.400000000000002</v>
      </c>
      <c r="H1058" s="331">
        <v>26.900000000000002</v>
      </c>
    </row>
    <row r="1059" spans="1:10" x14ac:dyDescent="0.35">
      <c r="A1059" s="138" t="s">
        <v>11502</v>
      </c>
      <c r="B1059" s="21">
        <v>12</v>
      </c>
      <c r="C1059" s="20">
        <v>0.7</v>
      </c>
      <c r="D1059" s="135">
        <v>40</v>
      </c>
      <c r="E1059" s="21"/>
      <c r="F1059" s="328">
        <v>16.45</v>
      </c>
      <c r="G1059" s="328">
        <v>15.100000000000001</v>
      </c>
      <c r="H1059" s="331">
        <v>14.8</v>
      </c>
    </row>
    <row r="1060" spans="1:10" x14ac:dyDescent="0.35">
      <c r="A1060" s="138" t="s">
        <v>11506</v>
      </c>
      <c r="B1060" s="21">
        <v>12</v>
      </c>
      <c r="C1060" s="20">
        <v>0.7</v>
      </c>
      <c r="D1060" s="135">
        <v>40</v>
      </c>
      <c r="E1060" s="21"/>
      <c r="F1060" s="328">
        <v>16.45</v>
      </c>
      <c r="G1060" s="328">
        <v>15.100000000000001</v>
      </c>
      <c r="H1060" s="331">
        <v>14.8</v>
      </c>
    </row>
    <row r="1061" spans="1:10" x14ac:dyDescent="0.35">
      <c r="A1061" s="138" t="s">
        <v>11611</v>
      </c>
      <c r="B1061" s="21">
        <v>6</v>
      </c>
      <c r="C1061" s="20">
        <v>0.7</v>
      </c>
      <c r="D1061" s="135">
        <v>40</v>
      </c>
      <c r="E1061" s="21"/>
      <c r="F1061" s="328">
        <v>38.75</v>
      </c>
      <c r="G1061" s="328">
        <v>35.6</v>
      </c>
      <c r="H1061" s="331">
        <v>34.950000000000003</v>
      </c>
    </row>
    <row r="1062" spans="1:10" s="128" customFormat="1" x14ac:dyDescent="0.35">
      <c r="A1062" s="138" t="s">
        <v>11922</v>
      </c>
      <c r="B1062" s="21">
        <v>6</v>
      </c>
      <c r="C1062" s="20">
        <v>0.7</v>
      </c>
      <c r="D1062" s="135">
        <v>57</v>
      </c>
      <c r="E1062" s="21"/>
      <c r="F1062" s="328">
        <v>22.200000000000003</v>
      </c>
      <c r="G1062" s="328">
        <v>20.400000000000002</v>
      </c>
      <c r="H1062" s="331">
        <v>20</v>
      </c>
      <c r="I1062"/>
      <c r="J1062"/>
    </row>
    <row r="1063" spans="1:10" s="128" customFormat="1" x14ac:dyDescent="0.35">
      <c r="A1063" s="138" t="s">
        <v>12184</v>
      </c>
      <c r="B1063" s="21">
        <v>6</v>
      </c>
      <c r="C1063" s="20">
        <v>0.7</v>
      </c>
      <c r="D1063" s="135">
        <v>30</v>
      </c>
      <c r="E1063" s="21"/>
      <c r="F1063" s="328">
        <v>19.5</v>
      </c>
      <c r="G1063" s="328">
        <v>17.900000000000002</v>
      </c>
      <c r="H1063" s="331">
        <v>17.600000000000001</v>
      </c>
      <c r="I1063"/>
      <c r="J1063"/>
    </row>
    <row r="1064" spans="1:10" s="128" customFormat="1" x14ac:dyDescent="0.35">
      <c r="A1064" s="138" t="s">
        <v>12188</v>
      </c>
      <c r="B1064" s="21">
        <v>6</v>
      </c>
      <c r="C1064" s="20">
        <v>0.7</v>
      </c>
      <c r="D1064" s="135">
        <v>38</v>
      </c>
      <c r="E1064" s="21"/>
      <c r="F1064" s="328">
        <v>16.850000000000001</v>
      </c>
      <c r="G1064" s="328">
        <v>15.5</v>
      </c>
      <c r="H1064" s="331">
        <v>15.200000000000001</v>
      </c>
      <c r="I1064"/>
      <c r="J1064"/>
    </row>
    <row r="1065" spans="1:10" x14ac:dyDescent="0.35">
      <c r="A1065" s="138" t="s">
        <v>12192</v>
      </c>
      <c r="B1065" s="21">
        <v>6</v>
      </c>
      <c r="C1065" s="20">
        <v>0.7</v>
      </c>
      <c r="D1065" s="135">
        <v>38</v>
      </c>
      <c r="E1065" s="21"/>
      <c r="F1065" s="328">
        <v>19.3</v>
      </c>
      <c r="G1065" s="328">
        <v>17.75</v>
      </c>
      <c r="H1065" s="331">
        <v>17.400000000000002</v>
      </c>
    </row>
    <row r="1066" spans="1:10" x14ac:dyDescent="0.35">
      <c r="A1066" s="138" t="s">
        <v>12196</v>
      </c>
      <c r="B1066" s="21">
        <v>6</v>
      </c>
      <c r="C1066" s="20">
        <v>0.7</v>
      </c>
      <c r="D1066" s="135">
        <v>38</v>
      </c>
      <c r="E1066" s="21"/>
      <c r="F1066" s="328">
        <v>18.100000000000001</v>
      </c>
      <c r="G1066" s="328">
        <v>16.600000000000001</v>
      </c>
      <c r="H1066" s="331">
        <v>16.3</v>
      </c>
    </row>
    <row r="1067" spans="1:10" x14ac:dyDescent="0.35">
      <c r="A1067" s="138" t="s">
        <v>12200</v>
      </c>
      <c r="B1067" s="21">
        <v>6</v>
      </c>
      <c r="C1067" s="20">
        <v>0.7</v>
      </c>
      <c r="D1067" s="135">
        <v>38</v>
      </c>
      <c r="E1067" s="21"/>
      <c r="F1067" s="328">
        <v>20.85</v>
      </c>
      <c r="G1067" s="328">
        <v>19.150000000000002</v>
      </c>
      <c r="H1067" s="331">
        <v>18.8</v>
      </c>
    </row>
    <row r="1068" spans="1:10" s="128" customFormat="1" x14ac:dyDescent="0.35">
      <c r="A1068" s="138" t="s">
        <v>12204</v>
      </c>
      <c r="B1068" s="21">
        <v>6</v>
      </c>
      <c r="C1068" s="20">
        <v>0.7</v>
      </c>
      <c r="D1068" s="135">
        <v>38</v>
      </c>
      <c r="E1068" s="21"/>
      <c r="F1068" s="328">
        <v>20.85</v>
      </c>
      <c r="G1068" s="328">
        <v>19.150000000000002</v>
      </c>
      <c r="H1068" s="331">
        <v>18.8</v>
      </c>
      <c r="I1068"/>
      <c r="J1068"/>
    </row>
    <row r="1069" spans="1:10" s="128" customFormat="1" x14ac:dyDescent="0.35">
      <c r="A1069" s="138" t="s">
        <v>12207</v>
      </c>
      <c r="B1069" s="21">
        <v>8</v>
      </c>
      <c r="C1069" s="20">
        <v>0.7</v>
      </c>
      <c r="D1069" s="135">
        <v>38</v>
      </c>
      <c r="E1069" s="21"/>
      <c r="F1069" s="328">
        <v>21.450000000000003</v>
      </c>
      <c r="G1069" s="328">
        <v>19.700000000000003</v>
      </c>
      <c r="H1069" s="331">
        <v>19.350000000000001</v>
      </c>
      <c r="I1069"/>
      <c r="J1069"/>
    </row>
    <row r="1070" spans="1:10" s="128" customFormat="1" x14ac:dyDescent="0.35">
      <c r="A1070" s="138" t="s">
        <v>12211</v>
      </c>
      <c r="B1070" s="21">
        <v>6</v>
      </c>
      <c r="C1070" s="20">
        <v>0.7</v>
      </c>
      <c r="D1070" s="135">
        <v>38</v>
      </c>
      <c r="E1070" s="21"/>
      <c r="F1070" s="328">
        <v>20.55</v>
      </c>
      <c r="G1070" s="328">
        <v>18.850000000000001</v>
      </c>
      <c r="H1070" s="331">
        <v>18.5</v>
      </c>
      <c r="I1070"/>
      <c r="J1070"/>
    </row>
    <row r="1071" spans="1:10" x14ac:dyDescent="0.35">
      <c r="A1071" s="138" t="s">
        <v>14289</v>
      </c>
      <c r="B1071" s="21">
        <v>6</v>
      </c>
      <c r="C1071" s="20">
        <v>0.7</v>
      </c>
      <c r="D1071" s="135">
        <v>40</v>
      </c>
      <c r="E1071" s="21"/>
      <c r="F1071" s="328">
        <v>14.200000000000001</v>
      </c>
      <c r="G1071" s="328">
        <v>13</v>
      </c>
      <c r="H1071" s="331">
        <v>12.8</v>
      </c>
    </row>
    <row r="1072" spans="1:10" x14ac:dyDescent="0.35">
      <c r="A1072" s="138" t="s">
        <v>14291</v>
      </c>
      <c r="B1072" s="21">
        <v>6</v>
      </c>
      <c r="C1072" s="20">
        <v>0.7</v>
      </c>
      <c r="D1072" s="135">
        <v>40</v>
      </c>
      <c r="E1072" s="21"/>
      <c r="F1072" s="328">
        <v>14</v>
      </c>
      <c r="G1072" s="328">
        <v>12.850000000000001</v>
      </c>
      <c r="H1072" s="331">
        <v>12.600000000000001</v>
      </c>
    </row>
    <row r="1073" spans="1:10" x14ac:dyDescent="0.35">
      <c r="A1073" s="138" t="s">
        <v>12243</v>
      </c>
      <c r="B1073" s="21">
        <v>6</v>
      </c>
      <c r="C1073" s="20">
        <v>0.7</v>
      </c>
      <c r="D1073" s="135">
        <v>38</v>
      </c>
      <c r="E1073" s="21"/>
      <c r="F1073" s="328">
        <v>46.75</v>
      </c>
      <c r="G1073" s="328">
        <v>42.95</v>
      </c>
      <c r="H1073" s="331">
        <v>42.150000000000006</v>
      </c>
    </row>
    <row r="1074" spans="1:10" x14ac:dyDescent="0.35">
      <c r="A1074" s="138" t="s">
        <v>12269</v>
      </c>
      <c r="B1074" s="21">
        <v>6</v>
      </c>
      <c r="C1074" s="20">
        <v>0.7</v>
      </c>
      <c r="D1074" s="135">
        <v>38</v>
      </c>
      <c r="E1074" s="21"/>
      <c r="F1074" s="328">
        <v>12.700000000000001</v>
      </c>
      <c r="G1074" s="328">
        <v>11.700000000000001</v>
      </c>
      <c r="H1074" s="331">
        <v>11.450000000000001</v>
      </c>
    </row>
    <row r="1075" spans="1:10" s="128" customFormat="1" x14ac:dyDescent="0.35">
      <c r="A1075" s="138" t="s">
        <v>12273</v>
      </c>
      <c r="B1075" s="21">
        <v>6</v>
      </c>
      <c r="C1075" s="20">
        <v>0.7</v>
      </c>
      <c r="D1075" s="135">
        <v>40</v>
      </c>
      <c r="E1075" s="21"/>
      <c r="F1075" s="328">
        <v>11.25</v>
      </c>
      <c r="G1075" s="328">
        <v>10.350000000000001</v>
      </c>
      <c r="H1075" s="331">
        <v>10.15</v>
      </c>
      <c r="I1075"/>
      <c r="J1075"/>
    </row>
    <row r="1076" spans="1:10" s="128" customFormat="1" x14ac:dyDescent="0.35">
      <c r="A1076" s="138" t="s">
        <v>12277</v>
      </c>
      <c r="B1076" s="21">
        <v>6</v>
      </c>
      <c r="C1076" s="20">
        <v>1</v>
      </c>
      <c r="D1076" s="135">
        <v>60</v>
      </c>
      <c r="E1076" s="21"/>
      <c r="F1076" s="328">
        <v>17.25</v>
      </c>
      <c r="G1076" s="328">
        <v>15.850000000000001</v>
      </c>
      <c r="H1076" s="331">
        <v>15.55</v>
      </c>
      <c r="I1076"/>
      <c r="J1076"/>
    </row>
    <row r="1077" spans="1:10" s="128" customFormat="1" x14ac:dyDescent="0.35">
      <c r="A1077" s="138" t="s">
        <v>12284</v>
      </c>
      <c r="B1077" s="21">
        <v>6</v>
      </c>
      <c r="C1077" s="20">
        <v>1</v>
      </c>
      <c r="D1077" s="135">
        <v>80</v>
      </c>
      <c r="E1077" s="21"/>
      <c r="F1077" s="328">
        <v>21.150000000000002</v>
      </c>
      <c r="G1077" s="328">
        <v>19.450000000000003</v>
      </c>
      <c r="H1077" s="331">
        <v>19.100000000000001</v>
      </c>
      <c r="I1077"/>
      <c r="J1077"/>
    </row>
    <row r="1078" spans="1:10" x14ac:dyDescent="0.35">
      <c r="A1078" s="138" t="s">
        <v>12297</v>
      </c>
      <c r="B1078" s="21">
        <v>6</v>
      </c>
      <c r="C1078" s="20">
        <v>1</v>
      </c>
      <c r="D1078" s="135">
        <v>40</v>
      </c>
      <c r="E1078" s="21"/>
      <c r="F1078" s="328">
        <v>14.700000000000001</v>
      </c>
      <c r="G1078" s="328">
        <v>13.5</v>
      </c>
      <c r="H1078" s="331">
        <v>13.25</v>
      </c>
    </row>
    <row r="1079" spans="1:10" x14ac:dyDescent="0.35">
      <c r="A1079" s="138" t="s">
        <v>12419</v>
      </c>
      <c r="B1079" s="21">
        <v>6</v>
      </c>
      <c r="C1079" s="20">
        <v>0.7</v>
      </c>
      <c r="D1079" s="135">
        <v>38</v>
      </c>
      <c r="E1079" s="21"/>
      <c r="F1079" s="328">
        <v>13.75</v>
      </c>
      <c r="G1079" s="328">
        <v>12.65</v>
      </c>
      <c r="H1079" s="331">
        <v>12.4</v>
      </c>
    </row>
    <row r="1080" spans="1:10" x14ac:dyDescent="0.35">
      <c r="A1080" s="138" t="s">
        <v>14293</v>
      </c>
      <c r="B1080" s="21">
        <v>6</v>
      </c>
      <c r="C1080" s="20">
        <v>0.7</v>
      </c>
      <c r="D1080" s="135">
        <v>40</v>
      </c>
      <c r="E1080" s="21"/>
      <c r="F1080" s="328">
        <v>24.900000000000002</v>
      </c>
      <c r="G1080" s="328">
        <v>22.85</v>
      </c>
      <c r="H1080" s="331">
        <v>22.450000000000003</v>
      </c>
    </row>
    <row r="1081" spans="1:10" x14ac:dyDescent="0.35">
      <c r="A1081" s="138" t="s">
        <v>12502</v>
      </c>
      <c r="B1081" s="21">
        <v>6</v>
      </c>
      <c r="C1081" s="20">
        <v>0.7</v>
      </c>
      <c r="D1081" s="135">
        <v>40</v>
      </c>
      <c r="E1081" s="21"/>
      <c r="F1081" s="328">
        <v>13.950000000000001</v>
      </c>
      <c r="G1081" s="328">
        <v>12.8</v>
      </c>
      <c r="H1081" s="331">
        <v>12.55</v>
      </c>
    </row>
    <row r="1082" spans="1:10" s="128" customFormat="1" x14ac:dyDescent="0.35">
      <c r="A1082" s="138" t="s">
        <v>12506</v>
      </c>
      <c r="B1082" s="21">
        <v>6</v>
      </c>
      <c r="C1082" s="20">
        <v>0.7</v>
      </c>
      <c r="D1082" s="135">
        <v>40</v>
      </c>
      <c r="E1082" s="21"/>
      <c r="F1082" s="328">
        <v>11.55</v>
      </c>
      <c r="G1082" s="328">
        <v>10.600000000000001</v>
      </c>
      <c r="H1082" s="331">
        <v>10.4</v>
      </c>
      <c r="I1082"/>
      <c r="J1082"/>
    </row>
    <row r="1083" spans="1:10" x14ac:dyDescent="0.35">
      <c r="A1083" s="138" t="s">
        <v>12590</v>
      </c>
      <c r="B1083" s="21">
        <v>6</v>
      </c>
      <c r="C1083" s="20">
        <v>0.7</v>
      </c>
      <c r="D1083" s="135">
        <v>11</v>
      </c>
      <c r="E1083" s="21"/>
      <c r="F1083" s="328">
        <v>17.850000000000001</v>
      </c>
      <c r="G1083" s="328">
        <v>16.350000000000001</v>
      </c>
      <c r="H1083" s="331">
        <v>16.100000000000001</v>
      </c>
    </row>
    <row r="1084" spans="1:10" s="128" customFormat="1" x14ac:dyDescent="0.35">
      <c r="A1084" s="138" t="s">
        <v>14770</v>
      </c>
      <c r="B1084" s="21">
        <v>6</v>
      </c>
      <c r="C1084" s="20">
        <v>0.7</v>
      </c>
      <c r="D1084" s="135">
        <v>41</v>
      </c>
      <c r="E1084" s="21"/>
      <c r="F1084" s="328">
        <v>34.200000000000003</v>
      </c>
      <c r="G1084" s="328">
        <v>31.400000000000002</v>
      </c>
      <c r="H1084" s="331">
        <v>30.85</v>
      </c>
      <c r="I1084"/>
      <c r="J1084"/>
    </row>
    <row r="1085" spans="1:10" x14ac:dyDescent="0.35">
      <c r="A1085" s="138" t="s">
        <v>14295</v>
      </c>
      <c r="B1085" s="21">
        <v>6</v>
      </c>
      <c r="C1085" s="20">
        <v>0.7</v>
      </c>
      <c r="D1085" s="135">
        <v>40</v>
      </c>
      <c r="E1085" s="21"/>
      <c r="F1085" s="328">
        <v>17.25</v>
      </c>
      <c r="G1085" s="328">
        <v>15.8</v>
      </c>
      <c r="H1085" s="331">
        <v>15.55</v>
      </c>
    </row>
    <row r="1086" spans="1:10" x14ac:dyDescent="0.35">
      <c r="A1086" s="138" t="s">
        <v>14424</v>
      </c>
      <c r="B1086" s="21">
        <v>6</v>
      </c>
      <c r="C1086" s="20">
        <v>0.7</v>
      </c>
      <c r="D1086" s="135">
        <v>40</v>
      </c>
      <c r="E1086" s="21"/>
      <c r="F1086" s="328">
        <v>21.900000000000002</v>
      </c>
      <c r="G1086" s="328">
        <v>20.150000000000002</v>
      </c>
      <c r="H1086" s="331">
        <v>19.75</v>
      </c>
    </row>
    <row r="1087" spans="1:10" x14ac:dyDescent="0.35">
      <c r="A1087" s="138" t="s">
        <v>12803</v>
      </c>
      <c r="B1087" s="21">
        <v>6</v>
      </c>
      <c r="C1087" s="20">
        <v>0.7</v>
      </c>
      <c r="D1087" s="135">
        <v>40</v>
      </c>
      <c r="E1087" s="21"/>
      <c r="F1087" s="328">
        <v>20.3</v>
      </c>
      <c r="G1087" s="328">
        <v>18.600000000000001</v>
      </c>
      <c r="H1087" s="331">
        <v>18.3</v>
      </c>
    </row>
    <row r="1088" spans="1:10" s="128" customFormat="1" x14ac:dyDescent="0.35">
      <c r="A1088" s="138" t="s">
        <v>12807</v>
      </c>
      <c r="B1088" s="21">
        <v>6</v>
      </c>
      <c r="C1088" s="20">
        <v>0.7</v>
      </c>
      <c r="D1088" s="135">
        <v>37.5</v>
      </c>
      <c r="E1088" s="21"/>
      <c r="F1088" s="328">
        <v>19.8</v>
      </c>
      <c r="G1088" s="328">
        <v>18.2</v>
      </c>
      <c r="H1088" s="331">
        <v>17.850000000000001</v>
      </c>
      <c r="I1088"/>
      <c r="J1088"/>
    </row>
    <row r="1089" spans="1:10" x14ac:dyDescent="0.35">
      <c r="A1089" s="138" t="s">
        <v>12811</v>
      </c>
      <c r="B1089" s="21">
        <v>6</v>
      </c>
      <c r="C1089" s="20">
        <v>0.7</v>
      </c>
      <c r="D1089" s="135">
        <v>40</v>
      </c>
      <c r="E1089" s="21"/>
      <c r="F1089" s="328">
        <v>13.700000000000001</v>
      </c>
      <c r="G1089" s="328">
        <v>12.55</v>
      </c>
      <c r="H1089" s="331">
        <v>12.350000000000001</v>
      </c>
    </row>
    <row r="1090" spans="1:10" x14ac:dyDescent="0.35">
      <c r="A1090" s="138" t="s">
        <v>12815</v>
      </c>
      <c r="B1090" s="21">
        <v>6</v>
      </c>
      <c r="C1090" s="20">
        <v>0.7</v>
      </c>
      <c r="D1090" s="135">
        <v>40</v>
      </c>
      <c r="E1090" s="21"/>
      <c r="F1090" s="328">
        <v>28</v>
      </c>
      <c r="G1090" s="328">
        <v>25.75</v>
      </c>
      <c r="H1090" s="331">
        <v>25.25</v>
      </c>
    </row>
    <row r="1091" spans="1:10" x14ac:dyDescent="0.35">
      <c r="A1091" s="138" t="s">
        <v>14572</v>
      </c>
      <c r="B1091" s="21">
        <v>6</v>
      </c>
      <c r="C1091" s="20">
        <v>0.5</v>
      </c>
      <c r="D1091" s="135">
        <v>41.4</v>
      </c>
      <c r="E1091" s="21"/>
      <c r="F1091" s="328">
        <v>44.2</v>
      </c>
      <c r="G1091" s="328">
        <v>40.550000000000004</v>
      </c>
      <c r="H1091" s="331">
        <v>39.85</v>
      </c>
    </row>
    <row r="1092" spans="1:10" x14ac:dyDescent="0.35">
      <c r="A1092" s="138" t="s">
        <v>14573</v>
      </c>
      <c r="B1092" s="21">
        <v>6</v>
      </c>
      <c r="C1092" s="20">
        <v>0.5</v>
      </c>
      <c r="D1092" s="135">
        <v>40.9</v>
      </c>
      <c r="E1092" s="21"/>
      <c r="F1092" s="328">
        <v>40.5</v>
      </c>
      <c r="G1092" s="328">
        <v>37.15</v>
      </c>
      <c r="H1092" s="331">
        <v>36.5</v>
      </c>
    </row>
    <row r="1093" spans="1:10" s="128" customFormat="1" x14ac:dyDescent="0.35">
      <c r="A1093" s="138" t="s">
        <v>14588</v>
      </c>
      <c r="B1093" s="21">
        <v>6</v>
      </c>
      <c r="C1093" s="20">
        <v>0.5</v>
      </c>
      <c r="D1093" s="135">
        <v>41.2</v>
      </c>
      <c r="E1093" s="21"/>
      <c r="F1093" s="328">
        <v>41.400000000000006</v>
      </c>
      <c r="G1093" s="328">
        <v>38.050000000000004</v>
      </c>
      <c r="H1093" s="331">
        <v>37.35</v>
      </c>
      <c r="I1093"/>
      <c r="J1093"/>
    </row>
    <row r="1094" spans="1:10" s="128" customFormat="1" x14ac:dyDescent="0.35">
      <c r="A1094" s="138" t="s">
        <v>14783</v>
      </c>
      <c r="B1094" s="21">
        <v>6</v>
      </c>
      <c r="C1094" s="20">
        <v>0.7</v>
      </c>
      <c r="D1094" s="135">
        <v>44</v>
      </c>
      <c r="E1094" s="21"/>
      <c r="F1094" s="328">
        <v>36</v>
      </c>
      <c r="G1094" s="328">
        <v>33.050000000000004</v>
      </c>
      <c r="H1094" s="331">
        <v>32.450000000000003</v>
      </c>
      <c r="I1094"/>
      <c r="J1094"/>
    </row>
    <row r="1095" spans="1:10" x14ac:dyDescent="0.35">
      <c r="A1095" s="138" t="s">
        <v>14851</v>
      </c>
      <c r="B1095" s="21">
        <v>6</v>
      </c>
      <c r="C1095" s="20">
        <v>0.7</v>
      </c>
      <c r="D1095" s="135">
        <v>43</v>
      </c>
      <c r="E1095" s="21"/>
      <c r="F1095" s="328">
        <v>32.450000000000003</v>
      </c>
      <c r="G1095" s="328">
        <v>29.8</v>
      </c>
      <c r="H1095" s="331">
        <v>29.25</v>
      </c>
    </row>
    <row r="1096" spans="1:10" s="128" customFormat="1" x14ac:dyDescent="0.35">
      <c r="A1096" s="138" t="s">
        <v>13505</v>
      </c>
      <c r="B1096" s="21">
        <v>6</v>
      </c>
      <c r="C1096" s="20">
        <v>1</v>
      </c>
      <c r="D1096" s="135">
        <v>40</v>
      </c>
      <c r="E1096" s="21"/>
      <c r="F1096" s="328">
        <v>14.600000000000001</v>
      </c>
      <c r="G1096" s="328">
        <v>13.4</v>
      </c>
      <c r="H1096" s="331">
        <v>13.15</v>
      </c>
      <c r="I1096"/>
      <c r="J1096"/>
    </row>
    <row r="1097" spans="1:10" s="128" customFormat="1" x14ac:dyDescent="0.35">
      <c r="A1097" s="138" t="s">
        <v>13626</v>
      </c>
      <c r="B1097" s="21">
        <v>6</v>
      </c>
      <c r="C1097" s="20">
        <v>0.7</v>
      </c>
      <c r="D1097" s="135">
        <v>40</v>
      </c>
      <c r="E1097" s="21"/>
      <c r="F1097" s="328">
        <v>35.950000000000003</v>
      </c>
      <c r="G1097" s="328">
        <v>33</v>
      </c>
      <c r="H1097" s="331">
        <v>32.4</v>
      </c>
      <c r="I1097"/>
      <c r="J1097"/>
    </row>
    <row r="1098" spans="1:10" s="128" customFormat="1" x14ac:dyDescent="0.35">
      <c r="A1098" s="138" t="s">
        <v>14612</v>
      </c>
      <c r="B1098" s="21">
        <v>6</v>
      </c>
      <c r="C1098" s="20">
        <v>1</v>
      </c>
      <c r="D1098" s="135">
        <v>54.5</v>
      </c>
      <c r="E1098" s="21"/>
      <c r="F1098" s="328">
        <v>26.5</v>
      </c>
      <c r="G1098" s="328">
        <v>24.3</v>
      </c>
      <c r="H1098" s="331">
        <v>23.900000000000002</v>
      </c>
      <c r="I1098"/>
      <c r="J1098"/>
    </row>
    <row r="1099" spans="1:10" s="128" customFormat="1" x14ac:dyDescent="0.35">
      <c r="A1099" s="138" t="s">
        <v>14426</v>
      </c>
      <c r="B1099" s="21">
        <v>6</v>
      </c>
      <c r="C1099" s="20">
        <v>0.7</v>
      </c>
      <c r="D1099" s="135">
        <v>40</v>
      </c>
      <c r="E1099" s="21"/>
      <c r="F1099" s="328">
        <v>23.150000000000002</v>
      </c>
      <c r="G1099" s="328">
        <v>21.25</v>
      </c>
      <c r="H1099" s="331">
        <v>20.85</v>
      </c>
      <c r="I1099"/>
      <c r="J1099"/>
    </row>
    <row r="1100" spans="1:10" x14ac:dyDescent="0.35">
      <c r="A1100" s="138" t="s">
        <v>13832</v>
      </c>
      <c r="B1100" s="21">
        <v>6</v>
      </c>
      <c r="C1100" s="20">
        <v>0.7</v>
      </c>
      <c r="D1100" s="135">
        <v>45</v>
      </c>
      <c r="E1100" s="21"/>
      <c r="F1100" s="328">
        <v>45.550000000000004</v>
      </c>
      <c r="G1100" s="328">
        <v>41.800000000000004</v>
      </c>
      <c r="H1100" s="331">
        <v>41.050000000000004</v>
      </c>
    </row>
    <row r="1101" spans="1:10" x14ac:dyDescent="0.35">
      <c r="A1101" s="138" t="s">
        <v>13836</v>
      </c>
      <c r="B1101" s="21">
        <v>6</v>
      </c>
      <c r="C1101" s="20">
        <v>0.7</v>
      </c>
      <c r="D1101" s="135">
        <v>63</v>
      </c>
      <c r="E1101" s="21"/>
      <c r="F1101" s="328">
        <v>20.3</v>
      </c>
      <c r="G1101" s="328">
        <v>18.650000000000002</v>
      </c>
      <c r="H1101" s="331">
        <v>18.3</v>
      </c>
    </row>
    <row r="1102" spans="1:10" s="128" customFormat="1" x14ac:dyDescent="0.35">
      <c r="A1102" s="138" t="s">
        <v>14448</v>
      </c>
      <c r="B1102" s="21">
        <v>6</v>
      </c>
      <c r="C1102" s="20">
        <v>1</v>
      </c>
      <c r="D1102" s="135">
        <v>40</v>
      </c>
      <c r="E1102" s="21"/>
      <c r="F1102" s="328">
        <v>30.150000000000002</v>
      </c>
      <c r="G1102" s="328">
        <v>27.700000000000003</v>
      </c>
      <c r="H1102" s="331">
        <v>27.200000000000003</v>
      </c>
      <c r="I1102"/>
      <c r="J1102"/>
    </row>
    <row r="1103" spans="1:10" x14ac:dyDescent="0.35">
      <c r="A1103" s="138" t="s">
        <v>13917</v>
      </c>
      <c r="B1103" s="21">
        <v>6</v>
      </c>
      <c r="C1103" s="20">
        <v>0.7</v>
      </c>
      <c r="D1103" s="135">
        <v>40</v>
      </c>
      <c r="E1103" s="21"/>
      <c r="F1103" s="328">
        <v>50.550000000000004</v>
      </c>
      <c r="G1103" s="328">
        <v>46.400000000000006</v>
      </c>
      <c r="H1103" s="331">
        <v>45.550000000000004</v>
      </c>
    </row>
    <row r="1104" spans="1:10" s="128" customFormat="1" x14ac:dyDescent="0.35">
      <c r="A1104" s="138" t="s">
        <v>13925</v>
      </c>
      <c r="B1104" s="21">
        <v>6</v>
      </c>
      <c r="C1104" s="20">
        <v>1</v>
      </c>
      <c r="D1104" s="135">
        <v>40</v>
      </c>
      <c r="E1104" s="21"/>
      <c r="F1104" s="328">
        <v>56.400000000000006</v>
      </c>
      <c r="G1104" s="328">
        <v>51.75</v>
      </c>
      <c r="H1104" s="331">
        <v>50.85</v>
      </c>
      <c r="I1104"/>
      <c r="J1104"/>
    </row>
    <row r="1105" spans="1:10" s="128" customFormat="1" x14ac:dyDescent="0.35">
      <c r="A1105" s="138" t="s">
        <v>14410</v>
      </c>
      <c r="B1105" s="21">
        <v>6</v>
      </c>
      <c r="C1105" s="20">
        <v>0.7</v>
      </c>
      <c r="D1105" s="135">
        <v>40</v>
      </c>
      <c r="E1105" s="21"/>
      <c r="F1105" s="328">
        <v>53.650000000000006</v>
      </c>
      <c r="G1105" s="328">
        <v>49.25</v>
      </c>
      <c r="H1105" s="331">
        <v>48.35</v>
      </c>
      <c r="I1105"/>
      <c r="J1105"/>
    </row>
    <row r="1106" spans="1:10" x14ac:dyDescent="0.35">
      <c r="A1106" s="138" t="s">
        <v>14853</v>
      </c>
      <c r="B1106" s="21">
        <v>6</v>
      </c>
      <c r="C1106" s="20">
        <v>0.7</v>
      </c>
      <c r="D1106" s="135">
        <v>43</v>
      </c>
      <c r="E1106" s="21"/>
      <c r="F1106" s="328">
        <v>63.650000000000006</v>
      </c>
      <c r="G1106" s="328">
        <v>58.45</v>
      </c>
      <c r="H1106" s="331">
        <v>57.400000000000006</v>
      </c>
    </row>
    <row r="1107" spans="1:10" s="128" customFormat="1" x14ac:dyDescent="0.35">
      <c r="A1107" s="138" t="s">
        <v>13929</v>
      </c>
      <c r="B1107" s="21">
        <v>6</v>
      </c>
      <c r="C1107" s="20">
        <v>1</v>
      </c>
      <c r="D1107" s="135">
        <v>43</v>
      </c>
      <c r="E1107" s="21"/>
      <c r="F1107" s="328">
        <v>67.75</v>
      </c>
      <c r="G1107" s="328">
        <v>62.2</v>
      </c>
      <c r="H1107" s="331">
        <v>61.1</v>
      </c>
      <c r="I1107"/>
      <c r="J1107"/>
    </row>
    <row r="1108" spans="1:10" x14ac:dyDescent="0.35">
      <c r="A1108" s="138" t="s">
        <v>13936</v>
      </c>
      <c r="B1108" s="21">
        <v>6</v>
      </c>
      <c r="C1108" s="20">
        <v>0.7</v>
      </c>
      <c r="D1108" s="135">
        <v>43</v>
      </c>
      <c r="E1108" s="21"/>
      <c r="F1108" s="328">
        <v>63.650000000000006</v>
      </c>
      <c r="G1108" s="328">
        <v>58.45</v>
      </c>
      <c r="H1108" s="331">
        <v>57.400000000000006</v>
      </c>
    </row>
    <row r="1109" spans="1:10" x14ac:dyDescent="0.35">
      <c r="A1109" s="138" t="s">
        <v>13938</v>
      </c>
      <c r="B1109" s="21">
        <v>6</v>
      </c>
      <c r="C1109" s="20">
        <v>0.7</v>
      </c>
      <c r="D1109" s="135">
        <v>40</v>
      </c>
      <c r="E1109" s="21"/>
      <c r="F1109" s="328">
        <v>75.600000000000009</v>
      </c>
      <c r="G1109" s="328">
        <v>69.400000000000006</v>
      </c>
      <c r="H1109" s="331">
        <v>68.150000000000006</v>
      </c>
    </row>
    <row r="1110" spans="1:10" s="128" customFormat="1" x14ac:dyDescent="0.35">
      <c r="A1110" s="138" t="s">
        <v>13942</v>
      </c>
      <c r="B1110" s="21">
        <v>3</v>
      </c>
      <c r="C1110" s="20">
        <v>0.7</v>
      </c>
      <c r="D1110" s="135">
        <v>45</v>
      </c>
      <c r="E1110" s="21"/>
      <c r="F1110" s="328">
        <v>237.70000000000002</v>
      </c>
      <c r="G1110" s="328">
        <v>218.20000000000002</v>
      </c>
      <c r="H1110" s="331">
        <v>214.3</v>
      </c>
      <c r="I1110"/>
      <c r="J1110"/>
    </row>
    <row r="1111" spans="1:10" s="128" customFormat="1" x14ac:dyDescent="0.35">
      <c r="A1111" s="138" t="s">
        <v>14505</v>
      </c>
      <c r="B1111" s="21">
        <v>3</v>
      </c>
      <c r="C1111" s="20">
        <v>0.7</v>
      </c>
      <c r="D1111" s="135">
        <v>40</v>
      </c>
      <c r="E1111" s="21"/>
      <c r="F1111" s="328">
        <v>114.65</v>
      </c>
      <c r="G1111" s="328">
        <v>105.25</v>
      </c>
      <c r="H1111" s="331">
        <v>103.35000000000001</v>
      </c>
      <c r="I1111"/>
      <c r="J1111"/>
    </row>
    <row r="1112" spans="1:10" x14ac:dyDescent="0.35">
      <c r="A1112" s="138" t="s">
        <v>13946</v>
      </c>
      <c r="B1112" s="21">
        <v>6</v>
      </c>
      <c r="C1112" s="20">
        <v>0.7</v>
      </c>
      <c r="D1112" s="135">
        <v>40</v>
      </c>
      <c r="E1112" s="21"/>
      <c r="F1112" s="328">
        <v>101.85000000000001</v>
      </c>
      <c r="G1112" s="328">
        <v>93.5</v>
      </c>
      <c r="H1112" s="331">
        <v>91.800000000000011</v>
      </c>
    </row>
    <row r="1113" spans="1:10" s="128" customFormat="1" x14ac:dyDescent="0.35">
      <c r="A1113" s="138" t="s">
        <v>14297</v>
      </c>
      <c r="B1113" s="21">
        <v>6</v>
      </c>
      <c r="C1113" s="20">
        <v>0.7</v>
      </c>
      <c r="D1113" s="135">
        <v>40</v>
      </c>
      <c r="E1113" s="21"/>
      <c r="F1113" s="328">
        <v>39</v>
      </c>
      <c r="G1113" s="328">
        <v>35.800000000000004</v>
      </c>
      <c r="H1113" s="331">
        <v>35.15</v>
      </c>
      <c r="I1113"/>
      <c r="J1113"/>
    </row>
    <row r="1114" spans="1:10" s="128" customFormat="1" ht="17" customHeight="1" x14ac:dyDescent="0.35">
      <c r="A1114" s="351" t="s">
        <v>14248</v>
      </c>
      <c r="B1114" s="352"/>
      <c r="C1114" s="352"/>
      <c r="D1114" s="352"/>
      <c r="E1114" s="352"/>
      <c r="F1114" s="352"/>
      <c r="G1114" s="352"/>
      <c r="H1114" s="353"/>
    </row>
    <row r="1115" spans="1:10" s="128" customFormat="1" x14ac:dyDescent="0.35">
      <c r="A1115" s="138" t="s">
        <v>40</v>
      </c>
      <c r="B1115" s="21">
        <v>6</v>
      </c>
      <c r="C1115" s="20">
        <v>0.7</v>
      </c>
      <c r="D1115" s="135">
        <v>38</v>
      </c>
      <c r="E1115" s="21"/>
      <c r="F1115" s="328">
        <v>28.75</v>
      </c>
      <c r="G1115" s="328">
        <v>26.400000000000002</v>
      </c>
      <c r="H1115" s="331">
        <v>25.950000000000003</v>
      </c>
      <c r="I1115"/>
      <c r="J1115"/>
    </row>
    <row r="1116" spans="1:10" s="128" customFormat="1" x14ac:dyDescent="0.35">
      <c r="A1116" s="138" t="s">
        <v>48</v>
      </c>
      <c r="B1116" s="21">
        <v>6</v>
      </c>
      <c r="C1116" s="20">
        <v>0.7</v>
      </c>
      <c r="D1116" s="135">
        <v>35</v>
      </c>
      <c r="E1116" s="21"/>
      <c r="F1116" s="328">
        <v>43.45</v>
      </c>
      <c r="G1116" s="328">
        <v>39.900000000000006</v>
      </c>
      <c r="H1116" s="331">
        <v>39.150000000000006</v>
      </c>
      <c r="I1116"/>
      <c r="J1116"/>
    </row>
    <row r="1117" spans="1:10" s="128" customFormat="1" x14ac:dyDescent="0.35">
      <c r="A1117" s="138" t="s">
        <v>52</v>
      </c>
      <c r="B1117" s="21">
        <v>6</v>
      </c>
      <c r="C1117" s="20">
        <v>0.7</v>
      </c>
      <c r="D1117" s="135">
        <v>38</v>
      </c>
      <c r="E1117" s="21"/>
      <c r="F1117" s="328">
        <v>25.1</v>
      </c>
      <c r="G1117" s="328">
        <v>23.05</v>
      </c>
      <c r="H1117" s="331">
        <v>22.650000000000002</v>
      </c>
      <c r="I1117"/>
      <c r="J1117"/>
    </row>
    <row r="1118" spans="1:10" x14ac:dyDescent="0.35">
      <c r="A1118" s="138" t="s">
        <v>56</v>
      </c>
      <c r="B1118" s="21">
        <v>6</v>
      </c>
      <c r="C1118" s="20">
        <v>0.7</v>
      </c>
      <c r="D1118" s="135">
        <v>38</v>
      </c>
      <c r="E1118" s="21"/>
      <c r="F1118" s="328">
        <v>23.450000000000003</v>
      </c>
      <c r="G1118" s="328">
        <v>21.55</v>
      </c>
      <c r="H1118" s="331">
        <v>21.150000000000002</v>
      </c>
    </row>
    <row r="1119" spans="1:10" s="128" customFormat="1" x14ac:dyDescent="0.35">
      <c r="A1119" s="138" t="s">
        <v>77</v>
      </c>
      <c r="B1119" s="21">
        <v>6</v>
      </c>
      <c r="C1119" s="20">
        <v>0.7</v>
      </c>
      <c r="D1119" s="135">
        <v>38</v>
      </c>
      <c r="E1119" s="21"/>
      <c r="F1119" s="328">
        <v>13.65</v>
      </c>
      <c r="G1119" s="328">
        <v>12.5</v>
      </c>
      <c r="H1119" s="331">
        <v>12.3</v>
      </c>
      <c r="I1119"/>
      <c r="J1119"/>
    </row>
    <row r="1120" spans="1:10" x14ac:dyDescent="0.35">
      <c r="A1120" s="138" t="s">
        <v>80</v>
      </c>
      <c r="B1120" s="21">
        <v>6</v>
      </c>
      <c r="C1120" s="20">
        <v>0.7</v>
      </c>
      <c r="D1120" s="135">
        <v>38</v>
      </c>
      <c r="E1120" s="21"/>
      <c r="F1120" s="328">
        <v>16.25</v>
      </c>
      <c r="G1120" s="328">
        <v>14.950000000000001</v>
      </c>
      <c r="H1120" s="331">
        <v>14.65</v>
      </c>
    </row>
    <row r="1121" spans="1:10" x14ac:dyDescent="0.35">
      <c r="A1121" s="138" t="s">
        <v>14316</v>
      </c>
      <c r="B1121" s="21">
        <v>6</v>
      </c>
      <c r="C1121" s="20">
        <v>0.7</v>
      </c>
      <c r="D1121" s="135">
        <v>40</v>
      </c>
      <c r="E1121" s="21"/>
      <c r="F1121" s="328">
        <v>114.05000000000001</v>
      </c>
      <c r="G1121" s="328">
        <v>104.7</v>
      </c>
      <c r="H1121" s="331">
        <v>102.80000000000001</v>
      </c>
    </row>
    <row r="1122" spans="1:10" s="128" customFormat="1" x14ac:dyDescent="0.35">
      <c r="A1122" s="138" t="s">
        <v>14318</v>
      </c>
      <c r="B1122" s="21">
        <v>6</v>
      </c>
      <c r="C1122" s="20">
        <v>0.7</v>
      </c>
      <c r="D1122" s="135">
        <v>40</v>
      </c>
      <c r="E1122" s="21"/>
      <c r="F1122" s="328">
        <v>150.65</v>
      </c>
      <c r="G1122" s="328">
        <v>138.30000000000001</v>
      </c>
      <c r="H1122" s="331">
        <v>135.80000000000001</v>
      </c>
      <c r="I1122"/>
      <c r="J1122"/>
    </row>
    <row r="1123" spans="1:10" s="128" customFormat="1" x14ac:dyDescent="0.35">
      <c r="A1123" s="138" t="s">
        <v>14450</v>
      </c>
      <c r="B1123" s="21">
        <v>6</v>
      </c>
      <c r="C1123" s="20">
        <v>1.5</v>
      </c>
      <c r="D1123" s="135">
        <v>40</v>
      </c>
      <c r="E1123" s="21"/>
      <c r="F1123" s="328">
        <v>338.90000000000003</v>
      </c>
      <c r="G1123" s="328">
        <v>311.10000000000002</v>
      </c>
      <c r="H1123" s="331">
        <v>305.55</v>
      </c>
      <c r="I1123"/>
      <c r="J1123"/>
    </row>
    <row r="1124" spans="1:10" s="128" customFormat="1" x14ac:dyDescent="0.35">
      <c r="A1124" s="138" t="s">
        <v>14320</v>
      </c>
      <c r="B1124" s="21">
        <v>6</v>
      </c>
      <c r="C1124" s="20">
        <v>0.7</v>
      </c>
      <c r="D1124" s="135">
        <v>40</v>
      </c>
      <c r="E1124" s="21"/>
      <c r="F1124" s="328">
        <v>122.55000000000001</v>
      </c>
      <c r="G1124" s="328">
        <v>112.55000000000001</v>
      </c>
      <c r="H1124" s="331">
        <v>110.5</v>
      </c>
      <c r="I1124"/>
      <c r="J1124"/>
    </row>
    <row r="1125" spans="1:10" s="128" customFormat="1" x14ac:dyDescent="0.35">
      <c r="A1125" s="138" t="s">
        <v>14452</v>
      </c>
      <c r="B1125" s="21">
        <v>6</v>
      </c>
      <c r="C1125" s="20">
        <v>1.5</v>
      </c>
      <c r="D1125" s="135">
        <v>40</v>
      </c>
      <c r="E1125" s="21"/>
      <c r="F1125" s="328">
        <v>296.2</v>
      </c>
      <c r="G1125" s="328">
        <v>271.90000000000003</v>
      </c>
      <c r="H1125" s="331">
        <v>267.05</v>
      </c>
      <c r="I1125"/>
      <c r="J1125"/>
    </row>
    <row r="1126" spans="1:10" s="128" customFormat="1" x14ac:dyDescent="0.35">
      <c r="A1126" s="138" t="s">
        <v>407</v>
      </c>
      <c r="B1126" s="21">
        <v>6</v>
      </c>
      <c r="C1126" s="20">
        <v>0.7</v>
      </c>
      <c r="D1126" s="135">
        <v>38</v>
      </c>
      <c r="E1126" s="21"/>
      <c r="F1126" s="328">
        <v>12.3</v>
      </c>
      <c r="G1126" s="328">
        <v>11.3</v>
      </c>
      <c r="H1126" s="331">
        <v>11.100000000000001</v>
      </c>
      <c r="I1126"/>
      <c r="J1126"/>
    </row>
    <row r="1127" spans="1:10" x14ac:dyDescent="0.35">
      <c r="A1127" s="138" t="s">
        <v>411</v>
      </c>
      <c r="B1127" s="21">
        <v>6</v>
      </c>
      <c r="C1127" s="20">
        <v>0.7</v>
      </c>
      <c r="D1127" s="135">
        <v>38</v>
      </c>
      <c r="E1127" s="21"/>
      <c r="F1127" s="328">
        <v>12.3</v>
      </c>
      <c r="G1127" s="328">
        <v>11.3</v>
      </c>
      <c r="H1127" s="331">
        <v>11.100000000000001</v>
      </c>
    </row>
    <row r="1128" spans="1:10" s="128" customFormat="1" x14ac:dyDescent="0.35">
      <c r="A1128" s="138" t="s">
        <v>14484</v>
      </c>
      <c r="B1128" s="21">
        <v>4</v>
      </c>
      <c r="C1128" s="20">
        <v>0.7</v>
      </c>
      <c r="D1128" s="135">
        <v>40</v>
      </c>
      <c r="E1128" s="21"/>
      <c r="F1128" s="328">
        <v>121.35000000000001</v>
      </c>
      <c r="G1128" s="328">
        <v>111.4</v>
      </c>
      <c r="H1128" s="331">
        <v>109.4</v>
      </c>
      <c r="I1128"/>
      <c r="J1128"/>
    </row>
    <row r="1129" spans="1:10" x14ac:dyDescent="0.35">
      <c r="A1129" s="138" t="s">
        <v>520</v>
      </c>
      <c r="B1129" s="21">
        <v>4</v>
      </c>
      <c r="C1129" s="20">
        <v>0.7</v>
      </c>
      <c r="D1129" s="135">
        <v>40</v>
      </c>
      <c r="E1129" s="21"/>
      <c r="F1129" s="328">
        <v>117.65</v>
      </c>
      <c r="G1129" s="328">
        <v>108</v>
      </c>
      <c r="H1129" s="331">
        <v>106.05000000000001</v>
      </c>
    </row>
    <row r="1130" spans="1:10" x14ac:dyDescent="0.35">
      <c r="A1130" s="138" t="s">
        <v>524</v>
      </c>
      <c r="B1130" s="21">
        <v>6</v>
      </c>
      <c r="C1130" s="20">
        <v>0.7</v>
      </c>
      <c r="D1130" s="135">
        <v>40</v>
      </c>
      <c r="E1130" s="21"/>
      <c r="F1130" s="328">
        <v>44.45</v>
      </c>
      <c r="G1130" s="328">
        <v>40.800000000000004</v>
      </c>
      <c r="H1130" s="331">
        <v>40.050000000000004</v>
      </c>
    </row>
    <row r="1131" spans="1:10" s="128" customFormat="1" x14ac:dyDescent="0.35">
      <c r="A1131" s="138" t="s">
        <v>531</v>
      </c>
      <c r="B1131" s="21">
        <v>6</v>
      </c>
      <c r="C1131" s="20">
        <v>0.7</v>
      </c>
      <c r="D1131" s="135">
        <v>40</v>
      </c>
      <c r="E1131" s="21"/>
      <c r="F1131" s="328">
        <v>44.45</v>
      </c>
      <c r="G1131" s="328">
        <v>40.800000000000004</v>
      </c>
      <c r="H1131" s="331">
        <v>40.050000000000004</v>
      </c>
      <c r="I1131"/>
      <c r="J1131"/>
    </row>
    <row r="1132" spans="1:10" s="128" customFormat="1" x14ac:dyDescent="0.35">
      <c r="A1132" s="138" t="s">
        <v>535</v>
      </c>
      <c r="B1132" s="21">
        <v>6</v>
      </c>
      <c r="C1132" s="20">
        <v>0.7</v>
      </c>
      <c r="D1132" s="135">
        <v>40</v>
      </c>
      <c r="E1132" s="21"/>
      <c r="F1132" s="328">
        <v>50.550000000000004</v>
      </c>
      <c r="G1132" s="328">
        <v>46.400000000000006</v>
      </c>
      <c r="H1132" s="331">
        <v>45.550000000000004</v>
      </c>
      <c r="I1132"/>
      <c r="J1132"/>
    </row>
    <row r="1133" spans="1:10" s="128" customFormat="1" x14ac:dyDescent="0.35">
      <c r="A1133" s="138" t="s">
        <v>2523</v>
      </c>
      <c r="B1133" s="21">
        <v>6</v>
      </c>
      <c r="C1133" s="20">
        <v>0.7</v>
      </c>
      <c r="D1133" s="135">
        <v>38</v>
      </c>
      <c r="E1133" s="21"/>
      <c r="F1133" s="328">
        <v>10.600000000000001</v>
      </c>
      <c r="G1133" s="328">
        <v>9.7000000000000011</v>
      </c>
      <c r="H1133" s="331">
        <v>9.5500000000000007</v>
      </c>
      <c r="I1133"/>
      <c r="J1133"/>
    </row>
    <row r="1134" spans="1:10" s="128" customFormat="1" x14ac:dyDescent="0.35">
      <c r="A1134" s="138" t="s">
        <v>2527</v>
      </c>
      <c r="B1134" s="21">
        <v>6</v>
      </c>
      <c r="C1134" s="20">
        <v>0.7</v>
      </c>
      <c r="D1134" s="135">
        <v>38</v>
      </c>
      <c r="E1134" s="21"/>
      <c r="F1134" s="328">
        <v>10.600000000000001</v>
      </c>
      <c r="G1134" s="328">
        <v>9.7000000000000011</v>
      </c>
      <c r="H1134" s="331">
        <v>9.5500000000000007</v>
      </c>
      <c r="I1134"/>
      <c r="J1134"/>
    </row>
    <row r="1135" spans="1:10" s="128" customFormat="1" x14ac:dyDescent="0.35">
      <c r="A1135" s="138" t="s">
        <v>2676</v>
      </c>
      <c r="B1135" s="21">
        <v>6</v>
      </c>
      <c r="C1135" s="20">
        <v>0.5</v>
      </c>
      <c r="D1135" s="135">
        <v>40</v>
      </c>
      <c r="E1135" s="21"/>
      <c r="F1135" s="328">
        <v>22.150000000000002</v>
      </c>
      <c r="G1135" s="328">
        <v>20.3</v>
      </c>
      <c r="H1135" s="331">
        <v>19.950000000000003</v>
      </c>
      <c r="I1135"/>
      <c r="J1135"/>
    </row>
    <row r="1136" spans="1:10" x14ac:dyDescent="0.35">
      <c r="A1136" s="138" t="s">
        <v>2680</v>
      </c>
      <c r="B1136" s="21">
        <v>6</v>
      </c>
      <c r="C1136" s="20">
        <v>0.5</v>
      </c>
      <c r="D1136" s="135">
        <v>40</v>
      </c>
      <c r="E1136" s="21"/>
      <c r="F1136" s="328">
        <v>16.45</v>
      </c>
      <c r="G1136" s="328">
        <v>15.100000000000001</v>
      </c>
      <c r="H1136" s="331">
        <v>14.850000000000001</v>
      </c>
    </row>
    <row r="1137" spans="1:10" x14ac:dyDescent="0.35">
      <c r="A1137" s="138" t="s">
        <v>2757</v>
      </c>
      <c r="B1137" s="21">
        <v>6</v>
      </c>
      <c r="C1137" s="20">
        <v>0.7</v>
      </c>
      <c r="D1137" s="135">
        <v>40</v>
      </c>
      <c r="E1137" s="21"/>
      <c r="F1137" s="328">
        <v>15.05</v>
      </c>
      <c r="G1137" s="328">
        <v>13.8</v>
      </c>
      <c r="H1137" s="331">
        <v>13.55</v>
      </c>
    </row>
    <row r="1138" spans="1:10" x14ac:dyDescent="0.35">
      <c r="A1138" s="138" t="s">
        <v>2761</v>
      </c>
      <c r="B1138" s="21">
        <v>6</v>
      </c>
      <c r="C1138" s="20">
        <v>0.7</v>
      </c>
      <c r="D1138" s="135">
        <v>35</v>
      </c>
      <c r="E1138" s="21"/>
      <c r="F1138" s="328">
        <v>13.100000000000001</v>
      </c>
      <c r="G1138" s="328">
        <v>12.05</v>
      </c>
      <c r="H1138" s="331">
        <v>11.850000000000001</v>
      </c>
    </row>
    <row r="1139" spans="1:10" s="128" customFormat="1" x14ac:dyDescent="0.35">
      <c r="A1139" s="138" t="s">
        <v>2998</v>
      </c>
      <c r="B1139" s="21">
        <v>3</v>
      </c>
      <c r="C1139" s="20">
        <v>0.7</v>
      </c>
      <c r="D1139" s="135">
        <v>40</v>
      </c>
      <c r="E1139" s="21"/>
      <c r="F1139" s="328">
        <v>174.4</v>
      </c>
      <c r="G1139" s="328">
        <v>160.15</v>
      </c>
      <c r="H1139" s="331">
        <v>157.25</v>
      </c>
      <c r="I1139"/>
      <c r="J1139"/>
    </row>
    <row r="1140" spans="1:10" x14ac:dyDescent="0.35">
      <c r="A1140" s="138" t="s">
        <v>3002</v>
      </c>
      <c r="B1140" s="21">
        <v>3</v>
      </c>
      <c r="C1140" s="20">
        <v>0.7</v>
      </c>
      <c r="D1140" s="135">
        <v>40</v>
      </c>
      <c r="E1140" s="21"/>
      <c r="F1140" s="328">
        <v>90.25</v>
      </c>
      <c r="G1140" s="328">
        <v>82.850000000000009</v>
      </c>
      <c r="H1140" s="331">
        <v>81.350000000000009</v>
      </c>
    </row>
    <row r="1141" spans="1:10" s="128" customFormat="1" x14ac:dyDescent="0.35">
      <c r="A1141" s="138" t="s">
        <v>3006</v>
      </c>
      <c r="B1141" s="21">
        <v>3</v>
      </c>
      <c r="C1141" s="20">
        <v>0.7</v>
      </c>
      <c r="D1141" s="135">
        <v>40</v>
      </c>
      <c r="E1141" s="21"/>
      <c r="F1141" s="328">
        <v>292.75</v>
      </c>
      <c r="G1141" s="328">
        <v>268.75</v>
      </c>
      <c r="H1141" s="331">
        <v>263.95</v>
      </c>
      <c r="I1141"/>
      <c r="J1141"/>
    </row>
    <row r="1142" spans="1:10" x14ac:dyDescent="0.35">
      <c r="A1142" s="138" t="s">
        <v>3010</v>
      </c>
      <c r="B1142" s="21">
        <v>6</v>
      </c>
      <c r="C1142" s="20">
        <v>0.7</v>
      </c>
      <c r="D1142" s="135">
        <v>40</v>
      </c>
      <c r="E1142" s="21"/>
      <c r="F1142" s="328">
        <v>67.05</v>
      </c>
      <c r="G1142" s="328">
        <v>61.550000000000004</v>
      </c>
      <c r="H1142" s="331">
        <v>60.45</v>
      </c>
    </row>
    <row r="1143" spans="1:10" s="128" customFormat="1" x14ac:dyDescent="0.35">
      <c r="A1143" s="138" t="s">
        <v>3014</v>
      </c>
      <c r="B1143" s="21">
        <v>6</v>
      </c>
      <c r="C1143" s="20">
        <v>0.7</v>
      </c>
      <c r="D1143" s="135">
        <v>40</v>
      </c>
      <c r="E1143" s="21"/>
      <c r="F1143" s="328">
        <v>56.1</v>
      </c>
      <c r="G1143" s="328">
        <v>51.5</v>
      </c>
      <c r="H1143" s="331">
        <v>50.550000000000004</v>
      </c>
      <c r="I1143"/>
      <c r="J1143"/>
    </row>
    <row r="1144" spans="1:10" x14ac:dyDescent="0.35">
      <c r="A1144" s="138" t="s">
        <v>3023</v>
      </c>
      <c r="B1144" s="21">
        <v>6</v>
      </c>
      <c r="C1144" s="20">
        <v>0.7</v>
      </c>
      <c r="D1144" s="135">
        <v>40</v>
      </c>
      <c r="E1144" s="21"/>
      <c r="F1144" s="328">
        <v>57.900000000000006</v>
      </c>
      <c r="G1144" s="328">
        <v>53.150000000000006</v>
      </c>
      <c r="H1144" s="331">
        <v>52.2</v>
      </c>
    </row>
    <row r="1145" spans="1:10" x14ac:dyDescent="0.35">
      <c r="A1145" s="138" t="s">
        <v>3071</v>
      </c>
      <c r="B1145" s="21">
        <v>6</v>
      </c>
      <c r="C1145" s="20">
        <v>0.7</v>
      </c>
      <c r="D1145" s="135">
        <v>40</v>
      </c>
      <c r="E1145" s="21"/>
      <c r="F1145" s="328">
        <v>19.200000000000003</v>
      </c>
      <c r="G1145" s="328">
        <v>17.600000000000001</v>
      </c>
      <c r="H1145" s="331">
        <v>17.3</v>
      </c>
    </row>
    <row r="1146" spans="1:10" x14ac:dyDescent="0.35">
      <c r="A1146" s="138" t="s">
        <v>3075</v>
      </c>
      <c r="B1146" s="21">
        <v>6</v>
      </c>
      <c r="C1146" s="20">
        <v>0.7</v>
      </c>
      <c r="D1146" s="135">
        <v>40</v>
      </c>
      <c r="E1146" s="21"/>
      <c r="F1146" s="328">
        <v>20.05</v>
      </c>
      <c r="G1146" s="328">
        <v>18.400000000000002</v>
      </c>
      <c r="H1146" s="331">
        <v>18.05</v>
      </c>
    </row>
    <row r="1147" spans="1:10" x14ac:dyDescent="0.35">
      <c r="A1147" s="138" t="s">
        <v>3096</v>
      </c>
      <c r="B1147" s="21">
        <v>6</v>
      </c>
      <c r="C1147" s="20">
        <v>0.7</v>
      </c>
      <c r="D1147" s="135">
        <v>40</v>
      </c>
      <c r="E1147" s="21"/>
      <c r="F1147" s="328">
        <v>53.650000000000006</v>
      </c>
      <c r="G1147" s="328">
        <v>49.25</v>
      </c>
      <c r="H1147" s="331">
        <v>48.35</v>
      </c>
    </row>
    <row r="1148" spans="1:10" s="128" customFormat="1" x14ac:dyDescent="0.35">
      <c r="A1148" s="138" t="s">
        <v>14335</v>
      </c>
      <c r="B1148" s="21">
        <v>6</v>
      </c>
      <c r="C1148" s="20">
        <v>0.7</v>
      </c>
      <c r="D1148" s="135">
        <v>40</v>
      </c>
      <c r="E1148" s="21"/>
      <c r="F1148" s="328">
        <v>51.2</v>
      </c>
      <c r="G1148" s="328">
        <v>47</v>
      </c>
      <c r="H1148" s="331">
        <v>46.150000000000006</v>
      </c>
      <c r="I1148"/>
      <c r="J1148"/>
    </row>
    <row r="1149" spans="1:10" s="128" customFormat="1" x14ac:dyDescent="0.35">
      <c r="A1149" s="138" t="s">
        <v>3417</v>
      </c>
      <c r="B1149" s="21">
        <v>3</v>
      </c>
      <c r="C1149" s="20">
        <v>0.7</v>
      </c>
      <c r="D1149" s="135">
        <v>40</v>
      </c>
      <c r="E1149" s="21"/>
      <c r="F1149" s="328">
        <v>731.35</v>
      </c>
      <c r="G1149" s="328">
        <v>671.40000000000009</v>
      </c>
      <c r="H1149" s="331">
        <v>659.40000000000009</v>
      </c>
      <c r="I1149"/>
      <c r="J1149"/>
    </row>
    <row r="1150" spans="1:10" s="128" customFormat="1" x14ac:dyDescent="0.35">
      <c r="A1150" s="138" t="s">
        <v>3421</v>
      </c>
      <c r="B1150" s="21">
        <v>3</v>
      </c>
      <c r="C1150" s="20">
        <v>0.7</v>
      </c>
      <c r="D1150" s="135">
        <v>40</v>
      </c>
      <c r="E1150" s="21"/>
      <c r="F1150" s="328">
        <v>432.45000000000005</v>
      </c>
      <c r="G1150" s="328">
        <v>397</v>
      </c>
      <c r="H1150" s="331">
        <v>389.90000000000003</v>
      </c>
      <c r="I1150"/>
      <c r="J1150"/>
    </row>
    <row r="1151" spans="1:10" x14ac:dyDescent="0.35">
      <c r="A1151" s="138" t="s">
        <v>3476</v>
      </c>
      <c r="B1151" s="21">
        <v>3</v>
      </c>
      <c r="C1151" s="20">
        <v>0.7</v>
      </c>
      <c r="D1151" s="135">
        <v>44</v>
      </c>
      <c r="E1151" s="21"/>
      <c r="F1151" s="328">
        <v>127.2</v>
      </c>
      <c r="G1151" s="328">
        <v>116.75</v>
      </c>
      <c r="H1151" s="331">
        <v>114.7</v>
      </c>
    </row>
    <row r="1152" spans="1:10" x14ac:dyDescent="0.35">
      <c r="A1152" s="138" t="s">
        <v>3480</v>
      </c>
      <c r="B1152" s="21">
        <v>6</v>
      </c>
      <c r="C1152" s="20">
        <v>0.7</v>
      </c>
      <c r="D1152" s="135">
        <v>38</v>
      </c>
      <c r="E1152" s="21"/>
      <c r="F1152" s="328">
        <v>38.85</v>
      </c>
      <c r="G1152" s="328">
        <v>35.65</v>
      </c>
      <c r="H1152" s="331">
        <v>35</v>
      </c>
    </row>
    <row r="1153" spans="1:10" x14ac:dyDescent="0.35">
      <c r="A1153" s="138" t="s">
        <v>3483</v>
      </c>
      <c r="B1153" s="21">
        <v>6</v>
      </c>
      <c r="C1153" s="20">
        <v>0.7</v>
      </c>
      <c r="D1153" s="135">
        <v>35</v>
      </c>
      <c r="E1153" s="21"/>
      <c r="F1153" s="328">
        <v>47.7</v>
      </c>
      <c r="G1153" s="328">
        <v>43.800000000000004</v>
      </c>
      <c r="H1153" s="331">
        <v>43</v>
      </c>
    </row>
    <row r="1154" spans="1:10" x14ac:dyDescent="0.35">
      <c r="A1154" s="138" t="s">
        <v>3763</v>
      </c>
      <c r="B1154" s="21">
        <v>6</v>
      </c>
      <c r="C1154" s="20">
        <v>0.7</v>
      </c>
      <c r="D1154" s="135">
        <v>38</v>
      </c>
      <c r="E1154" s="21"/>
      <c r="F1154" s="328">
        <v>32.1</v>
      </c>
      <c r="G1154" s="328">
        <v>29.5</v>
      </c>
      <c r="H1154" s="331">
        <v>28.950000000000003</v>
      </c>
    </row>
    <row r="1155" spans="1:10" s="128" customFormat="1" x14ac:dyDescent="0.35">
      <c r="A1155" s="138" t="s">
        <v>3767</v>
      </c>
      <c r="B1155" s="21">
        <v>6</v>
      </c>
      <c r="C1155" s="20">
        <v>0.7</v>
      </c>
      <c r="D1155" s="135">
        <v>38</v>
      </c>
      <c r="E1155" s="21"/>
      <c r="F1155" s="328">
        <v>24.35</v>
      </c>
      <c r="G1155" s="328">
        <v>22.35</v>
      </c>
      <c r="H1155" s="331">
        <v>21.950000000000003</v>
      </c>
      <c r="I1155"/>
      <c r="J1155"/>
    </row>
    <row r="1156" spans="1:10" s="128" customFormat="1" x14ac:dyDescent="0.35">
      <c r="A1156" s="138" t="s">
        <v>3771</v>
      </c>
      <c r="B1156" s="21">
        <v>6</v>
      </c>
      <c r="C1156" s="20">
        <v>0.7</v>
      </c>
      <c r="D1156" s="135">
        <v>38</v>
      </c>
      <c r="E1156" s="21"/>
      <c r="F1156" s="328">
        <v>26.650000000000002</v>
      </c>
      <c r="G1156" s="328">
        <v>24.450000000000003</v>
      </c>
      <c r="H1156" s="331">
        <v>24</v>
      </c>
      <c r="I1156"/>
      <c r="J1156"/>
    </row>
    <row r="1157" spans="1:10" s="128" customFormat="1" x14ac:dyDescent="0.35">
      <c r="A1157" s="138" t="s">
        <v>4157</v>
      </c>
      <c r="B1157" s="21">
        <v>6</v>
      </c>
      <c r="C1157" s="20">
        <v>0.7</v>
      </c>
      <c r="D1157" s="135">
        <v>40</v>
      </c>
      <c r="E1157" s="21"/>
      <c r="F1157" s="328">
        <v>16.55</v>
      </c>
      <c r="G1157" s="328">
        <v>15.200000000000001</v>
      </c>
      <c r="H1157" s="331">
        <v>14.950000000000001</v>
      </c>
      <c r="I1157"/>
      <c r="J1157"/>
    </row>
    <row r="1158" spans="1:10" s="128" customFormat="1" x14ac:dyDescent="0.35">
      <c r="A1158" s="138" t="s">
        <v>4519</v>
      </c>
      <c r="B1158" s="21">
        <v>6</v>
      </c>
      <c r="C1158" s="20">
        <v>0.7</v>
      </c>
      <c r="D1158" s="135">
        <v>38</v>
      </c>
      <c r="E1158" s="21"/>
      <c r="F1158" s="328">
        <v>162.65</v>
      </c>
      <c r="G1158" s="328">
        <v>149.35</v>
      </c>
      <c r="H1158" s="331">
        <v>146.65</v>
      </c>
      <c r="I1158"/>
      <c r="J1158"/>
    </row>
    <row r="1159" spans="1:10" s="128" customFormat="1" x14ac:dyDescent="0.35">
      <c r="A1159" s="138" t="s">
        <v>4523</v>
      </c>
      <c r="B1159" s="21">
        <v>6</v>
      </c>
      <c r="C1159" s="20">
        <v>0.7</v>
      </c>
      <c r="D1159" s="135">
        <v>38</v>
      </c>
      <c r="E1159" s="21"/>
      <c r="F1159" s="328">
        <v>46.150000000000006</v>
      </c>
      <c r="G1159" s="328">
        <v>42.35</v>
      </c>
      <c r="H1159" s="331">
        <v>41.6</v>
      </c>
      <c r="I1159"/>
      <c r="J1159"/>
    </row>
    <row r="1160" spans="1:10" s="128" customFormat="1" x14ac:dyDescent="0.35">
      <c r="A1160" s="138" t="s">
        <v>4527</v>
      </c>
      <c r="B1160" s="21">
        <v>6</v>
      </c>
      <c r="C1160" s="20">
        <v>0.7</v>
      </c>
      <c r="D1160" s="135">
        <v>38</v>
      </c>
      <c r="E1160" s="21"/>
      <c r="F1160" s="328">
        <v>57.75</v>
      </c>
      <c r="G1160" s="328">
        <v>53</v>
      </c>
      <c r="H1160" s="331">
        <v>52.050000000000004</v>
      </c>
      <c r="I1160"/>
      <c r="J1160"/>
    </row>
    <row r="1161" spans="1:10" x14ac:dyDescent="0.35">
      <c r="A1161" s="138" t="s">
        <v>4529</v>
      </c>
      <c r="B1161" s="21">
        <v>6</v>
      </c>
      <c r="C1161" s="20">
        <v>0.7</v>
      </c>
      <c r="D1161" s="135">
        <v>38</v>
      </c>
      <c r="E1161" s="21"/>
      <c r="F1161" s="328">
        <v>36.700000000000003</v>
      </c>
      <c r="G1161" s="328">
        <v>33.700000000000003</v>
      </c>
      <c r="H1161" s="331">
        <v>33.1</v>
      </c>
    </row>
    <row r="1162" spans="1:10" x14ac:dyDescent="0.35">
      <c r="A1162" s="138" t="s">
        <v>4533</v>
      </c>
      <c r="B1162" s="21">
        <v>6</v>
      </c>
      <c r="C1162" s="20">
        <v>0.7</v>
      </c>
      <c r="D1162" s="135">
        <v>38</v>
      </c>
      <c r="E1162" s="21"/>
      <c r="F1162" s="328">
        <v>37.300000000000004</v>
      </c>
      <c r="G1162" s="328">
        <v>34.25</v>
      </c>
      <c r="H1162" s="331">
        <v>33.65</v>
      </c>
    </row>
    <row r="1163" spans="1:10" x14ac:dyDescent="0.35">
      <c r="A1163" s="138" t="s">
        <v>4535</v>
      </c>
      <c r="B1163" s="21">
        <v>6</v>
      </c>
      <c r="C1163" s="20">
        <v>0.7</v>
      </c>
      <c r="D1163" s="135">
        <v>38</v>
      </c>
      <c r="E1163" s="21"/>
      <c r="F1163" s="328">
        <v>40.050000000000004</v>
      </c>
      <c r="G1163" s="328">
        <v>36.75</v>
      </c>
      <c r="H1163" s="331">
        <v>36.1</v>
      </c>
    </row>
    <row r="1164" spans="1:10" x14ac:dyDescent="0.35">
      <c r="A1164" s="138" t="s">
        <v>4539</v>
      </c>
      <c r="B1164" s="21">
        <v>6</v>
      </c>
      <c r="C1164" s="20">
        <v>0.7</v>
      </c>
      <c r="D1164" s="135">
        <v>38</v>
      </c>
      <c r="E1164" s="21"/>
      <c r="F1164" s="328">
        <v>41.900000000000006</v>
      </c>
      <c r="G1164" s="328">
        <v>38.450000000000003</v>
      </c>
      <c r="H1164" s="331">
        <v>37.75</v>
      </c>
    </row>
    <row r="1165" spans="1:10" s="128" customFormat="1" x14ac:dyDescent="0.35">
      <c r="A1165" s="138" t="s">
        <v>4786</v>
      </c>
      <c r="B1165" s="21">
        <v>6</v>
      </c>
      <c r="C1165" s="20">
        <v>0.7</v>
      </c>
      <c r="D1165" s="135">
        <v>38</v>
      </c>
      <c r="E1165" s="21"/>
      <c r="F1165" s="328">
        <v>18.100000000000001</v>
      </c>
      <c r="G1165" s="328">
        <v>16.600000000000001</v>
      </c>
      <c r="H1165" s="331">
        <v>16.3</v>
      </c>
      <c r="I1165"/>
      <c r="J1165"/>
    </row>
    <row r="1166" spans="1:10" s="128" customFormat="1" x14ac:dyDescent="0.35">
      <c r="A1166" s="138" t="s">
        <v>4790</v>
      </c>
      <c r="B1166" s="21">
        <v>6</v>
      </c>
      <c r="C1166" s="20">
        <v>0.7</v>
      </c>
      <c r="D1166" s="135">
        <v>38</v>
      </c>
      <c r="E1166" s="21"/>
      <c r="F1166" s="328">
        <v>18.100000000000001</v>
      </c>
      <c r="G1166" s="328">
        <v>16.600000000000001</v>
      </c>
      <c r="H1166" s="331">
        <v>16.3</v>
      </c>
      <c r="I1166"/>
      <c r="J1166"/>
    </row>
    <row r="1167" spans="1:10" s="128" customFormat="1" x14ac:dyDescent="0.35">
      <c r="A1167" s="138" t="s">
        <v>5396</v>
      </c>
      <c r="B1167" s="21">
        <v>6</v>
      </c>
      <c r="C1167" s="20">
        <v>0.7</v>
      </c>
      <c r="D1167" s="135">
        <v>40</v>
      </c>
      <c r="E1167" s="21"/>
      <c r="F1167" s="328">
        <v>87.800000000000011</v>
      </c>
      <c r="G1167" s="328">
        <v>80.600000000000009</v>
      </c>
      <c r="H1167" s="331">
        <v>79.150000000000006</v>
      </c>
      <c r="I1167"/>
      <c r="J1167"/>
    </row>
    <row r="1168" spans="1:10" s="128" customFormat="1" x14ac:dyDescent="0.35">
      <c r="A1168" s="138" t="s">
        <v>5400</v>
      </c>
      <c r="B1168" s="21">
        <v>6</v>
      </c>
      <c r="C1168" s="20">
        <v>0.7</v>
      </c>
      <c r="D1168" s="135">
        <v>40</v>
      </c>
      <c r="E1168" s="21"/>
      <c r="F1168" s="328">
        <v>50</v>
      </c>
      <c r="G1168" s="328">
        <v>45.900000000000006</v>
      </c>
      <c r="H1168" s="331">
        <v>45.050000000000004</v>
      </c>
      <c r="I1168"/>
      <c r="J1168"/>
    </row>
    <row r="1169" spans="1:10" x14ac:dyDescent="0.35">
      <c r="A1169" s="138" t="s">
        <v>14810</v>
      </c>
      <c r="B1169" s="21">
        <v>6</v>
      </c>
      <c r="C1169" s="20">
        <v>0.7</v>
      </c>
      <c r="D1169" s="135">
        <v>46</v>
      </c>
      <c r="E1169" s="21"/>
      <c r="F1169" s="328">
        <v>54.150000000000006</v>
      </c>
      <c r="G1169" s="328">
        <v>49.75</v>
      </c>
      <c r="H1169" s="331">
        <v>48.85</v>
      </c>
    </row>
    <row r="1170" spans="1:10" x14ac:dyDescent="0.35">
      <c r="A1170" s="138" t="s">
        <v>5404</v>
      </c>
      <c r="B1170" s="21">
        <v>6</v>
      </c>
      <c r="C1170" s="20">
        <v>0.7</v>
      </c>
      <c r="D1170" s="135">
        <v>40</v>
      </c>
      <c r="E1170" s="21"/>
      <c r="F1170" s="328">
        <v>56.1</v>
      </c>
      <c r="G1170" s="328">
        <v>51.5</v>
      </c>
      <c r="H1170" s="331">
        <v>50.550000000000004</v>
      </c>
    </row>
    <row r="1171" spans="1:10" x14ac:dyDescent="0.35">
      <c r="A1171" s="138" t="s">
        <v>6755</v>
      </c>
      <c r="B1171" s="21">
        <v>6</v>
      </c>
      <c r="C1171" s="20">
        <v>0.7</v>
      </c>
      <c r="D1171" s="135">
        <v>40</v>
      </c>
      <c r="E1171" s="21"/>
      <c r="F1171" s="328">
        <v>35.35</v>
      </c>
      <c r="G1171" s="328">
        <v>32.450000000000003</v>
      </c>
      <c r="H1171" s="331">
        <v>31.85</v>
      </c>
    </row>
    <row r="1172" spans="1:10" x14ac:dyDescent="0.35">
      <c r="A1172" s="138" t="s">
        <v>6759</v>
      </c>
      <c r="B1172" s="21">
        <v>6</v>
      </c>
      <c r="C1172" s="20">
        <v>0.7</v>
      </c>
      <c r="D1172" s="135">
        <v>40</v>
      </c>
      <c r="E1172" s="21"/>
      <c r="F1172" s="328">
        <v>40.200000000000003</v>
      </c>
      <c r="G1172" s="328">
        <v>36.950000000000003</v>
      </c>
      <c r="H1172" s="331">
        <v>36.25</v>
      </c>
    </row>
    <row r="1173" spans="1:10" s="128" customFormat="1" x14ac:dyDescent="0.35">
      <c r="A1173" s="138" t="s">
        <v>6764</v>
      </c>
      <c r="B1173" s="21">
        <v>6</v>
      </c>
      <c r="C1173" s="20">
        <v>0.7</v>
      </c>
      <c r="D1173" s="135">
        <v>40</v>
      </c>
      <c r="E1173" s="21"/>
      <c r="F1173" s="328">
        <v>31.400000000000002</v>
      </c>
      <c r="G1173" s="328">
        <v>28.8</v>
      </c>
      <c r="H1173" s="331">
        <v>28.3</v>
      </c>
      <c r="I1173"/>
      <c r="J1173"/>
    </row>
    <row r="1174" spans="1:10" s="128" customFormat="1" x14ac:dyDescent="0.35">
      <c r="A1174" s="138" t="s">
        <v>7370</v>
      </c>
      <c r="B1174" s="21">
        <v>6</v>
      </c>
      <c r="C1174" s="20">
        <v>0.7</v>
      </c>
      <c r="D1174" s="135">
        <v>35</v>
      </c>
      <c r="E1174" s="21"/>
      <c r="F1174" s="328">
        <v>12.950000000000001</v>
      </c>
      <c r="G1174" s="328">
        <v>11.9</v>
      </c>
      <c r="H1174" s="331">
        <v>11.65</v>
      </c>
      <c r="I1174"/>
      <c r="J1174"/>
    </row>
    <row r="1175" spans="1:10" x14ac:dyDescent="0.35">
      <c r="A1175" s="138" t="s">
        <v>7373</v>
      </c>
      <c r="B1175" s="21">
        <v>6</v>
      </c>
      <c r="C1175" s="20">
        <v>0.7</v>
      </c>
      <c r="D1175" s="135">
        <v>35</v>
      </c>
      <c r="E1175" s="21"/>
      <c r="F1175" s="328">
        <v>13.65</v>
      </c>
      <c r="G1175" s="328">
        <v>12.55</v>
      </c>
      <c r="H1175" s="331">
        <v>12.350000000000001</v>
      </c>
    </row>
    <row r="1176" spans="1:10" s="128" customFormat="1" x14ac:dyDescent="0.35">
      <c r="A1176" s="138" t="s">
        <v>7772</v>
      </c>
      <c r="B1176" s="21">
        <v>6</v>
      </c>
      <c r="C1176" s="20">
        <v>0.7</v>
      </c>
      <c r="D1176" s="135">
        <v>40</v>
      </c>
      <c r="E1176" s="21"/>
      <c r="F1176" s="328">
        <v>35.35</v>
      </c>
      <c r="G1176" s="328">
        <v>32.450000000000003</v>
      </c>
      <c r="H1176" s="331">
        <v>31.85</v>
      </c>
      <c r="I1176"/>
      <c r="J1176"/>
    </row>
    <row r="1177" spans="1:10" x14ac:dyDescent="0.35">
      <c r="A1177" s="138" t="s">
        <v>7776</v>
      </c>
      <c r="B1177" s="21">
        <v>6</v>
      </c>
      <c r="C1177" s="20">
        <v>0.7</v>
      </c>
      <c r="D1177" s="135">
        <v>40</v>
      </c>
      <c r="E1177" s="21"/>
      <c r="F1177" s="328">
        <v>37.15</v>
      </c>
      <c r="G1177" s="328">
        <v>34.15</v>
      </c>
      <c r="H1177" s="331">
        <v>33.5</v>
      </c>
    </row>
    <row r="1178" spans="1:10" x14ac:dyDescent="0.35">
      <c r="A1178" s="138" t="s">
        <v>7984</v>
      </c>
      <c r="B1178" s="21">
        <v>6</v>
      </c>
      <c r="C1178" s="20">
        <v>0.7</v>
      </c>
      <c r="D1178" s="135">
        <v>40</v>
      </c>
      <c r="E1178" s="21"/>
      <c r="F1178" s="328">
        <v>106.7</v>
      </c>
      <c r="G1178" s="328">
        <v>97.95</v>
      </c>
      <c r="H1178" s="331">
        <v>96.2</v>
      </c>
    </row>
    <row r="1179" spans="1:10" x14ac:dyDescent="0.35">
      <c r="A1179" s="138" t="s">
        <v>14377</v>
      </c>
      <c r="B1179" s="21">
        <v>6</v>
      </c>
      <c r="C1179" s="20">
        <v>0.7</v>
      </c>
      <c r="D1179" s="135">
        <v>40</v>
      </c>
      <c r="E1179" s="21"/>
      <c r="F1179" s="328">
        <v>103.05000000000001</v>
      </c>
      <c r="G1179" s="328">
        <v>94.600000000000009</v>
      </c>
      <c r="H1179" s="331">
        <v>92.9</v>
      </c>
    </row>
    <row r="1180" spans="1:10" x14ac:dyDescent="0.35">
      <c r="A1180" s="138" t="s">
        <v>8161</v>
      </c>
      <c r="B1180" s="21">
        <v>6</v>
      </c>
      <c r="C1180" s="20">
        <v>0.7</v>
      </c>
      <c r="D1180" s="135">
        <v>38</v>
      </c>
      <c r="E1180" s="21"/>
      <c r="F1180" s="328">
        <v>33.65</v>
      </c>
      <c r="G1180" s="328">
        <v>30.900000000000002</v>
      </c>
      <c r="H1180" s="331">
        <v>30.35</v>
      </c>
    </row>
    <row r="1181" spans="1:10" s="128" customFormat="1" x14ac:dyDescent="0.35">
      <c r="A1181" s="138" t="s">
        <v>8164</v>
      </c>
      <c r="B1181" s="21">
        <v>6</v>
      </c>
      <c r="C1181" s="20">
        <v>0.7</v>
      </c>
      <c r="D1181" s="135">
        <v>40</v>
      </c>
      <c r="E1181" s="21"/>
      <c r="F1181" s="328">
        <v>37.800000000000004</v>
      </c>
      <c r="G1181" s="328">
        <v>34.700000000000003</v>
      </c>
      <c r="H1181" s="331">
        <v>34.050000000000004</v>
      </c>
      <c r="I1181"/>
      <c r="J1181"/>
    </row>
    <row r="1182" spans="1:10" s="128" customFormat="1" x14ac:dyDescent="0.35">
      <c r="A1182" s="138" t="s">
        <v>9852</v>
      </c>
      <c r="B1182" s="21">
        <v>6</v>
      </c>
      <c r="C1182" s="20">
        <v>0.5</v>
      </c>
      <c r="D1182" s="135">
        <v>40</v>
      </c>
      <c r="E1182" s="21"/>
      <c r="F1182" s="328">
        <v>29.450000000000003</v>
      </c>
      <c r="G1182" s="328">
        <v>27.05</v>
      </c>
      <c r="H1182" s="331">
        <v>26.55</v>
      </c>
      <c r="I1182"/>
      <c r="J1182"/>
    </row>
    <row r="1183" spans="1:10" x14ac:dyDescent="0.35">
      <c r="A1183" s="138" t="s">
        <v>9856</v>
      </c>
      <c r="B1183" s="21">
        <v>6</v>
      </c>
      <c r="C1183" s="20">
        <v>0.5</v>
      </c>
      <c r="D1183" s="135">
        <v>40</v>
      </c>
      <c r="E1183" s="21"/>
      <c r="F1183" s="328">
        <v>24.900000000000002</v>
      </c>
      <c r="G1183" s="328">
        <v>22.85</v>
      </c>
      <c r="H1183" s="331">
        <v>22.450000000000003</v>
      </c>
    </row>
    <row r="1184" spans="1:10" s="128" customFormat="1" x14ac:dyDescent="0.35">
      <c r="A1184" s="138" t="s">
        <v>10055</v>
      </c>
      <c r="B1184" s="21">
        <v>6</v>
      </c>
      <c r="C1184" s="20">
        <v>0.7</v>
      </c>
      <c r="D1184" s="135">
        <v>38</v>
      </c>
      <c r="E1184" s="21"/>
      <c r="F1184" s="328">
        <v>28.150000000000002</v>
      </c>
      <c r="G1184" s="328">
        <v>25.85</v>
      </c>
      <c r="H1184" s="331">
        <v>25.400000000000002</v>
      </c>
      <c r="I1184"/>
      <c r="J1184"/>
    </row>
    <row r="1185" spans="1:10" x14ac:dyDescent="0.35">
      <c r="A1185" s="138" t="s">
        <v>10059</v>
      </c>
      <c r="B1185" s="21">
        <v>6</v>
      </c>
      <c r="C1185" s="20">
        <v>0.7</v>
      </c>
      <c r="D1185" s="135">
        <v>38</v>
      </c>
      <c r="E1185" s="21"/>
      <c r="F1185" s="328">
        <v>27.85</v>
      </c>
      <c r="G1185" s="328">
        <v>25.55</v>
      </c>
      <c r="H1185" s="331">
        <v>25.1</v>
      </c>
    </row>
    <row r="1186" spans="1:10" x14ac:dyDescent="0.35">
      <c r="A1186" s="138" t="s">
        <v>10063</v>
      </c>
      <c r="B1186" s="21">
        <v>6</v>
      </c>
      <c r="C1186" s="20">
        <v>0.7</v>
      </c>
      <c r="D1186" s="135">
        <v>35</v>
      </c>
      <c r="E1186" s="21"/>
      <c r="F1186" s="328">
        <v>18.3</v>
      </c>
      <c r="G1186" s="328">
        <v>16.8</v>
      </c>
      <c r="H1186" s="331">
        <v>16.5</v>
      </c>
    </row>
    <row r="1187" spans="1:10" x14ac:dyDescent="0.35">
      <c r="A1187" s="138" t="s">
        <v>10067</v>
      </c>
      <c r="B1187" s="21">
        <v>6</v>
      </c>
      <c r="C1187" s="20">
        <v>0.7</v>
      </c>
      <c r="D1187" s="135">
        <v>35</v>
      </c>
      <c r="E1187" s="21"/>
      <c r="F1187" s="328">
        <v>16.8</v>
      </c>
      <c r="G1187" s="328">
        <v>15.4</v>
      </c>
      <c r="H1187" s="331">
        <v>15.15</v>
      </c>
    </row>
    <row r="1188" spans="1:10" x14ac:dyDescent="0.35">
      <c r="A1188" s="138" t="s">
        <v>10212</v>
      </c>
      <c r="B1188" s="21">
        <v>6</v>
      </c>
      <c r="C1188" s="20">
        <v>0.7</v>
      </c>
      <c r="D1188" s="135">
        <v>40</v>
      </c>
      <c r="E1188" s="21"/>
      <c r="F1188" s="328">
        <v>81.100000000000009</v>
      </c>
      <c r="G1188" s="328">
        <v>74.45</v>
      </c>
      <c r="H1188" s="331">
        <v>73.100000000000009</v>
      </c>
    </row>
    <row r="1189" spans="1:10" s="128" customFormat="1" x14ac:dyDescent="0.35">
      <c r="A1189" s="138" t="s">
        <v>10216</v>
      </c>
      <c r="B1189" s="21">
        <v>6</v>
      </c>
      <c r="C1189" s="20">
        <v>0.7</v>
      </c>
      <c r="D1189" s="135">
        <v>40</v>
      </c>
      <c r="E1189" s="21"/>
      <c r="F1189" s="328">
        <v>65.25</v>
      </c>
      <c r="G1189" s="328">
        <v>59.900000000000006</v>
      </c>
      <c r="H1189" s="331">
        <v>58.800000000000004</v>
      </c>
      <c r="I1189"/>
      <c r="J1189"/>
    </row>
    <row r="1190" spans="1:10" s="128" customFormat="1" x14ac:dyDescent="0.35">
      <c r="A1190" s="138" t="s">
        <v>10220</v>
      </c>
      <c r="B1190" s="21">
        <v>6</v>
      </c>
      <c r="C1190" s="20">
        <v>0.7</v>
      </c>
      <c r="D1190" s="135">
        <v>40</v>
      </c>
      <c r="E1190" s="21"/>
      <c r="F1190" s="328">
        <v>71.95</v>
      </c>
      <c r="G1190" s="328">
        <v>66.05</v>
      </c>
      <c r="H1190" s="331">
        <v>64.850000000000009</v>
      </c>
      <c r="I1190"/>
      <c r="J1190"/>
    </row>
    <row r="1191" spans="1:10" x14ac:dyDescent="0.35">
      <c r="A1191" s="138" t="s">
        <v>10325</v>
      </c>
      <c r="B1191" s="21">
        <v>6</v>
      </c>
      <c r="C1191" s="20">
        <v>0.7</v>
      </c>
      <c r="D1191" s="135">
        <v>40</v>
      </c>
      <c r="E1191" s="21"/>
      <c r="F1191" s="328">
        <v>46.300000000000004</v>
      </c>
      <c r="G1191" s="328">
        <v>42.550000000000004</v>
      </c>
      <c r="H1191" s="331">
        <v>41.75</v>
      </c>
    </row>
    <row r="1192" spans="1:10" s="128" customFormat="1" x14ac:dyDescent="0.35">
      <c r="A1192" s="138" t="s">
        <v>10329</v>
      </c>
      <c r="B1192" s="21">
        <v>6</v>
      </c>
      <c r="C1192" s="20">
        <v>0.7</v>
      </c>
      <c r="D1192" s="135">
        <v>40</v>
      </c>
      <c r="E1192" s="21"/>
      <c r="F1192" s="328">
        <v>206.75</v>
      </c>
      <c r="G1192" s="328">
        <v>189.8</v>
      </c>
      <c r="H1192" s="331">
        <v>186.4</v>
      </c>
      <c r="I1192"/>
      <c r="J1192"/>
    </row>
    <row r="1193" spans="1:10" x14ac:dyDescent="0.35">
      <c r="A1193" s="138" t="s">
        <v>10333</v>
      </c>
      <c r="B1193" s="21">
        <v>4</v>
      </c>
      <c r="C1193" s="20">
        <v>0.7</v>
      </c>
      <c r="D1193" s="135">
        <v>40</v>
      </c>
      <c r="E1193" s="21"/>
      <c r="F1193" s="328">
        <v>365.35</v>
      </c>
      <c r="G1193" s="328">
        <v>335.40000000000003</v>
      </c>
      <c r="H1193" s="331">
        <v>329.40000000000003</v>
      </c>
    </row>
    <row r="1194" spans="1:10" x14ac:dyDescent="0.35">
      <c r="A1194" s="138" t="s">
        <v>10337</v>
      </c>
      <c r="B1194" s="21">
        <v>6</v>
      </c>
      <c r="C1194" s="20">
        <v>0.7</v>
      </c>
      <c r="D1194" s="135">
        <v>40</v>
      </c>
      <c r="E1194" s="21"/>
      <c r="F1194" s="328">
        <v>40.200000000000003</v>
      </c>
      <c r="G1194" s="328">
        <v>36.950000000000003</v>
      </c>
      <c r="H1194" s="331">
        <v>36.25</v>
      </c>
    </row>
    <row r="1195" spans="1:10" x14ac:dyDescent="0.35">
      <c r="A1195" s="138" t="s">
        <v>10341</v>
      </c>
      <c r="B1195" s="21">
        <v>60</v>
      </c>
      <c r="C1195" s="20">
        <v>0.05</v>
      </c>
      <c r="D1195" s="135">
        <v>40</v>
      </c>
      <c r="E1195" s="21"/>
      <c r="F1195" s="328">
        <v>7.25</v>
      </c>
      <c r="G1195" s="328">
        <v>6.65</v>
      </c>
      <c r="H1195" s="331">
        <v>6.5</v>
      </c>
    </row>
    <row r="1196" spans="1:10" x14ac:dyDescent="0.35">
      <c r="A1196" s="138" t="s">
        <v>10345</v>
      </c>
      <c r="B1196" s="21">
        <v>6</v>
      </c>
      <c r="C1196" s="20">
        <v>0.7</v>
      </c>
      <c r="D1196" s="135">
        <v>40</v>
      </c>
      <c r="E1196" s="21"/>
      <c r="F1196" s="328">
        <v>39</v>
      </c>
      <c r="G1196" s="328">
        <v>35.800000000000004</v>
      </c>
      <c r="H1196" s="331">
        <v>35.15</v>
      </c>
    </row>
    <row r="1197" spans="1:10" s="128" customFormat="1" x14ac:dyDescent="0.35">
      <c r="A1197" s="138" t="s">
        <v>23340</v>
      </c>
      <c r="B1197" s="21">
        <v>6</v>
      </c>
      <c r="C1197" s="20">
        <v>0.7</v>
      </c>
      <c r="D1197" s="135">
        <v>40</v>
      </c>
      <c r="E1197" s="21"/>
      <c r="F1197" s="328">
        <v>39.6</v>
      </c>
      <c r="G1197" s="328">
        <v>36.35</v>
      </c>
      <c r="H1197" s="331">
        <v>35.700000000000003</v>
      </c>
      <c r="I1197"/>
      <c r="J1197"/>
    </row>
    <row r="1198" spans="1:10" s="128" customFormat="1" x14ac:dyDescent="0.35">
      <c r="A1198" s="138" t="s">
        <v>10349</v>
      </c>
      <c r="B1198" s="21">
        <v>6</v>
      </c>
      <c r="C1198" s="20">
        <v>1</v>
      </c>
      <c r="D1198" s="135">
        <v>40</v>
      </c>
      <c r="E1198" s="21"/>
      <c r="F1198" s="328">
        <v>51.5</v>
      </c>
      <c r="G1198" s="328">
        <v>47.300000000000004</v>
      </c>
      <c r="H1198" s="331">
        <v>46.45</v>
      </c>
      <c r="I1198"/>
      <c r="J1198"/>
    </row>
    <row r="1199" spans="1:10" x14ac:dyDescent="0.35">
      <c r="A1199" s="138" t="s">
        <v>11005</v>
      </c>
      <c r="B1199" s="21">
        <v>6</v>
      </c>
      <c r="C1199" s="20">
        <v>0.7</v>
      </c>
      <c r="D1199" s="135">
        <v>38</v>
      </c>
      <c r="E1199" s="21"/>
      <c r="F1199" s="328">
        <v>63.25</v>
      </c>
      <c r="G1199" s="328">
        <v>58.050000000000004</v>
      </c>
      <c r="H1199" s="331">
        <v>57</v>
      </c>
    </row>
    <row r="1200" spans="1:10" x14ac:dyDescent="0.35">
      <c r="A1200" s="138" t="s">
        <v>14757</v>
      </c>
      <c r="B1200" s="21">
        <v>6</v>
      </c>
      <c r="C1200" s="20">
        <v>0.7</v>
      </c>
      <c r="D1200" s="135">
        <v>38</v>
      </c>
      <c r="E1200" s="21"/>
      <c r="F1200" s="328">
        <v>20.55</v>
      </c>
      <c r="G1200" s="328">
        <v>18.850000000000001</v>
      </c>
      <c r="H1200" s="331">
        <v>18.5</v>
      </c>
    </row>
    <row r="1201" spans="1:10" x14ac:dyDescent="0.35">
      <c r="A1201" s="138" t="s">
        <v>11230</v>
      </c>
      <c r="B1201" s="21">
        <v>6</v>
      </c>
      <c r="C1201" s="20">
        <v>0.7</v>
      </c>
      <c r="D1201" s="135">
        <v>38</v>
      </c>
      <c r="E1201" s="21"/>
      <c r="F1201" s="328">
        <v>22.950000000000003</v>
      </c>
      <c r="G1201" s="328">
        <v>21.1</v>
      </c>
      <c r="H1201" s="331">
        <v>20.700000000000003</v>
      </c>
    </row>
    <row r="1202" spans="1:10" x14ac:dyDescent="0.35">
      <c r="A1202" s="138" t="s">
        <v>11755</v>
      </c>
      <c r="B1202" s="21">
        <v>12</v>
      </c>
      <c r="C1202" s="20">
        <v>0.05</v>
      </c>
      <c r="D1202" s="135">
        <v>38</v>
      </c>
      <c r="E1202" s="21"/>
      <c r="F1202" s="328">
        <v>3.95</v>
      </c>
      <c r="G1202" s="328">
        <v>3.6</v>
      </c>
      <c r="H1202" s="331">
        <v>3.5500000000000003</v>
      </c>
    </row>
    <row r="1203" spans="1:10" x14ac:dyDescent="0.35">
      <c r="A1203" s="138" t="s">
        <v>11758</v>
      </c>
      <c r="B1203" s="21">
        <v>6</v>
      </c>
      <c r="C1203" s="20">
        <v>0.7</v>
      </c>
      <c r="D1203" s="135">
        <v>38</v>
      </c>
      <c r="E1203" s="21"/>
      <c r="F1203" s="328">
        <v>12.3</v>
      </c>
      <c r="G1203" s="328">
        <v>11.3</v>
      </c>
      <c r="H1203" s="331">
        <v>11.100000000000001</v>
      </c>
    </row>
    <row r="1204" spans="1:10" x14ac:dyDescent="0.35">
      <c r="A1204" s="138" t="s">
        <v>11765</v>
      </c>
      <c r="B1204" s="21">
        <v>6</v>
      </c>
      <c r="C1204" s="20">
        <v>1</v>
      </c>
      <c r="D1204" s="135">
        <v>38</v>
      </c>
      <c r="E1204" s="21"/>
      <c r="F1204" s="328">
        <v>15.450000000000001</v>
      </c>
      <c r="G1204" s="328">
        <v>14.200000000000001</v>
      </c>
      <c r="H1204" s="331">
        <v>13.9</v>
      </c>
    </row>
    <row r="1205" spans="1:10" s="128" customFormat="1" x14ac:dyDescent="0.35">
      <c r="A1205" s="138" t="s">
        <v>14552</v>
      </c>
      <c r="B1205" s="21">
        <v>12</v>
      </c>
      <c r="C1205" s="20">
        <v>0.05</v>
      </c>
      <c r="D1205" s="135">
        <v>38</v>
      </c>
      <c r="E1205" s="21"/>
      <c r="F1205" s="328">
        <v>4</v>
      </c>
      <c r="G1205" s="328">
        <v>3.6500000000000004</v>
      </c>
      <c r="H1205" s="331">
        <v>3.6</v>
      </c>
      <c r="I1205"/>
      <c r="J1205"/>
    </row>
    <row r="1206" spans="1:10" s="128" customFormat="1" x14ac:dyDescent="0.35">
      <c r="A1206" s="138" t="s">
        <v>11766</v>
      </c>
      <c r="B1206" s="21">
        <v>6</v>
      </c>
      <c r="C1206" s="20">
        <v>0.7</v>
      </c>
      <c r="D1206" s="135">
        <v>38</v>
      </c>
      <c r="E1206" s="21"/>
      <c r="F1206" s="328">
        <v>12.8</v>
      </c>
      <c r="G1206" s="328">
        <v>11.75</v>
      </c>
      <c r="H1206" s="331">
        <v>11.5</v>
      </c>
      <c r="I1206"/>
      <c r="J1206"/>
    </row>
    <row r="1207" spans="1:10" x14ac:dyDescent="0.35">
      <c r="A1207" s="138" t="s">
        <v>11774</v>
      </c>
      <c r="B1207" s="21">
        <v>6</v>
      </c>
      <c r="C1207" s="20">
        <v>1</v>
      </c>
      <c r="D1207" s="135">
        <v>38</v>
      </c>
      <c r="E1207" s="21"/>
      <c r="F1207" s="328">
        <v>15.450000000000001</v>
      </c>
      <c r="G1207" s="328">
        <v>14.200000000000001</v>
      </c>
      <c r="H1207" s="331">
        <v>13.9</v>
      </c>
    </row>
    <row r="1208" spans="1:10" x14ac:dyDescent="0.35">
      <c r="A1208" s="138" t="s">
        <v>14396</v>
      </c>
      <c r="B1208" s="21">
        <v>6</v>
      </c>
      <c r="C1208" s="20">
        <v>0.7</v>
      </c>
      <c r="D1208" s="135">
        <v>40</v>
      </c>
      <c r="E1208" s="21"/>
      <c r="F1208" s="328">
        <v>31.700000000000003</v>
      </c>
      <c r="G1208" s="328">
        <v>29.1</v>
      </c>
      <c r="H1208" s="331">
        <v>28.55</v>
      </c>
    </row>
    <row r="1209" spans="1:10" x14ac:dyDescent="0.35">
      <c r="A1209" s="138" t="s">
        <v>12602</v>
      </c>
      <c r="B1209" s="21">
        <v>6</v>
      </c>
      <c r="C1209" s="20">
        <v>0.7</v>
      </c>
      <c r="D1209" s="135">
        <v>40</v>
      </c>
      <c r="E1209" s="21"/>
      <c r="F1209" s="328">
        <v>29.8</v>
      </c>
      <c r="G1209" s="328">
        <v>27.35</v>
      </c>
      <c r="H1209" s="331">
        <v>26.85</v>
      </c>
    </row>
    <row r="1210" spans="1:10" x14ac:dyDescent="0.35">
      <c r="A1210" s="138" t="s">
        <v>13153</v>
      </c>
      <c r="B1210" s="21">
        <v>6</v>
      </c>
      <c r="C1210" s="20">
        <v>0.7</v>
      </c>
      <c r="D1210" s="135">
        <v>35</v>
      </c>
      <c r="E1210" s="21"/>
      <c r="F1210" s="328">
        <v>14.05</v>
      </c>
      <c r="G1210" s="328">
        <v>12.9</v>
      </c>
      <c r="H1210" s="331">
        <v>12.65</v>
      </c>
    </row>
    <row r="1211" spans="1:10" x14ac:dyDescent="0.35">
      <c r="A1211" s="138" t="s">
        <v>13157</v>
      </c>
      <c r="B1211" s="21">
        <v>6</v>
      </c>
      <c r="C1211" s="20">
        <v>0.7</v>
      </c>
      <c r="D1211" s="135">
        <v>35</v>
      </c>
      <c r="E1211" s="21"/>
      <c r="F1211" s="328">
        <v>14.700000000000001</v>
      </c>
      <c r="G1211" s="328">
        <v>13.5</v>
      </c>
      <c r="H1211" s="331">
        <v>13.25</v>
      </c>
    </row>
    <row r="1212" spans="1:10" x14ac:dyDescent="0.35">
      <c r="A1212" s="138" t="s">
        <v>13629</v>
      </c>
      <c r="B1212" s="21">
        <v>6</v>
      </c>
      <c r="C1212" s="20">
        <v>0.7</v>
      </c>
      <c r="D1212" s="135">
        <v>40</v>
      </c>
      <c r="E1212" s="21"/>
      <c r="F1212" s="328">
        <v>60.95</v>
      </c>
      <c r="G1212" s="328">
        <v>55.95</v>
      </c>
      <c r="H1212" s="331">
        <v>54.95</v>
      </c>
    </row>
    <row r="1213" spans="1:10" s="128" customFormat="1" x14ac:dyDescent="0.35">
      <c r="A1213" s="138" t="s">
        <v>13631</v>
      </c>
      <c r="B1213" s="21">
        <v>6</v>
      </c>
      <c r="C1213" s="20">
        <v>0.7</v>
      </c>
      <c r="D1213" s="135">
        <v>40</v>
      </c>
      <c r="E1213" s="21"/>
      <c r="F1213" s="328">
        <v>42.050000000000004</v>
      </c>
      <c r="G1213" s="328">
        <v>38.6</v>
      </c>
      <c r="H1213" s="331">
        <v>37.9</v>
      </c>
      <c r="I1213"/>
      <c r="J1213"/>
    </row>
    <row r="1214" spans="1:10" s="128" customFormat="1" x14ac:dyDescent="0.35">
      <c r="A1214" s="138" t="s">
        <v>14407</v>
      </c>
      <c r="B1214" s="21">
        <v>6</v>
      </c>
      <c r="C1214" s="20">
        <v>0.7</v>
      </c>
      <c r="D1214" s="135">
        <v>40</v>
      </c>
      <c r="E1214" s="21"/>
      <c r="F1214" s="328">
        <v>52.400000000000006</v>
      </c>
      <c r="G1214" s="328">
        <v>48.150000000000006</v>
      </c>
      <c r="H1214" s="331">
        <v>47.25</v>
      </c>
      <c r="I1214"/>
      <c r="J1214"/>
    </row>
    <row r="1215" spans="1:10" s="128" customFormat="1" ht="17" customHeight="1" x14ac:dyDescent="0.35">
      <c r="A1215" s="351" t="s">
        <v>14249</v>
      </c>
      <c r="B1215" s="352"/>
      <c r="C1215" s="352"/>
      <c r="D1215" s="352"/>
      <c r="E1215" s="352"/>
      <c r="F1215" s="352"/>
      <c r="G1215" s="352"/>
      <c r="H1215" s="353"/>
    </row>
    <row r="1216" spans="1:10" s="128" customFormat="1" x14ac:dyDescent="0.35">
      <c r="A1216" s="138" t="s">
        <v>65</v>
      </c>
      <c r="B1216" s="21">
        <v>6</v>
      </c>
      <c r="C1216" s="20">
        <v>1</v>
      </c>
      <c r="D1216" s="135">
        <v>30</v>
      </c>
      <c r="E1216" s="21"/>
      <c r="F1216" s="328">
        <v>26.400000000000002</v>
      </c>
      <c r="G1216" s="328">
        <v>24.200000000000003</v>
      </c>
      <c r="H1216" s="331">
        <v>23.8</v>
      </c>
      <c r="I1216"/>
      <c r="J1216"/>
    </row>
    <row r="1217" spans="1:10" x14ac:dyDescent="0.35">
      <c r="A1217" s="138" t="s">
        <v>72</v>
      </c>
      <c r="B1217" s="21">
        <v>6</v>
      </c>
      <c r="C1217" s="20">
        <v>1</v>
      </c>
      <c r="D1217" s="135">
        <v>40</v>
      </c>
      <c r="E1217" s="21"/>
      <c r="F1217" s="328">
        <v>30.400000000000002</v>
      </c>
      <c r="G1217" s="328">
        <v>27.900000000000002</v>
      </c>
      <c r="H1217" s="331">
        <v>27.400000000000002</v>
      </c>
    </row>
    <row r="1218" spans="1:10" x14ac:dyDescent="0.35">
      <c r="A1218" s="138" t="s">
        <v>83</v>
      </c>
      <c r="B1218" s="21">
        <v>6</v>
      </c>
      <c r="C1218" s="20">
        <v>0.7</v>
      </c>
      <c r="D1218" s="135">
        <v>40</v>
      </c>
      <c r="E1218" s="21"/>
      <c r="F1218" s="328">
        <v>14.8</v>
      </c>
      <c r="G1218" s="328">
        <v>13.600000000000001</v>
      </c>
      <c r="H1218" s="331">
        <v>13.350000000000001</v>
      </c>
    </row>
    <row r="1219" spans="1:10" x14ac:dyDescent="0.35">
      <c r="A1219" s="138" t="s">
        <v>239</v>
      </c>
      <c r="B1219" s="21">
        <v>12</v>
      </c>
      <c r="C1219" s="20">
        <v>1</v>
      </c>
      <c r="D1219" s="135">
        <v>40</v>
      </c>
      <c r="E1219" s="21"/>
      <c r="F1219" s="328">
        <v>15.950000000000001</v>
      </c>
      <c r="G1219" s="328">
        <v>14.65</v>
      </c>
      <c r="H1219" s="331">
        <v>14.350000000000001</v>
      </c>
    </row>
    <row r="1220" spans="1:10" x14ac:dyDescent="0.35">
      <c r="A1220" s="138" t="s">
        <v>255</v>
      </c>
      <c r="B1220" s="21">
        <v>12</v>
      </c>
      <c r="C1220" s="20">
        <v>1</v>
      </c>
      <c r="D1220" s="135">
        <v>40</v>
      </c>
      <c r="E1220" s="21"/>
      <c r="F1220" s="328">
        <v>16.650000000000002</v>
      </c>
      <c r="G1220" s="328">
        <v>15.3</v>
      </c>
      <c r="H1220" s="331">
        <v>15.05</v>
      </c>
    </row>
    <row r="1221" spans="1:10" x14ac:dyDescent="0.35">
      <c r="A1221" s="138" t="s">
        <v>266</v>
      </c>
      <c r="B1221" s="21">
        <v>12</v>
      </c>
      <c r="C1221" s="20">
        <v>1</v>
      </c>
      <c r="D1221" s="135">
        <v>38</v>
      </c>
      <c r="E1221" s="21"/>
      <c r="F1221" s="328">
        <v>16.600000000000001</v>
      </c>
      <c r="G1221" s="328">
        <v>15.25</v>
      </c>
      <c r="H1221" s="331">
        <v>14.950000000000001</v>
      </c>
    </row>
    <row r="1222" spans="1:10" s="128" customFormat="1" x14ac:dyDescent="0.35">
      <c r="A1222" s="138" t="s">
        <v>273</v>
      </c>
      <c r="B1222" s="21">
        <v>6</v>
      </c>
      <c r="C1222" s="20">
        <v>0.7</v>
      </c>
      <c r="D1222" s="135">
        <v>38</v>
      </c>
      <c r="E1222" s="21"/>
      <c r="F1222" s="328">
        <v>16.400000000000002</v>
      </c>
      <c r="G1222" s="328">
        <v>15.05</v>
      </c>
      <c r="H1222" s="331">
        <v>14.75</v>
      </c>
      <c r="I1222"/>
      <c r="J1222"/>
    </row>
    <row r="1223" spans="1:10" x14ac:dyDescent="0.35">
      <c r="A1223" s="138" t="s">
        <v>288</v>
      </c>
      <c r="B1223" s="21">
        <v>12</v>
      </c>
      <c r="C1223" s="20">
        <v>1</v>
      </c>
      <c r="D1223" s="135">
        <v>38</v>
      </c>
      <c r="E1223" s="21"/>
      <c r="F1223" s="328">
        <v>15.950000000000001</v>
      </c>
      <c r="G1223" s="328">
        <v>14.600000000000001</v>
      </c>
      <c r="H1223" s="331">
        <v>14.350000000000001</v>
      </c>
    </row>
    <row r="1224" spans="1:10" s="128" customFormat="1" x14ac:dyDescent="0.35">
      <c r="A1224" s="138" t="s">
        <v>485</v>
      </c>
      <c r="B1224" s="21">
        <v>6</v>
      </c>
      <c r="C1224" s="20">
        <v>0.7</v>
      </c>
      <c r="D1224" s="135">
        <v>20</v>
      </c>
      <c r="E1224" s="21"/>
      <c r="F1224" s="328">
        <v>14.65</v>
      </c>
      <c r="G1224" s="328">
        <v>13.450000000000001</v>
      </c>
      <c r="H1224" s="331">
        <v>13.200000000000001</v>
      </c>
      <c r="I1224"/>
      <c r="J1224"/>
    </row>
    <row r="1225" spans="1:10" s="128" customFormat="1" x14ac:dyDescent="0.35">
      <c r="A1225" s="138" t="s">
        <v>489</v>
      </c>
      <c r="B1225" s="21">
        <v>6</v>
      </c>
      <c r="C1225" s="20">
        <v>0.7</v>
      </c>
      <c r="D1225" s="135">
        <v>16</v>
      </c>
      <c r="E1225" s="21"/>
      <c r="F1225" s="328">
        <v>14.600000000000001</v>
      </c>
      <c r="G1225" s="328">
        <v>13.4</v>
      </c>
      <c r="H1225" s="331">
        <v>13.200000000000001</v>
      </c>
      <c r="I1225"/>
      <c r="J1225"/>
    </row>
    <row r="1226" spans="1:10" s="128" customFormat="1" x14ac:dyDescent="0.35">
      <c r="A1226" s="138" t="s">
        <v>493</v>
      </c>
      <c r="B1226" s="21">
        <v>6</v>
      </c>
      <c r="C1226" s="20">
        <v>0.7</v>
      </c>
      <c r="D1226" s="135">
        <v>16</v>
      </c>
      <c r="E1226" s="21"/>
      <c r="F1226" s="328">
        <v>14.25</v>
      </c>
      <c r="G1226" s="328">
        <v>13.100000000000001</v>
      </c>
      <c r="H1226" s="331">
        <v>12.850000000000001</v>
      </c>
      <c r="I1226"/>
      <c r="J1226"/>
    </row>
    <row r="1227" spans="1:10" x14ac:dyDescent="0.35">
      <c r="A1227" s="138" t="s">
        <v>611</v>
      </c>
      <c r="B1227" s="21">
        <v>6</v>
      </c>
      <c r="C1227" s="20">
        <v>1</v>
      </c>
      <c r="D1227" s="135">
        <v>40</v>
      </c>
      <c r="E1227" s="21"/>
      <c r="F1227" s="328">
        <v>23.450000000000003</v>
      </c>
      <c r="G1227" s="328">
        <v>21.5</v>
      </c>
      <c r="H1227" s="331">
        <v>21.150000000000002</v>
      </c>
    </row>
    <row r="1228" spans="1:10" x14ac:dyDescent="0.35">
      <c r="A1228" s="138" t="s">
        <v>14834</v>
      </c>
      <c r="B1228" s="21">
        <v>6</v>
      </c>
      <c r="C1228" s="20">
        <v>0.7</v>
      </c>
      <c r="D1228" s="135">
        <v>43</v>
      </c>
      <c r="E1228" s="21"/>
      <c r="F1228" s="328">
        <v>42.95</v>
      </c>
      <c r="G1228" s="328">
        <v>39.400000000000006</v>
      </c>
      <c r="H1228" s="331">
        <v>38.700000000000003</v>
      </c>
    </row>
    <row r="1229" spans="1:10" x14ac:dyDescent="0.35">
      <c r="A1229" s="138" t="s">
        <v>879</v>
      </c>
      <c r="B1229" s="21">
        <v>1</v>
      </c>
      <c r="C1229" s="20">
        <v>1.2</v>
      </c>
      <c r="D1229" s="135">
        <v>40</v>
      </c>
      <c r="E1229" s="21"/>
      <c r="F1229" s="328">
        <v>90.350000000000009</v>
      </c>
      <c r="G1229" s="328">
        <v>82.95</v>
      </c>
      <c r="H1229" s="331">
        <v>81.45</v>
      </c>
    </row>
    <row r="1230" spans="1:10" s="128" customFormat="1" x14ac:dyDescent="0.35">
      <c r="A1230" s="138" t="s">
        <v>931</v>
      </c>
      <c r="B1230" s="21">
        <v>6</v>
      </c>
      <c r="C1230" s="20">
        <v>0.7</v>
      </c>
      <c r="D1230" s="135">
        <v>24</v>
      </c>
      <c r="E1230" s="21"/>
      <c r="F1230" s="328">
        <v>11.55</v>
      </c>
      <c r="G1230" s="328">
        <v>10.600000000000001</v>
      </c>
      <c r="H1230" s="331">
        <v>10.4</v>
      </c>
      <c r="I1230"/>
      <c r="J1230"/>
    </row>
    <row r="1231" spans="1:10" s="128" customFormat="1" x14ac:dyDescent="0.35">
      <c r="A1231" s="138" t="s">
        <v>981</v>
      </c>
      <c r="B1231" s="21">
        <v>6</v>
      </c>
      <c r="C1231" s="20">
        <v>0.7</v>
      </c>
      <c r="D1231" s="135">
        <v>40</v>
      </c>
      <c r="E1231" s="21"/>
      <c r="F1231" s="328">
        <v>24.950000000000003</v>
      </c>
      <c r="G1231" s="328">
        <v>22.950000000000003</v>
      </c>
      <c r="H1231" s="331">
        <v>22.5</v>
      </c>
      <c r="I1231"/>
      <c r="J1231"/>
    </row>
    <row r="1232" spans="1:10" x14ac:dyDescent="0.35">
      <c r="A1232" s="138" t="s">
        <v>985</v>
      </c>
      <c r="B1232" s="21">
        <v>6</v>
      </c>
      <c r="C1232" s="20">
        <v>0.7</v>
      </c>
      <c r="D1232" s="135">
        <v>35.200000000000003</v>
      </c>
      <c r="E1232" s="21"/>
      <c r="F1232" s="328">
        <v>27.6</v>
      </c>
      <c r="G1232" s="328">
        <v>25.35</v>
      </c>
      <c r="H1232" s="331">
        <v>24.900000000000002</v>
      </c>
    </row>
    <row r="1233" spans="1:10" x14ac:dyDescent="0.35">
      <c r="A1233" s="138" t="s">
        <v>989</v>
      </c>
      <c r="B1233" s="21">
        <v>6</v>
      </c>
      <c r="C1233" s="20">
        <v>0.7</v>
      </c>
      <c r="D1233" s="135">
        <v>35.200000000000003</v>
      </c>
      <c r="E1233" s="21"/>
      <c r="F1233" s="328">
        <v>27.6</v>
      </c>
      <c r="G1233" s="328">
        <v>25.35</v>
      </c>
      <c r="H1233" s="331">
        <v>24.900000000000002</v>
      </c>
    </row>
    <row r="1234" spans="1:10" s="128" customFormat="1" x14ac:dyDescent="0.35">
      <c r="A1234" s="138" t="s">
        <v>993</v>
      </c>
      <c r="B1234" s="21">
        <v>6</v>
      </c>
      <c r="C1234" s="20">
        <v>0.7</v>
      </c>
      <c r="D1234" s="135">
        <v>35.200000000000003</v>
      </c>
      <c r="E1234" s="21"/>
      <c r="F1234" s="328">
        <v>25.150000000000002</v>
      </c>
      <c r="G1234" s="328">
        <v>23.1</v>
      </c>
      <c r="H1234" s="331">
        <v>22.700000000000003</v>
      </c>
      <c r="I1234"/>
      <c r="J1234"/>
    </row>
    <row r="1235" spans="1:10" x14ac:dyDescent="0.35">
      <c r="A1235" s="138" t="s">
        <v>14986</v>
      </c>
      <c r="B1235" s="21">
        <v>6</v>
      </c>
      <c r="C1235" s="20">
        <v>0.7</v>
      </c>
      <c r="D1235" s="135">
        <v>35.200000000000003</v>
      </c>
      <c r="E1235" s="21"/>
      <c r="F1235" s="328">
        <v>25.150000000000002</v>
      </c>
      <c r="G1235" s="328">
        <v>23.1</v>
      </c>
      <c r="H1235" s="331">
        <v>22.700000000000003</v>
      </c>
    </row>
    <row r="1236" spans="1:10" s="128" customFormat="1" x14ac:dyDescent="0.35">
      <c r="A1236" s="138" t="s">
        <v>997</v>
      </c>
      <c r="B1236" s="21">
        <v>6</v>
      </c>
      <c r="C1236" s="20">
        <v>0.7</v>
      </c>
      <c r="D1236" s="135">
        <v>35.200000000000003</v>
      </c>
      <c r="E1236" s="21"/>
      <c r="F1236" s="328">
        <v>26.400000000000002</v>
      </c>
      <c r="G1236" s="328">
        <v>24.200000000000003</v>
      </c>
      <c r="H1236" s="331">
        <v>23.8</v>
      </c>
      <c r="I1236"/>
      <c r="J1236"/>
    </row>
    <row r="1237" spans="1:10" s="128" customFormat="1" x14ac:dyDescent="0.35">
      <c r="A1237" s="138" t="s">
        <v>1001</v>
      </c>
      <c r="B1237" s="21">
        <v>6</v>
      </c>
      <c r="C1237" s="20">
        <v>0.7</v>
      </c>
      <c r="D1237" s="135">
        <v>35.200000000000003</v>
      </c>
      <c r="E1237" s="21"/>
      <c r="F1237" s="328">
        <v>25.150000000000002</v>
      </c>
      <c r="G1237" s="328">
        <v>23.1</v>
      </c>
      <c r="H1237" s="331">
        <v>22.700000000000003</v>
      </c>
      <c r="I1237"/>
      <c r="J1237"/>
    </row>
    <row r="1238" spans="1:10" x14ac:dyDescent="0.35">
      <c r="A1238" s="138" t="s">
        <v>1004</v>
      </c>
      <c r="B1238" s="21">
        <v>6</v>
      </c>
      <c r="C1238" s="20">
        <v>0.7</v>
      </c>
      <c r="D1238" s="135">
        <v>35.200000000000003</v>
      </c>
      <c r="E1238" s="21"/>
      <c r="F1238" s="328">
        <v>25.150000000000002</v>
      </c>
      <c r="G1238" s="328">
        <v>23.1</v>
      </c>
      <c r="H1238" s="331">
        <v>22.700000000000003</v>
      </c>
    </row>
    <row r="1239" spans="1:10" x14ac:dyDescent="0.35">
      <c r="A1239" s="138" t="s">
        <v>1008</v>
      </c>
      <c r="B1239" s="21">
        <v>6</v>
      </c>
      <c r="C1239" s="20">
        <v>0.7</v>
      </c>
      <c r="D1239" s="135">
        <v>35.200000000000003</v>
      </c>
      <c r="E1239" s="21"/>
      <c r="F1239" s="328">
        <v>25.150000000000002</v>
      </c>
      <c r="G1239" s="328">
        <v>23.1</v>
      </c>
      <c r="H1239" s="331">
        <v>22.700000000000003</v>
      </c>
    </row>
    <row r="1240" spans="1:10" s="128" customFormat="1" x14ac:dyDescent="0.35">
      <c r="A1240" s="138" t="s">
        <v>1445</v>
      </c>
      <c r="B1240" s="21">
        <v>6</v>
      </c>
      <c r="C1240" s="20">
        <v>0.7</v>
      </c>
      <c r="D1240" s="135">
        <v>33</v>
      </c>
      <c r="E1240" s="21"/>
      <c r="F1240" s="328">
        <v>12.450000000000001</v>
      </c>
      <c r="G1240" s="328">
        <v>11.450000000000001</v>
      </c>
      <c r="H1240" s="331">
        <v>11.25</v>
      </c>
      <c r="I1240"/>
      <c r="J1240"/>
    </row>
    <row r="1241" spans="1:10" x14ac:dyDescent="0.35">
      <c r="A1241" s="138" t="s">
        <v>1449</v>
      </c>
      <c r="B1241" s="21">
        <v>6</v>
      </c>
      <c r="C1241" s="20">
        <v>0.7</v>
      </c>
      <c r="D1241" s="135">
        <v>35</v>
      </c>
      <c r="E1241" s="21"/>
      <c r="F1241" s="328">
        <v>13.3</v>
      </c>
      <c r="G1241" s="328">
        <v>12.200000000000001</v>
      </c>
      <c r="H1241" s="331">
        <v>12</v>
      </c>
    </row>
    <row r="1242" spans="1:10" s="128" customFormat="1" x14ac:dyDescent="0.35">
      <c r="A1242" s="138" t="s">
        <v>1508</v>
      </c>
      <c r="B1242" s="21">
        <v>6</v>
      </c>
      <c r="C1242" s="20">
        <v>1</v>
      </c>
      <c r="D1242" s="135">
        <v>40</v>
      </c>
      <c r="E1242" s="21"/>
      <c r="F1242" s="328">
        <v>80.800000000000011</v>
      </c>
      <c r="G1242" s="328">
        <v>74.150000000000006</v>
      </c>
      <c r="H1242" s="331">
        <v>72.850000000000009</v>
      </c>
      <c r="I1242"/>
      <c r="J1242"/>
    </row>
    <row r="1243" spans="1:10" x14ac:dyDescent="0.35">
      <c r="A1243" s="138" t="s">
        <v>1511</v>
      </c>
      <c r="B1243" s="21">
        <v>6</v>
      </c>
      <c r="C1243" s="20">
        <v>0.7</v>
      </c>
      <c r="D1243" s="135">
        <v>40</v>
      </c>
      <c r="E1243" s="21"/>
      <c r="F1243" s="328">
        <v>29.25</v>
      </c>
      <c r="G1243" s="328">
        <v>26.85</v>
      </c>
      <c r="H1243" s="331">
        <v>26.35</v>
      </c>
    </row>
    <row r="1244" spans="1:10" s="128" customFormat="1" x14ac:dyDescent="0.35">
      <c r="A1244" s="138" t="s">
        <v>15038</v>
      </c>
      <c r="B1244" s="21">
        <v>6</v>
      </c>
      <c r="C1244" s="20">
        <v>1</v>
      </c>
      <c r="D1244" s="135">
        <v>40</v>
      </c>
      <c r="E1244" s="21"/>
      <c r="F1244" s="328">
        <v>45.400000000000006</v>
      </c>
      <c r="G1244" s="328">
        <v>41.7</v>
      </c>
      <c r="H1244" s="331">
        <v>40.950000000000003</v>
      </c>
      <c r="I1244"/>
      <c r="J1244"/>
    </row>
    <row r="1245" spans="1:10" s="128" customFormat="1" x14ac:dyDescent="0.35">
      <c r="A1245" s="138" t="s">
        <v>15042</v>
      </c>
      <c r="B1245" s="21">
        <v>6</v>
      </c>
      <c r="C1245" s="20">
        <v>0.7</v>
      </c>
      <c r="D1245" s="135">
        <v>40</v>
      </c>
      <c r="E1245" s="21"/>
      <c r="F1245" s="328">
        <v>39</v>
      </c>
      <c r="G1245" s="328">
        <v>35.800000000000004</v>
      </c>
      <c r="H1245" s="331">
        <v>35.15</v>
      </c>
      <c r="I1245"/>
      <c r="J1245"/>
    </row>
    <row r="1246" spans="1:10" x14ac:dyDescent="0.35">
      <c r="A1246" s="138" t="s">
        <v>1557</v>
      </c>
      <c r="B1246" s="21">
        <v>6</v>
      </c>
      <c r="C1246" s="20">
        <v>1</v>
      </c>
      <c r="D1246" s="135">
        <v>40</v>
      </c>
      <c r="E1246" s="21"/>
      <c r="F1246" s="328">
        <v>34.4</v>
      </c>
      <c r="G1246" s="328">
        <v>31.6</v>
      </c>
      <c r="H1246" s="331">
        <v>31.05</v>
      </c>
    </row>
    <row r="1247" spans="1:10" x14ac:dyDescent="0.35">
      <c r="A1247" s="138" t="s">
        <v>1564</v>
      </c>
      <c r="B1247" s="21">
        <v>6</v>
      </c>
      <c r="C1247" s="20">
        <v>0.7</v>
      </c>
      <c r="D1247" s="135">
        <v>40</v>
      </c>
      <c r="E1247" s="21"/>
      <c r="F1247" s="328">
        <v>42.650000000000006</v>
      </c>
      <c r="G1247" s="328">
        <v>39.150000000000006</v>
      </c>
      <c r="H1247" s="331">
        <v>38.450000000000003</v>
      </c>
    </row>
    <row r="1248" spans="1:10" s="128" customFormat="1" x14ac:dyDescent="0.35">
      <c r="A1248" s="138" t="s">
        <v>1815</v>
      </c>
      <c r="B1248" s="21">
        <v>6</v>
      </c>
      <c r="C1248" s="20">
        <v>0.7</v>
      </c>
      <c r="D1248" s="135">
        <v>40</v>
      </c>
      <c r="E1248" s="21"/>
      <c r="F1248" s="328">
        <v>22.85</v>
      </c>
      <c r="G1248" s="328">
        <v>20.950000000000003</v>
      </c>
      <c r="H1248" s="331">
        <v>20.6</v>
      </c>
      <c r="I1248"/>
      <c r="J1248"/>
    </row>
    <row r="1249" spans="1:10" s="128" customFormat="1" x14ac:dyDescent="0.35">
      <c r="A1249" s="138" t="s">
        <v>2107</v>
      </c>
      <c r="B1249" s="21">
        <v>6</v>
      </c>
      <c r="C1249" s="20">
        <v>1</v>
      </c>
      <c r="D1249" s="135">
        <v>37.5</v>
      </c>
      <c r="E1249" s="21"/>
      <c r="F1249" s="328">
        <v>12.9</v>
      </c>
      <c r="G1249" s="328">
        <v>11.8</v>
      </c>
      <c r="H1249" s="331">
        <v>11.600000000000001</v>
      </c>
      <c r="I1249"/>
      <c r="J1249"/>
    </row>
    <row r="1250" spans="1:10" x14ac:dyDescent="0.35">
      <c r="A1250" s="138" t="s">
        <v>2829</v>
      </c>
      <c r="B1250" s="21">
        <v>6</v>
      </c>
      <c r="C1250" s="20">
        <v>0.7</v>
      </c>
      <c r="D1250" s="135">
        <v>37.5</v>
      </c>
      <c r="E1250" s="21"/>
      <c r="F1250" s="328">
        <v>21.700000000000003</v>
      </c>
      <c r="G1250" s="328">
        <v>19.950000000000003</v>
      </c>
      <c r="H1250" s="331">
        <v>19.55</v>
      </c>
    </row>
    <row r="1251" spans="1:10" x14ac:dyDescent="0.35">
      <c r="A1251" s="138" t="s">
        <v>2932</v>
      </c>
      <c r="B1251" s="21">
        <v>6</v>
      </c>
      <c r="C1251" s="20">
        <v>0.5</v>
      </c>
      <c r="D1251" s="135">
        <v>24</v>
      </c>
      <c r="E1251" s="21"/>
      <c r="F1251" s="328">
        <v>18.400000000000002</v>
      </c>
      <c r="G1251" s="328">
        <v>16.850000000000001</v>
      </c>
      <c r="H1251" s="331">
        <v>16.55</v>
      </c>
    </row>
    <row r="1252" spans="1:10" x14ac:dyDescent="0.35">
      <c r="A1252" s="138" t="s">
        <v>3273</v>
      </c>
      <c r="B1252" s="21">
        <v>6</v>
      </c>
      <c r="C1252" s="20">
        <v>0.7</v>
      </c>
      <c r="D1252" s="135">
        <v>40</v>
      </c>
      <c r="E1252" s="21"/>
      <c r="F1252" s="328">
        <v>26.8</v>
      </c>
      <c r="G1252" s="328">
        <v>24.6</v>
      </c>
      <c r="H1252" s="331">
        <v>24.150000000000002</v>
      </c>
    </row>
    <row r="1253" spans="1:10" x14ac:dyDescent="0.35">
      <c r="A1253" s="138" t="s">
        <v>15185</v>
      </c>
      <c r="B1253" s="21">
        <v>6</v>
      </c>
      <c r="C1253" s="20">
        <v>1</v>
      </c>
      <c r="D1253" s="135">
        <v>40</v>
      </c>
      <c r="E1253" s="21"/>
      <c r="F1253" s="328">
        <v>25.900000000000002</v>
      </c>
      <c r="G1253" s="328">
        <v>23.75</v>
      </c>
      <c r="H1253" s="331">
        <v>23.35</v>
      </c>
    </row>
    <row r="1254" spans="1:10" s="128" customFormat="1" x14ac:dyDescent="0.35">
      <c r="A1254" s="138" t="s">
        <v>3281</v>
      </c>
      <c r="B1254" s="21">
        <v>6</v>
      </c>
      <c r="C1254" s="20">
        <v>0.7</v>
      </c>
      <c r="D1254" s="135">
        <v>40</v>
      </c>
      <c r="E1254" s="21"/>
      <c r="F1254" s="328">
        <v>28</v>
      </c>
      <c r="G1254" s="328">
        <v>25.75</v>
      </c>
      <c r="H1254" s="331">
        <v>25.25</v>
      </c>
      <c r="I1254"/>
      <c r="J1254"/>
    </row>
    <row r="1255" spans="1:10" s="128" customFormat="1" x14ac:dyDescent="0.35">
      <c r="A1255" s="138" t="s">
        <v>14347</v>
      </c>
      <c r="B1255" s="21">
        <v>6</v>
      </c>
      <c r="C1255" s="20">
        <v>0.7</v>
      </c>
      <c r="D1255" s="135">
        <v>40</v>
      </c>
      <c r="E1255" s="21"/>
      <c r="F1255" s="328">
        <v>28</v>
      </c>
      <c r="G1255" s="328">
        <v>25.75</v>
      </c>
      <c r="H1255" s="331">
        <v>25.25</v>
      </c>
      <c r="I1255"/>
      <c r="J1255"/>
    </row>
    <row r="1256" spans="1:10" x14ac:dyDescent="0.35">
      <c r="A1256" s="138" t="s">
        <v>3286</v>
      </c>
      <c r="B1256" s="21">
        <v>6</v>
      </c>
      <c r="C1256" s="20">
        <v>0.7</v>
      </c>
      <c r="D1256" s="135">
        <v>40</v>
      </c>
      <c r="E1256" s="21"/>
      <c r="F1256" s="328">
        <v>26.200000000000003</v>
      </c>
      <c r="G1256" s="328">
        <v>24.05</v>
      </c>
      <c r="H1256" s="331">
        <v>23.6</v>
      </c>
    </row>
    <row r="1257" spans="1:10" x14ac:dyDescent="0.35">
      <c r="A1257" s="138" t="s">
        <v>14349</v>
      </c>
      <c r="B1257" s="21">
        <v>6</v>
      </c>
      <c r="C1257" s="20">
        <v>0.7</v>
      </c>
      <c r="D1257" s="135">
        <v>40</v>
      </c>
      <c r="E1257" s="21"/>
      <c r="F1257" s="328">
        <v>26.200000000000003</v>
      </c>
      <c r="G1257" s="328">
        <v>24.05</v>
      </c>
      <c r="H1257" s="331">
        <v>23.6</v>
      </c>
    </row>
    <row r="1258" spans="1:10" s="128" customFormat="1" x14ac:dyDescent="0.35">
      <c r="A1258" s="138" t="s">
        <v>3294</v>
      </c>
      <c r="B1258" s="21">
        <v>6</v>
      </c>
      <c r="C1258" s="20">
        <v>0.5</v>
      </c>
      <c r="D1258" s="135">
        <v>18</v>
      </c>
      <c r="E1258" s="21"/>
      <c r="F1258" s="328">
        <v>14.4</v>
      </c>
      <c r="G1258" s="328">
        <v>13.200000000000001</v>
      </c>
      <c r="H1258" s="331">
        <v>13</v>
      </c>
      <c r="I1258"/>
      <c r="J1258"/>
    </row>
    <row r="1259" spans="1:10" s="128" customFormat="1" x14ac:dyDescent="0.35">
      <c r="A1259" s="138" t="s">
        <v>3298</v>
      </c>
      <c r="B1259" s="21">
        <v>6</v>
      </c>
      <c r="C1259" s="20">
        <v>0.7</v>
      </c>
      <c r="D1259" s="135">
        <v>40</v>
      </c>
      <c r="E1259" s="21"/>
      <c r="F1259" s="328">
        <v>26.200000000000003</v>
      </c>
      <c r="G1259" s="328">
        <v>24.05</v>
      </c>
      <c r="H1259" s="331">
        <v>23.6</v>
      </c>
      <c r="I1259"/>
      <c r="J1259"/>
    </row>
    <row r="1260" spans="1:10" x14ac:dyDescent="0.35">
      <c r="A1260" s="138" t="s">
        <v>14351</v>
      </c>
      <c r="B1260" s="21">
        <v>6</v>
      </c>
      <c r="C1260" s="20">
        <v>0.7</v>
      </c>
      <c r="D1260" s="135">
        <v>40</v>
      </c>
      <c r="E1260" s="21"/>
      <c r="F1260" s="328">
        <v>26.200000000000003</v>
      </c>
      <c r="G1260" s="328">
        <v>24.05</v>
      </c>
      <c r="H1260" s="331">
        <v>23.6</v>
      </c>
    </row>
    <row r="1261" spans="1:10" s="128" customFormat="1" x14ac:dyDescent="0.35">
      <c r="A1261" s="138" t="s">
        <v>3361</v>
      </c>
      <c r="B1261" s="21">
        <v>6</v>
      </c>
      <c r="C1261" s="20">
        <v>0.7</v>
      </c>
      <c r="D1261" s="135">
        <v>37.5</v>
      </c>
      <c r="E1261" s="21"/>
      <c r="F1261" s="328">
        <v>25.35</v>
      </c>
      <c r="G1261" s="328">
        <v>23.3</v>
      </c>
      <c r="H1261" s="331">
        <v>22.85</v>
      </c>
      <c r="I1261"/>
      <c r="J1261"/>
    </row>
    <row r="1262" spans="1:10" x14ac:dyDescent="0.35">
      <c r="A1262" s="138" t="s">
        <v>3365</v>
      </c>
      <c r="B1262" s="21">
        <v>6</v>
      </c>
      <c r="C1262" s="20">
        <v>0.7</v>
      </c>
      <c r="D1262" s="135">
        <v>37.5</v>
      </c>
      <c r="E1262" s="21"/>
      <c r="F1262" s="328">
        <v>25.05</v>
      </c>
      <c r="G1262" s="328">
        <v>23</v>
      </c>
      <c r="H1262" s="331">
        <v>22.6</v>
      </c>
    </row>
    <row r="1263" spans="1:10" s="128" customFormat="1" x14ac:dyDescent="0.35">
      <c r="A1263" s="138" t="s">
        <v>3369</v>
      </c>
      <c r="B1263" s="21">
        <v>6</v>
      </c>
      <c r="C1263" s="20">
        <v>0.7</v>
      </c>
      <c r="D1263" s="135">
        <v>37.5</v>
      </c>
      <c r="E1263" s="21"/>
      <c r="F1263" s="328">
        <v>25.05</v>
      </c>
      <c r="G1263" s="328">
        <v>23</v>
      </c>
      <c r="H1263" s="331">
        <v>22.6</v>
      </c>
      <c r="I1263"/>
      <c r="J1263"/>
    </row>
    <row r="1264" spans="1:10" x14ac:dyDescent="0.35">
      <c r="A1264" s="138" t="s">
        <v>3373</v>
      </c>
      <c r="B1264" s="21">
        <v>6</v>
      </c>
      <c r="C1264" s="20">
        <v>0.7</v>
      </c>
      <c r="D1264" s="135">
        <v>37.5</v>
      </c>
      <c r="E1264" s="21"/>
      <c r="F1264" s="328">
        <v>25.05</v>
      </c>
      <c r="G1264" s="328">
        <v>23</v>
      </c>
      <c r="H1264" s="331">
        <v>22.6</v>
      </c>
    </row>
    <row r="1265" spans="1:10" x14ac:dyDescent="0.35">
      <c r="A1265" s="138" t="s">
        <v>3377</v>
      </c>
      <c r="B1265" s="21">
        <v>6</v>
      </c>
      <c r="C1265" s="20">
        <v>0.7</v>
      </c>
      <c r="D1265" s="135">
        <v>37.5</v>
      </c>
      <c r="E1265" s="21"/>
      <c r="F1265" s="328">
        <v>25.05</v>
      </c>
      <c r="G1265" s="328">
        <v>23</v>
      </c>
      <c r="H1265" s="331">
        <v>22.6</v>
      </c>
    </row>
    <row r="1266" spans="1:10" s="128" customFormat="1" x14ac:dyDescent="0.35">
      <c r="A1266" s="138" t="s">
        <v>3381</v>
      </c>
      <c r="B1266" s="21">
        <v>6</v>
      </c>
      <c r="C1266" s="20">
        <v>0.7</v>
      </c>
      <c r="D1266" s="135">
        <v>37.5</v>
      </c>
      <c r="E1266" s="21"/>
      <c r="F1266" s="328">
        <v>25.8</v>
      </c>
      <c r="G1266" s="328">
        <v>23.700000000000003</v>
      </c>
      <c r="H1266" s="331">
        <v>23.25</v>
      </c>
      <c r="I1266"/>
      <c r="J1266"/>
    </row>
    <row r="1267" spans="1:10" s="128" customFormat="1" x14ac:dyDescent="0.35">
      <c r="A1267" s="138" t="s">
        <v>14626</v>
      </c>
      <c r="B1267" s="21">
        <v>6</v>
      </c>
      <c r="C1267" s="20">
        <v>0.7</v>
      </c>
      <c r="D1267" s="135">
        <v>37.5</v>
      </c>
      <c r="E1267" s="21"/>
      <c r="F1267" s="328">
        <v>22.900000000000002</v>
      </c>
      <c r="G1267" s="328">
        <v>21.05</v>
      </c>
      <c r="H1267" s="331">
        <v>20.650000000000002</v>
      </c>
      <c r="I1267"/>
      <c r="J1267"/>
    </row>
    <row r="1268" spans="1:10" x14ac:dyDescent="0.35">
      <c r="A1268" s="138" t="s">
        <v>3385</v>
      </c>
      <c r="B1268" s="21">
        <v>12</v>
      </c>
      <c r="C1268" s="20">
        <v>1</v>
      </c>
      <c r="D1268" s="135">
        <v>40</v>
      </c>
      <c r="E1268" s="21"/>
      <c r="F1268" s="328">
        <v>33.200000000000003</v>
      </c>
      <c r="G1268" s="328">
        <v>30.5</v>
      </c>
      <c r="H1268" s="331">
        <v>29.950000000000003</v>
      </c>
    </row>
    <row r="1269" spans="1:10" x14ac:dyDescent="0.35">
      <c r="A1269" s="138" t="s">
        <v>23322</v>
      </c>
      <c r="B1269" s="21">
        <v>2</v>
      </c>
      <c r="C1269" s="20">
        <v>3</v>
      </c>
      <c r="D1269" s="135">
        <v>40</v>
      </c>
      <c r="E1269" s="21"/>
      <c r="F1269" s="328">
        <v>117.75</v>
      </c>
      <c r="G1269" s="328">
        <v>108.10000000000001</v>
      </c>
      <c r="H1269" s="331">
        <v>106.15</v>
      </c>
    </row>
    <row r="1270" spans="1:10" s="128" customFormat="1" x14ac:dyDescent="0.35">
      <c r="A1270" s="138" t="s">
        <v>3860</v>
      </c>
      <c r="B1270" s="21">
        <v>48</v>
      </c>
      <c r="C1270" s="20">
        <v>0.05</v>
      </c>
      <c r="D1270" s="135">
        <v>40</v>
      </c>
      <c r="E1270" s="21"/>
      <c r="F1270" s="328">
        <v>7</v>
      </c>
      <c r="G1270" s="328">
        <v>6.4</v>
      </c>
      <c r="H1270" s="331">
        <v>6.3000000000000007</v>
      </c>
      <c r="I1270"/>
      <c r="J1270"/>
    </row>
    <row r="1271" spans="1:10" x14ac:dyDescent="0.35">
      <c r="A1271" s="138" t="s">
        <v>3865</v>
      </c>
      <c r="B1271" s="21">
        <v>4</v>
      </c>
      <c r="C1271" s="20">
        <v>0.7</v>
      </c>
      <c r="D1271" s="135">
        <v>40</v>
      </c>
      <c r="E1271" s="21"/>
      <c r="F1271" s="328">
        <v>42.650000000000006</v>
      </c>
      <c r="G1271" s="328">
        <v>39.150000000000006</v>
      </c>
      <c r="H1271" s="331">
        <v>38.450000000000003</v>
      </c>
    </row>
    <row r="1272" spans="1:10" s="128" customFormat="1" x14ac:dyDescent="0.35">
      <c r="A1272" s="138" t="s">
        <v>15229</v>
      </c>
      <c r="B1272" s="21">
        <v>4</v>
      </c>
      <c r="C1272" s="20">
        <v>0.7</v>
      </c>
      <c r="D1272" s="135">
        <v>40</v>
      </c>
      <c r="E1272" s="21"/>
      <c r="F1272" s="328">
        <v>45.1</v>
      </c>
      <c r="G1272" s="328">
        <v>41.400000000000006</v>
      </c>
      <c r="H1272" s="331">
        <v>40.650000000000006</v>
      </c>
      <c r="I1272"/>
      <c r="J1272"/>
    </row>
    <row r="1273" spans="1:10" x14ac:dyDescent="0.35">
      <c r="A1273" s="138" t="s">
        <v>3869</v>
      </c>
      <c r="B1273" s="21">
        <v>3</v>
      </c>
      <c r="C1273" s="20">
        <v>1.75</v>
      </c>
      <c r="D1273" s="135">
        <v>40</v>
      </c>
      <c r="E1273" s="21"/>
      <c r="F1273" s="328">
        <v>70.5</v>
      </c>
      <c r="G1273" s="328">
        <v>64.7</v>
      </c>
      <c r="H1273" s="331">
        <v>63.550000000000004</v>
      </c>
    </row>
    <row r="1274" spans="1:10" x14ac:dyDescent="0.35">
      <c r="A1274" s="138" t="s">
        <v>23324</v>
      </c>
      <c r="B1274" s="21">
        <v>2</v>
      </c>
      <c r="C1274" s="20">
        <v>3</v>
      </c>
      <c r="D1274" s="135">
        <v>40</v>
      </c>
      <c r="E1274" s="21"/>
      <c r="F1274" s="328">
        <v>190.95000000000002</v>
      </c>
      <c r="G1274" s="328">
        <v>175.3</v>
      </c>
      <c r="H1274" s="331">
        <v>172.15</v>
      </c>
    </row>
    <row r="1275" spans="1:10" x14ac:dyDescent="0.35">
      <c r="A1275" s="138" t="s">
        <v>23323</v>
      </c>
      <c r="B1275" s="21">
        <v>3</v>
      </c>
      <c r="C1275" s="20">
        <v>1.75</v>
      </c>
      <c r="D1275" s="135">
        <v>40</v>
      </c>
      <c r="E1275" s="21"/>
      <c r="F1275" s="328">
        <v>69.25</v>
      </c>
      <c r="G1275" s="328">
        <v>63.6</v>
      </c>
      <c r="H1275" s="331">
        <v>62.45</v>
      </c>
    </row>
    <row r="1276" spans="1:10" s="128" customFormat="1" x14ac:dyDescent="0.35">
      <c r="A1276" s="138" t="s">
        <v>3878</v>
      </c>
      <c r="B1276" s="21">
        <v>6</v>
      </c>
      <c r="C1276" s="20">
        <v>0.7</v>
      </c>
      <c r="D1276" s="135">
        <v>40</v>
      </c>
      <c r="E1276" s="21"/>
      <c r="F1276" s="328">
        <v>40.200000000000003</v>
      </c>
      <c r="G1276" s="328">
        <v>36.950000000000003</v>
      </c>
      <c r="H1276" s="331">
        <v>36.25</v>
      </c>
      <c r="I1276"/>
      <c r="J1276"/>
    </row>
    <row r="1277" spans="1:10" s="128" customFormat="1" x14ac:dyDescent="0.35">
      <c r="A1277" s="138" t="s">
        <v>3882</v>
      </c>
      <c r="B1277" s="21">
        <v>6</v>
      </c>
      <c r="C1277" s="20">
        <v>0.7</v>
      </c>
      <c r="D1277" s="135">
        <v>40</v>
      </c>
      <c r="E1277" s="21"/>
      <c r="F1277" s="328">
        <v>40.050000000000004</v>
      </c>
      <c r="G1277" s="328">
        <v>36.75</v>
      </c>
      <c r="H1277" s="331">
        <v>36.1</v>
      </c>
      <c r="I1277"/>
      <c r="J1277"/>
    </row>
    <row r="1278" spans="1:10" x14ac:dyDescent="0.35">
      <c r="A1278" s="138" t="s">
        <v>3886</v>
      </c>
      <c r="B1278" s="21">
        <v>6</v>
      </c>
      <c r="C1278" s="20">
        <v>0.7</v>
      </c>
      <c r="D1278" s="135">
        <v>40</v>
      </c>
      <c r="E1278" s="21"/>
      <c r="F1278" s="328">
        <v>40.200000000000003</v>
      </c>
      <c r="G1278" s="328">
        <v>36.950000000000003</v>
      </c>
      <c r="H1278" s="331">
        <v>36.25</v>
      </c>
    </row>
    <row r="1279" spans="1:10" x14ac:dyDescent="0.35">
      <c r="A1279" s="138" t="s">
        <v>3890</v>
      </c>
      <c r="B1279" s="21">
        <v>6</v>
      </c>
      <c r="C1279" s="20">
        <v>0.7</v>
      </c>
      <c r="D1279" s="135">
        <v>40</v>
      </c>
      <c r="E1279" s="21"/>
      <c r="F1279" s="328">
        <v>39.550000000000004</v>
      </c>
      <c r="G1279" s="328">
        <v>36.300000000000004</v>
      </c>
      <c r="H1279" s="331">
        <v>35.65</v>
      </c>
    </row>
    <row r="1280" spans="1:10" x14ac:dyDescent="0.35">
      <c r="A1280" s="138" t="s">
        <v>3921</v>
      </c>
      <c r="B1280" s="21">
        <v>6</v>
      </c>
      <c r="C1280" s="20">
        <v>1</v>
      </c>
      <c r="D1280" s="135">
        <v>40</v>
      </c>
      <c r="E1280" s="21"/>
      <c r="F1280" s="328">
        <v>10.8</v>
      </c>
      <c r="G1280" s="328">
        <v>9.9500000000000011</v>
      </c>
      <c r="H1280" s="331">
        <v>9.75</v>
      </c>
    </row>
    <row r="1281" spans="1:10" s="128" customFormat="1" x14ac:dyDescent="0.35">
      <c r="A1281" s="138" t="s">
        <v>3941</v>
      </c>
      <c r="B1281" s="21">
        <v>12</v>
      </c>
      <c r="C1281" s="20">
        <v>1</v>
      </c>
      <c r="D1281" s="135">
        <v>40</v>
      </c>
      <c r="E1281" s="21"/>
      <c r="F1281" s="328">
        <v>12.350000000000001</v>
      </c>
      <c r="G1281" s="328">
        <v>11.350000000000001</v>
      </c>
      <c r="H1281" s="331">
        <v>11.15</v>
      </c>
      <c r="I1281"/>
      <c r="J1281"/>
    </row>
    <row r="1282" spans="1:10" x14ac:dyDescent="0.35">
      <c r="A1282" s="138" t="s">
        <v>4224</v>
      </c>
      <c r="B1282" s="21">
        <v>1</v>
      </c>
      <c r="C1282" s="20">
        <v>0.7</v>
      </c>
      <c r="D1282" s="135">
        <v>40</v>
      </c>
      <c r="E1282" s="21"/>
      <c r="F1282" s="328">
        <v>45.650000000000006</v>
      </c>
      <c r="G1282" s="328">
        <v>41.900000000000006</v>
      </c>
      <c r="H1282" s="331">
        <v>41.150000000000006</v>
      </c>
    </row>
    <row r="1283" spans="1:10" x14ac:dyDescent="0.35">
      <c r="A1283" s="138" t="s">
        <v>4227</v>
      </c>
      <c r="B1283" s="21">
        <v>24</v>
      </c>
      <c r="C1283" s="20">
        <v>0.05</v>
      </c>
      <c r="D1283" s="135">
        <v>40</v>
      </c>
      <c r="E1283" s="21"/>
      <c r="F1283" s="328">
        <v>8.9</v>
      </c>
      <c r="G1283" s="328">
        <v>8.15</v>
      </c>
      <c r="H1283" s="331">
        <v>8</v>
      </c>
    </row>
    <row r="1284" spans="1:10" x14ac:dyDescent="0.35">
      <c r="A1284" s="138" t="s">
        <v>23325</v>
      </c>
      <c r="B1284" s="21">
        <v>6</v>
      </c>
      <c r="C1284" s="20">
        <v>0.7</v>
      </c>
      <c r="D1284" s="135">
        <v>40</v>
      </c>
      <c r="E1284" s="21"/>
      <c r="F1284" s="328">
        <v>27.400000000000002</v>
      </c>
      <c r="G1284" s="328">
        <v>25.150000000000002</v>
      </c>
      <c r="H1284" s="331">
        <v>24.700000000000003</v>
      </c>
    </row>
    <row r="1285" spans="1:10" s="128" customFormat="1" x14ac:dyDescent="0.35">
      <c r="A1285" s="138" t="s">
        <v>4237</v>
      </c>
      <c r="B1285" s="21">
        <v>1</v>
      </c>
      <c r="C1285" s="20">
        <v>1</v>
      </c>
      <c r="D1285" s="135">
        <v>40</v>
      </c>
      <c r="E1285" s="21"/>
      <c r="F1285" s="328">
        <v>42.95</v>
      </c>
      <c r="G1285" s="328">
        <v>39.450000000000003</v>
      </c>
      <c r="H1285" s="331">
        <v>38.75</v>
      </c>
      <c r="I1285"/>
      <c r="J1285"/>
    </row>
    <row r="1286" spans="1:10" x14ac:dyDescent="0.35">
      <c r="A1286" s="138" t="s">
        <v>4666</v>
      </c>
      <c r="B1286" s="21">
        <v>6</v>
      </c>
      <c r="C1286" s="20">
        <v>0.7</v>
      </c>
      <c r="D1286" s="135">
        <v>43</v>
      </c>
      <c r="E1286" s="21"/>
      <c r="F1286" s="328">
        <v>22.200000000000003</v>
      </c>
      <c r="G1286" s="328">
        <v>20.350000000000001</v>
      </c>
      <c r="H1286" s="331">
        <v>20</v>
      </c>
    </row>
    <row r="1287" spans="1:10" x14ac:dyDescent="0.35">
      <c r="A1287" s="138" t="s">
        <v>4716</v>
      </c>
      <c r="B1287" s="21">
        <v>6</v>
      </c>
      <c r="C1287" s="20">
        <v>1</v>
      </c>
      <c r="D1287" s="135">
        <v>37.5</v>
      </c>
      <c r="E1287" s="21"/>
      <c r="F1287" s="328">
        <v>9.0500000000000007</v>
      </c>
      <c r="G1287" s="328">
        <v>8.3000000000000007</v>
      </c>
      <c r="H1287" s="331">
        <v>8.15</v>
      </c>
    </row>
    <row r="1288" spans="1:10" x14ac:dyDescent="0.35">
      <c r="A1288" s="138" t="s">
        <v>4770</v>
      </c>
      <c r="B1288" s="21">
        <v>6</v>
      </c>
      <c r="C1288" s="20">
        <v>0.7</v>
      </c>
      <c r="D1288" s="135">
        <v>40</v>
      </c>
      <c r="E1288" s="21"/>
      <c r="F1288" s="328">
        <v>24.35</v>
      </c>
      <c r="G1288" s="328">
        <v>22.35</v>
      </c>
      <c r="H1288" s="331">
        <v>21.950000000000003</v>
      </c>
    </row>
    <row r="1289" spans="1:10" x14ac:dyDescent="0.35">
      <c r="A1289" s="138" t="s">
        <v>4863</v>
      </c>
      <c r="B1289" s="21">
        <v>6</v>
      </c>
      <c r="C1289" s="20">
        <v>1</v>
      </c>
      <c r="D1289" s="135">
        <v>18</v>
      </c>
      <c r="E1289" s="21"/>
      <c r="F1289" s="328">
        <v>13.75</v>
      </c>
      <c r="G1289" s="328">
        <v>12.65</v>
      </c>
      <c r="H1289" s="331">
        <v>12.4</v>
      </c>
    </row>
    <row r="1290" spans="1:10" s="128" customFormat="1" x14ac:dyDescent="0.35">
      <c r="A1290" s="138" t="s">
        <v>4870</v>
      </c>
      <c r="B1290" s="21">
        <v>6</v>
      </c>
      <c r="C1290" s="20">
        <v>1.5</v>
      </c>
      <c r="D1290" s="135">
        <v>37.5</v>
      </c>
      <c r="E1290" s="21"/>
      <c r="F1290" s="328">
        <v>23.05</v>
      </c>
      <c r="G1290" s="328">
        <v>21.150000000000002</v>
      </c>
      <c r="H1290" s="331">
        <v>20.8</v>
      </c>
      <c r="I1290"/>
      <c r="J1290"/>
    </row>
    <row r="1291" spans="1:10" x14ac:dyDescent="0.35">
      <c r="A1291" s="138" t="s">
        <v>4881</v>
      </c>
      <c r="B1291" s="21">
        <v>6</v>
      </c>
      <c r="C1291" s="20">
        <v>1</v>
      </c>
      <c r="D1291" s="135">
        <v>40</v>
      </c>
      <c r="E1291" s="21"/>
      <c r="F1291" s="328">
        <v>11.8</v>
      </c>
      <c r="G1291" s="328">
        <v>10.8</v>
      </c>
      <c r="H1291" s="331">
        <v>10.65</v>
      </c>
    </row>
    <row r="1292" spans="1:10" x14ac:dyDescent="0.35">
      <c r="A1292" s="138" t="s">
        <v>4890</v>
      </c>
      <c r="B1292" s="21">
        <v>6</v>
      </c>
      <c r="C1292" s="20">
        <v>0.7</v>
      </c>
      <c r="D1292" s="135">
        <v>40</v>
      </c>
      <c r="E1292" s="21"/>
      <c r="F1292" s="328">
        <v>11.55</v>
      </c>
      <c r="G1292" s="328">
        <v>10.600000000000001</v>
      </c>
      <c r="H1292" s="331">
        <v>10.4</v>
      </c>
    </row>
    <row r="1293" spans="1:10" x14ac:dyDescent="0.35">
      <c r="A1293" s="138" t="s">
        <v>4939</v>
      </c>
      <c r="B1293" s="21">
        <v>35</v>
      </c>
      <c r="C1293" s="20">
        <v>0.05</v>
      </c>
      <c r="D1293" s="135">
        <v>38</v>
      </c>
      <c r="E1293" s="21"/>
      <c r="F1293" s="328">
        <v>6.6000000000000005</v>
      </c>
      <c r="G1293" s="328">
        <v>6.0500000000000007</v>
      </c>
      <c r="H1293" s="331">
        <v>5.95</v>
      </c>
    </row>
    <row r="1294" spans="1:10" s="128" customFormat="1" x14ac:dyDescent="0.35">
      <c r="A1294" s="138" t="s">
        <v>4946</v>
      </c>
      <c r="B1294" s="21">
        <v>9</v>
      </c>
      <c r="C1294" s="20">
        <v>0.5</v>
      </c>
      <c r="D1294" s="135">
        <v>40</v>
      </c>
      <c r="E1294" s="21"/>
      <c r="F1294" s="328">
        <v>22.05</v>
      </c>
      <c r="G1294" s="328">
        <v>20.25</v>
      </c>
      <c r="H1294" s="331">
        <v>19.900000000000002</v>
      </c>
      <c r="I1294"/>
      <c r="J1294"/>
    </row>
    <row r="1295" spans="1:10" x14ac:dyDescent="0.35">
      <c r="A1295" s="138" t="s">
        <v>5302</v>
      </c>
      <c r="B1295" s="21">
        <v>6</v>
      </c>
      <c r="C1295" s="20">
        <v>0.7</v>
      </c>
      <c r="D1295" s="135">
        <v>40</v>
      </c>
      <c r="E1295" s="21"/>
      <c r="F1295" s="328">
        <v>14.4</v>
      </c>
      <c r="G1295" s="328">
        <v>13.25</v>
      </c>
      <c r="H1295" s="331">
        <v>13</v>
      </c>
    </row>
    <row r="1296" spans="1:10" x14ac:dyDescent="0.35">
      <c r="A1296" s="138" t="s">
        <v>5306</v>
      </c>
      <c r="B1296" s="21">
        <v>6</v>
      </c>
      <c r="C1296" s="20">
        <v>0.7</v>
      </c>
      <c r="D1296" s="135">
        <v>40</v>
      </c>
      <c r="E1296" s="21"/>
      <c r="F1296" s="328">
        <v>14.55</v>
      </c>
      <c r="G1296" s="328">
        <v>13.350000000000001</v>
      </c>
      <c r="H1296" s="331">
        <v>13.100000000000001</v>
      </c>
    </row>
    <row r="1297" spans="1:10" x14ac:dyDescent="0.35">
      <c r="A1297" s="138" t="s">
        <v>5317</v>
      </c>
      <c r="B1297" s="21">
        <v>6</v>
      </c>
      <c r="C1297" s="20">
        <v>1</v>
      </c>
      <c r="D1297" s="135">
        <v>30</v>
      </c>
      <c r="E1297" s="21"/>
      <c r="F1297" s="328">
        <v>15.9</v>
      </c>
      <c r="G1297" s="328">
        <v>14.600000000000001</v>
      </c>
      <c r="H1297" s="331">
        <v>14.350000000000001</v>
      </c>
    </row>
    <row r="1298" spans="1:10" x14ac:dyDescent="0.35">
      <c r="A1298" s="138" t="s">
        <v>5551</v>
      </c>
      <c r="B1298" s="21">
        <v>6</v>
      </c>
      <c r="C1298" s="20">
        <v>0.7</v>
      </c>
      <c r="D1298" s="135">
        <v>27</v>
      </c>
      <c r="E1298" s="21"/>
      <c r="F1298" s="328">
        <v>14.25</v>
      </c>
      <c r="G1298" s="328">
        <v>13.100000000000001</v>
      </c>
      <c r="H1298" s="331">
        <v>12.850000000000001</v>
      </c>
    </row>
    <row r="1299" spans="1:10" s="128" customFormat="1" x14ac:dyDescent="0.35">
      <c r="A1299" s="138" t="s">
        <v>6151</v>
      </c>
      <c r="B1299" s="21">
        <v>6</v>
      </c>
      <c r="C1299" s="20">
        <v>0.7</v>
      </c>
      <c r="D1299" s="135">
        <v>40</v>
      </c>
      <c r="E1299" s="21"/>
      <c r="F1299" s="328">
        <v>30.150000000000002</v>
      </c>
      <c r="G1299" s="328">
        <v>27.700000000000003</v>
      </c>
      <c r="H1299" s="331">
        <v>27.200000000000003</v>
      </c>
      <c r="I1299"/>
      <c r="J1299"/>
    </row>
    <row r="1300" spans="1:10" x14ac:dyDescent="0.35">
      <c r="A1300" s="138" t="s">
        <v>6155</v>
      </c>
      <c r="B1300" s="21">
        <v>1</v>
      </c>
      <c r="C1300" s="20">
        <v>3</v>
      </c>
      <c r="D1300" s="135">
        <v>40</v>
      </c>
      <c r="E1300" s="21"/>
      <c r="F1300" s="328">
        <v>203.75</v>
      </c>
      <c r="G1300" s="328">
        <v>187.05</v>
      </c>
      <c r="H1300" s="331">
        <v>183.70000000000002</v>
      </c>
    </row>
    <row r="1301" spans="1:10" x14ac:dyDescent="0.35">
      <c r="A1301" s="138" t="s">
        <v>6166</v>
      </c>
      <c r="B1301" s="21">
        <v>6</v>
      </c>
      <c r="C1301" s="20">
        <v>0.7</v>
      </c>
      <c r="D1301" s="135">
        <v>37.5</v>
      </c>
      <c r="E1301" s="21"/>
      <c r="F1301" s="328">
        <v>8.2000000000000011</v>
      </c>
      <c r="G1301" s="328">
        <v>7.5500000000000007</v>
      </c>
      <c r="H1301" s="331">
        <v>7.4</v>
      </c>
    </row>
    <row r="1302" spans="1:10" x14ac:dyDescent="0.35">
      <c r="A1302" s="138" t="s">
        <v>6375</v>
      </c>
      <c r="B1302" s="21">
        <v>6</v>
      </c>
      <c r="C1302" s="20">
        <v>1</v>
      </c>
      <c r="D1302" s="135">
        <v>38</v>
      </c>
      <c r="E1302" s="21"/>
      <c r="F1302" s="328">
        <v>14</v>
      </c>
      <c r="G1302" s="328">
        <v>12.850000000000001</v>
      </c>
      <c r="H1302" s="331">
        <v>12.600000000000001</v>
      </c>
    </row>
    <row r="1303" spans="1:10" s="128" customFormat="1" x14ac:dyDescent="0.35">
      <c r="A1303" s="138" t="s">
        <v>6382</v>
      </c>
      <c r="B1303" s="21">
        <v>6</v>
      </c>
      <c r="C1303" s="20">
        <v>0.7</v>
      </c>
      <c r="D1303" s="135">
        <v>38</v>
      </c>
      <c r="E1303" s="21"/>
      <c r="F1303" s="328">
        <v>11.55</v>
      </c>
      <c r="G1303" s="328">
        <v>10.600000000000001</v>
      </c>
      <c r="H1303" s="331">
        <v>10.4</v>
      </c>
      <c r="I1303"/>
      <c r="J1303"/>
    </row>
    <row r="1304" spans="1:10" x14ac:dyDescent="0.35">
      <c r="A1304" s="138" t="s">
        <v>6413</v>
      </c>
      <c r="B1304" s="21">
        <v>96</v>
      </c>
      <c r="C1304" s="20">
        <v>0.05</v>
      </c>
      <c r="D1304" s="135">
        <v>40</v>
      </c>
      <c r="E1304" s="21"/>
      <c r="F1304" s="328">
        <v>5.1000000000000005</v>
      </c>
      <c r="G1304" s="328">
        <v>4.7</v>
      </c>
      <c r="H1304" s="331">
        <v>4.6000000000000005</v>
      </c>
    </row>
    <row r="1305" spans="1:10" x14ac:dyDescent="0.35">
      <c r="A1305" s="138" t="s">
        <v>23331</v>
      </c>
      <c r="B1305" s="21">
        <v>6</v>
      </c>
      <c r="C1305" s="20">
        <v>1</v>
      </c>
      <c r="D1305" s="135">
        <v>40</v>
      </c>
      <c r="E1305" s="21"/>
      <c r="F1305" s="328">
        <v>37.15</v>
      </c>
      <c r="G1305" s="328">
        <v>34.1</v>
      </c>
      <c r="H1305" s="331">
        <v>33.5</v>
      </c>
    </row>
    <row r="1306" spans="1:10" x14ac:dyDescent="0.35">
      <c r="A1306" s="138" t="s">
        <v>6930</v>
      </c>
      <c r="B1306" s="21">
        <v>6</v>
      </c>
      <c r="C1306" s="20">
        <v>0.7</v>
      </c>
      <c r="D1306" s="135">
        <v>32</v>
      </c>
      <c r="E1306" s="21"/>
      <c r="F1306" s="328">
        <v>13.55</v>
      </c>
      <c r="G1306" s="328">
        <v>12.4</v>
      </c>
      <c r="H1306" s="331">
        <v>12.200000000000001</v>
      </c>
    </row>
    <row r="1307" spans="1:10" x14ac:dyDescent="0.35">
      <c r="A1307" s="138" t="s">
        <v>6934</v>
      </c>
      <c r="B1307" s="21">
        <v>6</v>
      </c>
      <c r="C1307" s="20">
        <v>0.7</v>
      </c>
      <c r="D1307" s="135">
        <v>17</v>
      </c>
      <c r="E1307" s="21"/>
      <c r="F1307" s="328">
        <v>18.350000000000001</v>
      </c>
      <c r="G1307" s="328">
        <v>16.850000000000001</v>
      </c>
      <c r="H1307" s="331">
        <v>16.55</v>
      </c>
    </row>
    <row r="1308" spans="1:10" s="128" customFormat="1" x14ac:dyDescent="0.35">
      <c r="A1308" s="138" t="s">
        <v>6958</v>
      </c>
      <c r="B1308" s="21">
        <v>6</v>
      </c>
      <c r="C1308" s="20">
        <v>1</v>
      </c>
      <c r="D1308" s="135">
        <v>37.5</v>
      </c>
      <c r="E1308" s="21"/>
      <c r="F1308" s="328">
        <v>9.35</v>
      </c>
      <c r="G1308" s="328">
        <v>8.5500000000000007</v>
      </c>
      <c r="H1308" s="331">
        <v>8.4</v>
      </c>
      <c r="I1308"/>
      <c r="J1308"/>
    </row>
    <row r="1309" spans="1:10" x14ac:dyDescent="0.35">
      <c r="A1309" s="138" t="s">
        <v>7809</v>
      </c>
      <c r="B1309" s="21">
        <v>6</v>
      </c>
      <c r="C1309" s="20">
        <v>0.5</v>
      </c>
      <c r="D1309" s="135">
        <v>40</v>
      </c>
      <c r="E1309" s="21"/>
      <c r="F1309" s="328">
        <v>15.75</v>
      </c>
      <c r="G1309" s="328">
        <v>14.450000000000001</v>
      </c>
      <c r="H1309" s="331">
        <v>14.200000000000001</v>
      </c>
    </row>
    <row r="1310" spans="1:10" x14ac:dyDescent="0.35">
      <c r="A1310" s="138" t="s">
        <v>7813</v>
      </c>
      <c r="B1310" s="21">
        <v>6</v>
      </c>
      <c r="C1310" s="20">
        <v>0.7</v>
      </c>
      <c r="D1310" s="135">
        <v>40</v>
      </c>
      <c r="E1310" s="21"/>
      <c r="F1310" s="328">
        <v>23.150000000000002</v>
      </c>
      <c r="G1310" s="328">
        <v>21.25</v>
      </c>
      <c r="H1310" s="331">
        <v>20.85</v>
      </c>
    </row>
    <row r="1311" spans="1:10" x14ac:dyDescent="0.35">
      <c r="A1311" s="138" t="s">
        <v>7857</v>
      </c>
      <c r="B1311" s="21">
        <v>12</v>
      </c>
      <c r="C1311" s="20">
        <v>1</v>
      </c>
      <c r="D1311" s="135">
        <v>40</v>
      </c>
      <c r="E1311" s="21"/>
      <c r="F1311" s="328">
        <v>24</v>
      </c>
      <c r="G1311" s="328">
        <v>22</v>
      </c>
      <c r="H1311" s="331">
        <v>21.650000000000002</v>
      </c>
    </row>
    <row r="1312" spans="1:10" s="128" customFormat="1" x14ac:dyDescent="0.35">
      <c r="A1312" s="138" t="s">
        <v>7864</v>
      </c>
      <c r="B1312" s="21">
        <v>6</v>
      </c>
      <c r="C1312" s="20">
        <v>0.7</v>
      </c>
      <c r="D1312" s="135">
        <v>40</v>
      </c>
      <c r="E1312" s="21"/>
      <c r="F1312" s="328">
        <v>19.05</v>
      </c>
      <c r="G1312" s="328">
        <v>17.5</v>
      </c>
      <c r="H1312" s="331">
        <v>17.2</v>
      </c>
      <c r="I1312"/>
      <c r="J1312"/>
    </row>
    <row r="1313" spans="1:10" x14ac:dyDescent="0.35">
      <c r="A1313" s="138" t="s">
        <v>7892</v>
      </c>
      <c r="B1313" s="21">
        <v>6</v>
      </c>
      <c r="C1313" s="20">
        <v>0.7</v>
      </c>
      <c r="D1313" s="135">
        <v>40</v>
      </c>
      <c r="E1313" s="21"/>
      <c r="F1313" s="328">
        <v>20.85</v>
      </c>
      <c r="G1313" s="328">
        <v>19.100000000000001</v>
      </c>
      <c r="H1313" s="331">
        <v>18.8</v>
      </c>
    </row>
    <row r="1314" spans="1:10" x14ac:dyDescent="0.35">
      <c r="A1314" s="138" t="s">
        <v>7940</v>
      </c>
      <c r="B1314" s="21">
        <v>6</v>
      </c>
      <c r="C1314" s="20">
        <v>0.5</v>
      </c>
      <c r="D1314" s="135">
        <v>15</v>
      </c>
      <c r="E1314" s="21"/>
      <c r="F1314" s="328">
        <v>8.35</v>
      </c>
      <c r="G1314" s="328">
        <v>7.65</v>
      </c>
      <c r="H1314" s="331">
        <v>7.5500000000000007</v>
      </c>
    </row>
    <row r="1315" spans="1:10" x14ac:dyDescent="0.35">
      <c r="A1315" s="138" t="s">
        <v>7943</v>
      </c>
      <c r="B1315" s="21">
        <v>6</v>
      </c>
      <c r="C1315" s="20">
        <v>0.5</v>
      </c>
      <c r="D1315" s="135">
        <v>20</v>
      </c>
      <c r="E1315" s="21"/>
      <c r="F1315" s="328">
        <v>8.35</v>
      </c>
      <c r="G1315" s="328">
        <v>7.7</v>
      </c>
      <c r="H1315" s="331">
        <v>7.5500000000000007</v>
      </c>
    </row>
    <row r="1316" spans="1:10" x14ac:dyDescent="0.35">
      <c r="A1316" s="138" t="s">
        <v>8070</v>
      </c>
      <c r="B1316" s="21">
        <v>12</v>
      </c>
      <c r="C1316" s="20">
        <v>0.7</v>
      </c>
      <c r="D1316" s="135">
        <v>40</v>
      </c>
      <c r="E1316" s="21"/>
      <c r="F1316" s="328">
        <v>9.15</v>
      </c>
      <c r="G1316" s="328">
        <v>8.4</v>
      </c>
      <c r="H1316" s="331">
        <v>8.25</v>
      </c>
    </row>
    <row r="1317" spans="1:10" s="128" customFormat="1" x14ac:dyDescent="0.35">
      <c r="A1317" s="138" t="s">
        <v>8507</v>
      </c>
      <c r="B1317" s="21">
        <v>4</v>
      </c>
      <c r="C1317" s="20">
        <v>1</v>
      </c>
      <c r="D1317" s="135">
        <v>40</v>
      </c>
      <c r="E1317" s="21"/>
      <c r="F1317" s="328">
        <v>85.050000000000011</v>
      </c>
      <c r="G1317" s="328">
        <v>78.100000000000009</v>
      </c>
      <c r="H1317" s="331">
        <v>76.7</v>
      </c>
      <c r="I1317"/>
      <c r="J1317"/>
    </row>
    <row r="1318" spans="1:10" x14ac:dyDescent="0.35">
      <c r="A1318" s="138" t="s">
        <v>8511</v>
      </c>
      <c r="B1318" s="21">
        <v>4</v>
      </c>
      <c r="C1318" s="20">
        <v>1</v>
      </c>
      <c r="D1318" s="135">
        <v>40</v>
      </c>
      <c r="E1318" s="21"/>
      <c r="F1318" s="328">
        <v>102.15</v>
      </c>
      <c r="G1318" s="328">
        <v>93.75</v>
      </c>
      <c r="H1318" s="331">
        <v>92.100000000000009</v>
      </c>
    </row>
    <row r="1319" spans="1:10" x14ac:dyDescent="0.35">
      <c r="A1319" s="138" t="s">
        <v>8740</v>
      </c>
      <c r="B1319" s="21">
        <v>6</v>
      </c>
      <c r="C1319" s="20">
        <v>0.7</v>
      </c>
      <c r="D1319" s="135">
        <v>40</v>
      </c>
      <c r="E1319" s="21"/>
      <c r="F1319" s="328">
        <v>28.55</v>
      </c>
      <c r="G1319" s="328">
        <v>26.25</v>
      </c>
      <c r="H1319" s="331">
        <v>25.75</v>
      </c>
    </row>
    <row r="1320" spans="1:10" x14ac:dyDescent="0.35">
      <c r="A1320" s="138" t="s">
        <v>15678</v>
      </c>
      <c r="B1320" s="21">
        <v>3</v>
      </c>
      <c r="C1320" s="20">
        <v>0.7</v>
      </c>
      <c r="D1320" s="135">
        <v>40</v>
      </c>
      <c r="E1320" s="21"/>
      <c r="F1320" s="328">
        <v>35.35</v>
      </c>
      <c r="G1320" s="328">
        <v>32.450000000000003</v>
      </c>
      <c r="H1320" s="331">
        <v>31.85</v>
      </c>
    </row>
    <row r="1321" spans="1:10" s="128" customFormat="1" x14ac:dyDescent="0.35">
      <c r="A1321" s="138" t="s">
        <v>8987</v>
      </c>
      <c r="B1321" s="21">
        <v>6</v>
      </c>
      <c r="C1321" s="20">
        <v>0.7</v>
      </c>
      <c r="D1321" s="135">
        <v>40</v>
      </c>
      <c r="E1321" s="21"/>
      <c r="F1321" s="328">
        <v>25.3</v>
      </c>
      <c r="G1321" s="328">
        <v>23.200000000000003</v>
      </c>
      <c r="H1321" s="331">
        <v>22.8</v>
      </c>
      <c r="I1321"/>
      <c r="J1321"/>
    </row>
    <row r="1322" spans="1:10" s="128" customFormat="1" x14ac:dyDescent="0.35">
      <c r="A1322" s="138" t="s">
        <v>9063</v>
      </c>
      <c r="B1322" s="21">
        <v>6</v>
      </c>
      <c r="C1322" s="20">
        <v>0.7</v>
      </c>
      <c r="D1322" s="135">
        <v>40</v>
      </c>
      <c r="E1322" s="21"/>
      <c r="F1322" s="328">
        <v>27.400000000000002</v>
      </c>
      <c r="G1322" s="328">
        <v>25.150000000000002</v>
      </c>
      <c r="H1322" s="331">
        <v>24.700000000000003</v>
      </c>
      <c r="I1322"/>
      <c r="J1322"/>
    </row>
    <row r="1323" spans="1:10" x14ac:dyDescent="0.35">
      <c r="A1323" s="138" t="s">
        <v>9067</v>
      </c>
      <c r="B1323" s="21">
        <v>12</v>
      </c>
      <c r="C1323" s="20">
        <v>0.05</v>
      </c>
      <c r="D1323" s="135">
        <v>40</v>
      </c>
      <c r="E1323" s="21"/>
      <c r="F1323" s="328">
        <v>6.3000000000000007</v>
      </c>
      <c r="G1323" s="328">
        <v>5.8000000000000007</v>
      </c>
      <c r="H1323" s="331">
        <v>5.7</v>
      </c>
    </row>
    <row r="1324" spans="1:10" x14ac:dyDescent="0.35">
      <c r="A1324" s="138" t="s">
        <v>9075</v>
      </c>
      <c r="B1324" s="21">
        <v>6</v>
      </c>
      <c r="C1324" s="20">
        <v>0.5</v>
      </c>
      <c r="D1324" s="135">
        <v>40</v>
      </c>
      <c r="E1324" s="21"/>
      <c r="F1324" s="328">
        <v>19.700000000000003</v>
      </c>
      <c r="G1324" s="328">
        <v>18.100000000000001</v>
      </c>
      <c r="H1324" s="331">
        <v>17.75</v>
      </c>
    </row>
    <row r="1325" spans="1:10" s="128" customFormat="1" x14ac:dyDescent="0.35">
      <c r="A1325" s="138" t="s">
        <v>9244</v>
      </c>
      <c r="B1325" s="21">
        <v>6</v>
      </c>
      <c r="C1325" s="20">
        <v>0.7</v>
      </c>
      <c r="D1325" s="135">
        <v>40</v>
      </c>
      <c r="E1325" s="21"/>
      <c r="F1325" s="328">
        <v>19.350000000000001</v>
      </c>
      <c r="G1325" s="328">
        <v>17.8</v>
      </c>
      <c r="H1325" s="331">
        <v>17.45</v>
      </c>
      <c r="I1325"/>
      <c r="J1325"/>
    </row>
    <row r="1326" spans="1:10" s="128" customFormat="1" x14ac:dyDescent="0.35">
      <c r="A1326" s="138" t="s">
        <v>9453</v>
      </c>
      <c r="B1326" s="21">
        <v>6</v>
      </c>
      <c r="C1326" s="20">
        <v>0.7</v>
      </c>
      <c r="D1326" s="135">
        <v>40</v>
      </c>
      <c r="E1326" s="21"/>
      <c r="F1326" s="328">
        <v>20.05</v>
      </c>
      <c r="G1326" s="328">
        <v>18.400000000000002</v>
      </c>
      <c r="H1326" s="331">
        <v>18.05</v>
      </c>
      <c r="I1326"/>
      <c r="J1326"/>
    </row>
    <row r="1327" spans="1:10" x14ac:dyDescent="0.35">
      <c r="A1327" s="138" t="s">
        <v>9551</v>
      </c>
      <c r="B1327" s="21">
        <v>6</v>
      </c>
      <c r="C1327" s="20">
        <v>0.5</v>
      </c>
      <c r="D1327" s="135">
        <v>37.5</v>
      </c>
      <c r="E1327" s="21"/>
      <c r="F1327" s="328">
        <v>18.600000000000001</v>
      </c>
      <c r="G1327" s="328">
        <v>17.100000000000001</v>
      </c>
      <c r="H1327" s="331">
        <v>16.8</v>
      </c>
    </row>
    <row r="1328" spans="1:10" x14ac:dyDescent="0.35">
      <c r="A1328" s="138" t="s">
        <v>9563</v>
      </c>
      <c r="B1328" s="21">
        <v>12</v>
      </c>
      <c r="C1328" s="20">
        <v>0.7</v>
      </c>
      <c r="D1328" s="135">
        <v>40</v>
      </c>
      <c r="E1328" s="21"/>
      <c r="F1328" s="328">
        <v>26.8</v>
      </c>
      <c r="G1328" s="328">
        <v>24.6</v>
      </c>
      <c r="H1328" s="331">
        <v>24.150000000000002</v>
      </c>
    </row>
    <row r="1329" spans="1:10" x14ac:dyDescent="0.35">
      <c r="A1329" s="138" t="s">
        <v>9579</v>
      </c>
      <c r="B1329" s="21">
        <v>6</v>
      </c>
      <c r="C1329" s="20">
        <v>1</v>
      </c>
      <c r="D1329" s="135">
        <v>40</v>
      </c>
      <c r="E1329" s="21"/>
      <c r="F1329" s="328">
        <v>16.100000000000001</v>
      </c>
      <c r="G1329" s="328">
        <v>14.8</v>
      </c>
      <c r="H1329" s="331">
        <v>14.55</v>
      </c>
    </row>
    <row r="1330" spans="1:10" x14ac:dyDescent="0.35">
      <c r="A1330" s="138" t="s">
        <v>9586</v>
      </c>
      <c r="B1330" s="21">
        <v>12</v>
      </c>
      <c r="C1330" s="20">
        <v>1</v>
      </c>
      <c r="D1330" s="135">
        <v>40</v>
      </c>
      <c r="E1330" s="21"/>
      <c r="F1330" s="328">
        <v>10.950000000000001</v>
      </c>
      <c r="G1330" s="328">
        <v>10.050000000000001</v>
      </c>
      <c r="H1330" s="331">
        <v>9.8500000000000014</v>
      </c>
    </row>
    <row r="1331" spans="1:10" x14ac:dyDescent="0.35">
      <c r="A1331" s="138" t="s">
        <v>9590</v>
      </c>
      <c r="B1331" s="21">
        <v>12</v>
      </c>
      <c r="C1331" s="20">
        <v>1</v>
      </c>
      <c r="D1331" s="135">
        <v>40</v>
      </c>
      <c r="E1331" s="21"/>
      <c r="F1331" s="328">
        <v>11</v>
      </c>
      <c r="G1331" s="328">
        <v>10.100000000000001</v>
      </c>
      <c r="H1331" s="331">
        <v>9.9</v>
      </c>
    </row>
    <row r="1332" spans="1:10" x14ac:dyDescent="0.35">
      <c r="A1332" s="138" t="s">
        <v>9594</v>
      </c>
      <c r="B1332" s="21">
        <v>12</v>
      </c>
      <c r="C1332" s="20">
        <v>1</v>
      </c>
      <c r="D1332" s="135">
        <v>40</v>
      </c>
      <c r="E1332" s="21"/>
      <c r="F1332" s="328">
        <v>11</v>
      </c>
      <c r="G1332" s="328">
        <v>10.100000000000001</v>
      </c>
      <c r="H1332" s="331">
        <v>9.9</v>
      </c>
    </row>
    <row r="1333" spans="1:10" s="128" customFormat="1" x14ac:dyDescent="0.35">
      <c r="A1333" s="138" t="s">
        <v>9673</v>
      </c>
      <c r="B1333" s="21">
        <v>6</v>
      </c>
      <c r="C1333" s="20">
        <v>0.7</v>
      </c>
      <c r="D1333" s="135">
        <v>40</v>
      </c>
      <c r="E1333" s="21"/>
      <c r="F1333" s="328">
        <v>28</v>
      </c>
      <c r="G1333" s="328">
        <v>25.75</v>
      </c>
      <c r="H1333" s="331">
        <v>25.25</v>
      </c>
      <c r="I1333"/>
      <c r="J1333"/>
    </row>
    <row r="1334" spans="1:10" s="128" customFormat="1" x14ac:dyDescent="0.35">
      <c r="A1334" s="138" t="s">
        <v>9829</v>
      </c>
      <c r="B1334" s="21">
        <v>12</v>
      </c>
      <c r="C1334" s="20">
        <v>0.7</v>
      </c>
      <c r="D1334" s="135">
        <v>15</v>
      </c>
      <c r="E1334" s="21"/>
      <c r="F1334" s="328">
        <v>18.5</v>
      </c>
      <c r="G1334" s="328">
        <v>17</v>
      </c>
      <c r="H1334" s="331">
        <v>16.7</v>
      </c>
      <c r="I1334"/>
      <c r="J1334"/>
    </row>
    <row r="1335" spans="1:10" s="128" customFormat="1" x14ac:dyDescent="0.35">
      <c r="A1335" s="138" t="s">
        <v>9884</v>
      </c>
      <c r="B1335" s="21">
        <v>6</v>
      </c>
      <c r="C1335" s="20">
        <v>1</v>
      </c>
      <c r="D1335" s="135">
        <v>40</v>
      </c>
      <c r="E1335" s="21"/>
      <c r="F1335" s="328">
        <v>15.200000000000001</v>
      </c>
      <c r="G1335" s="328">
        <v>13.950000000000001</v>
      </c>
      <c r="H1335" s="331">
        <v>13.700000000000001</v>
      </c>
      <c r="I1335"/>
      <c r="J1335"/>
    </row>
    <row r="1336" spans="1:10" x14ac:dyDescent="0.35">
      <c r="A1336" s="138" t="s">
        <v>10169</v>
      </c>
      <c r="B1336" s="21">
        <v>6</v>
      </c>
      <c r="C1336" s="20">
        <v>0.7</v>
      </c>
      <c r="D1336" s="135">
        <v>40</v>
      </c>
      <c r="E1336" s="21"/>
      <c r="F1336" s="328">
        <v>26.5</v>
      </c>
      <c r="G1336" s="328">
        <v>24.35</v>
      </c>
      <c r="H1336" s="331">
        <v>23.900000000000002</v>
      </c>
    </row>
    <row r="1337" spans="1:10" x14ac:dyDescent="0.35">
      <c r="A1337" s="138" t="s">
        <v>10173</v>
      </c>
      <c r="B1337" s="21">
        <v>6</v>
      </c>
      <c r="C1337" s="20">
        <v>0.7</v>
      </c>
      <c r="D1337" s="135">
        <v>40</v>
      </c>
      <c r="E1337" s="21"/>
      <c r="F1337" s="328">
        <v>24.900000000000002</v>
      </c>
      <c r="G1337" s="328">
        <v>22.85</v>
      </c>
      <c r="H1337" s="331">
        <v>22.450000000000003</v>
      </c>
    </row>
    <row r="1338" spans="1:10" x14ac:dyDescent="0.35">
      <c r="A1338" s="138" t="s">
        <v>10419</v>
      </c>
      <c r="B1338" s="21">
        <v>1</v>
      </c>
      <c r="C1338" s="20">
        <v>1</v>
      </c>
      <c r="D1338" s="135">
        <v>40</v>
      </c>
      <c r="E1338" s="21"/>
      <c r="F1338" s="328">
        <v>52.1</v>
      </c>
      <c r="G1338" s="328">
        <v>47.85</v>
      </c>
      <c r="H1338" s="331">
        <v>47</v>
      </c>
    </row>
    <row r="1339" spans="1:10" x14ac:dyDescent="0.35">
      <c r="A1339" s="138" t="s">
        <v>10698</v>
      </c>
      <c r="B1339" s="21">
        <v>6</v>
      </c>
      <c r="C1339" s="20">
        <v>1</v>
      </c>
      <c r="D1339" s="135">
        <v>37.5</v>
      </c>
      <c r="E1339" s="21"/>
      <c r="F1339" s="328">
        <v>10.600000000000001</v>
      </c>
      <c r="G1339" s="328">
        <v>9.75</v>
      </c>
      <c r="H1339" s="331">
        <v>9.6000000000000014</v>
      </c>
    </row>
    <row r="1340" spans="1:10" s="128" customFormat="1" x14ac:dyDescent="0.35">
      <c r="A1340" s="138" t="s">
        <v>23316</v>
      </c>
      <c r="B1340" s="21">
        <v>6</v>
      </c>
      <c r="C1340" s="20">
        <v>1.5</v>
      </c>
      <c r="D1340" s="135">
        <v>37.5</v>
      </c>
      <c r="E1340" s="21"/>
      <c r="F1340" s="328">
        <v>15.75</v>
      </c>
      <c r="G1340" s="328">
        <v>14.450000000000001</v>
      </c>
      <c r="H1340" s="331">
        <v>14.200000000000001</v>
      </c>
      <c r="I1340"/>
      <c r="J1340"/>
    </row>
    <row r="1341" spans="1:10" x14ac:dyDescent="0.35">
      <c r="A1341" s="138" t="s">
        <v>23342</v>
      </c>
      <c r="B1341" s="21">
        <v>6</v>
      </c>
      <c r="C1341" s="20">
        <v>2</v>
      </c>
      <c r="D1341" s="135">
        <v>37.5</v>
      </c>
      <c r="E1341" s="21"/>
      <c r="F1341" s="328">
        <v>23</v>
      </c>
      <c r="G1341" s="328">
        <v>21.1</v>
      </c>
      <c r="H1341" s="331">
        <v>20.700000000000003</v>
      </c>
    </row>
    <row r="1342" spans="1:10" x14ac:dyDescent="0.35">
      <c r="A1342" s="138" t="s">
        <v>10780</v>
      </c>
      <c r="B1342" s="21">
        <v>6</v>
      </c>
      <c r="C1342" s="20">
        <v>0.7</v>
      </c>
      <c r="D1342" s="135">
        <v>37.5</v>
      </c>
      <c r="E1342" s="21"/>
      <c r="F1342" s="328">
        <v>15.100000000000001</v>
      </c>
      <c r="G1342" s="328">
        <v>13.9</v>
      </c>
      <c r="H1342" s="331">
        <v>13.65</v>
      </c>
    </row>
    <row r="1343" spans="1:10" s="128" customFormat="1" x14ac:dyDescent="0.35">
      <c r="A1343" s="138" t="s">
        <v>10796</v>
      </c>
      <c r="B1343" s="21">
        <v>6</v>
      </c>
      <c r="C1343" s="20">
        <v>0.7</v>
      </c>
      <c r="D1343" s="135">
        <v>40</v>
      </c>
      <c r="E1343" s="21"/>
      <c r="F1343" s="328">
        <v>31.700000000000003</v>
      </c>
      <c r="G1343" s="328">
        <v>29.1</v>
      </c>
      <c r="H1343" s="331">
        <v>28.55</v>
      </c>
      <c r="I1343"/>
      <c r="J1343"/>
    </row>
    <row r="1344" spans="1:10" s="128" customFormat="1" x14ac:dyDescent="0.35">
      <c r="A1344" s="138" t="s">
        <v>10801</v>
      </c>
      <c r="B1344" s="21">
        <v>40</v>
      </c>
      <c r="C1344" s="20">
        <v>0.05</v>
      </c>
      <c r="D1344" s="135">
        <v>40</v>
      </c>
      <c r="E1344" s="21"/>
      <c r="F1344" s="328">
        <v>4.75</v>
      </c>
      <c r="G1344" s="328">
        <v>4.3500000000000005</v>
      </c>
      <c r="H1344" s="331">
        <v>4.25</v>
      </c>
      <c r="I1344"/>
      <c r="J1344"/>
    </row>
    <row r="1345" spans="1:10" s="128" customFormat="1" x14ac:dyDescent="0.35">
      <c r="A1345" s="138" t="s">
        <v>10842</v>
      </c>
      <c r="B1345" s="21">
        <v>6</v>
      </c>
      <c r="C1345" s="20">
        <v>1</v>
      </c>
      <c r="D1345" s="135">
        <v>37.5</v>
      </c>
      <c r="E1345" s="21"/>
      <c r="F1345" s="328">
        <v>10.25</v>
      </c>
      <c r="G1345" s="328">
        <v>9.4</v>
      </c>
      <c r="H1345" s="331">
        <v>9.25</v>
      </c>
      <c r="I1345"/>
      <c r="J1345"/>
    </row>
    <row r="1346" spans="1:10" x14ac:dyDescent="0.35">
      <c r="A1346" s="138" t="s">
        <v>10857</v>
      </c>
      <c r="B1346" s="21">
        <v>6</v>
      </c>
      <c r="C1346" s="20">
        <v>0.7</v>
      </c>
      <c r="D1346" s="135">
        <v>15</v>
      </c>
      <c r="E1346" s="21"/>
      <c r="F1346" s="328">
        <v>6.65</v>
      </c>
      <c r="G1346" s="328">
        <v>6.1000000000000005</v>
      </c>
      <c r="H1346" s="331">
        <v>6</v>
      </c>
    </row>
    <row r="1347" spans="1:10" x14ac:dyDescent="0.35">
      <c r="A1347" s="138" t="s">
        <v>10868</v>
      </c>
      <c r="B1347" s="21">
        <v>6</v>
      </c>
      <c r="C1347" s="20">
        <v>0.7</v>
      </c>
      <c r="D1347" s="135">
        <v>17.7</v>
      </c>
      <c r="E1347" s="21"/>
      <c r="F1347" s="328">
        <v>7.25</v>
      </c>
      <c r="G1347" s="328">
        <v>6.65</v>
      </c>
      <c r="H1347" s="331">
        <v>6.5500000000000007</v>
      </c>
    </row>
    <row r="1348" spans="1:10" x14ac:dyDescent="0.35">
      <c r="A1348" s="138" t="s">
        <v>10872</v>
      </c>
      <c r="B1348" s="21">
        <v>6</v>
      </c>
      <c r="C1348" s="20">
        <v>1</v>
      </c>
      <c r="D1348" s="135">
        <v>37.5</v>
      </c>
      <c r="E1348" s="21"/>
      <c r="F1348" s="328">
        <v>9.4</v>
      </c>
      <c r="G1348" s="328">
        <v>8.65</v>
      </c>
      <c r="H1348" s="331">
        <v>8.5</v>
      </c>
    </row>
    <row r="1349" spans="1:10" x14ac:dyDescent="0.35">
      <c r="A1349" s="138" t="s">
        <v>11009</v>
      </c>
      <c r="B1349" s="21">
        <v>6</v>
      </c>
      <c r="C1349" s="20">
        <v>0.7</v>
      </c>
      <c r="D1349" s="135">
        <v>40</v>
      </c>
      <c r="E1349" s="21"/>
      <c r="F1349" s="328">
        <v>23.150000000000002</v>
      </c>
      <c r="G1349" s="328">
        <v>21.25</v>
      </c>
      <c r="H1349" s="331">
        <v>20.85</v>
      </c>
    </row>
    <row r="1350" spans="1:10" x14ac:dyDescent="0.35">
      <c r="A1350" s="138" t="s">
        <v>11013</v>
      </c>
      <c r="B1350" s="21">
        <v>6</v>
      </c>
      <c r="C1350" s="20">
        <v>0.7</v>
      </c>
      <c r="D1350" s="135">
        <v>40</v>
      </c>
      <c r="E1350" s="21"/>
      <c r="F1350" s="328">
        <v>32.9</v>
      </c>
      <c r="G1350" s="328">
        <v>30.200000000000003</v>
      </c>
      <c r="H1350" s="331">
        <v>29.650000000000002</v>
      </c>
    </row>
    <row r="1351" spans="1:10" x14ac:dyDescent="0.35">
      <c r="A1351" s="138" t="s">
        <v>11017</v>
      </c>
      <c r="B1351" s="21">
        <v>6</v>
      </c>
      <c r="C1351" s="20">
        <v>0.7</v>
      </c>
      <c r="D1351" s="135">
        <v>40</v>
      </c>
      <c r="E1351" s="21"/>
      <c r="F1351" s="328">
        <v>32.9</v>
      </c>
      <c r="G1351" s="328">
        <v>30.200000000000003</v>
      </c>
      <c r="H1351" s="331">
        <v>29.650000000000002</v>
      </c>
    </row>
    <row r="1352" spans="1:10" s="128" customFormat="1" x14ac:dyDescent="0.35">
      <c r="A1352" s="138" t="s">
        <v>11134</v>
      </c>
      <c r="B1352" s="21">
        <v>6</v>
      </c>
      <c r="C1352" s="20">
        <v>0.7</v>
      </c>
      <c r="D1352" s="135">
        <v>40</v>
      </c>
      <c r="E1352" s="21"/>
      <c r="F1352" s="328">
        <v>25.3</v>
      </c>
      <c r="G1352" s="328">
        <v>23.200000000000003</v>
      </c>
      <c r="H1352" s="331">
        <v>22.8</v>
      </c>
      <c r="I1352"/>
      <c r="J1352"/>
    </row>
    <row r="1353" spans="1:10" s="128" customFormat="1" x14ac:dyDescent="0.35">
      <c r="A1353" s="138" t="s">
        <v>11138</v>
      </c>
      <c r="B1353" s="21">
        <v>6</v>
      </c>
      <c r="C1353" s="20">
        <v>1</v>
      </c>
      <c r="D1353" s="135">
        <v>40</v>
      </c>
      <c r="E1353" s="21"/>
      <c r="F1353" s="328">
        <v>29.85</v>
      </c>
      <c r="G1353" s="328">
        <v>27.400000000000002</v>
      </c>
      <c r="H1353" s="331">
        <v>26.900000000000002</v>
      </c>
      <c r="I1353"/>
      <c r="J1353"/>
    </row>
    <row r="1354" spans="1:10" x14ac:dyDescent="0.35">
      <c r="A1354" s="138" t="s">
        <v>11142</v>
      </c>
      <c r="B1354" s="21">
        <v>6</v>
      </c>
      <c r="C1354" s="20">
        <v>1</v>
      </c>
      <c r="D1354" s="135">
        <v>40</v>
      </c>
      <c r="E1354" s="21"/>
      <c r="F1354" s="328">
        <v>32.9</v>
      </c>
      <c r="G1354" s="328">
        <v>30.200000000000003</v>
      </c>
      <c r="H1354" s="331">
        <v>29.650000000000002</v>
      </c>
    </row>
    <row r="1355" spans="1:10" s="128" customFormat="1" x14ac:dyDescent="0.35">
      <c r="A1355" s="138" t="s">
        <v>11152</v>
      </c>
      <c r="B1355" s="21">
        <v>6</v>
      </c>
      <c r="C1355" s="20">
        <v>0.7</v>
      </c>
      <c r="D1355" s="135">
        <v>14</v>
      </c>
      <c r="E1355" s="21"/>
      <c r="F1355" s="328">
        <v>10.65</v>
      </c>
      <c r="G1355" s="328">
        <v>9.8000000000000007</v>
      </c>
      <c r="H1355" s="331">
        <v>9.6000000000000014</v>
      </c>
      <c r="I1355"/>
      <c r="J1355"/>
    </row>
    <row r="1356" spans="1:10" x14ac:dyDescent="0.35">
      <c r="A1356" s="138" t="s">
        <v>11156</v>
      </c>
      <c r="B1356" s="21">
        <v>6</v>
      </c>
      <c r="C1356" s="20">
        <v>0.7</v>
      </c>
      <c r="D1356" s="135">
        <v>14.7</v>
      </c>
      <c r="E1356" s="21"/>
      <c r="F1356" s="328">
        <v>10.450000000000001</v>
      </c>
      <c r="G1356" s="328">
        <v>9.6000000000000014</v>
      </c>
      <c r="H1356" s="331">
        <v>9.4500000000000011</v>
      </c>
    </row>
    <row r="1357" spans="1:10" x14ac:dyDescent="0.35">
      <c r="A1357" s="138" t="s">
        <v>11160</v>
      </c>
      <c r="B1357" s="21">
        <v>6</v>
      </c>
      <c r="C1357" s="20">
        <v>0.7</v>
      </c>
      <c r="D1357" s="135">
        <v>17</v>
      </c>
      <c r="E1357" s="21"/>
      <c r="F1357" s="328">
        <v>11.15</v>
      </c>
      <c r="G1357" s="328">
        <v>10.25</v>
      </c>
      <c r="H1357" s="331">
        <v>10.050000000000001</v>
      </c>
    </row>
    <row r="1358" spans="1:10" x14ac:dyDescent="0.35">
      <c r="A1358" s="138" t="s">
        <v>11164</v>
      </c>
      <c r="B1358" s="21">
        <v>6</v>
      </c>
      <c r="C1358" s="20">
        <v>0.7</v>
      </c>
      <c r="D1358" s="135">
        <v>14.9</v>
      </c>
      <c r="E1358" s="21"/>
      <c r="F1358" s="328">
        <v>10.75</v>
      </c>
      <c r="G1358" s="328">
        <v>9.8500000000000014</v>
      </c>
      <c r="H1358" s="331">
        <v>9.7000000000000011</v>
      </c>
    </row>
    <row r="1359" spans="1:10" x14ac:dyDescent="0.35">
      <c r="A1359" s="138" t="s">
        <v>11295</v>
      </c>
      <c r="B1359" s="21">
        <v>6</v>
      </c>
      <c r="C1359" s="20">
        <v>1.5</v>
      </c>
      <c r="D1359" s="135">
        <v>18</v>
      </c>
      <c r="E1359" s="21"/>
      <c r="F1359" s="328">
        <v>24.200000000000003</v>
      </c>
      <c r="G1359" s="328">
        <v>22.200000000000003</v>
      </c>
      <c r="H1359" s="331">
        <v>21.8</v>
      </c>
    </row>
    <row r="1360" spans="1:10" x14ac:dyDescent="0.35">
      <c r="A1360" s="138" t="s">
        <v>11299</v>
      </c>
      <c r="B1360" s="21">
        <v>6</v>
      </c>
      <c r="C1360" s="20">
        <v>0.7</v>
      </c>
      <c r="D1360" s="135">
        <v>14.9</v>
      </c>
      <c r="E1360" s="21"/>
      <c r="F1360" s="328">
        <v>12.200000000000001</v>
      </c>
      <c r="G1360" s="328">
        <v>11.200000000000001</v>
      </c>
      <c r="H1360" s="331">
        <v>11</v>
      </c>
    </row>
    <row r="1361" spans="1:10" s="128" customFormat="1" x14ac:dyDescent="0.35">
      <c r="A1361" s="138" t="s">
        <v>11306</v>
      </c>
      <c r="B1361" s="21">
        <v>6</v>
      </c>
      <c r="C1361" s="20">
        <v>1</v>
      </c>
      <c r="D1361" s="135">
        <v>18</v>
      </c>
      <c r="E1361" s="21"/>
      <c r="F1361" s="328">
        <v>11.8</v>
      </c>
      <c r="G1361" s="328">
        <v>10.850000000000001</v>
      </c>
      <c r="H1361" s="331">
        <v>10.65</v>
      </c>
      <c r="I1361"/>
      <c r="J1361"/>
    </row>
    <row r="1362" spans="1:10" s="128" customFormat="1" x14ac:dyDescent="0.35">
      <c r="A1362" s="138" t="s">
        <v>14763</v>
      </c>
      <c r="B1362" s="21">
        <v>6</v>
      </c>
      <c r="C1362" s="20">
        <v>0.7</v>
      </c>
      <c r="D1362" s="135">
        <v>37.5</v>
      </c>
      <c r="E1362" s="21"/>
      <c r="F1362" s="328">
        <v>10.050000000000001</v>
      </c>
      <c r="G1362" s="328">
        <v>9.25</v>
      </c>
      <c r="H1362" s="331">
        <v>9.0500000000000007</v>
      </c>
      <c r="I1362"/>
      <c r="J1362"/>
    </row>
    <row r="1363" spans="1:10" x14ac:dyDescent="0.35">
      <c r="A1363" s="138" t="s">
        <v>14765</v>
      </c>
      <c r="B1363" s="21">
        <v>6</v>
      </c>
      <c r="C1363" s="20">
        <v>0.7</v>
      </c>
      <c r="D1363" s="135">
        <v>37.5</v>
      </c>
      <c r="E1363" s="21"/>
      <c r="F1363" s="328">
        <v>10.4</v>
      </c>
      <c r="G1363" s="328">
        <v>9.5500000000000007</v>
      </c>
      <c r="H1363" s="331">
        <v>9.4</v>
      </c>
    </row>
    <row r="1364" spans="1:10" x14ac:dyDescent="0.35">
      <c r="A1364" s="138" t="s">
        <v>11872</v>
      </c>
      <c r="B1364" s="21">
        <v>12</v>
      </c>
      <c r="C1364" s="20">
        <v>1</v>
      </c>
      <c r="D1364" s="135">
        <v>50</v>
      </c>
      <c r="E1364" s="21"/>
      <c r="F1364" s="328">
        <v>15.350000000000001</v>
      </c>
      <c r="G1364" s="328">
        <v>14.100000000000001</v>
      </c>
      <c r="H1364" s="331">
        <v>13.850000000000001</v>
      </c>
    </row>
    <row r="1365" spans="1:10" s="128" customFormat="1" x14ac:dyDescent="0.35">
      <c r="A1365" s="138" t="s">
        <v>11883</v>
      </c>
      <c r="B1365" s="21">
        <v>6</v>
      </c>
      <c r="C1365" s="20">
        <v>0.7</v>
      </c>
      <c r="D1365" s="135">
        <v>25</v>
      </c>
      <c r="E1365" s="21"/>
      <c r="F1365" s="328">
        <v>13.3</v>
      </c>
      <c r="G1365" s="328">
        <v>12.200000000000001</v>
      </c>
      <c r="H1365" s="331">
        <v>11.950000000000001</v>
      </c>
      <c r="I1365"/>
      <c r="J1365"/>
    </row>
    <row r="1366" spans="1:10" s="128" customFormat="1" x14ac:dyDescent="0.35">
      <c r="A1366" s="138" t="s">
        <v>11887</v>
      </c>
      <c r="B1366" s="21">
        <v>6</v>
      </c>
      <c r="C1366" s="20">
        <v>0.7</v>
      </c>
      <c r="D1366" s="135">
        <v>25</v>
      </c>
      <c r="E1366" s="21"/>
      <c r="F1366" s="328">
        <v>12.950000000000001</v>
      </c>
      <c r="G1366" s="328">
        <v>11.9</v>
      </c>
      <c r="H1366" s="331">
        <v>11.700000000000001</v>
      </c>
      <c r="I1366"/>
      <c r="J1366"/>
    </row>
    <row r="1367" spans="1:10" x14ac:dyDescent="0.35">
      <c r="A1367" s="138" t="s">
        <v>12235</v>
      </c>
      <c r="B1367" s="21">
        <v>6</v>
      </c>
      <c r="C1367" s="20">
        <v>0.7</v>
      </c>
      <c r="D1367" s="135">
        <v>38</v>
      </c>
      <c r="E1367" s="21"/>
      <c r="F1367" s="328">
        <v>46.75</v>
      </c>
      <c r="G1367" s="328">
        <v>42.95</v>
      </c>
      <c r="H1367" s="331">
        <v>42.150000000000006</v>
      </c>
    </row>
    <row r="1368" spans="1:10" x14ac:dyDescent="0.35">
      <c r="A1368" s="138" t="s">
        <v>12332</v>
      </c>
      <c r="B1368" s="21">
        <v>6</v>
      </c>
      <c r="C1368" s="20">
        <v>0.7</v>
      </c>
      <c r="D1368" s="135">
        <v>40</v>
      </c>
      <c r="E1368" s="21"/>
      <c r="F1368" s="328">
        <v>28</v>
      </c>
      <c r="G1368" s="328">
        <v>25.75</v>
      </c>
      <c r="H1368" s="331">
        <v>25.25</v>
      </c>
    </row>
    <row r="1369" spans="1:10" x14ac:dyDescent="0.35">
      <c r="A1369" s="138" t="s">
        <v>12498</v>
      </c>
      <c r="B1369" s="21">
        <v>6</v>
      </c>
      <c r="C1369" s="20">
        <v>0.7</v>
      </c>
      <c r="D1369" s="135">
        <v>40</v>
      </c>
      <c r="E1369" s="21"/>
      <c r="F1369" s="328">
        <v>17.650000000000002</v>
      </c>
      <c r="G1369" s="328">
        <v>16.2</v>
      </c>
      <c r="H1369" s="331">
        <v>15.9</v>
      </c>
    </row>
    <row r="1370" spans="1:10" x14ac:dyDescent="0.35">
      <c r="A1370" s="138" t="s">
        <v>13115</v>
      </c>
      <c r="B1370" s="21">
        <v>6</v>
      </c>
      <c r="C1370" s="20">
        <v>1</v>
      </c>
      <c r="D1370" s="135">
        <v>37.5</v>
      </c>
      <c r="E1370" s="21"/>
      <c r="F1370" s="328">
        <v>17.350000000000001</v>
      </c>
      <c r="G1370" s="328">
        <v>15.9</v>
      </c>
      <c r="H1370" s="331">
        <v>15.65</v>
      </c>
    </row>
    <row r="1371" spans="1:10" s="128" customFormat="1" x14ac:dyDescent="0.35">
      <c r="A1371" s="138" t="s">
        <v>13123</v>
      </c>
      <c r="B1371" s="21">
        <v>6</v>
      </c>
      <c r="C1371" s="20">
        <v>0.7</v>
      </c>
      <c r="D1371" s="135">
        <v>29.9</v>
      </c>
      <c r="E1371" s="21"/>
      <c r="F1371" s="328">
        <v>17.350000000000001</v>
      </c>
      <c r="G1371" s="328">
        <v>15.950000000000001</v>
      </c>
      <c r="H1371" s="331">
        <v>15.65</v>
      </c>
      <c r="I1371"/>
      <c r="J1371"/>
    </row>
    <row r="1372" spans="1:10" s="128" customFormat="1" x14ac:dyDescent="0.35">
      <c r="A1372" s="138" t="s">
        <v>13161</v>
      </c>
      <c r="B1372" s="21">
        <v>12</v>
      </c>
      <c r="C1372" s="20">
        <v>1</v>
      </c>
      <c r="D1372" s="135">
        <v>40</v>
      </c>
      <c r="E1372" s="21"/>
      <c r="F1372" s="328">
        <v>19.8</v>
      </c>
      <c r="G1372" s="328">
        <v>18.150000000000002</v>
      </c>
      <c r="H1372" s="331">
        <v>17.850000000000001</v>
      </c>
      <c r="I1372"/>
      <c r="J1372"/>
    </row>
    <row r="1373" spans="1:10" x14ac:dyDescent="0.35">
      <c r="A1373" s="138" t="s">
        <v>13281</v>
      </c>
      <c r="B1373" s="21">
        <v>6</v>
      </c>
      <c r="C1373" s="20">
        <v>0.7</v>
      </c>
      <c r="D1373" s="135">
        <v>17</v>
      </c>
      <c r="E1373" s="21"/>
      <c r="F1373" s="328">
        <v>11.25</v>
      </c>
      <c r="G1373" s="328">
        <v>10.3</v>
      </c>
      <c r="H1373" s="331">
        <v>10.15</v>
      </c>
    </row>
    <row r="1374" spans="1:10" x14ac:dyDescent="0.35">
      <c r="A1374" s="138" t="s">
        <v>13286</v>
      </c>
      <c r="B1374" s="21">
        <v>6</v>
      </c>
      <c r="C1374" s="20">
        <v>0.7</v>
      </c>
      <c r="D1374" s="135">
        <v>17</v>
      </c>
      <c r="E1374" s="21"/>
      <c r="F1374" s="328">
        <v>12.75</v>
      </c>
      <c r="G1374" s="328">
        <v>11.700000000000001</v>
      </c>
      <c r="H1374" s="331">
        <v>11.5</v>
      </c>
    </row>
    <row r="1375" spans="1:10" s="128" customFormat="1" x14ac:dyDescent="0.35">
      <c r="A1375" s="138" t="s">
        <v>13290</v>
      </c>
      <c r="B1375" s="21">
        <v>6</v>
      </c>
      <c r="C1375" s="20">
        <v>0.7</v>
      </c>
      <c r="D1375" s="135">
        <v>17</v>
      </c>
      <c r="E1375" s="21"/>
      <c r="F1375" s="328">
        <v>11.55</v>
      </c>
      <c r="G1375" s="328">
        <v>10.600000000000001</v>
      </c>
      <c r="H1375" s="331">
        <v>10.4</v>
      </c>
      <c r="I1375"/>
      <c r="J1375"/>
    </row>
    <row r="1376" spans="1:10" x14ac:dyDescent="0.35">
      <c r="A1376" s="138" t="s">
        <v>13409</v>
      </c>
      <c r="B1376" s="21">
        <v>6</v>
      </c>
      <c r="C1376" s="20">
        <v>0.7</v>
      </c>
      <c r="D1376" s="135">
        <v>40</v>
      </c>
      <c r="E1376" s="21"/>
      <c r="F1376" s="328">
        <v>26.85</v>
      </c>
      <c r="G1376" s="328">
        <v>24.650000000000002</v>
      </c>
      <c r="H1376" s="331">
        <v>24.200000000000003</v>
      </c>
    </row>
    <row r="1377" spans="1:10" x14ac:dyDescent="0.35">
      <c r="A1377" s="138" t="s">
        <v>14404</v>
      </c>
      <c r="B1377" s="21">
        <v>6</v>
      </c>
      <c r="C1377" s="20">
        <v>0.7</v>
      </c>
      <c r="D1377" s="135">
        <v>40</v>
      </c>
      <c r="E1377" s="21"/>
      <c r="F1377" s="328">
        <v>26.400000000000002</v>
      </c>
      <c r="G1377" s="328">
        <v>24.25</v>
      </c>
      <c r="H1377" s="331">
        <v>23.8</v>
      </c>
    </row>
    <row r="1378" spans="1:10" x14ac:dyDescent="0.35">
      <c r="A1378" s="138" t="s">
        <v>13454</v>
      </c>
      <c r="B1378" s="21">
        <v>6</v>
      </c>
      <c r="C1378" s="20">
        <v>1</v>
      </c>
      <c r="D1378" s="135">
        <v>21</v>
      </c>
      <c r="E1378" s="21"/>
      <c r="F1378" s="328">
        <v>13.9</v>
      </c>
      <c r="G1378" s="328">
        <v>12.75</v>
      </c>
      <c r="H1378" s="331">
        <v>12.55</v>
      </c>
    </row>
    <row r="1379" spans="1:10" s="128" customFormat="1" x14ac:dyDescent="0.35">
      <c r="A1379" s="138" t="s">
        <v>13473</v>
      </c>
      <c r="B1379" s="21">
        <v>6</v>
      </c>
      <c r="C1379" s="20">
        <v>1</v>
      </c>
      <c r="D1379" s="135">
        <v>35</v>
      </c>
      <c r="E1379" s="21"/>
      <c r="F1379" s="328">
        <v>20.6</v>
      </c>
      <c r="G1379" s="328">
        <v>18.900000000000002</v>
      </c>
      <c r="H1379" s="331">
        <v>18.600000000000001</v>
      </c>
      <c r="I1379"/>
      <c r="J1379"/>
    </row>
    <row r="1380" spans="1:10" s="128" customFormat="1" x14ac:dyDescent="0.35">
      <c r="A1380" s="138" t="s">
        <v>13477</v>
      </c>
      <c r="B1380" s="21">
        <v>6</v>
      </c>
      <c r="C1380" s="20">
        <v>1</v>
      </c>
      <c r="D1380" s="135">
        <v>40</v>
      </c>
      <c r="E1380" s="21"/>
      <c r="F1380" s="328">
        <v>20.25</v>
      </c>
      <c r="G1380" s="328">
        <v>18.600000000000001</v>
      </c>
      <c r="H1380" s="331">
        <v>18.3</v>
      </c>
      <c r="I1380"/>
      <c r="J1380"/>
    </row>
    <row r="1381" spans="1:10" x14ac:dyDescent="0.35">
      <c r="A1381" s="138" t="s">
        <v>13481</v>
      </c>
      <c r="B1381" s="21">
        <v>6</v>
      </c>
      <c r="C1381" s="20">
        <v>1</v>
      </c>
      <c r="D1381" s="135">
        <v>35</v>
      </c>
      <c r="E1381" s="21"/>
      <c r="F1381" s="328">
        <v>20.6</v>
      </c>
      <c r="G1381" s="328">
        <v>18.900000000000002</v>
      </c>
      <c r="H1381" s="331">
        <v>18.600000000000001</v>
      </c>
    </row>
    <row r="1382" spans="1:10" s="128" customFormat="1" x14ac:dyDescent="0.35">
      <c r="A1382" s="138" t="s">
        <v>13485</v>
      </c>
      <c r="B1382" s="21">
        <v>6</v>
      </c>
      <c r="C1382" s="20">
        <v>1</v>
      </c>
      <c r="D1382" s="135">
        <v>35</v>
      </c>
      <c r="E1382" s="21"/>
      <c r="F1382" s="328">
        <v>20.6</v>
      </c>
      <c r="G1382" s="328">
        <v>18.900000000000002</v>
      </c>
      <c r="H1382" s="331">
        <v>18.600000000000001</v>
      </c>
      <c r="I1382"/>
      <c r="J1382"/>
    </row>
    <row r="1383" spans="1:10" x14ac:dyDescent="0.35">
      <c r="A1383" s="138" t="s">
        <v>13489</v>
      </c>
      <c r="B1383" s="21">
        <v>6</v>
      </c>
      <c r="C1383" s="20">
        <v>1</v>
      </c>
      <c r="D1383" s="135">
        <v>35</v>
      </c>
      <c r="E1383" s="21"/>
      <c r="F1383" s="328">
        <v>20.6</v>
      </c>
      <c r="G1383" s="328">
        <v>18.900000000000002</v>
      </c>
      <c r="H1383" s="331">
        <v>18.600000000000001</v>
      </c>
    </row>
    <row r="1384" spans="1:10" x14ac:dyDescent="0.35">
      <c r="A1384" s="138" t="s">
        <v>13622</v>
      </c>
      <c r="B1384" s="21">
        <v>6</v>
      </c>
      <c r="C1384" s="20">
        <v>0.7</v>
      </c>
      <c r="D1384" s="135">
        <v>40</v>
      </c>
      <c r="E1384" s="21"/>
      <c r="F1384" s="328">
        <v>21.700000000000003</v>
      </c>
      <c r="G1384" s="328">
        <v>19.900000000000002</v>
      </c>
      <c r="H1384" s="331">
        <v>19.55</v>
      </c>
    </row>
    <row r="1385" spans="1:10" s="128" customFormat="1" x14ac:dyDescent="0.35">
      <c r="A1385" s="138" t="s">
        <v>13875</v>
      </c>
      <c r="B1385" s="21">
        <v>6</v>
      </c>
      <c r="C1385" s="20">
        <v>1</v>
      </c>
      <c r="D1385" s="135">
        <v>15</v>
      </c>
      <c r="E1385" s="21"/>
      <c r="F1385" s="328">
        <v>11.75</v>
      </c>
      <c r="G1385" s="328">
        <v>10.8</v>
      </c>
      <c r="H1385" s="331">
        <v>10.600000000000001</v>
      </c>
      <c r="I1385"/>
      <c r="J1385"/>
    </row>
    <row r="1386" spans="1:10" x14ac:dyDescent="0.35">
      <c r="A1386" s="138" t="s">
        <v>13953</v>
      </c>
      <c r="B1386" s="21">
        <v>10</v>
      </c>
      <c r="C1386" s="20">
        <v>0.7</v>
      </c>
      <c r="D1386" s="135">
        <v>38</v>
      </c>
      <c r="E1386" s="21"/>
      <c r="F1386" s="328">
        <v>26.650000000000002</v>
      </c>
      <c r="G1386" s="328">
        <v>24.450000000000003</v>
      </c>
      <c r="H1386" s="331">
        <v>24</v>
      </c>
    </row>
    <row r="1387" spans="1:10" x14ac:dyDescent="0.35">
      <c r="A1387" s="138" t="s">
        <v>13959</v>
      </c>
      <c r="B1387" s="21">
        <v>6</v>
      </c>
      <c r="C1387" s="20">
        <v>0.7</v>
      </c>
      <c r="D1387" s="135">
        <v>40</v>
      </c>
      <c r="E1387" s="21"/>
      <c r="F1387" s="328">
        <v>9.1</v>
      </c>
      <c r="G1387" s="328">
        <v>8.35</v>
      </c>
      <c r="H1387" s="331">
        <v>8.2000000000000011</v>
      </c>
    </row>
    <row r="1388" spans="1:10" x14ac:dyDescent="0.35">
      <c r="A1388" s="138" t="s">
        <v>13966</v>
      </c>
      <c r="B1388" s="21">
        <v>12</v>
      </c>
      <c r="C1388" s="20">
        <v>0.5</v>
      </c>
      <c r="D1388" s="135">
        <v>30</v>
      </c>
      <c r="E1388" s="21"/>
      <c r="F1388" s="328">
        <v>8.2000000000000011</v>
      </c>
      <c r="G1388" s="328">
        <v>7.5500000000000007</v>
      </c>
      <c r="H1388" s="331">
        <v>7.4</v>
      </c>
    </row>
    <row r="1389" spans="1:10" s="128" customFormat="1" x14ac:dyDescent="0.35">
      <c r="A1389" s="138" t="s">
        <v>13970</v>
      </c>
      <c r="B1389" s="21">
        <v>12</v>
      </c>
      <c r="C1389" s="20">
        <v>0.5</v>
      </c>
      <c r="D1389" s="135">
        <v>30</v>
      </c>
      <c r="E1389" s="21"/>
      <c r="F1389" s="328">
        <v>8.2000000000000011</v>
      </c>
      <c r="G1389" s="328">
        <v>7.5500000000000007</v>
      </c>
      <c r="H1389" s="331">
        <v>7.4</v>
      </c>
      <c r="I1389"/>
      <c r="J1389"/>
    </row>
    <row r="1390" spans="1:10" s="128" customFormat="1" x14ac:dyDescent="0.35">
      <c r="A1390" s="138" t="s">
        <v>13974</v>
      </c>
      <c r="B1390" s="21">
        <v>6</v>
      </c>
      <c r="C1390" s="20">
        <v>0.7</v>
      </c>
      <c r="D1390" s="135">
        <v>34</v>
      </c>
      <c r="E1390" s="21"/>
      <c r="F1390" s="328">
        <v>10.4</v>
      </c>
      <c r="G1390" s="328">
        <v>9.5500000000000007</v>
      </c>
      <c r="H1390" s="331">
        <v>9.4</v>
      </c>
      <c r="I1390"/>
      <c r="J1390"/>
    </row>
    <row r="1391" spans="1:10" x14ac:dyDescent="0.35">
      <c r="A1391" s="138" t="s">
        <v>13981</v>
      </c>
      <c r="B1391" s="21">
        <v>15</v>
      </c>
      <c r="C1391" s="20">
        <v>0.5</v>
      </c>
      <c r="D1391" s="135">
        <v>40</v>
      </c>
      <c r="E1391" s="21"/>
      <c r="F1391" s="328">
        <v>7.75</v>
      </c>
      <c r="G1391" s="328">
        <v>7.1000000000000005</v>
      </c>
      <c r="H1391" s="331">
        <v>7</v>
      </c>
    </row>
    <row r="1392" spans="1:10" s="128" customFormat="1" x14ac:dyDescent="0.35">
      <c r="A1392" s="138" t="s">
        <v>13988</v>
      </c>
      <c r="B1392" s="21">
        <v>6</v>
      </c>
      <c r="C1392" s="20">
        <v>1</v>
      </c>
      <c r="D1392" s="135">
        <v>40</v>
      </c>
      <c r="E1392" s="21"/>
      <c r="F1392" s="328">
        <v>12.9</v>
      </c>
      <c r="G1392" s="328">
        <v>11.850000000000001</v>
      </c>
      <c r="H1392" s="331">
        <v>11.600000000000001</v>
      </c>
      <c r="I1392"/>
      <c r="J1392"/>
    </row>
    <row r="1393" spans="1:10" x14ac:dyDescent="0.35">
      <c r="A1393" s="138" t="s">
        <v>13995</v>
      </c>
      <c r="B1393" s="21">
        <v>12</v>
      </c>
      <c r="C1393" s="20">
        <v>0.5</v>
      </c>
      <c r="D1393" s="135">
        <v>40</v>
      </c>
      <c r="E1393" s="21"/>
      <c r="F1393" s="328">
        <v>10.850000000000001</v>
      </c>
      <c r="G1393" s="328">
        <v>9.9500000000000011</v>
      </c>
      <c r="H1393" s="331">
        <v>9.8000000000000007</v>
      </c>
    </row>
    <row r="1394" spans="1:10" x14ac:dyDescent="0.35">
      <c r="A1394" s="138" t="s">
        <v>14128</v>
      </c>
      <c r="B1394" s="21">
        <v>12</v>
      </c>
      <c r="C1394" s="20">
        <v>1</v>
      </c>
      <c r="D1394" s="135">
        <v>40</v>
      </c>
      <c r="E1394" s="21"/>
      <c r="F1394" s="328">
        <v>10.65</v>
      </c>
      <c r="G1394" s="328">
        <v>9.75</v>
      </c>
      <c r="H1394" s="331">
        <v>9.6000000000000014</v>
      </c>
    </row>
    <row r="1395" spans="1:10" s="128" customFormat="1" ht="17" customHeight="1" x14ac:dyDescent="0.35">
      <c r="A1395" s="351" t="s">
        <v>14250</v>
      </c>
      <c r="B1395" s="352"/>
      <c r="C1395" s="352"/>
      <c r="D1395" s="352"/>
      <c r="E1395" s="352"/>
      <c r="F1395" s="352"/>
      <c r="G1395" s="352"/>
      <c r="H1395" s="353"/>
    </row>
    <row r="1396" spans="1:10" s="128" customFormat="1" x14ac:dyDescent="0.35">
      <c r="A1396" s="138" t="s">
        <v>14876</v>
      </c>
      <c r="B1396" s="21">
        <v>6</v>
      </c>
      <c r="C1396" s="20">
        <v>0.7</v>
      </c>
      <c r="D1396" s="135">
        <v>43</v>
      </c>
      <c r="E1396" s="21"/>
      <c r="F1396" s="328">
        <v>31.950000000000003</v>
      </c>
      <c r="G1396" s="328">
        <v>29.35</v>
      </c>
      <c r="H1396" s="331">
        <v>28.8</v>
      </c>
      <c r="I1396"/>
      <c r="J1396"/>
    </row>
    <row r="1397" spans="1:10" x14ac:dyDescent="0.35">
      <c r="A1397" s="138" t="s">
        <v>144</v>
      </c>
      <c r="B1397" s="21">
        <v>6</v>
      </c>
      <c r="C1397" s="20">
        <v>1</v>
      </c>
      <c r="D1397" s="135">
        <v>40</v>
      </c>
      <c r="E1397" s="21"/>
      <c r="F1397" s="328">
        <v>43.550000000000004</v>
      </c>
      <c r="G1397" s="328">
        <v>40</v>
      </c>
      <c r="H1397" s="331">
        <v>39.300000000000004</v>
      </c>
    </row>
    <row r="1398" spans="1:10" x14ac:dyDescent="0.35">
      <c r="A1398" s="138" t="s">
        <v>156</v>
      </c>
      <c r="B1398" s="21">
        <v>6</v>
      </c>
      <c r="C1398" s="20">
        <v>0.7</v>
      </c>
      <c r="D1398" s="135">
        <v>40</v>
      </c>
      <c r="E1398" s="21"/>
      <c r="F1398" s="328">
        <v>31.700000000000003</v>
      </c>
      <c r="G1398" s="328">
        <v>29.1</v>
      </c>
      <c r="H1398" s="331">
        <v>28.55</v>
      </c>
    </row>
    <row r="1399" spans="1:10" s="128" customFormat="1" x14ac:dyDescent="0.35">
      <c r="A1399" s="138" t="s">
        <v>160</v>
      </c>
      <c r="B1399" s="21">
        <v>6</v>
      </c>
      <c r="C1399" s="20">
        <v>0.7</v>
      </c>
      <c r="D1399" s="135">
        <v>40</v>
      </c>
      <c r="E1399" s="21"/>
      <c r="F1399" s="328">
        <v>58.5</v>
      </c>
      <c r="G1399" s="328">
        <v>53.75</v>
      </c>
      <c r="H1399" s="331">
        <v>52.75</v>
      </c>
      <c r="I1399"/>
      <c r="J1399"/>
    </row>
    <row r="1400" spans="1:10" x14ac:dyDescent="0.35">
      <c r="A1400" s="138" t="s">
        <v>14855</v>
      </c>
      <c r="B1400" s="21">
        <v>6</v>
      </c>
      <c r="C1400" s="20">
        <v>0.7</v>
      </c>
      <c r="D1400" s="135">
        <v>43</v>
      </c>
      <c r="E1400" s="21"/>
      <c r="F1400" s="328">
        <v>103.25</v>
      </c>
      <c r="G1400" s="328">
        <v>94.800000000000011</v>
      </c>
      <c r="H1400" s="331">
        <v>93.100000000000009</v>
      </c>
    </row>
    <row r="1401" spans="1:10" x14ac:dyDescent="0.35">
      <c r="A1401" s="138" t="s">
        <v>164</v>
      </c>
      <c r="B1401" s="21">
        <v>4</v>
      </c>
      <c r="C1401" s="20">
        <v>0.7</v>
      </c>
      <c r="D1401" s="135">
        <v>40</v>
      </c>
      <c r="E1401" s="21"/>
      <c r="F1401" s="328">
        <v>149.4</v>
      </c>
      <c r="G1401" s="328">
        <v>137.15</v>
      </c>
      <c r="H1401" s="331">
        <v>134.70000000000002</v>
      </c>
    </row>
    <row r="1402" spans="1:10" s="128" customFormat="1" x14ac:dyDescent="0.35">
      <c r="A1402" s="138" t="s">
        <v>168</v>
      </c>
      <c r="B1402" s="21">
        <v>6</v>
      </c>
      <c r="C1402" s="20">
        <v>0.7</v>
      </c>
      <c r="D1402" s="135">
        <v>40</v>
      </c>
      <c r="E1402" s="21"/>
      <c r="F1402" s="328">
        <v>27.1</v>
      </c>
      <c r="G1402" s="328">
        <v>24.900000000000002</v>
      </c>
      <c r="H1402" s="331">
        <v>24.450000000000003</v>
      </c>
      <c r="I1402"/>
      <c r="J1402"/>
    </row>
    <row r="1403" spans="1:10" x14ac:dyDescent="0.35">
      <c r="A1403" s="138" t="s">
        <v>180</v>
      </c>
      <c r="B1403" s="21">
        <v>3</v>
      </c>
      <c r="C1403" s="20">
        <v>0.7</v>
      </c>
      <c r="D1403" s="135">
        <v>40</v>
      </c>
      <c r="E1403" s="21"/>
      <c r="F1403" s="328">
        <v>52.400000000000006</v>
      </c>
      <c r="G1403" s="328">
        <v>48.150000000000006</v>
      </c>
      <c r="H1403" s="331">
        <v>47.25</v>
      </c>
    </row>
    <row r="1404" spans="1:10" x14ac:dyDescent="0.35">
      <c r="A1404" s="138" t="s">
        <v>184</v>
      </c>
      <c r="B1404" s="21">
        <v>6</v>
      </c>
      <c r="C1404" s="20">
        <v>0.7</v>
      </c>
      <c r="D1404" s="135">
        <v>40</v>
      </c>
      <c r="E1404" s="21"/>
      <c r="F1404" s="328">
        <v>51.2</v>
      </c>
      <c r="G1404" s="328">
        <v>47</v>
      </c>
      <c r="H1404" s="331">
        <v>46.150000000000006</v>
      </c>
    </row>
    <row r="1405" spans="1:10" s="128" customFormat="1" x14ac:dyDescent="0.35">
      <c r="A1405" s="138" t="s">
        <v>187</v>
      </c>
      <c r="B1405" s="21">
        <v>3</v>
      </c>
      <c r="C1405" s="20">
        <v>0.7</v>
      </c>
      <c r="D1405" s="135">
        <v>40</v>
      </c>
      <c r="E1405" s="21"/>
      <c r="F1405" s="328">
        <v>65.850000000000009</v>
      </c>
      <c r="G1405" s="328">
        <v>60.45</v>
      </c>
      <c r="H1405" s="331">
        <v>59.35</v>
      </c>
      <c r="I1405"/>
      <c r="J1405"/>
    </row>
    <row r="1406" spans="1:10" x14ac:dyDescent="0.35">
      <c r="A1406" s="138" t="s">
        <v>192</v>
      </c>
      <c r="B1406" s="21">
        <v>6</v>
      </c>
      <c r="C1406" s="20">
        <v>0.5</v>
      </c>
      <c r="D1406" s="135">
        <v>43</v>
      </c>
      <c r="E1406" s="21"/>
      <c r="F1406" s="328">
        <v>66.850000000000009</v>
      </c>
      <c r="G1406" s="328">
        <v>61.35</v>
      </c>
      <c r="H1406" s="331">
        <v>60.300000000000004</v>
      </c>
    </row>
    <row r="1407" spans="1:10" s="128" customFormat="1" x14ac:dyDescent="0.35">
      <c r="A1407" s="138" t="s">
        <v>196</v>
      </c>
      <c r="B1407" s="21">
        <v>6</v>
      </c>
      <c r="C1407" s="20">
        <v>0.7</v>
      </c>
      <c r="D1407" s="135">
        <v>43</v>
      </c>
      <c r="E1407" s="21"/>
      <c r="F1407" s="328">
        <v>112.45</v>
      </c>
      <c r="G1407" s="328">
        <v>103.25</v>
      </c>
      <c r="H1407" s="331">
        <v>101.4</v>
      </c>
      <c r="I1407"/>
      <c r="J1407"/>
    </row>
    <row r="1408" spans="1:10" s="128" customFormat="1" x14ac:dyDescent="0.35">
      <c r="A1408" s="138" t="s">
        <v>202</v>
      </c>
      <c r="B1408" s="21">
        <v>6</v>
      </c>
      <c r="C1408" s="20">
        <v>0.7</v>
      </c>
      <c r="D1408" s="135">
        <v>60.8</v>
      </c>
      <c r="E1408" s="21"/>
      <c r="F1408" s="328">
        <v>59.150000000000006</v>
      </c>
      <c r="G1408" s="328">
        <v>54.300000000000004</v>
      </c>
      <c r="H1408" s="331">
        <v>53.35</v>
      </c>
      <c r="I1408"/>
      <c r="J1408"/>
    </row>
    <row r="1409" spans="1:10" s="128" customFormat="1" x14ac:dyDescent="0.35">
      <c r="A1409" s="138" t="s">
        <v>204</v>
      </c>
      <c r="B1409" s="21">
        <v>6</v>
      </c>
      <c r="C1409" s="20">
        <v>0.7</v>
      </c>
      <c r="D1409" s="135">
        <v>62.7</v>
      </c>
      <c r="E1409" s="21"/>
      <c r="F1409" s="328">
        <v>67.850000000000009</v>
      </c>
      <c r="G1409" s="328">
        <v>62.300000000000004</v>
      </c>
      <c r="H1409" s="331">
        <v>61.2</v>
      </c>
      <c r="I1409"/>
      <c r="J1409"/>
    </row>
    <row r="1410" spans="1:10" x14ac:dyDescent="0.35">
      <c r="A1410" s="138" t="s">
        <v>208</v>
      </c>
      <c r="B1410" s="21">
        <v>6</v>
      </c>
      <c r="C1410" s="20">
        <v>0.7</v>
      </c>
      <c r="D1410" s="135">
        <v>58.9</v>
      </c>
      <c r="E1410" s="21"/>
      <c r="F1410" s="328">
        <v>67.5</v>
      </c>
      <c r="G1410" s="328">
        <v>62</v>
      </c>
      <c r="H1410" s="331">
        <v>60.900000000000006</v>
      </c>
    </row>
    <row r="1411" spans="1:10" x14ac:dyDescent="0.35">
      <c r="A1411" s="138" t="s">
        <v>210</v>
      </c>
      <c r="B1411" s="21">
        <v>6</v>
      </c>
      <c r="C1411" s="20">
        <v>0.7</v>
      </c>
      <c r="D1411" s="135">
        <v>48</v>
      </c>
      <c r="E1411" s="21"/>
      <c r="F1411" s="328">
        <v>45.800000000000004</v>
      </c>
      <c r="G1411" s="328">
        <v>42.050000000000004</v>
      </c>
      <c r="H1411" s="331">
        <v>41.300000000000004</v>
      </c>
    </row>
    <row r="1412" spans="1:10" x14ac:dyDescent="0.35">
      <c r="A1412" s="138" t="s">
        <v>214</v>
      </c>
      <c r="B1412" s="21">
        <v>3</v>
      </c>
      <c r="C1412" s="20">
        <v>0.7</v>
      </c>
      <c r="D1412" s="135">
        <v>40</v>
      </c>
      <c r="E1412" s="21"/>
      <c r="F1412" s="328">
        <v>42.050000000000004</v>
      </c>
      <c r="G1412" s="328">
        <v>38.6</v>
      </c>
      <c r="H1412" s="331">
        <v>37.9</v>
      </c>
    </row>
    <row r="1413" spans="1:10" s="128" customFormat="1" x14ac:dyDescent="0.35">
      <c r="A1413" s="138" t="s">
        <v>14912</v>
      </c>
      <c r="B1413" s="21">
        <v>1</v>
      </c>
      <c r="C1413" s="20">
        <v>1.2</v>
      </c>
      <c r="D1413" s="135">
        <v>45.63</v>
      </c>
      <c r="E1413" s="21"/>
      <c r="F1413" s="328">
        <v>143.05000000000001</v>
      </c>
      <c r="G1413" s="328">
        <v>131.30000000000001</v>
      </c>
      <c r="H1413" s="331">
        <v>128.95000000000002</v>
      </c>
      <c r="I1413"/>
      <c r="J1413"/>
    </row>
    <row r="1414" spans="1:10" x14ac:dyDescent="0.35">
      <c r="A1414" s="138" t="s">
        <v>387</v>
      </c>
      <c r="B1414" s="21">
        <v>6</v>
      </c>
      <c r="C1414" s="20">
        <v>0.7</v>
      </c>
      <c r="D1414" s="135">
        <v>40</v>
      </c>
      <c r="E1414" s="21"/>
      <c r="F1414" s="328">
        <v>19.8</v>
      </c>
      <c r="G1414" s="328">
        <v>18.150000000000002</v>
      </c>
      <c r="H1414" s="331">
        <v>17.850000000000001</v>
      </c>
    </row>
    <row r="1415" spans="1:10" x14ac:dyDescent="0.35">
      <c r="A1415" s="138" t="s">
        <v>391</v>
      </c>
      <c r="B1415" s="21">
        <v>6</v>
      </c>
      <c r="C1415" s="20">
        <v>0.7</v>
      </c>
      <c r="D1415" s="135">
        <v>40</v>
      </c>
      <c r="E1415" s="21"/>
      <c r="F1415" s="328">
        <v>22.450000000000003</v>
      </c>
      <c r="G1415" s="328">
        <v>20.650000000000002</v>
      </c>
      <c r="H1415" s="331">
        <v>20.25</v>
      </c>
    </row>
    <row r="1416" spans="1:10" x14ac:dyDescent="0.35">
      <c r="A1416" s="138" t="s">
        <v>395</v>
      </c>
      <c r="B1416" s="21">
        <v>6</v>
      </c>
      <c r="C1416" s="20">
        <v>0.7</v>
      </c>
      <c r="D1416" s="135">
        <v>40</v>
      </c>
      <c r="E1416" s="21"/>
      <c r="F1416" s="328">
        <v>19.8</v>
      </c>
      <c r="G1416" s="328">
        <v>18.150000000000002</v>
      </c>
      <c r="H1416" s="331">
        <v>17.850000000000001</v>
      </c>
    </row>
    <row r="1417" spans="1:10" x14ac:dyDescent="0.35">
      <c r="A1417" s="138" t="s">
        <v>432</v>
      </c>
      <c r="B1417" s="21">
        <v>6</v>
      </c>
      <c r="C1417" s="20">
        <v>0.7</v>
      </c>
      <c r="D1417" s="135">
        <v>48.9</v>
      </c>
      <c r="E1417" s="21"/>
      <c r="F1417" s="328">
        <v>55</v>
      </c>
      <c r="G1417" s="328">
        <v>50.45</v>
      </c>
      <c r="H1417" s="331">
        <v>49.550000000000004</v>
      </c>
    </row>
    <row r="1418" spans="1:10" s="128" customFormat="1" x14ac:dyDescent="0.35">
      <c r="A1418" s="138" t="s">
        <v>441</v>
      </c>
      <c r="B1418" s="21">
        <v>6</v>
      </c>
      <c r="C1418" s="20">
        <v>0.5</v>
      </c>
      <c r="D1418" s="135">
        <v>50</v>
      </c>
      <c r="E1418" s="21"/>
      <c r="F1418" s="328">
        <v>95.95</v>
      </c>
      <c r="G1418" s="328">
        <v>88.100000000000009</v>
      </c>
      <c r="H1418" s="331">
        <v>86.550000000000011</v>
      </c>
      <c r="I1418"/>
      <c r="J1418"/>
    </row>
    <row r="1419" spans="1:10" s="128" customFormat="1" x14ac:dyDescent="0.35">
      <c r="A1419" s="138" t="s">
        <v>445</v>
      </c>
      <c r="B1419" s="21">
        <v>6</v>
      </c>
      <c r="C1419" s="20">
        <v>0.5</v>
      </c>
      <c r="D1419" s="135">
        <v>50</v>
      </c>
      <c r="E1419" s="21"/>
      <c r="F1419" s="328">
        <v>84.350000000000009</v>
      </c>
      <c r="G1419" s="328">
        <v>77.45</v>
      </c>
      <c r="H1419" s="331">
        <v>76.100000000000009</v>
      </c>
      <c r="I1419"/>
      <c r="J1419"/>
    </row>
    <row r="1420" spans="1:10" x14ac:dyDescent="0.35">
      <c r="A1420" s="138" t="s">
        <v>447</v>
      </c>
      <c r="B1420" s="21">
        <v>6</v>
      </c>
      <c r="C1420" s="20">
        <v>0.7</v>
      </c>
      <c r="D1420" s="135">
        <v>40</v>
      </c>
      <c r="E1420" s="21"/>
      <c r="F1420" s="328">
        <v>25.6</v>
      </c>
      <c r="G1420" s="328">
        <v>23.5</v>
      </c>
      <c r="H1420" s="331">
        <v>23.05</v>
      </c>
    </row>
    <row r="1421" spans="1:10" x14ac:dyDescent="0.35">
      <c r="A1421" s="138" t="s">
        <v>452</v>
      </c>
      <c r="B1421" s="21">
        <v>6</v>
      </c>
      <c r="C1421" s="20">
        <v>0.5</v>
      </c>
      <c r="D1421" s="135">
        <v>46</v>
      </c>
      <c r="E1421" s="21"/>
      <c r="F1421" s="328">
        <v>54.25</v>
      </c>
      <c r="G1421" s="328">
        <v>49.800000000000004</v>
      </c>
      <c r="H1421" s="331">
        <v>48.900000000000006</v>
      </c>
    </row>
    <row r="1422" spans="1:10" s="128" customFormat="1" x14ac:dyDescent="0.35">
      <c r="A1422" s="138" t="s">
        <v>456</v>
      </c>
      <c r="B1422" s="21">
        <v>6</v>
      </c>
      <c r="C1422" s="20">
        <v>0.5</v>
      </c>
      <c r="D1422" s="135">
        <v>40</v>
      </c>
      <c r="E1422" s="21"/>
      <c r="F1422" s="328">
        <v>25.1</v>
      </c>
      <c r="G1422" s="328">
        <v>23.05</v>
      </c>
      <c r="H1422" s="331">
        <v>22.650000000000002</v>
      </c>
      <c r="I1422"/>
      <c r="J1422"/>
    </row>
    <row r="1423" spans="1:10" x14ac:dyDescent="0.35">
      <c r="A1423" s="138" t="s">
        <v>14454</v>
      </c>
      <c r="B1423" s="21">
        <v>6</v>
      </c>
      <c r="C1423" s="20">
        <v>0.5</v>
      </c>
      <c r="D1423" s="135">
        <v>40</v>
      </c>
      <c r="E1423" s="21"/>
      <c r="F1423" s="328">
        <v>34.050000000000004</v>
      </c>
      <c r="G1423" s="328">
        <v>31.25</v>
      </c>
      <c r="H1423" s="331">
        <v>30.700000000000003</v>
      </c>
    </row>
    <row r="1424" spans="1:10" x14ac:dyDescent="0.35">
      <c r="A1424" s="138" t="s">
        <v>460</v>
      </c>
      <c r="B1424" s="21">
        <v>6</v>
      </c>
      <c r="C1424" s="20">
        <v>0.5</v>
      </c>
      <c r="D1424" s="135">
        <v>40</v>
      </c>
      <c r="E1424" s="21"/>
      <c r="F1424" s="328">
        <v>15.950000000000001</v>
      </c>
      <c r="G1424" s="328">
        <v>14.65</v>
      </c>
      <c r="H1424" s="331">
        <v>14.4</v>
      </c>
    </row>
    <row r="1425" spans="1:10" x14ac:dyDescent="0.35">
      <c r="A1425" s="138" t="s">
        <v>14920</v>
      </c>
      <c r="B1425" s="21">
        <v>6</v>
      </c>
      <c r="C1425" s="20">
        <v>0.5</v>
      </c>
      <c r="D1425" s="135">
        <v>40</v>
      </c>
      <c r="E1425" s="21"/>
      <c r="F1425" s="328">
        <v>22.450000000000003</v>
      </c>
      <c r="G1425" s="328">
        <v>20.6</v>
      </c>
      <c r="H1425" s="331">
        <v>20.25</v>
      </c>
    </row>
    <row r="1426" spans="1:10" s="128" customFormat="1" x14ac:dyDescent="0.35">
      <c r="A1426" s="138" t="s">
        <v>465</v>
      </c>
      <c r="B1426" s="21">
        <v>6</v>
      </c>
      <c r="C1426" s="20">
        <v>0.5</v>
      </c>
      <c r="D1426" s="135">
        <v>40</v>
      </c>
      <c r="E1426" s="21"/>
      <c r="F1426" s="328">
        <v>22.55</v>
      </c>
      <c r="G1426" s="328">
        <v>20.700000000000003</v>
      </c>
      <c r="H1426" s="331">
        <v>20.350000000000001</v>
      </c>
      <c r="I1426"/>
      <c r="J1426"/>
    </row>
    <row r="1427" spans="1:10" x14ac:dyDescent="0.35">
      <c r="A1427" s="138" t="s">
        <v>14635</v>
      </c>
      <c r="B1427" s="21">
        <v>6</v>
      </c>
      <c r="C1427" s="20">
        <v>0.7</v>
      </c>
      <c r="D1427" s="135">
        <v>61.8</v>
      </c>
      <c r="E1427" s="21"/>
      <c r="F1427" s="328">
        <v>49.45</v>
      </c>
      <c r="G1427" s="328">
        <v>45.400000000000006</v>
      </c>
      <c r="H1427" s="331">
        <v>44.6</v>
      </c>
    </row>
    <row r="1428" spans="1:10" s="128" customFormat="1" x14ac:dyDescent="0.35">
      <c r="A1428" s="138" t="s">
        <v>597</v>
      </c>
      <c r="B1428" s="21">
        <v>6</v>
      </c>
      <c r="C1428" s="20">
        <v>0.7</v>
      </c>
      <c r="D1428" s="135">
        <v>50</v>
      </c>
      <c r="E1428" s="21"/>
      <c r="F1428" s="328">
        <v>37.450000000000003</v>
      </c>
      <c r="G1428" s="328">
        <v>34.4</v>
      </c>
      <c r="H1428" s="331">
        <v>33.75</v>
      </c>
      <c r="I1428"/>
      <c r="J1428"/>
    </row>
    <row r="1429" spans="1:10" s="128" customFormat="1" x14ac:dyDescent="0.35">
      <c r="A1429" s="138" t="s">
        <v>14794</v>
      </c>
      <c r="B1429" s="21">
        <v>6</v>
      </c>
      <c r="C1429" s="20">
        <v>0.7</v>
      </c>
      <c r="D1429" s="135">
        <v>46</v>
      </c>
      <c r="E1429" s="21"/>
      <c r="F1429" s="328">
        <v>31</v>
      </c>
      <c r="G1429" s="328">
        <v>28.450000000000003</v>
      </c>
      <c r="H1429" s="331">
        <v>27.950000000000003</v>
      </c>
      <c r="I1429"/>
      <c r="J1429"/>
    </row>
    <row r="1430" spans="1:10" x14ac:dyDescent="0.35">
      <c r="A1430" s="138" t="s">
        <v>14924</v>
      </c>
      <c r="B1430" s="21">
        <v>6</v>
      </c>
      <c r="C1430" s="20">
        <v>0.7</v>
      </c>
      <c r="D1430" s="135">
        <v>46</v>
      </c>
      <c r="E1430" s="21"/>
      <c r="F1430" s="328">
        <v>40.1</v>
      </c>
      <c r="G1430" s="328">
        <v>36.800000000000004</v>
      </c>
      <c r="H1430" s="331">
        <v>36.15</v>
      </c>
    </row>
    <row r="1431" spans="1:10" x14ac:dyDescent="0.35">
      <c r="A1431" s="138" t="s">
        <v>14637</v>
      </c>
      <c r="B1431" s="21">
        <v>6</v>
      </c>
      <c r="C1431" s="20">
        <v>0.7</v>
      </c>
      <c r="D1431" s="135">
        <v>62.8</v>
      </c>
      <c r="E1431" s="21"/>
      <c r="F1431" s="328">
        <v>54.45</v>
      </c>
      <c r="G1431" s="328">
        <v>50</v>
      </c>
      <c r="H1431" s="331">
        <v>49.1</v>
      </c>
    </row>
    <row r="1432" spans="1:10" s="128" customFormat="1" x14ac:dyDescent="0.35">
      <c r="A1432" s="138" t="s">
        <v>607</v>
      </c>
      <c r="B1432" s="21">
        <v>6</v>
      </c>
      <c r="C1432" s="20">
        <v>0.7</v>
      </c>
      <c r="D1432" s="135">
        <v>40</v>
      </c>
      <c r="E1432" s="21"/>
      <c r="F1432" s="328">
        <v>30.450000000000003</v>
      </c>
      <c r="G1432" s="328">
        <v>27.950000000000003</v>
      </c>
      <c r="H1432" s="331">
        <v>27.450000000000003</v>
      </c>
      <c r="I1432"/>
      <c r="J1432"/>
    </row>
    <row r="1433" spans="1:10" x14ac:dyDescent="0.35">
      <c r="A1433" s="138" t="s">
        <v>640</v>
      </c>
      <c r="B1433" s="21">
        <v>6</v>
      </c>
      <c r="C1433" s="20">
        <v>0.7</v>
      </c>
      <c r="D1433" s="135">
        <v>40</v>
      </c>
      <c r="E1433" s="21"/>
      <c r="F1433" s="328">
        <v>26.5</v>
      </c>
      <c r="G1433" s="328">
        <v>24.35</v>
      </c>
      <c r="H1433" s="331">
        <v>23.900000000000002</v>
      </c>
    </row>
    <row r="1434" spans="1:10" x14ac:dyDescent="0.35">
      <c r="A1434" s="138" t="s">
        <v>14796</v>
      </c>
      <c r="B1434" s="21">
        <v>6</v>
      </c>
      <c r="C1434" s="20">
        <v>0.7</v>
      </c>
      <c r="D1434" s="135">
        <v>46</v>
      </c>
      <c r="E1434" s="21"/>
      <c r="F1434" s="328">
        <v>48.7</v>
      </c>
      <c r="G1434" s="328">
        <v>44.7</v>
      </c>
      <c r="H1434" s="331">
        <v>43.900000000000006</v>
      </c>
    </row>
    <row r="1435" spans="1:10" x14ac:dyDescent="0.35">
      <c r="A1435" s="138" t="s">
        <v>14932</v>
      </c>
      <c r="B1435" s="21">
        <v>6</v>
      </c>
      <c r="C1435" s="20">
        <v>0.7</v>
      </c>
      <c r="D1435" s="135">
        <v>43</v>
      </c>
      <c r="E1435" s="21"/>
      <c r="F1435" s="328">
        <v>38.050000000000004</v>
      </c>
      <c r="G1435" s="328">
        <v>34.950000000000003</v>
      </c>
      <c r="H1435" s="331">
        <v>34.300000000000004</v>
      </c>
    </row>
    <row r="1436" spans="1:10" s="128" customFormat="1" x14ac:dyDescent="0.35">
      <c r="A1436" s="138" t="s">
        <v>656</v>
      </c>
      <c r="B1436" s="21">
        <v>6</v>
      </c>
      <c r="C1436" s="20">
        <v>0.7</v>
      </c>
      <c r="D1436" s="135">
        <v>43.3</v>
      </c>
      <c r="E1436" s="21"/>
      <c r="F1436" s="328">
        <v>57.6</v>
      </c>
      <c r="G1436" s="328">
        <v>52.900000000000006</v>
      </c>
      <c r="H1436" s="331">
        <v>51.95</v>
      </c>
      <c r="I1436"/>
      <c r="J1436"/>
    </row>
    <row r="1437" spans="1:10" x14ac:dyDescent="0.35">
      <c r="A1437" s="138" t="s">
        <v>14836</v>
      </c>
      <c r="B1437" s="21">
        <v>6</v>
      </c>
      <c r="C1437" s="20">
        <v>0.7</v>
      </c>
      <c r="D1437" s="135">
        <v>43</v>
      </c>
      <c r="E1437" s="21"/>
      <c r="F1437" s="328">
        <v>33.15</v>
      </c>
      <c r="G1437" s="328">
        <v>30.450000000000003</v>
      </c>
      <c r="H1437" s="331">
        <v>29.900000000000002</v>
      </c>
    </row>
    <row r="1438" spans="1:10" s="128" customFormat="1" x14ac:dyDescent="0.35">
      <c r="A1438" s="138" t="s">
        <v>741</v>
      </c>
      <c r="B1438" s="21">
        <v>6</v>
      </c>
      <c r="C1438" s="20">
        <v>0.7</v>
      </c>
      <c r="D1438" s="135">
        <v>43</v>
      </c>
      <c r="E1438" s="21"/>
      <c r="F1438" s="328">
        <v>62.45</v>
      </c>
      <c r="G1438" s="328">
        <v>57.35</v>
      </c>
      <c r="H1438" s="331">
        <v>56.300000000000004</v>
      </c>
      <c r="I1438"/>
      <c r="J1438"/>
    </row>
    <row r="1439" spans="1:10" s="128" customFormat="1" x14ac:dyDescent="0.35">
      <c r="A1439" s="138" t="s">
        <v>745</v>
      </c>
      <c r="B1439" s="21">
        <v>6</v>
      </c>
      <c r="C1439" s="20">
        <v>0.7</v>
      </c>
      <c r="D1439" s="135">
        <v>40</v>
      </c>
      <c r="E1439" s="21"/>
      <c r="F1439" s="328">
        <v>11.25</v>
      </c>
      <c r="G1439" s="328">
        <v>10.350000000000001</v>
      </c>
      <c r="H1439" s="331">
        <v>10.15</v>
      </c>
      <c r="I1439"/>
      <c r="J1439"/>
    </row>
    <row r="1440" spans="1:10" s="128" customFormat="1" x14ac:dyDescent="0.35">
      <c r="A1440" s="138" t="s">
        <v>749</v>
      </c>
      <c r="B1440" s="21">
        <v>6</v>
      </c>
      <c r="C1440" s="20">
        <v>0.7</v>
      </c>
      <c r="D1440" s="135">
        <v>40</v>
      </c>
      <c r="E1440" s="21"/>
      <c r="F1440" s="328">
        <v>11.850000000000001</v>
      </c>
      <c r="G1440" s="328">
        <v>10.9</v>
      </c>
      <c r="H1440" s="331">
        <v>10.700000000000001</v>
      </c>
      <c r="I1440"/>
      <c r="J1440"/>
    </row>
    <row r="1441" spans="1:10" x14ac:dyDescent="0.35">
      <c r="A1441" s="138" t="s">
        <v>812</v>
      </c>
      <c r="B1441" s="21">
        <v>6</v>
      </c>
      <c r="C1441" s="20">
        <v>0.7</v>
      </c>
      <c r="D1441" s="135">
        <v>46</v>
      </c>
      <c r="E1441" s="21"/>
      <c r="F1441" s="328">
        <v>50.5</v>
      </c>
      <c r="G1441" s="328">
        <v>46.400000000000006</v>
      </c>
      <c r="H1441" s="331">
        <v>45.550000000000004</v>
      </c>
    </row>
    <row r="1442" spans="1:10" s="128" customFormat="1" x14ac:dyDescent="0.35">
      <c r="A1442" s="138" t="s">
        <v>14952</v>
      </c>
      <c r="B1442" s="21">
        <v>6</v>
      </c>
      <c r="C1442" s="20">
        <v>0.7</v>
      </c>
      <c r="D1442" s="135">
        <v>46</v>
      </c>
      <c r="E1442" s="21"/>
      <c r="F1442" s="328">
        <v>118.85000000000001</v>
      </c>
      <c r="G1442" s="328">
        <v>109.10000000000001</v>
      </c>
      <c r="H1442" s="331">
        <v>107.15</v>
      </c>
      <c r="I1442"/>
      <c r="J1442"/>
    </row>
    <row r="1443" spans="1:10" x14ac:dyDescent="0.35">
      <c r="A1443" s="138" t="s">
        <v>816</v>
      </c>
      <c r="B1443" s="21">
        <v>6</v>
      </c>
      <c r="C1443" s="20">
        <v>0.7</v>
      </c>
      <c r="D1443" s="135">
        <v>46.2</v>
      </c>
      <c r="E1443" s="21"/>
      <c r="F1443" s="328">
        <v>268.3</v>
      </c>
      <c r="G1443" s="328">
        <v>246.3</v>
      </c>
      <c r="H1443" s="331">
        <v>241.9</v>
      </c>
    </row>
    <row r="1444" spans="1:10" s="128" customFormat="1" x14ac:dyDescent="0.35">
      <c r="A1444" s="138" t="s">
        <v>820</v>
      </c>
      <c r="B1444" s="21">
        <v>6</v>
      </c>
      <c r="C1444" s="20">
        <v>0.7</v>
      </c>
      <c r="D1444" s="135">
        <v>51</v>
      </c>
      <c r="E1444" s="21"/>
      <c r="F1444" s="328">
        <v>1653.45</v>
      </c>
      <c r="G1444" s="328">
        <v>1517.9</v>
      </c>
      <c r="H1444" s="331">
        <v>1490.8000000000002</v>
      </c>
      <c r="I1444"/>
      <c r="J1444"/>
    </row>
    <row r="1445" spans="1:10" x14ac:dyDescent="0.35">
      <c r="A1445" s="138" t="s">
        <v>824</v>
      </c>
      <c r="B1445" s="21">
        <v>1</v>
      </c>
      <c r="C1445" s="20">
        <v>0.7</v>
      </c>
      <c r="D1445" s="135">
        <v>46</v>
      </c>
      <c r="E1445" s="21"/>
      <c r="F1445" s="328">
        <v>1073.5</v>
      </c>
      <c r="G1445" s="328">
        <v>985.5</v>
      </c>
      <c r="H1445" s="331">
        <v>967.90000000000009</v>
      </c>
    </row>
    <row r="1446" spans="1:10" x14ac:dyDescent="0.35">
      <c r="A1446" s="138" t="s">
        <v>827</v>
      </c>
      <c r="B1446" s="21">
        <v>6</v>
      </c>
      <c r="C1446" s="20">
        <v>0.7</v>
      </c>
      <c r="D1446" s="135">
        <v>47.4</v>
      </c>
      <c r="E1446" s="21"/>
      <c r="F1446" s="328">
        <v>36.6</v>
      </c>
      <c r="G1446" s="328">
        <v>33.6</v>
      </c>
      <c r="H1446" s="331">
        <v>33</v>
      </c>
    </row>
    <row r="1447" spans="1:10" x14ac:dyDescent="0.35">
      <c r="A1447" s="138" t="s">
        <v>830</v>
      </c>
      <c r="B1447" s="21">
        <v>6</v>
      </c>
      <c r="C1447" s="20">
        <v>0.7</v>
      </c>
      <c r="D1447" s="135">
        <v>46.6</v>
      </c>
      <c r="E1447" s="21"/>
      <c r="F1447" s="328">
        <v>45.7</v>
      </c>
      <c r="G1447" s="328">
        <v>41.95</v>
      </c>
      <c r="H1447" s="331">
        <v>41.2</v>
      </c>
    </row>
    <row r="1448" spans="1:10" s="128" customFormat="1" x14ac:dyDescent="0.35">
      <c r="A1448" s="138" t="s">
        <v>832</v>
      </c>
      <c r="B1448" s="21">
        <v>6</v>
      </c>
      <c r="C1448" s="20">
        <v>0.7</v>
      </c>
      <c r="D1448" s="135">
        <v>46</v>
      </c>
      <c r="E1448" s="21"/>
      <c r="F1448" s="328">
        <v>182.9</v>
      </c>
      <c r="G1448" s="328">
        <v>167.9</v>
      </c>
      <c r="H1448" s="331">
        <v>164.9</v>
      </c>
      <c r="I1448"/>
      <c r="J1448"/>
    </row>
    <row r="1449" spans="1:10" x14ac:dyDescent="0.35">
      <c r="A1449" s="138" t="s">
        <v>836</v>
      </c>
      <c r="B1449" s="21">
        <v>6</v>
      </c>
      <c r="C1449" s="20">
        <v>0.7</v>
      </c>
      <c r="D1449" s="135">
        <v>57.1</v>
      </c>
      <c r="E1449" s="21"/>
      <c r="F1449" s="328">
        <v>77.100000000000009</v>
      </c>
      <c r="G1449" s="328">
        <v>70.8</v>
      </c>
      <c r="H1449" s="331">
        <v>69.55</v>
      </c>
    </row>
    <row r="1450" spans="1:10" s="128" customFormat="1" x14ac:dyDescent="0.35">
      <c r="A1450" s="138" t="s">
        <v>844</v>
      </c>
      <c r="B1450" s="21">
        <v>6</v>
      </c>
      <c r="C1450" s="20">
        <v>1</v>
      </c>
      <c r="D1450" s="135">
        <v>46</v>
      </c>
      <c r="E1450" s="21"/>
      <c r="F1450" s="328">
        <v>115.7</v>
      </c>
      <c r="G1450" s="328">
        <v>106.2</v>
      </c>
      <c r="H1450" s="331">
        <v>104.30000000000001</v>
      </c>
      <c r="I1450"/>
      <c r="J1450"/>
    </row>
    <row r="1451" spans="1:10" x14ac:dyDescent="0.35">
      <c r="A1451" s="138" t="s">
        <v>848</v>
      </c>
      <c r="B1451" s="21">
        <v>6</v>
      </c>
      <c r="C1451" s="20">
        <v>0.7</v>
      </c>
      <c r="D1451" s="135">
        <v>54.2</v>
      </c>
      <c r="E1451" s="21"/>
      <c r="F1451" s="328">
        <v>73.2</v>
      </c>
      <c r="G1451" s="328">
        <v>67.2</v>
      </c>
      <c r="H1451" s="331">
        <v>66</v>
      </c>
    </row>
    <row r="1452" spans="1:10" x14ac:dyDescent="0.35">
      <c r="A1452" s="138" t="s">
        <v>852</v>
      </c>
      <c r="B1452" s="21">
        <v>6</v>
      </c>
      <c r="C1452" s="20">
        <v>0.7</v>
      </c>
      <c r="D1452" s="135">
        <v>46</v>
      </c>
      <c r="E1452" s="21"/>
      <c r="F1452" s="328">
        <v>41.650000000000006</v>
      </c>
      <c r="G1452" s="328">
        <v>38.25</v>
      </c>
      <c r="H1452" s="331">
        <v>37.550000000000004</v>
      </c>
    </row>
    <row r="1453" spans="1:10" s="128" customFormat="1" x14ac:dyDescent="0.35">
      <c r="A1453" s="138" t="s">
        <v>856</v>
      </c>
      <c r="B1453" s="21">
        <v>6</v>
      </c>
      <c r="C1453" s="20">
        <v>0.7</v>
      </c>
      <c r="D1453" s="135">
        <v>40</v>
      </c>
      <c r="E1453" s="21"/>
      <c r="F1453" s="328">
        <v>21.25</v>
      </c>
      <c r="G1453" s="328">
        <v>19.5</v>
      </c>
      <c r="H1453" s="331">
        <v>19.150000000000002</v>
      </c>
      <c r="I1453"/>
      <c r="J1453"/>
    </row>
    <row r="1454" spans="1:10" x14ac:dyDescent="0.35">
      <c r="A1454" s="138" t="s">
        <v>860</v>
      </c>
      <c r="B1454" s="21">
        <v>6</v>
      </c>
      <c r="C1454" s="20">
        <v>1</v>
      </c>
      <c r="D1454" s="135">
        <v>40</v>
      </c>
      <c r="E1454" s="21"/>
      <c r="F1454" s="328">
        <v>34.4</v>
      </c>
      <c r="G1454" s="328">
        <v>31.6</v>
      </c>
      <c r="H1454" s="331">
        <v>31.05</v>
      </c>
    </row>
    <row r="1455" spans="1:10" x14ac:dyDescent="0.35">
      <c r="A1455" s="138" t="s">
        <v>876</v>
      </c>
      <c r="B1455" s="21">
        <v>6</v>
      </c>
      <c r="C1455" s="20">
        <v>0.7</v>
      </c>
      <c r="D1455" s="135">
        <v>46</v>
      </c>
      <c r="E1455" s="21"/>
      <c r="F1455" s="328">
        <v>28.55</v>
      </c>
      <c r="G1455" s="328">
        <v>26.200000000000003</v>
      </c>
      <c r="H1455" s="331">
        <v>25.75</v>
      </c>
    </row>
    <row r="1456" spans="1:10" x14ac:dyDescent="0.35">
      <c r="A1456" s="138" t="s">
        <v>883</v>
      </c>
      <c r="B1456" s="21">
        <v>6</v>
      </c>
      <c r="C1456" s="20">
        <v>0.7</v>
      </c>
      <c r="D1456" s="135">
        <v>46</v>
      </c>
      <c r="E1456" s="21"/>
      <c r="F1456" s="328">
        <v>34.050000000000004</v>
      </c>
      <c r="G1456" s="328">
        <v>31.25</v>
      </c>
      <c r="H1456" s="331">
        <v>30.700000000000003</v>
      </c>
    </row>
    <row r="1457" spans="1:10" x14ac:dyDescent="0.35">
      <c r="A1457" s="138" t="s">
        <v>14964</v>
      </c>
      <c r="B1457" s="21">
        <v>6</v>
      </c>
      <c r="C1457" s="20">
        <v>0.7</v>
      </c>
      <c r="D1457" s="135">
        <v>56.4</v>
      </c>
      <c r="E1457" s="21"/>
      <c r="F1457" s="328">
        <v>76.150000000000006</v>
      </c>
      <c r="G1457" s="328">
        <v>69.900000000000006</v>
      </c>
      <c r="H1457" s="331">
        <v>68.650000000000006</v>
      </c>
    </row>
    <row r="1458" spans="1:10" s="128" customFormat="1" x14ac:dyDescent="0.35">
      <c r="A1458" s="138" t="s">
        <v>14968</v>
      </c>
      <c r="B1458" s="21">
        <v>6</v>
      </c>
      <c r="C1458" s="20">
        <v>0.7</v>
      </c>
      <c r="D1458" s="135">
        <v>46</v>
      </c>
      <c r="E1458" s="21"/>
      <c r="F1458" s="328">
        <v>97.5</v>
      </c>
      <c r="G1458" s="328">
        <v>89.5</v>
      </c>
      <c r="H1458" s="331">
        <v>87.9</v>
      </c>
      <c r="I1458"/>
      <c r="J1458"/>
    </row>
    <row r="1459" spans="1:10" x14ac:dyDescent="0.35">
      <c r="A1459" s="138" t="s">
        <v>887</v>
      </c>
      <c r="B1459" s="21">
        <v>6</v>
      </c>
      <c r="C1459" s="20">
        <v>0.7</v>
      </c>
      <c r="D1459" s="135">
        <v>46</v>
      </c>
      <c r="E1459" s="21"/>
      <c r="F1459" s="328">
        <v>365.90000000000003</v>
      </c>
      <c r="G1459" s="328">
        <v>335.90000000000003</v>
      </c>
      <c r="H1459" s="331">
        <v>329.90000000000003</v>
      </c>
    </row>
    <row r="1460" spans="1:10" s="128" customFormat="1" x14ac:dyDescent="0.35">
      <c r="A1460" s="138" t="s">
        <v>891</v>
      </c>
      <c r="B1460" s="21">
        <v>6</v>
      </c>
      <c r="C1460" s="20">
        <v>0.7</v>
      </c>
      <c r="D1460" s="135">
        <v>50</v>
      </c>
      <c r="E1460" s="21"/>
      <c r="F1460" s="328">
        <v>42.95</v>
      </c>
      <c r="G1460" s="328">
        <v>39.400000000000006</v>
      </c>
      <c r="H1460" s="331">
        <v>38.700000000000003</v>
      </c>
      <c r="I1460"/>
      <c r="J1460"/>
    </row>
    <row r="1461" spans="1:10" x14ac:dyDescent="0.35">
      <c r="A1461" s="138" t="s">
        <v>895</v>
      </c>
      <c r="B1461" s="21">
        <v>6</v>
      </c>
      <c r="C1461" s="20">
        <v>0.7</v>
      </c>
      <c r="D1461" s="135">
        <v>43</v>
      </c>
      <c r="E1461" s="21"/>
      <c r="F1461" s="328">
        <v>28.3</v>
      </c>
      <c r="G1461" s="328">
        <v>25.950000000000003</v>
      </c>
      <c r="H1461" s="331">
        <v>25.5</v>
      </c>
    </row>
    <row r="1462" spans="1:10" x14ac:dyDescent="0.35">
      <c r="A1462" s="138" t="s">
        <v>14972</v>
      </c>
      <c r="B1462" s="21">
        <v>6</v>
      </c>
      <c r="C1462" s="20">
        <v>0.7</v>
      </c>
      <c r="D1462" s="135">
        <v>46</v>
      </c>
      <c r="E1462" s="21"/>
      <c r="F1462" s="328">
        <v>51.75</v>
      </c>
      <c r="G1462" s="328">
        <v>47.5</v>
      </c>
      <c r="H1462" s="331">
        <v>46.650000000000006</v>
      </c>
    </row>
    <row r="1463" spans="1:10" x14ac:dyDescent="0.35">
      <c r="A1463" s="138" t="s">
        <v>903</v>
      </c>
      <c r="B1463" s="21">
        <v>6</v>
      </c>
      <c r="C1463" s="20">
        <v>0.7</v>
      </c>
      <c r="D1463" s="135">
        <v>56.2</v>
      </c>
      <c r="E1463" s="21"/>
      <c r="F1463" s="328">
        <v>42.900000000000006</v>
      </c>
      <c r="G1463" s="328">
        <v>39.35</v>
      </c>
      <c r="H1463" s="331">
        <v>38.650000000000006</v>
      </c>
    </row>
    <row r="1464" spans="1:10" x14ac:dyDescent="0.35">
      <c r="A1464" s="138" t="s">
        <v>907</v>
      </c>
      <c r="B1464" s="21">
        <v>6</v>
      </c>
      <c r="C1464" s="20">
        <v>0.7</v>
      </c>
      <c r="D1464" s="135">
        <v>46</v>
      </c>
      <c r="E1464" s="21"/>
      <c r="F1464" s="328">
        <v>34.65</v>
      </c>
      <c r="G1464" s="328">
        <v>31.8</v>
      </c>
      <c r="H1464" s="331">
        <v>31.25</v>
      </c>
    </row>
    <row r="1465" spans="1:10" x14ac:dyDescent="0.35">
      <c r="A1465" s="138" t="s">
        <v>911</v>
      </c>
      <c r="B1465" s="21">
        <v>6</v>
      </c>
      <c r="C1465" s="20">
        <v>0.7</v>
      </c>
      <c r="D1465" s="135">
        <v>56.2</v>
      </c>
      <c r="E1465" s="21"/>
      <c r="F1465" s="328">
        <v>43.5</v>
      </c>
      <c r="G1465" s="328">
        <v>39.900000000000006</v>
      </c>
      <c r="H1465" s="331">
        <v>39.200000000000003</v>
      </c>
    </row>
    <row r="1466" spans="1:10" x14ac:dyDescent="0.35">
      <c r="A1466" s="138" t="s">
        <v>915</v>
      </c>
      <c r="B1466" s="21">
        <v>6</v>
      </c>
      <c r="C1466" s="20">
        <v>0.7</v>
      </c>
      <c r="D1466" s="135">
        <v>43</v>
      </c>
      <c r="E1466" s="21"/>
      <c r="F1466" s="328">
        <v>23.400000000000002</v>
      </c>
      <c r="G1466" s="328">
        <v>21.5</v>
      </c>
      <c r="H1466" s="331">
        <v>21.1</v>
      </c>
    </row>
    <row r="1467" spans="1:10" x14ac:dyDescent="0.35">
      <c r="A1467" s="138" t="s">
        <v>919</v>
      </c>
      <c r="B1467" s="21">
        <v>12</v>
      </c>
      <c r="C1467" s="20">
        <v>0.7</v>
      </c>
      <c r="D1467" s="135">
        <v>40</v>
      </c>
      <c r="E1467" s="21"/>
      <c r="F1467" s="328">
        <v>14.600000000000001</v>
      </c>
      <c r="G1467" s="328">
        <v>13.4</v>
      </c>
      <c r="H1467" s="331">
        <v>13.15</v>
      </c>
    </row>
    <row r="1468" spans="1:10" s="128" customFormat="1" x14ac:dyDescent="0.35">
      <c r="A1468" s="138" t="s">
        <v>923</v>
      </c>
      <c r="B1468" s="21">
        <v>6</v>
      </c>
      <c r="C1468" s="20">
        <v>0.7</v>
      </c>
      <c r="D1468" s="135">
        <v>50</v>
      </c>
      <c r="E1468" s="21"/>
      <c r="F1468" s="328">
        <v>39.900000000000006</v>
      </c>
      <c r="G1468" s="328">
        <v>36.6</v>
      </c>
      <c r="H1468" s="331">
        <v>35.950000000000003</v>
      </c>
      <c r="I1468"/>
      <c r="J1468"/>
    </row>
    <row r="1469" spans="1:10" x14ac:dyDescent="0.35">
      <c r="A1469" s="138" t="s">
        <v>927</v>
      </c>
      <c r="B1469" s="21">
        <v>6</v>
      </c>
      <c r="C1469" s="20">
        <v>0.7</v>
      </c>
      <c r="D1469" s="135">
        <v>55.8</v>
      </c>
      <c r="E1469" s="21"/>
      <c r="F1469" s="328">
        <v>45.900000000000006</v>
      </c>
      <c r="G1469" s="328">
        <v>42.150000000000006</v>
      </c>
      <c r="H1469" s="331">
        <v>41.400000000000006</v>
      </c>
    </row>
    <row r="1470" spans="1:10" x14ac:dyDescent="0.35">
      <c r="A1470" s="138" t="s">
        <v>14975</v>
      </c>
      <c r="B1470" s="21">
        <v>6</v>
      </c>
      <c r="C1470" s="20">
        <v>0.7</v>
      </c>
      <c r="D1470" s="135">
        <v>46</v>
      </c>
      <c r="E1470" s="21"/>
      <c r="F1470" s="328">
        <v>62.7</v>
      </c>
      <c r="G1470" s="328">
        <v>57.6</v>
      </c>
      <c r="H1470" s="331">
        <v>56.550000000000004</v>
      </c>
    </row>
    <row r="1471" spans="1:10" x14ac:dyDescent="0.35">
      <c r="A1471" s="138" t="s">
        <v>1011</v>
      </c>
      <c r="B1471" s="21">
        <v>6</v>
      </c>
      <c r="C1471" s="20">
        <v>0.7</v>
      </c>
      <c r="D1471" s="135">
        <v>40</v>
      </c>
      <c r="E1471" s="21"/>
      <c r="F1471" s="328">
        <v>30.900000000000002</v>
      </c>
      <c r="G1471" s="328">
        <v>28.35</v>
      </c>
      <c r="H1471" s="331">
        <v>27.85</v>
      </c>
    </row>
    <row r="1472" spans="1:10" x14ac:dyDescent="0.35">
      <c r="A1472" s="138" t="s">
        <v>14322</v>
      </c>
      <c r="B1472" s="21">
        <v>6</v>
      </c>
      <c r="C1472" s="20">
        <v>0.7</v>
      </c>
      <c r="D1472" s="135">
        <v>40</v>
      </c>
      <c r="E1472" s="21"/>
      <c r="F1472" s="328">
        <v>24.05</v>
      </c>
      <c r="G1472" s="328">
        <v>22.1</v>
      </c>
      <c r="H1472" s="331">
        <v>21.700000000000003</v>
      </c>
    </row>
    <row r="1473" spans="1:10" x14ac:dyDescent="0.35">
      <c r="A1473" s="138" t="s">
        <v>1014</v>
      </c>
      <c r="B1473" s="21">
        <v>6</v>
      </c>
      <c r="C1473" s="20">
        <v>0.7</v>
      </c>
      <c r="D1473" s="135">
        <v>40</v>
      </c>
      <c r="E1473" s="21"/>
      <c r="F1473" s="328">
        <v>24.35</v>
      </c>
      <c r="G1473" s="328">
        <v>22.35</v>
      </c>
      <c r="H1473" s="331">
        <v>21.950000000000003</v>
      </c>
    </row>
    <row r="1474" spans="1:10" x14ac:dyDescent="0.35">
      <c r="A1474" s="138" t="s">
        <v>14591</v>
      </c>
      <c r="B1474" s="21">
        <v>6</v>
      </c>
      <c r="C1474" s="20">
        <v>1</v>
      </c>
      <c r="D1474" s="135">
        <v>46</v>
      </c>
      <c r="E1474" s="21"/>
      <c r="F1474" s="328">
        <v>49.2</v>
      </c>
      <c r="G1474" s="328">
        <v>45.2</v>
      </c>
      <c r="H1474" s="331">
        <v>44.35</v>
      </c>
    </row>
    <row r="1475" spans="1:10" x14ac:dyDescent="0.35">
      <c r="A1475" s="138" t="s">
        <v>1018</v>
      </c>
      <c r="B1475" s="21">
        <v>12</v>
      </c>
      <c r="C1475" s="20">
        <v>1</v>
      </c>
      <c r="D1475" s="135">
        <v>43</v>
      </c>
      <c r="E1475" s="21"/>
      <c r="F1475" s="328">
        <v>40.900000000000006</v>
      </c>
      <c r="G1475" s="328">
        <v>37.550000000000004</v>
      </c>
      <c r="H1475" s="331">
        <v>36.9</v>
      </c>
    </row>
    <row r="1476" spans="1:10" x14ac:dyDescent="0.35">
      <c r="A1476" s="138" t="s">
        <v>1022</v>
      </c>
      <c r="B1476" s="21">
        <v>6</v>
      </c>
      <c r="C1476" s="20">
        <v>0.7</v>
      </c>
      <c r="D1476" s="135">
        <v>43</v>
      </c>
      <c r="E1476" s="21"/>
      <c r="F1476" s="328">
        <v>38.550000000000004</v>
      </c>
      <c r="G1476" s="328">
        <v>35.4</v>
      </c>
      <c r="H1476" s="331">
        <v>34.75</v>
      </c>
    </row>
    <row r="1477" spans="1:10" s="128" customFormat="1" x14ac:dyDescent="0.35">
      <c r="A1477" s="138" t="s">
        <v>1026</v>
      </c>
      <c r="B1477" s="21">
        <v>6</v>
      </c>
      <c r="C1477" s="20">
        <v>0.7</v>
      </c>
      <c r="D1477" s="135">
        <v>43</v>
      </c>
      <c r="E1477" s="21"/>
      <c r="F1477" s="328">
        <v>51.45</v>
      </c>
      <c r="G1477" s="328">
        <v>47.25</v>
      </c>
      <c r="H1477" s="331">
        <v>46.400000000000006</v>
      </c>
      <c r="I1477"/>
      <c r="J1477"/>
    </row>
    <row r="1478" spans="1:10" s="128" customFormat="1" x14ac:dyDescent="0.35">
      <c r="A1478" s="138" t="s">
        <v>1292</v>
      </c>
      <c r="B1478" s="21">
        <v>6</v>
      </c>
      <c r="C1478" s="20">
        <v>0.7</v>
      </c>
      <c r="D1478" s="135">
        <v>46</v>
      </c>
      <c r="E1478" s="21"/>
      <c r="F1478" s="328">
        <v>38.900000000000006</v>
      </c>
      <c r="G1478" s="328">
        <v>35.75</v>
      </c>
      <c r="H1478" s="331">
        <v>35.1</v>
      </c>
      <c r="I1478"/>
      <c r="J1478"/>
    </row>
    <row r="1479" spans="1:10" x14ac:dyDescent="0.35">
      <c r="A1479" s="138" t="s">
        <v>1296</v>
      </c>
      <c r="B1479" s="21">
        <v>6</v>
      </c>
      <c r="C1479" s="20">
        <v>0.7</v>
      </c>
      <c r="D1479" s="135">
        <v>46</v>
      </c>
      <c r="E1479" s="21"/>
      <c r="F1479" s="328">
        <v>65.7</v>
      </c>
      <c r="G1479" s="328">
        <v>60.300000000000004</v>
      </c>
      <c r="H1479" s="331">
        <v>59.25</v>
      </c>
    </row>
    <row r="1480" spans="1:10" x14ac:dyDescent="0.35">
      <c r="A1480" s="138" t="s">
        <v>14798</v>
      </c>
      <c r="B1480" s="21">
        <v>6</v>
      </c>
      <c r="C1480" s="20">
        <v>0.7</v>
      </c>
      <c r="D1480" s="135">
        <v>46</v>
      </c>
      <c r="E1480" s="21"/>
      <c r="F1480" s="328">
        <v>109.05000000000001</v>
      </c>
      <c r="G1480" s="328">
        <v>100.15</v>
      </c>
      <c r="H1480" s="331">
        <v>98.350000000000009</v>
      </c>
    </row>
    <row r="1481" spans="1:10" x14ac:dyDescent="0.35">
      <c r="A1481" s="138" t="s">
        <v>1300</v>
      </c>
      <c r="B1481" s="21">
        <v>6</v>
      </c>
      <c r="C1481" s="20">
        <v>0.7</v>
      </c>
      <c r="D1481" s="135">
        <v>46</v>
      </c>
      <c r="E1481" s="21"/>
      <c r="F1481" s="328">
        <v>37.1</v>
      </c>
      <c r="G1481" s="328">
        <v>34.050000000000004</v>
      </c>
      <c r="H1481" s="331">
        <v>33.450000000000003</v>
      </c>
    </row>
    <row r="1482" spans="1:10" x14ac:dyDescent="0.35">
      <c r="A1482" s="138" t="s">
        <v>1303</v>
      </c>
      <c r="B1482" s="21">
        <v>6</v>
      </c>
      <c r="C1482" s="20">
        <v>0.7</v>
      </c>
      <c r="D1482" s="135">
        <v>64</v>
      </c>
      <c r="E1482" s="21"/>
      <c r="F1482" s="328">
        <v>49.650000000000006</v>
      </c>
      <c r="G1482" s="328">
        <v>45.6</v>
      </c>
      <c r="H1482" s="331">
        <v>44.800000000000004</v>
      </c>
    </row>
    <row r="1483" spans="1:10" x14ac:dyDescent="0.35">
      <c r="A1483" s="138" t="s">
        <v>1307</v>
      </c>
      <c r="B1483" s="21">
        <v>6</v>
      </c>
      <c r="C1483" s="20">
        <v>0.7</v>
      </c>
      <c r="D1483" s="135">
        <v>46</v>
      </c>
      <c r="E1483" s="21"/>
      <c r="F1483" s="328">
        <v>33.6</v>
      </c>
      <c r="G1483" s="328">
        <v>30.85</v>
      </c>
      <c r="H1483" s="331">
        <v>30.3</v>
      </c>
    </row>
    <row r="1484" spans="1:10" x14ac:dyDescent="0.35">
      <c r="A1484" s="138" t="s">
        <v>14646</v>
      </c>
      <c r="B1484" s="21">
        <v>6</v>
      </c>
      <c r="C1484" s="20">
        <v>0.7</v>
      </c>
      <c r="D1484" s="135">
        <v>59.6</v>
      </c>
      <c r="E1484" s="21"/>
      <c r="F1484" s="328">
        <v>45.6</v>
      </c>
      <c r="G1484" s="328">
        <v>41.900000000000006</v>
      </c>
      <c r="H1484" s="331">
        <v>41.150000000000006</v>
      </c>
    </row>
    <row r="1485" spans="1:10" s="128" customFormat="1" x14ac:dyDescent="0.35">
      <c r="A1485" s="138" t="s">
        <v>1310</v>
      </c>
      <c r="B1485" s="21">
        <v>6</v>
      </c>
      <c r="C1485" s="20">
        <v>0.7</v>
      </c>
      <c r="D1485" s="135">
        <v>53</v>
      </c>
      <c r="E1485" s="21"/>
      <c r="F1485" s="328">
        <v>54.800000000000004</v>
      </c>
      <c r="G1485" s="328">
        <v>50.300000000000004</v>
      </c>
      <c r="H1485" s="331">
        <v>49.400000000000006</v>
      </c>
      <c r="I1485"/>
      <c r="J1485"/>
    </row>
    <row r="1486" spans="1:10" x14ac:dyDescent="0.35">
      <c r="A1486" s="138" t="s">
        <v>15010</v>
      </c>
      <c r="B1486" s="21">
        <v>6</v>
      </c>
      <c r="C1486" s="20">
        <v>0.7</v>
      </c>
      <c r="D1486" s="135">
        <v>40</v>
      </c>
      <c r="E1486" s="21"/>
      <c r="F1486" s="328">
        <v>23.75</v>
      </c>
      <c r="G1486" s="328">
        <v>21.8</v>
      </c>
      <c r="H1486" s="331">
        <v>21.400000000000002</v>
      </c>
    </row>
    <row r="1487" spans="1:10" s="128" customFormat="1" x14ac:dyDescent="0.35">
      <c r="A1487" s="138" t="s">
        <v>1315</v>
      </c>
      <c r="B1487" s="21">
        <v>6</v>
      </c>
      <c r="C1487" s="20">
        <v>0.7</v>
      </c>
      <c r="D1487" s="135">
        <v>40</v>
      </c>
      <c r="E1487" s="21"/>
      <c r="F1487" s="328">
        <v>57.300000000000004</v>
      </c>
      <c r="G1487" s="328">
        <v>52.6</v>
      </c>
      <c r="H1487" s="331">
        <v>51.650000000000006</v>
      </c>
      <c r="I1487"/>
      <c r="J1487"/>
    </row>
    <row r="1488" spans="1:10" s="128" customFormat="1" x14ac:dyDescent="0.35">
      <c r="A1488" s="138" t="s">
        <v>14324</v>
      </c>
      <c r="B1488" s="21">
        <v>6</v>
      </c>
      <c r="C1488" s="20">
        <v>0.7</v>
      </c>
      <c r="D1488" s="135">
        <v>40</v>
      </c>
      <c r="E1488" s="21"/>
      <c r="F1488" s="328">
        <v>96.95</v>
      </c>
      <c r="G1488" s="328">
        <v>89</v>
      </c>
      <c r="H1488" s="331">
        <v>87.4</v>
      </c>
      <c r="I1488"/>
      <c r="J1488"/>
    </row>
    <row r="1489" spans="1:10" x14ac:dyDescent="0.35">
      <c r="A1489" s="138" t="s">
        <v>1319</v>
      </c>
      <c r="B1489" s="21">
        <v>120</v>
      </c>
      <c r="C1489" s="20">
        <v>0.05</v>
      </c>
      <c r="D1489" s="135">
        <v>40</v>
      </c>
      <c r="E1489" s="21"/>
      <c r="F1489" s="328">
        <v>4.8000000000000007</v>
      </c>
      <c r="G1489" s="328">
        <v>4.4000000000000004</v>
      </c>
      <c r="H1489" s="331">
        <v>4.3</v>
      </c>
    </row>
    <row r="1490" spans="1:10" s="128" customFormat="1" x14ac:dyDescent="0.35">
      <c r="A1490" s="138" t="s">
        <v>14412</v>
      </c>
      <c r="B1490" s="21">
        <v>6</v>
      </c>
      <c r="C1490" s="20">
        <v>0.7</v>
      </c>
      <c r="D1490" s="135">
        <v>40</v>
      </c>
      <c r="E1490" s="21"/>
      <c r="F1490" s="328">
        <v>15.5</v>
      </c>
      <c r="G1490" s="328">
        <v>14.25</v>
      </c>
      <c r="H1490" s="331">
        <v>14</v>
      </c>
      <c r="I1490"/>
      <c r="J1490"/>
    </row>
    <row r="1491" spans="1:10" x14ac:dyDescent="0.35">
      <c r="A1491" s="138" t="s">
        <v>14623</v>
      </c>
      <c r="B1491" s="21">
        <v>6</v>
      </c>
      <c r="C1491" s="20">
        <v>0.7</v>
      </c>
      <c r="D1491" s="135">
        <v>39</v>
      </c>
      <c r="E1491" s="21"/>
      <c r="F1491" s="328">
        <v>15.450000000000001</v>
      </c>
      <c r="G1491" s="328">
        <v>14.15</v>
      </c>
      <c r="H1491" s="331">
        <v>13.9</v>
      </c>
    </row>
    <row r="1492" spans="1:10" x14ac:dyDescent="0.35">
      <c r="A1492" s="138" t="s">
        <v>1343</v>
      </c>
      <c r="B1492" s="21">
        <v>6</v>
      </c>
      <c r="C1492" s="20">
        <v>0.7</v>
      </c>
      <c r="D1492" s="135">
        <v>46</v>
      </c>
      <c r="E1492" s="21"/>
      <c r="F1492" s="328">
        <v>38.900000000000006</v>
      </c>
      <c r="G1492" s="328">
        <v>35.75</v>
      </c>
      <c r="H1492" s="331">
        <v>35.1</v>
      </c>
    </row>
    <row r="1493" spans="1:10" x14ac:dyDescent="0.35">
      <c r="A1493" s="138" t="s">
        <v>1354</v>
      </c>
      <c r="B1493" s="21">
        <v>6</v>
      </c>
      <c r="C1493" s="20">
        <v>0.7</v>
      </c>
      <c r="D1493" s="135">
        <v>43</v>
      </c>
      <c r="E1493" s="21"/>
      <c r="F1493" s="328">
        <v>60</v>
      </c>
      <c r="G1493" s="328">
        <v>55.1</v>
      </c>
      <c r="H1493" s="331">
        <v>54.1</v>
      </c>
    </row>
    <row r="1494" spans="1:10" s="128" customFormat="1" x14ac:dyDescent="0.35">
      <c r="A1494" s="138" t="s">
        <v>14299</v>
      </c>
      <c r="B1494" s="21">
        <v>6</v>
      </c>
      <c r="C1494" s="20">
        <v>0.7</v>
      </c>
      <c r="D1494" s="135">
        <v>40</v>
      </c>
      <c r="E1494" s="21"/>
      <c r="F1494" s="328">
        <v>58.5</v>
      </c>
      <c r="G1494" s="328">
        <v>53.75</v>
      </c>
      <c r="H1494" s="331">
        <v>52.75</v>
      </c>
      <c r="I1494"/>
      <c r="J1494"/>
    </row>
    <row r="1495" spans="1:10" x14ac:dyDescent="0.35">
      <c r="A1495" s="138" t="s">
        <v>1358</v>
      </c>
      <c r="B1495" s="21">
        <v>6</v>
      </c>
      <c r="C1495" s="20">
        <v>0.7</v>
      </c>
      <c r="D1495" s="135">
        <v>40</v>
      </c>
      <c r="E1495" s="21"/>
      <c r="F1495" s="328">
        <v>46.300000000000004</v>
      </c>
      <c r="G1495" s="328">
        <v>42.550000000000004</v>
      </c>
      <c r="H1495" s="331">
        <v>41.75</v>
      </c>
    </row>
    <row r="1496" spans="1:10" x14ac:dyDescent="0.35">
      <c r="A1496" s="138" t="s">
        <v>1362</v>
      </c>
      <c r="B1496" s="21">
        <v>6</v>
      </c>
      <c r="C1496" s="20">
        <v>0.7</v>
      </c>
      <c r="D1496" s="135">
        <v>47.8</v>
      </c>
      <c r="E1496" s="21"/>
      <c r="F1496" s="328">
        <v>76.3</v>
      </c>
      <c r="G1496" s="328">
        <v>70.05</v>
      </c>
      <c r="H1496" s="331">
        <v>68.8</v>
      </c>
    </row>
    <row r="1497" spans="1:10" s="128" customFormat="1" x14ac:dyDescent="0.35">
      <c r="A1497" s="138" t="s">
        <v>14301</v>
      </c>
      <c r="B1497" s="21">
        <v>6</v>
      </c>
      <c r="C1497" s="20">
        <v>0.7</v>
      </c>
      <c r="D1497" s="135">
        <v>40</v>
      </c>
      <c r="E1497" s="21"/>
      <c r="F1497" s="328">
        <v>86.600000000000009</v>
      </c>
      <c r="G1497" s="328">
        <v>79.5</v>
      </c>
      <c r="H1497" s="331">
        <v>78.050000000000011</v>
      </c>
      <c r="I1497"/>
      <c r="J1497"/>
    </row>
    <row r="1498" spans="1:10" s="128" customFormat="1" x14ac:dyDescent="0.35">
      <c r="A1498" s="138" t="s">
        <v>1366</v>
      </c>
      <c r="B1498" s="21">
        <v>6</v>
      </c>
      <c r="C1498" s="20">
        <v>0.7</v>
      </c>
      <c r="D1498" s="135">
        <v>43</v>
      </c>
      <c r="E1498" s="21"/>
      <c r="F1498" s="328">
        <v>78.850000000000009</v>
      </c>
      <c r="G1498" s="328">
        <v>72.400000000000006</v>
      </c>
      <c r="H1498" s="331">
        <v>71.100000000000009</v>
      </c>
      <c r="I1498"/>
      <c r="J1498"/>
    </row>
    <row r="1499" spans="1:10" x14ac:dyDescent="0.35">
      <c r="A1499" s="138" t="s">
        <v>1370</v>
      </c>
      <c r="B1499" s="21">
        <v>6</v>
      </c>
      <c r="C1499" s="20">
        <v>0.7</v>
      </c>
      <c r="D1499" s="135">
        <v>48.3</v>
      </c>
      <c r="E1499" s="21"/>
      <c r="F1499" s="328">
        <v>81.2</v>
      </c>
      <c r="G1499" s="328">
        <v>74.55</v>
      </c>
      <c r="H1499" s="331">
        <v>73.25</v>
      </c>
    </row>
    <row r="1500" spans="1:10" x14ac:dyDescent="0.35">
      <c r="A1500" s="138" t="s">
        <v>1374</v>
      </c>
      <c r="B1500" s="21">
        <v>6</v>
      </c>
      <c r="C1500" s="20">
        <v>0.7</v>
      </c>
      <c r="D1500" s="135">
        <v>47.6</v>
      </c>
      <c r="E1500" s="21"/>
      <c r="F1500" s="328">
        <v>225.75</v>
      </c>
      <c r="G1500" s="328">
        <v>207.25</v>
      </c>
      <c r="H1500" s="331">
        <v>203.55</v>
      </c>
    </row>
    <row r="1501" spans="1:10" x14ac:dyDescent="0.35">
      <c r="A1501" s="138" t="s">
        <v>14486</v>
      </c>
      <c r="B1501" s="21">
        <v>3</v>
      </c>
      <c r="C1501" s="20">
        <v>0.7</v>
      </c>
      <c r="D1501" s="135">
        <v>40</v>
      </c>
      <c r="E1501" s="21"/>
      <c r="F1501" s="328">
        <v>255.55</v>
      </c>
      <c r="G1501" s="328">
        <v>234.60000000000002</v>
      </c>
      <c r="H1501" s="331">
        <v>230.4</v>
      </c>
    </row>
    <row r="1502" spans="1:10" x14ac:dyDescent="0.35">
      <c r="A1502" s="138" t="s">
        <v>14509</v>
      </c>
      <c r="B1502" s="21">
        <v>3</v>
      </c>
      <c r="C1502" s="20">
        <v>0.7</v>
      </c>
      <c r="D1502" s="135">
        <v>48</v>
      </c>
      <c r="E1502" s="21"/>
      <c r="F1502" s="328">
        <v>585.65</v>
      </c>
      <c r="G1502" s="328">
        <v>537.65</v>
      </c>
      <c r="H1502" s="331">
        <v>528.05000000000007</v>
      </c>
    </row>
    <row r="1503" spans="1:10" s="128" customFormat="1" x14ac:dyDescent="0.35">
      <c r="A1503" s="138" t="s">
        <v>1378</v>
      </c>
      <c r="B1503" s="21">
        <v>6</v>
      </c>
      <c r="C1503" s="20">
        <v>0.7</v>
      </c>
      <c r="D1503" s="135">
        <v>43</v>
      </c>
      <c r="E1503" s="21"/>
      <c r="F1503" s="328">
        <v>65.5</v>
      </c>
      <c r="G1503" s="328">
        <v>60.150000000000006</v>
      </c>
      <c r="H1503" s="331">
        <v>59.050000000000004</v>
      </c>
      <c r="I1503"/>
      <c r="J1503"/>
    </row>
    <row r="1504" spans="1:10" x14ac:dyDescent="0.35">
      <c r="A1504" s="138" t="s">
        <v>1453</v>
      </c>
      <c r="B1504" s="21">
        <v>6</v>
      </c>
      <c r="C1504" s="20">
        <v>0.7</v>
      </c>
      <c r="D1504" s="135">
        <v>40</v>
      </c>
      <c r="E1504" s="21"/>
      <c r="F1504" s="328">
        <v>40.200000000000003</v>
      </c>
      <c r="G1504" s="328">
        <v>36.950000000000003</v>
      </c>
      <c r="H1504" s="331">
        <v>36.25</v>
      </c>
    </row>
    <row r="1505" spans="1:10" x14ac:dyDescent="0.35">
      <c r="A1505" s="138" t="s">
        <v>1471</v>
      </c>
      <c r="B1505" s="21">
        <v>6</v>
      </c>
      <c r="C1505" s="20">
        <v>0.7</v>
      </c>
      <c r="D1505" s="135">
        <v>46</v>
      </c>
      <c r="E1505" s="21"/>
      <c r="F1505" s="328">
        <v>49.300000000000004</v>
      </c>
      <c r="G1505" s="328">
        <v>45.25</v>
      </c>
      <c r="H1505" s="331">
        <v>44.45</v>
      </c>
    </row>
    <row r="1506" spans="1:10" x14ac:dyDescent="0.35">
      <c r="A1506" s="138" t="s">
        <v>1500</v>
      </c>
      <c r="B1506" s="21">
        <v>12</v>
      </c>
      <c r="C1506" s="20">
        <v>1</v>
      </c>
      <c r="D1506" s="135">
        <v>40</v>
      </c>
      <c r="E1506" s="21"/>
      <c r="F1506" s="328">
        <v>13.15</v>
      </c>
      <c r="G1506" s="328">
        <v>12.05</v>
      </c>
      <c r="H1506" s="331">
        <v>11.850000000000001</v>
      </c>
    </row>
    <row r="1507" spans="1:10" x14ac:dyDescent="0.35">
      <c r="A1507" s="138" t="s">
        <v>1568</v>
      </c>
      <c r="B1507" s="21">
        <v>6</v>
      </c>
      <c r="C1507" s="20">
        <v>1</v>
      </c>
      <c r="D1507" s="135">
        <v>43</v>
      </c>
      <c r="E1507" s="21"/>
      <c r="F1507" s="328">
        <v>42.1</v>
      </c>
      <c r="G1507" s="328">
        <v>38.650000000000006</v>
      </c>
      <c r="H1507" s="331">
        <v>38</v>
      </c>
    </row>
    <row r="1508" spans="1:10" s="128" customFormat="1" x14ac:dyDescent="0.35">
      <c r="A1508" s="138" t="s">
        <v>1572</v>
      </c>
      <c r="B1508" s="21">
        <v>6</v>
      </c>
      <c r="C1508" s="20">
        <v>0.7</v>
      </c>
      <c r="D1508" s="135">
        <v>43</v>
      </c>
      <c r="E1508" s="21"/>
      <c r="F1508" s="328">
        <v>28.85</v>
      </c>
      <c r="G1508" s="328">
        <v>26.5</v>
      </c>
      <c r="H1508" s="331">
        <v>26</v>
      </c>
      <c r="I1508"/>
      <c r="J1508"/>
    </row>
    <row r="1509" spans="1:10" x14ac:dyDescent="0.35">
      <c r="A1509" s="138" t="s">
        <v>1576</v>
      </c>
      <c r="B1509" s="21">
        <v>6</v>
      </c>
      <c r="C1509" s="20">
        <v>0.7</v>
      </c>
      <c r="D1509" s="135">
        <v>46</v>
      </c>
      <c r="E1509" s="21"/>
      <c r="F1509" s="328">
        <v>34.300000000000004</v>
      </c>
      <c r="G1509" s="328">
        <v>31.5</v>
      </c>
      <c r="H1509" s="331">
        <v>30.900000000000002</v>
      </c>
    </row>
    <row r="1510" spans="1:10" x14ac:dyDescent="0.35">
      <c r="A1510" s="138" t="s">
        <v>1580</v>
      </c>
      <c r="B1510" s="21">
        <v>6</v>
      </c>
      <c r="C1510" s="20">
        <v>0.7</v>
      </c>
      <c r="D1510" s="135">
        <v>46</v>
      </c>
      <c r="E1510" s="21"/>
      <c r="F1510" s="328">
        <v>37.1</v>
      </c>
      <c r="G1510" s="328">
        <v>34.050000000000004</v>
      </c>
      <c r="H1510" s="331">
        <v>33.450000000000003</v>
      </c>
    </row>
    <row r="1511" spans="1:10" s="128" customFormat="1" x14ac:dyDescent="0.35">
      <c r="A1511" s="138" t="s">
        <v>1584</v>
      </c>
      <c r="B1511" s="21">
        <v>6</v>
      </c>
      <c r="C1511" s="20">
        <v>0.7</v>
      </c>
      <c r="D1511" s="135">
        <v>43</v>
      </c>
      <c r="E1511" s="21"/>
      <c r="F1511" s="328">
        <v>57.550000000000004</v>
      </c>
      <c r="G1511" s="328">
        <v>52.85</v>
      </c>
      <c r="H1511" s="331">
        <v>51.900000000000006</v>
      </c>
      <c r="I1511"/>
      <c r="J1511"/>
    </row>
    <row r="1512" spans="1:10" x14ac:dyDescent="0.35">
      <c r="A1512" s="138" t="s">
        <v>1588</v>
      </c>
      <c r="B1512" s="21">
        <v>6</v>
      </c>
      <c r="C1512" s="20">
        <v>0.7</v>
      </c>
      <c r="D1512" s="135">
        <v>46</v>
      </c>
      <c r="E1512" s="21"/>
      <c r="F1512" s="328">
        <v>146.30000000000001</v>
      </c>
      <c r="G1512" s="328">
        <v>134.30000000000001</v>
      </c>
      <c r="H1512" s="331">
        <v>131.9</v>
      </c>
    </row>
    <row r="1513" spans="1:10" x14ac:dyDescent="0.35">
      <c r="A1513" s="138" t="s">
        <v>1592</v>
      </c>
      <c r="B1513" s="21">
        <v>2</v>
      </c>
      <c r="C1513" s="20">
        <v>0.7</v>
      </c>
      <c r="D1513" s="135">
        <v>46</v>
      </c>
      <c r="E1513" s="21"/>
      <c r="F1513" s="328">
        <v>536.70000000000005</v>
      </c>
      <c r="G1513" s="328">
        <v>492.70000000000005</v>
      </c>
      <c r="H1513" s="331">
        <v>483.90000000000003</v>
      </c>
    </row>
    <row r="1514" spans="1:10" x14ac:dyDescent="0.35">
      <c r="A1514" s="138" t="s">
        <v>1596</v>
      </c>
      <c r="B1514" s="21">
        <v>6</v>
      </c>
      <c r="C1514" s="20">
        <v>1</v>
      </c>
      <c r="D1514" s="135">
        <v>46</v>
      </c>
      <c r="E1514" s="21"/>
      <c r="F1514" s="328">
        <v>44.35</v>
      </c>
      <c r="G1514" s="328">
        <v>40.700000000000003</v>
      </c>
      <c r="H1514" s="331">
        <v>39.950000000000003</v>
      </c>
    </row>
    <row r="1515" spans="1:10" s="128" customFormat="1" x14ac:dyDescent="0.35">
      <c r="A1515" s="138" t="s">
        <v>1600</v>
      </c>
      <c r="B1515" s="21">
        <v>6</v>
      </c>
      <c r="C1515" s="20">
        <v>0.7</v>
      </c>
      <c r="D1515" s="135">
        <v>43</v>
      </c>
      <c r="E1515" s="21"/>
      <c r="F1515" s="328">
        <v>35.6</v>
      </c>
      <c r="G1515" s="328">
        <v>32.700000000000003</v>
      </c>
      <c r="H1515" s="331">
        <v>32.1</v>
      </c>
      <c r="I1515"/>
      <c r="J1515"/>
    </row>
    <row r="1516" spans="1:10" x14ac:dyDescent="0.35">
      <c r="A1516" s="138" t="s">
        <v>14800</v>
      </c>
      <c r="B1516" s="21">
        <v>6</v>
      </c>
      <c r="C1516" s="20">
        <v>0.7</v>
      </c>
      <c r="D1516" s="135">
        <v>46</v>
      </c>
      <c r="E1516" s="21"/>
      <c r="F1516" s="328">
        <v>45.650000000000006</v>
      </c>
      <c r="G1516" s="328">
        <v>41.900000000000006</v>
      </c>
      <c r="H1516" s="331">
        <v>41.150000000000006</v>
      </c>
    </row>
    <row r="1517" spans="1:10" x14ac:dyDescent="0.35">
      <c r="A1517" s="138" t="s">
        <v>14802</v>
      </c>
      <c r="B1517" s="21">
        <v>6</v>
      </c>
      <c r="C1517" s="20">
        <v>0.7</v>
      </c>
      <c r="D1517" s="135">
        <v>46</v>
      </c>
      <c r="E1517" s="21"/>
      <c r="F1517" s="328">
        <v>45.650000000000006</v>
      </c>
      <c r="G1517" s="328">
        <v>41.900000000000006</v>
      </c>
      <c r="H1517" s="331">
        <v>41.150000000000006</v>
      </c>
    </row>
    <row r="1518" spans="1:10" s="128" customFormat="1" x14ac:dyDescent="0.35">
      <c r="A1518" s="138" t="s">
        <v>14614</v>
      </c>
      <c r="B1518" s="21">
        <v>6</v>
      </c>
      <c r="C1518" s="20">
        <v>0.7</v>
      </c>
      <c r="D1518" s="135">
        <v>46</v>
      </c>
      <c r="E1518" s="21"/>
      <c r="F1518" s="328">
        <v>40.75</v>
      </c>
      <c r="G1518" s="328">
        <v>37.4</v>
      </c>
      <c r="H1518" s="331">
        <v>36.75</v>
      </c>
      <c r="I1518"/>
      <c r="J1518"/>
    </row>
    <row r="1519" spans="1:10" x14ac:dyDescent="0.35">
      <c r="A1519" s="138" t="s">
        <v>1604</v>
      </c>
      <c r="B1519" s="21">
        <v>6</v>
      </c>
      <c r="C1519" s="20">
        <v>0.7</v>
      </c>
      <c r="D1519" s="135">
        <v>43</v>
      </c>
      <c r="E1519" s="21"/>
      <c r="F1519" s="328">
        <v>63.650000000000006</v>
      </c>
      <c r="G1519" s="328">
        <v>58.45</v>
      </c>
      <c r="H1519" s="331">
        <v>57.400000000000006</v>
      </c>
    </row>
    <row r="1520" spans="1:10" s="128" customFormat="1" x14ac:dyDescent="0.35">
      <c r="A1520" s="138" t="s">
        <v>1770</v>
      </c>
      <c r="B1520" s="21">
        <v>6</v>
      </c>
      <c r="C1520" s="20">
        <v>1</v>
      </c>
      <c r="D1520" s="135">
        <v>40</v>
      </c>
      <c r="E1520" s="21"/>
      <c r="F1520" s="328">
        <v>15.450000000000001</v>
      </c>
      <c r="G1520" s="328">
        <v>14.200000000000001</v>
      </c>
      <c r="H1520" s="331">
        <v>13.950000000000001</v>
      </c>
      <c r="I1520"/>
      <c r="J1520"/>
    </row>
    <row r="1521" spans="1:10" x14ac:dyDescent="0.35">
      <c r="A1521" s="138" t="s">
        <v>1778</v>
      </c>
      <c r="B1521" s="21">
        <v>6</v>
      </c>
      <c r="C1521" s="20">
        <v>0.7</v>
      </c>
      <c r="D1521" s="135">
        <v>40</v>
      </c>
      <c r="E1521" s="21"/>
      <c r="F1521" s="328">
        <v>14.8</v>
      </c>
      <c r="G1521" s="328">
        <v>13.600000000000001</v>
      </c>
      <c r="H1521" s="331">
        <v>13.350000000000001</v>
      </c>
    </row>
    <row r="1522" spans="1:10" x14ac:dyDescent="0.35">
      <c r="A1522" s="138" t="s">
        <v>1782</v>
      </c>
      <c r="B1522" s="21">
        <v>6</v>
      </c>
      <c r="C1522" s="20">
        <v>0.7</v>
      </c>
      <c r="D1522" s="135">
        <v>40</v>
      </c>
      <c r="E1522" s="21"/>
      <c r="F1522" s="328">
        <v>25.900000000000002</v>
      </c>
      <c r="G1522" s="328">
        <v>23.75</v>
      </c>
      <c r="H1522" s="331">
        <v>23.35</v>
      </c>
    </row>
    <row r="1523" spans="1:10" s="128" customFormat="1" x14ac:dyDescent="0.35">
      <c r="A1523" s="138" t="s">
        <v>1786</v>
      </c>
      <c r="B1523" s="21">
        <v>6</v>
      </c>
      <c r="C1523" s="20">
        <v>0.7</v>
      </c>
      <c r="D1523" s="135">
        <v>46.3</v>
      </c>
      <c r="E1523" s="21"/>
      <c r="F1523" s="328">
        <v>22.200000000000003</v>
      </c>
      <c r="G1523" s="328">
        <v>20.350000000000001</v>
      </c>
      <c r="H1523" s="331">
        <v>20</v>
      </c>
      <c r="I1523"/>
      <c r="J1523"/>
    </row>
    <row r="1524" spans="1:10" s="128" customFormat="1" x14ac:dyDescent="0.35">
      <c r="A1524" s="138" t="s">
        <v>1791</v>
      </c>
      <c r="B1524" s="21">
        <v>6</v>
      </c>
      <c r="C1524" s="20">
        <v>0.7</v>
      </c>
      <c r="D1524" s="135">
        <v>46.3</v>
      </c>
      <c r="E1524" s="21"/>
      <c r="F1524" s="328">
        <v>21.55</v>
      </c>
      <c r="G1524" s="328">
        <v>19.8</v>
      </c>
      <c r="H1524" s="331">
        <v>19.450000000000003</v>
      </c>
      <c r="I1524"/>
      <c r="J1524"/>
    </row>
    <row r="1525" spans="1:10" x14ac:dyDescent="0.35">
      <c r="A1525" s="138" t="s">
        <v>1795</v>
      </c>
      <c r="B1525" s="21">
        <v>6</v>
      </c>
      <c r="C1525" s="20">
        <v>0.7</v>
      </c>
      <c r="D1525" s="135">
        <v>50</v>
      </c>
      <c r="E1525" s="21"/>
      <c r="F1525" s="328">
        <v>102.10000000000001</v>
      </c>
      <c r="G1525" s="328">
        <v>93.75</v>
      </c>
      <c r="H1525" s="331">
        <v>92.050000000000011</v>
      </c>
    </row>
    <row r="1526" spans="1:10" s="128" customFormat="1" x14ac:dyDescent="0.35">
      <c r="A1526" s="138" t="s">
        <v>1799</v>
      </c>
      <c r="B1526" s="21">
        <v>6</v>
      </c>
      <c r="C1526" s="20">
        <v>0.7</v>
      </c>
      <c r="D1526" s="135">
        <v>50</v>
      </c>
      <c r="E1526" s="21"/>
      <c r="F1526" s="328">
        <v>274.75</v>
      </c>
      <c r="G1526" s="328">
        <v>252.20000000000002</v>
      </c>
      <c r="H1526" s="331">
        <v>247.70000000000002</v>
      </c>
      <c r="I1526"/>
      <c r="J1526"/>
    </row>
    <row r="1527" spans="1:10" s="128" customFormat="1" x14ac:dyDescent="0.35">
      <c r="A1527" s="138" t="s">
        <v>1803</v>
      </c>
      <c r="B1527" s="21">
        <v>6</v>
      </c>
      <c r="C1527" s="20">
        <v>0.7</v>
      </c>
      <c r="D1527" s="135">
        <v>50</v>
      </c>
      <c r="E1527" s="21"/>
      <c r="F1527" s="328">
        <v>25.25</v>
      </c>
      <c r="G1527" s="328">
        <v>23.200000000000003</v>
      </c>
      <c r="H1527" s="331">
        <v>22.75</v>
      </c>
      <c r="I1527"/>
      <c r="J1527"/>
    </row>
    <row r="1528" spans="1:10" s="128" customFormat="1" x14ac:dyDescent="0.35">
      <c r="A1528" s="138" t="s">
        <v>1807</v>
      </c>
      <c r="B1528" s="21">
        <v>6</v>
      </c>
      <c r="C1528" s="20">
        <v>0.7</v>
      </c>
      <c r="D1528" s="135">
        <v>50</v>
      </c>
      <c r="E1528" s="21"/>
      <c r="F1528" s="328">
        <v>15.200000000000001</v>
      </c>
      <c r="G1528" s="328">
        <v>13.950000000000001</v>
      </c>
      <c r="H1528" s="331">
        <v>13.700000000000001</v>
      </c>
      <c r="I1528"/>
      <c r="J1528"/>
    </row>
    <row r="1529" spans="1:10" x14ac:dyDescent="0.35">
      <c r="A1529" s="138" t="s">
        <v>1811</v>
      </c>
      <c r="B1529" s="21">
        <v>6</v>
      </c>
      <c r="C1529" s="20">
        <v>0.7</v>
      </c>
      <c r="D1529" s="135">
        <v>50</v>
      </c>
      <c r="E1529" s="21"/>
      <c r="F1529" s="328">
        <v>18.100000000000001</v>
      </c>
      <c r="G1529" s="328">
        <v>16.650000000000002</v>
      </c>
      <c r="H1529" s="331">
        <v>16.350000000000001</v>
      </c>
    </row>
    <row r="1530" spans="1:10" x14ac:dyDescent="0.35">
      <c r="A1530" s="138" t="s">
        <v>1819</v>
      </c>
      <c r="B1530" s="21">
        <v>6</v>
      </c>
      <c r="C1530" s="20">
        <v>0.7</v>
      </c>
      <c r="D1530" s="135">
        <v>40</v>
      </c>
      <c r="E1530" s="21"/>
      <c r="F1530" s="328">
        <v>23.150000000000002</v>
      </c>
      <c r="G1530" s="328">
        <v>21.25</v>
      </c>
      <c r="H1530" s="331">
        <v>20.85</v>
      </c>
    </row>
    <row r="1531" spans="1:10" s="128" customFormat="1" x14ac:dyDescent="0.35">
      <c r="A1531" s="138" t="s">
        <v>1843</v>
      </c>
      <c r="B1531" s="21">
        <v>12</v>
      </c>
      <c r="C1531" s="20">
        <v>1</v>
      </c>
      <c r="D1531" s="135">
        <v>40</v>
      </c>
      <c r="E1531" s="21"/>
      <c r="F1531" s="328">
        <v>12.450000000000001</v>
      </c>
      <c r="G1531" s="328">
        <v>11.450000000000001</v>
      </c>
      <c r="H1531" s="331">
        <v>11.25</v>
      </c>
      <c r="I1531"/>
      <c r="J1531"/>
    </row>
    <row r="1532" spans="1:10" s="128" customFormat="1" x14ac:dyDescent="0.35">
      <c r="A1532" s="138" t="s">
        <v>1851</v>
      </c>
      <c r="B1532" s="21">
        <v>12</v>
      </c>
      <c r="C1532" s="20">
        <v>1</v>
      </c>
      <c r="D1532" s="135">
        <v>40</v>
      </c>
      <c r="E1532" s="21"/>
      <c r="F1532" s="328">
        <v>13.350000000000001</v>
      </c>
      <c r="G1532" s="328">
        <v>12.3</v>
      </c>
      <c r="H1532" s="331">
        <v>12.05</v>
      </c>
      <c r="I1532"/>
      <c r="J1532"/>
    </row>
    <row r="1533" spans="1:10" x14ac:dyDescent="0.35">
      <c r="A1533" s="138" t="s">
        <v>14650</v>
      </c>
      <c r="B1533" s="21">
        <v>6</v>
      </c>
      <c r="C1533" s="20">
        <v>0.7</v>
      </c>
      <c r="D1533" s="135">
        <v>46.7</v>
      </c>
      <c r="E1533" s="21"/>
      <c r="F1533" s="328">
        <v>40.800000000000004</v>
      </c>
      <c r="G1533" s="328">
        <v>37.450000000000003</v>
      </c>
      <c r="H1533" s="331">
        <v>36.800000000000004</v>
      </c>
    </row>
    <row r="1534" spans="1:10" x14ac:dyDescent="0.35">
      <c r="A1534" s="138" t="s">
        <v>1870</v>
      </c>
      <c r="B1534" s="21">
        <v>6</v>
      </c>
      <c r="C1534" s="20">
        <v>0.7</v>
      </c>
      <c r="D1534" s="135">
        <v>43</v>
      </c>
      <c r="E1534" s="21"/>
      <c r="F1534" s="328">
        <v>56.35</v>
      </c>
      <c r="G1534" s="328">
        <v>51.75</v>
      </c>
      <c r="H1534" s="331">
        <v>50.800000000000004</v>
      </c>
    </row>
    <row r="1535" spans="1:10" s="128" customFormat="1" x14ac:dyDescent="0.35">
      <c r="A1535" s="138" t="s">
        <v>14652</v>
      </c>
      <c r="B1535" s="21">
        <v>6</v>
      </c>
      <c r="C1535" s="20">
        <v>0.7</v>
      </c>
      <c r="D1535" s="135">
        <v>51.5</v>
      </c>
      <c r="E1535" s="21"/>
      <c r="F1535" s="328">
        <v>201.65</v>
      </c>
      <c r="G1535" s="328">
        <v>185.15</v>
      </c>
      <c r="H1535" s="331">
        <v>181.85000000000002</v>
      </c>
      <c r="I1535"/>
      <c r="J1535"/>
    </row>
    <row r="1536" spans="1:10" x14ac:dyDescent="0.35">
      <c r="A1536" s="138" t="s">
        <v>1878</v>
      </c>
      <c r="B1536" s="21">
        <v>6</v>
      </c>
      <c r="C1536" s="20">
        <v>0.7</v>
      </c>
      <c r="D1536" s="135">
        <v>46.5</v>
      </c>
      <c r="E1536" s="21"/>
      <c r="F1536" s="328">
        <v>152.45000000000002</v>
      </c>
      <c r="G1536" s="328">
        <v>139.95000000000002</v>
      </c>
      <c r="H1536" s="331">
        <v>137.45000000000002</v>
      </c>
    </row>
    <row r="1537" spans="1:10" s="128" customFormat="1" x14ac:dyDescent="0.35">
      <c r="A1537" s="138" t="s">
        <v>14654</v>
      </c>
      <c r="B1537" s="21">
        <v>6</v>
      </c>
      <c r="C1537" s="20">
        <v>0.7</v>
      </c>
      <c r="D1537" s="135">
        <v>60.9</v>
      </c>
      <c r="E1537" s="21"/>
      <c r="F1537" s="328">
        <v>250.10000000000002</v>
      </c>
      <c r="G1537" s="328">
        <v>229.60000000000002</v>
      </c>
      <c r="H1537" s="331">
        <v>225.5</v>
      </c>
      <c r="I1537"/>
      <c r="J1537"/>
    </row>
    <row r="1538" spans="1:10" s="128" customFormat="1" x14ac:dyDescent="0.35">
      <c r="A1538" s="138" t="s">
        <v>2175</v>
      </c>
      <c r="B1538" s="21">
        <v>6</v>
      </c>
      <c r="C1538" s="20">
        <v>0.7</v>
      </c>
      <c r="D1538" s="135">
        <v>40</v>
      </c>
      <c r="E1538" s="21"/>
      <c r="F1538" s="328">
        <v>23.700000000000003</v>
      </c>
      <c r="G1538" s="328">
        <v>21.75</v>
      </c>
      <c r="H1538" s="331">
        <v>21.35</v>
      </c>
      <c r="I1538"/>
      <c r="J1538"/>
    </row>
    <row r="1539" spans="1:10" x14ac:dyDescent="0.35">
      <c r="A1539" s="138" t="s">
        <v>14329</v>
      </c>
      <c r="B1539" s="21">
        <v>6</v>
      </c>
      <c r="C1539" s="20">
        <v>0.7</v>
      </c>
      <c r="D1539" s="135">
        <v>40</v>
      </c>
      <c r="E1539" s="21"/>
      <c r="F1539" s="328">
        <v>25.6</v>
      </c>
      <c r="G1539" s="328">
        <v>23.5</v>
      </c>
      <c r="H1539" s="331">
        <v>23.05</v>
      </c>
    </row>
    <row r="1540" spans="1:10" x14ac:dyDescent="0.35">
      <c r="A1540" s="138" t="s">
        <v>2346</v>
      </c>
      <c r="B1540" s="21">
        <v>6</v>
      </c>
      <c r="C1540" s="20">
        <v>0.7</v>
      </c>
      <c r="D1540" s="135">
        <v>40</v>
      </c>
      <c r="E1540" s="21"/>
      <c r="F1540" s="328">
        <v>12.450000000000001</v>
      </c>
      <c r="G1540" s="328">
        <v>11.450000000000001</v>
      </c>
      <c r="H1540" s="331">
        <v>11.25</v>
      </c>
    </row>
    <row r="1541" spans="1:10" x14ac:dyDescent="0.35">
      <c r="A1541" s="138" t="s">
        <v>2350</v>
      </c>
      <c r="B1541" s="21">
        <v>12</v>
      </c>
      <c r="C1541" s="20">
        <v>1</v>
      </c>
      <c r="D1541" s="135">
        <v>40</v>
      </c>
      <c r="E1541" s="21"/>
      <c r="F1541" s="328">
        <v>36.85</v>
      </c>
      <c r="G1541" s="328">
        <v>33.85</v>
      </c>
      <c r="H1541" s="331">
        <v>33.25</v>
      </c>
    </row>
    <row r="1542" spans="1:10" s="128" customFormat="1" x14ac:dyDescent="0.35">
      <c r="A1542" s="138" t="s">
        <v>2354</v>
      </c>
      <c r="B1542" s="21">
        <v>6</v>
      </c>
      <c r="C1542" s="20">
        <v>0.7</v>
      </c>
      <c r="D1542" s="135">
        <v>40</v>
      </c>
      <c r="E1542" s="21"/>
      <c r="F1542" s="328">
        <v>29.8</v>
      </c>
      <c r="G1542" s="328">
        <v>27.35</v>
      </c>
      <c r="H1542" s="331">
        <v>26.85</v>
      </c>
      <c r="I1542"/>
      <c r="J1542"/>
    </row>
    <row r="1543" spans="1:10" s="128" customFormat="1" x14ac:dyDescent="0.35">
      <c r="A1543" s="138" t="s">
        <v>2358</v>
      </c>
      <c r="B1543" s="21">
        <v>6</v>
      </c>
      <c r="C1543" s="20">
        <v>0.7</v>
      </c>
      <c r="D1543" s="135">
        <v>43</v>
      </c>
      <c r="E1543" s="21"/>
      <c r="F1543" s="328">
        <v>68.55</v>
      </c>
      <c r="G1543" s="328">
        <v>62.95</v>
      </c>
      <c r="H1543" s="331">
        <v>61.800000000000004</v>
      </c>
      <c r="I1543"/>
      <c r="J1543"/>
    </row>
    <row r="1544" spans="1:10" x14ac:dyDescent="0.35">
      <c r="A1544" s="138" t="s">
        <v>2362</v>
      </c>
      <c r="B1544" s="21">
        <v>6</v>
      </c>
      <c r="C1544" s="20">
        <v>0.7</v>
      </c>
      <c r="D1544" s="135">
        <v>43</v>
      </c>
      <c r="E1544" s="21"/>
      <c r="F1544" s="328">
        <v>63.050000000000004</v>
      </c>
      <c r="G1544" s="328">
        <v>57.900000000000006</v>
      </c>
      <c r="H1544" s="331">
        <v>56.85</v>
      </c>
    </row>
    <row r="1545" spans="1:10" x14ac:dyDescent="0.35">
      <c r="A1545" s="138" t="s">
        <v>2366</v>
      </c>
      <c r="B1545" s="21">
        <v>6</v>
      </c>
      <c r="C1545" s="20">
        <v>0.7</v>
      </c>
      <c r="D1545" s="135">
        <v>43</v>
      </c>
      <c r="E1545" s="21"/>
      <c r="F1545" s="328">
        <v>97.2</v>
      </c>
      <c r="G1545" s="328">
        <v>89.25</v>
      </c>
      <c r="H1545" s="331">
        <v>87.65</v>
      </c>
    </row>
    <row r="1546" spans="1:10" x14ac:dyDescent="0.35">
      <c r="A1546" s="138" t="s">
        <v>14511</v>
      </c>
      <c r="B1546" s="21">
        <v>3</v>
      </c>
      <c r="C1546" s="20">
        <v>0.7</v>
      </c>
      <c r="D1546" s="135">
        <v>53.7</v>
      </c>
      <c r="E1546" s="21"/>
      <c r="F1546" s="328">
        <v>2074.5500000000002</v>
      </c>
      <c r="G1546" s="328">
        <v>1904.5</v>
      </c>
      <c r="H1546" s="331">
        <v>1870.5</v>
      </c>
    </row>
    <row r="1547" spans="1:10" x14ac:dyDescent="0.35">
      <c r="A1547" s="138" t="s">
        <v>2370</v>
      </c>
      <c r="B1547" s="21">
        <v>6</v>
      </c>
      <c r="C1547" s="20">
        <v>0.7</v>
      </c>
      <c r="D1547" s="135">
        <v>40</v>
      </c>
      <c r="E1547" s="21"/>
      <c r="F1547" s="328">
        <v>29.25</v>
      </c>
      <c r="G1547" s="328">
        <v>26.85</v>
      </c>
      <c r="H1547" s="331">
        <v>26.35</v>
      </c>
    </row>
    <row r="1548" spans="1:10" s="128" customFormat="1" x14ac:dyDescent="0.35">
      <c r="A1548" s="138" t="s">
        <v>2374</v>
      </c>
      <c r="B1548" s="21">
        <v>6</v>
      </c>
      <c r="C1548" s="20">
        <v>0.7</v>
      </c>
      <c r="D1548" s="135">
        <v>40</v>
      </c>
      <c r="E1548" s="21"/>
      <c r="F1548" s="328">
        <v>28</v>
      </c>
      <c r="G1548" s="328">
        <v>25.75</v>
      </c>
      <c r="H1548" s="331">
        <v>25.25</v>
      </c>
      <c r="I1548"/>
      <c r="J1548"/>
    </row>
    <row r="1549" spans="1:10" s="128" customFormat="1" x14ac:dyDescent="0.35">
      <c r="A1549" s="138" t="s">
        <v>2378</v>
      </c>
      <c r="B1549" s="21">
        <v>6</v>
      </c>
      <c r="C1549" s="20">
        <v>0.7</v>
      </c>
      <c r="D1549" s="135">
        <v>40</v>
      </c>
      <c r="E1549" s="21"/>
      <c r="F1549" s="328">
        <v>30.35</v>
      </c>
      <c r="G1549" s="328">
        <v>27.85</v>
      </c>
      <c r="H1549" s="331">
        <v>27.35</v>
      </c>
      <c r="I1549"/>
      <c r="J1549"/>
    </row>
    <row r="1550" spans="1:10" s="128" customFormat="1" x14ac:dyDescent="0.35">
      <c r="A1550" s="138" t="s">
        <v>2382</v>
      </c>
      <c r="B1550" s="21">
        <v>6</v>
      </c>
      <c r="C1550" s="20">
        <v>0.7</v>
      </c>
      <c r="D1550" s="135">
        <v>40</v>
      </c>
      <c r="E1550" s="21"/>
      <c r="F1550" s="328">
        <v>26.55</v>
      </c>
      <c r="G1550" s="328">
        <v>24.400000000000002</v>
      </c>
      <c r="H1550" s="331">
        <v>23.950000000000003</v>
      </c>
      <c r="I1550"/>
      <c r="J1550"/>
    </row>
    <row r="1551" spans="1:10" s="128" customFormat="1" x14ac:dyDescent="0.35">
      <c r="A1551" s="138" t="s">
        <v>2386</v>
      </c>
      <c r="B1551" s="21">
        <v>6</v>
      </c>
      <c r="C1551" s="20">
        <v>0.7</v>
      </c>
      <c r="D1551" s="135">
        <v>40</v>
      </c>
      <c r="E1551" s="21"/>
      <c r="F1551" s="328">
        <v>26.55</v>
      </c>
      <c r="G1551" s="328">
        <v>24.400000000000002</v>
      </c>
      <c r="H1551" s="331">
        <v>23.950000000000003</v>
      </c>
      <c r="I1551"/>
      <c r="J1551"/>
    </row>
    <row r="1552" spans="1:10" x14ac:dyDescent="0.35">
      <c r="A1552" s="138" t="s">
        <v>14597</v>
      </c>
      <c r="B1552" s="21">
        <v>6</v>
      </c>
      <c r="C1552" s="20">
        <v>1</v>
      </c>
      <c r="D1552" s="135">
        <v>50</v>
      </c>
      <c r="E1552" s="21"/>
      <c r="F1552" s="328">
        <v>72.3</v>
      </c>
      <c r="G1552" s="328">
        <v>66.350000000000009</v>
      </c>
      <c r="H1552" s="331">
        <v>65.2</v>
      </c>
    </row>
    <row r="1553" spans="1:10" x14ac:dyDescent="0.35">
      <c r="A1553" s="138" t="s">
        <v>14666</v>
      </c>
      <c r="B1553" s="21">
        <v>6</v>
      </c>
      <c r="C1553" s="20">
        <v>0.7</v>
      </c>
      <c r="D1553" s="135">
        <v>50</v>
      </c>
      <c r="E1553" s="21"/>
      <c r="F1553" s="328">
        <v>42.35</v>
      </c>
      <c r="G1553" s="328">
        <v>38.85</v>
      </c>
      <c r="H1553" s="331">
        <v>38.15</v>
      </c>
    </row>
    <row r="1554" spans="1:10" s="128" customFormat="1" x14ac:dyDescent="0.35">
      <c r="A1554" s="138" t="s">
        <v>2477</v>
      </c>
      <c r="B1554" s="21">
        <v>6</v>
      </c>
      <c r="C1554" s="20">
        <v>0.7</v>
      </c>
      <c r="D1554" s="135">
        <v>50</v>
      </c>
      <c r="E1554" s="21"/>
      <c r="F1554" s="328">
        <v>60</v>
      </c>
      <c r="G1554" s="328">
        <v>55.1</v>
      </c>
      <c r="H1554" s="331">
        <v>54.1</v>
      </c>
      <c r="I1554"/>
      <c r="J1554"/>
    </row>
    <row r="1555" spans="1:10" s="128" customFormat="1" x14ac:dyDescent="0.35">
      <c r="A1555" s="138" t="s">
        <v>2481</v>
      </c>
      <c r="B1555" s="21">
        <v>6</v>
      </c>
      <c r="C1555" s="20">
        <v>0.7</v>
      </c>
      <c r="D1555" s="135">
        <v>50</v>
      </c>
      <c r="E1555" s="21"/>
      <c r="F1555" s="328">
        <v>50.25</v>
      </c>
      <c r="G1555" s="328">
        <v>46.150000000000006</v>
      </c>
      <c r="H1555" s="331">
        <v>45.300000000000004</v>
      </c>
      <c r="I1555"/>
      <c r="J1555"/>
    </row>
    <row r="1556" spans="1:10" x14ac:dyDescent="0.35">
      <c r="A1556" s="138" t="s">
        <v>2485</v>
      </c>
      <c r="B1556" s="21">
        <v>6</v>
      </c>
      <c r="C1556" s="20">
        <v>0.7</v>
      </c>
      <c r="D1556" s="135">
        <v>50</v>
      </c>
      <c r="E1556" s="21"/>
      <c r="F1556" s="328">
        <v>56.95</v>
      </c>
      <c r="G1556" s="328">
        <v>52.300000000000004</v>
      </c>
      <c r="H1556" s="331">
        <v>51.35</v>
      </c>
    </row>
    <row r="1557" spans="1:10" x14ac:dyDescent="0.35">
      <c r="A1557" s="138" t="s">
        <v>2489</v>
      </c>
      <c r="B1557" s="21">
        <v>6</v>
      </c>
      <c r="C1557" s="20">
        <v>0.7</v>
      </c>
      <c r="D1557" s="135">
        <v>50</v>
      </c>
      <c r="E1557" s="21"/>
      <c r="F1557" s="328">
        <v>58.2</v>
      </c>
      <c r="G1557" s="328">
        <v>53.400000000000006</v>
      </c>
      <c r="H1557" s="331">
        <v>52.45</v>
      </c>
    </row>
    <row r="1558" spans="1:10" s="128" customFormat="1" x14ac:dyDescent="0.35">
      <c r="A1558" s="138" t="s">
        <v>2493</v>
      </c>
      <c r="B1558" s="21">
        <v>6</v>
      </c>
      <c r="C1558" s="20">
        <v>0.7</v>
      </c>
      <c r="D1558" s="135">
        <v>50</v>
      </c>
      <c r="E1558" s="21"/>
      <c r="F1558" s="328">
        <v>44.150000000000006</v>
      </c>
      <c r="G1558" s="328">
        <v>40.550000000000004</v>
      </c>
      <c r="H1558" s="331">
        <v>39.800000000000004</v>
      </c>
      <c r="I1558"/>
      <c r="J1558"/>
    </row>
    <row r="1559" spans="1:10" x14ac:dyDescent="0.35">
      <c r="A1559" s="138" t="s">
        <v>2515</v>
      </c>
      <c r="B1559" s="21">
        <v>12</v>
      </c>
      <c r="C1559" s="20">
        <v>1</v>
      </c>
      <c r="D1559" s="135">
        <v>40</v>
      </c>
      <c r="E1559" s="21"/>
      <c r="F1559" s="328">
        <v>45.400000000000006</v>
      </c>
      <c r="G1559" s="328">
        <v>41.7</v>
      </c>
      <c r="H1559" s="331">
        <v>40.950000000000003</v>
      </c>
    </row>
    <row r="1560" spans="1:10" s="128" customFormat="1" x14ac:dyDescent="0.35">
      <c r="A1560" s="138" t="s">
        <v>2531</v>
      </c>
      <c r="B1560" s="21">
        <v>6</v>
      </c>
      <c r="C1560" s="20">
        <v>0.7</v>
      </c>
      <c r="D1560" s="135">
        <v>40</v>
      </c>
      <c r="E1560" s="21"/>
      <c r="F1560" s="328">
        <v>19</v>
      </c>
      <c r="G1560" s="328">
        <v>17.45</v>
      </c>
      <c r="H1560" s="331">
        <v>17.150000000000002</v>
      </c>
      <c r="I1560"/>
      <c r="J1560"/>
    </row>
    <row r="1561" spans="1:10" s="128" customFormat="1" x14ac:dyDescent="0.35">
      <c r="A1561" s="138" t="s">
        <v>2549</v>
      </c>
      <c r="B1561" s="21">
        <v>6</v>
      </c>
      <c r="C1561" s="20">
        <v>0.7</v>
      </c>
      <c r="D1561" s="135">
        <v>45.6</v>
      </c>
      <c r="E1561" s="21"/>
      <c r="F1561" s="328">
        <v>30.900000000000002</v>
      </c>
      <c r="G1561" s="328">
        <v>28.35</v>
      </c>
      <c r="H1561" s="331">
        <v>27.85</v>
      </c>
      <c r="I1561"/>
      <c r="J1561"/>
    </row>
    <row r="1562" spans="1:10" x14ac:dyDescent="0.35">
      <c r="A1562" s="138" t="s">
        <v>14670</v>
      </c>
      <c r="B1562" s="21">
        <v>6</v>
      </c>
      <c r="C1562" s="20">
        <v>0.7</v>
      </c>
      <c r="D1562" s="135">
        <v>45.6</v>
      </c>
      <c r="E1562" s="21"/>
      <c r="F1562" s="328">
        <v>32.200000000000003</v>
      </c>
      <c r="G1562" s="328">
        <v>29.55</v>
      </c>
      <c r="H1562" s="331">
        <v>29</v>
      </c>
    </row>
    <row r="1563" spans="1:10" s="128" customFormat="1" x14ac:dyDescent="0.35">
      <c r="A1563" s="138" t="s">
        <v>2552</v>
      </c>
      <c r="B1563" s="21">
        <v>12</v>
      </c>
      <c r="C1563" s="20">
        <v>1</v>
      </c>
      <c r="D1563" s="135">
        <v>45</v>
      </c>
      <c r="E1563" s="21"/>
      <c r="F1563" s="328">
        <v>27.75</v>
      </c>
      <c r="G1563" s="328">
        <v>25.450000000000003</v>
      </c>
      <c r="H1563" s="331">
        <v>25</v>
      </c>
      <c r="I1563"/>
      <c r="J1563"/>
    </row>
    <row r="1564" spans="1:10" x14ac:dyDescent="0.35">
      <c r="A1564" s="138" t="s">
        <v>2560</v>
      </c>
      <c r="B1564" s="21">
        <v>6</v>
      </c>
      <c r="C1564" s="20">
        <v>0.7</v>
      </c>
      <c r="D1564" s="135">
        <v>45</v>
      </c>
      <c r="E1564" s="21"/>
      <c r="F1564" s="328">
        <v>26.35</v>
      </c>
      <c r="G1564" s="328">
        <v>24.150000000000002</v>
      </c>
      <c r="H1564" s="331">
        <v>23.75</v>
      </c>
    </row>
    <row r="1565" spans="1:10" s="128" customFormat="1" x14ac:dyDescent="0.35">
      <c r="A1565" s="138" t="s">
        <v>2585</v>
      </c>
      <c r="B1565" s="21">
        <v>6</v>
      </c>
      <c r="C1565" s="20">
        <v>0.7</v>
      </c>
      <c r="D1565" s="135">
        <v>46.3</v>
      </c>
      <c r="E1565" s="21"/>
      <c r="F1565" s="328">
        <v>46.900000000000006</v>
      </c>
      <c r="G1565" s="328">
        <v>43.050000000000004</v>
      </c>
      <c r="H1565" s="331">
        <v>42.25</v>
      </c>
      <c r="I1565"/>
      <c r="J1565"/>
    </row>
    <row r="1566" spans="1:10" x14ac:dyDescent="0.35">
      <c r="A1566" s="138" t="s">
        <v>2589</v>
      </c>
      <c r="B1566" s="21">
        <v>6</v>
      </c>
      <c r="C1566" s="20">
        <v>1</v>
      </c>
      <c r="D1566" s="135">
        <v>50</v>
      </c>
      <c r="E1566" s="21"/>
      <c r="F1566" s="328">
        <v>50.300000000000004</v>
      </c>
      <c r="G1566" s="328">
        <v>46.2</v>
      </c>
      <c r="H1566" s="331">
        <v>45.400000000000006</v>
      </c>
    </row>
    <row r="1567" spans="1:10" s="128" customFormat="1" x14ac:dyDescent="0.35">
      <c r="A1567" s="138" t="s">
        <v>2593</v>
      </c>
      <c r="B1567" s="21">
        <v>6</v>
      </c>
      <c r="C1567" s="20">
        <v>1</v>
      </c>
      <c r="D1567" s="135">
        <v>46.3</v>
      </c>
      <c r="E1567" s="21"/>
      <c r="F1567" s="328">
        <v>45.6</v>
      </c>
      <c r="G1567" s="328">
        <v>41.85</v>
      </c>
      <c r="H1567" s="331">
        <v>41.1</v>
      </c>
      <c r="I1567"/>
      <c r="J1567"/>
    </row>
    <row r="1568" spans="1:10" s="128" customFormat="1" x14ac:dyDescent="0.35">
      <c r="A1568" s="138" t="s">
        <v>2597</v>
      </c>
      <c r="B1568" s="21">
        <v>6</v>
      </c>
      <c r="C1568" s="20">
        <v>0.7</v>
      </c>
      <c r="D1568" s="135">
        <v>46.3</v>
      </c>
      <c r="E1568" s="21"/>
      <c r="F1568" s="328">
        <v>32.25</v>
      </c>
      <c r="G1568" s="328">
        <v>29.6</v>
      </c>
      <c r="H1568" s="331">
        <v>29.05</v>
      </c>
      <c r="I1568"/>
      <c r="J1568"/>
    </row>
    <row r="1569" spans="1:10" x14ac:dyDescent="0.35">
      <c r="A1569" s="138" t="s">
        <v>2601</v>
      </c>
      <c r="B1569" s="21">
        <v>6</v>
      </c>
      <c r="C1569" s="20">
        <v>0.7</v>
      </c>
      <c r="D1569" s="135">
        <v>46.3</v>
      </c>
      <c r="E1569" s="21"/>
      <c r="F1569" s="328">
        <v>41.7</v>
      </c>
      <c r="G1569" s="328">
        <v>38.300000000000004</v>
      </c>
      <c r="H1569" s="331">
        <v>37.6</v>
      </c>
    </row>
    <row r="1570" spans="1:10" x14ac:dyDescent="0.35">
      <c r="A1570" s="138" t="s">
        <v>2604</v>
      </c>
      <c r="B1570" s="21">
        <v>6</v>
      </c>
      <c r="C1570" s="20">
        <v>0.7</v>
      </c>
      <c r="D1570" s="135">
        <v>40</v>
      </c>
      <c r="E1570" s="21"/>
      <c r="F1570" s="328">
        <v>25.3</v>
      </c>
      <c r="G1570" s="328">
        <v>23.200000000000003</v>
      </c>
      <c r="H1570" s="331">
        <v>22.8</v>
      </c>
    </row>
    <row r="1571" spans="1:10" s="128" customFormat="1" x14ac:dyDescent="0.35">
      <c r="A1571" s="138" t="s">
        <v>14599</v>
      </c>
      <c r="B1571" s="21">
        <v>6</v>
      </c>
      <c r="C1571" s="20">
        <v>1</v>
      </c>
      <c r="D1571" s="135">
        <v>46</v>
      </c>
      <c r="E1571" s="21"/>
      <c r="F1571" s="328">
        <v>34.550000000000004</v>
      </c>
      <c r="G1571" s="328">
        <v>31.75</v>
      </c>
      <c r="H1571" s="331">
        <v>31.150000000000002</v>
      </c>
      <c r="I1571"/>
      <c r="J1571"/>
    </row>
    <row r="1572" spans="1:10" x14ac:dyDescent="0.35">
      <c r="A1572" s="138" t="s">
        <v>14303</v>
      </c>
      <c r="B1572" s="21">
        <v>6</v>
      </c>
      <c r="C1572" s="20">
        <v>0.7</v>
      </c>
      <c r="D1572" s="135">
        <v>40</v>
      </c>
      <c r="E1572" s="21"/>
      <c r="F1572" s="328">
        <v>66.400000000000006</v>
      </c>
      <c r="G1572" s="328">
        <v>60.95</v>
      </c>
      <c r="H1572" s="331">
        <v>59.85</v>
      </c>
    </row>
    <row r="1573" spans="1:10" x14ac:dyDescent="0.35">
      <c r="A1573" s="138" t="s">
        <v>2609</v>
      </c>
      <c r="B1573" s="21">
        <v>6</v>
      </c>
      <c r="C1573" s="20">
        <v>0.7</v>
      </c>
      <c r="D1573" s="135">
        <v>40</v>
      </c>
      <c r="E1573" s="21"/>
      <c r="F1573" s="328">
        <v>66.400000000000006</v>
      </c>
      <c r="G1573" s="328">
        <v>60.95</v>
      </c>
      <c r="H1573" s="331">
        <v>59.85</v>
      </c>
    </row>
    <row r="1574" spans="1:10" x14ac:dyDescent="0.35">
      <c r="A1574" s="138" t="s">
        <v>2613</v>
      </c>
      <c r="B1574" s="21">
        <v>6</v>
      </c>
      <c r="C1574" s="20">
        <v>0.7</v>
      </c>
      <c r="D1574" s="135">
        <v>40</v>
      </c>
      <c r="E1574" s="21"/>
      <c r="F1574" s="328">
        <v>150</v>
      </c>
      <c r="G1574" s="328">
        <v>137.75</v>
      </c>
      <c r="H1574" s="331">
        <v>135.25</v>
      </c>
    </row>
    <row r="1575" spans="1:10" x14ac:dyDescent="0.35">
      <c r="A1575" s="138" t="s">
        <v>14513</v>
      </c>
      <c r="B1575" s="21">
        <v>3</v>
      </c>
      <c r="C1575" s="20">
        <v>0.7</v>
      </c>
      <c r="D1575" s="135">
        <v>46</v>
      </c>
      <c r="E1575" s="21"/>
      <c r="F1575" s="328">
        <v>731.90000000000009</v>
      </c>
      <c r="G1575" s="328">
        <v>671.90000000000009</v>
      </c>
      <c r="H1575" s="331">
        <v>659.90000000000009</v>
      </c>
    </row>
    <row r="1576" spans="1:10" s="128" customFormat="1" x14ac:dyDescent="0.35">
      <c r="A1576" s="138" t="s">
        <v>2617</v>
      </c>
      <c r="B1576" s="21">
        <v>6</v>
      </c>
      <c r="C1576" s="20">
        <v>0.7</v>
      </c>
      <c r="D1576" s="135">
        <v>40</v>
      </c>
      <c r="E1576" s="21"/>
      <c r="F1576" s="328">
        <v>16.75</v>
      </c>
      <c r="G1576" s="328">
        <v>15.350000000000001</v>
      </c>
      <c r="H1576" s="331">
        <v>15.100000000000001</v>
      </c>
      <c r="I1576"/>
      <c r="J1576"/>
    </row>
    <row r="1577" spans="1:10" s="128" customFormat="1" x14ac:dyDescent="0.35">
      <c r="A1577" s="138" t="s">
        <v>2621</v>
      </c>
      <c r="B1577" s="21">
        <v>12</v>
      </c>
      <c r="C1577" s="20">
        <v>1</v>
      </c>
      <c r="D1577" s="135">
        <v>40</v>
      </c>
      <c r="E1577" s="21"/>
      <c r="F1577" s="328">
        <v>20.700000000000003</v>
      </c>
      <c r="G1577" s="328">
        <v>19</v>
      </c>
      <c r="H1577" s="331">
        <v>18.650000000000002</v>
      </c>
      <c r="I1577"/>
      <c r="J1577"/>
    </row>
    <row r="1578" spans="1:10" s="128" customFormat="1" x14ac:dyDescent="0.35">
      <c r="A1578" s="138" t="s">
        <v>15136</v>
      </c>
      <c r="B1578" s="21">
        <v>6</v>
      </c>
      <c r="C1578" s="20">
        <v>1</v>
      </c>
      <c r="D1578" s="135">
        <v>40</v>
      </c>
      <c r="E1578" s="21"/>
      <c r="F1578" s="328">
        <v>21</v>
      </c>
      <c r="G1578" s="328">
        <v>19.3</v>
      </c>
      <c r="H1578" s="331">
        <v>18.95</v>
      </c>
      <c r="I1578"/>
      <c r="J1578"/>
    </row>
    <row r="1579" spans="1:10" x14ac:dyDescent="0.35">
      <c r="A1579" s="138" t="s">
        <v>2628</v>
      </c>
      <c r="B1579" s="21">
        <v>6</v>
      </c>
      <c r="C1579" s="20">
        <v>1</v>
      </c>
      <c r="D1579" s="135">
        <v>40</v>
      </c>
      <c r="E1579" s="21"/>
      <c r="F1579" s="328">
        <v>25.55</v>
      </c>
      <c r="G1579" s="328">
        <v>23.5</v>
      </c>
      <c r="H1579" s="331">
        <v>23.05</v>
      </c>
    </row>
    <row r="1580" spans="1:10" x14ac:dyDescent="0.35">
      <c r="A1580" s="138" t="s">
        <v>2632</v>
      </c>
      <c r="B1580" s="21">
        <v>6</v>
      </c>
      <c r="C1580" s="20">
        <v>0.7</v>
      </c>
      <c r="D1580" s="135">
        <v>40</v>
      </c>
      <c r="E1580" s="21"/>
      <c r="F1580" s="328">
        <v>21.700000000000003</v>
      </c>
      <c r="G1580" s="328">
        <v>19.900000000000002</v>
      </c>
      <c r="H1580" s="331">
        <v>19.55</v>
      </c>
    </row>
    <row r="1581" spans="1:10" x14ac:dyDescent="0.35">
      <c r="A1581" s="138" t="s">
        <v>2636</v>
      </c>
      <c r="B1581" s="21">
        <v>6</v>
      </c>
      <c r="C1581" s="20">
        <v>0.7</v>
      </c>
      <c r="D1581" s="135">
        <v>54.2</v>
      </c>
      <c r="E1581" s="21"/>
      <c r="F1581" s="328">
        <v>92.100000000000009</v>
      </c>
      <c r="G1581" s="328">
        <v>84.550000000000011</v>
      </c>
      <c r="H1581" s="331">
        <v>83.050000000000011</v>
      </c>
    </row>
    <row r="1582" spans="1:10" s="128" customFormat="1" x14ac:dyDescent="0.35">
      <c r="A1582" s="138" t="s">
        <v>14672</v>
      </c>
      <c r="B1582" s="21">
        <v>6</v>
      </c>
      <c r="C1582" s="20">
        <v>0.7</v>
      </c>
      <c r="D1582" s="135">
        <v>47</v>
      </c>
      <c r="E1582" s="21"/>
      <c r="F1582" s="328">
        <v>77.45</v>
      </c>
      <c r="G1582" s="328">
        <v>71.100000000000009</v>
      </c>
      <c r="H1582" s="331">
        <v>69.850000000000009</v>
      </c>
      <c r="I1582"/>
      <c r="J1582"/>
    </row>
    <row r="1583" spans="1:10" x14ac:dyDescent="0.35">
      <c r="A1583" s="138" t="s">
        <v>14674</v>
      </c>
      <c r="B1583" s="21">
        <v>6</v>
      </c>
      <c r="C1583" s="20">
        <v>0.7</v>
      </c>
      <c r="D1583" s="135">
        <v>55.1</v>
      </c>
      <c r="E1583" s="21"/>
      <c r="F1583" s="328">
        <v>72.05</v>
      </c>
      <c r="G1583" s="328">
        <v>66.150000000000006</v>
      </c>
      <c r="H1583" s="331">
        <v>64.95</v>
      </c>
    </row>
    <row r="1584" spans="1:10" x14ac:dyDescent="0.35">
      <c r="A1584" s="138" t="s">
        <v>2640</v>
      </c>
      <c r="B1584" s="21">
        <v>6</v>
      </c>
      <c r="C1584" s="20">
        <v>1</v>
      </c>
      <c r="D1584" s="135">
        <v>40</v>
      </c>
      <c r="E1584" s="21"/>
      <c r="F1584" s="328">
        <v>17.650000000000002</v>
      </c>
      <c r="G1584" s="328">
        <v>16.2</v>
      </c>
      <c r="H1584" s="331">
        <v>15.9</v>
      </c>
    </row>
    <row r="1585" spans="1:10" x14ac:dyDescent="0.35">
      <c r="A1585" s="138" t="s">
        <v>2649</v>
      </c>
      <c r="B1585" s="21">
        <v>6</v>
      </c>
      <c r="C1585" s="20">
        <v>0.7</v>
      </c>
      <c r="D1585" s="135">
        <v>40</v>
      </c>
      <c r="E1585" s="21"/>
      <c r="F1585" s="328">
        <v>14.600000000000001</v>
      </c>
      <c r="G1585" s="328">
        <v>13.4</v>
      </c>
      <c r="H1585" s="331">
        <v>13.15</v>
      </c>
    </row>
    <row r="1586" spans="1:10" s="128" customFormat="1" x14ac:dyDescent="0.35">
      <c r="A1586" s="138" t="s">
        <v>2653</v>
      </c>
      <c r="B1586" s="21">
        <v>6</v>
      </c>
      <c r="C1586" s="20">
        <v>1</v>
      </c>
      <c r="D1586" s="135">
        <v>40</v>
      </c>
      <c r="E1586" s="21"/>
      <c r="F1586" s="328">
        <v>31.3</v>
      </c>
      <c r="G1586" s="328">
        <v>28.75</v>
      </c>
      <c r="H1586" s="331">
        <v>28.25</v>
      </c>
      <c r="I1586"/>
      <c r="J1586"/>
    </row>
    <row r="1587" spans="1:10" x14ac:dyDescent="0.35">
      <c r="A1587" s="138" t="s">
        <v>2657</v>
      </c>
      <c r="B1587" s="21">
        <v>6</v>
      </c>
      <c r="C1587" s="20">
        <v>0.7</v>
      </c>
      <c r="D1587" s="135">
        <v>40</v>
      </c>
      <c r="E1587" s="21"/>
      <c r="F1587" s="328">
        <v>57.300000000000004</v>
      </c>
      <c r="G1587" s="328">
        <v>52.6</v>
      </c>
      <c r="H1587" s="331">
        <v>51.650000000000006</v>
      </c>
    </row>
    <row r="1588" spans="1:10" s="128" customFormat="1" x14ac:dyDescent="0.35">
      <c r="A1588" s="138" t="s">
        <v>2661</v>
      </c>
      <c r="B1588" s="21">
        <v>6</v>
      </c>
      <c r="C1588" s="20">
        <v>0.7</v>
      </c>
      <c r="D1588" s="135">
        <v>40</v>
      </c>
      <c r="E1588" s="21"/>
      <c r="F1588" s="328">
        <v>65.850000000000009</v>
      </c>
      <c r="G1588" s="328">
        <v>60.45</v>
      </c>
      <c r="H1588" s="331">
        <v>59.35</v>
      </c>
      <c r="I1588"/>
      <c r="J1588"/>
    </row>
    <row r="1589" spans="1:10" x14ac:dyDescent="0.35">
      <c r="A1589" s="138" t="s">
        <v>14804</v>
      </c>
      <c r="B1589" s="21">
        <v>6</v>
      </c>
      <c r="C1589" s="20">
        <v>0.7</v>
      </c>
      <c r="D1589" s="135">
        <v>46</v>
      </c>
      <c r="E1589" s="21"/>
      <c r="F1589" s="328">
        <v>45.650000000000006</v>
      </c>
      <c r="G1589" s="328">
        <v>41.900000000000006</v>
      </c>
      <c r="H1589" s="331">
        <v>41.150000000000006</v>
      </c>
    </row>
    <row r="1590" spans="1:10" x14ac:dyDescent="0.35">
      <c r="A1590" s="138" t="s">
        <v>14806</v>
      </c>
      <c r="B1590" s="21">
        <v>6</v>
      </c>
      <c r="C1590" s="20">
        <v>0.7</v>
      </c>
      <c r="D1590" s="135">
        <v>46</v>
      </c>
      <c r="E1590" s="21"/>
      <c r="F1590" s="328">
        <v>35.85</v>
      </c>
      <c r="G1590" s="328">
        <v>32.950000000000003</v>
      </c>
      <c r="H1590" s="331">
        <v>32.35</v>
      </c>
    </row>
    <row r="1591" spans="1:10" x14ac:dyDescent="0.35">
      <c r="A1591" s="138" t="s">
        <v>2795</v>
      </c>
      <c r="B1591" s="21">
        <v>12</v>
      </c>
      <c r="C1591" s="20">
        <v>1</v>
      </c>
      <c r="D1591" s="135">
        <v>40</v>
      </c>
      <c r="E1591" s="21"/>
      <c r="F1591" s="328">
        <v>15.5</v>
      </c>
      <c r="G1591" s="328">
        <v>14.25</v>
      </c>
      <c r="H1591" s="331">
        <v>14</v>
      </c>
    </row>
    <row r="1592" spans="1:10" x14ac:dyDescent="0.35">
      <c r="A1592" s="138" t="s">
        <v>2802</v>
      </c>
      <c r="B1592" s="21">
        <v>6</v>
      </c>
      <c r="C1592" s="20">
        <v>0.7</v>
      </c>
      <c r="D1592" s="135">
        <v>40</v>
      </c>
      <c r="E1592" s="21"/>
      <c r="F1592" s="328">
        <v>20.700000000000003</v>
      </c>
      <c r="G1592" s="328">
        <v>19</v>
      </c>
      <c r="H1592" s="331">
        <v>18.650000000000002</v>
      </c>
    </row>
    <row r="1593" spans="1:10" x14ac:dyDescent="0.35">
      <c r="A1593" s="138" t="s">
        <v>2840</v>
      </c>
      <c r="B1593" s="21">
        <v>6</v>
      </c>
      <c r="C1593" s="20">
        <v>0.7</v>
      </c>
      <c r="D1593" s="135">
        <v>43</v>
      </c>
      <c r="E1593" s="21"/>
      <c r="F1593" s="328">
        <v>40.800000000000004</v>
      </c>
      <c r="G1593" s="328">
        <v>37.450000000000003</v>
      </c>
      <c r="H1593" s="331">
        <v>36.800000000000004</v>
      </c>
    </row>
    <row r="1594" spans="1:10" s="128" customFormat="1" x14ac:dyDescent="0.35">
      <c r="A1594" s="138" t="s">
        <v>2848</v>
      </c>
      <c r="B1594" s="21">
        <v>6</v>
      </c>
      <c r="C1594" s="20">
        <v>0.7</v>
      </c>
      <c r="D1594" s="135">
        <v>43</v>
      </c>
      <c r="E1594" s="21"/>
      <c r="F1594" s="328">
        <v>152.1</v>
      </c>
      <c r="G1594" s="328">
        <v>139.65</v>
      </c>
      <c r="H1594" s="331">
        <v>137.15</v>
      </c>
      <c r="I1594"/>
      <c r="J1594"/>
    </row>
    <row r="1595" spans="1:10" x14ac:dyDescent="0.35">
      <c r="A1595" s="138" t="s">
        <v>2852</v>
      </c>
      <c r="B1595" s="21">
        <v>6</v>
      </c>
      <c r="C1595" s="20">
        <v>0.7</v>
      </c>
      <c r="D1595" s="135">
        <v>43</v>
      </c>
      <c r="E1595" s="21"/>
      <c r="F1595" s="328">
        <v>64.900000000000006</v>
      </c>
      <c r="G1595" s="328">
        <v>59.550000000000004</v>
      </c>
      <c r="H1595" s="331">
        <v>58.5</v>
      </c>
    </row>
    <row r="1596" spans="1:10" x14ac:dyDescent="0.35">
      <c r="A1596" s="138" t="s">
        <v>14857</v>
      </c>
      <c r="B1596" s="21">
        <v>6</v>
      </c>
      <c r="C1596" s="20">
        <v>0.7</v>
      </c>
      <c r="D1596" s="135">
        <v>43</v>
      </c>
      <c r="E1596" s="21"/>
      <c r="F1596" s="328">
        <v>49.75</v>
      </c>
      <c r="G1596" s="328">
        <v>45.7</v>
      </c>
      <c r="H1596" s="331">
        <v>44.85</v>
      </c>
    </row>
    <row r="1597" spans="1:10" s="128" customFormat="1" x14ac:dyDescent="0.35">
      <c r="A1597" s="138" t="s">
        <v>2856</v>
      </c>
      <c r="B1597" s="21">
        <v>6</v>
      </c>
      <c r="C1597" s="20">
        <v>0.7</v>
      </c>
      <c r="D1597" s="135">
        <v>43</v>
      </c>
      <c r="E1597" s="21"/>
      <c r="F1597" s="328">
        <v>37.450000000000003</v>
      </c>
      <c r="G1597" s="328">
        <v>34.35</v>
      </c>
      <c r="H1597" s="331">
        <v>33.75</v>
      </c>
      <c r="I1597"/>
      <c r="J1597"/>
    </row>
    <row r="1598" spans="1:10" s="128" customFormat="1" x14ac:dyDescent="0.35">
      <c r="A1598" s="138" t="s">
        <v>2867</v>
      </c>
      <c r="B1598" s="21">
        <v>6</v>
      </c>
      <c r="C1598" s="20">
        <v>0.7</v>
      </c>
      <c r="D1598" s="135">
        <v>58.1</v>
      </c>
      <c r="E1598" s="21"/>
      <c r="F1598" s="328">
        <v>391.35</v>
      </c>
      <c r="G1598" s="328">
        <v>359.3</v>
      </c>
      <c r="H1598" s="331">
        <v>352.85</v>
      </c>
      <c r="I1598"/>
      <c r="J1598"/>
    </row>
    <row r="1599" spans="1:10" x14ac:dyDescent="0.35">
      <c r="A1599" s="138" t="s">
        <v>2943</v>
      </c>
      <c r="B1599" s="21">
        <v>6</v>
      </c>
      <c r="C1599" s="20">
        <v>0.7</v>
      </c>
      <c r="D1599" s="135">
        <v>40</v>
      </c>
      <c r="E1599" s="21"/>
      <c r="F1599" s="328">
        <v>42.650000000000006</v>
      </c>
      <c r="G1599" s="328">
        <v>39.150000000000006</v>
      </c>
      <c r="H1599" s="331">
        <v>38.450000000000003</v>
      </c>
    </row>
    <row r="1600" spans="1:10" x14ac:dyDescent="0.35">
      <c r="A1600" s="138" t="s">
        <v>2947</v>
      </c>
      <c r="B1600" s="21">
        <v>6</v>
      </c>
      <c r="C1600" s="20">
        <v>0.7</v>
      </c>
      <c r="D1600" s="135">
        <v>55.5</v>
      </c>
      <c r="E1600" s="21"/>
      <c r="F1600" s="328">
        <v>113.55000000000001</v>
      </c>
      <c r="G1600" s="328">
        <v>104.25</v>
      </c>
      <c r="H1600" s="331">
        <v>102.4</v>
      </c>
    </row>
    <row r="1601" spans="1:10" x14ac:dyDescent="0.35">
      <c r="A1601" s="138" t="s">
        <v>2954</v>
      </c>
      <c r="B1601" s="21">
        <v>6</v>
      </c>
      <c r="C1601" s="20">
        <v>0.7</v>
      </c>
      <c r="D1601" s="135">
        <v>40</v>
      </c>
      <c r="E1601" s="21"/>
      <c r="F1601" s="328">
        <v>56.7</v>
      </c>
      <c r="G1601" s="328">
        <v>52.050000000000004</v>
      </c>
      <c r="H1601" s="331">
        <v>51.1</v>
      </c>
    </row>
    <row r="1602" spans="1:10" x14ac:dyDescent="0.35">
      <c r="A1602" s="138" t="s">
        <v>2958</v>
      </c>
      <c r="B1602" s="21">
        <v>6</v>
      </c>
      <c r="C1602" s="20">
        <v>0.7</v>
      </c>
      <c r="D1602" s="135">
        <v>40</v>
      </c>
      <c r="E1602" s="21"/>
      <c r="F1602" s="328">
        <v>76.2</v>
      </c>
      <c r="G1602" s="328">
        <v>69.95</v>
      </c>
      <c r="H1602" s="331">
        <v>68.7</v>
      </c>
    </row>
    <row r="1603" spans="1:10" x14ac:dyDescent="0.35">
      <c r="A1603" s="138" t="s">
        <v>15160</v>
      </c>
      <c r="B1603" s="21">
        <v>6</v>
      </c>
      <c r="C1603" s="20">
        <v>0.7</v>
      </c>
      <c r="D1603" s="135">
        <v>40</v>
      </c>
      <c r="E1603" s="21"/>
      <c r="F1603" s="328">
        <v>40.200000000000003</v>
      </c>
      <c r="G1603" s="328">
        <v>36.950000000000003</v>
      </c>
      <c r="H1603" s="331">
        <v>36.25</v>
      </c>
    </row>
    <row r="1604" spans="1:10" s="128" customFormat="1" x14ac:dyDescent="0.35">
      <c r="A1604" s="138" t="s">
        <v>2962</v>
      </c>
      <c r="B1604" s="21">
        <v>6</v>
      </c>
      <c r="C1604" s="20">
        <v>0.7</v>
      </c>
      <c r="D1604" s="135">
        <v>40</v>
      </c>
      <c r="E1604" s="21"/>
      <c r="F1604" s="328">
        <v>32.550000000000004</v>
      </c>
      <c r="G1604" s="328">
        <v>29.85</v>
      </c>
      <c r="H1604" s="331">
        <v>29.35</v>
      </c>
      <c r="I1604"/>
      <c r="J1604"/>
    </row>
    <row r="1605" spans="1:10" x14ac:dyDescent="0.35">
      <c r="A1605" s="138" t="s">
        <v>2966</v>
      </c>
      <c r="B1605" s="21">
        <v>6</v>
      </c>
      <c r="C1605" s="20">
        <v>0.7</v>
      </c>
      <c r="D1605" s="135">
        <v>40</v>
      </c>
      <c r="E1605" s="21"/>
      <c r="F1605" s="328">
        <v>32.15</v>
      </c>
      <c r="G1605" s="328">
        <v>29.55</v>
      </c>
      <c r="H1605" s="331">
        <v>29</v>
      </c>
    </row>
    <row r="1606" spans="1:10" x14ac:dyDescent="0.35">
      <c r="A1606" s="138" t="s">
        <v>3027</v>
      </c>
      <c r="B1606" s="21">
        <v>6</v>
      </c>
      <c r="C1606" s="20">
        <v>0.7</v>
      </c>
      <c r="D1606" s="135">
        <v>46</v>
      </c>
      <c r="E1606" s="21"/>
      <c r="F1606" s="328">
        <v>40.75</v>
      </c>
      <c r="G1606" s="328">
        <v>37.4</v>
      </c>
      <c r="H1606" s="331">
        <v>36.75</v>
      </c>
    </row>
    <row r="1607" spans="1:10" x14ac:dyDescent="0.35">
      <c r="A1607" s="138" t="s">
        <v>3203</v>
      </c>
      <c r="B1607" s="21">
        <v>120</v>
      </c>
      <c r="C1607" s="20">
        <v>0.05</v>
      </c>
      <c r="D1607" s="135">
        <v>40</v>
      </c>
      <c r="E1607" s="21"/>
      <c r="F1607" s="328">
        <v>4.45</v>
      </c>
      <c r="G1607" s="328">
        <v>4.05</v>
      </c>
      <c r="H1607" s="331">
        <v>4</v>
      </c>
    </row>
    <row r="1608" spans="1:10" s="128" customFormat="1" x14ac:dyDescent="0.35">
      <c r="A1608" s="138" t="s">
        <v>3213</v>
      </c>
      <c r="B1608" s="21">
        <v>12</v>
      </c>
      <c r="C1608" s="20">
        <v>1</v>
      </c>
      <c r="D1608" s="135">
        <v>40</v>
      </c>
      <c r="E1608" s="21"/>
      <c r="F1608" s="328">
        <v>31.35</v>
      </c>
      <c r="G1608" s="328">
        <v>28.8</v>
      </c>
      <c r="H1608" s="331">
        <v>28.3</v>
      </c>
      <c r="I1608"/>
      <c r="J1608"/>
    </row>
    <row r="1609" spans="1:10" x14ac:dyDescent="0.35">
      <c r="A1609" s="138" t="s">
        <v>14415</v>
      </c>
      <c r="B1609" s="21">
        <v>6</v>
      </c>
      <c r="C1609" s="20">
        <v>0.7</v>
      </c>
      <c r="D1609" s="135">
        <v>40</v>
      </c>
      <c r="E1609" s="21"/>
      <c r="F1609" s="328">
        <v>32.9</v>
      </c>
      <c r="G1609" s="328">
        <v>30.200000000000003</v>
      </c>
      <c r="H1609" s="331">
        <v>29.650000000000002</v>
      </c>
    </row>
    <row r="1610" spans="1:10" x14ac:dyDescent="0.35">
      <c r="A1610" s="138" t="s">
        <v>14337</v>
      </c>
      <c r="B1610" s="21">
        <v>6</v>
      </c>
      <c r="C1610" s="20">
        <v>0.7</v>
      </c>
      <c r="D1610" s="135">
        <v>40</v>
      </c>
      <c r="E1610" s="21"/>
      <c r="F1610" s="328">
        <v>32</v>
      </c>
      <c r="G1610" s="328">
        <v>29.35</v>
      </c>
      <c r="H1610" s="331">
        <v>28.85</v>
      </c>
    </row>
    <row r="1611" spans="1:10" x14ac:dyDescent="0.35">
      <c r="A1611" s="138" t="s">
        <v>3223</v>
      </c>
      <c r="B1611" s="21">
        <v>6</v>
      </c>
      <c r="C1611" s="20">
        <v>1</v>
      </c>
      <c r="D1611" s="135">
        <v>40</v>
      </c>
      <c r="E1611" s="21"/>
      <c r="F1611" s="328">
        <v>37.35</v>
      </c>
      <c r="G1611" s="328">
        <v>34.300000000000004</v>
      </c>
      <c r="H1611" s="331">
        <v>33.700000000000003</v>
      </c>
    </row>
    <row r="1612" spans="1:10" x14ac:dyDescent="0.35">
      <c r="A1612" s="138" t="s">
        <v>14339</v>
      </c>
      <c r="B1612" s="21">
        <v>6</v>
      </c>
      <c r="C1612" s="20">
        <v>0.7</v>
      </c>
      <c r="D1612" s="135">
        <v>40</v>
      </c>
      <c r="E1612" s="21"/>
      <c r="F1612" s="328">
        <v>31.55</v>
      </c>
      <c r="G1612" s="328">
        <v>28.950000000000003</v>
      </c>
      <c r="H1612" s="331">
        <v>28.450000000000003</v>
      </c>
    </row>
    <row r="1613" spans="1:10" s="128" customFormat="1" x14ac:dyDescent="0.35">
      <c r="A1613" s="138" t="s">
        <v>14436</v>
      </c>
      <c r="B1613" s="21">
        <v>6</v>
      </c>
      <c r="C1613" s="20">
        <v>1</v>
      </c>
      <c r="D1613" s="135">
        <v>40</v>
      </c>
      <c r="E1613" s="21"/>
      <c r="F1613" s="328">
        <v>39.300000000000004</v>
      </c>
      <c r="G1613" s="328">
        <v>36.1</v>
      </c>
      <c r="H1613" s="331">
        <v>35.450000000000003</v>
      </c>
      <c r="I1613"/>
      <c r="J1613"/>
    </row>
    <row r="1614" spans="1:10" x14ac:dyDescent="0.35">
      <c r="A1614" s="138" t="s">
        <v>14341</v>
      </c>
      <c r="B1614" s="21">
        <v>6</v>
      </c>
      <c r="C1614" s="20">
        <v>0.7</v>
      </c>
      <c r="D1614" s="135">
        <v>40</v>
      </c>
      <c r="E1614" s="21"/>
      <c r="F1614" s="328">
        <v>42.050000000000004</v>
      </c>
      <c r="G1614" s="328">
        <v>38.6</v>
      </c>
      <c r="H1614" s="331">
        <v>37.9</v>
      </c>
    </row>
    <row r="1615" spans="1:10" x14ac:dyDescent="0.35">
      <c r="A1615" s="138" t="s">
        <v>3230</v>
      </c>
      <c r="B1615" s="21">
        <v>6</v>
      </c>
      <c r="C1615" s="20">
        <v>0.7</v>
      </c>
      <c r="D1615" s="135">
        <v>40</v>
      </c>
      <c r="E1615" s="21"/>
      <c r="F1615" s="328">
        <v>50.300000000000004</v>
      </c>
      <c r="G1615" s="328">
        <v>46.150000000000006</v>
      </c>
      <c r="H1615" s="331">
        <v>45.35</v>
      </c>
    </row>
    <row r="1616" spans="1:10" x14ac:dyDescent="0.35">
      <c r="A1616" s="138" t="s">
        <v>3234</v>
      </c>
      <c r="B1616" s="21">
        <v>6</v>
      </c>
      <c r="C1616" s="20">
        <v>0.7</v>
      </c>
      <c r="D1616" s="135">
        <v>40</v>
      </c>
      <c r="E1616" s="21"/>
      <c r="F1616" s="328">
        <v>53.050000000000004</v>
      </c>
      <c r="G1616" s="328">
        <v>48.7</v>
      </c>
      <c r="H1616" s="331">
        <v>47.800000000000004</v>
      </c>
    </row>
    <row r="1617" spans="1:10" x14ac:dyDescent="0.35">
      <c r="A1617" s="138" t="s">
        <v>14343</v>
      </c>
      <c r="B1617" s="21">
        <v>6</v>
      </c>
      <c r="C1617" s="20">
        <v>0.7</v>
      </c>
      <c r="D1617" s="135">
        <v>40</v>
      </c>
      <c r="E1617" s="21"/>
      <c r="F1617" s="328">
        <v>182.35000000000002</v>
      </c>
      <c r="G1617" s="328">
        <v>167.4</v>
      </c>
      <c r="H1617" s="331">
        <v>164.4</v>
      </c>
    </row>
    <row r="1618" spans="1:10" s="128" customFormat="1" x14ac:dyDescent="0.35">
      <c r="A1618" s="138" t="s">
        <v>3237</v>
      </c>
      <c r="B1618" s="21">
        <v>6</v>
      </c>
      <c r="C1618" s="20">
        <v>0.7</v>
      </c>
      <c r="D1618" s="135">
        <v>40</v>
      </c>
      <c r="E1618" s="21"/>
      <c r="F1618" s="328">
        <v>157.95000000000002</v>
      </c>
      <c r="G1618" s="328">
        <v>145</v>
      </c>
      <c r="H1618" s="331">
        <v>142.4</v>
      </c>
      <c r="I1618"/>
      <c r="J1618"/>
    </row>
    <row r="1619" spans="1:10" x14ac:dyDescent="0.35">
      <c r="A1619" s="138" t="s">
        <v>3241</v>
      </c>
      <c r="B1619" s="21">
        <v>6</v>
      </c>
      <c r="C1619" s="20">
        <v>0.7</v>
      </c>
      <c r="D1619" s="135">
        <v>40</v>
      </c>
      <c r="E1619" s="21"/>
      <c r="F1619" s="328">
        <v>157.95000000000002</v>
      </c>
      <c r="G1619" s="328">
        <v>145</v>
      </c>
      <c r="H1619" s="331">
        <v>142.4</v>
      </c>
    </row>
    <row r="1620" spans="1:10" x14ac:dyDescent="0.35">
      <c r="A1620" s="138" t="s">
        <v>3243</v>
      </c>
      <c r="B1620" s="21">
        <v>6</v>
      </c>
      <c r="C1620" s="20">
        <v>0.7</v>
      </c>
      <c r="D1620" s="135">
        <v>40</v>
      </c>
      <c r="E1620" s="21"/>
      <c r="F1620" s="328">
        <v>188.45000000000002</v>
      </c>
      <c r="G1620" s="328">
        <v>173</v>
      </c>
      <c r="H1620" s="331">
        <v>169.9</v>
      </c>
    </row>
    <row r="1621" spans="1:10" s="128" customFormat="1" x14ac:dyDescent="0.35">
      <c r="A1621" s="138" t="s">
        <v>14345</v>
      </c>
      <c r="B1621" s="21">
        <v>6</v>
      </c>
      <c r="C1621" s="20">
        <v>0.7</v>
      </c>
      <c r="D1621" s="135">
        <v>40</v>
      </c>
      <c r="E1621" s="21"/>
      <c r="F1621" s="328">
        <v>182.35000000000002</v>
      </c>
      <c r="G1621" s="328">
        <v>167.4</v>
      </c>
      <c r="H1621" s="331">
        <v>164.4</v>
      </c>
      <c r="I1621"/>
      <c r="J1621"/>
    </row>
    <row r="1622" spans="1:10" x14ac:dyDescent="0.35">
      <c r="A1622" s="138" t="s">
        <v>3247</v>
      </c>
      <c r="B1622" s="21">
        <v>6</v>
      </c>
      <c r="C1622" s="20">
        <v>0.7</v>
      </c>
      <c r="D1622" s="135">
        <v>40</v>
      </c>
      <c r="E1622" s="21"/>
      <c r="F1622" s="328">
        <v>125</v>
      </c>
      <c r="G1622" s="328">
        <v>114.75</v>
      </c>
      <c r="H1622" s="331">
        <v>112.7</v>
      </c>
    </row>
    <row r="1623" spans="1:10" x14ac:dyDescent="0.35">
      <c r="A1623" s="138" t="s">
        <v>3251</v>
      </c>
      <c r="B1623" s="21">
        <v>3</v>
      </c>
      <c r="C1623" s="20">
        <v>0.7</v>
      </c>
      <c r="D1623" s="135">
        <v>40</v>
      </c>
      <c r="E1623" s="21"/>
      <c r="F1623" s="328">
        <v>267.75</v>
      </c>
      <c r="G1623" s="328">
        <v>245.8</v>
      </c>
      <c r="H1623" s="331">
        <v>241.4</v>
      </c>
    </row>
    <row r="1624" spans="1:10" x14ac:dyDescent="0.35">
      <c r="A1624" s="138" t="s">
        <v>3255</v>
      </c>
      <c r="B1624" s="21">
        <v>6</v>
      </c>
      <c r="C1624" s="20">
        <v>0.5</v>
      </c>
      <c r="D1624" s="135">
        <v>40</v>
      </c>
      <c r="E1624" s="21"/>
      <c r="F1624" s="328">
        <v>413.15000000000003</v>
      </c>
      <c r="G1624" s="328">
        <v>379.3</v>
      </c>
      <c r="H1624" s="331">
        <v>372.5</v>
      </c>
    </row>
    <row r="1625" spans="1:10" x14ac:dyDescent="0.35">
      <c r="A1625" s="138" t="s">
        <v>3263</v>
      </c>
      <c r="B1625" s="21">
        <v>6</v>
      </c>
      <c r="C1625" s="20">
        <v>0.7</v>
      </c>
      <c r="D1625" s="135">
        <v>40</v>
      </c>
      <c r="E1625" s="21"/>
      <c r="F1625" s="328">
        <v>48.050000000000004</v>
      </c>
      <c r="G1625" s="328">
        <v>44.1</v>
      </c>
      <c r="H1625" s="331">
        <v>43.300000000000004</v>
      </c>
    </row>
    <row r="1626" spans="1:10" x14ac:dyDescent="0.35">
      <c r="A1626" s="138" t="s">
        <v>3269</v>
      </c>
      <c r="B1626" s="21">
        <v>6</v>
      </c>
      <c r="C1626" s="20">
        <v>0.7</v>
      </c>
      <c r="D1626" s="135">
        <v>40</v>
      </c>
      <c r="E1626" s="21"/>
      <c r="F1626" s="328">
        <v>42.050000000000004</v>
      </c>
      <c r="G1626" s="328">
        <v>38.6</v>
      </c>
      <c r="H1626" s="331">
        <v>37.9</v>
      </c>
    </row>
    <row r="1627" spans="1:10" x14ac:dyDescent="0.35">
      <c r="A1627" s="138" t="s">
        <v>3413</v>
      </c>
      <c r="B1627" s="21">
        <v>6</v>
      </c>
      <c r="C1627" s="20">
        <v>1</v>
      </c>
      <c r="D1627" s="135">
        <v>40</v>
      </c>
      <c r="E1627" s="21"/>
      <c r="F1627" s="328">
        <v>11.65</v>
      </c>
      <c r="G1627" s="328">
        <v>10.700000000000001</v>
      </c>
      <c r="H1627" s="331">
        <v>10.5</v>
      </c>
    </row>
    <row r="1628" spans="1:10" s="128" customFormat="1" x14ac:dyDescent="0.35">
      <c r="A1628" s="138" t="s">
        <v>3464</v>
      </c>
      <c r="B1628" s="21">
        <v>6</v>
      </c>
      <c r="C1628" s="20">
        <v>0.7</v>
      </c>
      <c r="D1628" s="135">
        <v>48</v>
      </c>
      <c r="E1628" s="21"/>
      <c r="F1628" s="328">
        <v>47.050000000000004</v>
      </c>
      <c r="G1628" s="328">
        <v>43.2</v>
      </c>
      <c r="H1628" s="331">
        <v>42.400000000000006</v>
      </c>
      <c r="I1628"/>
      <c r="J1628"/>
    </row>
    <row r="1629" spans="1:10" x14ac:dyDescent="0.35">
      <c r="A1629" s="138" t="s">
        <v>3468</v>
      </c>
      <c r="B1629" s="21">
        <v>6</v>
      </c>
      <c r="C1629" s="20">
        <v>0.7</v>
      </c>
      <c r="D1629" s="135">
        <v>46</v>
      </c>
      <c r="E1629" s="21"/>
      <c r="F1629" s="328">
        <v>46.85</v>
      </c>
      <c r="G1629" s="328">
        <v>43</v>
      </c>
      <c r="H1629" s="331">
        <v>42.25</v>
      </c>
    </row>
    <row r="1630" spans="1:10" s="128" customFormat="1" x14ac:dyDescent="0.35">
      <c r="A1630" s="138" t="s">
        <v>3545</v>
      </c>
      <c r="B1630" s="21">
        <v>6</v>
      </c>
      <c r="C1630" s="20">
        <v>0.7</v>
      </c>
      <c r="D1630" s="135">
        <v>43</v>
      </c>
      <c r="E1630" s="21"/>
      <c r="F1630" s="328">
        <v>30.05</v>
      </c>
      <c r="G1630" s="328">
        <v>27.6</v>
      </c>
      <c r="H1630" s="331">
        <v>27.1</v>
      </c>
      <c r="I1630"/>
      <c r="J1630"/>
    </row>
    <row r="1631" spans="1:10" x14ac:dyDescent="0.35">
      <c r="A1631" s="138" t="s">
        <v>3549</v>
      </c>
      <c r="B1631" s="21">
        <v>6</v>
      </c>
      <c r="C1631" s="20">
        <v>0.7</v>
      </c>
      <c r="D1631" s="135">
        <v>43</v>
      </c>
      <c r="E1631" s="21"/>
      <c r="F1631" s="328">
        <v>24.950000000000003</v>
      </c>
      <c r="G1631" s="328">
        <v>22.900000000000002</v>
      </c>
      <c r="H1631" s="331">
        <v>22.5</v>
      </c>
    </row>
    <row r="1632" spans="1:10" x14ac:dyDescent="0.35">
      <c r="A1632" s="138" t="s">
        <v>3553</v>
      </c>
      <c r="B1632" s="21">
        <v>6</v>
      </c>
      <c r="C1632" s="20">
        <v>0.7</v>
      </c>
      <c r="D1632" s="135">
        <v>43</v>
      </c>
      <c r="E1632" s="21"/>
      <c r="F1632" s="328">
        <v>60</v>
      </c>
      <c r="G1632" s="328">
        <v>55.1</v>
      </c>
      <c r="H1632" s="331">
        <v>54.1</v>
      </c>
    </row>
    <row r="1633" spans="1:10" x14ac:dyDescent="0.35">
      <c r="A1633" s="138" t="s">
        <v>3557</v>
      </c>
      <c r="B1633" s="21">
        <v>6</v>
      </c>
      <c r="C1633" s="20">
        <v>0.7</v>
      </c>
      <c r="D1633" s="135">
        <v>43</v>
      </c>
      <c r="E1633" s="21"/>
      <c r="F1633" s="328">
        <v>60.6</v>
      </c>
      <c r="G1633" s="328">
        <v>55.650000000000006</v>
      </c>
      <c r="H1633" s="331">
        <v>54.650000000000006</v>
      </c>
    </row>
    <row r="1634" spans="1:10" x14ac:dyDescent="0.35">
      <c r="A1634" s="138" t="s">
        <v>3563</v>
      </c>
      <c r="B1634" s="21">
        <v>6</v>
      </c>
      <c r="C1634" s="20">
        <v>0.7</v>
      </c>
      <c r="D1634" s="135">
        <v>46</v>
      </c>
      <c r="E1634" s="21"/>
      <c r="F1634" s="328">
        <v>36.4</v>
      </c>
      <c r="G1634" s="328">
        <v>33.450000000000003</v>
      </c>
      <c r="H1634" s="331">
        <v>32.85</v>
      </c>
    </row>
    <row r="1635" spans="1:10" x14ac:dyDescent="0.35">
      <c r="A1635" s="138" t="s">
        <v>3567</v>
      </c>
      <c r="B1635" s="21">
        <v>6</v>
      </c>
      <c r="C1635" s="20">
        <v>0.7</v>
      </c>
      <c r="D1635" s="135">
        <v>46</v>
      </c>
      <c r="E1635" s="21"/>
      <c r="F1635" s="328">
        <v>36.4</v>
      </c>
      <c r="G1635" s="328">
        <v>33.450000000000003</v>
      </c>
      <c r="H1635" s="331">
        <v>32.85</v>
      </c>
    </row>
    <row r="1636" spans="1:10" x14ac:dyDescent="0.35">
      <c r="A1636" s="138" t="s">
        <v>3570</v>
      </c>
      <c r="B1636" s="21">
        <v>6</v>
      </c>
      <c r="C1636" s="20">
        <v>0.7</v>
      </c>
      <c r="D1636" s="135">
        <v>56.7</v>
      </c>
      <c r="E1636" s="21"/>
      <c r="F1636" s="328">
        <v>31.950000000000003</v>
      </c>
      <c r="G1636" s="328">
        <v>29.3</v>
      </c>
      <c r="H1636" s="331">
        <v>28.8</v>
      </c>
    </row>
    <row r="1637" spans="1:10" x14ac:dyDescent="0.35">
      <c r="A1637" s="138" t="s">
        <v>3574</v>
      </c>
      <c r="B1637" s="21">
        <v>6</v>
      </c>
      <c r="C1637" s="20">
        <v>0.7</v>
      </c>
      <c r="D1637" s="135">
        <v>46</v>
      </c>
      <c r="E1637" s="21"/>
      <c r="F1637" s="328">
        <v>37.700000000000003</v>
      </c>
      <c r="G1637" s="328">
        <v>34.6</v>
      </c>
      <c r="H1637" s="331">
        <v>34</v>
      </c>
    </row>
    <row r="1638" spans="1:10" s="128" customFormat="1" x14ac:dyDescent="0.35">
      <c r="A1638" s="138" t="s">
        <v>3577</v>
      </c>
      <c r="B1638" s="21">
        <v>6</v>
      </c>
      <c r="C1638" s="20">
        <v>0.7</v>
      </c>
      <c r="D1638" s="135">
        <v>46</v>
      </c>
      <c r="E1638" s="21"/>
      <c r="F1638" s="328">
        <v>36.5</v>
      </c>
      <c r="G1638" s="328">
        <v>33.5</v>
      </c>
      <c r="H1638" s="331">
        <v>32.9</v>
      </c>
      <c r="I1638"/>
      <c r="J1638"/>
    </row>
    <row r="1639" spans="1:10" s="128" customFormat="1" x14ac:dyDescent="0.35">
      <c r="A1639" s="138" t="s">
        <v>14841</v>
      </c>
      <c r="B1639" s="21">
        <v>6</v>
      </c>
      <c r="C1639" s="20">
        <v>0.7</v>
      </c>
      <c r="D1639" s="135">
        <v>43</v>
      </c>
      <c r="E1639" s="21"/>
      <c r="F1639" s="328">
        <v>34.4</v>
      </c>
      <c r="G1639" s="328">
        <v>31.55</v>
      </c>
      <c r="H1639" s="331">
        <v>31</v>
      </c>
      <c r="I1639"/>
      <c r="J1639"/>
    </row>
    <row r="1640" spans="1:10" s="128" customFormat="1" x14ac:dyDescent="0.35">
      <c r="A1640" s="138" t="s">
        <v>3582</v>
      </c>
      <c r="B1640" s="21">
        <v>6</v>
      </c>
      <c r="C1640" s="20">
        <v>0.7</v>
      </c>
      <c r="D1640" s="135">
        <v>40</v>
      </c>
      <c r="E1640" s="21"/>
      <c r="F1640" s="328">
        <v>47.550000000000004</v>
      </c>
      <c r="G1640" s="328">
        <v>43.650000000000006</v>
      </c>
      <c r="H1640" s="331">
        <v>42.85</v>
      </c>
      <c r="I1640"/>
      <c r="J1640"/>
    </row>
    <row r="1641" spans="1:10" x14ac:dyDescent="0.35">
      <c r="A1641" s="138" t="s">
        <v>3586</v>
      </c>
      <c r="B1641" s="21">
        <v>6</v>
      </c>
      <c r="C1641" s="20">
        <v>0.7</v>
      </c>
      <c r="D1641" s="135">
        <v>43</v>
      </c>
      <c r="E1641" s="21"/>
      <c r="F1641" s="328">
        <v>30.400000000000002</v>
      </c>
      <c r="G1641" s="328">
        <v>27.950000000000003</v>
      </c>
      <c r="H1641" s="331">
        <v>27.450000000000003</v>
      </c>
    </row>
    <row r="1642" spans="1:10" s="128" customFormat="1" x14ac:dyDescent="0.35">
      <c r="A1642" s="138" t="s">
        <v>3590</v>
      </c>
      <c r="B1642" s="21">
        <v>6</v>
      </c>
      <c r="C1642" s="20">
        <v>0.7</v>
      </c>
      <c r="D1642" s="135">
        <v>40</v>
      </c>
      <c r="E1642" s="21"/>
      <c r="F1642" s="328">
        <v>22.85</v>
      </c>
      <c r="G1642" s="328">
        <v>20.950000000000003</v>
      </c>
      <c r="H1642" s="331">
        <v>20.6</v>
      </c>
      <c r="I1642"/>
      <c r="J1642"/>
    </row>
    <row r="1643" spans="1:10" x14ac:dyDescent="0.35">
      <c r="A1643" s="138" t="s">
        <v>3598</v>
      </c>
      <c r="B1643" s="21">
        <v>6</v>
      </c>
      <c r="C1643" s="20">
        <v>0.7</v>
      </c>
      <c r="D1643" s="135">
        <v>52.5</v>
      </c>
      <c r="E1643" s="21"/>
      <c r="F1643" s="328">
        <v>65.75</v>
      </c>
      <c r="G1643" s="328">
        <v>60.35</v>
      </c>
      <c r="H1643" s="331">
        <v>59.25</v>
      </c>
    </row>
    <row r="1644" spans="1:10" x14ac:dyDescent="0.35">
      <c r="A1644" s="138" t="s">
        <v>3601</v>
      </c>
      <c r="B1644" s="21">
        <v>6</v>
      </c>
      <c r="C1644" s="20">
        <v>0.7</v>
      </c>
      <c r="D1644" s="135">
        <v>53</v>
      </c>
      <c r="E1644" s="21"/>
      <c r="F1644" s="328">
        <v>64.55</v>
      </c>
      <c r="G1644" s="328">
        <v>59.25</v>
      </c>
      <c r="H1644" s="331">
        <v>58.2</v>
      </c>
    </row>
    <row r="1645" spans="1:10" x14ac:dyDescent="0.35">
      <c r="A1645" s="138" t="s">
        <v>3604</v>
      </c>
      <c r="B1645" s="21">
        <v>6</v>
      </c>
      <c r="C1645" s="20">
        <v>0.7</v>
      </c>
      <c r="D1645" s="135">
        <v>54.5</v>
      </c>
      <c r="E1645" s="21"/>
      <c r="F1645" s="328">
        <v>61.650000000000006</v>
      </c>
      <c r="G1645" s="328">
        <v>56.6</v>
      </c>
      <c r="H1645" s="331">
        <v>55.6</v>
      </c>
    </row>
    <row r="1646" spans="1:10" x14ac:dyDescent="0.35">
      <c r="A1646" s="138" t="s">
        <v>3607</v>
      </c>
      <c r="B1646" s="21">
        <v>6</v>
      </c>
      <c r="C1646" s="20">
        <v>0.7</v>
      </c>
      <c r="D1646" s="135">
        <v>55.5</v>
      </c>
      <c r="E1646" s="21"/>
      <c r="F1646" s="328">
        <v>58.650000000000006</v>
      </c>
      <c r="G1646" s="328">
        <v>53.85</v>
      </c>
      <c r="H1646" s="331">
        <v>52.900000000000006</v>
      </c>
    </row>
    <row r="1647" spans="1:10" x14ac:dyDescent="0.35">
      <c r="A1647" s="138" t="s">
        <v>3610</v>
      </c>
      <c r="B1647" s="21">
        <v>6</v>
      </c>
      <c r="C1647" s="20">
        <v>0.7</v>
      </c>
      <c r="D1647" s="135">
        <v>54</v>
      </c>
      <c r="E1647" s="21"/>
      <c r="F1647" s="328">
        <v>58.550000000000004</v>
      </c>
      <c r="G1647" s="328">
        <v>53.75</v>
      </c>
      <c r="H1647" s="331">
        <v>52.800000000000004</v>
      </c>
    </row>
    <row r="1648" spans="1:10" s="128" customFormat="1" x14ac:dyDescent="0.35">
      <c r="A1648" s="138" t="s">
        <v>3797</v>
      </c>
      <c r="B1648" s="21">
        <v>1</v>
      </c>
      <c r="C1648" s="20">
        <v>0.7</v>
      </c>
      <c r="D1648" s="135">
        <v>40</v>
      </c>
      <c r="E1648" s="21"/>
      <c r="F1648" s="328">
        <v>54.25</v>
      </c>
      <c r="G1648" s="328">
        <v>49.800000000000004</v>
      </c>
      <c r="H1648" s="331">
        <v>48.900000000000006</v>
      </c>
      <c r="I1648"/>
      <c r="J1648"/>
    </row>
    <row r="1649" spans="1:10" s="128" customFormat="1" x14ac:dyDescent="0.35">
      <c r="A1649" s="138" t="s">
        <v>3821</v>
      </c>
      <c r="B1649" s="21">
        <v>6</v>
      </c>
      <c r="C1649" s="20">
        <v>0.7</v>
      </c>
      <c r="D1649" s="135">
        <v>40</v>
      </c>
      <c r="E1649" s="21"/>
      <c r="F1649" s="328">
        <v>32.6</v>
      </c>
      <c r="G1649" s="328">
        <v>29.950000000000003</v>
      </c>
      <c r="H1649" s="331">
        <v>29.400000000000002</v>
      </c>
      <c r="I1649"/>
      <c r="J1649"/>
    </row>
    <row r="1650" spans="1:10" x14ac:dyDescent="0.35">
      <c r="A1650" s="138" t="s">
        <v>3825</v>
      </c>
      <c r="B1650" s="21">
        <v>6</v>
      </c>
      <c r="C1650" s="20">
        <v>0.7</v>
      </c>
      <c r="D1650" s="135">
        <v>46</v>
      </c>
      <c r="E1650" s="21"/>
      <c r="F1650" s="328">
        <v>37.1</v>
      </c>
      <c r="G1650" s="328">
        <v>34.050000000000004</v>
      </c>
      <c r="H1650" s="331">
        <v>33.450000000000003</v>
      </c>
    </row>
    <row r="1651" spans="1:10" s="128" customFormat="1" x14ac:dyDescent="0.35">
      <c r="A1651" s="138" t="s">
        <v>3832</v>
      </c>
      <c r="B1651" s="21">
        <v>6</v>
      </c>
      <c r="C1651" s="20">
        <v>0.7</v>
      </c>
      <c r="D1651" s="135">
        <v>46</v>
      </c>
      <c r="E1651" s="21"/>
      <c r="F1651" s="328">
        <v>42.300000000000004</v>
      </c>
      <c r="G1651" s="328">
        <v>38.800000000000004</v>
      </c>
      <c r="H1651" s="331">
        <v>38.1</v>
      </c>
      <c r="I1651"/>
      <c r="J1651"/>
    </row>
    <row r="1652" spans="1:10" x14ac:dyDescent="0.35">
      <c r="A1652" s="138" t="s">
        <v>3836</v>
      </c>
      <c r="B1652" s="21">
        <v>6</v>
      </c>
      <c r="C1652" s="20">
        <v>0.7</v>
      </c>
      <c r="D1652" s="135">
        <v>46</v>
      </c>
      <c r="E1652" s="21"/>
      <c r="F1652" s="328">
        <v>85.300000000000011</v>
      </c>
      <c r="G1652" s="328">
        <v>78.300000000000011</v>
      </c>
      <c r="H1652" s="331">
        <v>76.900000000000006</v>
      </c>
    </row>
    <row r="1653" spans="1:10" x14ac:dyDescent="0.35">
      <c r="A1653" s="138" t="s">
        <v>3904</v>
      </c>
      <c r="B1653" s="21">
        <v>6</v>
      </c>
      <c r="C1653" s="20">
        <v>0.7</v>
      </c>
      <c r="D1653" s="135">
        <v>40</v>
      </c>
      <c r="E1653" s="21"/>
      <c r="F1653" s="328">
        <v>10.950000000000001</v>
      </c>
      <c r="G1653" s="328">
        <v>10.050000000000001</v>
      </c>
      <c r="H1653" s="331">
        <v>9.8500000000000014</v>
      </c>
    </row>
    <row r="1654" spans="1:10" x14ac:dyDescent="0.35">
      <c r="A1654" s="138" t="s">
        <v>3908</v>
      </c>
      <c r="B1654" s="21">
        <v>6</v>
      </c>
      <c r="C1654" s="20">
        <v>0.7</v>
      </c>
      <c r="D1654" s="135">
        <v>50</v>
      </c>
      <c r="E1654" s="21"/>
      <c r="F1654" s="328">
        <v>20.350000000000001</v>
      </c>
      <c r="G1654" s="328">
        <v>18.7</v>
      </c>
      <c r="H1654" s="331">
        <v>18.350000000000001</v>
      </c>
    </row>
    <row r="1655" spans="1:10" x14ac:dyDescent="0.35">
      <c r="A1655" s="138" t="s">
        <v>3924</v>
      </c>
      <c r="B1655" s="21">
        <v>6</v>
      </c>
      <c r="C1655" s="20">
        <v>0.7</v>
      </c>
      <c r="D1655" s="135">
        <v>43</v>
      </c>
      <c r="E1655" s="21"/>
      <c r="F1655" s="328">
        <v>35.6</v>
      </c>
      <c r="G1655" s="328">
        <v>32.700000000000003</v>
      </c>
      <c r="H1655" s="331">
        <v>32.1</v>
      </c>
    </row>
    <row r="1656" spans="1:10" x14ac:dyDescent="0.35">
      <c r="A1656" s="138" t="s">
        <v>3929</v>
      </c>
      <c r="B1656" s="21">
        <v>6</v>
      </c>
      <c r="C1656" s="20">
        <v>0.7</v>
      </c>
      <c r="D1656" s="135">
        <v>43</v>
      </c>
      <c r="E1656" s="21"/>
      <c r="F1656" s="328">
        <v>61.25</v>
      </c>
      <c r="G1656" s="328">
        <v>56.2</v>
      </c>
      <c r="H1656" s="331">
        <v>55.2</v>
      </c>
    </row>
    <row r="1657" spans="1:10" s="128" customFormat="1" x14ac:dyDescent="0.35">
      <c r="A1657" s="138" t="s">
        <v>3933</v>
      </c>
      <c r="B1657" s="21">
        <v>6</v>
      </c>
      <c r="C1657" s="20">
        <v>0.7</v>
      </c>
      <c r="D1657" s="135">
        <v>43</v>
      </c>
      <c r="E1657" s="21"/>
      <c r="F1657" s="328">
        <v>36.35</v>
      </c>
      <c r="G1657" s="328">
        <v>33.35</v>
      </c>
      <c r="H1657" s="331">
        <v>32.75</v>
      </c>
      <c r="I1657"/>
      <c r="J1657"/>
    </row>
    <row r="1658" spans="1:10" s="128" customFormat="1" x14ac:dyDescent="0.35">
      <c r="A1658" s="138" t="s">
        <v>3952</v>
      </c>
      <c r="B1658" s="21">
        <v>6</v>
      </c>
      <c r="C1658" s="20">
        <v>0.5</v>
      </c>
      <c r="D1658" s="135">
        <v>52.2</v>
      </c>
      <c r="E1658" s="21"/>
      <c r="F1658" s="328">
        <v>53.400000000000006</v>
      </c>
      <c r="G1658" s="328">
        <v>49.050000000000004</v>
      </c>
      <c r="H1658" s="331">
        <v>48.150000000000006</v>
      </c>
      <c r="I1658"/>
      <c r="J1658"/>
    </row>
    <row r="1659" spans="1:10" x14ac:dyDescent="0.35">
      <c r="A1659" s="138" t="s">
        <v>3956</v>
      </c>
      <c r="B1659" s="21">
        <v>6</v>
      </c>
      <c r="C1659" s="20">
        <v>0.5</v>
      </c>
      <c r="D1659" s="135">
        <v>49.1</v>
      </c>
      <c r="E1659" s="21"/>
      <c r="F1659" s="328">
        <v>139.20000000000002</v>
      </c>
      <c r="G1659" s="328">
        <v>127.80000000000001</v>
      </c>
      <c r="H1659" s="331">
        <v>125.55000000000001</v>
      </c>
    </row>
    <row r="1660" spans="1:10" s="128" customFormat="1" x14ac:dyDescent="0.35">
      <c r="A1660" s="138" t="s">
        <v>3960</v>
      </c>
      <c r="B1660" s="21">
        <v>6</v>
      </c>
      <c r="C1660" s="20">
        <v>0.5</v>
      </c>
      <c r="D1660" s="135">
        <v>55</v>
      </c>
      <c r="E1660" s="21"/>
      <c r="F1660" s="328">
        <v>77.350000000000009</v>
      </c>
      <c r="G1660" s="328">
        <v>71.05</v>
      </c>
      <c r="H1660" s="331">
        <v>69.75</v>
      </c>
      <c r="I1660"/>
      <c r="J1660"/>
    </row>
    <row r="1661" spans="1:10" s="128" customFormat="1" x14ac:dyDescent="0.35">
      <c r="A1661" s="138" t="s">
        <v>4212</v>
      </c>
      <c r="B1661" s="21">
        <v>6</v>
      </c>
      <c r="C1661" s="20">
        <v>0.7</v>
      </c>
      <c r="D1661" s="135">
        <v>46.3</v>
      </c>
      <c r="E1661" s="21"/>
      <c r="F1661" s="328">
        <v>39.550000000000004</v>
      </c>
      <c r="G1661" s="328">
        <v>36.300000000000004</v>
      </c>
      <c r="H1661" s="331">
        <v>35.65</v>
      </c>
      <c r="I1661"/>
      <c r="J1661"/>
    </row>
    <row r="1662" spans="1:10" s="128" customFormat="1" x14ac:dyDescent="0.35">
      <c r="A1662" s="138" t="s">
        <v>4216</v>
      </c>
      <c r="B1662" s="21">
        <v>6</v>
      </c>
      <c r="C1662" s="20">
        <v>0.7</v>
      </c>
      <c r="D1662" s="135">
        <v>40</v>
      </c>
      <c r="E1662" s="21"/>
      <c r="F1662" s="328">
        <v>29.25</v>
      </c>
      <c r="G1662" s="328">
        <v>26.85</v>
      </c>
      <c r="H1662" s="331">
        <v>26.35</v>
      </c>
      <c r="I1662"/>
      <c r="J1662"/>
    </row>
    <row r="1663" spans="1:10" s="128" customFormat="1" x14ac:dyDescent="0.35">
      <c r="A1663" s="138" t="s">
        <v>4220</v>
      </c>
      <c r="B1663" s="21">
        <v>6</v>
      </c>
      <c r="C1663" s="20">
        <v>0.7</v>
      </c>
      <c r="D1663" s="135">
        <v>46.3</v>
      </c>
      <c r="E1663" s="21"/>
      <c r="F1663" s="328">
        <v>21.85</v>
      </c>
      <c r="G1663" s="328">
        <v>20.100000000000001</v>
      </c>
      <c r="H1663" s="331">
        <v>19.700000000000003</v>
      </c>
      <c r="I1663"/>
      <c r="J1663"/>
    </row>
    <row r="1664" spans="1:10" x14ac:dyDescent="0.35">
      <c r="A1664" s="138" t="s">
        <v>4307</v>
      </c>
      <c r="B1664" s="21">
        <v>6</v>
      </c>
      <c r="C1664" s="20">
        <v>0.7</v>
      </c>
      <c r="D1664" s="135">
        <v>40</v>
      </c>
      <c r="E1664" s="21"/>
      <c r="F1664" s="328">
        <v>20.700000000000003</v>
      </c>
      <c r="G1664" s="328">
        <v>19</v>
      </c>
      <c r="H1664" s="331">
        <v>18.650000000000002</v>
      </c>
    </row>
    <row r="1665" spans="1:10" x14ac:dyDescent="0.35">
      <c r="A1665" s="138" t="s">
        <v>4311</v>
      </c>
      <c r="B1665" s="21">
        <v>6</v>
      </c>
      <c r="C1665" s="20">
        <v>0.7</v>
      </c>
      <c r="D1665" s="135">
        <v>40</v>
      </c>
      <c r="E1665" s="21"/>
      <c r="F1665" s="328">
        <v>35.35</v>
      </c>
      <c r="G1665" s="328">
        <v>32.450000000000003</v>
      </c>
      <c r="H1665" s="331">
        <v>31.85</v>
      </c>
    </row>
    <row r="1666" spans="1:10" x14ac:dyDescent="0.35">
      <c r="A1666" s="138" t="s">
        <v>4315</v>
      </c>
      <c r="B1666" s="21">
        <v>6</v>
      </c>
      <c r="C1666" s="20">
        <v>0.7</v>
      </c>
      <c r="D1666" s="135">
        <v>40</v>
      </c>
      <c r="E1666" s="21"/>
      <c r="F1666" s="328">
        <v>70.100000000000009</v>
      </c>
      <c r="G1666" s="328">
        <v>64.350000000000009</v>
      </c>
      <c r="H1666" s="331">
        <v>63.2</v>
      </c>
    </row>
    <row r="1667" spans="1:10" x14ac:dyDescent="0.35">
      <c r="A1667" s="138" t="s">
        <v>4319</v>
      </c>
      <c r="B1667" s="21">
        <v>6</v>
      </c>
      <c r="C1667" s="20">
        <v>0.5</v>
      </c>
      <c r="D1667" s="135">
        <v>46</v>
      </c>
      <c r="E1667" s="21"/>
      <c r="F1667" s="328">
        <v>75.600000000000009</v>
      </c>
      <c r="G1667" s="328">
        <v>69.400000000000006</v>
      </c>
      <c r="H1667" s="331">
        <v>68.150000000000006</v>
      </c>
    </row>
    <row r="1668" spans="1:10" x14ac:dyDescent="0.35">
      <c r="A1668" s="138" t="s">
        <v>4323</v>
      </c>
      <c r="B1668" s="21">
        <v>6</v>
      </c>
      <c r="C1668" s="20">
        <v>0.5</v>
      </c>
      <c r="D1668" s="135">
        <v>46</v>
      </c>
      <c r="E1668" s="21"/>
      <c r="F1668" s="328">
        <v>139</v>
      </c>
      <c r="G1668" s="328">
        <v>127.65</v>
      </c>
      <c r="H1668" s="331">
        <v>125.35000000000001</v>
      </c>
    </row>
    <row r="1669" spans="1:10" s="128" customFormat="1" x14ac:dyDescent="0.35">
      <c r="A1669" s="138" t="s">
        <v>4327</v>
      </c>
      <c r="B1669" s="21">
        <v>6</v>
      </c>
      <c r="C1669" s="20">
        <v>0.7</v>
      </c>
      <c r="D1669" s="135">
        <v>40</v>
      </c>
      <c r="E1669" s="21"/>
      <c r="F1669" s="328">
        <v>17.95</v>
      </c>
      <c r="G1669" s="328">
        <v>16.5</v>
      </c>
      <c r="H1669" s="331">
        <v>16.2</v>
      </c>
      <c r="I1669"/>
      <c r="J1669"/>
    </row>
    <row r="1670" spans="1:10" s="128" customFormat="1" x14ac:dyDescent="0.35">
      <c r="A1670" s="138" t="s">
        <v>14465</v>
      </c>
      <c r="B1670" s="21">
        <v>12</v>
      </c>
      <c r="C1670" s="20">
        <v>0.7</v>
      </c>
      <c r="D1670" s="135">
        <v>40</v>
      </c>
      <c r="E1670" s="21"/>
      <c r="F1670" s="328">
        <v>18.25</v>
      </c>
      <c r="G1670" s="328">
        <v>16.75</v>
      </c>
      <c r="H1670" s="331">
        <v>16.45</v>
      </c>
      <c r="I1670"/>
      <c r="J1670"/>
    </row>
    <row r="1671" spans="1:10" x14ac:dyDescent="0.35">
      <c r="A1671" s="138" t="s">
        <v>4335</v>
      </c>
      <c r="B1671" s="21">
        <v>6</v>
      </c>
      <c r="C1671" s="20">
        <v>0.7</v>
      </c>
      <c r="D1671" s="135">
        <v>40</v>
      </c>
      <c r="E1671" s="21"/>
      <c r="F1671" s="328">
        <v>18.25</v>
      </c>
      <c r="G1671" s="328">
        <v>16.75</v>
      </c>
      <c r="H1671" s="331">
        <v>16.45</v>
      </c>
    </row>
    <row r="1672" spans="1:10" s="128" customFormat="1" x14ac:dyDescent="0.35">
      <c r="A1672" s="138" t="s">
        <v>4339</v>
      </c>
      <c r="B1672" s="21">
        <v>6</v>
      </c>
      <c r="C1672" s="20">
        <v>0.7</v>
      </c>
      <c r="D1672" s="135">
        <v>40</v>
      </c>
      <c r="E1672" s="21"/>
      <c r="F1672" s="328">
        <v>20.700000000000003</v>
      </c>
      <c r="G1672" s="328">
        <v>19</v>
      </c>
      <c r="H1672" s="331">
        <v>18.650000000000002</v>
      </c>
      <c r="I1672"/>
      <c r="J1672"/>
    </row>
    <row r="1673" spans="1:10" s="128" customFormat="1" x14ac:dyDescent="0.35">
      <c r="A1673" s="138" t="s">
        <v>4343</v>
      </c>
      <c r="B1673" s="21">
        <v>6</v>
      </c>
      <c r="C1673" s="20">
        <v>0.7</v>
      </c>
      <c r="D1673" s="135">
        <v>40</v>
      </c>
      <c r="E1673" s="21"/>
      <c r="F1673" s="328">
        <v>17.05</v>
      </c>
      <c r="G1673" s="328">
        <v>15.65</v>
      </c>
      <c r="H1673" s="331">
        <v>15.350000000000001</v>
      </c>
      <c r="I1673"/>
      <c r="J1673"/>
    </row>
    <row r="1674" spans="1:10" s="128" customFormat="1" x14ac:dyDescent="0.35">
      <c r="A1674" s="138" t="s">
        <v>4351</v>
      </c>
      <c r="B1674" s="21">
        <v>12</v>
      </c>
      <c r="C1674" s="20">
        <v>1</v>
      </c>
      <c r="D1674" s="135">
        <v>40</v>
      </c>
      <c r="E1674" s="21"/>
      <c r="F1674" s="328">
        <v>17.350000000000001</v>
      </c>
      <c r="G1674" s="328">
        <v>15.9</v>
      </c>
      <c r="H1674" s="331">
        <v>15.65</v>
      </c>
      <c r="I1674"/>
      <c r="J1674"/>
    </row>
    <row r="1675" spans="1:10" x14ac:dyDescent="0.35">
      <c r="A1675" s="138" t="s">
        <v>14541</v>
      </c>
      <c r="B1675" s="21">
        <v>12</v>
      </c>
      <c r="C1675" s="20">
        <v>1</v>
      </c>
      <c r="D1675" s="135">
        <v>43</v>
      </c>
      <c r="E1675" s="21"/>
      <c r="F1675" s="328">
        <v>39.25</v>
      </c>
      <c r="G1675" s="328">
        <v>36.050000000000004</v>
      </c>
      <c r="H1675" s="331">
        <v>35.4</v>
      </c>
    </row>
    <row r="1676" spans="1:10" x14ac:dyDescent="0.35">
      <c r="A1676" s="138" t="s">
        <v>4397</v>
      </c>
      <c r="B1676" s="21">
        <v>6</v>
      </c>
      <c r="C1676" s="20">
        <v>0.7</v>
      </c>
      <c r="D1676" s="135">
        <v>40</v>
      </c>
      <c r="E1676" s="21"/>
      <c r="F1676" s="328">
        <v>22.85</v>
      </c>
      <c r="G1676" s="328">
        <v>20.950000000000003</v>
      </c>
      <c r="H1676" s="331">
        <v>20.6</v>
      </c>
    </row>
    <row r="1677" spans="1:10" x14ac:dyDescent="0.35">
      <c r="A1677" s="138" t="s">
        <v>4627</v>
      </c>
      <c r="B1677" s="21">
        <v>6</v>
      </c>
      <c r="C1677" s="20">
        <v>0.7</v>
      </c>
      <c r="D1677" s="135">
        <v>46</v>
      </c>
      <c r="E1677" s="21"/>
      <c r="F1677" s="328">
        <v>34</v>
      </c>
      <c r="G1677" s="328">
        <v>31.200000000000003</v>
      </c>
      <c r="H1677" s="331">
        <v>30.650000000000002</v>
      </c>
    </row>
    <row r="1678" spans="1:10" x14ac:dyDescent="0.35">
      <c r="A1678" s="138" t="s">
        <v>4670</v>
      </c>
      <c r="B1678" s="21">
        <v>6</v>
      </c>
      <c r="C1678" s="20">
        <v>0.7</v>
      </c>
      <c r="D1678" s="135">
        <v>43</v>
      </c>
      <c r="E1678" s="21"/>
      <c r="F1678" s="328">
        <v>36.85</v>
      </c>
      <c r="G1678" s="328">
        <v>33.800000000000004</v>
      </c>
      <c r="H1678" s="331">
        <v>33.200000000000003</v>
      </c>
    </row>
    <row r="1679" spans="1:10" x14ac:dyDescent="0.35">
      <c r="A1679" s="138" t="s">
        <v>4696</v>
      </c>
      <c r="B1679" s="21">
        <v>6</v>
      </c>
      <c r="C1679" s="20">
        <v>0.7</v>
      </c>
      <c r="D1679" s="135">
        <v>40</v>
      </c>
      <c r="E1679" s="21"/>
      <c r="F1679" s="328">
        <v>34.75</v>
      </c>
      <c r="G1679" s="328">
        <v>31.900000000000002</v>
      </c>
      <c r="H1679" s="331">
        <v>31.3</v>
      </c>
    </row>
    <row r="1680" spans="1:10" s="128" customFormat="1" x14ac:dyDescent="0.35">
      <c r="A1680" s="138" t="s">
        <v>14681</v>
      </c>
      <c r="B1680" s="21">
        <v>6</v>
      </c>
      <c r="C1680" s="20">
        <v>0.7</v>
      </c>
      <c r="D1680" s="135">
        <v>45</v>
      </c>
      <c r="E1680" s="21"/>
      <c r="F1680" s="328">
        <v>34.1</v>
      </c>
      <c r="G1680" s="328">
        <v>31.3</v>
      </c>
      <c r="H1680" s="331">
        <v>30.75</v>
      </c>
      <c r="I1680"/>
      <c r="J1680"/>
    </row>
    <row r="1681" spans="1:10" s="128" customFormat="1" x14ac:dyDescent="0.35">
      <c r="A1681" s="138" t="s">
        <v>14559</v>
      </c>
      <c r="B1681" s="21">
        <v>6</v>
      </c>
      <c r="C1681" s="20">
        <v>0.75</v>
      </c>
      <c r="D1681" s="135">
        <v>45</v>
      </c>
      <c r="E1681" s="21"/>
      <c r="F1681" s="328">
        <v>32.4</v>
      </c>
      <c r="G1681" s="328">
        <v>29.75</v>
      </c>
      <c r="H1681" s="331">
        <v>29.200000000000003</v>
      </c>
      <c r="I1681"/>
      <c r="J1681"/>
    </row>
    <row r="1682" spans="1:10" x14ac:dyDescent="0.35">
      <c r="A1682" s="138" t="s">
        <v>4750</v>
      </c>
      <c r="B1682" s="21">
        <v>6</v>
      </c>
      <c r="C1682" s="20">
        <v>0.7</v>
      </c>
      <c r="D1682" s="135">
        <v>40</v>
      </c>
      <c r="E1682" s="21"/>
      <c r="F1682" s="328">
        <v>39</v>
      </c>
      <c r="G1682" s="328">
        <v>35.800000000000004</v>
      </c>
      <c r="H1682" s="331">
        <v>35.15</v>
      </c>
    </row>
    <row r="1683" spans="1:10" s="128" customFormat="1" x14ac:dyDescent="0.35">
      <c r="A1683" s="138" t="s">
        <v>4754</v>
      </c>
      <c r="B1683" s="21">
        <v>6</v>
      </c>
      <c r="C1683" s="20">
        <v>0.7</v>
      </c>
      <c r="D1683" s="135">
        <v>54.8</v>
      </c>
      <c r="E1683" s="21"/>
      <c r="F1683" s="328">
        <v>305.65000000000003</v>
      </c>
      <c r="G1683" s="328">
        <v>280.60000000000002</v>
      </c>
      <c r="H1683" s="331">
        <v>275.60000000000002</v>
      </c>
      <c r="I1683"/>
      <c r="J1683"/>
    </row>
    <row r="1684" spans="1:10" s="128" customFormat="1" x14ac:dyDescent="0.35">
      <c r="A1684" s="138" t="s">
        <v>4816</v>
      </c>
      <c r="B1684" s="21">
        <v>6</v>
      </c>
      <c r="C1684" s="20">
        <v>0.7</v>
      </c>
      <c r="D1684" s="135">
        <v>47</v>
      </c>
      <c r="E1684" s="21"/>
      <c r="F1684" s="328">
        <v>29.85</v>
      </c>
      <c r="G1684" s="328">
        <v>27.400000000000002</v>
      </c>
      <c r="H1684" s="331">
        <v>26.950000000000003</v>
      </c>
      <c r="I1684"/>
      <c r="J1684"/>
    </row>
    <row r="1685" spans="1:10" x14ac:dyDescent="0.35">
      <c r="A1685" s="138" t="s">
        <v>4820</v>
      </c>
      <c r="B1685" s="21">
        <v>6</v>
      </c>
      <c r="C1685" s="20">
        <v>0.7</v>
      </c>
      <c r="D1685" s="135">
        <v>60.1</v>
      </c>
      <c r="E1685" s="21"/>
      <c r="F1685" s="328">
        <v>85.9</v>
      </c>
      <c r="G1685" s="328">
        <v>78.900000000000006</v>
      </c>
      <c r="H1685" s="331">
        <v>77.45</v>
      </c>
    </row>
    <row r="1686" spans="1:10" x14ac:dyDescent="0.35">
      <c r="A1686" s="138" t="s">
        <v>4827</v>
      </c>
      <c r="B1686" s="21">
        <v>6</v>
      </c>
      <c r="C1686" s="20">
        <v>0.7</v>
      </c>
      <c r="D1686" s="135">
        <v>47</v>
      </c>
      <c r="E1686" s="21"/>
      <c r="F1686" s="328">
        <v>37.200000000000003</v>
      </c>
      <c r="G1686" s="328">
        <v>34.15</v>
      </c>
      <c r="H1686" s="331">
        <v>33.550000000000004</v>
      </c>
    </row>
    <row r="1687" spans="1:10" x14ac:dyDescent="0.35">
      <c r="A1687" s="138" t="s">
        <v>4952</v>
      </c>
      <c r="B1687" s="21">
        <v>12</v>
      </c>
      <c r="C1687" s="20">
        <v>1</v>
      </c>
      <c r="D1687" s="135">
        <v>43</v>
      </c>
      <c r="E1687" s="21"/>
      <c r="F1687" s="328">
        <v>17.7</v>
      </c>
      <c r="G1687" s="328">
        <v>16.25</v>
      </c>
      <c r="H1687" s="331">
        <v>16</v>
      </c>
    </row>
    <row r="1688" spans="1:10" x14ac:dyDescent="0.35">
      <c r="A1688" s="138" t="s">
        <v>4961</v>
      </c>
      <c r="B1688" s="21">
        <v>6</v>
      </c>
      <c r="C1688" s="20">
        <v>0.7</v>
      </c>
      <c r="D1688" s="135">
        <v>43.3</v>
      </c>
      <c r="E1688" s="21"/>
      <c r="F1688" s="328">
        <v>31.650000000000002</v>
      </c>
      <c r="G1688" s="328">
        <v>29.1</v>
      </c>
      <c r="H1688" s="331">
        <v>28.55</v>
      </c>
    </row>
    <row r="1689" spans="1:10" x14ac:dyDescent="0.35">
      <c r="A1689" s="138" t="s">
        <v>4965</v>
      </c>
      <c r="B1689" s="21">
        <v>6</v>
      </c>
      <c r="C1689" s="20">
        <v>0.7</v>
      </c>
      <c r="D1689" s="135">
        <v>49.5</v>
      </c>
      <c r="E1689" s="21"/>
      <c r="F1689" s="328">
        <v>20.650000000000002</v>
      </c>
      <c r="G1689" s="328">
        <v>18.95</v>
      </c>
      <c r="H1689" s="331">
        <v>18.600000000000001</v>
      </c>
    </row>
    <row r="1690" spans="1:10" s="128" customFormat="1" x14ac:dyDescent="0.35">
      <c r="A1690" s="138" t="s">
        <v>4969</v>
      </c>
      <c r="B1690" s="21">
        <v>6</v>
      </c>
      <c r="C1690" s="20">
        <v>0.7</v>
      </c>
      <c r="D1690" s="135">
        <v>40</v>
      </c>
      <c r="E1690" s="21"/>
      <c r="F1690" s="328">
        <v>17.05</v>
      </c>
      <c r="G1690" s="328">
        <v>15.65</v>
      </c>
      <c r="H1690" s="331">
        <v>15.350000000000001</v>
      </c>
      <c r="I1690"/>
      <c r="J1690"/>
    </row>
    <row r="1691" spans="1:10" x14ac:dyDescent="0.35">
      <c r="A1691" s="138" t="s">
        <v>4973</v>
      </c>
      <c r="B1691" s="21">
        <v>6</v>
      </c>
      <c r="C1691" s="20">
        <v>0.7</v>
      </c>
      <c r="D1691" s="135">
        <v>45</v>
      </c>
      <c r="E1691" s="21"/>
      <c r="F1691" s="328">
        <v>18.3</v>
      </c>
      <c r="G1691" s="328">
        <v>16.8</v>
      </c>
      <c r="H1691" s="331">
        <v>16.5</v>
      </c>
    </row>
    <row r="1692" spans="1:10" s="128" customFormat="1" x14ac:dyDescent="0.35">
      <c r="A1692" s="138" t="s">
        <v>5005</v>
      </c>
      <c r="B1692" s="21">
        <v>120</v>
      </c>
      <c r="C1692" s="20">
        <v>0.05</v>
      </c>
      <c r="D1692" s="135">
        <v>40</v>
      </c>
      <c r="E1692" s="21"/>
      <c r="F1692" s="328">
        <v>3.8000000000000003</v>
      </c>
      <c r="G1692" s="328">
        <v>3.5</v>
      </c>
      <c r="H1692" s="331">
        <v>3.45</v>
      </c>
      <c r="I1692"/>
      <c r="J1692"/>
    </row>
    <row r="1693" spans="1:10" x14ac:dyDescent="0.35">
      <c r="A1693" s="138" t="s">
        <v>5017</v>
      </c>
      <c r="B1693" s="21">
        <v>12</v>
      </c>
      <c r="C1693" s="20">
        <v>1</v>
      </c>
      <c r="D1693" s="135">
        <v>40</v>
      </c>
      <c r="E1693" s="21"/>
      <c r="F1693" s="328">
        <v>20.25</v>
      </c>
      <c r="G1693" s="328">
        <v>18.600000000000001</v>
      </c>
      <c r="H1693" s="331">
        <v>18.3</v>
      </c>
    </row>
    <row r="1694" spans="1:10" s="128" customFormat="1" x14ac:dyDescent="0.35">
      <c r="A1694" s="138" t="s">
        <v>5054</v>
      </c>
      <c r="B1694" s="21">
        <v>6</v>
      </c>
      <c r="C1694" s="20">
        <v>0.7</v>
      </c>
      <c r="D1694" s="135">
        <v>43</v>
      </c>
      <c r="E1694" s="21"/>
      <c r="F1694" s="328">
        <v>19.450000000000003</v>
      </c>
      <c r="G1694" s="328">
        <v>17.850000000000001</v>
      </c>
      <c r="H1694" s="331">
        <v>17.55</v>
      </c>
      <c r="I1694"/>
      <c r="J1694"/>
    </row>
    <row r="1695" spans="1:10" x14ac:dyDescent="0.35">
      <c r="A1695" s="138" t="s">
        <v>5086</v>
      </c>
      <c r="B1695" s="21">
        <v>6</v>
      </c>
      <c r="C1695" s="20">
        <v>0.7</v>
      </c>
      <c r="D1695" s="135">
        <v>40</v>
      </c>
      <c r="E1695" s="21"/>
      <c r="F1695" s="328">
        <v>37.35</v>
      </c>
      <c r="G1695" s="328">
        <v>34.300000000000004</v>
      </c>
      <c r="H1695" s="331">
        <v>33.700000000000003</v>
      </c>
    </row>
    <row r="1696" spans="1:10" x14ac:dyDescent="0.35">
      <c r="A1696" s="138" t="s">
        <v>5090</v>
      </c>
      <c r="B1696" s="21">
        <v>6</v>
      </c>
      <c r="C1696" s="20">
        <v>0.7</v>
      </c>
      <c r="D1696" s="135">
        <v>46.8</v>
      </c>
      <c r="E1696" s="21"/>
      <c r="F1696" s="328">
        <v>158.55000000000001</v>
      </c>
      <c r="G1696" s="328">
        <v>145.55000000000001</v>
      </c>
      <c r="H1696" s="331">
        <v>142.95000000000002</v>
      </c>
    </row>
    <row r="1697" spans="1:10" x14ac:dyDescent="0.35">
      <c r="A1697" s="138" t="s">
        <v>5094</v>
      </c>
      <c r="B1697" s="21">
        <v>6</v>
      </c>
      <c r="C1697" s="20">
        <v>0.7</v>
      </c>
      <c r="D1697" s="135">
        <v>47</v>
      </c>
      <c r="E1697" s="21"/>
      <c r="F1697" s="328">
        <v>207.35000000000002</v>
      </c>
      <c r="G1697" s="328">
        <v>190.4</v>
      </c>
      <c r="H1697" s="331">
        <v>187</v>
      </c>
    </row>
    <row r="1698" spans="1:10" x14ac:dyDescent="0.35">
      <c r="A1698" s="138" t="s">
        <v>5098</v>
      </c>
      <c r="B1698" s="21">
        <v>6</v>
      </c>
      <c r="C1698" s="20">
        <v>0.7</v>
      </c>
      <c r="D1698" s="135">
        <v>50.6</v>
      </c>
      <c r="E1698" s="21"/>
      <c r="F1698" s="328">
        <v>52.150000000000006</v>
      </c>
      <c r="G1698" s="328">
        <v>47.85</v>
      </c>
      <c r="H1698" s="331">
        <v>47</v>
      </c>
    </row>
    <row r="1699" spans="1:10" s="128" customFormat="1" x14ac:dyDescent="0.35">
      <c r="A1699" s="138" t="s">
        <v>5102</v>
      </c>
      <c r="B1699" s="21">
        <v>6</v>
      </c>
      <c r="C1699" s="20">
        <v>0.7</v>
      </c>
      <c r="D1699" s="135">
        <v>48.8</v>
      </c>
      <c r="E1699" s="21"/>
      <c r="F1699" s="328">
        <v>42.2</v>
      </c>
      <c r="G1699" s="328">
        <v>38.75</v>
      </c>
      <c r="H1699" s="331">
        <v>38.050000000000004</v>
      </c>
      <c r="I1699"/>
      <c r="J1699"/>
    </row>
    <row r="1700" spans="1:10" x14ac:dyDescent="0.35">
      <c r="A1700" s="138" t="s">
        <v>5215</v>
      </c>
      <c r="B1700" s="21">
        <v>6</v>
      </c>
      <c r="C1700" s="20">
        <v>0.7</v>
      </c>
      <c r="D1700" s="135">
        <v>58</v>
      </c>
      <c r="E1700" s="21"/>
      <c r="F1700" s="328">
        <v>30.85</v>
      </c>
      <c r="G1700" s="328">
        <v>28.3</v>
      </c>
      <c r="H1700" s="331">
        <v>27.8</v>
      </c>
    </row>
    <row r="1701" spans="1:10" x14ac:dyDescent="0.35">
      <c r="A1701" s="138" t="s">
        <v>5219</v>
      </c>
      <c r="B1701" s="21">
        <v>6</v>
      </c>
      <c r="C1701" s="20">
        <v>0.7</v>
      </c>
      <c r="D1701" s="135">
        <v>40</v>
      </c>
      <c r="E1701" s="21"/>
      <c r="F1701" s="328">
        <v>21</v>
      </c>
      <c r="G1701" s="328">
        <v>19.3</v>
      </c>
      <c r="H1701" s="331">
        <v>18.95</v>
      </c>
    </row>
    <row r="1702" spans="1:10" x14ac:dyDescent="0.35">
      <c r="A1702" s="138" t="s">
        <v>5223</v>
      </c>
      <c r="B1702" s="21">
        <v>6</v>
      </c>
      <c r="C1702" s="20">
        <v>0.7</v>
      </c>
      <c r="D1702" s="135">
        <v>40</v>
      </c>
      <c r="E1702" s="21"/>
      <c r="F1702" s="328">
        <v>21.05</v>
      </c>
      <c r="G1702" s="328">
        <v>19.350000000000001</v>
      </c>
      <c r="H1702" s="331">
        <v>19</v>
      </c>
    </row>
    <row r="1703" spans="1:10" x14ac:dyDescent="0.35">
      <c r="A1703" s="138" t="s">
        <v>14808</v>
      </c>
      <c r="B1703" s="21">
        <v>6</v>
      </c>
      <c r="C1703" s="20">
        <v>0.7</v>
      </c>
      <c r="D1703" s="135">
        <v>46</v>
      </c>
      <c r="E1703" s="21"/>
      <c r="F1703" s="328">
        <v>34.65</v>
      </c>
      <c r="G1703" s="328">
        <v>31.8</v>
      </c>
      <c r="H1703" s="331">
        <v>31.25</v>
      </c>
    </row>
    <row r="1704" spans="1:10" x14ac:dyDescent="0.35">
      <c r="A1704" s="138" t="s">
        <v>5503</v>
      </c>
      <c r="B1704" s="21">
        <v>6</v>
      </c>
      <c r="C1704" s="20">
        <v>0.7</v>
      </c>
      <c r="D1704" s="135">
        <v>40</v>
      </c>
      <c r="E1704" s="21"/>
      <c r="F1704" s="328">
        <v>22.35</v>
      </c>
      <c r="G1704" s="328">
        <v>20.5</v>
      </c>
      <c r="H1704" s="331">
        <v>20.150000000000002</v>
      </c>
    </row>
    <row r="1705" spans="1:10" x14ac:dyDescent="0.35">
      <c r="A1705" s="138" t="s">
        <v>5510</v>
      </c>
      <c r="B1705" s="21">
        <v>6</v>
      </c>
      <c r="C1705" s="20">
        <v>0.7</v>
      </c>
      <c r="D1705" s="135">
        <v>48</v>
      </c>
      <c r="E1705" s="21"/>
      <c r="F1705" s="328">
        <v>50.1</v>
      </c>
      <c r="G1705" s="328">
        <v>46</v>
      </c>
      <c r="H1705" s="331">
        <v>45.150000000000006</v>
      </c>
    </row>
    <row r="1706" spans="1:10" x14ac:dyDescent="0.35">
      <c r="A1706" s="138" t="s">
        <v>5514</v>
      </c>
      <c r="B1706" s="21">
        <v>6</v>
      </c>
      <c r="C1706" s="20">
        <v>0.7</v>
      </c>
      <c r="D1706" s="135">
        <v>40</v>
      </c>
      <c r="E1706" s="21"/>
      <c r="F1706" s="328">
        <v>36.550000000000004</v>
      </c>
      <c r="G1706" s="328">
        <v>33.550000000000004</v>
      </c>
      <c r="H1706" s="331">
        <v>32.950000000000003</v>
      </c>
    </row>
    <row r="1707" spans="1:10" s="128" customFormat="1" x14ac:dyDescent="0.35">
      <c r="A1707" s="138" t="s">
        <v>15350</v>
      </c>
      <c r="B1707" s="21">
        <v>6</v>
      </c>
      <c r="C1707" s="20">
        <v>0.7</v>
      </c>
      <c r="D1707" s="135">
        <v>43</v>
      </c>
      <c r="E1707" s="21"/>
      <c r="F1707" s="328">
        <v>34.4</v>
      </c>
      <c r="G1707" s="328">
        <v>31.55</v>
      </c>
      <c r="H1707" s="331">
        <v>31</v>
      </c>
      <c r="I1707"/>
      <c r="J1707"/>
    </row>
    <row r="1708" spans="1:10" x14ac:dyDescent="0.35">
      <c r="A1708" s="138" t="s">
        <v>5720</v>
      </c>
      <c r="B1708" s="21">
        <v>6</v>
      </c>
      <c r="C1708" s="20">
        <v>0.7</v>
      </c>
      <c r="D1708" s="135">
        <v>40</v>
      </c>
      <c r="E1708" s="21"/>
      <c r="F1708" s="328">
        <v>34.1</v>
      </c>
      <c r="G1708" s="328">
        <v>31.35</v>
      </c>
      <c r="H1708" s="331">
        <v>30.75</v>
      </c>
    </row>
    <row r="1709" spans="1:10" x14ac:dyDescent="0.35">
      <c r="A1709" s="138" t="s">
        <v>5724</v>
      </c>
      <c r="B1709" s="21">
        <v>6</v>
      </c>
      <c r="C1709" s="20">
        <v>1</v>
      </c>
      <c r="D1709" s="135">
        <v>40</v>
      </c>
      <c r="E1709" s="21"/>
      <c r="F1709" s="328">
        <v>49.050000000000004</v>
      </c>
      <c r="G1709" s="328">
        <v>45.050000000000004</v>
      </c>
      <c r="H1709" s="331">
        <v>44.25</v>
      </c>
    </row>
    <row r="1710" spans="1:10" x14ac:dyDescent="0.35">
      <c r="A1710" s="138" t="s">
        <v>5729</v>
      </c>
      <c r="B1710" s="21">
        <v>2</v>
      </c>
      <c r="C1710" s="20">
        <v>0.7</v>
      </c>
      <c r="D1710" s="135">
        <v>43</v>
      </c>
      <c r="E1710" s="21"/>
      <c r="F1710" s="328">
        <v>4635.6000000000004</v>
      </c>
      <c r="G1710" s="328">
        <v>4255.6500000000005</v>
      </c>
      <c r="H1710" s="331">
        <v>4179.6500000000005</v>
      </c>
    </row>
    <row r="1711" spans="1:10" x14ac:dyDescent="0.35">
      <c r="A1711" s="138" t="s">
        <v>5733</v>
      </c>
      <c r="B1711" s="21">
        <v>6</v>
      </c>
      <c r="C1711" s="20">
        <v>0.7</v>
      </c>
      <c r="D1711" s="135">
        <v>43</v>
      </c>
      <c r="E1711" s="21"/>
      <c r="F1711" s="328">
        <v>35.6</v>
      </c>
      <c r="G1711" s="328">
        <v>32.700000000000003</v>
      </c>
      <c r="H1711" s="331">
        <v>32.1</v>
      </c>
    </row>
    <row r="1712" spans="1:10" x14ac:dyDescent="0.35">
      <c r="A1712" s="138" t="s">
        <v>5737</v>
      </c>
      <c r="B1712" s="21">
        <v>6</v>
      </c>
      <c r="C1712" s="20">
        <v>0.7</v>
      </c>
      <c r="D1712" s="135">
        <v>48</v>
      </c>
      <c r="E1712" s="21"/>
      <c r="F1712" s="328">
        <v>39.700000000000003</v>
      </c>
      <c r="G1712" s="328">
        <v>36.450000000000003</v>
      </c>
      <c r="H1712" s="331">
        <v>35.800000000000004</v>
      </c>
    </row>
    <row r="1713" spans="1:10" x14ac:dyDescent="0.35">
      <c r="A1713" s="138" t="s">
        <v>5741</v>
      </c>
      <c r="B1713" s="21">
        <v>6</v>
      </c>
      <c r="C1713" s="20">
        <v>0.7</v>
      </c>
      <c r="D1713" s="135">
        <v>48</v>
      </c>
      <c r="E1713" s="21"/>
      <c r="F1713" s="328">
        <v>29.950000000000003</v>
      </c>
      <c r="G1713" s="328">
        <v>27.5</v>
      </c>
      <c r="H1713" s="331">
        <v>27</v>
      </c>
    </row>
    <row r="1714" spans="1:10" x14ac:dyDescent="0.35">
      <c r="A1714" s="138" t="s">
        <v>5745</v>
      </c>
      <c r="B1714" s="21">
        <v>6</v>
      </c>
      <c r="C1714" s="20">
        <v>0.7</v>
      </c>
      <c r="D1714" s="135">
        <v>43</v>
      </c>
      <c r="E1714" s="21"/>
      <c r="F1714" s="328">
        <v>26.75</v>
      </c>
      <c r="G1714" s="328">
        <v>24.55</v>
      </c>
      <c r="H1714" s="331">
        <v>24.150000000000002</v>
      </c>
    </row>
    <row r="1715" spans="1:10" s="128" customFormat="1" x14ac:dyDescent="0.35">
      <c r="A1715" s="138" t="s">
        <v>5749</v>
      </c>
      <c r="B1715" s="21">
        <v>6</v>
      </c>
      <c r="C1715" s="20">
        <v>0.7</v>
      </c>
      <c r="D1715" s="135">
        <v>43</v>
      </c>
      <c r="E1715" s="21"/>
      <c r="F1715" s="328">
        <v>92.95</v>
      </c>
      <c r="G1715" s="328">
        <v>85.350000000000009</v>
      </c>
      <c r="H1715" s="331">
        <v>83.800000000000011</v>
      </c>
      <c r="I1715"/>
      <c r="J1715"/>
    </row>
    <row r="1716" spans="1:10" x14ac:dyDescent="0.35">
      <c r="A1716" s="138" t="s">
        <v>5753</v>
      </c>
      <c r="B1716" s="21">
        <v>6</v>
      </c>
      <c r="C1716" s="20">
        <v>0.7</v>
      </c>
      <c r="D1716" s="135">
        <v>40</v>
      </c>
      <c r="E1716" s="21"/>
      <c r="F1716" s="328">
        <v>16.600000000000001</v>
      </c>
      <c r="G1716" s="328">
        <v>15.25</v>
      </c>
      <c r="H1716" s="331">
        <v>15</v>
      </c>
    </row>
    <row r="1717" spans="1:10" x14ac:dyDescent="0.35">
      <c r="A1717" s="138" t="s">
        <v>5757</v>
      </c>
      <c r="B1717" s="21">
        <v>6</v>
      </c>
      <c r="C1717" s="20">
        <v>1</v>
      </c>
      <c r="D1717" s="135">
        <v>40</v>
      </c>
      <c r="E1717" s="21"/>
      <c r="F1717" s="328">
        <v>13.55</v>
      </c>
      <c r="G1717" s="328">
        <v>12.450000000000001</v>
      </c>
      <c r="H1717" s="331">
        <v>12.25</v>
      </c>
    </row>
    <row r="1718" spans="1:10" x14ac:dyDescent="0.35">
      <c r="A1718" s="138" t="s">
        <v>5767</v>
      </c>
      <c r="B1718" s="21">
        <v>6</v>
      </c>
      <c r="C1718" s="20">
        <v>0.7</v>
      </c>
      <c r="D1718" s="135">
        <v>40</v>
      </c>
      <c r="E1718" s="21"/>
      <c r="F1718" s="328">
        <v>23.650000000000002</v>
      </c>
      <c r="G1718" s="328">
        <v>21.700000000000003</v>
      </c>
      <c r="H1718" s="331">
        <v>21.3</v>
      </c>
    </row>
    <row r="1719" spans="1:10" s="128" customFormat="1" x14ac:dyDescent="0.35">
      <c r="A1719" s="138" t="s">
        <v>5771</v>
      </c>
      <c r="B1719" s="21">
        <v>6</v>
      </c>
      <c r="C1719" s="20">
        <v>0.7</v>
      </c>
      <c r="D1719" s="135">
        <v>40</v>
      </c>
      <c r="E1719" s="21"/>
      <c r="F1719" s="328">
        <v>33.450000000000003</v>
      </c>
      <c r="G1719" s="328">
        <v>30.700000000000003</v>
      </c>
      <c r="H1719" s="331">
        <v>30.150000000000002</v>
      </c>
      <c r="I1719"/>
      <c r="J1719"/>
    </row>
    <row r="1720" spans="1:10" x14ac:dyDescent="0.35">
      <c r="A1720" s="138" t="s">
        <v>5775</v>
      </c>
      <c r="B1720" s="21">
        <v>6</v>
      </c>
      <c r="C1720" s="20">
        <v>0.7</v>
      </c>
      <c r="D1720" s="135">
        <v>47.2</v>
      </c>
      <c r="E1720" s="21"/>
      <c r="F1720" s="328">
        <v>56.7</v>
      </c>
      <c r="G1720" s="328">
        <v>52.050000000000004</v>
      </c>
      <c r="H1720" s="331">
        <v>51.150000000000006</v>
      </c>
    </row>
    <row r="1721" spans="1:10" x14ac:dyDescent="0.35">
      <c r="A1721" s="138" t="s">
        <v>5779</v>
      </c>
      <c r="B1721" s="21">
        <v>6</v>
      </c>
      <c r="C1721" s="20">
        <v>0.7</v>
      </c>
      <c r="D1721" s="135">
        <v>40</v>
      </c>
      <c r="E1721" s="21"/>
      <c r="F1721" s="328">
        <v>18.25</v>
      </c>
      <c r="G1721" s="328">
        <v>16.75</v>
      </c>
      <c r="H1721" s="331">
        <v>16.45</v>
      </c>
    </row>
    <row r="1722" spans="1:10" x14ac:dyDescent="0.35">
      <c r="A1722" s="138" t="s">
        <v>5783</v>
      </c>
      <c r="B1722" s="21">
        <v>6</v>
      </c>
      <c r="C1722" s="20">
        <v>0.7</v>
      </c>
      <c r="D1722" s="135">
        <v>40</v>
      </c>
      <c r="E1722" s="21"/>
      <c r="F1722" s="328">
        <v>19.200000000000003</v>
      </c>
      <c r="G1722" s="328">
        <v>17.600000000000001</v>
      </c>
      <c r="H1722" s="331">
        <v>17.3</v>
      </c>
    </row>
    <row r="1723" spans="1:10" x14ac:dyDescent="0.35">
      <c r="A1723" s="138" t="s">
        <v>5787</v>
      </c>
      <c r="B1723" s="21">
        <v>6</v>
      </c>
      <c r="C1723" s="20">
        <v>0.7</v>
      </c>
      <c r="D1723" s="135">
        <v>40</v>
      </c>
      <c r="E1723" s="21"/>
      <c r="F1723" s="328">
        <v>16.150000000000002</v>
      </c>
      <c r="G1723" s="328">
        <v>14.8</v>
      </c>
      <c r="H1723" s="331">
        <v>14.55</v>
      </c>
    </row>
    <row r="1724" spans="1:10" s="128" customFormat="1" x14ac:dyDescent="0.35">
      <c r="A1724" s="138" t="s">
        <v>5791</v>
      </c>
      <c r="B1724" s="21">
        <v>6</v>
      </c>
      <c r="C1724" s="20">
        <v>0.7</v>
      </c>
      <c r="D1724" s="135">
        <v>40</v>
      </c>
      <c r="E1724" s="21"/>
      <c r="F1724" s="328">
        <v>17.95</v>
      </c>
      <c r="G1724" s="328">
        <v>16.5</v>
      </c>
      <c r="H1724" s="331">
        <v>16.2</v>
      </c>
      <c r="I1724"/>
      <c r="J1724"/>
    </row>
    <row r="1725" spans="1:10" s="128" customFormat="1" x14ac:dyDescent="0.35">
      <c r="A1725" s="138" t="s">
        <v>5795</v>
      </c>
      <c r="B1725" s="21">
        <v>6</v>
      </c>
      <c r="C1725" s="20">
        <v>0.7</v>
      </c>
      <c r="D1725" s="135">
        <v>40</v>
      </c>
      <c r="E1725" s="21"/>
      <c r="F1725" s="328">
        <v>18.150000000000002</v>
      </c>
      <c r="G1725" s="328">
        <v>16.650000000000002</v>
      </c>
      <c r="H1725" s="331">
        <v>16.350000000000001</v>
      </c>
      <c r="I1725"/>
      <c r="J1725"/>
    </row>
    <row r="1726" spans="1:10" s="128" customFormat="1" x14ac:dyDescent="0.35">
      <c r="A1726" s="138" t="s">
        <v>5798</v>
      </c>
      <c r="B1726" s="21">
        <v>6</v>
      </c>
      <c r="C1726" s="20">
        <v>0.7</v>
      </c>
      <c r="D1726" s="135">
        <v>40</v>
      </c>
      <c r="E1726" s="21"/>
      <c r="F1726" s="328">
        <v>18.150000000000002</v>
      </c>
      <c r="G1726" s="328">
        <v>16.650000000000002</v>
      </c>
      <c r="H1726" s="331">
        <v>16.350000000000001</v>
      </c>
      <c r="I1726"/>
      <c r="J1726"/>
    </row>
    <row r="1727" spans="1:10" x14ac:dyDescent="0.35">
      <c r="A1727" s="138" t="s">
        <v>5802</v>
      </c>
      <c r="B1727" s="21">
        <v>12</v>
      </c>
      <c r="C1727" s="20">
        <v>1</v>
      </c>
      <c r="D1727" s="135">
        <v>40</v>
      </c>
      <c r="E1727" s="21"/>
      <c r="F1727" s="328">
        <v>11.55</v>
      </c>
      <c r="G1727" s="328">
        <v>10.600000000000001</v>
      </c>
      <c r="H1727" s="331">
        <v>10.4</v>
      </c>
    </row>
    <row r="1728" spans="1:10" x14ac:dyDescent="0.35">
      <c r="A1728" s="138" t="s">
        <v>23311</v>
      </c>
      <c r="B1728" s="21">
        <v>6</v>
      </c>
      <c r="C1728" s="20">
        <v>1.5</v>
      </c>
      <c r="D1728" s="135">
        <v>40</v>
      </c>
      <c r="E1728" s="21"/>
      <c r="F1728" s="328">
        <v>16.55</v>
      </c>
      <c r="G1728" s="328">
        <v>15.200000000000001</v>
      </c>
      <c r="H1728" s="331">
        <v>14.950000000000001</v>
      </c>
    </row>
    <row r="1729" spans="1:10" x14ac:dyDescent="0.35">
      <c r="A1729" s="138" t="s">
        <v>23328</v>
      </c>
      <c r="B1729" s="21">
        <v>2</v>
      </c>
      <c r="C1729" s="20">
        <v>4.5</v>
      </c>
      <c r="D1729" s="135">
        <v>40</v>
      </c>
      <c r="E1729" s="21"/>
      <c r="F1729" s="328">
        <v>60.95</v>
      </c>
      <c r="G1729" s="328">
        <v>55.95</v>
      </c>
      <c r="H1729" s="331">
        <v>54.95</v>
      </c>
    </row>
    <row r="1730" spans="1:10" s="128" customFormat="1" x14ac:dyDescent="0.35">
      <c r="A1730" s="138" t="s">
        <v>5821</v>
      </c>
      <c r="B1730" s="21">
        <v>12</v>
      </c>
      <c r="C1730" s="20">
        <v>0.7</v>
      </c>
      <c r="D1730" s="135">
        <v>40</v>
      </c>
      <c r="E1730" s="21"/>
      <c r="F1730" s="328">
        <v>10.200000000000001</v>
      </c>
      <c r="G1730" s="328">
        <v>9.4</v>
      </c>
      <c r="H1730" s="331">
        <v>9.2000000000000011</v>
      </c>
      <c r="I1730"/>
      <c r="J1730"/>
    </row>
    <row r="1731" spans="1:10" x14ac:dyDescent="0.35">
      <c r="A1731" s="138" t="s">
        <v>5825</v>
      </c>
      <c r="B1731" s="21">
        <v>6</v>
      </c>
      <c r="C1731" s="20">
        <v>0.7</v>
      </c>
      <c r="D1731" s="135">
        <v>40</v>
      </c>
      <c r="E1731" s="21"/>
      <c r="F1731" s="328">
        <v>36.550000000000004</v>
      </c>
      <c r="G1731" s="328">
        <v>33.550000000000004</v>
      </c>
      <c r="H1731" s="331">
        <v>32.950000000000003</v>
      </c>
    </row>
    <row r="1732" spans="1:10" x14ac:dyDescent="0.35">
      <c r="A1732" s="138" t="s">
        <v>14602</v>
      </c>
      <c r="B1732" s="21">
        <v>6</v>
      </c>
      <c r="C1732" s="20">
        <v>1</v>
      </c>
      <c r="D1732" s="135">
        <v>46</v>
      </c>
      <c r="E1732" s="21"/>
      <c r="F1732" s="328">
        <v>40.050000000000004</v>
      </c>
      <c r="G1732" s="328">
        <v>36.800000000000004</v>
      </c>
      <c r="H1732" s="331">
        <v>36.1</v>
      </c>
    </row>
    <row r="1733" spans="1:10" x14ac:dyDescent="0.35">
      <c r="A1733" s="138" t="s">
        <v>5828</v>
      </c>
      <c r="B1733" s="21">
        <v>6</v>
      </c>
      <c r="C1733" s="20">
        <v>0.7</v>
      </c>
      <c r="D1733" s="135">
        <v>40</v>
      </c>
      <c r="E1733" s="21"/>
      <c r="F1733" s="328">
        <v>23.150000000000002</v>
      </c>
      <c r="G1733" s="328">
        <v>21.25</v>
      </c>
      <c r="H1733" s="331">
        <v>20.85</v>
      </c>
    </row>
    <row r="1734" spans="1:10" x14ac:dyDescent="0.35">
      <c r="A1734" s="138" t="s">
        <v>5833</v>
      </c>
      <c r="B1734" s="21">
        <v>6</v>
      </c>
      <c r="C1734" s="20">
        <v>0.7</v>
      </c>
      <c r="D1734" s="135">
        <v>46</v>
      </c>
      <c r="E1734" s="21"/>
      <c r="F1734" s="328">
        <v>35.15</v>
      </c>
      <c r="G1734" s="328">
        <v>32.25</v>
      </c>
      <c r="H1734" s="331">
        <v>31.700000000000003</v>
      </c>
    </row>
    <row r="1735" spans="1:10" s="128" customFormat="1" x14ac:dyDescent="0.35">
      <c r="A1735" s="138" t="s">
        <v>5837</v>
      </c>
      <c r="B1735" s="21">
        <v>6</v>
      </c>
      <c r="C1735" s="20">
        <v>0.7</v>
      </c>
      <c r="D1735" s="135">
        <v>43</v>
      </c>
      <c r="E1735" s="21"/>
      <c r="F1735" s="328">
        <v>51.45</v>
      </c>
      <c r="G1735" s="328">
        <v>47.25</v>
      </c>
      <c r="H1735" s="331">
        <v>46.400000000000006</v>
      </c>
      <c r="I1735"/>
      <c r="J1735"/>
    </row>
    <row r="1736" spans="1:10" s="128" customFormat="1" x14ac:dyDescent="0.35">
      <c r="A1736" s="138" t="s">
        <v>5841</v>
      </c>
      <c r="B1736" s="21">
        <v>6</v>
      </c>
      <c r="C1736" s="20">
        <v>1</v>
      </c>
      <c r="D1736" s="135">
        <v>40</v>
      </c>
      <c r="E1736" s="21"/>
      <c r="F1736" s="328">
        <v>13.5</v>
      </c>
      <c r="G1736" s="328">
        <v>12.4</v>
      </c>
      <c r="H1736" s="331">
        <v>12.15</v>
      </c>
      <c r="I1736"/>
      <c r="J1736"/>
    </row>
    <row r="1737" spans="1:10" x14ac:dyDescent="0.35">
      <c r="A1737" s="138" t="s">
        <v>23329</v>
      </c>
      <c r="B1737" s="21">
        <v>6</v>
      </c>
      <c r="C1737" s="20">
        <v>1.5</v>
      </c>
      <c r="D1737" s="135">
        <v>40</v>
      </c>
      <c r="E1737" s="21"/>
      <c r="F1737" s="328">
        <v>19.450000000000003</v>
      </c>
      <c r="G1737" s="328">
        <v>17.850000000000001</v>
      </c>
      <c r="H1737" s="331">
        <v>17.55</v>
      </c>
    </row>
    <row r="1738" spans="1:10" x14ac:dyDescent="0.35">
      <c r="A1738" s="138" t="s">
        <v>5857</v>
      </c>
      <c r="B1738" s="21">
        <v>6</v>
      </c>
      <c r="C1738" s="20">
        <v>0.7</v>
      </c>
      <c r="D1738" s="135">
        <v>40</v>
      </c>
      <c r="E1738" s="21"/>
      <c r="F1738" s="328">
        <v>18.8</v>
      </c>
      <c r="G1738" s="328">
        <v>17.25</v>
      </c>
      <c r="H1738" s="331">
        <v>16.95</v>
      </c>
    </row>
    <row r="1739" spans="1:10" s="128" customFormat="1" x14ac:dyDescent="0.35">
      <c r="A1739" s="138" t="s">
        <v>5861</v>
      </c>
      <c r="B1739" s="21">
        <v>6</v>
      </c>
      <c r="C1739" s="20">
        <v>0.7</v>
      </c>
      <c r="D1739" s="135">
        <v>40</v>
      </c>
      <c r="E1739" s="21"/>
      <c r="F1739" s="328">
        <v>17.05</v>
      </c>
      <c r="G1739" s="328">
        <v>15.65</v>
      </c>
      <c r="H1739" s="331">
        <v>15.350000000000001</v>
      </c>
      <c r="I1739"/>
      <c r="J1739"/>
    </row>
    <row r="1740" spans="1:10" s="128" customFormat="1" x14ac:dyDescent="0.35">
      <c r="A1740" s="138" t="s">
        <v>5865</v>
      </c>
      <c r="B1740" s="21">
        <v>6</v>
      </c>
      <c r="C1740" s="20">
        <v>0.7</v>
      </c>
      <c r="D1740" s="135">
        <v>48</v>
      </c>
      <c r="E1740" s="21"/>
      <c r="F1740" s="328">
        <v>30.55</v>
      </c>
      <c r="G1740" s="328">
        <v>28.05</v>
      </c>
      <c r="H1740" s="331">
        <v>27.55</v>
      </c>
      <c r="I1740"/>
      <c r="J1740"/>
    </row>
    <row r="1741" spans="1:10" x14ac:dyDescent="0.35">
      <c r="A1741" s="138" t="s">
        <v>5869</v>
      </c>
      <c r="B1741" s="21">
        <v>6</v>
      </c>
      <c r="C1741" s="20">
        <v>0.7</v>
      </c>
      <c r="D1741" s="135">
        <v>58.1</v>
      </c>
      <c r="E1741" s="21"/>
      <c r="F1741" s="328">
        <v>72.3</v>
      </c>
      <c r="G1741" s="328">
        <v>66.400000000000006</v>
      </c>
      <c r="H1741" s="331">
        <v>65.2</v>
      </c>
    </row>
    <row r="1742" spans="1:10" x14ac:dyDescent="0.35">
      <c r="A1742" s="138" t="s">
        <v>5873</v>
      </c>
      <c r="B1742" s="21">
        <v>6</v>
      </c>
      <c r="C1742" s="20">
        <v>0.7</v>
      </c>
      <c r="D1742" s="135">
        <v>57.2</v>
      </c>
      <c r="E1742" s="21"/>
      <c r="F1742" s="328">
        <v>71</v>
      </c>
      <c r="G1742" s="328">
        <v>65.2</v>
      </c>
      <c r="H1742" s="331">
        <v>64.05</v>
      </c>
    </row>
    <row r="1743" spans="1:10" x14ac:dyDescent="0.35">
      <c r="A1743" s="138" t="s">
        <v>5877</v>
      </c>
      <c r="B1743" s="21">
        <v>6</v>
      </c>
      <c r="C1743" s="20">
        <v>0.7</v>
      </c>
      <c r="D1743" s="135">
        <v>48</v>
      </c>
      <c r="E1743" s="21"/>
      <c r="F1743" s="328">
        <v>60.45</v>
      </c>
      <c r="G1743" s="328">
        <v>55.5</v>
      </c>
      <c r="H1743" s="331">
        <v>54.5</v>
      </c>
    </row>
    <row r="1744" spans="1:10" x14ac:dyDescent="0.35">
      <c r="A1744" s="138" t="s">
        <v>5881</v>
      </c>
      <c r="B1744" s="21">
        <v>6</v>
      </c>
      <c r="C1744" s="20">
        <v>0.7</v>
      </c>
      <c r="D1744" s="135">
        <v>46</v>
      </c>
      <c r="E1744" s="21"/>
      <c r="F1744" s="328">
        <v>51.75</v>
      </c>
      <c r="G1744" s="328">
        <v>47.5</v>
      </c>
      <c r="H1744" s="331">
        <v>46.650000000000006</v>
      </c>
    </row>
    <row r="1745" spans="1:10" x14ac:dyDescent="0.35">
      <c r="A1745" s="138" t="s">
        <v>5884</v>
      </c>
      <c r="B1745" s="21">
        <v>6</v>
      </c>
      <c r="C1745" s="20">
        <v>0.7</v>
      </c>
      <c r="D1745" s="135">
        <v>46</v>
      </c>
      <c r="E1745" s="21"/>
      <c r="F1745" s="328">
        <v>39.550000000000004</v>
      </c>
      <c r="G1745" s="328">
        <v>36.300000000000004</v>
      </c>
      <c r="H1745" s="331">
        <v>35.65</v>
      </c>
    </row>
    <row r="1746" spans="1:10" x14ac:dyDescent="0.35">
      <c r="A1746" s="138" t="s">
        <v>5888</v>
      </c>
      <c r="B1746" s="21">
        <v>6</v>
      </c>
      <c r="C1746" s="20">
        <v>0.7</v>
      </c>
      <c r="D1746" s="135">
        <v>46</v>
      </c>
      <c r="E1746" s="21"/>
      <c r="F1746" s="328">
        <v>76.5</v>
      </c>
      <c r="G1746" s="328">
        <v>70.25</v>
      </c>
      <c r="H1746" s="331">
        <v>69</v>
      </c>
    </row>
    <row r="1747" spans="1:10" x14ac:dyDescent="0.35">
      <c r="A1747" s="138" t="s">
        <v>5891</v>
      </c>
      <c r="B1747" s="21">
        <v>6</v>
      </c>
      <c r="C1747" s="20">
        <v>0.7</v>
      </c>
      <c r="D1747" s="135">
        <v>48</v>
      </c>
      <c r="E1747" s="21"/>
      <c r="F1747" s="328">
        <v>51.900000000000006</v>
      </c>
      <c r="G1747" s="328">
        <v>47.650000000000006</v>
      </c>
      <c r="H1747" s="331">
        <v>46.800000000000004</v>
      </c>
    </row>
    <row r="1748" spans="1:10" s="128" customFormat="1" x14ac:dyDescent="0.35">
      <c r="A1748" s="138" t="s">
        <v>5895</v>
      </c>
      <c r="B1748" s="21">
        <v>6</v>
      </c>
      <c r="C1748" s="20">
        <v>0.7</v>
      </c>
      <c r="D1748" s="135">
        <v>46</v>
      </c>
      <c r="E1748" s="21"/>
      <c r="F1748" s="328">
        <v>43.800000000000004</v>
      </c>
      <c r="G1748" s="328">
        <v>40.200000000000003</v>
      </c>
      <c r="H1748" s="331">
        <v>39.5</v>
      </c>
      <c r="I1748"/>
      <c r="J1748"/>
    </row>
    <row r="1749" spans="1:10" x14ac:dyDescent="0.35">
      <c r="A1749" s="138" t="s">
        <v>5899</v>
      </c>
      <c r="B1749" s="21">
        <v>6</v>
      </c>
      <c r="C1749" s="20">
        <v>0.7</v>
      </c>
      <c r="D1749" s="135">
        <v>48</v>
      </c>
      <c r="E1749" s="21"/>
      <c r="F1749" s="328">
        <v>59.25</v>
      </c>
      <c r="G1749" s="328">
        <v>54.400000000000006</v>
      </c>
      <c r="H1749" s="331">
        <v>53.400000000000006</v>
      </c>
    </row>
    <row r="1750" spans="1:10" s="128" customFormat="1" x14ac:dyDescent="0.35">
      <c r="A1750" s="138" t="s">
        <v>14627</v>
      </c>
      <c r="B1750" s="21">
        <v>6</v>
      </c>
      <c r="C1750" s="20">
        <v>0.7</v>
      </c>
      <c r="D1750" s="135">
        <v>48</v>
      </c>
      <c r="E1750" s="21"/>
      <c r="F1750" s="328">
        <v>48.85</v>
      </c>
      <c r="G1750" s="328">
        <v>44.85</v>
      </c>
      <c r="H1750" s="331">
        <v>44.050000000000004</v>
      </c>
      <c r="I1750"/>
      <c r="J1750"/>
    </row>
    <row r="1751" spans="1:10" x14ac:dyDescent="0.35">
      <c r="A1751" s="138" t="s">
        <v>5906</v>
      </c>
      <c r="B1751" s="21">
        <v>6</v>
      </c>
      <c r="C1751" s="20">
        <v>0.7</v>
      </c>
      <c r="D1751" s="135">
        <v>46</v>
      </c>
      <c r="E1751" s="21"/>
      <c r="F1751" s="328">
        <v>33.450000000000003</v>
      </c>
      <c r="G1751" s="328">
        <v>30.700000000000003</v>
      </c>
      <c r="H1751" s="331">
        <v>30.150000000000002</v>
      </c>
    </row>
    <row r="1752" spans="1:10" x14ac:dyDescent="0.35">
      <c r="A1752" s="138" t="s">
        <v>5910</v>
      </c>
      <c r="B1752" s="21">
        <v>6</v>
      </c>
      <c r="C1752" s="20">
        <v>0.7</v>
      </c>
      <c r="D1752" s="135">
        <v>46</v>
      </c>
      <c r="E1752" s="21"/>
      <c r="F1752" s="328">
        <v>46.25</v>
      </c>
      <c r="G1752" s="328">
        <v>42.45</v>
      </c>
      <c r="H1752" s="331">
        <v>41.7</v>
      </c>
    </row>
    <row r="1753" spans="1:10" x14ac:dyDescent="0.35">
      <c r="A1753" s="138" t="s">
        <v>5914</v>
      </c>
      <c r="B1753" s="21">
        <v>6</v>
      </c>
      <c r="C1753" s="20">
        <v>0.7</v>
      </c>
      <c r="D1753" s="135">
        <v>46</v>
      </c>
      <c r="E1753" s="21"/>
      <c r="F1753" s="328">
        <v>57.85</v>
      </c>
      <c r="G1753" s="328">
        <v>53.1</v>
      </c>
      <c r="H1753" s="331">
        <v>52.150000000000006</v>
      </c>
    </row>
    <row r="1754" spans="1:10" x14ac:dyDescent="0.35">
      <c r="A1754" s="138" t="s">
        <v>5918</v>
      </c>
      <c r="B1754" s="21">
        <v>6</v>
      </c>
      <c r="C1754" s="20">
        <v>0.7</v>
      </c>
      <c r="D1754" s="135">
        <v>46</v>
      </c>
      <c r="E1754" s="21"/>
      <c r="F1754" s="328">
        <v>31</v>
      </c>
      <c r="G1754" s="328">
        <v>28.450000000000003</v>
      </c>
      <c r="H1754" s="331">
        <v>27.950000000000003</v>
      </c>
    </row>
    <row r="1755" spans="1:10" x14ac:dyDescent="0.35">
      <c r="A1755" s="138" t="s">
        <v>5922</v>
      </c>
      <c r="B1755" s="21">
        <v>6</v>
      </c>
      <c r="C1755" s="20">
        <v>0.7</v>
      </c>
      <c r="D1755" s="135">
        <v>40</v>
      </c>
      <c r="E1755" s="21"/>
      <c r="F1755" s="328">
        <v>28.650000000000002</v>
      </c>
      <c r="G1755" s="328">
        <v>26.3</v>
      </c>
      <c r="H1755" s="331">
        <v>25.8</v>
      </c>
    </row>
    <row r="1756" spans="1:10" x14ac:dyDescent="0.35">
      <c r="A1756" s="138" t="s">
        <v>5926</v>
      </c>
      <c r="B1756" s="21">
        <v>6</v>
      </c>
      <c r="C1756" s="20">
        <v>0.7</v>
      </c>
      <c r="D1756" s="135">
        <v>60</v>
      </c>
      <c r="E1756" s="21"/>
      <c r="F1756" s="328">
        <v>45.650000000000006</v>
      </c>
      <c r="G1756" s="328">
        <v>41.900000000000006</v>
      </c>
      <c r="H1756" s="331">
        <v>41.150000000000006</v>
      </c>
    </row>
    <row r="1757" spans="1:10" x14ac:dyDescent="0.35">
      <c r="A1757" s="138" t="s">
        <v>5930</v>
      </c>
      <c r="B1757" s="21">
        <v>12</v>
      </c>
      <c r="C1757" s="20">
        <v>1</v>
      </c>
      <c r="D1757" s="135">
        <v>43</v>
      </c>
      <c r="E1757" s="21"/>
      <c r="F1757" s="328">
        <v>37.85</v>
      </c>
      <c r="G1757" s="328">
        <v>34.75</v>
      </c>
      <c r="H1757" s="331">
        <v>34.15</v>
      </c>
    </row>
    <row r="1758" spans="1:10" s="128" customFormat="1" x14ac:dyDescent="0.35">
      <c r="A1758" s="138" t="s">
        <v>5937</v>
      </c>
      <c r="B1758" s="21">
        <v>6</v>
      </c>
      <c r="C1758" s="20">
        <v>0.7</v>
      </c>
      <c r="D1758" s="135">
        <v>46</v>
      </c>
      <c r="E1758" s="21"/>
      <c r="F1758" s="328">
        <v>60.25</v>
      </c>
      <c r="G1758" s="328">
        <v>55.35</v>
      </c>
      <c r="H1758" s="331">
        <v>54.35</v>
      </c>
      <c r="I1758"/>
      <c r="J1758"/>
    </row>
    <row r="1759" spans="1:10" x14ac:dyDescent="0.35">
      <c r="A1759" s="138" t="s">
        <v>5941</v>
      </c>
      <c r="B1759" s="21">
        <v>6</v>
      </c>
      <c r="C1759" s="20">
        <v>0.7</v>
      </c>
      <c r="D1759" s="135">
        <v>43</v>
      </c>
      <c r="E1759" s="21"/>
      <c r="F1759" s="328">
        <v>187.5</v>
      </c>
      <c r="G1759" s="328">
        <v>172.15</v>
      </c>
      <c r="H1759" s="331">
        <v>169.05</v>
      </c>
    </row>
    <row r="1760" spans="1:10" s="128" customFormat="1" x14ac:dyDescent="0.35">
      <c r="A1760" s="138" t="s">
        <v>5945</v>
      </c>
      <c r="B1760" s="21">
        <v>18</v>
      </c>
      <c r="C1760" s="20">
        <v>0.05</v>
      </c>
      <c r="D1760" s="135">
        <v>43</v>
      </c>
      <c r="E1760" s="21"/>
      <c r="F1760" s="328">
        <v>97.95</v>
      </c>
      <c r="G1760" s="328">
        <v>89.95</v>
      </c>
      <c r="H1760" s="331">
        <v>88.300000000000011</v>
      </c>
      <c r="I1760"/>
      <c r="J1760"/>
    </row>
    <row r="1761" spans="1:10" x14ac:dyDescent="0.35">
      <c r="A1761" s="138" t="s">
        <v>5949</v>
      </c>
      <c r="B1761" s="21">
        <v>6</v>
      </c>
      <c r="C1761" s="20">
        <v>0.7</v>
      </c>
      <c r="D1761" s="135">
        <v>40</v>
      </c>
      <c r="E1761" s="21"/>
      <c r="F1761" s="328">
        <v>25.3</v>
      </c>
      <c r="G1761" s="328">
        <v>23.200000000000003</v>
      </c>
      <c r="H1761" s="331">
        <v>22.8</v>
      </c>
    </row>
    <row r="1762" spans="1:10" x14ac:dyDescent="0.35">
      <c r="A1762" s="138" t="s">
        <v>5952</v>
      </c>
      <c r="B1762" s="21">
        <v>6</v>
      </c>
      <c r="C1762" s="20">
        <v>1</v>
      </c>
      <c r="D1762" s="135">
        <v>40</v>
      </c>
      <c r="E1762" s="21"/>
      <c r="F1762" s="328">
        <v>44.800000000000004</v>
      </c>
      <c r="G1762" s="328">
        <v>41.1</v>
      </c>
      <c r="H1762" s="331">
        <v>40.400000000000006</v>
      </c>
    </row>
    <row r="1763" spans="1:10" x14ac:dyDescent="0.35">
      <c r="A1763" s="138" t="s">
        <v>5960</v>
      </c>
      <c r="B1763" s="21">
        <v>6</v>
      </c>
      <c r="C1763" s="20">
        <v>0.7</v>
      </c>
      <c r="D1763" s="135">
        <v>40</v>
      </c>
      <c r="E1763" s="21"/>
      <c r="F1763" s="328">
        <v>42.050000000000004</v>
      </c>
      <c r="G1763" s="328">
        <v>38.6</v>
      </c>
      <c r="H1763" s="331">
        <v>37.9</v>
      </c>
    </row>
    <row r="1764" spans="1:10" x14ac:dyDescent="0.35">
      <c r="A1764" s="138" t="s">
        <v>14859</v>
      </c>
      <c r="B1764" s="21">
        <v>6</v>
      </c>
      <c r="C1764" s="20">
        <v>0.7</v>
      </c>
      <c r="D1764" s="135">
        <v>43</v>
      </c>
      <c r="E1764" s="21"/>
      <c r="F1764" s="328">
        <v>40.5</v>
      </c>
      <c r="G1764" s="328">
        <v>37.15</v>
      </c>
      <c r="H1764" s="331">
        <v>36.5</v>
      </c>
    </row>
    <row r="1765" spans="1:10" x14ac:dyDescent="0.35">
      <c r="A1765" s="138" t="s">
        <v>5964</v>
      </c>
      <c r="B1765" s="21">
        <v>6</v>
      </c>
      <c r="C1765" s="20">
        <v>0.7</v>
      </c>
      <c r="D1765" s="135">
        <v>40</v>
      </c>
      <c r="E1765" s="21"/>
      <c r="F1765" s="328">
        <v>64.600000000000009</v>
      </c>
      <c r="G1765" s="328">
        <v>59.35</v>
      </c>
      <c r="H1765" s="331">
        <v>58.25</v>
      </c>
    </row>
    <row r="1766" spans="1:10" x14ac:dyDescent="0.35">
      <c r="A1766" s="138" t="s">
        <v>14491</v>
      </c>
      <c r="B1766" s="21">
        <v>3</v>
      </c>
      <c r="C1766" s="20">
        <v>0.7</v>
      </c>
      <c r="D1766" s="135">
        <v>40</v>
      </c>
      <c r="E1766" s="21"/>
      <c r="F1766" s="328">
        <v>52.400000000000006</v>
      </c>
      <c r="G1766" s="328">
        <v>48.150000000000006</v>
      </c>
      <c r="H1766" s="331">
        <v>47.25</v>
      </c>
    </row>
    <row r="1767" spans="1:10" s="128" customFormat="1" x14ac:dyDescent="0.35">
      <c r="A1767" s="138" t="s">
        <v>5968</v>
      </c>
      <c r="B1767" s="21">
        <v>6</v>
      </c>
      <c r="C1767" s="20">
        <v>0.7</v>
      </c>
      <c r="D1767" s="135">
        <v>40</v>
      </c>
      <c r="E1767" s="21"/>
      <c r="F1767" s="328">
        <v>52.400000000000006</v>
      </c>
      <c r="G1767" s="328">
        <v>48.150000000000006</v>
      </c>
      <c r="H1767" s="331">
        <v>47.25</v>
      </c>
      <c r="I1767"/>
      <c r="J1767"/>
    </row>
    <row r="1768" spans="1:10" x14ac:dyDescent="0.35">
      <c r="A1768" s="138" t="s">
        <v>14305</v>
      </c>
      <c r="B1768" s="21">
        <v>6</v>
      </c>
      <c r="C1768" s="20">
        <v>0.7</v>
      </c>
      <c r="D1768" s="135">
        <v>40</v>
      </c>
      <c r="E1768" s="21"/>
      <c r="F1768" s="328">
        <v>108.55000000000001</v>
      </c>
      <c r="G1768" s="328">
        <v>99.65</v>
      </c>
      <c r="H1768" s="331">
        <v>97.850000000000009</v>
      </c>
    </row>
    <row r="1769" spans="1:10" s="128" customFormat="1" x14ac:dyDescent="0.35">
      <c r="A1769" s="138" t="s">
        <v>5971</v>
      </c>
      <c r="B1769" s="21">
        <v>3</v>
      </c>
      <c r="C1769" s="20">
        <v>0.7</v>
      </c>
      <c r="D1769" s="135">
        <v>40</v>
      </c>
      <c r="E1769" s="21"/>
      <c r="F1769" s="328">
        <v>89</v>
      </c>
      <c r="G1769" s="328">
        <v>81.75</v>
      </c>
      <c r="H1769" s="331">
        <v>80.25</v>
      </c>
      <c r="I1769"/>
      <c r="J1769"/>
    </row>
    <row r="1770" spans="1:10" x14ac:dyDescent="0.35">
      <c r="A1770" s="138" t="s">
        <v>5974</v>
      </c>
      <c r="B1770" s="21">
        <v>3</v>
      </c>
      <c r="C1770" s="20">
        <v>0.7</v>
      </c>
      <c r="D1770" s="135">
        <v>40</v>
      </c>
      <c r="E1770" s="21"/>
      <c r="F1770" s="328">
        <v>211.65</v>
      </c>
      <c r="G1770" s="328">
        <v>194.3</v>
      </c>
      <c r="H1770" s="331">
        <v>190.8</v>
      </c>
    </row>
    <row r="1771" spans="1:10" x14ac:dyDescent="0.35">
      <c r="A1771" s="138" t="s">
        <v>5978</v>
      </c>
      <c r="B1771" s="21">
        <v>3</v>
      </c>
      <c r="C1771" s="20">
        <v>0.7</v>
      </c>
      <c r="D1771" s="135">
        <v>40</v>
      </c>
      <c r="E1771" s="21"/>
      <c r="F1771" s="328">
        <v>298.25</v>
      </c>
      <c r="G1771" s="328">
        <v>273.8</v>
      </c>
      <c r="H1771" s="331">
        <v>268.90000000000003</v>
      </c>
    </row>
    <row r="1772" spans="1:10" x14ac:dyDescent="0.35">
      <c r="A1772" s="138" t="s">
        <v>5983</v>
      </c>
      <c r="B1772" s="21">
        <v>3</v>
      </c>
      <c r="C1772" s="20">
        <v>0.7</v>
      </c>
      <c r="D1772" s="135">
        <v>43</v>
      </c>
      <c r="E1772" s="21"/>
      <c r="F1772" s="328">
        <v>951.2</v>
      </c>
      <c r="G1772" s="328">
        <v>873.25</v>
      </c>
      <c r="H1772" s="331">
        <v>857.65000000000009</v>
      </c>
    </row>
    <row r="1773" spans="1:10" x14ac:dyDescent="0.35">
      <c r="A1773" s="138" t="s">
        <v>5987</v>
      </c>
      <c r="B1773" s="21">
        <v>6</v>
      </c>
      <c r="C1773" s="20">
        <v>0.7</v>
      </c>
      <c r="D1773" s="135">
        <v>43</v>
      </c>
      <c r="E1773" s="21"/>
      <c r="F1773" s="328">
        <v>35.6</v>
      </c>
      <c r="G1773" s="328">
        <v>32.700000000000003</v>
      </c>
      <c r="H1773" s="331">
        <v>32.1</v>
      </c>
    </row>
    <row r="1774" spans="1:10" x14ac:dyDescent="0.35">
      <c r="A1774" s="138" t="s">
        <v>5991</v>
      </c>
      <c r="B1774" s="21">
        <v>6</v>
      </c>
      <c r="C1774" s="20">
        <v>0.7</v>
      </c>
      <c r="D1774" s="135">
        <v>43</v>
      </c>
      <c r="E1774" s="21"/>
      <c r="F1774" s="328">
        <v>34.4</v>
      </c>
      <c r="G1774" s="328">
        <v>31.55</v>
      </c>
      <c r="H1774" s="331">
        <v>31</v>
      </c>
    </row>
    <row r="1775" spans="1:10" x14ac:dyDescent="0.35">
      <c r="A1775" s="138" t="s">
        <v>5995</v>
      </c>
      <c r="B1775" s="21">
        <v>6</v>
      </c>
      <c r="C1775" s="20">
        <v>0.7</v>
      </c>
      <c r="D1775" s="135">
        <v>43</v>
      </c>
      <c r="E1775" s="21"/>
      <c r="F1775" s="328">
        <v>69.150000000000006</v>
      </c>
      <c r="G1775" s="328">
        <v>63.5</v>
      </c>
      <c r="H1775" s="331">
        <v>62.35</v>
      </c>
    </row>
    <row r="1776" spans="1:10" s="128" customFormat="1" x14ac:dyDescent="0.35">
      <c r="A1776" s="138" t="s">
        <v>6001</v>
      </c>
      <c r="B1776" s="21">
        <v>12</v>
      </c>
      <c r="C1776" s="20">
        <v>0.7</v>
      </c>
      <c r="D1776" s="135">
        <v>50.2</v>
      </c>
      <c r="E1776" s="21"/>
      <c r="F1776" s="328">
        <v>113.10000000000001</v>
      </c>
      <c r="G1776" s="328">
        <v>103.85000000000001</v>
      </c>
      <c r="H1776" s="331">
        <v>102</v>
      </c>
      <c r="I1776"/>
      <c r="J1776"/>
    </row>
    <row r="1777" spans="1:10" x14ac:dyDescent="0.35">
      <c r="A1777" s="138" t="s">
        <v>6003</v>
      </c>
      <c r="B1777" s="21">
        <v>12</v>
      </c>
      <c r="C1777" s="20">
        <v>1</v>
      </c>
      <c r="D1777" s="135">
        <v>40</v>
      </c>
      <c r="E1777" s="21"/>
      <c r="F1777" s="328">
        <v>46.6</v>
      </c>
      <c r="G1777" s="328">
        <v>42.800000000000004</v>
      </c>
      <c r="H1777" s="331">
        <v>42.050000000000004</v>
      </c>
    </row>
    <row r="1778" spans="1:10" s="128" customFormat="1" x14ac:dyDescent="0.35">
      <c r="A1778" s="138" t="s">
        <v>14546</v>
      </c>
      <c r="B1778" s="21">
        <v>12</v>
      </c>
      <c r="C1778" s="20">
        <v>1</v>
      </c>
      <c r="D1778" s="135">
        <v>43</v>
      </c>
      <c r="E1778" s="21"/>
      <c r="F1778" s="328">
        <v>53.1</v>
      </c>
      <c r="G1778" s="328">
        <v>48.75</v>
      </c>
      <c r="H1778" s="331">
        <v>47.900000000000006</v>
      </c>
      <c r="I1778"/>
      <c r="J1778"/>
    </row>
    <row r="1779" spans="1:10" x14ac:dyDescent="0.35">
      <c r="A1779" s="138" t="s">
        <v>6007</v>
      </c>
      <c r="B1779" s="21">
        <v>6</v>
      </c>
      <c r="C1779" s="20">
        <v>0.7</v>
      </c>
      <c r="D1779" s="135">
        <v>47</v>
      </c>
      <c r="E1779" s="21"/>
      <c r="F1779" s="328">
        <v>45.050000000000004</v>
      </c>
      <c r="G1779" s="328">
        <v>41.35</v>
      </c>
      <c r="H1779" s="331">
        <v>40.6</v>
      </c>
    </row>
    <row r="1780" spans="1:10" x14ac:dyDescent="0.35">
      <c r="A1780" s="138" t="s">
        <v>14694</v>
      </c>
      <c r="B1780" s="21">
        <v>6</v>
      </c>
      <c r="C1780" s="20">
        <v>0.7</v>
      </c>
      <c r="D1780" s="135">
        <v>45</v>
      </c>
      <c r="E1780" s="21"/>
      <c r="F1780" s="328">
        <v>35.800000000000004</v>
      </c>
      <c r="G1780" s="328">
        <v>32.85</v>
      </c>
      <c r="H1780" s="331">
        <v>32.25</v>
      </c>
    </row>
    <row r="1781" spans="1:10" x14ac:dyDescent="0.35">
      <c r="A1781" s="138" t="s">
        <v>6014</v>
      </c>
      <c r="B1781" s="21">
        <v>6</v>
      </c>
      <c r="C1781" s="20">
        <v>0.7</v>
      </c>
      <c r="D1781" s="135">
        <v>50</v>
      </c>
      <c r="E1781" s="21"/>
      <c r="F1781" s="328">
        <v>32.550000000000004</v>
      </c>
      <c r="G1781" s="328">
        <v>29.900000000000002</v>
      </c>
      <c r="H1781" s="331">
        <v>29.35</v>
      </c>
    </row>
    <row r="1782" spans="1:10" x14ac:dyDescent="0.35">
      <c r="A1782" s="138" t="s">
        <v>14696</v>
      </c>
      <c r="B1782" s="21">
        <v>6</v>
      </c>
      <c r="C1782" s="20">
        <v>0.7</v>
      </c>
      <c r="D1782" s="135">
        <v>49.1</v>
      </c>
      <c r="E1782" s="21"/>
      <c r="F1782" s="328">
        <v>41.050000000000004</v>
      </c>
      <c r="G1782" s="328">
        <v>37.65</v>
      </c>
      <c r="H1782" s="331">
        <v>37</v>
      </c>
    </row>
    <row r="1783" spans="1:10" x14ac:dyDescent="0.35">
      <c r="A1783" s="138" t="s">
        <v>6018</v>
      </c>
      <c r="B1783" s="21">
        <v>6</v>
      </c>
      <c r="C1783" s="20">
        <v>0.7</v>
      </c>
      <c r="D1783" s="135">
        <v>46</v>
      </c>
      <c r="E1783" s="21"/>
      <c r="F1783" s="328">
        <v>32.200000000000003</v>
      </c>
      <c r="G1783" s="328">
        <v>29.6</v>
      </c>
      <c r="H1783" s="331">
        <v>29.05</v>
      </c>
    </row>
    <row r="1784" spans="1:10" x14ac:dyDescent="0.35">
      <c r="A1784" s="138" t="s">
        <v>14697</v>
      </c>
      <c r="B1784" s="21">
        <v>6</v>
      </c>
      <c r="C1784" s="20">
        <v>0.7</v>
      </c>
      <c r="D1784" s="135">
        <v>50.5</v>
      </c>
      <c r="E1784" s="21"/>
      <c r="F1784" s="328">
        <v>38.400000000000006</v>
      </c>
      <c r="G1784" s="328">
        <v>35.25</v>
      </c>
      <c r="H1784" s="331">
        <v>34.65</v>
      </c>
    </row>
    <row r="1785" spans="1:10" s="128" customFormat="1" x14ac:dyDescent="0.35">
      <c r="A1785" s="138" t="s">
        <v>6025</v>
      </c>
      <c r="B1785" s="21">
        <v>6</v>
      </c>
      <c r="C1785" s="20">
        <v>0.7</v>
      </c>
      <c r="D1785" s="135">
        <v>50</v>
      </c>
      <c r="E1785" s="21"/>
      <c r="F1785" s="328">
        <v>28.900000000000002</v>
      </c>
      <c r="G1785" s="328">
        <v>26.55</v>
      </c>
      <c r="H1785" s="331">
        <v>26.05</v>
      </c>
      <c r="I1785"/>
      <c r="J1785"/>
    </row>
    <row r="1786" spans="1:10" x14ac:dyDescent="0.35">
      <c r="A1786" s="138" t="s">
        <v>6029</v>
      </c>
      <c r="B1786" s="21">
        <v>6</v>
      </c>
      <c r="C1786" s="20">
        <v>0.7</v>
      </c>
      <c r="D1786" s="135">
        <v>40</v>
      </c>
      <c r="E1786" s="21"/>
      <c r="F1786" s="328">
        <v>32.9</v>
      </c>
      <c r="G1786" s="328">
        <v>30.200000000000003</v>
      </c>
      <c r="H1786" s="331">
        <v>29.650000000000002</v>
      </c>
    </row>
    <row r="1787" spans="1:10" s="128" customFormat="1" x14ac:dyDescent="0.35">
      <c r="A1787" s="138" t="s">
        <v>6033</v>
      </c>
      <c r="B1787" s="21">
        <v>6</v>
      </c>
      <c r="C1787" s="20">
        <v>0.7</v>
      </c>
      <c r="D1787" s="135">
        <v>43</v>
      </c>
      <c r="E1787" s="21"/>
      <c r="F1787" s="328">
        <v>38.35</v>
      </c>
      <c r="G1787" s="328">
        <v>35.200000000000003</v>
      </c>
      <c r="H1787" s="331">
        <v>34.6</v>
      </c>
      <c r="I1787"/>
      <c r="J1787"/>
    </row>
    <row r="1788" spans="1:10" x14ac:dyDescent="0.35">
      <c r="A1788" s="138" t="s">
        <v>6037</v>
      </c>
      <c r="B1788" s="21">
        <v>6</v>
      </c>
      <c r="C1788" s="20">
        <v>0.7</v>
      </c>
      <c r="D1788" s="135">
        <v>43</v>
      </c>
      <c r="E1788" s="21"/>
      <c r="F1788" s="328">
        <v>66.100000000000009</v>
      </c>
      <c r="G1788" s="328">
        <v>60.7</v>
      </c>
      <c r="H1788" s="331">
        <v>59.6</v>
      </c>
    </row>
    <row r="1789" spans="1:10" x14ac:dyDescent="0.35">
      <c r="A1789" s="138" t="s">
        <v>6041</v>
      </c>
      <c r="B1789" s="21">
        <v>6</v>
      </c>
      <c r="C1789" s="20">
        <v>0.7</v>
      </c>
      <c r="D1789" s="135">
        <v>43</v>
      </c>
      <c r="E1789" s="21"/>
      <c r="F1789" s="328">
        <v>127.10000000000001</v>
      </c>
      <c r="G1789" s="328">
        <v>116.7</v>
      </c>
      <c r="H1789" s="331">
        <v>114.60000000000001</v>
      </c>
    </row>
    <row r="1790" spans="1:10" x14ac:dyDescent="0.35">
      <c r="A1790" s="138" t="s">
        <v>6045</v>
      </c>
      <c r="B1790" s="21">
        <v>6</v>
      </c>
      <c r="C1790" s="20">
        <v>0.7</v>
      </c>
      <c r="D1790" s="135">
        <v>43</v>
      </c>
      <c r="E1790" s="21"/>
      <c r="F1790" s="328">
        <v>200.9</v>
      </c>
      <c r="G1790" s="328">
        <v>184.45000000000002</v>
      </c>
      <c r="H1790" s="331">
        <v>181.15</v>
      </c>
    </row>
    <row r="1791" spans="1:10" x14ac:dyDescent="0.35">
      <c r="A1791" s="138" t="s">
        <v>6049</v>
      </c>
      <c r="B1791" s="21">
        <v>1</v>
      </c>
      <c r="C1791" s="20">
        <v>0.7</v>
      </c>
      <c r="D1791" s="135">
        <v>46.8</v>
      </c>
      <c r="E1791" s="21"/>
      <c r="F1791" s="328">
        <v>853.95</v>
      </c>
      <c r="G1791" s="328">
        <v>783.95</v>
      </c>
      <c r="H1791" s="331">
        <v>769.95</v>
      </c>
    </row>
    <row r="1792" spans="1:10" x14ac:dyDescent="0.35">
      <c r="A1792" s="138" t="s">
        <v>6053</v>
      </c>
      <c r="B1792" s="21">
        <v>1</v>
      </c>
      <c r="C1792" s="20">
        <v>0.7</v>
      </c>
      <c r="D1792" s="135">
        <v>46.8</v>
      </c>
      <c r="E1792" s="21"/>
      <c r="F1792" s="328">
        <v>1012.5500000000001</v>
      </c>
      <c r="G1792" s="328">
        <v>929.55000000000007</v>
      </c>
      <c r="H1792" s="331">
        <v>912.95</v>
      </c>
    </row>
    <row r="1793" spans="1:10" x14ac:dyDescent="0.35">
      <c r="A1793" s="138" t="s">
        <v>6055</v>
      </c>
      <c r="B1793" s="21">
        <v>6</v>
      </c>
      <c r="C1793" s="20">
        <v>0.7</v>
      </c>
      <c r="D1793" s="135">
        <v>59.6</v>
      </c>
      <c r="E1793" s="21"/>
      <c r="F1793" s="328">
        <v>58.45</v>
      </c>
      <c r="G1793" s="328">
        <v>53.650000000000006</v>
      </c>
      <c r="H1793" s="331">
        <v>52.7</v>
      </c>
    </row>
    <row r="1794" spans="1:10" s="128" customFormat="1" x14ac:dyDescent="0.35">
      <c r="A1794" s="138" t="s">
        <v>6059</v>
      </c>
      <c r="B1794" s="21">
        <v>6</v>
      </c>
      <c r="C1794" s="20">
        <v>0.7</v>
      </c>
      <c r="D1794" s="135">
        <v>48</v>
      </c>
      <c r="E1794" s="21"/>
      <c r="F1794" s="328">
        <v>58.6</v>
      </c>
      <c r="G1794" s="328">
        <v>53.800000000000004</v>
      </c>
      <c r="H1794" s="331">
        <v>52.85</v>
      </c>
      <c r="I1794"/>
      <c r="J1794"/>
    </row>
    <row r="1795" spans="1:10" s="128" customFormat="1" x14ac:dyDescent="0.35">
      <c r="A1795" s="138" t="s">
        <v>6063</v>
      </c>
      <c r="B1795" s="21">
        <v>6</v>
      </c>
      <c r="C1795" s="20">
        <v>0.7</v>
      </c>
      <c r="D1795" s="135">
        <v>43</v>
      </c>
      <c r="E1795" s="21"/>
      <c r="F1795" s="328">
        <v>34.4</v>
      </c>
      <c r="G1795" s="328">
        <v>31.55</v>
      </c>
      <c r="H1795" s="331">
        <v>31</v>
      </c>
      <c r="I1795"/>
      <c r="J1795"/>
    </row>
    <row r="1796" spans="1:10" s="128" customFormat="1" x14ac:dyDescent="0.35">
      <c r="A1796" s="138" t="s">
        <v>14699</v>
      </c>
      <c r="B1796" s="21">
        <v>6</v>
      </c>
      <c r="C1796" s="20">
        <v>0.7</v>
      </c>
      <c r="D1796" s="135">
        <v>58.3</v>
      </c>
      <c r="E1796" s="21"/>
      <c r="F1796" s="328">
        <v>330.35</v>
      </c>
      <c r="G1796" s="328">
        <v>303.3</v>
      </c>
      <c r="H1796" s="331">
        <v>297.90000000000003</v>
      </c>
      <c r="I1796"/>
      <c r="J1796"/>
    </row>
    <row r="1797" spans="1:10" x14ac:dyDescent="0.35">
      <c r="A1797" s="138" t="s">
        <v>6067</v>
      </c>
      <c r="B1797" s="21">
        <v>6</v>
      </c>
      <c r="C1797" s="20">
        <v>0.7</v>
      </c>
      <c r="D1797" s="135">
        <v>43</v>
      </c>
      <c r="E1797" s="21"/>
      <c r="F1797" s="328">
        <v>51.150000000000006</v>
      </c>
      <c r="G1797" s="328">
        <v>46.95</v>
      </c>
      <c r="H1797" s="331">
        <v>46.150000000000006</v>
      </c>
    </row>
    <row r="1798" spans="1:10" x14ac:dyDescent="0.35">
      <c r="A1798" s="138" t="s">
        <v>6071</v>
      </c>
      <c r="B1798" s="21">
        <v>6</v>
      </c>
      <c r="C1798" s="20">
        <v>0.7</v>
      </c>
      <c r="D1798" s="135">
        <v>43</v>
      </c>
      <c r="E1798" s="21"/>
      <c r="F1798" s="328">
        <v>45.050000000000004</v>
      </c>
      <c r="G1798" s="328">
        <v>41.35</v>
      </c>
      <c r="H1798" s="331">
        <v>40.650000000000006</v>
      </c>
    </row>
    <row r="1799" spans="1:10" x14ac:dyDescent="0.35">
      <c r="A1799" s="138" t="s">
        <v>6075</v>
      </c>
      <c r="B1799" s="21">
        <v>6</v>
      </c>
      <c r="C1799" s="20">
        <v>0.7</v>
      </c>
      <c r="D1799" s="135">
        <v>43</v>
      </c>
      <c r="E1799" s="21"/>
      <c r="F1799" s="328">
        <v>29.5</v>
      </c>
      <c r="G1799" s="328">
        <v>27.1</v>
      </c>
      <c r="H1799" s="331">
        <v>26.6</v>
      </c>
    </row>
    <row r="1800" spans="1:10" x14ac:dyDescent="0.35">
      <c r="A1800" s="138" t="s">
        <v>6079</v>
      </c>
      <c r="B1800" s="21">
        <v>6</v>
      </c>
      <c r="C1800" s="20">
        <v>1</v>
      </c>
      <c r="D1800" s="135">
        <v>40</v>
      </c>
      <c r="E1800" s="21"/>
      <c r="F1800" s="328">
        <v>45.400000000000006</v>
      </c>
      <c r="G1800" s="328">
        <v>41.7</v>
      </c>
      <c r="H1800" s="331">
        <v>40.950000000000003</v>
      </c>
    </row>
    <row r="1801" spans="1:10" x14ac:dyDescent="0.35">
      <c r="A1801" s="138" t="s">
        <v>6083</v>
      </c>
      <c r="B1801" s="21">
        <v>6</v>
      </c>
      <c r="C1801" s="20">
        <v>0.7</v>
      </c>
      <c r="D1801" s="135">
        <v>40</v>
      </c>
      <c r="E1801" s="21"/>
      <c r="F1801" s="328">
        <v>30.75</v>
      </c>
      <c r="G1801" s="328">
        <v>28.25</v>
      </c>
      <c r="H1801" s="331">
        <v>27.75</v>
      </c>
    </row>
    <row r="1802" spans="1:10" x14ac:dyDescent="0.35">
      <c r="A1802" s="138" t="s">
        <v>6087</v>
      </c>
      <c r="B1802" s="21">
        <v>6</v>
      </c>
      <c r="C1802" s="20">
        <v>0.7</v>
      </c>
      <c r="D1802" s="135">
        <v>46</v>
      </c>
      <c r="E1802" s="21"/>
      <c r="F1802" s="328">
        <v>62.7</v>
      </c>
      <c r="G1802" s="328">
        <v>57.6</v>
      </c>
      <c r="H1802" s="331">
        <v>56.550000000000004</v>
      </c>
    </row>
    <row r="1803" spans="1:10" s="128" customFormat="1" x14ac:dyDescent="0.35">
      <c r="A1803" s="138" t="s">
        <v>6091</v>
      </c>
      <c r="B1803" s="21">
        <v>6</v>
      </c>
      <c r="C1803" s="20">
        <v>1</v>
      </c>
      <c r="D1803" s="135">
        <v>43</v>
      </c>
      <c r="E1803" s="21"/>
      <c r="F1803" s="328">
        <v>50.050000000000004</v>
      </c>
      <c r="G1803" s="328">
        <v>45.95</v>
      </c>
      <c r="H1803" s="331">
        <v>45.150000000000006</v>
      </c>
      <c r="I1803"/>
      <c r="J1803"/>
    </row>
    <row r="1804" spans="1:10" x14ac:dyDescent="0.35">
      <c r="A1804" s="138" t="s">
        <v>6095</v>
      </c>
      <c r="B1804" s="21">
        <v>6</v>
      </c>
      <c r="C1804" s="20">
        <v>0.7</v>
      </c>
      <c r="D1804" s="135">
        <v>43</v>
      </c>
      <c r="E1804" s="21"/>
      <c r="F1804" s="328">
        <v>44.150000000000006</v>
      </c>
      <c r="G1804" s="328">
        <v>40.550000000000004</v>
      </c>
      <c r="H1804" s="331">
        <v>39.800000000000004</v>
      </c>
    </row>
    <row r="1805" spans="1:10" s="128" customFormat="1" x14ac:dyDescent="0.35">
      <c r="A1805" s="138" t="s">
        <v>6099</v>
      </c>
      <c r="B1805" s="21">
        <v>6</v>
      </c>
      <c r="C1805" s="20">
        <v>1</v>
      </c>
      <c r="D1805" s="135">
        <v>43</v>
      </c>
      <c r="E1805" s="21"/>
      <c r="F1805" s="328">
        <v>54.300000000000004</v>
      </c>
      <c r="G1805" s="328">
        <v>49.85</v>
      </c>
      <c r="H1805" s="331">
        <v>49</v>
      </c>
      <c r="I1805"/>
      <c r="J1805"/>
    </row>
    <row r="1806" spans="1:10" x14ac:dyDescent="0.35">
      <c r="A1806" s="138" t="s">
        <v>6103</v>
      </c>
      <c r="B1806" s="21">
        <v>6</v>
      </c>
      <c r="C1806" s="20">
        <v>0.7</v>
      </c>
      <c r="D1806" s="135">
        <v>46</v>
      </c>
      <c r="E1806" s="21"/>
      <c r="F1806" s="328">
        <v>48.400000000000006</v>
      </c>
      <c r="G1806" s="328">
        <v>44.400000000000006</v>
      </c>
      <c r="H1806" s="331">
        <v>43.6</v>
      </c>
    </row>
    <row r="1807" spans="1:10" x14ac:dyDescent="0.35">
      <c r="A1807" s="138" t="s">
        <v>6107</v>
      </c>
      <c r="B1807" s="21">
        <v>6</v>
      </c>
      <c r="C1807" s="20">
        <v>0.7</v>
      </c>
      <c r="D1807" s="135">
        <v>43</v>
      </c>
      <c r="E1807" s="21"/>
      <c r="F1807" s="328">
        <v>68.55</v>
      </c>
      <c r="G1807" s="328">
        <v>62.95</v>
      </c>
      <c r="H1807" s="331">
        <v>61.800000000000004</v>
      </c>
    </row>
    <row r="1808" spans="1:10" x14ac:dyDescent="0.35">
      <c r="A1808" s="138" t="s">
        <v>6111</v>
      </c>
      <c r="B1808" s="21">
        <v>6</v>
      </c>
      <c r="C1808" s="20">
        <v>1</v>
      </c>
      <c r="D1808" s="135">
        <v>43</v>
      </c>
      <c r="E1808" s="21"/>
      <c r="F1808" s="328">
        <v>68.3</v>
      </c>
      <c r="G1808" s="328">
        <v>62.7</v>
      </c>
      <c r="H1808" s="331">
        <v>61.550000000000004</v>
      </c>
    </row>
    <row r="1809" spans="1:10" x14ac:dyDescent="0.35">
      <c r="A1809" s="138" t="s">
        <v>6115</v>
      </c>
      <c r="B1809" s="21">
        <v>6</v>
      </c>
      <c r="C1809" s="20">
        <v>0.7</v>
      </c>
      <c r="D1809" s="135">
        <v>43</v>
      </c>
      <c r="E1809" s="21"/>
      <c r="F1809" s="328">
        <v>90.5</v>
      </c>
      <c r="G1809" s="328">
        <v>83.100000000000009</v>
      </c>
      <c r="H1809" s="331">
        <v>81.600000000000009</v>
      </c>
    </row>
    <row r="1810" spans="1:10" x14ac:dyDescent="0.35">
      <c r="A1810" s="138" t="s">
        <v>14812</v>
      </c>
      <c r="B1810" s="21">
        <v>6</v>
      </c>
      <c r="C1810" s="20">
        <v>0.7</v>
      </c>
      <c r="D1810" s="135">
        <v>46</v>
      </c>
      <c r="E1810" s="21"/>
      <c r="F1810" s="328">
        <v>71.850000000000009</v>
      </c>
      <c r="G1810" s="328">
        <v>66</v>
      </c>
      <c r="H1810" s="331">
        <v>64.8</v>
      </c>
    </row>
    <row r="1811" spans="1:10" x14ac:dyDescent="0.35">
      <c r="A1811" s="138" t="s">
        <v>6119</v>
      </c>
      <c r="B1811" s="21">
        <v>6</v>
      </c>
      <c r="C1811" s="20">
        <v>0.7</v>
      </c>
      <c r="D1811" s="135">
        <v>46</v>
      </c>
      <c r="E1811" s="21"/>
      <c r="F1811" s="328">
        <v>47.300000000000004</v>
      </c>
      <c r="G1811" s="328">
        <v>43.400000000000006</v>
      </c>
      <c r="H1811" s="331">
        <v>42.650000000000006</v>
      </c>
    </row>
    <row r="1812" spans="1:10" s="128" customFormat="1" x14ac:dyDescent="0.35">
      <c r="A1812" s="138" t="s">
        <v>6123</v>
      </c>
      <c r="B1812" s="21">
        <v>4</v>
      </c>
      <c r="C1812" s="20">
        <v>0.7</v>
      </c>
      <c r="D1812" s="135">
        <v>46</v>
      </c>
      <c r="E1812" s="21"/>
      <c r="F1812" s="328">
        <v>170.70000000000002</v>
      </c>
      <c r="G1812" s="328">
        <v>156.70000000000002</v>
      </c>
      <c r="H1812" s="331">
        <v>153.9</v>
      </c>
      <c r="I1812"/>
      <c r="J1812"/>
    </row>
    <row r="1813" spans="1:10" x14ac:dyDescent="0.35">
      <c r="A1813" s="138" t="s">
        <v>6142</v>
      </c>
      <c r="B1813" s="21">
        <v>48</v>
      </c>
      <c r="C1813" s="20">
        <v>0.05</v>
      </c>
      <c r="D1813" s="135">
        <v>40</v>
      </c>
      <c r="E1813" s="21"/>
      <c r="F1813" s="328">
        <v>10.65</v>
      </c>
      <c r="G1813" s="328">
        <v>9.8000000000000007</v>
      </c>
      <c r="H1813" s="331">
        <v>9.6000000000000014</v>
      </c>
    </row>
    <row r="1814" spans="1:10" s="128" customFormat="1" x14ac:dyDescent="0.35">
      <c r="A1814" s="138" t="s">
        <v>23330</v>
      </c>
      <c r="B1814" s="21">
        <v>6</v>
      </c>
      <c r="C1814" s="20">
        <v>0.7</v>
      </c>
      <c r="D1814" s="135">
        <v>40</v>
      </c>
      <c r="E1814" s="21"/>
      <c r="F1814" s="328">
        <v>45.7</v>
      </c>
      <c r="G1814" s="328">
        <v>41.95</v>
      </c>
      <c r="H1814" s="331">
        <v>41.2</v>
      </c>
      <c r="I1814"/>
      <c r="J1814"/>
    </row>
    <row r="1815" spans="1:10" x14ac:dyDescent="0.35">
      <c r="A1815" s="138" t="s">
        <v>14562</v>
      </c>
      <c r="B1815" s="21">
        <v>6</v>
      </c>
      <c r="C1815" s="20">
        <v>0.5</v>
      </c>
      <c r="D1815" s="135">
        <v>46</v>
      </c>
      <c r="E1815" s="21"/>
      <c r="F1815" s="328">
        <v>28.6</v>
      </c>
      <c r="G1815" s="328">
        <v>26.25</v>
      </c>
      <c r="H1815" s="331">
        <v>25.8</v>
      </c>
    </row>
    <row r="1816" spans="1:10" x14ac:dyDescent="0.35">
      <c r="A1816" s="138" t="s">
        <v>14564</v>
      </c>
      <c r="B1816" s="21">
        <v>6</v>
      </c>
      <c r="C1816" s="20">
        <v>0.5</v>
      </c>
      <c r="D1816" s="135">
        <v>46</v>
      </c>
      <c r="E1816" s="21"/>
      <c r="F1816" s="328">
        <v>28.6</v>
      </c>
      <c r="G1816" s="328">
        <v>26.25</v>
      </c>
      <c r="H1816" s="331">
        <v>25.8</v>
      </c>
    </row>
    <row r="1817" spans="1:10" x14ac:dyDescent="0.35">
      <c r="A1817" s="138" t="s">
        <v>14566</v>
      </c>
      <c r="B1817" s="21">
        <v>6</v>
      </c>
      <c r="C1817" s="20">
        <v>0.5</v>
      </c>
      <c r="D1817" s="135">
        <v>46</v>
      </c>
      <c r="E1817" s="21"/>
      <c r="F1817" s="328">
        <v>28.6</v>
      </c>
      <c r="G1817" s="328">
        <v>26.25</v>
      </c>
      <c r="H1817" s="331">
        <v>25.8</v>
      </c>
    </row>
    <row r="1818" spans="1:10" x14ac:dyDescent="0.35">
      <c r="A1818" s="138" t="s">
        <v>6241</v>
      </c>
      <c r="B1818" s="21">
        <v>6</v>
      </c>
      <c r="C1818" s="20">
        <v>0.7</v>
      </c>
      <c r="D1818" s="135">
        <v>46</v>
      </c>
      <c r="E1818" s="21"/>
      <c r="F1818" s="328">
        <v>36.800000000000004</v>
      </c>
      <c r="G1818" s="328">
        <v>33.800000000000004</v>
      </c>
      <c r="H1818" s="331">
        <v>33.15</v>
      </c>
    </row>
    <row r="1819" spans="1:10" x14ac:dyDescent="0.35">
      <c r="A1819" s="138" t="s">
        <v>6323</v>
      </c>
      <c r="B1819" s="21">
        <v>12</v>
      </c>
      <c r="C1819" s="20">
        <v>1</v>
      </c>
      <c r="D1819" s="135">
        <v>40</v>
      </c>
      <c r="E1819" s="21"/>
      <c r="F1819" s="328">
        <v>34.4</v>
      </c>
      <c r="G1819" s="328">
        <v>31.6</v>
      </c>
      <c r="H1819" s="331">
        <v>31.05</v>
      </c>
    </row>
    <row r="1820" spans="1:10" x14ac:dyDescent="0.35">
      <c r="A1820" s="138" t="s">
        <v>6327</v>
      </c>
      <c r="B1820" s="21">
        <v>6</v>
      </c>
      <c r="C1820" s="20">
        <v>1</v>
      </c>
      <c r="D1820" s="135">
        <v>45</v>
      </c>
      <c r="E1820" s="21"/>
      <c r="F1820" s="328">
        <v>50.300000000000004</v>
      </c>
      <c r="G1820" s="328">
        <v>46.2</v>
      </c>
      <c r="H1820" s="331">
        <v>45.35</v>
      </c>
    </row>
    <row r="1821" spans="1:10" s="128" customFormat="1" x14ac:dyDescent="0.35">
      <c r="A1821" s="138" t="s">
        <v>15396</v>
      </c>
      <c r="B1821" s="21">
        <v>12</v>
      </c>
      <c r="C1821" s="20">
        <v>0.7</v>
      </c>
      <c r="D1821" s="135">
        <v>40</v>
      </c>
      <c r="E1821" s="21"/>
      <c r="F1821" s="328">
        <v>11.350000000000001</v>
      </c>
      <c r="G1821" s="328">
        <v>10.450000000000001</v>
      </c>
      <c r="H1821" s="331">
        <v>10.25</v>
      </c>
      <c r="I1821"/>
      <c r="J1821"/>
    </row>
    <row r="1822" spans="1:10" x14ac:dyDescent="0.35">
      <c r="A1822" s="138" t="s">
        <v>6386</v>
      </c>
      <c r="B1822" s="21">
        <v>6</v>
      </c>
      <c r="C1822" s="20">
        <v>0.7</v>
      </c>
      <c r="D1822" s="135">
        <v>40</v>
      </c>
      <c r="E1822" s="21"/>
      <c r="F1822" s="328">
        <v>36.300000000000004</v>
      </c>
      <c r="G1822" s="328">
        <v>33.35</v>
      </c>
      <c r="H1822" s="331">
        <v>32.75</v>
      </c>
    </row>
    <row r="1823" spans="1:10" s="128" customFormat="1" x14ac:dyDescent="0.35">
      <c r="A1823" s="138" t="s">
        <v>6390</v>
      </c>
      <c r="B1823" s="21">
        <v>3</v>
      </c>
      <c r="C1823" s="20">
        <v>0.7</v>
      </c>
      <c r="D1823" s="135">
        <v>46</v>
      </c>
      <c r="E1823" s="21"/>
      <c r="F1823" s="328">
        <v>48.400000000000006</v>
      </c>
      <c r="G1823" s="328">
        <v>44.400000000000006</v>
      </c>
      <c r="H1823" s="331">
        <v>43.6</v>
      </c>
      <c r="I1823"/>
      <c r="J1823"/>
    </row>
    <row r="1824" spans="1:10" x14ac:dyDescent="0.35">
      <c r="A1824" s="138" t="s">
        <v>6394</v>
      </c>
      <c r="B1824" s="21">
        <v>3</v>
      </c>
      <c r="C1824" s="20">
        <v>0.7</v>
      </c>
      <c r="D1824" s="135">
        <v>46</v>
      </c>
      <c r="E1824" s="21"/>
      <c r="F1824" s="328">
        <v>44.400000000000006</v>
      </c>
      <c r="G1824" s="328">
        <v>40.800000000000004</v>
      </c>
      <c r="H1824" s="331">
        <v>40.050000000000004</v>
      </c>
    </row>
    <row r="1825" spans="1:10" x14ac:dyDescent="0.35">
      <c r="A1825" s="138" t="s">
        <v>6409</v>
      </c>
      <c r="B1825" s="21">
        <v>6</v>
      </c>
      <c r="C1825" s="20">
        <v>0.7</v>
      </c>
      <c r="D1825" s="135">
        <v>40</v>
      </c>
      <c r="E1825" s="21"/>
      <c r="F1825" s="328">
        <v>27</v>
      </c>
      <c r="G1825" s="328">
        <v>24.8</v>
      </c>
      <c r="H1825" s="331">
        <v>24.35</v>
      </c>
    </row>
    <row r="1826" spans="1:10" x14ac:dyDescent="0.35">
      <c r="A1826" s="138" t="s">
        <v>6477</v>
      </c>
      <c r="B1826" s="21">
        <v>6</v>
      </c>
      <c r="C1826" s="20">
        <v>0.7</v>
      </c>
      <c r="D1826" s="135">
        <v>40</v>
      </c>
      <c r="E1826" s="21"/>
      <c r="F1826" s="328">
        <v>22.450000000000003</v>
      </c>
      <c r="G1826" s="328">
        <v>20.650000000000002</v>
      </c>
      <c r="H1826" s="331">
        <v>20.25</v>
      </c>
    </row>
    <row r="1827" spans="1:10" x14ac:dyDescent="0.35">
      <c r="A1827" s="138" t="s">
        <v>6481</v>
      </c>
      <c r="B1827" s="21">
        <v>6</v>
      </c>
      <c r="C1827" s="20">
        <v>0.7</v>
      </c>
      <c r="D1827" s="135">
        <v>43</v>
      </c>
      <c r="E1827" s="21"/>
      <c r="F1827" s="328">
        <v>80.75</v>
      </c>
      <c r="G1827" s="328">
        <v>74.150000000000006</v>
      </c>
      <c r="H1827" s="331">
        <v>72.8</v>
      </c>
    </row>
    <row r="1828" spans="1:10" x14ac:dyDescent="0.35">
      <c r="A1828" s="138" t="s">
        <v>6497</v>
      </c>
      <c r="B1828" s="21">
        <v>12</v>
      </c>
      <c r="C1828" s="20">
        <v>1</v>
      </c>
      <c r="D1828" s="135">
        <v>40</v>
      </c>
      <c r="E1828" s="21"/>
      <c r="F1828" s="328">
        <v>12.05</v>
      </c>
      <c r="G1828" s="328">
        <v>11.05</v>
      </c>
      <c r="H1828" s="331">
        <v>10.850000000000001</v>
      </c>
    </row>
    <row r="1829" spans="1:10" x14ac:dyDescent="0.35">
      <c r="A1829" s="138" t="s">
        <v>15402</v>
      </c>
      <c r="B1829" s="21">
        <v>12</v>
      </c>
      <c r="C1829" s="20">
        <v>1</v>
      </c>
      <c r="D1829" s="135">
        <v>40</v>
      </c>
      <c r="E1829" s="21"/>
      <c r="F1829" s="328">
        <v>11.8</v>
      </c>
      <c r="G1829" s="328">
        <v>10.8</v>
      </c>
      <c r="H1829" s="331">
        <v>10.65</v>
      </c>
    </row>
    <row r="1830" spans="1:10" s="128" customFormat="1" x14ac:dyDescent="0.35">
      <c r="A1830" s="138" t="s">
        <v>6551</v>
      </c>
      <c r="B1830" s="21">
        <v>6</v>
      </c>
      <c r="C1830" s="20">
        <v>0.7</v>
      </c>
      <c r="D1830" s="135">
        <v>40</v>
      </c>
      <c r="E1830" s="21"/>
      <c r="F1830" s="328">
        <v>25.6</v>
      </c>
      <c r="G1830" s="328">
        <v>23.5</v>
      </c>
      <c r="H1830" s="331">
        <v>23.05</v>
      </c>
      <c r="I1830"/>
      <c r="J1830"/>
    </row>
    <row r="1831" spans="1:10" s="128" customFormat="1" x14ac:dyDescent="0.35">
      <c r="A1831" s="138" t="s">
        <v>6606</v>
      </c>
      <c r="B1831" s="21">
        <v>12</v>
      </c>
      <c r="C1831" s="20">
        <v>1</v>
      </c>
      <c r="D1831" s="135">
        <v>40</v>
      </c>
      <c r="E1831" s="21"/>
      <c r="F1831" s="328">
        <v>14.700000000000001</v>
      </c>
      <c r="G1831" s="328">
        <v>13.5</v>
      </c>
      <c r="H1831" s="331">
        <v>13.25</v>
      </c>
      <c r="I1831"/>
      <c r="J1831"/>
    </row>
    <row r="1832" spans="1:10" x14ac:dyDescent="0.35">
      <c r="A1832" s="138" t="s">
        <v>6614</v>
      </c>
      <c r="B1832" s="21">
        <v>6</v>
      </c>
      <c r="C1832" s="20">
        <v>0.7</v>
      </c>
      <c r="D1832" s="135">
        <v>50</v>
      </c>
      <c r="E1832" s="21"/>
      <c r="F1832" s="328">
        <v>66.100000000000009</v>
      </c>
      <c r="G1832" s="328">
        <v>60.7</v>
      </c>
      <c r="H1832" s="331">
        <v>59.6</v>
      </c>
    </row>
    <row r="1833" spans="1:10" s="128" customFormat="1" x14ac:dyDescent="0.35">
      <c r="A1833" s="138" t="s">
        <v>6618</v>
      </c>
      <c r="B1833" s="21">
        <v>6</v>
      </c>
      <c r="C1833" s="20">
        <v>0.7</v>
      </c>
      <c r="D1833" s="135">
        <v>42</v>
      </c>
      <c r="E1833" s="21"/>
      <c r="F1833" s="328">
        <v>50.550000000000004</v>
      </c>
      <c r="G1833" s="328">
        <v>46.400000000000006</v>
      </c>
      <c r="H1833" s="331">
        <v>45.550000000000004</v>
      </c>
      <c r="I1833"/>
      <c r="J1833"/>
    </row>
    <row r="1834" spans="1:10" x14ac:dyDescent="0.35">
      <c r="A1834" s="138" t="s">
        <v>6622</v>
      </c>
      <c r="B1834" s="21">
        <v>6</v>
      </c>
      <c r="C1834" s="20">
        <v>0.7</v>
      </c>
      <c r="D1834" s="135">
        <v>43</v>
      </c>
      <c r="E1834" s="21"/>
      <c r="F1834" s="328">
        <v>55.150000000000006</v>
      </c>
      <c r="G1834" s="328">
        <v>50.6</v>
      </c>
      <c r="H1834" s="331">
        <v>49.7</v>
      </c>
    </row>
    <row r="1835" spans="1:10" x14ac:dyDescent="0.35">
      <c r="A1835" s="138" t="s">
        <v>6768</v>
      </c>
      <c r="B1835" s="21">
        <v>6</v>
      </c>
      <c r="C1835" s="20">
        <v>0.7</v>
      </c>
      <c r="D1835" s="135">
        <v>43</v>
      </c>
      <c r="E1835" s="21"/>
      <c r="F1835" s="328">
        <v>101.5</v>
      </c>
      <c r="G1835" s="328">
        <v>93.15</v>
      </c>
      <c r="H1835" s="331">
        <v>91.5</v>
      </c>
    </row>
    <row r="1836" spans="1:10" x14ac:dyDescent="0.35">
      <c r="A1836" s="138" t="s">
        <v>6771</v>
      </c>
      <c r="B1836" s="21">
        <v>12</v>
      </c>
      <c r="C1836" s="20">
        <v>0.7</v>
      </c>
      <c r="D1836" s="135">
        <v>43</v>
      </c>
      <c r="E1836" s="21"/>
      <c r="F1836" s="328">
        <v>106.35000000000001</v>
      </c>
      <c r="G1836" s="328">
        <v>97.65</v>
      </c>
      <c r="H1836" s="331">
        <v>95.9</v>
      </c>
    </row>
    <row r="1837" spans="1:10" s="128" customFormat="1" x14ac:dyDescent="0.35">
      <c r="A1837" s="138" t="s">
        <v>6779</v>
      </c>
      <c r="B1837" s="21">
        <v>6</v>
      </c>
      <c r="C1837" s="20">
        <v>0.7</v>
      </c>
      <c r="D1837" s="135">
        <v>46</v>
      </c>
      <c r="E1837" s="21"/>
      <c r="F1837" s="328">
        <v>37.6</v>
      </c>
      <c r="G1837" s="328">
        <v>34.5</v>
      </c>
      <c r="H1837" s="331">
        <v>33.9</v>
      </c>
      <c r="I1837"/>
      <c r="J1837"/>
    </row>
    <row r="1838" spans="1:10" x14ac:dyDescent="0.35">
      <c r="A1838" s="138" t="s">
        <v>15427</v>
      </c>
      <c r="B1838" s="21">
        <v>6</v>
      </c>
      <c r="C1838" s="20">
        <v>0.7</v>
      </c>
      <c r="D1838" s="135">
        <v>40</v>
      </c>
      <c r="E1838" s="21"/>
      <c r="F1838" s="328">
        <v>32.9</v>
      </c>
      <c r="G1838" s="328">
        <v>30.200000000000003</v>
      </c>
      <c r="H1838" s="331">
        <v>29.650000000000002</v>
      </c>
    </row>
    <row r="1839" spans="1:10" x14ac:dyDescent="0.35">
      <c r="A1839" s="138" t="s">
        <v>6798</v>
      </c>
      <c r="B1839" s="21">
        <v>6</v>
      </c>
      <c r="C1839" s="20">
        <v>0.7</v>
      </c>
      <c r="D1839" s="135">
        <v>40</v>
      </c>
      <c r="E1839" s="21"/>
      <c r="F1839" s="328">
        <v>31</v>
      </c>
      <c r="G1839" s="328">
        <v>28.450000000000003</v>
      </c>
      <c r="H1839" s="331">
        <v>27.950000000000003</v>
      </c>
    </row>
    <row r="1840" spans="1:10" s="128" customFormat="1" x14ac:dyDescent="0.35">
      <c r="A1840" s="138" t="s">
        <v>6802</v>
      </c>
      <c r="B1840" s="21">
        <v>6</v>
      </c>
      <c r="C1840" s="20">
        <v>0.7</v>
      </c>
      <c r="D1840" s="135">
        <v>40</v>
      </c>
      <c r="E1840" s="21"/>
      <c r="F1840" s="328">
        <v>32.25</v>
      </c>
      <c r="G1840" s="328">
        <v>29.6</v>
      </c>
      <c r="H1840" s="331">
        <v>29.05</v>
      </c>
      <c r="I1840"/>
      <c r="J1840"/>
    </row>
    <row r="1841" spans="1:10" s="128" customFormat="1" x14ac:dyDescent="0.35">
      <c r="A1841" s="138" t="s">
        <v>6806</v>
      </c>
      <c r="B1841" s="21">
        <v>12</v>
      </c>
      <c r="C1841" s="20">
        <v>1</v>
      </c>
      <c r="D1841" s="135">
        <v>42.3</v>
      </c>
      <c r="E1841" s="21"/>
      <c r="F1841" s="328">
        <v>53</v>
      </c>
      <c r="G1841" s="328">
        <v>48.650000000000006</v>
      </c>
      <c r="H1841" s="331">
        <v>47.800000000000004</v>
      </c>
      <c r="I1841"/>
      <c r="J1841"/>
    </row>
    <row r="1842" spans="1:10" x14ac:dyDescent="0.35">
      <c r="A1842" s="138" t="s">
        <v>6810</v>
      </c>
      <c r="B1842" s="21">
        <v>6</v>
      </c>
      <c r="C1842" s="20">
        <v>0.7</v>
      </c>
      <c r="D1842" s="135">
        <v>44</v>
      </c>
      <c r="E1842" s="21"/>
      <c r="F1842" s="328">
        <v>85.100000000000009</v>
      </c>
      <c r="G1842" s="328">
        <v>78.150000000000006</v>
      </c>
      <c r="H1842" s="331">
        <v>76.75</v>
      </c>
    </row>
    <row r="1843" spans="1:10" x14ac:dyDescent="0.35">
      <c r="A1843" s="138" t="s">
        <v>14814</v>
      </c>
      <c r="B1843" s="21">
        <v>6</v>
      </c>
      <c r="C1843" s="20">
        <v>0.7</v>
      </c>
      <c r="D1843" s="135">
        <v>46</v>
      </c>
      <c r="E1843" s="21"/>
      <c r="F1843" s="328">
        <v>114.55000000000001</v>
      </c>
      <c r="G1843" s="328">
        <v>105.2</v>
      </c>
      <c r="H1843" s="331">
        <v>103.30000000000001</v>
      </c>
    </row>
    <row r="1844" spans="1:10" x14ac:dyDescent="0.35">
      <c r="A1844" s="138" t="s">
        <v>6814</v>
      </c>
      <c r="B1844" s="21">
        <v>6</v>
      </c>
      <c r="C1844" s="20">
        <v>0.7</v>
      </c>
      <c r="D1844" s="135">
        <v>43</v>
      </c>
      <c r="E1844" s="21"/>
      <c r="F1844" s="328">
        <v>115.45</v>
      </c>
      <c r="G1844" s="328">
        <v>106</v>
      </c>
      <c r="H1844" s="331">
        <v>104.10000000000001</v>
      </c>
    </row>
    <row r="1845" spans="1:10" x14ac:dyDescent="0.35">
      <c r="A1845" s="138" t="s">
        <v>6819</v>
      </c>
      <c r="B1845" s="21">
        <v>3</v>
      </c>
      <c r="C1845" s="20">
        <v>0.7</v>
      </c>
      <c r="D1845" s="135">
        <v>46</v>
      </c>
      <c r="E1845" s="21"/>
      <c r="F1845" s="328">
        <v>219.5</v>
      </c>
      <c r="G1845" s="328">
        <v>201.5</v>
      </c>
      <c r="H1845" s="331">
        <v>197.9</v>
      </c>
    </row>
    <row r="1846" spans="1:10" x14ac:dyDescent="0.35">
      <c r="A1846" s="138" t="s">
        <v>6823</v>
      </c>
      <c r="B1846" s="21">
        <v>6</v>
      </c>
      <c r="C1846" s="20">
        <v>0.7</v>
      </c>
      <c r="D1846" s="135">
        <v>63.3</v>
      </c>
      <c r="E1846" s="21"/>
      <c r="F1846" s="328">
        <v>74</v>
      </c>
      <c r="G1846" s="328">
        <v>67.95</v>
      </c>
      <c r="H1846" s="331">
        <v>66.75</v>
      </c>
    </row>
    <row r="1847" spans="1:10" x14ac:dyDescent="0.35">
      <c r="A1847" s="138" t="s">
        <v>6827</v>
      </c>
      <c r="B1847" s="21">
        <v>6</v>
      </c>
      <c r="C1847" s="20">
        <v>0.7</v>
      </c>
      <c r="D1847" s="135">
        <v>64.099999999999994</v>
      </c>
      <c r="E1847" s="21"/>
      <c r="F1847" s="328">
        <v>72.850000000000009</v>
      </c>
      <c r="G1847" s="328">
        <v>66.900000000000006</v>
      </c>
      <c r="H1847" s="331">
        <v>65.7</v>
      </c>
    </row>
    <row r="1848" spans="1:10" x14ac:dyDescent="0.35">
      <c r="A1848" s="138" t="s">
        <v>6831</v>
      </c>
      <c r="B1848" s="21">
        <v>6</v>
      </c>
      <c r="C1848" s="20">
        <v>0.7</v>
      </c>
      <c r="D1848" s="135">
        <v>43.1</v>
      </c>
      <c r="E1848" s="21"/>
      <c r="F1848" s="328">
        <v>39.85</v>
      </c>
      <c r="G1848" s="328">
        <v>36.550000000000004</v>
      </c>
      <c r="H1848" s="331">
        <v>35.9</v>
      </c>
    </row>
    <row r="1849" spans="1:10" s="128" customFormat="1" x14ac:dyDescent="0.35">
      <c r="A1849" s="138" t="s">
        <v>6926</v>
      </c>
      <c r="B1849" s="21">
        <v>6</v>
      </c>
      <c r="C1849" s="20">
        <v>0.5</v>
      </c>
      <c r="D1849" s="135">
        <v>45</v>
      </c>
      <c r="E1849" s="21"/>
      <c r="F1849" s="328">
        <v>37.1</v>
      </c>
      <c r="G1849" s="328">
        <v>34.050000000000004</v>
      </c>
      <c r="H1849" s="331">
        <v>33.450000000000003</v>
      </c>
      <c r="I1849"/>
      <c r="J1849"/>
    </row>
    <row r="1850" spans="1:10" x14ac:dyDescent="0.35">
      <c r="A1850" s="138" t="s">
        <v>6945</v>
      </c>
      <c r="B1850" s="21">
        <v>6</v>
      </c>
      <c r="C1850" s="20">
        <v>0.7</v>
      </c>
      <c r="D1850" s="135">
        <v>46</v>
      </c>
      <c r="E1850" s="21"/>
      <c r="F1850" s="328">
        <v>27.950000000000003</v>
      </c>
      <c r="G1850" s="328">
        <v>25.650000000000002</v>
      </c>
      <c r="H1850" s="331">
        <v>25.200000000000003</v>
      </c>
    </row>
    <row r="1851" spans="1:10" x14ac:dyDescent="0.35">
      <c r="A1851" s="138" t="s">
        <v>6948</v>
      </c>
      <c r="B1851" s="21">
        <v>6</v>
      </c>
      <c r="C1851" s="20">
        <v>0.7</v>
      </c>
      <c r="D1851" s="135">
        <v>46</v>
      </c>
      <c r="E1851" s="21"/>
      <c r="F1851" s="328">
        <v>30.3</v>
      </c>
      <c r="G1851" s="328">
        <v>27.85</v>
      </c>
      <c r="H1851" s="331">
        <v>27.35</v>
      </c>
    </row>
    <row r="1852" spans="1:10" s="128" customFormat="1" x14ac:dyDescent="0.35">
      <c r="A1852" s="138" t="s">
        <v>6950</v>
      </c>
      <c r="B1852" s="21">
        <v>6</v>
      </c>
      <c r="C1852" s="20">
        <v>0.7</v>
      </c>
      <c r="D1852" s="135">
        <v>46</v>
      </c>
      <c r="E1852" s="21"/>
      <c r="F1852" s="328">
        <v>32.200000000000003</v>
      </c>
      <c r="G1852" s="328">
        <v>29.6</v>
      </c>
      <c r="H1852" s="331">
        <v>29.05</v>
      </c>
      <c r="I1852"/>
      <c r="J1852"/>
    </row>
    <row r="1853" spans="1:10" s="128" customFormat="1" x14ac:dyDescent="0.35">
      <c r="A1853" s="138" t="s">
        <v>6991</v>
      </c>
      <c r="B1853" s="21">
        <v>6</v>
      </c>
      <c r="C1853" s="20">
        <v>0.7</v>
      </c>
      <c r="D1853" s="135">
        <v>40</v>
      </c>
      <c r="E1853" s="21"/>
      <c r="F1853" s="328">
        <v>21.900000000000002</v>
      </c>
      <c r="G1853" s="328">
        <v>20.150000000000002</v>
      </c>
      <c r="H1853" s="331">
        <v>19.75</v>
      </c>
      <c r="I1853"/>
      <c r="J1853"/>
    </row>
    <row r="1854" spans="1:10" x14ac:dyDescent="0.35">
      <c r="A1854" s="138" t="s">
        <v>6995</v>
      </c>
      <c r="B1854" s="21">
        <v>6</v>
      </c>
      <c r="C1854" s="20">
        <v>0.7</v>
      </c>
      <c r="D1854" s="135">
        <v>58</v>
      </c>
      <c r="E1854" s="21"/>
      <c r="F1854" s="328">
        <v>29.6</v>
      </c>
      <c r="G1854" s="328">
        <v>27.200000000000003</v>
      </c>
      <c r="H1854" s="331">
        <v>26.700000000000003</v>
      </c>
    </row>
    <row r="1855" spans="1:10" x14ac:dyDescent="0.35">
      <c r="A1855" s="138" t="s">
        <v>7022</v>
      </c>
      <c r="B1855" s="21">
        <v>6</v>
      </c>
      <c r="C1855" s="20">
        <v>1</v>
      </c>
      <c r="D1855" s="135">
        <v>40</v>
      </c>
      <c r="E1855" s="21"/>
      <c r="F1855" s="328">
        <v>19.8</v>
      </c>
      <c r="G1855" s="328">
        <v>18.150000000000002</v>
      </c>
      <c r="H1855" s="331">
        <v>17.850000000000001</v>
      </c>
    </row>
    <row r="1856" spans="1:10" x14ac:dyDescent="0.35">
      <c r="A1856" s="138" t="s">
        <v>7030</v>
      </c>
      <c r="B1856" s="21">
        <v>6</v>
      </c>
      <c r="C1856" s="20">
        <v>0.7</v>
      </c>
      <c r="D1856" s="135">
        <v>46.4</v>
      </c>
      <c r="E1856" s="21"/>
      <c r="F1856" s="328">
        <v>53</v>
      </c>
      <c r="G1856" s="328">
        <v>48.650000000000006</v>
      </c>
      <c r="H1856" s="331">
        <v>47.800000000000004</v>
      </c>
    </row>
    <row r="1857" spans="1:10" x14ac:dyDescent="0.35">
      <c r="A1857" s="138" t="s">
        <v>7067</v>
      </c>
      <c r="B1857" s="21">
        <v>6</v>
      </c>
      <c r="C1857" s="20">
        <v>0.7</v>
      </c>
      <c r="D1857" s="135">
        <v>40</v>
      </c>
      <c r="E1857" s="21"/>
      <c r="F1857" s="328">
        <v>28</v>
      </c>
      <c r="G1857" s="328">
        <v>25.75</v>
      </c>
      <c r="H1857" s="331">
        <v>25.25</v>
      </c>
    </row>
    <row r="1858" spans="1:10" x14ac:dyDescent="0.35">
      <c r="A1858" s="138" t="s">
        <v>7071</v>
      </c>
      <c r="B1858" s="21">
        <v>6</v>
      </c>
      <c r="C1858" s="20">
        <v>0.7</v>
      </c>
      <c r="D1858" s="135">
        <v>40</v>
      </c>
      <c r="E1858" s="21"/>
      <c r="F1858" s="328">
        <v>29.25</v>
      </c>
      <c r="G1858" s="328">
        <v>26.85</v>
      </c>
      <c r="H1858" s="331">
        <v>26.35</v>
      </c>
    </row>
    <row r="1859" spans="1:10" s="128" customFormat="1" x14ac:dyDescent="0.35">
      <c r="A1859" s="138" t="s">
        <v>7075</v>
      </c>
      <c r="B1859" s="21">
        <v>120</v>
      </c>
      <c r="C1859" s="20">
        <v>0.05</v>
      </c>
      <c r="D1859" s="135">
        <v>40</v>
      </c>
      <c r="E1859" s="21"/>
      <c r="F1859" s="328">
        <v>3.95</v>
      </c>
      <c r="G1859" s="328">
        <v>3.6</v>
      </c>
      <c r="H1859" s="331">
        <v>3.5500000000000003</v>
      </c>
      <c r="I1859"/>
      <c r="J1859"/>
    </row>
    <row r="1860" spans="1:10" s="128" customFormat="1" x14ac:dyDescent="0.35">
      <c r="A1860" s="138" t="s">
        <v>14368</v>
      </c>
      <c r="B1860" s="21">
        <v>6</v>
      </c>
      <c r="C1860" s="20">
        <v>0.7</v>
      </c>
      <c r="D1860" s="135">
        <v>40</v>
      </c>
      <c r="E1860" s="21"/>
      <c r="F1860" s="328">
        <v>23.700000000000003</v>
      </c>
      <c r="G1860" s="328">
        <v>21.75</v>
      </c>
      <c r="H1860" s="331">
        <v>21.35</v>
      </c>
      <c r="I1860"/>
      <c r="J1860"/>
    </row>
    <row r="1861" spans="1:10" x14ac:dyDescent="0.35">
      <c r="A1861" s="138" t="s">
        <v>7112</v>
      </c>
      <c r="B1861" s="21">
        <v>6</v>
      </c>
      <c r="C1861" s="20">
        <v>0.7</v>
      </c>
      <c r="D1861" s="135">
        <v>40</v>
      </c>
      <c r="E1861" s="21"/>
      <c r="F1861" s="328">
        <v>47.550000000000004</v>
      </c>
      <c r="G1861" s="328">
        <v>43.650000000000006</v>
      </c>
      <c r="H1861" s="331">
        <v>42.85</v>
      </c>
    </row>
    <row r="1862" spans="1:10" x14ac:dyDescent="0.35">
      <c r="A1862" s="138" t="s">
        <v>7116</v>
      </c>
      <c r="B1862" s="21">
        <v>6</v>
      </c>
      <c r="C1862" s="20">
        <v>0.7</v>
      </c>
      <c r="D1862" s="135">
        <v>40</v>
      </c>
      <c r="E1862" s="21"/>
      <c r="F1862" s="328">
        <v>22.25</v>
      </c>
      <c r="G1862" s="328">
        <v>20.400000000000002</v>
      </c>
      <c r="H1862" s="331">
        <v>20.05</v>
      </c>
    </row>
    <row r="1863" spans="1:10" s="128" customFormat="1" x14ac:dyDescent="0.35">
      <c r="A1863" s="138" t="s">
        <v>23315</v>
      </c>
      <c r="B1863" s="21">
        <v>6</v>
      </c>
      <c r="C1863" s="20">
        <v>1</v>
      </c>
      <c r="D1863" s="135">
        <v>40</v>
      </c>
      <c r="E1863" s="21"/>
      <c r="F1863" s="328">
        <v>23.75</v>
      </c>
      <c r="G1863" s="328">
        <v>21.8</v>
      </c>
      <c r="H1863" s="331">
        <v>21.400000000000002</v>
      </c>
      <c r="I1863"/>
      <c r="J1863"/>
    </row>
    <row r="1864" spans="1:10" s="128" customFormat="1" x14ac:dyDescent="0.35">
      <c r="A1864" s="138" t="s">
        <v>23314</v>
      </c>
      <c r="B1864" s="21">
        <v>6</v>
      </c>
      <c r="C1864" s="20">
        <v>1.5</v>
      </c>
      <c r="D1864" s="135">
        <v>40</v>
      </c>
      <c r="E1864" s="21"/>
      <c r="F1864" s="328">
        <v>42.050000000000004</v>
      </c>
      <c r="G1864" s="328">
        <v>38.6</v>
      </c>
      <c r="H1864" s="331">
        <v>37.950000000000003</v>
      </c>
      <c r="I1864"/>
      <c r="J1864"/>
    </row>
    <row r="1865" spans="1:10" x14ac:dyDescent="0.35">
      <c r="A1865" s="138" t="s">
        <v>23313</v>
      </c>
      <c r="B1865" s="21">
        <v>1</v>
      </c>
      <c r="C1865" s="20">
        <v>3</v>
      </c>
      <c r="D1865" s="135">
        <v>40</v>
      </c>
      <c r="E1865" s="21"/>
      <c r="F1865" s="328">
        <v>79.800000000000011</v>
      </c>
      <c r="G1865" s="328">
        <v>73.25</v>
      </c>
      <c r="H1865" s="331">
        <v>71.95</v>
      </c>
    </row>
    <row r="1866" spans="1:10" x14ac:dyDescent="0.35">
      <c r="A1866" s="138" t="s">
        <v>23313</v>
      </c>
      <c r="B1866" s="21">
        <v>1</v>
      </c>
      <c r="C1866" s="20">
        <v>3</v>
      </c>
      <c r="D1866" s="135">
        <v>40</v>
      </c>
      <c r="E1866" s="21"/>
      <c r="F1866" s="328">
        <v>75.350000000000009</v>
      </c>
      <c r="G1866" s="328">
        <v>69.150000000000006</v>
      </c>
      <c r="H1866" s="331">
        <v>67.900000000000006</v>
      </c>
    </row>
    <row r="1867" spans="1:10" x14ac:dyDescent="0.35">
      <c r="A1867" s="138" t="s">
        <v>7127</v>
      </c>
      <c r="B1867" s="21">
        <v>6</v>
      </c>
      <c r="C1867" s="20">
        <v>0.7</v>
      </c>
      <c r="D1867" s="135">
        <v>50</v>
      </c>
      <c r="E1867" s="21"/>
      <c r="F1867" s="328">
        <v>28.900000000000002</v>
      </c>
      <c r="G1867" s="328">
        <v>26.55</v>
      </c>
      <c r="H1867" s="331">
        <v>26.05</v>
      </c>
    </row>
    <row r="1868" spans="1:10" x14ac:dyDescent="0.35">
      <c r="A1868" s="138" t="s">
        <v>7131</v>
      </c>
      <c r="B1868" s="21">
        <v>12</v>
      </c>
      <c r="C1868" s="20">
        <v>1</v>
      </c>
      <c r="D1868" s="135">
        <v>50</v>
      </c>
      <c r="E1868" s="21"/>
      <c r="F1868" s="328">
        <v>30.8</v>
      </c>
      <c r="G1868" s="328">
        <v>28.3</v>
      </c>
      <c r="H1868" s="331">
        <v>27.8</v>
      </c>
    </row>
    <row r="1869" spans="1:10" x14ac:dyDescent="0.35">
      <c r="A1869" s="138" t="s">
        <v>7139</v>
      </c>
      <c r="B1869" s="21">
        <v>6</v>
      </c>
      <c r="C1869" s="20">
        <v>1</v>
      </c>
      <c r="D1869" s="135">
        <v>35</v>
      </c>
      <c r="E1869" s="21"/>
      <c r="F1869" s="328">
        <v>24.6</v>
      </c>
      <c r="G1869" s="328">
        <v>22.55</v>
      </c>
      <c r="H1869" s="331">
        <v>22.150000000000002</v>
      </c>
    </row>
    <row r="1870" spans="1:10" s="128" customFormat="1" x14ac:dyDescent="0.35">
      <c r="A1870" s="138" t="s">
        <v>7146</v>
      </c>
      <c r="B1870" s="21">
        <v>6</v>
      </c>
      <c r="C1870" s="20">
        <v>0.7</v>
      </c>
      <c r="D1870" s="135">
        <v>40</v>
      </c>
      <c r="E1870" s="21"/>
      <c r="F1870" s="328">
        <v>23.950000000000003</v>
      </c>
      <c r="G1870" s="328">
        <v>22</v>
      </c>
      <c r="H1870" s="331">
        <v>21.6</v>
      </c>
      <c r="I1870"/>
      <c r="J1870"/>
    </row>
    <row r="1871" spans="1:10" x14ac:dyDescent="0.35">
      <c r="A1871" s="138" t="s">
        <v>7150</v>
      </c>
      <c r="B1871" s="21">
        <v>6</v>
      </c>
      <c r="C1871" s="20">
        <v>0.7</v>
      </c>
      <c r="D1871" s="135">
        <v>40</v>
      </c>
      <c r="E1871" s="21"/>
      <c r="F1871" s="328">
        <v>45.1</v>
      </c>
      <c r="G1871" s="328">
        <v>41.400000000000006</v>
      </c>
      <c r="H1871" s="331">
        <v>40.650000000000006</v>
      </c>
    </row>
    <row r="1872" spans="1:10" x14ac:dyDescent="0.35">
      <c r="A1872" s="138" t="s">
        <v>14708</v>
      </c>
      <c r="B1872" s="21">
        <v>6</v>
      </c>
      <c r="C1872" s="20">
        <v>0.7</v>
      </c>
      <c r="D1872" s="135">
        <v>35</v>
      </c>
      <c r="E1872" s="21"/>
      <c r="F1872" s="328">
        <v>34.9</v>
      </c>
      <c r="G1872" s="328">
        <v>32.050000000000004</v>
      </c>
      <c r="H1872" s="331">
        <v>31.450000000000003</v>
      </c>
    </row>
    <row r="1873" spans="1:10" s="128" customFormat="1" x14ac:dyDescent="0.35">
      <c r="A1873" s="138" t="s">
        <v>7161</v>
      </c>
      <c r="B1873" s="21">
        <v>120</v>
      </c>
      <c r="C1873" s="20">
        <v>0.05</v>
      </c>
      <c r="D1873" s="135">
        <v>35</v>
      </c>
      <c r="E1873" s="21"/>
      <c r="F1873" s="328">
        <v>4.4000000000000004</v>
      </c>
      <c r="G1873" s="328">
        <v>4.05</v>
      </c>
      <c r="H1873" s="331">
        <v>3.95</v>
      </c>
      <c r="I1873"/>
      <c r="J1873"/>
    </row>
    <row r="1874" spans="1:10" x14ac:dyDescent="0.35">
      <c r="A1874" s="138" t="s">
        <v>7165</v>
      </c>
      <c r="B1874" s="21">
        <v>6</v>
      </c>
      <c r="C1874" s="20">
        <v>0.7</v>
      </c>
      <c r="D1874" s="135">
        <v>43</v>
      </c>
      <c r="E1874" s="21"/>
      <c r="F1874" s="328">
        <v>21.900000000000002</v>
      </c>
      <c r="G1874" s="328">
        <v>20.100000000000001</v>
      </c>
      <c r="H1874" s="331">
        <v>19.75</v>
      </c>
    </row>
    <row r="1875" spans="1:10" x14ac:dyDescent="0.35">
      <c r="A1875" s="138" t="s">
        <v>7169</v>
      </c>
      <c r="B1875" s="21">
        <v>6</v>
      </c>
      <c r="C1875" s="20">
        <v>0.7</v>
      </c>
      <c r="D1875" s="135">
        <v>43</v>
      </c>
      <c r="E1875" s="21"/>
      <c r="F1875" s="328">
        <v>24.650000000000002</v>
      </c>
      <c r="G1875" s="328">
        <v>22.6</v>
      </c>
      <c r="H1875" s="331">
        <v>22.200000000000003</v>
      </c>
    </row>
    <row r="1876" spans="1:10" x14ac:dyDescent="0.35">
      <c r="A1876" s="138" t="s">
        <v>7173</v>
      </c>
      <c r="B1876" s="21">
        <v>12</v>
      </c>
      <c r="C1876" s="20">
        <v>1</v>
      </c>
      <c r="D1876" s="135">
        <v>43</v>
      </c>
      <c r="E1876" s="21"/>
      <c r="F1876" s="328">
        <v>26.75</v>
      </c>
      <c r="G1876" s="328">
        <v>24.55</v>
      </c>
      <c r="H1876" s="331">
        <v>24.1</v>
      </c>
    </row>
    <row r="1877" spans="1:10" s="128" customFormat="1" x14ac:dyDescent="0.35">
      <c r="A1877" s="138" t="s">
        <v>15450</v>
      </c>
      <c r="B1877" s="21">
        <v>6</v>
      </c>
      <c r="C1877" s="20">
        <v>0.7</v>
      </c>
      <c r="D1877" s="135">
        <v>43</v>
      </c>
      <c r="E1877" s="21"/>
      <c r="F1877" s="328">
        <v>24.3</v>
      </c>
      <c r="G1877" s="328">
        <v>22.35</v>
      </c>
      <c r="H1877" s="331">
        <v>21.950000000000003</v>
      </c>
      <c r="I1877"/>
      <c r="J1877"/>
    </row>
    <row r="1878" spans="1:10" x14ac:dyDescent="0.35">
      <c r="A1878" s="138" t="s">
        <v>15454</v>
      </c>
      <c r="B1878" s="21">
        <v>12</v>
      </c>
      <c r="C1878" s="20">
        <v>1</v>
      </c>
      <c r="D1878" s="135">
        <v>40</v>
      </c>
      <c r="E1878" s="21"/>
      <c r="F1878" s="328">
        <v>36.85</v>
      </c>
      <c r="G1878" s="328">
        <v>33.85</v>
      </c>
      <c r="H1878" s="331">
        <v>33.25</v>
      </c>
    </row>
    <row r="1879" spans="1:10" x14ac:dyDescent="0.35">
      <c r="A1879" s="138" t="s">
        <v>7177</v>
      </c>
      <c r="B1879" s="21">
        <v>6</v>
      </c>
      <c r="C1879" s="20">
        <v>0.7</v>
      </c>
      <c r="D1879" s="135">
        <v>43</v>
      </c>
      <c r="E1879" s="21"/>
      <c r="F1879" s="328">
        <v>26.200000000000003</v>
      </c>
      <c r="G1879" s="328">
        <v>24.05</v>
      </c>
      <c r="H1879" s="331">
        <v>23.650000000000002</v>
      </c>
    </row>
    <row r="1880" spans="1:10" s="128" customFormat="1" x14ac:dyDescent="0.35">
      <c r="A1880" s="138" t="s">
        <v>7181</v>
      </c>
      <c r="B1880" s="21">
        <v>6</v>
      </c>
      <c r="C1880" s="20">
        <v>1</v>
      </c>
      <c r="D1880" s="135">
        <v>45</v>
      </c>
      <c r="E1880" s="21"/>
      <c r="F1880" s="328">
        <v>110.4</v>
      </c>
      <c r="G1880" s="328">
        <v>101.35000000000001</v>
      </c>
      <c r="H1880" s="331">
        <v>99.550000000000011</v>
      </c>
      <c r="I1880"/>
      <c r="J1880"/>
    </row>
    <row r="1881" spans="1:10" x14ac:dyDescent="0.35">
      <c r="A1881" s="138" t="s">
        <v>7185</v>
      </c>
      <c r="B1881" s="21">
        <v>6</v>
      </c>
      <c r="C1881" s="20">
        <v>0.7</v>
      </c>
      <c r="D1881" s="135">
        <v>62.5</v>
      </c>
      <c r="E1881" s="21"/>
      <c r="F1881" s="328">
        <v>59.300000000000004</v>
      </c>
      <c r="G1881" s="328">
        <v>54.45</v>
      </c>
      <c r="H1881" s="331">
        <v>53.45</v>
      </c>
    </row>
    <row r="1882" spans="1:10" x14ac:dyDescent="0.35">
      <c r="A1882" s="138" t="s">
        <v>7188</v>
      </c>
      <c r="B1882" s="21">
        <v>6</v>
      </c>
      <c r="C1882" s="20">
        <v>0.7</v>
      </c>
      <c r="D1882" s="135">
        <v>64.5</v>
      </c>
      <c r="E1882" s="21"/>
      <c r="F1882" s="328">
        <v>59.45</v>
      </c>
      <c r="G1882" s="328">
        <v>54.6</v>
      </c>
      <c r="H1882" s="331">
        <v>53.6</v>
      </c>
    </row>
    <row r="1883" spans="1:10" s="128" customFormat="1" x14ac:dyDescent="0.35">
      <c r="A1883" s="138" t="s">
        <v>7190</v>
      </c>
      <c r="B1883" s="21">
        <v>6</v>
      </c>
      <c r="C1883" s="20">
        <v>0.7</v>
      </c>
      <c r="D1883" s="135">
        <v>47</v>
      </c>
      <c r="E1883" s="21"/>
      <c r="F1883" s="328">
        <v>38.400000000000006</v>
      </c>
      <c r="G1883" s="328">
        <v>35.25</v>
      </c>
      <c r="H1883" s="331">
        <v>34.65</v>
      </c>
      <c r="I1883"/>
      <c r="J1883"/>
    </row>
    <row r="1884" spans="1:10" x14ac:dyDescent="0.35">
      <c r="A1884" s="138" t="s">
        <v>7194</v>
      </c>
      <c r="B1884" s="21">
        <v>6</v>
      </c>
      <c r="C1884" s="20">
        <v>0.7</v>
      </c>
      <c r="D1884" s="135">
        <v>50</v>
      </c>
      <c r="E1884" s="21"/>
      <c r="F1884" s="328">
        <v>40.75</v>
      </c>
      <c r="G1884" s="328">
        <v>37.4</v>
      </c>
      <c r="H1884" s="331">
        <v>36.75</v>
      </c>
    </row>
    <row r="1885" spans="1:10" x14ac:dyDescent="0.35">
      <c r="A1885" s="138" t="s">
        <v>7198</v>
      </c>
      <c r="B1885" s="21">
        <v>6</v>
      </c>
      <c r="C1885" s="20">
        <v>0.7</v>
      </c>
      <c r="D1885" s="135">
        <v>45</v>
      </c>
      <c r="E1885" s="21"/>
      <c r="F1885" s="328">
        <v>40</v>
      </c>
      <c r="G1885" s="328">
        <v>36.700000000000003</v>
      </c>
      <c r="H1885" s="331">
        <v>36.050000000000004</v>
      </c>
    </row>
    <row r="1886" spans="1:10" x14ac:dyDescent="0.35">
      <c r="A1886" s="138" t="s">
        <v>7202</v>
      </c>
      <c r="B1886" s="21">
        <v>60</v>
      </c>
      <c r="C1886" s="20">
        <v>0.05</v>
      </c>
      <c r="D1886" s="135">
        <v>45</v>
      </c>
      <c r="E1886" s="21"/>
      <c r="F1886" s="328">
        <v>5.7</v>
      </c>
      <c r="G1886" s="328">
        <v>5.2</v>
      </c>
      <c r="H1886" s="331">
        <v>5.1000000000000005</v>
      </c>
    </row>
    <row r="1887" spans="1:10" x14ac:dyDescent="0.35">
      <c r="A1887" s="138" t="s">
        <v>7209</v>
      </c>
      <c r="B1887" s="21">
        <v>6</v>
      </c>
      <c r="C1887" s="20">
        <v>0.7</v>
      </c>
      <c r="D1887" s="135">
        <v>47</v>
      </c>
      <c r="E1887" s="21"/>
      <c r="F1887" s="328">
        <v>35.65</v>
      </c>
      <c r="G1887" s="328">
        <v>32.75</v>
      </c>
      <c r="H1887" s="331">
        <v>32.15</v>
      </c>
    </row>
    <row r="1888" spans="1:10" x14ac:dyDescent="0.35">
      <c r="A1888" s="138" t="s">
        <v>23333</v>
      </c>
      <c r="B1888" s="21">
        <v>6</v>
      </c>
      <c r="C1888" s="20">
        <v>0.7</v>
      </c>
      <c r="D1888" s="135">
        <v>45</v>
      </c>
      <c r="E1888" s="21"/>
      <c r="F1888" s="328">
        <v>32.9</v>
      </c>
      <c r="G1888" s="328">
        <v>30.200000000000003</v>
      </c>
      <c r="H1888" s="331">
        <v>29.700000000000003</v>
      </c>
    </row>
    <row r="1889" spans="1:10" s="128" customFormat="1" x14ac:dyDescent="0.35">
      <c r="A1889" s="138" t="s">
        <v>7213</v>
      </c>
      <c r="B1889" s="21">
        <v>6</v>
      </c>
      <c r="C1889" s="20">
        <v>0.7</v>
      </c>
      <c r="D1889" s="135">
        <v>45</v>
      </c>
      <c r="E1889" s="21"/>
      <c r="F1889" s="328">
        <v>22.200000000000003</v>
      </c>
      <c r="G1889" s="328">
        <v>20.350000000000001</v>
      </c>
      <c r="H1889" s="331">
        <v>20</v>
      </c>
      <c r="I1889"/>
      <c r="J1889"/>
    </row>
    <row r="1890" spans="1:10" x14ac:dyDescent="0.35">
      <c r="A1890" s="138" t="s">
        <v>7217</v>
      </c>
      <c r="B1890" s="21">
        <v>12</v>
      </c>
      <c r="C1890" s="20">
        <v>0.5</v>
      </c>
      <c r="D1890" s="135">
        <v>53.5</v>
      </c>
      <c r="E1890" s="21"/>
      <c r="F1890" s="328">
        <v>32.700000000000003</v>
      </c>
      <c r="G1890" s="328">
        <v>30</v>
      </c>
      <c r="H1890" s="331">
        <v>29.450000000000003</v>
      </c>
    </row>
    <row r="1891" spans="1:10" x14ac:dyDescent="0.35">
      <c r="A1891" s="138" t="s">
        <v>7221</v>
      </c>
      <c r="B1891" s="21">
        <v>12</v>
      </c>
      <c r="C1891" s="20">
        <v>0.5</v>
      </c>
      <c r="D1891" s="135">
        <v>53.5</v>
      </c>
      <c r="E1891" s="21"/>
      <c r="F1891" s="328">
        <v>24.200000000000003</v>
      </c>
      <c r="G1891" s="328">
        <v>22.200000000000003</v>
      </c>
      <c r="H1891" s="331">
        <v>21.85</v>
      </c>
    </row>
    <row r="1892" spans="1:10" s="128" customFormat="1" x14ac:dyDescent="0.35">
      <c r="A1892" s="138" t="s">
        <v>7225</v>
      </c>
      <c r="B1892" s="21">
        <v>6</v>
      </c>
      <c r="C1892" s="20">
        <v>0.7</v>
      </c>
      <c r="D1892" s="135">
        <v>50</v>
      </c>
      <c r="E1892" s="21"/>
      <c r="F1892" s="328">
        <v>31.650000000000002</v>
      </c>
      <c r="G1892" s="328">
        <v>29.05</v>
      </c>
      <c r="H1892" s="331">
        <v>28.55</v>
      </c>
      <c r="I1892"/>
      <c r="J1892"/>
    </row>
    <row r="1893" spans="1:10" x14ac:dyDescent="0.35">
      <c r="A1893" s="138" t="s">
        <v>15458</v>
      </c>
      <c r="B1893" s="21">
        <v>6</v>
      </c>
      <c r="C1893" s="20">
        <v>2</v>
      </c>
      <c r="D1893" s="135">
        <v>40</v>
      </c>
      <c r="E1893" s="21"/>
      <c r="F1893" s="328">
        <v>44.95</v>
      </c>
      <c r="G1893" s="328">
        <v>41.300000000000004</v>
      </c>
      <c r="H1893" s="331">
        <v>40.550000000000004</v>
      </c>
    </row>
    <row r="1894" spans="1:10" x14ac:dyDescent="0.35">
      <c r="A1894" s="138" t="s">
        <v>7327</v>
      </c>
      <c r="B1894" s="21">
        <v>1</v>
      </c>
      <c r="C1894" s="20">
        <v>4.5</v>
      </c>
      <c r="D1894" s="135">
        <v>40</v>
      </c>
      <c r="E1894" s="21"/>
      <c r="F1894" s="328">
        <v>115.55000000000001</v>
      </c>
      <c r="G1894" s="328">
        <v>106.10000000000001</v>
      </c>
      <c r="H1894" s="331">
        <v>104.2</v>
      </c>
    </row>
    <row r="1895" spans="1:10" x14ac:dyDescent="0.35">
      <c r="A1895" s="138" t="s">
        <v>14372</v>
      </c>
      <c r="B1895" s="21">
        <v>6</v>
      </c>
      <c r="C1895" s="20">
        <v>0.7</v>
      </c>
      <c r="D1895" s="135">
        <v>40</v>
      </c>
      <c r="E1895" s="21"/>
      <c r="F1895" s="328">
        <v>26.150000000000002</v>
      </c>
      <c r="G1895" s="328">
        <v>24</v>
      </c>
      <c r="H1895" s="331">
        <v>23.55</v>
      </c>
    </row>
    <row r="1896" spans="1:10" x14ac:dyDescent="0.35">
      <c r="A1896" s="138" t="s">
        <v>14440</v>
      </c>
      <c r="B1896" s="21">
        <v>6</v>
      </c>
      <c r="C1896" s="20">
        <v>1</v>
      </c>
      <c r="D1896" s="135">
        <v>40</v>
      </c>
      <c r="E1896" s="21"/>
      <c r="F1896" s="328">
        <v>24.650000000000002</v>
      </c>
      <c r="G1896" s="328">
        <v>22.650000000000002</v>
      </c>
      <c r="H1896" s="331">
        <v>22.25</v>
      </c>
    </row>
    <row r="1897" spans="1:10" x14ac:dyDescent="0.35">
      <c r="A1897" s="138" t="s">
        <v>7400</v>
      </c>
      <c r="B1897" s="21">
        <v>6</v>
      </c>
      <c r="C1897" s="20">
        <v>1</v>
      </c>
      <c r="D1897" s="135">
        <v>40</v>
      </c>
      <c r="E1897" s="21"/>
      <c r="F1897" s="328">
        <v>17.350000000000001</v>
      </c>
      <c r="G1897" s="328">
        <v>15.9</v>
      </c>
      <c r="H1897" s="331">
        <v>15.65</v>
      </c>
    </row>
    <row r="1898" spans="1:10" x14ac:dyDescent="0.35">
      <c r="A1898" s="138" t="s">
        <v>7414</v>
      </c>
      <c r="B1898" s="21">
        <v>6</v>
      </c>
      <c r="C1898" s="20">
        <v>0.7</v>
      </c>
      <c r="D1898" s="135">
        <v>43</v>
      </c>
      <c r="E1898" s="21"/>
      <c r="F1898" s="328">
        <v>16.650000000000002</v>
      </c>
      <c r="G1898" s="328">
        <v>15.3</v>
      </c>
      <c r="H1898" s="331">
        <v>15</v>
      </c>
    </row>
    <row r="1899" spans="1:10" x14ac:dyDescent="0.35">
      <c r="A1899" s="138" t="s">
        <v>7418</v>
      </c>
      <c r="B1899" s="21">
        <v>6</v>
      </c>
      <c r="C1899" s="20">
        <v>0.7</v>
      </c>
      <c r="D1899" s="135">
        <v>32.5</v>
      </c>
      <c r="E1899" s="21"/>
      <c r="F1899" s="328">
        <v>13.25</v>
      </c>
      <c r="G1899" s="328">
        <v>12.200000000000001</v>
      </c>
      <c r="H1899" s="331">
        <v>11.950000000000001</v>
      </c>
    </row>
    <row r="1900" spans="1:10" x14ac:dyDescent="0.35">
      <c r="A1900" s="138" t="s">
        <v>7422</v>
      </c>
      <c r="B1900" s="21">
        <v>6</v>
      </c>
      <c r="C1900" s="20">
        <v>0.7</v>
      </c>
      <c r="D1900" s="135">
        <v>45</v>
      </c>
      <c r="E1900" s="21"/>
      <c r="F1900" s="328">
        <v>17.600000000000001</v>
      </c>
      <c r="G1900" s="328">
        <v>16.150000000000002</v>
      </c>
      <c r="H1900" s="331">
        <v>15.9</v>
      </c>
    </row>
    <row r="1901" spans="1:10" s="128" customFormat="1" x14ac:dyDescent="0.35">
      <c r="A1901" s="138" t="s">
        <v>7426</v>
      </c>
      <c r="B1901" s="21">
        <v>6</v>
      </c>
      <c r="C1901" s="20">
        <v>0.7</v>
      </c>
      <c r="D1901" s="135">
        <v>43</v>
      </c>
      <c r="E1901" s="21"/>
      <c r="F1901" s="328">
        <v>21.150000000000002</v>
      </c>
      <c r="G1901" s="328">
        <v>19.400000000000002</v>
      </c>
      <c r="H1901" s="331">
        <v>19.05</v>
      </c>
      <c r="I1901"/>
      <c r="J1901"/>
    </row>
    <row r="1902" spans="1:10" x14ac:dyDescent="0.35">
      <c r="A1902" s="138" t="s">
        <v>15501</v>
      </c>
      <c r="B1902" s="21">
        <v>6</v>
      </c>
      <c r="C1902" s="20">
        <v>1</v>
      </c>
      <c r="D1902" s="135">
        <v>40</v>
      </c>
      <c r="E1902" s="21"/>
      <c r="F1902" s="328">
        <v>17.350000000000001</v>
      </c>
      <c r="G1902" s="328">
        <v>15.9</v>
      </c>
      <c r="H1902" s="331">
        <v>15.65</v>
      </c>
    </row>
    <row r="1903" spans="1:10" s="128" customFormat="1" x14ac:dyDescent="0.35">
      <c r="A1903" s="138" t="s">
        <v>7440</v>
      </c>
      <c r="B1903" s="21">
        <v>6</v>
      </c>
      <c r="C1903" s="20">
        <v>0.7</v>
      </c>
      <c r="D1903" s="135">
        <v>40</v>
      </c>
      <c r="E1903" s="21"/>
      <c r="F1903" s="328">
        <v>20.400000000000002</v>
      </c>
      <c r="G1903" s="328">
        <v>18.75</v>
      </c>
      <c r="H1903" s="331">
        <v>18.400000000000002</v>
      </c>
      <c r="I1903"/>
      <c r="J1903"/>
    </row>
    <row r="1904" spans="1:10" x14ac:dyDescent="0.35">
      <c r="A1904" s="138" t="s">
        <v>7444</v>
      </c>
      <c r="B1904" s="21">
        <v>6</v>
      </c>
      <c r="C1904" s="20">
        <v>0.7</v>
      </c>
      <c r="D1904" s="135">
        <v>40</v>
      </c>
      <c r="E1904" s="21"/>
      <c r="F1904" s="328">
        <v>13.4</v>
      </c>
      <c r="G1904" s="328">
        <v>12.3</v>
      </c>
      <c r="H1904" s="331">
        <v>12.05</v>
      </c>
    </row>
    <row r="1905" spans="1:10" x14ac:dyDescent="0.35">
      <c r="A1905" s="138" t="s">
        <v>7498</v>
      </c>
      <c r="B1905" s="21">
        <v>3</v>
      </c>
      <c r="C1905" s="20">
        <v>0.7</v>
      </c>
      <c r="D1905" s="135">
        <v>46</v>
      </c>
      <c r="E1905" s="21"/>
      <c r="F1905" s="328">
        <v>54.150000000000006</v>
      </c>
      <c r="G1905" s="328">
        <v>49.75</v>
      </c>
      <c r="H1905" s="331">
        <v>48.85</v>
      </c>
    </row>
    <row r="1906" spans="1:10" x14ac:dyDescent="0.35">
      <c r="A1906" s="138" t="s">
        <v>14373</v>
      </c>
      <c r="B1906" s="21">
        <v>6</v>
      </c>
      <c r="C1906" s="20">
        <v>0.7</v>
      </c>
      <c r="D1906" s="135">
        <v>40</v>
      </c>
      <c r="E1906" s="21"/>
      <c r="F1906" s="328">
        <v>19.100000000000001</v>
      </c>
      <c r="G1906" s="328">
        <v>17.55</v>
      </c>
      <c r="H1906" s="331">
        <v>17.25</v>
      </c>
    </row>
    <row r="1907" spans="1:10" x14ac:dyDescent="0.35">
      <c r="A1907" s="138" t="s">
        <v>7505</v>
      </c>
      <c r="B1907" s="21">
        <v>6</v>
      </c>
      <c r="C1907" s="20">
        <v>0.7</v>
      </c>
      <c r="D1907" s="135">
        <v>43</v>
      </c>
      <c r="E1907" s="21"/>
      <c r="F1907" s="328">
        <v>38.650000000000006</v>
      </c>
      <c r="G1907" s="328">
        <v>35.5</v>
      </c>
      <c r="H1907" s="331">
        <v>34.85</v>
      </c>
    </row>
    <row r="1908" spans="1:10" x14ac:dyDescent="0.35">
      <c r="A1908" s="138" t="s">
        <v>7509</v>
      </c>
      <c r="B1908" s="21">
        <v>6</v>
      </c>
      <c r="C1908" s="20">
        <v>1</v>
      </c>
      <c r="D1908" s="135">
        <v>40</v>
      </c>
      <c r="E1908" s="21"/>
      <c r="F1908" s="328">
        <v>82</v>
      </c>
      <c r="G1908" s="328">
        <v>75.3</v>
      </c>
      <c r="H1908" s="331">
        <v>73.95</v>
      </c>
    </row>
    <row r="1909" spans="1:10" x14ac:dyDescent="0.35">
      <c r="A1909" s="138" t="s">
        <v>7513</v>
      </c>
      <c r="B1909" s="21">
        <v>4</v>
      </c>
      <c r="C1909" s="20">
        <v>3</v>
      </c>
      <c r="D1909" s="135">
        <v>40</v>
      </c>
      <c r="E1909" s="21"/>
      <c r="F1909" s="328">
        <v>107.95</v>
      </c>
      <c r="G1909" s="328">
        <v>99.100000000000009</v>
      </c>
      <c r="H1909" s="331">
        <v>97.350000000000009</v>
      </c>
    </row>
    <row r="1910" spans="1:10" x14ac:dyDescent="0.35">
      <c r="A1910" s="138" t="s">
        <v>15517</v>
      </c>
      <c r="B1910" s="21">
        <v>6</v>
      </c>
      <c r="C1910" s="20">
        <v>0.7</v>
      </c>
      <c r="D1910" s="135">
        <v>40</v>
      </c>
      <c r="E1910" s="21"/>
      <c r="F1910" s="328">
        <v>23.150000000000002</v>
      </c>
      <c r="G1910" s="328">
        <v>21.25</v>
      </c>
      <c r="H1910" s="331">
        <v>20.85</v>
      </c>
    </row>
    <row r="1911" spans="1:10" s="128" customFormat="1" x14ac:dyDescent="0.35">
      <c r="A1911" s="138" t="s">
        <v>15523</v>
      </c>
      <c r="B1911" s="21">
        <v>4</v>
      </c>
      <c r="C1911" s="20">
        <v>0.7</v>
      </c>
      <c r="D1911" s="135">
        <v>40</v>
      </c>
      <c r="E1911" s="21"/>
      <c r="F1911" s="328">
        <v>218.95000000000002</v>
      </c>
      <c r="G1911" s="328">
        <v>201</v>
      </c>
      <c r="H1911" s="331">
        <v>197.4</v>
      </c>
      <c r="I1911"/>
      <c r="J1911"/>
    </row>
    <row r="1912" spans="1:10" x14ac:dyDescent="0.35">
      <c r="A1912" s="138" t="s">
        <v>7621</v>
      </c>
      <c r="B1912" s="21">
        <v>6</v>
      </c>
      <c r="C1912" s="20">
        <v>0.7</v>
      </c>
      <c r="D1912" s="135">
        <v>40</v>
      </c>
      <c r="E1912" s="21"/>
      <c r="F1912" s="328">
        <v>39</v>
      </c>
      <c r="G1912" s="328">
        <v>35.800000000000004</v>
      </c>
      <c r="H1912" s="331">
        <v>35.15</v>
      </c>
    </row>
    <row r="1913" spans="1:10" s="128" customFormat="1" x14ac:dyDescent="0.35">
      <c r="A1913" s="138" t="s">
        <v>7693</v>
      </c>
      <c r="B1913" s="21">
        <v>6</v>
      </c>
      <c r="C1913" s="20">
        <v>0.7</v>
      </c>
      <c r="D1913" s="135">
        <v>40</v>
      </c>
      <c r="E1913" s="21"/>
      <c r="F1913" s="328">
        <v>29.25</v>
      </c>
      <c r="G1913" s="328">
        <v>26.85</v>
      </c>
      <c r="H1913" s="331">
        <v>26.35</v>
      </c>
      <c r="I1913"/>
      <c r="J1913"/>
    </row>
    <row r="1914" spans="1:10" x14ac:dyDescent="0.35">
      <c r="A1914" s="138" t="s">
        <v>7697</v>
      </c>
      <c r="B1914" s="21">
        <v>6</v>
      </c>
      <c r="C1914" s="20">
        <v>0.7</v>
      </c>
      <c r="D1914" s="135">
        <v>40</v>
      </c>
      <c r="E1914" s="21"/>
      <c r="F1914" s="328">
        <v>27.1</v>
      </c>
      <c r="G1914" s="328">
        <v>24.900000000000002</v>
      </c>
      <c r="H1914" s="331">
        <v>24.450000000000003</v>
      </c>
    </row>
    <row r="1915" spans="1:10" x14ac:dyDescent="0.35">
      <c r="A1915" s="138" t="s">
        <v>14417</v>
      </c>
      <c r="B1915" s="21">
        <v>6</v>
      </c>
      <c r="C1915" s="20">
        <v>0.7</v>
      </c>
      <c r="D1915" s="135">
        <v>40</v>
      </c>
      <c r="E1915" s="21"/>
      <c r="F1915" s="328">
        <v>35.35</v>
      </c>
      <c r="G1915" s="328">
        <v>32.450000000000003</v>
      </c>
      <c r="H1915" s="331">
        <v>31.85</v>
      </c>
    </row>
    <row r="1916" spans="1:10" x14ac:dyDescent="0.35">
      <c r="A1916" s="138" t="s">
        <v>7701</v>
      </c>
      <c r="B1916" s="21">
        <v>6</v>
      </c>
      <c r="C1916" s="20">
        <v>0.7</v>
      </c>
      <c r="D1916" s="135">
        <v>40</v>
      </c>
      <c r="E1916" s="21"/>
      <c r="F1916" s="328">
        <v>36.25</v>
      </c>
      <c r="G1916" s="328">
        <v>33.300000000000004</v>
      </c>
      <c r="H1916" s="331">
        <v>32.700000000000003</v>
      </c>
    </row>
    <row r="1917" spans="1:10" x14ac:dyDescent="0.35">
      <c r="A1917" s="138" t="s">
        <v>14307</v>
      </c>
      <c r="B1917" s="21">
        <v>6</v>
      </c>
      <c r="C1917" s="20">
        <v>0.7</v>
      </c>
      <c r="D1917" s="135">
        <v>40</v>
      </c>
      <c r="E1917" s="21"/>
      <c r="F1917" s="328">
        <v>41.650000000000006</v>
      </c>
      <c r="G1917" s="328">
        <v>38.200000000000003</v>
      </c>
      <c r="H1917" s="331">
        <v>37.550000000000004</v>
      </c>
    </row>
    <row r="1918" spans="1:10" x14ac:dyDescent="0.35">
      <c r="A1918" s="138" t="s">
        <v>14712</v>
      </c>
      <c r="B1918" s="21">
        <v>6</v>
      </c>
      <c r="C1918" s="20">
        <v>0.7</v>
      </c>
      <c r="D1918" s="135">
        <v>44</v>
      </c>
      <c r="E1918" s="21"/>
      <c r="F1918" s="328">
        <v>68.05</v>
      </c>
      <c r="G1918" s="328">
        <v>62.45</v>
      </c>
      <c r="H1918" s="331">
        <v>61.35</v>
      </c>
    </row>
    <row r="1919" spans="1:10" x14ac:dyDescent="0.35">
      <c r="A1919" s="138" t="s">
        <v>7708</v>
      </c>
      <c r="B1919" s="21">
        <v>6</v>
      </c>
      <c r="C1919" s="20">
        <v>0.7</v>
      </c>
      <c r="D1919" s="135">
        <v>44</v>
      </c>
      <c r="E1919" s="21"/>
      <c r="F1919" s="328">
        <v>59.5</v>
      </c>
      <c r="G1919" s="328">
        <v>54.6</v>
      </c>
      <c r="H1919" s="331">
        <v>53.650000000000006</v>
      </c>
    </row>
    <row r="1920" spans="1:10" x14ac:dyDescent="0.35">
      <c r="A1920" s="138" t="s">
        <v>7712</v>
      </c>
      <c r="B1920" s="21">
        <v>6</v>
      </c>
      <c r="C1920" s="20">
        <v>0.7</v>
      </c>
      <c r="D1920" s="135">
        <v>46.7</v>
      </c>
      <c r="E1920" s="21"/>
      <c r="F1920" s="328">
        <v>152.45000000000002</v>
      </c>
      <c r="G1920" s="328">
        <v>139.95000000000002</v>
      </c>
      <c r="H1920" s="331">
        <v>137.45000000000002</v>
      </c>
    </row>
    <row r="1921" spans="1:10" s="128" customFormat="1" x14ac:dyDescent="0.35">
      <c r="A1921" s="138" t="s">
        <v>7716</v>
      </c>
      <c r="B1921" s="21">
        <v>6</v>
      </c>
      <c r="C1921" s="20">
        <v>0.7</v>
      </c>
      <c r="D1921" s="135">
        <v>40</v>
      </c>
      <c r="E1921" s="21"/>
      <c r="F1921" s="328">
        <v>23.450000000000003</v>
      </c>
      <c r="G1921" s="328">
        <v>21.55</v>
      </c>
      <c r="H1921" s="331">
        <v>21.150000000000002</v>
      </c>
      <c r="I1921"/>
      <c r="J1921"/>
    </row>
    <row r="1922" spans="1:10" x14ac:dyDescent="0.35">
      <c r="A1922" s="138" t="s">
        <v>7720</v>
      </c>
      <c r="B1922" s="21">
        <v>6</v>
      </c>
      <c r="C1922" s="20">
        <v>0.7</v>
      </c>
      <c r="D1922" s="135">
        <v>40</v>
      </c>
      <c r="E1922" s="21"/>
      <c r="F1922" s="328">
        <v>31.05</v>
      </c>
      <c r="G1922" s="328">
        <v>28.55</v>
      </c>
      <c r="H1922" s="331">
        <v>28</v>
      </c>
    </row>
    <row r="1923" spans="1:10" s="128" customFormat="1" x14ac:dyDescent="0.35">
      <c r="A1923" s="138" t="s">
        <v>7724</v>
      </c>
      <c r="B1923" s="21">
        <v>6</v>
      </c>
      <c r="C1923" s="20">
        <v>0.7</v>
      </c>
      <c r="D1923" s="135">
        <v>40</v>
      </c>
      <c r="E1923" s="21"/>
      <c r="F1923" s="328">
        <v>25.6</v>
      </c>
      <c r="G1923" s="328">
        <v>23.5</v>
      </c>
      <c r="H1923" s="331">
        <v>23.05</v>
      </c>
      <c r="I1923"/>
      <c r="J1923"/>
    </row>
    <row r="1924" spans="1:10" s="128" customFormat="1" x14ac:dyDescent="0.35">
      <c r="A1924" s="138" t="s">
        <v>7728</v>
      </c>
      <c r="B1924" s="21">
        <v>6</v>
      </c>
      <c r="C1924" s="20">
        <v>0.7</v>
      </c>
      <c r="D1924" s="135">
        <v>42</v>
      </c>
      <c r="E1924" s="21"/>
      <c r="F1924" s="328">
        <v>39.200000000000003</v>
      </c>
      <c r="G1924" s="328">
        <v>35.950000000000003</v>
      </c>
      <c r="H1924" s="331">
        <v>35.35</v>
      </c>
      <c r="I1924"/>
      <c r="J1924"/>
    </row>
    <row r="1925" spans="1:10" x14ac:dyDescent="0.35">
      <c r="A1925" s="138" t="s">
        <v>7732</v>
      </c>
      <c r="B1925" s="21">
        <v>6</v>
      </c>
      <c r="C1925" s="20">
        <v>1</v>
      </c>
      <c r="D1925" s="135">
        <v>43.6</v>
      </c>
      <c r="E1925" s="21"/>
      <c r="F1925" s="328">
        <v>37.300000000000004</v>
      </c>
      <c r="G1925" s="328">
        <v>34.25</v>
      </c>
      <c r="H1925" s="331">
        <v>33.65</v>
      </c>
    </row>
    <row r="1926" spans="1:10" x14ac:dyDescent="0.35">
      <c r="A1926" s="138" t="s">
        <v>7736</v>
      </c>
      <c r="B1926" s="21">
        <v>6</v>
      </c>
      <c r="C1926" s="20">
        <v>1</v>
      </c>
      <c r="D1926" s="135">
        <v>42.5</v>
      </c>
      <c r="E1926" s="21"/>
      <c r="F1926" s="328">
        <v>31.6</v>
      </c>
      <c r="G1926" s="328">
        <v>29.05</v>
      </c>
      <c r="H1926" s="331">
        <v>28.5</v>
      </c>
    </row>
    <row r="1927" spans="1:10" x14ac:dyDescent="0.35">
      <c r="A1927" s="138" t="s">
        <v>7740</v>
      </c>
      <c r="B1927" s="21">
        <v>6</v>
      </c>
      <c r="C1927" s="20">
        <v>0.7</v>
      </c>
      <c r="D1927" s="135">
        <v>40</v>
      </c>
      <c r="E1927" s="21"/>
      <c r="F1927" s="328">
        <v>29.6</v>
      </c>
      <c r="G1927" s="328">
        <v>27.200000000000003</v>
      </c>
      <c r="H1927" s="331">
        <v>26.700000000000003</v>
      </c>
    </row>
    <row r="1928" spans="1:10" x14ac:dyDescent="0.35">
      <c r="A1928" s="138" t="s">
        <v>7744</v>
      </c>
      <c r="B1928" s="21">
        <v>6</v>
      </c>
      <c r="C1928" s="20">
        <v>1</v>
      </c>
      <c r="D1928" s="135">
        <v>40</v>
      </c>
      <c r="E1928" s="21"/>
      <c r="F1928" s="328">
        <v>16.5</v>
      </c>
      <c r="G1928" s="328">
        <v>15.15</v>
      </c>
      <c r="H1928" s="331">
        <v>14.850000000000001</v>
      </c>
    </row>
    <row r="1929" spans="1:10" x14ac:dyDescent="0.35">
      <c r="A1929" s="138" t="s">
        <v>7763</v>
      </c>
      <c r="B1929" s="21">
        <v>120</v>
      </c>
      <c r="C1929" s="20">
        <v>0.05</v>
      </c>
      <c r="D1929" s="135">
        <v>40</v>
      </c>
      <c r="E1929" s="21"/>
      <c r="F1929" s="328">
        <v>3.1</v>
      </c>
      <c r="G1929" s="328">
        <v>2.85</v>
      </c>
      <c r="H1929" s="331">
        <v>2.8000000000000003</v>
      </c>
    </row>
    <row r="1930" spans="1:10" x14ac:dyDescent="0.35">
      <c r="A1930" s="138" t="s">
        <v>7787</v>
      </c>
      <c r="B1930" s="21">
        <v>12</v>
      </c>
      <c r="C1930" s="20">
        <v>0.7</v>
      </c>
      <c r="D1930" s="135">
        <v>46</v>
      </c>
      <c r="E1930" s="21"/>
      <c r="F1930" s="328">
        <v>35.85</v>
      </c>
      <c r="G1930" s="328">
        <v>32.950000000000003</v>
      </c>
      <c r="H1930" s="331">
        <v>32.35</v>
      </c>
    </row>
    <row r="1931" spans="1:10" s="128" customFormat="1" x14ac:dyDescent="0.35">
      <c r="A1931" s="138" t="s">
        <v>7790</v>
      </c>
      <c r="B1931" s="21">
        <v>6</v>
      </c>
      <c r="C1931" s="20">
        <v>0.5</v>
      </c>
      <c r="D1931" s="135">
        <v>48</v>
      </c>
      <c r="E1931" s="21"/>
      <c r="F1931" s="328">
        <v>40.950000000000003</v>
      </c>
      <c r="G1931" s="328">
        <v>37.6</v>
      </c>
      <c r="H1931" s="331">
        <v>36.9</v>
      </c>
      <c r="I1931"/>
      <c r="J1931"/>
    </row>
    <row r="1932" spans="1:10" x14ac:dyDescent="0.35">
      <c r="A1932" s="138" t="s">
        <v>7794</v>
      </c>
      <c r="B1932" s="21">
        <v>6</v>
      </c>
      <c r="C1932" s="20">
        <v>0.5</v>
      </c>
      <c r="D1932" s="135">
        <v>48</v>
      </c>
      <c r="E1932" s="21"/>
      <c r="F1932" s="328">
        <v>44.6</v>
      </c>
      <c r="G1932" s="328">
        <v>40.950000000000003</v>
      </c>
      <c r="H1932" s="331">
        <v>40.200000000000003</v>
      </c>
    </row>
    <row r="1933" spans="1:10" s="128" customFormat="1" x14ac:dyDescent="0.35">
      <c r="A1933" s="138" t="s">
        <v>7798</v>
      </c>
      <c r="B1933" s="21">
        <v>6</v>
      </c>
      <c r="C1933" s="20">
        <v>0.5</v>
      </c>
      <c r="D1933" s="135">
        <v>48</v>
      </c>
      <c r="E1933" s="21"/>
      <c r="F1933" s="328">
        <v>47.050000000000004</v>
      </c>
      <c r="G1933" s="328">
        <v>43.2</v>
      </c>
      <c r="H1933" s="331">
        <v>42.400000000000006</v>
      </c>
      <c r="I1933"/>
      <c r="J1933"/>
    </row>
    <row r="1934" spans="1:10" s="128" customFormat="1" x14ac:dyDescent="0.35">
      <c r="A1934" s="138" t="s">
        <v>14419</v>
      </c>
      <c r="B1934" s="21">
        <v>6</v>
      </c>
      <c r="C1934" s="20">
        <v>0.7</v>
      </c>
      <c r="D1934" s="135">
        <v>40</v>
      </c>
      <c r="E1934" s="21"/>
      <c r="F1934" s="328">
        <v>50</v>
      </c>
      <c r="G1934" s="328">
        <v>45.900000000000006</v>
      </c>
      <c r="H1934" s="331">
        <v>45.050000000000004</v>
      </c>
      <c r="I1934"/>
      <c r="J1934"/>
    </row>
    <row r="1935" spans="1:10" x14ac:dyDescent="0.35">
      <c r="A1935" s="138" t="s">
        <v>14816</v>
      </c>
      <c r="B1935" s="21">
        <v>6</v>
      </c>
      <c r="C1935" s="20">
        <v>0.7</v>
      </c>
      <c r="D1935" s="135">
        <v>46</v>
      </c>
      <c r="E1935" s="21"/>
      <c r="F1935" s="328">
        <v>54.150000000000006</v>
      </c>
      <c r="G1935" s="328">
        <v>49.75</v>
      </c>
      <c r="H1935" s="331">
        <v>48.85</v>
      </c>
    </row>
    <row r="1936" spans="1:10" x14ac:dyDescent="0.35">
      <c r="A1936" s="138" t="s">
        <v>14714</v>
      </c>
      <c r="B1936" s="21">
        <v>6</v>
      </c>
      <c r="C1936" s="20">
        <v>0.7</v>
      </c>
      <c r="D1936" s="135">
        <v>53.2</v>
      </c>
      <c r="E1936" s="21"/>
      <c r="F1936" s="328">
        <v>107.25</v>
      </c>
      <c r="G1936" s="328">
        <v>98.5</v>
      </c>
      <c r="H1936" s="331">
        <v>96.7</v>
      </c>
    </row>
    <row r="1937" spans="1:10" x14ac:dyDescent="0.35">
      <c r="A1937" s="138" t="s">
        <v>7820</v>
      </c>
      <c r="B1937" s="21">
        <v>6</v>
      </c>
      <c r="C1937" s="20">
        <v>0.7</v>
      </c>
      <c r="D1937" s="135">
        <v>54</v>
      </c>
      <c r="E1937" s="21"/>
      <c r="F1937" s="328">
        <v>119.55000000000001</v>
      </c>
      <c r="G1937" s="328">
        <v>109.75</v>
      </c>
      <c r="H1937" s="331">
        <v>107.80000000000001</v>
      </c>
    </row>
    <row r="1938" spans="1:10" x14ac:dyDescent="0.35">
      <c r="A1938" s="138" t="s">
        <v>7824</v>
      </c>
      <c r="B1938" s="21">
        <v>6</v>
      </c>
      <c r="C1938" s="20">
        <v>0.7</v>
      </c>
      <c r="D1938" s="135">
        <v>46</v>
      </c>
      <c r="E1938" s="21"/>
      <c r="F1938" s="328">
        <v>52.95</v>
      </c>
      <c r="G1938" s="328">
        <v>48.6</v>
      </c>
      <c r="H1938" s="331">
        <v>47.75</v>
      </c>
    </row>
    <row r="1939" spans="1:10" x14ac:dyDescent="0.35">
      <c r="A1939" s="138" t="s">
        <v>14309</v>
      </c>
      <c r="B1939" s="21">
        <v>6</v>
      </c>
      <c r="C1939" s="20">
        <v>0.7</v>
      </c>
      <c r="D1939" s="135">
        <v>40</v>
      </c>
      <c r="E1939" s="21"/>
      <c r="F1939" s="328">
        <v>50</v>
      </c>
      <c r="G1939" s="328">
        <v>45.900000000000006</v>
      </c>
      <c r="H1939" s="331">
        <v>45.050000000000004</v>
      </c>
    </row>
    <row r="1940" spans="1:10" x14ac:dyDescent="0.35">
      <c r="A1940" s="138" t="s">
        <v>14716</v>
      </c>
      <c r="B1940" s="21">
        <v>6</v>
      </c>
      <c r="C1940" s="20">
        <v>0.7</v>
      </c>
      <c r="D1940" s="135">
        <v>57.8</v>
      </c>
      <c r="E1940" s="21"/>
      <c r="F1940" s="328">
        <v>98.550000000000011</v>
      </c>
      <c r="G1940" s="328">
        <v>90.45</v>
      </c>
      <c r="H1940" s="331">
        <v>88.850000000000009</v>
      </c>
    </row>
    <row r="1941" spans="1:10" s="128" customFormat="1" x14ac:dyDescent="0.35">
      <c r="A1941" s="138" t="s">
        <v>7829</v>
      </c>
      <c r="B1941" s="21">
        <v>6</v>
      </c>
      <c r="C1941" s="20">
        <v>0.7</v>
      </c>
      <c r="D1941" s="135">
        <v>57.1</v>
      </c>
      <c r="E1941" s="21"/>
      <c r="F1941" s="328">
        <v>135.05000000000001</v>
      </c>
      <c r="G1941" s="328">
        <v>124</v>
      </c>
      <c r="H1941" s="331">
        <v>121.80000000000001</v>
      </c>
      <c r="I1941"/>
      <c r="J1941"/>
    </row>
    <row r="1942" spans="1:10" x14ac:dyDescent="0.35">
      <c r="A1942" s="138" t="s">
        <v>7833</v>
      </c>
      <c r="B1942" s="21">
        <v>6</v>
      </c>
      <c r="C1942" s="20">
        <v>0.7</v>
      </c>
      <c r="D1942" s="135">
        <v>40</v>
      </c>
      <c r="E1942" s="21"/>
      <c r="F1942" s="328">
        <v>67.05</v>
      </c>
      <c r="G1942" s="328">
        <v>61.550000000000004</v>
      </c>
      <c r="H1942" s="331">
        <v>60.45</v>
      </c>
    </row>
    <row r="1943" spans="1:10" s="128" customFormat="1" x14ac:dyDescent="0.35">
      <c r="A1943" s="138" t="s">
        <v>7880</v>
      </c>
      <c r="B1943" s="21">
        <v>6</v>
      </c>
      <c r="C1943" s="20">
        <v>0.7</v>
      </c>
      <c r="D1943" s="135">
        <v>40</v>
      </c>
      <c r="E1943" s="21"/>
      <c r="F1943" s="328">
        <v>12.700000000000001</v>
      </c>
      <c r="G1943" s="328">
        <v>11.65</v>
      </c>
      <c r="H1943" s="331">
        <v>11.450000000000001</v>
      </c>
      <c r="I1943"/>
      <c r="J1943"/>
    </row>
    <row r="1944" spans="1:10" s="128" customFormat="1" x14ac:dyDescent="0.35">
      <c r="A1944" s="138" t="s">
        <v>7884</v>
      </c>
      <c r="B1944" s="21">
        <v>6</v>
      </c>
      <c r="C1944" s="20">
        <v>0.7</v>
      </c>
      <c r="D1944" s="135">
        <v>46</v>
      </c>
      <c r="E1944" s="21"/>
      <c r="F1944" s="328">
        <v>37.6</v>
      </c>
      <c r="G1944" s="328">
        <v>34.5</v>
      </c>
      <c r="H1944" s="331">
        <v>33.9</v>
      </c>
      <c r="I1944"/>
      <c r="J1944"/>
    </row>
    <row r="1945" spans="1:10" x14ac:dyDescent="0.35">
      <c r="A1945" s="138" t="s">
        <v>7888</v>
      </c>
      <c r="B1945" s="21">
        <v>6</v>
      </c>
      <c r="C1945" s="20">
        <v>0.7</v>
      </c>
      <c r="D1945" s="135">
        <v>46</v>
      </c>
      <c r="E1945" s="21"/>
      <c r="F1945" s="328">
        <v>45.35</v>
      </c>
      <c r="G1945" s="328">
        <v>41.6</v>
      </c>
      <c r="H1945" s="331">
        <v>40.85</v>
      </c>
    </row>
    <row r="1946" spans="1:10" x14ac:dyDescent="0.35">
      <c r="A1946" s="138" t="s">
        <v>14860</v>
      </c>
      <c r="B1946" s="21">
        <v>6</v>
      </c>
      <c r="C1946" s="20">
        <v>0.7</v>
      </c>
      <c r="D1946" s="135">
        <v>43</v>
      </c>
      <c r="E1946" s="21"/>
      <c r="F1946" s="328">
        <v>52.7</v>
      </c>
      <c r="G1946" s="328">
        <v>48.35</v>
      </c>
      <c r="H1946" s="331">
        <v>47.5</v>
      </c>
    </row>
    <row r="1947" spans="1:10" x14ac:dyDescent="0.35">
      <c r="A1947" s="138" t="s">
        <v>7910</v>
      </c>
      <c r="B1947" s="21">
        <v>6</v>
      </c>
      <c r="C1947" s="20">
        <v>0.7</v>
      </c>
      <c r="D1947" s="135">
        <v>40</v>
      </c>
      <c r="E1947" s="21"/>
      <c r="F1947" s="328">
        <v>19.600000000000001</v>
      </c>
      <c r="G1947" s="328">
        <v>18</v>
      </c>
      <c r="H1947" s="331">
        <v>17.7</v>
      </c>
    </row>
    <row r="1948" spans="1:10" x14ac:dyDescent="0.35">
      <c r="A1948" s="138" t="s">
        <v>7916</v>
      </c>
      <c r="B1948" s="21">
        <v>6</v>
      </c>
      <c r="C1948" s="20">
        <v>0.7</v>
      </c>
      <c r="D1948" s="135">
        <v>56</v>
      </c>
      <c r="E1948" s="21"/>
      <c r="F1948" s="328">
        <v>35.550000000000004</v>
      </c>
      <c r="G1948" s="328">
        <v>32.65</v>
      </c>
      <c r="H1948" s="331">
        <v>32.050000000000004</v>
      </c>
    </row>
    <row r="1949" spans="1:10" x14ac:dyDescent="0.35">
      <c r="A1949" s="138" t="s">
        <v>7947</v>
      </c>
      <c r="B1949" s="21">
        <v>6</v>
      </c>
      <c r="C1949" s="20">
        <v>0.7</v>
      </c>
      <c r="D1949" s="135">
        <v>50</v>
      </c>
      <c r="E1949" s="21"/>
      <c r="F1949" s="328">
        <v>36.25</v>
      </c>
      <c r="G1949" s="328">
        <v>33.25</v>
      </c>
      <c r="H1949" s="331">
        <v>32.65</v>
      </c>
    </row>
    <row r="1950" spans="1:10" x14ac:dyDescent="0.35">
      <c r="A1950" s="138" t="s">
        <v>7951</v>
      </c>
      <c r="B1950" s="21">
        <v>6</v>
      </c>
      <c r="C1950" s="20">
        <v>0.7</v>
      </c>
      <c r="D1950" s="135">
        <v>43</v>
      </c>
      <c r="E1950" s="21"/>
      <c r="F1950" s="328">
        <v>29.650000000000002</v>
      </c>
      <c r="G1950" s="328">
        <v>27.200000000000003</v>
      </c>
      <c r="H1950" s="331">
        <v>26.700000000000003</v>
      </c>
    </row>
    <row r="1951" spans="1:10" s="128" customFormat="1" x14ac:dyDescent="0.35">
      <c r="A1951" s="138" t="s">
        <v>7955</v>
      </c>
      <c r="B1951" s="21">
        <v>6</v>
      </c>
      <c r="C1951" s="20">
        <v>0.7</v>
      </c>
      <c r="D1951" s="135">
        <v>43</v>
      </c>
      <c r="E1951" s="21"/>
      <c r="F1951" s="328">
        <v>40.200000000000003</v>
      </c>
      <c r="G1951" s="328">
        <v>36.9</v>
      </c>
      <c r="H1951" s="331">
        <v>36.25</v>
      </c>
      <c r="I1951"/>
      <c r="J1951"/>
    </row>
    <row r="1952" spans="1:10" x14ac:dyDescent="0.35">
      <c r="A1952" s="138" t="s">
        <v>14843</v>
      </c>
      <c r="B1952" s="21">
        <v>6</v>
      </c>
      <c r="C1952" s="20">
        <v>0.7</v>
      </c>
      <c r="D1952" s="135">
        <v>43</v>
      </c>
      <c r="E1952" s="21"/>
      <c r="F1952" s="328">
        <v>55.150000000000006</v>
      </c>
      <c r="G1952" s="328">
        <v>50.6</v>
      </c>
      <c r="H1952" s="331">
        <v>49.7</v>
      </c>
    </row>
    <row r="1953" spans="1:10" s="128" customFormat="1" x14ac:dyDescent="0.35">
      <c r="A1953" s="138" t="s">
        <v>7959</v>
      </c>
      <c r="B1953" s="21">
        <v>6</v>
      </c>
      <c r="C1953" s="20">
        <v>0.7</v>
      </c>
      <c r="D1953" s="135">
        <v>43</v>
      </c>
      <c r="E1953" s="21"/>
      <c r="F1953" s="328">
        <v>50.550000000000004</v>
      </c>
      <c r="G1953" s="328">
        <v>46.400000000000006</v>
      </c>
      <c r="H1953" s="331">
        <v>45.6</v>
      </c>
      <c r="I1953"/>
      <c r="J1953"/>
    </row>
    <row r="1954" spans="1:10" s="128" customFormat="1" x14ac:dyDescent="0.35">
      <c r="A1954" s="138" t="s">
        <v>7963</v>
      </c>
      <c r="B1954" s="21">
        <v>6</v>
      </c>
      <c r="C1954" s="20">
        <v>0.7</v>
      </c>
      <c r="D1954" s="135">
        <v>43</v>
      </c>
      <c r="E1954" s="21"/>
      <c r="F1954" s="328">
        <v>66.650000000000006</v>
      </c>
      <c r="G1954" s="328">
        <v>61.2</v>
      </c>
      <c r="H1954" s="331">
        <v>60.1</v>
      </c>
      <c r="I1954"/>
      <c r="J1954"/>
    </row>
    <row r="1955" spans="1:10" x14ac:dyDescent="0.35">
      <c r="A1955" s="138" t="s">
        <v>8010</v>
      </c>
      <c r="B1955" s="21">
        <v>6</v>
      </c>
      <c r="C1955" s="20">
        <v>0.5</v>
      </c>
      <c r="D1955" s="135">
        <v>47</v>
      </c>
      <c r="E1955" s="21"/>
      <c r="F1955" s="328">
        <v>33.450000000000003</v>
      </c>
      <c r="G1955" s="328">
        <v>30.700000000000003</v>
      </c>
      <c r="H1955" s="331">
        <v>30.150000000000002</v>
      </c>
    </row>
    <row r="1956" spans="1:10" x14ac:dyDescent="0.35">
      <c r="A1956" s="138" t="s">
        <v>8022</v>
      </c>
      <c r="B1956" s="21">
        <v>6</v>
      </c>
      <c r="C1956" s="20">
        <v>0.5</v>
      </c>
      <c r="D1956" s="135">
        <v>47</v>
      </c>
      <c r="E1956" s="21"/>
      <c r="F1956" s="328">
        <v>30.5</v>
      </c>
      <c r="G1956" s="328">
        <v>28</v>
      </c>
      <c r="H1956" s="331">
        <v>27.5</v>
      </c>
    </row>
    <row r="1957" spans="1:10" x14ac:dyDescent="0.35">
      <c r="A1957" s="138" t="s">
        <v>8026</v>
      </c>
      <c r="B1957" s="21">
        <v>6</v>
      </c>
      <c r="C1957" s="20">
        <v>0.5</v>
      </c>
      <c r="D1957" s="135">
        <v>40</v>
      </c>
      <c r="E1957" s="21"/>
      <c r="F1957" s="328">
        <v>30.05</v>
      </c>
      <c r="G1957" s="328">
        <v>27.6</v>
      </c>
      <c r="H1957" s="331">
        <v>27.1</v>
      </c>
    </row>
    <row r="1958" spans="1:10" x14ac:dyDescent="0.35">
      <c r="A1958" s="138" t="s">
        <v>8030</v>
      </c>
      <c r="B1958" s="21">
        <v>6</v>
      </c>
      <c r="C1958" s="20">
        <v>0.5</v>
      </c>
      <c r="D1958" s="135">
        <v>40</v>
      </c>
      <c r="E1958" s="21"/>
      <c r="F1958" s="328">
        <v>30.05</v>
      </c>
      <c r="G1958" s="328">
        <v>27.6</v>
      </c>
      <c r="H1958" s="331">
        <v>27.1</v>
      </c>
    </row>
    <row r="1959" spans="1:10" x14ac:dyDescent="0.35">
      <c r="A1959" s="138" t="s">
        <v>8081</v>
      </c>
      <c r="B1959" s="21">
        <v>6</v>
      </c>
      <c r="C1959" s="20">
        <v>0.7</v>
      </c>
      <c r="D1959" s="135">
        <v>43</v>
      </c>
      <c r="E1959" s="21"/>
      <c r="F1959" s="328">
        <v>54.45</v>
      </c>
      <c r="G1959" s="328">
        <v>50</v>
      </c>
      <c r="H1959" s="331">
        <v>49.1</v>
      </c>
    </row>
    <row r="1960" spans="1:10" x14ac:dyDescent="0.35">
      <c r="A1960" s="138" t="s">
        <v>8141</v>
      </c>
      <c r="B1960" s="21">
        <v>6</v>
      </c>
      <c r="C1960" s="20">
        <v>0.7</v>
      </c>
      <c r="D1960" s="135">
        <v>43</v>
      </c>
      <c r="E1960" s="21"/>
      <c r="F1960" s="328">
        <v>63.800000000000004</v>
      </c>
      <c r="G1960" s="328">
        <v>58.550000000000004</v>
      </c>
      <c r="H1960" s="331">
        <v>57.5</v>
      </c>
    </row>
    <row r="1961" spans="1:10" s="128" customFormat="1" x14ac:dyDescent="0.35">
      <c r="A1961" s="138" t="s">
        <v>8145</v>
      </c>
      <c r="B1961" s="21">
        <v>6</v>
      </c>
      <c r="C1961" s="20">
        <v>0.7</v>
      </c>
      <c r="D1961" s="135">
        <v>57.3</v>
      </c>
      <c r="E1961" s="21"/>
      <c r="F1961" s="328">
        <v>147.30000000000001</v>
      </c>
      <c r="G1961" s="328">
        <v>135.20000000000002</v>
      </c>
      <c r="H1961" s="331">
        <v>132.80000000000001</v>
      </c>
      <c r="I1961"/>
      <c r="J1961"/>
    </row>
    <row r="1962" spans="1:10" x14ac:dyDescent="0.35">
      <c r="A1962" s="138" t="s">
        <v>15558</v>
      </c>
      <c r="B1962" s="21">
        <v>6</v>
      </c>
      <c r="C1962" s="20">
        <v>0.7</v>
      </c>
      <c r="D1962" s="135">
        <v>43</v>
      </c>
      <c r="E1962" s="21"/>
      <c r="F1962" s="328">
        <v>71</v>
      </c>
      <c r="G1962" s="328">
        <v>65.150000000000006</v>
      </c>
      <c r="H1962" s="331">
        <v>64</v>
      </c>
    </row>
    <row r="1963" spans="1:10" s="128" customFormat="1" x14ac:dyDescent="0.35">
      <c r="A1963" s="138" t="s">
        <v>8149</v>
      </c>
      <c r="B1963" s="21">
        <v>6</v>
      </c>
      <c r="C1963" s="20">
        <v>0.7</v>
      </c>
      <c r="D1963" s="135">
        <v>43</v>
      </c>
      <c r="E1963" s="21"/>
      <c r="F1963" s="328">
        <v>71.600000000000009</v>
      </c>
      <c r="G1963" s="328">
        <v>65.75</v>
      </c>
      <c r="H1963" s="331">
        <v>64.55</v>
      </c>
      <c r="I1963"/>
      <c r="J1963"/>
    </row>
    <row r="1964" spans="1:10" s="128" customFormat="1" x14ac:dyDescent="0.35">
      <c r="A1964" s="138" t="s">
        <v>8153</v>
      </c>
      <c r="B1964" s="21">
        <v>6</v>
      </c>
      <c r="C1964" s="20">
        <v>0.7</v>
      </c>
      <c r="D1964" s="135">
        <v>48</v>
      </c>
      <c r="E1964" s="21"/>
      <c r="F1964" s="328">
        <v>45.800000000000004</v>
      </c>
      <c r="G1964" s="328">
        <v>42.050000000000004</v>
      </c>
      <c r="H1964" s="331">
        <v>41.300000000000004</v>
      </c>
      <c r="I1964"/>
      <c r="J1964"/>
    </row>
    <row r="1965" spans="1:10" x14ac:dyDescent="0.35">
      <c r="A1965" s="138" t="s">
        <v>8157</v>
      </c>
      <c r="B1965" s="21">
        <v>6</v>
      </c>
      <c r="C1965" s="20">
        <v>0.7</v>
      </c>
      <c r="D1965" s="135">
        <v>43</v>
      </c>
      <c r="E1965" s="21"/>
      <c r="F1965" s="328">
        <v>100.7</v>
      </c>
      <c r="G1965" s="328">
        <v>92.45</v>
      </c>
      <c r="H1965" s="331">
        <v>90.800000000000011</v>
      </c>
    </row>
    <row r="1966" spans="1:10" x14ac:dyDescent="0.35">
      <c r="A1966" s="138" t="s">
        <v>14720</v>
      </c>
      <c r="B1966" s="21">
        <v>6</v>
      </c>
      <c r="C1966" s="20">
        <v>0.7</v>
      </c>
      <c r="D1966" s="135">
        <v>55</v>
      </c>
      <c r="E1966" s="21"/>
      <c r="F1966" s="328">
        <v>45.2</v>
      </c>
      <c r="G1966" s="328">
        <v>41.5</v>
      </c>
      <c r="H1966" s="331">
        <v>40.75</v>
      </c>
    </row>
    <row r="1967" spans="1:10" x14ac:dyDescent="0.35">
      <c r="A1967" s="138" t="s">
        <v>14818</v>
      </c>
      <c r="B1967" s="21">
        <v>6</v>
      </c>
      <c r="C1967" s="20">
        <v>0.7</v>
      </c>
      <c r="D1967" s="135">
        <v>46</v>
      </c>
      <c r="E1967" s="21"/>
      <c r="F1967" s="328">
        <v>36.35</v>
      </c>
      <c r="G1967" s="328">
        <v>33.4</v>
      </c>
      <c r="H1967" s="331">
        <v>32.800000000000004</v>
      </c>
    </row>
    <row r="1968" spans="1:10" x14ac:dyDescent="0.35">
      <c r="A1968" s="138" t="s">
        <v>14722</v>
      </c>
      <c r="B1968" s="21">
        <v>6</v>
      </c>
      <c r="C1968" s="20">
        <v>0.7</v>
      </c>
      <c r="D1968" s="135">
        <v>45.5</v>
      </c>
      <c r="E1968" s="21"/>
      <c r="F1968" s="328">
        <v>1256.45</v>
      </c>
      <c r="G1968" s="328">
        <v>1153.45</v>
      </c>
      <c r="H1968" s="331">
        <v>1132.8500000000001</v>
      </c>
    </row>
    <row r="1969" spans="1:10" x14ac:dyDescent="0.35">
      <c r="A1969" s="138" t="s">
        <v>14724</v>
      </c>
      <c r="B1969" s="21">
        <v>6</v>
      </c>
      <c r="C1969" s="20">
        <v>0.7</v>
      </c>
      <c r="D1969" s="135">
        <v>58.6</v>
      </c>
      <c r="E1969" s="21"/>
      <c r="F1969" s="328">
        <v>171.8</v>
      </c>
      <c r="G1969" s="328">
        <v>157.70000000000002</v>
      </c>
      <c r="H1969" s="331">
        <v>154.9</v>
      </c>
    </row>
    <row r="1970" spans="1:10" x14ac:dyDescent="0.35">
      <c r="A1970" s="138" t="s">
        <v>8211</v>
      </c>
      <c r="B1970" s="21">
        <v>12</v>
      </c>
      <c r="C1970" s="20">
        <v>1</v>
      </c>
      <c r="D1970" s="135">
        <v>40</v>
      </c>
      <c r="E1970" s="21"/>
      <c r="F1970" s="328">
        <v>51.5</v>
      </c>
      <c r="G1970" s="328">
        <v>47.300000000000004</v>
      </c>
      <c r="H1970" s="331">
        <v>46.45</v>
      </c>
    </row>
    <row r="1971" spans="1:10" s="128" customFormat="1" x14ac:dyDescent="0.35">
      <c r="A1971" s="138" t="s">
        <v>8215</v>
      </c>
      <c r="B1971" s="21">
        <v>6</v>
      </c>
      <c r="C1971" s="20">
        <v>0.7</v>
      </c>
      <c r="D1971" s="135">
        <v>48</v>
      </c>
      <c r="E1971" s="21"/>
      <c r="F1971" s="328">
        <v>82.4</v>
      </c>
      <c r="G1971" s="328">
        <v>75.650000000000006</v>
      </c>
      <c r="H1971" s="331">
        <v>74.3</v>
      </c>
      <c r="I1971"/>
      <c r="J1971"/>
    </row>
    <row r="1972" spans="1:10" x14ac:dyDescent="0.35">
      <c r="A1972" s="138" t="s">
        <v>8219</v>
      </c>
      <c r="B1972" s="21">
        <v>6</v>
      </c>
      <c r="C1972" s="20">
        <v>1</v>
      </c>
      <c r="D1972" s="135">
        <v>48</v>
      </c>
      <c r="E1972" s="21"/>
      <c r="F1972" s="328">
        <v>68.900000000000006</v>
      </c>
      <c r="G1972" s="328">
        <v>63.25</v>
      </c>
      <c r="H1972" s="331">
        <v>62.150000000000006</v>
      </c>
    </row>
    <row r="1973" spans="1:10" s="128" customFormat="1" x14ac:dyDescent="0.35">
      <c r="A1973" s="138" t="s">
        <v>8223</v>
      </c>
      <c r="B1973" s="21">
        <v>6</v>
      </c>
      <c r="C1973" s="20">
        <v>0.7</v>
      </c>
      <c r="D1973" s="135">
        <v>48</v>
      </c>
      <c r="E1973" s="21"/>
      <c r="F1973" s="328">
        <v>40.300000000000004</v>
      </c>
      <c r="G1973" s="328">
        <v>37</v>
      </c>
      <c r="H1973" s="331">
        <v>36.35</v>
      </c>
      <c r="I1973"/>
      <c r="J1973"/>
    </row>
    <row r="1974" spans="1:10" s="128" customFormat="1" x14ac:dyDescent="0.35">
      <c r="A1974" s="138" t="s">
        <v>8227</v>
      </c>
      <c r="B1974" s="21">
        <v>6</v>
      </c>
      <c r="C1974" s="20">
        <v>0.7</v>
      </c>
      <c r="D1974" s="135">
        <v>40</v>
      </c>
      <c r="E1974" s="21"/>
      <c r="F1974" s="328">
        <v>29.25</v>
      </c>
      <c r="G1974" s="328">
        <v>26.85</v>
      </c>
      <c r="H1974" s="331">
        <v>26.35</v>
      </c>
      <c r="I1974"/>
      <c r="J1974"/>
    </row>
    <row r="1975" spans="1:10" x14ac:dyDescent="0.35">
      <c r="A1975" s="138" t="s">
        <v>8231</v>
      </c>
      <c r="B1975" s="21">
        <v>6</v>
      </c>
      <c r="C1975" s="20">
        <v>0.7</v>
      </c>
      <c r="D1975" s="135">
        <v>48</v>
      </c>
      <c r="E1975" s="21"/>
      <c r="F1975" s="328">
        <v>71.45</v>
      </c>
      <c r="G1975" s="328">
        <v>65.600000000000009</v>
      </c>
      <c r="H1975" s="331">
        <v>64.400000000000006</v>
      </c>
    </row>
    <row r="1976" spans="1:10" x14ac:dyDescent="0.35">
      <c r="A1976" s="138" t="s">
        <v>8246</v>
      </c>
      <c r="B1976" s="21">
        <v>6</v>
      </c>
      <c r="C1976" s="20">
        <v>0.7</v>
      </c>
      <c r="D1976" s="135">
        <v>46</v>
      </c>
      <c r="E1976" s="21"/>
      <c r="F1976" s="328">
        <v>38.85</v>
      </c>
      <c r="G1976" s="328">
        <v>35.700000000000003</v>
      </c>
      <c r="H1976" s="331">
        <v>35.050000000000004</v>
      </c>
    </row>
    <row r="1977" spans="1:10" x14ac:dyDescent="0.35">
      <c r="A1977" s="138" t="s">
        <v>8326</v>
      </c>
      <c r="B1977" s="21">
        <v>6</v>
      </c>
      <c r="C1977" s="20">
        <v>0.7</v>
      </c>
      <c r="D1977" s="135">
        <v>46.3</v>
      </c>
      <c r="E1977" s="21"/>
      <c r="F1977" s="328">
        <v>40.800000000000004</v>
      </c>
      <c r="G1977" s="328">
        <v>37.450000000000003</v>
      </c>
      <c r="H1977" s="331">
        <v>36.75</v>
      </c>
    </row>
    <row r="1978" spans="1:10" x14ac:dyDescent="0.35">
      <c r="A1978" s="138" t="s">
        <v>8331</v>
      </c>
      <c r="B1978" s="21">
        <v>6</v>
      </c>
      <c r="C1978" s="20">
        <v>0.7</v>
      </c>
      <c r="D1978" s="135">
        <v>46.3</v>
      </c>
      <c r="E1978" s="21"/>
      <c r="F1978" s="328">
        <v>33.450000000000003</v>
      </c>
      <c r="G1978" s="328">
        <v>30.700000000000003</v>
      </c>
      <c r="H1978" s="331">
        <v>30.150000000000002</v>
      </c>
    </row>
    <row r="1979" spans="1:10" x14ac:dyDescent="0.35">
      <c r="A1979" s="138" t="s">
        <v>8449</v>
      </c>
      <c r="B1979" s="21">
        <v>6</v>
      </c>
      <c r="C1979" s="20">
        <v>0.7</v>
      </c>
      <c r="D1979" s="135">
        <v>46</v>
      </c>
      <c r="E1979" s="21"/>
      <c r="F1979" s="328">
        <v>32.200000000000003</v>
      </c>
      <c r="G1979" s="328">
        <v>29.6</v>
      </c>
      <c r="H1979" s="331">
        <v>29.05</v>
      </c>
    </row>
    <row r="1980" spans="1:10" x14ac:dyDescent="0.35">
      <c r="A1980" s="138" t="s">
        <v>14477</v>
      </c>
      <c r="B1980" s="21">
        <v>12</v>
      </c>
      <c r="C1980" s="20">
        <v>0.7</v>
      </c>
      <c r="D1980" s="135">
        <v>40</v>
      </c>
      <c r="E1980" s="21"/>
      <c r="F1980" s="328">
        <v>12.3</v>
      </c>
      <c r="G1980" s="328">
        <v>11.3</v>
      </c>
      <c r="H1980" s="331">
        <v>11.100000000000001</v>
      </c>
    </row>
    <row r="1981" spans="1:10" s="128" customFormat="1" x14ac:dyDescent="0.35">
      <c r="A1981" s="138" t="s">
        <v>8453</v>
      </c>
      <c r="B1981" s="21">
        <v>6</v>
      </c>
      <c r="C1981" s="20">
        <v>0.7</v>
      </c>
      <c r="D1981" s="135">
        <v>40</v>
      </c>
      <c r="E1981" s="21"/>
      <c r="F1981" s="328">
        <v>14.600000000000001</v>
      </c>
      <c r="G1981" s="328">
        <v>13.4</v>
      </c>
      <c r="H1981" s="331">
        <v>13.15</v>
      </c>
      <c r="I1981"/>
      <c r="J1981"/>
    </row>
    <row r="1982" spans="1:10" x14ac:dyDescent="0.35">
      <c r="A1982" s="138" t="s">
        <v>15599</v>
      </c>
      <c r="B1982" s="21">
        <v>6</v>
      </c>
      <c r="C1982" s="20">
        <v>0.7</v>
      </c>
      <c r="D1982" s="135">
        <v>40</v>
      </c>
      <c r="E1982" s="21"/>
      <c r="F1982" s="328">
        <v>19.200000000000003</v>
      </c>
      <c r="G1982" s="328">
        <v>17.600000000000001</v>
      </c>
      <c r="H1982" s="331">
        <v>17.3</v>
      </c>
    </row>
    <row r="1983" spans="1:10" s="128" customFormat="1" x14ac:dyDescent="0.35">
      <c r="A1983" s="138" t="s">
        <v>8483</v>
      </c>
      <c r="B1983" s="21">
        <v>6</v>
      </c>
      <c r="C1983" s="20">
        <v>0.7</v>
      </c>
      <c r="D1983" s="135">
        <v>48</v>
      </c>
      <c r="E1983" s="21"/>
      <c r="F1983" s="328">
        <v>646.65000000000009</v>
      </c>
      <c r="G1983" s="328">
        <v>593.65</v>
      </c>
      <c r="H1983" s="331">
        <v>583.05000000000007</v>
      </c>
      <c r="I1983"/>
      <c r="J1983"/>
    </row>
    <row r="1984" spans="1:10" s="128" customFormat="1" x14ac:dyDescent="0.35">
      <c r="A1984" s="138" t="s">
        <v>8503</v>
      </c>
      <c r="B1984" s="21">
        <v>6</v>
      </c>
      <c r="C1984" s="20">
        <v>0.7</v>
      </c>
      <c r="D1984" s="135">
        <v>43</v>
      </c>
      <c r="E1984" s="21"/>
      <c r="F1984" s="328">
        <v>29.5</v>
      </c>
      <c r="G1984" s="328">
        <v>27.1</v>
      </c>
      <c r="H1984" s="331">
        <v>26.6</v>
      </c>
      <c r="I1984"/>
      <c r="J1984"/>
    </row>
    <row r="1985" spans="1:10" x14ac:dyDescent="0.35">
      <c r="A1985" s="138" t="s">
        <v>8599</v>
      </c>
      <c r="B1985" s="21">
        <v>6</v>
      </c>
      <c r="C1985" s="20">
        <v>0.5</v>
      </c>
      <c r="D1985" s="135">
        <v>48.8</v>
      </c>
      <c r="E1985" s="21"/>
      <c r="F1985" s="328">
        <v>56.85</v>
      </c>
      <c r="G1985" s="328">
        <v>52.2</v>
      </c>
      <c r="H1985" s="331">
        <v>51.25</v>
      </c>
    </row>
    <row r="1986" spans="1:10" x14ac:dyDescent="0.35">
      <c r="A1986" s="138" t="s">
        <v>8603</v>
      </c>
      <c r="B1986" s="21">
        <v>6</v>
      </c>
      <c r="C1986" s="20">
        <v>0.7</v>
      </c>
      <c r="D1986" s="135">
        <v>46.1</v>
      </c>
      <c r="E1986" s="21"/>
      <c r="F1986" s="328">
        <v>46.2</v>
      </c>
      <c r="G1986" s="328">
        <v>42.400000000000006</v>
      </c>
      <c r="H1986" s="331">
        <v>41.650000000000006</v>
      </c>
    </row>
    <row r="1987" spans="1:10" x14ac:dyDescent="0.35">
      <c r="A1987" s="138" t="s">
        <v>8607</v>
      </c>
      <c r="B1987" s="21">
        <v>6</v>
      </c>
      <c r="C1987" s="20">
        <v>0.7</v>
      </c>
      <c r="D1987" s="135">
        <v>41.4</v>
      </c>
      <c r="E1987" s="21"/>
      <c r="F1987" s="328">
        <v>35.75</v>
      </c>
      <c r="G1987" s="328">
        <v>32.85</v>
      </c>
      <c r="H1987" s="331">
        <v>32.25</v>
      </c>
    </row>
    <row r="1988" spans="1:10" x14ac:dyDescent="0.35">
      <c r="A1988" s="138" t="s">
        <v>14739</v>
      </c>
      <c r="B1988" s="21">
        <v>6</v>
      </c>
      <c r="C1988" s="20">
        <v>0.7</v>
      </c>
      <c r="D1988" s="135">
        <v>48.6</v>
      </c>
      <c r="E1988" s="21"/>
      <c r="F1988" s="328">
        <v>58.6</v>
      </c>
      <c r="G1988" s="328">
        <v>53.800000000000004</v>
      </c>
      <c r="H1988" s="331">
        <v>52.85</v>
      </c>
    </row>
    <row r="1989" spans="1:10" x14ac:dyDescent="0.35">
      <c r="A1989" s="138" t="s">
        <v>8611</v>
      </c>
      <c r="B1989" s="21">
        <v>6</v>
      </c>
      <c r="C1989" s="20">
        <v>0.5</v>
      </c>
      <c r="D1989" s="135">
        <v>46.1</v>
      </c>
      <c r="E1989" s="21"/>
      <c r="F1989" s="328">
        <v>33.200000000000003</v>
      </c>
      <c r="G1989" s="328">
        <v>30.450000000000003</v>
      </c>
      <c r="H1989" s="331">
        <v>29.950000000000003</v>
      </c>
    </row>
    <row r="1990" spans="1:10" x14ac:dyDescent="0.35">
      <c r="A1990" s="138" t="s">
        <v>14741</v>
      </c>
      <c r="B1990" s="21">
        <v>6</v>
      </c>
      <c r="C1990" s="20">
        <v>0.7</v>
      </c>
      <c r="D1990" s="135">
        <v>48.7</v>
      </c>
      <c r="E1990" s="21"/>
      <c r="F1990" s="328">
        <v>45.85</v>
      </c>
      <c r="G1990" s="328">
        <v>42.1</v>
      </c>
      <c r="H1990" s="331">
        <v>41.35</v>
      </c>
    </row>
    <row r="1991" spans="1:10" x14ac:dyDescent="0.35">
      <c r="A1991" s="138" t="s">
        <v>8615</v>
      </c>
      <c r="B1991" s="21">
        <v>6</v>
      </c>
      <c r="C1991" s="20">
        <v>0.7</v>
      </c>
      <c r="D1991" s="135">
        <v>46.6</v>
      </c>
      <c r="E1991" s="21"/>
      <c r="F1991" s="328">
        <v>81.050000000000011</v>
      </c>
      <c r="G1991" s="328">
        <v>74.400000000000006</v>
      </c>
      <c r="H1991" s="331">
        <v>73.100000000000009</v>
      </c>
    </row>
    <row r="1992" spans="1:10" s="128" customFormat="1" x14ac:dyDescent="0.35">
      <c r="A1992" s="138" t="s">
        <v>8619</v>
      </c>
      <c r="B1992" s="21">
        <v>6</v>
      </c>
      <c r="C1992" s="20">
        <v>0.7</v>
      </c>
      <c r="D1992" s="135">
        <v>44</v>
      </c>
      <c r="E1992" s="21"/>
      <c r="F1992" s="328">
        <v>72.900000000000006</v>
      </c>
      <c r="G1992" s="328">
        <v>66.95</v>
      </c>
      <c r="H1992" s="331">
        <v>65.75</v>
      </c>
      <c r="I1992"/>
      <c r="J1992"/>
    </row>
    <row r="1993" spans="1:10" s="128" customFormat="1" x14ac:dyDescent="0.35">
      <c r="A1993" s="138" t="s">
        <v>8623</v>
      </c>
      <c r="B1993" s="21">
        <v>6</v>
      </c>
      <c r="C1993" s="20">
        <v>0.7</v>
      </c>
      <c r="D1993" s="135">
        <v>43.7</v>
      </c>
      <c r="E1993" s="21"/>
      <c r="F1993" s="328">
        <v>60.050000000000004</v>
      </c>
      <c r="G1993" s="328">
        <v>55.150000000000006</v>
      </c>
      <c r="H1993" s="331">
        <v>54.150000000000006</v>
      </c>
      <c r="I1993"/>
      <c r="J1993"/>
    </row>
    <row r="1994" spans="1:10" x14ac:dyDescent="0.35">
      <c r="A1994" s="138" t="s">
        <v>8627</v>
      </c>
      <c r="B1994" s="21">
        <v>6</v>
      </c>
      <c r="C1994" s="20">
        <v>0.7</v>
      </c>
      <c r="D1994" s="135">
        <v>46.1</v>
      </c>
      <c r="E1994" s="21"/>
      <c r="F1994" s="328">
        <v>38.300000000000004</v>
      </c>
      <c r="G1994" s="328">
        <v>35.200000000000003</v>
      </c>
      <c r="H1994" s="331">
        <v>34.550000000000004</v>
      </c>
    </row>
    <row r="1995" spans="1:10" x14ac:dyDescent="0.35">
      <c r="A1995" s="138" t="s">
        <v>8630</v>
      </c>
      <c r="B1995" s="21">
        <v>6</v>
      </c>
      <c r="C1995" s="20">
        <v>0.7</v>
      </c>
      <c r="D1995" s="135">
        <v>46.1</v>
      </c>
      <c r="E1995" s="21"/>
      <c r="F1995" s="328">
        <v>39.550000000000004</v>
      </c>
      <c r="G1995" s="328">
        <v>36.300000000000004</v>
      </c>
      <c r="H1995" s="331">
        <v>35.65</v>
      </c>
    </row>
    <row r="1996" spans="1:10" x14ac:dyDescent="0.35">
      <c r="A1996" s="138" t="s">
        <v>8632</v>
      </c>
      <c r="B1996" s="21">
        <v>6</v>
      </c>
      <c r="C1996" s="20">
        <v>0.7</v>
      </c>
      <c r="D1996" s="135">
        <v>46</v>
      </c>
      <c r="E1996" s="21"/>
      <c r="F1996" s="328">
        <v>54.150000000000006</v>
      </c>
      <c r="G1996" s="328">
        <v>49.75</v>
      </c>
      <c r="H1996" s="331">
        <v>48.85</v>
      </c>
    </row>
    <row r="1997" spans="1:10" x14ac:dyDescent="0.35">
      <c r="A1997" s="138" t="s">
        <v>8635</v>
      </c>
      <c r="B1997" s="21">
        <v>6</v>
      </c>
      <c r="C1997" s="20">
        <v>0.7</v>
      </c>
      <c r="D1997" s="135">
        <v>58.2</v>
      </c>
      <c r="E1997" s="21"/>
      <c r="F1997" s="328">
        <v>39.400000000000006</v>
      </c>
      <c r="G1997" s="328">
        <v>36.15</v>
      </c>
      <c r="H1997" s="331">
        <v>35.5</v>
      </c>
    </row>
    <row r="1998" spans="1:10" x14ac:dyDescent="0.35">
      <c r="A1998" s="138" t="s">
        <v>8639</v>
      </c>
      <c r="B1998" s="21">
        <v>6</v>
      </c>
      <c r="C1998" s="20">
        <v>0.7</v>
      </c>
      <c r="D1998" s="135">
        <v>46</v>
      </c>
      <c r="E1998" s="21"/>
      <c r="F1998" s="328">
        <v>43.2</v>
      </c>
      <c r="G1998" s="328">
        <v>39.650000000000006</v>
      </c>
      <c r="H1998" s="331">
        <v>38.950000000000003</v>
      </c>
    </row>
    <row r="1999" spans="1:10" x14ac:dyDescent="0.35">
      <c r="A1999" s="138" t="s">
        <v>8659</v>
      </c>
      <c r="B1999" s="21">
        <v>6</v>
      </c>
      <c r="C1999" s="20">
        <v>1</v>
      </c>
      <c r="D1999" s="135">
        <v>45</v>
      </c>
      <c r="E1999" s="21"/>
      <c r="F1999" s="328">
        <v>27</v>
      </c>
      <c r="G1999" s="328">
        <v>24.8</v>
      </c>
      <c r="H1999" s="331">
        <v>24.35</v>
      </c>
    </row>
    <row r="2000" spans="1:10" x14ac:dyDescent="0.35">
      <c r="A2000" s="138" t="s">
        <v>8666</v>
      </c>
      <c r="B2000" s="21">
        <v>6</v>
      </c>
      <c r="C2000" s="20">
        <v>0.7</v>
      </c>
      <c r="D2000" s="135">
        <v>47</v>
      </c>
      <c r="E2000" s="21"/>
      <c r="F2000" s="328">
        <v>38</v>
      </c>
      <c r="G2000" s="328">
        <v>34.85</v>
      </c>
      <c r="H2000" s="331">
        <v>34.25</v>
      </c>
    </row>
    <row r="2001" spans="1:10" s="128" customFormat="1" x14ac:dyDescent="0.35">
      <c r="A2001" s="138" t="s">
        <v>8673</v>
      </c>
      <c r="B2001" s="21">
        <v>6</v>
      </c>
      <c r="C2001" s="20">
        <v>0.7</v>
      </c>
      <c r="D2001" s="135">
        <v>47</v>
      </c>
      <c r="E2001" s="21"/>
      <c r="F2001" s="328">
        <v>38</v>
      </c>
      <c r="G2001" s="328">
        <v>34.85</v>
      </c>
      <c r="H2001" s="331">
        <v>34.25</v>
      </c>
      <c r="I2001"/>
      <c r="J2001"/>
    </row>
    <row r="2002" spans="1:10" x14ac:dyDescent="0.35">
      <c r="A2002" s="138" t="s">
        <v>8733</v>
      </c>
      <c r="B2002" s="21">
        <v>6</v>
      </c>
      <c r="C2002" s="20">
        <v>1</v>
      </c>
      <c r="D2002" s="135">
        <v>35</v>
      </c>
      <c r="E2002" s="21"/>
      <c r="F2002" s="328">
        <v>11.5</v>
      </c>
      <c r="G2002" s="328">
        <v>10.600000000000001</v>
      </c>
      <c r="H2002" s="331">
        <v>10.4</v>
      </c>
    </row>
    <row r="2003" spans="1:10" s="128" customFormat="1" x14ac:dyDescent="0.35">
      <c r="A2003" s="138" t="s">
        <v>8851</v>
      </c>
      <c r="B2003" s="21">
        <v>6</v>
      </c>
      <c r="C2003" s="20">
        <v>0.7</v>
      </c>
      <c r="D2003" s="135">
        <v>40</v>
      </c>
      <c r="E2003" s="21"/>
      <c r="F2003" s="328">
        <v>28</v>
      </c>
      <c r="G2003" s="328">
        <v>25.75</v>
      </c>
      <c r="H2003" s="331">
        <v>25.25</v>
      </c>
      <c r="I2003"/>
      <c r="J2003"/>
    </row>
    <row r="2004" spans="1:10" x14ac:dyDescent="0.35">
      <c r="A2004" s="138" t="s">
        <v>8855</v>
      </c>
      <c r="B2004" s="21">
        <v>6</v>
      </c>
      <c r="C2004" s="20">
        <v>0.7</v>
      </c>
      <c r="D2004" s="135">
        <v>43</v>
      </c>
      <c r="E2004" s="21"/>
      <c r="F2004" s="328">
        <v>45.050000000000004</v>
      </c>
      <c r="G2004" s="328">
        <v>41.35</v>
      </c>
      <c r="H2004" s="331">
        <v>40.650000000000006</v>
      </c>
    </row>
    <row r="2005" spans="1:10" x14ac:dyDescent="0.35">
      <c r="A2005" s="138" t="s">
        <v>9185</v>
      </c>
      <c r="B2005" s="21">
        <v>6</v>
      </c>
      <c r="C2005" s="20">
        <v>0.7</v>
      </c>
      <c r="D2005" s="135">
        <v>41.7</v>
      </c>
      <c r="E2005" s="21"/>
      <c r="F2005" s="328">
        <v>49.2</v>
      </c>
      <c r="G2005" s="328">
        <v>45.2</v>
      </c>
      <c r="H2005" s="331">
        <v>44.400000000000006</v>
      </c>
    </row>
    <row r="2006" spans="1:10" x14ac:dyDescent="0.35">
      <c r="A2006" s="138" t="s">
        <v>15705</v>
      </c>
      <c r="B2006" s="21">
        <v>3</v>
      </c>
      <c r="C2006" s="20">
        <v>0.7</v>
      </c>
      <c r="D2006" s="135">
        <v>46</v>
      </c>
      <c r="E2006" s="21"/>
      <c r="F2006" s="328">
        <v>231.70000000000002</v>
      </c>
      <c r="G2006" s="328">
        <v>212.70000000000002</v>
      </c>
      <c r="H2006" s="331">
        <v>208.9</v>
      </c>
    </row>
    <row r="2007" spans="1:10" x14ac:dyDescent="0.35">
      <c r="A2007" s="138" t="s">
        <v>9189</v>
      </c>
      <c r="B2007" s="21">
        <v>3</v>
      </c>
      <c r="C2007" s="20">
        <v>0.7</v>
      </c>
      <c r="D2007" s="135">
        <v>40</v>
      </c>
      <c r="E2007" s="21"/>
      <c r="F2007" s="328">
        <v>234.8</v>
      </c>
      <c r="G2007" s="328">
        <v>215.55</v>
      </c>
      <c r="H2007" s="331">
        <v>211.70000000000002</v>
      </c>
    </row>
    <row r="2008" spans="1:10" x14ac:dyDescent="0.35">
      <c r="A2008" s="138" t="s">
        <v>9204</v>
      </c>
      <c r="B2008" s="21">
        <v>6</v>
      </c>
      <c r="C2008" s="20">
        <v>0.7</v>
      </c>
      <c r="D2008" s="135">
        <v>56.2</v>
      </c>
      <c r="E2008" s="21"/>
      <c r="F2008" s="328">
        <v>78.25</v>
      </c>
      <c r="G2008" s="328">
        <v>71.850000000000009</v>
      </c>
      <c r="H2008" s="331">
        <v>70.55</v>
      </c>
    </row>
    <row r="2009" spans="1:10" x14ac:dyDescent="0.35">
      <c r="A2009" s="138" t="s">
        <v>9208</v>
      </c>
      <c r="B2009" s="21">
        <v>6</v>
      </c>
      <c r="C2009" s="20">
        <v>0.7</v>
      </c>
      <c r="D2009" s="135">
        <v>50</v>
      </c>
      <c r="E2009" s="21"/>
      <c r="F2009" s="328">
        <v>48.85</v>
      </c>
      <c r="G2009" s="328">
        <v>44.85</v>
      </c>
      <c r="H2009" s="331">
        <v>44.050000000000004</v>
      </c>
    </row>
    <row r="2010" spans="1:10" s="128" customFormat="1" x14ac:dyDescent="0.35">
      <c r="A2010" s="138" t="s">
        <v>9212</v>
      </c>
      <c r="B2010" s="21">
        <v>6</v>
      </c>
      <c r="C2010" s="20">
        <v>0.7</v>
      </c>
      <c r="D2010" s="135">
        <v>46</v>
      </c>
      <c r="E2010" s="21"/>
      <c r="F2010" s="328">
        <v>62.1</v>
      </c>
      <c r="G2010" s="328">
        <v>57</v>
      </c>
      <c r="H2010" s="331">
        <v>56</v>
      </c>
      <c r="I2010"/>
      <c r="J2010"/>
    </row>
    <row r="2011" spans="1:10" x14ac:dyDescent="0.35">
      <c r="A2011" s="138" t="s">
        <v>9407</v>
      </c>
      <c r="B2011" s="21">
        <v>6</v>
      </c>
      <c r="C2011" s="20">
        <v>0.7</v>
      </c>
      <c r="D2011" s="135">
        <v>40</v>
      </c>
      <c r="E2011" s="21"/>
      <c r="F2011" s="328">
        <v>24.650000000000002</v>
      </c>
      <c r="G2011" s="328">
        <v>22.650000000000002</v>
      </c>
      <c r="H2011" s="331">
        <v>22.25</v>
      </c>
    </row>
    <row r="2012" spans="1:10" x14ac:dyDescent="0.35">
      <c r="A2012" s="138" t="s">
        <v>9414</v>
      </c>
      <c r="B2012" s="21">
        <v>6</v>
      </c>
      <c r="C2012" s="20">
        <v>0.7</v>
      </c>
      <c r="D2012" s="135">
        <v>40</v>
      </c>
      <c r="E2012" s="21"/>
      <c r="F2012" s="328">
        <v>36.550000000000004</v>
      </c>
      <c r="G2012" s="328">
        <v>33.550000000000004</v>
      </c>
      <c r="H2012" s="331">
        <v>32.950000000000003</v>
      </c>
    </row>
    <row r="2013" spans="1:10" s="128" customFormat="1" x14ac:dyDescent="0.35">
      <c r="A2013" s="138" t="s">
        <v>9438</v>
      </c>
      <c r="B2013" s="21">
        <v>6</v>
      </c>
      <c r="C2013" s="20">
        <v>0.7</v>
      </c>
      <c r="D2013" s="135">
        <v>43.4</v>
      </c>
      <c r="E2013" s="21"/>
      <c r="F2013" s="328">
        <v>47.150000000000006</v>
      </c>
      <c r="G2013" s="328">
        <v>43.300000000000004</v>
      </c>
      <c r="H2013" s="331">
        <v>42.550000000000004</v>
      </c>
      <c r="I2013"/>
      <c r="J2013"/>
    </row>
    <row r="2014" spans="1:10" s="128" customFormat="1" x14ac:dyDescent="0.35">
      <c r="A2014" s="138" t="s">
        <v>9442</v>
      </c>
      <c r="B2014" s="21">
        <v>6</v>
      </c>
      <c r="C2014" s="20">
        <v>0.7</v>
      </c>
      <c r="D2014" s="135">
        <v>43.4</v>
      </c>
      <c r="E2014" s="21"/>
      <c r="F2014" s="328">
        <v>82</v>
      </c>
      <c r="G2014" s="328">
        <v>75.3</v>
      </c>
      <c r="H2014" s="331">
        <v>73.95</v>
      </c>
      <c r="I2014"/>
      <c r="J2014"/>
    </row>
    <row r="2015" spans="1:10" x14ac:dyDescent="0.35">
      <c r="A2015" s="138" t="s">
        <v>9446</v>
      </c>
      <c r="B2015" s="21">
        <v>6</v>
      </c>
      <c r="C2015" s="20">
        <v>0.7</v>
      </c>
      <c r="D2015" s="135">
        <v>45</v>
      </c>
      <c r="E2015" s="21"/>
      <c r="F2015" s="328">
        <v>41.2</v>
      </c>
      <c r="G2015" s="328">
        <v>37.85</v>
      </c>
      <c r="H2015" s="331">
        <v>37.15</v>
      </c>
    </row>
    <row r="2016" spans="1:10" x14ac:dyDescent="0.35">
      <c r="A2016" s="138" t="s">
        <v>9661</v>
      </c>
      <c r="B2016" s="21">
        <v>6</v>
      </c>
      <c r="C2016" s="20">
        <v>0.7</v>
      </c>
      <c r="D2016" s="135">
        <v>45</v>
      </c>
      <c r="E2016" s="21"/>
      <c r="F2016" s="328">
        <v>36.35</v>
      </c>
      <c r="G2016" s="328">
        <v>33.35</v>
      </c>
      <c r="H2016" s="331">
        <v>32.75</v>
      </c>
    </row>
    <row r="2017" spans="1:10" x14ac:dyDescent="0.35">
      <c r="A2017" s="138" t="s">
        <v>9665</v>
      </c>
      <c r="B2017" s="21">
        <v>6</v>
      </c>
      <c r="C2017" s="20">
        <v>0.7</v>
      </c>
      <c r="D2017" s="135">
        <v>45</v>
      </c>
      <c r="E2017" s="21"/>
      <c r="F2017" s="328">
        <v>41.300000000000004</v>
      </c>
      <c r="G2017" s="328">
        <v>37.9</v>
      </c>
      <c r="H2017" s="331">
        <v>37.200000000000003</v>
      </c>
    </row>
    <row r="2018" spans="1:10" x14ac:dyDescent="0.35">
      <c r="A2018" s="138" t="s">
        <v>9677</v>
      </c>
      <c r="B2018" s="21">
        <v>6</v>
      </c>
      <c r="C2018" s="20">
        <v>0.7</v>
      </c>
      <c r="D2018" s="135">
        <v>40</v>
      </c>
      <c r="E2018" s="21"/>
      <c r="F2018" s="328">
        <v>29.55</v>
      </c>
      <c r="G2018" s="328">
        <v>27.150000000000002</v>
      </c>
      <c r="H2018" s="331">
        <v>26.650000000000002</v>
      </c>
    </row>
    <row r="2019" spans="1:10" x14ac:dyDescent="0.35">
      <c r="A2019" s="138" t="s">
        <v>9681</v>
      </c>
      <c r="B2019" s="21">
        <v>6</v>
      </c>
      <c r="C2019" s="20">
        <v>0.7</v>
      </c>
      <c r="D2019" s="135">
        <v>40</v>
      </c>
      <c r="E2019" s="21"/>
      <c r="F2019" s="328">
        <v>29.55</v>
      </c>
      <c r="G2019" s="328">
        <v>27.150000000000002</v>
      </c>
      <c r="H2019" s="331">
        <v>26.650000000000002</v>
      </c>
    </row>
    <row r="2020" spans="1:10" s="128" customFormat="1" x14ac:dyDescent="0.35">
      <c r="A2020" s="138" t="s">
        <v>9685</v>
      </c>
      <c r="B2020" s="21">
        <v>6</v>
      </c>
      <c r="C2020" s="20">
        <v>0.5</v>
      </c>
      <c r="D2020" s="135">
        <v>51.4</v>
      </c>
      <c r="E2020" s="21"/>
      <c r="F2020" s="328">
        <v>34.700000000000003</v>
      </c>
      <c r="G2020" s="328">
        <v>31.85</v>
      </c>
      <c r="H2020" s="331">
        <v>31.3</v>
      </c>
      <c r="I2020"/>
      <c r="J2020"/>
    </row>
    <row r="2021" spans="1:10" x14ac:dyDescent="0.35">
      <c r="A2021" s="138" t="s">
        <v>9689</v>
      </c>
      <c r="B2021" s="21">
        <v>6</v>
      </c>
      <c r="C2021" s="20">
        <v>0.5</v>
      </c>
      <c r="D2021" s="135">
        <v>51.4</v>
      </c>
      <c r="E2021" s="21"/>
      <c r="F2021" s="328">
        <v>35.6</v>
      </c>
      <c r="G2021" s="328">
        <v>32.700000000000003</v>
      </c>
      <c r="H2021" s="331">
        <v>32.1</v>
      </c>
    </row>
    <row r="2022" spans="1:10" x14ac:dyDescent="0.35">
      <c r="A2022" s="138" t="s">
        <v>9693</v>
      </c>
      <c r="B2022" s="21">
        <v>6</v>
      </c>
      <c r="C2022" s="20">
        <v>0.7</v>
      </c>
      <c r="D2022" s="135">
        <v>45</v>
      </c>
      <c r="E2022" s="21"/>
      <c r="F2022" s="328">
        <v>72.95</v>
      </c>
      <c r="G2022" s="328">
        <v>66.95</v>
      </c>
      <c r="H2022" s="331">
        <v>65.75</v>
      </c>
    </row>
    <row r="2023" spans="1:10" s="128" customFormat="1" x14ac:dyDescent="0.35">
      <c r="A2023" s="138" t="s">
        <v>9697</v>
      </c>
      <c r="B2023" s="21">
        <v>12</v>
      </c>
      <c r="C2023" s="20">
        <v>0.7</v>
      </c>
      <c r="D2023" s="135">
        <v>43</v>
      </c>
      <c r="E2023" s="21"/>
      <c r="F2023" s="328">
        <v>35.6</v>
      </c>
      <c r="G2023" s="328">
        <v>32.700000000000003</v>
      </c>
      <c r="H2023" s="331">
        <v>32.1</v>
      </c>
      <c r="I2023"/>
      <c r="J2023"/>
    </row>
    <row r="2024" spans="1:10" s="128" customFormat="1" x14ac:dyDescent="0.35">
      <c r="A2024" s="138" t="s">
        <v>9701</v>
      </c>
      <c r="B2024" s="21">
        <v>4</v>
      </c>
      <c r="C2024" s="20">
        <v>0.7</v>
      </c>
      <c r="D2024" s="135">
        <v>43</v>
      </c>
      <c r="E2024" s="21"/>
      <c r="F2024" s="328">
        <v>97.2</v>
      </c>
      <c r="G2024" s="328">
        <v>89.25</v>
      </c>
      <c r="H2024" s="331">
        <v>87.65</v>
      </c>
      <c r="I2024"/>
      <c r="J2024"/>
    </row>
    <row r="2025" spans="1:10" x14ac:dyDescent="0.35">
      <c r="A2025" s="138" t="s">
        <v>9705</v>
      </c>
      <c r="B2025" s="21">
        <v>6</v>
      </c>
      <c r="C2025" s="20">
        <v>0.7</v>
      </c>
      <c r="D2025" s="135">
        <v>43</v>
      </c>
      <c r="E2025" s="21"/>
      <c r="F2025" s="328">
        <v>89.600000000000009</v>
      </c>
      <c r="G2025" s="328">
        <v>82.25</v>
      </c>
      <c r="H2025" s="331">
        <v>80.800000000000011</v>
      </c>
    </row>
    <row r="2026" spans="1:10" x14ac:dyDescent="0.35">
      <c r="A2026" s="138" t="s">
        <v>9709</v>
      </c>
      <c r="B2026" s="21">
        <v>6</v>
      </c>
      <c r="C2026" s="20">
        <v>0.7</v>
      </c>
      <c r="D2026" s="135">
        <v>43</v>
      </c>
      <c r="E2026" s="21"/>
      <c r="F2026" s="328">
        <v>52.7</v>
      </c>
      <c r="G2026" s="328">
        <v>48.35</v>
      </c>
      <c r="H2026" s="331">
        <v>47.5</v>
      </c>
    </row>
    <row r="2027" spans="1:10" x14ac:dyDescent="0.35">
      <c r="A2027" s="138" t="s">
        <v>9713</v>
      </c>
      <c r="B2027" s="21">
        <v>6</v>
      </c>
      <c r="C2027" s="20">
        <v>0.7</v>
      </c>
      <c r="D2027" s="135">
        <v>45</v>
      </c>
      <c r="E2027" s="21"/>
      <c r="F2027" s="328">
        <v>76.95</v>
      </c>
      <c r="G2027" s="328">
        <v>70.650000000000006</v>
      </c>
      <c r="H2027" s="331">
        <v>69.400000000000006</v>
      </c>
    </row>
    <row r="2028" spans="1:10" x14ac:dyDescent="0.35">
      <c r="A2028" s="138" t="s">
        <v>9725</v>
      </c>
      <c r="B2028" s="21">
        <v>6</v>
      </c>
      <c r="C2028" s="20">
        <v>0.7</v>
      </c>
      <c r="D2028" s="135">
        <v>57.15</v>
      </c>
      <c r="E2028" s="21"/>
      <c r="F2028" s="328">
        <v>58.800000000000004</v>
      </c>
      <c r="G2028" s="328">
        <v>54</v>
      </c>
      <c r="H2028" s="331">
        <v>53.050000000000004</v>
      </c>
    </row>
    <row r="2029" spans="1:10" x14ac:dyDescent="0.35">
      <c r="A2029" s="138" t="s">
        <v>9740</v>
      </c>
      <c r="B2029" s="21">
        <v>6</v>
      </c>
      <c r="C2029" s="20">
        <v>0.7</v>
      </c>
      <c r="D2029" s="135">
        <v>40</v>
      </c>
      <c r="E2029" s="21"/>
      <c r="F2029" s="328">
        <v>28.950000000000003</v>
      </c>
      <c r="G2029" s="328">
        <v>26.55</v>
      </c>
      <c r="H2029" s="331">
        <v>26.1</v>
      </c>
    </row>
    <row r="2030" spans="1:10" x14ac:dyDescent="0.35">
      <c r="A2030" s="138" t="s">
        <v>9759</v>
      </c>
      <c r="B2030" s="21">
        <v>3</v>
      </c>
      <c r="C2030" s="20">
        <v>0.7</v>
      </c>
      <c r="D2030" s="135">
        <v>43.1</v>
      </c>
      <c r="E2030" s="21"/>
      <c r="F2030" s="328">
        <v>52.7</v>
      </c>
      <c r="G2030" s="328">
        <v>48.400000000000006</v>
      </c>
      <c r="H2030" s="331">
        <v>47.5</v>
      </c>
    </row>
    <row r="2031" spans="1:10" x14ac:dyDescent="0.35">
      <c r="A2031" s="138" t="s">
        <v>9763</v>
      </c>
      <c r="B2031" s="21">
        <v>48</v>
      </c>
      <c r="C2031" s="20">
        <v>0.05</v>
      </c>
      <c r="D2031" s="135">
        <v>41.3</v>
      </c>
      <c r="E2031" s="21"/>
      <c r="F2031" s="328">
        <v>5.5500000000000007</v>
      </c>
      <c r="G2031" s="328">
        <v>5.1000000000000005</v>
      </c>
      <c r="H2031" s="331">
        <v>5</v>
      </c>
    </row>
    <row r="2032" spans="1:10" s="128" customFormat="1" x14ac:dyDescent="0.35">
      <c r="A2032" s="138" t="s">
        <v>9766</v>
      </c>
      <c r="B2032" s="21">
        <v>6</v>
      </c>
      <c r="C2032" s="20">
        <v>0.7</v>
      </c>
      <c r="D2032" s="135">
        <v>41.3</v>
      </c>
      <c r="E2032" s="21"/>
      <c r="F2032" s="328">
        <v>26</v>
      </c>
      <c r="G2032" s="328">
        <v>23.85</v>
      </c>
      <c r="H2032" s="331">
        <v>23.450000000000003</v>
      </c>
      <c r="I2032"/>
      <c r="J2032"/>
    </row>
    <row r="2033" spans="1:10" s="128" customFormat="1" x14ac:dyDescent="0.35">
      <c r="A2033" s="138" t="s">
        <v>14530</v>
      </c>
      <c r="B2033" s="21">
        <v>3</v>
      </c>
      <c r="C2033" s="20">
        <v>0.7</v>
      </c>
      <c r="D2033" s="135">
        <v>41.3</v>
      </c>
      <c r="E2033" s="21"/>
      <c r="F2033" s="328">
        <v>34.25</v>
      </c>
      <c r="G2033" s="328">
        <v>31.450000000000003</v>
      </c>
      <c r="H2033" s="331">
        <v>30.85</v>
      </c>
      <c r="I2033"/>
      <c r="J2033"/>
    </row>
    <row r="2034" spans="1:10" x14ac:dyDescent="0.35">
      <c r="A2034" s="138" t="s">
        <v>9840</v>
      </c>
      <c r="B2034" s="21">
        <v>6</v>
      </c>
      <c r="C2034" s="20">
        <v>0.7</v>
      </c>
      <c r="D2034" s="135">
        <v>43</v>
      </c>
      <c r="E2034" s="21"/>
      <c r="F2034" s="328">
        <v>55.550000000000004</v>
      </c>
      <c r="G2034" s="328">
        <v>51</v>
      </c>
      <c r="H2034" s="331">
        <v>50.1</v>
      </c>
    </row>
    <row r="2035" spans="1:10" x14ac:dyDescent="0.35">
      <c r="A2035" s="138" t="s">
        <v>9844</v>
      </c>
      <c r="B2035" s="21">
        <v>6</v>
      </c>
      <c r="C2035" s="20">
        <v>0.7</v>
      </c>
      <c r="D2035" s="135">
        <v>43</v>
      </c>
      <c r="E2035" s="21"/>
      <c r="F2035" s="328">
        <v>72.75</v>
      </c>
      <c r="G2035" s="328">
        <v>66.8</v>
      </c>
      <c r="H2035" s="331">
        <v>65.600000000000009</v>
      </c>
    </row>
    <row r="2036" spans="1:10" x14ac:dyDescent="0.35">
      <c r="A2036" s="138" t="s">
        <v>9848</v>
      </c>
      <c r="B2036" s="21">
        <v>6</v>
      </c>
      <c r="C2036" s="20">
        <v>0.7</v>
      </c>
      <c r="D2036" s="135">
        <v>43</v>
      </c>
      <c r="E2036" s="21"/>
      <c r="F2036" s="328">
        <v>47.2</v>
      </c>
      <c r="G2036" s="328">
        <v>43.35</v>
      </c>
      <c r="H2036" s="331">
        <v>42.550000000000004</v>
      </c>
    </row>
    <row r="2037" spans="1:10" x14ac:dyDescent="0.35">
      <c r="A2037" s="138" t="s">
        <v>9916</v>
      </c>
      <c r="B2037" s="21">
        <v>6</v>
      </c>
      <c r="C2037" s="20">
        <v>0.7</v>
      </c>
      <c r="D2037" s="135">
        <v>50</v>
      </c>
      <c r="E2037" s="21"/>
      <c r="F2037" s="328">
        <v>33.800000000000004</v>
      </c>
      <c r="G2037" s="328">
        <v>31</v>
      </c>
      <c r="H2037" s="331">
        <v>30.450000000000003</v>
      </c>
    </row>
    <row r="2038" spans="1:10" x14ac:dyDescent="0.35">
      <c r="A2038" s="138" t="s">
        <v>9920</v>
      </c>
      <c r="B2038" s="21">
        <v>6</v>
      </c>
      <c r="C2038" s="20">
        <v>0.7</v>
      </c>
      <c r="D2038" s="135">
        <v>50</v>
      </c>
      <c r="E2038" s="21"/>
      <c r="F2038" s="328">
        <v>41.1</v>
      </c>
      <c r="G2038" s="328">
        <v>37.75</v>
      </c>
      <c r="H2038" s="331">
        <v>37.050000000000004</v>
      </c>
    </row>
    <row r="2039" spans="1:10" x14ac:dyDescent="0.35">
      <c r="A2039" s="138" t="s">
        <v>9924</v>
      </c>
      <c r="B2039" s="21">
        <v>6</v>
      </c>
      <c r="C2039" s="20">
        <v>0.7</v>
      </c>
      <c r="D2039" s="135">
        <v>50</v>
      </c>
      <c r="E2039" s="21"/>
      <c r="F2039" s="328">
        <v>71.600000000000009</v>
      </c>
      <c r="G2039" s="328">
        <v>65.75</v>
      </c>
      <c r="H2039" s="331">
        <v>64.55</v>
      </c>
    </row>
    <row r="2040" spans="1:10" x14ac:dyDescent="0.35">
      <c r="A2040" s="138" t="s">
        <v>9958</v>
      </c>
      <c r="B2040" s="21">
        <v>6</v>
      </c>
      <c r="C2040" s="20">
        <v>1</v>
      </c>
      <c r="D2040" s="135">
        <v>40</v>
      </c>
      <c r="E2040" s="21"/>
      <c r="F2040" s="328">
        <v>29.3</v>
      </c>
      <c r="G2040" s="328">
        <v>26.900000000000002</v>
      </c>
      <c r="H2040" s="331">
        <v>26.400000000000002</v>
      </c>
    </row>
    <row r="2041" spans="1:10" x14ac:dyDescent="0.35">
      <c r="A2041" s="138" t="s">
        <v>9962</v>
      </c>
      <c r="B2041" s="21">
        <v>6</v>
      </c>
      <c r="C2041" s="20">
        <v>0.7</v>
      </c>
      <c r="D2041" s="135">
        <v>40</v>
      </c>
      <c r="E2041" s="21"/>
      <c r="F2041" s="328">
        <v>27.1</v>
      </c>
      <c r="G2041" s="328">
        <v>24.900000000000002</v>
      </c>
      <c r="H2041" s="331">
        <v>24.450000000000003</v>
      </c>
    </row>
    <row r="2042" spans="1:10" s="128" customFormat="1" x14ac:dyDescent="0.35">
      <c r="A2042" s="138" t="s">
        <v>9966</v>
      </c>
      <c r="B2042" s="21">
        <v>6</v>
      </c>
      <c r="C2042" s="20">
        <v>1</v>
      </c>
      <c r="D2042" s="135">
        <v>43</v>
      </c>
      <c r="E2042" s="21"/>
      <c r="F2042" s="328">
        <v>40.900000000000006</v>
      </c>
      <c r="G2042" s="328">
        <v>37.550000000000004</v>
      </c>
      <c r="H2042" s="331">
        <v>36.9</v>
      </c>
      <c r="I2042"/>
      <c r="J2042"/>
    </row>
    <row r="2043" spans="1:10" x14ac:dyDescent="0.35">
      <c r="A2043" s="138" t="s">
        <v>9970</v>
      </c>
      <c r="B2043" s="21">
        <v>6</v>
      </c>
      <c r="C2043" s="20">
        <v>0.7</v>
      </c>
      <c r="D2043" s="135">
        <v>46</v>
      </c>
      <c r="E2043" s="21"/>
      <c r="F2043" s="328">
        <v>62.7</v>
      </c>
      <c r="G2043" s="328">
        <v>57.6</v>
      </c>
      <c r="H2043" s="331">
        <v>56.550000000000004</v>
      </c>
    </row>
    <row r="2044" spans="1:10" x14ac:dyDescent="0.35">
      <c r="A2044" s="138" t="s">
        <v>9974</v>
      </c>
      <c r="B2044" s="21">
        <v>6</v>
      </c>
      <c r="C2044" s="20">
        <v>0.7</v>
      </c>
      <c r="D2044" s="135">
        <v>43</v>
      </c>
      <c r="E2044" s="21"/>
      <c r="F2044" s="328">
        <v>47.2</v>
      </c>
      <c r="G2044" s="328">
        <v>43.35</v>
      </c>
      <c r="H2044" s="331">
        <v>42.550000000000004</v>
      </c>
    </row>
    <row r="2045" spans="1:10" x14ac:dyDescent="0.35">
      <c r="A2045" s="138" t="s">
        <v>9978</v>
      </c>
      <c r="B2045" s="21">
        <v>6</v>
      </c>
      <c r="C2045" s="20">
        <v>0.7</v>
      </c>
      <c r="D2045" s="135">
        <v>46</v>
      </c>
      <c r="E2045" s="21"/>
      <c r="F2045" s="328">
        <v>110.5</v>
      </c>
      <c r="G2045" s="328">
        <v>101.4</v>
      </c>
      <c r="H2045" s="331">
        <v>99.600000000000009</v>
      </c>
    </row>
    <row r="2046" spans="1:10" x14ac:dyDescent="0.35">
      <c r="A2046" s="138" t="s">
        <v>9982</v>
      </c>
      <c r="B2046" s="21">
        <v>6</v>
      </c>
      <c r="C2046" s="20">
        <v>1</v>
      </c>
      <c r="D2046" s="135">
        <v>46</v>
      </c>
      <c r="E2046" s="21"/>
      <c r="F2046" s="328">
        <v>37.6</v>
      </c>
      <c r="G2046" s="328">
        <v>34.550000000000004</v>
      </c>
      <c r="H2046" s="331">
        <v>33.9</v>
      </c>
    </row>
    <row r="2047" spans="1:10" x14ac:dyDescent="0.35">
      <c r="A2047" s="138" t="s">
        <v>14820</v>
      </c>
      <c r="B2047" s="21">
        <v>6</v>
      </c>
      <c r="C2047" s="20">
        <v>0.7</v>
      </c>
      <c r="D2047" s="135">
        <v>46</v>
      </c>
      <c r="E2047" s="21"/>
      <c r="F2047" s="328">
        <v>46.85</v>
      </c>
      <c r="G2047" s="328">
        <v>43</v>
      </c>
      <c r="H2047" s="331">
        <v>42.25</v>
      </c>
    </row>
    <row r="2048" spans="1:10" x14ac:dyDescent="0.35">
      <c r="A2048" s="138" t="s">
        <v>9985</v>
      </c>
      <c r="B2048" s="21">
        <v>6</v>
      </c>
      <c r="C2048" s="20">
        <v>0.7</v>
      </c>
      <c r="D2048" s="135">
        <v>46</v>
      </c>
      <c r="E2048" s="21"/>
      <c r="F2048" s="328">
        <v>35.25</v>
      </c>
      <c r="G2048" s="328">
        <v>32.4</v>
      </c>
      <c r="H2048" s="331">
        <v>31.8</v>
      </c>
    </row>
    <row r="2049" spans="1:10" x14ac:dyDescent="0.35">
      <c r="A2049" s="138" t="s">
        <v>14823</v>
      </c>
      <c r="B2049" s="21">
        <v>6</v>
      </c>
      <c r="C2049" s="20">
        <v>0.7</v>
      </c>
      <c r="D2049" s="135">
        <v>46</v>
      </c>
      <c r="E2049" s="21"/>
      <c r="F2049" s="328">
        <v>31.6</v>
      </c>
      <c r="G2049" s="328">
        <v>29</v>
      </c>
      <c r="H2049" s="331">
        <v>28.5</v>
      </c>
    </row>
    <row r="2050" spans="1:10" s="128" customFormat="1" x14ac:dyDescent="0.35">
      <c r="A2050" s="138" t="s">
        <v>9991</v>
      </c>
      <c r="B2050" s="21">
        <v>6</v>
      </c>
      <c r="C2050" s="20">
        <v>0.7</v>
      </c>
      <c r="D2050" s="135">
        <v>40</v>
      </c>
      <c r="E2050" s="21"/>
      <c r="F2050" s="328">
        <v>10.950000000000001</v>
      </c>
      <c r="G2050" s="328">
        <v>10.050000000000001</v>
      </c>
      <c r="H2050" s="331">
        <v>9.8500000000000014</v>
      </c>
      <c r="I2050"/>
      <c r="J2050"/>
    </row>
    <row r="2051" spans="1:10" s="128" customFormat="1" x14ac:dyDescent="0.35">
      <c r="A2051" s="138" t="s">
        <v>10007</v>
      </c>
      <c r="B2051" s="21">
        <v>6</v>
      </c>
      <c r="C2051" s="20">
        <v>0.7</v>
      </c>
      <c r="D2051" s="135">
        <v>40</v>
      </c>
      <c r="E2051" s="21"/>
      <c r="F2051" s="328">
        <v>27.1</v>
      </c>
      <c r="G2051" s="328">
        <v>24.900000000000002</v>
      </c>
      <c r="H2051" s="331">
        <v>24.450000000000003</v>
      </c>
      <c r="I2051"/>
      <c r="J2051"/>
    </row>
    <row r="2052" spans="1:10" x14ac:dyDescent="0.35">
      <c r="A2052" s="138" t="s">
        <v>10011</v>
      </c>
      <c r="B2052" s="21">
        <v>36</v>
      </c>
      <c r="C2052" s="20">
        <v>0.05</v>
      </c>
      <c r="D2052" s="135">
        <v>40</v>
      </c>
      <c r="E2052" s="21"/>
      <c r="F2052" s="328">
        <v>7.5500000000000007</v>
      </c>
      <c r="G2052" s="328">
        <v>6.9</v>
      </c>
      <c r="H2052" s="331">
        <v>6.8000000000000007</v>
      </c>
    </row>
    <row r="2053" spans="1:10" x14ac:dyDescent="0.35">
      <c r="A2053" s="138" t="s">
        <v>10015</v>
      </c>
      <c r="B2053" s="21">
        <v>6</v>
      </c>
      <c r="C2053" s="20">
        <v>0.7</v>
      </c>
      <c r="D2053" s="135">
        <v>40</v>
      </c>
      <c r="E2053" s="21"/>
      <c r="F2053" s="328">
        <v>17.95</v>
      </c>
      <c r="G2053" s="328">
        <v>16.5</v>
      </c>
      <c r="H2053" s="331">
        <v>16.2</v>
      </c>
    </row>
    <row r="2054" spans="1:10" x14ac:dyDescent="0.35">
      <c r="A2054" s="138" t="s">
        <v>10019</v>
      </c>
      <c r="B2054" s="21">
        <v>36</v>
      </c>
      <c r="C2054" s="20">
        <v>0.05</v>
      </c>
      <c r="D2054" s="135">
        <v>40</v>
      </c>
      <c r="E2054" s="21"/>
      <c r="F2054" s="328">
        <v>4.8500000000000005</v>
      </c>
      <c r="G2054" s="328">
        <v>4.45</v>
      </c>
      <c r="H2054" s="331">
        <v>4.4000000000000004</v>
      </c>
    </row>
    <row r="2055" spans="1:10" x14ac:dyDescent="0.35">
      <c r="A2055" s="138" t="s">
        <v>10023</v>
      </c>
      <c r="B2055" s="21">
        <v>6</v>
      </c>
      <c r="C2055" s="20">
        <v>0.7</v>
      </c>
      <c r="D2055" s="135">
        <v>40</v>
      </c>
      <c r="E2055" s="21"/>
      <c r="F2055" s="328">
        <v>16.350000000000001</v>
      </c>
      <c r="G2055" s="328">
        <v>15.05</v>
      </c>
      <c r="H2055" s="331">
        <v>14.75</v>
      </c>
    </row>
    <row r="2056" spans="1:10" x14ac:dyDescent="0.35">
      <c r="A2056" s="138" t="s">
        <v>14847</v>
      </c>
      <c r="B2056" s="21">
        <v>6</v>
      </c>
      <c r="C2056" s="20">
        <v>0.7</v>
      </c>
      <c r="D2056" s="135">
        <v>43</v>
      </c>
      <c r="E2056" s="21"/>
      <c r="F2056" s="328">
        <v>26.950000000000003</v>
      </c>
      <c r="G2056" s="328">
        <v>24.75</v>
      </c>
      <c r="H2056" s="331">
        <v>24.3</v>
      </c>
    </row>
    <row r="2057" spans="1:10" x14ac:dyDescent="0.35">
      <c r="A2057" s="138" t="s">
        <v>10205</v>
      </c>
      <c r="B2057" s="21">
        <v>6</v>
      </c>
      <c r="C2057" s="20">
        <v>1</v>
      </c>
      <c r="D2057" s="135">
        <v>40</v>
      </c>
      <c r="E2057" s="21"/>
      <c r="F2057" s="328">
        <v>16.600000000000001</v>
      </c>
      <c r="G2057" s="328">
        <v>15.25</v>
      </c>
      <c r="H2057" s="331">
        <v>15</v>
      </c>
    </row>
    <row r="2058" spans="1:10" x14ac:dyDescent="0.35">
      <c r="A2058" s="138" t="s">
        <v>10355</v>
      </c>
      <c r="B2058" s="21">
        <v>6</v>
      </c>
      <c r="C2058" s="20">
        <v>0.7</v>
      </c>
      <c r="D2058" s="135">
        <v>46</v>
      </c>
      <c r="E2058" s="21"/>
      <c r="F2058" s="328">
        <v>34.6</v>
      </c>
      <c r="G2058" s="328">
        <v>31.75</v>
      </c>
      <c r="H2058" s="331">
        <v>31.200000000000003</v>
      </c>
    </row>
    <row r="2059" spans="1:10" x14ac:dyDescent="0.35">
      <c r="A2059" s="138" t="s">
        <v>10359</v>
      </c>
      <c r="B2059" s="21">
        <v>6</v>
      </c>
      <c r="C2059" s="20">
        <v>0.7</v>
      </c>
      <c r="D2059" s="135">
        <v>46</v>
      </c>
      <c r="E2059" s="21"/>
      <c r="F2059" s="328">
        <v>32.200000000000003</v>
      </c>
      <c r="G2059" s="328">
        <v>29.6</v>
      </c>
      <c r="H2059" s="331">
        <v>29.05</v>
      </c>
    </row>
    <row r="2060" spans="1:10" s="128" customFormat="1" x14ac:dyDescent="0.35">
      <c r="A2060" s="138" t="s">
        <v>10363</v>
      </c>
      <c r="B2060" s="21">
        <v>6</v>
      </c>
      <c r="C2060" s="20">
        <v>0.7</v>
      </c>
      <c r="D2060" s="135">
        <v>40</v>
      </c>
      <c r="E2060" s="21"/>
      <c r="F2060" s="328">
        <v>20.350000000000001</v>
      </c>
      <c r="G2060" s="328">
        <v>18.650000000000002</v>
      </c>
      <c r="H2060" s="331">
        <v>18.350000000000001</v>
      </c>
      <c r="I2060"/>
      <c r="J2060"/>
    </row>
    <row r="2061" spans="1:10" x14ac:dyDescent="0.35">
      <c r="A2061" s="138" t="s">
        <v>10367</v>
      </c>
      <c r="B2061" s="21">
        <v>6</v>
      </c>
      <c r="C2061" s="20">
        <v>0.7</v>
      </c>
      <c r="D2061" s="135">
        <v>55.2</v>
      </c>
      <c r="E2061" s="21"/>
      <c r="F2061" s="328">
        <v>40.950000000000003</v>
      </c>
      <c r="G2061" s="328">
        <v>37.6</v>
      </c>
      <c r="H2061" s="331">
        <v>36.950000000000003</v>
      </c>
    </row>
    <row r="2062" spans="1:10" x14ac:dyDescent="0.35">
      <c r="A2062" s="138" t="s">
        <v>10375</v>
      </c>
      <c r="B2062" s="21">
        <v>6</v>
      </c>
      <c r="C2062" s="20">
        <v>0.7</v>
      </c>
      <c r="D2062" s="135">
        <v>50.6</v>
      </c>
      <c r="E2062" s="21"/>
      <c r="F2062" s="328">
        <v>299.2</v>
      </c>
      <c r="G2062" s="328">
        <v>274.65000000000003</v>
      </c>
      <c r="H2062" s="331">
        <v>269.75</v>
      </c>
    </row>
    <row r="2063" spans="1:10" x14ac:dyDescent="0.35">
      <c r="A2063" s="138" t="s">
        <v>10379</v>
      </c>
      <c r="B2063" s="21">
        <v>6</v>
      </c>
      <c r="C2063" s="20">
        <v>0.7</v>
      </c>
      <c r="D2063" s="135">
        <v>52.1</v>
      </c>
      <c r="E2063" s="21"/>
      <c r="F2063" s="328">
        <v>36.050000000000004</v>
      </c>
      <c r="G2063" s="328">
        <v>33.1</v>
      </c>
      <c r="H2063" s="331">
        <v>32.5</v>
      </c>
    </row>
    <row r="2064" spans="1:10" x14ac:dyDescent="0.35">
      <c r="A2064" s="138" t="s">
        <v>10383</v>
      </c>
      <c r="B2064" s="21">
        <v>6</v>
      </c>
      <c r="C2064" s="20">
        <v>0.7</v>
      </c>
      <c r="D2064" s="135">
        <v>54.1</v>
      </c>
      <c r="E2064" s="21"/>
      <c r="F2064" s="328">
        <v>35.35</v>
      </c>
      <c r="G2064" s="328">
        <v>32.450000000000003</v>
      </c>
      <c r="H2064" s="331">
        <v>31.900000000000002</v>
      </c>
    </row>
    <row r="2065" spans="1:10" x14ac:dyDescent="0.35">
      <c r="A2065" s="138" t="s">
        <v>10387</v>
      </c>
      <c r="B2065" s="21">
        <v>6</v>
      </c>
      <c r="C2065" s="20">
        <v>0.7</v>
      </c>
      <c r="D2065" s="135">
        <v>46</v>
      </c>
      <c r="E2065" s="21"/>
      <c r="F2065" s="328">
        <v>27.75</v>
      </c>
      <c r="G2065" s="328">
        <v>25.5</v>
      </c>
      <c r="H2065" s="331">
        <v>25.05</v>
      </c>
    </row>
    <row r="2066" spans="1:10" x14ac:dyDescent="0.35">
      <c r="A2066" s="138" t="s">
        <v>10415</v>
      </c>
      <c r="B2066" s="21">
        <v>6</v>
      </c>
      <c r="C2066" s="20">
        <v>0.7</v>
      </c>
      <c r="D2066" s="135">
        <v>40</v>
      </c>
      <c r="E2066" s="21"/>
      <c r="F2066" s="328">
        <v>10.65</v>
      </c>
      <c r="G2066" s="328">
        <v>9.75</v>
      </c>
      <c r="H2066" s="331">
        <v>9.6000000000000014</v>
      </c>
    </row>
    <row r="2067" spans="1:10" x14ac:dyDescent="0.35">
      <c r="A2067" s="138" t="s">
        <v>10508</v>
      </c>
      <c r="B2067" s="21">
        <v>6</v>
      </c>
      <c r="C2067" s="20">
        <v>0.7</v>
      </c>
      <c r="D2067" s="135">
        <v>40</v>
      </c>
      <c r="E2067" s="21"/>
      <c r="F2067" s="328">
        <v>17.25</v>
      </c>
      <c r="G2067" s="328">
        <v>15.8</v>
      </c>
      <c r="H2067" s="331">
        <v>15.55</v>
      </c>
    </row>
    <row r="2068" spans="1:10" x14ac:dyDescent="0.35">
      <c r="A2068" s="138" t="s">
        <v>10682</v>
      </c>
      <c r="B2068" s="21">
        <v>6</v>
      </c>
      <c r="C2068" s="20">
        <v>0.7</v>
      </c>
      <c r="D2068" s="135">
        <v>40</v>
      </c>
      <c r="E2068" s="21"/>
      <c r="F2068" s="328">
        <v>23.450000000000003</v>
      </c>
      <c r="G2068" s="328">
        <v>21.55</v>
      </c>
      <c r="H2068" s="331">
        <v>21.150000000000002</v>
      </c>
    </row>
    <row r="2069" spans="1:10" s="128" customFormat="1" x14ac:dyDescent="0.35">
      <c r="A2069" s="138" t="s">
        <v>10744</v>
      </c>
      <c r="B2069" s="21">
        <v>6</v>
      </c>
      <c r="C2069" s="20">
        <v>0.7</v>
      </c>
      <c r="D2069" s="135">
        <v>45.8</v>
      </c>
      <c r="E2069" s="21"/>
      <c r="F2069" s="328">
        <v>34.35</v>
      </c>
      <c r="G2069" s="328">
        <v>31.5</v>
      </c>
      <c r="H2069" s="331">
        <v>30.950000000000003</v>
      </c>
      <c r="I2069"/>
      <c r="J2069"/>
    </row>
    <row r="2070" spans="1:10" x14ac:dyDescent="0.35">
      <c r="A2070" s="138" t="s">
        <v>14618</v>
      </c>
      <c r="B2070" s="21">
        <v>6</v>
      </c>
      <c r="C2070" s="20">
        <v>0.7</v>
      </c>
      <c r="D2070" s="135">
        <v>59.4</v>
      </c>
      <c r="E2070" s="21"/>
      <c r="F2070" s="328">
        <v>55.95</v>
      </c>
      <c r="G2070" s="328">
        <v>51.400000000000006</v>
      </c>
      <c r="H2070" s="331">
        <v>50.45</v>
      </c>
    </row>
    <row r="2071" spans="1:10" x14ac:dyDescent="0.35">
      <c r="A2071" s="138" t="s">
        <v>14751</v>
      </c>
      <c r="B2071" s="21">
        <v>6</v>
      </c>
      <c r="C2071" s="20">
        <v>0.7</v>
      </c>
      <c r="D2071" s="135">
        <v>40.700000000000003</v>
      </c>
      <c r="E2071" s="21"/>
      <c r="F2071" s="328">
        <v>20.75</v>
      </c>
      <c r="G2071" s="328">
        <v>19.05</v>
      </c>
      <c r="H2071" s="331">
        <v>18.75</v>
      </c>
    </row>
    <row r="2072" spans="1:10" x14ac:dyDescent="0.35">
      <c r="A2072" s="138" t="s">
        <v>14631</v>
      </c>
      <c r="B2072" s="21">
        <v>6</v>
      </c>
      <c r="C2072" s="20">
        <v>0.7</v>
      </c>
      <c r="D2072" s="135">
        <v>35</v>
      </c>
      <c r="E2072" s="21"/>
      <c r="F2072" s="328">
        <v>23.6</v>
      </c>
      <c r="G2072" s="328">
        <v>21.700000000000003</v>
      </c>
      <c r="H2072" s="331">
        <v>21.3</v>
      </c>
    </row>
    <row r="2073" spans="1:10" x14ac:dyDescent="0.35">
      <c r="A2073" s="138" t="s">
        <v>10820</v>
      </c>
      <c r="B2073" s="21">
        <v>6</v>
      </c>
      <c r="C2073" s="20">
        <v>1</v>
      </c>
      <c r="D2073" s="135">
        <v>40</v>
      </c>
      <c r="E2073" s="21"/>
      <c r="F2073" s="328">
        <v>29.55</v>
      </c>
      <c r="G2073" s="328">
        <v>27.1</v>
      </c>
      <c r="H2073" s="331">
        <v>26.650000000000002</v>
      </c>
    </row>
    <row r="2074" spans="1:10" x14ac:dyDescent="0.35">
      <c r="A2074" s="138" t="s">
        <v>11019</v>
      </c>
      <c r="B2074" s="21">
        <v>6</v>
      </c>
      <c r="C2074" s="20">
        <v>0.7</v>
      </c>
      <c r="D2074" s="135">
        <v>43</v>
      </c>
      <c r="E2074" s="21"/>
      <c r="F2074" s="328">
        <v>51.45</v>
      </c>
      <c r="G2074" s="328">
        <v>47.25</v>
      </c>
      <c r="H2074" s="331">
        <v>46.400000000000006</v>
      </c>
    </row>
    <row r="2075" spans="1:10" x14ac:dyDescent="0.35">
      <c r="A2075" s="138" t="s">
        <v>11027</v>
      </c>
      <c r="B2075" s="21">
        <v>6</v>
      </c>
      <c r="C2075" s="20">
        <v>0.7</v>
      </c>
      <c r="D2075" s="135">
        <v>40</v>
      </c>
      <c r="E2075" s="21"/>
      <c r="F2075" s="328">
        <v>15.05</v>
      </c>
      <c r="G2075" s="328">
        <v>13.8</v>
      </c>
      <c r="H2075" s="331">
        <v>13.55</v>
      </c>
    </row>
    <row r="2076" spans="1:10" x14ac:dyDescent="0.35">
      <c r="A2076" s="138" t="s">
        <v>11031</v>
      </c>
      <c r="B2076" s="21">
        <v>6</v>
      </c>
      <c r="C2076" s="20">
        <v>0.7</v>
      </c>
      <c r="D2076" s="135">
        <v>45.3</v>
      </c>
      <c r="E2076" s="21"/>
      <c r="F2076" s="328">
        <v>26.05</v>
      </c>
      <c r="G2076" s="328">
        <v>23.900000000000002</v>
      </c>
      <c r="H2076" s="331">
        <v>23.5</v>
      </c>
    </row>
    <row r="2077" spans="1:10" s="128" customFormat="1" x14ac:dyDescent="0.35">
      <c r="A2077" s="138" t="s">
        <v>11039</v>
      </c>
      <c r="B2077" s="21">
        <v>6</v>
      </c>
      <c r="C2077" s="20">
        <v>0.7</v>
      </c>
      <c r="D2077" s="135">
        <v>58.4</v>
      </c>
      <c r="E2077" s="21"/>
      <c r="F2077" s="328">
        <v>98.600000000000009</v>
      </c>
      <c r="G2077" s="328">
        <v>90.5</v>
      </c>
      <c r="H2077" s="331">
        <v>88.9</v>
      </c>
      <c r="I2077"/>
      <c r="J2077"/>
    </row>
    <row r="2078" spans="1:10" s="128" customFormat="1" x14ac:dyDescent="0.35">
      <c r="A2078" s="138" t="s">
        <v>11041</v>
      </c>
      <c r="B2078" s="21">
        <v>3</v>
      </c>
      <c r="C2078" s="20">
        <v>0.7</v>
      </c>
      <c r="D2078" s="135">
        <v>40</v>
      </c>
      <c r="E2078" s="21"/>
      <c r="F2078" s="328">
        <v>39.450000000000003</v>
      </c>
      <c r="G2078" s="328">
        <v>36.200000000000003</v>
      </c>
      <c r="H2078" s="331">
        <v>35.550000000000004</v>
      </c>
      <c r="I2078"/>
      <c r="J2078"/>
    </row>
    <row r="2079" spans="1:10" x14ac:dyDescent="0.35">
      <c r="A2079" s="138" t="s">
        <v>11045</v>
      </c>
      <c r="B2079" s="21">
        <v>3</v>
      </c>
      <c r="C2079" s="20">
        <v>0.7</v>
      </c>
      <c r="D2079" s="135">
        <v>46</v>
      </c>
      <c r="E2079" s="21"/>
      <c r="F2079" s="328">
        <v>66.350000000000009</v>
      </c>
      <c r="G2079" s="328">
        <v>60.95</v>
      </c>
      <c r="H2079" s="331">
        <v>59.85</v>
      </c>
    </row>
    <row r="2080" spans="1:10" x14ac:dyDescent="0.35">
      <c r="A2080" s="138" t="s">
        <v>11049</v>
      </c>
      <c r="B2080" s="21">
        <v>3</v>
      </c>
      <c r="C2080" s="20">
        <v>0.7</v>
      </c>
      <c r="D2080" s="135">
        <v>46</v>
      </c>
      <c r="E2080" s="21"/>
      <c r="F2080" s="328">
        <v>182.9</v>
      </c>
      <c r="G2080" s="328">
        <v>167.9</v>
      </c>
      <c r="H2080" s="331">
        <v>164.9</v>
      </c>
    </row>
    <row r="2081" spans="1:10" x14ac:dyDescent="0.35">
      <c r="A2081" s="138" t="s">
        <v>11053</v>
      </c>
      <c r="B2081" s="21">
        <v>3</v>
      </c>
      <c r="C2081" s="20">
        <v>0.7</v>
      </c>
      <c r="D2081" s="135">
        <v>46</v>
      </c>
      <c r="E2081" s="21"/>
      <c r="F2081" s="328">
        <v>54.150000000000006</v>
      </c>
      <c r="G2081" s="328">
        <v>49.75</v>
      </c>
      <c r="H2081" s="331">
        <v>48.85</v>
      </c>
    </row>
    <row r="2082" spans="1:10" x14ac:dyDescent="0.35">
      <c r="A2082" s="138" t="s">
        <v>11105</v>
      </c>
      <c r="B2082" s="21">
        <v>6</v>
      </c>
      <c r="C2082" s="20">
        <v>0.75</v>
      </c>
      <c r="D2082" s="135">
        <v>46.85</v>
      </c>
      <c r="E2082" s="21"/>
      <c r="F2082" s="328">
        <v>27.700000000000003</v>
      </c>
      <c r="G2082" s="328">
        <v>25.450000000000003</v>
      </c>
      <c r="H2082" s="331">
        <v>25</v>
      </c>
    </row>
    <row r="2083" spans="1:10" x14ac:dyDescent="0.35">
      <c r="A2083" s="138" t="s">
        <v>11130</v>
      </c>
      <c r="B2083" s="21">
        <v>6</v>
      </c>
      <c r="C2083" s="20">
        <v>0.7</v>
      </c>
      <c r="D2083" s="135">
        <v>50</v>
      </c>
      <c r="E2083" s="21"/>
      <c r="F2083" s="328">
        <v>31.650000000000002</v>
      </c>
      <c r="G2083" s="328">
        <v>29.05</v>
      </c>
      <c r="H2083" s="331">
        <v>28.55</v>
      </c>
    </row>
    <row r="2084" spans="1:10" x14ac:dyDescent="0.35">
      <c r="A2084" s="138" t="s">
        <v>11168</v>
      </c>
      <c r="B2084" s="21">
        <v>6</v>
      </c>
      <c r="C2084" s="20">
        <v>0.5</v>
      </c>
      <c r="D2084" s="135">
        <v>56</v>
      </c>
      <c r="E2084" s="21"/>
      <c r="F2084" s="328">
        <v>28.35</v>
      </c>
      <c r="G2084" s="328">
        <v>26</v>
      </c>
      <c r="H2084" s="331">
        <v>25.55</v>
      </c>
    </row>
    <row r="2085" spans="1:10" x14ac:dyDescent="0.35">
      <c r="A2085" s="138" t="s">
        <v>11176</v>
      </c>
      <c r="B2085" s="21">
        <v>6</v>
      </c>
      <c r="C2085" s="20">
        <v>0.7</v>
      </c>
      <c r="D2085" s="135">
        <v>45</v>
      </c>
      <c r="E2085" s="21"/>
      <c r="F2085" s="328">
        <v>24.6</v>
      </c>
      <c r="G2085" s="328">
        <v>22.6</v>
      </c>
      <c r="H2085" s="331">
        <v>22.200000000000003</v>
      </c>
    </row>
    <row r="2086" spans="1:10" s="128" customFormat="1" x14ac:dyDescent="0.35">
      <c r="A2086" s="138" t="s">
        <v>14632</v>
      </c>
      <c r="B2086" s="21">
        <v>6</v>
      </c>
      <c r="C2086" s="20">
        <v>0.7</v>
      </c>
      <c r="D2086" s="135">
        <v>46</v>
      </c>
      <c r="E2086" s="21"/>
      <c r="F2086" s="328">
        <v>44.400000000000006</v>
      </c>
      <c r="G2086" s="328">
        <v>40.800000000000004</v>
      </c>
      <c r="H2086" s="331">
        <v>40.050000000000004</v>
      </c>
      <c r="I2086"/>
      <c r="J2086"/>
    </row>
    <row r="2087" spans="1:10" s="128" customFormat="1" x14ac:dyDescent="0.35">
      <c r="A2087" s="138" t="s">
        <v>11241</v>
      </c>
      <c r="B2087" s="21">
        <v>6</v>
      </c>
      <c r="C2087" s="20">
        <v>0.7</v>
      </c>
      <c r="D2087" s="135">
        <v>46</v>
      </c>
      <c r="E2087" s="21"/>
      <c r="F2087" s="328">
        <v>89.550000000000011</v>
      </c>
      <c r="G2087" s="328">
        <v>82.2</v>
      </c>
      <c r="H2087" s="331">
        <v>80.75</v>
      </c>
      <c r="I2087"/>
      <c r="J2087"/>
    </row>
    <row r="2088" spans="1:10" x14ac:dyDescent="0.35">
      <c r="A2088" s="138" t="s">
        <v>11245</v>
      </c>
      <c r="B2088" s="21">
        <v>6</v>
      </c>
      <c r="C2088" s="20">
        <v>0.7</v>
      </c>
      <c r="D2088" s="135">
        <v>40</v>
      </c>
      <c r="E2088" s="21"/>
      <c r="F2088" s="328">
        <v>41.45</v>
      </c>
      <c r="G2088" s="328">
        <v>38.050000000000004</v>
      </c>
      <c r="H2088" s="331">
        <v>37.35</v>
      </c>
    </row>
    <row r="2089" spans="1:10" x14ac:dyDescent="0.35">
      <c r="A2089" s="138" t="s">
        <v>11415</v>
      </c>
      <c r="B2089" s="21">
        <v>6</v>
      </c>
      <c r="C2089" s="20">
        <v>0.7</v>
      </c>
      <c r="D2089" s="135">
        <v>40</v>
      </c>
      <c r="E2089" s="21"/>
      <c r="F2089" s="328">
        <v>19</v>
      </c>
      <c r="G2089" s="328">
        <v>17.45</v>
      </c>
      <c r="H2089" s="331">
        <v>17.150000000000002</v>
      </c>
    </row>
    <row r="2090" spans="1:10" x14ac:dyDescent="0.35">
      <c r="A2090" s="138" t="s">
        <v>11419</v>
      </c>
      <c r="B2090" s="21">
        <v>6</v>
      </c>
      <c r="C2090" s="20">
        <v>0.7</v>
      </c>
      <c r="D2090" s="135">
        <v>40</v>
      </c>
      <c r="E2090" s="21"/>
      <c r="F2090" s="328">
        <v>17.350000000000001</v>
      </c>
      <c r="G2090" s="328">
        <v>15.950000000000001</v>
      </c>
      <c r="H2090" s="331">
        <v>15.65</v>
      </c>
    </row>
    <row r="2091" spans="1:10" x14ac:dyDescent="0.35">
      <c r="A2091" s="138" t="s">
        <v>11423</v>
      </c>
      <c r="B2091" s="21">
        <v>6</v>
      </c>
      <c r="C2091" s="20">
        <v>0.7</v>
      </c>
      <c r="D2091" s="135">
        <v>40</v>
      </c>
      <c r="E2091" s="21"/>
      <c r="F2091" s="328">
        <v>16.350000000000001</v>
      </c>
      <c r="G2091" s="328">
        <v>15.05</v>
      </c>
      <c r="H2091" s="331">
        <v>14.75</v>
      </c>
    </row>
    <row r="2092" spans="1:10" s="128" customFormat="1" x14ac:dyDescent="0.35">
      <c r="A2092" s="138" t="s">
        <v>14759</v>
      </c>
      <c r="B2092" s="21">
        <v>6</v>
      </c>
      <c r="C2092" s="20">
        <v>0.7</v>
      </c>
      <c r="D2092" s="135">
        <v>45</v>
      </c>
      <c r="E2092" s="21"/>
      <c r="F2092" s="328">
        <v>40.650000000000006</v>
      </c>
      <c r="G2092" s="328">
        <v>37.35</v>
      </c>
      <c r="H2092" s="331">
        <v>36.65</v>
      </c>
      <c r="I2092"/>
      <c r="J2092"/>
    </row>
    <row r="2093" spans="1:10" x14ac:dyDescent="0.35">
      <c r="A2093" s="138" t="s">
        <v>11653</v>
      </c>
      <c r="B2093" s="21">
        <v>6</v>
      </c>
      <c r="C2093" s="20">
        <v>0.7</v>
      </c>
      <c r="D2093" s="135">
        <v>40</v>
      </c>
      <c r="E2093" s="21"/>
      <c r="F2093" s="328">
        <v>49.7</v>
      </c>
      <c r="G2093" s="328">
        <v>45.6</v>
      </c>
      <c r="H2093" s="331">
        <v>44.800000000000004</v>
      </c>
    </row>
    <row r="2094" spans="1:10" x14ac:dyDescent="0.35">
      <c r="A2094" s="138" t="s">
        <v>11657</v>
      </c>
      <c r="B2094" s="21">
        <v>6</v>
      </c>
      <c r="C2094" s="20">
        <v>0.7</v>
      </c>
      <c r="D2094" s="135">
        <v>40</v>
      </c>
      <c r="E2094" s="21"/>
      <c r="F2094" s="328">
        <v>40.85</v>
      </c>
      <c r="G2094" s="328">
        <v>37.5</v>
      </c>
      <c r="H2094" s="331">
        <v>36.800000000000004</v>
      </c>
    </row>
    <row r="2095" spans="1:10" x14ac:dyDescent="0.35">
      <c r="A2095" s="138" t="s">
        <v>14827</v>
      </c>
      <c r="B2095" s="21">
        <v>6</v>
      </c>
      <c r="C2095" s="20">
        <v>0.7</v>
      </c>
      <c r="D2095" s="135">
        <v>46</v>
      </c>
      <c r="E2095" s="21"/>
      <c r="F2095" s="328">
        <v>35.85</v>
      </c>
      <c r="G2095" s="328">
        <v>32.950000000000003</v>
      </c>
      <c r="H2095" s="331">
        <v>32.35</v>
      </c>
    </row>
    <row r="2096" spans="1:10" x14ac:dyDescent="0.35">
      <c r="A2096" s="138" t="s">
        <v>14761</v>
      </c>
      <c r="B2096" s="21">
        <v>6</v>
      </c>
      <c r="C2096" s="20">
        <v>0.7</v>
      </c>
      <c r="D2096" s="135">
        <v>57</v>
      </c>
      <c r="E2096" s="21"/>
      <c r="F2096" s="328">
        <v>34.4</v>
      </c>
      <c r="G2096" s="328">
        <v>31.6</v>
      </c>
      <c r="H2096" s="331">
        <v>31</v>
      </c>
    </row>
    <row r="2097" spans="1:10" s="128" customFormat="1" x14ac:dyDescent="0.35">
      <c r="A2097" s="138" t="s">
        <v>14829</v>
      </c>
      <c r="B2097" s="21">
        <v>6</v>
      </c>
      <c r="C2097" s="20">
        <v>0.7</v>
      </c>
      <c r="D2097" s="135">
        <v>46</v>
      </c>
      <c r="E2097" s="21"/>
      <c r="F2097" s="328">
        <v>27.35</v>
      </c>
      <c r="G2097" s="328">
        <v>25.1</v>
      </c>
      <c r="H2097" s="331">
        <v>24.650000000000002</v>
      </c>
      <c r="I2097"/>
      <c r="J2097"/>
    </row>
    <row r="2098" spans="1:10" s="128" customFormat="1" x14ac:dyDescent="0.35">
      <c r="A2098" s="138" t="s">
        <v>11700</v>
      </c>
      <c r="B2098" s="21">
        <v>12</v>
      </c>
      <c r="C2098" s="20">
        <v>1</v>
      </c>
      <c r="D2098" s="135">
        <v>40</v>
      </c>
      <c r="E2098" s="21"/>
      <c r="F2098" s="328">
        <v>15.200000000000001</v>
      </c>
      <c r="G2098" s="328">
        <v>13.950000000000001</v>
      </c>
      <c r="H2098" s="331">
        <v>13.700000000000001</v>
      </c>
      <c r="I2098"/>
      <c r="J2098"/>
    </row>
    <row r="2099" spans="1:10" x14ac:dyDescent="0.35">
      <c r="A2099" s="138" t="s">
        <v>11704</v>
      </c>
      <c r="B2099" s="21">
        <v>12</v>
      </c>
      <c r="C2099" s="20">
        <v>1</v>
      </c>
      <c r="D2099" s="135">
        <v>40</v>
      </c>
      <c r="E2099" s="21"/>
      <c r="F2099" s="328">
        <v>14.850000000000001</v>
      </c>
      <c r="G2099" s="328">
        <v>13.600000000000001</v>
      </c>
      <c r="H2099" s="331">
        <v>13.4</v>
      </c>
    </row>
    <row r="2100" spans="1:10" x14ac:dyDescent="0.35">
      <c r="A2100" s="138" t="s">
        <v>11729</v>
      </c>
      <c r="B2100" s="21">
        <v>6</v>
      </c>
      <c r="C2100" s="20">
        <v>0.7</v>
      </c>
      <c r="D2100" s="135">
        <v>40</v>
      </c>
      <c r="E2100" s="21"/>
      <c r="F2100" s="328">
        <v>21.25</v>
      </c>
      <c r="G2100" s="328">
        <v>19.5</v>
      </c>
      <c r="H2100" s="331">
        <v>19.150000000000002</v>
      </c>
    </row>
    <row r="2101" spans="1:10" x14ac:dyDescent="0.35">
      <c r="A2101" s="138" t="s">
        <v>11743</v>
      </c>
      <c r="B2101" s="21">
        <v>6</v>
      </c>
      <c r="C2101" s="20">
        <v>0.7</v>
      </c>
      <c r="D2101" s="135">
        <v>43</v>
      </c>
      <c r="E2101" s="21"/>
      <c r="F2101" s="328">
        <v>97.2</v>
      </c>
      <c r="G2101" s="328">
        <v>89.25</v>
      </c>
      <c r="H2101" s="331">
        <v>87.65</v>
      </c>
    </row>
    <row r="2102" spans="1:10" s="128" customFormat="1" x14ac:dyDescent="0.35">
      <c r="A2102" s="138" t="s">
        <v>14550</v>
      </c>
      <c r="B2102" s="21">
        <v>12</v>
      </c>
      <c r="C2102" s="20">
        <v>0.7</v>
      </c>
      <c r="D2102" s="135">
        <v>43</v>
      </c>
      <c r="E2102" s="21"/>
      <c r="F2102" s="328">
        <v>28.3</v>
      </c>
      <c r="G2102" s="328">
        <v>25.950000000000003</v>
      </c>
      <c r="H2102" s="331">
        <v>25.5</v>
      </c>
      <c r="I2102"/>
      <c r="J2102"/>
    </row>
    <row r="2103" spans="1:10" x14ac:dyDescent="0.35">
      <c r="A2103" s="138" t="s">
        <v>11746</v>
      </c>
      <c r="B2103" s="21">
        <v>12</v>
      </c>
      <c r="C2103" s="20">
        <v>0.7</v>
      </c>
      <c r="D2103" s="135">
        <v>43</v>
      </c>
      <c r="E2103" s="21"/>
      <c r="F2103" s="328">
        <v>46.6</v>
      </c>
      <c r="G2103" s="328">
        <v>42.75</v>
      </c>
      <c r="H2103" s="331">
        <v>42</v>
      </c>
    </row>
    <row r="2104" spans="1:10" x14ac:dyDescent="0.35">
      <c r="A2104" s="138" t="s">
        <v>11862</v>
      </c>
      <c r="B2104" s="21">
        <v>6</v>
      </c>
      <c r="C2104" s="20">
        <v>0.7</v>
      </c>
      <c r="D2104" s="135">
        <v>51.5</v>
      </c>
      <c r="E2104" s="21"/>
      <c r="F2104" s="328">
        <v>43</v>
      </c>
      <c r="G2104" s="328">
        <v>39.5</v>
      </c>
      <c r="H2104" s="331">
        <v>38.800000000000004</v>
      </c>
    </row>
    <row r="2105" spans="1:10" x14ac:dyDescent="0.35">
      <c r="A2105" s="138" t="s">
        <v>11865</v>
      </c>
      <c r="B2105" s="21">
        <v>6</v>
      </c>
      <c r="C2105" s="20">
        <v>0.7</v>
      </c>
      <c r="D2105" s="135">
        <v>48</v>
      </c>
      <c r="E2105" s="21"/>
      <c r="F2105" s="328">
        <v>47.95</v>
      </c>
      <c r="G2105" s="328">
        <v>44</v>
      </c>
      <c r="H2105" s="331">
        <v>43.25</v>
      </c>
    </row>
    <row r="2106" spans="1:10" s="128" customFormat="1" x14ac:dyDescent="0.35">
      <c r="A2106" s="138" t="s">
        <v>11869</v>
      </c>
      <c r="B2106" s="21">
        <v>6</v>
      </c>
      <c r="C2106" s="20">
        <v>0.7</v>
      </c>
      <c r="D2106" s="135">
        <v>45</v>
      </c>
      <c r="E2106" s="21"/>
      <c r="F2106" s="328">
        <v>29.700000000000003</v>
      </c>
      <c r="G2106" s="328">
        <v>27.25</v>
      </c>
      <c r="H2106" s="331">
        <v>26.75</v>
      </c>
      <c r="I2106"/>
      <c r="J2106"/>
    </row>
    <row r="2107" spans="1:10" x14ac:dyDescent="0.35">
      <c r="A2107" s="138" t="s">
        <v>11927</v>
      </c>
      <c r="B2107" s="21">
        <v>6</v>
      </c>
      <c r="C2107" s="20">
        <v>0.7</v>
      </c>
      <c r="D2107" s="135">
        <v>43</v>
      </c>
      <c r="E2107" s="21"/>
      <c r="F2107" s="328">
        <v>30.05</v>
      </c>
      <c r="G2107" s="328">
        <v>27.6</v>
      </c>
      <c r="H2107" s="331">
        <v>27.1</v>
      </c>
    </row>
    <row r="2108" spans="1:10" s="128" customFormat="1" x14ac:dyDescent="0.35">
      <c r="A2108" s="138" t="s">
        <v>14864</v>
      </c>
      <c r="B2108" s="21">
        <v>6</v>
      </c>
      <c r="C2108" s="20">
        <v>0.7</v>
      </c>
      <c r="D2108" s="135">
        <v>43</v>
      </c>
      <c r="E2108" s="21"/>
      <c r="F2108" s="328">
        <v>31.05</v>
      </c>
      <c r="G2108" s="328">
        <v>28.5</v>
      </c>
      <c r="H2108" s="331">
        <v>28</v>
      </c>
      <c r="I2108"/>
      <c r="J2108"/>
    </row>
    <row r="2109" spans="1:10" s="128" customFormat="1" x14ac:dyDescent="0.35">
      <c r="A2109" s="138" t="s">
        <v>14865</v>
      </c>
      <c r="B2109" s="21">
        <v>6</v>
      </c>
      <c r="C2109" s="20">
        <v>0.7</v>
      </c>
      <c r="D2109" s="135">
        <v>43</v>
      </c>
      <c r="E2109" s="21"/>
      <c r="F2109" s="328">
        <v>48.400000000000006</v>
      </c>
      <c r="G2109" s="328">
        <v>44.45</v>
      </c>
      <c r="H2109" s="331">
        <v>43.650000000000006</v>
      </c>
      <c r="I2109"/>
      <c r="J2109"/>
    </row>
    <row r="2110" spans="1:10" x14ac:dyDescent="0.35">
      <c r="A2110" s="138" t="s">
        <v>11934</v>
      </c>
      <c r="B2110" s="21">
        <v>6</v>
      </c>
      <c r="C2110" s="20">
        <v>0.7</v>
      </c>
      <c r="D2110" s="135">
        <v>43</v>
      </c>
      <c r="E2110" s="21"/>
      <c r="F2110" s="328">
        <v>52.7</v>
      </c>
      <c r="G2110" s="328">
        <v>48.35</v>
      </c>
      <c r="H2110" s="331">
        <v>47.5</v>
      </c>
    </row>
    <row r="2111" spans="1:10" x14ac:dyDescent="0.35">
      <c r="A2111" s="138" t="s">
        <v>12158</v>
      </c>
      <c r="B2111" s="21">
        <v>6</v>
      </c>
      <c r="C2111" s="20">
        <v>0.7</v>
      </c>
      <c r="D2111" s="135">
        <v>46</v>
      </c>
      <c r="E2111" s="21"/>
      <c r="F2111" s="328">
        <v>33.9</v>
      </c>
      <c r="G2111" s="328">
        <v>31.150000000000002</v>
      </c>
      <c r="H2111" s="331">
        <v>30.6</v>
      </c>
    </row>
    <row r="2112" spans="1:10" x14ac:dyDescent="0.35">
      <c r="A2112" s="138" t="s">
        <v>12161</v>
      </c>
      <c r="B2112" s="21">
        <v>6</v>
      </c>
      <c r="C2112" s="20">
        <v>0.7</v>
      </c>
      <c r="D2112" s="135">
        <v>40</v>
      </c>
      <c r="E2112" s="21"/>
      <c r="F2112" s="328">
        <v>21.25</v>
      </c>
      <c r="G2112" s="328">
        <v>19.5</v>
      </c>
      <c r="H2112" s="331">
        <v>19.150000000000002</v>
      </c>
    </row>
    <row r="2113" spans="1:10" s="128" customFormat="1" x14ac:dyDescent="0.35">
      <c r="A2113" s="138" t="s">
        <v>12168</v>
      </c>
      <c r="B2113" s="21">
        <v>6</v>
      </c>
      <c r="C2113" s="20">
        <v>0.7</v>
      </c>
      <c r="D2113" s="135">
        <v>46</v>
      </c>
      <c r="E2113" s="21"/>
      <c r="F2113" s="328">
        <v>46.85</v>
      </c>
      <c r="G2113" s="328">
        <v>43</v>
      </c>
      <c r="H2113" s="331">
        <v>42.25</v>
      </c>
      <c r="I2113"/>
      <c r="J2113"/>
    </row>
    <row r="2114" spans="1:10" x14ac:dyDescent="0.35">
      <c r="A2114" s="138" t="s">
        <v>12172</v>
      </c>
      <c r="B2114" s="21">
        <v>6</v>
      </c>
      <c r="C2114" s="20">
        <v>0.7</v>
      </c>
      <c r="D2114" s="135">
        <v>46</v>
      </c>
      <c r="E2114" s="21"/>
      <c r="F2114" s="328">
        <v>77.350000000000009</v>
      </c>
      <c r="G2114" s="328">
        <v>71</v>
      </c>
      <c r="H2114" s="331">
        <v>69.75</v>
      </c>
    </row>
    <row r="2115" spans="1:10" s="128" customFormat="1" x14ac:dyDescent="0.35">
      <c r="A2115" s="138" t="s">
        <v>12176</v>
      </c>
      <c r="B2115" s="21">
        <v>6</v>
      </c>
      <c r="C2115" s="20">
        <v>0.7</v>
      </c>
      <c r="D2115" s="135">
        <v>40</v>
      </c>
      <c r="E2115" s="21"/>
      <c r="F2115" s="328">
        <v>19.8</v>
      </c>
      <c r="G2115" s="328">
        <v>18.150000000000002</v>
      </c>
      <c r="H2115" s="331">
        <v>17.850000000000001</v>
      </c>
      <c r="I2115"/>
      <c r="J2115"/>
    </row>
    <row r="2116" spans="1:10" x14ac:dyDescent="0.35">
      <c r="A2116" s="138" t="s">
        <v>12180</v>
      </c>
      <c r="B2116" s="21">
        <v>6</v>
      </c>
      <c r="C2116" s="20">
        <v>1</v>
      </c>
      <c r="D2116" s="135">
        <v>46</v>
      </c>
      <c r="E2116" s="21"/>
      <c r="F2116" s="328">
        <v>21.650000000000002</v>
      </c>
      <c r="G2116" s="328">
        <v>19.850000000000001</v>
      </c>
      <c r="H2116" s="331">
        <v>19.5</v>
      </c>
    </row>
    <row r="2117" spans="1:10" x14ac:dyDescent="0.35">
      <c r="A2117" s="138" t="s">
        <v>12247</v>
      </c>
      <c r="B2117" s="21">
        <v>6</v>
      </c>
      <c r="C2117" s="20">
        <v>0.5</v>
      </c>
      <c r="D2117" s="135">
        <v>50</v>
      </c>
      <c r="E2117" s="21"/>
      <c r="F2117" s="328">
        <v>26.400000000000002</v>
      </c>
      <c r="G2117" s="328">
        <v>24.25</v>
      </c>
      <c r="H2117" s="331">
        <v>23.85</v>
      </c>
    </row>
    <row r="2118" spans="1:10" x14ac:dyDescent="0.35">
      <c r="A2118" s="138" t="s">
        <v>12250</v>
      </c>
      <c r="B2118" s="21">
        <v>6</v>
      </c>
      <c r="C2118" s="20">
        <v>0.7</v>
      </c>
      <c r="D2118" s="135">
        <v>43</v>
      </c>
      <c r="E2118" s="21"/>
      <c r="F2118" s="328">
        <v>36.200000000000003</v>
      </c>
      <c r="G2118" s="328">
        <v>33.25</v>
      </c>
      <c r="H2118" s="331">
        <v>32.65</v>
      </c>
    </row>
    <row r="2119" spans="1:10" s="128" customFormat="1" x14ac:dyDescent="0.35">
      <c r="A2119" s="138" t="s">
        <v>12343</v>
      </c>
      <c r="B2119" s="21">
        <v>6</v>
      </c>
      <c r="C2119" s="20">
        <v>0.7</v>
      </c>
      <c r="D2119" s="135">
        <v>43</v>
      </c>
      <c r="E2119" s="21"/>
      <c r="F2119" s="328">
        <v>41.7</v>
      </c>
      <c r="G2119" s="328">
        <v>38.300000000000004</v>
      </c>
      <c r="H2119" s="331">
        <v>37.6</v>
      </c>
      <c r="I2119"/>
      <c r="J2119"/>
    </row>
    <row r="2120" spans="1:10" x14ac:dyDescent="0.35">
      <c r="A2120" s="138" t="s">
        <v>12347</v>
      </c>
      <c r="B2120" s="21">
        <v>6</v>
      </c>
      <c r="C2120" s="20">
        <v>0.7</v>
      </c>
      <c r="D2120" s="135">
        <v>43</v>
      </c>
      <c r="E2120" s="21"/>
      <c r="F2120" s="328">
        <v>25.400000000000002</v>
      </c>
      <c r="G2120" s="328">
        <v>23.35</v>
      </c>
      <c r="H2120" s="331">
        <v>22.900000000000002</v>
      </c>
    </row>
    <row r="2121" spans="1:10" s="128" customFormat="1" x14ac:dyDescent="0.35">
      <c r="A2121" s="138" t="s">
        <v>16025</v>
      </c>
      <c r="B2121" s="21">
        <v>6</v>
      </c>
      <c r="C2121" s="20">
        <v>0.7</v>
      </c>
      <c r="D2121" s="135">
        <v>45.8</v>
      </c>
      <c r="E2121" s="21"/>
      <c r="F2121" s="328">
        <v>42.45</v>
      </c>
      <c r="G2121" s="328">
        <v>38.950000000000003</v>
      </c>
      <c r="H2121" s="331">
        <v>38.25</v>
      </c>
      <c r="I2121"/>
      <c r="J2121"/>
    </row>
    <row r="2122" spans="1:10" x14ac:dyDescent="0.35">
      <c r="A2122" s="138" t="s">
        <v>12424</v>
      </c>
      <c r="B2122" s="21">
        <v>6</v>
      </c>
      <c r="C2122" s="20">
        <v>0.7</v>
      </c>
      <c r="D2122" s="135">
        <v>45.8</v>
      </c>
      <c r="E2122" s="21"/>
      <c r="F2122" s="328">
        <v>32.200000000000003</v>
      </c>
      <c r="G2122" s="328">
        <v>29.55</v>
      </c>
      <c r="H2122" s="331">
        <v>29.05</v>
      </c>
    </row>
    <row r="2123" spans="1:10" x14ac:dyDescent="0.35">
      <c r="A2123" s="138" t="s">
        <v>12431</v>
      </c>
      <c r="B2123" s="21">
        <v>6</v>
      </c>
      <c r="C2123" s="20">
        <v>1</v>
      </c>
      <c r="D2123" s="135">
        <v>45.8</v>
      </c>
      <c r="E2123" s="21"/>
      <c r="F2123" s="328">
        <v>53.45</v>
      </c>
      <c r="G2123" s="328">
        <v>49.050000000000004</v>
      </c>
      <c r="H2123" s="331">
        <v>48.2</v>
      </c>
    </row>
    <row r="2124" spans="1:10" s="128" customFormat="1" x14ac:dyDescent="0.35">
      <c r="A2124" s="138" t="s">
        <v>12435</v>
      </c>
      <c r="B2124" s="21">
        <v>6</v>
      </c>
      <c r="C2124" s="20">
        <v>0.7</v>
      </c>
      <c r="D2124" s="135">
        <v>45.8</v>
      </c>
      <c r="E2124" s="21"/>
      <c r="F2124" s="328">
        <v>52.95</v>
      </c>
      <c r="G2124" s="328">
        <v>48.6</v>
      </c>
      <c r="H2124" s="331">
        <v>47.75</v>
      </c>
      <c r="I2124"/>
      <c r="J2124"/>
    </row>
    <row r="2125" spans="1:10" x14ac:dyDescent="0.35">
      <c r="A2125" s="138" t="s">
        <v>12439</v>
      </c>
      <c r="B2125" s="21">
        <v>12</v>
      </c>
      <c r="C2125" s="20">
        <v>0.7</v>
      </c>
      <c r="D2125" s="135">
        <v>48.6</v>
      </c>
      <c r="E2125" s="21"/>
      <c r="F2125" s="328">
        <v>56.85</v>
      </c>
      <c r="G2125" s="328">
        <v>52.2</v>
      </c>
      <c r="H2125" s="331">
        <v>51.25</v>
      </c>
    </row>
    <row r="2126" spans="1:10" x14ac:dyDescent="0.35">
      <c r="A2126" s="138" t="s">
        <v>12443</v>
      </c>
      <c r="B2126" s="21">
        <v>6</v>
      </c>
      <c r="C2126" s="20">
        <v>0.7</v>
      </c>
      <c r="D2126" s="135">
        <v>45.8</v>
      </c>
      <c r="E2126" s="21"/>
      <c r="F2126" s="328">
        <v>38.85</v>
      </c>
      <c r="G2126" s="328">
        <v>35.65</v>
      </c>
      <c r="H2126" s="331">
        <v>35.050000000000004</v>
      </c>
    </row>
    <row r="2127" spans="1:10" x14ac:dyDescent="0.35">
      <c r="A2127" s="138" t="s">
        <v>12447</v>
      </c>
      <c r="B2127" s="21">
        <v>6</v>
      </c>
      <c r="C2127" s="20">
        <v>0.7</v>
      </c>
      <c r="D2127" s="135">
        <v>45.8</v>
      </c>
      <c r="E2127" s="21"/>
      <c r="F2127" s="328">
        <v>29.35</v>
      </c>
      <c r="G2127" s="328">
        <v>26.950000000000003</v>
      </c>
      <c r="H2127" s="331">
        <v>26.450000000000003</v>
      </c>
    </row>
    <row r="2128" spans="1:10" x14ac:dyDescent="0.35">
      <c r="A2128" s="138" t="s">
        <v>12450</v>
      </c>
      <c r="B2128" s="21">
        <v>6</v>
      </c>
      <c r="C2128" s="20">
        <v>0.7</v>
      </c>
      <c r="D2128" s="135">
        <v>45.8</v>
      </c>
      <c r="E2128" s="21"/>
      <c r="F2128" s="328">
        <v>32.200000000000003</v>
      </c>
      <c r="G2128" s="328">
        <v>29.55</v>
      </c>
      <c r="H2128" s="331">
        <v>29.05</v>
      </c>
    </row>
    <row r="2129" spans="1:10" s="128" customFormat="1" x14ac:dyDescent="0.35">
      <c r="A2129" s="138" t="s">
        <v>12454</v>
      </c>
      <c r="B2129" s="21">
        <v>6</v>
      </c>
      <c r="C2129" s="20">
        <v>0.7</v>
      </c>
      <c r="D2129" s="135">
        <v>45.8</v>
      </c>
      <c r="E2129" s="21"/>
      <c r="F2129" s="328">
        <v>54.150000000000006</v>
      </c>
      <c r="G2129" s="328">
        <v>49.7</v>
      </c>
      <c r="H2129" s="331">
        <v>48.85</v>
      </c>
      <c r="I2129"/>
      <c r="J2129"/>
    </row>
    <row r="2130" spans="1:10" x14ac:dyDescent="0.35">
      <c r="A2130" s="138" t="s">
        <v>12458</v>
      </c>
      <c r="B2130" s="21">
        <v>6</v>
      </c>
      <c r="C2130" s="20">
        <v>0.7</v>
      </c>
      <c r="D2130" s="135">
        <v>43</v>
      </c>
      <c r="E2130" s="21"/>
      <c r="F2130" s="328">
        <v>43.550000000000004</v>
      </c>
      <c r="G2130" s="328">
        <v>39.950000000000003</v>
      </c>
      <c r="H2130" s="331">
        <v>39.25</v>
      </c>
    </row>
    <row r="2131" spans="1:10" x14ac:dyDescent="0.35">
      <c r="A2131" s="138" t="s">
        <v>12462</v>
      </c>
      <c r="B2131" s="21">
        <v>6</v>
      </c>
      <c r="C2131" s="20">
        <v>0.7</v>
      </c>
      <c r="D2131" s="135">
        <v>46</v>
      </c>
      <c r="E2131" s="21"/>
      <c r="F2131" s="328">
        <v>88.350000000000009</v>
      </c>
      <c r="G2131" s="328">
        <v>81.100000000000009</v>
      </c>
      <c r="H2131" s="331">
        <v>79.650000000000006</v>
      </c>
    </row>
    <row r="2132" spans="1:10" x14ac:dyDescent="0.35">
      <c r="A2132" s="138" t="s">
        <v>12466</v>
      </c>
      <c r="B2132" s="21">
        <v>6</v>
      </c>
      <c r="C2132" s="20">
        <v>0.7</v>
      </c>
      <c r="D2132" s="135">
        <v>46.8</v>
      </c>
      <c r="E2132" s="21"/>
      <c r="F2132" s="328">
        <v>146.35</v>
      </c>
      <c r="G2132" s="328">
        <v>134.35</v>
      </c>
      <c r="H2132" s="331">
        <v>131.95000000000002</v>
      </c>
    </row>
    <row r="2133" spans="1:10" x14ac:dyDescent="0.35">
      <c r="A2133" s="138" t="s">
        <v>12470</v>
      </c>
      <c r="B2133" s="21">
        <v>6</v>
      </c>
      <c r="C2133" s="20">
        <v>0.7</v>
      </c>
      <c r="D2133" s="135">
        <v>57.5</v>
      </c>
      <c r="E2133" s="21"/>
      <c r="F2133" s="328">
        <v>61.300000000000004</v>
      </c>
      <c r="G2133" s="328">
        <v>56.25</v>
      </c>
      <c r="H2133" s="331">
        <v>55.25</v>
      </c>
    </row>
    <row r="2134" spans="1:10" s="128" customFormat="1" x14ac:dyDescent="0.35">
      <c r="A2134" s="138" t="s">
        <v>12474</v>
      </c>
      <c r="B2134" s="21">
        <v>6</v>
      </c>
      <c r="C2134" s="20">
        <v>0.7</v>
      </c>
      <c r="D2134" s="135">
        <v>40</v>
      </c>
      <c r="E2134" s="21"/>
      <c r="F2134" s="328">
        <v>20.950000000000003</v>
      </c>
      <c r="G2134" s="328">
        <v>19.25</v>
      </c>
      <c r="H2134" s="331">
        <v>18.900000000000002</v>
      </c>
      <c r="I2134"/>
      <c r="J2134"/>
    </row>
    <row r="2135" spans="1:10" x14ac:dyDescent="0.35">
      <c r="A2135" s="138" t="s">
        <v>12478</v>
      </c>
      <c r="B2135" s="21">
        <v>12</v>
      </c>
      <c r="C2135" s="20">
        <v>1</v>
      </c>
      <c r="D2135" s="135">
        <v>40</v>
      </c>
      <c r="E2135" s="21"/>
      <c r="F2135" s="328">
        <v>31.650000000000002</v>
      </c>
      <c r="G2135" s="328">
        <v>29.1</v>
      </c>
      <c r="H2135" s="331">
        <v>28.55</v>
      </c>
    </row>
    <row r="2136" spans="1:10" x14ac:dyDescent="0.35">
      <c r="A2136" s="138" t="s">
        <v>12482</v>
      </c>
      <c r="B2136" s="21">
        <v>6</v>
      </c>
      <c r="C2136" s="20">
        <v>0.7</v>
      </c>
      <c r="D2136" s="135">
        <v>40</v>
      </c>
      <c r="E2136" s="21"/>
      <c r="F2136" s="328">
        <v>31.25</v>
      </c>
      <c r="G2136" s="328">
        <v>28.700000000000003</v>
      </c>
      <c r="H2136" s="331">
        <v>28.200000000000003</v>
      </c>
    </row>
    <row r="2137" spans="1:10" x14ac:dyDescent="0.35">
      <c r="A2137" s="138" t="s">
        <v>12486</v>
      </c>
      <c r="B2137" s="21">
        <v>6</v>
      </c>
      <c r="C2137" s="20">
        <v>0.7</v>
      </c>
      <c r="D2137" s="135">
        <v>40</v>
      </c>
      <c r="E2137" s="21"/>
      <c r="F2137" s="328">
        <v>26.150000000000002</v>
      </c>
      <c r="G2137" s="328">
        <v>24</v>
      </c>
      <c r="H2137" s="331">
        <v>23.55</v>
      </c>
    </row>
    <row r="2138" spans="1:10" x14ac:dyDescent="0.35">
      <c r="A2138" s="138" t="s">
        <v>14311</v>
      </c>
      <c r="B2138" s="21">
        <v>6</v>
      </c>
      <c r="C2138" s="20">
        <v>0.7</v>
      </c>
      <c r="D2138" s="135">
        <v>40</v>
      </c>
      <c r="E2138" s="21"/>
      <c r="F2138" s="328">
        <v>26.150000000000002</v>
      </c>
      <c r="G2138" s="328">
        <v>24</v>
      </c>
      <c r="H2138" s="331">
        <v>23.55</v>
      </c>
    </row>
    <row r="2139" spans="1:10" x14ac:dyDescent="0.35">
      <c r="A2139" s="138" t="s">
        <v>12490</v>
      </c>
      <c r="B2139" s="21">
        <v>6</v>
      </c>
      <c r="C2139" s="20">
        <v>0.7</v>
      </c>
      <c r="D2139" s="135">
        <v>40</v>
      </c>
      <c r="E2139" s="21"/>
      <c r="F2139" s="328">
        <v>21.25</v>
      </c>
      <c r="G2139" s="328">
        <v>19.5</v>
      </c>
      <c r="H2139" s="331">
        <v>19.150000000000002</v>
      </c>
    </row>
    <row r="2140" spans="1:10" x14ac:dyDescent="0.35">
      <c r="A2140" s="138" t="s">
        <v>12494</v>
      </c>
      <c r="B2140" s="21">
        <v>12</v>
      </c>
      <c r="C2140" s="20">
        <v>1</v>
      </c>
      <c r="D2140" s="135">
        <v>40</v>
      </c>
      <c r="E2140" s="21"/>
      <c r="F2140" s="328">
        <v>31.25</v>
      </c>
      <c r="G2140" s="328">
        <v>28.700000000000003</v>
      </c>
      <c r="H2140" s="331">
        <v>28.200000000000003</v>
      </c>
    </row>
    <row r="2141" spans="1:10" s="128" customFormat="1" x14ac:dyDescent="0.35">
      <c r="A2141" s="138" t="s">
        <v>12594</v>
      </c>
      <c r="B2141" s="21">
        <v>6</v>
      </c>
      <c r="C2141" s="20">
        <v>0.7</v>
      </c>
      <c r="D2141" s="135">
        <v>40</v>
      </c>
      <c r="E2141" s="21"/>
      <c r="F2141" s="328">
        <v>11.25</v>
      </c>
      <c r="G2141" s="328">
        <v>10.350000000000001</v>
      </c>
      <c r="H2141" s="331">
        <v>10.15</v>
      </c>
      <c r="I2141"/>
      <c r="J2141"/>
    </row>
    <row r="2142" spans="1:10" x14ac:dyDescent="0.35">
      <c r="A2142" s="138" t="s">
        <v>12598</v>
      </c>
      <c r="B2142" s="21">
        <v>6</v>
      </c>
      <c r="C2142" s="20">
        <v>0.7</v>
      </c>
      <c r="D2142" s="135">
        <v>43</v>
      </c>
      <c r="E2142" s="21"/>
      <c r="F2142" s="328">
        <v>45.900000000000006</v>
      </c>
      <c r="G2142" s="328">
        <v>42.150000000000006</v>
      </c>
      <c r="H2142" s="331">
        <v>41.400000000000006</v>
      </c>
    </row>
    <row r="2143" spans="1:10" x14ac:dyDescent="0.35">
      <c r="A2143" s="138" t="s">
        <v>14768</v>
      </c>
      <c r="B2143" s="21">
        <v>6</v>
      </c>
      <c r="C2143" s="20">
        <v>0.7</v>
      </c>
      <c r="D2143" s="135">
        <v>50</v>
      </c>
      <c r="E2143" s="21"/>
      <c r="F2143" s="328">
        <v>61.85</v>
      </c>
      <c r="G2143" s="328">
        <v>56.800000000000004</v>
      </c>
      <c r="H2143" s="331">
        <v>55.75</v>
      </c>
    </row>
    <row r="2144" spans="1:10" s="128" customFormat="1" x14ac:dyDescent="0.35">
      <c r="A2144" s="138" t="s">
        <v>12609</v>
      </c>
      <c r="B2144" s="21">
        <v>6</v>
      </c>
      <c r="C2144" s="20">
        <v>0.7</v>
      </c>
      <c r="D2144" s="135">
        <v>50</v>
      </c>
      <c r="E2144" s="21"/>
      <c r="F2144" s="328">
        <v>72.850000000000009</v>
      </c>
      <c r="G2144" s="328">
        <v>66.850000000000009</v>
      </c>
      <c r="H2144" s="331">
        <v>65.650000000000006</v>
      </c>
      <c r="I2144"/>
      <c r="J2144"/>
    </row>
    <row r="2145" spans="1:10" x14ac:dyDescent="0.35">
      <c r="A2145" s="138" t="s">
        <v>12613</v>
      </c>
      <c r="B2145" s="21">
        <v>6</v>
      </c>
      <c r="C2145" s="20">
        <v>0.7</v>
      </c>
      <c r="D2145" s="135">
        <v>46</v>
      </c>
      <c r="E2145" s="21"/>
      <c r="F2145" s="328">
        <v>32.200000000000003</v>
      </c>
      <c r="G2145" s="328">
        <v>29.6</v>
      </c>
      <c r="H2145" s="331">
        <v>29.05</v>
      </c>
    </row>
    <row r="2146" spans="1:10" x14ac:dyDescent="0.35">
      <c r="A2146" s="138" t="s">
        <v>12617</v>
      </c>
      <c r="B2146" s="21">
        <v>6</v>
      </c>
      <c r="C2146" s="20">
        <v>0.7</v>
      </c>
      <c r="D2146" s="135">
        <v>46</v>
      </c>
      <c r="E2146" s="21"/>
      <c r="F2146" s="328">
        <v>32.200000000000003</v>
      </c>
      <c r="G2146" s="328">
        <v>29.6</v>
      </c>
      <c r="H2146" s="331">
        <v>29.05</v>
      </c>
    </row>
    <row r="2147" spans="1:10" x14ac:dyDescent="0.35">
      <c r="A2147" s="138" t="s">
        <v>12621</v>
      </c>
      <c r="B2147" s="21">
        <v>6</v>
      </c>
      <c r="C2147" s="20">
        <v>0.7</v>
      </c>
      <c r="D2147" s="135">
        <v>46</v>
      </c>
      <c r="E2147" s="21"/>
      <c r="F2147" s="328">
        <v>27.35</v>
      </c>
      <c r="G2147" s="328">
        <v>25.1</v>
      </c>
      <c r="H2147" s="331">
        <v>24.650000000000002</v>
      </c>
    </row>
    <row r="2148" spans="1:10" x14ac:dyDescent="0.35">
      <c r="A2148" s="138" t="s">
        <v>12625</v>
      </c>
      <c r="B2148" s="21">
        <v>6</v>
      </c>
      <c r="C2148" s="20">
        <v>0.7</v>
      </c>
      <c r="D2148" s="135">
        <v>46</v>
      </c>
      <c r="E2148" s="21"/>
      <c r="F2148" s="328">
        <v>32.75</v>
      </c>
      <c r="G2148" s="328">
        <v>30.1</v>
      </c>
      <c r="H2148" s="331">
        <v>29.55</v>
      </c>
    </row>
    <row r="2149" spans="1:10" x14ac:dyDescent="0.35">
      <c r="A2149" s="138" t="s">
        <v>12629</v>
      </c>
      <c r="B2149" s="21">
        <v>6</v>
      </c>
      <c r="C2149" s="20">
        <v>0.7</v>
      </c>
      <c r="D2149" s="135">
        <v>46</v>
      </c>
      <c r="E2149" s="21"/>
      <c r="F2149" s="328">
        <v>32.700000000000003</v>
      </c>
      <c r="G2149" s="328">
        <v>30</v>
      </c>
      <c r="H2149" s="331">
        <v>29.5</v>
      </c>
    </row>
    <row r="2150" spans="1:10" x14ac:dyDescent="0.35">
      <c r="A2150" s="138" t="s">
        <v>12633</v>
      </c>
      <c r="B2150" s="21">
        <v>6</v>
      </c>
      <c r="C2150" s="20">
        <v>0.7</v>
      </c>
      <c r="D2150" s="135">
        <v>46</v>
      </c>
      <c r="E2150" s="21"/>
      <c r="F2150" s="328">
        <v>20.950000000000003</v>
      </c>
      <c r="G2150" s="328">
        <v>19.200000000000003</v>
      </c>
      <c r="H2150" s="331">
        <v>18.850000000000001</v>
      </c>
    </row>
    <row r="2151" spans="1:10" x14ac:dyDescent="0.35">
      <c r="A2151" s="138" t="s">
        <v>12637</v>
      </c>
      <c r="B2151" s="21">
        <v>6</v>
      </c>
      <c r="C2151" s="20">
        <v>0.7</v>
      </c>
      <c r="D2151" s="135">
        <v>46</v>
      </c>
      <c r="E2151" s="21"/>
      <c r="F2151" s="328">
        <v>32.200000000000003</v>
      </c>
      <c r="G2151" s="328">
        <v>29.6</v>
      </c>
      <c r="H2151" s="331">
        <v>29.05</v>
      </c>
    </row>
    <row r="2152" spans="1:10" x14ac:dyDescent="0.35">
      <c r="A2152" s="138" t="s">
        <v>12641</v>
      </c>
      <c r="B2152" s="21">
        <v>6</v>
      </c>
      <c r="C2152" s="20">
        <v>0.7</v>
      </c>
      <c r="D2152" s="135">
        <v>46</v>
      </c>
      <c r="E2152" s="21"/>
      <c r="F2152" s="328">
        <v>28.150000000000002</v>
      </c>
      <c r="G2152" s="328">
        <v>25.8</v>
      </c>
      <c r="H2152" s="331">
        <v>25.35</v>
      </c>
    </row>
    <row r="2153" spans="1:10" x14ac:dyDescent="0.35">
      <c r="A2153" s="138" t="s">
        <v>12652</v>
      </c>
      <c r="B2153" s="21">
        <v>12</v>
      </c>
      <c r="C2153" s="20">
        <v>0.7</v>
      </c>
      <c r="D2153" s="135">
        <v>40</v>
      </c>
      <c r="E2153" s="21"/>
      <c r="F2153" s="328">
        <v>17.95</v>
      </c>
      <c r="G2153" s="328">
        <v>16.5</v>
      </c>
      <c r="H2153" s="331">
        <v>16.2</v>
      </c>
    </row>
    <row r="2154" spans="1:10" s="128" customFormat="1" x14ac:dyDescent="0.35">
      <c r="A2154" s="138" t="s">
        <v>14554</v>
      </c>
      <c r="B2154" s="21">
        <v>12</v>
      </c>
      <c r="C2154" s="20">
        <v>0.7</v>
      </c>
      <c r="D2154" s="135">
        <v>43</v>
      </c>
      <c r="E2154" s="21"/>
      <c r="F2154" s="328">
        <v>23.400000000000002</v>
      </c>
      <c r="G2154" s="328">
        <v>21.5</v>
      </c>
      <c r="H2154" s="331">
        <v>21.1</v>
      </c>
      <c r="I2154"/>
      <c r="J2154"/>
    </row>
    <row r="2155" spans="1:10" x14ac:dyDescent="0.35">
      <c r="A2155" s="138" t="s">
        <v>12661</v>
      </c>
      <c r="B2155" s="21">
        <v>6</v>
      </c>
      <c r="C2155" s="20">
        <v>0.7</v>
      </c>
      <c r="D2155" s="135">
        <v>43</v>
      </c>
      <c r="E2155" s="21"/>
      <c r="F2155" s="328">
        <v>23.400000000000002</v>
      </c>
      <c r="G2155" s="328">
        <v>21.5</v>
      </c>
      <c r="H2155" s="331">
        <v>21.1</v>
      </c>
    </row>
    <row r="2156" spans="1:10" x14ac:dyDescent="0.35">
      <c r="A2156" s="138" t="s">
        <v>12709</v>
      </c>
      <c r="B2156" s="21">
        <v>6</v>
      </c>
      <c r="C2156" s="20">
        <v>0.7</v>
      </c>
      <c r="D2156" s="135">
        <v>40</v>
      </c>
      <c r="E2156" s="21"/>
      <c r="F2156" s="328">
        <v>41.45</v>
      </c>
      <c r="G2156" s="328">
        <v>38.050000000000004</v>
      </c>
      <c r="H2156" s="331">
        <v>37.35</v>
      </c>
    </row>
    <row r="2157" spans="1:10" x14ac:dyDescent="0.35">
      <c r="A2157" s="138" t="s">
        <v>12713</v>
      </c>
      <c r="B2157" s="21">
        <v>6</v>
      </c>
      <c r="C2157" s="20">
        <v>0.7</v>
      </c>
      <c r="D2157" s="135">
        <v>40</v>
      </c>
      <c r="E2157" s="21"/>
      <c r="F2157" s="328">
        <v>22.450000000000003</v>
      </c>
      <c r="G2157" s="328">
        <v>20.650000000000002</v>
      </c>
      <c r="H2157" s="331">
        <v>20.25</v>
      </c>
    </row>
    <row r="2158" spans="1:10" x14ac:dyDescent="0.35">
      <c r="A2158" s="138" t="s">
        <v>14398</v>
      </c>
      <c r="B2158" s="21">
        <v>6</v>
      </c>
      <c r="C2158" s="20">
        <v>0.7</v>
      </c>
      <c r="D2158" s="135">
        <v>40</v>
      </c>
      <c r="E2158" s="21"/>
      <c r="F2158" s="328">
        <v>20.05</v>
      </c>
      <c r="G2158" s="328">
        <v>18.400000000000002</v>
      </c>
      <c r="H2158" s="331">
        <v>18.05</v>
      </c>
    </row>
    <row r="2159" spans="1:10" x14ac:dyDescent="0.35">
      <c r="A2159" s="138" t="s">
        <v>12735</v>
      </c>
      <c r="B2159" s="21">
        <v>6</v>
      </c>
      <c r="C2159" s="20">
        <v>0.7</v>
      </c>
      <c r="D2159" s="135">
        <v>40</v>
      </c>
      <c r="E2159" s="21"/>
      <c r="F2159" s="328">
        <v>59.75</v>
      </c>
      <c r="G2159" s="328">
        <v>54.85</v>
      </c>
      <c r="H2159" s="331">
        <v>53.85</v>
      </c>
    </row>
    <row r="2160" spans="1:10" x14ac:dyDescent="0.35">
      <c r="A2160" s="138" t="s">
        <v>12739</v>
      </c>
      <c r="B2160" s="21">
        <v>6</v>
      </c>
      <c r="C2160" s="20">
        <v>0.7</v>
      </c>
      <c r="D2160" s="135">
        <v>43</v>
      </c>
      <c r="E2160" s="21"/>
      <c r="F2160" s="328">
        <v>76.5</v>
      </c>
      <c r="G2160" s="328">
        <v>70.2</v>
      </c>
      <c r="H2160" s="331">
        <v>68.95</v>
      </c>
    </row>
    <row r="2161" spans="1:10" x14ac:dyDescent="0.35">
      <c r="A2161" s="138" t="s">
        <v>12743</v>
      </c>
      <c r="B2161" s="21">
        <v>6</v>
      </c>
      <c r="C2161" s="20">
        <v>0.7</v>
      </c>
      <c r="D2161" s="135">
        <v>40</v>
      </c>
      <c r="E2161" s="21"/>
      <c r="F2161" s="328">
        <v>103</v>
      </c>
      <c r="G2161" s="328">
        <v>94.550000000000011</v>
      </c>
      <c r="H2161" s="331">
        <v>92.850000000000009</v>
      </c>
    </row>
    <row r="2162" spans="1:10" x14ac:dyDescent="0.35">
      <c r="A2162" s="138" t="s">
        <v>12749</v>
      </c>
      <c r="B2162" s="21">
        <v>6</v>
      </c>
      <c r="C2162" s="20">
        <v>0.7</v>
      </c>
      <c r="D2162" s="135">
        <v>43</v>
      </c>
      <c r="E2162" s="21"/>
      <c r="F2162" s="328">
        <v>231.4</v>
      </c>
      <c r="G2162" s="328">
        <v>212.45000000000002</v>
      </c>
      <c r="H2162" s="331">
        <v>208.65</v>
      </c>
    </row>
    <row r="2163" spans="1:10" x14ac:dyDescent="0.35">
      <c r="A2163" s="138" t="s">
        <v>12751</v>
      </c>
      <c r="B2163" s="21">
        <v>6</v>
      </c>
      <c r="C2163" s="20">
        <v>0.7</v>
      </c>
      <c r="D2163" s="135">
        <v>46.9</v>
      </c>
      <c r="E2163" s="21"/>
      <c r="F2163" s="328">
        <v>329.35</v>
      </c>
      <c r="G2163" s="328">
        <v>302.35000000000002</v>
      </c>
      <c r="H2163" s="331">
        <v>296.95</v>
      </c>
    </row>
    <row r="2164" spans="1:10" s="128" customFormat="1" x14ac:dyDescent="0.35">
      <c r="A2164" s="138" t="s">
        <v>12755</v>
      </c>
      <c r="B2164" s="21">
        <v>1</v>
      </c>
      <c r="C2164" s="20">
        <v>0.7</v>
      </c>
      <c r="D2164" s="135">
        <v>43.8</v>
      </c>
      <c r="E2164" s="21"/>
      <c r="F2164" s="328">
        <v>615.80000000000007</v>
      </c>
      <c r="G2164" s="328">
        <v>565.30000000000007</v>
      </c>
      <c r="H2164" s="331">
        <v>555.20000000000005</v>
      </c>
      <c r="I2164"/>
      <c r="J2164"/>
    </row>
    <row r="2165" spans="1:10" x14ac:dyDescent="0.35">
      <c r="A2165" s="138" t="s">
        <v>12759</v>
      </c>
      <c r="B2165" s="21">
        <v>1</v>
      </c>
      <c r="C2165" s="20">
        <v>0.7</v>
      </c>
      <c r="D2165" s="135">
        <v>42</v>
      </c>
      <c r="E2165" s="21"/>
      <c r="F2165" s="328">
        <v>1530.65</v>
      </c>
      <c r="G2165" s="328">
        <v>1405.15</v>
      </c>
      <c r="H2165" s="331">
        <v>1380.1000000000001</v>
      </c>
    </row>
    <row r="2166" spans="1:10" x14ac:dyDescent="0.35">
      <c r="A2166" s="138" t="s">
        <v>12763</v>
      </c>
      <c r="B2166" s="21">
        <v>1</v>
      </c>
      <c r="C2166" s="20">
        <v>0.7</v>
      </c>
      <c r="D2166" s="135">
        <v>43.2</v>
      </c>
      <c r="E2166" s="21"/>
      <c r="F2166" s="328">
        <v>4580.75</v>
      </c>
      <c r="G2166" s="328">
        <v>4205.25</v>
      </c>
      <c r="H2166" s="331">
        <v>4130.1500000000005</v>
      </c>
    </row>
    <row r="2167" spans="1:10" x14ac:dyDescent="0.35">
      <c r="A2167" s="138" t="s">
        <v>12766</v>
      </c>
      <c r="B2167" s="21">
        <v>6</v>
      </c>
      <c r="C2167" s="20">
        <v>1</v>
      </c>
      <c r="D2167" s="135">
        <v>44</v>
      </c>
      <c r="E2167" s="21"/>
      <c r="F2167" s="328">
        <v>123.35000000000001</v>
      </c>
      <c r="G2167" s="328">
        <v>113.25</v>
      </c>
      <c r="H2167" s="331">
        <v>111.25</v>
      </c>
    </row>
    <row r="2168" spans="1:10" x14ac:dyDescent="0.35">
      <c r="A2168" s="138" t="s">
        <v>12775</v>
      </c>
      <c r="B2168" s="21">
        <v>6</v>
      </c>
      <c r="C2168" s="20">
        <v>0.7</v>
      </c>
      <c r="D2168" s="135">
        <v>40</v>
      </c>
      <c r="E2168" s="21"/>
      <c r="F2168" s="328">
        <v>200.65</v>
      </c>
      <c r="G2168" s="328">
        <v>184.20000000000002</v>
      </c>
      <c r="H2168" s="331">
        <v>180.9</v>
      </c>
    </row>
    <row r="2169" spans="1:10" x14ac:dyDescent="0.35">
      <c r="A2169" s="138" t="s">
        <v>12779</v>
      </c>
      <c r="B2169" s="21">
        <v>6</v>
      </c>
      <c r="C2169" s="20">
        <v>0.7</v>
      </c>
      <c r="D2169" s="135">
        <v>46.5</v>
      </c>
      <c r="E2169" s="21"/>
      <c r="F2169" s="328">
        <v>65.8</v>
      </c>
      <c r="G2169" s="328">
        <v>60.400000000000006</v>
      </c>
      <c r="H2169" s="331">
        <v>59.35</v>
      </c>
    </row>
    <row r="2170" spans="1:10" x14ac:dyDescent="0.35">
      <c r="A2170" s="138" t="s">
        <v>12783</v>
      </c>
      <c r="B2170" s="21">
        <v>6</v>
      </c>
      <c r="C2170" s="20">
        <v>1</v>
      </c>
      <c r="D2170" s="135">
        <v>41.5</v>
      </c>
      <c r="E2170" s="21"/>
      <c r="F2170" s="328">
        <v>84.65</v>
      </c>
      <c r="G2170" s="328">
        <v>77.7</v>
      </c>
      <c r="H2170" s="331">
        <v>76.3</v>
      </c>
    </row>
    <row r="2171" spans="1:10" s="128" customFormat="1" x14ac:dyDescent="0.35">
      <c r="A2171" s="138" t="s">
        <v>14607</v>
      </c>
      <c r="B2171" s="21">
        <v>6</v>
      </c>
      <c r="C2171" s="20">
        <v>1</v>
      </c>
      <c r="D2171" s="135">
        <v>41.5</v>
      </c>
      <c r="E2171" s="21"/>
      <c r="F2171" s="328">
        <v>84.65</v>
      </c>
      <c r="G2171" s="328">
        <v>77.7</v>
      </c>
      <c r="H2171" s="331">
        <v>76.3</v>
      </c>
      <c r="I2171"/>
      <c r="J2171"/>
    </row>
    <row r="2172" spans="1:10" x14ac:dyDescent="0.35">
      <c r="A2172" s="138" t="s">
        <v>14446</v>
      </c>
      <c r="B2172" s="21">
        <v>6</v>
      </c>
      <c r="C2172" s="20">
        <v>1</v>
      </c>
      <c r="D2172" s="135">
        <v>40</v>
      </c>
      <c r="E2172" s="21"/>
      <c r="F2172" s="328">
        <v>64.900000000000006</v>
      </c>
      <c r="G2172" s="328">
        <v>59.6</v>
      </c>
      <c r="H2172" s="331">
        <v>58.550000000000004</v>
      </c>
    </row>
    <row r="2173" spans="1:10" x14ac:dyDescent="0.35">
      <c r="A2173" s="138" t="s">
        <v>12788</v>
      </c>
      <c r="B2173" s="21">
        <v>6</v>
      </c>
      <c r="C2173" s="20">
        <v>0.7</v>
      </c>
      <c r="D2173" s="135">
        <v>40</v>
      </c>
      <c r="E2173" s="21"/>
      <c r="F2173" s="328">
        <v>35.050000000000004</v>
      </c>
      <c r="G2173" s="328">
        <v>32.15</v>
      </c>
      <c r="H2173" s="331">
        <v>31.6</v>
      </c>
    </row>
    <row r="2174" spans="1:10" s="128" customFormat="1" x14ac:dyDescent="0.35">
      <c r="A2174" s="138" t="s">
        <v>12792</v>
      </c>
      <c r="B2174" s="21">
        <v>6</v>
      </c>
      <c r="C2174" s="20">
        <v>0.7</v>
      </c>
      <c r="D2174" s="135">
        <v>40</v>
      </c>
      <c r="E2174" s="21"/>
      <c r="F2174" s="328">
        <v>23.150000000000002</v>
      </c>
      <c r="G2174" s="328">
        <v>21.25</v>
      </c>
      <c r="H2174" s="331">
        <v>20.85</v>
      </c>
      <c r="I2174"/>
      <c r="J2174"/>
    </row>
    <row r="2175" spans="1:10" x14ac:dyDescent="0.35">
      <c r="A2175" s="138" t="s">
        <v>12796</v>
      </c>
      <c r="B2175" s="21">
        <v>6</v>
      </c>
      <c r="C2175" s="20">
        <v>0.7</v>
      </c>
      <c r="D2175" s="135">
        <v>40</v>
      </c>
      <c r="E2175" s="21"/>
      <c r="F2175" s="328">
        <v>30.450000000000003</v>
      </c>
      <c r="G2175" s="328">
        <v>27.950000000000003</v>
      </c>
      <c r="H2175" s="331">
        <v>27.450000000000003</v>
      </c>
    </row>
    <row r="2176" spans="1:10" x14ac:dyDescent="0.35">
      <c r="A2176" s="138" t="s">
        <v>12823</v>
      </c>
      <c r="B2176" s="21">
        <v>6</v>
      </c>
      <c r="C2176" s="20">
        <v>1</v>
      </c>
      <c r="D2176" s="135">
        <v>43</v>
      </c>
      <c r="E2176" s="21"/>
      <c r="F2176" s="328">
        <v>50.650000000000006</v>
      </c>
      <c r="G2176" s="328">
        <v>46.5</v>
      </c>
      <c r="H2176" s="331">
        <v>45.7</v>
      </c>
    </row>
    <row r="2177" spans="1:10" x14ac:dyDescent="0.35">
      <c r="A2177" s="138" t="s">
        <v>12827</v>
      </c>
      <c r="B2177" s="21">
        <v>6</v>
      </c>
      <c r="C2177" s="20">
        <v>0.7</v>
      </c>
      <c r="D2177" s="135">
        <v>43</v>
      </c>
      <c r="E2177" s="21"/>
      <c r="F2177" s="328">
        <v>38.050000000000004</v>
      </c>
      <c r="G2177" s="328">
        <v>34.950000000000003</v>
      </c>
      <c r="H2177" s="331">
        <v>34.300000000000004</v>
      </c>
    </row>
    <row r="2178" spans="1:10" x14ac:dyDescent="0.35">
      <c r="A2178" s="138" t="s">
        <v>12831</v>
      </c>
      <c r="B2178" s="21">
        <v>6</v>
      </c>
      <c r="C2178" s="20">
        <v>0.7</v>
      </c>
      <c r="D2178" s="135">
        <v>46</v>
      </c>
      <c r="E2178" s="21"/>
      <c r="F2178" s="328">
        <v>76.75</v>
      </c>
      <c r="G2178" s="328">
        <v>70.45</v>
      </c>
      <c r="H2178" s="331">
        <v>69.2</v>
      </c>
    </row>
    <row r="2179" spans="1:10" x14ac:dyDescent="0.35">
      <c r="A2179" s="138" t="s">
        <v>14772</v>
      </c>
      <c r="B2179" s="21">
        <v>6</v>
      </c>
      <c r="C2179" s="20">
        <v>0.7</v>
      </c>
      <c r="D2179" s="135">
        <v>61</v>
      </c>
      <c r="E2179" s="21"/>
      <c r="F2179" s="328">
        <v>79.900000000000006</v>
      </c>
      <c r="G2179" s="328">
        <v>73.350000000000009</v>
      </c>
      <c r="H2179" s="331">
        <v>72.05</v>
      </c>
    </row>
    <row r="2180" spans="1:10" x14ac:dyDescent="0.35">
      <c r="A2180" s="138" t="s">
        <v>12835</v>
      </c>
      <c r="B2180" s="21">
        <v>6</v>
      </c>
      <c r="C2180" s="20">
        <v>0.7</v>
      </c>
      <c r="D2180" s="135">
        <v>58.6</v>
      </c>
      <c r="E2180" s="21"/>
      <c r="F2180" s="328">
        <v>79.7</v>
      </c>
      <c r="G2180" s="328">
        <v>73.150000000000006</v>
      </c>
      <c r="H2180" s="331">
        <v>71.850000000000009</v>
      </c>
    </row>
    <row r="2181" spans="1:10" s="128" customFormat="1" x14ac:dyDescent="0.35">
      <c r="A2181" s="138" t="s">
        <v>14774</v>
      </c>
      <c r="B2181" s="21">
        <v>6</v>
      </c>
      <c r="C2181" s="20">
        <v>0.7</v>
      </c>
      <c r="D2181" s="135">
        <v>58.2</v>
      </c>
      <c r="E2181" s="21"/>
      <c r="F2181" s="328">
        <v>79.650000000000006</v>
      </c>
      <c r="G2181" s="328">
        <v>73.150000000000006</v>
      </c>
      <c r="H2181" s="331">
        <v>71.8</v>
      </c>
      <c r="I2181"/>
      <c r="J2181"/>
    </row>
    <row r="2182" spans="1:10" x14ac:dyDescent="0.35">
      <c r="A2182" s="138" t="s">
        <v>14776</v>
      </c>
      <c r="B2182" s="21">
        <v>6</v>
      </c>
      <c r="C2182" s="20">
        <v>0.7</v>
      </c>
      <c r="D2182" s="135">
        <v>59.4</v>
      </c>
      <c r="E2182" s="21"/>
      <c r="F2182" s="328">
        <v>79.75</v>
      </c>
      <c r="G2182" s="328">
        <v>73.2</v>
      </c>
      <c r="H2182" s="331">
        <v>71.900000000000006</v>
      </c>
    </row>
    <row r="2183" spans="1:10" x14ac:dyDescent="0.35">
      <c r="A2183" s="138" t="s">
        <v>12839</v>
      </c>
      <c r="B2183" s="21">
        <v>6</v>
      </c>
      <c r="C2183" s="20">
        <v>0.7</v>
      </c>
      <c r="D2183" s="135">
        <v>46</v>
      </c>
      <c r="E2183" s="21"/>
      <c r="F2183" s="328">
        <v>68.8</v>
      </c>
      <c r="G2183" s="328">
        <v>63.2</v>
      </c>
      <c r="H2183" s="331">
        <v>62.050000000000004</v>
      </c>
    </row>
    <row r="2184" spans="1:10" s="128" customFormat="1" x14ac:dyDescent="0.35">
      <c r="A2184" s="138" t="s">
        <v>12843</v>
      </c>
      <c r="B2184" s="21">
        <v>6</v>
      </c>
      <c r="C2184" s="20">
        <v>0.7</v>
      </c>
      <c r="D2184" s="135">
        <v>48</v>
      </c>
      <c r="E2184" s="21"/>
      <c r="F2184" s="328">
        <v>42.45</v>
      </c>
      <c r="G2184" s="328">
        <v>39</v>
      </c>
      <c r="H2184" s="331">
        <v>38.300000000000004</v>
      </c>
      <c r="I2184"/>
      <c r="J2184"/>
    </row>
    <row r="2185" spans="1:10" x14ac:dyDescent="0.35">
      <c r="A2185" s="138" t="s">
        <v>12850</v>
      </c>
      <c r="B2185" s="21">
        <v>6</v>
      </c>
      <c r="C2185" s="20">
        <v>0.7</v>
      </c>
      <c r="D2185" s="135">
        <v>40</v>
      </c>
      <c r="E2185" s="21"/>
      <c r="F2185" s="328">
        <v>31.05</v>
      </c>
      <c r="G2185" s="328">
        <v>28.55</v>
      </c>
      <c r="H2185" s="331">
        <v>28</v>
      </c>
    </row>
    <row r="2186" spans="1:10" x14ac:dyDescent="0.35">
      <c r="A2186" s="138" t="s">
        <v>12853</v>
      </c>
      <c r="B2186" s="21">
        <v>3</v>
      </c>
      <c r="C2186" s="20">
        <v>0.7</v>
      </c>
      <c r="D2186" s="135">
        <v>40</v>
      </c>
      <c r="E2186" s="21"/>
      <c r="F2186" s="328">
        <v>34</v>
      </c>
      <c r="G2186" s="328">
        <v>31.200000000000003</v>
      </c>
      <c r="H2186" s="331">
        <v>30.650000000000002</v>
      </c>
    </row>
    <row r="2187" spans="1:10" x14ac:dyDescent="0.35">
      <c r="A2187" s="138" t="s">
        <v>12856</v>
      </c>
      <c r="B2187" s="21">
        <v>6</v>
      </c>
      <c r="C2187" s="20">
        <v>0.7</v>
      </c>
      <c r="D2187" s="135">
        <v>40</v>
      </c>
      <c r="E2187" s="21"/>
      <c r="F2187" s="328">
        <v>39</v>
      </c>
      <c r="G2187" s="328">
        <v>35.800000000000004</v>
      </c>
      <c r="H2187" s="331">
        <v>35.15</v>
      </c>
    </row>
    <row r="2188" spans="1:10" x14ac:dyDescent="0.35">
      <c r="A2188" s="138" t="s">
        <v>12860</v>
      </c>
      <c r="B2188" s="21">
        <v>6</v>
      </c>
      <c r="C2188" s="20">
        <v>0.7</v>
      </c>
      <c r="D2188" s="135">
        <v>40</v>
      </c>
      <c r="E2188" s="21"/>
      <c r="F2188" s="328">
        <v>48.75</v>
      </c>
      <c r="G2188" s="328">
        <v>44.75</v>
      </c>
      <c r="H2188" s="331">
        <v>43.95</v>
      </c>
    </row>
    <row r="2189" spans="1:10" x14ac:dyDescent="0.35">
      <c r="A2189" s="138" t="s">
        <v>12868</v>
      </c>
      <c r="B2189" s="21">
        <v>6</v>
      </c>
      <c r="C2189" s="20">
        <v>0.7</v>
      </c>
      <c r="D2189" s="135">
        <v>40</v>
      </c>
      <c r="E2189" s="21"/>
      <c r="F2189" s="328">
        <v>81.7</v>
      </c>
      <c r="G2189" s="328">
        <v>75</v>
      </c>
      <c r="H2189" s="331">
        <v>73.650000000000006</v>
      </c>
    </row>
    <row r="2190" spans="1:10" x14ac:dyDescent="0.35">
      <c r="A2190" s="138" t="s">
        <v>12872</v>
      </c>
      <c r="B2190" s="21">
        <v>6</v>
      </c>
      <c r="C2190" s="20">
        <v>0.7</v>
      </c>
      <c r="D2190" s="135">
        <v>40</v>
      </c>
      <c r="E2190" s="21"/>
      <c r="F2190" s="328">
        <v>37.15</v>
      </c>
      <c r="G2190" s="328">
        <v>34.15</v>
      </c>
      <c r="H2190" s="331">
        <v>33.5</v>
      </c>
    </row>
    <row r="2191" spans="1:10" x14ac:dyDescent="0.35">
      <c r="A2191" s="138" t="s">
        <v>12883</v>
      </c>
      <c r="B2191" s="21">
        <v>3</v>
      </c>
      <c r="C2191" s="20">
        <v>0.7</v>
      </c>
      <c r="D2191" s="135">
        <v>40</v>
      </c>
      <c r="E2191" s="21"/>
      <c r="F2191" s="328">
        <v>26.8</v>
      </c>
      <c r="G2191" s="328">
        <v>24.6</v>
      </c>
      <c r="H2191" s="331">
        <v>24.150000000000002</v>
      </c>
    </row>
    <row r="2192" spans="1:10" s="128" customFormat="1" x14ac:dyDescent="0.35">
      <c r="A2192" s="138" t="s">
        <v>12890</v>
      </c>
      <c r="B2192" s="21">
        <v>6</v>
      </c>
      <c r="C2192" s="20">
        <v>0.7</v>
      </c>
      <c r="D2192" s="135">
        <v>40</v>
      </c>
      <c r="E2192" s="21"/>
      <c r="F2192" s="328">
        <v>38.6</v>
      </c>
      <c r="G2192" s="328">
        <v>35.4</v>
      </c>
      <c r="H2192" s="331">
        <v>34.800000000000004</v>
      </c>
      <c r="I2192"/>
      <c r="J2192"/>
    </row>
    <row r="2193" spans="1:10" x14ac:dyDescent="0.35">
      <c r="A2193" s="138" t="s">
        <v>12894</v>
      </c>
      <c r="B2193" s="21">
        <v>6</v>
      </c>
      <c r="C2193" s="20">
        <v>0.7</v>
      </c>
      <c r="D2193" s="135">
        <v>48.8</v>
      </c>
      <c r="E2193" s="21"/>
      <c r="F2193" s="328">
        <v>58.7</v>
      </c>
      <c r="G2193" s="328">
        <v>53.900000000000006</v>
      </c>
      <c r="H2193" s="331">
        <v>52.900000000000006</v>
      </c>
    </row>
    <row r="2194" spans="1:10" s="128" customFormat="1" x14ac:dyDescent="0.35">
      <c r="A2194" s="138" t="s">
        <v>12898</v>
      </c>
      <c r="B2194" s="21">
        <v>6</v>
      </c>
      <c r="C2194" s="20">
        <v>0.7</v>
      </c>
      <c r="D2194" s="135">
        <v>43</v>
      </c>
      <c r="E2194" s="21"/>
      <c r="F2194" s="328">
        <v>53.900000000000006</v>
      </c>
      <c r="G2194" s="328">
        <v>49.5</v>
      </c>
      <c r="H2194" s="331">
        <v>48.6</v>
      </c>
      <c r="I2194"/>
      <c r="J2194"/>
    </row>
    <row r="2195" spans="1:10" x14ac:dyDescent="0.35">
      <c r="A2195" s="138" t="s">
        <v>12904</v>
      </c>
      <c r="B2195" s="21">
        <v>6</v>
      </c>
      <c r="C2195" s="20">
        <v>0.7</v>
      </c>
      <c r="D2195" s="135">
        <v>46</v>
      </c>
      <c r="E2195" s="21"/>
      <c r="F2195" s="328">
        <v>48.7</v>
      </c>
      <c r="G2195" s="328">
        <v>44.7</v>
      </c>
      <c r="H2195" s="331">
        <v>43.900000000000006</v>
      </c>
    </row>
    <row r="2196" spans="1:10" x14ac:dyDescent="0.35">
      <c r="A2196" s="138" t="s">
        <v>12907</v>
      </c>
      <c r="B2196" s="21">
        <v>6</v>
      </c>
      <c r="C2196" s="20">
        <v>0.7</v>
      </c>
      <c r="D2196" s="135">
        <v>40</v>
      </c>
      <c r="E2196" s="21"/>
      <c r="F2196" s="328">
        <v>26.8</v>
      </c>
      <c r="G2196" s="328">
        <v>24.6</v>
      </c>
      <c r="H2196" s="331">
        <v>24.150000000000002</v>
      </c>
    </row>
    <row r="2197" spans="1:10" x14ac:dyDescent="0.35">
      <c r="A2197" s="138" t="s">
        <v>12911</v>
      </c>
      <c r="B2197" s="21">
        <v>6</v>
      </c>
      <c r="C2197" s="20">
        <v>0.7</v>
      </c>
      <c r="D2197" s="135">
        <v>40</v>
      </c>
      <c r="E2197" s="21"/>
      <c r="F2197" s="328">
        <v>23.150000000000002</v>
      </c>
      <c r="G2197" s="328">
        <v>21.25</v>
      </c>
      <c r="H2197" s="331">
        <v>20.85</v>
      </c>
    </row>
    <row r="2198" spans="1:10" x14ac:dyDescent="0.35">
      <c r="A2198" s="138" t="s">
        <v>12913</v>
      </c>
      <c r="B2198" s="21">
        <v>6</v>
      </c>
      <c r="C2198" s="20">
        <v>0.7</v>
      </c>
      <c r="D2198" s="135">
        <v>43</v>
      </c>
      <c r="E2198" s="21"/>
      <c r="F2198" s="328">
        <v>80.100000000000009</v>
      </c>
      <c r="G2198" s="328">
        <v>73.5</v>
      </c>
      <c r="H2198" s="331">
        <v>72.2</v>
      </c>
    </row>
    <row r="2199" spans="1:10" x14ac:dyDescent="0.35">
      <c r="A2199" s="138" t="s">
        <v>12930</v>
      </c>
      <c r="B2199" s="21">
        <v>6</v>
      </c>
      <c r="C2199" s="20">
        <v>0.7</v>
      </c>
      <c r="D2199" s="135">
        <v>40</v>
      </c>
      <c r="E2199" s="21"/>
      <c r="F2199" s="328">
        <v>93.300000000000011</v>
      </c>
      <c r="G2199" s="328">
        <v>85.65</v>
      </c>
      <c r="H2199" s="331">
        <v>84.100000000000009</v>
      </c>
    </row>
    <row r="2200" spans="1:10" x14ac:dyDescent="0.35">
      <c r="A2200" s="138" t="s">
        <v>12934</v>
      </c>
      <c r="B2200" s="21">
        <v>6</v>
      </c>
      <c r="C2200" s="20">
        <v>0.7</v>
      </c>
      <c r="D2200" s="135">
        <v>40</v>
      </c>
      <c r="E2200" s="21"/>
      <c r="F2200" s="328">
        <v>104.9</v>
      </c>
      <c r="G2200" s="328">
        <v>96.300000000000011</v>
      </c>
      <c r="H2200" s="331">
        <v>94.550000000000011</v>
      </c>
    </row>
    <row r="2201" spans="1:10" x14ac:dyDescent="0.35">
      <c r="A2201" s="138" t="s">
        <v>12938</v>
      </c>
      <c r="B2201" s="21">
        <v>6</v>
      </c>
      <c r="C2201" s="20">
        <v>0.7</v>
      </c>
      <c r="D2201" s="135">
        <v>40</v>
      </c>
      <c r="E2201" s="21"/>
      <c r="F2201" s="328">
        <v>90.800000000000011</v>
      </c>
      <c r="G2201" s="328">
        <v>83.350000000000009</v>
      </c>
      <c r="H2201" s="331">
        <v>81.850000000000009</v>
      </c>
    </row>
    <row r="2202" spans="1:10" s="128" customFormat="1" x14ac:dyDescent="0.35">
      <c r="A2202" s="138" t="s">
        <v>12942</v>
      </c>
      <c r="B2202" s="21">
        <v>6</v>
      </c>
      <c r="C2202" s="20">
        <v>0.7</v>
      </c>
      <c r="D2202" s="135">
        <v>43</v>
      </c>
      <c r="E2202" s="21"/>
      <c r="F2202" s="328">
        <v>150.9</v>
      </c>
      <c r="G2202" s="328">
        <v>138.55000000000001</v>
      </c>
      <c r="H2202" s="331">
        <v>136.05000000000001</v>
      </c>
      <c r="I2202"/>
      <c r="J2202"/>
    </row>
    <row r="2203" spans="1:10" x14ac:dyDescent="0.35">
      <c r="A2203" s="138" t="s">
        <v>16078</v>
      </c>
      <c r="B2203" s="21">
        <v>6</v>
      </c>
      <c r="C2203" s="20">
        <v>0.7</v>
      </c>
      <c r="D2203" s="135">
        <v>43</v>
      </c>
      <c r="E2203" s="21"/>
      <c r="F2203" s="328">
        <v>432.70000000000005</v>
      </c>
      <c r="G2203" s="328">
        <v>397.25</v>
      </c>
      <c r="H2203" s="331">
        <v>390.15000000000003</v>
      </c>
    </row>
    <row r="2204" spans="1:10" s="128" customFormat="1" x14ac:dyDescent="0.35">
      <c r="A2204" s="138" t="s">
        <v>12949</v>
      </c>
      <c r="B2204" s="21">
        <v>6</v>
      </c>
      <c r="C2204" s="20">
        <v>0.7</v>
      </c>
      <c r="D2204" s="135">
        <v>43</v>
      </c>
      <c r="E2204" s="21"/>
      <c r="F2204" s="328">
        <v>365.6</v>
      </c>
      <c r="G2204" s="328">
        <v>335.65000000000003</v>
      </c>
      <c r="H2204" s="331">
        <v>329.65000000000003</v>
      </c>
      <c r="I2204"/>
      <c r="J2204"/>
    </row>
    <row r="2205" spans="1:10" x14ac:dyDescent="0.35">
      <c r="A2205" s="138" t="s">
        <v>12954</v>
      </c>
      <c r="B2205" s="21">
        <v>6</v>
      </c>
      <c r="C2205" s="20">
        <v>0.7</v>
      </c>
      <c r="D2205" s="135">
        <v>43</v>
      </c>
      <c r="E2205" s="21"/>
      <c r="F2205" s="328">
        <v>365.6</v>
      </c>
      <c r="G2205" s="328">
        <v>335.65000000000003</v>
      </c>
      <c r="H2205" s="331">
        <v>329.65000000000003</v>
      </c>
    </row>
    <row r="2206" spans="1:10" x14ac:dyDescent="0.35">
      <c r="A2206" s="138" t="s">
        <v>14866</v>
      </c>
      <c r="B2206" s="21">
        <v>6</v>
      </c>
      <c r="C2206" s="20">
        <v>0.7</v>
      </c>
      <c r="D2206" s="135">
        <v>43</v>
      </c>
      <c r="E2206" s="21"/>
      <c r="F2206" s="328">
        <v>469.3</v>
      </c>
      <c r="G2206" s="328">
        <v>430.85</v>
      </c>
      <c r="H2206" s="331">
        <v>423.15000000000003</v>
      </c>
    </row>
    <row r="2207" spans="1:10" x14ac:dyDescent="0.35">
      <c r="A2207" s="138" t="s">
        <v>12958</v>
      </c>
      <c r="B2207" s="21">
        <v>3</v>
      </c>
      <c r="C2207" s="20">
        <v>0.7</v>
      </c>
      <c r="D2207" s="135">
        <v>43</v>
      </c>
      <c r="E2207" s="21"/>
      <c r="F2207" s="328">
        <v>2750.7000000000003</v>
      </c>
      <c r="G2207" s="328">
        <v>2525.25</v>
      </c>
      <c r="H2207" s="331">
        <v>2480.15</v>
      </c>
    </row>
    <row r="2208" spans="1:10" x14ac:dyDescent="0.35">
      <c r="A2208" s="138" t="s">
        <v>12960</v>
      </c>
      <c r="B2208" s="21">
        <v>3</v>
      </c>
      <c r="C2208" s="20">
        <v>0.7</v>
      </c>
      <c r="D2208" s="135">
        <v>43</v>
      </c>
      <c r="E2208" s="21"/>
      <c r="F2208" s="328">
        <v>5678.7000000000007</v>
      </c>
      <c r="G2208" s="328">
        <v>5213.25</v>
      </c>
      <c r="H2208" s="331">
        <v>5120.1500000000005</v>
      </c>
    </row>
    <row r="2209" spans="1:10" x14ac:dyDescent="0.35">
      <c r="A2209" s="138" t="s">
        <v>12962</v>
      </c>
      <c r="B2209" s="21">
        <v>6</v>
      </c>
      <c r="C2209" s="20">
        <v>0.7</v>
      </c>
      <c r="D2209" s="135">
        <v>47.9</v>
      </c>
      <c r="E2209" s="21"/>
      <c r="F2209" s="328">
        <v>2629.15</v>
      </c>
      <c r="G2209" s="328">
        <v>2413.65</v>
      </c>
      <c r="H2209" s="331">
        <v>2370.5500000000002</v>
      </c>
    </row>
    <row r="2210" spans="1:10" x14ac:dyDescent="0.35">
      <c r="A2210" s="138" t="s">
        <v>14867</v>
      </c>
      <c r="B2210" s="21">
        <v>6</v>
      </c>
      <c r="C2210" s="20">
        <v>0.7</v>
      </c>
      <c r="D2210" s="135">
        <v>43</v>
      </c>
      <c r="E2210" s="21"/>
      <c r="F2210" s="328">
        <v>146</v>
      </c>
      <c r="G2210" s="328">
        <v>134.05000000000001</v>
      </c>
      <c r="H2210" s="331">
        <v>131.65</v>
      </c>
    </row>
    <row r="2211" spans="1:10" x14ac:dyDescent="0.35">
      <c r="A2211" s="138" t="s">
        <v>14869</v>
      </c>
      <c r="B2211" s="21">
        <v>6</v>
      </c>
      <c r="C2211" s="20">
        <v>0.7</v>
      </c>
      <c r="D2211" s="135">
        <v>43</v>
      </c>
      <c r="E2211" s="21"/>
      <c r="F2211" s="328">
        <v>152.1</v>
      </c>
      <c r="G2211" s="328">
        <v>139.65</v>
      </c>
      <c r="H2211" s="331">
        <v>137.15</v>
      </c>
    </row>
    <row r="2212" spans="1:10" s="128" customFormat="1" x14ac:dyDescent="0.35">
      <c r="A2212" s="138" t="s">
        <v>12966</v>
      </c>
      <c r="B2212" s="21">
        <v>6</v>
      </c>
      <c r="C2212" s="20">
        <v>0.7</v>
      </c>
      <c r="D2212" s="135">
        <v>52.5</v>
      </c>
      <c r="E2212" s="21"/>
      <c r="F2212" s="328">
        <v>244.45000000000002</v>
      </c>
      <c r="G2212" s="328">
        <v>224.4</v>
      </c>
      <c r="H2212" s="331">
        <v>220.4</v>
      </c>
      <c r="I2212"/>
      <c r="J2212"/>
    </row>
    <row r="2213" spans="1:10" x14ac:dyDescent="0.35">
      <c r="A2213" s="138" t="s">
        <v>12971</v>
      </c>
      <c r="B2213" s="21">
        <v>6</v>
      </c>
      <c r="C2213" s="20">
        <v>0.7</v>
      </c>
      <c r="D2213" s="135">
        <v>50.3</v>
      </c>
      <c r="E2213" s="21"/>
      <c r="F2213" s="328">
        <v>188.15</v>
      </c>
      <c r="G2213" s="328">
        <v>172.70000000000002</v>
      </c>
      <c r="H2213" s="331">
        <v>169.65</v>
      </c>
    </row>
    <row r="2214" spans="1:10" s="128" customFormat="1" x14ac:dyDescent="0.35">
      <c r="A2214" s="138" t="s">
        <v>12975</v>
      </c>
      <c r="B2214" s="21">
        <v>6</v>
      </c>
      <c r="C2214" s="20">
        <v>0.7</v>
      </c>
      <c r="D2214" s="135">
        <v>44.9</v>
      </c>
      <c r="E2214" s="21"/>
      <c r="F2214" s="328">
        <v>432.90000000000003</v>
      </c>
      <c r="G2214" s="328">
        <v>397.40000000000003</v>
      </c>
      <c r="H2214" s="331">
        <v>390.3</v>
      </c>
      <c r="I2214"/>
      <c r="J2214"/>
    </row>
    <row r="2215" spans="1:10" x14ac:dyDescent="0.35">
      <c r="A2215" s="138" t="s">
        <v>14778</v>
      </c>
      <c r="B2215" s="21">
        <v>6</v>
      </c>
      <c r="C2215" s="20">
        <v>0.7</v>
      </c>
      <c r="D2215" s="135">
        <v>44.2</v>
      </c>
      <c r="E2215" s="21"/>
      <c r="F2215" s="328">
        <v>179.05</v>
      </c>
      <c r="G2215" s="328">
        <v>164.4</v>
      </c>
      <c r="H2215" s="331">
        <v>161.45000000000002</v>
      </c>
    </row>
    <row r="2216" spans="1:10" x14ac:dyDescent="0.35">
      <c r="A2216" s="138" t="s">
        <v>12979</v>
      </c>
      <c r="B2216" s="21">
        <v>6</v>
      </c>
      <c r="C2216" s="20">
        <v>0.7</v>
      </c>
      <c r="D2216" s="135">
        <v>44</v>
      </c>
      <c r="E2216" s="21"/>
      <c r="F2216" s="328">
        <v>219.3</v>
      </c>
      <c r="G2216" s="328">
        <v>201.35000000000002</v>
      </c>
      <c r="H2216" s="331">
        <v>197.75</v>
      </c>
    </row>
    <row r="2217" spans="1:10" x14ac:dyDescent="0.35">
      <c r="A2217" s="138" t="s">
        <v>14780</v>
      </c>
      <c r="B2217" s="21">
        <v>6</v>
      </c>
      <c r="C2217" s="20">
        <v>0.7</v>
      </c>
      <c r="D2217" s="135">
        <v>43.7</v>
      </c>
      <c r="E2217" s="21"/>
      <c r="F2217" s="328">
        <v>2140.8000000000002</v>
      </c>
      <c r="G2217" s="328">
        <v>1965.3000000000002</v>
      </c>
      <c r="H2217" s="331">
        <v>1930.2</v>
      </c>
    </row>
    <row r="2218" spans="1:10" x14ac:dyDescent="0.35">
      <c r="A2218" s="138" t="s">
        <v>16086</v>
      </c>
      <c r="B2218" s="21">
        <v>6</v>
      </c>
      <c r="C2218" s="20">
        <v>0.7</v>
      </c>
      <c r="D2218" s="135">
        <v>43.7</v>
      </c>
      <c r="E2218" s="21"/>
      <c r="F2218" s="328">
        <v>2140.8000000000002</v>
      </c>
      <c r="G2218" s="328">
        <v>1965.3000000000002</v>
      </c>
      <c r="H2218" s="331">
        <v>1930.2</v>
      </c>
    </row>
    <row r="2219" spans="1:10" x14ac:dyDescent="0.35">
      <c r="A2219" s="138" t="s">
        <v>16089</v>
      </c>
      <c r="B2219" s="21">
        <v>6</v>
      </c>
      <c r="C2219" s="20">
        <v>0.7</v>
      </c>
      <c r="D2219" s="135">
        <v>43.7</v>
      </c>
      <c r="E2219" s="21"/>
      <c r="F2219" s="328">
        <v>2140.8000000000002</v>
      </c>
      <c r="G2219" s="328">
        <v>1965.3000000000002</v>
      </c>
      <c r="H2219" s="331">
        <v>1930.2</v>
      </c>
    </row>
    <row r="2220" spans="1:10" x14ac:dyDescent="0.35">
      <c r="A2220" s="138" t="s">
        <v>12983</v>
      </c>
      <c r="B2220" s="21">
        <v>1</v>
      </c>
      <c r="C2220" s="20">
        <v>0.7</v>
      </c>
      <c r="D2220" s="135">
        <v>46</v>
      </c>
      <c r="E2220" s="21"/>
      <c r="F2220" s="328">
        <v>5374</v>
      </c>
      <c r="G2220" s="328">
        <v>4933.5</v>
      </c>
      <c r="H2220" s="331">
        <v>4845.4000000000005</v>
      </c>
    </row>
    <row r="2221" spans="1:10" x14ac:dyDescent="0.35">
      <c r="A2221" s="138" t="s">
        <v>12989</v>
      </c>
      <c r="B2221" s="21">
        <v>3</v>
      </c>
      <c r="C2221" s="20">
        <v>0.7</v>
      </c>
      <c r="D2221" s="135">
        <v>43</v>
      </c>
      <c r="E2221" s="21"/>
      <c r="F2221" s="328">
        <v>329</v>
      </c>
      <c r="G2221" s="328">
        <v>302.05</v>
      </c>
      <c r="H2221" s="331">
        <v>296.65000000000003</v>
      </c>
    </row>
    <row r="2222" spans="1:10" s="128" customFormat="1" x14ac:dyDescent="0.35">
      <c r="A2222" s="138" t="s">
        <v>13003</v>
      </c>
      <c r="B2222" s="21">
        <v>6</v>
      </c>
      <c r="C2222" s="20">
        <v>0.7</v>
      </c>
      <c r="D2222" s="135">
        <v>40</v>
      </c>
      <c r="E2222" s="21"/>
      <c r="F2222" s="328">
        <v>19.5</v>
      </c>
      <c r="G2222" s="328">
        <v>17.900000000000002</v>
      </c>
      <c r="H2222" s="331">
        <v>17.55</v>
      </c>
      <c r="I2222"/>
      <c r="J2222"/>
    </row>
    <row r="2223" spans="1:10" x14ac:dyDescent="0.35">
      <c r="A2223" s="138" t="s">
        <v>13013</v>
      </c>
      <c r="B2223" s="21">
        <v>6</v>
      </c>
      <c r="C2223" s="20">
        <v>0.7</v>
      </c>
      <c r="D2223" s="135">
        <v>40</v>
      </c>
      <c r="E2223" s="21"/>
      <c r="F2223" s="328">
        <v>25.200000000000003</v>
      </c>
      <c r="G2223" s="328">
        <v>23.150000000000002</v>
      </c>
      <c r="H2223" s="331">
        <v>22.75</v>
      </c>
    </row>
    <row r="2224" spans="1:10" s="128" customFormat="1" x14ac:dyDescent="0.35">
      <c r="A2224" s="138" t="s">
        <v>13021</v>
      </c>
      <c r="B2224" s="21">
        <v>12</v>
      </c>
      <c r="C2224" s="20">
        <v>0.05</v>
      </c>
      <c r="D2224" s="135">
        <v>40</v>
      </c>
      <c r="E2224" s="21"/>
      <c r="F2224" s="328">
        <v>4.1000000000000005</v>
      </c>
      <c r="G2224" s="328">
        <v>3.8000000000000003</v>
      </c>
      <c r="H2224" s="331">
        <v>3.7</v>
      </c>
      <c r="I2224"/>
      <c r="J2224"/>
    </row>
    <row r="2225" spans="1:8" x14ac:dyDescent="0.35">
      <c r="A2225" s="138" t="s">
        <v>23346</v>
      </c>
      <c r="B2225" s="21">
        <v>6</v>
      </c>
      <c r="C2225" s="20">
        <v>0.7</v>
      </c>
      <c r="D2225" s="135">
        <v>40</v>
      </c>
      <c r="E2225" s="21"/>
      <c r="F2225" s="328">
        <v>17</v>
      </c>
      <c r="G2225" s="328">
        <v>15.600000000000001</v>
      </c>
      <c r="H2225" s="331">
        <v>15.3</v>
      </c>
    </row>
    <row r="2226" spans="1:8" x14ac:dyDescent="0.35">
      <c r="A2226" s="138" t="s">
        <v>13028</v>
      </c>
      <c r="B2226" s="21">
        <v>6</v>
      </c>
      <c r="C2226" s="20">
        <v>0.7</v>
      </c>
      <c r="D2226" s="135">
        <v>40</v>
      </c>
      <c r="E2226" s="21"/>
      <c r="F2226" s="328">
        <v>19.5</v>
      </c>
      <c r="G2226" s="328">
        <v>17.900000000000002</v>
      </c>
      <c r="H2226" s="331">
        <v>17.55</v>
      </c>
    </row>
    <row r="2227" spans="1:8" x14ac:dyDescent="0.35">
      <c r="A2227" s="138" t="s">
        <v>13038</v>
      </c>
      <c r="B2227" s="21">
        <v>6</v>
      </c>
      <c r="C2227" s="20">
        <v>0.7</v>
      </c>
      <c r="D2227" s="135">
        <v>40</v>
      </c>
      <c r="E2227" s="21"/>
      <c r="F2227" s="328">
        <v>26.8</v>
      </c>
      <c r="G2227" s="328">
        <v>24.6</v>
      </c>
      <c r="H2227" s="331">
        <v>24.150000000000002</v>
      </c>
    </row>
    <row r="2228" spans="1:8" x14ac:dyDescent="0.35">
      <c r="A2228" s="138" t="s">
        <v>14400</v>
      </c>
      <c r="B2228" s="21">
        <v>6</v>
      </c>
      <c r="C2228" s="20">
        <v>0.7</v>
      </c>
      <c r="D2228" s="135">
        <v>40</v>
      </c>
      <c r="E2228" s="21"/>
      <c r="F2228" s="328">
        <v>25.450000000000003</v>
      </c>
      <c r="G2228" s="328">
        <v>23.400000000000002</v>
      </c>
      <c r="H2228" s="331">
        <v>22.950000000000003</v>
      </c>
    </row>
    <row r="2229" spans="1:8" x14ac:dyDescent="0.35">
      <c r="A2229" s="138" t="s">
        <v>13042</v>
      </c>
      <c r="B2229" s="21">
        <v>6</v>
      </c>
      <c r="C2229" s="20">
        <v>0.7</v>
      </c>
      <c r="D2229" s="135">
        <v>40</v>
      </c>
      <c r="E2229" s="21"/>
      <c r="F2229" s="328">
        <v>24.900000000000002</v>
      </c>
      <c r="G2229" s="328">
        <v>22.85</v>
      </c>
      <c r="H2229" s="331">
        <v>22.450000000000003</v>
      </c>
    </row>
    <row r="2230" spans="1:8" x14ac:dyDescent="0.35">
      <c r="A2230" s="138" t="s">
        <v>13045</v>
      </c>
      <c r="B2230" s="21">
        <v>6</v>
      </c>
      <c r="C2230" s="20">
        <v>0.7</v>
      </c>
      <c r="D2230" s="135">
        <v>40</v>
      </c>
      <c r="E2230" s="21"/>
      <c r="F2230" s="328">
        <v>26.400000000000002</v>
      </c>
      <c r="G2230" s="328">
        <v>24.200000000000003</v>
      </c>
      <c r="H2230" s="331">
        <v>23.8</v>
      </c>
    </row>
    <row r="2231" spans="1:8" x14ac:dyDescent="0.35">
      <c r="A2231" s="138" t="s">
        <v>13048</v>
      </c>
      <c r="B2231" s="21">
        <v>6</v>
      </c>
      <c r="C2231" s="20">
        <v>0.7</v>
      </c>
      <c r="D2231" s="135">
        <v>40</v>
      </c>
      <c r="E2231" s="21"/>
      <c r="F2231" s="328">
        <v>37.1</v>
      </c>
      <c r="G2231" s="328">
        <v>34.050000000000004</v>
      </c>
      <c r="H2231" s="331">
        <v>33.450000000000003</v>
      </c>
    </row>
    <row r="2232" spans="1:8" x14ac:dyDescent="0.35">
      <c r="A2232" s="138" t="s">
        <v>13052</v>
      </c>
      <c r="B2232" s="21">
        <v>6</v>
      </c>
      <c r="C2232" s="20">
        <v>0.7</v>
      </c>
      <c r="D2232" s="135">
        <v>40</v>
      </c>
      <c r="E2232" s="21"/>
      <c r="F2232" s="328">
        <v>37.5</v>
      </c>
      <c r="G2232" s="328">
        <v>34.4</v>
      </c>
      <c r="H2232" s="331">
        <v>33.800000000000004</v>
      </c>
    </row>
    <row r="2233" spans="1:8" x14ac:dyDescent="0.35">
      <c r="A2233" s="138" t="s">
        <v>13055</v>
      </c>
      <c r="B2233" s="21">
        <v>6</v>
      </c>
      <c r="C2233" s="20">
        <v>0.7</v>
      </c>
      <c r="D2233" s="135">
        <v>40</v>
      </c>
      <c r="E2233" s="21"/>
      <c r="F2233" s="328">
        <v>56.1</v>
      </c>
      <c r="G2233" s="328">
        <v>51.5</v>
      </c>
      <c r="H2233" s="331">
        <v>50.550000000000004</v>
      </c>
    </row>
    <row r="2234" spans="1:8" x14ac:dyDescent="0.35">
      <c r="A2234" s="138" t="s">
        <v>13059</v>
      </c>
      <c r="B2234" s="21">
        <v>4</v>
      </c>
      <c r="C2234" s="20">
        <v>0.7</v>
      </c>
      <c r="D2234" s="135">
        <v>43</v>
      </c>
      <c r="E2234" s="21"/>
      <c r="F2234" s="328">
        <v>152.1</v>
      </c>
      <c r="G2234" s="328">
        <v>139.65</v>
      </c>
      <c r="H2234" s="331">
        <v>137.15</v>
      </c>
    </row>
    <row r="2235" spans="1:8" x14ac:dyDescent="0.35">
      <c r="A2235" s="138" t="s">
        <v>13063</v>
      </c>
      <c r="B2235" s="21">
        <v>6</v>
      </c>
      <c r="C2235" s="20">
        <v>0.7</v>
      </c>
      <c r="D2235" s="135">
        <v>54.6</v>
      </c>
      <c r="E2235" s="21"/>
      <c r="F2235" s="328">
        <v>138.5</v>
      </c>
      <c r="G2235" s="328">
        <v>127.15</v>
      </c>
      <c r="H2235" s="331">
        <v>124.9</v>
      </c>
    </row>
    <row r="2236" spans="1:8" x14ac:dyDescent="0.35">
      <c r="A2236" s="138" t="s">
        <v>13067</v>
      </c>
      <c r="B2236" s="21">
        <v>6</v>
      </c>
      <c r="C2236" s="20">
        <v>0.7</v>
      </c>
      <c r="D2236" s="135">
        <v>58</v>
      </c>
      <c r="E2236" s="21"/>
      <c r="F2236" s="328">
        <v>31.450000000000003</v>
      </c>
      <c r="G2236" s="328">
        <v>28.85</v>
      </c>
      <c r="H2236" s="331">
        <v>28.35</v>
      </c>
    </row>
    <row r="2237" spans="1:8" x14ac:dyDescent="0.35">
      <c r="A2237" s="138" t="s">
        <v>14620</v>
      </c>
      <c r="B2237" s="21">
        <v>6</v>
      </c>
      <c r="C2237" s="20">
        <v>0.7</v>
      </c>
      <c r="D2237" s="135">
        <v>58</v>
      </c>
      <c r="E2237" s="21"/>
      <c r="F2237" s="328">
        <v>35.050000000000004</v>
      </c>
      <c r="G2237" s="328">
        <v>32.15</v>
      </c>
      <c r="H2237" s="331">
        <v>31.6</v>
      </c>
    </row>
    <row r="2238" spans="1:8" x14ac:dyDescent="0.35">
      <c r="A2238" s="138" t="s">
        <v>13071</v>
      </c>
      <c r="B2238" s="21">
        <v>6</v>
      </c>
      <c r="C2238" s="20">
        <v>0.7</v>
      </c>
      <c r="D2238" s="135">
        <v>48</v>
      </c>
      <c r="E2238" s="21"/>
      <c r="F2238" s="328">
        <v>35.4</v>
      </c>
      <c r="G2238" s="328">
        <v>32.5</v>
      </c>
      <c r="H2238" s="331">
        <v>31.900000000000002</v>
      </c>
    </row>
    <row r="2239" spans="1:8" x14ac:dyDescent="0.35">
      <c r="A2239" s="138" t="s">
        <v>13075</v>
      </c>
      <c r="B2239" s="21">
        <v>6</v>
      </c>
      <c r="C2239" s="20">
        <v>0.7</v>
      </c>
      <c r="D2239" s="135">
        <v>46</v>
      </c>
      <c r="E2239" s="21"/>
      <c r="F2239" s="328">
        <v>23.650000000000002</v>
      </c>
      <c r="G2239" s="328">
        <v>21.75</v>
      </c>
      <c r="H2239" s="331">
        <v>21.35</v>
      </c>
    </row>
    <row r="2240" spans="1:8" x14ac:dyDescent="0.35">
      <c r="A2240" s="138" t="s">
        <v>14849</v>
      </c>
      <c r="B2240" s="21">
        <v>6</v>
      </c>
      <c r="C2240" s="20">
        <v>0.7</v>
      </c>
      <c r="D2240" s="135">
        <v>43</v>
      </c>
      <c r="E2240" s="21"/>
      <c r="F2240" s="328">
        <v>36.200000000000003</v>
      </c>
      <c r="G2240" s="328">
        <v>33.25</v>
      </c>
      <c r="H2240" s="331">
        <v>32.65</v>
      </c>
    </row>
    <row r="2241" spans="1:10" x14ac:dyDescent="0.35">
      <c r="A2241" s="138" t="s">
        <v>14871</v>
      </c>
      <c r="B2241" s="21">
        <v>6</v>
      </c>
      <c r="C2241" s="20">
        <v>0.7</v>
      </c>
      <c r="D2241" s="135">
        <v>43</v>
      </c>
      <c r="E2241" s="21"/>
      <c r="F2241" s="328">
        <v>47.800000000000004</v>
      </c>
      <c r="G2241" s="328">
        <v>43.900000000000006</v>
      </c>
      <c r="H2241" s="331">
        <v>43.1</v>
      </c>
    </row>
    <row r="2242" spans="1:10" x14ac:dyDescent="0.35">
      <c r="A2242" s="138" t="s">
        <v>13083</v>
      </c>
      <c r="B2242" s="21">
        <v>6</v>
      </c>
      <c r="C2242" s="20">
        <v>0.7</v>
      </c>
      <c r="D2242" s="135">
        <v>43</v>
      </c>
      <c r="E2242" s="21"/>
      <c r="F2242" s="328">
        <v>175.3</v>
      </c>
      <c r="G2242" s="328">
        <v>160.95000000000002</v>
      </c>
      <c r="H2242" s="331">
        <v>158.05000000000001</v>
      </c>
    </row>
    <row r="2243" spans="1:10" x14ac:dyDescent="0.35">
      <c r="A2243" s="138" t="s">
        <v>13087</v>
      </c>
      <c r="B2243" s="21">
        <v>6</v>
      </c>
      <c r="C2243" s="20">
        <v>0.7</v>
      </c>
      <c r="D2243" s="135">
        <v>43</v>
      </c>
      <c r="E2243" s="21"/>
      <c r="F2243" s="328">
        <v>113.7</v>
      </c>
      <c r="G2243" s="328">
        <v>104.35000000000001</v>
      </c>
      <c r="H2243" s="331">
        <v>102.5</v>
      </c>
    </row>
    <row r="2244" spans="1:10" x14ac:dyDescent="0.35">
      <c r="A2244" s="138" t="s">
        <v>13111</v>
      </c>
      <c r="B2244" s="21">
        <v>6</v>
      </c>
      <c r="C2244" s="20">
        <v>0.7</v>
      </c>
      <c r="D2244" s="135">
        <v>40</v>
      </c>
      <c r="E2244" s="21"/>
      <c r="F2244" s="328">
        <v>21.6</v>
      </c>
      <c r="G2244" s="328">
        <v>19.850000000000001</v>
      </c>
      <c r="H2244" s="331">
        <v>19.5</v>
      </c>
    </row>
    <row r="2245" spans="1:10" x14ac:dyDescent="0.35">
      <c r="A2245" s="138" t="s">
        <v>13168</v>
      </c>
      <c r="B2245" s="21">
        <v>6</v>
      </c>
      <c r="C2245" s="20">
        <v>0.7</v>
      </c>
      <c r="D2245" s="135">
        <v>46.3</v>
      </c>
      <c r="E2245" s="21"/>
      <c r="F2245" s="328">
        <v>35.9</v>
      </c>
      <c r="G2245" s="328">
        <v>32.950000000000003</v>
      </c>
      <c r="H2245" s="331">
        <v>32.35</v>
      </c>
    </row>
    <row r="2246" spans="1:10" x14ac:dyDescent="0.35">
      <c r="A2246" s="138" t="s">
        <v>13172</v>
      </c>
      <c r="B2246" s="21">
        <v>6</v>
      </c>
      <c r="C2246" s="20">
        <v>0.7</v>
      </c>
      <c r="D2246" s="135">
        <v>43.8</v>
      </c>
      <c r="E2246" s="21"/>
      <c r="F2246" s="328">
        <v>94.25</v>
      </c>
      <c r="G2246" s="328">
        <v>86.5</v>
      </c>
      <c r="H2246" s="331">
        <v>84.95</v>
      </c>
    </row>
    <row r="2247" spans="1:10" x14ac:dyDescent="0.35">
      <c r="A2247" s="138" t="s">
        <v>13176</v>
      </c>
      <c r="B2247" s="21">
        <v>6</v>
      </c>
      <c r="C2247" s="20">
        <v>0.7</v>
      </c>
      <c r="D2247" s="135">
        <v>40</v>
      </c>
      <c r="E2247" s="21"/>
      <c r="F2247" s="328">
        <v>31.85</v>
      </c>
      <c r="G2247" s="328">
        <v>29.25</v>
      </c>
      <c r="H2247" s="331">
        <v>28.75</v>
      </c>
    </row>
    <row r="2248" spans="1:10" x14ac:dyDescent="0.35">
      <c r="A2248" s="138" t="s">
        <v>13180</v>
      </c>
      <c r="B2248" s="21">
        <v>6</v>
      </c>
      <c r="C2248" s="20">
        <v>0.7</v>
      </c>
      <c r="D2248" s="135">
        <v>40</v>
      </c>
      <c r="E2248" s="21"/>
      <c r="F2248" s="328">
        <v>34.1</v>
      </c>
      <c r="G2248" s="328">
        <v>31.35</v>
      </c>
      <c r="H2248" s="331">
        <v>30.75</v>
      </c>
    </row>
    <row r="2249" spans="1:10" x14ac:dyDescent="0.35">
      <c r="A2249" s="138" t="s">
        <v>14402</v>
      </c>
      <c r="B2249" s="21">
        <v>6</v>
      </c>
      <c r="C2249" s="20">
        <v>0.7</v>
      </c>
      <c r="D2249" s="135">
        <v>40</v>
      </c>
      <c r="E2249" s="21"/>
      <c r="F2249" s="328">
        <v>43.2</v>
      </c>
      <c r="G2249" s="328">
        <v>39.650000000000006</v>
      </c>
      <c r="H2249" s="331">
        <v>38.950000000000003</v>
      </c>
    </row>
    <row r="2250" spans="1:10" x14ac:dyDescent="0.35">
      <c r="A2250" s="138" t="s">
        <v>13184</v>
      </c>
      <c r="B2250" s="21">
        <v>6</v>
      </c>
      <c r="C2250" s="20">
        <v>1</v>
      </c>
      <c r="D2250" s="135">
        <v>43</v>
      </c>
      <c r="E2250" s="21"/>
      <c r="F2250" s="328">
        <v>31.150000000000002</v>
      </c>
      <c r="G2250" s="328">
        <v>28.6</v>
      </c>
      <c r="H2250" s="331">
        <v>28.1</v>
      </c>
    </row>
    <row r="2251" spans="1:10" x14ac:dyDescent="0.35">
      <c r="A2251" s="138" t="s">
        <v>13191</v>
      </c>
      <c r="B2251" s="21">
        <v>6</v>
      </c>
      <c r="C2251" s="20">
        <v>0.7</v>
      </c>
      <c r="D2251" s="135">
        <v>46</v>
      </c>
      <c r="E2251" s="21"/>
      <c r="F2251" s="328">
        <v>53.550000000000004</v>
      </c>
      <c r="G2251" s="328">
        <v>49.2</v>
      </c>
      <c r="H2251" s="331">
        <v>48.300000000000004</v>
      </c>
    </row>
    <row r="2252" spans="1:10" x14ac:dyDescent="0.35">
      <c r="A2252" s="138" t="s">
        <v>13195</v>
      </c>
      <c r="B2252" s="21">
        <v>6</v>
      </c>
      <c r="C2252" s="20">
        <v>0.7</v>
      </c>
      <c r="D2252" s="135">
        <v>46</v>
      </c>
      <c r="E2252" s="21"/>
      <c r="F2252" s="328">
        <v>88.350000000000009</v>
      </c>
      <c r="G2252" s="328">
        <v>81.100000000000009</v>
      </c>
      <c r="H2252" s="331">
        <v>79.650000000000006</v>
      </c>
    </row>
    <row r="2253" spans="1:10" x14ac:dyDescent="0.35">
      <c r="A2253" s="138" t="s">
        <v>13199</v>
      </c>
      <c r="B2253" s="21">
        <v>6</v>
      </c>
      <c r="C2253" s="20">
        <v>1</v>
      </c>
      <c r="D2253" s="135">
        <v>40</v>
      </c>
      <c r="E2253" s="21"/>
      <c r="F2253" s="328">
        <v>26.450000000000003</v>
      </c>
      <c r="G2253" s="328">
        <v>24.25</v>
      </c>
      <c r="H2253" s="331">
        <v>23.85</v>
      </c>
    </row>
    <row r="2254" spans="1:10" s="128" customFormat="1" x14ac:dyDescent="0.35">
      <c r="A2254" s="138" t="s">
        <v>13203</v>
      </c>
      <c r="B2254" s="21">
        <v>6</v>
      </c>
      <c r="C2254" s="20">
        <v>0.7</v>
      </c>
      <c r="D2254" s="135">
        <v>57.5</v>
      </c>
      <c r="E2254" s="21"/>
      <c r="F2254" s="328">
        <v>37.200000000000003</v>
      </c>
      <c r="G2254" s="328">
        <v>34.15</v>
      </c>
      <c r="H2254" s="331">
        <v>33.550000000000004</v>
      </c>
      <c r="I2254"/>
      <c r="J2254"/>
    </row>
    <row r="2255" spans="1:10" x14ac:dyDescent="0.35">
      <c r="A2255" s="138" t="s">
        <v>13207</v>
      </c>
      <c r="B2255" s="21">
        <v>6</v>
      </c>
      <c r="C2255" s="20">
        <v>0.7</v>
      </c>
      <c r="D2255" s="135">
        <v>46</v>
      </c>
      <c r="E2255" s="21"/>
      <c r="F2255" s="328">
        <v>29.75</v>
      </c>
      <c r="G2255" s="328">
        <v>27.35</v>
      </c>
      <c r="H2255" s="331">
        <v>26.85</v>
      </c>
    </row>
    <row r="2256" spans="1:10" x14ac:dyDescent="0.35">
      <c r="A2256" s="138" t="s">
        <v>13211</v>
      </c>
      <c r="B2256" s="21">
        <v>6</v>
      </c>
      <c r="C2256" s="20">
        <v>0.7</v>
      </c>
      <c r="D2256" s="135">
        <v>43</v>
      </c>
      <c r="E2256" s="21"/>
      <c r="F2256" s="328">
        <v>21.900000000000002</v>
      </c>
      <c r="G2256" s="328">
        <v>20.100000000000001</v>
      </c>
      <c r="H2256" s="331">
        <v>19.75</v>
      </c>
    </row>
    <row r="2257" spans="1:10" x14ac:dyDescent="0.35">
      <c r="A2257" s="138" t="s">
        <v>13215</v>
      </c>
      <c r="B2257" s="21">
        <v>6</v>
      </c>
      <c r="C2257" s="20">
        <v>0.7</v>
      </c>
      <c r="D2257" s="135">
        <v>40</v>
      </c>
      <c r="E2257" s="21"/>
      <c r="F2257" s="328">
        <v>31.700000000000003</v>
      </c>
      <c r="G2257" s="328">
        <v>29.1</v>
      </c>
      <c r="H2257" s="331">
        <v>28.55</v>
      </c>
    </row>
    <row r="2258" spans="1:10" x14ac:dyDescent="0.35">
      <c r="A2258" s="138" t="s">
        <v>13219</v>
      </c>
      <c r="B2258" s="21">
        <v>6</v>
      </c>
      <c r="C2258" s="20">
        <v>0.7</v>
      </c>
      <c r="D2258" s="135">
        <v>40</v>
      </c>
      <c r="E2258" s="21"/>
      <c r="F2258" s="328">
        <v>51.2</v>
      </c>
      <c r="G2258" s="328">
        <v>47</v>
      </c>
      <c r="H2258" s="331">
        <v>46.150000000000006</v>
      </c>
    </row>
    <row r="2259" spans="1:10" x14ac:dyDescent="0.35">
      <c r="A2259" s="138" t="s">
        <v>13223</v>
      </c>
      <c r="B2259" s="21">
        <v>4</v>
      </c>
      <c r="C2259" s="20">
        <v>0.7</v>
      </c>
      <c r="D2259" s="135">
        <v>40</v>
      </c>
      <c r="E2259" s="21"/>
      <c r="F2259" s="328">
        <v>182.35000000000002</v>
      </c>
      <c r="G2259" s="328">
        <v>167.4</v>
      </c>
      <c r="H2259" s="331">
        <v>164.4</v>
      </c>
    </row>
    <row r="2260" spans="1:10" x14ac:dyDescent="0.35">
      <c r="A2260" s="138" t="s">
        <v>13227</v>
      </c>
      <c r="B2260" s="21">
        <v>4</v>
      </c>
      <c r="C2260" s="20">
        <v>0.7</v>
      </c>
      <c r="D2260" s="135">
        <v>43</v>
      </c>
      <c r="E2260" s="21"/>
      <c r="F2260" s="328">
        <v>383.90000000000003</v>
      </c>
      <c r="G2260" s="328">
        <v>352.45000000000005</v>
      </c>
      <c r="H2260" s="331">
        <v>346.15000000000003</v>
      </c>
    </row>
    <row r="2261" spans="1:10" x14ac:dyDescent="0.35">
      <c r="A2261" s="138" t="s">
        <v>13231</v>
      </c>
      <c r="B2261" s="21">
        <v>6</v>
      </c>
      <c r="C2261" s="20">
        <v>0.7</v>
      </c>
      <c r="D2261" s="135">
        <v>40</v>
      </c>
      <c r="E2261" s="21"/>
      <c r="F2261" s="328">
        <v>27.35</v>
      </c>
      <c r="G2261" s="328">
        <v>25.1</v>
      </c>
      <c r="H2261" s="331">
        <v>24.650000000000002</v>
      </c>
    </row>
    <row r="2262" spans="1:10" x14ac:dyDescent="0.35">
      <c r="A2262" s="138" t="s">
        <v>13235</v>
      </c>
      <c r="B2262" s="21">
        <v>6</v>
      </c>
      <c r="C2262" s="20">
        <v>0.7</v>
      </c>
      <c r="D2262" s="135">
        <v>40</v>
      </c>
      <c r="E2262" s="21"/>
      <c r="F2262" s="328">
        <v>26.8</v>
      </c>
      <c r="G2262" s="328">
        <v>24.6</v>
      </c>
      <c r="H2262" s="331">
        <v>24.150000000000002</v>
      </c>
    </row>
    <row r="2263" spans="1:10" x14ac:dyDescent="0.35">
      <c r="A2263" s="138" t="s">
        <v>13239</v>
      </c>
      <c r="B2263" s="21">
        <v>6</v>
      </c>
      <c r="C2263" s="20">
        <v>0.7</v>
      </c>
      <c r="D2263" s="135">
        <v>46</v>
      </c>
      <c r="E2263" s="21"/>
      <c r="F2263" s="328">
        <v>51.75</v>
      </c>
      <c r="G2263" s="328">
        <v>47.5</v>
      </c>
      <c r="H2263" s="331">
        <v>46.650000000000006</v>
      </c>
    </row>
    <row r="2264" spans="1:10" s="128" customFormat="1" x14ac:dyDescent="0.35">
      <c r="A2264" s="138" t="s">
        <v>13343</v>
      </c>
      <c r="B2264" s="21">
        <v>6</v>
      </c>
      <c r="C2264" s="20">
        <v>1</v>
      </c>
      <c r="D2264" s="135">
        <v>40</v>
      </c>
      <c r="E2264" s="21"/>
      <c r="F2264" s="328">
        <v>18.850000000000001</v>
      </c>
      <c r="G2264" s="328">
        <v>17.3</v>
      </c>
      <c r="H2264" s="331">
        <v>17</v>
      </c>
      <c r="I2264"/>
      <c r="J2264"/>
    </row>
    <row r="2265" spans="1:10" x14ac:dyDescent="0.35">
      <c r="A2265" s="138" t="s">
        <v>13351</v>
      </c>
      <c r="B2265" s="21">
        <v>6</v>
      </c>
      <c r="C2265" s="20">
        <v>0.7</v>
      </c>
      <c r="D2265" s="135">
        <v>40</v>
      </c>
      <c r="E2265" s="21"/>
      <c r="F2265" s="328">
        <v>29.25</v>
      </c>
      <c r="G2265" s="328">
        <v>26.85</v>
      </c>
      <c r="H2265" s="331">
        <v>26.35</v>
      </c>
    </row>
    <row r="2266" spans="1:10" x14ac:dyDescent="0.35">
      <c r="A2266" s="138" t="s">
        <v>13355</v>
      </c>
      <c r="B2266" s="21">
        <v>6</v>
      </c>
      <c r="C2266" s="20">
        <v>0.7</v>
      </c>
      <c r="D2266" s="135">
        <v>41.3</v>
      </c>
      <c r="E2266" s="21"/>
      <c r="F2266" s="328">
        <v>33</v>
      </c>
      <c r="G2266" s="328">
        <v>30.3</v>
      </c>
      <c r="H2266" s="331">
        <v>29.75</v>
      </c>
    </row>
    <row r="2267" spans="1:10" x14ac:dyDescent="0.35">
      <c r="A2267" s="138" t="s">
        <v>13359</v>
      </c>
      <c r="B2267" s="21">
        <v>6</v>
      </c>
      <c r="C2267" s="20">
        <v>0.7</v>
      </c>
      <c r="D2267" s="135">
        <v>43</v>
      </c>
      <c r="E2267" s="21"/>
      <c r="F2267" s="328">
        <v>19.3</v>
      </c>
      <c r="G2267" s="328">
        <v>17.75</v>
      </c>
      <c r="H2267" s="331">
        <v>17.400000000000002</v>
      </c>
    </row>
    <row r="2268" spans="1:10" x14ac:dyDescent="0.35">
      <c r="A2268" s="138" t="s">
        <v>13364</v>
      </c>
      <c r="B2268" s="21">
        <v>6</v>
      </c>
      <c r="C2268" s="20">
        <v>0.7</v>
      </c>
      <c r="D2268" s="135">
        <v>43</v>
      </c>
      <c r="E2268" s="21"/>
      <c r="F2268" s="328">
        <v>43.650000000000006</v>
      </c>
      <c r="G2268" s="328">
        <v>40.1</v>
      </c>
      <c r="H2268" s="331">
        <v>39.35</v>
      </c>
    </row>
    <row r="2269" spans="1:10" x14ac:dyDescent="0.35">
      <c r="A2269" s="138" t="s">
        <v>14872</v>
      </c>
      <c r="B2269" s="21">
        <v>6</v>
      </c>
      <c r="C2269" s="20">
        <v>0.7</v>
      </c>
      <c r="D2269" s="135">
        <v>43</v>
      </c>
      <c r="E2269" s="21"/>
      <c r="F2269" s="328">
        <v>29.200000000000003</v>
      </c>
      <c r="G2269" s="328">
        <v>26.8</v>
      </c>
      <c r="H2269" s="331">
        <v>26.35</v>
      </c>
    </row>
    <row r="2270" spans="1:10" x14ac:dyDescent="0.35">
      <c r="A2270" s="138" t="s">
        <v>13368</v>
      </c>
      <c r="B2270" s="21">
        <v>6</v>
      </c>
      <c r="C2270" s="20">
        <v>0.7</v>
      </c>
      <c r="D2270" s="135">
        <v>43</v>
      </c>
      <c r="E2270" s="21"/>
      <c r="F2270" s="328">
        <v>29</v>
      </c>
      <c r="G2270" s="328">
        <v>26.650000000000002</v>
      </c>
      <c r="H2270" s="331">
        <v>26.150000000000002</v>
      </c>
    </row>
    <row r="2271" spans="1:10" x14ac:dyDescent="0.35">
      <c r="A2271" s="138" t="s">
        <v>13375</v>
      </c>
      <c r="B2271" s="21">
        <v>6</v>
      </c>
      <c r="C2271" s="20">
        <v>0.7</v>
      </c>
      <c r="D2271" s="135">
        <v>43</v>
      </c>
      <c r="E2271" s="21"/>
      <c r="F2271" s="328">
        <v>27.6</v>
      </c>
      <c r="G2271" s="328">
        <v>25.35</v>
      </c>
      <c r="H2271" s="331">
        <v>24.900000000000002</v>
      </c>
    </row>
    <row r="2272" spans="1:10" x14ac:dyDescent="0.35">
      <c r="A2272" s="138" t="s">
        <v>13378</v>
      </c>
      <c r="B2272" s="21">
        <v>6</v>
      </c>
      <c r="C2272" s="20">
        <v>0.7</v>
      </c>
      <c r="D2272" s="135">
        <v>43</v>
      </c>
      <c r="E2272" s="21"/>
      <c r="F2272" s="328">
        <v>25.400000000000002</v>
      </c>
      <c r="G2272" s="328">
        <v>23.35</v>
      </c>
      <c r="H2272" s="331">
        <v>22.900000000000002</v>
      </c>
    </row>
    <row r="2273" spans="1:10" x14ac:dyDescent="0.35">
      <c r="A2273" s="138" t="s">
        <v>13386</v>
      </c>
      <c r="B2273" s="21">
        <v>6</v>
      </c>
      <c r="C2273" s="20">
        <v>0.7</v>
      </c>
      <c r="D2273" s="135">
        <v>56.1</v>
      </c>
      <c r="E2273" s="21"/>
      <c r="F2273" s="328">
        <v>44.1</v>
      </c>
      <c r="G2273" s="328">
        <v>40.5</v>
      </c>
      <c r="H2273" s="331">
        <v>39.75</v>
      </c>
    </row>
    <row r="2274" spans="1:10" s="128" customFormat="1" x14ac:dyDescent="0.35">
      <c r="A2274" s="138" t="s">
        <v>13390</v>
      </c>
      <c r="B2274" s="21">
        <v>6</v>
      </c>
      <c r="C2274" s="20">
        <v>0.7</v>
      </c>
      <c r="D2274" s="135">
        <v>46</v>
      </c>
      <c r="E2274" s="21"/>
      <c r="F2274" s="328">
        <v>40.75</v>
      </c>
      <c r="G2274" s="328">
        <v>37.4</v>
      </c>
      <c r="H2274" s="331">
        <v>36.75</v>
      </c>
      <c r="I2274"/>
      <c r="J2274"/>
    </row>
    <row r="2275" spans="1:10" x14ac:dyDescent="0.35">
      <c r="A2275" s="138" t="s">
        <v>13394</v>
      </c>
      <c r="B2275" s="21">
        <v>6</v>
      </c>
      <c r="C2275" s="20">
        <v>0.7</v>
      </c>
      <c r="D2275" s="135">
        <v>46</v>
      </c>
      <c r="E2275" s="21"/>
      <c r="F2275" s="328">
        <v>52.95</v>
      </c>
      <c r="G2275" s="328">
        <v>48.6</v>
      </c>
      <c r="H2275" s="331">
        <v>47.75</v>
      </c>
    </row>
    <row r="2276" spans="1:10" x14ac:dyDescent="0.35">
      <c r="A2276" s="138" t="s">
        <v>13398</v>
      </c>
      <c r="B2276" s="21">
        <v>6</v>
      </c>
      <c r="C2276" s="20">
        <v>0.7</v>
      </c>
      <c r="D2276" s="135">
        <v>43</v>
      </c>
      <c r="E2276" s="21"/>
      <c r="F2276" s="328">
        <v>19.450000000000003</v>
      </c>
      <c r="G2276" s="328">
        <v>17.850000000000001</v>
      </c>
      <c r="H2276" s="331">
        <v>17.55</v>
      </c>
    </row>
    <row r="2277" spans="1:10" x14ac:dyDescent="0.35">
      <c r="A2277" s="138" t="s">
        <v>13402</v>
      </c>
      <c r="B2277" s="21">
        <v>6</v>
      </c>
      <c r="C2277" s="20">
        <v>0.7</v>
      </c>
      <c r="D2277" s="135">
        <v>43</v>
      </c>
      <c r="E2277" s="21"/>
      <c r="F2277" s="328">
        <v>20.650000000000002</v>
      </c>
      <c r="G2277" s="328">
        <v>18.95</v>
      </c>
      <c r="H2277" s="331">
        <v>18.650000000000002</v>
      </c>
    </row>
    <row r="2278" spans="1:10" x14ac:dyDescent="0.35">
      <c r="A2278" s="138" t="s">
        <v>16127</v>
      </c>
      <c r="B2278" s="21">
        <v>6</v>
      </c>
      <c r="C2278" s="20">
        <v>0.7</v>
      </c>
      <c r="D2278" s="135">
        <v>50</v>
      </c>
      <c r="E2278" s="21"/>
      <c r="F2278" s="328">
        <v>50.85</v>
      </c>
      <c r="G2278" s="328">
        <v>46.650000000000006</v>
      </c>
      <c r="H2278" s="331">
        <v>45.85</v>
      </c>
    </row>
    <row r="2279" spans="1:10" x14ac:dyDescent="0.35">
      <c r="A2279" s="138" t="s">
        <v>14785</v>
      </c>
      <c r="B2279" s="21">
        <v>6</v>
      </c>
      <c r="C2279" s="20">
        <v>0.7</v>
      </c>
      <c r="D2279" s="135">
        <v>46.5</v>
      </c>
      <c r="E2279" s="21"/>
      <c r="F2279" s="328">
        <v>42</v>
      </c>
      <c r="G2279" s="328">
        <v>38.6</v>
      </c>
      <c r="H2279" s="331">
        <v>37.9</v>
      </c>
    </row>
    <row r="2280" spans="1:10" x14ac:dyDescent="0.35">
      <c r="A2280" s="138" t="s">
        <v>13509</v>
      </c>
      <c r="B2280" s="21">
        <v>12</v>
      </c>
      <c r="C2280" s="20">
        <v>1</v>
      </c>
      <c r="D2280" s="135">
        <v>40</v>
      </c>
      <c r="E2280" s="21"/>
      <c r="F2280" s="328">
        <v>13.600000000000001</v>
      </c>
      <c r="G2280" s="328">
        <v>12.5</v>
      </c>
      <c r="H2280" s="331">
        <v>12.3</v>
      </c>
    </row>
    <row r="2281" spans="1:10" x14ac:dyDescent="0.35">
      <c r="A2281" s="138" t="s">
        <v>14791</v>
      </c>
      <c r="B2281" s="21">
        <v>6</v>
      </c>
      <c r="C2281" s="20">
        <v>0.7</v>
      </c>
      <c r="D2281" s="135">
        <v>50</v>
      </c>
      <c r="E2281" s="21"/>
      <c r="F2281" s="328">
        <v>55.75</v>
      </c>
      <c r="G2281" s="328">
        <v>51.2</v>
      </c>
      <c r="H2281" s="331">
        <v>50.25</v>
      </c>
    </row>
    <row r="2282" spans="1:10" x14ac:dyDescent="0.35">
      <c r="A2282" s="138" t="s">
        <v>13668</v>
      </c>
      <c r="B2282" s="21">
        <v>6</v>
      </c>
      <c r="C2282" s="20">
        <v>0.7</v>
      </c>
      <c r="D2282" s="135">
        <v>43</v>
      </c>
      <c r="E2282" s="21"/>
      <c r="F2282" s="328">
        <v>22.200000000000003</v>
      </c>
      <c r="G2282" s="328">
        <v>20.350000000000001</v>
      </c>
      <c r="H2282" s="331">
        <v>20</v>
      </c>
    </row>
    <row r="2283" spans="1:10" x14ac:dyDescent="0.35">
      <c r="A2283" s="138" t="s">
        <v>13672</v>
      </c>
      <c r="B2283" s="21">
        <v>6</v>
      </c>
      <c r="C2283" s="20">
        <v>0.7</v>
      </c>
      <c r="D2283" s="135">
        <v>43</v>
      </c>
      <c r="E2283" s="21"/>
      <c r="F2283" s="328">
        <v>22.75</v>
      </c>
      <c r="G2283" s="328">
        <v>20.900000000000002</v>
      </c>
      <c r="H2283" s="331">
        <v>20.5</v>
      </c>
    </row>
    <row r="2284" spans="1:10" s="128" customFormat="1" x14ac:dyDescent="0.35">
      <c r="A2284" s="138" t="s">
        <v>13676</v>
      </c>
      <c r="B2284" s="21">
        <v>12</v>
      </c>
      <c r="C2284" s="20">
        <v>1</v>
      </c>
      <c r="D2284" s="135">
        <v>40</v>
      </c>
      <c r="E2284" s="21"/>
      <c r="F2284" s="328">
        <v>15.65</v>
      </c>
      <c r="G2284" s="328">
        <v>14.350000000000001</v>
      </c>
      <c r="H2284" s="331">
        <v>14.100000000000001</v>
      </c>
      <c r="I2284"/>
      <c r="J2284"/>
    </row>
    <row r="2285" spans="1:10" x14ac:dyDescent="0.35">
      <c r="A2285" s="138" t="s">
        <v>13714</v>
      </c>
      <c r="B2285" s="21">
        <v>12</v>
      </c>
      <c r="C2285" s="20">
        <v>1</v>
      </c>
      <c r="D2285" s="135">
        <v>40</v>
      </c>
      <c r="E2285" s="21"/>
      <c r="F2285" s="328">
        <v>13.850000000000001</v>
      </c>
      <c r="G2285" s="328">
        <v>12.75</v>
      </c>
      <c r="H2285" s="331">
        <v>12.5</v>
      </c>
    </row>
    <row r="2286" spans="1:10" x14ac:dyDescent="0.35">
      <c r="A2286" s="138" t="s">
        <v>13720</v>
      </c>
      <c r="B2286" s="21">
        <v>6</v>
      </c>
      <c r="C2286" s="20">
        <v>0.7</v>
      </c>
      <c r="D2286" s="135">
        <v>50.5</v>
      </c>
      <c r="E2286" s="21"/>
      <c r="F2286" s="328">
        <v>22.200000000000003</v>
      </c>
      <c r="G2286" s="328">
        <v>20.350000000000001</v>
      </c>
      <c r="H2286" s="331">
        <v>20</v>
      </c>
    </row>
    <row r="2287" spans="1:10" x14ac:dyDescent="0.35">
      <c r="A2287" s="138" t="s">
        <v>13726</v>
      </c>
      <c r="B2287" s="21">
        <v>12</v>
      </c>
      <c r="C2287" s="20">
        <v>1</v>
      </c>
      <c r="D2287" s="135">
        <v>40.5</v>
      </c>
      <c r="E2287" s="21"/>
      <c r="F2287" s="328">
        <v>21.05</v>
      </c>
      <c r="G2287" s="328">
        <v>19.350000000000001</v>
      </c>
      <c r="H2287" s="331">
        <v>19</v>
      </c>
    </row>
    <row r="2288" spans="1:10" x14ac:dyDescent="0.35">
      <c r="A2288" s="138" t="s">
        <v>13736</v>
      </c>
      <c r="B2288" s="21">
        <v>6</v>
      </c>
      <c r="C2288" s="20">
        <v>1</v>
      </c>
      <c r="D2288" s="135">
        <v>43</v>
      </c>
      <c r="E2288" s="21"/>
      <c r="F2288" s="328">
        <v>37.800000000000004</v>
      </c>
      <c r="G2288" s="328">
        <v>34.700000000000003</v>
      </c>
      <c r="H2288" s="331">
        <v>34.050000000000004</v>
      </c>
    </row>
    <row r="2289" spans="1:10" x14ac:dyDescent="0.35">
      <c r="A2289" s="138" t="s">
        <v>13744</v>
      </c>
      <c r="B2289" s="21">
        <v>6</v>
      </c>
      <c r="C2289" s="20">
        <v>0.7</v>
      </c>
      <c r="D2289" s="135">
        <v>55.2</v>
      </c>
      <c r="E2289" s="21"/>
      <c r="F2289" s="328">
        <v>55.550000000000004</v>
      </c>
      <c r="G2289" s="328">
        <v>51</v>
      </c>
      <c r="H2289" s="331">
        <v>50.1</v>
      </c>
    </row>
    <row r="2290" spans="1:10" x14ac:dyDescent="0.35">
      <c r="A2290" s="138" t="s">
        <v>13748</v>
      </c>
      <c r="B2290" s="21">
        <v>6</v>
      </c>
      <c r="C2290" s="20">
        <v>0.7</v>
      </c>
      <c r="D2290" s="135">
        <v>57.2</v>
      </c>
      <c r="E2290" s="21"/>
      <c r="F2290" s="328">
        <v>66.150000000000006</v>
      </c>
      <c r="G2290" s="328">
        <v>60.7</v>
      </c>
      <c r="H2290" s="331">
        <v>59.650000000000006</v>
      </c>
    </row>
    <row r="2291" spans="1:10" x14ac:dyDescent="0.35">
      <c r="A2291" s="138" t="s">
        <v>13751</v>
      </c>
      <c r="B2291" s="21">
        <v>3</v>
      </c>
      <c r="C2291" s="20">
        <v>1.75</v>
      </c>
      <c r="D2291" s="135">
        <v>47</v>
      </c>
      <c r="E2291" s="21"/>
      <c r="F2291" s="328">
        <v>102</v>
      </c>
      <c r="G2291" s="328">
        <v>93.600000000000009</v>
      </c>
      <c r="H2291" s="331">
        <v>91.95</v>
      </c>
    </row>
    <row r="2292" spans="1:10" x14ac:dyDescent="0.35">
      <c r="A2292" s="138" t="s">
        <v>13758</v>
      </c>
      <c r="B2292" s="21">
        <v>6</v>
      </c>
      <c r="C2292" s="20">
        <v>0.7</v>
      </c>
      <c r="D2292" s="135">
        <v>53.5</v>
      </c>
      <c r="E2292" s="21"/>
      <c r="F2292" s="328">
        <v>39</v>
      </c>
      <c r="G2292" s="328">
        <v>35.800000000000004</v>
      </c>
      <c r="H2292" s="331">
        <v>35.15</v>
      </c>
    </row>
    <row r="2293" spans="1:10" x14ac:dyDescent="0.35">
      <c r="A2293" s="138" t="s">
        <v>13762</v>
      </c>
      <c r="B2293" s="21">
        <v>6</v>
      </c>
      <c r="C2293" s="20">
        <v>0.7</v>
      </c>
      <c r="D2293" s="135">
        <v>40</v>
      </c>
      <c r="E2293" s="21"/>
      <c r="F2293" s="328">
        <v>10.25</v>
      </c>
      <c r="G2293" s="328">
        <v>9.4500000000000011</v>
      </c>
      <c r="H2293" s="331">
        <v>9.25</v>
      </c>
    </row>
    <row r="2294" spans="1:10" s="128" customFormat="1" x14ac:dyDescent="0.35">
      <c r="A2294" s="138" t="s">
        <v>13768</v>
      </c>
      <c r="B2294" s="21">
        <v>12</v>
      </c>
      <c r="C2294" s="20">
        <v>0.7</v>
      </c>
      <c r="D2294" s="135">
        <v>40</v>
      </c>
      <c r="E2294" s="21"/>
      <c r="F2294" s="328">
        <v>9.25</v>
      </c>
      <c r="G2294" s="328">
        <v>8.5</v>
      </c>
      <c r="H2294" s="331">
        <v>8.35</v>
      </c>
      <c r="I2294"/>
      <c r="J2294"/>
    </row>
    <row r="2295" spans="1:10" x14ac:dyDescent="0.35">
      <c r="A2295" s="138" t="s">
        <v>13785</v>
      </c>
      <c r="B2295" s="21">
        <v>6</v>
      </c>
      <c r="C2295" s="20">
        <v>0.7</v>
      </c>
      <c r="D2295" s="135">
        <v>46</v>
      </c>
      <c r="E2295" s="21"/>
      <c r="F2295" s="328">
        <v>35</v>
      </c>
      <c r="G2295" s="328">
        <v>32.15</v>
      </c>
      <c r="H2295" s="331">
        <v>31.6</v>
      </c>
    </row>
    <row r="2296" spans="1:10" x14ac:dyDescent="0.35">
      <c r="A2296" s="138" t="s">
        <v>13789</v>
      </c>
      <c r="B2296" s="21">
        <v>6</v>
      </c>
      <c r="C2296" s="20">
        <v>0.7</v>
      </c>
      <c r="D2296" s="135">
        <v>58</v>
      </c>
      <c r="E2296" s="21"/>
      <c r="F2296" s="328">
        <v>39.400000000000006</v>
      </c>
      <c r="G2296" s="328">
        <v>36.15</v>
      </c>
      <c r="H2296" s="331">
        <v>35.5</v>
      </c>
    </row>
    <row r="2297" spans="1:10" x14ac:dyDescent="0.35">
      <c r="A2297" s="138" t="s">
        <v>13793</v>
      </c>
      <c r="B2297" s="21">
        <v>6</v>
      </c>
      <c r="C2297" s="20">
        <v>0.7</v>
      </c>
      <c r="D2297" s="135">
        <v>46</v>
      </c>
      <c r="E2297" s="21"/>
      <c r="F2297" s="328">
        <v>34.050000000000004</v>
      </c>
      <c r="G2297" s="328">
        <v>31.25</v>
      </c>
      <c r="H2297" s="331">
        <v>30.700000000000003</v>
      </c>
    </row>
    <row r="2298" spans="1:10" x14ac:dyDescent="0.35">
      <c r="A2298" s="138" t="s">
        <v>13797</v>
      </c>
      <c r="B2298" s="21">
        <v>6</v>
      </c>
      <c r="C2298" s="20">
        <v>0.7</v>
      </c>
      <c r="D2298" s="135">
        <v>46</v>
      </c>
      <c r="E2298" s="21"/>
      <c r="F2298" s="328">
        <v>34</v>
      </c>
      <c r="G2298" s="328">
        <v>31.200000000000003</v>
      </c>
      <c r="H2298" s="331">
        <v>30.650000000000002</v>
      </c>
    </row>
    <row r="2299" spans="1:10" x14ac:dyDescent="0.35">
      <c r="A2299" s="138" t="s">
        <v>13800</v>
      </c>
      <c r="B2299" s="21">
        <v>6</v>
      </c>
      <c r="C2299" s="20">
        <v>0.7</v>
      </c>
      <c r="D2299" s="135">
        <v>46</v>
      </c>
      <c r="E2299" s="21"/>
      <c r="F2299" s="328">
        <v>54.150000000000006</v>
      </c>
      <c r="G2299" s="328">
        <v>49.75</v>
      </c>
      <c r="H2299" s="331">
        <v>48.85</v>
      </c>
    </row>
    <row r="2300" spans="1:10" x14ac:dyDescent="0.35">
      <c r="A2300" s="138" t="s">
        <v>13804</v>
      </c>
      <c r="B2300" s="21">
        <v>6</v>
      </c>
      <c r="C2300" s="20">
        <v>0.7</v>
      </c>
      <c r="D2300" s="135">
        <v>43.2</v>
      </c>
      <c r="E2300" s="21"/>
      <c r="F2300" s="328">
        <v>25.25</v>
      </c>
      <c r="G2300" s="328">
        <v>23.200000000000003</v>
      </c>
      <c r="H2300" s="331">
        <v>22.75</v>
      </c>
    </row>
    <row r="2301" spans="1:10" x14ac:dyDescent="0.35">
      <c r="A2301" s="138" t="s">
        <v>14533</v>
      </c>
      <c r="B2301" s="21">
        <v>3</v>
      </c>
      <c r="C2301" s="20">
        <v>0.7</v>
      </c>
      <c r="D2301" s="135">
        <v>45.2</v>
      </c>
      <c r="E2301" s="21"/>
      <c r="F2301" s="328">
        <v>1073.4000000000001</v>
      </c>
      <c r="G2301" s="328">
        <v>985.45</v>
      </c>
      <c r="H2301" s="331">
        <v>967.85</v>
      </c>
    </row>
    <row r="2302" spans="1:10" x14ac:dyDescent="0.35">
      <c r="A2302" s="138" t="s">
        <v>13813</v>
      </c>
      <c r="B2302" s="21">
        <v>6</v>
      </c>
      <c r="C2302" s="20">
        <v>0.7</v>
      </c>
      <c r="D2302" s="135">
        <v>43.2</v>
      </c>
      <c r="E2302" s="21"/>
      <c r="F2302" s="328">
        <v>39.300000000000004</v>
      </c>
      <c r="G2302" s="328">
        <v>36.050000000000004</v>
      </c>
      <c r="H2302" s="331">
        <v>35.4</v>
      </c>
    </row>
    <row r="2303" spans="1:10" x14ac:dyDescent="0.35">
      <c r="A2303" s="138" t="s">
        <v>14610</v>
      </c>
      <c r="B2303" s="21">
        <v>6</v>
      </c>
      <c r="C2303" s="20">
        <v>1</v>
      </c>
      <c r="D2303" s="135">
        <v>45.2</v>
      </c>
      <c r="E2303" s="21"/>
      <c r="F2303" s="328">
        <v>41.2</v>
      </c>
      <c r="G2303" s="328">
        <v>37.800000000000004</v>
      </c>
      <c r="H2303" s="331">
        <v>37.15</v>
      </c>
    </row>
    <row r="2304" spans="1:10" s="128" customFormat="1" x14ac:dyDescent="0.35">
      <c r="A2304" s="138" t="s">
        <v>13817</v>
      </c>
      <c r="B2304" s="21">
        <v>6</v>
      </c>
      <c r="C2304" s="20">
        <v>0.7</v>
      </c>
      <c r="D2304" s="135">
        <v>45.2</v>
      </c>
      <c r="E2304" s="21"/>
      <c r="F2304" s="328">
        <v>33.35</v>
      </c>
      <c r="G2304" s="328">
        <v>30.650000000000002</v>
      </c>
      <c r="H2304" s="331">
        <v>30.1</v>
      </c>
      <c r="I2304"/>
      <c r="J2304"/>
    </row>
    <row r="2305" spans="1:10" x14ac:dyDescent="0.35">
      <c r="A2305" s="138" t="s">
        <v>13821</v>
      </c>
      <c r="B2305" s="21">
        <v>6</v>
      </c>
      <c r="C2305" s="20">
        <v>0.7</v>
      </c>
      <c r="D2305" s="135">
        <v>45.2</v>
      </c>
      <c r="E2305" s="21"/>
      <c r="F2305" s="328">
        <v>35.800000000000004</v>
      </c>
      <c r="G2305" s="328">
        <v>32.85</v>
      </c>
      <c r="H2305" s="331">
        <v>32.300000000000004</v>
      </c>
    </row>
    <row r="2306" spans="1:10" x14ac:dyDescent="0.35">
      <c r="A2306" s="138" t="s">
        <v>13840</v>
      </c>
      <c r="B2306" s="21">
        <v>6</v>
      </c>
      <c r="C2306" s="20">
        <v>0.7</v>
      </c>
      <c r="D2306" s="135">
        <v>40</v>
      </c>
      <c r="E2306" s="21"/>
      <c r="F2306" s="328">
        <v>22.450000000000003</v>
      </c>
      <c r="G2306" s="328">
        <v>20.650000000000002</v>
      </c>
      <c r="H2306" s="331">
        <v>20.25</v>
      </c>
    </row>
    <row r="2307" spans="1:10" x14ac:dyDescent="0.35">
      <c r="A2307" s="138" t="s">
        <v>13844</v>
      </c>
      <c r="B2307" s="21">
        <v>6</v>
      </c>
      <c r="C2307" s="20">
        <v>0.7</v>
      </c>
      <c r="D2307" s="135">
        <v>46</v>
      </c>
      <c r="E2307" s="21"/>
      <c r="F2307" s="328">
        <v>41.95</v>
      </c>
      <c r="G2307" s="328">
        <v>38.550000000000004</v>
      </c>
      <c r="H2307" s="331">
        <v>37.85</v>
      </c>
    </row>
    <row r="2308" spans="1:10" x14ac:dyDescent="0.35">
      <c r="A2308" s="138" t="s">
        <v>13879</v>
      </c>
      <c r="B2308" s="21">
        <v>6</v>
      </c>
      <c r="C2308" s="20">
        <v>0.7</v>
      </c>
      <c r="D2308" s="135">
        <v>43</v>
      </c>
      <c r="E2308" s="21"/>
      <c r="F2308" s="328">
        <v>975.6</v>
      </c>
      <c r="G2308" s="328">
        <v>895.65000000000009</v>
      </c>
      <c r="H2308" s="331">
        <v>879.65000000000009</v>
      </c>
    </row>
    <row r="2309" spans="1:10" x14ac:dyDescent="0.35">
      <c r="A2309" s="138" t="s">
        <v>13881</v>
      </c>
      <c r="B2309" s="21">
        <v>6</v>
      </c>
      <c r="C2309" s="20">
        <v>0.7</v>
      </c>
      <c r="D2309" s="135">
        <v>40</v>
      </c>
      <c r="E2309" s="21"/>
      <c r="F2309" s="328">
        <v>37.15</v>
      </c>
      <c r="G2309" s="328">
        <v>34.15</v>
      </c>
      <c r="H2309" s="331">
        <v>33.5</v>
      </c>
    </row>
    <row r="2310" spans="1:10" x14ac:dyDescent="0.35">
      <c r="A2310" s="139" t="s">
        <v>13886</v>
      </c>
      <c r="B2310" s="140">
        <v>3</v>
      </c>
      <c r="C2310" s="141">
        <v>0.7</v>
      </c>
      <c r="D2310" s="142">
        <v>46</v>
      </c>
      <c r="E2310" s="140"/>
      <c r="F2310" s="329">
        <v>65.150000000000006</v>
      </c>
      <c r="G2310" s="329">
        <v>59.800000000000004</v>
      </c>
      <c r="H2310" s="332">
        <v>58.75</v>
      </c>
    </row>
    <row r="2311" spans="1:10" x14ac:dyDescent="0.35">
      <c r="A2311"/>
      <c r="E2311"/>
    </row>
    <row r="2312" spans="1:10" x14ac:dyDescent="0.35">
      <c r="A2312"/>
      <c r="E2312"/>
    </row>
    <row r="2313" spans="1:10" x14ac:dyDescent="0.35">
      <c r="A2313"/>
      <c r="E2313"/>
    </row>
    <row r="2314" spans="1:10" s="128" customFormat="1" x14ac:dyDescent="0.35">
      <c r="A2314"/>
      <c r="B2314"/>
      <c r="C2314" s="136"/>
      <c r="D2314" s="137"/>
      <c r="E2314"/>
      <c r="F2314" s="133"/>
      <c r="G2314" s="133"/>
      <c r="H2314" s="133"/>
      <c r="I2314"/>
      <c r="J2314"/>
    </row>
    <row r="2315" spans="1:10" x14ac:dyDescent="0.35">
      <c r="A2315"/>
      <c r="E2315"/>
    </row>
    <row r="2316" spans="1:10" x14ac:dyDescent="0.35">
      <c r="A2316"/>
      <c r="E2316"/>
    </row>
    <row r="2317" spans="1:10" x14ac:dyDescent="0.35">
      <c r="A2317"/>
      <c r="E2317"/>
    </row>
    <row r="2318" spans="1:10" x14ac:dyDescent="0.35">
      <c r="A2318"/>
      <c r="E2318"/>
    </row>
    <row r="2319" spans="1:10" x14ac:dyDescent="0.35">
      <c r="A2319"/>
      <c r="E2319"/>
    </row>
    <row r="2320" spans="1:10" x14ac:dyDescent="0.35">
      <c r="A2320"/>
      <c r="E2320"/>
    </row>
    <row r="2321" spans="1:10" x14ac:dyDescent="0.35">
      <c r="A2321"/>
      <c r="E2321"/>
    </row>
    <row r="2322" spans="1:10" x14ac:dyDescent="0.35">
      <c r="A2322"/>
      <c r="E2322"/>
    </row>
    <row r="2323" spans="1:10" x14ac:dyDescent="0.35">
      <c r="A2323"/>
      <c r="E2323"/>
    </row>
    <row r="2324" spans="1:10" s="128" customFormat="1" x14ac:dyDescent="0.35">
      <c r="A2324"/>
      <c r="B2324"/>
      <c r="C2324" s="136"/>
      <c r="D2324" s="137"/>
      <c r="E2324"/>
      <c r="F2324" s="133"/>
      <c r="G2324" s="133"/>
      <c r="H2324" s="133"/>
      <c r="I2324"/>
      <c r="J2324"/>
    </row>
    <row r="2325" spans="1:10" x14ac:dyDescent="0.35">
      <c r="A2325"/>
      <c r="E2325"/>
    </row>
    <row r="2326" spans="1:10" x14ac:dyDescent="0.35">
      <c r="A2326"/>
      <c r="E2326"/>
    </row>
    <row r="2327" spans="1:10" x14ac:dyDescent="0.35">
      <c r="A2327"/>
      <c r="E2327"/>
    </row>
    <row r="2328" spans="1:10" x14ac:dyDescent="0.35">
      <c r="A2328"/>
      <c r="E2328"/>
    </row>
    <row r="2329" spans="1:10" x14ac:dyDescent="0.35">
      <c r="A2329"/>
      <c r="E2329"/>
    </row>
    <row r="2330" spans="1:10" x14ac:dyDescent="0.35">
      <c r="A2330"/>
      <c r="E2330"/>
    </row>
    <row r="2331" spans="1:10" x14ac:dyDescent="0.35">
      <c r="A2331"/>
      <c r="E2331"/>
    </row>
    <row r="2332" spans="1:10" x14ac:dyDescent="0.35">
      <c r="A2332"/>
      <c r="E2332"/>
    </row>
    <row r="2333" spans="1:10" x14ac:dyDescent="0.35">
      <c r="A2333"/>
      <c r="E2333"/>
    </row>
    <row r="2334" spans="1:10" s="128" customFormat="1" x14ac:dyDescent="0.35">
      <c r="A2334"/>
      <c r="B2334"/>
      <c r="C2334" s="136"/>
      <c r="D2334" s="137"/>
      <c r="E2334"/>
      <c r="F2334" s="133"/>
      <c r="G2334" s="133"/>
      <c r="H2334" s="133"/>
      <c r="I2334"/>
      <c r="J2334"/>
    </row>
    <row r="2335" spans="1:10" x14ac:dyDescent="0.35">
      <c r="A2335"/>
      <c r="E2335"/>
    </row>
    <row r="2336" spans="1:10" x14ac:dyDescent="0.35">
      <c r="A2336"/>
      <c r="E2336"/>
    </row>
    <row r="2337" spans="1:10" x14ac:dyDescent="0.35">
      <c r="A2337"/>
      <c r="E2337"/>
    </row>
    <row r="2338" spans="1:10" x14ac:dyDescent="0.35">
      <c r="A2338"/>
      <c r="E2338"/>
    </row>
    <row r="2339" spans="1:10" x14ac:dyDescent="0.35">
      <c r="A2339"/>
      <c r="E2339"/>
    </row>
    <row r="2340" spans="1:10" x14ac:dyDescent="0.35">
      <c r="A2340"/>
      <c r="E2340"/>
    </row>
    <row r="2341" spans="1:10" x14ac:dyDescent="0.35">
      <c r="A2341"/>
      <c r="E2341"/>
    </row>
    <row r="2342" spans="1:10" x14ac:dyDescent="0.35">
      <c r="A2342"/>
      <c r="E2342"/>
    </row>
    <row r="2343" spans="1:10" x14ac:dyDescent="0.35">
      <c r="A2343"/>
      <c r="E2343"/>
    </row>
    <row r="2344" spans="1:10" s="128" customFormat="1" x14ac:dyDescent="0.35">
      <c r="A2344"/>
      <c r="B2344"/>
      <c r="C2344" s="136"/>
      <c r="D2344" s="137"/>
      <c r="E2344"/>
      <c r="F2344" s="133"/>
      <c r="G2344" s="133"/>
      <c r="H2344" s="133"/>
      <c r="I2344"/>
      <c r="J2344"/>
    </row>
    <row r="2345" spans="1:10" s="128" customFormat="1" x14ac:dyDescent="0.35">
      <c r="A2345"/>
      <c r="B2345"/>
      <c r="C2345" s="136"/>
      <c r="D2345" s="137"/>
      <c r="E2345"/>
      <c r="F2345" s="133"/>
      <c r="G2345" s="133"/>
      <c r="H2345" s="133"/>
      <c r="I2345"/>
      <c r="J2345"/>
    </row>
    <row r="2346" spans="1:10" x14ac:dyDescent="0.35">
      <c r="A2346"/>
      <c r="E2346"/>
    </row>
    <row r="2347" spans="1:10" x14ac:dyDescent="0.35">
      <c r="A2347"/>
      <c r="E2347"/>
    </row>
    <row r="2348" spans="1:10" x14ac:dyDescent="0.35">
      <c r="A2348"/>
      <c r="E2348"/>
    </row>
    <row r="2349" spans="1:10" x14ac:dyDescent="0.35">
      <c r="A2349"/>
      <c r="E2349"/>
    </row>
    <row r="2350" spans="1:10" x14ac:dyDescent="0.35">
      <c r="A2350"/>
      <c r="E2350"/>
    </row>
    <row r="2351" spans="1:10" x14ac:dyDescent="0.35">
      <c r="A2351"/>
      <c r="E2351"/>
    </row>
    <row r="2352" spans="1:10" x14ac:dyDescent="0.35">
      <c r="A2352"/>
      <c r="E2352"/>
    </row>
    <row r="2353" spans="1:10" x14ac:dyDescent="0.35">
      <c r="A2353"/>
      <c r="E2353"/>
    </row>
    <row r="2354" spans="1:10" s="128" customFormat="1" x14ac:dyDescent="0.35">
      <c r="A2354"/>
      <c r="B2354"/>
      <c r="C2354" s="136"/>
      <c r="D2354" s="137"/>
      <c r="E2354"/>
      <c r="F2354" s="133"/>
      <c r="G2354" s="133"/>
      <c r="H2354" s="133"/>
      <c r="I2354"/>
      <c r="J2354"/>
    </row>
    <row r="2355" spans="1:10" x14ac:dyDescent="0.35">
      <c r="A2355"/>
      <c r="E2355"/>
    </row>
    <row r="2356" spans="1:10" x14ac:dyDescent="0.35">
      <c r="A2356"/>
      <c r="E2356"/>
    </row>
    <row r="2357" spans="1:10" x14ac:dyDescent="0.35">
      <c r="A2357"/>
      <c r="E2357"/>
    </row>
    <row r="2358" spans="1:10" x14ac:dyDescent="0.35">
      <c r="A2358"/>
      <c r="E2358"/>
    </row>
    <row r="2359" spans="1:10" x14ac:dyDescent="0.35">
      <c r="A2359"/>
      <c r="E2359"/>
    </row>
    <row r="2360" spans="1:10" x14ac:dyDescent="0.35">
      <c r="A2360"/>
      <c r="E2360"/>
    </row>
    <row r="2361" spans="1:10" x14ac:dyDescent="0.35">
      <c r="A2361"/>
      <c r="E2361"/>
    </row>
    <row r="2362" spans="1:10" x14ac:dyDescent="0.35">
      <c r="A2362"/>
      <c r="E2362"/>
    </row>
    <row r="2363" spans="1:10" x14ac:dyDescent="0.35">
      <c r="A2363"/>
      <c r="E2363"/>
    </row>
    <row r="2364" spans="1:10" x14ac:dyDescent="0.35">
      <c r="A2364"/>
      <c r="E2364"/>
    </row>
    <row r="2365" spans="1:10" x14ac:dyDescent="0.35">
      <c r="A2365"/>
      <c r="E2365"/>
    </row>
    <row r="2366" spans="1:10" s="128" customFormat="1" x14ac:dyDescent="0.35">
      <c r="A2366"/>
      <c r="B2366"/>
      <c r="C2366" s="136"/>
      <c r="D2366" s="137"/>
      <c r="E2366"/>
      <c r="F2366" s="133"/>
      <c r="G2366" s="133"/>
      <c r="H2366" s="133"/>
      <c r="I2366"/>
      <c r="J2366"/>
    </row>
    <row r="2367" spans="1:10" x14ac:dyDescent="0.35">
      <c r="A2367"/>
      <c r="E2367"/>
    </row>
    <row r="2368" spans="1:10" x14ac:dyDescent="0.35">
      <c r="A2368"/>
      <c r="E2368"/>
    </row>
    <row r="2369" spans="1:5" x14ac:dyDescent="0.35">
      <c r="A2369"/>
      <c r="E2369"/>
    </row>
    <row r="2370" spans="1:5" x14ac:dyDescent="0.35">
      <c r="A2370"/>
      <c r="E2370"/>
    </row>
    <row r="2371" spans="1:5" x14ac:dyDescent="0.35">
      <c r="A2371"/>
      <c r="E2371"/>
    </row>
    <row r="2372" spans="1:5" x14ac:dyDescent="0.35">
      <c r="A2372"/>
      <c r="E2372"/>
    </row>
    <row r="2373" spans="1:5" x14ac:dyDescent="0.35">
      <c r="A2373"/>
      <c r="E2373"/>
    </row>
    <row r="2374" spans="1:5" x14ac:dyDescent="0.35">
      <c r="A2374"/>
      <c r="E2374"/>
    </row>
    <row r="2375" spans="1:5" x14ac:dyDescent="0.35">
      <c r="A2375"/>
      <c r="E2375"/>
    </row>
    <row r="2376" spans="1:5" x14ac:dyDescent="0.35">
      <c r="A2376"/>
      <c r="E2376"/>
    </row>
    <row r="2377" spans="1:5" x14ac:dyDescent="0.35">
      <c r="A2377"/>
      <c r="E2377"/>
    </row>
    <row r="2378" spans="1:5" x14ac:dyDescent="0.35">
      <c r="A2378"/>
      <c r="E2378"/>
    </row>
    <row r="2379" spans="1:5" x14ac:dyDescent="0.35">
      <c r="A2379"/>
      <c r="E2379"/>
    </row>
    <row r="2380" spans="1:5" x14ac:dyDescent="0.35">
      <c r="A2380"/>
      <c r="E2380"/>
    </row>
    <row r="2381" spans="1:5" x14ac:dyDescent="0.35">
      <c r="A2381"/>
      <c r="E2381"/>
    </row>
    <row r="2382" spans="1:5" x14ac:dyDescent="0.35">
      <c r="A2382"/>
      <c r="E2382"/>
    </row>
    <row r="2383" spans="1:5" x14ac:dyDescent="0.35">
      <c r="A2383"/>
      <c r="E2383"/>
    </row>
    <row r="2384" spans="1:5" x14ac:dyDescent="0.35">
      <c r="A2384"/>
      <c r="E2384"/>
    </row>
    <row r="2385" spans="1:10" x14ac:dyDescent="0.35">
      <c r="A2385"/>
      <c r="E2385"/>
    </row>
    <row r="2386" spans="1:10" s="128" customFormat="1" x14ac:dyDescent="0.35">
      <c r="A2386"/>
      <c r="B2386"/>
      <c r="C2386" s="136"/>
      <c r="D2386" s="137"/>
      <c r="E2386"/>
      <c r="F2386" s="133"/>
      <c r="G2386" s="133"/>
      <c r="H2386" s="133"/>
      <c r="I2386"/>
      <c r="J2386"/>
    </row>
    <row r="2387" spans="1:10" x14ac:dyDescent="0.35">
      <c r="A2387"/>
      <c r="E2387"/>
    </row>
    <row r="2388" spans="1:10" x14ac:dyDescent="0.35">
      <c r="A2388"/>
      <c r="E2388"/>
    </row>
    <row r="2389" spans="1:10" x14ac:dyDescent="0.35">
      <c r="A2389"/>
      <c r="E2389"/>
    </row>
    <row r="2390" spans="1:10" x14ac:dyDescent="0.35">
      <c r="A2390"/>
      <c r="E2390"/>
    </row>
    <row r="2391" spans="1:10" x14ac:dyDescent="0.35">
      <c r="A2391"/>
      <c r="E2391"/>
    </row>
    <row r="2392" spans="1:10" x14ac:dyDescent="0.35">
      <c r="A2392"/>
      <c r="E2392"/>
    </row>
    <row r="2393" spans="1:10" x14ac:dyDescent="0.35">
      <c r="A2393"/>
      <c r="E2393"/>
    </row>
    <row r="2394" spans="1:10" x14ac:dyDescent="0.35">
      <c r="A2394"/>
      <c r="E2394"/>
    </row>
    <row r="2395" spans="1:10" x14ac:dyDescent="0.35">
      <c r="A2395"/>
      <c r="E2395"/>
    </row>
    <row r="2396" spans="1:10" x14ac:dyDescent="0.35">
      <c r="A2396"/>
      <c r="E2396"/>
    </row>
    <row r="2397" spans="1:10" x14ac:dyDescent="0.35">
      <c r="A2397"/>
      <c r="E2397"/>
    </row>
    <row r="2398" spans="1:10" x14ac:dyDescent="0.35">
      <c r="A2398"/>
      <c r="E2398"/>
    </row>
    <row r="2399" spans="1:10" x14ac:dyDescent="0.35">
      <c r="A2399"/>
      <c r="E2399"/>
    </row>
    <row r="2400" spans="1:10" x14ac:dyDescent="0.35">
      <c r="A2400"/>
      <c r="E2400"/>
    </row>
    <row r="2401" spans="1:10" x14ac:dyDescent="0.35">
      <c r="A2401"/>
      <c r="E2401"/>
    </row>
    <row r="2402" spans="1:10" x14ac:dyDescent="0.35">
      <c r="A2402"/>
      <c r="E2402"/>
    </row>
    <row r="2403" spans="1:10" x14ac:dyDescent="0.35">
      <c r="A2403"/>
      <c r="E2403"/>
    </row>
    <row r="2404" spans="1:10" x14ac:dyDescent="0.35">
      <c r="A2404"/>
      <c r="E2404"/>
    </row>
    <row r="2405" spans="1:10" x14ac:dyDescent="0.35">
      <c r="A2405"/>
      <c r="E2405"/>
    </row>
    <row r="2406" spans="1:10" x14ac:dyDescent="0.35">
      <c r="A2406"/>
      <c r="E2406"/>
    </row>
    <row r="2407" spans="1:10" x14ac:dyDescent="0.35">
      <c r="A2407"/>
      <c r="E2407"/>
    </row>
    <row r="2408" spans="1:10" x14ac:dyDescent="0.35">
      <c r="A2408"/>
      <c r="E2408"/>
    </row>
    <row r="2409" spans="1:10" x14ac:dyDescent="0.35">
      <c r="A2409"/>
      <c r="E2409"/>
    </row>
    <row r="2410" spans="1:10" x14ac:dyDescent="0.35">
      <c r="A2410"/>
      <c r="E2410"/>
    </row>
    <row r="2411" spans="1:10" x14ac:dyDescent="0.35">
      <c r="A2411"/>
      <c r="E2411"/>
    </row>
    <row r="2412" spans="1:10" x14ac:dyDescent="0.35">
      <c r="A2412"/>
      <c r="E2412"/>
    </row>
    <row r="2413" spans="1:10" x14ac:dyDescent="0.35">
      <c r="A2413"/>
      <c r="E2413"/>
    </row>
    <row r="2414" spans="1:10" x14ac:dyDescent="0.35">
      <c r="A2414"/>
      <c r="E2414"/>
    </row>
    <row r="2415" spans="1:10" x14ac:dyDescent="0.35">
      <c r="A2415"/>
      <c r="E2415"/>
    </row>
    <row r="2416" spans="1:10" s="128" customFormat="1" x14ac:dyDescent="0.35">
      <c r="A2416"/>
      <c r="B2416"/>
      <c r="C2416" s="136"/>
      <c r="D2416" s="137"/>
      <c r="E2416"/>
      <c r="F2416" s="133"/>
      <c r="G2416" s="133"/>
      <c r="H2416" s="133"/>
      <c r="I2416"/>
      <c r="J2416"/>
    </row>
    <row r="2417" spans="1:10" x14ac:dyDescent="0.35">
      <c r="A2417"/>
      <c r="E2417"/>
    </row>
    <row r="2418" spans="1:10" x14ac:dyDescent="0.35">
      <c r="A2418"/>
      <c r="E2418"/>
    </row>
    <row r="2419" spans="1:10" x14ac:dyDescent="0.35">
      <c r="A2419"/>
      <c r="E2419"/>
    </row>
    <row r="2420" spans="1:10" x14ac:dyDescent="0.35">
      <c r="A2420"/>
      <c r="E2420"/>
    </row>
    <row r="2421" spans="1:10" x14ac:dyDescent="0.35">
      <c r="A2421"/>
      <c r="E2421"/>
    </row>
    <row r="2422" spans="1:10" x14ac:dyDescent="0.35">
      <c r="A2422"/>
      <c r="E2422"/>
    </row>
    <row r="2423" spans="1:10" x14ac:dyDescent="0.35">
      <c r="A2423"/>
      <c r="E2423"/>
    </row>
    <row r="2424" spans="1:10" x14ac:dyDescent="0.35">
      <c r="A2424"/>
      <c r="E2424"/>
    </row>
    <row r="2425" spans="1:10" x14ac:dyDescent="0.35">
      <c r="A2425"/>
      <c r="E2425"/>
    </row>
    <row r="2426" spans="1:10" s="128" customFormat="1" x14ac:dyDescent="0.35">
      <c r="A2426"/>
      <c r="B2426"/>
      <c r="C2426" s="136"/>
      <c r="D2426" s="137"/>
      <c r="E2426"/>
      <c r="F2426" s="133"/>
      <c r="G2426" s="133"/>
      <c r="H2426" s="133"/>
      <c r="I2426"/>
      <c r="J2426"/>
    </row>
    <row r="2427" spans="1:10" x14ac:dyDescent="0.35">
      <c r="A2427"/>
      <c r="E2427"/>
    </row>
    <row r="2428" spans="1:10" x14ac:dyDescent="0.35">
      <c r="A2428"/>
      <c r="E2428"/>
    </row>
    <row r="2429" spans="1:10" x14ac:dyDescent="0.35">
      <c r="A2429"/>
      <c r="E2429"/>
    </row>
    <row r="2430" spans="1:10" x14ac:dyDescent="0.35">
      <c r="A2430"/>
      <c r="E2430"/>
    </row>
    <row r="2431" spans="1:10" x14ac:dyDescent="0.35">
      <c r="A2431"/>
      <c r="E2431"/>
    </row>
    <row r="2432" spans="1:10" x14ac:dyDescent="0.35">
      <c r="A2432"/>
      <c r="E2432"/>
    </row>
    <row r="2433" spans="1:10" x14ac:dyDescent="0.35">
      <c r="A2433"/>
      <c r="E2433"/>
    </row>
    <row r="2434" spans="1:10" x14ac:dyDescent="0.35">
      <c r="A2434"/>
      <c r="E2434"/>
    </row>
    <row r="2435" spans="1:10" s="128" customFormat="1" x14ac:dyDescent="0.35">
      <c r="A2435"/>
      <c r="B2435"/>
      <c r="C2435" s="136"/>
      <c r="D2435" s="137"/>
      <c r="E2435"/>
      <c r="F2435" s="133"/>
      <c r="G2435" s="133"/>
      <c r="H2435" s="133"/>
      <c r="I2435"/>
      <c r="J2435"/>
    </row>
    <row r="2436" spans="1:10" x14ac:dyDescent="0.35">
      <c r="A2436"/>
      <c r="E2436"/>
    </row>
    <row r="2437" spans="1:10" s="128" customFormat="1" x14ac:dyDescent="0.35">
      <c r="A2437"/>
      <c r="B2437"/>
      <c r="C2437" s="136"/>
      <c r="D2437" s="137"/>
      <c r="E2437"/>
      <c r="F2437" s="133"/>
      <c r="G2437" s="133"/>
      <c r="H2437" s="133"/>
      <c r="I2437"/>
      <c r="J2437"/>
    </row>
    <row r="2438" spans="1:10" x14ac:dyDescent="0.35">
      <c r="A2438"/>
      <c r="E2438"/>
    </row>
    <row r="2439" spans="1:10" x14ac:dyDescent="0.35">
      <c r="A2439"/>
      <c r="E2439"/>
    </row>
    <row r="2440" spans="1:10" x14ac:dyDescent="0.35">
      <c r="A2440"/>
      <c r="E2440"/>
    </row>
    <row r="2441" spans="1:10" x14ac:dyDescent="0.35">
      <c r="A2441"/>
      <c r="E2441"/>
    </row>
    <row r="2442" spans="1:10" x14ac:dyDescent="0.35">
      <c r="A2442"/>
      <c r="E2442"/>
    </row>
    <row r="2443" spans="1:10" x14ac:dyDescent="0.35">
      <c r="A2443"/>
      <c r="E2443"/>
    </row>
    <row r="2444" spans="1:10" x14ac:dyDescent="0.35">
      <c r="A2444"/>
      <c r="E2444"/>
    </row>
    <row r="2445" spans="1:10" x14ac:dyDescent="0.35">
      <c r="A2445"/>
      <c r="E2445"/>
    </row>
    <row r="2446" spans="1:10" x14ac:dyDescent="0.35">
      <c r="A2446"/>
      <c r="E2446"/>
    </row>
    <row r="2447" spans="1:10" s="128" customFormat="1" x14ac:dyDescent="0.35">
      <c r="A2447"/>
      <c r="B2447"/>
      <c r="C2447" s="136"/>
      <c r="D2447" s="137"/>
      <c r="E2447"/>
      <c r="F2447" s="133"/>
      <c r="G2447" s="133"/>
      <c r="H2447" s="133"/>
      <c r="I2447"/>
      <c r="J2447"/>
    </row>
    <row r="2448" spans="1:10" x14ac:dyDescent="0.35">
      <c r="A2448"/>
      <c r="E2448"/>
    </row>
    <row r="2449" spans="1:10" s="128" customFormat="1" x14ac:dyDescent="0.35">
      <c r="A2449"/>
      <c r="B2449"/>
      <c r="C2449" s="136"/>
      <c r="D2449" s="137"/>
      <c r="E2449"/>
      <c r="F2449" s="133"/>
      <c r="G2449" s="133"/>
      <c r="H2449" s="133"/>
      <c r="I2449"/>
      <c r="J2449"/>
    </row>
    <row r="2450" spans="1:10" x14ac:dyDescent="0.35">
      <c r="A2450"/>
      <c r="E2450"/>
    </row>
    <row r="2451" spans="1:10" x14ac:dyDescent="0.35">
      <c r="A2451"/>
      <c r="E2451"/>
    </row>
    <row r="2452" spans="1:10" x14ac:dyDescent="0.35">
      <c r="A2452"/>
      <c r="E2452"/>
    </row>
    <row r="2453" spans="1:10" x14ac:dyDescent="0.35">
      <c r="A2453"/>
      <c r="E2453"/>
    </row>
    <row r="2454" spans="1:10" x14ac:dyDescent="0.35">
      <c r="A2454"/>
      <c r="E2454"/>
    </row>
    <row r="2455" spans="1:10" x14ac:dyDescent="0.35">
      <c r="A2455"/>
      <c r="E2455"/>
    </row>
    <row r="2456" spans="1:10" x14ac:dyDescent="0.35">
      <c r="A2456"/>
      <c r="E2456"/>
    </row>
    <row r="2457" spans="1:10" x14ac:dyDescent="0.35">
      <c r="A2457"/>
      <c r="E2457"/>
    </row>
    <row r="2458" spans="1:10" s="128" customFormat="1" x14ac:dyDescent="0.35">
      <c r="A2458"/>
      <c r="B2458"/>
      <c r="C2458" s="136"/>
      <c r="D2458" s="137"/>
      <c r="E2458"/>
      <c r="F2458" s="133"/>
      <c r="G2458" s="133"/>
      <c r="H2458" s="133"/>
      <c r="I2458"/>
      <c r="J2458"/>
    </row>
    <row r="2459" spans="1:10" s="128" customFormat="1" x14ac:dyDescent="0.35">
      <c r="A2459"/>
      <c r="B2459"/>
      <c r="C2459" s="136"/>
      <c r="D2459" s="137"/>
      <c r="E2459"/>
      <c r="F2459" s="133"/>
      <c r="G2459" s="133"/>
      <c r="H2459" s="133"/>
      <c r="I2459"/>
      <c r="J2459"/>
    </row>
    <row r="2460" spans="1:10" x14ac:dyDescent="0.35">
      <c r="A2460"/>
      <c r="E2460"/>
    </row>
    <row r="2461" spans="1:10" x14ac:dyDescent="0.35">
      <c r="A2461"/>
      <c r="E2461"/>
    </row>
    <row r="2462" spans="1:10" x14ac:dyDescent="0.35">
      <c r="A2462"/>
      <c r="E2462"/>
    </row>
    <row r="2463" spans="1:10" x14ac:dyDescent="0.35">
      <c r="A2463"/>
      <c r="E2463"/>
    </row>
    <row r="2464" spans="1:10" x14ac:dyDescent="0.35">
      <c r="A2464"/>
      <c r="E2464"/>
    </row>
    <row r="2465" spans="1:10" x14ac:dyDescent="0.35">
      <c r="A2465"/>
      <c r="E2465"/>
    </row>
    <row r="2466" spans="1:10" x14ac:dyDescent="0.35">
      <c r="A2466"/>
      <c r="E2466"/>
    </row>
    <row r="2467" spans="1:10" x14ac:dyDescent="0.35">
      <c r="A2467"/>
      <c r="E2467"/>
    </row>
    <row r="2468" spans="1:10" x14ac:dyDescent="0.35">
      <c r="A2468"/>
      <c r="E2468"/>
    </row>
    <row r="2469" spans="1:10" s="128" customFormat="1" x14ac:dyDescent="0.35">
      <c r="A2469"/>
      <c r="B2469"/>
      <c r="C2469" s="136"/>
      <c r="D2469" s="137"/>
      <c r="E2469"/>
      <c r="F2469" s="133"/>
      <c r="G2469" s="133"/>
      <c r="H2469" s="133"/>
      <c r="I2469"/>
      <c r="J2469"/>
    </row>
    <row r="2470" spans="1:10" x14ac:dyDescent="0.35">
      <c r="A2470"/>
      <c r="E2470"/>
    </row>
    <row r="2471" spans="1:10" x14ac:dyDescent="0.35">
      <c r="A2471"/>
      <c r="E2471"/>
    </row>
    <row r="2472" spans="1:10" x14ac:dyDescent="0.35">
      <c r="A2472"/>
      <c r="E2472"/>
    </row>
    <row r="2473" spans="1:10" x14ac:dyDescent="0.35">
      <c r="A2473"/>
      <c r="E2473"/>
    </row>
    <row r="2474" spans="1:10" x14ac:dyDescent="0.35">
      <c r="A2474"/>
      <c r="E2474"/>
    </row>
    <row r="2475" spans="1:10" x14ac:dyDescent="0.35">
      <c r="A2475"/>
      <c r="E2475"/>
    </row>
    <row r="2476" spans="1:10" x14ac:dyDescent="0.35">
      <c r="A2476"/>
      <c r="E2476"/>
    </row>
    <row r="2477" spans="1:10" x14ac:dyDescent="0.35">
      <c r="A2477"/>
      <c r="E2477"/>
    </row>
    <row r="2478" spans="1:10" x14ac:dyDescent="0.35">
      <c r="A2478"/>
      <c r="E2478"/>
    </row>
    <row r="2479" spans="1:10" x14ac:dyDescent="0.35">
      <c r="A2479"/>
      <c r="E2479"/>
    </row>
    <row r="2480" spans="1:10" x14ac:dyDescent="0.35">
      <c r="A2480"/>
      <c r="E2480"/>
    </row>
    <row r="2481" spans="1:5" x14ac:dyDescent="0.35">
      <c r="A2481"/>
      <c r="E2481"/>
    </row>
    <row r="2482" spans="1:5" x14ac:dyDescent="0.35">
      <c r="A2482"/>
      <c r="E2482"/>
    </row>
    <row r="2483" spans="1:5" x14ac:dyDescent="0.35">
      <c r="A2483"/>
      <c r="E2483"/>
    </row>
    <row r="2484" spans="1:5" x14ac:dyDescent="0.35">
      <c r="A2484"/>
      <c r="E2484"/>
    </row>
    <row r="2485" spans="1:5" x14ac:dyDescent="0.35">
      <c r="A2485"/>
      <c r="E2485"/>
    </row>
    <row r="2486" spans="1:5" x14ac:dyDescent="0.35">
      <c r="A2486"/>
      <c r="E2486"/>
    </row>
    <row r="2487" spans="1:5" x14ac:dyDescent="0.35">
      <c r="A2487"/>
      <c r="E2487"/>
    </row>
    <row r="2488" spans="1:5" x14ac:dyDescent="0.35">
      <c r="A2488"/>
      <c r="E2488"/>
    </row>
    <row r="2489" spans="1:5" x14ac:dyDescent="0.35">
      <c r="A2489"/>
      <c r="E2489"/>
    </row>
    <row r="2490" spans="1:5" x14ac:dyDescent="0.35">
      <c r="A2490"/>
      <c r="E2490"/>
    </row>
    <row r="2491" spans="1:5" x14ac:dyDescent="0.35">
      <c r="A2491"/>
      <c r="E2491"/>
    </row>
    <row r="2492" spans="1:5" x14ac:dyDescent="0.35">
      <c r="A2492"/>
      <c r="E2492"/>
    </row>
    <row r="2493" spans="1:5" x14ac:dyDescent="0.35">
      <c r="A2493"/>
      <c r="E2493"/>
    </row>
    <row r="2494" spans="1:5" x14ac:dyDescent="0.35">
      <c r="A2494"/>
      <c r="E2494"/>
    </row>
    <row r="2495" spans="1:5" x14ac:dyDescent="0.35">
      <c r="A2495"/>
      <c r="E2495"/>
    </row>
    <row r="2496" spans="1:5" x14ac:dyDescent="0.35">
      <c r="A2496"/>
      <c r="E2496"/>
    </row>
    <row r="2497" spans="1:5" x14ac:dyDescent="0.35">
      <c r="A2497"/>
      <c r="E2497"/>
    </row>
    <row r="2498" spans="1:5" x14ac:dyDescent="0.35">
      <c r="A2498"/>
      <c r="E2498"/>
    </row>
    <row r="2499" spans="1:5" x14ac:dyDescent="0.35">
      <c r="A2499"/>
      <c r="E2499"/>
    </row>
    <row r="2500" spans="1:5" x14ac:dyDescent="0.35">
      <c r="A2500"/>
      <c r="E2500"/>
    </row>
    <row r="2501" spans="1:5" x14ac:dyDescent="0.35">
      <c r="A2501"/>
      <c r="E2501"/>
    </row>
    <row r="2502" spans="1:5" x14ac:dyDescent="0.35">
      <c r="A2502"/>
      <c r="E2502"/>
    </row>
    <row r="2503" spans="1:5" x14ac:dyDescent="0.35">
      <c r="A2503"/>
      <c r="E2503"/>
    </row>
    <row r="2504" spans="1:5" x14ac:dyDescent="0.35">
      <c r="A2504"/>
      <c r="E2504"/>
    </row>
    <row r="2505" spans="1:5" x14ac:dyDescent="0.35">
      <c r="A2505"/>
      <c r="E2505"/>
    </row>
    <row r="2506" spans="1:5" x14ac:dyDescent="0.35">
      <c r="A2506"/>
      <c r="E2506"/>
    </row>
    <row r="2507" spans="1:5" x14ac:dyDescent="0.35">
      <c r="A2507"/>
      <c r="E2507"/>
    </row>
    <row r="2508" spans="1:5" x14ac:dyDescent="0.35">
      <c r="A2508"/>
      <c r="E2508"/>
    </row>
    <row r="2509" spans="1:5" x14ac:dyDescent="0.35">
      <c r="A2509"/>
      <c r="E2509"/>
    </row>
    <row r="2510" spans="1:5" x14ac:dyDescent="0.35">
      <c r="A2510"/>
      <c r="E2510"/>
    </row>
    <row r="2511" spans="1:5" x14ac:dyDescent="0.35">
      <c r="A2511"/>
      <c r="E2511"/>
    </row>
    <row r="2512" spans="1:5" x14ac:dyDescent="0.35">
      <c r="A2512"/>
      <c r="E2512"/>
    </row>
    <row r="2513" spans="1:5" x14ac:dyDescent="0.35">
      <c r="A2513"/>
      <c r="E2513"/>
    </row>
    <row r="2514" spans="1:5" x14ac:dyDescent="0.35">
      <c r="A2514"/>
      <c r="E2514"/>
    </row>
    <row r="2515" spans="1:5" x14ac:dyDescent="0.35">
      <c r="A2515"/>
      <c r="E2515"/>
    </row>
    <row r="2516" spans="1:5" x14ac:dyDescent="0.35">
      <c r="A2516"/>
      <c r="E2516"/>
    </row>
    <row r="2517" spans="1:5" x14ac:dyDescent="0.35">
      <c r="A2517"/>
      <c r="E2517"/>
    </row>
    <row r="2518" spans="1:5" x14ac:dyDescent="0.35">
      <c r="A2518"/>
      <c r="E2518"/>
    </row>
    <row r="2519" spans="1:5" x14ac:dyDescent="0.35">
      <c r="A2519"/>
      <c r="E2519"/>
    </row>
    <row r="2520" spans="1:5" x14ac:dyDescent="0.35">
      <c r="A2520"/>
      <c r="E2520"/>
    </row>
    <row r="2521" spans="1:5" x14ac:dyDescent="0.35">
      <c r="A2521"/>
      <c r="E2521"/>
    </row>
    <row r="2522" spans="1:5" x14ac:dyDescent="0.35">
      <c r="A2522"/>
      <c r="E2522"/>
    </row>
    <row r="2523" spans="1:5" x14ac:dyDescent="0.35">
      <c r="A2523"/>
      <c r="E2523"/>
    </row>
    <row r="2524" spans="1:5" x14ac:dyDescent="0.35">
      <c r="A2524"/>
      <c r="E2524"/>
    </row>
    <row r="2525" spans="1:5" x14ac:dyDescent="0.35">
      <c r="A2525"/>
      <c r="E2525"/>
    </row>
    <row r="2526" spans="1:5" x14ac:dyDescent="0.35">
      <c r="A2526"/>
      <c r="E2526"/>
    </row>
    <row r="2527" spans="1:5" x14ac:dyDescent="0.35">
      <c r="A2527"/>
      <c r="E2527"/>
    </row>
    <row r="2528" spans="1:5" x14ac:dyDescent="0.35">
      <c r="A2528"/>
      <c r="E2528"/>
    </row>
    <row r="2529" spans="1:10" x14ac:dyDescent="0.35">
      <c r="A2529"/>
      <c r="E2529"/>
    </row>
    <row r="2530" spans="1:10" x14ac:dyDescent="0.35">
      <c r="A2530"/>
      <c r="E2530"/>
    </row>
    <row r="2531" spans="1:10" x14ac:dyDescent="0.35">
      <c r="A2531"/>
      <c r="E2531"/>
    </row>
    <row r="2532" spans="1:10" x14ac:dyDescent="0.35">
      <c r="A2532"/>
      <c r="E2532"/>
    </row>
    <row r="2533" spans="1:10" s="128" customFormat="1" x14ac:dyDescent="0.35">
      <c r="A2533"/>
      <c r="B2533"/>
      <c r="C2533" s="136"/>
      <c r="D2533" s="137"/>
      <c r="E2533"/>
      <c r="F2533" s="133"/>
      <c r="G2533" s="133"/>
      <c r="H2533" s="133"/>
      <c r="I2533"/>
      <c r="J2533"/>
    </row>
    <row r="2534" spans="1:10" x14ac:dyDescent="0.35">
      <c r="A2534"/>
      <c r="E2534"/>
    </row>
    <row r="2535" spans="1:10" x14ac:dyDescent="0.35">
      <c r="A2535"/>
      <c r="E2535"/>
    </row>
    <row r="2536" spans="1:10" x14ac:dyDescent="0.35">
      <c r="A2536"/>
      <c r="E2536"/>
    </row>
    <row r="2537" spans="1:10" x14ac:dyDescent="0.35">
      <c r="A2537"/>
      <c r="E2537"/>
    </row>
    <row r="2538" spans="1:10" x14ac:dyDescent="0.35">
      <c r="A2538"/>
      <c r="E2538"/>
    </row>
    <row r="2539" spans="1:10" x14ac:dyDescent="0.35">
      <c r="A2539"/>
      <c r="E2539"/>
    </row>
    <row r="2540" spans="1:10" x14ac:dyDescent="0.35">
      <c r="A2540"/>
      <c r="E2540"/>
    </row>
    <row r="2541" spans="1:10" x14ac:dyDescent="0.35">
      <c r="A2541"/>
      <c r="E2541"/>
    </row>
    <row r="2542" spans="1:10" x14ac:dyDescent="0.35">
      <c r="A2542"/>
      <c r="E2542"/>
    </row>
    <row r="2543" spans="1:10" x14ac:dyDescent="0.35">
      <c r="A2543"/>
      <c r="E2543"/>
    </row>
    <row r="2544" spans="1:10" x14ac:dyDescent="0.35">
      <c r="A2544"/>
      <c r="E2544"/>
    </row>
    <row r="2545" spans="1:5" x14ac:dyDescent="0.35">
      <c r="A2545"/>
      <c r="E2545"/>
    </row>
    <row r="2546" spans="1:5" x14ac:dyDescent="0.35">
      <c r="A2546"/>
      <c r="E2546"/>
    </row>
    <row r="2547" spans="1:5" x14ac:dyDescent="0.35">
      <c r="A2547"/>
      <c r="E2547"/>
    </row>
    <row r="2548" spans="1:5" x14ac:dyDescent="0.35">
      <c r="A2548"/>
      <c r="E2548"/>
    </row>
    <row r="2549" spans="1:5" x14ac:dyDescent="0.35">
      <c r="A2549"/>
      <c r="E2549"/>
    </row>
    <row r="2550" spans="1:5" x14ac:dyDescent="0.35">
      <c r="A2550"/>
      <c r="E2550"/>
    </row>
    <row r="2551" spans="1:5" x14ac:dyDescent="0.35">
      <c r="A2551"/>
      <c r="E2551"/>
    </row>
    <row r="2552" spans="1:5" x14ac:dyDescent="0.35">
      <c r="A2552"/>
      <c r="E2552"/>
    </row>
    <row r="2553" spans="1:5" x14ac:dyDescent="0.35">
      <c r="A2553"/>
      <c r="E2553"/>
    </row>
    <row r="2554" spans="1:5" x14ac:dyDescent="0.35">
      <c r="A2554"/>
      <c r="E2554"/>
    </row>
    <row r="2555" spans="1:5" x14ac:dyDescent="0.35">
      <c r="A2555"/>
      <c r="E2555"/>
    </row>
    <row r="2556" spans="1:5" x14ac:dyDescent="0.35">
      <c r="A2556"/>
      <c r="E2556"/>
    </row>
    <row r="2557" spans="1:5" x14ac:dyDescent="0.35">
      <c r="A2557"/>
      <c r="E2557"/>
    </row>
    <row r="2558" spans="1:5" x14ac:dyDescent="0.35">
      <c r="A2558"/>
      <c r="E2558"/>
    </row>
    <row r="2559" spans="1:5" x14ac:dyDescent="0.35">
      <c r="A2559"/>
      <c r="E2559"/>
    </row>
    <row r="2560" spans="1:5" x14ac:dyDescent="0.35">
      <c r="A2560"/>
      <c r="E2560"/>
    </row>
    <row r="2561" spans="1:5" x14ac:dyDescent="0.35">
      <c r="A2561"/>
      <c r="E2561"/>
    </row>
    <row r="2562" spans="1:5" x14ac:dyDescent="0.35">
      <c r="A2562"/>
      <c r="E2562"/>
    </row>
    <row r="2563" spans="1:5" x14ac:dyDescent="0.35">
      <c r="A2563"/>
      <c r="E2563"/>
    </row>
    <row r="2564" spans="1:5" x14ac:dyDescent="0.35">
      <c r="A2564"/>
      <c r="E2564"/>
    </row>
    <row r="2565" spans="1:5" x14ac:dyDescent="0.35">
      <c r="A2565"/>
      <c r="E2565"/>
    </row>
    <row r="2566" spans="1:5" x14ac:dyDescent="0.35">
      <c r="A2566"/>
      <c r="E2566"/>
    </row>
    <row r="2567" spans="1:5" x14ac:dyDescent="0.35">
      <c r="A2567"/>
      <c r="E2567"/>
    </row>
    <row r="2568" spans="1:5" x14ac:dyDescent="0.35">
      <c r="A2568"/>
      <c r="E2568"/>
    </row>
    <row r="2569" spans="1:5" x14ac:dyDescent="0.35">
      <c r="A2569"/>
      <c r="E2569"/>
    </row>
    <row r="2570" spans="1:5" x14ac:dyDescent="0.35">
      <c r="A2570"/>
      <c r="E2570"/>
    </row>
    <row r="2571" spans="1:5" x14ac:dyDescent="0.35">
      <c r="A2571"/>
      <c r="E2571"/>
    </row>
    <row r="2572" spans="1:5" x14ac:dyDescent="0.35">
      <c r="A2572"/>
      <c r="E2572"/>
    </row>
    <row r="2573" spans="1:5" x14ac:dyDescent="0.35">
      <c r="A2573"/>
      <c r="E2573"/>
    </row>
    <row r="2574" spans="1:5" x14ac:dyDescent="0.35">
      <c r="A2574"/>
      <c r="E2574"/>
    </row>
    <row r="2575" spans="1:5" x14ac:dyDescent="0.35">
      <c r="A2575"/>
      <c r="E2575"/>
    </row>
    <row r="2576" spans="1:5" x14ac:dyDescent="0.35">
      <c r="A2576"/>
      <c r="E2576"/>
    </row>
    <row r="2577" spans="1:5" x14ac:dyDescent="0.35">
      <c r="A2577"/>
      <c r="E2577"/>
    </row>
    <row r="2578" spans="1:5" x14ac:dyDescent="0.35">
      <c r="A2578"/>
      <c r="E2578"/>
    </row>
    <row r="2579" spans="1:5" x14ac:dyDescent="0.35">
      <c r="A2579"/>
      <c r="E2579"/>
    </row>
    <row r="2580" spans="1:5" x14ac:dyDescent="0.35">
      <c r="A2580"/>
      <c r="E2580"/>
    </row>
    <row r="2581" spans="1:5" x14ac:dyDescent="0.35">
      <c r="A2581"/>
      <c r="E2581"/>
    </row>
    <row r="2582" spans="1:5" x14ac:dyDescent="0.35">
      <c r="A2582"/>
      <c r="E2582"/>
    </row>
    <row r="2583" spans="1:5" x14ac:dyDescent="0.35">
      <c r="A2583"/>
      <c r="E2583"/>
    </row>
    <row r="2584" spans="1:5" x14ac:dyDescent="0.35">
      <c r="A2584"/>
      <c r="E2584"/>
    </row>
    <row r="2585" spans="1:5" x14ac:dyDescent="0.35">
      <c r="A2585"/>
      <c r="E2585"/>
    </row>
    <row r="2586" spans="1:5" x14ac:dyDescent="0.35">
      <c r="A2586"/>
      <c r="E2586"/>
    </row>
    <row r="2587" spans="1:5" x14ac:dyDescent="0.35">
      <c r="A2587"/>
      <c r="E2587"/>
    </row>
    <row r="2588" spans="1:5" x14ac:dyDescent="0.35">
      <c r="A2588"/>
      <c r="E2588"/>
    </row>
    <row r="2589" spans="1:5" x14ac:dyDescent="0.35">
      <c r="A2589"/>
      <c r="E2589"/>
    </row>
    <row r="2590" spans="1:5" x14ac:dyDescent="0.35">
      <c r="A2590"/>
      <c r="E2590"/>
    </row>
    <row r="2591" spans="1:5" x14ac:dyDescent="0.35">
      <c r="A2591"/>
      <c r="E2591"/>
    </row>
    <row r="2592" spans="1:5" x14ac:dyDescent="0.35">
      <c r="A2592"/>
      <c r="E2592"/>
    </row>
    <row r="2593" spans="1:5" x14ac:dyDescent="0.35">
      <c r="A2593"/>
      <c r="E2593"/>
    </row>
    <row r="2594" spans="1:5" x14ac:dyDescent="0.35">
      <c r="A2594"/>
      <c r="E2594"/>
    </row>
    <row r="2595" spans="1:5" x14ac:dyDescent="0.35">
      <c r="A2595"/>
      <c r="E2595"/>
    </row>
    <row r="2596" spans="1:5" x14ac:dyDescent="0.35">
      <c r="A2596"/>
      <c r="E2596"/>
    </row>
    <row r="2597" spans="1:5" x14ac:dyDescent="0.35">
      <c r="A2597"/>
      <c r="E2597"/>
    </row>
    <row r="2598" spans="1:5" x14ac:dyDescent="0.35">
      <c r="A2598"/>
      <c r="E2598"/>
    </row>
    <row r="2599" spans="1:5" x14ac:dyDescent="0.35">
      <c r="A2599"/>
      <c r="E2599"/>
    </row>
    <row r="2600" spans="1:5" x14ac:dyDescent="0.35">
      <c r="A2600"/>
      <c r="E2600"/>
    </row>
    <row r="2601" spans="1:5" x14ac:dyDescent="0.35">
      <c r="A2601"/>
      <c r="E2601"/>
    </row>
    <row r="2602" spans="1:5" x14ac:dyDescent="0.35">
      <c r="A2602"/>
      <c r="E2602"/>
    </row>
    <row r="2603" spans="1:5" x14ac:dyDescent="0.35">
      <c r="A2603"/>
      <c r="E2603"/>
    </row>
    <row r="2604" spans="1:5" x14ac:dyDescent="0.35">
      <c r="A2604"/>
      <c r="E2604"/>
    </row>
    <row r="2605" spans="1:5" x14ac:dyDescent="0.35">
      <c r="A2605"/>
      <c r="E2605"/>
    </row>
    <row r="2606" spans="1:5" x14ac:dyDescent="0.35">
      <c r="A2606"/>
      <c r="E2606"/>
    </row>
    <row r="2607" spans="1:5" x14ac:dyDescent="0.35">
      <c r="A2607"/>
      <c r="E2607"/>
    </row>
    <row r="2608" spans="1:5" x14ac:dyDescent="0.35">
      <c r="A2608"/>
      <c r="E2608"/>
    </row>
    <row r="2609" spans="1:5" x14ac:dyDescent="0.35">
      <c r="A2609"/>
      <c r="E2609"/>
    </row>
    <row r="2610" spans="1:5" x14ac:dyDescent="0.35">
      <c r="A2610"/>
      <c r="E2610"/>
    </row>
    <row r="2611" spans="1:5" x14ac:dyDescent="0.35">
      <c r="A2611"/>
      <c r="E2611"/>
    </row>
    <row r="2612" spans="1:5" x14ac:dyDescent="0.35">
      <c r="A2612"/>
      <c r="E2612"/>
    </row>
    <row r="2613" spans="1:5" x14ac:dyDescent="0.35">
      <c r="A2613"/>
      <c r="E2613"/>
    </row>
    <row r="2614" spans="1:5" x14ac:dyDescent="0.35">
      <c r="A2614"/>
      <c r="E2614"/>
    </row>
    <row r="2615" spans="1:5" x14ac:dyDescent="0.35">
      <c r="A2615"/>
      <c r="E2615"/>
    </row>
    <row r="2616" spans="1:5" x14ac:dyDescent="0.35">
      <c r="A2616"/>
      <c r="E2616"/>
    </row>
    <row r="2617" spans="1:5" x14ac:dyDescent="0.35">
      <c r="A2617"/>
      <c r="E2617"/>
    </row>
    <row r="2618" spans="1:5" x14ac:dyDescent="0.35">
      <c r="A2618"/>
      <c r="E2618"/>
    </row>
    <row r="2619" spans="1:5" x14ac:dyDescent="0.35">
      <c r="A2619"/>
      <c r="E2619"/>
    </row>
    <row r="2620" spans="1:5" x14ac:dyDescent="0.35">
      <c r="A2620"/>
      <c r="E2620"/>
    </row>
    <row r="2621" spans="1:5" x14ac:dyDescent="0.35">
      <c r="A2621"/>
      <c r="E2621"/>
    </row>
    <row r="2622" spans="1:5" x14ac:dyDescent="0.35">
      <c r="A2622"/>
      <c r="E2622"/>
    </row>
    <row r="2623" spans="1:5" x14ac:dyDescent="0.35">
      <c r="A2623"/>
      <c r="E2623"/>
    </row>
    <row r="2624" spans="1:5" x14ac:dyDescent="0.35">
      <c r="A2624"/>
      <c r="E2624"/>
    </row>
    <row r="2625" spans="1:5" x14ac:dyDescent="0.35">
      <c r="A2625"/>
      <c r="E2625"/>
    </row>
    <row r="2626" spans="1:5" x14ac:dyDescent="0.35">
      <c r="A2626"/>
      <c r="E2626"/>
    </row>
    <row r="2627" spans="1:5" x14ac:dyDescent="0.35">
      <c r="A2627"/>
      <c r="E2627"/>
    </row>
    <row r="2628" spans="1:5" x14ac:dyDescent="0.35">
      <c r="A2628"/>
      <c r="E2628"/>
    </row>
    <row r="2629" spans="1:5" x14ac:dyDescent="0.35">
      <c r="A2629"/>
      <c r="E2629"/>
    </row>
    <row r="2630" spans="1:5" x14ac:dyDescent="0.35">
      <c r="A2630"/>
      <c r="E2630"/>
    </row>
    <row r="2631" spans="1:5" x14ac:dyDescent="0.35">
      <c r="A2631"/>
      <c r="E2631"/>
    </row>
    <row r="2632" spans="1:5" x14ac:dyDescent="0.35">
      <c r="A2632"/>
      <c r="E2632"/>
    </row>
    <row r="2633" spans="1:5" x14ac:dyDescent="0.35">
      <c r="A2633"/>
      <c r="E2633"/>
    </row>
    <row r="2634" spans="1:5" x14ac:dyDescent="0.35">
      <c r="A2634"/>
      <c r="E2634"/>
    </row>
    <row r="2635" spans="1:5" x14ac:dyDescent="0.35">
      <c r="A2635"/>
      <c r="E2635"/>
    </row>
    <row r="2636" spans="1:5" x14ac:dyDescent="0.35">
      <c r="A2636"/>
      <c r="E2636"/>
    </row>
    <row r="2637" spans="1:5" x14ac:dyDescent="0.35">
      <c r="A2637"/>
      <c r="E2637"/>
    </row>
    <row r="2638" spans="1:5" x14ac:dyDescent="0.35">
      <c r="A2638"/>
      <c r="E2638"/>
    </row>
    <row r="2639" spans="1:5" x14ac:dyDescent="0.35">
      <c r="A2639"/>
      <c r="E2639"/>
    </row>
    <row r="2640" spans="1:5" x14ac:dyDescent="0.35">
      <c r="A2640"/>
      <c r="E2640"/>
    </row>
    <row r="2641" spans="1:5" x14ac:dyDescent="0.35">
      <c r="A2641"/>
      <c r="E2641"/>
    </row>
    <row r="2642" spans="1:5" x14ac:dyDescent="0.35">
      <c r="A2642"/>
      <c r="E2642"/>
    </row>
    <row r="2643" spans="1:5" x14ac:dyDescent="0.35">
      <c r="A2643"/>
      <c r="E2643"/>
    </row>
    <row r="2644" spans="1:5" x14ac:dyDescent="0.35">
      <c r="A2644"/>
      <c r="E2644"/>
    </row>
    <row r="2645" spans="1:5" x14ac:dyDescent="0.35">
      <c r="A2645"/>
      <c r="E2645"/>
    </row>
    <row r="2646" spans="1:5" x14ac:dyDescent="0.35">
      <c r="A2646"/>
      <c r="E2646"/>
    </row>
    <row r="2647" spans="1:5" x14ac:dyDescent="0.35">
      <c r="A2647"/>
      <c r="E2647"/>
    </row>
    <row r="2648" spans="1:5" x14ac:dyDescent="0.35">
      <c r="A2648"/>
      <c r="E2648"/>
    </row>
    <row r="2649" spans="1:5" x14ac:dyDescent="0.35">
      <c r="A2649"/>
      <c r="E2649"/>
    </row>
    <row r="2650" spans="1:5" x14ac:dyDescent="0.35">
      <c r="A2650"/>
      <c r="E2650"/>
    </row>
    <row r="2651" spans="1:5" x14ac:dyDescent="0.35">
      <c r="A2651"/>
      <c r="E2651"/>
    </row>
    <row r="2652" spans="1:5" x14ac:dyDescent="0.35">
      <c r="A2652"/>
      <c r="E2652"/>
    </row>
    <row r="2653" spans="1:5" x14ac:dyDescent="0.35">
      <c r="A2653"/>
      <c r="E2653"/>
    </row>
    <row r="2654" spans="1:5" x14ac:dyDescent="0.35">
      <c r="A2654"/>
      <c r="E2654"/>
    </row>
    <row r="2655" spans="1:5" x14ac:dyDescent="0.35">
      <c r="A2655"/>
      <c r="E2655"/>
    </row>
    <row r="2656" spans="1:5" x14ac:dyDescent="0.35">
      <c r="A2656"/>
      <c r="E2656"/>
    </row>
    <row r="2657" spans="1:5" x14ac:dyDescent="0.35">
      <c r="A2657"/>
      <c r="E2657"/>
    </row>
    <row r="2658" spans="1:5" x14ac:dyDescent="0.35">
      <c r="A2658"/>
      <c r="E2658"/>
    </row>
    <row r="2659" spans="1:5" x14ac:dyDescent="0.35">
      <c r="A2659"/>
      <c r="E2659"/>
    </row>
    <row r="2660" spans="1:5" x14ac:dyDescent="0.35">
      <c r="A2660"/>
      <c r="E2660"/>
    </row>
    <row r="2661" spans="1:5" x14ac:dyDescent="0.35">
      <c r="A2661"/>
      <c r="E2661"/>
    </row>
    <row r="2662" spans="1:5" x14ac:dyDescent="0.35">
      <c r="A2662"/>
      <c r="E2662"/>
    </row>
    <row r="2663" spans="1:5" x14ac:dyDescent="0.35">
      <c r="A2663"/>
      <c r="E2663"/>
    </row>
    <row r="2664" spans="1:5" x14ac:dyDescent="0.35">
      <c r="A2664"/>
      <c r="E2664"/>
    </row>
    <row r="2665" spans="1:5" x14ac:dyDescent="0.35">
      <c r="A2665"/>
      <c r="E2665"/>
    </row>
    <row r="2666" spans="1:5" x14ac:dyDescent="0.35">
      <c r="A2666"/>
      <c r="E2666"/>
    </row>
    <row r="2667" spans="1:5" x14ac:dyDescent="0.35">
      <c r="A2667"/>
      <c r="E2667"/>
    </row>
    <row r="2668" spans="1:5" x14ac:dyDescent="0.35">
      <c r="A2668"/>
      <c r="E2668"/>
    </row>
    <row r="2669" spans="1:5" x14ac:dyDescent="0.35">
      <c r="A2669"/>
      <c r="E2669"/>
    </row>
    <row r="2670" spans="1:5" x14ac:dyDescent="0.35">
      <c r="A2670"/>
      <c r="E2670"/>
    </row>
    <row r="2671" spans="1:5" x14ac:dyDescent="0.35">
      <c r="A2671"/>
      <c r="E2671"/>
    </row>
    <row r="2672" spans="1:5" x14ac:dyDescent="0.35">
      <c r="A2672"/>
      <c r="E2672"/>
    </row>
    <row r="2673" spans="1:5" x14ac:dyDescent="0.35">
      <c r="A2673"/>
      <c r="E2673"/>
    </row>
    <row r="2674" spans="1:5" x14ac:dyDescent="0.35">
      <c r="A2674"/>
      <c r="E2674"/>
    </row>
    <row r="2675" spans="1:5" x14ac:dyDescent="0.35">
      <c r="A2675"/>
      <c r="E2675"/>
    </row>
    <row r="2676" spans="1:5" x14ac:dyDescent="0.35">
      <c r="A2676"/>
      <c r="E2676"/>
    </row>
    <row r="2677" spans="1:5" x14ac:dyDescent="0.35">
      <c r="A2677"/>
      <c r="E2677"/>
    </row>
    <row r="2678" spans="1:5" x14ac:dyDescent="0.35">
      <c r="A2678"/>
      <c r="E2678"/>
    </row>
    <row r="2679" spans="1:5" x14ac:dyDescent="0.35">
      <c r="A2679"/>
      <c r="E2679"/>
    </row>
    <row r="2680" spans="1:5" x14ac:dyDescent="0.35">
      <c r="A2680"/>
      <c r="E2680"/>
    </row>
    <row r="2681" spans="1:5" x14ac:dyDescent="0.35">
      <c r="A2681"/>
      <c r="E2681"/>
    </row>
    <row r="2682" spans="1:5" x14ac:dyDescent="0.35">
      <c r="A2682"/>
      <c r="E2682"/>
    </row>
    <row r="2683" spans="1:5" x14ac:dyDescent="0.35">
      <c r="A2683"/>
      <c r="E2683"/>
    </row>
    <row r="2684" spans="1:5" x14ac:dyDescent="0.35">
      <c r="A2684"/>
      <c r="E2684"/>
    </row>
    <row r="2685" spans="1:5" x14ac:dyDescent="0.35">
      <c r="A2685"/>
      <c r="E2685"/>
    </row>
    <row r="2686" spans="1:5" x14ac:dyDescent="0.35">
      <c r="A2686"/>
      <c r="E2686"/>
    </row>
    <row r="2687" spans="1:5" x14ac:dyDescent="0.35">
      <c r="A2687"/>
      <c r="E2687"/>
    </row>
    <row r="2688" spans="1:5" x14ac:dyDescent="0.35">
      <c r="A2688"/>
      <c r="E2688"/>
    </row>
    <row r="2689" spans="1:5" x14ac:dyDescent="0.35">
      <c r="A2689"/>
      <c r="E2689"/>
    </row>
    <row r="2690" spans="1:5" x14ac:dyDescent="0.35">
      <c r="A2690"/>
      <c r="E2690"/>
    </row>
    <row r="2691" spans="1:5" x14ac:dyDescent="0.35">
      <c r="A2691"/>
      <c r="E2691"/>
    </row>
    <row r="2692" spans="1:5" x14ac:dyDescent="0.35">
      <c r="A2692"/>
      <c r="E2692"/>
    </row>
    <row r="2693" spans="1:5" x14ac:dyDescent="0.35">
      <c r="A2693"/>
      <c r="E2693"/>
    </row>
    <row r="2694" spans="1:5" x14ac:dyDescent="0.35">
      <c r="A2694"/>
      <c r="E2694"/>
    </row>
    <row r="2695" spans="1:5" x14ac:dyDescent="0.35">
      <c r="A2695"/>
      <c r="E2695"/>
    </row>
    <row r="2696" spans="1:5" x14ac:dyDescent="0.35">
      <c r="A2696"/>
      <c r="E2696"/>
    </row>
    <row r="2697" spans="1:5" x14ac:dyDescent="0.35">
      <c r="A2697"/>
      <c r="E2697"/>
    </row>
    <row r="2698" spans="1:5" x14ac:dyDescent="0.35">
      <c r="A2698"/>
      <c r="E2698"/>
    </row>
    <row r="2699" spans="1:5" x14ac:dyDescent="0.35">
      <c r="A2699"/>
      <c r="E2699"/>
    </row>
    <row r="2700" spans="1:5" x14ac:dyDescent="0.35">
      <c r="A2700"/>
      <c r="E2700"/>
    </row>
    <row r="2701" spans="1:5" x14ac:dyDescent="0.35">
      <c r="A2701"/>
      <c r="E2701"/>
    </row>
    <row r="2702" spans="1:5" x14ac:dyDescent="0.35">
      <c r="A2702"/>
      <c r="E2702"/>
    </row>
    <row r="2703" spans="1:5" x14ac:dyDescent="0.35">
      <c r="A2703"/>
      <c r="E2703"/>
    </row>
    <row r="2704" spans="1:5" x14ac:dyDescent="0.35">
      <c r="A2704"/>
      <c r="E2704"/>
    </row>
    <row r="2705" spans="1:5" x14ac:dyDescent="0.35">
      <c r="A2705"/>
      <c r="E2705"/>
    </row>
    <row r="2706" spans="1:5" x14ac:dyDescent="0.35">
      <c r="A2706"/>
      <c r="E2706"/>
    </row>
    <row r="2707" spans="1:5" x14ac:dyDescent="0.35">
      <c r="A2707"/>
      <c r="E2707"/>
    </row>
    <row r="2708" spans="1:5" x14ac:dyDescent="0.35">
      <c r="A2708"/>
      <c r="E2708"/>
    </row>
    <row r="2709" spans="1:5" x14ac:dyDescent="0.35">
      <c r="A2709"/>
      <c r="E2709"/>
    </row>
    <row r="2710" spans="1:5" x14ac:dyDescent="0.35">
      <c r="A2710"/>
      <c r="E2710"/>
    </row>
    <row r="2711" spans="1:5" x14ac:dyDescent="0.35">
      <c r="A2711"/>
      <c r="E2711"/>
    </row>
    <row r="2712" spans="1:5" x14ac:dyDescent="0.35">
      <c r="A2712"/>
      <c r="E2712"/>
    </row>
    <row r="2713" spans="1:5" x14ac:dyDescent="0.35">
      <c r="A2713"/>
      <c r="E2713"/>
    </row>
    <row r="2714" spans="1:5" x14ac:dyDescent="0.35">
      <c r="A2714"/>
      <c r="E2714"/>
    </row>
    <row r="2715" spans="1:5" x14ac:dyDescent="0.35">
      <c r="A2715"/>
      <c r="E2715"/>
    </row>
    <row r="2716" spans="1:5" x14ac:dyDescent="0.35">
      <c r="A2716"/>
      <c r="E2716"/>
    </row>
    <row r="2717" spans="1:5" x14ac:dyDescent="0.35">
      <c r="A2717"/>
      <c r="E2717"/>
    </row>
    <row r="2718" spans="1:5" x14ac:dyDescent="0.35">
      <c r="A2718"/>
      <c r="E2718"/>
    </row>
    <row r="2719" spans="1:5" x14ac:dyDescent="0.35">
      <c r="A2719"/>
      <c r="E2719"/>
    </row>
    <row r="2720" spans="1:5" x14ac:dyDescent="0.35">
      <c r="A2720"/>
      <c r="E2720"/>
    </row>
    <row r="2721" spans="1:5" x14ac:dyDescent="0.35">
      <c r="A2721"/>
      <c r="E2721"/>
    </row>
    <row r="2722" spans="1:5" x14ac:dyDescent="0.35">
      <c r="A2722"/>
      <c r="E2722"/>
    </row>
    <row r="2723" spans="1:5" x14ac:dyDescent="0.35">
      <c r="A2723"/>
      <c r="E2723"/>
    </row>
    <row r="2724" spans="1:5" x14ac:dyDescent="0.35">
      <c r="A2724"/>
      <c r="E2724"/>
    </row>
    <row r="2725" spans="1:5" x14ac:dyDescent="0.35">
      <c r="A2725"/>
      <c r="E2725"/>
    </row>
    <row r="2726" spans="1:5" x14ac:dyDescent="0.35">
      <c r="A2726"/>
      <c r="E2726"/>
    </row>
    <row r="2727" spans="1:5" x14ac:dyDescent="0.35">
      <c r="A2727"/>
      <c r="E2727"/>
    </row>
    <row r="2728" spans="1:5" x14ac:dyDescent="0.35">
      <c r="A2728"/>
      <c r="E2728"/>
    </row>
    <row r="2729" spans="1:5" x14ac:dyDescent="0.35">
      <c r="A2729"/>
      <c r="E2729"/>
    </row>
    <row r="2730" spans="1:5" x14ac:dyDescent="0.35">
      <c r="A2730"/>
      <c r="E2730"/>
    </row>
    <row r="2731" spans="1:5" x14ac:dyDescent="0.35">
      <c r="A2731"/>
      <c r="E2731"/>
    </row>
    <row r="2732" spans="1:5" x14ac:dyDescent="0.35">
      <c r="A2732"/>
      <c r="E2732"/>
    </row>
    <row r="2733" spans="1:5" x14ac:dyDescent="0.35">
      <c r="A2733"/>
      <c r="E2733"/>
    </row>
    <row r="2734" spans="1:5" x14ac:dyDescent="0.35">
      <c r="A2734"/>
      <c r="E2734"/>
    </row>
    <row r="2735" spans="1:5" x14ac:dyDescent="0.35">
      <c r="A2735"/>
      <c r="E2735"/>
    </row>
    <row r="2736" spans="1:5" x14ac:dyDescent="0.35">
      <c r="A2736"/>
      <c r="E2736"/>
    </row>
    <row r="2737" spans="1:5" x14ac:dyDescent="0.35">
      <c r="A2737"/>
      <c r="E2737"/>
    </row>
    <row r="2738" spans="1:5" x14ac:dyDescent="0.35">
      <c r="A2738"/>
      <c r="E2738"/>
    </row>
    <row r="2739" spans="1:5" x14ac:dyDescent="0.35">
      <c r="A2739"/>
      <c r="E2739"/>
    </row>
    <row r="2740" spans="1:5" x14ac:dyDescent="0.35">
      <c r="A2740"/>
      <c r="E2740"/>
    </row>
    <row r="2741" spans="1:5" x14ac:dyDescent="0.35">
      <c r="A2741"/>
      <c r="E2741"/>
    </row>
    <row r="2742" spans="1:5" x14ac:dyDescent="0.35">
      <c r="A2742"/>
      <c r="E2742"/>
    </row>
    <row r="2743" spans="1:5" x14ac:dyDescent="0.35">
      <c r="A2743"/>
      <c r="E2743"/>
    </row>
    <row r="2744" spans="1:5" x14ac:dyDescent="0.35">
      <c r="A2744"/>
      <c r="E2744"/>
    </row>
    <row r="2745" spans="1:5" x14ac:dyDescent="0.35">
      <c r="A2745"/>
      <c r="E2745"/>
    </row>
    <row r="2746" spans="1:5" x14ac:dyDescent="0.35">
      <c r="A2746"/>
      <c r="E2746"/>
    </row>
    <row r="2747" spans="1:5" x14ac:dyDescent="0.35">
      <c r="A2747"/>
      <c r="E2747"/>
    </row>
    <row r="2748" spans="1:5" x14ac:dyDescent="0.35">
      <c r="A2748"/>
      <c r="E2748"/>
    </row>
    <row r="2749" spans="1:5" x14ac:dyDescent="0.35">
      <c r="A2749"/>
      <c r="E2749"/>
    </row>
    <row r="2750" spans="1:5" x14ac:dyDescent="0.35">
      <c r="A2750"/>
      <c r="E2750"/>
    </row>
    <row r="2751" spans="1:5" x14ac:dyDescent="0.35">
      <c r="A2751"/>
      <c r="E2751"/>
    </row>
    <row r="2752" spans="1:5" x14ac:dyDescent="0.35">
      <c r="A2752"/>
      <c r="E2752"/>
    </row>
    <row r="2753" spans="1:5" x14ac:dyDescent="0.35">
      <c r="A2753"/>
      <c r="E2753"/>
    </row>
    <row r="2754" spans="1:5" x14ac:dyDescent="0.35">
      <c r="A2754"/>
      <c r="E2754"/>
    </row>
    <row r="2755" spans="1:5" x14ac:dyDescent="0.35">
      <c r="A2755"/>
      <c r="E2755"/>
    </row>
    <row r="2756" spans="1:5" x14ac:dyDescent="0.35">
      <c r="A2756"/>
      <c r="E2756"/>
    </row>
    <row r="2757" spans="1:5" x14ac:dyDescent="0.35">
      <c r="A2757"/>
      <c r="E2757"/>
    </row>
    <row r="2758" spans="1:5" x14ac:dyDescent="0.35">
      <c r="A2758"/>
      <c r="E2758"/>
    </row>
    <row r="2759" spans="1:5" x14ac:dyDescent="0.35">
      <c r="A2759"/>
      <c r="E2759"/>
    </row>
    <row r="2760" spans="1:5" x14ac:dyDescent="0.35">
      <c r="A2760"/>
      <c r="E2760"/>
    </row>
    <row r="2761" spans="1:5" x14ac:dyDescent="0.35">
      <c r="A2761"/>
      <c r="E2761"/>
    </row>
    <row r="2762" spans="1:5" x14ac:dyDescent="0.35">
      <c r="A2762"/>
      <c r="E2762"/>
    </row>
    <row r="2763" spans="1:5" x14ac:dyDescent="0.35">
      <c r="A2763"/>
      <c r="E2763"/>
    </row>
    <row r="2764" spans="1:5" x14ac:dyDescent="0.35">
      <c r="A2764"/>
      <c r="E2764"/>
    </row>
    <row r="2765" spans="1:5" x14ac:dyDescent="0.35">
      <c r="A2765"/>
      <c r="E2765"/>
    </row>
    <row r="2766" spans="1:5" x14ac:dyDescent="0.35">
      <c r="A2766"/>
      <c r="E2766"/>
    </row>
    <row r="2767" spans="1:5" x14ac:dyDescent="0.35">
      <c r="A2767"/>
      <c r="E2767"/>
    </row>
    <row r="2768" spans="1:5" x14ac:dyDescent="0.35">
      <c r="A2768"/>
      <c r="E2768"/>
    </row>
    <row r="2769" spans="1:5" x14ac:dyDescent="0.35">
      <c r="A2769"/>
      <c r="E2769"/>
    </row>
    <row r="2770" spans="1:5" x14ac:dyDescent="0.35">
      <c r="A2770"/>
      <c r="E2770"/>
    </row>
    <row r="2771" spans="1:5" x14ac:dyDescent="0.35">
      <c r="A2771"/>
      <c r="E2771"/>
    </row>
    <row r="2772" spans="1:5" x14ac:dyDescent="0.35">
      <c r="A2772"/>
      <c r="E2772"/>
    </row>
    <row r="2773" spans="1:5" x14ac:dyDescent="0.35">
      <c r="A2773"/>
      <c r="E2773"/>
    </row>
    <row r="2774" spans="1:5" x14ac:dyDescent="0.35">
      <c r="A2774"/>
      <c r="E2774"/>
    </row>
    <row r="2775" spans="1:5" x14ac:dyDescent="0.35">
      <c r="A2775"/>
      <c r="E2775"/>
    </row>
    <row r="2776" spans="1:5" x14ac:dyDescent="0.35">
      <c r="A2776"/>
      <c r="E2776"/>
    </row>
    <row r="2777" spans="1:5" x14ac:dyDescent="0.35">
      <c r="A2777"/>
      <c r="E2777"/>
    </row>
    <row r="2778" spans="1:5" x14ac:dyDescent="0.35">
      <c r="A2778"/>
      <c r="E2778"/>
    </row>
    <row r="2779" spans="1:5" x14ac:dyDescent="0.35">
      <c r="A2779"/>
      <c r="E2779"/>
    </row>
    <row r="2780" spans="1:5" x14ac:dyDescent="0.35">
      <c r="A2780"/>
      <c r="E2780"/>
    </row>
    <row r="2781" spans="1:5" x14ac:dyDescent="0.35">
      <c r="A2781"/>
      <c r="E2781"/>
    </row>
    <row r="2782" spans="1:5" x14ac:dyDescent="0.35">
      <c r="A2782"/>
      <c r="E2782"/>
    </row>
    <row r="2783" spans="1:5" x14ac:dyDescent="0.35">
      <c r="A2783"/>
      <c r="E2783"/>
    </row>
    <row r="2784" spans="1:5" x14ac:dyDescent="0.35">
      <c r="A2784"/>
      <c r="E2784"/>
    </row>
    <row r="2785" spans="1:5" x14ac:dyDescent="0.35">
      <c r="A2785"/>
      <c r="E2785"/>
    </row>
    <row r="2786" spans="1:5" x14ac:dyDescent="0.35">
      <c r="A2786"/>
      <c r="E2786"/>
    </row>
    <row r="2787" spans="1:5" x14ac:dyDescent="0.35">
      <c r="A2787"/>
      <c r="E2787"/>
    </row>
    <row r="2788" spans="1:5" x14ac:dyDescent="0.35">
      <c r="A2788"/>
      <c r="E2788"/>
    </row>
    <row r="2789" spans="1:5" x14ac:dyDescent="0.35">
      <c r="A2789"/>
      <c r="E2789"/>
    </row>
    <row r="2790" spans="1:5" x14ac:dyDescent="0.35">
      <c r="A2790"/>
      <c r="E2790"/>
    </row>
    <row r="2791" spans="1:5" x14ac:dyDescent="0.35">
      <c r="A2791"/>
      <c r="E2791"/>
    </row>
    <row r="2792" spans="1:5" x14ac:dyDescent="0.35">
      <c r="A2792"/>
      <c r="E2792"/>
    </row>
    <row r="2793" spans="1:5" x14ac:dyDescent="0.35">
      <c r="A2793"/>
      <c r="E2793"/>
    </row>
    <row r="2794" spans="1:5" x14ac:dyDescent="0.35">
      <c r="A2794"/>
      <c r="E2794"/>
    </row>
    <row r="2795" spans="1:5" x14ac:dyDescent="0.35">
      <c r="A2795"/>
      <c r="E2795"/>
    </row>
    <row r="2796" spans="1:5" x14ac:dyDescent="0.35">
      <c r="A2796"/>
      <c r="E2796"/>
    </row>
    <row r="2797" spans="1:5" x14ac:dyDescent="0.35">
      <c r="A2797"/>
      <c r="E2797"/>
    </row>
    <row r="2798" spans="1:5" x14ac:dyDescent="0.35">
      <c r="A2798"/>
      <c r="E2798"/>
    </row>
    <row r="2799" spans="1:5" x14ac:dyDescent="0.35">
      <c r="A2799"/>
      <c r="E2799"/>
    </row>
    <row r="2800" spans="1:5" x14ac:dyDescent="0.35">
      <c r="A2800"/>
      <c r="E2800"/>
    </row>
    <row r="2801" spans="1:5" x14ac:dyDescent="0.35">
      <c r="A2801"/>
      <c r="E2801"/>
    </row>
    <row r="2802" spans="1:5" x14ac:dyDescent="0.35">
      <c r="A2802"/>
      <c r="E2802"/>
    </row>
    <row r="2803" spans="1:5" x14ac:dyDescent="0.35">
      <c r="A2803"/>
      <c r="E2803"/>
    </row>
    <row r="2804" spans="1:5" x14ac:dyDescent="0.35">
      <c r="A2804"/>
      <c r="E2804"/>
    </row>
    <row r="2805" spans="1:5" x14ac:dyDescent="0.35">
      <c r="A2805"/>
      <c r="E2805"/>
    </row>
    <row r="2806" spans="1:5" x14ac:dyDescent="0.35">
      <c r="A2806"/>
      <c r="E2806"/>
    </row>
    <row r="2807" spans="1:5" x14ac:dyDescent="0.35">
      <c r="A2807"/>
      <c r="E2807"/>
    </row>
    <row r="2808" spans="1:5" x14ac:dyDescent="0.35">
      <c r="A2808"/>
      <c r="E2808"/>
    </row>
    <row r="2809" spans="1:5" x14ac:dyDescent="0.35">
      <c r="A2809"/>
      <c r="E2809"/>
    </row>
    <row r="2810" spans="1:5" x14ac:dyDescent="0.35">
      <c r="A2810"/>
      <c r="E2810"/>
    </row>
    <row r="2811" spans="1:5" x14ac:dyDescent="0.35">
      <c r="A2811"/>
      <c r="E2811"/>
    </row>
    <row r="2812" spans="1:5" x14ac:dyDescent="0.35">
      <c r="A2812"/>
      <c r="E2812"/>
    </row>
    <row r="2813" spans="1:5" x14ac:dyDescent="0.35">
      <c r="A2813"/>
      <c r="E2813"/>
    </row>
    <row r="2814" spans="1:5" x14ac:dyDescent="0.35">
      <c r="A2814"/>
      <c r="E2814"/>
    </row>
    <row r="2815" spans="1:5" x14ac:dyDescent="0.35">
      <c r="A2815"/>
      <c r="E2815"/>
    </row>
    <row r="2816" spans="1:5" x14ac:dyDescent="0.35">
      <c r="A2816"/>
      <c r="E2816"/>
    </row>
    <row r="2817" spans="1:5" x14ac:dyDescent="0.35">
      <c r="A2817"/>
      <c r="E2817"/>
    </row>
    <row r="2818" spans="1:5" x14ac:dyDescent="0.35">
      <c r="A2818"/>
      <c r="E2818"/>
    </row>
    <row r="2819" spans="1:5" x14ac:dyDescent="0.35">
      <c r="A2819"/>
      <c r="E2819"/>
    </row>
    <row r="2820" spans="1:5" x14ac:dyDescent="0.35">
      <c r="A2820"/>
      <c r="E2820"/>
    </row>
    <row r="2821" spans="1:5" x14ac:dyDescent="0.35">
      <c r="A2821"/>
      <c r="E2821"/>
    </row>
    <row r="2822" spans="1:5" x14ac:dyDescent="0.35">
      <c r="A2822"/>
      <c r="E2822"/>
    </row>
    <row r="2823" spans="1:5" x14ac:dyDescent="0.35">
      <c r="A2823"/>
      <c r="E2823"/>
    </row>
    <row r="2824" spans="1:5" x14ac:dyDescent="0.35">
      <c r="A2824"/>
      <c r="E2824"/>
    </row>
    <row r="2825" spans="1:5" x14ac:dyDescent="0.35">
      <c r="A2825"/>
      <c r="E2825"/>
    </row>
    <row r="2826" spans="1:5" x14ac:dyDescent="0.35">
      <c r="A2826"/>
      <c r="E2826"/>
    </row>
    <row r="2827" spans="1:5" x14ac:dyDescent="0.35">
      <c r="A2827"/>
      <c r="E2827"/>
    </row>
    <row r="2828" spans="1:5" x14ac:dyDescent="0.35">
      <c r="A2828"/>
      <c r="E2828"/>
    </row>
    <row r="2829" spans="1:5" x14ac:dyDescent="0.35">
      <c r="A2829"/>
      <c r="E2829"/>
    </row>
    <row r="2830" spans="1:5" x14ac:dyDescent="0.35">
      <c r="A2830"/>
      <c r="E2830"/>
    </row>
    <row r="2831" spans="1:5" x14ac:dyDescent="0.35">
      <c r="A2831"/>
      <c r="E2831"/>
    </row>
    <row r="2832" spans="1:5" x14ac:dyDescent="0.35">
      <c r="A2832"/>
      <c r="E2832"/>
    </row>
    <row r="2833" spans="1:5" x14ac:dyDescent="0.35">
      <c r="A2833"/>
      <c r="E2833"/>
    </row>
    <row r="2834" spans="1:5" x14ac:dyDescent="0.35">
      <c r="A2834"/>
      <c r="E2834"/>
    </row>
    <row r="2835" spans="1:5" x14ac:dyDescent="0.35">
      <c r="A2835"/>
      <c r="E2835"/>
    </row>
    <row r="2836" spans="1:5" x14ac:dyDescent="0.35">
      <c r="A2836"/>
      <c r="E2836"/>
    </row>
    <row r="2837" spans="1:5" x14ac:dyDescent="0.35">
      <c r="A2837"/>
      <c r="E2837"/>
    </row>
    <row r="2838" spans="1:5" x14ac:dyDescent="0.35">
      <c r="A2838"/>
      <c r="E2838"/>
    </row>
    <row r="2839" spans="1:5" x14ac:dyDescent="0.35">
      <c r="A2839"/>
      <c r="E2839"/>
    </row>
    <row r="2840" spans="1:5" x14ac:dyDescent="0.35">
      <c r="A2840"/>
      <c r="E2840"/>
    </row>
    <row r="2841" spans="1:5" x14ac:dyDescent="0.35">
      <c r="A2841"/>
      <c r="E2841"/>
    </row>
    <row r="2842" spans="1:5" x14ac:dyDescent="0.35">
      <c r="A2842"/>
      <c r="E2842"/>
    </row>
    <row r="2843" spans="1:5" x14ac:dyDescent="0.35">
      <c r="A2843"/>
      <c r="E2843"/>
    </row>
    <row r="2844" spans="1:5" x14ac:dyDescent="0.35">
      <c r="A2844"/>
      <c r="E2844"/>
    </row>
    <row r="2845" spans="1:5" x14ac:dyDescent="0.35">
      <c r="A2845"/>
      <c r="E2845"/>
    </row>
    <row r="2846" spans="1:5" x14ac:dyDescent="0.35">
      <c r="A2846"/>
      <c r="E2846"/>
    </row>
    <row r="2847" spans="1:5" x14ac:dyDescent="0.35">
      <c r="A2847"/>
      <c r="E2847"/>
    </row>
    <row r="2848" spans="1:5" x14ac:dyDescent="0.35">
      <c r="A2848"/>
      <c r="E2848"/>
    </row>
    <row r="2849" spans="1:5" x14ac:dyDescent="0.35">
      <c r="A2849"/>
      <c r="E2849"/>
    </row>
    <row r="2850" spans="1:5" x14ac:dyDescent="0.35">
      <c r="A2850"/>
      <c r="E2850"/>
    </row>
    <row r="2851" spans="1:5" x14ac:dyDescent="0.35">
      <c r="A2851"/>
      <c r="E2851"/>
    </row>
    <row r="2852" spans="1:5" x14ac:dyDescent="0.35">
      <c r="A2852"/>
      <c r="E2852"/>
    </row>
    <row r="2853" spans="1:5" x14ac:dyDescent="0.35">
      <c r="A2853"/>
      <c r="E2853"/>
    </row>
    <row r="2854" spans="1:5" x14ac:dyDescent="0.35">
      <c r="A2854"/>
      <c r="E2854"/>
    </row>
    <row r="2855" spans="1:5" x14ac:dyDescent="0.35">
      <c r="A2855"/>
      <c r="E2855"/>
    </row>
    <row r="2856" spans="1:5" x14ac:dyDescent="0.35">
      <c r="A2856"/>
      <c r="E2856"/>
    </row>
    <row r="2857" spans="1:5" x14ac:dyDescent="0.35">
      <c r="A2857"/>
      <c r="E2857"/>
    </row>
    <row r="2858" spans="1:5" x14ac:dyDescent="0.35">
      <c r="A2858"/>
      <c r="E2858"/>
    </row>
    <row r="2859" spans="1:5" x14ac:dyDescent="0.35">
      <c r="A2859"/>
      <c r="E2859"/>
    </row>
    <row r="2860" spans="1:5" x14ac:dyDescent="0.35">
      <c r="A2860"/>
      <c r="E2860"/>
    </row>
    <row r="2861" spans="1:5" x14ac:dyDescent="0.35">
      <c r="A2861"/>
      <c r="E2861"/>
    </row>
    <row r="2862" spans="1:5" x14ac:dyDescent="0.35">
      <c r="A2862"/>
      <c r="E2862"/>
    </row>
    <row r="2863" spans="1:5" x14ac:dyDescent="0.35">
      <c r="A2863"/>
      <c r="E2863"/>
    </row>
    <row r="2864" spans="1:5" x14ac:dyDescent="0.35">
      <c r="A2864"/>
      <c r="E2864"/>
    </row>
    <row r="2865" spans="1:5" x14ac:dyDescent="0.35">
      <c r="A2865"/>
      <c r="E2865"/>
    </row>
    <row r="2866" spans="1:5" x14ac:dyDescent="0.35">
      <c r="A2866"/>
      <c r="E2866"/>
    </row>
    <row r="2867" spans="1:5" x14ac:dyDescent="0.35">
      <c r="A2867"/>
      <c r="E2867"/>
    </row>
    <row r="2868" spans="1:5" x14ac:dyDescent="0.35">
      <c r="A2868"/>
      <c r="E2868"/>
    </row>
    <row r="2869" spans="1:5" x14ac:dyDescent="0.35">
      <c r="A2869"/>
      <c r="E2869"/>
    </row>
    <row r="2870" spans="1:5" x14ac:dyDescent="0.35">
      <c r="A2870"/>
      <c r="E2870"/>
    </row>
    <row r="2871" spans="1:5" x14ac:dyDescent="0.35">
      <c r="A2871"/>
      <c r="E2871"/>
    </row>
    <row r="2872" spans="1:5" x14ac:dyDescent="0.35">
      <c r="A2872"/>
      <c r="E2872"/>
    </row>
    <row r="2873" spans="1:5" x14ac:dyDescent="0.35">
      <c r="A2873"/>
      <c r="E2873"/>
    </row>
    <row r="2874" spans="1:5" x14ac:dyDescent="0.35">
      <c r="A2874"/>
      <c r="E2874"/>
    </row>
    <row r="2875" spans="1:5" x14ac:dyDescent="0.35">
      <c r="A2875"/>
      <c r="E2875"/>
    </row>
    <row r="2876" spans="1:5" x14ac:dyDescent="0.35">
      <c r="A2876"/>
      <c r="E2876"/>
    </row>
    <row r="2877" spans="1:5" x14ac:dyDescent="0.35">
      <c r="A2877"/>
      <c r="E2877"/>
    </row>
    <row r="2878" spans="1:5" x14ac:dyDescent="0.35">
      <c r="A2878"/>
      <c r="E2878"/>
    </row>
    <row r="2879" spans="1:5" x14ac:dyDescent="0.35">
      <c r="A2879"/>
      <c r="E2879"/>
    </row>
    <row r="2880" spans="1:5" x14ac:dyDescent="0.35">
      <c r="A2880"/>
      <c r="E2880"/>
    </row>
    <row r="2881" spans="1:5" x14ac:dyDescent="0.35">
      <c r="A2881"/>
      <c r="E2881"/>
    </row>
    <row r="2882" spans="1:5" x14ac:dyDescent="0.35">
      <c r="A2882"/>
      <c r="E2882"/>
    </row>
    <row r="2883" spans="1:5" x14ac:dyDescent="0.35">
      <c r="A2883"/>
      <c r="E2883"/>
    </row>
    <row r="2884" spans="1:5" x14ac:dyDescent="0.35">
      <c r="A2884"/>
      <c r="E2884"/>
    </row>
    <row r="2885" spans="1:5" x14ac:dyDescent="0.35">
      <c r="A2885"/>
      <c r="E2885"/>
    </row>
    <row r="2886" spans="1:5" x14ac:dyDescent="0.35">
      <c r="A2886"/>
      <c r="E2886"/>
    </row>
    <row r="2887" spans="1:5" x14ac:dyDescent="0.35">
      <c r="A2887"/>
      <c r="E2887"/>
    </row>
    <row r="2888" spans="1:5" x14ac:dyDescent="0.35">
      <c r="A2888"/>
      <c r="E2888"/>
    </row>
    <row r="2889" spans="1:5" x14ac:dyDescent="0.35">
      <c r="A2889"/>
      <c r="E2889"/>
    </row>
    <row r="2890" spans="1:5" x14ac:dyDescent="0.35">
      <c r="A2890"/>
      <c r="E2890"/>
    </row>
    <row r="2891" spans="1:5" x14ac:dyDescent="0.35">
      <c r="A2891"/>
      <c r="E2891"/>
    </row>
    <row r="2892" spans="1:5" x14ac:dyDescent="0.35">
      <c r="A2892"/>
      <c r="E2892"/>
    </row>
    <row r="2893" spans="1:5" x14ac:dyDescent="0.35">
      <c r="A2893"/>
      <c r="E2893"/>
    </row>
    <row r="2894" spans="1:5" x14ac:dyDescent="0.35">
      <c r="A2894"/>
      <c r="E2894"/>
    </row>
    <row r="2895" spans="1:5" x14ac:dyDescent="0.35">
      <c r="A2895"/>
      <c r="E2895"/>
    </row>
    <row r="2896" spans="1:5" x14ac:dyDescent="0.35">
      <c r="A2896"/>
      <c r="E2896"/>
    </row>
    <row r="2897" spans="1:5" x14ac:dyDescent="0.35">
      <c r="A2897"/>
      <c r="E2897"/>
    </row>
    <row r="2898" spans="1:5" x14ac:dyDescent="0.35">
      <c r="A2898"/>
      <c r="E2898"/>
    </row>
    <row r="2899" spans="1:5" x14ac:dyDescent="0.35">
      <c r="A2899"/>
      <c r="E2899"/>
    </row>
    <row r="2900" spans="1:5" x14ac:dyDescent="0.35">
      <c r="A2900"/>
      <c r="E2900"/>
    </row>
    <row r="2901" spans="1:5" x14ac:dyDescent="0.35">
      <c r="A2901"/>
      <c r="E2901"/>
    </row>
    <row r="2902" spans="1:5" x14ac:dyDescent="0.35">
      <c r="A2902"/>
      <c r="E2902"/>
    </row>
    <row r="2903" spans="1:5" x14ac:dyDescent="0.35">
      <c r="A2903"/>
      <c r="E2903"/>
    </row>
    <row r="2904" spans="1:5" x14ac:dyDescent="0.35">
      <c r="A2904"/>
      <c r="E2904"/>
    </row>
    <row r="2905" spans="1:5" x14ac:dyDescent="0.35">
      <c r="A2905"/>
      <c r="E2905"/>
    </row>
    <row r="2906" spans="1:5" x14ac:dyDescent="0.35">
      <c r="A2906"/>
      <c r="E2906"/>
    </row>
    <row r="2907" spans="1:5" x14ac:dyDescent="0.35">
      <c r="A2907"/>
      <c r="E2907"/>
    </row>
    <row r="2908" spans="1:5" x14ac:dyDescent="0.35">
      <c r="A2908"/>
      <c r="E2908"/>
    </row>
    <row r="2909" spans="1:5" x14ac:dyDescent="0.35">
      <c r="A2909"/>
      <c r="E2909"/>
    </row>
    <row r="2910" spans="1:5" x14ac:dyDescent="0.35">
      <c r="A2910"/>
      <c r="E2910"/>
    </row>
    <row r="2911" spans="1:5" x14ac:dyDescent="0.35">
      <c r="A2911"/>
      <c r="E2911"/>
    </row>
    <row r="2912" spans="1:5" x14ac:dyDescent="0.35">
      <c r="A2912"/>
      <c r="E2912"/>
    </row>
    <row r="2913" spans="1:5" x14ac:dyDescent="0.35">
      <c r="A2913"/>
      <c r="E2913"/>
    </row>
    <row r="2914" spans="1:5" x14ac:dyDescent="0.35">
      <c r="A2914"/>
      <c r="E2914"/>
    </row>
    <row r="2915" spans="1:5" x14ac:dyDescent="0.35">
      <c r="A2915"/>
      <c r="E2915"/>
    </row>
    <row r="2916" spans="1:5" x14ac:dyDescent="0.35">
      <c r="A2916"/>
      <c r="E2916"/>
    </row>
    <row r="2917" spans="1:5" x14ac:dyDescent="0.35">
      <c r="A2917"/>
      <c r="E2917"/>
    </row>
    <row r="2918" spans="1:5" x14ac:dyDescent="0.35">
      <c r="A2918"/>
      <c r="E2918"/>
    </row>
    <row r="2919" spans="1:5" x14ac:dyDescent="0.35">
      <c r="A2919"/>
      <c r="E2919"/>
    </row>
    <row r="2920" spans="1:5" x14ac:dyDescent="0.35">
      <c r="A2920"/>
      <c r="E2920"/>
    </row>
    <row r="2921" spans="1:5" x14ac:dyDescent="0.35">
      <c r="A2921"/>
      <c r="E2921"/>
    </row>
    <row r="2922" spans="1:5" x14ac:dyDescent="0.35">
      <c r="A2922"/>
      <c r="E2922"/>
    </row>
    <row r="2923" spans="1:5" x14ac:dyDescent="0.35">
      <c r="A2923"/>
      <c r="E2923"/>
    </row>
    <row r="2924" spans="1:5" x14ac:dyDescent="0.35">
      <c r="A2924"/>
      <c r="E2924"/>
    </row>
    <row r="2925" spans="1:5" x14ac:dyDescent="0.35">
      <c r="A2925"/>
      <c r="E2925"/>
    </row>
    <row r="2926" spans="1:5" x14ac:dyDescent="0.35">
      <c r="A2926"/>
      <c r="E2926"/>
    </row>
    <row r="2927" spans="1:5" x14ac:dyDescent="0.35">
      <c r="A2927"/>
      <c r="E2927"/>
    </row>
    <row r="2928" spans="1:5" x14ac:dyDescent="0.35">
      <c r="A2928"/>
      <c r="E2928"/>
    </row>
    <row r="2929" spans="1:5" x14ac:dyDescent="0.35">
      <c r="A2929"/>
      <c r="E2929"/>
    </row>
    <row r="2930" spans="1:5" x14ac:dyDescent="0.35">
      <c r="A2930"/>
      <c r="E2930"/>
    </row>
    <row r="2931" spans="1:5" x14ac:dyDescent="0.35">
      <c r="A2931"/>
      <c r="E2931"/>
    </row>
    <row r="2932" spans="1:5" x14ac:dyDescent="0.35">
      <c r="A2932"/>
      <c r="E2932"/>
    </row>
    <row r="2933" spans="1:5" x14ac:dyDescent="0.35">
      <c r="A2933"/>
      <c r="E2933"/>
    </row>
    <row r="2934" spans="1:5" x14ac:dyDescent="0.35">
      <c r="A2934"/>
      <c r="E2934"/>
    </row>
    <row r="2935" spans="1:5" x14ac:dyDescent="0.35">
      <c r="A2935"/>
      <c r="E2935"/>
    </row>
    <row r="2936" spans="1:5" x14ac:dyDescent="0.35">
      <c r="A2936"/>
      <c r="E2936"/>
    </row>
    <row r="2937" spans="1:5" x14ac:dyDescent="0.35">
      <c r="A2937"/>
      <c r="E2937"/>
    </row>
    <row r="2938" spans="1:5" x14ac:dyDescent="0.35">
      <c r="A2938"/>
      <c r="E2938"/>
    </row>
    <row r="2939" spans="1:5" x14ac:dyDescent="0.35">
      <c r="A2939"/>
      <c r="E2939"/>
    </row>
    <row r="2940" spans="1:5" x14ac:dyDescent="0.35">
      <c r="A2940"/>
      <c r="E2940"/>
    </row>
    <row r="2941" spans="1:5" x14ac:dyDescent="0.35">
      <c r="A2941"/>
      <c r="E2941"/>
    </row>
    <row r="2942" spans="1:5" x14ac:dyDescent="0.35">
      <c r="A2942"/>
      <c r="E2942"/>
    </row>
    <row r="2943" spans="1:5" x14ac:dyDescent="0.35">
      <c r="A2943"/>
      <c r="E2943"/>
    </row>
    <row r="2944" spans="1:5" x14ac:dyDescent="0.35">
      <c r="A2944"/>
      <c r="E2944"/>
    </row>
    <row r="2945" spans="1:5" x14ac:dyDescent="0.35">
      <c r="A2945"/>
      <c r="E2945"/>
    </row>
    <row r="2946" spans="1:5" x14ac:dyDescent="0.35">
      <c r="A2946"/>
      <c r="E2946"/>
    </row>
    <row r="2947" spans="1:5" x14ac:dyDescent="0.35">
      <c r="A2947"/>
      <c r="E2947"/>
    </row>
    <row r="2948" spans="1:5" x14ac:dyDescent="0.35">
      <c r="A2948"/>
      <c r="E2948"/>
    </row>
    <row r="2949" spans="1:5" x14ac:dyDescent="0.35">
      <c r="A2949"/>
      <c r="E2949"/>
    </row>
    <row r="2950" spans="1:5" x14ac:dyDescent="0.35">
      <c r="A2950"/>
      <c r="E2950"/>
    </row>
    <row r="2951" spans="1:5" x14ac:dyDescent="0.35">
      <c r="A2951"/>
      <c r="E2951"/>
    </row>
    <row r="2952" spans="1:5" x14ac:dyDescent="0.35">
      <c r="A2952"/>
      <c r="E2952"/>
    </row>
    <row r="2953" spans="1:5" x14ac:dyDescent="0.35">
      <c r="A2953"/>
      <c r="E2953"/>
    </row>
    <row r="2954" spans="1:5" x14ac:dyDescent="0.35">
      <c r="A2954"/>
      <c r="E2954"/>
    </row>
    <row r="2955" spans="1:5" x14ac:dyDescent="0.35">
      <c r="A2955"/>
      <c r="E2955"/>
    </row>
    <row r="2956" spans="1:5" x14ac:dyDescent="0.35">
      <c r="A2956"/>
      <c r="E2956"/>
    </row>
    <row r="2957" spans="1:5" x14ac:dyDescent="0.35">
      <c r="A2957"/>
      <c r="E2957"/>
    </row>
    <row r="2958" spans="1:5" x14ac:dyDescent="0.35">
      <c r="A2958"/>
      <c r="E2958"/>
    </row>
    <row r="2959" spans="1:5" x14ac:dyDescent="0.35">
      <c r="A2959"/>
      <c r="E2959"/>
    </row>
    <row r="2960" spans="1:5" x14ac:dyDescent="0.35">
      <c r="A2960"/>
      <c r="E2960"/>
    </row>
    <row r="2961" spans="1:5" x14ac:dyDescent="0.35">
      <c r="A2961"/>
      <c r="E2961"/>
    </row>
    <row r="2962" spans="1:5" x14ac:dyDescent="0.35">
      <c r="A2962"/>
      <c r="E2962"/>
    </row>
    <row r="2963" spans="1:5" x14ac:dyDescent="0.35">
      <c r="A2963"/>
      <c r="E2963"/>
    </row>
    <row r="2964" spans="1:5" x14ac:dyDescent="0.35">
      <c r="A2964"/>
      <c r="E2964"/>
    </row>
    <row r="2965" spans="1:5" x14ac:dyDescent="0.35">
      <c r="A2965"/>
      <c r="E2965"/>
    </row>
    <row r="2966" spans="1:5" x14ac:dyDescent="0.35">
      <c r="A2966"/>
      <c r="E2966"/>
    </row>
    <row r="2967" spans="1:5" x14ac:dyDescent="0.35">
      <c r="A2967"/>
      <c r="E2967"/>
    </row>
    <row r="2968" spans="1:5" x14ac:dyDescent="0.35">
      <c r="A2968"/>
      <c r="E2968"/>
    </row>
    <row r="2969" spans="1:5" x14ac:dyDescent="0.35">
      <c r="A2969"/>
      <c r="E2969"/>
    </row>
    <row r="2970" spans="1:5" x14ac:dyDescent="0.35">
      <c r="A2970"/>
      <c r="E2970"/>
    </row>
    <row r="2971" spans="1:5" x14ac:dyDescent="0.35">
      <c r="A2971"/>
      <c r="E2971"/>
    </row>
    <row r="2972" spans="1:5" x14ac:dyDescent="0.35">
      <c r="A2972"/>
      <c r="E2972"/>
    </row>
    <row r="2973" spans="1:5" x14ac:dyDescent="0.35">
      <c r="A2973"/>
      <c r="E2973"/>
    </row>
    <row r="2974" spans="1:5" x14ac:dyDescent="0.35">
      <c r="A2974"/>
      <c r="E2974"/>
    </row>
    <row r="2975" spans="1:5" x14ac:dyDescent="0.35">
      <c r="A2975"/>
      <c r="E2975"/>
    </row>
    <row r="2976" spans="1:5" x14ac:dyDescent="0.35">
      <c r="A2976"/>
      <c r="E2976"/>
    </row>
    <row r="2977" spans="1:5" x14ac:dyDescent="0.35">
      <c r="A2977"/>
      <c r="E2977"/>
    </row>
    <row r="2978" spans="1:5" x14ac:dyDescent="0.35">
      <c r="A2978"/>
      <c r="E2978"/>
    </row>
    <row r="2979" spans="1:5" x14ac:dyDescent="0.35">
      <c r="A2979"/>
      <c r="E2979"/>
    </row>
    <row r="2980" spans="1:5" x14ac:dyDescent="0.35">
      <c r="A2980"/>
      <c r="E2980"/>
    </row>
    <row r="2981" spans="1:5" x14ac:dyDescent="0.35">
      <c r="A2981"/>
      <c r="E2981"/>
    </row>
    <row r="2982" spans="1:5" x14ac:dyDescent="0.35">
      <c r="A2982"/>
      <c r="E2982"/>
    </row>
    <row r="2983" spans="1:5" x14ac:dyDescent="0.35">
      <c r="A2983"/>
      <c r="E2983"/>
    </row>
    <row r="2984" spans="1:5" x14ac:dyDescent="0.35">
      <c r="A2984"/>
      <c r="E2984"/>
    </row>
    <row r="2985" spans="1:5" x14ac:dyDescent="0.35">
      <c r="A2985"/>
      <c r="E2985"/>
    </row>
    <row r="2986" spans="1:5" x14ac:dyDescent="0.35">
      <c r="A2986"/>
      <c r="E2986"/>
    </row>
    <row r="2987" spans="1:5" x14ac:dyDescent="0.35">
      <c r="A2987"/>
      <c r="E2987"/>
    </row>
    <row r="2988" spans="1:5" x14ac:dyDescent="0.35">
      <c r="A2988"/>
      <c r="E2988"/>
    </row>
    <row r="2989" spans="1:5" x14ac:dyDescent="0.35">
      <c r="A2989"/>
      <c r="E2989"/>
    </row>
    <row r="2990" spans="1:5" x14ac:dyDescent="0.35">
      <c r="A2990"/>
      <c r="E2990"/>
    </row>
    <row r="2991" spans="1:5" x14ac:dyDescent="0.35">
      <c r="A2991"/>
      <c r="E2991"/>
    </row>
    <row r="2992" spans="1:5" x14ac:dyDescent="0.35">
      <c r="A2992"/>
      <c r="E2992"/>
    </row>
    <row r="2993" spans="1:5" x14ac:dyDescent="0.35">
      <c r="A2993"/>
      <c r="E2993"/>
    </row>
    <row r="2994" spans="1:5" x14ac:dyDescent="0.35">
      <c r="A2994"/>
      <c r="E2994"/>
    </row>
    <row r="2995" spans="1:5" x14ac:dyDescent="0.35">
      <c r="A2995"/>
      <c r="E2995"/>
    </row>
    <row r="2996" spans="1:5" x14ac:dyDescent="0.35">
      <c r="A2996"/>
      <c r="E2996"/>
    </row>
    <row r="2997" spans="1:5" x14ac:dyDescent="0.35">
      <c r="A2997"/>
      <c r="E2997"/>
    </row>
    <row r="2998" spans="1:5" x14ac:dyDescent="0.35">
      <c r="A2998"/>
      <c r="E2998"/>
    </row>
    <row r="2999" spans="1:5" x14ac:dyDescent="0.35">
      <c r="A2999"/>
      <c r="E2999"/>
    </row>
    <row r="3000" spans="1:5" x14ac:dyDescent="0.35">
      <c r="A3000"/>
      <c r="E3000"/>
    </row>
    <row r="3001" spans="1:5" x14ac:dyDescent="0.35">
      <c r="A3001"/>
      <c r="E3001"/>
    </row>
    <row r="3002" spans="1:5" x14ac:dyDescent="0.35">
      <c r="A3002"/>
      <c r="E3002"/>
    </row>
    <row r="3003" spans="1:5" x14ac:dyDescent="0.35">
      <c r="A3003"/>
      <c r="E3003"/>
    </row>
    <row r="3004" spans="1:5" x14ac:dyDescent="0.35">
      <c r="A3004"/>
      <c r="E3004"/>
    </row>
    <row r="3005" spans="1:5" x14ac:dyDescent="0.35">
      <c r="A3005"/>
      <c r="E3005"/>
    </row>
    <row r="3006" spans="1:5" x14ac:dyDescent="0.35">
      <c r="A3006"/>
      <c r="E3006"/>
    </row>
    <row r="3007" spans="1:5" x14ac:dyDescent="0.35">
      <c r="A3007"/>
      <c r="E3007"/>
    </row>
    <row r="3008" spans="1:5" x14ac:dyDescent="0.35">
      <c r="A3008"/>
      <c r="E3008"/>
    </row>
    <row r="3009" spans="1:5" x14ac:dyDescent="0.35">
      <c r="A3009"/>
      <c r="E3009"/>
    </row>
    <row r="3010" spans="1:5" x14ac:dyDescent="0.35">
      <c r="A3010"/>
      <c r="E3010"/>
    </row>
    <row r="3011" spans="1:5" x14ac:dyDescent="0.35">
      <c r="A3011"/>
      <c r="E3011"/>
    </row>
    <row r="3012" spans="1:5" x14ac:dyDescent="0.35">
      <c r="A3012"/>
      <c r="E3012"/>
    </row>
    <row r="3013" spans="1:5" x14ac:dyDescent="0.35">
      <c r="A3013"/>
      <c r="E3013"/>
    </row>
    <row r="3014" spans="1:5" x14ac:dyDescent="0.35">
      <c r="A3014"/>
      <c r="E3014"/>
    </row>
    <row r="3015" spans="1:5" x14ac:dyDescent="0.35">
      <c r="A3015"/>
      <c r="E3015"/>
    </row>
    <row r="3016" spans="1:5" x14ac:dyDescent="0.35">
      <c r="A3016"/>
      <c r="E3016"/>
    </row>
    <row r="3017" spans="1:5" x14ac:dyDescent="0.35">
      <c r="A3017"/>
      <c r="E3017"/>
    </row>
    <row r="3018" spans="1:5" x14ac:dyDescent="0.35">
      <c r="A3018"/>
      <c r="E3018"/>
    </row>
    <row r="3019" spans="1:5" x14ac:dyDescent="0.35">
      <c r="A3019"/>
      <c r="E3019"/>
    </row>
    <row r="3020" spans="1:5" x14ac:dyDescent="0.35">
      <c r="A3020"/>
      <c r="E3020"/>
    </row>
    <row r="3021" spans="1:5" x14ac:dyDescent="0.35">
      <c r="A3021"/>
      <c r="E3021"/>
    </row>
    <row r="3022" spans="1:5" x14ac:dyDescent="0.35">
      <c r="A3022"/>
      <c r="E3022"/>
    </row>
    <row r="3023" spans="1:5" x14ac:dyDescent="0.35">
      <c r="A3023"/>
      <c r="E3023"/>
    </row>
    <row r="3024" spans="1:5" x14ac:dyDescent="0.35">
      <c r="A3024"/>
      <c r="E3024"/>
    </row>
    <row r="3025" spans="1:5" x14ac:dyDescent="0.35">
      <c r="A3025"/>
      <c r="E3025"/>
    </row>
    <row r="3026" spans="1:5" x14ac:dyDescent="0.35">
      <c r="A3026"/>
      <c r="E3026"/>
    </row>
    <row r="3027" spans="1:5" x14ac:dyDescent="0.35">
      <c r="A3027"/>
      <c r="E3027"/>
    </row>
    <row r="3028" spans="1:5" x14ac:dyDescent="0.35">
      <c r="A3028"/>
      <c r="E3028"/>
    </row>
    <row r="3029" spans="1:5" x14ac:dyDescent="0.35">
      <c r="A3029"/>
      <c r="E3029"/>
    </row>
    <row r="3030" spans="1:5" x14ac:dyDescent="0.35">
      <c r="A3030"/>
      <c r="E3030"/>
    </row>
    <row r="3031" spans="1:5" x14ac:dyDescent="0.35">
      <c r="A3031"/>
      <c r="E3031"/>
    </row>
    <row r="3032" spans="1:5" x14ac:dyDescent="0.35">
      <c r="A3032"/>
      <c r="E3032"/>
    </row>
    <row r="3033" spans="1:5" x14ac:dyDescent="0.35">
      <c r="A3033"/>
      <c r="E3033"/>
    </row>
    <row r="3034" spans="1:5" x14ac:dyDescent="0.35">
      <c r="A3034"/>
      <c r="E3034"/>
    </row>
    <row r="3035" spans="1:5" x14ac:dyDescent="0.35">
      <c r="A3035"/>
      <c r="E3035"/>
    </row>
    <row r="3036" spans="1:5" x14ac:dyDescent="0.35">
      <c r="A3036"/>
      <c r="E3036"/>
    </row>
    <row r="3037" spans="1:5" x14ac:dyDescent="0.35">
      <c r="A3037"/>
      <c r="E3037"/>
    </row>
    <row r="3038" spans="1:5" x14ac:dyDescent="0.35">
      <c r="A3038"/>
      <c r="E3038"/>
    </row>
    <row r="3039" spans="1:5" x14ac:dyDescent="0.35">
      <c r="A3039"/>
      <c r="E3039"/>
    </row>
    <row r="3040" spans="1:5" x14ac:dyDescent="0.35">
      <c r="A3040"/>
      <c r="E3040"/>
    </row>
    <row r="3041" spans="1:5" x14ac:dyDescent="0.35">
      <c r="A3041"/>
      <c r="E3041"/>
    </row>
    <row r="3042" spans="1:5" x14ac:dyDescent="0.35">
      <c r="A3042"/>
      <c r="E3042"/>
    </row>
    <row r="3043" spans="1:5" x14ac:dyDescent="0.35">
      <c r="A3043"/>
      <c r="E3043"/>
    </row>
    <row r="3044" spans="1:5" x14ac:dyDescent="0.35">
      <c r="A3044"/>
      <c r="E3044"/>
    </row>
    <row r="3045" spans="1:5" x14ac:dyDescent="0.35">
      <c r="A3045"/>
      <c r="E3045"/>
    </row>
    <row r="3046" spans="1:5" x14ac:dyDescent="0.35">
      <c r="A3046"/>
      <c r="E3046"/>
    </row>
    <row r="3047" spans="1:5" x14ac:dyDescent="0.35">
      <c r="A3047"/>
      <c r="E3047"/>
    </row>
    <row r="3048" spans="1:5" x14ac:dyDescent="0.35">
      <c r="A3048"/>
      <c r="E3048"/>
    </row>
    <row r="3049" spans="1:5" x14ac:dyDescent="0.35">
      <c r="A3049"/>
      <c r="E3049"/>
    </row>
    <row r="3050" spans="1:5" x14ac:dyDescent="0.35">
      <c r="A3050"/>
      <c r="E3050"/>
    </row>
    <row r="3051" spans="1:5" x14ac:dyDescent="0.35">
      <c r="A3051"/>
      <c r="E3051"/>
    </row>
    <row r="3052" spans="1:5" x14ac:dyDescent="0.35">
      <c r="A3052"/>
      <c r="E3052"/>
    </row>
    <row r="3053" spans="1:5" x14ac:dyDescent="0.35">
      <c r="A3053"/>
      <c r="E3053"/>
    </row>
    <row r="3054" spans="1:5" x14ac:dyDescent="0.35">
      <c r="A3054"/>
      <c r="E3054"/>
    </row>
    <row r="3055" spans="1:5" x14ac:dyDescent="0.35">
      <c r="A3055"/>
      <c r="E3055"/>
    </row>
    <row r="3056" spans="1:5" x14ac:dyDescent="0.35">
      <c r="A3056"/>
      <c r="E3056"/>
    </row>
    <row r="3057" spans="1:5" x14ac:dyDescent="0.35">
      <c r="A3057"/>
      <c r="E3057"/>
    </row>
    <row r="3058" spans="1:5" x14ac:dyDescent="0.35">
      <c r="A3058"/>
      <c r="E3058"/>
    </row>
    <row r="3059" spans="1:5" x14ac:dyDescent="0.35">
      <c r="A3059"/>
      <c r="E3059"/>
    </row>
    <row r="3060" spans="1:5" x14ac:dyDescent="0.35">
      <c r="A3060"/>
      <c r="E3060"/>
    </row>
    <row r="3061" spans="1:5" x14ac:dyDescent="0.35">
      <c r="A3061"/>
      <c r="E3061"/>
    </row>
    <row r="3062" spans="1:5" x14ac:dyDescent="0.35">
      <c r="A3062"/>
      <c r="E3062"/>
    </row>
    <row r="3063" spans="1:5" x14ac:dyDescent="0.35">
      <c r="A3063"/>
      <c r="E3063"/>
    </row>
    <row r="3064" spans="1:5" x14ac:dyDescent="0.35">
      <c r="A3064"/>
      <c r="E3064"/>
    </row>
    <row r="3065" spans="1:5" x14ac:dyDescent="0.35">
      <c r="A3065"/>
      <c r="E3065"/>
    </row>
    <row r="3066" spans="1:5" x14ac:dyDescent="0.35">
      <c r="A3066"/>
      <c r="E3066"/>
    </row>
    <row r="3067" spans="1:5" x14ac:dyDescent="0.35">
      <c r="A3067"/>
      <c r="E3067"/>
    </row>
    <row r="3068" spans="1:5" x14ac:dyDescent="0.35">
      <c r="A3068"/>
      <c r="E3068"/>
    </row>
    <row r="3069" spans="1:5" x14ac:dyDescent="0.35">
      <c r="A3069"/>
      <c r="E3069"/>
    </row>
    <row r="3070" spans="1:5" x14ac:dyDescent="0.35">
      <c r="A3070"/>
      <c r="E3070"/>
    </row>
    <row r="3071" spans="1:5" x14ac:dyDescent="0.35">
      <c r="A3071"/>
      <c r="E3071"/>
    </row>
    <row r="3072" spans="1:5" x14ac:dyDescent="0.35">
      <c r="A3072"/>
      <c r="E3072"/>
    </row>
    <row r="3073" spans="1:5" x14ac:dyDescent="0.35">
      <c r="A3073"/>
      <c r="E3073"/>
    </row>
    <row r="3074" spans="1:5" x14ac:dyDescent="0.35">
      <c r="A3074"/>
      <c r="E3074"/>
    </row>
    <row r="3075" spans="1:5" x14ac:dyDescent="0.35">
      <c r="A3075"/>
      <c r="E3075"/>
    </row>
    <row r="3076" spans="1:5" x14ac:dyDescent="0.35">
      <c r="A3076"/>
      <c r="E3076"/>
    </row>
    <row r="3077" spans="1:5" x14ac:dyDescent="0.35">
      <c r="A3077"/>
      <c r="E3077"/>
    </row>
    <row r="3078" spans="1:5" x14ac:dyDescent="0.35">
      <c r="A3078"/>
      <c r="E3078"/>
    </row>
    <row r="3079" spans="1:5" x14ac:dyDescent="0.35">
      <c r="A3079"/>
      <c r="E3079"/>
    </row>
    <row r="3080" spans="1:5" x14ac:dyDescent="0.35">
      <c r="A3080"/>
      <c r="E3080"/>
    </row>
    <row r="3081" spans="1:5" x14ac:dyDescent="0.35">
      <c r="A3081"/>
      <c r="E3081"/>
    </row>
    <row r="3082" spans="1:5" x14ac:dyDescent="0.35">
      <c r="A3082"/>
      <c r="E3082"/>
    </row>
    <row r="3083" spans="1:5" x14ac:dyDescent="0.35">
      <c r="A3083"/>
      <c r="E3083"/>
    </row>
    <row r="3084" spans="1:5" x14ac:dyDescent="0.35">
      <c r="A3084"/>
      <c r="E3084"/>
    </row>
    <row r="3085" spans="1:5" x14ac:dyDescent="0.35">
      <c r="A3085"/>
      <c r="E3085"/>
    </row>
    <row r="3086" spans="1:5" x14ac:dyDescent="0.35">
      <c r="A3086"/>
      <c r="E3086"/>
    </row>
    <row r="3087" spans="1:5" x14ac:dyDescent="0.35">
      <c r="A3087"/>
      <c r="E3087"/>
    </row>
    <row r="3088" spans="1:5" x14ac:dyDescent="0.35">
      <c r="A3088"/>
      <c r="E3088"/>
    </row>
    <row r="3089" spans="1:5" x14ac:dyDescent="0.35">
      <c r="A3089"/>
      <c r="E3089"/>
    </row>
    <row r="3090" spans="1:5" x14ac:dyDescent="0.35">
      <c r="A3090"/>
      <c r="E3090"/>
    </row>
    <row r="3091" spans="1:5" x14ac:dyDescent="0.35">
      <c r="A3091"/>
      <c r="E3091"/>
    </row>
    <row r="3092" spans="1:5" x14ac:dyDescent="0.35">
      <c r="A3092"/>
      <c r="E3092"/>
    </row>
    <row r="3093" spans="1:5" x14ac:dyDescent="0.35">
      <c r="A3093"/>
      <c r="E3093"/>
    </row>
    <row r="3094" spans="1:5" x14ac:dyDescent="0.35">
      <c r="A3094"/>
      <c r="E3094"/>
    </row>
    <row r="3095" spans="1:5" x14ac:dyDescent="0.35">
      <c r="A3095"/>
      <c r="E3095"/>
    </row>
    <row r="3096" spans="1:5" x14ac:dyDescent="0.35">
      <c r="A3096"/>
      <c r="E3096"/>
    </row>
    <row r="3097" spans="1:5" x14ac:dyDescent="0.35">
      <c r="A3097"/>
      <c r="E3097"/>
    </row>
    <row r="3098" spans="1:5" x14ac:dyDescent="0.35">
      <c r="A3098"/>
      <c r="E3098"/>
    </row>
    <row r="3099" spans="1:5" x14ac:dyDescent="0.35">
      <c r="A3099"/>
      <c r="E3099"/>
    </row>
    <row r="3100" spans="1:5" x14ac:dyDescent="0.35">
      <c r="A3100"/>
      <c r="E3100"/>
    </row>
    <row r="3101" spans="1:5" x14ac:dyDescent="0.35">
      <c r="A3101"/>
      <c r="E3101"/>
    </row>
    <row r="3102" spans="1:5" x14ac:dyDescent="0.35">
      <c r="A3102"/>
      <c r="E3102"/>
    </row>
    <row r="3103" spans="1:5" x14ac:dyDescent="0.35">
      <c r="A3103"/>
      <c r="E3103"/>
    </row>
    <row r="3104" spans="1:5" x14ac:dyDescent="0.35">
      <c r="A3104"/>
      <c r="E3104"/>
    </row>
    <row r="3105" spans="1:5" x14ac:dyDescent="0.35">
      <c r="A3105"/>
      <c r="E3105"/>
    </row>
    <row r="3106" spans="1:5" x14ac:dyDescent="0.35">
      <c r="A3106"/>
      <c r="E3106"/>
    </row>
    <row r="3107" spans="1:5" x14ac:dyDescent="0.35">
      <c r="A3107"/>
      <c r="E3107"/>
    </row>
    <row r="3108" spans="1:5" x14ac:dyDescent="0.35">
      <c r="A3108"/>
      <c r="E3108"/>
    </row>
    <row r="3109" spans="1:5" x14ac:dyDescent="0.35">
      <c r="A3109"/>
      <c r="E3109"/>
    </row>
    <row r="3110" spans="1:5" x14ac:dyDescent="0.35">
      <c r="A3110"/>
      <c r="E3110"/>
    </row>
    <row r="3111" spans="1:5" x14ac:dyDescent="0.35">
      <c r="A3111"/>
      <c r="E3111"/>
    </row>
    <row r="3112" spans="1:5" x14ac:dyDescent="0.35">
      <c r="A3112"/>
      <c r="E3112"/>
    </row>
    <row r="3113" spans="1:5" x14ac:dyDescent="0.35">
      <c r="A3113"/>
      <c r="E3113"/>
    </row>
    <row r="3114" spans="1:5" x14ac:dyDescent="0.35">
      <c r="A3114"/>
      <c r="E3114"/>
    </row>
    <row r="3115" spans="1:5" x14ac:dyDescent="0.35">
      <c r="A3115"/>
      <c r="E3115"/>
    </row>
    <row r="3116" spans="1:5" x14ac:dyDescent="0.35">
      <c r="A3116"/>
      <c r="E3116"/>
    </row>
    <row r="3117" spans="1:5" x14ac:dyDescent="0.35">
      <c r="A3117"/>
      <c r="E3117"/>
    </row>
    <row r="3118" spans="1:5" x14ac:dyDescent="0.35">
      <c r="A3118"/>
      <c r="E3118"/>
    </row>
    <row r="3119" spans="1:5" x14ac:dyDescent="0.35">
      <c r="A3119"/>
      <c r="E3119"/>
    </row>
    <row r="3120" spans="1:5" x14ac:dyDescent="0.35">
      <c r="A3120"/>
      <c r="E3120"/>
    </row>
    <row r="3121" spans="1:5" x14ac:dyDescent="0.35">
      <c r="A3121"/>
      <c r="E3121"/>
    </row>
    <row r="3122" spans="1:5" x14ac:dyDescent="0.35">
      <c r="A3122"/>
      <c r="E3122"/>
    </row>
    <row r="3123" spans="1:5" x14ac:dyDescent="0.35">
      <c r="A3123"/>
      <c r="E3123"/>
    </row>
    <row r="3124" spans="1:5" x14ac:dyDescent="0.35">
      <c r="A3124"/>
      <c r="E3124"/>
    </row>
    <row r="3125" spans="1:5" x14ac:dyDescent="0.35">
      <c r="A3125"/>
      <c r="E3125"/>
    </row>
    <row r="3126" spans="1:5" x14ac:dyDescent="0.35">
      <c r="A3126"/>
      <c r="E3126"/>
    </row>
    <row r="3127" spans="1:5" x14ac:dyDescent="0.35">
      <c r="A3127"/>
      <c r="E3127"/>
    </row>
    <row r="3128" spans="1:5" x14ac:dyDescent="0.35">
      <c r="A3128"/>
      <c r="E3128"/>
    </row>
    <row r="3129" spans="1:5" x14ac:dyDescent="0.35">
      <c r="A3129"/>
      <c r="E3129"/>
    </row>
    <row r="3130" spans="1:5" x14ac:dyDescent="0.35">
      <c r="A3130"/>
      <c r="E3130"/>
    </row>
    <row r="3131" spans="1:5" x14ac:dyDescent="0.35">
      <c r="A3131"/>
      <c r="E3131"/>
    </row>
    <row r="3132" spans="1:5" x14ac:dyDescent="0.35">
      <c r="A3132"/>
      <c r="E3132"/>
    </row>
    <row r="3133" spans="1:5" x14ac:dyDescent="0.35">
      <c r="A3133"/>
      <c r="E3133"/>
    </row>
    <row r="3134" spans="1:5" x14ac:dyDescent="0.35">
      <c r="A3134"/>
      <c r="E3134"/>
    </row>
    <row r="3135" spans="1:5" x14ac:dyDescent="0.35">
      <c r="A3135"/>
      <c r="E3135"/>
    </row>
    <row r="3136" spans="1:5" x14ac:dyDescent="0.35">
      <c r="A3136"/>
      <c r="E3136"/>
    </row>
    <row r="3137" spans="1:5" x14ac:dyDescent="0.35">
      <c r="A3137"/>
      <c r="E3137"/>
    </row>
    <row r="3138" spans="1:5" x14ac:dyDescent="0.35">
      <c r="A3138"/>
      <c r="E3138"/>
    </row>
    <row r="3139" spans="1:5" x14ac:dyDescent="0.35">
      <c r="A3139"/>
      <c r="E3139"/>
    </row>
    <row r="3140" spans="1:5" x14ac:dyDescent="0.35">
      <c r="A3140"/>
      <c r="E3140"/>
    </row>
    <row r="3141" spans="1:5" x14ac:dyDescent="0.35">
      <c r="A3141"/>
      <c r="E3141"/>
    </row>
    <row r="3142" spans="1:5" x14ac:dyDescent="0.35">
      <c r="A3142"/>
      <c r="E3142"/>
    </row>
    <row r="3143" spans="1:5" x14ac:dyDescent="0.35">
      <c r="A3143"/>
      <c r="E3143"/>
    </row>
    <row r="3144" spans="1:5" x14ac:dyDescent="0.35">
      <c r="A3144"/>
      <c r="E3144"/>
    </row>
    <row r="3145" spans="1:5" x14ac:dyDescent="0.35">
      <c r="A3145"/>
      <c r="E3145"/>
    </row>
    <row r="3146" spans="1:5" x14ac:dyDescent="0.35">
      <c r="A3146"/>
      <c r="E3146"/>
    </row>
    <row r="3147" spans="1:5" x14ac:dyDescent="0.35">
      <c r="A3147"/>
      <c r="E3147"/>
    </row>
    <row r="3148" spans="1:5" x14ac:dyDescent="0.35">
      <c r="A3148"/>
      <c r="E3148"/>
    </row>
    <row r="3149" spans="1:5" x14ac:dyDescent="0.35">
      <c r="A3149"/>
      <c r="E3149"/>
    </row>
    <row r="3150" spans="1:5" x14ac:dyDescent="0.35">
      <c r="A3150"/>
      <c r="E3150"/>
    </row>
    <row r="3151" spans="1:5" x14ac:dyDescent="0.35">
      <c r="A3151"/>
      <c r="E3151"/>
    </row>
    <row r="3152" spans="1:5" x14ac:dyDescent="0.35">
      <c r="A3152"/>
      <c r="E3152"/>
    </row>
    <row r="3153" spans="1:5" x14ac:dyDescent="0.35">
      <c r="A3153"/>
      <c r="E3153"/>
    </row>
    <row r="3154" spans="1:5" x14ac:dyDescent="0.35">
      <c r="A3154"/>
      <c r="E3154"/>
    </row>
    <row r="3155" spans="1:5" x14ac:dyDescent="0.35">
      <c r="A3155"/>
      <c r="E3155"/>
    </row>
    <row r="3156" spans="1:5" x14ac:dyDescent="0.35">
      <c r="A3156"/>
      <c r="E3156"/>
    </row>
    <row r="3157" spans="1:5" x14ac:dyDescent="0.35">
      <c r="A3157"/>
      <c r="E3157"/>
    </row>
    <row r="3158" spans="1:5" x14ac:dyDescent="0.35">
      <c r="A3158"/>
      <c r="E3158"/>
    </row>
    <row r="3159" spans="1:5" x14ac:dyDescent="0.35">
      <c r="A3159"/>
      <c r="E3159"/>
    </row>
    <row r="3160" spans="1:5" x14ac:dyDescent="0.35">
      <c r="A3160"/>
      <c r="E3160"/>
    </row>
    <row r="3161" spans="1:5" x14ac:dyDescent="0.35">
      <c r="A3161"/>
      <c r="E3161"/>
    </row>
    <row r="3162" spans="1:5" x14ac:dyDescent="0.35">
      <c r="A3162"/>
      <c r="E3162"/>
    </row>
    <row r="3163" spans="1:5" x14ac:dyDescent="0.35">
      <c r="A3163"/>
      <c r="E3163"/>
    </row>
    <row r="3164" spans="1:5" x14ac:dyDescent="0.35">
      <c r="A3164"/>
      <c r="E3164"/>
    </row>
    <row r="3165" spans="1:5" x14ac:dyDescent="0.35">
      <c r="A3165"/>
      <c r="E3165"/>
    </row>
    <row r="3166" spans="1:5" x14ac:dyDescent="0.35">
      <c r="A3166"/>
      <c r="E3166"/>
    </row>
    <row r="3167" spans="1:5" x14ac:dyDescent="0.35">
      <c r="A3167"/>
      <c r="E3167"/>
    </row>
    <row r="3168" spans="1:5" x14ac:dyDescent="0.35">
      <c r="A3168"/>
      <c r="E3168"/>
    </row>
    <row r="3169" spans="1:5" x14ac:dyDescent="0.35">
      <c r="A3169"/>
      <c r="E3169"/>
    </row>
    <row r="3170" spans="1:5" x14ac:dyDescent="0.35">
      <c r="A3170"/>
      <c r="E3170"/>
    </row>
    <row r="3171" spans="1:5" x14ac:dyDescent="0.35">
      <c r="A3171"/>
      <c r="E3171"/>
    </row>
    <row r="3172" spans="1:5" x14ac:dyDescent="0.35">
      <c r="A3172"/>
      <c r="E3172"/>
    </row>
    <row r="3173" spans="1:5" x14ac:dyDescent="0.35">
      <c r="A3173"/>
      <c r="E3173"/>
    </row>
    <row r="3174" spans="1:5" x14ac:dyDescent="0.35">
      <c r="A3174"/>
      <c r="E3174"/>
    </row>
    <row r="3175" spans="1:5" x14ac:dyDescent="0.35">
      <c r="A3175"/>
      <c r="E3175"/>
    </row>
    <row r="3176" spans="1:5" x14ac:dyDescent="0.35">
      <c r="A3176"/>
      <c r="E3176"/>
    </row>
    <row r="3177" spans="1:5" x14ac:dyDescent="0.35">
      <c r="A3177"/>
      <c r="E3177"/>
    </row>
    <row r="3178" spans="1:5" x14ac:dyDescent="0.35">
      <c r="A3178"/>
      <c r="E3178"/>
    </row>
    <row r="3179" spans="1:5" x14ac:dyDescent="0.35">
      <c r="A3179"/>
      <c r="E3179"/>
    </row>
    <row r="3180" spans="1:5" x14ac:dyDescent="0.35">
      <c r="A3180"/>
      <c r="E3180"/>
    </row>
    <row r="3181" spans="1:5" x14ac:dyDescent="0.35">
      <c r="A3181"/>
      <c r="E3181"/>
    </row>
    <row r="3182" spans="1:5" x14ac:dyDescent="0.35">
      <c r="A3182"/>
      <c r="E3182"/>
    </row>
    <row r="3183" spans="1:5" x14ac:dyDescent="0.35">
      <c r="A3183"/>
      <c r="E3183"/>
    </row>
    <row r="3184" spans="1:5" x14ac:dyDescent="0.35">
      <c r="A3184"/>
      <c r="E3184"/>
    </row>
    <row r="3185" spans="1:5" x14ac:dyDescent="0.35">
      <c r="A3185"/>
      <c r="E3185"/>
    </row>
    <row r="3186" spans="1:5" x14ac:dyDescent="0.35">
      <c r="A3186"/>
      <c r="E3186"/>
    </row>
    <row r="3187" spans="1:5" x14ac:dyDescent="0.35">
      <c r="A3187"/>
      <c r="E3187"/>
    </row>
    <row r="3188" spans="1:5" x14ac:dyDescent="0.35">
      <c r="A3188"/>
      <c r="E3188"/>
    </row>
    <row r="3189" spans="1:5" x14ac:dyDescent="0.35">
      <c r="A3189"/>
      <c r="E3189"/>
    </row>
    <row r="3190" spans="1:5" x14ac:dyDescent="0.35">
      <c r="A3190"/>
      <c r="E3190"/>
    </row>
    <row r="3191" spans="1:5" x14ac:dyDescent="0.35">
      <c r="A3191"/>
      <c r="E3191"/>
    </row>
    <row r="3192" spans="1:5" x14ac:dyDescent="0.35">
      <c r="A3192"/>
      <c r="E3192"/>
    </row>
    <row r="3193" spans="1:5" x14ac:dyDescent="0.35">
      <c r="A3193"/>
      <c r="E3193"/>
    </row>
    <row r="3194" spans="1:5" x14ac:dyDescent="0.35">
      <c r="A3194"/>
      <c r="E3194"/>
    </row>
    <row r="3195" spans="1:5" x14ac:dyDescent="0.35">
      <c r="A3195"/>
      <c r="E3195"/>
    </row>
    <row r="3196" spans="1:5" x14ac:dyDescent="0.35">
      <c r="A3196"/>
      <c r="E3196"/>
    </row>
    <row r="3197" spans="1:5" x14ac:dyDescent="0.35">
      <c r="A3197"/>
      <c r="E3197"/>
    </row>
    <row r="3198" spans="1:5" x14ac:dyDescent="0.35">
      <c r="A3198"/>
      <c r="E3198"/>
    </row>
    <row r="3199" spans="1:5" x14ac:dyDescent="0.35">
      <c r="A3199"/>
      <c r="E3199"/>
    </row>
    <row r="3200" spans="1:5" x14ac:dyDescent="0.35">
      <c r="A3200"/>
      <c r="E3200"/>
    </row>
    <row r="3201" spans="1:5" x14ac:dyDescent="0.35">
      <c r="A3201"/>
      <c r="E3201"/>
    </row>
    <row r="3202" spans="1:5" x14ac:dyDescent="0.35">
      <c r="A3202"/>
      <c r="E3202"/>
    </row>
    <row r="3203" spans="1:5" x14ac:dyDescent="0.35">
      <c r="A3203"/>
      <c r="E3203"/>
    </row>
    <row r="3204" spans="1:5" x14ac:dyDescent="0.35">
      <c r="A3204"/>
      <c r="E3204"/>
    </row>
    <row r="3205" spans="1:5" x14ac:dyDescent="0.35">
      <c r="A3205"/>
      <c r="E3205"/>
    </row>
    <row r="3206" spans="1:5" x14ac:dyDescent="0.35">
      <c r="A3206"/>
      <c r="E3206"/>
    </row>
    <row r="3207" spans="1:5" x14ac:dyDescent="0.35">
      <c r="A3207"/>
      <c r="E3207"/>
    </row>
    <row r="3208" spans="1:5" x14ac:dyDescent="0.35">
      <c r="A3208"/>
      <c r="E3208"/>
    </row>
    <row r="3209" spans="1:5" x14ac:dyDescent="0.35">
      <c r="A3209"/>
      <c r="E3209"/>
    </row>
    <row r="3210" spans="1:5" x14ac:dyDescent="0.35">
      <c r="A3210"/>
      <c r="E3210"/>
    </row>
    <row r="3211" spans="1:5" x14ac:dyDescent="0.35">
      <c r="A3211"/>
      <c r="E3211"/>
    </row>
    <row r="3212" spans="1:5" x14ac:dyDescent="0.35">
      <c r="A3212"/>
      <c r="E3212"/>
    </row>
    <row r="3213" spans="1:5" x14ac:dyDescent="0.35">
      <c r="A3213"/>
      <c r="E3213"/>
    </row>
    <row r="3214" spans="1:5" x14ac:dyDescent="0.35">
      <c r="A3214"/>
      <c r="E3214"/>
    </row>
    <row r="3215" spans="1:5" x14ac:dyDescent="0.35">
      <c r="A3215"/>
      <c r="E3215"/>
    </row>
    <row r="3216" spans="1:5" x14ac:dyDescent="0.35">
      <c r="A3216"/>
      <c r="E3216"/>
    </row>
    <row r="3217" spans="1:5" x14ac:dyDescent="0.35">
      <c r="A3217"/>
      <c r="E3217"/>
    </row>
    <row r="3218" spans="1:5" x14ac:dyDescent="0.35">
      <c r="A3218"/>
      <c r="E3218"/>
    </row>
    <row r="3219" spans="1:5" x14ac:dyDescent="0.35">
      <c r="A3219"/>
      <c r="E3219"/>
    </row>
    <row r="3220" spans="1:5" x14ac:dyDescent="0.35">
      <c r="A3220"/>
      <c r="E3220"/>
    </row>
    <row r="3221" spans="1:5" x14ac:dyDescent="0.35">
      <c r="A3221"/>
      <c r="E3221"/>
    </row>
    <row r="3222" spans="1:5" x14ac:dyDescent="0.35">
      <c r="A3222"/>
      <c r="E3222"/>
    </row>
    <row r="3223" spans="1:5" x14ac:dyDescent="0.35">
      <c r="A3223"/>
      <c r="E3223"/>
    </row>
    <row r="3224" spans="1:5" x14ac:dyDescent="0.35">
      <c r="A3224"/>
      <c r="E3224"/>
    </row>
    <row r="3225" spans="1:5" x14ac:dyDescent="0.35">
      <c r="A3225"/>
      <c r="E3225"/>
    </row>
    <row r="3226" spans="1:5" x14ac:dyDescent="0.35">
      <c r="A3226"/>
      <c r="E3226"/>
    </row>
    <row r="3227" spans="1:5" x14ac:dyDescent="0.35">
      <c r="A3227"/>
      <c r="E3227"/>
    </row>
    <row r="3228" spans="1:5" x14ac:dyDescent="0.35">
      <c r="A3228"/>
      <c r="E3228"/>
    </row>
    <row r="3229" spans="1:5" x14ac:dyDescent="0.35">
      <c r="A3229"/>
      <c r="E3229"/>
    </row>
    <row r="3230" spans="1:5" x14ac:dyDescent="0.35">
      <c r="A3230"/>
      <c r="E3230"/>
    </row>
    <row r="3231" spans="1:5" x14ac:dyDescent="0.35">
      <c r="A3231"/>
      <c r="E3231"/>
    </row>
    <row r="3232" spans="1:5" x14ac:dyDescent="0.35">
      <c r="A3232"/>
      <c r="E3232"/>
    </row>
    <row r="3233" spans="1:5" x14ac:dyDescent="0.35">
      <c r="A3233"/>
      <c r="E3233"/>
    </row>
    <row r="3234" spans="1:5" x14ac:dyDescent="0.35">
      <c r="A3234"/>
      <c r="E3234"/>
    </row>
    <row r="3235" spans="1:5" x14ac:dyDescent="0.35">
      <c r="A3235"/>
      <c r="E3235"/>
    </row>
    <row r="3236" spans="1:5" x14ac:dyDescent="0.35">
      <c r="A3236"/>
      <c r="E3236"/>
    </row>
    <row r="3237" spans="1:5" x14ac:dyDescent="0.35">
      <c r="A3237"/>
      <c r="E3237"/>
    </row>
    <row r="3238" spans="1:5" x14ac:dyDescent="0.35">
      <c r="A3238"/>
      <c r="E3238"/>
    </row>
    <row r="3239" spans="1:5" x14ac:dyDescent="0.35">
      <c r="A3239"/>
      <c r="E3239"/>
    </row>
    <row r="3240" spans="1:5" x14ac:dyDescent="0.35">
      <c r="A3240"/>
      <c r="E3240"/>
    </row>
    <row r="3241" spans="1:5" x14ac:dyDescent="0.35">
      <c r="A3241"/>
      <c r="E3241"/>
    </row>
    <row r="3242" spans="1:5" x14ac:dyDescent="0.35">
      <c r="A3242"/>
      <c r="E3242"/>
    </row>
    <row r="3243" spans="1:5" x14ac:dyDescent="0.35">
      <c r="A3243"/>
      <c r="E3243"/>
    </row>
    <row r="3244" spans="1:5" x14ac:dyDescent="0.35">
      <c r="A3244"/>
      <c r="E3244"/>
    </row>
    <row r="3245" spans="1:5" x14ac:dyDescent="0.35">
      <c r="A3245"/>
      <c r="E3245"/>
    </row>
    <row r="3246" spans="1:5" x14ac:dyDescent="0.35">
      <c r="A3246"/>
      <c r="E3246"/>
    </row>
    <row r="3247" spans="1:5" x14ac:dyDescent="0.35">
      <c r="A3247"/>
      <c r="E3247"/>
    </row>
    <row r="3248" spans="1:5" x14ac:dyDescent="0.35">
      <c r="A3248"/>
      <c r="E3248"/>
    </row>
    <row r="3249" spans="1:5" x14ac:dyDescent="0.35">
      <c r="A3249"/>
      <c r="E3249"/>
    </row>
    <row r="3250" spans="1:5" x14ac:dyDescent="0.35">
      <c r="A3250"/>
      <c r="E3250"/>
    </row>
    <row r="3251" spans="1:5" x14ac:dyDescent="0.35">
      <c r="A3251"/>
      <c r="E3251"/>
    </row>
    <row r="3252" spans="1:5" x14ac:dyDescent="0.35">
      <c r="A3252"/>
      <c r="E3252"/>
    </row>
    <row r="3253" spans="1:5" x14ac:dyDescent="0.35">
      <c r="A3253"/>
      <c r="E3253"/>
    </row>
    <row r="3254" spans="1:5" x14ac:dyDescent="0.35">
      <c r="A3254"/>
      <c r="E3254"/>
    </row>
    <row r="3255" spans="1:5" x14ac:dyDescent="0.35">
      <c r="A3255"/>
      <c r="E3255"/>
    </row>
    <row r="3256" spans="1:5" x14ac:dyDescent="0.35">
      <c r="A3256"/>
      <c r="E3256"/>
    </row>
    <row r="3257" spans="1:5" x14ac:dyDescent="0.35">
      <c r="A3257"/>
      <c r="E3257"/>
    </row>
    <row r="3258" spans="1:5" x14ac:dyDescent="0.35">
      <c r="A3258"/>
      <c r="E3258"/>
    </row>
    <row r="3259" spans="1:5" x14ac:dyDescent="0.35">
      <c r="A3259"/>
      <c r="E3259"/>
    </row>
    <row r="3260" spans="1:5" x14ac:dyDescent="0.35">
      <c r="A3260"/>
      <c r="E3260"/>
    </row>
    <row r="3261" spans="1:5" x14ac:dyDescent="0.35">
      <c r="A3261"/>
      <c r="E3261"/>
    </row>
    <row r="3262" spans="1:5" x14ac:dyDescent="0.35">
      <c r="A3262"/>
      <c r="E3262"/>
    </row>
    <row r="3263" spans="1:5" x14ac:dyDescent="0.35">
      <c r="A3263"/>
      <c r="E3263"/>
    </row>
    <row r="3264" spans="1:5" x14ac:dyDescent="0.35">
      <c r="A3264"/>
      <c r="E3264"/>
    </row>
    <row r="3265" spans="1:5" x14ac:dyDescent="0.35">
      <c r="A3265"/>
      <c r="E3265"/>
    </row>
    <row r="3266" spans="1:5" x14ac:dyDescent="0.35">
      <c r="A3266"/>
      <c r="E3266"/>
    </row>
    <row r="3267" spans="1:5" x14ac:dyDescent="0.35">
      <c r="A3267"/>
      <c r="E3267"/>
    </row>
    <row r="3268" spans="1:5" x14ac:dyDescent="0.35">
      <c r="A3268"/>
      <c r="E3268"/>
    </row>
    <row r="3269" spans="1:5" x14ac:dyDescent="0.35">
      <c r="A3269"/>
      <c r="E3269"/>
    </row>
    <row r="3270" spans="1:5" x14ac:dyDescent="0.35">
      <c r="A3270"/>
      <c r="E3270"/>
    </row>
    <row r="3271" spans="1:5" x14ac:dyDescent="0.35">
      <c r="A3271"/>
      <c r="E3271"/>
    </row>
    <row r="3272" spans="1:5" x14ac:dyDescent="0.35">
      <c r="A3272"/>
      <c r="E3272"/>
    </row>
    <row r="3273" spans="1:5" x14ac:dyDescent="0.35">
      <c r="A3273"/>
      <c r="E3273"/>
    </row>
    <row r="3274" spans="1:5" x14ac:dyDescent="0.35">
      <c r="A3274"/>
      <c r="E3274"/>
    </row>
    <row r="3275" spans="1:5" x14ac:dyDescent="0.35">
      <c r="A3275"/>
      <c r="E3275"/>
    </row>
    <row r="3276" spans="1:5" x14ac:dyDescent="0.35">
      <c r="A3276"/>
      <c r="E3276"/>
    </row>
    <row r="3277" spans="1:5" x14ac:dyDescent="0.35">
      <c r="A3277"/>
      <c r="E3277"/>
    </row>
    <row r="3278" spans="1:5" x14ac:dyDescent="0.35">
      <c r="A3278"/>
      <c r="E3278"/>
    </row>
    <row r="3279" spans="1:5" x14ac:dyDescent="0.35">
      <c r="A3279"/>
      <c r="E3279"/>
    </row>
    <row r="3280" spans="1:5" x14ac:dyDescent="0.35">
      <c r="A3280"/>
      <c r="E3280"/>
    </row>
    <row r="3281" spans="1:5" x14ac:dyDescent="0.35">
      <c r="A3281"/>
      <c r="E3281"/>
    </row>
    <row r="3282" spans="1:5" x14ac:dyDescent="0.35">
      <c r="A3282"/>
      <c r="E3282"/>
    </row>
    <row r="3283" spans="1:5" x14ac:dyDescent="0.35">
      <c r="A3283"/>
      <c r="E3283"/>
    </row>
    <row r="3284" spans="1:5" x14ac:dyDescent="0.35">
      <c r="A3284"/>
      <c r="E3284"/>
    </row>
    <row r="3285" spans="1:5" x14ac:dyDescent="0.35">
      <c r="A3285"/>
      <c r="E3285"/>
    </row>
    <row r="3286" spans="1:5" x14ac:dyDescent="0.35">
      <c r="A3286"/>
      <c r="E3286"/>
    </row>
    <row r="3287" spans="1:5" x14ac:dyDescent="0.35">
      <c r="A3287"/>
      <c r="E3287"/>
    </row>
    <row r="3288" spans="1:5" x14ac:dyDescent="0.35">
      <c r="A3288"/>
      <c r="E3288"/>
    </row>
    <row r="3289" spans="1:5" x14ac:dyDescent="0.35">
      <c r="A3289"/>
      <c r="E3289"/>
    </row>
    <row r="3290" spans="1:5" x14ac:dyDescent="0.35">
      <c r="A3290"/>
      <c r="E3290"/>
    </row>
    <row r="3291" spans="1:5" x14ac:dyDescent="0.35">
      <c r="A3291"/>
      <c r="E3291"/>
    </row>
    <row r="3292" spans="1:5" x14ac:dyDescent="0.35">
      <c r="A3292"/>
      <c r="E3292"/>
    </row>
    <row r="3293" spans="1:5" x14ac:dyDescent="0.35">
      <c r="A3293"/>
      <c r="E3293"/>
    </row>
    <row r="3294" spans="1:5" x14ac:dyDescent="0.35">
      <c r="A3294"/>
      <c r="E3294"/>
    </row>
    <row r="3295" spans="1:5" x14ac:dyDescent="0.35">
      <c r="A3295"/>
      <c r="E3295"/>
    </row>
    <row r="3296" spans="1:5" x14ac:dyDescent="0.35">
      <c r="A3296"/>
      <c r="E3296"/>
    </row>
    <row r="3297" spans="1:5" x14ac:dyDescent="0.35">
      <c r="A3297"/>
      <c r="E3297"/>
    </row>
    <row r="3298" spans="1:5" x14ac:dyDescent="0.35">
      <c r="A3298"/>
      <c r="E3298"/>
    </row>
    <row r="3299" spans="1:5" x14ac:dyDescent="0.35">
      <c r="A3299"/>
      <c r="E3299"/>
    </row>
    <row r="3300" spans="1:5" x14ac:dyDescent="0.35">
      <c r="A3300"/>
      <c r="E3300"/>
    </row>
    <row r="3301" spans="1:5" x14ac:dyDescent="0.35">
      <c r="A3301"/>
      <c r="E3301"/>
    </row>
    <row r="3302" spans="1:5" x14ac:dyDescent="0.35">
      <c r="A3302"/>
      <c r="E3302"/>
    </row>
    <row r="3303" spans="1:5" x14ac:dyDescent="0.35">
      <c r="A3303"/>
      <c r="E3303"/>
    </row>
    <row r="3304" spans="1:5" x14ac:dyDescent="0.35">
      <c r="A3304"/>
      <c r="E3304"/>
    </row>
    <row r="3305" spans="1:5" x14ac:dyDescent="0.35">
      <c r="A3305"/>
      <c r="E3305"/>
    </row>
    <row r="3306" spans="1:5" x14ac:dyDescent="0.35">
      <c r="A3306"/>
      <c r="E3306"/>
    </row>
    <row r="3307" spans="1:5" x14ac:dyDescent="0.35">
      <c r="A3307"/>
      <c r="E3307"/>
    </row>
    <row r="3308" spans="1:5" x14ac:dyDescent="0.35">
      <c r="A3308"/>
      <c r="E3308"/>
    </row>
    <row r="3309" spans="1:5" x14ac:dyDescent="0.35">
      <c r="A3309"/>
      <c r="E3309"/>
    </row>
    <row r="3310" spans="1:5" x14ac:dyDescent="0.35">
      <c r="A3310"/>
      <c r="E3310"/>
    </row>
    <row r="3311" spans="1:5" x14ac:dyDescent="0.35">
      <c r="A3311"/>
      <c r="E3311"/>
    </row>
    <row r="3312" spans="1:5" x14ac:dyDescent="0.35">
      <c r="A3312"/>
      <c r="E3312"/>
    </row>
    <row r="3313" spans="1:5" x14ac:dyDescent="0.35">
      <c r="A3313"/>
      <c r="E3313"/>
    </row>
    <row r="3314" spans="1:5" x14ac:dyDescent="0.35">
      <c r="A3314"/>
      <c r="E3314"/>
    </row>
    <row r="3315" spans="1:5" x14ac:dyDescent="0.35">
      <c r="A3315"/>
      <c r="E3315"/>
    </row>
    <row r="3316" spans="1:5" x14ac:dyDescent="0.35">
      <c r="A3316"/>
      <c r="E3316"/>
    </row>
    <row r="3317" spans="1:5" x14ac:dyDescent="0.35">
      <c r="A3317"/>
      <c r="E3317"/>
    </row>
    <row r="3318" spans="1:5" x14ac:dyDescent="0.35">
      <c r="A3318"/>
      <c r="E3318"/>
    </row>
    <row r="3319" spans="1:5" x14ac:dyDescent="0.35">
      <c r="A3319"/>
      <c r="E3319"/>
    </row>
    <row r="3320" spans="1:5" x14ac:dyDescent="0.35">
      <c r="A3320"/>
      <c r="E3320"/>
    </row>
    <row r="3321" spans="1:5" x14ac:dyDescent="0.35">
      <c r="A3321"/>
      <c r="E3321"/>
    </row>
    <row r="3322" spans="1:5" x14ac:dyDescent="0.35">
      <c r="A3322"/>
      <c r="E3322"/>
    </row>
    <row r="3323" spans="1:5" x14ac:dyDescent="0.35">
      <c r="A3323"/>
      <c r="E3323"/>
    </row>
    <row r="3324" spans="1:5" x14ac:dyDescent="0.35">
      <c r="A3324"/>
      <c r="E3324"/>
    </row>
    <row r="3325" spans="1:5" x14ac:dyDescent="0.35">
      <c r="A3325"/>
      <c r="E3325"/>
    </row>
    <row r="3326" spans="1:5" x14ac:dyDescent="0.35">
      <c r="A3326"/>
      <c r="E3326"/>
    </row>
    <row r="3327" spans="1:5" x14ac:dyDescent="0.35">
      <c r="A3327"/>
      <c r="E3327"/>
    </row>
    <row r="3328" spans="1:5" x14ac:dyDescent="0.35">
      <c r="A3328"/>
      <c r="E3328"/>
    </row>
    <row r="3329" spans="1:5" x14ac:dyDescent="0.35">
      <c r="A3329"/>
      <c r="E3329"/>
    </row>
    <row r="3330" spans="1:5" x14ac:dyDescent="0.35">
      <c r="A3330"/>
      <c r="E3330"/>
    </row>
    <row r="3331" spans="1:5" x14ac:dyDescent="0.35">
      <c r="A3331"/>
      <c r="E3331"/>
    </row>
    <row r="3332" spans="1:5" x14ac:dyDescent="0.35">
      <c r="A3332"/>
      <c r="E3332"/>
    </row>
    <row r="3333" spans="1:5" x14ac:dyDescent="0.35">
      <c r="A3333"/>
      <c r="E3333"/>
    </row>
    <row r="3334" spans="1:5" x14ac:dyDescent="0.35">
      <c r="A3334"/>
      <c r="E3334"/>
    </row>
    <row r="3335" spans="1:5" x14ac:dyDescent="0.35">
      <c r="A3335"/>
      <c r="E3335"/>
    </row>
    <row r="3336" spans="1:5" x14ac:dyDescent="0.35">
      <c r="A3336"/>
      <c r="E3336"/>
    </row>
    <row r="3337" spans="1:5" x14ac:dyDescent="0.35">
      <c r="A3337"/>
      <c r="E3337"/>
    </row>
    <row r="3338" spans="1:5" x14ac:dyDescent="0.35">
      <c r="A3338"/>
      <c r="E3338"/>
    </row>
    <row r="3339" spans="1:5" x14ac:dyDescent="0.35">
      <c r="A3339"/>
      <c r="E3339"/>
    </row>
    <row r="3340" spans="1:5" x14ac:dyDescent="0.35">
      <c r="A3340"/>
      <c r="E3340"/>
    </row>
    <row r="3341" spans="1:5" x14ac:dyDescent="0.35">
      <c r="A3341"/>
      <c r="E3341"/>
    </row>
    <row r="3342" spans="1:5" x14ac:dyDescent="0.35">
      <c r="A3342"/>
      <c r="E3342"/>
    </row>
    <row r="3343" spans="1:5" x14ac:dyDescent="0.35">
      <c r="A3343"/>
      <c r="E3343"/>
    </row>
    <row r="3344" spans="1:5" x14ac:dyDescent="0.35">
      <c r="A3344"/>
      <c r="E3344"/>
    </row>
    <row r="3345" spans="1:5" x14ac:dyDescent="0.35">
      <c r="A3345"/>
      <c r="E3345"/>
    </row>
    <row r="3346" spans="1:5" x14ac:dyDescent="0.35">
      <c r="A3346"/>
      <c r="E3346"/>
    </row>
    <row r="3347" spans="1:5" x14ac:dyDescent="0.35">
      <c r="A3347"/>
      <c r="E3347"/>
    </row>
    <row r="3348" spans="1:5" x14ac:dyDescent="0.35">
      <c r="A3348"/>
      <c r="E3348"/>
    </row>
    <row r="3349" spans="1:5" x14ac:dyDescent="0.35">
      <c r="A3349"/>
      <c r="E3349"/>
    </row>
    <row r="3350" spans="1:5" x14ac:dyDescent="0.35">
      <c r="A3350"/>
      <c r="E3350"/>
    </row>
    <row r="3351" spans="1:5" x14ac:dyDescent="0.35">
      <c r="A3351"/>
      <c r="E3351"/>
    </row>
    <row r="3352" spans="1:5" x14ac:dyDescent="0.35">
      <c r="A3352"/>
      <c r="E3352"/>
    </row>
    <row r="3353" spans="1:5" x14ac:dyDescent="0.35">
      <c r="A3353"/>
      <c r="E3353"/>
    </row>
    <row r="3354" spans="1:5" x14ac:dyDescent="0.35">
      <c r="A3354"/>
      <c r="E3354"/>
    </row>
    <row r="3355" spans="1:5" x14ac:dyDescent="0.35">
      <c r="A3355"/>
      <c r="E3355"/>
    </row>
    <row r="3356" spans="1:5" x14ac:dyDescent="0.35">
      <c r="A3356"/>
      <c r="E3356"/>
    </row>
    <row r="3357" spans="1:5" x14ac:dyDescent="0.35">
      <c r="A3357"/>
      <c r="E3357"/>
    </row>
    <row r="3358" spans="1:5" x14ac:dyDescent="0.35">
      <c r="A3358"/>
      <c r="E3358"/>
    </row>
    <row r="3359" spans="1:5" x14ac:dyDescent="0.35">
      <c r="A3359"/>
      <c r="E3359"/>
    </row>
    <row r="3360" spans="1:5" x14ac:dyDescent="0.35">
      <c r="A3360"/>
      <c r="E3360"/>
    </row>
    <row r="3361" spans="1:5" x14ac:dyDescent="0.35">
      <c r="A3361"/>
      <c r="E3361"/>
    </row>
    <row r="3362" spans="1:5" x14ac:dyDescent="0.35">
      <c r="A3362"/>
      <c r="E3362"/>
    </row>
    <row r="3363" spans="1:5" x14ac:dyDescent="0.35">
      <c r="A3363"/>
      <c r="E3363"/>
    </row>
    <row r="3364" spans="1:5" x14ac:dyDescent="0.35">
      <c r="A3364"/>
      <c r="E3364"/>
    </row>
    <row r="3365" spans="1:5" x14ac:dyDescent="0.35">
      <c r="A3365"/>
      <c r="E3365"/>
    </row>
    <row r="3366" spans="1:5" x14ac:dyDescent="0.35">
      <c r="A3366"/>
      <c r="E3366"/>
    </row>
    <row r="3367" spans="1:5" x14ac:dyDescent="0.35">
      <c r="A3367"/>
      <c r="E3367"/>
    </row>
    <row r="3368" spans="1:5" x14ac:dyDescent="0.35">
      <c r="A3368"/>
      <c r="E3368"/>
    </row>
    <row r="3369" spans="1:5" x14ac:dyDescent="0.35">
      <c r="A3369"/>
      <c r="E3369"/>
    </row>
    <row r="3370" spans="1:5" x14ac:dyDescent="0.35">
      <c r="A3370"/>
      <c r="E3370"/>
    </row>
    <row r="3371" spans="1:5" x14ac:dyDescent="0.35">
      <c r="A3371"/>
      <c r="E3371"/>
    </row>
    <row r="3372" spans="1:5" x14ac:dyDescent="0.35">
      <c r="A3372"/>
      <c r="E3372"/>
    </row>
    <row r="3373" spans="1:5" x14ac:dyDescent="0.35">
      <c r="A3373"/>
      <c r="E3373"/>
    </row>
    <row r="3374" spans="1:5" x14ac:dyDescent="0.35">
      <c r="A3374"/>
      <c r="E3374"/>
    </row>
    <row r="3375" spans="1:5" x14ac:dyDescent="0.35">
      <c r="A3375"/>
      <c r="E3375"/>
    </row>
    <row r="3376" spans="1:5" x14ac:dyDescent="0.35">
      <c r="A3376"/>
      <c r="E3376"/>
    </row>
    <row r="3377" spans="1:5" x14ac:dyDescent="0.35">
      <c r="A3377"/>
      <c r="E3377"/>
    </row>
    <row r="3378" spans="1:5" x14ac:dyDescent="0.35">
      <c r="A3378"/>
      <c r="E3378"/>
    </row>
    <row r="3379" spans="1:5" x14ac:dyDescent="0.35">
      <c r="A3379"/>
      <c r="E3379"/>
    </row>
    <row r="3380" spans="1:5" x14ac:dyDescent="0.35">
      <c r="A3380"/>
      <c r="E3380"/>
    </row>
    <row r="3381" spans="1:5" x14ac:dyDescent="0.35">
      <c r="A3381"/>
      <c r="E3381"/>
    </row>
    <row r="3382" spans="1:5" x14ac:dyDescent="0.35">
      <c r="A3382"/>
      <c r="E3382"/>
    </row>
    <row r="3383" spans="1:5" x14ac:dyDescent="0.35">
      <c r="A3383"/>
      <c r="E3383"/>
    </row>
    <row r="3384" spans="1:5" x14ac:dyDescent="0.35">
      <c r="A3384"/>
      <c r="E3384"/>
    </row>
    <row r="3385" spans="1:5" x14ac:dyDescent="0.35">
      <c r="A3385"/>
      <c r="E3385"/>
    </row>
    <row r="3386" spans="1:5" x14ac:dyDescent="0.35">
      <c r="A3386"/>
      <c r="E3386"/>
    </row>
    <row r="3387" spans="1:5" x14ac:dyDescent="0.35">
      <c r="A3387"/>
      <c r="E3387"/>
    </row>
    <row r="3388" spans="1:5" x14ac:dyDescent="0.35">
      <c r="A3388"/>
      <c r="E3388"/>
    </row>
    <row r="3389" spans="1:5" x14ac:dyDescent="0.35">
      <c r="A3389"/>
      <c r="E3389"/>
    </row>
    <row r="3390" spans="1:5" x14ac:dyDescent="0.35">
      <c r="A3390"/>
      <c r="E3390"/>
    </row>
    <row r="3391" spans="1:5" x14ac:dyDescent="0.35">
      <c r="A3391"/>
      <c r="E3391"/>
    </row>
    <row r="3392" spans="1:5" x14ac:dyDescent="0.35">
      <c r="A3392"/>
      <c r="E3392"/>
    </row>
    <row r="3393" spans="1:5" x14ac:dyDescent="0.35">
      <c r="A3393"/>
      <c r="E3393"/>
    </row>
    <row r="3394" spans="1:5" x14ac:dyDescent="0.35">
      <c r="A3394"/>
      <c r="E3394"/>
    </row>
    <row r="3395" spans="1:5" x14ac:dyDescent="0.35">
      <c r="A3395"/>
      <c r="E3395"/>
    </row>
    <row r="3396" spans="1:5" x14ac:dyDescent="0.35">
      <c r="A3396"/>
      <c r="E3396"/>
    </row>
    <row r="3397" spans="1:5" x14ac:dyDescent="0.35">
      <c r="A3397"/>
      <c r="E3397"/>
    </row>
    <row r="3398" spans="1:5" x14ac:dyDescent="0.35">
      <c r="A3398"/>
      <c r="E3398"/>
    </row>
    <row r="3399" spans="1:5" x14ac:dyDescent="0.35">
      <c r="A3399"/>
      <c r="E3399"/>
    </row>
    <row r="3400" spans="1:5" x14ac:dyDescent="0.35">
      <c r="A3400"/>
      <c r="E3400"/>
    </row>
    <row r="3401" spans="1:5" x14ac:dyDescent="0.35">
      <c r="A3401"/>
      <c r="E3401"/>
    </row>
    <row r="3402" spans="1:5" x14ac:dyDescent="0.35">
      <c r="A3402"/>
      <c r="E3402"/>
    </row>
    <row r="3403" spans="1:5" x14ac:dyDescent="0.35">
      <c r="A3403"/>
      <c r="E3403"/>
    </row>
    <row r="3404" spans="1:5" x14ac:dyDescent="0.35">
      <c r="A3404"/>
      <c r="E3404"/>
    </row>
    <row r="3405" spans="1:5" x14ac:dyDescent="0.35">
      <c r="A3405"/>
      <c r="E3405"/>
    </row>
    <row r="3406" spans="1:5" x14ac:dyDescent="0.35">
      <c r="A3406"/>
      <c r="E3406"/>
    </row>
    <row r="3407" spans="1:5" x14ac:dyDescent="0.35">
      <c r="A3407"/>
      <c r="E3407"/>
    </row>
    <row r="3408" spans="1:5" x14ac:dyDescent="0.35">
      <c r="A3408"/>
      <c r="E3408"/>
    </row>
    <row r="3409" spans="1:5" x14ac:dyDescent="0.35">
      <c r="A3409"/>
      <c r="E3409"/>
    </row>
    <row r="3410" spans="1:5" x14ac:dyDescent="0.35">
      <c r="A3410"/>
      <c r="E3410"/>
    </row>
    <row r="3411" spans="1:5" x14ac:dyDescent="0.35">
      <c r="A3411"/>
      <c r="E3411"/>
    </row>
    <row r="3412" spans="1:5" x14ac:dyDescent="0.35">
      <c r="A3412"/>
      <c r="E3412"/>
    </row>
    <row r="3413" spans="1:5" x14ac:dyDescent="0.35">
      <c r="A3413"/>
      <c r="E3413"/>
    </row>
    <row r="3414" spans="1:5" x14ac:dyDescent="0.35">
      <c r="A3414"/>
      <c r="E3414"/>
    </row>
    <row r="3415" spans="1:5" x14ac:dyDescent="0.35">
      <c r="A3415"/>
      <c r="E3415"/>
    </row>
    <row r="3416" spans="1:5" x14ac:dyDescent="0.35">
      <c r="A3416"/>
      <c r="E3416"/>
    </row>
    <row r="3417" spans="1:5" x14ac:dyDescent="0.35">
      <c r="A3417"/>
      <c r="E3417"/>
    </row>
    <row r="3418" spans="1:5" x14ac:dyDescent="0.35">
      <c r="A3418"/>
      <c r="E3418"/>
    </row>
    <row r="3419" spans="1:5" x14ac:dyDescent="0.35">
      <c r="A3419"/>
      <c r="E3419"/>
    </row>
    <row r="3420" spans="1:5" x14ac:dyDescent="0.35">
      <c r="A3420"/>
      <c r="E3420"/>
    </row>
    <row r="3421" spans="1:5" x14ac:dyDescent="0.35">
      <c r="A3421"/>
      <c r="E3421"/>
    </row>
    <row r="3422" spans="1:5" x14ac:dyDescent="0.35">
      <c r="A3422"/>
      <c r="E3422"/>
    </row>
    <row r="3423" spans="1:5" x14ac:dyDescent="0.35">
      <c r="A3423"/>
      <c r="E3423"/>
    </row>
    <row r="3424" spans="1:5" x14ac:dyDescent="0.35">
      <c r="A3424"/>
      <c r="E3424"/>
    </row>
    <row r="3425" spans="1:5" x14ac:dyDescent="0.35">
      <c r="A3425"/>
      <c r="E3425"/>
    </row>
    <row r="3426" spans="1:5" x14ac:dyDescent="0.35">
      <c r="A3426"/>
      <c r="E3426"/>
    </row>
    <row r="3427" spans="1:5" x14ac:dyDescent="0.35">
      <c r="A3427"/>
      <c r="E3427"/>
    </row>
    <row r="3428" spans="1:5" x14ac:dyDescent="0.35">
      <c r="A3428"/>
      <c r="E3428"/>
    </row>
    <row r="3429" spans="1:5" x14ac:dyDescent="0.35">
      <c r="A3429"/>
      <c r="E3429"/>
    </row>
    <row r="3430" spans="1:5" x14ac:dyDescent="0.35">
      <c r="A3430"/>
      <c r="E3430"/>
    </row>
    <row r="3431" spans="1:5" x14ac:dyDescent="0.35">
      <c r="A3431"/>
      <c r="E3431"/>
    </row>
    <row r="3432" spans="1:5" x14ac:dyDescent="0.35">
      <c r="A3432"/>
      <c r="E3432"/>
    </row>
    <row r="3433" spans="1:5" x14ac:dyDescent="0.35">
      <c r="A3433"/>
      <c r="E3433"/>
    </row>
    <row r="3434" spans="1:5" x14ac:dyDescent="0.35">
      <c r="A3434"/>
      <c r="E3434"/>
    </row>
    <row r="3435" spans="1:5" x14ac:dyDescent="0.35">
      <c r="A3435"/>
      <c r="E3435"/>
    </row>
    <row r="3436" spans="1:5" x14ac:dyDescent="0.35">
      <c r="A3436"/>
      <c r="E3436"/>
    </row>
    <row r="3437" spans="1:5" x14ac:dyDescent="0.35">
      <c r="A3437"/>
      <c r="E3437"/>
    </row>
    <row r="3438" spans="1:5" x14ac:dyDescent="0.35">
      <c r="A3438"/>
      <c r="E3438"/>
    </row>
    <row r="3439" spans="1:5" x14ac:dyDescent="0.35">
      <c r="A3439"/>
      <c r="E3439"/>
    </row>
    <row r="3440" spans="1:5" x14ac:dyDescent="0.35">
      <c r="A3440"/>
      <c r="E3440"/>
    </row>
    <row r="3441" spans="1:5" x14ac:dyDescent="0.35">
      <c r="A3441"/>
      <c r="E3441"/>
    </row>
    <row r="3442" spans="1:5" x14ac:dyDescent="0.35">
      <c r="A3442"/>
      <c r="E3442"/>
    </row>
    <row r="3443" spans="1:5" x14ac:dyDescent="0.35">
      <c r="A3443"/>
      <c r="E3443"/>
    </row>
    <row r="3444" spans="1:5" x14ac:dyDescent="0.35">
      <c r="A3444"/>
      <c r="E3444"/>
    </row>
    <row r="3445" spans="1:5" x14ac:dyDescent="0.35">
      <c r="A3445"/>
      <c r="E3445"/>
    </row>
    <row r="3446" spans="1:5" x14ac:dyDescent="0.35">
      <c r="A3446"/>
      <c r="E3446"/>
    </row>
    <row r="3447" spans="1:5" x14ac:dyDescent="0.35">
      <c r="A3447"/>
      <c r="E3447"/>
    </row>
    <row r="3448" spans="1:5" x14ac:dyDescent="0.35">
      <c r="A3448"/>
      <c r="E3448"/>
    </row>
    <row r="3449" spans="1:5" x14ac:dyDescent="0.35">
      <c r="A3449"/>
      <c r="E3449"/>
    </row>
    <row r="3450" spans="1:5" x14ac:dyDescent="0.35">
      <c r="A3450"/>
      <c r="E3450"/>
    </row>
    <row r="3451" spans="1:5" x14ac:dyDescent="0.35">
      <c r="A3451"/>
      <c r="E3451"/>
    </row>
    <row r="3452" spans="1:5" x14ac:dyDescent="0.35">
      <c r="A3452"/>
      <c r="E3452"/>
    </row>
    <row r="3453" spans="1:5" x14ac:dyDescent="0.35">
      <c r="A3453"/>
      <c r="E3453"/>
    </row>
    <row r="3454" spans="1:5" x14ac:dyDescent="0.35">
      <c r="A3454"/>
      <c r="E3454"/>
    </row>
    <row r="3455" spans="1:5" x14ac:dyDescent="0.35">
      <c r="A3455"/>
      <c r="E3455"/>
    </row>
    <row r="3456" spans="1:5" x14ac:dyDescent="0.35">
      <c r="A3456"/>
      <c r="E3456"/>
    </row>
    <row r="3457" spans="1:5" x14ac:dyDescent="0.35">
      <c r="A3457"/>
      <c r="E3457"/>
    </row>
    <row r="3458" spans="1:5" x14ac:dyDescent="0.35">
      <c r="A3458"/>
      <c r="E3458"/>
    </row>
    <row r="3459" spans="1:5" x14ac:dyDescent="0.35">
      <c r="A3459"/>
      <c r="E3459"/>
    </row>
    <row r="3460" spans="1:5" x14ac:dyDescent="0.35">
      <c r="A3460"/>
      <c r="E3460"/>
    </row>
    <row r="3461" spans="1:5" x14ac:dyDescent="0.35">
      <c r="A3461"/>
      <c r="E3461"/>
    </row>
    <row r="3462" spans="1:5" x14ac:dyDescent="0.35">
      <c r="A3462"/>
      <c r="E3462"/>
    </row>
    <row r="3463" spans="1:5" x14ac:dyDescent="0.35">
      <c r="A3463"/>
      <c r="E3463"/>
    </row>
    <row r="3464" spans="1:5" x14ac:dyDescent="0.35">
      <c r="A3464"/>
      <c r="E3464"/>
    </row>
    <row r="3465" spans="1:5" x14ac:dyDescent="0.35">
      <c r="A3465"/>
      <c r="E3465"/>
    </row>
    <row r="3466" spans="1:5" x14ac:dyDescent="0.35">
      <c r="A3466"/>
      <c r="E3466"/>
    </row>
    <row r="3467" spans="1:5" x14ac:dyDescent="0.35">
      <c r="A3467"/>
      <c r="E3467"/>
    </row>
    <row r="3468" spans="1:5" x14ac:dyDescent="0.35">
      <c r="A3468"/>
      <c r="E3468"/>
    </row>
    <row r="3469" spans="1:5" x14ac:dyDescent="0.35">
      <c r="A3469"/>
      <c r="E3469"/>
    </row>
    <row r="3470" spans="1:5" x14ac:dyDescent="0.35">
      <c r="A3470"/>
      <c r="E3470"/>
    </row>
    <row r="3471" spans="1:5" x14ac:dyDescent="0.35">
      <c r="A3471"/>
      <c r="E3471"/>
    </row>
    <row r="3472" spans="1:5" x14ac:dyDescent="0.35">
      <c r="A3472"/>
      <c r="E3472"/>
    </row>
    <row r="3473" spans="1:5" x14ac:dyDescent="0.35">
      <c r="A3473"/>
      <c r="E3473"/>
    </row>
    <row r="3474" spans="1:5" x14ac:dyDescent="0.35">
      <c r="A3474"/>
      <c r="E3474"/>
    </row>
    <row r="3475" spans="1:5" x14ac:dyDescent="0.35">
      <c r="A3475"/>
      <c r="E3475"/>
    </row>
    <row r="3476" spans="1:5" x14ac:dyDescent="0.35">
      <c r="A3476"/>
      <c r="E3476"/>
    </row>
    <row r="3477" spans="1:5" x14ac:dyDescent="0.35">
      <c r="A3477"/>
      <c r="E3477"/>
    </row>
    <row r="3478" spans="1:5" x14ac:dyDescent="0.35">
      <c r="A3478"/>
      <c r="E3478"/>
    </row>
    <row r="3479" spans="1:5" x14ac:dyDescent="0.35">
      <c r="A3479"/>
      <c r="E3479"/>
    </row>
    <row r="3480" spans="1:5" x14ac:dyDescent="0.35">
      <c r="A3480"/>
      <c r="E3480"/>
    </row>
    <row r="3481" spans="1:5" x14ac:dyDescent="0.35">
      <c r="A3481"/>
      <c r="E3481"/>
    </row>
    <row r="3482" spans="1:5" x14ac:dyDescent="0.35">
      <c r="A3482"/>
      <c r="E3482"/>
    </row>
    <row r="3483" spans="1:5" x14ac:dyDescent="0.35">
      <c r="A3483"/>
      <c r="E3483"/>
    </row>
    <row r="3484" spans="1:5" x14ac:dyDescent="0.35">
      <c r="A3484"/>
      <c r="E3484"/>
    </row>
    <row r="3485" spans="1:5" x14ac:dyDescent="0.35">
      <c r="A3485"/>
      <c r="E3485"/>
    </row>
    <row r="3486" spans="1:5" x14ac:dyDescent="0.35">
      <c r="A3486"/>
      <c r="E3486"/>
    </row>
    <row r="3487" spans="1:5" x14ac:dyDescent="0.35">
      <c r="A3487"/>
      <c r="E3487"/>
    </row>
    <row r="3488" spans="1:5" x14ac:dyDescent="0.35">
      <c r="A3488"/>
      <c r="E3488"/>
    </row>
    <row r="3489" spans="1:5" x14ac:dyDescent="0.35">
      <c r="A3489"/>
      <c r="E3489"/>
    </row>
    <row r="3490" spans="1:5" x14ac:dyDescent="0.35">
      <c r="A3490"/>
      <c r="E3490"/>
    </row>
    <row r="3491" spans="1:5" x14ac:dyDescent="0.35">
      <c r="A3491"/>
      <c r="E3491"/>
    </row>
    <row r="3492" spans="1:5" x14ac:dyDescent="0.35">
      <c r="A3492"/>
      <c r="E3492"/>
    </row>
    <row r="3493" spans="1:5" x14ac:dyDescent="0.35">
      <c r="A3493"/>
      <c r="E3493"/>
    </row>
    <row r="3494" spans="1:5" x14ac:dyDescent="0.35">
      <c r="A3494"/>
      <c r="E3494"/>
    </row>
    <row r="3495" spans="1:5" x14ac:dyDescent="0.35">
      <c r="A3495"/>
      <c r="E3495"/>
    </row>
    <row r="3496" spans="1:5" x14ac:dyDescent="0.35">
      <c r="A3496"/>
      <c r="E3496"/>
    </row>
    <row r="3497" spans="1:5" x14ac:dyDescent="0.35">
      <c r="A3497"/>
      <c r="E3497"/>
    </row>
    <row r="3498" spans="1:5" x14ac:dyDescent="0.35">
      <c r="A3498"/>
      <c r="E3498"/>
    </row>
    <row r="3499" spans="1:5" x14ac:dyDescent="0.35">
      <c r="A3499"/>
      <c r="E3499"/>
    </row>
    <row r="3500" spans="1:5" x14ac:dyDescent="0.35">
      <c r="A3500"/>
      <c r="E3500"/>
    </row>
    <row r="3501" spans="1:5" x14ac:dyDescent="0.35">
      <c r="A3501"/>
      <c r="E3501"/>
    </row>
    <row r="3502" spans="1:5" x14ac:dyDescent="0.35">
      <c r="A3502"/>
      <c r="E3502"/>
    </row>
    <row r="3503" spans="1:5" x14ac:dyDescent="0.35">
      <c r="A3503"/>
      <c r="E3503"/>
    </row>
    <row r="3504" spans="1:5" x14ac:dyDescent="0.35">
      <c r="A3504"/>
      <c r="E3504"/>
    </row>
    <row r="3505" spans="1:5" x14ac:dyDescent="0.35">
      <c r="A3505"/>
      <c r="E3505"/>
    </row>
    <row r="3506" spans="1:5" x14ac:dyDescent="0.35">
      <c r="A3506"/>
      <c r="E3506"/>
    </row>
    <row r="3507" spans="1:5" x14ac:dyDescent="0.35">
      <c r="A3507"/>
      <c r="E3507"/>
    </row>
    <row r="3508" spans="1:5" x14ac:dyDescent="0.35">
      <c r="A3508"/>
      <c r="E3508"/>
    </row>
    <row r="3509" spans="1:5" x14ac:dyDescent="0.35">
      <c r="A3509"/>
      <c r="E3509"/>
    </row>
    <row r="3510" spans="1:5" x14ac:dyDescent="0.35">
      <c r="A3510"/>
      <c r="E3510"/>
    </row>
    <row r="3511" spans="1:5" x14ac:dyDescent="0.35">
      <c r="A3511"/>
      <c r="E3511"/>
    </row>
    <row r="3512" spans="1:5" x14ac:dyDescent="0.35">
      <c r="A3512"/>
      <c r="E3512"/>
    </row>
    <row r="3513" spans="1:5" x14ac:dyDescent="0.35">
      <c r="A3513"/>
      <c r="E3513"/>
    </row>
    <row r="3514" spans="1:5" x14ac:dyDescent="0.35">
      <c r="A3514"/>
      <c r="E3514"/>
    </row>
    <row r="3515" spans="1:5" x14ac:dyDescent="0.35">
      <c r="A3515"/>
      <c r="E3515"/>
    </row>
    <row r="3516" spans="1:5" x14ac:dyDescent="0.35">
      <c r="A3516"/>
      <c r="E3516"/>
    </row>
    <row r="3517" spans="1:5" x14ac:dyDescent="0.35">
      <c r="A3517"/>
      <c r="E3517"/>
    </row>
    <row r="3518" spans="1:5" x14ac:dyDescent="0.35">
      <c r="A3518"/>
      <c r="E3518"/>
    </row>
    <row r="3519" spans="1:5" x14ac:dyDescent="0.35">
      <c r="A3519"/>
      <c r="E3519"/>
    </row>
    <row r="3520" spans="1:5" x14ac:dyDescent="0.35">
      <c r="A3520"/>
      <c r="E3520"/>
    </row>
    <row r="3521" spans="1:5" x14ac:dyDescent="0.35">
      <c r="A3521"/>
      <c r="E3521"/>
    </row>
    <row r="3522" spans="1:5" x14ac:dyDescent="0.35">
      <c r="A3522"/>
      <c r="E3522"/>
    </row>
    <row r="3523" spans="1:5" x14ac:dyDescent="0.35">
      <c r="A3523"/>
      <c r="E3523"/>
    </row>
    <row r="3524" spans="1:5" x14ac:dyDescent="0.35">
      <c r="A3524"/>
      <c r="E3524"/>
    </row>
    <row r="3525" spans="1:5" x14ac:dyDescent="0.35">
      <c r="A3525"/>
      <c r="E3525"/>
    </row>
    <row r="3526" spans="1:5" x14ac:dyDescent="0.35">
      <c r="A3526"/>
      <c r="E3526"/>
    </row>
    <row r="3527" spans="1:5" x14ac:dyDescent="0.35">
      <c r="A3527"/>
      <c r="E3527"/>
    </row>
    <row r="3528" spans="1:5" x14ac:dyDescent="0.35">
      <c r="A3528"/>
      <c r="E3528"/>
    </row>
    <row r="3529" spans="1:5" x14ac:dyDescent="0.35">
      <c r="A3529"/>
      <c r="E3529"/>
    </row>
    <row r="3530" spans="1:5" x14ac:dyDescent="0.35">
      <c r="A3530"/>
      <c r="E3530"/>
    </row>
    <row r="3531" spans="1:5" x14ac:dyDescent="0.35">
      <c r="A3531"/>
      <c r="E3531"/>
    </row>
    <row r="3532" spans="1:5" x14ac:dyDescent="0.35">
      <c r="A3532"/>
      <c r="E3532"/>
    </row>
    <row r="3533" spans="1:5" x14ac:dyDescent="0.35">
      <c r="A3533"/>
      <c r="E3533"/>
    </row>
    <row r="3534" spans="1:5" x14ac:dyDescent="0.35">
      <c r="A3534"/>
      <c r="E3534"/>
    </row>
    <row r="3535" spans="1:5" x14ac:dyDescent="0.35">
      <c r="A3535"/>
      <c r="E3535"/>
    </row>
    <row r="3536" spans="1:5" x14ac:dyDescent="0.35">
      <c r="A3536"/>
      <c r="E3536"/>
    </row>
    <row r="3537" spans="1:5" x14ac:dyDescent="0.35">
      <c r="A3537"/>
      <c r="E3537"/>
    </row>
    <row r="3538" spans="1:5" x14ac:dyDescent="0.35">
      <c r="A3538"/>
      <c r="E3538"/>
    </row>
    <row r="3539" spans="1:5" x14ac:dyDescent="0.35">
      <c r="A3539"/>
      <c r="E3539"/>
    </row>
    <row r="3540" spans="1:5" x14ac:dyDescent="0.35">
      <c r="A3540"/>
      <c r="E3540"/>
    </row>
    <row r="3541" spans="1:5" x14ac:dyDescent="0.35">
      <c r="A3541"/>
      <c r="E3541"/>
    </row>
    <row r="3542" spans="1:5" x14ac:dyDescent="0.35">
      <c r="A3542"/>
      <c r="E3542"/>
    </row>
    <row r="3543" spans="1:5" x14ac:dyDescent="0.35">
      <c r="A3543"/>
      <c r="E3543"/>
    </row>
    <row r="3544" spans="1:5" x14ac:dyDescent="0.35">
      <c r="A3544"/>
      <c r="E3544"/>
    </row>
    <row r="3545" spans="1:5" x14ac:dyDescent="0.35">
      <c r="A3545"/>
      <c r="E3545"/>
    </row>
    <row r="3546" spans="1:5" x14ac:dyDescent="0.35">
      <c r="A3546"/>
      <c r="E3546"/>
    </row>
    <row r="3547" spans="1:5" x14ac:dyDescent="0.35">
      <c r="A3547"/>
      <c r="E3547"/>
    </row>
    <row r="3548" spans="1:5" x14ac:dyDescent="0.35">
      <c r="A3548"/>
      <c r="E3548"/>
    </row>
    <row r="3549" spans="1:5" x14ac:dyDescent="0.35">
      <c r="A3549"/>
      <c r="E3549"/>
    </row>
    <row r="3550" spans="1:5" x14ac:dyDescent="0.35">
      <c r="A3550"/>
      <c r="E3550"/>
    </row>
    <row r="3551" spans="1:5" x14ac:dyDescent="0.35">
      <c r="A3551"/>
      <c r="E3551"/>
    </row>
    <row r="3552" spans="1:5" x14ac:dyDescent="0.35">
      <c r="A3552"/>
      <c r="E3552"/>
    </row>
    <row r="3553" spans="1:5" x14ac:dyDescent="0.35">
      <c r="A3553"/>
      <c r="E3553"/>
    </row>
    <row r="3554" spans="1:5" x14ac:dyDescent="0.35">
      <c r="A3554"/>
      <c r="E3554"/>
    </row>
    <row r="3555" spans="1:5" x14ac:dyDescent="0.35">
      <c r="A3555"/>
      <c r="E3555"/>
    </row>
    <row r="3556" spans="1:5" x14ac:dyDescent="0.35">
      <c r="A3556"/>
      <c r="E3556"/>
    </row>
    <row r="3557" spans="1:5" x14ac:dyDescent="0.35">
      <c r="A3557"/>
      <c r="E3557"/>
    </row>
    <row r="3558" spans="1:5" x14ac:dyDescent="0.35">
      <c r="A3558"/>
      <c r="E3558"/>
    </row>
    <row r="3559" spans="1:5" x14ac:dyDescent="0.35">
      <c r="A3559"/>
      <c r="E3559"/>
    </row>
    <row r="3560" spans="1:5" x14ac:dyDescent="0.35">
      <c r="A3560"/>
      <c r="E3560"/>
    </row>
    <row r="3561" spans="1:5" x14ac:dyDescent="0.35">
      <c r="A3561"/>
      <c r="E3561"/>
    </row>
    <row r="3562" spans="1:5" x14ac:dyDescent="0.35">
      <c r="A3562"/>
      <c r="E3562"/>
    </row>
    <row r="3563" spans="1:5" x14ac:dyDescent="0.35">
      <c r="A3563"/>
      <c r="E3563"/>
    </row>
    <row r="3564" spans="1:5" x14ac:dyDescent="0.35">
      <c r="A3564"/>
      <c r="E3564"/>
    </row>
    <row r="3565" spans="1:5" x14ac:dyDescent="0.35">
      <c r="A3565"/>
      <c r="E3565"/>
    </row>
    <row r="3566" spans="1:5" x14ac:dyDescent="0.35">
      <c r="A3566"/>
      <c r="E3566"/>
    </row>
    <row r="3567" spans="1:5" x14ac:dyDescent="0.35">
      <c r="A3567"/>
      <c r="E3567"/>
    </row>
    <row r="3568" spans="1:5" x14ac:dyDescent="0.35">
      <c r="A3568"/>
      <c r="E3568"/>
    </row>
    <row r="3569" spans="1:5" x14ac:dyDescent="0.35">
      <c r="A3569"/>
      <c r="E3569"/>
    </row>
    <row r="3570" spans="1:5" x14ac:dyDescent="0.35">
      <c r="A3570"/>
      <c r="E3570"/>
    </row>
    <row r="3571" spans="1:5" x14ac:dyDescent="0.35">
      <c r="A3571"/>
      <c r="E3571"/>
    </row>
    <row r="3572" spans="1:5" x14ac:dyDescent="0.35">
      <c r="A3572"/>
      <c r="E3572"/>
    </row>
    <row r="3573" spans="1:5" x14ac:dyDescent="0.35">
      <c r="A3573"/>
      <c r="E3573"/>
    </row>
    <row r="3574" spans="1:5" x14ac:dyDescent="0.35">
      <c r="A3574"/>
      <c r="E3574"/>
    </row>
    <row r="3575" spans="1:5" x14ac:dyDescent="0.35">
      <c r="A3575"/>
      <c r="E3575"/>
    </row>
    <row r="3576" spans="1:5" x14ac:dyDescent="0.35">
      <c r="A3576"/>
      <c r="E3576"/>
    </row>
    <row r="3577" spans="1:5" x14ac:dyDescent="0.35">
      <c r="A3577"/>
      <c r="E3577"/>
    </row>
    <row r="3578" spans="1:5" x14ac:dyDescent="0.35">
      <c r="A3578"/>
      <c r="E3578"/>
    </row>
    <row r="3579" spans="1:5" x14ac:dyDescent="0.35">
      <c r="A3579"/>
      <c r="E3579"/>
    </row>
    <row r="3580" spans="1:5" x14ac:dyDescent="0.35">
      <c r="A3580"/>
      <c r="E3580"/>
    </row>
    <row r="3581" spans="1:5" x14ac:dyDescent="0.35">
      <c r="A3581"/>
      <c r="E3581"/>
    </row>
    <row r="3582" spans="1:5" x14ac:dyDescent="0.35">
      <c r="A3582"/>
      <c r="E3582"/>
    </row>
    <row r="3583" spans="1:5" x14ac:dyDescent="0.35">
      <c r="A3583"/>
      <c r="E3583"/>
    </row>
    <row r="3584" spans="1:5" x14ac:dyDescent="0.35">
      <c r="A3584"/>
      <c r="E3584"/>
    </row>
    <row r="3585" spans="1:5" x14ac:dyDescent="0.35">
      <c r="A3585"/>
      <c r="E3585"/>
    </row>
    <row r="3586" spans="1:5" x14ac:dyDescent="0.35">
      <c r="A3586"/>
      <c r="E3586"/>
    </row>
    <row r="3587" spans="1:5" x14ac:dyDescent="0.35">
      <c r="A3587"/>
      <c r="E3587"/>
    </row>
    <row r="3588" spans="1:5" x14ac:dyDescent="0.35">
      <c r="A3588"/>
      <c r="E3588"/>
    </row>
    <row r="3589" spans="1:5" x14ac:dyDescent="0.35">
      <c r="A3589"/>
      <c r="E3589"/>
    </row>
    <row r="3590" spans="1:5" x14ac:dyDescent="0.35">
      <c r="A3590"/>
      <c r="E3590"/>
    </row>
    <row r="3591" spans="1:5" x14ac:dyDescent="0.35">
      <c r="A3591"/>
      <c r="E3591"/>
    </row>
    <row r="3592" spans="1:5" x14ac:dyDescent="0.35">
      <c r="A3592"/>
      <c r="E3592"/>
    </row>
    <row r="3593" spans="1:5" x14ac:dyDescent="0.35">
      <c r="A3593"/>
      <c r="E3593"/>
    </row>
    <row r="3594" spans="1:5" x14ac:dyDescent="0.35">
      <c r="A3594"/>
      <c r="E3594"/>
    </row>
    <row r="3595" spans="1:5" x14ac:dyDescent="0.35">
      <c r="A3595"/>
      <c r="E3595"/>
    </row>
    <row r="3596" spans="1:5" x14ac:dyDescent="0.35">
      <c r="A3596"/>
      <c r="E3596"/>
    </row>
    <row r="3597" spans="1:5" x14ac:dyDescent="0.35">
      <c r="A3597"/>
      <c r="E3597"/>
    </row>
    <row r="3598" spans="1:5" x14ac:dyDescent="0.35">
      <c r="A3598"/>
      <c r="E3598"/>
    </row>
    <row r="3599" spans="1:5" x14ac:dyDescent="0.35">
      <c r="A3599"/>
      <c r="E3599"/>
    </row>
    <row r="3600" spans="1:5" x14ac:dyDescent="0.35">
      <c r="A3600"/>
      <c r="E3600"/>
    </row>
    <row r="3601" spans="1:5" x14ac:dyDescent="0.35">
      <c r="A3601"/>
      <c r="E3601"/>
    </row>
    <row r="3602" spans="1:5" x14ac:dyDescent="0.35">
      <c r="A3602"/>
      <c r="E3602"/>
    </row>
    <row r="3603" spans="1:5" x14ac:dyDescent="0.35">
      <c r="A3603"/>
      <c r="E3603"/>
    </row>
    <row r="3604" spans="1:5" x14ac:dyDescent="0.35">
      <c r="A3604"/>
      <c r="E3604"/>
    </row>
    <row r="3605" spans="1:5" x14ac:dyDescent="0.35">
      <c r="A3605"/>
      <c r="E3605"/>
    </row>
    <row r="3606" spans="1:5" x14ac:dyDescent="0.35">
      <c r="A3606"/>
      <c r="E3606"/>
    </row>
    <row r="3607" spans="1:5" x14ac:dyDescent="0.35">
      <c r="A3607"/>
      <c r="E3607"/>
    </row>
    <row r="3608" spans="1:5" x14ac:dyDescent="0.35">
      <c r="A3608"/>
      <c r="E3608"/>
    </row>
    <row r="3609" spans="1:5" x14ac:dyDescent="0.35">
      <c r="A3609"/>
      <c r="E3609"/>
    </row>
    <row r="3610" spans="1:5" x14ac:dyDescent="0.35">
      <c r="A3610"/>
      <c r="E3610"/>
    </row>
    <row r="3611" spans="1:5" x14ac:dyDescent="0.35">
      <c r="A3611"/>
      <c r="E3611"/>
    </row>
    <row r="3612" spans="1:5" x14ac:dyDescent="0.35">
      <c r="A3612"/>
      <c r="E3612"/>
    </row>
    <row r="3613" spans="1:5" x14ac:dyDescent="0.35">
      <c r="A3613"/>
      <c r="E3613"/>
    </row>
    <row r="3614" spans="1:5" x14ac:dyDescent="0.35">
      <c r="A3614"/>
      <c r="E3614"/>
    </row>
    <row r="3615" spans="1:5" x14ac:dyDescent="0.35">
      <c r="A3615"/>
      <c r="E3615"/>
    </row>
    <row r="3616" spans="1:5" x14ac:dyDescent="0.35">
      <c r="A3616"/>
      <c r="E3616"/>
    </row>
    <row r="3617" spans="1:5" x14ac:dyDescent="0.35">
      <c r="A3617"/>
      <c r="E3617"/>
    </row>
    <row r="3618" spans="1:5" x14ac:dyDescent="0.35">
      <c r="A3618"/>
      <c r="E3618"/>
    </row>
    <row r="3619" spans="1:5" x14ac:dyDescent="0.35">
      <c r="A3619"/>
      <c r="E3619"/>
    </row>
    <row r="3620" spans="1:5" x14ac:dyDescent="0.35">
      <c r="A3620"/>
      <c r="E3620"/>
    </row>
    <row r="3621" spans="1:5" x14ac:dyDescent="0.35">
      <c r="A3621"/>
      <c r="E3621"/>
    </row>
    <row r="3622" spans="1:5" x14ac:dyDescent="0.35">
      <c r="A3622"/>
      <c r="E3622"/>
    </row>
    <row r="3623" spans="1:5" x14ac:dyDescent="0.35">
      <c r="A3623"/>
      <c r="E3623"/>
    </row>
    <row r="3624" spans="1:5" x14ac:dyDescent="0.35">
      <c r="A3624"/>
      <c r="E3624"/>
    </row>
    <row r="3625" spans="1:5" x14ac:dyDescent="0.35">
      <c r="A3625"/>
      <c r="E3625"/>
    </row>
    <row r="3626" spans="1:5" x14ac:dyDescent="0.35">
      <c r="A3626"/>
      <c r="E3626"/>
    </row>
    <row r="3627" spans="1:5" x14ac:dyDescent="0.35">
      <c r="A3627"/>
      <c r="E3627"/>
    </row>
    <row r="3628" spans="1:5" x14ac:dyDescent="0.35">
      <c r="A3628"/>
      <c r="E3628"/>
    </row>
    <row r="3629" spans="1:5" x14ac:dyDescent="0.35">
      <c r="A3629"/>
      <c r="E3629"/>
    </row>
    <row r="3630" spans="1:5" x14ac:dyDescent="0.35">
      <c r="A3630"/>
      <c r="E3630"/>
    </row>
    <row r="3631" spans="1:5" x14ac:dyDescent="0.35">
      <c r="A3631"/>
      <c r="E3631"/>
    </row>
    <row r="3632" spans="1:5" x14ac:dyDescent="0.35">
      <c r="A3632"/>
      <c r="E3632"/>
    </row>
    <row r="3633" spans="1:5" x14ac:dyDescent="0.35">
      <c r="A3633"/>
      <c r="E3633"/>
    </row>
    <row r="3634" spans="1:5" x14ac:dyDescent="0.35">
      <c r="A3634"/>
      <c r="E3634"/>
    </row>
    <row r="3635" spans="1:5" x14ac:dyDescent="0.35">
      <c r="A3635"/>
      <c r="E3635"/>
    </row>
    <row r="3636" spans="1:5" x14ac:dyDescent="0.35">
      <c r="A3636"/>
      <c r="E3636"/>
    </row>
    <row r="3637" spans="1:5" x14ac:dyDescent="0.35">
      <c r="A3637"/>
      <c r="E3637"/>
    </row>
    <row r="3638" spans="1:5" x14ac:dyDescent="0.35">
      <c r="A3638"/>
      <c r="E3638"/>
    </row>
    <row r="3639" spans="1:5" x14ac:dyDescent="0.35">
      <c r="A3639"/>
      <c r="E3639"/>
    </row>
    <row r="3640" spans="1:5" x14ac:dyDescent="0.35">
      <c r="A3640"/>
      <c r="E3640"/>
    </row>
    <row r="3641" spans="1:5" x14ac:dyDescent="0.35">
      <c r="A3641"/>
      <c r="E3641"/>
    </row>
    <row r="3642" spans="1:5" x14ac:dyDescent="0.35">
      <c r="A3642"/>
      <c r="E3642"/>
    </row>
    <row r="3643" spans="1:5" x14ac:dyDescent="0.35">
      <c r="A3643"/>
      <c r="E3643"/>
    </row>
    <row r="3644" spans="1:5" x14ac:dyDescent="0.35">
      <c r="A3644"/>
      <c r="E3644"/>
    </row>
    <row r="3645" spans="1:5" x14ac:dyDescent="0.35">
      <c r="A3645"/>
      <c r="E3645"/>
    </row>
    <row r="3646" spans="1:5" x14ac:dyDescent="0.35">
      <c r="A3646"/>
      <c r="E3646"/>
    </row>
    <row r="3647" spans="1:5" x14ac:dyDescent="0.35">
      <c r="A3647"/>
      <c r="E3647"/>
    </row>
    <row r="3648" spans="1:5" x14ac:dyDescent="0.35">
      <c r="A3648"/>
      <c r="E3648"/>
    </row>
    <row r="3649" spans="1:5" x14ac:dyDescent="0.35">
      <c r="A3649"/>
      <c r="E3649"/>
    </row>
    <row r="3650" spans="1:5" x14ac:dyDescent="0.35">
      <c r="A3650"/>
      <c r="E3650"/>
    </row>
    <row r="3651" spans="1:5" x14ac:dyDescent="0.35">
      <c r="A3651"/>
      <c r="E3651"/>
    </row>
    <row r="3652" spans="1:5" x14ac:dyDescent="0.35">
      <c r="A3652"/>
      <c r="E3652"/>
    </row>
    <row r="3653" spans="1:5" x14ac:dyDescent="0.35">
      <c r="A3653"/>
      <c r="E3653"/>
    </row>
    <row r="3654" spans="1:5" x14ac:dyDescent="0.35">
      <c r="A3654"/>
      <c r="E3654"/>
    </row>
    <row r="3655" spans="1:5" x14ac:dyDescent="0.35">
      <c r="A3655"/>
      <c r="E3655"/>
    </row>
    <row r="3656" spans="1:5" x14ac:dyDescent="0.35">
      <c r="A3656"/>
      <c r="E3656"/>
    </row>
    <row r="3657" spans="1:5" x14ac:dyDescent="0.35">
      <c r="A3657"/>
      <c r="E3657"/>
    </row>
    <row r="3658" spans="1:5" x14ac:dyDescent="0.35">
      <c r="A3658"/>
      <c r="E3658"/>
    </row>
    <row r="3659" spans="1:5" x14ac:dyDescent="0.35">
      <c r="A3659"/>
      <c r="E3659"/>
    </row>
    <row r="3660" spans="1:5" x14ac:dyDescent="0.35">
      <c r="A3660"/>
      <c r="E3660"/>
    </row>
    <row r="3661" spans="1:5" x14ac:dyDescent="0.35">
      <c r="A3661"/>
      <c r="E3661"/>
    </row>
    <row r="3662" spans="1:5" x14ac:dyDescent="0.35">
      <c r="A3662"/>
      <c r="E3662"/>
    </row>
    <row r="3663" spans="1:5" x14ac:dyDescent="0.35">
      <c r="A3663"/>
      <c r="E3663"/>
    </row>
    <row r="3664" spans="1:5" x14ac:dyDescent="0.35">
      <c r="A3664"/>
      <c r="E3664"/>
    </row>
    <row r="3665" spans="1:5" x14ac:dyDescent="0.35">
      <c r="A3665"/>
      <c r="E3665"/>
    </row>
    <row r="3666" spans="1:5" x14ac:dyDescent="0.35">
      <c r="A3666"/>
      <c r="E3666"/>
    </row>
    <row r="3667" spans="1:5" x14ac:dyDescent="0.35">
      <c r="A3667"/>
      <c r="E3667"/>
    </row>
    <row r="3668" spans="1:5" x14ac:dyDescent="0.35">
      <c r="A3668"/>
      <c r="E3668"/>
    </row>
    <row r="3669" spans="1:5" x14ac:dyDescent="0.35">
      <c r="A3669"/>
      <c r="E3669"/>
    </row>
    <row r="3670" spans="1:5" x14ac:dyDescent="0.35">
      <c r="A3670"/>
      <c r="E3670"/>
    </row>
    <row r="3671" spans="1:5" x14ac:dyDescent="0.35">
      <c r="A3671"/>
      <c r="E3671"/>
    </row>
    <row r="3672" spans="1:5" x14ac:dyDescent="0.35">
      <c r="A3672"/>
      <c r="E3672"/>
    </row>
    <row r="3673" spans="1:5" x14ac:dyDescent="0.35">
      <c r="A3673"/>
      <c r="E3673"/>
    </row>
    <row r="3674" spans="1:5" x14ac:dyDescent="0.35">
      <c r="A3674"/>
      <c r="E3674"/>
    </row>
    <row r="3675" spans="1:5" x14ac:dyDescent="0.35">
      <c r="A3675"/>
      <c r="E3675"/>
    </row>
    <row r="3676" spans="1:5" x14ac:dyDescent="0.35">
      <c r="A3676"/>
      <c r="E3676"/>
    </row>
    <row r="3677" spans="1:5" x14ac:dyDescent="0.35">
      <c r="A3677"/>
      <c r="E3677"/>
    </row>
    <row r="3678" spans="1:5" x14ac:dyDescent="0.35">
      <c r="A3678"/>
      <c r="E3678"/>
    </row>
    <row r="3679" spans="1:5" x14ac:dyDescent="0.35">
      <c r="A3679"/>
      <c r="E3679"/>
    </row>
    <row r="3680" spans="1:5" x14ac:dyDescent="0.35">
      <c r="A3680"/>
      <c r="E3680"/>
    </row>
    <row r="3681" spans="1:5" x14ac:dyDescent="0.35">
      <c r="A3681"/>
      <c r="E3681"/>
    </row>
    <row r="3682" spans="1:5" x14ac:dyDescent="0.35">
      <c r="A3682"/>
      <c r="E3682"/>
    </row>
    <row r="3683" spans="1:5" x14ac:dyDescent="0.35">
      <c r="A3683"/>
      <c r="E3683"/>
    </row>
    <row r="3684" spans="1:5" x14ac:dyDescent="0.35">
      <c r="A3684"/>
      <c r="E3684"/>
    </row>
    <row r="3685" spans="1:5" x14ac:dyDescent="0.35">
      <c r="A3685"/>
      <c r="E3685"/>
    </row>
    <row r="3686" spans="1:5" x14ac:dyDescent="0.35">
      <c r="A3686"/>
      <c r="E3686"/>
    </row>
    <row r="3687" spans="1:5" x14ac:dyDescent="0.35">
      <c r="A3687"/>
      <c r="E3687"/>
    </row>
    <row r="3688" spans="1:5" x14ac:dyDescent="0.35">
      <c r="A3688"/>
      <c r="E3688"/>
    </row>
    <row r="3689" spans="1:5" x14ac:dyDescent="0.35">
      <c r="A3689"/>
      <c r="E3689"/>
    </row>
    <row r="3690" spans="1:5" x14ac:dyDescent="0.35">
      <c r="A3690"/>
      <c r="E3690"/>
    </row>
    <row r="3691" spans="1:5" x14ac:dyDescent="0.35">
      <c r="A3691"/>
      <c r="E3691"/>
    </row>
    <row r="3692" spans="1:5" x14ac:dyDescent="0.35">
      <c r="A3692"/>
      <c r="E3692"/>
    </row>
    <row r="3693" spans="1:5" x14ac:dyDescent="0.35">
      <c r="A3693"/>
      <c r="E3693"/>
    </row>
    <row r="3694" spans="1:5" x14ac:dyDescent="0.35">
      <c r="A3694"/>
      <c r="E3694"/>
    </row>
    <row r="3695" spans="1:5" x14ac:dyDescent="0.35">
      <c r="A3695"/>
      <c r="E3695"/>
    </row>
    <row r="3696" spans="1:5" x14ac:dyDescent="0.35">
      <c r="A3696"/>
      <c r="E3696"/>
    </row>
    <row r="3697" spans="1:5" x14ac:dyDescent="0.35">
      <c r="A3697"/>
      <c r="E3697"/>
    </row>
    <row r="3698" spans="1:5" x14ac:dyDescent="0.35">
      <c r="A3698"/>
      <c r="E3698"/>
    </row>
    <row r="3699" spans="1:5" x14ac:dyDescent="0.35">
      <c r="A3699"/>
      <c r="E3699"/>
    </row>
    <row r="3700" spans="1:5" x14ac:dyDescent="0.35">
      <c r="A3700"/>
      <c r="E3700"/>
    </row>
    <row r="3701" spans="1:5" x14ac:dyDescent="0.35">
      <c r="A3701"/>
      <c r="E3701"/>
    </row>
    <row r="3702" spans="1:5" x14ac:dyDescent="0.35">
      <c r="A3702"/>
      <c r="E3702"/>
    </row>
    <row r="3703" spans="1:5" x14ac:dyDescent="0.35">
      <c r="A3703"/>
      <c r="E3703"/>
    </row>
    <row r="3704" spans="1:5" x14ac:dyDescent="0.35">
      <c r="A3704"/>
      <c r="E3704"/>
    </row>
    <row r="3705" spans="1:5" x14ac:dyDescent="0.35">
      <c r="A3705"/>
      <c r="E3705"/>
    </row>
    <row r="3706" spans="1:5" x14ac:dyDescent="0.35">
      <c r="A3706"/>
      <c r="E3706"/>
    </row>
    <row r="3707" spans="1:5" x14ac:dyDescent="0.35">
      <c r="A3707"/>
      <c r="E3707"/>
    </row>
    <row r="3708" spans="1:5" x14ac:dyDescent="0.35">
      <c r="A3708"/>
      <c r="E3708"/>
    </row>
    <row r="3709" spans="1:5" x14ac:dyDescent="0.35">
      <c r="A3709"/>
      <c r="E3709"/>
    </row>
    <row r="3710" spans="1:5" x14ac:dyDescent="0.35">
      <c r="A3710"/>
      <c r="E3710"/>
    </row>
    <row r="3711" spans="1:5" x14ac:dyDescent="0.35">
      <c r="A3711"/>
      <c r="E3711"/>
    </row>
    <row r="3712" spans="1:5" x14ac:dyDescent="0.35">
      <c r="A3712"/>
      <c r="E3712"/>
    </row>
    <row r="3713" spans="1:5" x14ac:dyDescent="0.35">
      <c r="A3713"/>
      <c r="E3713"/>
    </row>
    <row r="3714" spans="1:5" x14ac:dyDescent="0.35">
      <c r="A3714"/>
      <c r="E3714"/>
    </row>
    <row r="3715" spans="1:5" x14ac:dyDescent="0.35">
      <c r="A3715"/>
      <c r="E3715"/>
    </row>
    <row r="3716" spans="1:5" x14ac:dyDescent="0.35">
      <c r="A3716"/>
      <c r="E3716"/>
    </row>
    <row r="3717" spans="1:5" x14ac:dyDescent="0.35">
      <c r="A3717"/>
      <c r="E3717"/>
    </row>
    <row r="3718" spans="1:5" x14ac:dyDescent="0.35">
      <c r="A3718"/>
      <c r="E3718"/>
    </row>
    <row r="3719" spans="1:5" x14ac:dyDescent="0.35">
      <c r="A3719"/>
      <c r="E3719"/>
    </row>
    <row r="3720" spans="1:5" x14ac:dyDescent="0.35">
      <c r="A3720"/>
      <c r="E3720"/>
    </row>
    <row r="3721" spans="1:5" x14ac:dyDescent="0.35">
      <c r="A3721"/>
      <c r="E3721"/>
    </row>
    <row r="3722" spans="1:5" x14ac:dyDescent="0.35">
      <c r="A3722"/>
      <c r="E3722"/>
    </row>
    <row r="3723" spans="1:5" x14ac:dyDescent="0.35">
      <c r="A3723"/>
      <c r="E3723"/>
    </row>
    <row r="3724" spans="1:5" x14ac:dyDescent="0.35">
      <c r="A3724"/>
      <c r="E3724"/>
    </row>
    <row r="3725" spans="1:5" x14ac:dyDescent="0.35">
      <c r="A3725"/>
      <c r="E3725"/>
    </row>
    <row r="3726" spans="1:5" x14ac:dyDescent="0.35">
      <c r="A3726"/>
      <c r="E3726"/>
    </row>
    <row r="3727" spans="1:5" x14ac:dyDescent="0.35">
      <c r="A3727"/>
      <c r="E3727"/>
    </row>
    <row r="3728" spans="1:5" x14ac:dyDescent="0.35">
      <c r="A3728"/>
      <c r="E3728"/>
    </row>
    <row r="3729" spans="1:5" x14ac:dyDescent="0.35">
      <c r="A3729"/>
      <c r="E3729"/>
    </row>
    <row r="3730" spans="1:5" x14ac:dyDescent="0.35">
      <c r="A3730"/>
      <c r="E3730"/>
    </row>
    <row r="3731" spans="1:5" x14ac:dyDescent="0.35">
      <c r="A3731"/>
      <c r="E3731"/>
    </row>
    <row r="3732" spans="1:5" x14ac:dyDescent="0.35">
      <c r="A3732"/>
      <c r="E3732"/>
    </row>
    <row r="3733" spans="1:5" x14ac:dyDescent="0.35">
      <c r="A3733"/>
      <c r="E3733"/>
    </row>
    <row r="3734" spans="1:5" x14ac:dyDescent="0.35">
      <c r="A3734"/>
      <c r="E3734"/>
    </row>
    <row r="3735" spans="1:5" x14ac:dyDescent="0.35">
      <c r="A3735"/>
      <c r="E3735"/>
    </row>
    <row r="3736" spans="1:5" x14ac:dyDescent="0.35">
      <c r="A3736"/>
      <c r="E3736"/>
    </row>
    <row r="3737" spans="1:5" x14ac:dyDescent="0.35">
      <c r="A3737"/>
      <c r="E3737"/>
    </row>
    <row r="3738" spans="1:5" x14ac:dyDescent="0.35">
      <c r="A3738"/>
      <c r="E3738"/>
    </row>
    <row r="3739" spans="1:5" x14ac:dyDescent="0.35">
      <c r="A3739"/>
      <c r="E3739"/>
    </row>
    <row r="3740" spans="1:5" x14ac:dyDescent="0.35">
      <c r="A3740"/>
      <c r="E3740"/>
    </row>
    <row r="3741" spans="1:5" x14ac:dyDescent="0.35">
      <c r="A3741"/>
      <c r="E3741"/>
    </row>
    <row r="3742" spans="1:5" x14ac:dyDescent="0.35">
      <c r="A3742"/>
      <c r="E3742"/>
    </row>
    <row r="3743" spans="1:5" x14ac:dyDescent="0.35">
      <c r="A3743"/>
      <c r="E3743"/>
    </row>
    <row r="3744" spans="1:5" x14ac:dyDescent="0.35">
      <c r="A3744"/>
      <c r="E3744"/>
    </row>
    <row r="3745" spans="1:5" x14ac:dyDescent="0.35">
      <c r="A3745"/>
      <c r="E3745"/>
    </row>
    <row r="3746" spans="1:5" x14ac:dyDescent="0.35">
      <c r="A3746"/>
      <c r="E3746"/>
    </row>
    <row r="3747" spans="1:5" x14ac:dyDescent="0.35">
      <c r="A3747"/>
      <c r="E3747"/>
    </row>
    <row r="3748" spans="1:5" x14ac:dyDescent="0.35">
      <c r="A3748"/>
      <c r="E3748"/>
    </row>
    <row r="3749" spans="1:5" x14ac:dyDescent="0.35">
      <c r="A3749"/>
      <c r="E3749"/>
    </row>
    <row r="3750" spans="1:5" x14ac:dyDescent="0.35">
      <c r="A3750"/>
      <c r="E3750"/>
    </row>
    <row r="3751" spans="1:5" x14ac:dyDescent="0.35">
      <c r="A3751"/>
      <c r="E3751"/>
    </row>
    <row r="3752" spans="1:5" x14ac:dyDescent="0.35">
      <c r="A3752"/>
      <c r="E3752"/>
    </row>
    <row r="3753" spans="1:5" x14ac:dyDescent="0.35">
      <c r="A3753"/>
      <c r="E3753"/>
    </row>
    <row r="3754" spans="1:5" x14ac:dyDescent="0.35">
      <c r="A3754"/>
      <c r="E3754"/>
    </row>
    <row r="3755" spans="1:5" x14ac:dyDescent="0.35">
      <c r="A3755"/>
      <c r="E3755"/>
    </row>
    <row r="3756" spans="1:5" x14ac:dyDescent="0.35">
      <c r="A3756"/>
      <c r="E3756"/>
    </row>
    <row r="3757" spans="1:5" x14ac:dyDescent="0.35">
      <c r="A3757"/>
      <c r="E3757"/>
    </row>
    <row r="3758" spans="1:5" x14ac:dyDescent="0.35">
      <c r="A3758"/>
      <c r="E3758"/>
    </row>
    <row r="3759" spans="1:5" x14ac:dyDescent="0.35">
      <c r="A3759"/>
      <c r="E3759"/>
    </row>
    <row r="3760" spans="1:5" x14ac:dyDescent="0.35">
      <c r="A3760"/>
      <c r="E3760"/>
    </row>
    <row r="3761" spans="1:5" x14ac:dyDescent="0.35">
      <c r="A3761"/>
      <c r="E3761"/>
    </row>
    <row r="3762" spans="1:5" x14ac:dyDescent="0.35">
      <c r="A3762"/>
      <c r="E3762"/>
    </row>
    <row r="3763" spans="1:5" x14ac:dyDescent="0.35">
      <c r="A3763"/>
      <c r="E3763"/>
    </row>
    <row r="3764" spans="1:5" x14ac:dyDescent="0.35">
      <c r="A3764"/>
      <c r="E3764"/>
    </row>
    <row r="3765" spans="1:5" x14ac:dyDescent="0.35">
      <c r="A3765"/>
      <c r="E3765"/>
    </row>
    <row r="3766" spans="1:5" x14ac:dyDescent="0.35">
      <c r="A3766"/>
      <c r="E3766"/>
    </row>
    <row r="3767" spans="1:5" x14ac:dyDescent="0.35">
      <c r="A3767"/>
      <c r="E3767"/>
    </row>
    <row r="3768" spans="1:5" x14ac:dyDescent="0.35">
      <c r="A3768"/>
      <c r="E3768"/>
    </row>
    <row r="3769" spans="1:5" x14ac:dyDescent="0.35">
      <c r="A3769"/>
      <c r="E3769"/>
    </row>
    <row r="3770" spans="1:5" x14ac:dyDescent="0.35">
      <c r="A3770"/>
      <c r="E3770"/>
    </row>
    <row r="3771" spans="1:5" x14ac:dyDescent="0.35">
      <c r="A3771"/>
      <c r="E3771"/>
    </row>
    <row r="3772" spans="1:5" x14ac:dyDescent="0.35">
      <c r="A3772"/>
      <c r="E3772"/>
    </row>
    <row r="3773" spans="1:5" x14ac:dyDescent="0.35">
      <c r="A3773"/>
      <c r="E3773"/>
    </row>
    <row r="3774" spans="1:5" x14ac:dyDescent="0.35">
      <c r="A3774"/>
      <c r="E3774"/>
    </row>
    <row r="3775" spans="1:5" x14ac:dyDescent="0.35">
      <c r="A3775"/>
      <c r="E3775"/>
    </row>
    <row r="3776" spans="1:5" x14ac:dyDescent="0.35">
      <c r="A3776"/>
      <c r="E3776"/>
    </row>
    <row r="3777" spans="1:5" x14ac:dyDescent="0.35">
      <c r="A3777"/>
      <c r="E3777"/>
    </row>
    <row r="3778" spans="1:5" x14ac:dyDescent="0.35">
      <c r="A3778"/>
      <c r="E3778"/>
    </row>
    <row r="3779" spans="1:5" x14ac:dyDescent="0.35">
      <c r="A3779"/>
      <c r="E3779"/>
    </row>
    <row r="3780" spans="1:5" x14ac:dyDescent="0.35">
      <c r="A3780"/>
      <c r="E3780"/>
    </row>
    <row r="3781" spans="1:5" x14ac:dyDescent="0.35">
      <c r="A3781"/>
      <c r="E3781"/>
    </row>
    <row r="3782" spans="1:5" x14ac:dyDescent="0.35">
      <c r="A3782"/>
      <c r="E3782"/>
    </row>
    <row r="3783" spans="1:5" x14ac:dyDescent="0.35">
      <c r="A3783"/>
      <c r="E3783"/>
    </row>
    <row r="3784" spans="1:5" x14ac:dyDescent="0.35">
      <c r="A3784"/>
      <c r="E3784"/>
    </row>
    <row r="3785" spans="1:5" x14ac:dyDescent="0.35">
      <c r="A3785"/>
      <c r="E3785"/>
    </row>
    <row r="3786" spans="1:5" x14ac:dyDescent="0.35">
      <c r="A3786"/>
      <c r="E3786"/>
    </row>
    <row r="3787" spans="1:5" x14ac:dyDescent="0.35">
      <c r="A3787"/>
      <c r="E3787"/>
    </row>
    <row r="3788" spans="1:5" x14ac:dyDescent="0.35">
      <c r="A3788"/>
      <c r="E3788"/>
    </row>
    <row r="3789" spans="1:5" x14ac:dyDescent="0.35">
      <c r="A3789"/>
      <c r="E3789"/>
    </row>
    <row r="3790" spans="1:5" x14ac:dyDescent="0.35">
      <c r="A3790"/>
      <c r="E3790"/>
    </row>
    <row r="3791" spans="1:5" x14ac:dyDescent="0.35">
      <c r="A3791"/>
      <c r="E3791"/>
    </row>
    <row r="3792" spans="1:5" x14ac:dyDescent="0.35">
      <c r="A3792"/>
      <c r="E3792"/>
    </row>
    <row r="3793" spans="1:5" x14ac:dyDescent="0.35">
      <c r="A3793"/>
      <c r="E3793"/>
    </row>
    <row r="3794" spans="1:5" x14ac:dyDescent="0.35">
      <c r="A3794"/>
      <c r="E3794"/>
    </row>
    <row r="3795" spans="1:5" x14ac:dyDescent="0.35">
      <c r="A3795"/>
      <c r="E3795"/>
    </row>
    <row r="3796" spans="1:5" x14ac:dyDescent="0.35">
      <c r="A3796"/>
      <c r="E3796"/>
    </row>
    <row r="3797" spans="1:5" x14ac:dyDescent="0.35">
      <c r="A3797"/>
      <c r="E3797"/>
    </row>
    <row r="3798" spans="1:5" x14ac:dyDescent="0.35">
      <c r="A3798"/>
      <c r="E3798"/>
    </row>
    <row r="3799" spans="1:5" x14ac:dyDescent="0.35">
      <c r="A3799"/>
      <c r="E3799"/>
    </row>
    <row r="3800" spans="1:5" x14ac:dyDescent="0.35">
      <c r="A3800"/>
      <c r="E3800"/>
    </row>
    <row r="3801" spans="1:5" x14ac:dyDescent="0.35">
      <c r="A3801"/>
      <c r="E3801"/>
    </row>
    <row r="3802" spans="1:5" x14ac:dyDescent="0.35">
      <c r="A3802"/>
      <c r="E3802"/>
    </row>
    <row r="3803" spans="1:5" x14ac:dyDescent="0.35">
      <c r="A3803"/>
      <c r="E3803"/>
    </row>
    <row r="3804" spans="1:5" x14ac:dyDescent="0.35">
      <c r="A3804"/>
      <c r="E3804"/>
    </row>
    <row r="3805" spans="1:5" x14ac:dyDescent="0.35">
      <c r="A3805"/>
      <c r="E3805"/>
    </row>
    <row r="3806" spans="1:5" x14ac:dyDescent="0.35">
      <c r="A3806"/>
      <c r="E3806"/>
    </row>
    <row r="3807" spans="1:5" x14ac:dyDescent="0.35">
      <c r="A3807"/>
      <c r="E3807"/>
    </row>
    <row r="3808" spans="1:5" x14ac:dyDescent="0.35">
      <c r="A3808"/>
      <c r="E3808"/>
    </row>
    <row r="3809" spans="1:5" x14ac:dyDescent="0.35">
      <c r="A3809"/>
      <c r="E3809"/>
    </row>
    <row r="3810" spans="1:5" x14ac:dyDescent="0.35">
      <c r="A3810"/>
      <c r="E3810"/>
    </row>
    <row r="3811" spans="1:5" x14ac:dyDescent="0.35">
      <c r="A3811"/>
      <c r="E3811"/>
    </row>
    <row r="3812" spans="1:5" x14ac:dyDescent="0.35">
      <c r="A3812"/>
      <c r="E3812"/>
    </row>
    <row r="3813" spans="1:5" x14ac:dyDescent="0.35">
      <c r="A3813"/>
      <c r="E3813"/>
    </row>
    <row r="3814" spans="1:5" x14ac:dyDescent="0.35">
      <c r="A3814"/>
      <c r="E3814"/>
    </row>
    <row r="3815" spans="1:5" x14ac:dyDescent="0.35">
      <c r="A3815"/>
      <c r="E3815"/>
    </row>
    <row r="3816" spans="1:5" x14ac:dyDescent="0.35">
      <c r="A3816"/>
      <c r="E3816"/>
    </row>
    <row r="3817" spans="1:5" x14ac:dyDescent="0.35">
      <c r="A3817"/>
      <c r="E3817"/>
    </row>
    <row r="3818" spans="1:5" x14ac:dyDescent="0.35">
      <c r="A3818"/>
      <c r="E3818"/>
    </row>
    <row r="3819" spans="1:5" x14ac:dyDescent="0.35">
      <c r="A3819"/>
      <c r="E3819"/>
    </row>
    <row r="3820" spans="1:5" x14ac:dyDescent="0.35">
      <c r="A3820"/>
      <c r="E3820"/>
    </row>
    <row r="3821" spans="1:5" x14ac:dyDescent="0.35">
      <c r="A3821"/>
      <c r="E3821"/>
    </row>
    <row r="3822" spans="1:5" x14ac:dyDescent="0.35">
      <c r="A3822"/>
      <c r="E3822"/>
    </row>
    <row r="3823" spans="1:5" x14ac:dyDescent="0.35">
      <c r="A3823"/>
      <c r="E3823"/>
    </row>
    <row r="3824" spans="1:5" x14ac:dyDescent="0.35">
      <c r="A3824"/>
      <c r="E3824"/>
    </row>
    <row r="3825" spans="1:5" x14ac:dyDescent="0.35">
      <c r="A3825"/>
      <c r="E3825"/>
    </row>
    <row r="3826" spans="1:5" x14ac:dyDescent="0.35">
      <c r="A3826"/>
      <c r="E3826"/>
    </row>
    <row r="3827" spans="1:5" x14ac:dyDescent="0.35">
      <c r="A3827"/>
      <c r="E3827"/>
    </row>
    <row r="3828" spans="1:5" x14ac:dyDescent="0.35">
      <c r="A3828"/>
      <c r="E3828"/>
    </row>
    <row r="3829" spans="1:5" x14ac:dyDescent="0.35">
      <c r="A3829"/>
      <c r="E3829"/>
    </row>
    <row r="3830" spans="1:5" x14ac:dyDescent="0.35">
      <c r="A3830"/>
      <c r="E3830"/>
    </row>
    <row r="3831" spans="1:5" x14ac:dyDescent="0.35">
      <c r="A3831"/>
      <c r="E3831"/>
    </row>
    <row r="3832" spans="1:5" x14ac:dyDescent="0.35">
      <c r="A3832"/>
      <c r="E3832"/>
    </row>
    <row r="3833" spans="1:5" x14ac:dyDescent="0.35">
      <c r="A3833"/>
      <c r="E3833"/>
    </row>
    <row r="3834" spans="1:5" x14ac:dyDescent="0.35">
      <c r="A3834"/>
      <c r="E3834"/>
    </row>
    <row r="3835" spans="1:5" x14ac:dyDescent="0.35">
      <c r="A3835"/>
      <c r="E3835"/>
    </row>
    <row r="3836" spans="1:5" x14ac:dyDescent="0.35">
      <c r="A3836"/>
      <c r="E3836"/>
    </row>
    <row r="3837" spans="1:5" x14ac:dyDescent="0.35">
      <c r="A3837"/>
      <c r="E3837"/>
    </row>
    <row r="3838" spans="1:5" x14ac:dyDescent="0.35">
      <c r="A3838"/>
      <c r="E3838"/>
    </row>
    <row r="3839" spans="1:5" x14ac:dyDescent="0.35">
      <c r="A3839"/>
      <c r="E3839"/>
    </row>
    <row r="3840" spans="1:5" x14ac:dyDescent="0.35">
      <c r="A3840"/>
      <c r="E3840"/>
    </row>
    <row r="3841" spans="1:5" x14ac:dyDescent="0.35">
      <c r="A3841"/>
      <c r="E3841"/>
    </row>
    <row r="3842" spans="1:5" x14ac:dyDescent="0.35">
      <c r="A3842"/>
      <c r="E3842"/>
    </row>
    <row r="3843" spans="1:5" x14ac:dyDescent="0.35">
      <c r="A3843"/>
      <c r="E3843"/>
    </row>
    <row r="3844" spans="1:5" x14ac:dyDescent="0.35">
      <c r="A3844"/>
      <c r="E3844"/>
    </row>
    <row r="3845" spans="1:5" x14ac:dyDescent="0.35">
      <c r="A3845"/>
      <c r="E3845"/>
    </row>
    <row r="3846" spans="1:5" x14ac:dyDescent="0.35">
      <c r="A3846"/>
      <c r="E3846"/>
    </row>
    <row r="3847" spans="1:5" x14ac:dyDescent="0.35">
      <c r="A3847"/>
      <c r="E3847"/>
    </row>
    <row r="3848" spans="1:5" x14ac:dyDescent="0.35">
      <c r="A3848"/>
      <c r="E3848"/>
    </row>
    <row r="3849" spans="1:5" x14ac:dyDescent="0.35">
      <c r="A3849"/>
      <c r="E3849"/>
    </row>
    <row r="3850" spans="1:5" x14ac:dyDescent="0.35">
      <c r="A3850"/>
      <c r="E3850"/>
    </row>
    <row r="3851" spans="1:5" x14ac:dyDescent="0.35">
      <c r="A3851"/>
      <c r="E3851"/>
    </row>
    <row r="3852" spans="1:5" x14ac:dyDescent="0.35">
      <c r="A3852"/>
      <c r="E3852"/>
    </row>
    <row r="3853" spans="1:5" x14ac:dyDescent="0.35">
      <c r="A3853"/>
      <c r="E3853"/>
    </row>
    <row r="3854" spans="1:5" x14ac:dyDescent="0.35">
      <c r="A3854"/>
      <c r="E3854"/>
    </row>
    <row r="3855" spans="1:5" x14ac:dyDescent="0.35">
      <c r="A3855"/>
      <c r="E3855"/>
    </row>
    <row r="3856" spans="1:5" x14ac:dyDescent="0.35">
      <c r="A3856"/>
      <c r="E3856"/>
    </row>
    <row r="3857" spans="1:5" x14ac:dyDescent="0.35">
      <c r="A3857"/>
      <c r="E3857"/>
    </row>
    <row r="3858" spans="1:5" x14ac:dyDescent="0.35">
      <c r="A3858"/>
      <c r="E3858"/>
    </row>
    <row r="3859" spans="1:5" x14ac:dyDescent="0.35">
      <c r="A3859"/>
      <c r="E3859"/>
    </row>
    <row r="3860" spans="1:5" x14ac:dyDescent="0.35">
      <c r="A3860"/>
      <c r="E3860"/>
    </row>
    <row r="3861" spans="1:5" x14ac:dyDescent="0.35">
      <c r="A3861"/>
      <c r="E3861"/>
    </row>
    <row r="3862" spans="1:5" x14ac:dyDescent="0.35">
      <c r="A3862"/>
      <c r="E3862"/>
    </row>
    <row r="3863" spans="1:5" x14ac:dyDescent="0.35">
      <c r="A3863"/>
      <c r="E3863"/>
    </row>
    <row r="3864" spans="1:5" x14ac:dyDescent="0.35">
      <c r="A3864"/>
      <c r="E3864"/>
    </row>
    <row r="3865" spans="1:5" x14ac:dyDescent="0.35">
      <c r="A3865"/>
      <c r="E3865"/>
    </row>
    <row r="3866" spans="1:5" x14ac:dyDescent="0.35">
      <c r="A3866"/>
      <c r="E3866"/>
    </row>
    <row r="3867" spans="1:5" x14ac:dyDescent="0.35">
      <c r="A3867"/>
      <c r="E3867"/>
    </row>
    <row r="3868" spans="1:5" x14ac:dyDescent="0.35">
      <c r="A3868"/>
      <c r="E3868"/>
    </row>
    <row r="3869" spans="1:5" x14ac:dyDescent="0.35">
      <c r="A3869"/>
      <c r="E3869"/>
    </row>
    <row r="3870" spans="1:5" x14ac:dyDescent="0.35">
      <c r="A3870"/>
      <c r="E3870"/>
    </row>
    <row r="3871" spans="1:5" x14ac:dyDescent="0.35">
      <c r="A3871"/>
      <c r="E3871"/>
    </row>
    <row r="3872" spans="1:5" x14ac:dyDescent="0.35">
      <c r="A3872"/>
      <c r="E3872"/>
    </row>
    <row r="3873" spans="1:5" x14ac:dyDescent="0.35">
      <c r="A3873"/>
      <c r="E3873"/>
    </row>
    <row r="3874" spans="1:5" x14ac:dyDescent="0.35">
      <c r="A3874"/>
      <c r="E3874"/>
    </row>
    <row r="3875" spans="1:5" x14ac:dyDescent="0.35">
      <c r="A3875"/>
      <c r="E3875"/>
    </row>
    <row r="3876" spans="1:5" x14ac:dyDescent="0.35">
      <c r="A3876"/>
      <c r="E3876"/>
    </row>
    <row r="3877" spans="1:5" x14ac:dyDescent="0.35">
      <c r="A3877"/>
      <c r="E3877"/>
    </row>
    <row r="3878" spans="1:5" x14ac:dyDescent="0.35">
      <c r="A3878"/>
      <c r="E3878"/>
    </row>
    <row r="3879" spans="1:5" x14ac:dyDescent="0.35">
      <c r="A3879"/>
      <c r="E3879"/>
    </row>
    <row r="3880" spans="1:5" x14ac:dyDescent="0.35">
      <c r="A3880"/>
      <c r="E3880"/>
    </row>
    <row r="3881" spans="1:5" x14ac:dyDescent="0.35">
      <c r="A3881"/>
      <c r="E3881"/>
    </row>
    <row r="3882" spans="1:5" x14ac:dyDescent="0.35">
      <c r="A3882"/>
      <c r="E3882"/>
    </row>
    <row r="3883" spans="1:5" x14ac:dyDescent="0.35">
      <c r="A3883"/>
      <c r="E3883"/>
    </row>
    <row r="3884" spans="1:5" x14ac:dyDescent="0.35">
      <c r="A3884"/>
      <c r="E3884"/>
    </row>
    <row r="3885" spans="1:5" x14ac:dyDescent="0.35">
      <c r="A3885"/>
      <c r="E3885"/>
    </row>
    <row r="3886" spans="1:5" x14ac:dyDescent="0.35">
      <c r="A3886"/>
      <c r="E3886"/>
    </row>
    <row r="3887" spans="1:5" x14ac:dyDescent="0.35">
      <c r="A3887"/>
      <c r="E3887"/>
    </row>
    <row r="3888" spans="1:5" x14ac:dyDescent="0.35">
      <c r="A3888"/>
      <c r="E3888"/>
    </row>
    <row r="3889" spans="1:5" x14ac:dyDescent="0.35">
      <c r="A3889"/>
      <c r="E3889"/>
    </row>
    <row r="3890" spans="1:5" x14ac:dyDescent="0.35">
      <c r="A3890"/>
      <c r="E3890"/>
    </row>
    <row r="3891" spans="1:5" x14ac:dyDescent="0.35">
      <c r="A3891"/>
      <c r="E3891"/>
    </row>
    <row r="3892" spans="1:5" x14ac:dyDescent="0.35">
      <c r="A3892"/>
      <c r="E3892"/>
    </row>
    <row r="3893" spans="1:5" x14ac:dyDescent="0.35">
      <c r="A3893"/>
      <c r="E3893"/>
    </row>
    <row r="3894" spans="1:5" x14ac:dyDescent="0.35">
      <c r="A3894"/>
      <c r="E3894"/>
    </row>
    <row r="3895" spans="1:5" x14ac:dyDescent="0.35">
      <c r="A3895"/>
      <c r="E3895"/>
    </row>
    <row r="3896" spans="1:5" x14ac:dyDescent="0.35">
      <c r="A3896"/>
      <c r="E3896"/>
    </row>
    <row r="3897" spans="1:5" x14ac:dyDescent="0.35">
      <c r="A3897"/>
      <c r="E3897"/>
    </row>
    <row r="3898" spans="1:5" x14ac:dyDescent="0.35">
      <c r="A3898"/>
      <c r="E3898"/>
    </row>
    <row r="3899" spans="1:5" x14ac:dyDescent="0.35">
      <c r="A3899"/>
      <c r="E3899"/>
    </row>
    <row r="3900" spans="1:5" x14ac:dyDescent="0.35">
      <c r="A3900"/>
      <c r="E3900"/>
    </row>
    <row r="3901" spans="1:5" x14ac:dyDescent="0.35">
      <c r="A3901"/>
      <c r="E3901"/>
    </row>
    <row r="3902" spans="1:5" x14ac:dyDescent="0.35">
      <c r="A3902"/>
      <c r="E3902"/>
    </row>
    <row r="3903" spans="1:5" x14ac:dyDescent="0.35">
      <c r="A3903"/>
      <c r="E3903"/>
    </row>
    <row r="3904" spans="1:5" x14ac:dyDescent="0.35">
      <c r="A3904"/>
      <c r="E3904"/>
    </row>
    <row r="3905" spans="1:5" x14ac:dyDescent="0.35">
      <c r="A3905"/>
      <c r="E3905"/>
    </row>
    <row r="3906" spans="1:5" x14ac:dyDescent="0.35">
      <c r="A3906"/>
      <c r="E3906"/>
    </row>
    <row r="3907" spans="1:5" x14ac:dyDescent="0.35">
      <c r="A3907"/>
      <c r="E3907"/>
    </row>
    <row r="3908" spans="1:5" x14ac:dyDescent="0.35">
      <c r="A3908"/>
      <c r="E3908"/>
    </row>
    <row r="3909" spans="1:5" x14ac:dyDescent="0.35">
      <c r="A3909"/>
      <c r="E3909"/>
    </row>
    <row r="3910" spans="1:5" x14ac:dyDescent="0.35">
      <c r="A3910"/>
      <c r="E3910"/>
    </row>
    <row r="3911" spans="1:5" x14ac:dyDescent="0.35">
      <c r="A3911"/>
      <c r="E3911"/>
    </row>
    <row r="3912" spans="1:5" x14ac:dyDescent="0.35">
      <c r="A3912"/>
      <c r="E3912"/>
    </row>
    <row r="3913" spans="1:5" x14ac:dyDescent="0.35">
      <c r="A3913"/>
      <c r="E3913"/>
    </row>
    <row r="3914" spans="1:5" x14ac:dyDescent="0.35">
      <c r="A3914"/>
      <c r="E3914"/>
    </row>
    <row r="3915" spans="1:5" x14ac:dyDescent="0.35">
      <c r="A3915"/>
      <c r="E3915"/>
    </row>
    <row r="3916" spans="1:5" x14ac:dyDescent="0.35">
      <c r="A3916"/>
      <c r="E3916"/>
    </row>
    <row r="3917" spans="1:5" x14ac:dyDescent="0.35">
      <c r="A3917"/>
      <c r="E3917"/>
    </row>
    <row r="3918" spans="1:5" x14ac:dyDescent="0.35">
      <c r="A3918"/>
      <c r="E3918"/>
    </row>
    <row r="3919" spans="1:5" x14ac:dyDescent="0.35">
      <c r="A3919"/>
      <c r="E3919"/>
    </row>
    <row r="3920" spans="1:5" x14ac:dyDescent="0.35">
      <c r="A3920"/>
      <c r="E3920"/>
    </row>
    <row r="3921" spans="1:5" x14ac:dyDescent="0.35">
      <c r="A3921"/>
      <c r="E3921"/>
    </row>
    <row r="3922" spans="1:5" x14ac:dyDescent="0.35">
      <c r="A3922"/>
      <c r="E3922"/>
    </row>
    <row r="3923" spans="1:5" x14ac:dyDescent="0.35">
      <c r="A3923"/>
      <c r="E3923"/>
    </row>
    <row r="3924" spans="1:5" x14ac:dyDescent="0.35">
      <c r="A3924"/>
      <c r="E3924"/>
    </row>
    <row r="3925" spans="1:5" x14ac:dyDescent="0.35">
      <c r="A3925"/>
      <c r="E3925"/>
    </row>
    <row r="3926" spans="1:5" x14ac:dyDescent="0.35">
      <c r="A3926"/>
      <c r="E3926"/>
    </row>
    <row r="3927" spans="1:5" x14ac:dyDescent="0.35">
      <c r="A3927"/>
      <c r="E3927"/>
    </row>
    <row r="3928" spans="1:5" x14ac:dyDescent="0.35">
      <c r="A3928"/>
      <c r="E3928"/>
    </row>
    <row r="3929" spans="1:5" x14ac:dyDescent="0.35">
      <c r="A3929"/>
      <c r="E3929"/>
    </row>
    <row r="3930" spans="1:5" x14ac:dyDescent="0.35">
      <c r="A3930"/>
      <c r="E3930"/>
    </row>
    <row r="3931" spans="1:5" x14ac:dyDescent="0.35">
      <c r="A3931"/>
      <c r="E3931"/>
    </row>
    <row r="3932" spans="1:5" x14ac:dyDescent="0.35">
      <c r="A3932"/>
      <c r="E3932"/>
    </row>
    <row r="3933" spans="1:5" x14ac:dyDescent="0.35">
      <c r="A3933"/>
      <c r="E3933"/>
    </row>
    <row r="3934" spans="1:5" x14ac:dyDescent="0.35">
      <c r="A3934"/>
      <c r="E3934"/>
    </row>
    <row r="3935" spans="1:5" x14ac:dyDescent="0.35">
      <c r="A3935"/>
      <c r="E3935"/>
    </row>
    <row r="3936" spans="1:5" x14ac:dyDescent="0.35">
      <c r="A3936"/>
      <c r="E3936"/>
    </row>
    <row r="3937" spans="1:5" x14ac:dyDescent="0.35">
      <c r="A3937"/>
      <c r="E3937"/>
    </row>
    <row r="3938" spans="1:5" x14ac:dyDescent="0.35">
      <c r="A3938"/>
      <c r="E3938"/>
    </row>
    <row r="3939" spans="1:5" x14ac:dyDescent="0.35">
      <c r="A3939"/>
      <c r="E3939"/>
    </row>
    <row r="3940" spans="1:5" x14ac:dyDescent="0.35">
      <c r="A3940"/>
      <c r="E3940"/>
    </row>
    <row r="3941" spans="1:5" x14ac:dyDescent="0.35">
      <c r="A3941"/>
      <c r="E3941"/>
    </row>
    <row r="3942" spans="1:5" x14ac:dyDescent="0.35">
      <c r="A3942"/>
      <c r="E3942"/>
    </row>
    <row r="3943" spans="1:5" x14ac:dyDescent="0.35">
      <c r="A3943"/>
      <c r="E3943"/>
    </row>
    <row r="3944" spans="1:5" x14ac:dyDescent="0.35">
      <c r="A3944"/>
      <c r="E3944"/>
    </row>
    <row r="3945" spans="1:5" x14ac:dyDescent="0.35">
      <c r="A3945"/>
      <c r="E3945"/>
    </row>
    <row r="3946" spans="1:5" x14ac:dyDescent="0.35">
      <c r="A3946"/>
      <c r="E3946"/>
    </row>
    <row r="3947" spans="1:5" x14ac:dyDescent="0.35">
      <c r="A3947"/>
      <c r="E3947"/>
    </row>
    <row r="3948" spans="1:5" x14ac:dyDescent="0.35">
      <c r="A3948"/>
      <c r="E3948"/>
    </row>
    <row r="3949" spans="1:5" x14ac:dyDescent="0.35">
      <c r="A3949"/>
      <c r="E3949"/>
    </row>
    <row r="3950" spans="1:5" x14ac:dyDescent="0.35">
      <c r="A3950"/>
      <c r="E3950"/>
    </row>
    <row r="3951" spans="1:5" x14ac:dyDescent="0.35">
      <c r="A3951"/>
      <c r="E3951"/>
    </row>
    <row r="3952" spans="1:5" x14ac:dyDescent="0.35">
      <c r="A3952"/>
      <c r="E3952"/>
    </row>
    <row r="3953" spans="1:5" x14ac:dyDescent="0.35">
      <c r="A3953"/>
      <c r="E3953"/>
    </row>
    <row r="3954" spans="1:5" x14ac:dyDescent="0.35">
      <c r="A3954"/>
      <c r="E3954"/>
    </row>
    <row r="3955" spans="1:5" x14ac:dyDescent="0.35">
      <c r="A3955"/>
      <c r="E3955"/>
    </row>
    <row r="3956" spans="1:5" x14ac:dyDescent="0.35">
      <c r="A3956"/>
      <c r="E3956"/>
    </row>
    <row r="3957" spans="1:5" x14ac:dyDescent="0.35">
      <c r="A3957"/>
      <c r="E3957"/>
    </row>
    <row r="3958" spans="1:5" x14ac:dyDescent="0.35">
      <c r="A3958"/>
      <c r="E3958"/>
    </row>
    <row r="3959" spans="1:5" x14ac:dyDescent="0.35">
      <c r="A3959"/>
      <c r="E3959"/>
    </row>
    <row r="3960" spans="1:5" x14ac:dyDescent="0.35">
      <c r="A3960"/>
      <c r="E3960"/>
    </row>
    <row r="3961" spans="1:5" x14ac:dyDescent="0.35">
      <c r="A3961"/>
      <c r="E3961"/>
    </row>
    <row r="3962" spans="1:5" x14ac:dyDescent="0.35">
      <c r="A3962"/>
      <c r="E3962"/>
    </row>
    <row r="3963" spans="1:5" x14ac:dyDescent="0.35">
      <c r="A3963"/>
      <c r="E3963"/>
    </row>
    <row r="3964" spans="1:5" x14ac:dyDescent="0.35">
      <c r="A3964"/>
      <c r="E3964"/>
    </row>
    <row r="3965" spans="1:5" x14ac:dyDescent="0.35">
      <c r="A3965"/>
      <c r="E3965"/>
    </row>
    <row r="3966" spans="1:5" x14ac:dyDescent="0.35">
      <c r="A3966"/>
      <c r="E3966"/>
    </row>
    <row r="3967" spans="1:5" x14ac:dyDescent="0.35">
      <c r="A3967"/>
      <c r="E3967"/>
    </row>
    <row r="3968" spans="1:5" x14ac:dyDescent="0.35">
      <c r="A3968"/>
      <c r="E3968"/>
    </row>
    <row r="3969" spans="1:5" x14ac:dyDescent="0.35">
      <c r="A3969"/>
      <c r="E3969"/>
    </row>
    <row r="3970" spans="1:5" x14ac:dyDescent="0.35">
      <c r="A3970"/>
      <c r="E3970"/>
    </row>
    <row r="3971" spans="1:5" x14ac:dyDescent="0.35">
      <c r="A3971"/>
      <c r="E3971"/>
    </row>
    <row r="3972" spans="1:5" x14ac:dyDescent="0.35">
      <c r="A3972"/>
      <c r="E3972"/>
    </row>
    <row r="3973" spans="1:5" x14ac:dyDescent="0.35">
      <c r="A3973"/>
      <c r="E3973"/>
    </row>
    <row r="3974" spans="1:5" x14ac:dyDescent="0.35">
      <c r="A3974"/>
      <c r="E3974"/>
    </row>
    <row r="3975" spans="1:5" x14ac:dyDescent="0.35">
      <c r="A3975"/>
      <c r="E3975"/>
    </row>
    <row r="3976" spans="1:5" x14ac:dyDescent="0.35">
      <c r="A3976"/>
      <c r="E3976"/>
    </row>
    <row r="3977" spans="1:5" x14ac:dyDescent="0.35">
      <c r="A3977"/>
      <c r="E3977"/>
    </row>
    <row r="3978" spans="1:5" x14ac:dyDescent="0.35">
      <c r="A3978"/>
      <c r="E3978"/>
    </row>
    <row r="3979" spans="1:5" x14ac:dyDescent="0.35">
      <c r="A3979"/>
      <c r="E3979"/>
    </row>
    <row r="3980" spans="1:5" x14ac:dyDescent="0.35">
      <c r="A3980"/>
      <c r="E3980"/>
    </row>
    <row r="3981" spans="1:5" x14ac:dyDescent="0.35">
      <c r="A3981"/>
      <c r="E3981"/>
    </row>
    <row r="3982" spans="1:5" x14ac:dyDescent="0.35">
      <c r="A3982"/>
      <c r="E3982"/>
    </row>
    <row r="3983" spans="1:5" x14ac:dyDescent="0.35">
      <c r="A3983"/>
      <c r="E3983"/>
    </row>
    <row r="3984" spans="1:5" x14ac:dyDescent="0.35">
      <c r="A3984"/>
      <c r="E3984"/>
    </row>
    <row r="3985" spans="1:5" x14ac:dyDescent="0.35">
      <c r="A3985"/>
      <c r="E3985"/>
    </row>
    <row r="3986" spans="1:5" x14ac:dyDescent="0.35">
      <c r="A3986"/>
      <c r="E3986"/>
    </row>
    <row r="3987" spans="1:5" x14ac:dyDescent="0.35">
      <c r="A3987"/>
      <c r="E3987"/>
    </row>
    <row r="3988" spans="1:5" x14ac:dyDescent="0.35">
      <c r="A3988"/>
      <c r="E3988"/>
    </row>
    <row r="3989" spans="1:5" x14ac:dyDescent="0.35">
      <c r="A3989"/>
      <c r="E3989"/>
    </row>
    <row r="3990" spans="1:5" x14ac:dyDescent="0.35">
      <c r="A3990"/>
      <c r="E3990"/>
    </row>
    <row r="3991" spans="1:5" x14ac:dyDescent="0.35">
      <c r="A3991"/>
      <c r="E3991"/>
    </row>
    <row r="3992" spans="1:5" x14ac:dyDescent="0.35">
      <c r="A3992"/>
      <c r="E3992"/>
    </row>
    <row r="3993" spans="1:5" x14ac:dyDescent="0.35">
      <c r="A3993"/>
      <c r="E3993"/>
    </row>
    <row r="3994" spans="1:5" x14ac:dyDescent="0.35">
      <c r="A3994"/>
      <c r="E3994"/>
    </row>
    <row r="3995" spans="1:5" x14ac:dyDescent="0.35">
      <c r="A3995"/>
      <c r="E3995"/>
    </row>
    <row r="3996" spans="1:5" x14ac:dyDescent="0.35">
      <c r="A3996"/>
      <c r="E3996"/>
    </row>
    <row r="3997" spans="1:5" x14ac:dyDescent="0.35">
      <c r="A3997"/>
      <c r="E3997"/>
    </row>
    <row r="3998" spans="1:5" x14ac:dyDescent="0.35">
      <c r="A3998"/>
      <c r="E3998"/>
    </row>
    <row r="3999" spans="1:5" x14ac:dyDescent="0.35">
      <c r="A3999"/>
      <c r="E3999"/>
    </row>
    <row r="4000" spans="1:5" x14ac:dyDescent="0.35">
      <c r="A4000"/>
      <c r="E4000"/>
    </row>
    <row r="4001" spans="1:5" x14ac:dyDescent="0.35">
      <c r="A4001"/>
      <c r="E4001"/>
    </row>
    <row r="4002" spans="1:5" x14ac:dyDescent="0.35">
      <c r="A4002"/>
      <c r="E4002"/>
    </row>
    <row r="4003" spans="1:5" x14ac:dyDescent="0.35">
      <c r="A4003"/>
      <c r="E4003"/>
    </row>
    <row r="4004" spans="1:5" x14ac:dyDescent="0.35">
      <c r="A4004"/>
      <c r="E4004"/>
    </row>
    <row r="4005" spans="1:5" x14ac:dyDescent="0.35">
      <c r="A4005"/>
      <c r="E4005"/>
    </row>
    <row r="4006" spans="1:5" x14ac:dyDescent="0.35">
      <c r="A4006"/>
      <c r="E4006"/>
    </row>
    <row r="4007" spans="1:5" x14ac:dyDescent="0.35">
      <c r="A4007"/>
      <c r="E4007"/>
    </row>
    <row r="4008" spans="1:5" x14ac:dyDescent="0.35">
      <c r="A4008"/>
      <c r="E4008"/>
    </row>
    <row r="4009" spans="1:5" x14ac:dyDescent="0.35">
      <c r="A4009"/>
      <c r="E4009"/>
    </row>
    <row r="4010" spans="1:5" x14ac:dyDescent="0.35">
      <c r="A4010"/>
      <c r="E4010"/>
    </row>
    <row r="4011" spans="1:5" x14ac:dyDescent="0.35">
      <c r="A4011"/>
      <c r="E4011"/>
    </row>
    <row r="4012" spans="1:5" x14ac:dyDescent="0.35">
      <c r="A4012"/>
      <c r="E4012"/>
    </row>
    <row r="4013" spans="1:5" x14ac:dyDescent="0.35">
      <c r="A4013"/>
      <c r="E4013"/>
    </row>
    <row r="4014" spans="1:5" x14ac:dyDescent="0.35">
      <c r="A4014"/>
      <c r="E4014"/>
    </row>
    <row r="4015" spans="1:5" x14ac:dyDescent="0.35">
      <c r="A4015"/>
      <c r="E4015"/>
    </row>
    <row r="4016" spans="1:5" x14ac:dyDescent="0.35">
      <c r="A4016"/>
      <c r="E4016"/>
    </row>
    <row r="4017" spans="1:5" x14ac:dyDescent="0.35">
      <c r="A4017"/>
      <c r="E4017"/>
    </row>
    <row r="4018" spans="1:5" x14ac:dyDescent="0.35">
      <c r="A4018"/>
      <c r="E4018"/>
    </row>
    <row r="4019" spans="1:5" x14ac:dyDescent="0.35">
      <c r="A4019"/>
      <c r="E4019"/>
    </row>
    <row r="4020" spans="1:5" x14ac:dyDescent="0.35">
      <c r="A4020"/>
      <c r="E4020"/>
    </row>
    <row r="4021" spans="1:5" x14ac:dyDescent="0.35">
      <c r="A4021"/>
      <c r="E4021"/>
    </row>
    <row r="4022" spans="1:5" x14ac:dyDescent="0.35">
      <c r="A4022"/>
      <c r="E4022"/>
    </row>
    <row r="4023" spans="1:5" x14ac:dyDescent="0.35">
      <c r="A4023"/>
      <c r="E4023"/>
    </row>
    <row r="4024" spans="1:5" x14ac:dyDescent="0.35">
      <c r="A4024"/>
      <c r="E4024"/>
    </row>
    <row r="4025" spans="1:5" x14ac:dyDescent="0.35">
      <c r="A4025"/>
      <c r="E4025"/>
    </row>
    <row r="4026" spans="1:5" x14ac:dyDescent="0.35">
      <c r="A4026"/>
      <c r="E4026"/>
    </row>
    <row r="4027" spans="1:5" x14ac:dyDescent="0.35">
      <c r="A4027"/>
      <c r="E4027"/>
    </row>
    <row r="4028" spans="1:5" x14ac:dyDescent="0.35">
      <c r="A4028"/>
      <c r="E4028"/>
    </row>
    <row r="4029" spans="1:5" x14ac:dyDescent="0.35">
      <c r="A4029"/>
      <c r="E4029"/>
    </row>
    <row r="4030" spans="1:5" x14ac:dyDescent="0.35">
      <c r="A4030"/>
      <c r="E4030"/>
    </row>
    <row r="4031" spans="1:5" x14ac:dyDescent="0.35">
      <c r="A4031"/>
      <c r="E4031"/>
    </row>
    <row r="4032" spans="1:5" x14ac:dyDescent="0.35">
      <c r="A4032"/>
      <c r="E4032"/>
    </row>
    <row r="4033" spans="1:5" x14ac:dyDescent="0.35">
      <c r="A4033"/>
      <c r="E4033"/>
    </row>
    <row r="4034" spans="1:5" x14ac:dyDescent="0.35">
      <c r="A4034"/>
      <c r="E4034"/>
    </row>
    <row r="4035" spans="1:5" x14ac:dyDescent="0.35">
      <c r="A4035"/>
      <c r="E4035"/>
    </row>
    <row r="4036" spans="1:5" x14ac:dyDescent="0.35">
      <c r="A4036"/>
      <c r="E4036"/>
    </row>
    <row r="4037" spans="1:5" x14ac:dyDescent="0.35">
      <c r="A4037"/>
      <c r="E4037"/>
    </row>
    <row r="4038" spans="1:5" x14ac:dyDescent="0.35">
      <c r="A4038"/>
      <c r="E4038"/>
    </row>
    <row r="4039" spans="1:5" x14ac:dyDescent="0.35">
      <c r="A4039"/>
      <c r="E4039"/>
    </row>
    <row r="4040" spans="1:5" x14ac:dyDescent="0.35">
      <c r="A4040"/>
      <c r="E4040"/>
    </row>
    <row r="4041" spans="1:5" x14ac:dyDescent="0.35">
      <c r="A4041"/>
      <c r="E4041"/>
    </row>
    <row r="4042" spans="1:5" x14ac:dyDescent="0.35">
      <c r="A4042"/>
      <c r="E4042"/>
    </row>
    <row r="4043" spans="1:5" x14ac:dyDescent="0.35">
      <c r="A4043"/>
      <c r="E4043"/>
    </row>
    <row r="4044" spans="1:5" x14ac:dyDescent="0.35">
      <c r="A4044"/>
      <c r="E4044"/>
    </row>
    <row r="4045" spans="1:5" x14ac:dyDescent="0.35">
      <c r="A4045"/>
      <c r="E4045"/>
    </row>
    <row r="4046" spans="1:5" x14ac:dyDescent="0.35">
      <c r="A4046"/>
      <c r="E4046"/>
    </row>
    <row r="4047" spans="1:5" x14ac:dyDescent="0.35">
      <c r="A4047"/>
      <c r="E4047"/>
    </row>
    <row r="4048" spans="1:5" x14ac:dyDescent="0.35">
      <c r="A4048"/>
      <c r="E4048"/>
    </row>
    <row r="4049" spans="1:5" x14ac:dyDescent="0.35">
      <c r="A4049"/>
      <c r="E4049"/>
    </row>
    <row r="4050" spans="1:5" x14ac:dyDescent="0.35">
      <c r="A4050"/>
      <c r="E4050"/>
    </row>
    <row r="4051" spans="1:5" x14ac:dyDescent="0.35">
      <c r="A4051"/>
      <c r="E4051"/>
    </row>
    <row r="4052" spans="1:5" x14ac:dyDescent="0.35">
      <c r="A4052"/>
      <c r="E4052"/>
    </row>
    <row r="4053" spans="1:5" x14ac:dyDescent="0.35">
      <c r="A4053"/>
      <c r="E4053"/>
    </row>
    <row r="4054" spans="1:5" x14ac:dyDescent="0.35">
      <c r="A4054"/>
      <c r="E4054"/>
    </row>
    <row r="4055" spans="1:5" x14ac:dyDescent="0.35">
      <c r="A4055"/>
      <c r="E4055"/>
    </row>
    <row r="4056" spans="1:5" x14ac:dyDescent="0.35">
      <c r="A4056"/>
      <c r="E4056"/>
    </row>
    <row r="4057" spans="1:5" x14ac:dyDescent="0.35">
      <c r="A4057"/>
      <c r="E4057"/>
    </row>
    <row r="4058" spans="1:5" x14ac:dyDescent="0.35">
      <c r="A4058"/>
      <c r="E4058"/>
    </row>
    <row r="4059" spans="1:5" x14ac:dyDescent="0.35">
      <c r="A4059"/>
      <c r="E4059"/>
    </row>
    <row r="4060" spans="1:5" x14ac:dyDescent="0.35">
      <c r="A4060"/>
      <c r="E4060"/>
    </row>
    <row r="4061" spans="1:5" x14ac:dyDescent="0.35">
      <c r="A4061"/>
      <c r="E4061"/>
    </row>
    <row r="4062" spans="1:5" x14ac:dyDescent="0.35">
      <c r="A4062"/>
      <c r="E4062"/>
    </row>
    <row r="4063" spans="1:5" x14ac:dyDescent="0.35">
      <c r="A4063"/>
      <c r="E4063"/>
    </row>
    <row r="4064" spans="1:5" x14ac:dyDescent="0.35">
      <c r="A4064"/>
      <c r="E4064"/>
    </row>
    <row r="4065" spans="1:5" x14ac:dyDescent="0.35">
      <c r="A4065"/>
      <c r="E4065"/>
    </row>
    <row r="4066" spans="1:5" x14ac:dyDescent="0.35">
      <c r="A4066"/>
      <c r="E4066"/>
    </row>
    <row r="4067" spans="1:5" x14ac:dyDescent="0.35">
      <c r="A4067"/>
      <c r="E4067"/>
    </row>
    <row r="4068" spans="1:5" x14ac:dyDescent="0.35">
      <c r="A4068"/>
      <c r="E4068"/>
    </row>
    <row r="4069" spans="1:5" x14ac:dyDescent="0.35">
      <c r="A4069"/>
      <c r="E4069"/>
    </row>
    <row r="4070" spans="1:5" x14ac:dyDescent="0.35">
      <c r="A4070"/>
      <c r="E4070"/>
    </row>
    <row r="4071" spans="1:5" x14ac:dyDescent="0.35">
      <c r="A4071"/>
      <c r="E4071"/>
    </row>
    <row r="4072" spans="1:5" x14ac:dyDescent="0.35">
      <c r="A4072"/>
      <c r="E4072"/>
    </row>
    <row r="4073" spans="1:5" x14ac:dyDescent="0.35">
      <c r="A4073"/>
      <c r="E4073"/>
    </row>
    <row r="4074" spans="1:5" x14ac:dyDescent="0.35">
      <c r="A4074"/>
      <c r="E4074"/>
    </row>
    <row r="4075" spans="1:5" x14ac:dyDescent="0.35">
      <c r="A4075"/>
      <c r="E4075"/>
    </row>
    <row r="4076" spans="1:5" x14ac:dyDescent="0.35">
      <c r="A4076"/>
      <c r="E4076"/>
    </row>
    <row r="4077" spans="1:5" x14ac:dyDescent="0.35">
      <c r="A4077"/>
      <c r="E4077"/>
    </row>
    <row r="4078" spans="1:5" x14ac:dyDescent="0.35">
      <c r="A4078"/>
      <c r="E4078"/>
    </row>
    <row r="4079" spans="1:5" x14ac:dyDescent="0.35">
      <c r="A4079"/>
      <c r="E4079"/>
    </row>
    <row r="4080" spans="1:5" x14ac:dyDescent="0.35">
      <c r="A4080"/>
      <c r="E4080"/>
    </row>
    <row r="4081" spans="1:5" x14ac:dyDescent="0.35">
      <c r="A4081"/>
      <c r="E4081"/>
    </row>
    <row r="4082" spans="1:5" x14ac:dyDescent="0.35">
      <c r="A4082"/>
      <c r="E4082"/>
    </row>
    <row r="4083" spans="1:5" x14ac:dyDescent="0.35">
      <c r="A4083"/>
      <c r="E4083"/>
    </row>
    <row r="4084" spans="1:5" x14ac:dyDescent="0.35">
      <c r="A4084"/>
      <c r="E4084"/>
    </row>
    <row r="4085" spans="1:5" x14ac:dyDescent="0.35">
      <c r="A4085"/>
      <c r="E4085"/>
    </row>
    <row r="4086" spans="1:5" x14ac:dyDescent="0.35">
      <c r="A4086"/>
      <c r="E4086"/>
    </row>
    <row r="4087" spans="1:5" x14ac:dyDescent="0.35">
      <c r="A4087"/>
      <c r="E4087"/>
    </row>
    <row r="4088" spans="1:5" x14ac:dyDescent="0.35">
      <c r="A4088"/>
      <c r="E4088"/>
    </row>
    <row r="4089" spans="1:5" x14ac:dyDescent="0.35">
      <c r="A4089"/>
      <c r="E4089"/>
    </row>
    <row r="4090" spans="1:5" x14ac:dyDescent="0.35">
      <c r="A4090"/>
      <c r="E4090"/>
    </row>
    <row r="4091" spans="1:5" x14ac:dyDescent="0.35">
      <c r="A4091"/>
      <c r="E4091"/>
    </row>
    <row r="4092" spans="1:5" x14ac:dyDescent="0.35">
      <c r="A4092"/>
      <c r="E4092"/>
    </row>
    <row r="4093" spans="1:5" x14ac:dyDescent="0.35">
      <c r="A4093"/>
      <c r="E4093"/>
    </row>
    <row r="4094" spans="1:5" x14ac:dyDescent="0.35">
      <c r="A4094"/>
      <c r="E4094"/>
    </row>
    <row r="4095" spans="1:5" x14ac:dyDescent="0.35">
      <c r="A4095"/>
      <c r="E4095"/>
    </row>
    <row r="4096" spans="1:5" x14ac:dyDescent="0.35">
      <c r="A4096"/>
      <c r="E4096"/>
    </row>
    <row r="4097" spans="1:5" x14ac:dyDescent="0.35">
      <c r="A4097"/>
      <c r="E4097"/>
    </row>
    <row r="4098" spans="1:5" x14ac:dyDescent="0.35">
      <c r="A4098"/>
      <c r="E4098"/>
    </row>
    <row r="4099" spans="1:5" x14ac:dyDescent="0.35">
      <c r="A4099"/>
      <c r="E4099"/>
    </row>
    <row r="4100" spans="1:5" x14ac:dyDescent="0.35">
      <c r="A4100"/>
      <c r="E4100"/>
    </row>
    <row r="4101" spans="1:5" x14ac:dyDescent="0.35">
      <c r="A4101"/>
      <c r="E4101"/>
    </row>
    <row r="4102" spans="1:5" x14ac:dyDescent="0.35">
      <c r="A4102"/>
      <c r="E4102"/>
    </row>
    <row r="4103" spans="1:5" x14ac:dyDescent="0.35">
      <c r="A4103"/>
      <c r="E4103"/>
    </row>
    <row r="4104" spans="1:5" x14ac:dyDescent="0.35">
      <c r="A4104"/>
      <c r="E4104"/>
    </row>
    <row r="4105" spans="1:5" x14ac:dyDescent="0.35">
      <c r="A4105"/>
      <c r="E4105"/>
    </row>
    <row r="4106" spans="1:5" x14ac:dyDescent="0.35">
      <c r="A4106"/>
      <c r="E4106"/>
    </row>
    <row r="4107" spans="1:5" x14ac:dyDescent="0.35">
      <c r="A4107"/>
      <c r="E4107"/>
    </row>
    <row r="4108" spans="1:5" x14ac:dyDescent="0.35">
      <c r="A4108"/>
      <c r="E4108"/>
    </row>
    <row r="4109" spans="1:5" x14ac:dyDescent="0.35">
      <c r="A4109"/>
      <c r="E4109"/>
    </row>
    <row r="4110" spans="1:5" x14ac:dyDescent="0.35">
      <c r="A4110"/>
      <c r="E4110"/>
    </row>
    <row r="4111" spans="1:5" x14ac:dyDescent="0.35">
      <c r="A4111"/>
      <c r="E4111"/>
    </row>
    <row r="4112" spans="1:5" x14ac:dyDescent="0.35">
      <c r="A4112"/>
      <c r="E4112"/>
    </row>
    <row r="4113" spans="1:5" x14ac:dyDescent="0.35">
      <c r="A4113"/>
      <c r="E4113"/>
    </row>
    <row r="4114" spans="1:5" x14ac:dyDescent="0.35">
      <c r="A4114"/>
      <c r="E4114"/>
    </row>
    <row r="4115" spans="1:5" x14ac:dyDescent="0.35">
      <c r="A4115"/>
      <c r="E4115"/>
    </row>
    <row r="4116" spans="1:5" x14ac:dyDescent="0.35">
      <c r="A4116"/>
      <c r="E4116"/>
    </row>
    <row r="4117" spans="1:5" x14ac:dyDescent="0.35">
      <c r="A4117"/>
      <c r="E4117"/>
    </row>
    <row r="4118" spans="1:5" x14ac:dyDescent="0.35">
      <c r="A4118"/>
      <c r="E4118"/>
    </row>
    <row r="4119" spans="1:5" x14ac:dyDescent="0.35">
      <c r="A4119"/>
      <c r="E4119"/>
    </row>
    <row r="4120" spans="1:5" x14ac:dyDescent="0.35">
      <c r="A4120"/>
      <c r="E4120"/>
    </row>
    <row r="4121" spans="1:5" x14ac:dyDescent="0.35">
      <c r="A4121"/>
      <c r="E4121"/>
    </row>
    <row r="4122" spans="1:5" x14ac:dyDescent="0.35">
      <c r="A4122"/>
      <c r="E4122"/>
    </row>
    <row r="4123" spans="1:5" x14ac:dyDescent="0.35">
      <c r="A4123"/>
      <c r="E4123"/>
    </row>
    <row r="4124" spans="1:5" x14ac:dyDescent="0.35">
      <c r="A4124"/>
      <c r="E4124"/>
    </row>
    <row r="4125" spans="1:5" x14ac:dyDescent="0.35">
      <c r="A4125"/>
      <c r="E4125"/>
    </row>
    <row r="4126" spans="1:5" x14ac:dyDescent="0.35">
      <c r="A4126"/>
      <c r="E4126"/>
    </row>
    <row r="4127" spans="1:5" x14ac:dyDescent="0.35">
      <c r="A4127"/>
      <c r="E4127"/>
    </row>
    <row r="4128" spans="1:5" x14ac:dyDescent="0.35">
      <c r="A4128"/>
      <c r="E4128"/>
    </row>
    <row r="4129" spans="1:5" x14ac:dyDescent="0.35">
      <c r="A4129"/>
      <c r="E4129"/>
    </row>
    <row r="4130" spans="1:5" x14ac:dyDescent="0.35">
      <c r="A4130"/>
      <c r="E4130"/>
    </row>
    <row r="4131" spans="1:5" x14ac:dyDescent="0.35">
      <c r="A4131"/>
      <c r="E4131"/>
    </row>
    <row r="4132" spans="1:5" x14ac:dyDescent="0.35">
      <c r="A4132"/>
      <c r="E4132"/>
    </row>
    <row r="4133" spans="1:5" x14ac:dyDescent="0.35">
      <c r="A4133"/>
      <c r="E4133"/>
    </row>
    <row r="4134" spans="1:5" x14ac:dyDescent="0.35">
      <c r="A4134"/>
      <c r="E4134"/>
    </row>
    <row r="4135" spans="1:5" x14ac:dyDescent="0.35">
      <c r="A4135"/>
      <c r="E4135"/>
    </row>
    <row r="4136" spans="1:5" x14ac:dyDescent="0.35">
      <c r="A4136"/>
      <c r="E4136"/>
    </row>
    <row r="4137" spans="1:5" x14ac:dyDescent="0.35">
      <c r="A4137"/>
      <c r="E4137"/>
    </row>
    <row r="4138" spans="1:5" x14ac:dyDescent="0.35">
      <c r="A4138"/>
      <c r="E4138"/>
    </row>
    <row r="4139" spans="1:5" x14ac:dyDescent="0.35">
      <c r="A4139"/>
      <c r="E4139"/>
    </row>
    <row r="4140" spans="1:5" x14ac:dyDescent="0.35">
      <c r="A4140"/>
      <c r="E4140"/>
    </row>
    <row r="4141" spans="1:5" x14ac:dyDescent="0.35">
      <c r="A4141"/>
      <c r="E4141"/>
    </row>
    <row r="4142" spans="1:5" x14ac:dyDescent="0.35">
      <c r="A4142"/>
      <c r="E4142"/>
    </row>
    <row r="4143" spans="1:5" x14ac:dyDescent="0.35">
      <c r="A4143"/>
      <c r="E4143"/>
    </row>
    <row r="4144" spans="1:5" x14ac:dyDescent="0.35">
      <c r="A4144"/>
      <c r="E4144"/>
    </row>
    <row r="4145" spans="1:5" x14ac:dyDescent="0.35">
      <c r="A4145"/>
      <c r="E4145"/>
    </row>
    <row r="4146" spans="1:5" x14ac:dyDescent="0.35">
      <c r="A4146"/>
      <c r="E4146"/>
    </row>
    <row r="4147" spans="1:5" x14ac:dyDescent="0.35">
      <c r="A4147"/>
      <c r="E4147"/>
    </row>
    <row r="4148" spans="1:5" x14ac:dyDescent="0.35">
      <c r="A4148"/>
      <c r="E4148"/>
    </row>
    <row r="4149" spans="1:5" x14ac:dyDescent="0.35">
      <c r="A4149"/>
      <c r="E4149"/>
    </row>
    <row r="4150" spans="1:5" x14ac:dyDescent="0.35">
      <c r="A4150"/>
      <c r="E4150"/>
    </row>
    <row r="4151" spans="1:5" x14ac:dyDescent="0.35">
      <c r="A4151"/>
      <c r="E4151"/>
    </row>
    <row r="4152" spans="1:5" x14ac:dyDescent="0.35">
      <c r="A4152"/>
      <c r="E4152"/>
    </row>
    <row r="4153" spans="1:5" x14ac:dyDescent="0.35">
      <c r="A4153"/>
      <c r="E4153"/>
    </row>
    <row r="4154" spans="1:5" x14ac:dyDescent="0.35">
      <c r="A4154"/>
      <c r="E4154"/>
    </row>
    <row r="4155" spans="1:5" x14ac:dyDescent="0.35">
      <c r="A4155"/>
      <c r="E4155"/>
    </row>
    <row r="4156" spans="1:5" x14ac:dyDescent="0.35">
      <c r="A4156"/>
      <c r="E4156"/>
    </row>
    <row r="4157" spans="1:5" x14ac:dyDescent="0.35">
      <c r="A4157"/>
      <c r="E4157"/>
    </row>
    <row r="4158" spans="1:5" x14ac:dyDescent="0.35">
      <c r="A4158"/>
      <c r="E4158"/>
    </row>
    <row r="4159" spans="1:5" x14ac:dyDescent="0.35">
      <c r="A4159"/>
      <c r="E4159"/>
    </row>
    <row r="4160" spans="1:5" x14ac:dyDescent="0.35">
      <c r="A4160"/>
      <c r="E4160"/>
    </row>
    <row r="4161" spans="1:5" x14ac:dyDescent="0.35">
      <c r="A4161"/>
      <c r="E4161"/>
    </row>
    <row r="4162" spans="1:5" x14ac:dyDescent="0.35">
      <c r="A4162"/>
      <c r="E4162"/>
    </row>
    <row r="4163" spans="1:5" x14ac:dyDescent="0.35">
      <c r="A4163"/>
      <c r="E4163"/>
    </row>
    <row r="4164" spans="1:5" x14ac:dyDescent="0.35">
      <c r="A4164"/>
      <c r="E4164"/>
    </row>
    <row r="4165" spans="1:5" x14ac:dyDescent="0.35">
      <c r="A4165"/>
      <c r="E4165"/>
    </row>
    <row r="4166" spans="1:5" x14ac:dyDescent="0.35">
      <c r="A4166"/>
      <c r="E4166"/>
    </row>
    <row r="4167" spans="1:5" x14ac:dyDescent="0.35">
      <c r="A4167"/>
      <c r="E4167"/>
    </row>
    <row r="4168" spans="1:5" x14ac:dyDescent="0.35">
      <c r="A4168"/>
      <c r="E4168"/>
    </row>
    <row r="4169" spans="1:5" x14ac:dyDescent="0.35">
      <c r="A4169"/>
      <c r="E4169"/>
    </row>
    <row r="4170" spans="1:5" x14ac:dyDescent="0.35">
      <c r="A4170"/>
      <c r="E4170"/>
    </row>
    <row r="4171" spans="1:5" x14ac:dyDescent="0.35">
      <c r="A4171"/>
      <c r="E4171"/>
    </row>
    <row r="4172" spans="1:5" x14ac:dyDescent="0.35">
      <c r="A4172"/>
      <c r="E4172"/>
    </row>
    <row r="4173" spans="1:5" x14ac:dyDescent="0.35">
      <c r="A4173"/>
      <c r="E4173"/>
    </row>
    <row r="4174" spans="1:5" x14ac:dyDescent="0.35">
      <c r="A4174"/>
      <c r="E4174"/>
    </row>
    <row r="4175" spans="1:5" x14ac:dyDescent="0.35">
      <c r="A4175"/>
      <c r="E4175"/>
    </row>
    <row r="4176" spans="1:5" x14ac:dyDescent="0.35">
      <c r="A4176"/>
      <c r="E4176"/>
    </row>
    <row r="4177" spans="1:5" x14ac:dyDescent="0.35">
      <c r="A4177"/>
      <c r="E4177"/>
    </row>
    <row r="4178" spans="1:5" x14ac:dyDescent="0.35">
      <c r="A4178"/>
      <c r="E4178"/>
    </row>
    <row r="4179" spans="1:5" x14ac:dyDescent="0.35">
      <c r="A4179"/>
      <c r="E4179"/>
    </row>
    <row r="4180" spans="1:5" x14ac:dyDescent="0.35">
      <c r="A4180"/>
      <c r="E4180"/>
    </row>
    <row r="4181" spans="1:5" x14ac:dyDescent="0.35">
      <c r="A4181"/>
      <c r="E4181"/>
    </row>
    <row r="4182" spans="1:5" x14ac:dyDescent="0.35">
      <c r="A4182"/>
      <c r="E4182"/>
    </row>
    <row r="4183" spans="1:5" x14ac:dyDescent="0.35">
      <c r="A4183"/>
      <c r="E4183"/>
    </row>
    <row r="4184" spans="1:5" x14ac:dyDescent="0.35">
      <c r="A4184"/>
      <c r="E4184"/>
    </row>
    <row r="4185" spans="1:5" x14ac:dyDescent="0.35">
      <c r="A4185"/>
      <c r="E4185"/>
    </row>
    <row r="4186" spans="1:5" x14ac:dyDescent="0.35">
      <c r="A4186"/>
      <c r="E4186"/>
    </row>
    <row r="4187" spans="1:5" x14ac:dyDescent="0.35">
      <c r="A4187"/>
      <c r="E4187"/>
    </row>
    <row r="4188" spans="1:5" x14ac:dyDescent="0.35">
      <c r="A4188"/>
      <c r="E4188"/>
    </row>
    <row r="4189" spans="1:5" x14ac:dyDescent="0.35">
      <c r="A4189"/>
      <c r="E4189"/>
    </row>
    <row r="4190" spans="1:5" x14ac:dyDescent="0.35">
      <c r="A4190"/>
      <c r="E4190"/>
    </row>
    <row r="4191" spans="1:5" x14ac:dyDescent="0.35">
      <c r="A4191"/>
      <c r="E4191"/>
    </row>
    <row r="4192" spans="1:5" x14ac:dyDescent="0.35">
      <c r="A4192"/>
      <c r="E4192"/>
    </row>
    <row r="4193" spans="1:5" x14ac:dyDescent="0.35">
      <c r="A4193"/>
      <c r="E4193"/>
    </row>
    <row r="4194" spans="1:5" x14ac:dyDescent="0.35">
      <c r="A4194"/>
      <c r="E4194"/>
    </row>
    <row r="4195" spans="1:5" x14ac:dyDescent="0.35">
      <c r="A4195"/>
      <c r="E4195"/>
    </row>
    <row r="4196" spans="1:5" x14ac:dyDescent="0.35">
      <c r="A4196"/>
      <c r="E4196"/>
    </row>
    <row r="4197" spans="1:5" x14ac:dyDescent="0.35">
      <c r="A4197"/>
      <c r="E4197"/>
    </row>
    <row r="4198" spans="1:5" x14ac:dyDescent="0.35">
      <c r="A4198"/>
      <c r="E4198"/>
    </row>
    <row r="4199" spans="1:5" x14ac:dyDescent="0.35">
      <c r="A4199"/>
      <c r="E4199"/>
    </row>
    <row r="4200" spans="1:5" x14ac:dyDescent="0.35">
      <c r="A4200"/>
      <c r="E4200"/>
    </row>
    <row r="4201" spans="1:5" x14ac:dyDescent="0.35">
      <c r="A4201"/>
      <c r="E4201"/>
    </row>
    <row r="4202" spans="1:5" x14ac:dyDescent="0.35">
      <c r="A4202"/>
      <c r="E4202"/>
    </row>
    <row r="4203" spans="1:5" x14ac:dyDescent="0.35">
      <c r="A4203"/>
      <c r="E4203"/>
    </row>
    <row r="4204" spans="1:5" x14ac:dyDescent="0.35">
      <c r="A4204"/>
      <c r="E4204"/>
    </row>
    <row r="4205" spans="1:5" x14ac:dyDescent="0.35">
      <c r="A4205"/>
      <c r="E4205"/>
    </row>
    <row r="4206" spans="1:5" x14ac:dyDescent="0.35">
      <c r="A4206"/>
      <c r="E4206"/>
    </row>
    <row r="4207" spans="1:5" x14ac:dyDescent="0.35">
      <c r="A4207"/>
      <c r="E4207"/>
    </row>
    <row r="4208" spans="1:5" x14ac:dyDescent="0.35">
      <c r="A4208"/>
      <c r="E4208"/>
    </row>
    <row r="4209" spans="1:5" x14ac:dyDescent="0.35">
      <c r="A4209"/>
      <c r="E4209"/>
    </row>
    <row r="4210" spans="1:5" x14ac:dyDescent="0.35">
      <c r="A4210"/>
      <c r="E4210"/>
    </row>
    <row r="4211" spans="1:5" x14ac:dyDescent="0.35">
      <c r="A4211"/>
      <c r="E4211"/>
    </row>
    <row r="4212" spans="1:5" x14ac:dyDescent="0.35">
      <c r="A4212"/>
      <c r="E4212"/>
    </row>
    <row r="4213" spans="1:5" x14ac:dyDescent="0.35">
      <c r="A4213"/>
      <c r="E4213"/>
    </row>
    <row r="4214" spans="1:5" x14ac:dyDescent="0.35">
      <c r="A4214"/>
      <c r="E4214"/>
    </row>
    <row r="4215" spans="1:5" x14ac:dyDescent="0.35">
      <c r="A4215"/>
      <c r="E4215"/>
    </row>
    <row r="4216" spans="1:5" x14ac:dyDescent="0.35">
      <c r="A4216"/>
      <c r="E4216"/>
    </row>
    <row r="4217" spans="1:5" x14ac:dyDescent="0.35">
      <c r="A4217"/>
      <c r="E4217"/>
    </row>
    <row r="4218" spans="1:5" x14ac:dyDescent="0.35">
      <c r="A4218"/>
      <c r="E4218"/>
    </row>
    <row r="4219" spans="1:5" x14ac:dyDescent="0.35">
      <c r="A4219"/>
      <c r="E4219"/>
    </row>
    <row r="4220" spans="1:5" x14ac:dyDescent="0.35">
      <c r="A4220"/>
      <c r="E4220"/>
    </row>
    <row r="4221" spans="1:5" x14ac:dyDescent="0.35">
      <c r="A4221"/>
      <c r="E4221"/>
    </row>
    <row r="4222" spans="1:5" x14ac:dyDescent="0.35">
      <c r="A4222"/>
      <c r="E4222"/>
    </row>
    <row r="4223" spans="1:5" x14ac:dyDescent="0.35">
      <c r="A4223"/>
      <c r="E4223"/>
    </row>
    <row r="4224" spans="1:5" x14ac:dyDescent="0.35">
      <c r="A4224"/>
      <c r="E4224"/>
    </row>
    <row r="4225" spans="1:5" x14ac:dyDescent="0.35">
      <c r="A4225"/>
      <c r="E4225"/>
    </row>
    <row r="4226" spans="1:5" x14ac:dyDescent="0.35">
      <c r="A4226"/>
      <c r="E4226"/>
    </row>
    <row r="4227" spans="1:5" x14ac:dyDescent="0.35">
      <c r="A4227"/>
      <c r="E4227"/>
    </row>
    <row r="4228" spans="1:5" x14ac:dyDescent="0.35">
      <c r="A4228"/>
      <c r="E4228"/>
    </row>
    <row r="4229" spans="1:5" x14ac:dyDescent="0.35">
      <c r="A4229"/>
      <c r="E4229"/>
    </row>
    <row r="4230" spans="1:5" x14ac:dyDescent="0.35">
      <c r="A4230"/>
      <c r="E4230"/>
    </row>
    <row r="4231" spans="1:5" x14ac:dyDescent="0.35">
      <c r="A4231"/>
      <c r="E4231"/>
    </row>
    <row r="4232" spans="1:5" x14ac:dyDescent="0.35">
      <c r="A4232"/>
      <c r="E4232"/>
    </row>
    <row r="4233" spans="1:5" x14ac:dyDescent="0.35">
      <c r="A4233"/>
      <c r="E4233"/>
    </row>
    <row r="4234" spans="1:5" x14ac:dyDescent="0.35">
      <c r="A4234"/>
      <c r="E4234"/>
    </row>
    <row r="4235" spans="1:5" x14ac:dyDescent="0.35">
      <c r="A4235"/>
      <c r="E4235"/>
    </row>
    <row r="4236" spans="1:5" x14ac:dyDescent="0.35">
      <c r="A4236"/>
      <c r="E4236"/>
    </row>
    <row r="4237" spans="1:5" x14ac:dyDescent="0.35">
      <c r="A4237"/>
      <c r="E4237"/>
    </row>
    <row r="4238" spans="1:5" x14ac:dyDescent="0.35">
      <c r="A4238"/>
      <c r="E4238"/>
    </row>
    <row r="4239" spans="1:5" x14ac:dyDescent="0.35">
      <c r="A4239"/>
      <c r="E4239"/>
    </row>
    <row r="4240" spans="1:5" x14ac:dyDescent="0.35">
      <c r="A4240"/>
      <c r="E4240"/>
    </row>
    <row r="4241" spans="1:5" x14ac:dyDescent="0.35">
      <c r="A4241"/>
      <c r="E4241"/>
    </row>
    <row r="4242" spans="1:5" x14ac:dyDescent="0.35">
      <c r="A4242"/>
      <c r="E4242"/>
    </row>
    <row r="4243" spans="1:5" x14ac:dyDescent="0.35">
      <c r="A4243"/>
      <c r="E4243"/>
    </row>
    <row r="4244" spans="1:5" x14ac:dyDescent="0.35">
      <c r="A4244"/>
      <c r="E4244"/>
    </row>
    <row r="4245" spans="1:5" x14ac:dyDescent="0.35">
      <c r="A4245"/>
      <c r="E4245"/>
    </row>
    <row r="4246" spans="1:5" x14ac:dyDescent="0.35">
      <c r="A4246"/>
      <c r="E4246"/>
    </row>
    <row r="4247" spans="1:5" x14ac:dyDescent="0.35">
      <c r="A4247"/>
      <c r="E4247"/>
    </row>
    <row r="4248" spans="1:5" x14ac:dyDescent="0.35">
      <c r="A4248"/>
      <c r="E4248"/>
    </row>
    <row r="4249" spans="1:5" x14ac:dyDescent="0.35">
      <c r="A4249"/>
      <c r="E4249"/>
    </row>
    <row r="4250" spans="1:5" x14ac:dyDescent="0.35">
      <c r="A4250"/>
      <c r="E4250"/>
    </row>
    <row r="4251" spans="1:5" x14ac:dyDescent="0.35">
      <c r="A4251"/>
      <c r="E4251"/>
    </row>
    <row r="4252" spans="1:5" x14ac:dyDescent="0.35">
      <c r="A4252"/>
      <c r="E4252"/>
    </row>
    <row r="4253" spans="1:5" x14ac:dyDescent="0.35">
      <c r="A4253"/>
      <c r="E4253"/>
    </row>
    <row r="4254" spans="1:5" x14ac:dyDescent="0.35">
      <c r="A4254"/>
      <c r="E4254"/>
    </row>
    <row r="4255" spans="1:5" x14ac:dyDescent="0.35">
      <c r="A4255"/>
      <c r="E4255"/>
    </row>
    <row r="4256" spans="1:5" x14ac:dyDescent="0.35">
      <c r="A4256"/>
      <c r="E4256"/>
    </row>
    <row r="4257" spans="1:5" x14ac:dyDescent="0.35">
      <c r="A4257"/>
      <c r="E4257"/>
    </row>
    <row r="4258" spans="1:5" x14ac:dyDescent="0.35">
      <c r="A4258"/>
      <c r="E4258"/>
    </row>
    <row r="4259" spans="1:5" x14ac:dyDescent="0.35">
      <c r="A4259"/>
      <c r="E4259"/>
    </row>
    <row r="4260" spans="1:5" x14ac:dyDescent="0.35">
      <c r="A4260"/>
      <c r="E4260"/>
    </row>
    <row r="4261" spans="1:5" x14ac:dyDescent="0.35">
      <c r="A4261"/>
      <c r="E4261"/>
    </row>
    <row r="4262" spans="1:5" x14ac:dyDescent="0.35">
      <c r="A4262"/>
      <c r="E4262"/>
    </row>
    <row r="4263" spans="1:5" x14ac:dyDescent="0.35">
      <c r="A4263"/>
      <c r="E4263"/>
    </row>
    <row r="4264" spans="1:5" x14ac:dyDescent="0.35">
      <c r="A4264"/>
      <c r="E4264"/>
    </row>
    <row r="4265" spans="1:5" x14ac:dyDescent="0.35">
      <c r="A4265"/>
      <c r="E4265"/>
    </row>
    <row r="4266" spans="1:5" x14ac:dyDescent="0.35">
      <c r="A4266"/>
      <c r="E4266"/>
    </row>
    <row r="4267" spans="1:5" x14ac:dyDescent="0.35">
      <c r="A4267"/>
      <c r="E4267"/>
    </row>
    <row r="4268" spans="1:5" x14ac:dyDescent="0.35">
      <c r="A4268"/>
      <c r="E4268"/>
    </row>
    <row r="4269" spans="1:5" x14ac:dyDescent="0.35">
      <c r="A4269"/>
      <c r="E4269"/>
    </row>
    <row r="4270" spans="1:5" x14ac:dyDescent="0.35">
      <c r="A4270"/>
      <c r="E4270"/>
    </row>
    <row r="4271" spans="1:5" x14ac:dyDescent="0.35">
      <c r="A4271"/>
      <c r="E4271"/>
    </row>
    <row r="4272" spans="1:5" x14ac:dyDescent="0.35">
      <c r="A4272"/>
      <c r="E4272"/>
    </row>
    <row r="4273" spans="1:5" x14ac:dyDescent="0.35">
      <c r="A4273"/>
      <c r="E4273"/>
    </row>
    <row r="4274" spans="1:5" x14ac:dyDescent="0.35">
      <c r="A4274"/>
      <c r="E4274"/>
    </row>
    <row r="4275" spans="1:5" x14ac:dyDescent="0.35">
      <c r="A4275"/>
      <c r="E4275"/>
    </row>
    <row r="4276" spans="1:5" x14ac:dyDescent="0.35">
      <c r="A4276"/>
      <c r="E4276"/>
    </row>
    <row r="4277" spans="1:5" x14ac:dyDescent="0.35">
      <c r="A4277"/>
      <c r="E4277"/>
    </row>
    <row r="4278" spans="1:5" x14ac:dyDescent="0.35">
      <c r="A4278"/>
      <c r="E4278"/>
    </row>
    <row r="4279" spans="1:5" x14ac:dyDescent="0.35">
      <c r="A4279"/>
      <c r="E4279"/>
    </row>
    <row r="4280" spans="1:5" x14ac:dyDescent="0.35">
      <c r="A4280"/>
      <c r="E4280"/>
    </row>
    <row r="4281" spans="1:5" x14ac:dyDescent="0.35">
      <c r="A4281"/>
      <c r="E4281"/>
    </row>
    <row r="4282" spans="1:5" x14ac:dyDescent="0.35">
      <c r="A4282"/>
      <c r="E4282"/>
    </row>
    <row r="4283" spans="1:5" x14ac:dyDescent="0.35">
      <c r="A4283"/>
      <c r="E4283"/>
    </row>
    <row r="4284" spans="1:5" x14ac:dyDescent="0.35">
      <c r="A4284"/>
      <c r="E4284"/>
    </row>
    <row r="4285" spans="1:5" x14ac:dyDescent="0.35">
      <c r="A4285"/>
      <c r="E4285"/>
    </row>
    <row r="4286" spans="1:5" x14ac:dyDescent="0.35">
      <c r="A4286"/>
      <c r="E4286"/>
    </row>
    <row r="4287" spans="1:5" x14ac:dyDescent="0.35">
      <c r="A4287"/>
      <c r="E4287"/>
    </row>
    <row r="4288" spans="1:5" x14ac:dyDescent="0.35">
      <c r="A4288"/>
      <c r="E4288"/>
    </row>
    <row r="4289" spans="1:5" x14ac:dyDescent="0.35">
      <c r="A4289"/>
      <c r="E4289"/>
    </row>
    <row r="4290" spans="1:5" x14ac:dyDescent="0.35">
      <c r="A4290"/>
      <c r="E4290"/>
    </row>
    <row r="4291" spans="1:5" x14ac:dyDescent="0.35">
      <c r="A4291"/>
      <c r="E4291"/>
    </row>
    <row r="4292" spans="1:5" x14ac:dyDescent="0.35">
      <c r="A4292"/>
      <c r="E4292"/>
    </row>
    <row r="4293" spans="1:5" x14ac:dyDescent="0.35">
      <c r="A4293"/>
      <c r="E4293"/>
    </row>
    <row r="4294" spans="1:5" x14ac:dyDescent="0.35">
      <c r="A4294"/>
      <c r="E4294"/>
    </row>
    <row r="4295" spans="1:5" x14ac:dyDescent="0.35">
      <c r="A4295"/>
      <c r="E4295"/>
    </row>
    <row r="4296" spans="1:5" x14ac:dyDescent="0.35">
      <c r="A4296"/>
      <c r="E4296"/>
    </row>
    <row r="4297" spans="1:5" x14ac:dyDescent="0.35">
      <c r="A4297"/>
      <c r="E4297"/>
    </row>
    <row r="4298" spans="1:5" x14ac:dyDescent="0.35">
      <c r="A4298"/>
      <c r="E4298"/>
    </row>
    <row r="4299" spans="1:5" x14ac:dyDescent="0.35">
      <c r="A4299"/>
      <c r="E4299"/>
    </row>
    <row r="4300" spans="1:5" x14ac:dyDescent="0.35">
      <c r="A4300"/>
      <c r="E4300"/>
    </row>
    <row r="4301" spans="1:5" x14ac:dyDescent="0.35">
      <c r="A4301"/>
      <c r="E4301"/>
    </row>
    <row r="4302" spans="1:5" x14ac:dyDescent="0.35">
      <c r="A4302"/>
      <c r="E4302"/>
    </row>
    <row r="4303" spans="1:5" x14ac:dyDescent="0.35">
      <c r="A4303"/>
      <c r="E4303"/>
    </row>
    <row r="4304" spans="1:5" x14ac:dyDescent="0.35">
      <c r="A4304"/>
      <c r="E4304"/>
    </row>
    <row r="4305" spans="1:5" x14ac:dyDescent="0.35">
      <c r="A4305"/>
      <c r="E4305"/>
    </row>
    <row r="4306" spans="1:5" x14ac:dyDescent="0.35">
      <c r="A4306"/>
      <c r="E4306"/>
    </row>
    <row r="4307" spans="1:5" x14ac:dyDescent="0.35">
      <c r="A4307"/>
      <c r="E4307"/>
    </row>
    <row r="4308" spans="1:5" x14ac:dyDescent="0.35">
      <c r="A4308"/>
      <c r="E4308"/>
    </row>
    <row r="4309" spans="1:5" x14ac:dyDescent="0.35">
      <c r="A4309"/>
      <c r="E4309"/>
    </row>
    <row r="4310" spans="1:5" x14ac:dyDescent="0.35">
      <c r="A4310"/>
      <c r="E4310"/>
    </row>
    <row r="4311" spans="1:5" x14ac:dyDescent="0.35">
      <c r="A4311"/>
      <c r="E4311"/>
    </row>
    <row r="4312" spans="1:5" x14ac:dyDescent="0.35">
      <c r="A4312"/>
      <c r="E4312"/>
    </row>
    <row r="4313" spans="1:5" x14ac:dyDescent="0.35">
      <c r="A4313"/>
      <c r="E4313"/>
    </row>
    <row r="4314" spans="1:5" x14ac:dyDescent="0.35">
      <c r="A4314"/>
      <c r="E4314"/>
    </row>
    <row r="4315" spans="1:5" x14ac:dyDescent="0.35">
      <c r="A4315"/>
      <c r="E4315"/>
    </row>
    <row r="4316" spans="1:5" x14ac:dyDescent="0.35">
      <c r="A4316"/>
      <c r="E4316"/>
    </row>
    <row r="4317" spans="1:5" x14ac:dyDescent="0.35">
      <c r="A4317"/>
      <c r="E4317"/>
    </row>
    <row r="4318" spans="1:5" x14ac:dyDescent="0.35">
      <c r="A4318"/>
      <c r="E4318"/>
    </row>
    <row r="4319" spans="1:5" x14ac:dyDescent="0.35">
      <c r="A4319"/>
      <c r="E4319"/>
    </row>
    <row r="4320" spans="1:5" x14ac:dyDescent="0.35">
      <c r="A4320"/>
      <c r="E4320"/>
    </row>
    <row r="4321" spans="1:5" x14ac:dyDescent="0.35">
      <c r="A4321"/>
      <c r="E4321"/>
    </row>
    <row r="4322" spans="1:5" x14ac:dyDescent="0.35">
      <c r="A4322"/>
      <c r="E4322"/>
    </row>
    <row r="4323" spans="1:5" x14ac:dyDescent="0.35">
      <c r="A4323"/>
      <c r="E4323"/>
    </row>
    <row r="4324" spans="1:5" x14ac:dyDescent="0.35">
      <c r="A4324"/>
      <c r="E4324"/>
    </row>
    <row r="4325" spans="1:5" x14ac:dyDescent="0.35">
      <c r="A4325"/>
      <c r="E4325"/>
    </row>
    <row r="4326" spans="1:5" x14ac:dyDescent="0.35">
      <c r="A4326"/>
      <c r="E4326"/>
    </row>
    <row r="4327" spans="1:5" x14ac:dyDescent="0.35">
      <c r="A4327"/>
      <c r="E4327"/>
    </row>
    <row r="4328" spans="1:5" x14ac:dyDescent="0.35">
      <c r="A4328"/>
      <c r="E4328"/>
    </row>
    <row r="4329" spans="1:5" x14ac:dyDescent="0.35">
      <c r="A4329"/>
      <c r="E4329"/>
    </row>
    <row r="4330" spans="1:5" x14ac:dyDescent="0.35">
      <c r="A4330"/>
      <c r="E4330"/>
    </row>
    <row r="4331" spans="1:5" x14ac:dyDescent="0.35">
      <c r="A4331"/>
      <c r="E4331"/>
    </row>
    <row r="4332" spans="1:5" x14ac:dyDescent="0.35">
      <c r="A4332"/>
      <c r="E4332"/>
    </row>
    <row r="4333" spans="1:5" x14ac:dyDescent="0.35">
      <c r="A4333"/>
      <c r="E4333"/>
    </row>
    <row r="4334" spans="1:5" x14ac:dyDescent="0.35">
      <c r="A4334"/>
      <c r="E4334"/>
    </row>
    <row r="4335" spans="1:5" x14ac:dyDescent="0.35">
      <c r="A4335"/>
      <c r="E4335"/>
    </row>
    <row r="4336" spans="1:5" x14ac:dyDescent="0.35">
      <c r="A4336"/>
      <c r="E4336"/>
    </row>
    <row r="4337" spans="1:5" x14ac:dyDescent="0.35">
      <c r="A4337"/>
      <c r="E4337"/>
    </row>
    <row r="4338" spans="1:5" x14ac:dyDescent="0.35">
      <c r="A4338"/>
      <c r="E4338"/>
    </row>
    <row r="4339" spans="1:5" x14ac:dyDescent="0.35">
      <c r="A4339"/>
      <c r="E4339"/>
    </row>
    <row r="4340" spans="1:5" x14ac:dyDescent="0.35">
      <c r="A4340"/>
      <c r="E4340"/>
    </row>
    <row r="4341" spans="1:5" x14ac:dyDescent="0.35">
      <c r="A4341"/>
      <c r="E4341"/>
    </row>
    <row r="4342" spans="1:5" x14ac:dyDescent="0.35">
      <c r="A4342"/>
      <c r="E4342"/>
    </row>
    <row r="4343" spans="1:5" x14ac:dyDescent="0.35">
      <c r="A4343"/>
      <c r="E4343"/>
    </row>
    <row r="4344" spans="1:5" x14ac:dyDescent="0.35">
      <c r="A4344"/>
      <c r="E4344"/>
    </row>
    <row r="4345" spans="1:5" x14ac:dyDescent="0.35">
      <c r="A4345"/>
      <c r="E4345"/>
    </row>
    <row r="4346" spans="1:5" x14ac:dyDescent="0.35">
      <c r="A4346"/>
      <c r="E4346"/>
    </row>
    <row r="4347" spans="1:5" x14ac:dyDescent="0.35">
      <c r="A4347"/>
      <c r="E4347"/>
    </row>
    <row r="4348" spans="1:5" x14ac:dyDescent="0.35">
      <c r="A4348"/>
      <c r="E4348"/>
    </row>
    <row r="4349" spans="1:5" x14ac:dyDescent="0.35">
      <c r="A4349"/>
      <c r="E4349"/>
    </row>
    <row r="4350" spans="1:5" x14ac:dyDescent="0.35">
      <c r="A4350"/>
      <c r="E4350"/>
    </row>
    <row r="4351" spans="1:5" x14ac:dyDescent="0.35">
      <c r="A4351"/>
      <c r="E4351"/>
    </row>
    <row r="4352" spans="1:5" x14ac:dyDescent="0.35">
      <c r="A4352"/>
      <c r="E4352"/>
    </row>
    <row r="4353" spans="1:5" x14ac:dyDescent="0.35">
      <c r="A4353"/>
      <c r="E4353"/>
    </row>
    <row r="4354" spans="1:5" x14ac:dyDescent="0.35">
      <c r="A4354"/>
      <c r="E4354"/>
    </row>
    <row r="4355" spans="1:5" x14ac:dyDescent="0.35">
      <c r="A4355"/>
      <c r="E4355"/>
    </row>
    <row r="4356" spans="1:5" x14ac:dyDescent="0.35">
      <c r="A4356"/>
      <c r="E4356"/>
    </row>
    <row r="4357" spans="1:5" x14ac:dyDescent="0.35">
      <c r="A4357"/>
      <c r="E4357"/>
    </row>
    <row r="4358" spans="1:5" x14ac:dyDescent="0.35">
      <c r="A4358"/>
      <c r="E4358"/>
    </row>
    <row r="4359" spans="1:5" x14ac:dyDescent="0.35">
      <c r="A4359"/>
      <c r="E4359"/>
    </row>
    <row r="4360" spans="1:5" x14ac:dyDescent="0.35">
      <c r="A4360"/>
      <c r="E4360"/>
    </row>
    <row r="4361" spans="1:5" x14ac:dyDescent="0.35">
      <c r="A4361"/>
      <c r="E4361"/>
    </row>
    <row r="4362" spans="1:5" x14ac:dyDescent="0.35">
      <c r="A4362"/>
      <c r="E4362"/>
    </row>
    <row r="4363" spans="1:5" x14ac:dyDescent="0.35">
      <c r="A4363"/>
      <c r="E4363"/>
    </row>
    <row r="4364" spans="1:5" x14ac:dyDescent="0.35">
      <c r="A4364"/>
      <c r="E4364"/>
    </row>
    <row r="4365" spans="1:5" x14ac:dyDescent="0.35">
      <c r="A4365"/>
      <c r="E4365"/>
    </row>
    <row r="4366" spans="1:5" x14ac:dyDescent="0.35">
      <c r="A4366"/>
      <c r="E4366"/>
    </row>
    <row r="4367" spans="1:5" x14ac:dyDescent="0.35">
      <c r="A4367"/>
      <c r="E4367"/>
    </row>
    <row r="4368" spans="1:5" x14ac:dyDescent="0.35">
      <c r="A4368"/>
      <c r="E4368"/>
    </row>
    <row r="4369" spans="1:5" x14ac:dyDescent="0.35">
      <c r="A4369"/>
      <c r="E4369"/>
    </row>
    <row r="4370" spans="1:5" x14ac:dyDescent="0.35">
      <c r="A4370"/>
      <c r="E4370"/>
    </row>
    <row r="4371" spans="1:5" x14ac:dyDescent="0.35">
      <c r="A4371"/>
      <c r="E4371"/>
    </row>
    <row r="4372" spans="1:5" x14ac:dyDescent="0.35">
      <c r="A4372"/>
      <c r="E4372"/>
    </row>
    <row r="4373" spans="1:5" x14ac:dyDescent="0.35">
      <c r="A4373"/>
      <c r="E4373"/>
    </row>
    <row r="4374" spans="1:5" x14ac:dyDescent="0.35">
      <c r="A4374"/>
      <c r="E4374"/>
    </row>
    <row r="4375" spans="1:5" x14ac:dyDescent="0.35">
      <c r="A4375"/>
      <c r="E4375"/>
    </row>
    <row r="4376" spans="1:5" x14ac:dyDescent="0.35">
      <c r="A4376"/>
      <c r="E4376"/>
    </row>
    <row r="4377" spans="1:5" x14ac:dyDescent="0.35">
      <c r="A4377"/>
      <c r="E4377"/>
    </row>
    <row r="4378" spans="1:5" x14ac:dyDescent="0.35">
      <c r="A4378"/>
      <c r="E4378"/>
    </row>
    <row r="4379" spans="1:5" x14ac:dyDescent="0.35">
      <c r="A4379"/>
      <c r="E4379"/>
    </row>
    <row r="4380" spans="1:5" x14ac:dyDescent="0.35">
      <c r="A4380"/>
      <c r="E4380"/>
    </row>
    <row r="4381" spans="1:5" x14ac:dyDescent="0.35">
      <c r="A4381"/>
      <c r="E4381"/>
    </row>
    <row r="4382" spans="1:5" x14ac:dyDescent="0.35">
      <c r="A4382"/>
      <c r="E4382"/>
    </row>
    <row r="4383" spans="1:5" x14ac:dyDescent="0.35">
      <c r="A4383"/>
      <c r="E4383"/>
    </row>
    <row r="4384" spans="1:5" x14ac:dyDescent="0.35">
      <c r="A4384"/>
      <c r="E4384"/>
    </row>
    <row r="4385" spans="1:5" x14ac:dyDescent="0.35">
      <c r="A4385"/>
      <c r="E4385"/>
    </row>
    <row r="4386" spans="1:5" x14ac:dyDescent="0.35">
      <c r="A4386"/>
      <c r="E4386"/>
    </row>
    <row r="4387" spans="1:5" x14ac:dyDescent="0.35">
      <c r="A4387"/>
      <c r="E4387"/>
    </row>
    <row r="4388" spans="1:5" x14ac:dyDescent="0.35">
      <c r="A4388"/>
      <c r="E4388"/>
    </row>
    <row r="4389" spans="1:5" x14ac:dyDescent="0.35">
      <c r="A4389"/>
      <c r="E4389"/>
    </row>
    <row r="4390" spans="1:5" x14ac:dyDescent="0.35">
      <c r="A4390"/>
      <c r="E4390"/>
    </row>
    <row r="4391" spans="1:5" x14ac:dyDescent="0.35">
      <c r="A4391"/>
      <c r="E4391"/>
    </row>
    <row r="4392" spans="1:5" x14ac:dyDescent="0.35">
      <c r="A4392"/>
      <c r="E4392"/>
    </row>
    <row r="4393" spans="1:5" x14ac:dyDescent="0.35">
      <c r="A4393"/>
      <c r="E4393"/>
    </row>
    <row r="4394" spans="1:5" x14ac:dyDescent="0.35">
      <c r="A4394"/>
      <c r="E4394"/>
    </row>
    <row r="4395" spans="1:5" x14ac:dyDescent="0.35">
      <c r="A4395"/>
      <c r="E4395"/>
    </row>
    <row r="4396" spans="1:5" x14ac:dyDescent="0.35">
      <c r="A4396"/>
      <c r="E4396"/>
    </row>
    <row r="4397" spans="1:5" x14ac:dyDescent="0.35">
      <c r="A4397"/>
      <c r="E4397"/>
    </row>
    <row r="4398" spans="1:5" x14ac:dyDescent="0.35">
      <c r="A4398"/>
      <c r="E4398"/>
    </row>
    <row r="4399" spans="1:5" x14ac:dyDescent="0.35">
      <c r="A4399"/>
      <c r="E4399"/>
    </row>
    <row r="4400" spans="1:5" x14ac:dyDescent="0.35">
      <c r="A4400"/>
      <c r="E4400"/>
    </row>
    <row r="4401" spans="1:5" x14ac:dyDescent="0.35">
      <c r="A4401"/>
      <c r="E4401"/>
    </row>
    <row r="4402" spans="1:5" x14ac:dyDescent="0.35">
      <c r="A4402"/>
      <c r="E4402"/>
    </row>
    <row r="4403" spans="1:5" x14ac:dyDescent="0.35">
      <c r="A4403"/>
      <c r="E4403"/>
    </row>
    <row r="4404" spans="1:5" x14ac:dyDescent="0.35">
      <c r="A4404"/>
      <c r="E4404"/>
    </row>
    <row r="4405" spans="1:5" x14ac:dyDescent="0.35">
      <c r="A4405"/>
      <c r="E4405"/>
    </row>
    <row r="4406" spans="1:5" x14ac:dyDescent="0.35">
      <c r="A4406"/>
      <c r="E4406"/>
    </row>
    <row r="4407" spans="1:5" x14ac:dyDescent="0.35">
      <c r="A4407"/>
      <c r="E4407"/>
    </row>
    <row r="4408" spans="1:5" x14ac:dyDescent="0.35">
      <c r="A4408"/>
      <c r="E4408"/>
    </row>
    <row r="4409" spans="1:5" x14ac:dyDescent="0.35">
      <c r="A4409"/>
      <c r="E4409"/>
    </row>
    <row r="4410" spans="1:5" x14ac:dyDescent="0.35">
      <c r="A4410"/>
      <c r="E4410"/>
    </row>
    <row r="4411" spans="1:5" x14ac:dyDescent="0.35">
      <c r="A4411"/>
      <c r="E4411"/>
    </row>
    <row r="4412" spans="1:5" x14ac:dyDescent="0.35">
      <c r="A4412"/>
      <c r="E4412"/>
    </row>
    <row r="4413" spans="1:5" x14ac:dyDescent="0.35">
      <c r="A4413"/>
      <c r="E4413"/>
    </row>
    <row r="4414" spans="1:5" x14ac:dyDescent="0.35">
      <c r="A4414"/>
      <c r="E4414"/>
    </row>
    <row r="4415" spans="1:5" x14ac:dyDescent="0.35">
      <c r="A4415"/>
      <c r="E4415"/>
    </row>
    <row r="4416" spans="1:5" x14ac:dyDescent="0.35">
      <c r="A4416"/>
      <c r="E4416"/>
    </row>
    <row r="4417" spans="1:5" x14ac:dyDescent="0.35">
      <c r="A4417"/>
      <c r="E4417"/>
    </row>
    <row r="4418" spans="1:5" x14ac:dyDescent="0.35">
      <c r="A4418"/>
      <c r="E4418"/>
    </row>
    <row r="4419" spans="1:5" x14ac:dyDescent="0.35">
      <c r="A4419"/>
      <c r="E4419"/>
    </row>
    <row r="4420" spans="1:5" x14ac:dyDescent="0.35">
      <c r="A4420"/>
      <c r="E4420"/>
    </row>
    <row r="4421" spans="1:5" x14ac:dyDescent="0.35">
      <c r="A4421"/>
      <c r="E4421"/>
    </row>
    <row r="4422" spans="1:5" x14ac:dyDescent="0.35">
      <c r="A4422"/>
      <c r="E4422"/>
    </row>
    <row r="4423" spans="1:5" x14ac:dyDescent="0.35">
      <c r="A4423"/>
      <c r="E4423"/>
    </row>
    <row r="4424" spans="1:5" x14ac:dyDescent="0.35">
      <c r="A4424"/>
      <c r="E4424"/>
    </row>
    <row r="4425" spans="1:5" x14ac:dyDescent="0.35">
      <c r="A4425"/>
      <c r="E4425"/>
    </row>
    <row r="4426" spans="1:5" x14ac:dyDescent="0.35">
      <c r="A4426"/>
      <c r="E4426"/>
    </row>
    <row r="4427" spans="1:5" x14ac:dyDescent="0.35">
      <c r="A4427"/>
      <c r="E4427"/>
    </row>
    <row r="4428" spans="1:5" x14ac:dyDescent="0.35">
      <c r="A4428"/>
      <c r="E4428"/>
    </row>
    <row r="4429" spans="1:5" x14ac:dyDescent="0.35">
      <c r="A4429"/>
      <c r="E4429"/>
    </row>
    <row r="4430" spans="1:5" x14ac:dyDescent="0.35">
      <c r="A4430"/>
      <c r="E4430"/>
    </row>
    <row r="4431" spans="1:5" x14ac:dyDescent="0.35">
      <c r="A4431"/>
      <c r="E4431"/>
    </row>
    <row r="4432" spans="1:5" x14ac:dyDescent="0.35">
      <c r="A4432"/>
      <c r="E4432"/>
    </row>
    <row r="4433" spans="1:5" x14ac:dyDescent="0.35">
      <c r="A4433"/>
      <c r="E4433"/>
    </row>
    <row r="4434" spans="1:5" x14ac:dyDescent="0.35">
      <c r="A4434"/>
      <c r="E4434"/>
    </row>
    <row r="4435" spans="1:5" x14ac:dyDescent="0.35">
      <c r="A4435"/>
      <c r="E4435"/>
    </row>
    <row r="4436" spans="1:5" x14ac:dyDescent="0.35">
      <c r="A4436"/>
      <c r="E4436"/>
    </row>
    <row r="4437" spans="1:5" x14ac:dyDescent="0.35">
      <c r="A4437"/>
      <c r="E4437"/>
    </row>
    <row r="4438" spans="1:5" x14ac:dyDescent="0.35">
      <c r="A4438"/>
      <c r="E4438"/>
    </row>
    <row r="4439" spans="1:5" x14ac:dyDescent="0.35">
      <c r="A4439"/>
      <c r="E4439"/>
    </row>
    <row r="4440" spans="1:5" x14ac:dyDescent="0.35">
      <c r="A4440"/>
      <c r="E4440"/>
    </row>
    <row r="4441" spans="1:5" x14ac:dyDescent="0.35">
      <c r="A4441"/>
      <c r="E4441"/>
    </row>
    <row r="4442" spans="1:5" x14ac:dyDescent="0.35">
      <c r="A4442"/>
      <c r="E4442"/>
    </row>
    <row r="4443" spans="1:5" x14ac:dyDescent="0.35">
      <c r="A4443"/>
      <c r="E4443"/>
    </row>
    <row r="4444" spans="1:5" x14ac:dyDescent="0.35">
      <c r="A4444"/>
      <c r="E4444"/>
    </row>
    <row r="4445" spans="1:5" x14ac:dyDescent="0.35">
      <c r="A4445"/>
      <c r="E4445"/>
    </row>
    <row r="4446" spans="1:5" x14ac:dyDescent="0.35">
      <c r="A4446"/>
      <c r="E4446"/>
    </row>
    <row r="4447" spans="1:5" x14ac:dyDescent="0.35">
      <c r="A4447"/>
      <c r="E4447"/>
    </row>
    <row r="4448" spans="1:5" x14ac:dyDescent="0.35">
      <c r="A4448"/>
      <c r="E4448"/>
    </row>
    <row r="4449" spans="1:5" x14ac:dyDescent="0.35">
      <c r="A4449"/>
      <c r="E4449"/>
    </row>
    <row r="4450" spans="1:5" x14ac:dyDescent="0.35">
      <c r="A4450"/>
      <c r="E4450"/>
    </row>
    <row r="4451" spans="1:5" x14ac:dyDescent="0.35">
      <c r="A4451"/>
      <c r="E4451"/>
    </row>
    <row r="4452" spans="1:5" x14ac:dyDescent="0.35">
      <c r="A4452"/>
      <c r="E4452"/>
    </row>
    <row r="4453" spans="1:5" x14ac:dyDescent="0.35">
      <c r="A4453"/>
      <c r="E4453"/>
    </row>
    <row r="4454" spans="1:5" x14ac:dyDescent="0.35">
      <c r="A4454"/>
      <c r="E4454"/>
    </row>
    <row r="4455" spans="1:5" x14ac:dyDescent="0.35">
      <c r="A4455"/>
      <c r="E4455"/>
    </row>
    <row r="4456" spans="1:5" x14ac:dyDescent="0.35">
      <c r="A4456"/>
      <c r="E4456"/>
    </row>
    <row r="4457" spans="1:5" x14ac:dyDescent="0.35">
      <c r="A4457"/>
      <c r="E4457"/>
    </row>
    <row r="4458" spans="1:5" x14ac:dyDescent="0.35">
      <c r="A4458"/>
      <c r="E4458"/>
    </row>
    <row r="4459" spans="1:5" x14ac:dyDescent="0.35">
      <c r="A4459"/>
      <c r="E4459"/>
    </row>
    <row r="4460" spans="1:5" x14ac:dyDescent="0.35">
      <c r="A4460"/>
      <c r="E4460"/>
    </row>
    <row r="4461" spans="1:5" x14ac:dyDescent="0.35">
      <c r="A4461"/>
      <c r="E4461"/>
    </row>
    <row r="4462" spans="1:5" x14ac:dyDescent="0.35">
      <c r="A4462"/>
      <c r="E4462"/>
    </row>
    <row r="4463" spans="1:5" x14ac:dyDescent="0.35">
      <c r="A4463"/>
      <c r="E4463"/>
    </row>
    <row r="4464" spans="1:5" x14ac:dyDescent="0.35">
      <c r="A4464"/>
      <c r="E4464"/>
    </row>
    <row r="4465" spans="1:5" x14ac:dyDescent="0.35">
      <c r="A4465"/>
      <c r="E4465"/>
    </row>
    <row r="4466" spans="1:5" x14ac:dyDescent="0.35">
      <c r="A4466"/>
      <c r="E4466"/>
    </row>
    <row r="4467" spans="1:5" x14ac:dyDescent="0.35">
      <c r="A4467"/>
      <c r="E4467"/>
    </row>
    <row r="4468" spans="1:5" x14ac:dyDescent="0.35">
      <c r="A4468"/>
      <c r="E4468"/>
    </row>
    <row r="4469" spans="1:5" x14ac:dyDescent="0.35">
      <c r="A4469"/>
      <c r="E4469"/>
    </row>
    <row r="4470" spans="1:5" x14ac:dyDescent="0.35">
      <c r="A4470"/>
      <c r="E4470"/>
    </row>
    <row r="4471" spans="1:5" x14ac:dyDescent="0.35">
      <c r="A4471"/>
      <c r="E4471"/>
    </row>
    <row r="4472" spans="1:5" x14ac:dyDescent="0.35">
      <c r="A4472"/>
      <c r="E4472"/>
    </row>
    <row r="4473" spans="1:5" x14ac:dyDescent="0.35">
      <c r="A4473"/>
      <c r="E4473"/>
    </row>
    <row r="4474" spans="1:5" x14ac:dyDescent="0.35">
      <c r="A4474"/>
      <c r="E4474"/>
    </row>
    <row r="4475" spans="1:5" x14ac:dyDescent="0.35">
      <c r="A4475"/>
      <c r="E4475"/>
    </row>
    <row r="4476" spans="1:5" x14ac:dyDescent="0.35">
      <c r="A4476"/>
      <c r="E4476"/>
    </row>
    <row r="4477" spans="1:5" x14ac:dyDescent="0.35">
      <c r="A4477"/>
      <c r="E4477"/>
    </row>
    <row r="4478" spans="1:5" x14ac:dyDescent="0.35">
      <c r="A4478"/>
      <c r="E4478"/>
    </row>
    <row r="4479" spans="1:5" x14ac:dyDescent="0.35">
      <c r="A4479"/>
      <c r="E4479"/>
    </row>
    <row r="4480" spans="1:5" x14ac:dyDescent="0.35">
      <c r="A4480"/>
      <c r="E4480"/>
    </row>
    <row r="4481" spans="1:5" x14ac:dyDescent="0.35">
      <c r="A4481"/>
      <c r="E4481"/>
    </row>
    <row r="4482" spans="1:5" x14ac:dyDescent="0.35">
      <c r="A4482"/>
      <c r="E4482"/>
    </row>
    <row r="4483" spans="1:5" x14ac:dyDescent="0.35">
      <c r="A4483"/>
      <c r="E4483"/>
    </row>
    <row r="4484" spans="1:5" x14ac:dyDescent="0.35">
      <c r="A4484"/>
      <c r="E4484"/>
    </row>
    <row r="4485" spans="1:5" x14ac:dyDescent="0.35">
      <c r="A4485"/>
      <c r="E4485"/>
    </row>
    <row r="4486" spans="1:5" x14ac:dyDescent="0.35">
      <c r="A4486"/>
      <c r="E4486"/>
    </row>
    <row r="4487" spans="1:5" x14ac:dyDescent="0.35">
      <c r="A4487"/>
      <c r="E4487"/>
    </row>
    <row r="4488" spans="1:5" x14ac:dyDescent="0.35">
      <c r="A4488"/>
      <c r="E4488"/>
    </row>
    <row r="4489" spans="1:5" x14ac:dyDescent="0.35">
      <c r="A4489"/>
      <c r="E4489"/>
    </row>
    <row r="4490" spans="1:5" x14ac:dyDescent="0.35">
      <c r="A4490"/>
      <c r="E4490"/>
    </row>
    <row r="4491" spans="1:5" x14ac:dyDescent="0.35">
      <c r="A4491"/>
      <c r="E4491"/>
    </row>
    <row r="4492" spans="1:5" x14ac:dyDescent="0.35">
      <c r="A4492"/>
      <c r="E4492"/>
    </row>
    <row r="4493" spans="1:5" x14ac:dyDescent="0.35">
      <c r="A4493"/>
      <c r="E4493"/>
    </row>
    <row r="4494" spans="1:5" x14ac:dyDescent="0.35">
      <c r="A4494"/>
      <c r="E4494"/>
    </row>
    <row r="4495" spans="1:5" x14ac:dyDescent="0.35">
      <c r="A4495"/>
      <c r="E4495"/>
    </row>
    <row r="4496" spans="1:5" x14ac:dyDescent="0.35">
      <c r="A4496"/>
      <c r="E4496"/>
    </row>
    <row r="4497" spans="1:5" x14ac:dyDescent="0.35">
      <c r="A4497"/>
      <c r="E4497"/>
    </row>
    <row r="4498" spans="1:5" x14ac:dyDescent="0.35">
      <c r="A4498"/>
      <c r="E4498"/>
    </row>
    <row r="4499" spans="1:5" x14ac:dyDescent="0.35">
      <c r="A4499"/>
      <c r="E4499"/>
    </row>
    <row r="4500" spans="1:5" x14ac:dyDescent="0.35">
      <c r="A4500"/>
      <c r="E4500"/>
    </row>
    <row r="4501" spans="1:5" x14ac:dyDescent="0.35">
      <c r="A4501"/>
      <c r="E4501"/>
    </row>
    <row r="4502" spans="1:5" x14ac:dyDescent="0.35">
      <c r="A4502"/>
      <c r="E4502"/>
    </row>
    <row r="4503" spans="1:5" x14ac:dyDescent="0.35">
      <c r="A4503"/>
      <c r="E4503"/>
    </row>
    <row r="4504" spans="1:5" x14ac:dyDescent="0.35">
      <c r="A4504"/>
      <c r="E4504"/>
    </row>
    <row r="4505" spans="1:5" x14ac:dyDescent="0.35">
      <c r="A4505"/>
      <c r="E4505"/>
    </row>
    <row r="4506" spans="1:5" x14ac:dyDescent="0.35">
      <c r="A4506"/>
      <c r="E4506"/>
    </row>
    <row r="4507" spans="1:5" x14ac:dyDescent="0.35">
      <c r="A4507"/>
      <c r="E4507"/>
    </row>
    <row r="4508" spans="1:5" x14ac:dyDescent="0.35">
      <c r="A4508"/>
      <c r="E4508"/>
    </row>
    <row r="4509" spans="1:5" x14ac:dyDescent="0.35">
      <c r="A4509"/>
      <c r="E4509"/>
    </row>
    <row r="4510" spans="1:5" x14ac:dyDescent="0.35">
      <c r="A4510"/>
      <c r="E4510"/>
    </row>
    <row r="4511" spans="1:5" x14ac:dyDescent="0.35">
      <c r="A4511"/>
      <c r="E4511"/>
    </row>
    <row r="4512" spans="1:5" x14ac:dyDescent="0.35">
      <c r="A4512"/>
      <c r="E4512"/>
    </row>
    <row r="4513" spans="1:5" x14ac:dyDescent="0.35">
      <c r="A4513"/>
      <c r="E4513"/>
    </row>
    <row r="4514" spans="1:5" x14ac:dyDescent="0.35">
      <c r="A4514"/>
      <c r="E4514"/>
    </row>
    <row r="4515" spans="1:5" x14ac:dyDescent="0.35">
      <c r="A4515"/>
      <c r="E4515"/>
    </row>
    <row r="4516" spans="1:5" x14ac:dyDescent="0.35">
      <c r="A4516"/>
      <c r="E4516"/>
    </row>
    <row r="4517" spans="1:5" x14ac:dyDescent="0.35">
      <c r="A4517"/>
      <c r="E4517"/>
    </row>
    <row r="4518" spans="1:5" x14ac:dyDescent="0.35">
      <c r="A4518"/>
      <c r="E4518"/>
    </row>
    <row r="4519" spans="1:5" x14ac:dyDescent="0.35">
      <c r="A4519"/>
      <c r="E4519"/>
    </row>
    <row r="4520" spans="1:5" x14ac:dyDescent="0.35">
      <c r="A4520"/>
      <c r="E4520"/>
    </row>
    <row r="4521" spans="1:5" x14ac:dyDescent="0.35">
      <c r="A4521"/>
      <c r="E4521"/>
    </row>
    <row r="4522" spans="1:5" x14ac:dyDescent="0.35">
      <c r="A4522"/>
      <c r="E4522"/>
    </row>
    <row r="4523" spans="1:5" x14ac:dyDescent="0.35">
      <c r="A4523"/>
      <c r="E4523"/>
    </row>
    <row r="4524" spans="1:5" x14ac:dyDescent="0.35">
      <c r="A4524"/>
      <c r="E4524"/>
    </row>
    <row r="4525" spans="1:5" x14ac:dyDescent="0.35">
      <c r="A4525"/>
      <c r="E4525"/>
    </row>
    <row r="4526" spans="1:5" x14ac:dyDescent="0.35">
      <c r="A4526"/>
      <c r="E4526"/>
    </row>
    <row r="4527" spans="1:5" x14ac:dyDescent="0.35">
      <c r="A4527"/>
      <c r="E4527"/>
    </row>
    <row r="4528" spans="1:5" x14ac:dyDescent="0.35">
      <c r="A4528"/>
      <c r="E4528"/>
    </row>
    <row r="4529" spans="1:5" x14ac:dyDescent="0.35">
      <c r="A4529"/>
      <c r="E4529"/>
    </row>
    <row r="4530" spans="1:5" x14ac:dyDescent="0.35">
      <c r="A4530"/>
      <c r="E4530"/>
    </row>
    <row r="4531" spans="1:5" x14ac:dyDescent="0.35">
      <c r="A4531"/>
      <c r="E4531"/>
    </row>
    <row r="4532" spans="1:5" x14ac:dyDescent="0.35">
      <c r="A4532"/>
      <c r="E4532"/>
    </row>
    <row r="4533" spans="1:5" x14ac:dyDescent="0.35">
      <c r="A4533"/>
      <c r="E4533"/>
    </row>
    <row r="4534" spans="1:5" x14ac:dyDescent="0.35">
      <c r="A4534"/>
      <c r="E4534"/>
    </row>
    <row r="4535" spans="1:5" x14ac:dyDescent="0.35">
      <c r="A4535"/>
      <c r="E4535"/>
    </row>
    <row r="4536" spans="1:5" x14ac:dyDescent="0.35">
      <c r="A4536"/>
      <c r="E4536"/>
    </row>
    <row r="4537" spans="1:5" x14ac:dyDescent="0.35">
      <c r="A4537"/>
      <c r="E4537"/>
    </row>
    <row r="4538" spans="1:5" x14ac:dyDescent="0.35">
      <c r="A4538"/>
      <c r="E4538"/>
    </row>
    <row r="4539" spans="1:5" x14ac:dyDescent="0.35">
      <c r="A4539"/>
      <c r="E4539"/>
    </row>
    <row r="4540" spans="1:5" x14ac:dyDescent="0.35">
      <c r="A4540"/>
      <c r="E4540"/>
    </row>
    <row r="4541" spans="1:5" x14ac:dyDescent="0.35">
      <c r="A4541"/>
      <c r="E4541"/>
    </row>
    <row r="4542" spans="1:5" x14ac:dyDescent="0.35">
      <c r="A4542"/>
      <c r="E4542"/>
    </row>
    <row r="4543" spans="1:5" x14ac:dyDescent="0.35">
      <c r="A4543"/>
      <c r="E4543"/>
    </row>
    <row r="4544" spans="1:5" x14ac:dyDescent="0.35">
      <c r="A4544"/>
      <c r="E4544"/>
    </row>
    <row r="4545" spans="1:5" x14ac:dyDescent="0.35">
      <c r="A4545"/>
      <c r="E4545"/>
    </row>
    <row r="4546" spans="1:5" x14ac:dyDescent="0.35">
      <c r="A4546"/>
      <c r="E4546"/>
    </row>
    <row r="4547" spans="1:5" x14ac:dyDescent="0.35">
      <c r="A4547"/>
      <c r="E4547"/>
    </row>
    <row r="4548" spans="1:5" x14ac:dyDescent="0.35">
      <c r="A4548"/>
      <c r="E4548"/>
    </row>
    <row r="4549" spans="1:5" x14ac:dyDescent="0.35">
      <c r="A4549"/>
      <c r="E4549"/>
    </row>
    <row r="4550" spans="1:5" x14ac:dyDescent="0.35">
      <c r="A4550"/>
      <c r="E4550"/>
    </row>
    <row r="4551" spans="1:5" x14ac:dyDescent="0.35">
      <c r="A4551"/>
      <c r="E4551"/>
    </row>
    <row r="4552" spans="1:5" x14ac:dyDescent="0.35">
      <c r="A4552"/>
      <c r="E4552"/>
    </row>
    <row r="4553" spans="1:5" x14ac:dyDescent="0.35">
      <c r="A4553"/>
      <c r="E4553"/>
    </row>
    <row r="4554" spans="1:5" x14ac:dyDescent="0.35">
      <c r="A4554"/>
      <c r="E4554"/>
    </row>
    <row r="4555" spans="1:5" x14ac:dyDescent="0.35">
      <c r="A4555"/>
      <c r="E4555"/>
    </row>
    <row r="4556" spans="1:5" x14ac:dyDescent="0.35">
      <c r="A4556"/>
      <c r="E4556"/>
    </row>
    <row r="4557" spans="1:5" x14ac:dyDescent="0.35">
      <c r="A4557"/>
      <c r="E4557"/>
    </row>
    <row r="4558" spans="1:5" x14ac:dyDescent="0.35">
      <c r="A4558"/>
      <c r="E4558"/>
    </row>
    <row r="4559" spans="1:5" x14ac:dyDescent="0.35">
      <c r="A4559"/>
      <c r="E4559"/>
    </row>
    <row r="4560" spans="1:5" x14ac:dyDescent="0.35">
      <c r="A4560"/>
      <c r="E4560"/>
    </row>
    <row r="4561" spans="1:5" x14ac:dyDescent="0.35">
      <c r="A4561"/>
      <c r="E4561"/>
    </row>
    <row r="4562" spans="1:5" x14ac:dyDescent="0.35">
      <c r="A4562"/>
      <c r="E4562"/>
    </row>
    <row r="4563" spans="1:5" x14ac:dyDescent="0.35">
      <c r="A4563"/>
      <c r="E4563"/>
    </row>
    <row r="4564" spans="1:5" x14ac:dyDescent="0.35">
      <c r="A4564"/>
      <c r="E4564"/>
    </row>
    <row r="4565" spans="1:5" x14ac:dyDescent="0.35">
      <c r="A4565"/>
      <c r="E4565"/>
    </row>
    <row r="4566" spans="1:5" x14ac:dyDescent="0.35">
      <c r="A4566"/>
      <c r="E4566"/>
    </row>
    <row r="4567" spans="1:5" x14ac:dyDescent="0.35">
      <c r="A4567"/>
      <c r="E4567"/>
    </row>
    <row r="4568" spans="1:5" x14ac:dyDescent="0.35">
      <c r="A4568"/>
      <c r="E4568"/>
    </row>
    <row r="4569" spans="1:5" x14ac:dyDescent="0.35">
      <c r="A4569"/>
      <c r="E4569"/>
    </row>
    <row r="4570" spans="1:5" x14ac:dyDescent="0.35">
      <c r="A4570"/>
      <c r="E4570"/>
    </row>
    <row r="4571" spans="1:5" x14ac:dyDescent="0.35">
      <c r="A4571"/>
      <c r="E4571"/>
    </row>
    <row r="4572" spans="1:5" x14ac:dyDescent="0.35">
      <c r="A4572"/>
      <c r="E4572"/>
    </row>
    <row r="4573" spans="1:5" x14ac:dyDescent="0.35">
      <c r="A4573"/>
      <c r="E4573"/>
    </row>
    <row r="4574" spans="1:5" x14ac:dyDescent="0.35">
      <c r="A4574"/>
      <c r="E4574"/>
    </row>
    <row r="4575" spans="1:5" x14ac:dyDescent="0.35">
      <c r="A4575"/>
      <c r="E4575"/>
    </row>
    <row r="4576" spans="1:5" x14ac:dyDescent="0.35">
      <c r="A4576"/>
      <c r="E4576"/>
    </row>
    <row r="4577" spans="1:5" x14ac:dyDescent="0.35">
      <c r="A4577"/>
      <c r="E4577"/>
    </row>
    <row r="4578" spans="1:5" x14ac:dyDescent="0.35">
      <c r="A4578"/>
      <c r="E4578"/>
    </row>
    <row r="4579" spans="1:5" x14ac:dyDescent="0.35">
      <c r="A4579"/>
      <c r="E4579"/>
    </row>
    <row r="4580" spans="1:5" x14ac:dyDescent="0.35">
      <c r="A4580"/>
      <c r="E4580"/>
    </row>
    <row r="4581" spans="1:5" x14ac:dyDescent="0.35">
      <c r="A4581"/>
      <c r="E4581"/>
    </row>
    <row r="4582" spans="1:5" x14ac:dyDescent="0.35">
      <c r="A4582"/>
      <c r="E4582"/>
    </row>
    <row r="4583" spans="1:5" x14ac:dyDescent="0.35">
      <c r="A4583"/>
      <c r="E4583"/>
    </row>
    <row r="4584" spans="1:5" x14ac:dyDescent="0.35">
      <c r="A4584"/>
      <c r="E4584"/>
    </row>
    <row r="4585" spans="1:5" x14ac:dyDescent="0.35">
      <c r="A4585"/>
      <c r="E4585"/>
    </row>
    <row r="4586" spans="1:5" x14ac:dyDescent="0.35">
      <c r="A4586"/>
      <c r="E4586"/>
    </row>
    <row r="4587" spans="1:5" x14ac:dyDescent="0.35">
      <c r="A4587"/>
      <c r="E4587"/>
    </row>
    <row r="4588" spans="1:5" x14ac:dyDescent="0.35">
      <c r="A4588"/>
      <c r="E4588"/>
    </row>
    <row r="4589" spans="1:5" x14ac:dyDescent="0.35">
      <c r="A4589"/>
      <c r="E4589"/>
    </row>
    <row r="4590" spans="1:5" x14ac:dyDescent="0.35">
      <c r="A4590"/>
      <c r="E4590"/>
    </row>
    <row r="4591" spans="1:5" x14ac:dyDescent="0.35">
      <c r="A4591"/>
      <c r="E4591"/>
    </row>
    <row r="4592" spans="1:5" x14ac:dyDescent="0.35">
      <c r="A4592"/>
      <c r="E4592"/>
    </row>
    <row r="4593" spans="1:5" x14ac:dyDescent="0.35">
      <c r="A4593"/>
      <c r="E4593"/>
    </row>
    <row r="4594" spans="1:5" x14ac:dyDescent="0.35">
      <c r="A4594"/>
      <c r="E4594"/>
    </row>
    <row r="4595" spans="1:5" x14ac:dyDescent="0.35">
      <c r="A4595"/>
      <c r="E4595"/>
    </row>
    <row r="4596" spans="1:5" x14ac:dyDescent="0.35">
      <c r="A4596"/>
      <c r="E4596"/>
    </row>
    <row r="4597" spans="1:5" x14ac:dyDescent="0.35">
      <c r="A4597"/>
      <c r="E4597"/>
    </row>
    <row r="4598" spans="1:5" x14ac:dyDescent="0.35">
      <c r="A4598"/>
      <c r="E4598"/>
    </row>
    <row r="4599" spans="1:5" x14ac:dyDescent="0.35">
      <c r="A4599"/>
      <c r="E4599"/>
    </row>
    <row r="4600" spans="1:5" x14ac:dyDescent="0.35">
      <c r="A4600"/>
      <c r="E4600"/>
    </row>
    <row r="4601" spans="1:5" x14ac:dyDescent="0.35">
      <c r="A4601"/>
      <c r="E4601"/>
    </row>
    <row r="4602" spans="1:5" x14ac:dyDescent="0.35">
      <c r="A4602"/>
      <c r="E4602"/>
    </row>
    <row r="4603" spans="1:5" x14ac:dyDescent="0.35">
      <c r="A4603"/>
      <c r="E4603"/>
    </row>
    <row r="4604" spans="1:5" x14ac:dyDescent="0.35">
      <c r="A4604"/>
      <c r="E4604"/>
    </row>
    <row r="4605" spans="1:5" x14ac:dyDescent="0.35">
      <c r="A4605"/>
      <c r="E4605"/>
    </row>
    <row r="4606" spans="1:5" x14ac:dyDescent="0.35">
      <c r="A4606"/>
      <c r="E4606"/>
    </row>
    <row r="4607" spans="1:5" x14ac:dyDescent="0.35">
      <c r="A4607"/>
      <c r="E4607"/>
    </row>
    <row r="4608" spans="1:5" x14ac:dyDescent="0.35">
      <c r="A4608"/>
      <c r="E4608"/>
    </row>
    <row r="4609" spans="1:5" x14ac:dyDescent="0.35">
      <c r="A4609"/>
      <c r="E4609"/>
    </row>
    <row r="4610" spans="1:5" x14ac:dyDescent="0.35">
      <c r="A4610"/>
      <c r="E4610"/>
    </row>
    <row r="4611" spans="1:5" x14ac:dyDescent="0.35">
      <c r="A4611"/>
      <c r="E4611"/>
    </row>
    <row r="4612" spans="1:5" x14ac:dyDescent="0.35">
      <c r="A4612"/>
      <c r="E4612"/>
    </row>
    <row r="4613" spans="1:5" x14ac:dyDescent="0.35">
      <c r="A4613"/>
      <c r="E4613"/>
    </row>
    <row r="4614" spans="1:5" x14ac:dyDescent="0.35">
      <c r="A4614"/>
      <c r="E4614"/>
    </row>
    <row r="4615" spans="1:5" x14ac:dyDescent="0.35">
      <c r="A4615"/>
      <c r="E4615"/>
    </row>
    <row r="4616" spans="1:5" x14ac:dyDescent="0.35">
      <c r="A4616"/>
      <c r="E4616"/>
    </row>
    <row r="4617" spans="1:5" x14ac:dyDescent="0.35">
      <c r="A4617"/>
      <c r="E4617"/>
    </row>
    <row r="4618" spans="1:5" x14ac:dyDescent="0.35">
      <c r="A4618"/>
      <c r="E4618"/>
    </row>
    <row r="4619" spans="1:5" x14ac:dyDescent="0.35">
      <c r="A4619"/>
      <c r="E4619"/>
    </row>
    <row r="4620" spans="1:5" x14ac:dyDescent="0.35">
      <c r="A4620"/>
      <c r="E4620"/>
    </row>
    <row r="4621" spans="1:5" x14ac:dyDescent="0.35">
      <c r="A4621"/>
      <c r="E4621"/>
    </row>
    <row r="4622" spans="1:5" x14ac:dyDescent="0.35">
      <c r="A4622"/>
      <c r="E4622"/>
    </row>
    <row r="4623" spans="1:5" x14ac:dyDescent="0.35">
      <c r="A4623"/>
      <c r="E4623"/>
    </row>
    <row r="4624" spans="1:5" x14ac:dyDescent="0.35">
      <c r="A4624"/>
      <c r="E4624"/>
    </row>
    <row r="4625" spans="1:5" x14ac:dyDescent="0.35">
      <c r="A4625"/>
      <c r="E4625"/>
    </row>
    <row r="4626" spans="1:5" x14ac:dyDescent="0.35">
      <c r="A4626"/>
      <c r="E4626"/>
    </row>
    <row r="4627" spans="1:5" x14ac:dyDescent="0.35">
      <c r="A4627"/>
      <c r="E4627"/>
    </row>
    <row r="4628" spans="1:5" x14ac:dyDescent="0.35">
      <c r="A4628"/>
      <c r="E4628"/>
    </row>
    <row r="4629" spans="1:5" x14ac:dyDescent="0.35">
      <c r="A4629"/>
      <c r="E4629"/>
    </row>
    <row r="4630" spans="1:5" x14ac:dyDescent="0.35">
      <c r="A4630"/>
      <c r="E4630"/>
    </row>
    <row r="4631" spans="1:5" x14ac:dyDescent="0.35">
      <c r="A4631"/>
      <c r="E4631"/>
    </row>
    <row r="4632" spans="1:5" x14ac:dyDescent="0.35">
      <c r="A4632"/>
      <c r="E4632"/>
    </row>
    <row r="4633" spans="1:5" x14ac:dyDescent="0.35">
      <c r="A4633"/>
      <c r="E4633"/>
    </row>
    <row r="4634" spans="1:5" x14ac:dyDescent="0.35">
      <c r="A4634"/>
      <c r="E4634"/>
    </row>
    <row r="4635" spans="1:5" x14ac:dyDescent="0.35">
      <c r="A4635"/>
      <c r="E4635"/>
    </row>
    <row r="4636" spans="1:5" x14ac:dyDescent="0.35">
      <c r="A4636"/>
      <c r="E4636"/>
    </row>
    <row r="4637" spans="1:5" x14ac:dyDescent="0.35">
      <c r="A4637"/>
      <c r="E4637"/>
    </row>
    <row r="4638" spans="1:5" x14ac:dyDescent="0.35">
      <c r="A4638"/>
      <c r="E4638"/>
    </row>
    <row r="4639" spans="1:5" x14ac:dyDescent="0.35">
      <c r="A4639"/>
      <c r="E4639"/>
    </row>
    <row r="4640" spans="1:5" x14ac:dyDescent="0.35">
      <c r="A4640"/>
      <c r="E4640"/>
    </row>
    <row r="4641" spans="1:5" x14ac:dyDescent="0.35">
      <c r="A4641"/>
      <c r="E4641"/>
    </row>
    <row r="4642" spans="1:5" x14ac:dyDescent="0.35">
      <c r="A4642"/>
      <c r="E4642"/>
    </row>
    <row r="4643" spans="1:5" x14ac:dyDescent="0.35">
      <c r="A4643"/>
      <c r="E4643"/>
    </row>
    <row r="4644" spans="1:5" x14ac:dyDescent="0.35">
      <c r="A4644"/>
      <c r="E4644"/>
    </row>
    <row r="4645" spans="1:5" x14ac:dyDescent="0.35">
      <c r="A4645"/>
      <c r="E4645"/>
    </row>
    <row r="4646" spans="1:5" x14ac:dyDescent="0.35">
      <c r="A4646"/>
      <c r="E4646"/>
    </row>
    <row r="4647" spans="1:5" x14ac:dyDescent="0.35">
      <c r="A4647"/>
      <c r="E4647"/>
    </row>
    <row r="4648" spans="1:5" x14ac:dyDescent="0.35">
      <c r="A4648"/>
      <c r="E4648"/>
    </row>
    <row r="4649" spans="1:5" x14ac:dyDescent="0.35">
      <c r="A4649"/>
      <c r="E4649"/>
    </row>
    <row r="4650" spans="1:5" x14ac:dyDescent="0.35">
      <c r="A4650"/>
      <c r="E4650"/>
    </row>
    <row r="4651" spans="1:5" x14ac:dyDescent="0.35">
      <c r="A4651"/>
      <c r="E4651"/>
    </row>
    <row r="4652" spans="1:5" x14ac:dyDescent="0.35">
      <c r="A4652"/>
      <c r="E4652"/>
    </row>
    <row r="4653" spans="1:5" x14ac:dyDescent="0.35">
      <c r="A4653"/>
      <c r="E4653"/>
    </row>
    <row r="4654" spans="1:5" x14ac:dyDescent="0.35">
      <c r="A4654"/>
      <c r="E4654"/>
    </row>
    <row r="4655" spans="1:5" x14ac:dyDescent="0.35">
      <c r="A4655"/>
      <c r="E4655"/>
    </row>
    <row r="4656" spans="1:5" x14ac:dyDescent="0.35">
      <c r="A4656"/>
      <c r="E4656"/>
    </row>
    <row r="4657" spans="1:5" x14ac:dyDescent="0.35">
      <c r="A4657"/>
      <c r="E4657"/>
    </row>
    <row r="4658" spans="1:5" x14ac:dyDescent="0.35">
      <c r="A4658"/>
      <c r="E4658"/>
    </row>
    <row r="4659" spans="1:5" x14ac:dyDescent="0.35">
      <c r="A4659"/>
      <c r="E4659"/>
    </row>
    <row r="4660" spans="1:5" x14ac:dyDescent="0.35">
      <c r="A4660"/>
      <c r="E4660"/>
    </row>
    <row r="4661" spans="1:5" x14ac:dyDescent="0.35">
      <c r="A4661"/>
      <c r="E4661"/>
    </row>
    <row r="4662" spans="1:5" x14ac:dyDescent="0.35">
      <c r="A4662"/>
      <c r="E4662"/>
    </row>
    <row r="4663" spans="1:5" x14ac:dyDescent="0.35">
      <c r="A4663"/>
      <c r="E4663"/>
    </row>
    <row r="4664" spans="1:5" x14ac:dyDescent="0.35">
      <c r="A4664"/>
      <c r="E4664"/>
    </row>
    <row r="4665" spans="1:5" x14ac:dyDescent="0.35">
      <c r="A4665"/>
      <c r="E4665"/>
    </row>
    <row r="4666" spans="1:5" x14ac:dyDescent="0.35">
      <c r="A4666"/>
      <c r="E4666"/>
    </row>
    <row r="4667" spans="1:5" x14ac:dyDescent="0.35">
      <c r="A4667"/>
      <c r="E4667"/>
    </row>
    <row r="4668" spans="1:5" x14ac:dyDescent="0.35">
      <c r="A4668"/>
      <c r="E4668"/>
    </row>
    <row r="4669" spans="1:5" x14ac:dyDescent="0.35">
      <c r="A4669"/>
      <c r="E4669"/>
    </row>
    <row r="4670" spans="1:5" x14ac:dyDescent="0.35">
      <c r="A4670"/>
      <c r="E4670"/>
    </row>
    <row r="4671" spans="1:5" x14ac:dyDescent="0.35">
      <c r="A4671"/>
      <c r="E4671"/>
    </row>
    <row r="4672" spans="1:5" x14ac:dyDescent="0.35">
      <c r="A4672"/>
      <c r="E4672"/>
    </row>
    <row r="4673" spans="1:5" x14ac:dyDescent="0.35">
      <c r="A4673"/>
      <c r="E4673"/>
    </row>
    <row r="4674" spans="1:5" x14ac:dyDescent="0.35">
      <c r="A4674"/>
      <c r="E4674"/>
    </row>
    <row r="4675" spans="1:5" x14ac:dyDescent="0.35">
      <c r="A4675"/>
      <c r="E4675"/>
    </row>
    <row r="4676" spans="1:5" x14ac:dyDescent="0.35">
      <c r="A4676"/>
      <c r="E4676"/>
    </row>
    <row r="4677" spans="1:5" x14ac:dyDescent="0.35">
      <c r="A4677"/>
      <c r="E4677"/>
    </row>
    <row r="4678" spans="1:5" x14ac:dyDescent="0.35">
      <c r="A4678"/>
      <c r="E4678"/>
    </row>
    <row r="4679" spans="1:5" x14ac:dyDescent="0.35">
      <c r="A4679"/>
      <c r="E4679"/>
    </row>
    <row r="4680" spans="1:5" x14ac:dyDescent="0.35">
      <c r="A4680"/>
      <c r="E4680"/>
    </row>
    <row r="4681" spans="1:5" x14ac:dyDescent="0.35">
      <c r="A4681"/>
      <c r="E4681"/>
    </row>
    <row r="4682" spans="1:5" x14ac:dyDescent="0.35">
      <c r="A4682"/>
      <c r="E4682"/>
    </row>
    <row r="4683" spans="1:5" x14ac:dyDescent="0.35">
      <c r="A4683"/>
      <c r="E4683"/>
    </row>
    <row r="4684" spans="1:5" x14ac:dyDescent="0.35">
      <c r="A4684"/>
      <c r="E4684"/>
    </row>
    <row r="4685" spans="1:5" x14ac:dyDescent="0.35">
      <c r="A4685"/>
      <c r="E4685"/>
    </row>
    <row r="4686" spans="1:5" x14ac:dyDescent="0.35">
      <c r="A4686"/>
      <c r="E4686"/>
    </row>
    <row r="4687" spans="1:5" x14ac:dyDescent="0.35">
      <c r="A4687"/>
      <c r="E4687"/>
    </row>
    <row r="4688" spans="1:5" x14ac:dyDescent="0.35">
      <c r="A4688"/>
      <c r="E4688"/>
    </row>
    <row r="4689" spans="1:5" x14ac:dyDescent="0.35">
      <c r="A4689"/>
      <c r="E4689"/>
    </row>
    <row r="4690" spans="1:5" x14ac:dyDescent="0.35">
      <c r="A4690"/>
      <c r="E4690"/>
    </row>
    <row r="4691" spans="1:5" x14ac:dyDescent="0.35">
      <c r="A4691"/>
      <c r="E4691"/>
    </row>
    <row r="4692" spans="1:5" x14ac:dyDescent="0.35">
      <c r="A4692"/>
      <c r="E4692"/>
    </row>
    <row r="4693" spans="1:5" x14ac:dyDescent="0.35">
      <c r="A4693"/>
      <c r="E4693"/>
    </row>
    <row r="4694" spans="1:5" x14ac:dyDescent="0.35">
      <c r="A4694"/>
      <c r="E4694"/>
    </row>
    <row r="4695" spans="1:5" x14ac:dyDescent="0.35">
      <c r="A4695"/>
      <c r="E4695"/>
    </row>
    <row r="4696" spans="1:5" x14ac:dyDescent="0.35">
      <c r="A4696"/>
      <c r="E4696"/>
    </row>
    <row r="4697" spans="1:5" x14ac:dyDescent="0.35">
      <c r="A4697"/>
      <c r="E4697"/>
    </row>
    <row r="4698" spans="1:5" x14ac:dyDescent="0.35">
      <c r="A4698"/>
      <c r="E4698"/>
    </row>
    <row r="4699" spans="1:5" x14ac:dyDescent="0.35">
      <c r="A4699"/>
      <c r="E4699"/>
    </row>
    <row r="4700" spans="1:5" x14ac:dyDescent="0.35">
      <c r="A4700"/>
      <c r="E4700"/>
    </row>
    <row r="4701" spans="1:5" x14ac:dyDescent="0.35">
      <c r="A4701"/>
      <c r="E4701"/>
    </row>
    <row r="4702" spans="1:5" x14ac:dyDescent="0.35">
      <c r="A4702"/>
      <c r="E4702"/>
    </row>
    <row r="4703" spans="1:5" x14ac:dyDescent="0.35">
      <c r="A4703"/>
      <c r="E4703"/>
    </row>
    <row r="4704" spans="1:5" x14ac:dyDescent="0.35">
      <c r="A4704"/>
      <c r="E4704"/>
    </row>
    <row r="4705" spans="1:5" x14ac:dyDescent="0.35">
      <c r="A4705"/>
      <c r="E4705"/>
    </row>
    <row r="4706" spans="1:5" x14ac:dyDescent="0.35">
      <c r="A4706"/>
      <c r="E4706"/>
    </row>
    <row r="4707" spans="1:5" x14ac:dyDescent="0.35">
      <c r="A4707"/>
      <c r="E4707"/>
    </row>
    <row r="4708" spans="1:5" x14ac:dyDescent="0.35">
      <c r="A4708"/>
      <c r="E4708"/>
    </row>
    <row r="4709" spans="1:5" x14ac:dyDescent="0.35">
      <c r="A4709"/>
      <c r="E4709"/>
    </row>
    <row r="4710" spans="1:5" x14ac:dyDescent="0.35">
      <c r="A4710"/>
      <c r="E4710"/>
    </row>
    <row r="4711" spans="1:5" x14ac:dyDescent="0.35">
      <c r="A4711"/>
      <c r="E4711"/>
    </row>
    <row r="4712" spans="1:5" x14ac:dyDescent="0.35">
      <c r="A4712"/>
      <c r="E4712"/>
    </row>
    <row r="4713" spans="1:5" x14ac:dyDescent="0.35">
      <c r="A4713"/>
      <c r="E4713"/>
    </row>
    <row r="4714" spans="1:5" x14ac:dyDescent="0.35">
      <c r="A4714"/>
      <c r="E4714"/>
    </row>
    <row r="4715" spans="1:5" x14ac:dyDescent="0.35">
      <c r="A4715"/>
      <c r="E4715"/>
    </row>
    <row r="4716" spans="1:5" x14ac:dyDescent="0.35">
      <c r="A4716"/>
      <c r="E4716"/>
    </row>
    <row r="4717" spans="1:5" x14ac:dyDescent="0.35">
      <c r="A4717"/>
      <c r="E4717"/>
    </row>
    <row r="4718" spans="1:5" x14ac:dyDescent="0.35">
      <c r="A4718"/>
      <c r="E4718"/>
    </row>
    <row r="4719" spans="1:5" x14ac:dyDescent="0.35">
      <c r="A4719"/>
      <c r="E4719"/>
    </row>
    <row r="4720" spans="1:5" x14ac:dyDescent="0.35">
      <c r="A4720"/>
      <c r="E4720"/>
    </row>
    <row r="4721" spans="1:5" x14ac:dyDescent="0.35">
      <c r="A4721"/>
      <c r="E4721"/>
    </row>
    <row r="4722" spans="1:5" x14ac:dyDescent="0.35">
      <c r="A4722"/>
      <c r="E4722"/>
    </row>
    <row r="4723" spans="1:5" x14ac:dyDescent="0.35">
      <c r="A4723"/>
      <c r="E4723"/>
    </row>
    <row r="4724" spans="1:5" x14ac:dyDescent="0.35">
      <c r="A4724"/>
      <c r="E4724"/>
    </row>
    <row r="4725" spans="1:5" x14ac:dyDescent="0.35">
      <c r="A4725"/>
      <c r="E4725"/>
    </row>
    <row r="4726" spans="1:5" x14ac:dyDescent="0.35">
      <c r="A4726"/>
      <c r="E4726"/>
    </row>
    <row r="4727" spans="1:5" x14ac:dyDescent="0.35">
      <c r="A4727"/>
      <c r="E4727"/>
    </row>
    <row r="4728" spans="1:5" x14ac:dyDescent="0.35">
      <c r="A4728"/>
      <c r="E4728"/>
    </row>
    <row r="4729" spans="1:5" x14ac:dyDescent="0.35">
      <c r="A4729"/>
      <c r="E4729"/>
    </row>
    <row r="4730" spans="1:5" x14ac:dyDescent="0.35">
      <c r="A4730"/>
      <c r="E4730"/>
    </row>
    <row r="4731" spans="1:5" x14ac:dyDescent="0.35">
      <c r="A4731"/>
      <c r="E4731"/>
    </row>
    <row r="4732" spans="1:5" x14ac:dyDescent="0.35">
      <c r="A4732"/>
      <c r="E4732"/>
    </row>
    <row r="4733" spans="1:5" x14ac:dyDescent="0.35">
      <c r="A4733"/>
      <c r="E4733"/>
    </row>
    <row r="4734" spans="1:5" x14ac:dyDescent="0.35">
      <c r="A4734"/>
      <c r="E4734"/>
    </row>
    <row r="4735" spans="1:5" x14ac:dyDescent="0.35">
      <c r="A4735"/>
      <c r="E4735"/>
    </row>
    <row r="4736" spans="1:5" x14ac:dyDescent="0.35">
      <c r="A4736"/>
      <c r="E4736"/>
    </row>
    <row r="4737" spans="1:5" x14ac:dyDescent="0.35">
      <c r="A4737"/>
      <c r="E4737"/>
    </row>
    <row r="4738" spans="1:5" x14ac:dyDescent="0.35">
      <c r="A4738"/>
      <c r="E4738"/>
    </row>
    <row r="4739" spans="1:5" x14ac:dyDescent="0.35">
      <c r="A4739"/>
      <c r="E4739"/>
    </row>
    <row r="4740" spans="1:5" x14ac:dyDescent="0.35">
      <c r="A4740"/>
      <c r="E4740"/>
    </row>
    <row r="4741" spans="1:5" x14ac:dyDescent="0.35">
      <c r="A4741"/>
      <c r="E4741"/>
    </row>
    <row r="4742" spans="1:5" x14ac:dyDescent="0.35">
      <c r="A4742"/>
      <c r="E4742"/>
    </row>
    <row r="4743" spans="1:5" x14ac:dyDescent="0.35">
      <c r="A4743"/>
      <c r="E4743"/>
    </row>
    <row r="4744" spans="1:5" x14ac:dyDescent="0.35">
      <c r="A4744"/>
      <c r="E4744"/>
    </row>
    <row r="4745" spans="1:5" x14ac:dyDescent="0.35">
      <c r="A4745"/>
      <c r="E4745"/>
    </row>
    <row r="4746" spans="1:5" x14ac:dyDescent="0.35">
      <c r="A4746"/>
      <c r="E4746"/>
    </row>
    <row r="4747" spans="1:5" x14ac:dyDescent="0.35">
      <c r="A4747"/>
      <c r="E4747"/>
    </row>
    <row r="4748" spans="1:5" x14ac:dyDescent="0.35">
      <c r="A4748"/>
      <c r="E4748"/>
    </row>
    <row r="4749" spans="1:5" x14ac:dyDescent="0.35">
      <c r="A4749"/>
      <c r="E4749"/>
    </row>
    <row r="4750" spans="1:5" x14ac:dyDescent="0.35">
      <c r="A4750"/>
      <c r="E4750"/>
    </row>
    <row r="4751" spans="1:5" x14ac:dyDescent="0.35">
      <c r="A4751"/>
      <c r="E4751"/>
    </row>
    <row r="4752" spans="1:5" x14ac:dyDescent="0.35">
      <c r="A4752"/>
      <c r="E4752"/>
    </row>
    <row r="4753" spans="1:5" x14ac:dyDescent="0.35">
      <c r="A4753"/>
      <c r="E4753"/>
    </row>
    <row r="4754" spans="1:5" x14ac:dyDescent="0.35">
      <c r="A4754"/>
      <c r="E4754"/>
    </row>
    <row r="4755" spans="1:5" x14ac:dyDescent="0.35">
      <c r="A4755"/>
      <c r="E4755"/>
    </row>
    <row r="4756" spans="1:5" x14ac:dyDescent="0.35">
      <c r="A4756"/>
      <c r="E4756"/>
    </row>
    <row r="4757" spans="1:5" x14ac:dyDescent="0.35">
      <c r="A4757"/>
      <c r="E4757"/>
    </row>
    <row r="4758" spans="1:5" x14ac:dyDescent="0.35">
      <c r="A4758"/>
      <c r="E4758"/>
    </row>
    <row r="4759" spans="1:5" x14ac:dyDescent="0.35">
      <c r="A4759"/>
      <c r="E4759"/>
    </row>
    <row r="4760" spans="1:5" x14ac:dyDescent="0.35">
      <c r="A4760"/>
      <c r="E4760"/>
    </row>
    <row r="4761" spans="1:5" x14ac:dyDescent="0.35">
      <c r="A4761"/>
      <c r="E4761"/>
    </row>
    <row r="4762" spans="1:5" x14ac:dyDescent="0.35">
      <c r="A4762"/>
      <c r="E4762"/>
    </row>
    <row r="4763" spans="1:5" x14ac:dyDescent="0.35">
      <c r="A4763"/>
      <c r="E4763"/>
    </row>
    <row r="4764" spans="1:5" x14ac:dyDescent="0.35">
      <c r="A4764"/>
      <c r="E4764"/>
    </row>
    <row r="4765" spans="1:5" x14ac:dyDescent="0.35">
      <c r="A4765"/>
      <c r="E4765"/>
    </row>
    <row r="4766" spans="1:5" x14ac:dyDescent="0.35">
      <c r="A4766"/>
      <c r="E4766"/>
    </row>
    <row r="4767" spans="1:5" x14ac:dyDescent="0.35">
      <c r="A4767"/>
      <c r="E4767"/>
    </row>
    <row r="4768" spans="1:5" x14ac:dyDescent="0.35">
      <c r="A4768"/>
      <c r="E4768"/>
    </row>
    <row r="4769" spans="1:5" x14ac:dyDescent="0.35">
      <c r="A4769"/>
      <c r="E4769"/>
    </row>
    <row r="4770" spans="1:5" x14ac:dyDescent="0.35">
      <c r="A4770"/>
      <c r="E4770"/>
    </row>
    <row r="4771" spans="1:5" x14ac:dyDescent="0.35">
      <c r="A4771"/>
      <c r="E4771"/>
    </row>
    <row r="4772" spans="1:5" x14ac:dyDescent="0.35">
      <c r="A4772"/>
      <c r="E4772"/>
    </row>
    <row r="4773" spans="1:5" x14ac:dyDescent="0.35">
      <c r="A4773"/>
      <c r="E4773"/>
    </row>
    <row r="4774" spans="1:5" x14ac:dyDescent="0.35">
      <c r="A4774"/>
      <c r="E4774"/>
    </row>
    <row r="4775" spans="1:5" x14ac:dyDescent="0.35">
      <c r="A4775"/>
      <c r="E4775"/>
    </row>
    <row r="4776" spans="1:5" x14ac:dyDescent="0.35">
      <c r="A4776"/>
      <c r="E4776"/>
    </row>
    <row r="4777" spans="1:5" x14ac:dyDescent="0.35">
      <c r="A4777"/>
      <c r="E4777"/>
    </row>
    <row r="4778" spans="1:5" x14ac:dyDescent="0.35">
      <c r="A4778"/>
      <c r="E4778"/>
    </row>
    <row r="4779" spans="1:5" x14ac:dyDescent="0.35">
      <c r="A4779"/>
      <c r="E4779"/>
    </row>
    <row r="4780" spans="1:5" x14ac:dyDescent="0.35">
      <c r="A4780"/>
      <c r="E4780"/>
    </row>
    <row r="4781" spans="1:5" x14ac:dyDescent="0.35">
      <c r="A4781"/>
      <c r="E4781"/>
    </row>
    <row r="4782" spans="1:5" x14ac:dyDescent="0.35">
      <c r="A4782"/>
      <c r="E4782"/>
    </row>
    <row r="4783" spans="1:5" x14ac:dyDescent="0.35">
      <c r="A4783"/>
      <c r="E4783"/>
    </row>
    <row r="4784" spans="1:5" x14ac:dyDescent="0.35">
      <c r="A4784"/>
      <c r="E4784"/>
    </row>
    <row r="4785" spans="1:5" x14ac:dyDescent="0.35">
      <c r="A4785"/>
      <c r="E4785"/>
    </row>
    <row r="4786" spans="1:5" x14ac:dyDescent="0.35">
      <c r="A4786"/>
      <c r="E4786"/>
    </row>
    <row r="4787" spans="1:5" x14ac:dyDescent="0.35">
      <c r="A4787"/>
      <c r="E4787"/>
    </row>
    <row r="4788" spans="1:5" x14ac:dyDescent="0.35">
      <c r="A4788"/>
      <c r="E4788"/>
    </row>
    <row r="4789" spans="1:5" x14ac:dyDescent="0.35">
      <c r="A4789"/>
      <c r="E4789"/>
    </row>
    <row r="4790" spans="1:5" x14ac:dyDescent="0.35">
      <c r="A4790"/>
      <c r="E4790"/>
    </row>
    <row r="4791" spans="1:5" x14ac:dyDescent="0.35">
      <c r="A4791"/>
      <c r="E4791"/>
    </row>
    <row r="4792" spans="1:5" x14ac:dyDescent="0.35">
      <c r="A4792"/>
      <c r="E4792"/>
    </row>
    <row r="4793" spans="1:5" x14ac:dyDescent="0.35">
      <c r="A4793"/>
      <c r="E4793"/>
    </row>
    <row r="4794" spans="1:5" x14ac:dyDescent="0.35">
      <c r="A4794"/>
      <c r="E4794"/>
    </row>
    <row r="4795" spans="1:5" x14ac:dyDescent="0.35">
      <c r="A4795"/>
      <c r="E4795"/>
    </row>
    <row r="4796" spans="1:5" x14ac:dyDescent="0.35">
      <c r="A4796"/>
      <c r="E4796"/>
    </row>
    <row r="4797" spans="1:5" x14ac:dyDescent="0.35">
      <c r="A4797"/>
      <c r="E4797"/>
    </row>
    <row r="4798" spans="1:5" x14ac:dyDescent="0.35">
      <c r="A4798"/>
      <c r="E4798"/>
    </row>
    <row r="4799" spans="1:5" x14ac:dyDescent="0.35">
      <c r="A4799"/>
      <c r="E4799"/>
    </row>
    <row r="4800" spans="1:5" x14ac:dyDescent="0.35">
      <c r="A4800"/>
      <c r="E4800"/>
    </row>
    <row r="4801" spans="1:5" x14ac:dyDescent="0.35">
      <c r="A4801"/>
      <c r="E4801"/>
    </row>
    <row r="4802" spans="1:5" x14ac:dyDescent="0.35">
      <c r="A4802"/>
      <c r="E4802"/>
    </row>
    <row r="4803" spans="1:5" x14ac:dyDescent="0.35">
      <c r="A4803"/>
      <c r="E4803"/>
    </row>
    <row r="4804" spans="1:5" x14ac:dyDescent="0.35">
      <c r="A4804"/>
      <c r="E4804"/>
    </row>
    <row r="4805" spans="1:5" x14ac:dyDescent="0.35">
      <c r="A4805"/>
      <c r="E4805"/>
    </row>
    <row r="4806" spans="1:5" x14ac:dyDescent="0.35">
      <c r="A4806"/>
      <c r="E4806"/>
    </row>
    <row r="4807" spans="1:5" x14ac:dyDescent="0.35">
      <c r="A4807"/>
      <c r="E4807"/>
    </row>
    <row r="4808" spans="1:5" x14ac:dyDescent="0.35">
      <c r="A4808"/>
      <c r="E4808"/>
    </row>
    <row r="4809" spans="1:5" x14ac:dyDescent="0.35">
      <c r="A4809"/>
      <c r="E4809"/>
    </row>
    <row r="4810" spans="1:5" x14ac:dyDescent="0.35">
      <c r="A4810"/>
      <c r="E4810"/>
    </row>
    <row r="4811" spans="1:5" x14ac:dyDescent="0.35">
      <c r="A4811"/>
      <c r="E4811"/>
    </row>
    <row r="4812" spans="1:5" x14ac:dyDescent="0.35">
      <c r="A4812"/>
      <c r="E4812"/>
    </row>
    <row r="4813" spans="1:5" x14ac:dyDescent="0.35">
      <c r="A4813"/>
      <c r="E4813"/>
    </row>
    <row r="4814" spans="1:5" x14ac:dyDescent="0.35">
      <c r="A4814"/>
      <c r="E4814"/>
    </row>
    <row r="4815" spans="1:5" x14ac:dyDescent="0.35">
      <c r="A4815"/>
      <c r="E4815"/>
    </row>
    <row r="4816" spans="1:5" x14ac:dyDescent="0.35">
      <c r="A4816"/>
      <c r="E4816"/>
    </row>
    <row r="4817" spans="1:5" x14ac:dyDescent="0.35">
      <c r="A4817"/>
      <c r="E4817"/>
    </row>
    <row r="4818" spans="1:5" x14ac:dyDescent="0.35">
      <c r="A4818"/>
      <c r="E4818"/>
    </row>
    <row r="4819" spans="1:5" x14ac:dyDescent="0.35">
      <c r="A4819"/>
      <c r="E4819"/>
    </row>
    <row r="4820" spans="1:5" x14ac:dyDescent="0.35">
      <c r="A4820"/>
      <c r="E4820"/>
    </row>
    <row r="4821" spans="1:5" x14ac:dyDescent="0.35">
      <c r="A4821"/>
      <c r="E4821"/>
    </row>
    <row r="4822" spans="1:5" x14ac:dyDescent="0.35">
      <c r="A4822"/>
      <c r="E4822"/>
    </row>
    <row r="4823" spans="1:5" x14ac:dyDescent="0.35">
      <c r="A4823"/>
      <c r="E4823"/>
    </row>
    <row r="4824" spans="1:5" x14ac:dyDescent="0.35">
      <c r="A4824"/>
      <c r="E4824"/>
    </row>
    <row r="4825" spans="1:5" x14ac:dyDescent="0.35">
      <c r="A4825"/>
      <c r="E4825"/>
    </row>
    <row r="4826" spans="1:5" x14ac:dyDescent="0.35">
      <c r="A4826"/>
      <c r="E4826"/>
    </row>
    <row r="4827" spans="1:5" x14ac:dyDescent="0.35">
      <c r="A4827"/>
      <c r="E4827"/>
    </row>
    <row r="4828" spans="1:5" x14ac:dyDescent="0.35">
      <c r="A4828"/>
      <c r="E4828"/>
    </row>
    <row r="4829" spans="1:5" x14ac:dyDescent="0.35">
      <c r="A4829"/>
      <c r="E4829"/>
    </row>
    <row r="4830" spans="1:5" x14ac:dyDescent="0.35">
      <c r="A4830"/>
      <c r="E4830"/>
    </row>
    <row r="4831" spans="1:5" x14ac:dyDescent="0.35">
      <c r="A4831"/>
      <c r="E4831"/>
    </row>
    <row r="4832" spans="1:5" x14ac:dyDescent="0.35">
      <c r="A4832"/>
      <c r="E4832"/>
    </row>
    <row r="4833" spans="1:5" x14ac:dyDescent="0.35">
      <c r="A4833"/>
      <c r="E4833"/>
    </row>
    <row r="4834" spans="1:5" x14ac:dyDescent="0.35">
      <c r="A4834"/>
      <c r="E4834"/>
    </row>
    <row r="4835" spans="1:5" x14ac:dyDescent="0.35">
      <c r="A4835"/>
      <c r="E4835"/>
    </row>
    <row r="4836" spans="1:5" x14ac:dyDescent="0.35">
      <c r="A4836"/>
      <c r="E4836"/>
    </row>
    <row r="4837" spans="1:5" x14ac:dyDescent="0.35">
      <c r="A4837"/>
      <c r="E4837"/>
    </row>
    <row r="4838" spans="1:5" x14ac:dyDescent="0.35">
      <c r="A4838"/>
      <c r="E4838"/>
    </row>
    <row r="4839" spans="1:5" x14ac:dyDescent="0.35">
      <c r="A4839"/>
      <c r="E4839"/>
    </row>
    <row r="4840" spans="1:5" x14ac:dyDescent="0.35">
      <c r="A4840"/>
      <c r="E4840"/>
    </row>
    <row r="4841" spans="1:5" x14ac:dyDescent="0.35">
      <c r="A4841"/>
      <c r="E4841"/>
    </row>
    <row r="4842" spans="1:5" x14ac:dyDescent="0.35">
      <c r="A4842"/>
      <c r="E4842"/>
    </row>
    <row r="4843" spans="1:5" x14ac:dyDescent="0.35">
      <c r="A4843"/>
      <c r="E4843"/>
    </row>
    <row r="4844" spans="1:5" x14ac:dyDescent="0.35">
      <c r="A4844"/>
      <c r="E4844"/>
    </row>
    <row r="4845" spans="1:5" x14ac:dyDescent="0.35">
      <c r="A4845"/>
      <c r="E4845"/>
    </row>
    <row r="4846" spans="1:5" x14ac:dyDescent="0.35">
      <c r="A4846"/>
      <c r="E4846"/>
    </row>
    <row r="4847" spans="1:5" x14ac:dyDescent="0.35">
      <c r="A4847"/>
      <c r="E4847"/>
    </row>
    <row r="4848" spans="1:5" x14ac:dyDescent="0.35">
      <c r="A4848"/>
      <c r="E4848"/>
    </row>
    <row r="4849" spans="1:5" x14ac:dyDescent="0.35">
      <c r="A4849"/>
      <c r="E4849"/>
    </row>
    <row r="4850" spans="1:5" x14ac:dyDescent="0.35">
      <c r="A4850"/>
      <c r="E4850"/>
    </row>
    <row r="4851" spans="1:5" x14ac:dyDescent="0.35">
      <c r="A4851"/>
      <c r="E4851"/>
    </row>
    <row r="4852" spans="1:5" x14ac:dyDescent="0.35">
      <c r="A4852"/>
      <c r="E4852"/>
    </row>
    <row r="4853" spans="1:5" x14ac:dyDescent="0.35">
      <c r="A4853"/>
      <c r="E4853"/>
    </row>
    <row r="4854" spans="1:5" x14ac:dyDescent="0.35">
      <c r="A4854"/>
      <c r="E4854"/>
    </row>
    <row r="4855" spans="1:5" x14ac:dyDescent="0.35">
      <c r="A4855"/>
      <c r="E4855"/>
    </row>
    <row r="4856" spans="1:5" x14ac:dyDescent="0.35">
      <c r="A4856"/>
      <c r="E4856"/>
    </row>
    <row r="4857" spans="1:5" x14ac:dyDescent="0.35">
      <c r="A4857"/>
      <c r="E4857"/>
    </row>
    <row r="4858" spans="1:5" x14ac:dyDescent="0.35">
      <c r="A4858"/>
      <c r="E4858"/>
    </row>
    <row r="4859" spans="1:5" x14ac:dyDescent="0.35">
      <c r="A4859"/>
      <c r="E4859"/>
    </row>
    <row r="4860" spans="1:5" x14ac:dyDescent="0.35">
      <c r="A4860"/>
      <c r="E4860"/>
    </row>
    <row r="4861" spans="1:5" x14ac:dyDescent="0.35">
      <c r="A4861"/>
      <c r="E4861"/>
    </row>
    <row r="4862" spans="1:5" x14ac:dyDescent="0.35">
      <c r="A4862"/>
      <c r="E4862"/>
    </row>
    <row r="4863" spans="1:5" x14ac:dyDescent="0.35">
      <c r="A4863"/>
      <c r="E4863"/>
    </row>
    <row r="4864" spans="1:5" x14ac:dyDescent="0.35">
      <c r="A4864"/>
      <c r="E4864"/>
    </row>
    <row r="4865" spans="1:5" x14ac:dyDescent="0.35">
      <c r="A4865"/>
      <c r="E4865"/>
    </row>
    <row r="4866" spans="1:5" x14ac:dyDescent="0.35">
      <c r="A4866"/>
      <c r="E4866"/>
    </row>
    <row r="4867" spans="1:5" x14ac:dyDescent="0.35">
      <c r="A4867"/>
      <c r="E4867"/>
    </row>
    <row r="4868" spans="1:5" x14ac:dyDescent="0.35">
      <c r="A4868"/>
      <c r="E4868"/>
    </row>
    <row r="4869" spans="1:5" x14ac:dyDescent="0.35">
      <c r="A4869"/>
      <c r="E4869"/>
    </row>
    <row r="4870" spans="1:5" x14ac:dyDescent="0.35">
      <c r="A4870"/>
      <c r="E4870"/>
    </row>
    <row r="4871" spans="1:5" x14ac:dyDescent="0.35">
      <c r="A4871"/>
      <c r="E4871"/>
    </row>
    <row r="4872" spans="1:5" x14ac:dyDescent="0.35">
      <c r="A4872"/>
      <c r="E4872"/>
    </row>
    <row r="4873" spans="1:5" x14ac:dyDescent="0.35">
      <c r="A4873"/>
      <c r="E4873"/>
    </row>
    <row r="4874" spans="1:5" x14ac:dyDescent="0.35">
      <c r="A4874"/>
      <c r="E4874"/>
    </row>
    <row r="4875" spans="1:5" x14ac:dyDescent="0.35">
      <c r="A4875"/>
      <c r="E4875"/>
    </row>
    <row r="4876" spans="1:5" x14ac:dyDescent="0.35">
      <c r="A4876"/>
      <c r="E4876"/>
    </row>
    <row r="4877" spans="1:5" x14ac:dyDescent="0.35">
      <c r="A4877"/>
      <c r="E4877"/>
    </row>
    <row r="4878" spans="1:5" x14ac:dyDescent="0.35">
      <c r="A4878"/>
      <c r="E4878"/>
    </row>
    <row r="4879" spans="1:5" x14ac:dyDescent="0.35">
      <c r="A4879"/>
      <c r="E4879"/>
    </row>
    <row r="4880" spans="1:5" x14ac:dyDescent="0.35">
      <c r="A4880"/>
      <c r="E4880"/>
    </row>
    <row r="4881" spans="1:5" x14ac:dyDescent="0.35">
      <c r="A4881"/>
      <c r="E4881"/>
    </row>
    <row r="4882" spans="1:5" x14ac:dyDescent="0.35">
      <c r="A4882"/>
      <c r="E4882"/>
    </row>
    <row r="4883" spans="1:5" x14ac:dyDescent="0.35">
      <c r="A4883"/>
      <c r="E4883"/>
    </row>
    <row r="4884" spans="1:5" x14ac:dyDescent="0.35">
      <c r="A4884"/>
      <c r="E4884"/>
    </row>
    <row r="4885" spans="1:5" x14ac:dyDescent="0.35">
      <c r="A4885"/>
      <c r="E4885"/>
    </row>
    <row r="4886" spans="1:5" x14ac:dyDescent="0.35">
      <c r="A4886"/>
      <c r="E4886"/>
    </row>
    <row r="4887" spans="1:5" x14ac:dyDescent="0.35">
      <c r="A4887"/>
      <c r="E4887"/>
    </row>
    <row r="4888" spans="1:5" x14ac:dyDescent="0.35">
      <c r="A4888"/>
      <c r="E4888"/>
    </row>
    <row r="4889" spans="1:5" x14ac:dyDescent="0.35">
      <c r="A4889"/>
      <c r="E4889"/>
    </row>
    <row r="4890" spans="1:5" x14ac:dyDescent="0.35">
      <c r="A4890"/>
      <c r="E4890"/>
    </row>
    <row r="4891" spans="1:5" x14ac:dyDescent="0.35">
      <c r="A4891"/>
      <c r="E4891"/>
    </row>
    <row r="4892" spans="1:5" x14ac:dyDescent="0.35">
      <c r="A4892"/>
      <c r="E4892"/>
    </row>
    <row r="4893" spans="1:5" x14ac:dyDescent="0.35">
      <c r="A4893"/>
      <c r="E4893"/>
    </row>
    <row r="4894" spans="1:5" x14ac:dyDescent="0.35">
      <c r="A4894"/>
      <c r="E4894"/>
    </row>
    <row r="4895" spans="1:5" x14ac:dyDescent="0.35">
      <c r="A4895"/>
      <c r="E4895"/>
    </row>
    <row r="4896" spans="1:5" x14ac:dyDescent="0.35">
      <c r="A4896"/>
      <c r="E4896"/>
    </row>
    <row r="4897" spans="1:5" x14ac:dyDescent="0.35">
      <c r="A4897"/>
      <c r="E4897"/>
    </row>
    <row r="4898" spans="1:5" x14ac:dyDescent="0.35">
      <c r="A4898"/>
      <c r="E4898"/>
    </row>
    <row r="4899" spans="1:5" x14ac:dyDescent="0.35">
      <c r="A4899"/>
      <c r="E4899"/>
    </row>
    <row r="4900" spans="1:5" x14ac:dyDescent="0.35">
      <c r="A4900"/>
      <c r="E4900"/>
    </row>
    <row r="4901" spans="1:5" x14ac:dyDescent="0.35">
      <c r="A4901"/>
      <c r="E4901"/>
    </row>
    <row r="4902" spans="1:5" x14ac:dyDescent="0.35">
      <c r="A4902"/>
      <c r="E4902"/>
    </row>
    <row r="4903" spans="1:5" x14ac:dyDescent="0.35">
      <c r="A4903"/>
      <c r="E4903"/>
    </row>
    <row r="4904" spans="1:5" x14ac:dyDescent="0.35">
      <c r="A4904"/>
      <c r="E4904"/>
    </row>
    <row r="4905" spans="1:5" x14ac:dyDescent="0.35">
      <c r="A4905"/>
      <c r="E4905"/>
    </row>
    <row r="4906" spans="1:5" x14ac:dyDescent="0.35">
      <c r="A4906"/>
      <c r="E4906"/>
    </row>
    <row r="4907" spans="1:5" x14ac:dyDescent="0.35">
      <c r="A4907"/>
      <c r="E4907"/>
    </row>
    <row r="4908" spans="1:5" x14ac:dyDescent="0.35">
      <c r="A4908"/>
      <c r="E4908"/>
    </row>
    <row r="4909" spans="1:5" x14ac:dyDescent="0.35">
      <c r="A4909"/>
      <c r="E4909"/>
    </row>
    <row r="4910" spans="1:5" x14ac:dyDescent="0.35">
      <c r="A4910"/>
      <c r="E4910"/>
    </row>
    <row r="4911" spans="1:5" x14ac:dyDescent="0.35">
      <c r="A4911"/>
      <c r="E4911"/>
    </row>
    <row r="4912" spans="1:5" x14ac:dyDescent="0.35">
      <c r="A4912"/>
      <c r="E4912"/>
    </row>
    <row r="4913" spans="1:5" x14ac:dyDescent="0.35">
      <c r="A4913"/>
      <c r="E4913"/>
    </row>
    <row r="4914" spans="1:5" x14ac:dyDescent="0.35">
      <c r="A4914"/>
      <c r="E4914"/>
    </row>
    <row r="4915" spans="1:5" x14ac:dyDescent="0.35">
      <c r="A4915"/>
      <c r="E4915"/>
    </row>
    <row r="4916" spans="1:5" x14ac:dyDescent="0.35">
      <c r="A4916"/>
      <c r="E4916"/>
    </row>
    <row r="4917" spans="1:5" x14ac:dyDescent="0.35">
      <c r="A4917"/>
      <c r="E4917"/>
    </row>
    <row r="4918" spans="1:5" x14ac:dyDescent="0.35">
      <c r="A4918"/>
      <c r="E4918"/>
    </row>
    <row r="4919" spans="1:5" x14ac:dyDescent="0.35">
      <c r="A4919"/>
      <c r="E4919"/>
    </row>
    <row r="4920" spans="1:5" x14ac:dyDescent="0.35">
      <c r="A4920"/>
      <c r="E4920"/>
    </row>
    <row r="4921" spans="1:5" x14ac:dyDescent="0.35">
      <c r="A4921"/>
      <c r="E4921"/>
    </row>
    <row r="4922" spans="1:5" x14ac:dyDescent="0.35">
      <c r="A4922"/>
      <c r="E4922"/>
    </row>
    <row r="4923" spans="1:5" x14ac:dyDescent="0.35">
      <c r="A4923"/>
      <c r="E4923"/>
    </row>
    <row r="4924" spans="1:5" x14ac:dyDescent="0.35">
      <c r="A4924"/>
      <c r="E4924"/>
    </row>
    <row r="4925" spans="1:5" x14ac:dyDescent="0.35">
      <c r="A4925"/>
      <c r="E4925"/>
    </row>
    <row r="4926" spans="1:5" x14ac:dyDescent="0.35">
      <c r="A4926"/>
      <c r="E4926"/>
    </row>
    <row r="4927" spans="1:5" x14ac:dyDescent="0.35">
      <c r="A4927"/>
      <c r="E4927"/>
    </row>
    <row r="4928" spans="1:5" x14ac:dyDescent="0.35">
      <c r="A4928"/>
      <c r="E4928"/>
    </row>
    <row r="4929" spans="1:5" x14ac:dyDescent="0.35">
      <c r="A4929"/>
      <c r="E4929"/>
    </row>
    <row r="4930" spans="1:5" x14ac:dyDescent="0.35">
      <c r="A4930"/>
      <c r="E4930"/>
    </row>
    <row r="4931" spans="1:5" x14ac:dyDescent="0.35">
      <c r="A4931"/>
      <c r="E4931"/>
    </row>
    <row r="4932" spans="1:5" x14ac:dyDescent="0.35">
      <c r="A4932"/>
      <c r="E4932"/>
    </row>
    <row r="4933" spans="1:5" x14ac:dyDescent="0.35">
      <c r="A4933"/>
      <c r="E4933"/>
    </row>
    <row r="4934" spans="1:5" x14ac:dyDescent="0.35">
      <c r="A4934"/>
      <c r="E4934"/>
    </row>
    <row r="4935" spans="1:5" x14ac:dyDescent="0.35">
      <c r="A4935"/>
      <c r="E4935"/>
    </row>
    <row r="4936" spans="1:5" x14ac:dyDescent="0.35">
      <c r="A4936"/>
      <c r="E4936"/>
    </row>
    <row r="4937" spans="1:5" x14ac:dyDescent="0.35">
      <c r="A4937"/>
      <c r="E4937"/>
    </row>
    <row r="4938" spans="1:5" x14ac:dyDescent="0.35">
      <c r="A4938"/>
      <c r="E4938"/>
    </row>
    <row r="4939" spans="1:5" x14ac:dyDescent="0.35">
      <c r="A4939"/>
      <c r="E4939"/>
    </row>
    <row r="4940" spans="1:5" x14ac:dyDescent="0.35">
      <c r="A4940"/>
      <c r="E4940"/>
    </row>
    <row r="4941" spans="1:5" x14ac:dyDescent="0.35">
      <c r="A4941"/>
      <c r="E4941"/>
    </row>
    <row r="4942" spans="1:5" x14ac:dyDescent="0.35">
      <c r="A4942"/>
      <c r="E4942"/>
    </row>
    <row r="4943" spans="1:5" x14ac:dyDescent="0.35">
      <c r="A4943"/>
      <c r="E4943"/>
    </row>
    <row r="4944" spans="1:5" x14ac:dyDescent="0.35">
      <c r="A4944"/>
      <c r="E4944"/>
    </row>
    <row r="4945" spans="1:5" x14ac:dyDescent="0.35">
      <c r="A4945"/>
      <c r="E4945"/>
    </row>
    <row r="4946" spans="1:5" x14ac:dyDescent="0.35">
      <c r="A4946"/>
      <c r="E4946"/>
    </row>
    <row r="4947" spans="1:5" x14ac:dyDescent="0.35">
      <c r="A4947"/>
      <c r="E4947"/>
    </row>
    <row r="4948" spans="1:5" x14ac:dyDescent="0.35">
      <c r="A4948"/>
      <c r="E4948"/>
    </row>
    <row r="4949" spans="1:5" x14ac:dyDescent="0.35">
      <c r="A4949"/>
      <c r="E4949"/>
    </row>
    <row r="4950" spans="1:5" x14ac:dyDescent="0.35">
      <c r="A4950"/>
      <c r="E4950"/>
    </row>
    <row r="4951" spans="1:5" x14ac:dyDescent="0.35">
      <c r="A4951"/>
      <c r="E4951"/>
    </row>
    <row r="4952" spans="1:5" x14ac:dyDescent="0.35">
      <c r="A4952"/>
      <c r="E4952"/>
    </row>
    <row r="4953" spans="1:5" x14ac:dyDescent="0.35">
      <c r="A4953"/>
      <c r="E4953"/>
    </row>
    <row r="4954" spans="1:5" x14ac:dyDescent="0.35">
      <c r="A4954"/>
      <c r="E4954"/>
    </row>
    <row r="4955" spans="1:5" x14ac:dyDescent="0.35">
      <c r="A4955"/>
      <c r="E4955"/>
    </row>
    <row r="4956" spans="1:5" x14ac:dyDescent="0.35">
      <c r="A4956"/>
      <c r="E4956"/>
    </row>
    <row r="4957" spans="1:5" x14ac:dyDescent="0.35">
      <c r="A4957"/>
      <c r="E4957"/>
    </row>
    <row r="4958" spans="1:5" x14ac:dyDescent="0.35">
      <c r="A4958"/>
      <c r="E4958"/>
    </row>
    <row r="4959" spans="1:5" x14ac:dyDescent="0.35">
      <c r="A4959"/>
      <c r="E4959"/>
    </row>
    <row r="4960" spans="1:5" x14ac:dyDescent="0.35">
      <c r="A4960"/>
      <c r="E4960"/>
    </row>
    <row r="4961" spans="1:5" x14ac:dyDescent="0.35">
      <c r="A4961"/>
      <c r="E4961"/>
    </row>
    <row r="4962" spans="1:5" x14ac:dyDescent="0.35">
      <c r="A4962"/>
      <c r="E4962"/>
    </row>
    <row r="4963" spans="1:5" x14ac:dyDescent="0.35">
      <c r="A4963"/>
      <c r="E4963"/>
    </row>
    <row r="4964" spans="1:5" x14ac:dyDescent="0.35">
      <c r="A4964"/>
      <c r="E4964"/>
    </row>
    <row r="4965" spans="1:5" x14ac:dyDescent="0.35">
      <c r="A4965"/>
      <c r="E4965"/>
    </row>
    <row r="4966" spans="1:5" x14ac:dyDescent="0.35">
      <c r="A4966"/>
      <c r="E4966"/>
    </row>
    <row r="4967" spans="1:5" x14ac:dyDescent="0.35">
      <c r="A4967"/>
      <c r="E4967"/>
    </row>
    <row r="4968" spans="1:5" x14ac:dyDescent="0.35">
      <c r="A4968"/>
      <c r="E4968"/>
    </row>
    <row r="4969" spans="1:5" x14ac:dyDescent="0.35">
      <c r="A4969"/>
      <c r="E4969"/>
    </row>
    <row r="4970" spans="1:5" x14ac:dyDescent="0.35">
      <c r="A4970"/>
      <c r="E4970"/>
    </row>
    <row r="4971" spans="1:5" x14ac:dyDescent="0.35">
      <c r="A4971"/>
      <c r="E4971"/>
    </row>
    <row r="4972" spans="1:5" x14ac:dyDescent="0.35">
      <c r="A4972"/>
      <c r="E4972"/>
    </row>
    <row r="4973" spans="1:5" x14ac:dyDescent="0.35">
      <c r="A4973"/>
      <c r="E4973"/>
    </row>
    <row r="4974" spans="1:5" x14ac:dyDescent="0.35">
      <c r="A4974"/>
      <c r="E4974"/>
    </row>
    <row r="4975" spans="1:5" x14ac:dyDescent="0.35">
      <c r="A4975"/>
      <c r="E4975"/>
    </row>
    <row r="4976" spans="1:5" x14ac:dyDescent="0.35">
      <c r="A4976"/>
      <c r="E4976"/>
    </row>
    <row r="4977" spans="1:5" x14ac:dyDescent="0.35">
      <c r="A4977"/>
      <c r="E4977"/>
    </row>
    <row r="4978" spans="1:5" x14ac:dyDescent="0.35">
      <c r="A4978"/>
      <c r="E4978"/>
    </row>
    <row r="4979" spans="1:5" x14ac:dyDescent="0.35">
      <c r="A4979"/>
      <c r="E4979"/>
    </row>
    <row r="4980" spans="1:5" x14ac:dyDescent="0.35">
      <c r="A4980"/>
      <c r="E4980"/>
    </row>
    <row r="4981" spans="1:5" x14ac:dyDescent="0.35">
      <c r="A4981"/>
      <c r="E4981"/>
    </row>
    <row r="4982" spans="1:5" x14ac:dyDescent="0.35">
      <c r="A4982"/>
      <c r="E4982"/>
    </row>
    <row r="4983" spans="1:5" x14ac:dyDescent="0.35">
      <c r="A4983"/>
      <c r="E4983"/>
    </row>
    <row r="4984" spans="1:5" x14ac:dyDescent="0.35">
      <c r="A4984"/>
      <c r="E4984"/>
    </row>
    <row r="4985" spans="1:5" x14ac:dyDescent="0.35">
      <c r="A4985"/>
      <c r="E4985"/>
    </row>
    <row r="4986" spans="1:5" x14ac:dyDescent="0.35">
      <c r="A4986"/>
      <c r="E4986"/>
    </row>
    <row r="4987" spans="1:5" x14ac:dyDescent="0.35">
      <c r="A4987"/>
      <c r="E4987"/>
    </row>
    <row r="4988" spans="1:5" x14ac:dyDescent="0.35">
      <c r="A4988"/>
      <c r="E4988"/>
    </row>
    <row r="4989" spans="1:5" x14ac:dyDescent="0.35">
      <c r="A4989"/>
      <c r="E4989"/>
    </row>
    <row r="4990" spans="1:5" x14ac:dyDescent="0.35">
      <c r="A4990"/>
      <c r="E4990"/>
    </row>
    <row r="4991" spans="1:5" x14ac:dyDescent="0.35">
      <c r="A4991"/>
      <c r="E4991"/>
    </row>
    <row r="4992" spans="1:5" x14ac:dyDescent="0.35">
      <c r="A4992"/>
      <c r="E4992"/>
    </row>
    <row r="4993" spans="1:5" x14ac:dyDescent="0.35">
      <c r="A4993"/>
      <c r="E4993"/>
    </row>
    <row r="4994" spans="1:5" x14ac:dyDescent="0.35">
      <c r="A4994"/>
      <c r="E4994"/>
    </row>
    <row r="4995" spans="1:5" x14ac:dyDescent="0.35">
      <c r="A4995"/>
      <c r="E4995"/>
    </row>
    <row r="4996" spans="1:5" x14ac:dyDescent="0.35">
      <c r="A4996"/>
      <c r="E4996"/>
    </row>
    <row r="4997" spans="1:5" x14ac:dyDescent="0.35">
      <c r="A4997"/>
      <c r="E4997"/>
    </row>
    <row r="4998" spans="1:5" x14ac:dyDescent="0.35">
      <c r="A4998"/>
      <c r="E4998"/>
    </row>
    <row r="4999" spans="1:5" x14ac:dyDescent="0.35">
      <c r="A4999"/>
      <c r="E4999"/>
    </row>
    <row r="5000" spans="1:5" x14ac:dyDescent="0.35">
      <c r="A5000"/>
      <c r="E5000"/>
    </row>
    <row r="5001" spans="1:5" x14ac:dyDescent="0.35">
      <c r="A5001"/>
      <c r="E5001"/>
    </row>
    <row r="5002" spans="1:5" x14ac:dyDescent="0.35">
      <c r="A5002"/>
      <c r="E5002"/>
    </row>
    <row r="5003" spans="1:5" x14ac:dyDescent="0.35">
      <c r="A5003"/>
      <c r="E5003"/>
    </row>
    <row r="5004" spans="1:5" x14ac:dyDescent="0.35">
      <c r="A5004"/>
      <c r="E5004"/>
    </row>
    <row r="5005" spans="1:5" x14ac:dyDescent="0.35">
      <c r="A5005"/>
      <c r="E5005"/>
    </row>
    <row r="5006" spans="1:5" x14ac:dyDescent="0.35">
      <c r="A5006"/>
      <c r="E5006"/>
    </row>
    <row r="5007" spans="1:5" x14ac:dyDescent="0.35">
      <c r="A5007"/>
      <c r="E5007"/>
    </row>
    <row r="5008" spans="1:5" x14ac:dyDescent="0.35">
      <c r="A5008"/>
      <c r="E5008"/>
    </row>
    <row r="5009" spans="1:5" x14ac:dyDescent="0.35">
      <c r="A5009"/>
      <c r="E5009"/>
    </row>
    <row r="5010" spans="1:5" x14ac:dyDescent="0.35">
      <c r="A5010"/>
      <c r="E5010"/>
    </row>
    <row r="5011" spans="1:5" x14ac:dyDescent="0.35">
      <c r="A5011"/>
      <c r="E5011"/>
    </row>
    <row r="5012" spans="1:5" x14ac:dyDescent="0.35">
      <c r="A5012"/>
      <c r="E5012"/>
    </row>
    <row r="5013" spans="1:5" x14ac:dyDescent="0.35">
      <c r="A5013"/>
      <c r="E5013"/>
    </row>
    <row r="5014" spans="1:5" x14ac:dyDescent="0.35">
      <c r="A5014"/>
      <c r="E5014"/>
    </row>
    <row r="5015" spans="1:5" x14ac:dyDescent="0.35">
      <c r="A5015"/>
      <c r="E5015"/>
    </row>
    <row r="5016" spans="1:5" x14ac:dyDescent="0.35">
      <c r="A5016"/>
      <c r="E5016"/>
    </row>
    <row r="5017" spans="1:5" x14ac:dyDescent="0.35">
      <c r="A5017"/>
      <c r="E5017"/>
    </row>
    <row r="5018" spans="1:5" x14ac:dyDescent="0.35">
      <c r="A5018"/>
      <c r="E5018"/>
    </row>
    <row r="5019" spans="1:5" x14ac:dyDescent="0.35">
      <c r="A5019"/>
      <c r="E5019"/>
    </row>
    <row r="5020" spans="1:5" x14ac:dyDescent="0.35">
      <c r="A5020"/>
      <c r="E5020"/>
    </row>
    <row r="5021" spans="1:5" x14ac:dyDescent="0.35">
      <c r="A5021"/>
      <c r="E5021"/>
    </row>
    <row r="5022" spans="1:5" x14ac:dyDescent="0.35">
      <c r="A5022"/>
      <c r="E5022"/>
    </row>
    <row r="5023" spans="1:5" x14ac:dyDescent="0.35">
      <c r="A5023"/>
      <c r="E5023"/>
    </row>
    <row r="5024" spans="1:5" x14ac:dyDescent="0.35">
      <c r="A5024"/>
      <c r="E5024"/>
    </row>
    <row r="5025" spans="1:5" x14ac:dyDescent="0.35">
      <c r="A5025"/>
      <c r="E5025"/>
    </row>
    <row r="5026" spans="1:5" x14ac:dyDescent="0.35">
      <c r="A5026"/>
      <c r="E5026"/>
    </row>
    <row r="5027" spans="1:5" x14ac:dyDescent="0.35">
      <c r="A5027"/>
      <c r="E5027"/>
    </row>
    <row r="5028" spans="1:5" x14ac:dyDescent="0.35">
      <c r="A5028"/>
      <c r="E5028"/>
    </row>
    <row r="5029" spans="1:5" x14ac:dyDescent="0.35">
      <c r="A5029"/>
      <c r="E5029"/>
    </row>
    <row r="5030" spans="1:5" x14ac:dyDescent="0.35">
      <c r="A5030"/>
      <c r="E5030"/>
    </row>
    <row r="5031" spans="1:5" x14ac:dyDescent="0.35">
      <c r="A5031"/>
      <c r="E5031"/>
    </row>
    <row r="5032" spans="1:5" x14ac:dyDescent="0.35">
      <c r="A5032"/>
      <c r="E5032"/>
    </row>
    <row r="5033" spans="1:5" x14ac:dyDescent="0.35">
      <c r="A5033"/>
      <c r="E5033"/>
    </row>
    <row r="5034" spans="1:5" x14ac:dyDescent="0.35">
      <c r="A5034"/>
      <c r="E5034"/>
    </row>
    <row r="5035" spans="1:5" x14ac:dyDescent="0.35">
      <c r="A5035"/>
      <c r="E5035"/>
    </row>
    <row r="5036" spans="1:5" x14ac:dyDescent="0.35">
      <c r="A5036"/>
      <c r="E5036"/>
    </row>
    <row r="5037" spans="1:5" x14ac:dyDescent="0.35">
      <c r="A5037"/>
      <c r="E5037"/>
    </row>
    <row r="5038" spans="1:5" x14ac:dyDescent="0.35">
      <c r="A5038"/>
      <c r="E5038"/>
    </row>
    <row r="5039" spans="1:5" x14ac:dyDescent="0.35">
      <c r="A5039"/>
      <c r="E5039"/>
    </row>
    <row r="5040" spans="1:5" x14ac:dyDescent="0.35">
      <c r="A5040"/>
      <c r="E5040"/>
    </row>
    <row r="5041" spans="1:5" x14ac:dyDescent="0.35">
      <c r="A5041"/>
      <c r="E5041"/>
    </row>
    <row r="5042" spans="1:5" x14ac:dyDescent="0.35">
      <c r="A5042"/>
      <c r="E5042"/>
    </row>
    <row r="5043" spans="1:5" x14ac:dyDescent="0.35">
      <c r="A5043"/>
      <c r="E5043"/>
    </row>
    <row r="5044" spans="1:5" x14ac:dyDescent="0.35">
      <c r="A5044"/>
      <c r="E5044"/>
    </row>
    <row r="5045" spans="1:5" x14ac:dyDescent="0.35">
      <c r="A5045"/>
      <c r="E5045"/>
    </row>
    <row r="5046" spans="1:5" x14ac:dyDescent="0.35">
      <c r="A5046"/>
      <c r="E5046"/>
    </row>
    <row r="5047" spans="1:5" x14ac:dyDescent="0.35">
      <c r="A5047"/>
      <c r="E5047"/>
    </row>
    <row r="5048" spans="1:5" x14ac:dyDescent="0.35">
      <c r="A5048"/>
      <c r="E5048"/>
    </row>
    <row r="5049" spans="1:5" x14ac:dyDescent="0.35">
      <c r="A5049"/>
      <c r="E5049"/>
    </row>
    <row r="5050" spans="1:5" x14ac:dyDescent="0.35">
      <c r="A5050"/>
      <c r="E5050"/>
    </row>
    <row r="5051" spans="1:5" x14ac:dyDescent="0.35">
      <c r="A5051"/>
      <c r="E5051"/>
    </row>
    <row r="5052" spans="1:5" x14ac:dyDescent="0.35">
      <c r="A5052"/>
      <c r="E5052"/>
    </row>
    <row r="5053" spans="1:5" x14ac:dyDescent="0.35">
      <c r="A5053"/>
      <c r="E5053"/>
    </row>
    <row r="5054" spans="1:5" x14ac:dyDescent="0.35">
      <c r="A5054"/>
      <c r="E5054"/>
    </row>
    <row r="5055" spans="1:5" x14ac:dyDescent="0.35">
      <c r="A5055"/>
      <c r="E5055"/>
    </row>
    <row r="5056" spans="1:5" x14ac:dyDescent="0.35">
      <c r="A5056"/>
      <c r="E5056"/>
    </row>
    <row r="5057" spans="1:5" x14ac:dyDescent="0.35">
      <c r="A5057"/>
      <c r="E5057"/>
    </row>
    <row r="5058" spans="1:5" x14ac:dyDescent="0.35">
      <c r="A5058"/>
      <c r="E5058"/>
    </row>
    <row r="5059" spans="1:5" x14ac:dyDescent="0.35">
      <c r="A5059"/>
      <c r="E5059"/>
    </row>
    <row r="5060" spans="1:5" x14ac:dyDescent="0.35">
      <c r="A5060"/>
      <c r="E5060"/>
    </row>
    <row r="5061" spans="1:5" x14ac:dyDescent="0.35">
      <c r="A5061"/>
      <c r="E5061"/>
    </row>
    <row r="5062" spans="1:5" x14ac:dyDescent="0.35">
      <c r="A5062"/>
      <c r="E5062"/>
    </row>
    <row r="5063" spans="1:5" x14ac:dyDescent="0.35">
      <c r="A5063"/>
      <c r="E5063"/>
    </row>
    <row r="5064" spans="1:5" x14ac:dyDescent="0.35">
      <c r="A5064"/>
      <c r="E5064"/>
    </row>
    <row r="5065" spans="1:5" x14ac:dyDescent="0.35">
      <c r="A5065"/>
      <c r="E5065"/>
    </row>
    <row r="5066" spans="1:5" x14ac:dyDescent="0.35">
      <c r="A5066"/>
      <c r="E5066"/>
    </row>
    <row r="5067" spans="1:5" x14ac:dyDescent="0.35">
      <c r="A5067"/>
      <c r="E5067"/>
    </row>
    <row r="5068" spans="1:5" x14ac:dyDescent="0.35">
      <c r="A5068"/>
      <c r="E5068"/>
    </row>
    <row r="5069" spans="1:5" x14ac:dyDescent="0.35">
      <c r="A5069"/>
      <c r="E5069"/>
    </row>
    <row r="5070" spans="1:5" x14ac:dyDescent="0.35">
      <c r="A5070"/>
      <c r="E5070"/>
    </row>
    <row r="5071" spans="1:5" x14ac:dyDescent="0.35">
      <c r="A5071"/>
      <c r="E5071"/>
    </row>
    <row r="5072" spans="1:5" x14ac:dyDescent="0.35">
      <c r="A5072"/>
      <c r="E5072"/>
    </row>
    <row r="5073" spans="1:5" x14ac:dyDescent="0.35">
      <c r="A5073"/>
      <c r="E5073"/>
    </row>
    <row r="5074" spans="1:5" x14ac:dyDescent="0.35">
      <c r="A5074"/>
      <c r="E5074"/>
    </row>
    <row r="5075" spans="1:5" x14ac:dyDescent="0.35">
      <c r="A5075"/>
      <c r="E5075"/>
    </row>
    <row r="5076" spans="1:5" x14ac:dyDescent="0.35">
      <c r="A5076"/>
      <c r="E5076"/>
    </row>
    <row r="5077" spans="1:5" x14ac:dyDescent="0.35">
      <c r="A5077"/>
      <c r="E5077"/>
    </row>
    <row r="5078" spans="1:5" x14ac:dyDescent="0.35">
      <c r="A5078"/>
      <c r="E5078"/>
    </row>
    <row r="5079" spans="1:5" x14ac:dyDescent="0.35">
      <c r="A5079"/>
      <c r="E5079"/>
    </row>
    <row r="5080" spans="1:5" x14ac:dyDescent="0.35">
      <c r="A5080"/>
      <c r="E5080"/>
    </row>
    <row r="5081" spans="1:5" x14ac:dyDescent="0.35">
      <c r="A5081"/>
      <c r="E5081"/>
    </row>
    <row r="5082" spans="1:5" x14ac:dyDescent="0.35">
      <c r="A5082"/>
      <c r="E5082"/>
    </row>
    <row r="5083" spans="1:5" x14ac:dyDescent="0.35">
      <c r="A5083"/>
      <c r="E5083"/>
    </row>
    <row r="5084" spans="1:5" x14ac:dyDescent="0.35">
      <c r="A5084"/>
      <c r="E5084"/>
    </row>
    <row r="5085" spans="1:5" x14ac:dyDescent="0.35">
      <c r="A5085"/>
      <c r="E5085"/>
    </row>
    <row r="5086" spans="1:5" x14ac:dyDescent="0.35">
      <c r="A5086"/>
      <c r="E5086"/>
    </row>
    <row r="5087" spans="1:5" x14ac:dyDescent="0.35">
      <c r="A5087"/>
      <c r="E5087"/>
    </row>
    <row r="5088" spans="1:5" x14ac:dyDescent="0.35">
      <c r="A5088"/>
      <c r="E5088"/>
    </row>
    <row r="5089" spans="1:5" x14ac:dyDescent="0.35">
      <c r="A5089"/>
      <c r="E5089"/>
    </row>
    <row r="5090" spans="1:5" x14ac:dyDescent="0.35">
      <c r="A5090"/>
      <c r="E5090"/>
    </row>
    <row r="5091" spans="1:5" x14ac:dyDescent="0.35">
      <c r="A5091"/>
      <c r="E5091"/>
    </row>
    <row r="5092" spans="1:5" x14ac:dyDescent="0.35">
      <c r="A5092"/>
      <c r="E5092"/>
    </row>
    <row r="5093" spans="1:5" x14ac:dyDescent="0.35">
      <c r="A5093"/>
      <c r="E5093"/>
    </row>
    <row r="5094" spans="1:5" x14ac:dyDescent="0.35">
      <c r="A5094"/>
      <c r="E5094"/>
    </row>
    <row r="5095" spans="1:5" x14ac:dyDescent="0.35">
      <c r="A5095"/>
      <c r="E5095"/>
    </row>
    <row r="5096" spans="1:5" x14ac:dyDescent="0.35">
      <c r="A5096"/>
      <c r="E5096"/>
    </row>
    <row r="5097" spans="1:5" x14ac:dyDescent="0.35">
      <c r="A5097"/>
      <c r="E5097"/>
    </row>
    <row r="5098" spans="1:5" x14ac:dyDescent="0.35">
      <c r="A5098"/>
      <c r="E5098"/>
    </row>
    <row r="5099" spans="1:5" x14ac:dyDescent="0.35">
      <c r="A5099"/>
      <c r="E5099"/>
    </row>
    <row r="5100" spans="1:5" x14ac:dyDescent="0.35">
      <c r="A5100"/>
      <c r="E5100"/>
    </row>
    <row r="5101" spans="1:5" x14ac:dyDescent="0.35">
      <c r="A5101"/>
      <c r="E5101"/>
    </row>
    <row r="5102" spans="1:5" x14ac:dyDescent="0.35">
      <c r="A5102"/>
      <c r="E5102"/>
    </row>
    <row r="5103" spans="1:5" x14ac:dyDescent="0.35">
      <c r="A5103"/>
      <c r="E5103"/>
    </row>
    <row r="5104" spans="1:5" x14ac:dyDescent="0.35">
      <c r="A5104"/>
      <c r="E5104"/>
    </row>
    <row r="5105" spans="1:5" x14ac:dyDescent="0.35">
      <c r="A5105"/>
      <c r="E5105"/>
    </row>
    <row r="5106" spans="1:5" x14ac:dyDescent="0.35">
      <c r="A5106"/>
      <c r="E5106"/>
    </row>
    <row r="5107" spans="1:5" x14ac:dyDescent="0.35">
      <c r="A5107"/>
      <c r="E5107"/>
    </row>
    <row r="5108" spans="1:5" x14ac:dyDescent="0.35">
      <c r="A5108"/>
      <c r="E5108"/>
    </row>
    <row r="5109" spans="1:5" x14ac:dyDescent="0.35">
      <c r="A5109"/>
      <c r="E5109"/>
    </row>
    <row r="5110" spans="1:5" x14ac:dyDescent="0.35">
      <c r="A5110"/>
      <c r="E5110"/>
    </row>
    <row r="5111" spans="1:5" x14ac:dyDescent="0.35">
      <c r="A5111"/>
      <c r="E5111"/>
    </row>
    <row r="5112" spans="1:5" x14ac:dyDescent="0.35">
      <c r="A5112"/>
      <c r="E5112"/>
    </row>
    <row r="5113" spans="1:5" x14ac:dyDescent="0.35">
      <c r="A5113"/>
      <c r="E5113"/>
    </row>
    <row r="5114" spans="1:5" x14ac:dyDescent="0.35">
      <c r="A5114"/>
      <c r="E5114"/>
    </row>
    <row r="5115" spans="1:5" x14ac:dyDescent="0.35">
      <c r="A5115"/>
      <c r="E5115"/>
    </row>
    <row r="5116" spans="1:5" x14ac:dyDescent="0.35">
      <c r="A5116"/>
      <c r="E5116"/>
    </row>
    <row r="5117" spans="1:5" x14ac:dyDescent="0.35">
      <c r="A5117"/>
      <c r="E5117"/>
    </row>
    <row r="5118" spans="1:5" x14ac:dyDescent="0.35">
      <c r="A5118"/>
      <c r="E5118"/>
    </row>
    <row r="5119" spans="1:5" x14ac:dyDescent="0.35">
      <c r="A5119"/>
      <c r="E5119"/>
    </row>
    <row r="5120" spans="1:5" x14ac:dyDescent="0.35">
      <c r="A5120"/>
      <c r="E5120"/>
    </row>
    <row r="5121" spans="1:5" x14ac:dyDescent="0.35">
      <c r="A5121"/>
      <c r="E5121"/>
    </row>
    <row r="5122" spans="1:5" x14ac:dyDescent="0.35">
      <c r="A5122"/>
      <c r="E5122"/>
    </row>
    <row r="5123" spans="1:5" x14ac:dyDescent="0.35">
      <c r="A5123"/>
      <c r="E5123"/>
    </row>
    <row r="5124" spans="1:5" x14ac:dyDescent="0.35">
      <c r="A5124"/>
      <c r="E5124"/>
    </row>
    <row r="5125" spans="1:5" x14ac:dyDescent="0.35">
      <c r="A5125"/>
      <c r="E5125"/>
    </row>
    <row r="5126" spans="1:5" x14ac:dyDescent="0.35">
      <c r="A5126"/>
      <c r="E5126"/>
    </row>
    <row r="5127" spans="1:5" x14ac:dyDescent="0.35">
      <c r="A5127"/>
      <c r="E5127"/>
    </row>
    <row r="5128" spans="1:5" x14ac:dyDescent="0.35">
      <c r="A5128"/>
      <c r="E5128"/>
    </row>
    <row r="5129" spans="1:5" x14ac:dyDescent="0.35">
      <c r="A5129"/>
      <c r="E5129"/>
    </row>
    <row r="5130" spans="1:5" x14ac:dyDescent="0.35">
      <c r="A5130"/>
      <c r="E5130"/>
    </row>
    <row r="5131" spans="1:5" x14ac:dyDescent="0.35">
      <c r="A5131"/>
      <c r="E5131"/>
    </row>
    <row r="5132" spans="1:5" x14ac:dyDescent="0.35">
      <c r="A5132"/>
      <c r="E5132"/>
    </row>
    <row r="5133" spans="1:5" x14ac:dyDescent="0.35">
      <c r="A5133"/>
      <c r="E5133"/>
    </row>
    <row r="5134" spans="1:5" x14ac:dyDescent="0.35">
      <c r="A5134"/>
      <c r="E5134"/>
    </row>
    <row r="5135" spans="1:5" x14ac:dyDescent="0.35">
      <c r="A5135"/>
      <c r="E5135"/>
    </row>
    <row r="5136" spans="1:5" x14ac:dyDescent="0.35">
      <c r="A5136"/>
      <c r="E5136"/>
    </row>
    <row r="5137" spans="1:5" x14ac:dyDescent="0.35">
      <c r="A5137"/>
      <c r="E5137"/>
    </row>
    <row r="5138" spans="1:5" x14ac:dyDescent="0.35">
      <c r="A5138"/>
      <c r="E5138"/>
    </row>
    <row r="5139" spans="1:5" x14ac:dyDescent="0.35">
      <c r="A5139"/>
      <c r="E5139"/>
    </row>
    <row r="5140" spans="1:5" x14ac:dyDescent="0.35">
      <c r="A5140"/>
      <c r="E5140"/>
    </row>
    <row r="5141" spans="1:5" x14ac:dyDescent="0.35">
      <c r="A5141"/>
      <c r="E5141"/>
    </row>
    <row r="5142" spans="1:5" x14ac:dyDescent="0.35">
      <c r="A5142"/>
      <c r="E5142"/>
    </row>
    <row r="5143" spans="1:5" x14ac:dyDescent="0.35">
      <c r="A5143"/>
      <c r="E5143"/>
    </row>
    <row r="5144" spans="1:5" x14ac:dyDescent="0.35">
      <c r="A5144"/>
      <c r="E5144"/>
    </row>
    <row r="5145" spans="1:5" x14ac:dyDescent="0.35">
      <c r="A5145"/>
      <c r="E5145"/>
    </row>
    <row r="5146" spans="1:5" x14ac:dyDescent="0.35">
      <c r="A5146"/>
      <c r="E5146"/>
    </row>
    <row r="5147" spans="1:5" x14ac:dyDescent="0.35">
      <c r="A5147"/>
      <c r="E5147"/>
    </row>
    <row r="5148" spans="1:5" x14ac:dyDescent="0.35">
      <c r="A5148"/>
      <c r="E5148"/>
    </row>
    <row r="5149" spans="1:5" x14ac:dyDescent="0.35">
      <c r="A5149"/>
      <c r="E5149"/>
    </row>
    <row r="5150" spans="1:5" x14ac:dyDescent="0.35">
      <c r="A5150"/>
      <c r="E5150"/>
    </row>
    <row r="5151" spans="1:5" x14ac:dyDescent="0.35">
      <c r="A5151"/>
      <c r="E5151"/>
    </row>
    <row r="5152" spans="1:5" x14ac:dyDescent="0.35">
      <c r="A5152"/>
      <c r="E5152"/>
    </row>
    <row r="5153" spans="1:5" x14ac:dyDescent="0.35">
      <c r="A5153"/>
      <c r="E5153"/>
    </row>
    <row r="5154" spans="1:5" x14ac:dyDescent="0.35">
      <c r="A5154"/>
      <c r="E5154"/>
    </row>
    <row r="5155" spans="1:5" x14ac:dyDescent="0.35">
      <c r="A5155"/>
      <c r="E5155"/>
    </row>
    <row r="5156" spans="1:5" x14ac:dyDescent="0.35">
      <c r="A5156"/>
      <c r="E5156"/>
    </row>
    <row r="5157" spans="1:5" x14ac:dyDescent="0.35">
      <c r="A5157"/>
      <c r="E5157"/>
    </row>
    <row r="5158" spans="1:5" x14ac:dyDescent="0.35">
      <c r="A5158"/>
      <c r="E5158"/>
    </row>
    <row r="5159" spans="1:5" x14ac:dyDescent="0.35">
      <c r="A5159"/>
      <c r="E5159"/>
    </row>
    <row r="5160" spans="1:5" x14ac:dyDescent="0.35">
      <c r="A5160"/>
      <c r="E5160"/>
    </row>
    <row r="5161" spans="1:5" x14ac:dyDescent="0.35">
      <c r="A5161"/>
      <c r="E5161"/>
    </row>
    <row r="5162" spans="1:5" x14ac:dyDescent="0.35">
      <c r="A5162"/>
      <c r="E5162"/>
    </row>
    <row r="5163" spans="1:5" x14ac:dyDescent="0.35">
      <c r="A5163"/>
      <c r="E5163"/>
    </row>
    <row r="5164" spans="1:5" x14ac:dyDescent="0.35">
      <c r="A5164"/>
      <c r="E5164"/>
    </row>
    <row r="5165" spans="1:5" x14ac:dyDescent="0.35">
      <c r="A5165"/>
      <c r="E5165"/>
    </row>
    <row r="5166" spans="1:5" x14ac:dyDescent="0.35">
      <c r="A5166"/>
      <c r="E5166"/>
    </row>
    <row r="5167" spans="1:5" x14ac:dyDescent="0.35">
      <c r="A5167"/>
      <c r="E5167"/>
    </row>
    <row r="5168" spans="1:5" x14ac:dyDescent="0.35">
      <c r="A5168"/>
      <c r="E5168"/>
    </row>
    <row r="5169" spans="1:5" x14ac:dyDescent="0.35">
      <c r="A5169"/>
      <c r="E5169"/>
    </row>
    <row r="5170" spans="1:5" x14ac:dyDescent="0.35">
      <c r="A5170"/>
      <c r="E5170"/>
    </row>
    <row r="5171" spans="1:5" x14ac:dyDescent="0.35">
      <c r="A5171"/>
      <c r="E5171"/>
    </row>
    <row r="5172" spans="1:5" x14ac:dyDescent="0.35">
      <c r="A5172"/>
      <c r="E5172"/>
    </row>
    <row r="5173" spans="1:5" x14ac:dyDescent="0.35">
      <c r="A5173"/>
      <c r="E5173"/>
    </row>
    <row r="5174" spans="1:5" x14ac:dyDescent="0.35">
      <c r="A5174"/>
      <c r="E5174"/>
    </row>
    <row r="5175" spans="1:5" x14ac:dyDescent="0.35">
      <c r="A5175"/>
      <c r="E5175"/>
    </row>
    <row r="5176" spans="1:5" x14ac:dyDescent="0.35">
      <c r="A5176"/>
      <c r="E5176"/>
    </row>
    <row r="5177" spans="1:5" x14ac:dyDescent="0.35">
      <c r="A5177"/>
      <c r="E5177"/>
    </row>
    <row r="5178" spans="1:5" x14ac:dyDescent="0.35">
      <c r="A5178"/>
      <c r="E5178"/>
    </row>
    <row r="5179" spans="1:5" x14ac:dyDescent="0.35">
      <c r="A5179"/>
      <c r="E5179"/>
    </row>
    <row r="5180" spans="1:5" x14ac:dyDescent="0.35">
      <c r="A5180"/>
      <c r="E5180"/>
    </row>
    <row r="5181" spans="1:5" x14ac:dyDescent="0.35">
      <c r="A5181"/>
      <c r="E5181"/>
    </row>
    <row r="5182" spans="1:5" x14ac:dyDescent="0.35">
      <c r="A5182"/>
      <c r="E5182"/>
    </row>
    <row r="5183" spans="1:5" x14ac:dyDescent="0.35">
      <c r="A5183"/>
      <c r="E5183"/>
    </row>
    <row r="5184" spans="1:5" x14ac:dyDescent="0.35">
      <c r="A5184"/>
      <c r="E5184"/>
    </row>
    <row r="5185" spans="1:5" x14ac:dyDescent="0.35">
      <c r="A5185"/>
      <c r="E5185"/>
    </row>
    <row r="5186" spans="1:5" x14ac:dyDescent="0.35">
      <c r="A5186"/>
      <c r="E5186"/>
    </row>
    <row r="5187" spans="1:5" x14ac:dyDescent="0.35">
      <c r="A5187"/>
      <c r="E5187"/>
    </row>
    <row r="5188" spans="1:5" x14ac:dyDescent="0.35">
      <c r="A5188"/>
      <c r="E5188"/>
    </row>
    <row r="5189" spans="1:5" x14ac:dyDescent="0.35">
      <c r="A5189"/>
      <c r="E5189"/>
    </row>
    <row r="5190" spans="1:5" x14ac:dyDescent="0.35">
      <c r="A5190"/>
      <c r="E5190"/>
    </row>
    <row r="5191" spans="1:5" x14ac:dyDescent="0.35">
      <c r="A5191"/>
      <c r="E5191"/>
    </row>
    <row r="5192" spans="1:5" x14ac:dyDescent="0.35">
      <c r="A5192"/>
      <c r="E5192"/>
    </row>
    <row r="5193" spans="1:5" x14ac:dyDescent="0.35">
      <c r="A5193"/>
      <c r="E5193"/>
    </row>
    <row r="5194" spans="1:5" x14ac:dyDescent="0.35">
      <c r="A5194"/>
      <c r="E5194"/>
    </row>
    <row r="5195" spans="1:5" x14ac:dyDescent="0.35">
      <c r="A5195"/>
      <c r="E5195"/>
    </row>
    <row r="5196" spans="1:5" x14ac:dyDescent="0.35">
      <c r="A5196"/>
      <c r="E5196"/>
    </row>
    <row r="5197" spans="1:5" x14ac:dyDescent="0.35">
      <c r="A5197"/>
      <c r="E5197"/>
    </row>
    <row r="5198" spans="1:5" x14ac:dyDescent="0.35">
      <c r="A5198"/>
      <c r="E5198"/>
    </row>
    <row r="5199" spans="1:5" x14ac:dyDescent="0.35">
      <c r="A5199"/>
      <c r="E5199"/>
    </row>
    <row r="5200" spans="1:5" x14ac:dyDescent="0.35">
      <c r="A5200"/>
      <c r="E5200"/>
    </row>
    <row r="5201" spans="1:5" x14ac:dyDescent="0.35">
      <c r="A5201"/>
      <c r="E5201"/>
    </row>
    <row r="5202" spans="1:5" x14ac:dyDescent="0.35">
      <c r="A5202"/>
      <c r="E5202"/>
    </row>
    <row r="5203" spans="1:5" x14ac:dyDescent="0.35">
      <c r="A5203"/>
      <c r="E5203"/>
    </row>
    <row r="5204" spans="1:5" x14ac:dyDescent="0.35">
      <c r="A5204"/>
      <c r="E5204"/>
    </row>
    <row r="5205" spans="1:5" x14ac:dyDescent="0.35">
      <c r="A5205"/>
      <c r="E5205"/>
    </row>
    <row r="5206" spans="1:5" x14ac:dyDescent="0.35">
      <c r="A5206"/>
      <c r="E5206"/>
    </row>
    <row r="5207" spans="1:5" x14ac:dyDescent="0.35">
      <c r="A5207"/>
      <c r="E5207"/>
    </row>
    <row r="5208" spans="1:5" x14ac:dyDescent="0.35">
      <c r="A5208"/>
      <c r="E5208"/>
    </row>
    <row r="5209" spans="1:5" x14ac:dyDescent="0.35">
      <c r="A5209"/>
      <c r="E5209"/>
    </row>
    <row r="5210" spans="1:5" x14ac:dyDescent="0.35">
      <c r="A5210"/>
      <c r="E5210"/>
    </row>
    <row r="5211" spans="1:5" x14ac:dyDescent="0.35">
      <c r="A5211"/>
      <c r="E5211"/>
    </row>
    <row r="5212" spans="1:5" x14ac:dyDescent="0.35">
      <c r="A5212"/>
      <c r="E5212"/>
    </row>
    <row r="5213" spans="1:5" x14ac:dyDescent="0.35">
      <c r="A5213"/>
      <c r="E5213"/>
    </row>
    <row r="5214" spans="1:5" x14ac:dyDescent="0.35">
      <c r="A5214"/>
      <c r="E5214"/>
    </row>
    <row r="5215" spans="1:5" x14ac:dyDescent="0.35">
      <c r="A5215"/>
      <c r="E5215"/>
    </row>
    <row r="5216" spans="1:5" x14ac:dyDescent="0.35">
      <c r="A5216"/>
      <c r="E5216"/>
    </row>
    <row r="5217" spans="1:5" x14ac:dyDescent="0.35">
      <c r="A5217"/>
      <c r="E5217"/>
    </row>
    <row r="5218" spans="1:5" x14ac:dyDescent="0.35">
      <c r="A5218"/>
      <c r="E5218"/>
    </row>
    <row r="5219" spans="1:5" x14ac:dyDescent="0.35">
      <c r="A5219"/>
      <c r="E5219"/>
    </row>
    <row r="5220" spans="1:5" x14ac:dyDescent="0.35">
      <c r="A5220"/>
      <c r="E5220"/>
    </row>
    <row r="5221" spans="1:5" x14ac:dyDescent="0.35">
      <c r="A5221"/>
      <c r="E5221"/>
    </row>
    <row r="5222" spans="1:5" x14ac:dyDescent="0.35">
      <c r="A5222"/>
      <c r="E5222"/>
    </row>
    <row r="5223" spans="1:5" x14ac:dyDescent="0.35">
      <c r="A5223"/>
      <c r="E5223"/>
    </row>
    <row r="5224" spans="1:5" x14ac:dyDescent="0.35">
      <c r="A5224"/>
      <c r="E5224"/>
    </row>
    <row r="5225" spans="1:5" x14ac:dyDescent="0.35">
      <c r="A5225"/>
      <c r="E5225"/>
    </row>
    <row r="5226" spans="1:5" x14ac:dyDescent="0.35">
      <c r="A5226"/>
      <c r="E5226"/>
    </row>
    <row r="5227" spans="1:5" x14ac:dyDescent="0.35">
      <c r="A5227"/>
      <c r="E5227"/>
    </row>
    <row r="5228" spans="1:5" x14ac:dyDescent="0.35">
      <c r="A5228"/>
      <c r="E5228"/>
    </row>
    <row r="5229" spans="1:5" x14ac:dyDescent="0.35">
      <c r="A5229"/>
      <c r="E5229"/>
    </row>
    <row r="5230" spans="1:5" x14ac:dyDescent="0.35">
      <c r="A5230"/>
      <c r="E5230"/>
    </row>
    <row r="5231" spans="1:5" x14ac:dyDescent="0.35">
      <c r="A5231"/>
      <c r="E5231"/>
    </row>
    <row r="5232" spans="1:5" x14ac:dyDescent="0.35">
      <c r="A5232"/>
      <c r="E5232"/>
    </row>
    <row r="5233" spans="1:5" x14ac:dyDescent="0.35">
      <c r="A5233"/>
      <c r="E5233"/>
    </row>
    <row r="5234" spans="1:5" x14ac:dyDescent="0.35">
      <c r="A5234"/>
      <c r="E5234"/>
    </row>
    <row r="5235" spans="1:5" x14ac:dyDescent="0.35">
      <c r="A5235"/>
      <c r="E5235"/>
    </row>
    <row r="5236" spans="1:5" x14ac:dyDescent="0.35">
      <c r="A5236"/>
      <c r="E5236"/>
    </row>
    <row r="5237" spans="1:5" x14ac:dyDescent="0.35">
      <c r="A5237"/>
      <c r="E5237"/>
    </row>
    <row r="5238" spans="1:5" x14ac:dyDescent="0.35">
      <c r="A5238"/>
      <c r="E5238"/>
    </row>
    <row r="5239" spans="1:5" x14ac:dyDescent="0.35">
      <c r="A5239"/>
      <c r="E5239"/>
    </row>
    <row r="5240" spans="1:5" x14ac:dyDescent="0.35">
      <c r="A5240"/>
      <c r="E5240"/>
    </row>
    <row r="5241" spans="1:5" x14ac:dyDescent="0.35">
      <c r="A5241"/>
      <c r="E5241"/>
    </row>
    <row r="5242" spans="1:5" x14ac:dyDescent="0.35">
      <c r="A5242"/>
      <c r="E5242"/>
    </row>
    <row r="5243" spans="1:5" x14ac:dyDescent="0.35">
      <c r="A5243"/>
      <c r="E5243"/>
    </row>
    <row r="5244" spans="1:5" x14ac:dyDescent="0.35">
      <c r="A5244"/>
      <c r="E5244"/>
    </row>
    <row r="5245" spans="1:5" x14ac:dyDescent="0.35">
      <c r="A5245"/>
      <c r="E5245"/>
    </row>
    <row r="5246" spans="1:5" x14ac:dyDescent="0.35">
      <c r="A5246"/>
      <c r="E5246"/>
    </row>
    <row r="5247" spans="1:5" x14ac:dyDescent="0.35">
      <c r="A5247"/>
      <c r="E5247"/>
    </row>
    <row r="5248" spans="1:5" x14ac:dyDescent="0.35">
      <c r="A5248"/>
      <c r="E5248"/>
    </row>
    <row r="5249" spans="1:5" x14ac:dyDescent="0.35">
      <c r="A5249"/>
      <c r="E5249"/>
    </row>
    <row r="5250" spans="1:5" x14ac:dyDescent="0.35">
      <c r="A5250"/>
      <c r="E5250"/>
    </row>
    <row r="5251" spans="1:5" x14ac:dyDescent="0.35">
      <c r="A5251"/>
      <c r="E5251"/>
    </row>
    <row r="5252" spans="1:5" x14ac:dyDescent="0.35">
      <c r="A5252"/>
      <c r="E5252"/>
    </row>
    <row r="5253" spans="1:5" x14ac:dyDescent="0.35">
      <c r="A5253"/>
      <c r="E5253"/>
    </row>
    <row r="5254" spans="1:5" x14ac:dyDescent="0.35">
      <c r="A5254"/>
      <c r="E5254"/>
    </row>
    <row r="5255" spans="1:5" x14ac:dyDescent="0.35">
      <c r="A5255"/>
      <c r="E5255"/>
    </row>
    <row r="5256" spans="1:5" x14ac:dyDescent="0.35">
      <c r="A5256"/>
      <c r="E5256"/>
    </row>
    <row r="5257" spans="1:5" x14ac:dyDescent="0.35">
      <c r="A5257"/>
      <c r="E5257"/>
    </row>
    <row r="5258" spans="1:5" x14ac:dyDescent="0.35">
      <c r="A5258"/>
      <c r="E5258"/>
    </row>
    <row r="5259" spans="1:5" x14ac:dyDescent="0.35">
      <c r="A5259"/>
      <c r="E5259"/>
    </row>
    <row r="5260" spans="1:5" x14ac:dyDescent="0.35">
      <c r="A5260"/>
      <c r="E5260"/>
    </row>
    <row r="5261" spans="1:5" x14ac:dyDescent="0.35">
      <c r="A5261"/>
      <c r="E5261"/>
    </row>
    <row r="5262" spans="1:5" x14ac:dyDescent="0.35">
      <c r="A5262"/>
      <c r="E5262"/>
    </row>
    <row r="5263" spans="1:5" x14ac:dyDescent="0.35">
      <c r="A5263"/>
      <c r="E5263"/>
    </row>
    <row r="5264" spans="1:5" x14ac:dyDescent="0.35">
      <c r="A5264"/>
      <c r="E5264"/>
    </row>
    <row r="5265" spans="1:5" x14ac:dyDescent="0.35">
      <c r="A5265"/>
      <c r="E5265"/>
    </row>
    <row r="5266" spans="1:5" x14ac:dyDescent="0.35">
      <c r="A5266"/>
      <c r="E5266"/>
    </row>
    <row r="5267" spans="1:5" x14ac:dyDescent="0.35">
      <c r="A5267"/>
      <c r="E5267"/>
    </row>
    <row r="5268" spans="1:5" x14ac:dyDescent="0.35">
      <c r="A5268"/>
      <c r="E5268"/>
    </row>
    <row r="5269" spans="1:5" x14ac:dyDescent="0.35">
      <c r="A5269"/>
      <c r="E5269"/>
    </row>
    <row r="5270" spans="1:5" x14ac:dyDescent="0.35">
      <c r="A5270"/>
      <c r="E5270"/>
    </row>
    <row r="5271" spans="1:5" x14ac:dyDescent="0.35">
      <c r="A5271"/>
      <c r="E5271"/>
    </row>
    <row r="5272" spans="1:5" x14ac:dyDescent="0.35">
      <c r="A5272"/>
      <c r="E5272"/>
    </row>
    <row r="5273" spans="1:5" x14ac:dyDescent="0.35">
      <c r="A5273"/>
      <c r="E5273"/>
    </row>
    <row r="5274" spans="1:5" x14ac:dyDescent="0.35">
      <c r="A5274"/>
      <c r="E5274"/>
    </row>
    <row r="5275" spans="1:5" x14ac:dyDescent="0.35">
      <c r="A5275"/>
      <c r="E5275"/>
    </row>
    <row r="5276" spans="1:5" x14ac:dyDescent="0.35">
      <c r="A5276"/>
      <c r="E5276"/>
    </row>
    <row r="5277" spans="1:5" x14ac:dyDescent="0.35">
      <c r="A5277"/>
      <c r="E5277"/>
    </row>
    <row r="5278" spans="1:5" x14ac:dyDescent="0.35">
      <c r="A5278"/>
      <c r="E5278"/>
    </row>
    <row r="5279" spans="1:5" x14ac:dyDescent="0.35">
      <c r="A5279"/>
      <c r="E5279"/>
    </row>
    <row r="5280" spans="1:5" x14ac:dyDescent="0.35">
      <c r="A5280"/>
      <c r="E5280"/>
    </row>
    <row r="5281" spans="1:5" x14ac:dyDescent="0.35">
      <c r="A5281"/>
      <c r="E5281"/>
    </row>
    <row r="5282" spans="1:5" x14ac:dyDescent="0.35">
      <c r="A5282"/>
      <c r="E5282"/>
    </row>
    <row r="5283" spans="1:5" x14ac:dyDescent="0.35">
      <c r="A5283"/>
      <c r="E5283"/>
    </row>
    <row r="5284" spans="1:5" x14ac:dyDescent="0.35">
      <c r="A5284"/>
      <c r="E5284"/>
    </row>
    <row r="5285" spans="1:5" x14ac:dyDescent="0.35">
      <c r="A5285"/>
      <c r="E5285"/>
    </row>
    <row r="5286" spans="1:5" x14ac:dyDescent="0.35">
      <c r="A5286"/>
      <c r="E5286"/>
    </row>
    <row r="5287" spans="1:5" x14ac:dyDescent="0.35">
      <c r="A5287"/>
      <c r="E5287"/>
    </row>
    <row r="5288" spans="1:5" x14ac:dyDescent="0.35">
      <c r="A5288"/>
      <c r="E5288"/>
    </row>
    <row r="5289" spans="1:5" x14ac:dyDescent="0.35">
      <c r="A5289"/>
      <c r="E5289"/>
    </row>
    <row r="5290" spans="1:5" x14ac:dyDescent="0.35">
      <c r="A5290"/>
      <c r="E5290"/>
    </row>
    <row r="5291" spans="1:5" x14ac:dyDescent="0.35">
      <c r="A5291"/>
      <c r="E5291"/>
    </row>
    <row r="5292" spans="1:5" x14ac:dyDescent="0.35">
      <c r="A5292"/>
      <c r="E5292"/>
    </row>
    <row r="5293" spans="1:5" x14ac:dyDescent="0.35">
      <c r="A5293"/>
      <c r="E5293"/>
    </row>
    <row r="5294" spans="1:5" x14ac:dyDescent="0.35">
      <c r="A5294"/>
      <c r="E5294"/>
    </row>
    <row r="5295" spans="1:5" x14ac:dyDescent="0.35">
      <c r="A5295"/>
      <c r="E5295"/>
    </row>
    <row r="5296" spans="1:5" x14ac:dyDescent="0.35">
      <c r="A5296"/>
      <c r="E5296"/>
    </row>
    <row r="5297" spans="1:5" x14ac:dyDescent="0.35">
      <c r="A5297"/>
      <c r="E5297"/>
    </row>
    <row r="5298" spans="1:5" x14ac:dyDescent="0.35">
      <c r="A5298"/>
      <c r="E5298"/>
    </row>
    <row r="5299" spans="1:5" x14ac:dyDescent="0.35">
      <c r="A5299"/>
      <c r="E5299"/>
    </row>
    <row r="5300" spans="1:5" x14ac:dyDescent="0.35">
      <c r="A5300"/>
      <c r="E5300"/>
    </row>
    <row r="5301" spans="1:5" x14ac:dyDescent="0.35">
      <c r="A5301"/>
      <c r="E5301"/>
    </row>
    <row r="5302" spans="1:5" x14ac:dyDescent="0.35">
      <c r="A5302"/>
      <c r="E5302"/>
    </row>
    <row r="5303" spans="1:5" x14ac:dyDescent="0.35">
      <c r="A5303"/>
      <c r="E5303"/>
    </row>
    <row r="5304" spans="1:5" x14ac:dyDescent="0.35">
      <c r="A5304"/>
      <c r="E5304"/>
    </row>
    <row r="5305" spans="1:5" x14ac:dyDescent="0.35">
      <c r="A5305"/>
      <c r="E5305"/>
    </row>
    <row r="5306" spans="1:5" x14ac:dyDescent="0.35">
      <c r="A5306"/>
      <c r="E5306"/>
    </row>
    <row r="5307" spans="1:5" x14ac:dyDescent="0.35">
      <c r="A5307"/>
      <c r="E5307"/>
    </row>
    <row r="5308" spans="1:5" x14ac:dyDescent="0.35">
      <c r="A5308"/>
      <c r="E5308"/>
    </row>
    <row r="5309" spans="1:5" x14ac:dyDescent="0.35">
      <c r="A5309"/>
      <c r="E5309"/>
    </row>
    <row r="5310" spans="1:5" x14ac:dyDescent="0.35">
      <c r="A5310"/>
      <c r="E5310"/>
    </row>
    <row r="5311" spans="1:5" x14ac:dyDescent="0.35">
      <c r="A5311"/>
      <c r="E5311"/>
    </row>
    <row r="5312" spans="1:5" x14ac:dyDescent="0.35">
      <c r="A5312"/>
      <c r="E5312"/>
    </row>
    <row r="5313" spans="1:5" x14ac:dyDescent="0.35">
      <c r="A5313"/>
      <c r="E5313"/>
    </row>
    <row r="5314" spans="1:5" x14ac:dyDescent="0.35">
      <c r="A5314"/>
      <c r="E5314"/>
    </row>
    <row r="5315" spans="1:5" x14ac:dyDescent="0.35">
      <c r="A5315"/>
      <c r="E5315"/>
    </row>
    <row r="5316" spans="1:5" x14ac:dyDescent="0.35">
      <c r="A5316"/>
      <c r="E5316"/>
    </row>
    <row r="5317" spans="1:5" x14ac:dyDescent="0.35">
      <c r="A5317"/>
      <c r="E5317"/>
    </row>
    <row r="5318" spans="1:5" x14ac:dyDescent="0.35">
      <c r="A5318"/>
      <c r="E5318"/>
    </row>
    <row r="5319" spans="1:5" x14ac:dyDescent="0.35">
      <c r="A5319"/>
      <c r="E5319"/>
    </row>
    <row r="5320" spans="1:5" x14ac:dyDescent="0.35">
      <c r="A5320"/>
      <c r="E5320"/>
    </row>
    <row r="5321" spans="1:5" x14ac:dyDescent="0.35">
      <c r="A5321"/>
      <c r="E5321"/>
    </row>
    <row r="5322" spans="1:5" x14ac:dyDescent="0.35">
      <c r="A5322"/>
      <c r="E5322"/>
    </row>
    <row r="5323" spans="1:5" x14ac:dyDescent="0.35">
      <c r="A5323"/>
      <c r="E5323"/>
    </row>
    <row r="5324" spans="1:5" x14ac:dyDescent="0.35">
      <c r="A5324"/>
      <c r="E5324"/>
    </row>
    <row r="5325" spans="1:5" x14ac:dyDescent="0.35">
      <c r="A5325"/>
      <c r="E5325"/>
    </row>
    <row r="5326" spans="1:5" x14ac:dyDescent="0.35">
      <c r="A5326"/>
      <c r="E5326"/>
    </row>
    <row r="5327" spans="1:5" x14ac:dyDescent="0.35">
      <c r="A5327"/>
      <c r="E5327"/>
    </row>
    <row r="5328" spans="1:5" x14ac:dyDescent="0.35">
      <c r="A5328"/>
      <c r="E5328"/>
    </row>
    <row r="5329" spans="1:5" x14ac:dyDescent="0.35">
      <c r="A5329"/>
      <c r="E5329"/>
    </row>
    <row r="5330" spans="1:5" x14ac:dyDescent="0.35">
      <c r="A5330"/>
      <c r="E5330"/>
    </row>
    <row r="5331" spans="1:5" x14ac:dyDescent="0.35">
      <c r="A5331"/>
      <c r="E5331"/>
    </row>
    <row r="5332" spans="1:5" x14ac:dyDescent="0.35">
      <c r="A5332"/>
      <c r="E5332"/>
    </row>
    <row r="5333" spans="1:5" x14ac:dyDescent="0.35">
      <c r="A5333"/>
      <c r="E5333"/>
    </row>
    <row r="5334" spans="1:5" x14ac:dyDescent="0.35">
      <c r="A5334"/>
      <c r="E5334"/>
    </row>
    <row r="5335" spans="1:5" x14ac:dyDescent="0.35">
      <c r="A5335"/>
      <c r="E5335"/>
    </row>
    <row r="5336" spans="1:5" x14ac:dyDescent="0.35">
      <c r="A5336"/>
      <c r="E5336"/>
    </row>
    <row r="5337" spans="1:5" x14ac:dyDescent="0.35">
      <c r="A5337"/>
      <c r="E5337"/>
    </row>
    <row r="5338" spans="1:5" x14ac:dyDescent="0.35">
      <c r="A5338"/>
      <c r="E5338"/>
    </row>
    <row r="5339" spans="1:5" x14ac:dyDescent="0.35">
      <c r="A5339"/>
      <c r="E5339"/>
    </row>
    <row r="5340" spans="1:5" x14ac:dyDescent="0.35">
      <c r="A5340"/>
      <c r="E5340"/>
    </row>
    <row r="5341" spans="1:5" x14ac:dyDescent="0.35">
      <c r="A5341"/>
      <c r="E5341"/>
    </row>
    <row r="5342" spans="1:5" x14ac:dyDescent="0.35">
      <c r="A5342"/>
      <c r="E5342"/>
    </row>
    <row r="5343" spans="1:5" x14ac:dyDescent="0.35">
      <c r="A5343"/>
      <c r="E5343"/>
    </row>
    <row r="5344" spans="1:5" x14ac:dyDescent="0.35">
      <c r="A5344"/>
      <c r="E5344"/>
    </row>
    <row r="5345" spans="1:5" x14ac:dyDescent="0.35">
      <c r="A5345"/>
      <c r="E5345"/>
    </row>
    <row r="5346" spans="1:5" x14ac:dyDescent="0.35">
      <c r="A5346"/>
      <c r="E5346"/>
    </row>
    <row r="5347" spans="1:5" x14ac:dyDescent="0.35">
      <c r="A5347"/>
      <c r="E5347"/>
    </row>
    <row r="5348" spans="1:5" x14ac:dyDescent="0.35">
      <c r="A5348"/>
      <c r="E5348"/>
    </row>
    <row r="5349" spans="1:5" x14ac:dyDescent="0.35">
      <c r="A5349"/>
      <c r="E5349"/>
    </row>
    <row r="5350" spans="1:5" x14ac:dyDescent="0.35">
      <c r="A5350"/>
      <c r="E5350"/>
    </row>
    <row r="5351" spans="1:5" x14ac:dyDescent="0.35">
      <c r="A5351"/>
      <c r="E5351"/>
    </row>
    <row r="5352" spans="1:5" x14ac:dyDescent="0.35">
      <c r="A5352"/>
      <c r="E5352"/>
    </row>
    <row r="5353" spans="1:5" x14ac:dyDescent="0.35">
      <c r="A5353"/>
      <c r="E5353"/>
    </row>
    <row r="5354" spans="1:5" x14ac:dyDescent="0.35">
      <c r="A5354"/>
      <c r="E5354"/>
    </row>
    <row r="5355" spans="1:5" x14ac:dyDescent="0.35">
      <c r="A5355"/>
      <c r="E5355"/>
    </row>
    <row r="5356" spans="1:5" x14ac:dyDescent="0.35">
      <c r="A5356"/>
      <c r="E5356"/>
    </row>
    <row r="5357" spans="1:5" x14ac:dyDescent="0.35">
      <c r="A5357"/>
      <c r="E5357"/>
    </row>
    <row r="5358" spans="1:5" x14ac:dyDescent="0.35">
      <c r="A5358"/>
      <c r="E5358"/>
    </row>
    <row r="5359" spans="1:5" x14ac:dyDescent="0.35">
      <c r="A5359"/>
      <c r="E5359"/>
    </row>
    <row r="5360" spans="1:5" x14ac:dyDescent="0.35">
      <c r="A5360"/>
      <c r="E5360"/>
    </row>
    <row r="5361" spans="1:5" x14ac:dyDescent="0.35">
      <c r="A5361"/>
      <c r="E5361"/>
    </row>
    <row r="5362" spans="1:5" x14ac:dyDescent="0.35">
      <c r="A5362"/>
      <c r="E5362"/>
    </row>
    <row r="5363" spans="1:5" x14ac:dyDescent="0.35">
      <c r="A5363"/>
      <c r="E5363"/>
    </row>
    <row r="5364" spans="1:5" x14ac:dyDescent="0.35">
      <c r="A5364"/>
      <c r="E5364"/>
    </row>
    <row r="5365" spans="1:5" x14ac:dyDescent="0.35">
      <c r="A5365"/>
      <c r="E5365"/>
    </row>
    <row r="5366" spans="1:5" x14ac:dyDescent="0.35">
      <c r="A5366"/>
      <c r="E5366"/>
    </row>
    <row r="5367" spans="1:5" x14ac:dyDescent="0.35">
      <c r="A5367"/>
      <c r="E5367"/>
    </row>
    <row r="5368" spans="1:5" x14ac:dyDescent="0.35">
      <c r="A5368"/>
      <c r="E5368"/>
    </row>
    <row r="5369" spans="1:5" x14ac:dyDescent="0.35">
      <c r="A5369"/>
      <c r="E5369"/>
    </row>
    <row r="5370" spans="1:5" x14ac:dyDescent="0.35">
      <c r="A5370"/>
      <c r="E5370"/>
    </row>
    <row r="5371" spans="1:5" x14ac:dyDescent="0.35">
      <c r="A5371"/>
      <c r="E5371"/>
    </row>
    <row r="5372" spans="1:5" x14ac:dyDescent="0.35">
      <c r="A5372"/>
      <c r="E5372"/>
    </row>
    <row r="5373" spans="1:5" x14ac:dyDescent="0.35">
      <c r="A5373"/>
      <c r="E5373"/>
    </row>
    <row r="5374" spans="1:5" x14ac:dyDescent="0.35">
      <c r="A5374"/>
      <c r="E5374"/>
    </row>
    <row r="5375" spans="1:5" x14ac:dyDescent="0.35">
      <c r="A5375"/>
      <c r="E5375"/>
    </row>
    <row r="5376" spans="1:5" x14ac:dyDescent="0.35">
      <c r="A5376"/>
      <c r="E5376"/>
    </row>
    <row r="5377" spans="1:5" x14ac:dyDescent="0.35">
      <c r="A5377"/>
      <c r="E5377"/>
    </row>
    <row r="5378" spans="1:5" x14ac:dyDescent="0.35">
      <c r="A5378"/>
      <c r="E5378"/>
    </row>
    <row r="5379" spans="1:5" x14ac:dyDescent="0.35">
      <c r="A5379"/>
      <c r="E5379"/>
    </row>
    <row r="5380" spans="1:5" x14ac:dyDescent="0.35">
      <c r="A5380"/>
      <c r="E5380"/>
    </row>
    <row r="5381" spans="1:5" x14ac:dyDescent="0.35">
      <c r="A5381"/>
      <c r="E5381"/>
    </row>
    <row r="5382" spans="1:5" x14ac:dyDescent="0.35">
      <c r="A5382"/>
      <c r="E5382"/>
    </row>
    <row r="5383" spans="1:5" x14ac:dyDescent="0.35">
      <c r="A5383"/>
      <c r="E5383"/>
    </row>
    <row r="5384" spans="1:5" x14ac:dyDescent="0.35">
      <c r="A5384"/>
      <c r="E5384"/>
    </row>
    <row r="5385" spans="1:5" x14ac:dyDescent="0.35">
      <c r="A5385"/>
      <c r="E5385"/>
    </row>
    <row r="5386" spans="1:5" x14ac:dyDescent="0.35">
      <c r="A5386"/>
      <c r="E5386"/>
    </row>
    <row r="5387" spans="1:5" x14ac:dyDescent="0.35">
      <c r="A5387"/>
      <c r="E5387"/>
    </row>
    <row r="5388" spans="1:5" x14ac:dyDescent="0.35">
      <c r="A5388"/>
      <c r="E5388"/>
    </row>
    <row r="5389" spans="1:5" x14ac:dyDescent="0.35">
      <c r="A5389"/>
      <c r="E5389"/>
    </row>
    <row r="5390" spans="1:5" x14ac:dyDescent="0.35">
      <c r="A5390"/>
      <c r="E5390"/>
    </row>
    <row r="5391" spans="1:5" x14ac:dyDescent="0.35">
      <c r="A5391"/>
      <c r="E5391"/>
    </row>
    <row r="5392" spans="1:5" x14ac:dyDescent="0.35">
      <c r="A5392"/>
      <c r="E5392"/>
    </row>
    <row r="5393" spans="1:5" x14ac:dyDescent="0.35">
      <c r="A5393"/>
      <c r="E5393"/>
    </row>
    <row r="5394" spans="1:5" x14ac:dyDescent="0.35">
      <c r="A5394"/>
      <c r="E5394"/>
    </row>
    <row r="5395" spans="1:5" x14ac:dyDescent="0.35">
      <c r="A5395"/>
      <c r="E5395"/>
    </row>
    <row r="5396" spans="1:5" x14ac:dyDescent="0.35">
      <c r="A5396"/>
      <c r="E5396"/>
    </row>
    <row r="5397" spans="1:5" x14ac:dyDescent="0.35">
      <c r="A5397"/>
      <c r="E5397"/>
    </row>
    <row r="5398" spans="1:5" x14ac:dyDescent="0.35">
      <c r="A5398"/>
      <c r="E5398"/>
    </row>
    <row r="5399" spans="1:5" x14ac:dyDescent="0.35">
      <c r="A5399"/>
      <c r="E5399"/>
    </row>
    <row r="5400" spans="1:5" x14ac:dyDescent="0.35">
      <c r="A5400"/>
      <c r="E5400"/>
    </row>
    <row r="5401" spans="1:5" x14ac:dyDescent="0.35">
      <c r="A5401"/>
      <c r="E5401"/>
    </row>
    <row r="5402" spans="1:5" x14ac:dyDescent="0.35">
      <c r="A5402"/>
      <c r="E5402"/>
    </row>
    <row r="5403" spans="1:5" x14ac:dyDescent="0.35">
      <c r="A5403"/>
      <c r="E5403"/>
    </row>
    <row r="5404" spans="1:5" x14ac:dyDescent="0.35">
      <c r="A5404"/>
      <c r="E5404"/>
    </row>
    <row r="5405" spans="1:5" x14ac:dyDescent="0.35">
      <c r="A5405"/>
      <c r="E5405"/>
    </row>
    <row r="5406" spans="1:5" x14ac:dyDescent="0.35">
      <c r="A5406"/>
      <c r="E5406"/>
    </row>
    <row r="5407" spans="1:5" x14ac:dyDescent="0.35">
      <c r="A5407"/>
      <c r="E5407"/>
    </row>
    <row r="5408" spans="1:5" x14ac:dyDescent="0.35">
      <c r="A5408"/>
      <c r="E5408"/>
    </row>
    <row r="5409" spans="1:5" x14ac:dyDescent="0.35">
      <c r="A5409"/>
      <c r="E5409"/>
    </row>
    <row r="5410" spans="1:5" x14ac:dyDescent="0.35">
      <c r="A5410"/>
      <c r="E5410"/>
    </row>
    <row r="5411" spans="1:5" x14ac:dyDescent="0.35">
      <c r="A5411"/>
      <c r="E5411"/>
    </row>
    <row r="5412" spans="1:5" x14ac:dyDescent="0.35">
      <c r="A5412"/>
      <c r="E5412"/>
    </row>
    <row r="5413" spans="1:5" x14ac:dyDescent="0.35">
      <c r="A5413"/>
      <c r="E5413"/>
    </row>
    <row r="5414" spans="1:5" x14ac:dyDescent="0.35">
      <c r="A5414"/>
      <c r="E5414"/>
    </row>
    <row r="5415" spans="1:5" x14ac:dyDescent="0.35">
      <c r="A5415"/>
      <c r="E5415"/>
    </row>
    <row r="5416" spans="1:5" x14ac:dyDescent="0.35">
      <c r="A5416"/>
      <c r="E5416"/>
    </row>
    <row r="5417" spans="1:5" x14ac:dyDescent="0.35">
      <c r="A5417"/>
      <c r="E5417"/>
    </row>
    <row r="5418" spans="1:5" x14ac:dyDescent="0.35">
      <c r="A5418"/>
      <c r="E5418"/>
    </row>
    <row r="5419" spans="1:5" x14ac:dyDescent="0.35">
      <c r="A5419"/>
      <c r="E5419"/>
    </row>
    <row r="5420" spans="1:5" x14ac:dyDescent="0.35">
      <c r="A5420"/>
      <c r="E5420"/>
    </row>
    <row r="5421" spans="1:5" x14ac:dyDescent="0.35">
      <c r="A5421"/>
      <c r="E5421"/>
    </row>
    <row r="5422" spans="1:5" x14ac:dyDescent="0.35">
      <c r="A5422"/>
      <c r="E5422"/>
    </row>
    <row r="5423" spans="1:5" x14ac:dyDescent="0.35">
      <c r="A5423"/>
      <c r="E5423"/>
    </row>
    <row r="5424" spans="1:5" x14ac:dyDescent="0.35">
      <c r="A5424"/>
      <c r="E5424"/>
    </row>
    <row r="5425" spans="1:5" x14ac:dyDescent="0.35">
      <c r="A5425"/>
      <c r="E5425"/>
    </row>
    <row r="5426" spans="1:5" x14ac:dyDescent="0.35">
      <c r="A5426"/>
      <c r="E5426"/>
    </row>
    <row r="5427" spans="1:5" x14ac:dyDescent="0.35">
      <c r="A5427"/>
      <c r="E5427"/>
    </row>
    <row r="5428" spans="1:5" x14ac:dyDescent="0.35">
      <c r="A5428"/>
      <c r="E5428"/>
    </row>
    <row r="5429" spans="1:5" x14ac:dyDescent="0.35">
      <c r="A5429"/>
      <c r="E5429"/>
    </row>
    <row r="5430" spans="1:5" x14ac:dyDescent="0.35">
      <c r="A5430"/>
      <c r="E5430"/>
    </row>
    <row r="5431" spans="1:5" x14ac:dyDescent="0.35">
      <c r="A5431"/>
      <c r="E5431"/>
    </row>
    <row r="5432" spans="1:5" x14ac:dyDescent="0.35">
      <c r="A5432"/>
      <c r="E5432"/>
    </row>
    <row r="5433" spans="1:5" x14ac:dyDescent="0.35">
      <c r="A5433"/>
      <c r="E5433"/>
    </row>
    <row r="5434" spans="1:5" x14ac:dyDescent="0.35">
      <c r="A5434"/>
      <c r="E5434"/>
    </row>
    <row r="5435" spans="1:5" x14ac:dyDescent="0.35">
      <c r="A5435"/>
      <c r="E5435"/>
    </row>
    <row r="5436" spans="1:5" x14ac:dyDescent="0.35">
      <c r="A5436"/>
      <c r="E5436"/>
    </row>
    <row r="5437" spans="1:5" x14ac:dyDescent="0.35">
      <c r="A5437"/>
      <c r="E5437"/>
    </row>
    <row r="5438" spans="1:5" x14ac:dyDescent="0.35">
      <c r="A5438"/>
      <c r="E5438"/>
    </row>
    <row r="5439" spans="1:5" x14ac:dyDescent="0.35">
      <c r="A5439"/>
      <c r="E5439"/>
    </row>
    <row r="5440" spans="1:5" x14ac:dyDescent="0.35">
      <c r="A5440"/>
      <c r="E5440"/>
    </row>
    <row r="5441" spans="1:5" x14ac:dyDescent="0.35">
      <c r="A5441"/>
      <c r="E5441"/>
    </row>
    <row r="5442" spans="1:5" x14ac:dyDescent="0.35">
      <c r="A5442"/>
      <c r="E5442"/>
    </row>
    <row r="5443" spans="1:5" x14ac:dyDescent="0.35">
      <c r="A5443"/>
      <c r="E5443"/>
    </row>
    <row r="5444" spans="1:5" x14ac:dyDescent="0.35">
      <c r="A5444"/>
      <c r="E5444"/>
    </row>
    <row r="5445" spans="1:5" x14ac:dyDescent="0.35">
      <c r="A5445"/>
      <c r="E5445"/>
    </row>
    <row r="5446" spans="1:5" x14ac:dyDescent="0.35">
      <c r="A5446"/>
      <c r="E5446"/>
    </row>
    <row r="5447" spans="1:5" x14ac:dyDescent="0.35">
      <c r="A5447"/>
      <c r="E5447"/>
    </row>
    <row r="5448" spans="1:5" x14ac:dyDescent="0.35">
      <c r="A5448"/>
      <c r="E5448"/>
    </row>
    <row r="5449" spans="1:5" x14ac:dyDescent="0.35">
      <c r="A5449"/>
      <c r="E5449"/>
    </row>
    <row r="5450" spans="1:5" x14ac:dyDescent="0.35">
      <c r="A5450"/>
      <c r="E5450"/>
    </row>
    <row r="5451" spans="1:5" x14ac:dyDescent="0.35">
      <c r="A5451"/>
      <c r="E5451"/>
    </row>
    <row r="5452" spans="1:5" x14ac:dyDescent="0.35">
      <c r="A5452"/>
      <c r="E5452"/>
    </row>
    <row r="5453" spans="1:5" x14ac:dyDescent="0.35">
      <c r="A5453"/>
      <c r="E5453"/>
    </row>
    <row r="5454" spans="1:5" x14ac:dyDescent="0.35">
      <c r="A5454"/>
      <c r="E5454"/>
    </row>
    <row r="5455" spans="1:5" x14ac:dyDescent="0.35">
      <c r="A5455"/>
      <c r="E5455"/>
    </row>
    <row r="5456" spans="1:5" x14ac:dyDescent="0.35">
      <c r="A5456"/>
      <c r="E5456"/>
    </row>
    <row r="5457" spans="1:5" x14ac:dyDescent="0.35">
      <c r="A5457"/>
      <c r="E5457"/>
    </row>
    <row r="5458" spans="1:5" x14ac:dyDescent="0.35">
      <c r="A5458"/>
      <c r="E5458"/>
    </row>
    <row r="5459" spans="1:5" x14ac:dyDescent="0.35">
      <c r="A5459"/>
      <c r="E5459"/>
    </row>
    <row r="5460" spans="1:5" x14ac:dyDescent="0.35">
      <c r="A5460"/>
      <c r="E5460"/>
    </row>
    <row r="5461" spans="1:5" x14ac:dyDescent="0.35">
      <c r="A5461"/>
      <c r="E5461"/>
    </row>
    <row r="5462" spans="1:5" x14ac:dyDescent="0.35">
      <c r="A5462"/>
      <c r="E5462"/>
    </row>
    <row r="5463" spans="1:5" x14ac:dyDescent="0.35">
      <c r="A5463"/>
      <c r="E5463"/>
    </row>
    <row r="5464" spans="1:5" x14ac:dyDescent="0.35">
      <c r="A5464"/>
      <c r="E5464"/>
    </row>
    <row r="5465" spans="1:5" x14ac:dyDescent="0.35">
      <c r="A5465"/>
      <c r="E5465"/>
    </row>
    <row r="5466" spans="1:5" x14ac:dyDescent="0.35">
      <c r="A5466"/>
      <c r="E5466"/>
    </row>
    <row r="5467" spans="1:5" x14ac:dyDescent="0.35">
      <c r="A5467"/>
      <c r="E5467"/>
    </row>
    <row r="5468" spans="1:5" x14ac:dyDescent="0.35">
      <c r="A5468"/>
      <c r="E5468"/>
    </row>
    <row r="5469" spans="1:5" x14ac:dyDescent="0.35">
      <c r="A5469"/>
      <c r="E5469"/>
    </row>
    <row r="5470" spans="1:5" x14ac:dyDescent="0.35">
      <c r="A5470"/>
      <c r="E5470"/>
    </row>
    <row r="5471" spans="1:5" x14ac:dyDescent="0.35">
      <c r="A5471"/>
      <c r="E5471"/>
    </row>
    <row r="5472" spans="1:5" x14ac:dyDescent="0.35">
      <c r="A5472"/>
      <c r="E5472"/>
    </row>
    <row r="5473" spans="1:5" x14ac:dyDescent="0.35">
      <c r="A5473"/>
      <c r="E5473"/>
    </row>
    <row r="5474" spans="1:5" x14ac:dyDescent="0.35">
      <c r="A5474"/>
      <c r="E5474"/>
    </row>
    <row r="5475" spans="1:5" x14ac:dyDescent="0.35">
      <c r="A5475"/>
      <c r="E5475"/>
    </row>
    <row r="5476" spans="1:5" x14ac:dyDescent="0.35">
      <c r="A5476"/>
      <c r="E5476"/>
    </row>
    <row r="5477" spans="1:5" x14ac:dyDescent="0.35">
      <c r="A5477"/>
      <c r="E5477"/>
    </row>
    <row r="5478" spans="1:5" x14ac:dyDescent="0.35">
      <c r="A5478"/>
      <c r="E5478"/>
    </row>
    <row r="5479" spans="1:5" x14ac:dyDescent="0.35">
      <c r="A5479"/>
      <c r="E5479"/>
    </row>
    <row r="5480" spans="1:5" x14ac:dyDescent="0.35">
      <c r="A5480"/>
      <c r="E5480"/>
    </row>
    <row r="5481" spans="1:5" x14ac:dyDescent="0.35">
      <c r="A5481"/>
      <c r="E5481"/>
    </row>
    <row r="5482" spans="1:5" x14ac:dyDescent="0.35">
      <c r="A5482"/>
      <c r="E5482"/>
    </row>
    <row r="5483" spans="1:5" x14ac:dyDescent="0.35">
      <c r="A5483"/>
      <c r="E5483"/>
    </row>
    <row r="5484" spans="1:5" x14ac:dyDescent="0.35">
      <c r="A5484"/>
      <c r="E5484"/>
    </row>
    <row r="5485" spans="1:5" x14ac:dyDescent="0.35">
      <c r="A5485"/>
      <c r="E5485"/>
    </row>
    <row r="5486" spans="1:5" x14ac:dyDescent="0.35">
      <c r="A5486"/>
      <c r="E5486"/>
    </row>
    <row r="5487" spans="1:5" x14ac:dyDescent="0.35">
      <c r="A5487"/>
      <c r="E5487"/>
    </row>
    <row r="5488" spans="1:5" x14ac:dyDescent="0.35">
      <c r="A5488"/>
      <c r="E5488"/>
    </row>
    <row r="5489" spans="1:5" x14ac:dyDescent="0.35">
      <c r="A5489"/>
      <c r="E5489"/>
    </row>
    <row r="5490" spans="1:5" x14ac:dyDescent="0.35">
      <c r="A5490"/>
      <c r="E5490"/>
    </row>
    <row r="5491" spans="1:5" x14ac:dyDescent="0.35">
      <c r="A5491"/>
      <c r="E5491"/>
    </row>
    <row r="5492" spans="1:5" x14ac:dyDescent="0.35">
      <c r="A5492"/>
      <c r="E5492"/>
    </row>
    <row r="5493" spans="1:5" x14ac:dyDescent="0.35">
      <c r="A5493"/>
      <c r="E5493"/>
    </row>
    <row r="5494" spans="1:5" x14ac:dyDescent="0.35">
      <c r="A5494"/>
      <c r="E5494"/>
    </row>
    <row r="5495" spans="1:5" x14ac:dyDescent="0.35">
      <c r="A5495"/>
      <c r="E5495"/>
    </row>
    <row r="5496" spans="1:5" x14ac:dyDescent="0.35">
      <c r="A5496"/>
      <c r="E5496"/>
    </row>
    <row r="5497" spans="1:5" x14ac:dyDescent="0.35">
      <c r="A5497"/>
      <c r="E5497"/>
    </row>
    <row r="5498" spans="1:5" x14ac:dyDescent="0.35">
      <c r="A5498"/>
      <c r="E5498"/>
    </row>
    <row r="5499" spans="1:5" x14ac:dyDescent="0.35">
      <c r="A5499"/>
      <c r="E5499"/>
    </row>
    <row r="5500" spans="1:5" x14ac:dyDescent="0.35">
      <c r="A5500"/>
      <c r="E5500"/>
    </row>
    <row r="5501" spans="1:5" x14ac:dyDescent="0.35">
      <c r="A5501"/>
      <c r="E5501"/>
    </row>
    <row r="5502" spans="1:5" x14ac:dyDescent="0.35">
      <c r="A5502"/>
      <c r="E5502"/>
    </row>
    <row r="5503" spans="1:5" x14ac:dyDescent="0.35">
      <c r="A5503"/>
      <c r="E5503"/>
    </row>
    <row r="5504" spans="1:5" x14ac:dyDescent="0.35">
      <c r="A5504"/>
      <c r="E5504"/>
    </row>
    <row r="5505" spans="1:5" x14ac:dyDescent="0.35">
      <c r="A5505"/>
      <c r="E5505"/>
    </row>
    <row r="5506" spans="1:5" x14ac:dyDescent="0.35">
      <c r="A5506"/>
      <c r="E5506"/>
    </row>
    <row r="5507" spans="1:5" x14ac:dyDescent="0.35">
      <c r="A5507"/>
      <c r="E5507"/>
    </row>
    <row r="5508" spans="1:5" x14ac:dyDescent="0.35">
      <c r="A5508"/>
      <c r="E5508"/>
    </row>
    <row r="5509" spans="1:5" x14ac:dyDescent="0.35">
      <c r="A5509"/>
      <c r="E5509"/>
    </row>
    <row r="5510" spans="1:5" x14ac:dyDescent="0.35">
      <c r="A5510"/>
      <c r="E5510"/>
    </row>
    <row r="5511" spans="1:5" x14ac:dyDescent="0.35">
      <c r="A5511"/>
      <c r="E5511"/>
    </row>
    <row r="5512" spans="1:5" x14ac:dyDescent="0.35">
      <c r="A5512"/>
      <c r="E5512"/>
    </row>
    <row r="5513" spans="1:5" x14ac:dyDescent="0.35">
      <c r="A5513"/>
      <c r="E5513"/>
    </row>
    <row r="5514" spans="1:5" x14ac:dyDescent="0.35">
      <c r="A5514"/>
      <c r="E5514"/>
    </row>
    <row r="5515" spans="1:5" x14ac:dyDescent="0.35">
      <c r="A5515"/>
      <c r="E5515"/>
    </row>
    <row r="5516" spans="1:5" x14ac:dyDescent="0.35">
      <c r="A5516"/>
      <c r="E5516"/>
    </row>
    <row r="5517" spans="1:5" x14ac:dyDescent="0.35">
      <c r="A5517"/>
      <c r="E5517"/>
    </row>
    <row r="5518" spans="1:5" x14ac:dyDescent="0.35">
      <c r="A5518"/>
      <c r="E5518"/>
    </row>
    <row r="5519" spans="1:5" x14ac:dyDescent="0.35">
      <c r="A5519"/>
      <c r="E5519"/>
    </row>
    <row r="5520" spans="1:5" x14ac:dyDescent="0.35">
      <c r="A5520"/>
      <c r="E5520"/>
    </row>
    <row r="5521" spans="1:5" x14ac:dyDescent="0.35">
      <c r="A5521"/>
      <c r="E5521"/>
    </row>
    <row r="5522" spans="1:5" x14ac:dyDescent="0.35">
      <c r="A5522"/>
      <c r="E5522"/>
    </row>
    <row r="5523" spans="1:5" x14ac:dyDescent="0.35">
      <c r="A5523"/>
      <c r="E5523"/>
    </row>
    <row r="5524" spans="1:5" x14ac:dyDescent="0.35">
      <c r="A5524"/>
      <c r="E5524"/>
    </row>
    <row r="5525" spans="1:5" x14ac:dyDescent="0.35">
      <c r="A5525"/>
      <c r="E5525"/>
    </row>
    <row r="5526" spans="1:5" x14ac:dyDescent="0.35">
      <c r="A5526"/>
      <c r="E5526"/>
    </row>
    <row r="5527" spans="1:5" x14ac:dyDescent="0.35">
      <c r="A5527"/>
      <c r="E5527"/>
    </row>
    <row r="5528" spans="1:5" x14ac:dyDescent="0.35">
      <c r="A5528"/>
      <c r="E5528"/>
    </row>
    <row r="5529" spans="1:5" x14ac:dyDescent="0.35">
      <c r="A5529"/>
      <c r="E5529"/>
    </row>
    <row r="5530" spans="1:5" x14ac:dyDescent="0.35">
      <c r="A5530"/>
      <c r="E5530"/>
    </row>
    <row r="5531" spans="1:5" x14ac:dyDescent="0.35">
      <c r="A5531"/>
      <c r="E5531"/>
    </row>
    <row r="5532" spans="1:5" x14ac:dyDescent="0.35">
      <c r="A5532"/>
      <c r="E5532"/>
    </row>
    <row r="5533" spans="1:5" x14ac:dyDescent="0.35">
      <c r="A5533"/>
      <c r="E5533"/>
    </row>
    <row r="5534" spans="1:5" x14ac:dyDescent="0.35">
      <c r="A5534"/>
      <c r="E5534"/>
    </row>
    <row r="5535" spans="1:5" x14ac:dyDescent="0.35">
      <c r="A5535"/>
      <c r="E5535"/>
    </row>
    <row r="5536" spans="1:5" x14ac:dyDescent="0.35">
      <c r="A5536"/>
      <c r="E5536"/>
    </row>
    <row r="5537" spans="1:5" x14ac:dyDescent="0.35">
      <c r="A5537"/>
      <c r="E5537"/>
    </row>
    <row r="5538" spans="1:5" x14ac:dyDescent="0.35">
      <c r="A5538"/>
      <c r="E5538"/>
    </row>
    <row r="5539" spans="1:5" x14ac:dyDescent="0.35">
      <c r="A5539"/>
      <c r="E5539"/>
    </row>
    <row r="5540" spans="1:5" x14ac:dyDescent="0.35">
      <c r="A5540"/>
      <c r="E5540"/>
    </row>
    <row r="5541" spans="1:5" x14ac:dyDescent="0.35">
      <c r="A5541"/>
      <c r="E5541"/>
    </row>
    <row r="5542" spans="1:5" x14ac:dyDescent="0.35">
      <c r="A5542"/>
      <c r="E5542"/>
    </row>
    <row r="5543" spans="1:5" x14ac:dyDescent="0.35">
      <c r="A5543"/>
      <c r="E5543"/>
    </row>
    <row r="5544" spans="1:5" x14ac:dyDescent="0.35">
      <c r="A5544"/>
      <c r="E5544"/>
    </row>
    <row r="5545" spans="1:5" x14ac:dyDescent="0.35">
      <c r="A5545"/>
      <c r="E5545"/>
    </row>
    <row r="5546" spans="1:5" x14ac:dyDescent="0.35">
      <c r="A5546"/>
      <c r="E5546"/>
    </row>
    <row r="5547" spans="1:5" x14ac:dyDescent="0.35">
      <c r="A5547"/>
      <c r="E5547"/>
    </row>
    <row r="5548" spans="1:5" x14ac:dyDescent="0.35">
      <c r="A5548"/>
      <c r="E5548"/>
    </row>
    <row r="5549" spans="1:5" x14ac:dyDescent="0.35">
      <c r="A5549"/>
      <c r="E5549"/>
    </row>
    <row r="5550" spans="1:5" x14ac:dyDescent="0.35">
      <c r="A5550"/>
      <c r="E5550"/>
    </row>
    <row r="5551" spans="1:5" x14ac:dyDescent="0.35">
      <c r="A5551"/>
      <c r="E5551"/>
    </row>
    <row r="5552" spans="1:5" x14ac:dyDescent="0.35">
      <c r="A5552"/>
      <c r="E5552"/>
    </row>
    <row r="5553" spans="1:5" x14ac:dyDescent="0.35">
      <c r="A5553"/>
      <c r="E5553"/>
    </row>
    <row r="5554" spans="1:5" x14ac:dyDescent="0.35">
      <c r="A5554"/>
      <c r="E5554"/>
    </row>
    <row r="5555" spans="1:5" x14ac:dyDescent="0.35">
      <c r="A5555"/>
      <c r="E5555"/>
    </row>
    <row r="5556" spans="1:5" x14ac:dyDescent="0.35">
      <c r="A5556"/>
      <c r="E5556"/>
    </row>
    <row r="5557" spans="1:5" x14ac:dyDescent="0.35">
      <c r="A5557"/>
      <c r="E5557"/>
    </row>
    <row r="5558" spans="1:5" x14ac:dyDescent="0.35">
      <c r="A5558"/>
      <c r="E5558"/>
    </row>
    <row r="5559" spans="1:5" x14ac:dyDescent="0.35">
      <c r="A5559"/>
      <c r="E5559"/>
    </row>
    <row r="5560" spans="1:5" x14ac:dyDescent="0.35">
      <c r="A5560"/>
      <c r="E5560"/>
    </row>
    <row r="5561" spans="1:5" x14ac:dyDescent="0.35">
      <c r="A5561"/>
      <c r="E5561"/>
    </row>
    <row r="5562" spans="1:5" x14ac:dyDescent="0.35">
      <c r="A5562"/>
      <c r="E5562"/>
    </row>
    <row r="5563" spans="1:5" x14ac:dyDescent="0.35">
      <c r="A5563"/>
      <c r="E5563"/>
    </row>
    <row r="5564" spans="1:5" x14ac:dyDescent="0.35">
      <c r="A5564"/>
      <c r="E5564"/>
    </row>
    <row r="5565" spans="1:5" x14ac:dyDescent="0.35">
      <c r="A5565"/>
      <c r="E5565"/>
    </row>
    <row r="5566" spans="1:5" x14ac:dyDescent="0.35">
      <c r="A5566"/>
      <c r="E5566"/>
    </row>
    <row r="5567" spans="1:5" x14ac:dyDescent="0.35">
      <c r="A5567"/>
      <c r="E5567"/>
    </row>
    <row r="5568" spans="1:5" x14ac:dyDescent="0.35">
      <c r="A5568"/>
      <c r="E5568"/>
    </row>
    <row r="5569" spans="1:5" x14ac:dyDescent="0.35">
      <c r="A5569"/>
      <c r="E5569"/>
    </row>
    <row r="5570" spans="1:5" x14ac:dyDescent="0.35">
      <c r="A5570"/>
      <c r="E5570"/>
    </row>
    <row r="5571" spans="1:5" x14ac:dyDescent="0.35">
      <c r="A5571"/>
      <c r="E5571"/>
    </row>
    <row r="5572" spans="1:5" x14ac:dyDescent="0.35">
      <c r="A5572"/>
      <c r="E5572"/>
    </row>
    <row r="5573" spans="1:5" x14ac:dyDescent="0.35">
      <c r="A5573"/>
      <c r="E5573"/>
    </row>
    <row r="5574" spans="1:5" x14ac:dyDescent="0.35">
      <c r="A5574"/>
      <c r="E5574"/>
    </row>
    <row r="5575" spans="1:5" x14ac:dyDescent="0.35">
      <c r="A5575"/>
      <c r="E5575"/>
    </row>
    <row r="5576" spans="1:5" x14ac:dyDescent="0.35">
      <c r="A5576"/>
      <c r="E5576"/>
    </row>
    <row r="5577" spans="1:5" x14ac:dyDescent="0.35">
      <c r="A5577"/>
      <c r="E5577"/>
    </row>
    <row r="5578" spans="1:5" x14ac:dyDescent="0.35">
      <c r="A5578"/>
      <c r="E5578"/>
    </row>
    <row r="5579" spans="1:5" x14ac:dyDescent="0.35">
      <c r="A5579"/>
      <c r="E5579"/>
    </row>
    <row r="5580" spans="1:5" x14ac:dyDescent="0.35">
      <c r="A5580"/>
      <c r="E5580"/>
    </row>
    <row r="5581" spans="1:5" x14ac:dyDescent="0.35">
      <c r="A5581"/>
      <c r="E5581"/>
    </row>
    <row r="5582" spans="1:5" x14ac:dyDescent="0.35">
      <c r="A5582"/>
      <c r="E5582"/>
    </row>
    <row r="5583" spans="1:5" x14ac:dyDescent="0.35">
      <c r="A5583"/>
      <c r="E5583"/>
    </row>
    <row r="5584" spans="1:5" x14ac:dyDescent="0.35">
      <c r="A5584"/>
      <c r="E5584"/>
    </row>
    <row r="5585" spans="1:5" x14ac:dyDescent="0.35">
      <c r="A5585"/>
      <c r="E5585"/>
    </row>
    <row r="5586" spans="1:5" x14ac:dyDescent="0.35">
      <c r="A5586"/>
      <c r="E5586"/>
    </row>
    <row r="5587" spans="1:5" x14ac:dyDescent="0.35">
      <c r="A5587"/>
      <c r="E5587"/>
    </row>
    <row r="5588" spans="1:5" x14ac:dyDescent="0.35">
      <c r="A5588"/>
      <c r="E5588"/>
    </row>
    <row r="5589" spans="1:5" x14ac:dyDescent="0.35">
      <c r="A5589"/>
      <c r="E5589"/>
    </row>
    <row r="5590" spans="1:5" x14ac:dyDescent="0.35">
      <c r="A5590"/>
      <c r="E5590"/>
    </row>
    <row r="5591" spans="1:5" x14ac:dyDescent="0.35">
      <c r="A5591"/>
      <c r="E5591"/>
    </row>
    <row r="5592" spans="1:5" x14ac:dyDescent="0.35">
      <c r="A5592"/>
      <c r="E5592"/>
    </row>
    <row r="5593" spans="1:5" x14ac:dyDescent="0.35">
      <c r="A5593"/>
      <c r="E5593"/>
    </row>
    <row r="5594" spans="1:5" x14ac:dyDescent="0.35">
      <c r="A5594"/>
      <c r="E5594"/>
    </row>
    <row r="5595" spans="1:5" x14ac:dyDescent="0.35">
      <c r="A5595"/>
      <c r="E5595"/>
    </row>
    <row r="5596" spans="1:5" x14ac:dyDescent="0.35">
      <c r="A5596"/>
      <c r="E5596"/>
    </row>
    <row r="5597" spans="1:5" x14ac:dyDescent="0.35">
      <c r="A5597"/>
      <c r="E5597"/>
    </row>
    <row r="5598" spans="1:5" x14ac:dyDescent="0.35">
      <c r="A5598"/>
      <c r="E5598"/>
    </row>
    <row r="5599" spans="1:5" x14ac:dyDescent="0.35">
      <c r="A5599"/>
      <c r="E5599"/>
    </row>
    <row r="5600" spans="1:5" x14ac:dyDescent="0.35">
      <c r="A5600"/>
      <c r="E5600"/>
    </row>
    <row r="5601" spans="1:5" x14ac:dyDescent="0.35">
      <c r="A5601"/>
      <c r="E5601"/>
    </row>
    <row r="5602" spans="1:5" x14ac:dyDescent="0.35">
      <c r="A5602"/>
      <c r="E5602"/>
    </row>
    <row r="5603" spans="1:5" x14ac:dyDescent="0.35">
      <c r="A5603"/>
      <c r="E5603"/>
    </row>
    <row r="5604" spans="1:5" x14ac:dyDescent="0.35">
      <c r="A5604"/>
      <c r="E5604"/>
    </row>
    <row r="5605" spans="1:5" x14ac:dyDescent="0.35">
      <c r="A5605"/>
      <c r="E5605"/>
    </row>
    <row r="5606" spans="1:5" x14ac:dyDescent="0.35">
      <c r="A5606"/>
      <c r="E5606"/>
    </row>
    <row r="5607" spans="1:5" x14ac:dyDescent="0.35">
      <c r="A5607"/>
      <c r="E5607"/>
    </row>
    <row r="5608" spans="1:5" x14ac:dyDescent="0.35">
      <c r="A5608"/>
      <c r="E5608"/>
    </row>
    <row r="5609" spans="1:5" x14ac:dyDescent="0.35">
      <c r="A5609"/>
      <c r="E5609"/>
    </row>
    <row r="5610" spans="1:5" x14ac:dyDescent="0.35">
      <c r="A5610"/>
      <c r="E5610"/>
    </row>
    <row r="5611" spans="1:5" x14ac:dyDescent="0.35">
      <c r="A5611"/>
      <c r="E5611"/>
    </row>
    <row r="5612" spans="1:5" x14ac:dyDescent="0.35">
      <c r="A5612"/>
      <c r="E5612"/>
    </row>
    <row r="5613" spans="1:5" x14ac:dyDescent="0.35">
      <c r="A5613"/>
      <c r="E5613"/>
    </row>
    <row r="5614" spans="1:5" x14ac:dyDescent="0.35">
      <c r="A5614"/>
      <c r="E5614"/>
    </row>
    <row r="5615" spans="1:5" x14ac:dyDescent="0.35">
      <c r="A5615"/>
      <c r="E5615"/>
    </row>
    <row r="5616" spans="1:5" x14ac:dyDescent="0.35">
      <c r="A5616"/>
      <c r="E5616"/>
    </row>
    <row r="5617" spans="1:5" x14ac:dyDescent="0.35">
      <c r="A5617"/>
      <c r="E5617"/>
    </row>
    <row r="5618" spans="1:5" x14ac:dyDescent="0.35">
      <c r="A5618"/>
      <c r="E5618"/>
    </row>
    <row r="5619" spans="1:5" x14ac:dyDescent="0.35">
      <c r="A5619"/>
      <c r="E5619"/>
    </row>
    <row r="5620" spans="1:5" x14ac:dyDescent="0.35">
      <c r="A5620"/>
      <c r="E5620"/>
    </row>
    <row r="5621" spans="1:5" x14ac:dyDescent="0.35">
      <c r="A5621"/>
      <c r="E5621"/>
    </row>
    <row r="5622" spans="1:5" x14ac:dyDescent="0.35">
      <c r="A5622"/>
      <c r="E5622"/>
    </row>
    <row r="5623" spans="1:5" x14ac:dyDescent="0.35">
      <c r="A5623"/>
      <c r="E5623"/>
    </row>
    <row r="5624" spans="1:5" x14ac:dyDescent="0.35">
      <c r="A5624"/>
      <c r="E5624"/>
    </row>
    <row r="5625" spans="1:5" x14ac:dyDescent="0.35">
      <c r="A5625"/>
      <c r="E5625"/>
    </row>
    <row r="5626" spans="1:5" x14ac:dyDescent="0.35">
      <c r="A5626"/>
      <c r="E5626"/>
    </row>
    <row r="5627" spans="1:5" x14ac:dyDescent="0.35">
      <c r="A5627"/>
      <c r="E5627"/>
    </row>
    <row r="5628" spans="1:5" x14ac:dyDescent="0.35">
      <c r="A5628"/>
      <c r="E5628"/>
    </row>
    <row r="5629" spans="1:5" x14ac:dyDescent="0.35">
      <c r="A5629"/>
      <c r="E5629"/>
    </row>
    <row r="5630" spans="1:5" x14ac:dyDescent="0.35">
      <c r="A5630"/>
      <c r="E5630"/>
    </row>
    <row r="5631" spans="1:5" x14ac:dyDescent="0.35">
      <c r="A5631"/>
      <c r="E5631"/>
    </row>
    <row r="5632" spans="1:5" x14ac:dyDescent="0.35">
      <c r="A5632"/>
      <c r="E5632"/>
    </row>
    <row r="5633" spans="1:5" x14ac:dyDescent="0.35">
      <c r="A5633"/>
      <c r="E5633"/>
    </row>
    <row r="5634" spans="1:5" x14ac:dyDescent="0.35">
      <c r="A5634"/>
      <c r="E5634"/>
    </row>
    <row r="5635" spans="1:5" x14ac:dyDescent="0.35">
      <c r="A5635"/>
      <c r="E5635"/>
    </row>
    <row r="5636" spans="1:5" x14ac:dyDescent="0.35">
      <c r="A5636"/>
      <c r="E5636"/>
    </row>
    <row r="5637" spans="1:5" x14ac:dyDescent="0.35">
      <c r="A5637"/>
      <c r="E5637"/>
    </row>
    <row r="5638" spans="1:5" x14ac:dyDescent="0.35">
      <c r="A5638"/>
      <c r="E5638"/>
    </row>
    <row r="5639" spans="1:5" x14ac:dyDescent="0.35">
      <c r="A5639"/>
      <c r="E5639"/>
    </row>
    <row r="5640" spans="1:5" x14ac:dyDescent="0.35">
      <c r="A5640"/>
      <c r="E5640"/>
    </row>
    <row r="5641" spans="1:5" x14ac:dyDescent="0.35">
      <c r="A5641"/>
      <c r="E5641"/>
    </row>
    <row r="5642" spans="1:5" x14ac:dyDescent="0.35">
      <c r="A5642"/>
      <c r="E5642"/>
    </row>
    <row r="5643" spans="1:5" x14ac:dyDescent="0.35">
      <c r="A5643"/>
      <c r="E5643"/>
    </row>
    <row r="5644" spans="1:5" x14ac:dyDescent="0.35">
      <c r="A5644"/>
      <c r="E5644"/>
    </row>
    <row r="5645" spans="1:5" x14ac:dyDescent="0.35">
      <c r="A5645"/>
      <c r="E5645"/>
    </row>
    <row r="5646" spans="1:5" x14ac:dyDescent="0.35">
      <c r="A5646"/>
      <c r="E5646"/>
    </row>
    <row r="5647" spans="1:5" x14ac:dyDescent="0.35">
      <c r="A5647"/>
      <c r="E5647"/>
    </row>
    <row r="5648" spans="1:5" x14ac:dyDescent="0.35">
      <c r="A5648"/>
      <c r="E5648"/>
    </row>
    <row r="5649" spans="1:5" x14ac:dyDescent="0.35">
      <c r="A5649"/>
      <c r="E5649"/>
    </row>
    <row r="5650" spans="1:5" x14ac:dyDescent="0.35">
      <c r="A5650"/>
      <c r="E5650"/>
    </row>
    <row r="5651" spans="1:5" x14ac:dyDescent="0.35">
      <c r="A5651"/>
      <c r="E5651"/>
    </row>
    <row r="5652" spans="1:5" x14ac:dyDescent="0.35">
      <c r="A5652"/>
      <c r="E5652"/>
    </row>
    <row r="5653" spans="1:5" x14ac:dyDescent="0.35">
      <c r="A5653"/>
      <c r="E5653"/>
    </row>
    <row r="5654" spans="1:5" x14ac:dyDescent="0.35">
      <c r="A5654"/>
      <c r="E5654"/>
    </row>
    <row r="5655" spans="1:5" x14ac:dyDescent="0.35">
      <c r="A5655"/>
      <c r="E5655"/>
    </row>
    <row r="5656" spans="1:5" x14ac:dyDescent="0.35">
      <c r="A5656"/>
      <c r="E5656"/>
    </row>
    <row r="5657" spans="1:5" x14ac:dyDescent="0.35">
      <c r="A5657"/>
      <c r="E5657"/>
    </row>
    <row r="5658" spans="1:5" x14ac:dyDescent="0.35">
      <c r="A5658"/>
      <c r="E5658"/>
    </row>
    <row r="5659" spans="1:5" x14ac:dyDescent="0.35">
      <c r="A5659"/>
      <c r="E5659"/>
    </row>
    <row r="5660" spans="1:5" x14ac:dyDescent="0.35">
      <c r="A5660"/>
      <c r="E5660"/>
    </row>
    <row r="5661" spans="1:5" x14ac:dyDescent="0.35">
      <c r="A5661"/>
      <c r="E5661"/>
    </row>
    <row r="5662" spans="1:5" x14ac:dyDescent="0.35">
      <c r="A5662"/>
      <c r="E5662"/>
    </row>
    <row r="5663" spans="1:5" x14ac:dyDescent="0.35">
      <c r="A5663"/>
      <c r="E5663"/>
    </row>
    <row r="5664" spans="1:5" x14ac:dyDescent="0.35">
      <c r="A5664"/>
      <c r="E5664"/>
    </row>
    <row r="5665" spans="1:5" x14ac:dyDescent="0.35">
      <c r="A5665"/>
      <c r="E5665"/>
    </row>
    <row r="5666" spans="1:5" x14ac:dyDescent="0.35">
      <c r="A5666"/>
      <c r="E5666"/>
    </row>
    <row r="5667" spans="1:5" x14ac:dyDescent="0.35">
      <c r="A5667"/>
      <c r="E5667"/>
    </row>
    <row r="5668" spans="1:5" x14ac:dyDescent="0.35">
      <c r="A5668"/>
      <c r="E5668"/>
    </row>
    <row r="5669" spans="1:5" x14ac:dyDescent="0.35">
      <c r="A5669"/>
      <c r="E5669"/>
    </row>
    <row r="5670" spans="1:5" x14ac:dyDescent="0.35">
      <c r="A5670"/>
      <c r="E5670"/>
    </row>
    <row r="5671" spans="1:5" x14ac:dyDescent="0.35">
      <c r="A5671"/>
      <c r="E5671"/>
    </row>
    <row r="5672" spans="1:5" x14ac:dyDescent="0.35">
      <c r="A5672"/>
      <c r="E5672"/>
    </row>
    <row r="5673" spans="1:5" x14ac:dyDescent="0.35">
      <c r="A5673"/>
      <c r="E5673"/>
    </row>
    <row r="5674" spans="1:5" x14ac:dyDescent="0.35">
      <c r="A5674"/>
      <c r="E5674"/>
    </row>
    <row r="5675" spans="1:5" x14ac:dyDescent="0.35">
      <c r="A5675"/>
      <c r="E5675"/>
    </row>
    <row r="5676" spans="1:5" x14ac:dyDescent="0.35">
      <c r="A5676"/>
      <c r="E5676"/>
    </row>
    <row r="5677" spans="1:5" x14ac:dyDescent="0.35">
      <c r="A5677"/>
      <c r="E5677"/>
    </row>
    <row r="5678" spans="1:5" x14ac:dyDescent="0.35">
      <c r="A5678"/>
      <c r="E5678"/>
    </row>
    <row r="5679" spans="1:5" x14ac:dyDescent="0.35">
      <c r="A5679"/>
      <c r="E5679"/>
    </row>
    <row r="5680" spans="1:5" x14ac:dyDescent="0.35">
      <c r="A5680"/>
      <c r="E5680"/>
    </row>
    <row r="5681" spans="1:5" x14ac:dyDescent="0.35">
      <c r="A5681"/>
      <c r="E5681"/>
    </row>
    <row r="5682" spans="1:5" x14ac:dyDescent="0.35">
      <c r="A5682"/>
      <c r="E5682"/>
    </row>
    <row r="5683" spans="1:5" x14ac:dyDescent="0.35">
      <c r="A5683"/>
      <c r="E5683"/>
    </row>
    <row r="5684" spans="1:5" x14ac:dyDescent="0.35">
      <c r="A5684"/>
      <c r="E5684"/>
    </row>
    <row r="5685" spans="1:5" x14ac:dyDescent="0.35">
      <c r="A5685"/>
      <c r="E5685"/>
    </row>
    <row r="5686" spans="1:5" x14ac:dyDescent="0.35">
      <c r="A5686"/>
      <c r="E5686"/>
    </row>
    <row r="5687" spans="1:5" x14ac:dyDescent="0.35">
      <c r="A5687"/>
      <c r="E5687"/>
    </row>
    <row r="5688" spans="1:5" x14ac:dyDescent="0.35">
      <c r="A5688"/>
      <c r="E5688"/>
    </row>
    <row r="5689" spans="1:5" x14ac:dyDescent="0.35">
      <c r="A5689"/>
      <c r="E5689"/>
    </row>
    <row r="5690" spans="1:5" x14ac:dyDescent="0.35">
      <c r="A5690"/>
      <c r="E5690"/>
    </row>
    <row r="5691" spans="1:5" x14ac:dyDescent="0.35">
      <c r="A5691"/>
      <c r="E5691"/>
    </row>
    <row r="5692" spans="1:5" x14ac:dyDescent="0.35">
      <c r="A5692"/>
      <c r="E5692"/>
    </row>
    <row r="5693" spans="1:5" x14ac:dyDescent="0.35">
      <c r="A5693"/>
      <c r="E5693"/>
    </row>
    <row r="5694" spans="1:5" x14ac:dyDescent="0.35">
      <c r="A5694"/>
      <c r="E5694"/>
    </row>
    <row r="5695" spans="1:5" x14ac:dyDescent="0.35">
      <c r="A5695"/>
      <c r="E5695"/>
    </row>
    <row r="5696" spans="1:5" x14ac:dyDescent="0.35">
      <c r="A5696"/>
      <c r="E5696"/>
    </row>
    <row r="5697" spans="1:5" x14ac:dyDescent="0.35">
      <c r="A5697"/>
      <c r="E5697"/>
    </row>
    <row r="5698" spans="1:5" x14ac:dyDescent="0.35">
      <c r="A5698"/>
      <c r="E5698"/>
    </row>
    <row r="5699" spans="1:5" x14ac:dyDescent="0.35">
      <c r="A5699"/>
      <c r="E5699"/>
    </row>
    <row r="5700" spans="1:5" x14ac:dyDescent="0.35">
      <c r="A5700"/>
      <c r="E5700"/>
    </row>
    <row r="5701" spans="1:5" x14ac:dyDescent="0.35">
      <c r="A5701"/>
      <c r="E5701"/>
    </row>
    <row r="5702" spans="1:5" x14ac:dyDescent="0.35">
      <c r="A5702"/>
      <c r="E5702"/>
    </row>
    <row r="5703" spans="1:5" x14ac:dyDescent="0.35">
      <c r="A5703"/>
      <c r="E5703"/>
    </row>
    <row r="5704" spans="1:5" x14ac:dyDescent="0.35">
      <c r="A5704"/>
      <c r="E5704"/>
    </row>
    <row r="5705" spans="1:5" x14ac:dyDescent="0.35">
      <c r="A5705"/>
      <c r="E5705"/>
    </row>
    <row r="5706" spans="1:5" x14ac:dyDescent="0.35">
      <c r="A5706"/>
      <c r="E5706"/>
    </row>
    <row r="5707" spans="1:5" x14ac:dyDescent="0.35">
      <c r="A5707"/>
      <c r="E5707"/>
    </row>
    <row r="5708" spans="1:5" x14ac:dyDescent="0.35">
      <c r="A5708"/>
      <c r="E5708"/>
    </row>
    <row r="5709" spans="1:5" x14ac:dyDescent="0.35">
      <c r="A5709"/>
      <c r="E5709"/>
    </row>
    <row r="5710" spans="1:5" x14ac:dyDescent="0.35">
      <c r="A5710"/>
      <c r="E5710"/>
    </row>
    <row r="5711" spans="1:5" x14ac:dyDescent="0.35">
      <c r="A5711"/>
      <c r="E5711"/>
    </row>
    <row r="5712" spans="1:5" x14ac:dyDescent="0.35">
      <c r="A5712"/>
      <c r="E5712"/>
    </row>
    <row r="5713" spans="1:5" x14ac:dyDescent="0.35">
      <c r="A5713"/>
      <c r="E5713"/>
    </row>
    <row r="5714" spans="1:5" x14ac:dyDescent="0.35">
      <c r="A5714"/>
      <c r="E5714"/>
    </row>
    <row r="5715" spans="1:5" x14ac:dyDescent="0.35">
      <c r="A5715"/>
      <c r="E5715"/>
    </row>
    <row r="5716" spans="1:5" x14ac:dyDescent="0.35">
      <c r="A5716"/>
      <c r="E5716"/>
    </row>
    <row r="5717" spans="1:5" x14ac:dyDescent="0.35">
      <c r="A5717"/>
      <c r="E5717"/>
    </row>
    <row r="5718" spans="1:5" x14ac:dyDescent="0.35">
      <c r="A5718"/>
      <c r="E5718"/>
    </row>
    <row r="5719" spans="1:5" x14ac:dyDescent="0.35">
      <c r="A5719"/>
      <c r="E5719"/>
    </row>
    <row r="5720" spans="1:5" x14ac:dyDescent="0.35">
      <c r="A5720"/>
      <c r="E5720"/>
    </row>
    <row r="5721" spans="1:5" x14ac:dyDescent="0.35">
      <c r="A5721"/>
      <c r="E5721"/>
    </row>
    <row r="5722" spans="1:5" x14ac:dyDescent="0.35">
      <c r="A5722"/>
      <c r="E5722"/>
    </row>
    <row r="5723" spans="1:5" x14ac:dyDescent="0.35">
      <c r="A5723"/>
      <c r="E5723"/>
    </row>
    <row r="5724" spans="1:5" x14ac:dyDescent="0.35">
      <c r="A5724"/>
      <c r="E5724"/>
    </row>
    <row r="5725" spans="1:5" x14ac:dyDescent="0.35">
      <c r="A5725"/>
      <c r="E5725"/>
    </row>
    <row r="5726" spans="1:5" x14ac:dyDescent="0.35">
      <c r="A5726"/>
      <c r="E5726"/>
    </row>
    <row r="5727" spans="1:5" x14ac:dyDescent="0.35">
      <c r="A5727"/>
      <c r="E5727"/>
    </row>
    <row r="5728" spans="1:5" x14ac:dyDescent="0.35">
      <c r="A5728"/>
      <c r="E5728"/>
    </row>
    <row r="5729" spans="1:5" x14ac:dyDescent="0.35">
      <c r="A5729"/>
      <c r="E5729"/>
    </row>
    <row r="5730" spans="1:5" x14ac:dyDescent="0.35">
      <c r="A5730"/>
      <c r="E5730"/>
    </row>
    <row r="5731" spans="1:5" x14ac:dyDescent="0.35">
      <c r="A5731"/>
      <c r="E5731"/>
    </row>
    <row r="5732" spans="1:5" x14ac:dyDescent="0.35">
      <c r="A5732"/>
      <c r="E5732"/>
    </row>
    <row r="5733" spans="1:5" x14ac:dyDescent="0.35">
      <c r="A5733"/>
      <c r="E5733"/>
    </row>
    <row r="5734" spans="1:5" x14ac:dyDescent="0.35">
      <c r="A5734"/>
      <c r="E5734"/>
    </row>
    <row r="5735" spans="1:5" x14ac:dyDescent="0.35">
      <c r="A5735"/>
      <c r="E5735"/>
    </row>
    <row r="5736" spans="1:5" x14ac:dyDescent="0.35">
      <c r="A5736"/>
      <c r="E5736"/>
    </row>
    <row r="5737" spans="1:5" x14ac:dyDescent="0.35">
      <c r="A5737"/>
      <c r="E5737"/>
    </row>
    <row r="5738" spans="1:5" x14ac:dyDescent="0.35">
      <c r="A5738"/>
      <c r="E5738"/>
    </row>
    <row r="5739" spans="1:5" x14ac:dyDescent="0.35">
      <c r="A5739"/>
      <c r="E5739"/>
    </row>
    <row r="5740" spans="1:5" x14ac:dyDescent="0.35">
      <c r="A5740"/>
      <c r="E5740"/>
    </row>
    <row r="5741" spans="1:5" x14ac:dyDescent="0.35">
      <c r="A5741"/>
      <c r="E5741"/>
    </row>
    <row r="5742" spans="1:5" x14ac:dyDescent="0.35">
      <c r="A5742"/>
      <c r="E5742"/>
    </row>
    <row r="5743" spans="1:5" x14ac:dyDescent="0.35">
      <c r="A5743"/>
      <c r="E5743"/>
    </row>
    <row r="5744" spans="1:5" x14ac:dyDescent="0.35">
      <c r="A5744"/>
      <c r="E5744"/>
    </row>
    <row r="5745" spans="1:5" x14ac:dyDescent="0.35">
      <c r="A5745"/>
      <c r="E5745"/>
    </row>
    <row r="5746" spans="1:5" x14ac:dyDescent="0.35">
      <c r="A5746"/>
      <c r="E5746"/>
    </row>
    <row r="5747" spans="1:5" x14ac:dyDescent="0.35">
      <c r="A5747"/>
      <c r="E5747"/>
    </row>
    <row r="5748" spans="1:5" x14ac:dyDescent="0.35">
      <c r="A5748"/>
      <c r="E5748"/>
    </row>
    <row r="5749" spans="1:5" x14ac:dyDescent="0.35">
      <c r="A5749"/>
      <c r="E5749"/>
    </row>
    <row r="5750" spans="1:5" x14ac:dyDescent="0.35">
      <c r="A5750"/>
      <c r="E5750"/>
    </row>
    <row r="5751" spans="1:5" x14ac:dyDescent="0.35">
      <c r="A5751"/>
      <c r="E5751"/>
    </row>
    <row r="5752" spans="1:5" x14ac:dyDescent="0.35">
      <c r="A5752"/>
      <c r="E5752"/>
    </row>
    <row r="5753" spans="1:5" x14ac:dyDescent="0.35">
      <c r="A5753"/>
      <c r="E5753"/>
    </row>
    <row r="5754" spans="1:5" x14ac:dyDescent="0.35">
      <c r="A5754"/>
      <c r="E5754"/>
    </row>
    <row r="5755" spans="1:5" x14ac:dyDescent="0.35">
      <c r="A5755"/>
      <c r="E5755"/>
    </row>
    <row r="5756" spans="1:5" x14ac:dyDescent="0.35">
      <c r="A5756"/>
      <c r="E5756"/>
    </row>
    <row r="5757" spans="1:5" x14ac:dyDescent="0.35">
      <c r="A5757"/>
      <c r="E5757"/>
    </row>
    <row r="5758" spans="1:5" x14ac:dyDescent="0.35">
      <c r="A5758"/>
      <c r="E5758"/>
    </row>
    <row r="5759" spans="1:5" x14ac:dyDescent="0.35">
      <c r="A5759"/>
      <c r="E5759"/>
    </row>
    <row r="5760" spans="1:5" x14ac:dyDescent="0.35">
      <c r="A5760"/>
      <c r="E5760"/>
    </row>
    <row r="5761" spans="1:5" x14ac:dyDescent="0.35">
      <c r="A5761"/>
      <c r="E5761"/>
    </row>
    <row r="5762" spans="1:5" x14ac:dyDescent="0.35">
      <c r="A5762"/>
      <c r="E5762"/>
    </row>
    <row r="5763" spans="1:5" x14ac:dyDescent="0.35">
      <c r="A5763"/>
      <c r="E5763"/>
    </row>
    <row r="5764" spans="1:5" x14ac:dyDescent="0.35">
      <c r="A5764"/>
      <c r="E5764"/>
    </row>
    <row r="5765" spans="1:5" x14ac:dyDescent="0.35">
      <c r="A5765"/>
      <c r="E5765"/>
    </row>
    <row r="5766" spans="1:5" x14ac:dyDescent="0.35">
      <c r="A5766"/>
      <c r="E5766"/>
    </row>
    <row r="5767" spans="1:5" x14ac:dyDescent="0.35">
      <c r="A5767"/>
      <c r="E5767"/>
    </row>
    <row r="5768" spans="1:5" x14ac:dyDescent="0.35">
      <c r="A5768"/>
      <c r="E5768"/>
    </row>
    <row r="5769" spans="1:5" x14ac:dyDescent="0.35">
      <c r="A5769"/>
      <c r="E5769"/>
    </row>
    <row r="5770" spans="1:5" x14ac:dyDescent="0.35">
      <c r="A5770"/>
      <c r="E5770"/>
    </row>
    <row r="5771" spans="1:5" x14ac:dyDescent="0.35">
      <c r="A5771"/>
      <c r="E5771"/>
    </row>
    <row r="5772" spans="1:5" x14ac:dyDescent="0.35">
      <c r="A5772"/>
      <c r="E5772"/>
    </row>
    <row r="5773" spans="1:5" x14ac:dyDescent="0.35">
      <c r="A5773"/>
      <c r="E5773"/>
    </row>
    <row r="5774" spans="1:5" x14ac:dyDescent="0.35">
      <c r="A5774"/>
      <c r="E5774"/>
    </row>
    <row r="5775" spans="1:5" x14ac:dyDescent="0.35">
      <c r="A5775"/>
      <c r="E5775"/>
    </row>
    <row r="5776" spans="1:5" x14ac:dyDescent="0.35">
      <c r="A5776"/>
      <c r="E5776"/>
    </row>
    <row r="5777" spans="1:5" x14ac:dyDescent="0.35">
      <c r="A5777"/>
      <c r="E5777"/>
    </row>
    <row r="5778" spans="1:5" x14ac:dyDescent="0.35">
      <c r="A5778"/>
      <c r="E5778"/>
    </row>
    <row r="5779" spans="1:5" x14ac:dyDescent="0.35">
      <c r="A5779"/>
      <c r="E5779"/>
    </row>
    <row r="5780" spans="1:5" x14ac:dyDescent="0.35">
      <c r="A5780"/>
      <c r="E5780"/>
    </row>
    <row r="5781" spans="1:5" x14ac:dyDescent="0.35">
      <c r="A5781"/>
      <c r="E5781"/>
    </row>
    <row r="5782" spans="1:5" x14ac:dyDescent="0.35">
      <c r="A5782"/>
      <c r="E5782"/>
    </row>
    <row r="5783" spans="1:5" x14ac:dyDescent="0.35">
      <c r="A5783"/>
      <c r="E5783"/>
    </row>
    <row r="5784" spans="1:5" x14ac:dyDescent="0.35">
      <c r="A5784"/>
      <c r="E5784"/>
    </row>
    <row r="5785" spans="1:5" x14ac:dyDescent="0.35">
      <c r="A5785"/>
      <c r="E5785"/>
    </row>
    <row r="5786" spans="1:5" x14ac:dyDescent="0.35">
      <c r="A5786"/>
      <c r="E5786"/>
    </row>
    <row r="5787" spans="1:5" x14ac:dyDescent="0.35">
      <c r="A5787"/>
      <c r="E5787"/>
    </row>
    <row r="5788" spans="1:5" x14ac:dyDescent="0.35">
      <c r="A5788"/>
      <c r="E5788"/>
    </row>
    <row r="5789" spans="1:5" x14ac:dyDescent="0.35">
      <c r="A5789"/>
      <c r="E5789"/>
    </row>
    <row r="5790" spans="1:5" x14ac:dyDescent="0.35">
      <c r="A5790"/>
      <c r="E5790"/>
    </row>
    <row r="5791" spans="1:5" x14ac:dyDescent="0.35">
      <c r="A5791"/>
      <c r="E5791"/>
    </row>
    <row r="5792" spans="1:5" x14ac:dyDescent="0.35">
      <c r="A5792"/>
      <c r="E5792"/>
    </row>
    <row r="5793" spans="1:5" x14ac:dyDescent="0.35">
      <c r="A5793"/>
      <c r="E5793"/>
    </row>
    <row r="5794" spans="1:5" x14ac:dyDescent="0.35">
      <c r="A5794"/>
      <c r="E5794"/>
    </row>
    <row r="5795" spans="1:5" x14ac:dyDescent="0.35">
      <c r="A5795"/>
      <c r="E5795"/>
    </row>
    <row r="5796" spans="1:5" x14ac:dyDescent="0.35">
      <c r="A5796"/>
      <c r="E5796"/>
    </row>
    <row r="5797" spans="1:5" x14ac:dyDescent="0.35">
      <c r="A5797"/>
      <c r="E5797"/>
    </row>
    <row r="5798" spans="1:5" x14ac:dyDescent="0.35">
      <c r="A5798"/>
      <c r="E5798"/>
    </row>
    <row r="5799" spans="1:5" x14ac:dyDescent="0.35">
      <c r="A5799"/>
      <c r="E5799"/>
    </row>
    <row r="5800" spans="1:5" x14ac:dyDescent="0.35">
      <c r="A5800"/>
      <c r="E5800"/>
    </row>
    <row r="5801" spans="1:5" x14ac:dyDescent="0.35">
      <c r="A5801"/>
      <c r="E5801"/>
    </row>
    <row r="5802" spans="1:5" x14ac:dyDescent="0.35">
      <c r="A5802"/>
      <c r="E5802"/>
    </row>
    <row r="5803" spans="1:5" x14ac:dyDescent="0.35">
      <c r="A5803"/>
      <c r="E5803"/>
    </row>
    <row r="5804" spans="1:5" x14ac:dyDescent="0.35">
      <c r="A5804"/>
      <c r="E5804"/>
    </row>
    <row r="5805" spans="1:5" x14ac:dyDescent="0.35">
      <c r="A5805"/>
      <c r="E5805"/>
    </row>
    <row r="5806" spans="1:5" x14ac:dyDescent="0.35">
      <c r="A5806"/>
      <c r="E5806"/>
    </row>
    <row r="5807" spans="1:5" x14ac:dyDescent="0.35">
      <c r="A5807"/>
      <c r="E5807"/>
    </row>
    <row r="5808" spans="1:5" x14ac:dyDescent="0.35">
      <c r="A5808"/>
      <c r="E5808"/>
    </row>
    <row r="5809" spans="1:5" x14ac:dyDescent="0.35">
      <c r="A5809"/>
      <c r="E5809"/>
    </row>
    <row r="5810" spans="1:5" x14ac:dyDescent="0.35">
      <c r="A5810"/>
      <c r="E5810"/>
    </row>
    <row r="5811" spans="1:5" x14ac:dyDescent="0.35">
      <c r="A5811"/>
      <c r="E5811"/>
    </row>
    <row r="5812" spans="1:5" x14ac:dyDescent="0.35">
      <c r="A5812"/>
      <c r="E5812"/>
    </row>
    <row r="5813" spans="1:5" x14ac:dyDescent="0.35">
      <c r="A5813"/>
      <c r="E5813"/>
    </row>
    <row r="5814" spans="1:5" x14ac:dyDescent="0.35">
      <c r="A5814"/>
      <c r="E5814"/>
    </row>
    <row r="5815" spans="1:5" x14ac:dyDescent="0.35">
      <c r="A5815"/>
      <c r="E5815"/>
    </row>
    <row r="5816" spans="1:5" x14ac:dyDescent="0.35">
      <c r="A5816"/>
      <c r="E5816"/>
    </row>
    <row r="5817" spans="1:5" x14ac:dyDescent="0.35">
      <c r="A5817"/>
      <c r="E5817"/>
    </row>
    <row r="5818" spans="1:5" x14ac:dyDescent="0.35">
      <c r="A5818"/>
      <c r="E5818"/>
    </row>
    <row r="5819" spans="1:5" x14ac:dyDescent="0.35">
      <c r="A5819"/>
      <c r="E5819"/>
    </row>
    <row r="5820" spans="1:5" x14ac:dyDescent="0.35">
      <c r="A5820"/>
      <c r="E5820"/>
    </row>
    <row r="5821" spans="1:5" x14ac:dyDescent="0.35">
      <c r="A5821"/>
      <c r="E5821"/>
    </row>
    <row r="5822" spans="1:5" x14ac:dyDescent="0.35">
      <c r="A5822"/>
      <c r="E5822"/>
    </row>
    <row r="5823" spans="1:5" x14ac:dyDescent="0.35">
      <c r="A5823"/>
      <c r="E5823"/>
    </row>
    <row r="5824" spans="1:5" x14ac:dyDescent="0.35">
      <c r="A5824"/>
      <c r="E5824"/>
    </row>
    <row r="5825" spans="1:5" x14ac:dyDescent="0.35">
      <c r="A5825"/>
      <c r="E5825"/>
    </row>
    <row r="5826" spans="1:5" x14ac:dyDescent="0.35">
      <c r="A5826"/>
      <c r="E5826"/>
    </row>
    <row r="5827" spans="1:5" x14ac:dyDescent="0.35">
      <c r="A5827"/>
      <c r="E5827"/>
    </row>
    <row r="5828" spans="1:5" x14ac:dyDescent="0.35">
      <c r="A5828"/>
      <c r="E5828"/>
    </row>
    <row r="5829" spans="1:5" x14ac:dyDescent="0.35">
      <c r="A5829"/>
      <c r="E5829"/>
    </row>
    <row r="5830" spans="1:5" x14ac:dyDescent="0.35">
      <c r="A5830"/>
      <c r="E5830"/>
    </row>
    <row r="5831" spans="1:5" x14ac:dyDescent="0.35">
      <c r="A5831"/>
      <c r="E5831"/>
    </row>
    <row r="5832" spans="1:5" x14ac:dyDescent="0.35">
      <c r="A5832"/>
      <c r="E5832"/>
    </row>
    <row r="5833" spans="1:5" x14ac:dyDescent="0.35">
      <c r="A5833"/>
      <c r="E5833"/>
    </row>
    <row r="5834" spans="1:5" x14ac:dyDescent="0.35">
      <c r="A5834"/>
      <c r="E5834"/>
    </row>
    <row r="5835" spans="1:5" x14ac:dyDescent="0.35">
      <c r="A5835"/>
      <c r="E5835"/>
    </row>
    <row r="5836" spans="1:5" x14ac:dyDescent="0.35">
      <c r="A5836"/>
      <c r="E5836"/>
    </row>
    <row r="5837" spans="1:5" x14ac:dyDescent="0.35">
      <c r="A5837"/>
      <c r="E5837"/>
    </row>
    <row r="5838" spans="1:5" x14ac:dyDescent="0.35">
      <c r="A5838"/>
      <c r="E5838"/>
    </row>
    <row r="5839" spans="1:5" x14ac:dyDescent="0.35">
      <c r="A5839"/>
      <c r="E5839"/>
    </row>
    <row r="5840" spans="1:5" x14ac:dyDescent="0.35">
      <c r="A5840"/>
      <c r="E5840"/>
    </row>
    <row r="5841" spans="1:5" x14ac:dyDescent="0.35">
      <c r="A5841"/>
      <c r="E5841"/>
    </row>
    <row r="5842" spans="1:5" x14ac:dyDescent="0.35">
      <c r="A5842"/>
      <c r="E5842"/>
    </row>
    <row r="5843" spans="1:5" x14ac:dyDescent="0.35">
      <c r="A5843"/>
      <c r="E5843"/>
    </row>
    <row r="5844" spans="1:5" x14ac:dyDescent="0.35">
      <c r="A5844"/>
      <c r="E5844"/>
    </row>
    <row r="5845" spans="1:5" x14ac:dyDescent="0.35">
      <c r="A5845"/>
      <c r="E5845"/>
    </row>
    <row r="5846" spans="1:5" x14ac:dyDescent="0.35">
      <c r="A5846"/>
      <c r="E5846"/>
    </row>
    <row r="5847" spans="1:5" x14ac:dyDescent="0.35">
      <c r="A5847"/>
      <c r="E5847"/>
    </row>
    <row r="5848" spans="1:5" x14ac:dyDescent="0.35">
      <c r="A5848"/>
      <c r="E5848"/>
    </row>
    <row r="5849" spans="1:5" x14ac:dyDescent="0.35">
      <c r="A5849"/>
      <c r="E5849"/>
    </row>
    <row r="5850" spans="1:5" x14ac:dyDescent="0.35">
      <c r="A5850"/>
      <c r="E5850"/>
    </row>
    <row r="5851" spans="1:5" x14ac:dyDescent="0.35">
      <c r="A5851"/>
      <c r="E5851"/>
    </row>
    <row r="5852" spans="1:5" x14ac:dyDescent="0.35">
      <c r="A5852"/>
      <c r="E5852"/>
    </row>
    <row r="5853" spans="1:5" x14ac:dyDescent="0.35">
      <c r="A5853"/>
      <c r="E5853"/>
    </row>
    <row r="5854" spans="1:5" x14ac:dyDescent="0.35">
      <c r="A5854"/>
      <c r="E5854"/>
    </row>
    <row r="5855" spans="1:5" x14ac:dyDescent="0.35">
      <c r="A5855"/>
      <c r="E5855"/>
    </row>
    <row r="5856" spans="1:5" x14ac:dyDescent="0.35">
      <c r="A5856"/>
      <c r="E5856"/>
    </row>
    <row r="5857" spans="1:5" x14ac:dyDescent="0.35">
      <c r="A5857"/>
      <c r="E5857"/>
    </row>
    <row r="5858" spans="1:5" x14ac:dyDescent="0.35">
      <c r="A5858"/>
      <c r="E5858"/>
    </row>
    <row r="5859" spans="1:5" x14ac:dyDescent="0.35">
      <c r="A5859"/>
      <c r="E5859"/>
    </row>
    <row r="5860" spans="1:5" x14ac:dyDescent="0.35">
      <c r="A5860"/>
      <c r="E5860"/>
    </row>
    <row r="5861" spans="1:5" x14ac:dyDescent="0.35">
      <c r="A5861"/>
      <c r="E5861"/>
    </row>
    <row r="5862" spans="1:5" x14ac:dyDescent="0.35">
      <c r="A5862"/>
      <c r="E5862"/>
    </row>
    <row r="5863" spans="1:5" x14ac:dyDescent="0.35">
      <c r="A5863"/>
      <c r="E5863"/>
    </row>
    <row r="5864" spans="1:5" x14ac:dyDescent="0.35">
      <c r="A5864"/>
      <c r="E5864"/>
    </row>
    <row r="5865" spans="1:5" x14ac:dyDescent="0.35">
      <c r="A5865"/>
      <c r="E5865"/>
    </row>
    <row r="5866" spans="1:5" x14ac:dyDescent="0.35">
      <c r="A5866"/>
      <c r="E5866"/>
    </row>
    <row r="5867" spans="1:5" x14ac:dyDescent="0.35">
      <c r="A5867"/>
      <c r="E5867"/>
    </row>
    <row r="5868" spans="1:5" x14ac:dyDescent="0.35">
      <c r="A5868"/>
      <c r="E5868"/>
    </row>
    <row r="5869" spans="1:5" x14ac:dyDescent="0.35">
      <c r="A5869"/>
      <c r="E5869"/>
    </row>
    <row r="5870" spans="1:5" x14ac:dyDescent="0.35">
      <c r="A5870"/>
      <c r="E5870"/>
    </row>
    <row r="5871" spans="1:5" x14ac:dyDescent="0.35">
      <c r="A5871"/>
      <c r="E5871"/>
    </row>
    <row r="5872" spans="1:5" x14ac:dyDescent="0.35">
      <c r="A5872"/>
      <c r="E5872"/>
    </row>
    <row r="5873" spans="1:5" x14ac:dyDescent="0.35">
      <c r="A5873"/>
      <c r="E5873"/>
    </row>
    <row r="5874" spans="1:5" x14ac:dyDescent="0.35">
      <c r="A5874"/>
      <c r="E5874"/>
    </row>
    <row r="5875" spans="1:5" x14ac:dyDescent="0.35">
      <c r="A5875"/>
      <c r="E5875"/>
    </row>
    <row r="5876" spans="1:5" x14ac:dyDescent="0.35">
      <c r="A5876"/>
      <c r="E5876"/>
    </row>
    <row r="5877" spans="1:5" x14ac:dyDescent="0.35">
      <c r="A5877"/>
      <c r="E5877"/>
    </row>
    <row r="5878" spans="1:5" x14ac:dyDescent="0.35">
      <c r="A5878"/>
      <c r="E5878"/>
    </row>
    <row r="5879" spans="1:5" x14ac:dyDescent="0.35">
      <c r="A5879"/>
      <c r="E5879"/>
    </row>
    <row r="5880" spans="1:5" x14ac:dyDescent="0.35">
      <c r="A5880"/>
      <c r="E5880"/>
    </row>
    <row r="5881" spans="1:5" x14ac:dyDescent="0.35">
      <c r="A5881"/>
      <c r="E5881"/>
    </row>
    <row r="5882" spans="1:5" x14ac:dyDescent="0.35">
      <c r="A5882"/>
      <c r="E5882"/>
    </row>
    <row r="5883" spans="1:5" x14ac:dyDescent="0.35">
      <c r="A5883"/>
      <c r="E5883"/>
    </row>
    <row r="5884" spans="1:5" x14ac:dyDescent="0.35">
      <c r="A5884"/>
      <c r="E5884"/>
    </row>
    <row r="5885" spans="1:5" x14ac:dyDescent="0.35">
      <c r="A5885"/>
      <c r="E5885"/>
    </row>
    <row r="5886" spans="1:5" x14ac:dyDescent="0.35">
      <c r="A5886"/>
      <c r="E5886"/>
    </row>
    <row r="5887" spans="1:5" x14ac:dyDescent="0.35">
      <c r="A5887"/>
      <c r="E5887"/>
    </row>
    <row r="5888" spans="1:5" x14ac:dyDescent="0.35">
      <c r="A5888"/>
      <c r="E5888"/>
    </row>
    <row r="5889" spans="1:5" x14ac:dyDescent="0.35">
      <c r="A5889"/>
      <c r="E5889"/>
    </row>
    <row r="5890" spans="1:5" x14ac:dyDescent="0.35">
      <c r="A5890"/>
      <c r="E5890"/>
    </row>
    <row r="5891" spans="1:5" x14ac:dyDescent="0.35">
      <c r="A5891"/>
      <c r="E5891"/>
    </row>
    <row r="5892" spans="1:5" x14ac:dyDescent="0.35">
      <c r="A5892"/>
      <c r="E5892"/>
    </row>
    <row r="5893" spans="1:5" x14ac:dyDescent="0.35">
      <c r="A5893"/>
      <c r="E5893"/>
    </row>
    <row r="5894" spans="1:5" x14ac:dyDescent="0.35">
      <c r="A5894"/>
      <c r="E5894"/>
    </row>
    <row r="5895" spans="1:5" x14ac:dyDescent="0.35">
      <c r="A5895"/>
      <c r="E5895"/>
    </row>
    <row r="5896" spans="1:5" x14ac:dyDescent="0.35">
      <c r="A5896"/>
      <c r="E5896"/>
    </row>
    <row r="5897" spans="1:5" x14ac:dyDescent="0.35">
      <c r="A5897"/>
      <c r="E5897"/>
    </row>
    <row r="5898" spans="1:5" x14ac:dyDescent="0.35">
      <c r="A5898"/>
      <c r="E5898"/>
    </row>
    <row r="5899" spans="1:5" x14ac:dyDescent="0.35">
      <c r="A5899"/>
      <c r="E5899"/>
    </row>
    <row r="5900" spans="1:5" x14ac:dyDescent="0.35">
      <c r="A5900"/>
      <c r="E5900"/>
    </row>
    <row r="5901" spans="1:5" x14ac:dyDescent="0.35">
      <c r="A5901"/>
      <c r="E5901"/>
    </row>
    <row r="5902" spans="1:5" x14ac:dyDescent="0.35">
      <c r="A5902"/>
      <c r="E5902"/>
    </row>
    <row r="5903" spans="1:5" x14ac:dyDescent="0.35">
      <c r="A5903"/>
      <c r="E5903"/>
    </row>
    <row r="5904" spans="1:5" x14ac:dyDescent="0.35">
      <c r="A5904"/>
      <c r="E5904"/>
    </row>
    <row r="5905" spans="1:5" x14ac:dyDescent="0.35">
      <c r="A5905"/>
      <c r="E5905"/>
    </row>
    <row r="5906" spans="1:5" x14ac:dyDescent="0.35">
      <c r="A5906"/>
      <c r="E5906"/>
    </row>
    <row r="5907" spans="1:5" x14ac:dyDescent="0.35">
      <c r="A5907"/>
      <c r="E5907"/>
    </row>
    <row r="5908" spans="1:5" x14ac:dyDescent="0.35">
      <c r="A5908"/>
      <c r="E5908"/>
    </row>
    <row r="5909" spans="1:5" x14ac:dyDescent="0.35">
      <c r="A5909"/>
      <c r="E5909"/>
    </row>
    <row r="5910" spans="1:5" x14ac:dyDescent="0.35">
      <c r="A5910"/>
      <c r="E5910"/>
    </row>
    <row r="5911" spans="1:5" x14ac:dyDescent="0.35">
      <c r="A5911"/>
      <c r="E5911"/>
    </row>
    <row r="5912" spans="1:5" x14ac:dyDescent="0.35">
      <c r="A5912"/>
      <c r="E5912"/>
    </row>
    <row r="5913" spans="1:5" x14ac:dyDescent="0.35">
      <c r="A5913"/>
      <c r="E5913"/>
    </row>
    <row r="5914" spans="1:5" x14ac:dyDescent="0.35">
      <c r="A5914"/>
      <c r="E5914"/>
    </row>
    <row r="5915" spans="1:5" x14ac:dyDescent="0.35">
      <c r="A5915"/>
      <c r="E5915"/>
    </row>
    <row r="5916" spans="1:5" x14ac:dyDescent="0.35">
      <c r="A5916"/>
      <c r="E5916"/>
    </row>
    <row r="5917" spans="1:5" x14ac:dyDescent="0.35">
      <c r="A5917"/>
      <c r="E5917"/>
    </row>
    <row r="5918" spans="1:5" x14ac:dyDescent="0.35">
      <c r="A5918"/>
      <c r="E5918"/>
    </row>
    <row r="5919" spans="1:5" x14ac:dyDescent="0.35">
      <c r="A5919"/>
      <c r="E5919"/>
    </row>
    <row r="5920" spans="1:5" x14ac:dyDescent="0.35">
      <c r="A5920"/>
      <c r="E5920"/>
    </row>
    <row r="5921" spans="1:5" x14ac:dyDescent="0.35">
      <c r="A5921"/>
      <c r="E5921"/>
    </row>
    <row r="5922" spans="1:5" x14ac:dyDescent="0.35">
      <c r="A5922"/>
      <c r="E5922"/>
    </row>
    <row r="5923" spans="1:5" x14ac:dyDescent="0.35">
      <c r="A5923"/>
      <c r="E5923"/>
    </row>
    <row r="5924" spans="1:5" x14ac:dyDescent="0.35">
      <c r="A5924"/>
      <c r="E5924"/>
    </row>
    <row r="5925" spans="1:5" x14ac:dyDescent="0.35">
      <c r="A5925"/>
      <c r="E5925"/>
    </row>
    <row r="5926" spans="1:5" x14ac:dyDescent="0.35">
      <c r="A5926"/>
      <c r="E5926"/>
    </row>
    <row r="5927" spans="1:5" x14ac:dyDescent="0.35">
      <c r="A5927"/>
      <c r="E5927"/>
    </row>
    <row r="5928" spans="1:5" x14ac:dyDescent="0.35">
      <c r="A5928"/>
      <c r="E5928"/>
    </row>
    <row r="5929" spans="1:5" x14ac:dyDescent="0.35">
      <c r="A5929"/>
      <c r="E5929"/>
    </row>
    <row r="5930" spans="1:5" x14ac:dyDescent="0.35">
      <c r="A5930"/>
      <c r="E5930"/>
    </row>
    <row r="5931" spans="1:5" x14ac:dyDescent="0.35">
      <c r="A5931"/>
      <c r="E5931"/>
    </row>
    <row r="5932" spans="1:5" x14ac:dyDescent="0.35">
      <c r="A5932"/>
      <c r="E5932"/>
    </row>
    <row r="5933" spans="1:5" x14ac:dyDescent="0.35">
      <c r="A5933"/>
      <c r="E5933"/>
    </row>
    <row r="5934" spans="1:5" x14ac:dyDescent="0.35">
      <c r="A5934"/>
      <c r="E5934"/>
    </row>
    <row r="5935" spans="1:5" x14ac:dyDescent="0.35">
      <c r="A5935"/>
      <c r="E5935"/>
    </row>
    <row r="5936" spans="1:5" x14ac:dyDescent="0.35">
      <c r="A5936"/>
      <c r="E5936"/>
    </row>
    <row r="5937" spans="1:5" x14ac:dyDescent="0.35">
      <c r="A5937"/>
      <c r="E5937"/>
    </row>
    <row r="5938" spans="1:5" x14ac:dyDescent="0.35">
      <c r="A5938"/>
      <c r="E5938"/>
    </row>
    <row r="5939" spans="1:5" x14ac:dyDescent="0.35">
      <c r="A5939"/>
      <c r="E5939"/>
    </row>
    <row r="5940" spans="1:5" x14ac:dyDescent="0.35">
      <c r="A5940"/>
      <c r="E5940"/>
    </row>
    <row r="5941" spans="1:5" x14ac:dyDescent="0.35">
      <c r="A5941"/>
      <c r="E5941"/>
    </row>
    <row r="5942" spans="1:5" x14ac:dyDescent="0.35">
      <c r="A5942"/>
      <c r="E5942"/>
    </row>
    <row r="5943" spans="1:5" x14ac:dyDescent="0.35">
      <c r="A5943"/>
      <c r="E5943"/>
    </row>
    <row r="5944" spans="1:5" x14ac:dyDescent="0.35">
      <c r="A5944"/>
      <c r="E5944"/>
    </row>
    <row r="5945" spans="1:5" x14ac:dyDescent="0.35">
      <c r="A5945"/>
      <c r="E5945"/>
    </row>
    <row r="5946" spans="1:5" x14ac:dyDescent="0.35">
      <c r="A5946"/>
      <c r="E5946"/>
    </row>
    <row r="5947" spans="1:5" x14ac:dyDescent="0.35">
      <c r="A5947"/>
      <c r="E5947"/>
    </row>
    <row r="5948" spans="1:5" x14ac:dyDescent="0.35">
      <c r="A5948"/>
      <c r="E5948"/>
    </row>
    <row r="5949" spans="1:5" x14ac:dyDescent="0.35">
      <c r="A5949"/>
      <c r="E5949"/>
    </row>
    <row r="5950" spans="1:5" x14ac:dyDescent="0.35">
      <c r="A5950"/>
      <c r="E5950"/>
    </row>
    <row r="5951" spans="1:5" x14ac:dyDescent="0.35">
      <c r="A5951"/>
      <c r="E5951"/>
    </row>
    <row r="5952" spans="1:5" x14ac:dyDescent="0.35">
      <c r="A5952"/>
      <c r="E5952"/>
    </row>
    <row r="5953" spans="1:5" x14ac:dyDescent="0.35">
      <c r="A5953"/>
      <c r="E5953"/>
    </row>
    <row r="5954" spans="1:5" x14ac:dyDescent="0.35">
      <c r="A5954"/>
      <c r="E5954"/>
    </row>
    <row r="5955" spans="1:5" x14ac:dyDescent="0.35">
      <c r="A5955"/>
      <c r="E5955"/>
    </row>
    <row r="5956" spans="1:5" x14ac:dyDescent="0.35">
      <c r="A5956"/>
      <c r="E5956"/>
    </row>
    <row r="5957" spans="1:5" x14ac:dyDescent="0.35">
      <c r="A5957"/>
      <c r="E5957"/>
    </row>
    <row r="5958" spans="1:5" x14ac:dyDescent="0.35">
      <c r="A5958"/>
      <c r="E5958"/>
    </row>
    <row r="5959" spans="1:5" x14ac:dyDescent="0.35">
      <c r="A5959"/>
      <c r="E5959"/>
    </row>
    <row r="5960" spans="1:5" x14ac:dyDescent="0.35">
      <c r="A5960"/>
      <c r="E5960"/>
    </row>
    <row r="5961" spans="1:5" x14ac:dyDescent="0.35">
      <c r="A5961"/>
      <c r="E5961"/>
    </row>
    <row r="5962" spans="1:5" x14ac:dyDescent="0.35">
      <c r="A5962"/>
      <c r="E5962"/>
    </row>
    <row r="5963" spans="1:5" x14ac:dyDescent="0.35">
      <c r="A5963"/>
      <c r="E5963"/>
    </row>
    <row r="5964" spans="1:5" x14ac:dyDescent="0.35">
      <c r="A5964"/>
      <c r="E5964"/>
    </row>
    <row r="5965" spans="1:5" x14ac:dyDescent="0.35">
      <c r="A5965"/>
      <c r="E5965"/>
    </row>
    <row r="5966" spans="1:5" x14ac:dyDescent="0.35">
      <c r="A5966"/>
      <c r="E5966"/>
    </row>
    <row r="5967" spans="1:5" x14ac:dyDescent="0.35">
      <c r="A5967"/>
      <c r="E5967"/>
    </row>
    <row r="5968" spans="1:5" x14ac:dyDescent="0.35">
      <c r="A5968"/>
      <c r="E5968"/>
    </row>
    <row r="5969" spans="1:5" x14ac:dyDescent="0.35">
      <c r="A5969"/>
      <c r="E5969"/>
    </row>
    <row r="5970" spans="1:5" x14ac:dyDescent="0.35">
      <c r="A5970"/>
      <c r="E5970"/>
    </row>
    <row r="5971" spans="1:5" x14ac:dyDescent="0.35">
      <c r="A5971"/>
      <c r="E5971"/>
    </row>
    <row r="5972" spans="1:5" x14ac:dyDescent="0.35">
      <c r="A5972"/>
      <c r="E5972"/>
    </row>
    <row r="5973" spans="1:5" x14ac:dyDescent="0.35">
      <c r="A5973"/>
      <c r="E5973"/>
    </row>
    <row r="5974" spans="1:5" x14ac:dyDescent="0.35">
      <c r="A5974"/>
      <c r="E5974"/>
    </row>
    <row r="5975" spans="1:5" x14ac:dyDescent="0.35">
      <c r="A5975"/>
      <c r="E5975"/>
    </row>
    <row r="5976" spans="1:5" x14ac:dyDescent="0.35">
      <c r="A5976"/>
      <c r="E5976"/>
    </row>
    <row r="5977" spans="1:5" x14ac:dyDescent="0.35">
      <c r="A5977"/>
      <c r="E5977"/>
    </row>
    <row r="5978" spans="1:5" x14ac:dyDescent="0.35">
      <c r="A5978"/>
      <c r="E5978"/>
    </row>
    <row r="5979" spans="1:5" x14ac:dyDescent="0.35">
      <c r="A5979"/>
      <c r="E5979"/>
    </row>
    <row r="5980" spans="1:5" x14ac:dyDescent="0.35">
      <c r="A5980"/>
      <c r="E5980"/>
    </row>
    <row r="5981" spans="1:5" x14ac:dyDescent="0.35">
      <c r="A5981"/>
      <c r="E5981"/>
    </row>
    <row r="5982" spans="1:5" x14ac:dyDescent="0.35">
      <c r="A5982"/>
      <c r="E5982"/>
    </row>
    <row r="5983" spans="1:5" x14ac:dyDescent="0.35">
      <c r="A5983"/>
      <c r="E5983"/>
    </row>
    <row r="5984" spans="1:5" x14ac:dyDescent="0.35">
      <c r="A5984"/>
      <c r="E5984"/>
    </row>
    <row r="5985" spans="1:5" x14ac:dyDescent="0.35">
      <c r="A5985"/>
      <c r="E5985"/>
    </row>
    <row r="5986" spans="1:5" x14ac:dyDescent="0.35">
      <c r="A5986"/>
      <c r="E5986"/>
    </row>
    <row r="5987" spans="1:5" x14ac:dyDescent="0.35">
      <c r="A5987"/>
      <c r="E5987"/>
    </row>
    <row r="5988" spans="1:5" x14ac:dyDescent="0.35">
      <c r="A5988"/>
      <c r="E5988"/>
    </row>
    <row r="5989" spans="1:5" x14ac:dyDescent="0.35">
      <c r="A5989"/>
      <c r="E5989"/>
    </row>
    <row r="5990" spans="1:5" x14ac:dyDescent="0.35">
      <c r="A5990"/>
      <c r="E5990"/>
    </row>
    <row r="5991" spans="1:5" x14ac:dyDescent="0.35">
      <c r="A5991"/>
      <c r="E5991"/>
    </row>
    <row r="5992" spans="1:5" x14ac:dyDescent="0.35">
      <c r="A5992"/>
      <c r="E5992"/>
    </row>
    <row r="5993" spans="1:5" x14ac:dyDescent="0.35">
      <c r="A5993"/>
      <c r="E5993"/>
    </row>
    <row r="5994" spans="1:5" x14ac:dyDescent="0.35">
      <c r="A5994"/>
      <c r="E5994"/>
    </row>
    <row r="5995" spans="1:5" x14ac:dyDescent="0.35">
      <c r="A5995"/>
      <c r="E5995"/>
    </row>
    <row r="5996" spans="1:5" x14ac:dyDescent="0.35">
      <c r="A5996"/>
      <c r="E5996"/>
    </row>
    <row r="5997" spans="1:5" x14ac:dyDescent="0.35">
      <c r="A5997"/>
      <c r="E5997"/>
    </row>
    <row r="5998" spans="1:5" x14ac:dyDescent="0.35">
      <c r="A5998"/>
      <c r="E5998"/>
    </row>
    <row r="5999" spans="1:5" x14ac:dyDescent="0.35">
      <c r="A5999"/>
      <c r="E5999"/>
    </row>
    <row r="6000" spans="1:5" x14ac:dyDescent="0.35">
      <c r="A6000"/>
      <c r="E6000"/>
    </row>
    <row r="6001" spans="1:5" x14ac:dyDescent="0.35">
      <c r="A6001"/>
      <c r="E6001"/>
    </row>
    <row r="6002" spans="1:5" x14ac:dyDescent="0.35">
      <c r="A6002"/>
      <c r="E6002"/>
    </row>
    <row r="6003" spans="1:5" x14ac:dyDescent="0.35">
      <c r="A6003"/>
      <c r="E6003"/>
    </row>
    <row r="6004" spans="1:5" x14ac:dyDescent="0.35">
      <c r="A6004"/>
      <c r="E6004"/>
    </row>
    <row r="6005" spans="1:5" x14ac:dyDescent="0.35">
      <c r="A6005"/>
      <c r="E6005"/>
    </row>
    <row r="6006" spans="1:5" x14ac:dyDescent="0.35">
      <c r="A6006"/>
      <c r="E6006"/>
    </row>
    <row r="6007" spans="1:5" x14ac:dyDescent="0.35">
      <c r="A6007"/>
      <c r="E6007"/>
    </row>
    <row r="6008" spans="1:5" x14ac:dyDescent="0.35">
      <c r="A6008"/>
      <c r="E6008"/>
    </row>
    <row r="6009" spans="1:5" x14ac:dyDescent="0.35">
      <c r="A6009"/>
      <c r="E6009"/>
    </row>
    <row r="6010" spans="1:5" x14ac:dyDescent="0.35">
      <c r="A6010"/>
      <c r="E6010"/>
    </row>
    <row r="6011" spans="1:5" x14ac:dyDescent="0.35">
      <c r="A6011"/>
      <c r="E6011"/>
    </row>
    <row r="6012" spans="1:5" x14ac:dyDescent="0.35">
      <c r="A6012"/>
      <c r="E6012"/>
    </row>
    <row r="6013" spans="1:5" x14ac:dyDescent="0.35">
      <c r="A6013"/>
      <c r="E6013"/>
    </row>
    <row r="6014" spans="1:5" x14ac:dyDescent="0.35">
      <c r="A6014"/>
      <c r="E6014"/>
    </row>
    <row r="6015" spans="1:5" x14ac:dyDescent="0.35">
      <c r="A6015"/>
      <c r="E6015"/>
    </row>
    <row r="6016" spans="1:5" x14ac:dyDescent="0.35">
      <c r="A6016"/>
      <c r="E6016"/>
    </row>
    <row r="6017" spans="1:5" x14ac:dyDescent="0.35">
      <c r="A6017"/>
      <c r="E6017"/>
    </row>
    <row r="6018" spans="1:5" x14ac:dyDescent="0.35">
      <c r="A6018"/>
      <c r="E6018"/>
    </row>
    <row r="6019" spans="1:5" x14ac:dyDescent="0.35">
      <c r="A6019"/>
      <c r="E6019"/>
    </row>
    <row r="6020" spans="1:5" x14ac:dyDescent="0.35">
      <c r="A6020"/>
      <c r="E6020"/>
    </row>
    <row r="6021" spans="1:5" x14ac:dyDescent="0.35">
      <c r="A6021"/>
      <c r="E6021"/>
    </row>
    <row r="6022" spans="1:5" x14ac:dyDescent="0.35">
      <c r="A6022"/>
      <c r="E6022"/>
    </row>
    <row r="6023" spans="1:5" x14ac:dyDescent="0.35">
      <c r="A6023"/>
      <c r="E6023"/>
    </row>
    <row r="6024" spans="1:5" x14ac:dyDescent="0.35">
      <c r="A6024"/>
      <c r="E6024"/>
    </row>
    <row r="6025" spans="1:5" x14ac:dyDescent="0.35">
      <c r="A6025"/>
      <c r="E6025"/>
    </row>
    <row r="6026" spans="1:5" x14ac:dyDescent="0.35">
      <c r="A6026"/>
      <c r="E6026"/>
    </row>
    <row r="6027" spans="1:5" x14ac:dyDescent="0.35">
      <c r="A6027"/>
      <c r="E6027"/>
    </row>
    <row r="6028" spans="1:5" x14ac:dyDescent="0.35">
      <c r="A6028"/>
      <c r="E6028"/>
    </row>
    <row r="6029" spans="1:5" x14ac:dyDescent="0.35">
      <c r="A6029"/>
      <c r="E6029"/>
    </row>
    <row r="6030" spans="1:5" x14ac:dyDescent="0.35">
      <c r="A6030"/>
      <c r="E6030"/>
    </row>
    <row r="6031" spans="1:5" x14ac:dyDescent="0.35">
      <c r="A6031"/>
      <c r="E6031"/>
    </row>
    <row r="6032" spans="1:5" x14ac:dyDescent="0.35">
      <c r="A6032"/>
      <c r="E6032"/>
    </row>
    <row r="6033" spans="1:5" x14ac:dyDescent="0.35">
      <c r="A6033"/>
      <c r="E6033"/>
    </row>
    <row r="6034" spans="1:5" x14ac:dyDescent="0.35">
      <c r="A6034"/>
      <c r="E6034"/>
    </row>
    <row r="6035" spans="1:5" x14ac:dyDescent="0.35">
      <c r="A6035"/>
      <c r="E6035"/>
    </row>
    <row r="6036" spans="1:5" x14ac:dyDescent="0.35">
      <c r="A6036"/>
      <c r="E6036"/>
    </row>
    <row r="6037" spans="1:5" x14ac:dyDescent="0.35">
      <c r="A6037"/>
      <c r="E6037"/>
    </row>
    <row r="6038" spans="1:5" x14ac:dyDescent="0.35">
      <c r="A6038"/>
      <c r="E6038"/>
    </row>
    <row r="6039" spans="1:5" x14ac:dyDescent="0.35">
      <c r="A6039"/>
      <c r="E6039"/>
    </row>
    <row r="6040" spans="1:5" x14ac:dyDescent="0.35">
      <c r="A6040"/>
      <c r="E6040"/>
    </row>
    <row r="6041" spans="1:5" x14ac:dyDescent="0.35">
      <c r="A6041"/>
      <c r="E6041"/>
    </row>
    <row r="6042" spans="1:5" x14ac:dyDescent="0.35">
      <c r="A6042"/>
      <c r="E6042"/>
    </row>
    <row r="6043" spans="1:5" x14ac:dyDescent="0.35">
      <c r="A6043"/>
      <c r="E6043"/>
    </row>
    <row r="6044" spans="1:5" x14ac:dyDescent="0.35">
      <c r="A6044"/>
      <c r="E6044"/>
    </row>
    <row r="6045" spans="1:5" x14ac:dyDescent="0.35">
      <c r="A6045"/>
      <c r="E6045"/>
    </row>
    <row r="6046" spans="1:5" x14ac:dyDescent="0.35">
      <c r="A6046"/>
      <c r="E6046"/>
    </row>
    <row r="6047" spans="1:5" x14ac:dyDescent="0.35">
      <c r="A6047"/>
      <c r="E6047"/>
    </row>
    <row r="6048" spans="1:5" x14ac:dyDescent="0.35">
      <c r="A6048"/>
      <c r="E6048"/>
    </row>
    <row r="6049" spans="1:5" x14ac:dyDescent="0.35">
      <c r="A6049"/>
      <c r="E6049"/>
    </row>
    <row r="6050" spans="1:5" x14ac:dyDescent="0.35">
      <c r="A6050"/>
      <c r="E6050"/>
    </row>
    <row r="6051" spans="1:5" x14ac:dyDescent="0.35">
      <c r="A6051"/>
      <c r="E6051"/>
    </row>
    <row r="6052" spans="1:5" x14ac:dyDescent="0.35">
      <c r="A6052"/>
      <c r="E6052"/>
    </row>
    <row r="6053" spans="1:5" x14ac:dyDescent="0.35">
      <c r="A6053"/>
      <c r="E6053"/>
    </row>
    <row r="6054" spans="1:5" x14ac:dyDescent="0.35">
      <c r="A6054"/>
      <c r="E6054"/>
    </row>
    <row r="6055" spans="1:5" x14ac:dyDescent="0.35">
      <c r="A6055"/>
      <c r="E6055"/>
    </row>
    <row r="6056" spans="1:5" x14ac:dyDescent="0.35">
      <c r="A6056"/>
      <c r="E6056"/>
    </row>
    <row r="6057" spans="1:5" x14ac:dyDescent="0.35">
      <c r="A6057"/>
      <c r="E6057"/>
    </row>
    <row r="6058" spans="1:5" x14ac:dyDescent="0.35">
      <c r="A6058"/>
      <c r="E6058"/>
    </row>
    <row r="6059" spans="1:5" x14ac:dyDescent="0.35">
      <c r="A6059"/>
      <c r="E6059"/>
    </row>
    <row r="6060" spans="1:5" x14ac:dyDescent="0.35">
      <c r="A6060"/>
      <c r="E6060"/>
    </row>
    <row r="6061" spans="1:5" x14ac:dyDescent="0.35">
      <c r="A6061"/>
      <c r="E6061"/>
    </row>
    <row r="6062" spans="1:5" x14ac:dyDescent="0.35">
      <c r="A6062"/>
      <c r="E6062"/>
    </row>
    <row r="6063" spans="1:5" x14ac:dyDescent="0.35">
      <c r="A6063"/>
      <c r="E6063"/>
    </row>
    <row r="6064" spans="1:5" x14ac:dyDescent="0.35">
      <c r="A6064"/>
      <c r="E6064"/>
    </row>
    <row r="6065" spans="1:5" x14ac:dyDescent="0.35">
      <c r="A6065"/>
      <c r="E6065"/>
    </row>
    <row r="6066" spans="1:5" x14ac:dyDescent="0.35">
      <c r="A6066"/>
      <c r="E6066"/>
    </row>
    <row r="6067" spans="1:5" x14ac:dyDescent="0.35">
      <c r="A6067"/>
      <c r="E6067"/>
    </row>
    <row r="6068" spans="1:5" x14ac:dyDescent="0.35">
      <c r="A6068"/>
      <c r="E6068"/>
    </row>
    <row r="6069" spans="1:5" x14ac:dyDescent="0.35">
      <c r="A6069"/>
      <c r="E6069"/>
    </row>
    <row r="6070" spans="1:5" x14ac:dyDescent="0.35">
      <c r="A6070"/>
      <c r="E6070"/>
    </row>
    <row r="6071" spans="1:5" x14ac:dyDescent="0.35">
      <c r="A6071"/>
      <c r="E6071"/>
    </row>
    <row r="6072" spans="1:5" x14ac:dyDescent="0.35">
      <c r="A6072"/>
      <c r="E6072"/>
    </row>
    <row r="6073" spans="1:5" x14ac:dyDescent="0.35">
      <c r="A6073"/>
      <c r="E6073"/>
    </row>
    <row r="6074" spans="1:5" x14ac:dyDescent="0.35">
      <c r="A6074"/>
      <c r="E6074"/>
    </row>
    <row r="6075" spans="1:5" x14ac:dyDescent="0.35">
      <c r="A6075"/>
      <c r="E6075"/>
    </row>
    <row r="6076" spans="1:5" x14ac:dyDescent="0.35">
      <c r="A6076"/>
      <c r="E6076"/>
    </row>
    <row r="6077" spans="1:5" x14ac:dyDescent="0.35">
      <c r="A6077"/>
      <c r="E6077"/>
    </row>
    <row r="6078" spans="1:5" x14ac:dyDescent="0.35">
      <c r="A6078"/>
      <c r="E6078"/>
    </row>
    <row r="6079" spans="1:5" x14ac:dyDescent="0.35">
      <c r="A6079"/>
      <c r="E6079"/>
    </row>
    <row r="6080" spans="1:5" x14ac:dyDescent="0.35">
      <c r="A6080"/>
      <c r="E6080"/>
    </row>
    <row r="6081" spans="1:5" x14ac:dyDescent="0.35">
      <c r="A6081"/>
      <c r="E6081"/>
    </row>
    <row r="6082" spans="1:5" x14ac:dyDescent="0.35">
      <c r="A6082"/>
      <c r="E6082"/>
    </row>
    <row r="6083" spans="1:5" x14ac:dyDescent="0.35">
      <c r="A6083"/>
      <c r="E6083"/>
    </row>
    <row r="6084" spans="1:5" x14ac:dyDescent="0.35">
      <c r="A6084"/>
      <c r="E6084"/>
    </row>
    <row r="6085" spans="1:5" x14ac:dyDescent="0.35">
      <c r="A6085"/>
      <c r="E6085"/>
    </row>
    <row r="6086" spans="1:5" x14ac:dyDescent="0.35">
      <c r="A6086"/>
      <c r="E6086"/>
    </row>
    <row r="6087" spans="1:5" x14ac:dyDescent="0.35">
      <c r="A6087"/>
      <c r="E6087"/>
    </row>
    <row r="6088" spans="1:5" x14ac:dyDescent="0.35">
      <c r="A6088"/>
      <c r="E6088"/>
    </row>
    <row r="6089" spans="1:5" x14ac:dyDescent="0.35">
      <c r="A6089"/>
      <c r="E6089"/>
    </row>
    <row r="6090" spans="1:5" x14ac:dyDescent="0.35">
      <c r="A6090"/>
      <c r="E6090"/>
    </row>
    <row r="6091" spans="1:5" x14ac:dyDescent="0.35">
      <c r="A6091"/>
      <c r="E6091"/>
    </row>
    <row r="6092" spans="1:5" x14ac:dyDescent="0.35">
      <c r="A6092"/>
      <c r="E6092"/>
    </row>
    <row r="6093" spans="1:5" x14ac:dyDescent="0.35">
      <c r="A6093"/>
      <c r="E6093"/>
    </row>
    <row r="6094" spans="1:5" x14ac:dyDescent="0.35">
      <c r="A6094"/>
      <c r="E6094"/>
    </row>
    <row r="6095" spans="1:5" x14ac:dyDescent="0.35">
      <c r="A6095"/>
      <c r="E6095"/>
    </row>
    <row r="6096" spans="1:5" x14ac:dyDescent="0.35">
      <c r="A6096"/>
      <c r="E6096"/>
    </row>
    <row r="6097" spans="1:5" x14ac:dyDescent="0.35">
      <c r="A6097"/>
      <c r="E6097"/>
    </row>
    <row r="6098" spans="1:5" x14ac:dyDescent="0.35">
      <c r="A6098"/>
      <c r="E6098"/>
    </row>
    <row r="6099" spans="1:5" x14ac:dyDescent="0.35">
      <c r="A6099"/>
      <c r="E6099"/>
    </row>
    <row r="6100" spans="1:5" x14ac:dyDescent="0.35">
      <c r="A6100"/>
      <c r="E6100"/>
    </row>
    <row r="6101" spans="1:5" x14ac:dyDescent="0.35">
      <c r="A6101"/>
      <c r="E6101"/>
    </row>
    <row r="6102" spans="1:5" x14ac:dyDescent="0.35">
      <c r="A6102"/>
      <c r="E6102"/>
    </row>
    <row r="6103" spans="1:5" x14ac:dyDescent="0.35">
      <c r="A6103"/>
      <c r="E6103"/>
    </row>
    <row r="6104" spans="1:5" x14ac:dyDescent="0.35">
      <c r="A6104"/>
      <c r="E6104"/>
    </row>
    <row r="6105" spans="1:5" x14ac:dyDescent="0.35">
      <c r="A6105"/>
      <c r="E6105"/>
    </row>
    <row r="6106" spans="1:5" x14ac:dyDescent="0.35">
      <c r="A6106"/>
      <c r="E6106"/>
    </row>
    <row r="6107" spans="1:5" x14ac:dyDescent="0.35">
      <c r="A6107"/>
      <c r="E6107"/>
    </row>
    <row r="6108" spans="1:5" x14ac:dyDescent="0.35">
      <c r="A6108"/>
      <c r="E6108"/>
    </row>
    <row r="6109" spans="1:5" x14ac:dyDescent="0.35">
      <c r="A6109"/>
      <c r="E6109"/>
    </row>
    <row r="6110" spans="1:5" x14ac:dyDescent="0.35">
      <c r="A6110"/>
      <c r="E6110"/>
    </row>
    <row r="6111" spans="1:5" x14ac:dyDescent="0.35">
      <c r="A6111"/>
      <c r="E6111"/>
    </row>
    <row r="6112" spans="1:5" x14ac:dyDescent="0.35">
      <c r="A6112"/>
      <c r="E6112"/>
    </row>
    <row r="6113" spans="1:5" x14ac:dyDescent="0.35">
      <c r="A6113"/>
      <c r="E6113"/>
    </row>
    <row r="6114" spans="1:5" x14ac:dyDescent="0.35">
      <c r="A6114"/>
      <c r="E6114"/>
    </row>
    <row r="6115" spans="1:5" x14ac:dyDescent="0.35">
      <c r="A6115"/>
      <c r="E6115"/>
    </row>
    <row r="6116" spans="1:5" x14ac:dyDescent="0.35">
      <c r="A6116"/>
      <c r="E6116"/>
    </row>
    <row r="6117" spans="1:5" x14ac:dyDescent="0.35">
      <c r="A6117"/>
      <c r="E6117"/>
    </row>
    <row r="6118" spans="1:5" x14ac:dyDescent="0.35">
      <c r="A6118"/>
      <c r="E6118"/>
    </row>
    <row r="6119" spans="1:5" x14ac:dyDescent="0.35">
      <c r="A6119"/>
      <c r="E6119"/>
    </row>
    <row r="6120" spans="1:5" x14ac:dyDescent="0.35">
      <c r="A6120"/>
      <c r="E6120"/>
    </row>
    <row r="6121" spans="1:5" x14ac:dyDescent="0.35">
      <c r="A6121"/>
      <c r="E6121"/>
    </row>
    <row r="6122" spans="1:5" x14ac:dyDescent="0.35">
      <c r="A6122"/>
      <c r="E6122"/>
    </row>
    <row r="6123" spans="1:5" x14ac:dyDescent="0.35">
      <c r="A6123"/>
      <c r="E6123"/>
    </row>
    <row r="6124" spans="1:5" x14ac:dyDescent="0.35">
      <c r="A6124"/>
      <c r="E6124"/>
    </row>
    <row r="6125" spans="1:5" x14ac:dyDescent="0.35">
      <c r="A6125"/>
      <c r="E6125"/>
    </row>
    <row r="6126" spans="1:5" x14ac:dyDescent="0.35">
      <c r="A6126"/>
      <c r="E6126"/>
    </row>
    <row r="6127" spans="1:5" x14ac:dyDescent="0.35">
      <c r="A6127"/>
      <c r="E6127"/>
    </row>
    <row r="6128" spans="1:5" x14ac:dyDescent="0.35">
      <c r="A6128"/>
      <c r="E6128"/>
    </row>
    <row r="6129" spans="1:5" x14ac:dyDescent="0.35">
      <c r="A6129"/>
      <c r="E6129"/>
    </row>
    <row r="6130" spans="1:5" x14ac:dyDescent="0.35">
      <c r="A6130"/>
      <c r="E6130"/>
    </row>
    <row r="6131" spans="1:5" x14ac:dyDescent="0.35">
      <c r="A6131"/>
      <c r="E6131"/>
    </row>
    <row r="6132" spans="1:5" x14ac:dyDescent="0.35">
      <c r="A6132"/>
      <c r="E6132"/>
    </row>
    <row r="6133" spans="1:5" x14ac:dyDescent="0.35">
      <c r="A6133"/>
      <c r="E6133"/>
    </row>
    <row r="6134" spans="1:5" x14ac:dyDescent="0.35">
      <c r="A6134"/>
      <c r="E6134"/>
    </row>
    <row r="6135" spans="1:5" x14ac:dyDescent="0.35">
      <c r="A6135"/>
      <c r="E6135"/>
    </row>
    <row r="6136" spans="1:5" x14ac:dyDescent="0.35">
      <c r="A6136"/>
      <c r="E6136"/>
    </row>
    <row r="6137" spans="1:5" x14ac:dyDescent="0.35">
      <c r="A6137"/>
      <c r="E6137"/>
    </row>
    <row r="6138" spans="1:5" x14ac:dyDescent="0.35">
      <c r="A6138"/>
      <c r="E6138"/>
    </row>
    <row r="6139" spans="1:5" x14ac:dyDescent="0.35">
      <c r="A6139"/>
      <c r="E6139"/>
    </row>
    <row r="6140" spans="1:5" x14ac:dyDescent="0.35">
      <c r="A6140"/>
      <c r="E6140"/>
    </row>
    <row r="6141" spans="1:5" x14ac:dyDescent="0.35">
      <c r="A6141"/>
      <c r="E6141"/>
    </row>
    <row r="6142" spans="1:5" x14ac:dyDescent="0.35">
      <c r="A6142"/>
      <c r="E6142"/>
    </row>
    <row r="6143" spans="1:5" x14ac:dyDescent="0.35">
      <c r="A6143"/>
      <c r="E6143"/>
    </row>
    <row r="6144" spans="1:5" x14ac:dyDescent="0.35">
      <c r="A6144"/>
      <c r="E6144"/>
    </row>
    <row r="6145" spans="1:5" x14ac:dyDescent="0.35">
      <c r="A6145"/>
      <c r="E6145"/>
    </row>
    <row r="6146" spans="1:5" x14ac:dyDescent="0.35">
      <c r="A6146"/>
      <c r="E6146"/>
    </row>
    <row r="6147" spans="1:5" x14ac:dyDescent="0.35">
      <c r="A6147"/>
      <c r="E6147"/>
    </row>
    <row r="6148" spans="1:5" x14ac:dyDescent="0.35">
      <c r="A6148"/>
      <c r="E6148"/>
    </row>
    <row r="6149" spans="1:5" x14ac:dyDescent="0.35">
      <c r="A6149"/>
      <c r="E6149"/>
    </row>
    <row r="6150" spans="1:5" x14ac:dyDescent="0.35">
      <c r="A6150"/>
      <c r="E6150"/>
    </row>
    <row r="6151" spans="1:5" x14ac:dyDescent="0.35">
      <c r="A6151"/>
      <c r="E6151"/>
    </row>
    <row r="6152" spans="1:5" x14ac:dyDescent="0.35">
      <c r="A6152"/>
      <c r="E6152"/>
    </row>
    <row r="6153" spans="1:5" x14ac:dyDescent="0.35">
      <c r="A6153"/>
      <c r="E6153"/>
    </row>
    <row r="6154" spans="1:5" x14ac:dyDescent="0.35">
      <c r="A6154"/>
      <c r="E6154"/>
    </row>
    <row r="6155" spans="1:5" x14ac:dyDescent="0.35">
      <c r="A6155"/>
      <c r="E6155"/>
    </row>
    <row r="6156" spans="1:5" x14ac:dyDescent="0.35">
      <c r="A6156"/>
      <c r="E6156"/>
    </row>
    <row r="6157" spans="1:5" x14ac:dyDescent="0.35">
      <c r="A6157"/>
      <c r="E6157"/>
    </row>
    <row r="6158" spans="1:5" x14ac:dyDescent="0.35">
      <c r="A6158"/>
      <c r="E6158"/>
    </row>
    <row r="6159" spans="1:5" x14ac:dyDescent="0.35">
      <c r="A6159"/>
      <c r="E6159"/>
    </row>
    <row r="6160" spans="1:5" x14ac:dyDescent="0.35">
      <c r="A6160"/>
      <c r="E6160"/>
    </row>
    <row r="6161" spans="1:5" x14ac:dyDescent="0.35">
      <c r="A6161"/>
      <c r="E6161"/>
    </row>
    <row r="6162" spans="1:5" x14ac:dyDescent="0.35">
      <c r="A6162"/>
      <c r="E6162"/>
    </row>
    <row r="6163" spans="1:5" x14ac:dyDescent="0.35">
      <c r="A6163"/>
      <c r="E6163"/>
    </row>
    <row r="6164" spans="1:5" x14ac:dyDescent="0.35">
      <c r="A6164"/>
      <c r="E6164"/>
    </row>
    <row r="6165" spans="1:5" x14ac:dyDescent="0.35">
      <c r="A6165"/>
      <c r="E6165"/>
    </row>
    <row r="6166" spans="1:5" x14ac:dyDescent="0.35">
      <c r="A6166"/>
      <c r="E6166"/>
    </row>
    <row r="6167" spans="1:5" x14ac:dyDescent="0.35">
      <c r="A6167"/>
      <c r="E6167"/>
    </row>
    <row r="6168" spans="1:5" x14ac:dyDescent="0.35">
      <c r="A6168"/>
      <c r="E6168"/>
    </row>
    <row r="6169" spans="1:5" x14ac:dyDescent="0.35">
      <c r="A6169"/>
      <c r="E6169"/>
    </row>
    <row r="6170" spans="1:5" x14ac:dyDescent="0.35">
      <c r="A6170"/>
      <c r="E6170"/>
    </row>
    <row r="6171" spans="1:5" x14ac:dyDescent="0.35">
      <c r="A6171"/>
      <c r="E6171"/>
    </row>
    <row r="6172" spans="1:5" x14ac:dyDescent="0.35">
      <c r="A6172"/>
      <c r="E6172"/>
    </row>
    <row r="6173" spans="1:5" x14ac:dyDescent="0.35">
      <c r="A6173"/>
      <c r="E6173"/>
    </row>
    <row r="6174" spans="1:5" x14ac:dyDescent="0.35">
      <c r="A6174"/>
      <c r="E6174"/>
    </row>
    <row r="6175" spans="1:5" x14ac:dyDescent="0.35">
      <c r="A6175"/>
      <c r="E6175"/>
    </row>
    <row r="6176" spans="1:5" x14ac:dyDescent="0.35">
      <c r="A6176"/>
      <c r="E6176"/>
    </row>
    <row r="6177" spans="1:5" x14ac:dyDescent="0.35">
      <c r="A6177"/>
      <c r="E6177"/>
    </row>
    <row r="6178" spans="1:5" x14ac:dyDescent="0.35">
      <c r="A6178"/>
      <c r="E6178"/>
    </row>
    <row r="6179" spans="1:5" x14ac:dyDescent="0.35">
      <c r="A6179"/>
      <c r="E6179"/>
    </row>
    <row r="6180" spans="1:5" x14ac:dyDescent="0.35">
      <c r="A6180"/>
      <c r="E6180"/>
    </row>
    <row r="6181" spans="1:5" x14ac:dyDescent="0.35">
      <c r="A6181"/>
      <c r="E6181"/>
    </row>
    <row r="6182" spans="1:5" x14ac:dyDescent="0.35">
      <c r="A6182"/>
      <c r="E6182"/>
    </row>
    <row r="6183" spans="1:5" x14ac:dyDescent="0.35">
      <c r="A6183"/>
      <c r="E6183"/>
    </row>
    <row r="6184" spans="1:5" x14ac:dyDescent="0.35">
      <c r="A6184"/>
      <c r="E6184"/>
    </row>
    <row r="6185" spans="1:5" x14ac:dyDescent="0.35">
      <c r="A6185"/>
      <c r="E6185"/>
    </row>
    <row r="6186" spans="1:5" x14ac:dyDescent="0.35">
      <c r="A6186"/>
      <c r="E6186"/>
    </row>
    <row r="6187" spans="1:5" x14ac:dyDescent="0.35">
      <c r="A6187"/>
      <c r="E6187"/>
    </row>
    <row r="6188" spans="1:5" x14ac:dyDescent="0.35">
      <c r="A6188"/>
      <c r="E6188"/>
    </row>
    <row r="6189" spans="1:5" x14ac:dyDescent="0.35">
      <c r="A6189"/>
      <c r="E6189"/>
    </row>
    <row r="6190" spans="1:5" x14ac:dyDescent="0.35">
      <c r="A6190"/>
      <c r="E6190"/>
    </row>
    <row r="6191" spans="1:5" x14ac:dyDescent="0.35">
      <c r="A6191"/>
      <c r="E6191"/>
    </row>
    <row r="6192" spans="1:5" x14ac:dyDescent="0.35">
      <c r="A6192"/>
      <c r="E6192"/>
    </row>
    <row r="6193" spans="1:5" x14ac:dyDescent="0.35">
      <c r="A6193"/>
      <c r="E6193"/>
    </row>
    <row r="6194" spans="1:5" x14ac:dyDescent="0.35">
      <c r="A6194"/>
      <c r="E6194"/>
    </row>
    <row r="6195" spans="1:5" x14ac:dyDescent="0.35">
      <c r="A6195"/>
      <c r="E6195"/>
    </row>
    <row r="6196" spans="1:5" x14ac:dyDescent="0.35">
      <c r="A6196"/>
      <c r="E6196"/>
    </row>
    <row r="6197" spans="1:5" x14ac:dyDescent="0.35">
      <c r="A6197"/>
      <c r="E6197"/>
    </row>
    <row r="6198" spans="1:5" x14ac:dyDescent="0.35">
      <c r="A6198"/>
      <c r="E6198"/>
    </row>
    <row r="6199" spans="1:5" x14ac:dyDescent="0.35">
      <c r="A6199"/>
      <c r="E6199"/>
    </row>
    <row r="6200" spans="1:5" x14ac:dyDescent="0.35">
      <c r="A6200"/>
      <c r="E6200"/>
    </row>
    <row r="6201" spans="1:5" x14ac:dyDescent="0.35">
      <c r="A6201"/>
      <c r="E6201"/>
    </row>
    <row r="6202" spans="1:5" x14ac:dyDescent="0.35">
      <c r="A6202"/>
      <c r="E6202"/>
    </row>
    <row r="6203" spans="1:5" x14ac:dyDescent="0.35">
      <c r="A6203"/>
      <c r="E6203"/>
    </row>
    <row r="6204" spans="1:5" x14ac:dyDescent="0.35">
      <c r="A6204"/>
      <c r="E6204"/>
    </row>
    <row r="6205" spans="1:5" x14ac:dyDescent="0.35">
      <c r="A6205"/>
      <c r="E6205"/>
    </row>
    <row r="6206" spans="1:5" x14ac:dyDescent="0.35">
      <c r="A6206"/>
      <c r="E6206"/>
    </row>
    <row r="6207" spans="1:5" x14ac:dyDescent="0.35">
      <c r="A6207"/>
      <c r="E6207"/>
    </row>
    <row r="6208" spans="1:5" x14ac:dyDescent="0.35">
      <c r="A6208"/>
      <c r="E6208"/>
    </row>
    <row r="6209" spans="1:5" x14ac:dyDescent="0.35">
      <c r="A6209"/>
      <c r="E6209"/>
    </row>
    <row r="6210" spans="1:5" x14ac:dyDescent="0.35">
      <c r="A6210"/>
      <c r="E6210"/>
    </row>
    <row r="6211" spans="1:5" x14ac:dyDescent="0.35">
      <c r="A6211"/>
      <c r="E6211"/>
    </row>
    <row r="6212" spans="1:5" x14ac:dyDescent="0.35">
      <c r="A6212"/>
      <c r="E6212"/>
    </row>
    <row r="6213" spans="1:5" x14ac:dyDescent="0.35">
      <c r="A6213"/>
      <c r="E6213"/>
    </row>
    <row r="6214" spans="1:5" x14ac:dyDescent="0.35">
      <c r="A6214"/>
      <c r="E6214"/>
    </row>
    <row r="6215" spans="1:5" x14ac:dyDescent="0.35">
      <c r="A6215"/>
      <c r="E6215"/>
    </row>
    <row r="6216" spans="1:5" x14ac:dyDescent="0.35">
      <c r="A6216"/>
      <c r="E6216"/>
    </row>
    <row r="6217" spans="1:5" x14ac:dyDescent="0.35">
      <c r="A6217"/>
      <c r="E6217"/>
    </row>
    <row r="6218" spans="1:5" x14ac:dyDescent="0.35">
      <c r="A6218"/>
      <c r="E6218"/>
    </row>
    <row r="6219" spans="1:5" x14ac:dyDescent="0.35">
      <c r="A6219"/>
      <c r="E6219"/>
    </row>
    <row r="6220" spans="1:5" x14ac:dyDescent="0.35">
      <c r="A6220"/>
      <c r="E6220"/>
    </row>
    <row r="6221" spans="1:5" x14ac:dyDescent="0.35">
      <c r="A6221"/>
      <c r="E6221"/>
    </row>
    <row r="6222" spans="1:5" x14ac:dyDescent="0.35">
      <c r="A6222"/>
      <c r="E6222"/>
    </row>
    <row r="6223" spans="1:5" x14ac:dyDescent="0.35">
      <c r="A6223"/>
      <c r="E6223"/>
    </row>
    <row r="6224" spans="1:5" x14ac:dyDescent="0.35">
      <c r="A6224"/>
      <c r="E6224"/>
    </row>
    <row r="6225" spans="1:5" x14ac:dyDescent="0.35">
      <c r="A6225"/>
      <c r="E6225"/>
    </row>
    <row r="6226" spans="1:5" x14ac:dyDescent="0.35">
      <c r="A6226"/>
      <c r="E6226"/>
    </row>
    <row r="6227" spans="1:5" x14ac:dyDescent="0.35">
      <c r="A6227"/>
      <c r="E6227"/>
    </row>
    <row r="6228" spans="1:5" x14ac:dyDescent="0.35">
      <c r="A6228"/>
      <c r="E6228"/>
    </row>
    <row r="6229" spans="1:5" x14ac:dyDescent="0.35">
      <c r="A6229"/>
      <c r="E6229"/>
    </row>
    <row r="6230" spans="1:5" x14ac:dyDescent="0.35">
      <c r="A6230"/>
      <c r="E6230"/>
    </row>
    <row r="6231" spans="1:5" x14ac:dyDescent="0.35">
      <c r="A6231"/>
      <c r="E6231"/>
    </row>
    <row r="6232" spans="1:5" x14ac:dyDescent="0.35">
      <c r="A6232"/>
      <c r="E6232"/>
    </row>
    <row r="6233" spans="1:5" x14ac:dyDescent="0.35">
      <c r="A6233"/>
      <c r="E6233"/>
    </row>
    <row r="6234" spans="1:5" x14ac:dyDescent="0.35">
      <c r="A6234"/>
      <c r="E6234"/>
    </row>
    <row r="6235" spans="1:5" x14ac:dyDescent="0.35">
      <c r="A6235"/>
      <c r="E6235"/>
    </row>
    <row r="6236" spans="1:5" x14ac:dyDescent="0.35">
      <c r="A6236"/>
      <c r="E6236"/>
    </row>
    <row r="6237" spans="1:5" x14ac:dyDescent="0.35">
      <c r="A6237"/>
      <c r="E6237"/>
    </row>
    <row r="6238" spans="1:5" x14ac:dyDescent="0.35">
      <c r="A6238"/>
      <c r="E6238"/>
    </row>
    <row r="6239" spans="1:5" x14ac:dyDescent="0.35">
      <c r="A6239"/>
      <c r="E6239"/>
    </row>
    <row r="6240" spans="1:5" x14ac:dyDescent="0.35">
      <c r="A6240"/>
      <c r="E6240"/>
    </row>
    <row r="6241" spans="1:5" x14ac:dyDescent="0.35">
      <c r="A6241"/>
      <c r="E6241"/>
    </row>
    <row r="6242" spans="1:5" x14ac:dyDescent="0.35">
      <c r="A6242"/>
      <c r="E6242"/>
    </row>
    <row r="6243" spans="1:5" x14ac:dyDescent="0.35">
      <c r="A6243"/>
      <c r="E6243"/>
    </row>
    <row r="6244" spans="1:5" x14ac:dyDescent="0.35">
      <c r="A6244"/>
      <c r="E6244"/>
    </row>
    <row r="6245" spans="1:5" x14ac:dyDescent="0.35">
      <c r="A6245"/>
      <c r="E6245"/>
    </row>
    <row r="6246" spans="1:5" x14ac:dyDescent="0.35">
      <c r="A6246"/>
      <c r="E6246"/>
    </row>
    <row r="6247" spans="1:5" x14ac:dyDescent="0.35">
      <c r="A6247"/>
      <c r="E6247"/>
    </row>
    <row r="6248" spans="1:5" x14ac:dyDescent="0.35">
      <c r="A6248"/>
      <c r="E6248"/>
    </row>
    <row r="6249" spans="1:5" x14ac:dyDescent="0.35">
      <c r="A6249"/>
      <c r="E6249"/>
    </row>
    <row r="6250" spans="1:5" x14ac:dyDescent="0.35">
      <c r="A6250"/>
      <c r="E6250"/>
    </row>
    <row r="6251" spans="1:5" x14ac:dyDescent="0.35">
      <c r="A6251"/>
      <c r="E6251"/>
    </row>
    <row r="6252" spans="1:5" x14ac:dyDescent="0.35">
      <c r="A6252"/>
      <c r="E6252"/>
    </row>
    <row r="6253" spans="1:5" x14ac:dyDescent="0.35">
      <c r="A6253"/>
      <c r="E6253"/>
    </row>
    <row r="6254" spans="1:5" x14ac:dyDescent="0.35">
      <c r="A6254"/>
      <c r="E6254"/>
    </row>
    <row r="6255" spans="1:5" x14ac:dyDescent="0.35">
      <c r="A6255"/>
      <c r="E6255"/>
    </row>
    <row r="6256" spans="1:5" x14ac:dyDescent="0.35">
      <c r="A6256"/>
      <c r="E6256"/>
    </row>
    <row r="6257" spans="1:5" x14ac:dyDescent="0.35">
      <c r="A6257"/>
      <c r="E6257"/>
    </row>
    <row r="6258" spans="1:5" x14ac:dyDescent="0.35">
      <c r="A6258"/>
      <c r="E6258"/>
    </row>
    <row r="6259" spans="1:5" x14ac:dyDescent="0.35">
      <c r="A6259"/>
      <c r="E6259"/>
    </row>
    <row r="6260" spans="1:5" x14ac:dyDescent="0.35">
      <c r="A6260"/>
      <c r="E6260"/>
    </row>
    <row r="6261" spans="1:5" x14ac:dyDescent="0.35">
      <c r="A6261"/>
      <c r="E6261"/>
    </row>
    <row r="6262" spans="1:5" x14ac:dyDescent="0.35">
      <c r="A6262"/>
      <c r="E6262"/>
    </row>
    <row r="6263" spans="1:5" x14ac:dyDescent="0.35">
      <c r="A6263"/>
      <c r="E6263"/>
    </row>
    <row r="6264" spans="1:5" x14ac:dyDescent="0.35">
      <c r="A6264"/>
      <c r="E6264"/>
    </row>
    <row r="6265" spans="1:5" x14ac:dyDescent="0.35">
      <c r="A6265"/>
      <c r="E6265"/>
    </row>
    <row r="6266" spans="1:5" x14ac:dyDescent="0.35">
      <c r="A6266"/>
      <c r="E6266"/>
    </row>
    <row r="6267" spans="1:5" x14ac:dyDescent="0.35">
      <c r="A6267"/>
      <c r="E6267"/>
    </row>
    <row r="6268" spans="1:5" x14ac:dyDescent="0.35">
      <c r="A6268"/>
      <c r="E6268"/>
    </row>
    <row r="6269" spans="1:5" x14ac:dyDescent="0.35">
      <c r="A6269"/>
      <c r="E6269"/>
    </row>
    <row r="6270" spans="1:5" x14ac:dyDescent="0.35">
      <c r="A6270"/>
      <c r="E6270"/>
    </row>
    <row r="6271" spans="1:5" x14ac:dyDescent="0.35">
      <c r="A6271"/>
      <c r="E6271"/>
    </row>
    <row r="6272" spans="1:5" x14ac:dyDescent="0.35">
      <c r="A6272"/>
      <c r="E6272"/>
    </row>
    <row r="6273" spans="1:5" x14ac:dyDescent="0.35">
      <c r="A6273"/>
      <c r="E6273"/>
    </row>
    <row r="6274" spans="1:5" x14ac:dyDescent="0.35">
      <c r="A6274"/>
      <c r="E6274"/>
    </row>
    <row r="6275" spans="1:5" x14ac:dyDescent="0.35">
      <c r="A6275"/>
      <c r="E6275"/>
    </row>
    <row r="6276" spans="1:5" x14ac:dyDescent="0.35">
      <c r="A6276"/>
      <c r="E6276"/>
    </row>
    <row r="6277" spans="1:5" x14ac:dyDescent="0.35">
      <c r="A6277"/>
      <c r="E6277"/>
    </row>
    <row r="6278" spans="1:5" x14ac:dyDescent="0.35">
      <c r="A6278"/>
      <c r="E6278"/>
    </row>
    <row r="6279" spans="1:5" x14ac:dyDescent="0.35">
      <c r="A6279"/>
      <c r="E6279"/>
    </row>
    <row r="6280" spans="1:5" x14ac:dyDescent="0.35">
      <c r="A6280"/>
      <c r="E6280"/>
    </row>
    <row r="6281" spans="1:5" x14ac:dyDescent="0.35">
      <c r="A6281"/>
      <c r="E6281"/>
    </row>
    <row r="6282" spans="1:5" x14ac:dyDescent="0.35">
      <c r="A6282"/>
      <c r="E6282"/>
    </row>
    <row r="6283" spans="1:5" x14ac:dyDescent="0.35">
      <c r="A6283"/>
      <c r="E6283"/>
    </row>
    <row r="6284" spans="1:5" x14ac:dyDescent="0.35">
      <c r="A6284"/>
      <c r="E6284"/>
    </row>
    <row r="6285" spans="1:5" x14ac:dyDescent="0.35">
      <c r="A6285"/>
      <c r="E6285"/>
    </row>
    <row r="6286" spans="1:5" x14ac:dyDescent="0.35">
      <c r="A6286"/>
      <c r="E6286"/>
    </row>
    <row r="6287" spans="1:5" x14ac:dyDescent="0.35">
      <c r="A6287"/>
      <c r="E6287"/>
    </row>
    <row r="6288" spans="1:5" x14ac:dyDescent="0.35">
      <c r="A6288"/>
      <c r="E6288"/>
    </row>
    <row r="6289" spans="1:5" x14ac:dyDescent="0.35">
      <c r="A6289"/>
      <c r="E6289"/>
    </row>
    <row r="6290" spans="1:5" x14ac:dyDescent="0.35">
      <c r="A6290"/>
      <c r="E6290"/>
    </row>
    <row r="6291" spans="1:5" x14ac:dyDescent="0.35">
      <c r="A6291"/>
      <c r="E6291"/>
    </row>
    <row r="6292" spans="1:5" x14ac:dyDescent="0.35">
      <c r="A6292"/>
      <c r="E6292"/>
    </row>
    <row r="6293" spans="1:5" x14ac:dyDescent="0.35">
      <c r="A6293"/>
      <c r="E6293"/>
    </row>
    <row r="6294" spans="1:5" x14ac:dyDescent="0.35">
      <c r="A6294"/>
      <c r="E6294"/>
    </row>
    <row r="6295" spans="1:5" x14ac:dyDescent="0.35">
      <c r="A6295"/>
      <c r="E6295"/>
    </row>
    <row r="6296" spans="1:5" x14ac:dyDescent="0.35">
      <c r="A6296"/>
      <c r="E6296"/>
    </row>
    <row r="6297" spans="1:5" x14ac:dyDescent="0.35">
      <c r="A6297"/>
      <c r="E6297"/>
    </row>
    <row r="6298" spans="1:5" x14ac:dyDescent="0.35">
      <c r="A6298"/>
      <c r="E6298"/>
    </row>
    <row r="6299" spans="1:5" x14ac:dyDescent="0.35">
      <c r="A6299"/>
      <c r="E6299"/>
    </row>
    <row r="6300" spans="1:5" x14ac:dyDescent="0.35">
      <c r="A6300"/>
      <c r="E6300"/>
    </row>
    <row r="6301" spans="1:5" x14ac:dyDescent="0.35">
      <c r="A6301"/>
      <c r="E6301"/>
    </row>
    <row r="6302" spans="1:5" x14ac:dyDescent="0.35">
      <c r="A6302"/>
      <c r="E6302"/>
    </row>
    <row r="6303" spans="1:5" x14ac:dyDescent="0.35">
      <c r="A6303"/>
      <c r="E6303"/>
    </row>
    <row r="6304" spans="1:5" x14ac:dyDescent="0.35">
      <c r="A6304"/>
      <c r="E6304"/>
    </row>
    <row r="6305" spans="1:5" x14ac:dyDescent="0.35">
      <c r="A6305"/>
      <c r="E6305"/>
    </row>
    <row r="6306" spans="1:5" x14ac:dyDescent="0.35">
      <c r="A6306"/>
      <c r="E6306"/>
    </row>
    <row r="6307" spans="1:5" x14ac:dyDescent="0.35">
      <c r="A6307"/>
      <c r="E6307"/>
    </row>
    <row r="6308" spans="1:5" x14ac:dyDescent="0.35">
      <c r="A6308"/>
      <c r="E6308"/>
    </row>
    <row r="6309" spans="1:5" x14ac:dyDescent="0.35">
      <c r="A6309"/>
      <c r="E6309"/>
    </row>
    <row r="6310" spans="1:5" x14ac:dyDescent="0.35">
      <c r="A6310"/>
      <c r="E6310"/>
    </row>
    <row r="6311" spans="1:5" x14ac:dyDescent="0.35">
      <c r="A6311"/>
      <c r="E6311"/>
    </row>
    <row r="6312" spans="1:5" x14ac:dyDescent="0.35">
      <c r="A6312"/>
      <c r="E6312"/>
    </row>
    <row r="6313" spans="1:5" x14ac:dyDescent="0.35">
      <c r="A6313"/>
      <c r="E6313"/>
    </row>
    <row r="6314" spans="1:5" x14ac:dyDescent="0.35">
      <c r="A6314"/>
      <c r="E6314"/>
    </row>
    <row r="6315" spans="1:5" x14ac:dyDescent="0.35">
      <c r="A6315"/>
      <c r="E6315"/>
    </row>
    <row r="6316" spans="1:5" x14ac:dyDescent="0.35">
      <c r="A6316"/>
      <c r="E6316"/>
    </row>
    <row r="6317" spans="1:5" x14ac:dyDescent="0.35">
      <c r="A6317"/>
      <c r="E6317"/>
    </row>
    <row r="6318" spans="1:5" x14ac:dyDescent="0.35">
      <c r="A6318"/>
      <c r="E6318"/>
    </row>
    <row r="6319" spans="1:5" x14ac:dyDescent="0.35">
      <c r="A6319"/>
      <c r="E6319"/>
    </row>
    <row r="6320" spans="1:5" x14ac:dyDescent="0.35">
      <c r="A6320"/>
      <c r="E6320"/>
    </row>
    <row r="6321" spans="1:5" x14ac:dyDescent="0.35">
      <c r="A6321"/>
      <c r="E6321"/>
    </row>
    <row r="6322" spans="1:5" x14ac:dyDescent="0.35">
      <c r="A6322"/>
      <c r="E6322"/>
    </row>
    <row r="6323" spans="1:5" x14ac:dyDescent="0.35">
      <c r="A6323"/>
      <c r="E6323"/>
    </row>
    <row r="6324" spans="1:5" x14ac:dyDescent="0.35">
      <c r="A6324"/>
      <c r="E6324"/>
    </row>
    <row r="6325" spans="1:5" x14ac:dyDescent="0.35">
      <c r="A6325"/>
      <c r="E6325"/>
    </row>
    <row r="6326" spans="1:5" x14ac:dyDescent="0.35">
      <c r="A6326"/>
      <c r="E6326"/>
    </row>
    <row r="6327" spans="1:5" x14ac:dyDescent="0.35">
      <c r="A6327"/>
      <c r="E6327"/>
    </row>
    <row r="6328" spans="1:5" x14ac:dyDescent="0.35">
      <c r="A6328"/>
      <c r="E6328"/>
    </row>
    <row r="6329" spans="1:5" x14ac:dyDescent="0.35">
      <c r="A6329"/>
      <c r="E6329"/>
    </row>
    <row r="6330" spans="1:5" x14ac:dyDescent="0.35">
      <c r="A6330"/>
      <c r="E6330"/>
    </row>
    <row r="6331" spans="1:5" x14ac:dyDescent="0.35">
      <c r="A6331"/>
      <c r="E6331"/>
    </row>
    <row r="6332" spans="1:5" x14ac:dyDescent="0.35">
      <c r="A6332"/>
      <c r="E6332"/>
    </row>
    <row r="6333" spans="1:5" x14ac:dyDescent="0.35">
      <c r="A6333"/>
      <c r="E6333"/>
    </row>
    <row r="6334" spans="1:5" x14ac:dyDescent="0.35">
      <c r="A6334"/>
      <c r="E6334"/>
    </row>
    <row r="6335" spans="1:5" x14ac:dyDescent="0.35">
      <c r="A6335"/>
      <c r="E6335"/>
    </row>
    <row r="6336" spans="1:5" x14ac:dyDescent="0.35">
      <c r="A6336"/>
      <c r="E6336"/>
    </row>
    <row r="6337" spans="1:5" x14ac:dyDescent="0.35">
      <c r="A6337"/>
      <c r="E6337"/>
    </row>
    <row r="6338" spans="1:5" x14ac:dyDescent="0.35">
      <c r="A6338"/>
      <c r="E6338"/>
    </row>
    <row r="6339" spans="1:5" x14ac:dyDescent="0.35">
      <c r="A6339"/>
      <c r="E6339"/>
    </row>
    <row r="6340" spans="1:5" x14ac:dyDescent="0.35">
      <c r="A6340"/>
      <c r="E6340"/>
    </row>
    <row r="6341" spans="1:5" x14ac:dyDescent="0.35">
      <c r="A6341"/>
      <c r="E6341"/>
    </row>
    <row r="6342" spans="1:5" x14ac:dyDescent="0.35">
      <c r="A6342"/>
      <c r="E6342"/>
    </row>
    <row r="6343" spans="1:5" x14ac:dyDescent="0.35">
      <c r="A6343"/>
      <c r="E6343"/>
    </row>
    <row r="6344" spans="1:5" x14ac:dyDescent="0.35">
      <c r="A6344"/>
      <c r="E6344"/>
    </row>
    <row r="6345" spans="1:5" x14ac:dyDescent="0.35">
      <c r="A6345"/>
      <c r="E6345"/>
    </row>
    <row r="6346" spans="1:5" x14ac:dyDescent="0.35">
      <c r="A6346"/>
      <c r="E6346"/>
    </row>
    <row r="6347" spans="1:5" x14ac:dyDescent="0.35">
      <c r="A6347"/>
      <c r="E6347"/>
    </row>
    <row r="6348" spans="1:5" x14ac:dyDescent="0.35">
      <c r="A6348"/>
      <c r="E6348"/>
    </row>
    <row r="6349" spans="1:5" x14ac:dyDescent="0.35">
      <c r="A6349"/>
      <c r="E6349"/>
    </row>
    <row r="6350" spans="1:5" x14ac:dyDescent="0.35">
      <c r="A6350"/>
      <c r="E6350"/>
    </row>
    <row r="6351" spans="1:5" x14ac:dyDescent="0.35">
      <c r="A6351"/>
      <c r="E6351"/>
    </row>
    <row r="6352" spans="1:5" x14ac:dyDescent="0.35">
      <c r="A6352"/>
      <c r="E6352"/>
    </row>
    <row r="6353" spans="1:5" x14ac:dyDescent="0.35">
      <c r="A6353"/>
      <c r="E6353"/>
    </row>
    <row r="6354" spans="1:5" x14ac:dyDescent="0.35">
      <c r="A6354"/>
      <c r="E6354"/>
    </row>
    <row r="6355" spans="1:5" x14ac:dyDescent="0.35">
      <c r="A6355"/>
      <c r="E6355"/>
    </row>
    <row r="6356" spans="1:5" x14ac:dyDescent="0.35">
      <c r="A6356"/>
      <c r="E6356"/>
    </row>
    <row r="6357" spans="1:5" x14ac:dyDescent="0.35">
      <c r="A6357"/>
      <c r="E6357"/>
    </row>
    <row r="6358" spans="1:5" x14ac:dyDescent="0.35">
      <c r="A6358"/>
      <c r="E6358"/>
    </row>
    <row r="6359" spans="1:5" x14ac:dyDescent="0.35">
      <c r="A6359"/>
      <c r="E6359"/>
    </row>
    <row r="6360" spans="1:5" x14ac:dyDescent="0.35">
      <c r="A6360"/>
      <c r="E6360"/>
    </row>
    <row r="6361" spans="1:5" x14ac:dyDescent="0.35">
      <c r="A6361"/>
      <c r="E6361"/>
    </row>
    <row r="6362" spans="1:5" x14ac:dyDescent="0.35">
      <c r="A6362"/>
      <c r="E6362"/>
    </row>
    <row r="6363" spans="1:5" x14ac:dyDescent="0.35">
      <c r="A6363"/>
      <c r="E6363"/>
    </row>
    <row r="6364" spans="1:5" x14ac:dyDescent="0.35">
      <c r="A6364"/>
      <c r="E6364"/>
    </row>
    <row r="6365" spans="1:5" x14ac:dyDescent="0.35">
      <c r="A6365"/>
      <c r="E6365"/>
    </row>
    <row r="6366" spans="1:5" x14ac:dyDescent="0.35">
      <c r="A6366"/>
      <c r="E6366"/>
    </row>
    <row r="6367" spans="1:5" x14ac:dyDescent="0.35">
      <c r="A6367"/>
      <c r="E6367"/>
    </row>
    <row r="6368" spans="1:5" x14ac:dyDescent="0.35">
      <c r="A6368"/>
      <c r="E6368"/>
    </row>
    <row r="6369" spans="1:5" x14ac:dyDescent="0.35">
      <c r="A6369"/>
      <c r="E6369"/>
    </row>
    <row r="6370" spans="1:5" x14ac:dyDescent="0.35">
      <c r="A6370"/>
      <c r="E6370"/>
    </row>
    <row r="6371" spans="1:5" x14ac:dyDescent="0.35">
      <c r="A6371"/>
      <c r="E6371"/>
    </row>
    <row r="6372" spans="1:5" x14ac:dyDescent="0.35">
      <c r="A6372"/>
      <c r="E6372"/>
    </row>
    <row r="6373" spans="1:5" x14ac:dyDescent="0.35">
      <c r="A6373"/>
      <c r="E6373"/>
    </row>
    <row r="6374" spans="1:5" x14ac:dyDescent="0.35">
      <c r="A6374"/>
      <c r="E6374"/>
    </row>
    <row r="6375" spans="1:5" x14ac:dyDescent="0.35">
      <c r="A6375"/>
      <c r="E6375"/>
    </row>
    <row r="6376" spans="1:5" x14ac:dyDescent="0.35">
      <c r="A6376"/>
      <c r="E6376"/>
    </row>
    <row r="6377" spans="1:5" x14ac:dyDescent="0.35">
      <c r="A6377"/>
      <c r="E6377"/>
    </row>
    <row r="6378" spans="1:5" x14ac:dyDescent="0.35">
      <c r="A6378"/>
      <c r="E6378"/>
    </row>
    <row r="6379" spans="1:5" x14ac:dyDescent="0.35">
      <c r="A6379"/>
      <c r="E6379"/>
    </row>
    <row r="6380" spans="1:5" x14ac:dyDescent="0.35">
      <c r="A6380"/>
      <c r="E6380"/>
    </row>
    <row r="6381" spans="1:5" x14ac:dyDescent="0.35">
      <c r="A6381"/>
      <c r="E6381"/>
    </row>
    <row r="6382" spans="1:5" x14ac:dyDescent="0.35">
      <c r="A6382"/>
      <c r="E6382"/>
    </row>
    <row r="6383" spans="1:5" x14ac:dyDescent="0.35">
      <c r="A6383"/>
      <c r="E6383"/>
    </row>
    <row r="6384" spans="1:5" x14ac:dyDescent="0.35">
      <c r="A6384"/>
      <c r="E6384"/>
    </row>
    <row r="6385" spans="1:5" x14ac:dyDescent="0.35">
      <c r="A6385"/>
      <c r="E6385"/>
    </row>
    <row r="6386" spans="1:5" x14ac:dyDescent="0.35">
      <c r="A6386"/>
      <c r="E6386"/>
    </row>
    <row r="6387" spans="1:5" x14ac:dyDescent="0.35">
      <c r="A6387"/>
      <c r="E6387"/>
    </row>
    <row r="6388" spans="1:5" x14ac:dyDescent="0.35">
      <c r="A6388"/>
      <c r="E6388"/>
    </row>
    <row r="6389" spans="1:5" x14ac:dyDescent="0.35">
      <c r="A6389"/>
      <c r="E6389"/>
    </row>
    <row r="6390" spans="1:5" x14ac:dyDescent="0.35">
      <c r="A6390"/>
      <c r="E6390"/>
    </row>
    <row r="6391" spans="1:5" x14ac:dyDescent="0.35">
      <c r="A6391"/>
      <c r="E6391"/>
    </row>
    <row r="6392" spans="1:5" x14ac:dyDescent="0.35">
      <c r="A6392"/>
      <c r="E6392"/>
    </row>
    <row r="6393" spans="1:5" x14ac:dyDescent="0.35">
      <c r="A6393"/>
      <c r="E6393"/>
    </row>
    <row r="6394" spans="1:5" x14ac:dyDescent="0.35">
      <c r="A6394"/>
      <c r="E6394"/>
    </row>
    <row r="6395" spans="1:5" x14ac:dyDescent="0.35">
      <c r="A6395"/>
      <c r="E6395"/>
    </row>
    <row r="6396" spans="1:5" x14ac:dyDescent="0.35">
      <c r="A6396"/>
      <c r="E6396"/>
    </row>
    <row r="6397" spans="1:5" x14ac:dyDescent="0.35">
      <c r="A6397"/>
      <c r="E6397"/>
    </row>
    <row r="6398" spans="1:5" x14ac:dyDescent="0.35">
      <c r="A6398"/>
      <c r="E6398"/>
    </row>
    <row r="6399" spans="1:5" x14ac:dyDescent="0.35">
      <c r="A6399"/>
      <c r="E6399"/>
    </row>
    <row r="6400" spans="1:5" x14ac:dyDescent="0.35">
      <c r="A6400"/>
      <c r="E6400"/>
    </row>
    <row r="6401" spans="1:5" x14ac:dyDescent="0.35">
      <c r="A6401"/>
      <c r="E6401"/>
    </row>
    <row r="6402" spans="1:5" x14ac:dyDescent="0.35">
      <c r="A6402"/>
      <c r="E6402"/>
    </row>
    <row r="6403" spans="1:5" x14ac:dyDescent="0.35">
      <c r="A6403"/>
      <c r="E6403"/>
    </row>
    <row r="6404" spans="1:5" x14ac:dyDescent="0.35">
      <c r="A6404"/>
      <c r="E6404"/>
    </row>
    <row r="6405" spans="1:5" x14ac:dyDescent="0.35">
      <c r="A6405"/>
      <c r="E6405"/>
    </row>
    <row r="6406" spans="1:5" x14ac:dyDescent="0.35">
      <c r="A6406"/>
      <c r="E6406"/>
    </row>
    <row r="6407" spans="1:5" x14ac:dyDescent="0.35">
      <c r="A6407"/>
      <c r="E6407"/>
    </row>
    <row r="6408" spans="1:5" x14ac:dyDescent="0.35">
      <c r="A6408"/>
      <c r="E6408"/>
    </row>
    <row r="6409" spans="1:5" x14ac:dyDescent="0.35">
      <c r="A6409"/>
      <c r="E6409"/>
    </row>
    <row r="6410" spans="1:5" x14ac:dyDescent="0.35">
      <c r="A6410"/>
      <c r="E6410"/>
    </row>
    <row r="6411" spans="1:5" x14ac:dyDescent="0.35">
      <c r="A6411"/>
      <c r="E6411"/>
    </row>
    <row r="6412" spans="1:5" x14ac:dyDescent="0.35">
      <c r="A6412"/>
      <c r="E6412"/>
    </row>
    <row r="6413" spans="1:5" x14ac:dyDescent="0.35">
      <c r="A6413"/>
      <c r="E6413"/>
    </row>
    <row r="6414" spans="1:5" x14ac:dyDescent="0.35">
      <c r="A6414"/>
      <c r="E6414"/>
    </row>
    <row r="6415" spans="1:5" x14ac:dyDescent="0.35">
      <c r="A6415"/>
      <c r="E6415"/>
    </row>
    <row r="6416" spans="1:5" x14ac:dyDescent="0.35">
      <c r="A6416"/>
      <c r="E6416"/>
    </row>
    <row r="6417" spans="1:5" x14ac:dyDescent="0.35">
      <c r="A6417"/>
      <c r="E6417"/>
    </row>
    <row r="6418" spans="1:5" x14ac:dyDescent="0.35">
      <c r="A6418"/>
      <c r="E6418"/>
    </row>
    <row r="6419" spans="1:5" x14ac:dyDescent="0.35">
      <c r="A6419"/>
      <c r="E6419"/>
    </row>
    <row r="6420" spans="1:5" x14ac:dyDescent="0.35">
      <c r="A6420"/>
      <c r="E6420"/>
    </row>
    <row r="6421" spans="1:5" x14ac:dyDescent="0.35">
      <c r="A6421"/>
      <c r="E6421"/>
    </row>
    <row r="6422" spans="1:5" x14ac:dyDescent="0.35">
      <c r="A6422"/>
      <c r="E6422"/>
    </row>
    <row r="6423" spans="1:5" x14ac:dyDescent="0.35">
      <c r="A6423"/>
      <c r="E6423"/>
    </row>
    <row r="6424" spans="1:5" x14ac:dyDescent="0.35">
      <c r="A6424"/>
      <c r="E6424"/>
    </row>
    <row r="6425" spans="1:5" x14ac:dyDescent="0.35">
      <c r="A6425"/>
      <c r="E6425"/>
    </row>
    <row r="6426" spans="1:5" x14ac:dyDescent="0.35">
      <c r="A6426"/>
      <c r="E6426"/>
    </row>
    <row r="6427" spans="1:5" x14ac:dyDescent="0.35">
      <c r="A6427"/>
      <c r="E6427"/>
    </row>
    <row r="6428" spans="1:5" x14ac:dyDescent="0.35">
      <c r="A6428"/>
      <c r="E6428"/>
    </row>
    <row r="6429" spans="1:5" x14ac:dyDescent="0.35">
      <c r="A6429"/>
      <c r="E6429"/>
    </row>
    <row r="6430" spans="1:5" x14ac:dyDescent="0.35">
      <c r="A6430"/>
      <c r="E6430"/>
    </row>
    <row r="6431" spans="1:5" x14ac:dyDescent="0.35">
      <c r="A6431"/>
      <c r="E6431"/>
    </row>
    <row r="6432" spans="1:5" x14ac:dyDescent="0.35">
      <c r="A6432"/>
      <c r="E6432"/>
    </row>
    <row r="6433" spans="1:5" x14ac:dyDescent="0.35">
      <c r="A6433"/>
      <c r="E6433"/>
    </row>
    <row r="6434" spans="1:5" x14ac:dyDescent="0.35">
      <c r="A6434"/>
      <c r="E6434"/>
    </row>
    <row r="6435" spans="1:5" x14ac:dyDescent="0.35">
      <c r="A6435"/>
      <c r="E6435"/>
    </row>
    <row r="6436" spans="1:5" x14ac:dyDescent="0.35">
      <c r="A6436"/>
      <c r="E6436"/>
    </row>
    <row r="6437" spans="1:5" x14ac:dyDescent="0.35">
      <c r="A6437"/>
      <c r="E6437"/>
    </row>
    <row r="6438" spans="1:5" x14ac:dyDescent="0.35">
      <c r="A6438"/>
      <c r="E6438"/>
    </row>
    <row r="6439" spans="1:5" x14ac:dyDescent="0.35">
      <c r="A6439"/>
      <c r="E6439"/>
    </row>
    <row r="6440" spans="1:5" x14ac:dyDescent="0.35">
      <c r="A6440"/>
      <c r="E6440"/>
    </row>
    <row r="6441" spans="1:5" x14ac:dyDescent="0.35">
      <c r="A6441"/>
      <c r="E6441"/>
    </row>
    <row r="6442" spans="1:5" x14ac:dyDescent="0.35">
      <c r="A6442"/>
      <c r="E6442"/>
    </row>
    <row r="6443" spans="1:5" x14ac:dyDescent="0.35">
      <c r="A6443"/>
      <c r="E6443"/>
    </row>
    <row r="6444" spans="1:5" x14ac:dyDescent="0.35">
      <c r="A6444"/>
      <c r="E6444"/>
    </row>
    <row r="6445" spans="1:5" x14ac:dyDescent="0.35">
      <c r="A6445"/>
      <c r="E6445"/>
    </row>
    <row r="6446" spans="1:5" x14ac:dyDescent="0.35">
      <c r="A6446"/>
      <c r="E6446"/>
    </row>
    <row r="6447" spans="1:5" x14ac:dyDescent="0.35">
      <c r="A6447"/>
      <c r="E6447"/>
    </row>
    <row r="6448" spans="1:5" x14ac:dyDescent="0.35">
      <c r="A6448"/>
      <c r="E6448"/>
    </row>
    <row r="6449" spans="1:5" x14ac:dyDescent="0.35">
      <c r="A6449"/>
      <c r="E6449"/>
    </row>
    <row r="6450" spans="1:5" x14ac:dyDescent="0.35">
      <c r="A6450"/>
      <c r="E6450"/>
    </row>
    <row r="6451" spans="1:5" x14ac:dyDescent="0.35">
      <c r="A6451"/>
      <c r="E6451"/>
    </row>
    <row r="6452" spans="1:5" x14ac:dyDescent="0.35">
      <c r="A6452"/>
      <c r="E6452"/>
    </row>
    <row r="6453" spans="1:5" x14ac:dyDescent="0.35">
      <c r="A6453"/>
      <c r="E6453"/>
    </row>
    <row r="6454" spans="1:5" x14ac:dyDescent="0.35">
      <c r="A6454"/>
      <c r="E6454"/>
    </row>
    <row r="6455" spans="1:5" x14ac:dyDescent="0.35">
      <c r="A6455"/>
      <c r="E6455"/>
    </row>
    <row r="6456" spans="1:5" x14ac:dyDescent="0.35">
      <c r="A6456"/>
      <c r="E6456"/>
    </row>
    <row r="6457" spans="1:5" x14ac:dyDescent="0.35">
      <c r="A6457"/>
      <c r="E6457"/>
    </row>
    <row r="6458" spans="1:5" x14ac:dyDescent="0.35">
      <c r="A6458"/>
      <c r="E6458"/>
    </row>
    <row r="6459" spans="1:5" x14ac:dyDescent="0.35">
      <c r="A6459"/>
      <c r="E6459"/>
    </row>
    <row r="6460" spans="1:5" x14ac:dyDescent="0.35">
      <c r="A6460"/>
      <c r="E6460"/>
    </row>
    <row r="6461" spans="1:5" x14ac:dyDescent="0.35">
      <c r="A6461"/>
      <c r="E6461"/>
    </row>
    <row r="6462" spans="1:5" x14ac:dyDescent="0.35">
      <c r="A6462"/>
      <c r="E6462"/>
    </row>
    <row r="6463" spans="1:5" x14ac:dyDescent="0.35">
      <c r="A6463"/>
      <c r="E6463"/>
    </row>
    <row r="6464" spans="1:5" x14ac:dyDescent="0.35">
      <c r="A6464"/>
      <c r="E6464"/>
    </row>
    <row r="6465" spans="1:5" x14ac:dyDescent="0.35">
      <c r="A6465"/>
      <c r="E6465"/>
    </row>
    <row r="6466" spans="1:5" x14ac:dyDescent="0.35">
      <c r="A6466"/>
      <c r="E6466"/>
    </row>
    <row r="6467" spans="1:5" x14ac:dyDescent="0.35">
      <c r="A6467"/>
      <c r="E6467"/>
    </row>
    <row r="6468" spans="1:5" x14ac:dyDescent="0.35">
      <c r="A6468"/>
      <c r="E6468"/>
    </row>
    <row r="6469" spans="1:5" x14ac:dyDescent="0.35">
      <c r="A6469"/>
      <c r="E6469"/>
    </row>
    <row r="6470" spans="1:5" x14ac:dyDescent="0.35">
      <c r="A6470"/>
      <c r="E6470"/>
    </row>
    <row r="6471" spans="1:5" x14ac:dyDescent="0.35">
      <c r="A6471"/>
      <c r="E6471"/>
    </row>
    <row r="6472" spans="1:5" x14ac:dyDescent="0.35">
      <c r="A6472"/>
      <c r="E6472"/>
    </row>
    <row r="6473" spans="1:5" x14ac:dyDescent="0.35">
      <c r="A6473"/>
      <c r="E6473"/>
    </row>
    <row r="6474" spans="1:5" x14ac:dyDescent="0.35">
      <c r="A6474"/>
      <c r="E6474"/>
    </row>
    <row r="6475" spans="1:5" x14ac:dyDescent="0.35">
      <c r="A6475"/>
      <c r="E6475"/>
    </row>
    <row r="6476" spans="1:5" x14ac:dyDescent="0.35">
      <c r="A6476"/>
      <c r="E6476"/>
    </row>
    <row r="6477" spans="1:5" x14ac:dyDescent="0.35">
      <c r="A6477"/>
      <c r="E6477"/>
    </row>
    <row r="6478" spans="1:5" x14ac:dyDescent="0.35">
      <c r="A6478"/>
      <c r="E6478"/>
    </row>
    <row r="6479" spans="1:5" x14ac:dyDescent="0.35">
      <c r="A6479"/>
      <c r="E6479"/>
    </row>
    <row r="6480" spans="1:5" x14ac:dyDescent="0.35">
      <c r="A6480"/>
      <c r="E6480"/>
    </row>
    <row r="6481" spans="1:5" x14ac:dyDescent="0.35">
      <c r="A6481"/>
      <c r="E6481"/>
    </row>
    <row r="6482" spans="1:5" x14ac:dyDescent="0.35">
      <c r="A6482"/>
      <c r="E6482"/>
    </row>
    <row r="6483" spans="1:5" x14ac:dyDescent="0.35">
      <c r="A6483"/>
      <c r="E6483"/>
    </row>
    <row r="6484" spans="1:5" x14ac:dyDescent="0.35">
      <c r="A6484"/>
      <c r="E6484"/>
    </row>
    <row r="6485" spans="1:5" x14ac:dyDescent="0.35">
      <c r="A6485"/>
      <c r="E6485"/>
    </row>
    <row r="6486" spans="1:5" x14ac:dyDescent="0.35">
      <c r="A6486"/>
      <c r="E6486"/>
    </row>
    <row r="6487" spans="1:5" x14ac:dyDescent="0.35">
      <c r="A6487"/>
      <c r="E6487"/>
    </row>
    <row r="6488" spans="1:5" x14ac:dyDescent="0.35">
      <c r="A6488"/>
      <c r="E6488"/>
    </row>
    <row r="6489" spans="1:5" x14ac:dyDescent="0.35">
      <c r="A6489"/>
      <c r="E6489"/>
    </row>
    <row r="6490" spans="1:5" x14ac:dyDescent="0.35">
      <c r="A6490"/>
      <c r="E6490"/>
    </row>
    <row r="6491" spans="1:5" x14ac:dyDescent="0.35">
      <c r="A6491"/>
      <c r="E6491"/>
    </row>
    <row r="6492" spans="1:5" x14ac:dyDescent="0.35">
      <c r="A6492"/>
      <c r="E6492"/>
    </row>
    <row r="6493" spans="1:5" x14ac:dyDescent="0.35">
      <c r="A6493"/>
      <c r="E6493"/>
    </row>
    <row r="6494" spans="1:5" x14ac:dyDescent="0.35">
      <c r="A6494"/>
      <c r="E6494"/>
    </row>
    <row r="6495" spans="1:5" x14ac:dyDescent="0.35">
      <c r="A6495"/>
      <c r="E6495"/>
    </row>
    <row r="6496" spans="1:5" x14ac:dyDescent="0.35">
      <c r="A6496"/>
      <c r="E6496"/>
    </row>
    <row r="6497" spans="1:5" x14ac:dyDescent="0.35">
      <c r="A6497"/>
      <c r="E6497"/>
    </row>
    <row r="6498" spans="1:5" x14ac:dyDescent="0.35">
      <c r="A6498"/>
      <c r="E6498"/>
    </row>
    <row r="6499" spans="1:5" x14ac:dyDescent="0.35">
      <c r="A6499"/>
      <c r="E6499"/>
    </row>
    <row r="6500" spans="1:5" x14ac:dyDescent="0.35">
      <c r="A6500"/>
      <c r="E6500"/>
    </row>
    <row r="6501" spans="1:5" x14ac:dyDescent="0.35">
      <c r="A6501"/>
      <c r="E6501"/>
    </row>
    <row r="6502" spans="1:5" x14ac:dyDescent="0.35">
      <c r="A6502"/>
      <c r="E6502"/>
    </row>
    <row r="6503" spans="1:5" x14ac:dyDescent="0.35">
      <c r="A6503"/>
      <c r="E6503"/>
    </row>
    <row r="6504" spans="1:5" x14ac:dyDescent="0.35">
      <c r="A6504"/>
      <c r="E6504"/>
    </row>
    <row r="6505" spans="1:5" x14ac:dyDescent="0.35">
      <c r="A6505"/>
      <c r="E6505"/>
    </row>
    <row r="6506" spans="1:5" x14ac:dyDescent="0.35">
      <c r="A6506"/>
      <c r="E6506"/>
    </row>
    <row r="6507" spans="1:5" x14ac:dyDescent="0.35">
      <c r="A6507"/>
      <c r="E6507"/>
    </row>
    <row r="6508" spans="1:5" x14ac:dyDescent="0.35">
      <c r="A6508"/>
      <c r="E6508"/>
    </row>
    <row r="6509" spans="1:5" x14ac:dyDescent="0.35">
      <c r="A6509"/>
      <c r="E6509"/>
    </row>
    <row r="6510" spans="1:5" x14ac:dyDescent="0.35">
      <c r="A6510"/>
      <c r="E6510"/>
    </row>
    <row r="6511" spans="1:5" x14ac:dyDescent="0.35">
      <c r="A6511"/>
      <c r="E6511"/>
    </row>
    <row r="6512" spans="1:5" x14ac:dyDescent="0.35">
      <c r="A6512"/>
      <c r="E6512"/>
    </row>
    <row r="6513" spans="1:5" x14ac:dyDescent="0.35">
      <c r="A6513"/>
      <c r="E6513"/>
    </row>
    <row r="6514" spans="1:5" x14ac:dyDescent="0.35">
      <c r="A6514"/>
      <c r="E6514"/>
    </row>
    <row r="6515" spans="1:5" x14ac:dyDescent="0.35">
      <c r="A6515"/>
      <c r="E6515"/>
    </row>
    <row r="6516" spans="1:5" x14ac:dyDescent="0.35">
      <c r="A6516"/>
      <c r="E6516"/>
    </row>
    <row r="6517" spans="1:5" x14ac:dyDescent="0.35">
      <c r="A6517"/>
      <c r="E6517"/>
    </row>
    <row r="6518" spans="1:5" x14ac:dyDescent="0.35">
      <c r="A6518"/>
      <c r="E6518"/>
    </row>
    <row r="6519" spans="1:5" x14ac:dyDescent="0.35">
      <c r="A6519"/>
      <c r="E6519"/>
    </row>
    <row r="6520" spans="1:5" x14ac:dyDescent="0.35">
      <c r="A6520"/>
      <c r="E6520"/>
    </row>
    <row r="6521" spans="1:5" x14ac:dyDescent="0.35">
      <c r="A6521"/>
      <c r="E6521"/>
    </row>
    <row r="6522" spans="1:5" x14ac:dyDescent="0.35">
      <c r="A6522"/>
      <c r="E6522"/>
    </row>
    <row r="6523" spans="1:5" x14ac:dyDescent="0.35">
      <c r="A6523"/>
      <c r="E6523"/>
    </row>
    <row r="6524" spans="1:5" x14ac:dyDescent="0.35">
      <c r="A6524"/>
      <c r="E6524"/>
    </row>
    <row r="6525" spans="1:5" x14ac:dyDescent="0.35">
      <c r="A6525"/>
      <c r="E6525"/>
    </row>
    <row r="6526" spans="1:5" x14ac:dyDescent="0.35">
      <c r="A6526"/>
      <c r="E6526"/>
    </row>
    <row r="6527" spans="1:5" x14ac:dyDescent="0.35">
      <c r="A6527"/>
      <c r="E6527"/>
    </row>
    <row r="6528" spans="1:5" x14ac:dyDescent="0.35">
      <c r="A6528"/>
      <c r="E6528"/>
    </row>
    <row r="6529" spans="1:5" x14ac:dyDescent="0.35">
      <c r="A6529"/>
      <c r="E6529"/>
    </row>
    <row r="6530" spans="1:5" x14ac:dyDescent="0.35">
      <c r="A6530"/>
      <c r="E6530"/>
    </row>
    <row r="6531" spans="1:5" x14ac:dyDescent="0.35">
      <c r="A6531"/>
      <c r="E6531"/>
    </row>
    <row r="6532" spans="1:5" x14ac:dyDescent="0.35">
      <c r="A6532"/>
      <c r="E6532"/>
    </row>
    <row r="6533" spans="1:5" x14ac:dyDescent="0.35">
      <c r="A6533"/>
      <c r="E6533"/>
    </row>
    <row r="6534" spans="1:5" x14ac:dyDescent="0.35">
      <c r="A6534"/>
      <c r="E6534"/>
    </row>
    <row r="6535" spans="1:5" x14ac:dyDescent="0.35">
      <c r="A6535"/>
      <c r="E6535"/>
    </row>
    <row r="6536" spans="1:5" x14ac:dyDescent="0.35">
      <c r="A6536"/>
      <c r="E6536"/>
    </row>
    <row r="6537" spans="1:5" x14ac:dyDescent="0.35">
      <c r="A6537"/>
      <c r="E6537"/>
    </row>
    <row r="6538" spans="1:5" x14ac:dyDescent="0.35">
      <c r="A6538"/>
      <c r="E6538"/>
    </row>
    <row r="6539" spans="1:5" x14ac:dyDescent="0.35">
      <c r="A6539"/>
      <c r="E6539"/>
    </row>
    <row r="6540" spans="1:5" x14ac:dyDescent="0.35">
      <c r="A6540"/>
      <c r="E6540"/>
    </row>
    <row r="6541" spans="1:5" x14ac:dyDescent="0.35">
      <c r="A6541"/>
      <c r="E6541"/>
    </row>
    <row r="6542" spans="1:5" x14ac:dyDescent="0.35">
      <c r="A6542"/>
      <c r="E6542"/>
    </row>
    <row r="6543" spans="1:5" x14ac:dyDescent="0.35">
      <c r="A6543"/>
      <c r="E6543"/>
    </row>
    <row r="6544" spans="1:5" x14ac:dyDescent="0.35">
      <c r="A6544"/>
      <c r="E6544"/>
    </row>
    <row r="6545" spans="1:5" x14ac:dyDescent="0.35">
      <c r="A6545"/>
      <c r="E6545"/>
    </row>
    <row r="6546" spans="1:5" x14ac:dyDescent="0.35">
      <c r="A6546"/>
      <c r="E6546"/>
    </row>
    <row r="6547" spans="1:5" x14ac:dyDescent="0.35">
      <c r="A6547"/>
      <c r="E6547"/>
    </row>
    <row r="6548" spans="1:5" x14ac:dyDescent="0.35">
      <c r="A6548"/>
      <c r="E6548"/>
    </row>
    <row r="6549" spans="1:5" x14ac:dyDescent="0.35">
      <c r="A6549"/>
      <c r="E6549"/>
    </row>
    <row r="6550" spans="1:5" x14ac:dyDescent="0.35">
      <c r="A6550"/>
      <c r="E6550"/>
    </row>
    <row r="6551" spans="1:5" x14ac:dyDescent="0.35">
      <c r="A6551"/>
      <c r="E6551"/>
    </row>
    <row r="6552" spans="1:5" x14ac:dyDescent="0.35">
      <c r="A6552"/>
      <c r="E6552"/>
    </row>
    <row r="6553" spans="1:5" x14ac:dyDescent="0.35">
      <c r="A6553"/>
      <c r="E6553"/>
    </row>
    <row r="6554" spans="1:5" x14ac:dyDescent="0.35">
      <c r="A6554"/>
      <c r="E6554"/>
    </row>
    <row r="6555" spans="1:5" x14ac:dyDescent="0.35">
      <c r="A6555"/>
      <c r="E6555"/>
    </row>
    <row r="6556" spans="1:5" x14ac:dyDescent="0.35">
      <c r="A6556"/>
      <c r="E6556"/>
    </row>
    <row r="6557" spans="1:5" x14ac:dyDescent="0.35">
      <c r="A6557"/>
      <c r="E6557"/>
    </row>
    <row r="6558" spans="1:5" x14ac:dyDescent="0.35">
      <c r="A6558"/>
      <c r="E6558"/>
    </row>
    <row r="6559" spans="1:5" x14ac:dyDescent="0.35">
      <c r="A6559"/>
      <c r="E6559"/>
    </row>
    <row r="6560" spans="1:5" x14ac:dyDescent="0.35">
      <c r="A6560"/>
      <c r="E6560"/>
    </row>
    <row r="6561" spans="1:5" x14ac:dyDescent="0.35">
      <c r="A6561"/>
      <c r="E6561"/>
    </row>
    <row r="6562" spans="1:5" x14ac:dyDescent="0.35">
      <c r="A6562"/>
      <c r="E6562"/>
    </row>
    <row r="6563" spans="1:5" x14ac:dyDescent="0.35">
      <c r="A6563"/>
      <c r="E6563"/>
    </row>
    <row r="6564" spans="1:5" x14ac:dyDescent="0.35">
      <c r="A6564"/>
      <c r="E6564"/>
    </row>
    <row r="6565" spans="1:5" x14ac:dyDescent="0.35">
      <c r="A6565"/>
      <c r="E6565"/>
    </row>
    <row r="6566" spans="1:5" x14ac:dyDescent="0.35">
      <c r="A6566"/>
      <c r="E6566"/>
    </row>
    <row r="6567" spans="1:5" x14ac:dyDescent="0.35">
      <c r="A6567"/>
      <c r="E6567"/>
    </row>
    <row r="6568" spans="1:5" x14ac:dyDescent="0.35">
      <c r="A6568"/>
      <c r="E6568"/>
    </row>
    <row r="6569" spans="1:5" x14ac:dyDescent="0.35">
      <c r="A6569"/>
      <c r="E6569"/>
    </row>
    <row r="6570" spans="1:5" x14ac:dyDescent="0.35">
      <c r="A6570"/>
      <c r="E6570"/>
    </row>
    <row r="6571" spans="1:5" x14ac:dyDescent="0.35">
      <c r="A6571"/>
      <c r="E6571"/>
    </row>
    <row r="6572" spans="1:5" x14ac:dyDescent="0.35">
      <c r="A6572"/>
      <c r="E6572"/>
    </row>
    <row r="6573" spans="1:5" x14ac:dyDescent="0.35">
      <c r="A6573"/>
      <c r="E6573"/>
    </row>
    <row r="6574" spans="1:5" x14ac:dyDescent="0.35">
      <c r="A6574"/>
      <c r="E6574"/>
    </row>
    <row r="6575" spans="1:5" x14ac:dyDescent="0.35">
      <c r="A6575"/>
      <c r="E6575"/>
    </row>
    <row r="6576" spans="1:5" x14ac:dyDescent="0.35">
      <c r="A6576"/>
      <c r="E6576"/>
    </row>
    <row r="6577" spans="1:5" x14ac:dyDescent="0.35">
      <c r="A6577"/>
      <c r="E6577"/>
    </row>
    <row r="6578" spans="1:5" x14ac:dyDescent="0.35">
      <c r="A6578"/>
      <c r="E6578"/>
    </row>
    <row r="6579" spans="1:5" x14ac:dyDescent="0.35">
      <c r="A6579"/>
      <c r="E6579"/>
    </row>
    <row r="6580" spans="1:5" x14ac:dyDescent="0.35">
      <c r="A6580"/>
      <c r="E6580"/>
    </row>
    <row r="6581" spans="1:5" x14ac:dyDescent="0.35">
      <c r="A6581"/>
      <c r="E6581"/>
    </row>
    <row r="6582" spans="1:5" x14ac:dyDescent="0.35">
      <c r="A6582"/>
      <c r="E6582"/>
    </row>
    <row r="6583" spans="1:5" x14ac:dyDescent="0.35">
      <c r="A6583"/>
      <c r="E6583"/>
    </row>
    <row r="6584" spans="1:5" x14ac:dyDescent="0.35">
      <c r="A6584"/>
      <c r="E6584"/>
    </row>
    <row r="6585" spans="1:5" x14ac:dyDescent="0.35">
      <c r="A6585"/>
      <c r="E6585"/>
    </row>
    <row r="6586" spans="1:5" x14ac:dyDescent="0.35">
      <c r="A6586"/>
      <c r="E6586"/>
    </row>
    <row r="6587" spans="1:5" x14ac:dyDescent="0.35">
      <c r="A6587"/>
      <c r="E6587"/>
    </row>
    <row r="6588" spans="1:5" x14ac:dyDescent="0.35">
      <c r="A6588"/>
      <c r="E6588"/>
    </row>
    <row r="6589" spans="1:5" x14ac:dyDescent="0.35">
      <c r="A6589"/>
      <c r="E6589"/>
    </row>
    <row r="6590" spans="1:5" x14ac:dyDescent="0.35">
      <c r="A6590"/>
      <c r="E6590"/>
    </row>
    <row r="6591" spans="1:5" x14ac:dyDescent="0.35">
      <c r="A6591"/>
      <c r="E6591"/>
    </row>
    <row r="6592" spans="1:5" x14ac:dyDescent="0.35">
      <c r="A6592"/>
      <c r="E6592"/>
    </row>
    <row r="6593" spans="1:5" x14ac:dyDescent="0.35">
      <c r="A6593"/>
      <c r="E6593"/>
    </row>
    <row r="6594" spans="1:5" x14ac:dyDescent="0.35">
      <c r="A6594"/>
      <c r="E6594"/>
    </row>
    <row r="6595" spans="1:5" x14ac:dyDescent="0.35">
      <c r="A6595"/>
      <c r="E6595"/>
    </row>
    <row r="6596" spans="1:5" x14ac:dyDescent="0.35">
      <c r="A6596"/>
      <c r="E6596"/>
    </row>
    <row r="6597" spans="1:5" x14ac:dyDescent="0.35">
      <c r="A6597"/>
      <c r="E6597"/>
    </row>
    <row r="6598" spans="1:5" x14ac:dyDescent="0.35">
      <c r="A6598"/>
      <c r="E6598"/>
    </row>
    <row r="6599" spans="1:5" x14ac:dyDescent="0.35">
      <c r="A6599"/>
      <c r="E6599"/>
    </row>
    <row r="6600" spans="1:5" x14ac:dyDescent="0.35">
      <c r="A6600"/>
      <c r="E6600"/>
    </row>
    <row r="6601" spans="1:5" x14ac:dyDescent="0.35">
      <c r="A6601"/>
      <c r="E6601"/>
    </row>
    <row r="6602" spans="1:5" x14ac:dyDescent="0.35">
      <c r="A6602"/>
      <c r="E6602"/>
    </row>
    <row r="6603" spans="1:5" x14ac:dyDescent="0.35">
      <c r="A6603"/>
      <c r="E6603"/>
    </row>
    <row r="6604" spans="1:5" x14ac:dyDescent="0.35">
      <c r="A6604"/>
      <c r="E6604"/>
    </row>
    <row r="6605" spans="1:5" x14ac:dyDescent="0.35">
      <c r="A6605"/>
      <c r="E6605"/>
    </row>
    <row r="6606" spans="1:5" x14ac:dyDescent="0.35">
      <c r="A6606"/>
      <c r="E6606"/>
    </row>
    <row r="6607" spans="1:5" x14ac:dyDescent="0.35">
      <c r="A6607"/>
      <c r="E6607"/>
    </row>
    <row r="6608" spans="1:5" x14ac:dyDescent="0.35">
      <c r="A6608"/>
      <c r="E6608"/>
    </row>
    <row r="6609" spans="1:5" x14ac:dyDescent="0.35">
      <c r="A6609"/>
      <c r="E6609"/>
    </row>
    <row r="6610" spans="1:5" x14ac:dyDescent="0.35">
      <c r="A6610"/>
      <c r="E6610"/>
    </row>
    <row r="6611" spans="1:5" x14ac:dyDescent="0.35">
      <c r="A6611"/>
      <c r="E6611"/>
    </row>
    <row r="6612" spans="1:5" x14ac:dyDescent="0.35">
      <c r="A6612"/>
      <c r="E6612"/>
    </row>
    <row r="6613" spans="1:5" x14ac:dyDescent="0.35">
      <c r="A6613"/>
      <c r="E6613"/>
    </row>
    <row r="6614" spans="1:5" x14ac:dyDescent="0.35">
      <c r="A6614"/>
      <c r="E6614"/>
    </row>
    <row r="6615" spans="1:5" x14ac:dyDescent="0.35">
      <c r="A6615"/>
      <c r="E6615"/>
    </row>
    <row r="6616" spans="1:5" x14ac:dyDescent="0.35">
      <c r="A6616"/>
      <c r="E6616"/>
    </row>
    <row r="6617" spans="1:5" x14ac:dyDescent="0.35">
      <c r="A6617"/>
      <c r="E6617"/>
    </row>
    <row r="6618" spans="1:5" x14ac:dyDescent="0.35">
      <c r="A6618"/>
      <c r="E6618"/>
    </row>
    <row r="6619" spans="1:5" x14ac:dyDescent="0.35">
      <c r="A6619"/>
      <c r="E6619"/>
    </row>
    <row r="6620" spans="1:5" x14ac:dyDescent="0.35">
      <c r="A6620"/>
      <c r="E6620"/>
    </row>
    <row r="6621" spans="1:5" x14ac:dyDescent="0.35">
      <c r="A6621"/>
      <c r="E6621"/>
    </row>
    <row r="6622" spans="1:5" x14ac:dyDescent="0.35">
      <c r="A6622"/>
      <c r="E6622"/>
    </row>
    <row r="6623" spans="1:5" x14ac:dyDescent="0.35">
      <c r="A6623"/>
      <c r="E6623"/>
    </row>
    <row r="6624" spans="1:5" x14ac:dyDescent="0.35">
      <c r="A6624"/>
      <c r="E6624"/>
    </row>
    <row r="6625" spans="1:5" x14ac:dyDescent="0.35">
      <c r="A6625"/>
      <c r="E6625"/>
    </row>
    <row r="6626" spans="1:5" x14ac:dyDescent="0.35">
      <c r="A6626"/>
      <c r="E6626"/>
    </row>
    <row r="6627" spans="1:5" x14ac:dyDescent="0.35">
      <c r="A6627"/>
      <c r="E6627"/>
    </row>
    <row r="6628" spans="1:5" x14ac:dyDescent="0.35">
      <c r="A6628"/>
      <c r="E6628"/>
    </row>
    <row r="6629" spans="1:5" x14ac:dyDescent="0.35">
      <c r="A6629"/>
      <c r="E6629"/>
    </row>
    <row r="6630" spans="1:5" x14ac:dyDescent="0.35">
      <c r="A6630"/>
      <c r="E6630"/>
    </row>
    <row r="6631" spans="1:5" x14ac:dyDescent="0.35">
      <c r="A6631"/>
      <c r="E6631"/>
    </row>
    <row r="6632" spans="1:5" x14ac:dyDescent="0.35">
      <c r="A6632"/>
      <c r="E6632"/>
    </row>
    <row r="6633" spans="1:5" x14ac:dyDescent="0.35">
      <c r="A6633"/>
      <c r="E6633"/>
    </row>
    <row r="6634" spans="1:5" x14ac:dyDescent="0.35">
      <c r="A6634"/>
      <c r="E6634"/>
    </row>
    <row r="6635" spans="1:5" x14ac:dyDescent="0.35">
      <c r="A6635"/>
      <c r="E6635"/>
    </row>
    <row r="6636" spans="1:5" x14ac:dyDescent="0.35">
      <c r="A6636"/>
      <c r="E6636"/>
    </row>
    <row r="6637" spans="1:5" x14ac:dyDescent="0.35">
      <c r="A6637"/>
      <c r="E6637"/>
    </row>
    <row r="6638" spans="1:5" x14ac:dyDescent="0.35">
      <c r="A6638"/>
      <c r="E6638"/>
    </row>
    <row r="6639" spans="1:5" x14ac:dyDescent="0.35">
      <c r="A6639"/>
      <c r="E6639"/>
    </row>
    <row r="6640" spans="1:5" x14ac:dyDescent="0.35">
      <c r="A6640"/>
      <c r="E6640"/>
    </row>
    <row r="6641" spans="1:5" x14ac:dyDescent="0.35">
      <c r="A6641"/>
      <c r="E6641"/>
    </row>
    <row r="6642" spans="1:5" x14ac:dyDescent="0.35">
      <c r="A6642"/>
      <c r="E6642"/>
    </row>
    <row r="6643" spans="1:5" x14ac:dyDescent="0.35">
      <c r="A6643"/>
      <c r="E6643"/>
    </row>
    <row r="6644" spans="1:5" x14ac:dyDescent="0.35">
      <c r="A6644"/>
      <c r="E6644"/>
    </row>
    <row r="6645" spans="1:5" x14ac:dyDescent="0.35">
      <c r="A6645"/>
      <c r="E6645"/>
    </row>
    <row r="6646" spans="1:5" x14ac:dyDescent="0.35">
      <c r="A6646"/>
      <c r="E6646"/>
    </row>
    <row r="6647" spans="1:5" x14ac:dyDescent="0.35">
      <c r="A6647"/>
      <c r="E6647"/>
    </row>
    <row r="6648" spans="1:5" x14ac:dyDescent="0.35">
      <c r="A6648"/>
      <c r="E6648"/>
    </row>
    <row r="6649" spans="1:5" x14ac:dyDescent="0.35">
      <c r="A6649"/>
      <c r="E6649"/>
    </row>
    <row r="6650" spans="1:5" x14ac:dyDescent="0.35">
      <c r="A6650"/>
      <c r="E6650"/>
    </row>
    <row r="6651" spans="1:5" x14ac:dyDescent="0.35">
      <c r="A6651"/>
      <c r="E6651"/>
    </row>
    <row r="6652" spans="1:5" x14ac:dyDescent="0.35">
      <c r="A6652"/>
      <c r="E6652"/>
    </row>
    <row r="6653" spans="1:5" x14ac:dyDescent="0.35">
      <c r="A6653"/>
      <c r="E6653"/>
    </row>
    <row r="6654" spans="1:5" x14ac:dyDescent="0.35">
      <c r="A6654"/>
      <c r="E6654"/>
    </row>
    <row r="6655" spans="1:5" x14ac:dyDescent="0.35">
      <c r="A6655"/>
      <c r="E6655"/>
    </row>
    <row r="6656" spans="1:5" x14ac:dyDescent="0.35">
      <c r="A6656"/>
      <c r="E6656"/>
    </row>
    <row r="6657" spans="1:5" x14ac:dyDescent="0.35">
      <c r="A6657"/>
      <c r="E6657"/>
    </row>
    <row r="6658" spans="1:5" x14ac:dyDescent="0.35">
      <c r="A6658"/>
      <c r="E6658"/>
    </row>
    <row r="6659" spans="1:5" x14ac:dyDescent="0.35">
      <c r="A6659"/>
      <c r="E6659"/>
    </row>
    <row r="6660" spans="1:5" x14ac:dyDescent="0.35">
      <c r="A6660"/>
      <c r="E6660"/>
    </row>
    <row r="6661" spans="1:5" x14ac:dyDescent="0.35">
      <c r="A6661"/>
      <c r="E6661"/>
    </row>
    <row r="6662" spans="1:5" x14ac:dyDescent="0.35">
      <c r="A6662"/>
      <c r="E6662"/>
    </row>
    <row r="6663" spans="1:5" x14ac:dyDescent="0.35">
      <c r="A6663"/>
      <c r="E6663"/>
    </row>
    <row r="6664" spans="1:5" x14ac:dyDescent="0.35">
      <c r="A6664"/>
      <c r="E6664"/>
    </row>
    <row r="6665" spans="1:5" x14ac:dyDescent="0.35">
      <c r="A6665"/>
      <c r="E6665"/>
    </row>
    <row r="6666" spans="1:5" x14ac:dyDescent="0.35">
      <c r="A6666"/>
      <c r="E6666"/>
    </row>
    <row r="6667" spans="1:5" x14ac:dyDescent="0.35">
      <c r="A6667"/>
      <c r="E6667"/>
    </row>
    <row r="6668" spans="1:5" x14ac:dyDescent="0.35">
      <c r="A6668"/>
      <c r="E6668"/>
    </row>
    <row r="6669" spans="1:5" x14ac:dyDescent="0.35">
      <c r="A6669"/>
      <c r="E6669"/>
    </row>
    <row r="6670" spans="1:5" x14ac:dyDescent="0.35">
      <c r="A6670"/>
      <c r="E6670"/>
    </row>
    <row r="6671" spans="1:5" x14ac:dyDescent="0.35">
      <c r="A6671"/>
      <c r="E6671"/>
    </row>
    <row r="6672" spans="1:5" x14ac:dyDescent="0.35">
      <c r="A6672"/>
      <c r="E6672"/>
    </row>
    <row r="6673" spans="1:5" x14ac:dyDescent="0.35">
      <c r="A6673"/>
      <c r="E6673"/>
    </row>
    <row r="6674" spans="1:5" x14ac:dyDescent="0.35">
      <c r="A6674"/>
      <c r="E6674"/>
    </row>
    <row r="6675" spans="1:5" x14ac:dyDescent="0.35">
      <c r="A6675"/>
      <c r="E6675"/>
    </row>
    <row r="6676" spans="1:5" x14ac:dyDescent="0.35">
      <c r="A6676"/>
      <c r="E6676"/>
    </row>
    <row r="6677" spans="1:5" x14ac:dyDescent="0.35">
      <c r="A6677"/>
      <c r="E6677"/>
    </row>
    <row r="6678" spans="1:5" x14ac:dyDescent="0.35">
      <c r="A6678"/>
      <c r="E6678"/>
    </row>
    <row r="6679" spans="1:5" x14ac:dyDescent="0.35">
      <c r="A6679"/>
      <c r="E6679"/>
    </row>
    <row r="6680" spans="1:5" x14ac:dyDescent="0.35">
      <c r="A6680"/>
      <c r="E6680"/>
    </row>
    <row r="6681" spans="1:5" x14ac:dyDescent="0.35">
      <c r="A6681"/>
      <c r="E6681"/>
    </row>
    <row r="6682" spans="1:5" x14ac:dyDescent="0.35">
      <c r="A6682"/>
      <c r="E6682"/>
    </row>
    <row r="6683" spans="1:5" x14ac:dyDescent="0.35">
      <c r="A6683"/>
      <c r="E6683"/>
    </row>
    <row r="6684" spans="1:5" x14ac:dyDescent="0.35">
      <c r="A6684"/>
      <c r="E6684"/>
    </row>
    <row r="6685" spans="1:5" x14ac:dyDescent="0.35">
      <c r="A6685"/>
      <c r="E6685"/>
    </row>
    <row r="6686" spans="1:5" x14ac:dyDescent="0.35">
      <c r="A6686"/>
      <c r="E6686"/>
    </row>
    <row r="6687" spans="1:5" x14ac:dyDescent="0.35">
      <c r="A6687"/>
      <c r="E6687"/>
    </row>
    <row r="6688" spans="1:5" x14ac:dyDescent="0.35">
      <c r="A6688"/>
      <c r="E6688"/>
    </row>
    <row r="6689" spans="1:5" x14ac:dyDescent="0.35">
      <c r="A6689"/>
      <c r="E6689"/>
    </row>
    <row r="6690" spans="1:5" x14ac:dyDescent="0.35">
      <c r="A6690"/>
      <c r="E6690"/>
    </row>
    <row r="6691" spans="1:5" x14ac:dyDescent="0.35">
      <c r="A6691"/>
      <c r="E6691"/>
    </row>
    <row r="6692" spans="1:5" x14ac:dyDescent="0.35">
      <c r="A6692"/>
      <c r="E6692"/>
    </row>
    <row r="6693" spans="1:5" x14ac:dyDescent="0.35">
      <c r="A6693"/>
      <c r="E6693"/>
    </row>
    <row r="6694" spans="1:5" x14ac:dyDescent="0.35">
      <c r="A6694"/>
      <c r="E6694"/>
    </row>
    <row r="6695" spans="1:5" x14ac:dyDescent="0.35">
      <c r="A6695"/>
      <c r="E6695"/>
    </row>
    <row r="6696" spans="1:5" x14ac:dyDescent="0.35">
      <c r="A6696"/>
      <c r="E6696"/>
    </row>
    <row r="6697" spans="1:5" x14ac:dyDescent="0.35">
      <c r="A6697"/>
      <c r="E6697"/>
    </row>
    <row r="6698" spans="1:5" x14ac:dyDescent="0.35">
      <c r="A6698"/>
      <c r="E6698"/>
    </row>
    <row r="6699" spans="1:5" x14ac:dyDescent="0.35">
      <c r="A6699"/>
      <c r="E6699"/>
    </row>
    <row r="6700" spans="1:5" x14ac:dyDescent="0.35">
      <c r="A6700"/>
      <c r="E6700"/>
    </row>
    <row r="6701" spans="1:5" x14ac:dyDescent="0.35">
      <c r="A6701"/>
      <c r="E6701"/>
    </row>
    <row r="6702" spans="1:5" x14ac:dyDescent="0.35">
      <c r="A6702"/>
      <c r="E6702"/>
    </row>
    <row r="6703" spans="1:5" x14ac:dyDescent="0.35">
      <c r="A6703"/>
      <c r="E6703"/>
    </row>
    <row r="6704" spans="1:5" x14ac:dyDescent="0.35">
      <c r="A6704"/>
      <c r="E6704"/>
    </row>
    <row r="6705" spans="1:5" x14ac:dyDescent="0.35">
      <c r="A6705"/>
      <c r="E6705"/>
    </row>
    <row r="6706" spans="1:5" x14ac:dyDescent="0.35">
      <c r="A6706"/>
      <c r="E6706"/>
    </row>
    <row r="6707" spans="1:5" x14ac:dyDescent="0.35">
      <c r="A6707"/>
      <c r="E6707"/>
    </row>
    <row r="6708" spans="1:5" x14ac:dyDescent="0.35">
      <c r="A6708"/>
      <c r="E6708"/>
    </row>
    <row r="6709" spans="1:5" x14ac:dyDescent="0.35">
      <c r="A6709"/>
      <c r="E6709"/>
    </row>
    <row r="6710" spans="1:5" x14ac:dyDescent="0.35">
      <c r="A6710"/>
      <c r="E6710"/>
    </row>
    <row r="6711" spans="1:5" x14ac:dyDescent="0.35">
      <c r="A6711"/>
      <c r="E6711"/>
    </row>
    <row r="6712" spans="1:5" x14ac:dyDescent="0.35">
      <c r="A6712"/>
      <c r="E6712"/>
    </row>
    <row r="6713" spans="1:5" x14ac:dyDescent="0.35">
      <c r="A6713"/>
      <c r="E6713"/>
    </row>
    <row r="6714" spans="1:5" x14ac:dyDescent="0.35">
      <c r="A6714"/>
      <c r="E6714"/>
    </row>
    <row r="6715" spans="1:5" x14ac:dyDescent="0.35">
      <c r="A6715"/>
      <c r="E6715"/>
    </row>
    <row r="6716" spans="1:5" x14ac:dyDescent="0.35">
      <c r="A6716"/>
      <c r="E6716"/>
    </row>
    <row r="6717" spans="1:5" x14ac:dyDescent="0.35">
      <c r="A6717"/>
      <c r="E6717"/>
    </row>
    <row r="6718" spans="1:5" x14ac:dyDescent="0.35">
      <c r="A6718"/>
      <c r="E6718"/>
    </row>
    <row r="6719" spans="1:5" x14ac:dyDescent="0.35">
      <c r="A6719"/>
      <c r="E6719"/>
    </row>
    <row r="6720" spans="1:5" x14ac:dyDescent="0.35">
      <c r="A6720"/>
      <c r="E6720"/>
    </row>
    <row r="6721" spans="1:5" x14ac:dyDescent="0.35">
      <c r="A6721"/>
      <c r="E6721"/>
    </row>
    <row r="6722" spans="1:5" x14ac:dyDescent="0.35">
      <c r="A6722"/>
      <c r="E6722"/>
    </row>
    <row r="6723" spans="1:5" x14ac:dyDescent="0.35">
      <c r="A6723"/>
      <c r="E6723"/>
    </row>
    <row r="6724" spans="1:5" x14ac:dyDescent="0.35">
      <c r="A6724"/>
      <c r="E6724"/>
    </row>
    <row r="6725" spans="1:5" x14ac:dyDescent="0.35">
      <c r="A6725"/>
      <c r="E6725"/>
    </row>
    <row r="6726" spans="1:5" x14ac:dyDescent="0.35">
      <c r="A6726"/>
      <c r="E6726"/>
    </row>
    <row r="6727" spans="1:5" x14ac:dyDescent="0.35">
      <c r="A6727"/>
      <c r="E6727"/>
    </row>
    <row r="6728" spans="1:5" x14ac:dyDescent="0.35">
      <c r="A6728"/>
      <c r="E6728"/>
    </row>
    <row r="6729" spans="1:5" x14ac:dyDescent="0.35">
      <c r="A6729"/>
      <c r="E6729"/>
    </row>
    <row r="6730" spans="1:5" x14ac:dyDescent="0.35">
      <c r="A6730"/>
      <c r="E6730"/>
    </row>
    <row r="6731" spans="1:5" x14ac:dyDescent="0.35">
      <c r="A6731"/>
      <c r="E6731"/>
    </row>
    <row r="6732" spans="1:5" x14ac:dyDescent="0.35">
      <c r="A6732"/>
      <c r="E6732"/>
    </row>
    <row r="6733" spans="1:5" x14ac:dyDescent="0.35">
      <c r="A6733"/>
      <c r="E6733"/>
    </row>
    <row r="6734" spans="1:5" x14ac:dyDescent="0.35">
      <c r="A6734"/>
      <c r="E6734"/>
    </row>
    <row r="6735" spans="1:5" x14ac:dyDescent="0.35">
      <c r="A6735"/>
      <c r="E6735"/>
    </row>
    <row r="6736" spans="1:5" x14ac:dyDescent="0.35">
      <c r="A6736"/>
      <c r="E6736"/>
    </row>
    <row r="6737" spans="1:5" x14ac:dyDescent="0.35">
      <c r="A6737"/>
      <c r="E6737"/>
    </row>
    <row r="6738" spans="1:5" x14ac:dyDescent="0.35">
      <c r="A6738"/>
      <c r="E6738"/>
    </row>
    <row r="6739" spans="1:5" x14ac:dyDescent="0.35">
      <c r="A6739"/>
      <c r="E6739"/>
    </row>
    <row r="6740" spans="1:5" x14ac:dyDescent="0.35">
      <c r="A6740"/>
      <c r="E6740"/>
    </row>
    <row r="6741" spans="1:5" x14ac:dyDescent="0.35">
      <c r="A6741"/>
      <c r="E6741"/>
    </row>
    <row r="6742" spans="1:5" x14ac:dyDescent="0.35">
      <c r="A6742"/>
      <c r="E6742"/>
    </row>
    <row r="6743" spans="1:5" x14ac:dyDescent="0.35">
      <c r="A6743"/>
      <c r="E6743"/>
    </row>
    <row r="6744" spans="1:5" x14ac:dyDescent="0.35">
      <c r="A6744"/>
      <c r="E6744"/>
    </row>
    <row r="6745" spans="1:5" x14ac:dyDescent="0.35">
      <c r="A6745"/>
      <c r="E6745"/>
    </row>
    <row r="6746" spans="1:5" x14ac:dyDescent="0.35">
      <c r="A6746"/>
      <c r="E6746"/>
    </row>
    <row r="6747" spans="1:5" x14ac:dyDescent="0.35">
      <c r="A6747"/>
      <c r="E6747"/>
    </row>
    <row r="6748" spans="1:5" x14ac:dyDescent="0.35">
      <c r="A6748"/>
      <c r="E6748"/>
    </row>
    <row r="6749" spans="1:5" x14ac:dyDescent="0.35">
      <c r="A6749"/>
      <c r="E6749"/>
    </row>
    <row r="6750" spans="1:5" x14ac:dyDescent="0.35">
      <c r="A6750"/>
      <c r="E6750"/>
    </row>
    <row r="6751" spans="1:5" x14ac:dyDescent="0.35">
      <c r="A6751"/>
      <c r="E6751"/>
    </row>
    <row r="6752" spans="1:5" x14ac:dyDescent="0.35">
      <c r="A6752"/>
      <c r="E6752"/>
    </row>
    <row r="6753" spans="1:5" x14ac:dyDescent="0.35">
      <c r="A6753"/>
      <c r="E6753"/>
    </row>
    <row r="6754" spans="1:5" x14ac:dyDescent="0.35">
      <c r="A6754"/>
      <c r="E6754"/>
    </row>
    <row r="6755" spans="1:5" x14ac:dyDescent="0.35">
      <c r="A6755"/>
      <c r="E6755"/>
    </row>
    <row r="6756" spans="1:5" x14ac:dyDescent="0.35">
      <c r="A6756"/>
      <c r="E6756"/>
    </row>
    <row r="6757" spans="1:5" x14ac:dyDescent="0.35">
      <c r="A6757"/>
      <c r="E6757"/>
    </row>
    <row r="6758" spans="1:5" x14ac:dyDescent="0.35">
      <c r="A6758"/>
      <c r="E6758"/>
    </row>
    <row r="6759" spans="1:5" x14ac:dyDescent="0.35">
      <c r="A6759"/>
      <c r="E6759"/>
    </row>
    <row r="6760" spans="1:5" x14ac:dyDescent="0.35">
      <c r="A6760"/>
      <c r="E6760"/>
    </row>
    <row r="6761" spans="1:5" x14ac:dyDescent="0.35">
      <c r="A6761"/>
      <c r="E6761"/>
    </row>
    <row r="6762" spans="1:5" x14ac:dyDescent="0.35">
      <c r="A6762"/>
      <c r="E6762"/>
    </row>
    <row r="6763" spans="1:5" x14ac:dyDescent="0.35">
      <c r="A6763"/>
      <c r="E6763"/>
    </row>
    <row r="6764" spans="1:5" x14ac:dyDescent="0.35">
      <c r="A6764"/>
      <c r="E6764"/>
    </row>
    <row r="6765" spans="1:5" x14ac:dyDescent="0.35">
      <c r="A6765"/>
      <c r="E6765"/>
    </row>
    <row r="6766" spans="1:5" x14ac:dyDescent="0.35">
      <c r="A6766"/>
      <c r="E6766"/>
    </row>
    <row r="6767" spans="1:5" x14ac:dyDescent="0.35">
      <c r="A6767"/>
      <c r="E6767"/>
    </row>
    <row r="6768" spans="1:5" x14ac:dyDescent="0.35">
      <c r="A6768"/>
      <c r="E6768"/>
    </row>
    <row r="6769" spans="1:5" x14ac:dyDescent="0.35">
      <c r="A6769"/>
      <c r="E6769"/>
    </row>
    <row r="6770" spans="1:5" x14ac:dyDescent="0.35">
      <c r="A6770"/>
      <c r="E6770"/>
    </row>
    <row r="6771" spans="1:5" x14ac:dyDescent="0.35">
      <c r="A6771"/>
      <c r="E6771"/>
    </row>
    <row r="6772" spans="1:5" x14ac:dyDescent="0.35">
      <c r="A6772"/>
      <c r="E6772"/>
    </row>
    <row r="6773" spans="1:5" x14ac:dyDescent="0.35">
      <c r="A6773"/>
      <c r="E6773"/>
    </row>
    <row r="6774" spans="1:5" x14ac:dyDescent="0.35">
      <c r="A6774"/>
      <c r="E6774"/>
    </row>
    <row r="6775" spans="1:5" x14ac:dyDescent="0.35">
      <c r="A6775"/>
      <c r="E6775"/>
    </row>
    <row r="6776" spans="1:5" x14ac:dyDescent="0.35">
      <c r="A6776"/>
      <c r="E6776"/>
    </row>
    <row r="6777" spans="1:5" x14ac:dyDescent="0.35">
      <c r="A6777"/>
      <c r="E6777"/>
    </row>
    <row r="6778" spans="1:5" x14ac:dyDescent="0.35">
      <c r="A6778"/>
      <c r="E6778"/>
    </row>
    <row r="6779" spans="1:5" x14ac:dyDescent="0.35">
      <c r="A6779"/>
      <c r="E6779"/>
    </row>
    <row r="6780" spans="1:5" x14ac:dyDescent="0.35">
      <c r="A6780"/>
      <c r="E6780"/>
    </row>
    <row r="6781" spans="1:5" x14ac:dyDescent="0.35">
      <c r="A6781"/>
      <c r="E6781"/>
    </row>
    <row r="6782" spans="1:5" x14ac:dyDescent="0.35">
      <c r="A6782"/>
      <c r="E6782"/>
    </row>
    <row r="6783" spans="1:5" x14ac:dyDescent="0.35">
      <c r="A6783"/>
      <c r="E6783"/>
    </row>
    <row r="6784" spans="1:5" x14ac:dyDescent="0.35">
      <c r="A6784"/>
      <c r="E6784"/>
    </row>
    <row r="6785" spans="1:5" x14ac:dyDescent="0.35">
      <c r="A6785"/>
      <c r="E6785"/>
    </row>
    <row r="6786" spans="1:5" x14ac:dyDescent="0.35">
      <c r="A6786"/>
      <c r="E6786"/>
    </row>
    <row r="6787" spans="1:5" x14ac:dyDescent="0.35">
      <c r="A6787"/>
      <c r="E6787"/>
    </row>
    <row r="6788" spans="1:5" x14ac:dyDescent="0.35">
      <c r="A6788"/>
      <c r="E6788"/>
    </row>
    <row r="6789" spans="1:5" x14ac:dyDescent="0.35">
      <c r="A6789"/>
      <c r="E6789"/>
    </row>
    <row r="6790" spans="1:5" x14ac:dyDescent="0.35">
      <c r="A6790"/>
      <c r="E6790"/>
    </row>
    <row r="6791" spans="1:5" x14ac:dyDescent="0.35">
      <c r="A6791"/>
      <c r="E6791"/>
    </row>
    <row r="6792" spans="1:5" x14ac:dyDescent="0.35">
      <c r="A6792"/>
      <c r="E6792"/>
    </row>
    <row r="6793" spans="1:5" x14ac:dyDescent="0.35">
      <c r="A6793"/>
      <c r="E6793"/>
    </row>
    <row r="6794" spans="1:5" x14ac:dyDescent="0.35">
      <c r="A6794"/>
      <c r="E6794"/>
    </row>
    <row r="6795" spans="1:5" x14ac:dyDescent="0.35">
      <c r="A6795"/>
      <c r="E6795"/>
    </row>
    <row r="6796" spans="1:5" x14ac:dyDescent="0.35">
      <c r="A6796"/>
      <c r="E6796"/>
    </row>
    <row r="6797" spans="1:5" x14ac:dyDescent="0.35">
      <c r="A6797"/>
      <c r="E6797"/>
    </row>
    <row r="6798" spans="1:5" x14ac:dyDescent="0.35">
      <c r="A6798"/>
      <c r="E6798"/>
    </row>
    <row r="6799" spans="1:5" x14ac:dyDescent="0.35">
      <c r="A6799"/>
      <c r="E6799"/>
    </row>
    <row r="6800" spans="1:5" x14ac:dyDescent="0.35">
      <c r="A6800"/>
      <c r="E6800"/>
    </row>
    <row r="6801" spans="1:5" x14ac:dyDescent="0.35">
      <c r="A6801"/>
      <c r="E6801"/>
    </row>
    <row r="6802" spans="1:5" x14ac:dyDescent="0.35">
      <c r="A6802"/>
      <c r="E6802"/>
    </row>
    <row r="6803" spans="1:5" x14ac:dyDescent="0.35">
      <c r="A6803"/>
      <c r="E6803"/>
    </row>
    <row r="6804" spans="1:5" x14ac:dyDescent="0.35">
      <c r="A6804"/>
      <c r="E6804"/>
    </row>
    <row r="6805" spans="1:5" x14ac:dyDescent="0.35">
      <c r="A6805"/>
      <c r="E6805"/>
    </row>
    <row r="6806" spans="1:5" x14ac:dyDescent="0.35">
      <c r="A6806"/>
      <c r="E6806"/>
    </row>
    <row r="6807" spans="1:5" x14ac:dyDescent="0.35">
      <c r="A6807"/>
      <c r="E6807"/>
    </row>
    <row r="6808" spans="1:5" x14ac:dyDescent="0.35">
      <c r="A6808"/>
      <c r="E6808"/>
    </row>
    <row r="6809" spans="1:5" x14ac:dyDescent="0.35">
      <c r="A6809"/>
      <c r="E6809"/>
    </row>
    <row r="6810" spans="1:5" x14ac:dyDescent="0.35">
      <c r="A6810"/>
      <c r="E6810"/>
    </row>
    <row r="6811" spans="1:5" x14ac:dyDescent="0.35">
      <c r="A6811"/>
      <c r="E6811"/>
    </row>
    <row r="6812" spans="1:5" x14ac:dyDescent="0.35">
      <c r="A6812"/>
      <c r="E6812"/>
    </row>
    <row r="6813" spans="1:5" x14ac:dyDescent="0.35">
      <c r="A6813"/>
      <c r="E6813"/>
    </row>
    <row r="6814" spans="1:5" x14ac:dyDescent="0.35">
      <c r="A6814"/>
      <c r="E6814"/>
    </row>
    <row r="6815" spans="1:5" x14ac:dyDescent="0.35">
      <c r="A6815"/>
      <c r="E6815"/>
    </row>
    <row r="6816" spans="1:5" x14ac:dyDescent="0.35">
      <c r="A6816"/>
      <c r="E6816"/>
    </row>
    <row r="6817" spans="1:5" x14ac:dyDescent="0.35">
      <c r="A6817"/>
      <c r="E6817"/>
    </row>
    <row r="6818" spans="1:5" x14ac:dyDescent="0.35">
      <c r="A6818"/>
      <c r="E6818"/>
    </row>
    <row r="6819" spans="1:5" x14ac:dyDescent="0.35">
      <c r="A6819"/>
      <c r="E6819"/>
    </row>
    <row r="6820" spans="1:5" x14ac:dyDescent="0.35">
      <c r="A6820"/>
      <c r="E6820"/>
    </row>
    <row r="6821" spans="1:5" x14ac:dyDescent="0.35">
      <c r="A6821"/>
      <c r="E6821"/>
    </row>
    <row r="6822" spans="1:5" x14ac:dyDescent="0.35">
      <c r="A6822"/>
      <c r="E6822"/>
    </row>
    <row r="6823" spans="1:5" x14ac:dyDescent="0.35">
      <c r="A6823"/>
      <c r="E6823"/>
    </row>
    <row r="6824" spans="1:5" x14ac:dyDescent="0.35">
      <c r="A6824"/>
      <c r="E6824"/>
    </row>
    <row r="6825" spans="1:5" x14ac:dyDescent="0.35">
      <c r="A6825"/>
      <c r="E6825"/>
    </row>
    <row r="6826" spans="1:5" x14ac:dyDescent="0.35">
      <c r="A6826"/>
      <c r="E6826"/>
    </row>
    <row r="6827" spans="1:5" x14ac:dyDescent="0.35">
      <c r="A6827"/>
      <c r="E6827"/>
    </row>
    <row r="6828" spans="1:5" x14ac:dyDescent="0.35">
      <c r="A6828"/>
      <c r="E6828"/>
    </row>
    <row r="6829" spans="1:5" x14ac:dyDescent="0.35">
      <c r="A6829"/>
      <c r="E6829"/>
    </row>
    <row r="6830" spans="1:5" x14ac:dyDescent="0.35">
      <c r="A6830"/>
      <c r="E6830"/>
    </row>
    <row r="6831" spans="1:5" x14ac:dyDescent="0.35">
      <c r="A6831"/>
      <c r="E6831"/>
    </row>
    <row r="6832" spans="1:5" x14ac:dyDescent="0.35">
      <c r="A6832"/>
      <c r="E6832"/>
    </row>
    <row r="6833" spans="1:5" x14ac:dyDescent="0.35">
      <c r="A6833"/>
      <c r="E6833"/>
    </row>
    <row r="6834" spans="1:5" x14ac:dyDescent="0.35">
      <c r="A6834"/>
      <c r="E6834"/>
    </row>
    <row r="6835" spans="1:5" x14ac:dyDescent="0.35">
      <c r="A6835"/>
      <c r="E6835"/>
    </row>
    <row r="6836" spans="1:5" x14ac:dyDescent="0.35">
      <c r="A6836"/>
      <c r="E6836"/>
    </row>
    <row r="6837" spans="1:5" x14ac:dyDescent="0.35">
      <c r="A6837"/>
      <c r="E6837"/>
    </row>
    <row r="6838" spans="1:5" x14ac:dyDescent="0.35">
      <c r="A6838"/>
      <c r="E6838"/>
    </row>
    <row r="6839" spans="1:5" x14ac:dyDescent="0.35">
      <c r="A6839"/>
      <c r="E6839"/>
    </row>
    <row r="6840" spans="1:5" x14ac:dyDescent="0.35">
      <c r="A6840"/>
      <c r="E6840"/>
    </row>
    <row r="6841" spans="1:5" x14ac:dyDescent="0.35">
      <c r="A6841"/>
      <c r="E6841"/>
    </row>
    <row r="6842" spans="1:5" x14ac:dyDescent="0.35">
      <c r="A6842"/>
      <c r="E6842"/>
    </row>
    <row r="6843" spans="1:5" x14ac:dyDescent="0.35">
      <c r="A6843"/>
      <c r="E6843"/>
    </row>
    <row r="6844" spans="1:5" x14ac:dyDescent="0.35">
      <c r="A6844"/>
      <c r="E6844"/>
    </row>
    <row r="6845" spans="1:5" x14ac:dyDescent="0.35">
      <c r="A6845"/>
      <c r="E6845"/>
    </row>
    <row r="6846" spans="1:5" x14ac:dyDescent="0.35">
      <c r="A6846"/>
      <c r="E6846"/>
    </row>
    <row r="6847" spans="1:5" x14ac:dyDescent="0.35">
      <c r="A6847"/>
      <c r="E6847"/>
    </row>
    <row r="6848" spans="1:5" x14ac:dyDescent="0.35">
      <c r="A6848"/>
      <c r="E6848"/>
    </row>
    <row r="6849" spans="1:5" x14ac:dyDescent="0.35">
      <c r="A6849"/>
      <c r="E6849"/>
    </row>
    <row r="6850" spans="1:5" x14ac:dyDescent="0.35">
      <c r="A6850"/>
      <c r="E6850"/>
    </row>
    <row r="6851" spans="1:5" x14ac:dyDescent="0.35">
      <c r="A6851"/>
      <c r="E6851"/>
    </row>
    <row r="6852" spans="1:5" x14ac:dyDescent="0.35">
      <c r="A6852"/>
      <c r="E6852"/>
    </row>
    <row r="6853" spans="1:5" x14ac:dyDescent="0.35">
      <c r="A6853"/>
      <c r="E6853"/>
    </row>
    <row r="6854" spans="1:5" x14ac:dyDescent="0.35">
      <c r="A6854"/>
      <c r="E6854"/>
    </row>
    <row r="6855" spans="1:5" x14ac:dyDescent="0.35">
      <c r="A6855"/>
      <c r="E6855"/>
    </row>
    <row r="6856" spans="1:5" x14ac:dyDescent="0.35">
      <c r="A6856"/>
      <c r="E6856"/>
    </row>
    <row r="6857" spans="1:5" x14ac:dyDescent="0.35">
      <c r="A6857"/>
      <c r="E6857"/>
    </row>
    <row r="6858" spans="1:5" x14ac:dyDescent="0.35">
      <c r="A6858"/>
      <c r="E6858"/>
    </row>
    <row r="6859" spans="1:5" x14ac:dyDescent="0.35">
      <c r="A6859"/>
      <c r="E6859"/>
    </row>
    <row r="6860" spans="1:5" x14ac:dyDescent="0.35">
      <c r="A6860"/>
      <c r="E6860"/>
    </row>
    <row r="6861" spans="1:5" x14ac:dyDescent="0.35">
      <c r="A6861"/>
      <c r="E6861"/>
    </row>
    <row r="6862" spans="1:5" x14ac:dyDescent="0.35">
      <c r="A6862"/>
      <c r="E6862"/>
    </row>
    <row r="6863" spans="1:5" x14ac:dyDescent="0.35">
      <c r="A6863"/>
      <c r="E6863"/>
    </row>
    <row r="6864" spans="1:5" x14ac:dyDescent="0.35">
      <c r="A6864"/>
      <c r="E6864"/>
    </row>
    <row r="6865" spans="1:5" x14ac:dyDescent="0.35">
      <c r="A6865"/>
      <c r="E6865"/>
    </row>
    <row r="6866" spans="1:5" x14ac:dyDescent="0.35">
      <c r="A6866"/>
      <c r="E6866"/>
    </row>
    <row r="6867" spans="1:5" x14ac:dyDescent="0.35">
      <c r="A6867"/>
      <c r="E6867"/>
    </row>
    <row r="6868" spans="1:5" x14ac:dyDescent="0.35">
      <c r="A6868"/>
      <c r="E6868"/>
    </row>
    <row r="6869" spans="1:5" x14ac:dyDescent="0.35">
      <c r="A6869"/>
      <c r="E6869"/>
    </row>
    <row r="6870" spans="1:5" x14ac:dyDescent="0.35">
      <c r="A6870"/>
      <c r="E6870"/>
    </row>
    <row r="6871" spans="1:5" x14ac:dyDescent="0.35">
      <c r="A6871"/>
      <c r="E6871"/>
    </row>
    <row r="6872" spans="1:5" x14ac:dyDescent="0.35">
      <c r="A6872"/>
      <c r="E6872"/>
    </row>
    <row r="6873" spans="1:5" x14ac:dyDescent="0.35">
      <c r="A6873"/>
      <c r="E6873"/>
    </row>
    <row r="6874" spans="1:5" x14ac:dyDescent="0.35">
      <c r="A6874"/>
      <c r="E6874"/>
    </row>
    <row r="6875" spans="1:5" x14ac:dyDescent="0.35">
      <c r="A6875"/>
      <c r="E6875"/>
    </row>
    <row r="6876" spans="1:5" x14ac:dyDescent="0.35">
      <c r="A6876"/>
      <c r="E6876"/>
    </row>
    <row r="6877" spans="1:5" x14ac:dyDescent="0.35">
      <c r="A6877"/>
      <c r="E6877"/>
    </row>
    <row r="6878" spans="1:5" x14ac:dyDescent="0.35">
      <c r="A6878"/>
      <c r="E6878"/>
    </row>
    <row r="6879" spans="1:5" x14ac:dyDescent="0.35">
      <c r="A6879"/>
      <c r="E6879"/>
    </row>
    <row r="6880" spans="1:5" x14ac:dyDescent="0.35">
      <c r="A6880"/>
      <c r="E6880"/>
    </row>
    <row r="6881" spans="1:5" x14ac:dyDescent="0.35">
      <c r="A6881"/>
      <c r="E6881"/>
    </row>
    <row r="6882" spans="1:5" x14ac:dyDescent="0.35">
      <c r="A6882"/>
      <c r="E6882"/>
    </row>
    <row r="6883" spans="1:5" x14ac:dyDescent="0.35">
      <c r="A6883"/>
      <c r="E6883"/>
    </row>
    <row r="6884" spans="1:5" x14ac:dyDescent="0.35">
      <c r="A6884"/>
      <c r="E6884"/>
    </row>
    <row r="6885" spans="1:5" x14ac:dyDescent="0.35">
      <c r="A6885"/>
      <c r="E6885"/>
    </row>
    <row r="6886" spans="1:5" x14ac:dyDescent="0.35">
      <c r="A6886"/>
      <c r="E6886"/>
    </row>
    <row r="6887" spans="1:5" x14ac:dyDescent="0.35">
      <c r="A6887"/>
      <c r="E6887"/>
    </row>
    <row r="6888" spans="1:5" x14ac:dyDescent="0.35">
      <c r="A6888"/>
      <c r="E6888"/>
    </row>
    <row r="6889" spans="1:5" x14ac:dyDescent="0.35">
      <c r="A6889"/>
      <c r="E6889"/>
    </row>
    <row r="6890" spans="1:5" x14ac:dyDescent="0.35">
      <c r="A6890"/>
      <c r="E6890"/>
    </row>
    <row r="6891" spans="1:5" x14ac:dyDescent="0.35">
      <c r="A6891"/>
      <c r="E6891"/>
    </row>
    <row r="6892" spans="1:5" x14ac:dyDescent="0.35">
      <c r="A6892"/>
      <c r="E6892"/>
    </row>
    <row r="6893" spans="1:5" x14ac:dyDescent="0.35">
      <c r="A6893"/>
      <c r="E6893"/>
    </row>
    <row r="6894" spans="1:5" x14ac:dyDescent="0.35">
      <c r="A6894"/>
      <c r="E6894"/>
    </row>
    <row r="6895" spans="1:5" x14ac:dyDescent="0.35">
      <c r="A6895"/>
      <c r="E6895"/>
    </row>
    <row r="6896" spans="1:5" x14ac:dyDescent="0.35">
      <c r="A6896"/>
      <c r="E6896"/>
    </row>
    <row r="6897" spans="1:5" x14ac:dyDescent="0.35">
      <c r="A6897"/>
      <c r="E6897"/>
    </row>
    <row r="6898" spans="1:5" x14ac:dyDescent="0.35">
      <c r="A6898"/>
      <c r="E6898"/>
    </row>
    <row r="6899" spans="1:5" x14ac:dyDescent="0.35">
      <c r="A6899"/>
      <c r="E6899"/>
    </row>
    <row r="6900" spans="1:5" x14ac:dyDescent="0.35">
      <c r="A6900"/>
      <c r="E6900"/>
    </row>
    <row r="6901" spans="1:5" x14ac:dyDescent="0.35">
      <c r="A6901"/>
      <c r="E6901"/>
    </row>
    <row r="6902" spans="1:5" x14ac:dyDescent="0.35">
      <c r="A6902"/>
      <c r="E6902"/>
    </row>
    <row r="6903" spans="1:5" x14ac:dyDescent="0.35">
      <c r="A6903"/>
      <c r="E6903"/>
    </row>
    <row r="6904" spans="1:5" x14ac:dyDescent="0.35">
      <c r="A6904"/>
      <c r="E6904"/>
    </row>
    <row r="6905" spans="1:5" x14ac:dyDescent="0.35">
      <c r="A6905"/>
      <c r="E6905"/>
    </row>
    <row r="6906" spans="1:5" x14ac:dyDescent="0.35">
      <c r="A6906"/>
      <c r="E6906"/>
    </row>
    <row r="6907" spans="1:5" x14ac:dyDescent="0.35">
      <c r="A6907"/>
      <c r="E6907"/>
    </row>
    <row r="6908" spans="1:5" x14ac:dyDescent="0.35">
      <c r="A6908"/>
      <c r="E6908"/>
    </row>
    <row r="6909" spans="1:5" x14ac:dyDescent="0.35">
      <c r="A6909"/>
      <c r="E6909"/>
    </row>
    <row r="6910" spans="1:5" x14ac:dyDescent="0.35">
      <c r="A6910"/>
      <c r="E6910"/>
    </row>
    <row r="6911" spans="1:5" x14ac:dyDescent="0.35">
      <c r="A6911"/>
      <c r="E6911"/>
    </row>
    <row r="6912" spans="1:5" x14ac:dyDescent="0.35">
      <c r="A6912"/>
      <c r="E6912"/>
    </row>
    <row r="6913" spans="1:5" x14ac:dyDescent="0.35">
      <c r="A6913"/>
      <c r="E6913"/>
    </row>
    <row r="6914" spans="1:5" x14ac:dyDescent="0.35">
      <c r="A6914"/>
      <c r="E6914"/>
    </row>
    <row r="6915" spans="1:5" x14ac:dyDescent="0.35">
      <c r="A6915"/>
      <c r="E6915"/>
    </row>
    <row r="6916" spans="1:5" x14ac:dyDescent="0.35">
      <c r="A6916"/>
      <c r="E6916"/>
    </row>
    <row r="6917" spans="1:5" x14ac:dyDescent="0.35">
      <c r="A6917"/>
      <c r="E6917"/>
    </row>
    <row r="6918" spans="1:5" x14ac:dyDescent="0.35">
      <c r="A6918"/>
      <c r="E6918"/>
    </row>
    <row r="6919" spans="1:5" x14ac:dyDescent="0.35">
      <c r="A6919"/>
      <c r="E6919"/>
    </row>
    <row r="6920" spans="1:5" x14ac:dyDescent="0.35">
      <c r="A6920"/>
      <c r="E6920"/>
    </row>
    <row r="6921" spans="1:5" x14ac:dyDescent="0.35">
      <c r="A6921"/>
      <c r="E6921"/>
    </row>
    <row r="6922" spans="1:5" x14ac:dyDescent="0.35">
      <c r="A6922"/>
      <c r="E6922"/>
    </row>
    <row r="6923" spans="1:5" x14ac:dyDescent="0.35">
      <c r="A6923"/>
      <c r="E6923"/>
    </row>
    <row r="6924" spans="1:5" x14ac:dyDescent="0.35">
      <c r="A6924"/>
      <c r="E6924"/>
    </row>
    <row r="6925" spans="1:5" x14ac:dyDescent="0.35">
      <c r="A6925"/>
      <c r="E6925"/>
    </row>
    <row r="6926" spans="1:5" x14ac:dyDescent="0.35">
      <c r="A6926"/>
      <c r="E6926"/>
    </row>
    <row r="6927" spans="1:5" x14ac:dyDescent="0.35">
      <c r="A6927"/>
      <c r="E6927"/>
    </row>
    <row r="6928" spans="1:5" x14ac:dyDescent="0.35">
      <c r="A6928"/>
      <c r="E6928"/>
    </row>
    <row r="6929" spans="1:5" x14ac:dyDescent="0.35">
      <c r="A6929"/>
      <c r="E6929"/>
    </row>
    <row r="6930" spans="1:5" x14ac:dyDescent="0.35">
      <c r="A6930"/>
      <c r="E6930"/>
    </row>
    <row r="6931" spans="1:5" x14ac:dyDescent="0.35">
      <c r="A6931"/>
      <c r="E6931"/>
    </row>
    <row r="6932" spans="1:5" x14ac:dyDescent="0.35">
      <c r="A6932"/>
      <c r="E6932"/>
    </row>
    <row r="6933" spans="1:5" x14ac:dyDescent="0.35">
      <c r="A6933"/>
      <c r="E6933"/>
    </row>
    <row r="6934" spans="1:5" x14ac:dyDescent="0.35">
      <c r="A6934"/>
      <c r="E6934"/>
    </row>
    <row r="6935" spans="1:5" x14ac:dyDescent="0.35">
      <c r="A6935"/>
      <c r="E6935"/>
    </row>
    <row r="6936" spans="1:5" x14ac:dyDescent="0.35">
      <c r="A6936"/>
      <c r="E6936"/>
    </row>
    <row r="6937" spans="1:5" x14ac:dyDescent="0.35">
      <c r="A6937"/>
      <c r="E6937"/>
    </row>
    <row r="6938" spans="1:5" x14ac:dyDescent="0.35">
      <c r="A6938"/>
      <c r="E6938"/>
    </row>
    <row r="6939" spans="1:5" x14ac:dyDescent="0.35">
      <c r="A6939"/>
      <c r="E6939"/>
    </row>
    <row r="6940" spans="1:5" x14ac:dyDescent="0.35">
      <c r="A6940"/>
      <c r="E6940"/>
    </row>
    <row r="6941" spans="1:5" x14ac:dyDescent="0.35">
      <c r="A6941"/>
      <c r="E6941"/>
    </row>
    <row r="6942" spans="1:5" x14ac:dyDescent="0.35">
      <c r="A6942"/>
      <c r="E6942"/>
    </row>
    <row r="6943" spans="1:5" x14ac:dyDescent="0.35">
      <c r="A6943"/>
      <c r="E6943"/>
    </row>
    <row r="6944" spans="1:5" x14ac:dyDescent="0.35">
      <c r="A6944"/>
      <c r="E6944"/>
    </row>
    <row r="6945" spans="1:5" x14ac:dyDescent="0.35">
      <c r="A6945"/>
      <c r="E6945"/>
    </row>
    <row r="6946" spans="1:5" x14ac:dyDescent="0.35">
      <c r="A6946"/>
      <c r="E6946"/>
    </row>
    <row r="6947" spans="1:5" x14ac:dyDescent="0.35">
      <c r="A6947"/>
      <c r="E6947"/>
    </row>
    <row r="6948" spans="1:5" x14ac:dyDescent="0.35">
      <c r="A6948"/>
      <c r="E6948"/>
    </row>
    <row r="6949" spans="1:5" x14ac:dyDescent="0.35">
      <c r="A6949"/>
      <c r="E6949"/>
    </row>
    <row r="6950" spans="1:5" x14ac:dyDescent="0.35">
      <c r="A6950"/>
      <c r="E6950"/>
    </row>
    <row r="6951" spans="1:5" x14ac:dyDescent="0.35">
      <c r="A6951"/>
      <c r="E6951"/>
    </row>
    <row r="6952" spans="1:5" x14ac:dyDescent="0.35">
      <c r="A6952"/>
      <c r="E6952"/>
    </row>
    <row r="6953" spans="1:5" x14ac:dyDescent="0.35">
      <c r="A6953"/>
      <c r="E6953"/>
    </row>
    <row r="6954" spans="1:5" x14ac:dyDescent="0.35">
      <c r="A6954"/>
      <c r="E6954"/>
    </row>
    <row r="6955" spans="1:5" x14ac:dyDescent="0.35">
      <c r="A6955"/>
      <c r="E6955"/>
    </row>
    <row r="6956" spans="1:5" x14ac:dyDescent="0.35">
      <c r="A6956"/>
      <c r="E6956"/>
    </row>
    <row r="6957" spans="1:5" x14ac:dyDescent="0.35">
      <c r="A6957"/>
      <c r="E6957"/>
    </row>
    <row r="6958" spans="1:5" x14ac:dyDescent="0.35">
      <c r="A6958"/>
      <c r="E6958"/>
    </row>
    <row r="6959" spans="1:5" x14ac:dyDescent="0.35">
      <c r="A6959"/>
      <c r="E6959"/>
    </row>
    <row r="6960" spans="1:5" x14ac:dyDescent="0.35">
      <c r="A6960"/>
      <c r="E6960"/>
    </row>
    <row r="6961" spans="1:5" x14ac:dyDescent="0.35">
      <c r="A6961"/>
      <c r="E6961"/>
    </row>
    <row r="6962" spans="1:5" x14ac:dyDescent="0.35">
      <c r="A6962"/>
      <c r="E6962"/>
    </row>
    <row r="6963" spans="1:5" x14ac:dyDescent="0.35">
      <c r="A6963"/>
      <c r="E6963"/>
    </row>
    <row r="6964" spans="1:5" x14ac:dyDescent="0.35">
      <c r="A6964"/>
      <c r="E6964"/>
    </row>
    <row r="6965" spans="1:5" x14ac:dyDescent="0.35">
      <c r="A6965"/>
      <c r="E6965"/>
    </row>
    <row r="6966" spans="1:5" x14ac:dyDescent="0.35">
      <c r="A6966"/>
      <c r="E6966"/>
    </row>
    <row r="6967" spans="1:5" x14ac:dyDescent="0.35">
      <c r="A6967"/>
      <c r="E6967"/>
    </row>
    <row r="6968" spans="1:5" x14ac:dyDescent="0.35">
      <c r="A6968"/>
      <c r="E6968"/>
    </row>
    <row r="6969" spans="1:5" x14ac:dyDescent="0.35">
      <c r="A6969"/>
      <c r="E6969"/>
    </row>
    <row r="6970" spans="1:5" x14ac:dyDescent="0.35">
      <c r="A6970"/>
      <c r="E6970"/>
    </row>
    <row r="6971" spans="1:5" x14ac:dyDescent="0.35">
      <c r="A6971"/>
      <c r="E6971"/>
    </row>
    <row r="6972" spans="1:5" x14ac:dyDescent="0.35">
      <c r="A6972"/>
      <c r="E6972"/>
    </row>
    <row r="6973" spans="1:5" x14ac:dyDescent="0.35">
      <c r="A6973"/>
      <c r="E6973"/>
    </row>
    <row r="6974" spans="1:5" x14ac:dyDescent="0.35">
      <c r="A6974"/>
      <c r="E6974"/>
    </row>
    <row r="6975" spans="1:5" x14ac:dyDescent="0.35">
      <c r="A6975"/>
      <c r="E6975"/>
    </row>
    <row r="6976" spans="1:5" x14ac:dyDescent="0.35">
      <c r="A6976"/>
      <c r="E6976"/>
    </row>
    <row r="6977" spans="1:5" x14ac:dyDescent="0.35">
      <c r="A6977"/>
      <c r="E6977"/>
    </row>
    <row r="6978" spans="1:5" x14ac:dyDescent="0.35">
      <c r="A6978"/>
      <c r="E6978"/>
    </row>
    <row r="6979" spans="1:5" x14ac:dyDescent="0.35">
      <c r="A6979"/>
      <c r="E6979"/>
    </row>
    <row r="6980" spans="1:5" x14ac:dyDescent="0.35">
      <c r="A6980"/>
      <c r="E6980"/>
    </row>
    <row r="6981" spans="1:5" x14ac:dyDescent="0.35">
      <c r="A6981"/>
      <c r="E6981"/>
    </row>
    <row r="6982" spans="1:5" x14ac:dyDescent="0.35">
      <c r="A6982"/>
      <c r="E6982"/>
    </row>
    <row r="6983" spans="1:5" x14ac:dyDescent="0.35">
      <c r="A6983"/>
      <c r="E6983"/>
    </row>
    <row r="6984" spans="1:5" x14ac:dyDescent="0.35">
      <c r="A6984"/>
      <c r="E6984"/>
    </row>
    <row r="6985" spans="1:5" x14ac:dyDescent="0.35">
      <c r="A6985"/>
      <c r="E6985"/>
    </row>
    <row r="6986" spans="1:5" x14ac:dyDescent="0.35">
      <c r="A6986"/>
      <c r="E6986"/>
    </row>
    <row r="6987" spans="1:5" x14ac:dyDescent="0.35">
      <c r="A6987"/>
      <c r="E6987"/>
    </row>
    <row r="6988" spans="1:5" x14ac:dyDescent="0.35">
      <c r="A6988"/>
      <c r="E6988"/>
    </row>
    <row r="6989" spans="1:5" x14ac:dyDescent="0.35">
      <c r="A6989"/>
      <c r="E6989"/>
    </row>
    <row r="6990" spans="1:5" x14ac:dyDescent="0.35">
      <c r="A6990"/>
      <c r="E6990"/>
    </row>
    <row r="6991" spans="1:5" x14ac:dyDescent="0.35">
      <c r="A6991"/>
      <c r="E6991"/>
    </row>
    <row r="6992" spans="1:5" x14ac:dyDescent="0.35">
      <c r="A6992"/>
      <c r="E6992"/>
    </row>
    <row r="6993" spans="1:5" x14ac:dyDescent="0.35">
      <c r="A6993"/>
      <c r="E6993"/>
    </row>
    <row r="6994" spans="1:5" x14ac:dyDescent="0.35">
      <c r="A6994"/>
      <c r="E6994"/>
    </row>
    <row r="6995" spans="1:5" x14ac:dyDescent="0.35">
      <c r="A6995"/>
      <c r="E6995"/>
    </row>
    <row r="6996" spans="1:5" x14ac:dyDescent="0.35">
      <c r="A6996"/>
      <c r="E6996"/>
    </row>
    <row r="6997" spans="1:5" x14ac:dyDescent="0.35">
      <c r="A6997"/>
      <c r="E6997"/>
    </row>
    <row r="6998" spans="1:5" x14ac:dyDescent="0.35">
      <c r="A6998"/>
      <c r="E6998"/>
    </row>
    <row r="6999" spans="1:5" x14ac:dyDescent="0.35">
      <c r="A6999"/>
      <c r="E6999"/>
    </row>
    <row r="7000" spans="1:5" x14ac:dyDescent="0.35">
      <c r="A7000"/>
      <c r="E7000"/>
    </row>
    <row r="7001" spans="1:5" x14ac:dyDescent="0.35">
      <c r="A7001"/>
      <c r="E7001"/>
    </row>
    <row r="7002" spans="1:5" x14ac:dyDescent="0.35">
      <c r="A7002"/>
      <c r="E7002"/>
    </row>
    <row r="7003" spans="1:5" x14ac:dyDescent="0.35">
      <c r="A7003"/>
      <c r="E7003"/>
    </row>
    <row r="7004" spans="1:5" x14ac:dyDescent="0.35">
      <c r="A7004"/>
      <c r="E7004"/>
    </row>
    <row r="7005" spans="1:5" x14ac:dyDescent="0.35">
      <c r="A7005"/>
      <c r="E7005"/>
    </row>
    <row r="7006" spans="1:5" x14ac:dyDescent="0.35">
      <c r="A7006"/>
      <c r="E7006"/>
    </row>
    <row r="7007" spans="1:5" x14ac:dyDescent="0.35">
      <c r="A7007"/>
      <c r="E7007"/>
    </row>
    <row r="7008" spans="1:5" x14ac:dyDescent="0.35">
      <c r="A7008"/>
      <c r="E7008"/>
    </row>
    <row r="7009" spans="1:5" x14ac:dyDescent="0.35">
      <c r="A7009"/>
      <c r="E7009"/>
    </row>
    <row r="7010" spans="1:5" x14ac:dyDescent="0.35">
      <c r="A7010"/>
      <c r="E7010"/>
    </row>
    <row r="7011" spans="1:5" x14ac:dyDescent="0.35">
      <c r="A7011"/>
      <c r="E7011"/>
    </row>
    <row r="7012" spans="1:5" x14ac:dyDescent="0.35">
      <c r="A7012"/>
      <c r="E7012"/>
    </row>
    <row r="7013" spans="1:5" x14ac:dyDescent="0.35">
      <c r="A7013"/>
      <c r="E7013"/>
    </row>
    <row r="7014" spans="1:5" x14ac:dyDescent="0.35">
      <c r="A7014"/>
      <c r="E7014"/>
    </row>
    <row r="7015" spans="1:5" x14ac:dyDescent="0.35">
      <c r="A7015"/>
      <c r="E7015"/>
    </row>
    <row r="7016" spans="1:5" x14ac:dyDescent="0.35">
      <c r="A7016"/>
      <c r="E7016"/>
    </row>
    <row r="7017" spans="1:5" x14ac:dyDescent="0.35">
      <c r="A7017"/>
      <c r="E7017"/>
    </row>
    <row r="7018" spans="1:5" x14ac:dyDescent="0.35">
      <c r="A7018"/>
      <c r="E7018"/>
    </row>
    <row r="7019" spans="1:5" x14ac:dyDescent="0.35">
      <c r="A7019"/>
      <c r="E7019"/>
    </row>
    <row r="7020" spans="1:5" x14ac:dyDescent="0.35">
      <c r="A7020"/>
      <c r="E7020"/>
    </row>
    <row r="7021" spans="1:5" x14ac:dyDescent="0.35">
      <c r="A7021"/>
      <c r="E7021"/>
    </row>
    <row r="7022" spans="1:5" x14ac:dyDescent="0.35">
      <c r="A7022"/>
      <c r="E7022"/>
    </row>
    <row r="7023" spans="1:5" x14ac:dyDescent="0.35">
      <c r="A7023"/>
      <c r="E7023"/>
    </row>
    <row r="7024" spans="1:5" x14ac:dyDescent="0.35">
      <c r="A7024"/>
      <c r="E7024"/>
    </row>
    <row r="7025" spans="1:5" x14ac:dyDescent="0.35">
      <c r="A7025"/>
      <c r="E7025"/>
    </row>
    <row r="7026" spans="1:5" x14ac:dyDescent="0.35">
      <c r="A7026"/>
      <c r="E7026"/>
    </row>
    <row r="7027" spans="1:5" x14ac:dyDescent="0.35">
      <c r="A7027"/>
      <c r="E7027"/>
    </row>
    <row r="7028" spans="1:5" x14ac:dyDescent="0.35">
      <c r="A7028"/>
      <c r="E7028"/>
    </row>
    <row r="7029" spans="1:5" x14ac:dyDescent="0.35">
      <c r="A7029"/>
      <c r="E7029"/>
    </row>
    <row r="7030" spans="1:5" x14ac:dyDescent="0.35">
      <c r="A7030"/>
      <c r="E7030"/>
    </row>
    <row r="7031" spans="1:5" x14ac:dyDescent="0.35">
      <c r="A7031"/>
      <c r="E7031"/>
    </row>
    <row r="7032" spans="1:5" x14ac:dyDescent="0.35">
      <c r="A7032"/>
      <c r="E7032"/>
    </row>
    <row r="7033" spans="1:5" x14ac:dyDescent="0.35">
      <c r="A7033"/>
      <c r="E7033"/>
    </row>
    <row r="7034" spans="1:5" x14ac:dyDescent="0.35">
      <c r="A7034"/>
      <c r="E7034"/>
    </row>
    <row r="7035" spans="1:5" x14ac:dyDescent="0.35">
      <c r="A7035"/>
      <c r="E7035"/>
    </row>
    <row r="7036" spans="1:5" x14ac:dyDescent="0.35">
      <c r="A7036"/>
      <c r="E7036"/>
    </row>
    <row r="7037" spans="1:5" x14ac:dyDescent="0.35">
      <c r="A7037"/>
      <c r="E7037"/>
    </row>
    <row r="7038" spans="1:5" x14ac:dyDescent="0.35">
      <c r="A7038"/>
      <c r="E7038"/>
    </row>
    <row r="7039" spans="1:5" x14ac:dyDescent="0.35">
      <c r="A7039"/>
      <c r="E7039"/>
    </row>
    <row r="7040" spans="1:5" x14ac:dyDescent="0.35">
      <c r="A7040"/>
      <c r="E7040"/>
    </row>
    <row r="7041" spans="1:5" x14ac:dyDescent="0.35">
      <c r="A7041"/>
      <c r="E7041"/>
    </row>
    <row r="7042" spans="1:5" x14ac:dyDescent="0.35">
      <c r="A7042"/>
      <c r="E7042"/>
    </row>
    <row r="7043" spans="1:5" x14ac:dyDescent="0.35">
      <c r="A7043"/>
      <c r="E7043"/>
    </row>
    <row r="7044" spans="1:5" x14ac:dyDescent="0.35">
      <c r="A7044"/>
      <c r="E7044"/>
    </row>
    <row r="7045" spans="1:5" x14ac:dyDescent="0.35">
      <c r="A7045"/>
      <c r="E7045"/>
    </row>
    <row r="7046" spans="1:5" x14ac:dyDescent="0.35">
      <c r="A7046"/>
      <c r="E7046"/>
    </row>
    <row r="7047" spans="1:5" x14ac:dyDescent="0.35">
      <c r="A7047"/>
      <c r="E7047"/>
    </row>
    <row r="7048" spans="1:5" x14ac:dyDescent="0.35">
      <c r="A7048"/>
      <c r="E7048"/>
    </row>
    <row r="7049" spans="1:5" x14ac:dyDescent="0.35">
      <c r="A7049"/>
      <c r="E7049"/>
    </row>
    <row r="7050" spans="1:5" x14ac:dyDescent="0.35">
      <c r="A7050"/>
      <c r="E7050"/>
    </row>
    <row r="7051" spans="1:5" x14ac:dyDescent="0.35">
      <c r="A7051"/>
      <c r="E7051"/>
    </row>
    <row r="7052" spans="1:5" x14ac:dyDescent="0.35">
      <c r="A7052"/>
      <c r="E7052"/>
    </row>
    <row r="7053" spans="1:5" x14ac:dyDescent="0.35">
      <c r="A7053"/>
      <c r="E7053"/>
    </row>
    <row r="7054" spans="1:5" x14ac:dyDescent="0.35">
      <c r="A7054"/>
      <c r="E7054"/>
    </row>
    <row r="7055" spans="1:5" x14ac:dyDescent="0.35">
      <c r="A7055"/>
      <c r="E7055"/>
    </row>
    <row r="7056" spans="1:5" x14ac:dyDescent="0.35">
      <c r="A7056"/>
      <c r="E7056"/>
    </row>
    <row r="7057" spans="1:5" x14ac:dyDescent="0.35">
      <c r="A7057"/>
      <c r="E7057"/>
    </row>
    <row r="7058" spans="1:5" x14ac:dyDescent="0.35">
      <c r="A7058"/>
      <c r="E7058"/>
    </row>
    <row r="7059" spans="1:5" x14ac:dyDescent="0.35">
      <c r="A7059"/>
      <c r="E7059"/>
    </row>
    <row r="7060" spans="1:5" x14ac:dyDescent="0.35">
      <c r="A7060"/>
      <c r="E7060"/>
    </row>
    <row r="7061" spans="1:5" x14ac:dyDescent="0.35">
      <c r="A7061"/>
      <c r="E7061"/>
    </row>
    <row r="7062" spans="1:5" x14ac:dyDescent="0.35">
      <c r="A7062"/>
      <c r="E7062"/>
    </row>
    <row r="7063" spans="1:5" x14ac:dyDescent="0.35">
      <c r="A7063"/>
      <c r="E7063"/>
    </row>
    <row r="7064" spans="1:5" x14ac:dyDescent="0.35">
      <c r="A7064"/>
      <c r="E7064"/>
    </row>
    <row r="7065" spans="1:5" x14ac:dyDescent="0.35">
      <c r="A7065"/>
      <c r="E7065"/>
    </row>
    <row r="7066" spans="1:5" x14ac:dyDescent="0.35">
      <c r="A7066"/>
      <c r="E7066"/>
    </row>
    <row r="7067" spans="1:5" x14ac:dyDescent="0.35">
      <c r="A7067"/>
      <c r="E7067"/>
    </row>
    <row r="7068" spans="1:5" x14ac:dyDescent="0.35">
      <c r="A7068"/>
      <c r="E7068"/>
    </row>
    <row r="7069" spans="1:5" x14ac:dyDescent="0.35">
      <c r="A7069"/>
      <c r="E7069"/>
    </row>
    <row r="7070" spans="1:5" x14ac:dyDescent="0.35">
      <c r="A7070"/>
      <c r="E7070"/>
    </row>
    <row r="7071" spans="1:5" x14ac:dyDescent="0.35">
      <c r="A7071"/>
      <c r="E7071"/>
    </row>
    <row r="7072" spans="1:5" x14ac:dyDescent="0.35">
      <c r="A7072"/>
      <c r="E7072"/>
    </row>
    <row r="7073" spans="1:5" x14ac:dyDescent="0.35">
      <c r="A7073"/>
      <c r="E7073"/>
    </row>
    <row r="7074" spans="1:5" x14ac:dyDescent="0.35">
      <c r="A7074"/>
      <c r="E7074"/>
    </row>
    <row r="7075" spans="1:5" x14ac:dyDescent="0.35">
      <c r="A7075"/>
      <c r="E7075"/>
    </row>
    <row r="7076" spans="1:5" x14ac:dyDescent="0.35">
      <c r="A7076"/>
      <c r="E7076"/>
    </row>
    <row r="7077" spans="1:5" x14ac:dyDescent="0.35">
      <c r="A7077"/>
      <c r="E7077"/>
    </row>
    <row r="7078" spans="1:5" x14ac:dyDescent="0.35">
      <c r="A7078"/>
      <c r="E7078"/>
    </row>
    <row r="7079" spans="1:5" x14ac:dyDescent="0.35">
      <c r="A7079"/>
      <c r="E7079"/>
    </row>
    <row r="7080" spans="1:5" x14ac:dyDescent="0.35">
      <c r="A7080"/>
      <c r="E7080"/>
    </row>
    <row r="7081" spans="1:5" x14ac:dyDescent="0.35">
      <c r="A7081"/>
      <c r="E7081"/>
    </row>
    <row r="7082" spans="1:5" x14ac:dyDescent="0.35">
      <c r="A7082"/>
      <c r="E7082"/>
    </row>
    <row r="7083" spans="1:5" x14ac:dyDescent="0.35">
      <c r="A7083"/>
      <c r="E7083"/>
    </row>
    <row r="7084" spans="1:5" x14ac:dyDescent="0.35">
      <c r="A7084"/>
      <c r="E7084"/>
    </row>
    <row r="7085" spans="1:5" x14ac:dyDescent="0.35">
      <c r="A7085"/>
      <c r="E7085"/>
    </row>
    <row r="7086" spans="1:5" x14ac:dyDescent="0.35">
      <c r="A7086"/>
      <c r="E7086"/>
    </row>
    <row r="7087" spans="1:5" x14ac:dyDescent="0.35">
      <c r="A7087"/>
      <c r="E7087"/>
    </row>
    <row r="7088" spans="1:5" x14ac:dyDescent="0.35">
      <c r="A7088"/>
      <c r="E7088"/>
    </row>
    <row r="7089" spans="1:5" x14ac:dyDescent="0.35">
      <c r="A7089"/>
      <c r="E7089"/>
    </row>
    <row r="7090" spans="1:5" x14ac:dyDescent="0.35">
      <c r="A7090"/>
      <c r="E7090"/>
    </row>
    <row r="7091" spans="1:5" x14ac:dyDescent="0.35">
      <c r="A7091"/>
      <c r="E7091"/>
    </row>
    <row r="7092" spans="1:5" x14ac:dyDescent="0.35">
      <c r="A7092"/>
      <c r="E7092"/>
    </row>
    <row r="7093" spans="1:5" x14ac:dyDescent="0.35">
      <c r="A7093"/>
      <c r="E7093"/>
    </row>
    <row r="7094" spans="1:5" x14ac:dyDescent="0.35">
      <c r="A7094"/>
      <c r="E7094"/>
    </row>
    <row r="7095" spans="1:5" x14ac:dyDescent="0.35">
      <c r="A7095"/>
      <c r="E7095"/>
    </row>
    <row r="7096" spans="1:5" x14ac:dyDescent="0.35">
      <c r="A7096"/>
      <c r="E7096"/>
    </row>
    <row r="7097" spans="1:5" x14ac:dyDescent="0.35">
      <c r="A7097"/>
      <c r="E7097"/>
    </row>
    <row r="7098" spans="1:5" x14ac:dyDescent="0.35">
      <c r="A7098"/>
      <c r="E7098"/>
    </row>
    <row r="7099" spans="1:5" x14ac:dyDescent="0.35">
      <c r="A7099"/>
      <c r="E7099"/>
    </row>
    <row r="7100" spans="1:5" x14ac:dyDescent="0.35">
      <c r="A7100"/>
      <c r="E7100"/>
    </row>
    <row r="7101" spans="1:5" x14ac:dyDescent="0.35">
      <c r="A7101"/>
      <c r="E7101"/>
    </row>
    <row r="7102" spans="1:5" x14ac:dyDescent="0.35">
      <c r="A7102"/>
      <c r="E7102"/>
    </row>
    <row r="7103" spans="1:5" x14ac:dyDescent="0.35">
      <c r="A7103"/>
      <c r="E7103"/>
    </row>
    <row r="7104" spans="1:5" x14ac:dyDescent="0.35">
      <c r="A7104"/>
      <c r="E7104"/>
    </row>
    <row r="7105" spans="1:5" x14ac:dyDescent="0.35">
      <c r="A7105"/>
      <c r="E7105"/>
    </row>
    <row r="7106" spans="1:5" x14ac:dyDescent="0.35">
      <c r="A7106"/>
      <c r="E7106"/>
    </row>
    <row r="7107" spans="1:5" x14ac:dyDescent="0.35">
      <c r="A7107"/>
      <c r="E7107"/>
    </row>
    <row r="7108" spans="1:5" x14ac:dyDescent="0.35">
      <c r="A7108"/>
      <c r="E7108"/>
    </row>
    <row r="7109" spans="1:5" x14ac:dyDescent="0.35">
      <c r="A7109"/>
      <c r="E7109"/>
    </row>
    <row r="7110" spans="1:5" x14ac:dyDescent="0.35">
      <c r="A7110"/>
      <c r="E7110"/>
    </row>
    <row r="7111" spans="1:5" x14ac:dyDescent="0.35">
      <c r="A7111"/>
      <c r="E7111"/>
    </row>
    <row r="7112" spans="1:5" x14ac:dyDescent="0.35">
      <c r="A7112"/>
      <c r="E7112"/>
    </row>
    <row r="7113" spans="1:5" x14ac:dyDescent="0.35">
      <c r="A7113"/>
      <c r="E7113"/>
    </row>
    <row r="7114" spans="1:5" x14ac:dyDescent="0.35">
      <c r="A7114"/>
      <c r="E7114"/>
    </row>
    <row r="7115" spans="1:5" x14ac:dyDescent="0.35">
      <c r="A7115"/>
      <c r="E7115"/>
    </row>
    <row r="7116" spans="1:5" x14ac:dyDescent="0.35">
      <c r="A7116"/>
      <c r="E7116"/>
    </row>
    <row r="7117" spans="1:5" x14ac:dyDescent="0.35">
      <c r="A7117"/>
      <c r="E7117"/>
    </row>
    <row r="7118" spans="1:5" x14ac:dyDescent="0.35">
      <c r="A7118"/>
      <c r="E7118"/>
    </row>
    <row r="7119" spans="1:5" x14ac:dyDescent="0.35">
      <c r="A7119"/>
      <c r="E7119"/>
    </row>
    <row r="7120" spans="1:5" x14ac:dyDescent="0.35">
      <c r="A7120"/>
      <c r="E7120"/>
    </row>
    <row r="7121" spans="1:5" x14ac:dyDescent="0.35">
      <c r="A7121"/>
      <c r="E7121"/>
    </row>
    <row r="7122" spans="1:5" x14ac:dyDescent="0.35">
      <c r="A7122"/>
      <c r="E7122"/>
    </row>
    <row r="7123" spans="1:5" x14ac:dyDescent="0.35">
      <c r="A7123"/>
      <c r="E7123"/>
    </row>
    <row r="7124" spans="1:5" x14ac:dyDescent="0.35">
      <c r="A7124"/>
      <c r="E7124"/>
    </row>
    <row r="7125" spans="1:5" x14ac:dyDescent="0.35">
      <c r="A7125"/>
      <c r="E7125"/>
    </row>
    <row r="7126" spans="1:5" x14ac:dyDescent="0.35">
      <c r="A7126"/>
      <c r="E7126"/>
    </row>
    <row r="7127" spans="1:5" x14ac:dyDescent="0.35">
      <c r="A7127"/>
      <c r="E7127"/>
    </row>
    <row r="7128" spans="1:5" x14ac:dyDescent="0.35">
      <c r="A7128"/>
      <c r="E7128"/>
    </row>
    <row r="7129" spans="1:5" x14ac:dyDescent="0.35">
      <c r="A7129"/>
      <c r="E7129"/>
    </row>
    <row r="7130" spans="1:5" x14ac:dyDescent="0.35">
      <c r="A7130"/>
      <c r="E7130"/>
    </row>
    <row r="7131" spans="1:5" x14ac:dyDescent="0.35">
      <c r="A7131"/>
      <c r="E7131"/>
    </row>
    <row r="7132" spans="1:5" x14ac:dyDescent="0.35">
      <c r="A7132"/>
      <c r="E7132"/>
    </row>
    <row r="7133" spans="1:5" x14ac:dyDescent="0.35">
      <c r="A7133"/>
      <c r="E7133"/>
    </row>
    <row r="7134" spans="1:5" x14ac:dyDescent="0.35">
      <c r="A7134"/>
      <c r="E7134"/>
    </row>
    <row r="7135" spans="1:5" x14ac:dyDescent="0.35">
      <c r="A7135"/>
      <c r="E7135"/>
    </row>
    <row r="7136" spans="1:5" x14ac:dyDescent="0.35">
      <c r="A7136"/>
      <c r="E7136"/>
    </row>
    <row r="7137" spans="1:5" x14ac:dyDescent="0.35">
      <c r="A7137"/>
      <c r="E7137"/>
    </row>
    <row r="7138" spans="1:5" x14ac:dyDescent="0.35">
      <c r="A7138"/>
      <c r="E7138"/>
    </row>
    <row r="7139" spans="1:5" x14ac:dyDescent="0.35">
      <c r="A7139"/>
      <c r="E7139"/>
    </row>
    <row r="7140" spans="1:5" x14ac:dyDescent="0.35">
      <c r="A7140"/>
      <c r="E7140"/>
    </row>
    <row r="7141" spans="1:5" x14ac:dyDescent="0.35">
      <c r="A7141"/>
      <c r="E7141"/>
    </row>
    <row r="7142" spans="1:5" x14ac:dyDescent="0.35">
      <c r="A7142"/>
      <c r="E7142"/>
    </row>
    <row r="7143" spans="1:5" x14ac:dyDescent="0.35">
      <c r="A7143"/>
      <c r="E7143"/>
    </row>
    <row r="7144" spans="1:5" x14ac:dyDescent="0.35">
      <c r="A7144"/>
      <c r="E7144"/>
    </row>
    <row r="7145" spans="1:5" x14ac:dyDescent="0.35">
      <c r="A7145"/>
      <c r="E7145"/>
    </row>
    <row r="7146" spans="1:5" x14ac:dyDescent="0.35">
      <c r="A7146"/>
      <c r="E7146"/>
    </row>
    <row r="7147" spans="1:5" x14ac:dyDescent="0.35">
      <c r="A7147"/>
      <c r="E7147"/>
    </row>
    <row r="7148" spans="1:5" x14ac:dyDescent="0.35">
      <c r="A7148"/>
      <c r="E7148"/>
    </row>
    <row r="7149" spans="1:5" x14ac:dyDescent="0.35">
      <c r="A7149"/>
      <c r="E7149"/>
    </row>
    <row r="7150" spans="1:5" x14ac:dyDescent="0.35">
      <c r="A7150"/>
      <c r="E7150"/>
    </row>
    <row r="7151" spans="1:5" x14ac:dyDescent="0.35">
      <c r="A7151"/>
      <c r="E7151"/>
    </row>
    <row r="7152" spans="1:5" x14ac:dyDescent="0.35">
      <c r="A7152"/>
      <c r="E7152"/>
    </row>
    <row r="7153" spans="1:5" x14ac:dyDescent="0.35">
      <c r="A7153"/>
      <c r="E7153"/>
    </row>
    <row r="7154" spans="1:5" x14ac:dyDescent="0.35">
      <c r="A7154"/>
      <c r="E7154"/>
    </row>
    <row r="7155" spans="1:5" x14ac:dyDescent="0.35">
      <c r="A7155"/>
      <c r="E7155"/>
    </row>
    <row r="7156" spans="1:5" x14ac:dyDescent="0.35">
      <c r="A7156"/>
      <c r="E7156"/>
    </row>
    <row r="7157" spans="1:5" x14ac:dyDescent="0.35">
      <c r="A7157"/>
      <c r="E7157"/>
    </row>
    <row r="7158" spans="1:5" x14ac:dyDescent="0.35">
      <c r="A7158"/>
      <c r="E7158"/>
    </row>
    <row r="7159" spans="1:5" x14ac:dyDescent="0.35">
      <c r="A7159"/>
      <c r="E7159"/>
    </row>
    <row r="7160" spans="1:5" x14ac:dyDescent="0.35">
      <c r="A7160"/>
      <c r="E7160"/>
    </row>
    <row r="7161" spans="1:5" x14ac:dyDescent="0.35">
      <c r="A7161"/>
      <c r="E7161"/>
    </row>
    <row r="7162" spans="1:5" x14ac:dyDescent="0.35">
      <c r="A7162"/>
      <c r="E7162"/>
    </row>
    <row r="7163" spans="1:5" x14ac:dyDescent="0.35">
      <c r="A7163"/>
      <c r="E7163"/>
    </row>
    <row r="7164" spans="1:5" x14ac:dyDescent="0.35">
      <c r="A7164"/>
      <c r="E7164"/>
    </row>
    <row r="7165" spans="1:5" x14ac:dyDescent="0.35">
      <c r="A7165"/>
      <c r="E7165"/>
    </row>
    <row r="7166" spans="1:5" x14ac:dyDescent="0.35">
      <c r="A7166"/>
      <c r="E7166"/>
    </row>
    <row r="7167" spans="1:5" x14ac:dyDescent="0.35">
      <c r="A7167"/>
      <c r="E7167"/>
    </row>
    <row r="7168" spans="1:5" x14ac:dyDescent="0.35">
      <c r="A7168"/>
      <c r="E7168"/>
    </row>
    <row r="7169" spans="1:5" x14ac:dyDescent="0.35">
      <c r="A7169"/>
      <c r="E7169"/>
    </row>
    <row r="7170" spans="1:5" x14ac:dyDescent="0.35">
      <c r="A7170"/>
      <c r="E7170"/>
    </row>
    <row r="7171" spans="1:5" x14ac:dyDescent="0.35">
      <c r="A7171"/>
      <c r="E7171"/>
    </row>
    <row r="7172" spans="1:5" x14ac:dyDescent="0.35">
      <c r="A7172"/>
      <c r="E7172"/>
    </row>
    <row r="7173" spans="1:5" x14ac:dyDescent="0.35">
      <c r="A7173"/>
      <c r="E7173"/>
    </row>
    <row r="7174" spans="1:5" x14ac:dyDescent="0.35">
      <c r="A7174"/>
      <c r="E7174"/>
    </row>
    <row r="7175" spans="1:5" x14ac:dyDescent="0.35">
      <c r="A7175"/>
      <c r="E7175"/>
    </row>
    <row r="7176" spans="1:5" x14ac:dyDescent="0.35">
      <c r="A7176"/>
      <c r="E7176"/>
    </row>
    <row r="7177" spans="1:5" x14ac:dyDescent="0.35">
      <c r="A7177"/>
      <c r="E7177"/>
    </row>
    <row r="7178" spans="1:5" x14ac:dyDescent="0.35">
      <c r="A7178"/>
      <c r="E7178"/>
    </row>
    <row r="7179" spans="1:5" x14ac:dyDescent="0.35">
      <c r="A7179"/>
      <c r="E7179"/>
    </row>
    <row r="7180" spans="1:5" x14ac:dyDescent="0.35">
      <c r="A7180"/>
      <c r="E7180"/>
    </row>
    <row r="7181" spans="1:5" x14ac:dyDescent="0.35">
      <c r="A7181"/>
      <c r="E7181"/>
    </row>
    <row r="7182" spans="1:5" x14ac:dyDescent="0.35">
      <c r="A7182"/>
      <c r="E7182"/>
    </row>
    <row r="7183" spans="1:5" x14ac:dyDescent="0.35">
      <c r="A7183"/>
      <c r="E7183"/>
    </row>
    <row r="7184" spans="1:5" x14ac:dyDescent="0.35">
      <c r="A7184"/>
      <c r="E7184"/>
    </row>
    <row r="7185" spans="1:5" x14ac:dyDescent="0.35">
      <c r="A7185"/>
      <c r="E7185"/>
    </row>
    <row r="7186" spans="1:5" x14ac:dyDescent="0.35">
      <c r="A7186"/>
      <c r="E7186"/>
    </row>
    <row r="7187" spans="1:5" x14ac:dyDescent="0.35">
      <c r="A7187"/>
      <c r="E7187"/>
    </row>
    <row r="7188" spans="1:5" x14ac:dyDescent="0.35">
      <c r="A7188"/>
      <c r="E7188"/>
    </row>
    <row r="7189" spans="1:5" x14ac:dyDescent="0.35">
      <c r="A7189"/>
      <c r="E7189"/>
    </row>
    <row r="7190" spans="1:5" x14ac:dyDescent="0.35">
      <c r="A7190"/>
      <c r="E7190"/>
    </row>
    <row r="7191" spans="1:5" x14ac:dyDescent="0.35">
      <c r="A7191"/>
      <c r="E7191"/>
    </row>
    <row r="7192" spans="1:5" x14ac:dyDescent="0.35">
      <c r="A7192"/>
      <c r="E7192"/>
    </row>
    <row r="7193" spans="1:5" x14ac:dyDescent="0.35">
      <c r="A7193"/>
      <c r="E7193"/>
    </row>
    <row r="7194" spans="1:5" x14ac:dyDescent="0.35">
      <c r="A7194"/>
      <c r="E7194"/>
    </row>
    <row r="7195" spans="1:5" x14ac:dyDescent="0.35">
      <c r="A7195"/>
      <c r="E7195"/>
    </row>
    <row r="7196" spans="1:5" x14ac:dyDescent="0.35">
      <c r="A7196"/>
      <c r="E7196"/>
    </row>
    <row r="7197" spans="1:5" x14ac:dyDescent="0.35">
      <c r="A7197"/>
      <c r="E7197"/>
    </row>
    <row r="7198" spans="1:5" x14ac:dyDescent="0.35">
      <c r="A7198"/>
      <c r="E7198"/>
    </row>
    <row r="7199" spans="1:5" x14ac:dyDescent="0.35">
      <c r="A7199"/>
      <c r="E7199"/>
    </row>
    <row r="7200" spans="1:5" x14ac:dyDescent="0.35">
      <c r="A7200"/>
      <c r="E7200"/>
    </row>
    <row r="7201" spans="1:5" x14ac:dyDescent="0.35">
      <c r="A7201"/>
      <c r="E7201"/>
    </row>
    <row r="7202" spans="1:5" x14ac:dyDescent="0.35">
      <c r="A7202"/>
      <c r="E7202"/>
    </row>
    <row r="7203" spans="1:5" x14ac:dyDescent="0.35">
      <c r="A7203"/>
      <c r="E7203"/>
    </row>
    <row r="7204" spans="1:5" x14ac:dyDescent="0.35">
      <c r="A7204"/>
      <c r="E7204"/>
    </row>
    <row r="7205" spans="1:5" x14ac:dyDescent="0.35">
      <c r="A7205"/>
      <c r="E7205"/>
    </row>
    <row r="7206" spans="1:5" x14ac:dyDescent="0.35">
      <c r="A7206"/>
      <c r="E7206"/>
    </row>
    <row r="7207" spans="1:5" x14ac:dyDescent="0.35">
      <c r="A7207"/>
      <c r="E7207"/>
    </row>
    <row r="7208" spans="1:5" x14ac:dyDescent="0.35">
      <c r="A7208"/>
      <c r="E7208"/>
    </row>
    <row r="7209" spans="1:5" x14ac:dyDescent="0.35">
      <c r="A7209"/>
      <c r="E7209"/>
    </row>
    <row r="7210" spans="1:5" x14ac:dyDescent="0.35">
      <c r="A7210"/>
      <c r="E7210"/>
    </row>
    <row r="7211" spans="1:5" x14ac:dyDescent="0.35">
      <c r="A7211"/>
      <c r="E7211"/>
    </row>
    <row r="7212" spans="1:5" x14ac:dyDescent="0.35">
      <c r="A7212"/>
      <c r="E7212"/>
    </row>
    <row r="7213" spans="1:5" x14ac:dyDescent="0.35">
      <c r="A7213"/>
      <c r="E7213"/>
    </row>
    <row r="7214" spans="1:5" x14ac:dyDescent="0.35">
      <c r="A7214"/>
      <c r="E7214"/>
    </row>
    <row r="7215" spans="1:5" x14ac:dyDescent="0.35">
      <c r="A7215"/>
      <c r="E7215"/>
    </row>
    <row r="7216" spans="1:5" x14ac:dyDescent="0.35">
      <c r="A7216"/>
      <c r="E7216"/>
    </row>
    <row r="7217" spans="1:5" x14ac:dyDescent="0.35">
      <c r="A7217"/>
      <c r="E7217"/>
    </row>
    <row r="7218" spans="1:5" x14ac:dyDescent="0.35">
      <c r="A7218"/>
      <c r="E7218"/>
    </row>
    <row r="7219" spans="1:5" x14ac:dyDescent="0.35">
      <c r="A7219"/>
      <c r="E7219"/>
    </row>
    <row r="7220" spans="1:5" x14ac:dyDescent="0.35">
      <c r="A7220"/>
      <c r="E7220"/>
    </row>
    <row r="7221" spans="1:5" x14ac:dyDescent="0.35">
      <c r="A7221"/>
      <c r="E7221"/>
    </row>
    <row r="7222" spans="1:5" x14ac:dyDescent="0.35">
      <c r="A7222"/>
      <c r="E7222"/>
    </row>
    <row r="7223" spans="1:5" x14ac:dyDescent="0.35">
      <c r="A7223"/>
      <c r="E7223"/>
    </row>
    <row r="7224" spans="1:5" x14ac:dyDescent="0.35">
      <c r="A7224"/>
      <c r="E7224"/>
    </row>
    <row r="7225" spans="1:5" x14ac:dyDescent="0.35">
      <c r="A7225"/>
      <c r="E7225"/>
    </row>
    <row r="7226" spans="1:5" x14ac:dyDescent="0.35">
      <c r="A7226"/>
      <c r="E7226"/>
    </row>
    <row r="7227" spans="1:5" x14ac:dyDescent="0.35">
      <c r="A7227"/>
      <c r="E7227"/>
    </row>
    <row r="7228" spans="1:5" x14ac:dyDescent="0.35">
      <c r="A7228"/>
      <c r="E7228"/>
    </row>
    <row r="7229" spans="1:5" x14ac:dyDescent="0.35">
      <c r="A7229"/>
      <c r="E7229"/>
    </row>
    <row r="7230" spans="1:5" x14ac:dyDescent="0.35">
      <c r="A7230"/>
      <c r="E7230"/>
    </row>
    <row r="7231" spans="1:5" x14ac:dyDescent="0.35">
      <c r="A7231"/>
      <c r="E7231"/>
    </row>
    <row r="7232" spans="1:5" x14ac:dyDescent="0.35">
      <c r="A7232"/>
      <c r="E7232"/>
    </row>
    <row r="7233" spans="1:5" x14ac:dyDescent="0.35">
      <c r="A7233"/>
      <c r="E7233"/>
    </row>
    <row r="7234" spans="1:5" x14ac:dyDescent="0.35">
      <c r="A7234"/>
      <c r="E7234"/>
    </row>
    <row r="7235" spans="1:5" x14ac:dyDescent="0.35">
      <c r="A7235"/>
      <c r="E7235"/>
    </row>
    <row r="7236" spans="1:5" x14ac:dyDescent="0.35">
      <c r="A7236"/>
      <c r="E7236"/>
    </row>
    <row r="7237" spans="1:5" x14ac:dyDescent="0.35">
      <c r="A7237"/>
      <c r="E7237"/>
    </row>
    <row r="7238" spans="1:5" x14ac:dyDescent="0.35">
      <c r="A7238"/>
      <c r="E7238"/>
    </row>
    <row r="7239" spans="1:5" x14ac:dyDescent="0.35">
      <c r="A7239"/>
      <c r="E7239"/>
    </row>
    <row r="7240" spans="1:5" x14ac:dyDescent="0.35">
      <c r="A7240"/>
      <c r="E7240"/>
    </row>
    <row r="7241" spans="1:5" x14ac:dyDescent="0.35">
      <c r="A7241"/>
      <c r="E7241"/>
    </row>
    <row r="7242" spans="1:5" x14ac:dyDescent="0.35">
      <c r="A7242"/>
      <c r="E7242"/>
    </row>
    <row r="7243" spans="1:5" x14ac:dyDescent="0.35">
      <c r="A7243"/>
      <c r="E7243"/>
    </row>
    <row r="7244" spans="1:5" x14ac:dyDescent="0.35">
      <c r="A7244"/>
      <c r="E7244"/>
    </row>
    <row r="7245" spans="1:5" x14ac:dyDescent="0.35">
      <c r="A7245"/>
      <c r="E7245"/>
    </row>
    <row r="7246" spans="1:5" x14ac:dyDescent="0.35">
      <c r="A7246"/>
      <c r="E7246"/>
    </row>
    <row r="7247" spans="1:5" x14ac:dyDescent="0.35">
      <c r="A7247"/>
      <c r="E7247"/>
    </row>
    <row r="7248" spans="1:5" x14ac:dyDescent="0.35">
      <c r="A7248"/>
      <c r="E7248"/>
    </row>
    <row r="7249" spans="1:5" x14ac:dyDescent="0.35">
      <c r="A7249"/>
      <c r="E7249"/>
    </row>
    <row r="7250" spans="1:5" x14ac:dyDescent="0.35">
      <c r="A7250"/>
      <c r="E7250"/>
    </row>
    <row r="7251" spans="1:5" x14ac:dyDescent="0.35">
      <c r="A7251"/>
      <c r="E7251"/>
    </row>
    <row r="7252" spans="1:5" x14ac:dyDescent="0.35">
      <c r="A7252"/>
      <c r="E7252"/>
    </row>
    <row r="7253" spans="1:5" x14ac:dyDescent="0.35">
      <c r="A7253"/>
      <c r="E7253"/>
    </row>
    <row r="7254" spans="1:5" x14ac:dyDescent="0.35">
      <c r="A7254"/>
      <c r="E7254"/>
    </row>
    <row r="7255" spans="1:5" x14ac:dyDescent="0.35">
      <c r="A7255"/>
      <c r="E7255"/>
    </row>
    <row r="7256" spans="1:5" x14ac:dyDescent="0.35">
      <c r="A7256"/>
      <c r="E7256"/>
    </row>
    <row r="7257" spans="1:5" x14ac:dyDescent="0.35">
      <c r="A7257"/>
      <c r="E7257"/>
    </row>
    <row r="7258" spans="1:5" x14ac:dyDescent="0.35">
      <c r="A7258"/>
      <c r="E7258"/>
    </row>
    <row r="7259" spans="1:5" x14ac:dyDescent="0.35">
      <c r="A7259"/>
      <c r="E7259"/>
    </row>
    <row r="7260" spans="1:5" x14ac:dyDescent="0.35">
      <c r="A7260"/>
      <c r="E7260"/>
    </row>
    <row r="7261" spans="1:5" x14ac:dyDescent="0.35">
      <c r="A7261"/>
      <c r="E7261"/>
    </row>
    <row r="7262" spans="1:5" x14ac:dyDescent="0.35">
      <c r="A7262"/>
      <c r="E7262"/>
    </row>
    <row r="7263" spans="1:5" x14ac:dyDescent="0.35">
      <c r="A7263"/>
      <c r="E7263"/>
    </row>
    <row r="7264" spans="1:5" x14ac:dyDescent="0.35">
      <c r="A7264"/>
      <c r="E7264"/>
    </row>
    <row r="7265" spans="1:5" x14ac:dyDescent="0.35">
      <c r="A7265"/>
      <c r="E7265"/>
    </row>
    <row r="7266" spans="1:5" x14ac:dyDescent="0.35">
      <c r="A7266"/>
      <c r="E7266"/>
    </row>
    <row r="7267" spans="1:5" x14ac:dyDescent="0.35">
      <c r="A7267"/>
      <c r="E7267"/>
    </row>
    <row r="7268" spans="1:5" x14ac:dyDescent="0.35">
      <c r="A7268"/>
      <c r="E7268"/>
    </row>
    <row r="7269" spans="1:5" x14ac:dyDescent="0.35">
      <c r="A7269"/>
      <c r="E7269"/>
    </row>
    <row r="7270" spans="1:5" x14ac:dyDescent="0.35">
      <c r="A7270"/>
      <c r="E7270"/>
    </row>
    <row r="7271" spans="1:5" x14ac:dyDescent="0.35">
      <c r="A7271"/>
      <c r="E7271"/>
    </row>
    <row r="7272" spans="1:5" x14ac:dyDescent="0.35">
      <c r="A7272"/>
      <c r="E7272"/>
    </row>
    <row r="7273" spans="1:5" x14ac:dyDescent="0.35">
      <c r="A7273"/>
      <c r="E7273"/>
    </row>
    <row r="7274" spans="1:5" x14ac:dyDescent="0.35">
      <c r="A7274"/>
      <c r="E7274"/>
    </row>
    <row r="7275" spans="1:5" x14ac:dyDescent="0.35">
      <c r="A7275"/>
      <c r="E7275"/>
    </row>
    <row r="7276" spans="1:5" x14ac:dyDescent="0.35">
      <c r="A7276"/>
      <c r="E7276"/>
    </row>
    <row r="7277" spans="1:5" x14ac:dyDescent="0.35">
      <c r="A7277"/>
      <c r="E7277"/>
    </row>
    <row r="7278" spans="1:5" x14ac:dyDescent="0.35">
      <c r="A7278"/>
      <c r="E7278"/>
    </row>
    <row r="7279" spans="1:5" x14ac:dyDescent="0.35">
      <c r="A7279"/>
      <c r="E7279"/>
    </row>
    <row r="7280" spans="1:5" x14ac:dyDescent="0.35">
      <c r="A7280"/>
      <c r="E7280"/>
    </row>
    <row r="7281" spans="1:5" x14ac:dyDescent="0.35">
      <c r="A7281"/>
      <c r="E7281"/>
    </row>
    <row r="7282" spans="1:5" x14ac:dyDescent="0.35">
      <c r="A7282"/>
      <c r="E7282"/>
    </row>
    <row r="7283" spans="1:5" x14ac:dyDescent="0.35">
      <c r="A7283"/>
      <c r="E7283"/>
    </row>
    <row r="7284" spans="1:5" x14ac:dyDescent="0.35">
      <c r="A7284"/>
      <c r="E7284"/>
    </row>
    <row r="7285" spans="1:5" x14ac:dyDescent="0.35">
      <c r="A7285"/>
      <c r="E7285"/>
    </row>
    <row r="7286" spans="1:5" x14ac:dyDescent="0.35">
      <c r="A7286"/>
      <c r="E7286"/>
    </row>
    <row r="7287" spans="1:5" x14ac:dyDescent="0.35">
      <c r="A7287"/>
      <c r="E7287"/>
    </row>
    <row r="7288" spans="1:5" x14ac:dyDescent="0.35">
      <c r="A7288"/>
      <c r="E7288"/>
    </row>
    <row r="7289" spans="1:5" x14ac:dyDescent="0.35">
      <c r="A7289"/>
      <c r="E7289"/>
    </row>
    <row r="7290" spans="1:5" x14ac:dyDescent="0.35">
      <c r="A7290"/>
      <c r="E7290"/>
    </row>
    <row r="7291" spans="1:5" x14ac:dyDescent="0.35">
      <c r="A7291"/>
      <c r="E7291"/>
    </row>
    <row r="7292" spans="1:5" x14ac:dyDescent="0.35">
      <c r="A7292"/>
      <c r="E7292"/>
    </row>
    <row r="7293" spans="1:5" x14ac:dyDescent="0.35">
      <c r="A7293"/>
      <c r="E7293"/>
    </row>
    <row r="7294" spans="1:5" x14ac:dyDescent="0.35">
      <c r="A7294"/>
      <c r="E7294"/>
    </row>
    <row r="7295" spans="1:5" x14ac:dyDescent="0.35">
      <c r="A7295"/>
      <c r="E7295"/>
    </row>
    <row r="7296" spans="1:5" x14ac:dyDescent="0.35">
      <c r="A7296"/>
      <c r="E7296"/>
    </row>
    <row r="7297" spans="1:5" x14ac:dyDescent="0.35">
      <c r="A7297"/>
      <c r="E7297"/>
    </row>
    <row r="7298" spans="1:5" x14ac:dyDescent="0.35">
      <c r="A7298"/>
      <c r="E7298"/>
    </row>
    <row r="7299" spans="1:5" x14ac:dyDescent="0.35">
      <c r="A7299"/>
      <c r="E7299"/>
    </row>
    <row r="7300" spans="1:5" x14ac:dyDescent="0.35">
      <c r="A7300"/>
      <c r="E7300"/>
    </row>
    <row r="7301" spans="1:5" x14ac:dyDescent="0.35">
      <c r="A7301"/>
      <c r="E7301"/>
    </row>
    <row r="7302" spans="1:5" x14ac:dyDescent="0.35">
      <c r="A7302"/>
      <c r="E7302"/>
    </row>
    <row r="7303" spans="1:5" x14ac:dyDescent="0.35">
      <c r="A7303"/>
      <c r="E7303"/>
    </row>
    <row r="7304" spans="1:5" x14ac:dyDescent="0.35">
      <c r="A7304"/>
      <c r="E7304"/>
    </row>
    <row r="7305" spans="1:5" x14ac:dyDescent="0.35">
      <c r="A7305"/>
      <c r="E7305"/>
    </row>
    <row r="7306" spans="1:5" x14ac:dyDescent="0.35">
      <c r="A7306"/>
      <c r="E7306"/>
    </row>
    <row r="7307" spans="1:5" x14ac:dyDescent="0.35">
      <c r="A7307"/>
      <c r="E7307"/>
    </row>
    <row r="7308" spans="1:5" x14ac:dyDescent="0.35">
      <c r="A7308"/>
      <c r="E7308"/>
    </row>
    <row r="7309" spans="1:5" x14ac:dyDescent="0.35">
      <c r="A7309"/>
      <c r="E7309"/>
    </row>
    <row r="7310" spans="1:5" x14ac:dyDescent="0.35">
      <c r="A7310"/>
      <c r="E7310"/>
    </row>
    <row r="7311" spans="1:5" x14ac:dyDescent="0.35">
      <c r="A7311"/>
      <c r="E7311"/>
    </row>
    <row r="7312" spans="1:5" x14ac:dyDescent="0.35">
      <c r="A7312"/>
      <c r="E7312"/>
    </row>
    <row r="7313" spans="1:5" x14ac:dyDescent="0.35">
      <c r="A7313"/>
      <c r="E7313"/>
    </row>
    <row r="7314" spans="1:5" x14ac:dyDescent="0.35">
      <c r="A7314"/>
      <c r="E7314"/>
    </row>
    <row r="7315" spans="1:5" x14ac:dyDescent="0.35">
      <c r="A7315"/>
      <c r="E7315"/>
    </row>
    <row r="7316" spans="1:5" x14ac:dyDescent="0.35">
      <c r="A7316"/>
      <c r="E7316"/>
    </row>
    <row r="7317" spans="1:5" x14ac:dyDescent="0.35">
      <c r="A7317"/>
      <c r="E7317"/>
    </row>
    <row r="7318" spans="1:5" x14ac:dyDescent="0.35">
      <c r="A7318"/>
      <c r="E7318"/>
    </row>
    <row r="7319" spans="1:5" x14ac:dyDescent="0.35">
      <c r="A7319"/>
      <c r="E7319"/>
    </row>
    <row r="7320" spans="1:5" x14ac:dyDescent="0.35">
      <c r="A7320"/>
      <c r="E7320"/>
    </row>
    <row r="7321" spans="1:5" x14ac:dyDescent="0.35">
      <c r="A7321"/>
      <c r="E7321"/>
    </row>
    <row r="7322" spans="1:5" x14ac:dyDescent="0.35">
      <c r="A7322"/>
      <c r="E7322"/>
    </row>
    <row r="7323" spans="1:5" x14ac:dyDescent="0.35">
      <c r="A7323"/>
      <c r="E7323"/>
    </row>
    <row r="7324" spans="1:5" x14ac:dyDescent="0.35">
      <c r="A7324"/>
      <c r="E7324"/>
    </row>
    <row r="7325" spans="1:5" x14ac:dyDescent="0.35">
      <c r="A7325"/>
      <c r="E7325"/>
    </row>
    <row r="7326" spans="1:5" x14ac:dyDescent="0.35">
      <c r="A7326"/>
      <c r="E7326"/>
    </row>
    <row r="7327" spans="1:5" x14ac:dyDescent="0.35">
      <c r="A7327"/>
      <c r="E7327"/>
    </row>
    <row r="7328" spans="1:5" x14ac:dyDescent="0.35">
      <c r="A7328"/>
      <c r="E7328"/>
    </row>
    <row r="7329" spans="1:5" x14ac:dyDescent="0.35">
      <c r="A7329"/>
      <c r="E7329"/>
    </row>
    <row r="7330" spans="1:5" x14ac:dyDescent="0.35">
      <c r="A7330"/>
      <c r="E7330"/>
    </row>
    <row r="7331" spans="1:5" x14ac:dyDescent="0.35">
      <c r="A7331"/>
      <c r="E7331"/>
    </row>
    <row r="7332" spans="1:5" x14ac:dyDescent="0.35">
      <c r="A7332"/>
      <c r="E7332"/>
    </row>
    <row r="7333" spans="1:5" x14ac:dyDescent="0.35">
      <c r="A7333"/>
      <c r="E7333"/>
    </row>
    <row r="7334" spans="1:5" x14ac:dyDescent="0.35">
      <c r="A7334"/>
      <c r="E7334"/>
    </row>
    <row r="7335" spans="1:5" x14ac:dyDescent="0.35">
      <c r="A7335"/>
      <c r="E7335"/>
    </row>
    <row r="7336" spans="1:5" x14ac:dyDescent="0.35">
      <c r="A7336"/>
      <c r="E7336"/>
    </row>
    <row r="7337" spans="1:5" x14ac:dyDescent="0.35">
      <c r="A7337"/>
      <c r="E7337"/>
    </row>
    <row r="7338" spans="1:5" x14ac:dyDescent="0.35">
      <c r="A7338"/>
      <c r="E7338"/>
    </row>
    <row r="7339" spans="1:5" x14ac:dyDescent="0.35">
      <c r="A7339"/>
      <c r="E7339"/>
    </row>
    <row r="7340" spans="1:5" x14ac:dyDescent="0.35">
      <c r="A7340"/>
      <c r="E7340"/>
    </row>
    <row r="7341" spans="1:5" x14ac:dyDescent="0.35">
      <c r="A7341"/>
      <c r="E7341"/>
    </row>
    <row r="7342" spans="1:5" x14ac:dyDescent="0.35">
      <c r="A7342"/>
      <c r="E7342"/>
    </row>
    <row r="7343" spans="1:5" x14ac:dyDescent="0.35">
      <c r="A7343"/>
      <c r="E7343"/>
    </row>
    <row r="7344" spans="1:5" x14ac:dyDescent="0.35">
      <c r="A7344"/>
      <c r="E7344"/>
    </row>
    <row r="7345" spans="1:5" x14ac:dyDescent="0.35">
      <c r="A7345"/>
      <c r="E7345"/>
    </row>
    <row r="7346" spans="1:5" x14ac:dyDescent="0.35">
      <c r="A7346"/>
      <c r="E7346"/>
    </row>
    <row r="7347" spans="1:5" x14ac:dyDescent="0.35">
      <c r="A7347"/>
      <c r="E7347"/>
    </row>
    <row r="7348" spans="1:5" x14ac:dyDescent="0.35">
      <c r="A7348"/>
      <c r="E7348"/>
    </row>
    <row r="7349" spans="1:5" x14ac:dyDescent="0.35">
      <c r="A7349"/>
      <c r="E7349"/>
    </row>
    <row r="7350" spans="1:5" x14ac:dyDescent="0.35">
      <c r="A7350"/>
      <c r="E7350"/>
    </row>
    <row r="7351" spans="1:5" x14ac:dyDescent="0.35">
      <c r="A7351"/>
      <c r="E7351"/>
    </row>
    <row r="7352" spans="1:5" x14ac:dyDescent="0.35">
      <c r="A7352"/>
      <c r="E7352"/>
    </row>
    <row r="7353" spans="1:5" x14ac:dyDescent="0.35">
      <c r="A7353"/>
      <c r="E7353"/>
    </row>
    <row r="7354" spans="1:5" x14ac:dyDescent="0.35">
      <c r="A7354"/>
      <c r="E7354"/>
    </row>
    <row r="7355" spans="1:5" x14ac:dyDescent="0.35">
      <c r="A7355"/>
      <c r="E7355"/>
    </row>
    <row r="7356" spans="1:5" x14ac:dyDescent="0.35">
      <c r="A7356"/>
      <c r="E7356"/>
    </row>
    <row r="7357" spans="1:5" x14ac:dyDescent="0.35">
      <c r="A7357"/>
      <c r="E7357"/>
    </row>
    <row r="7358" spans="1:5" x14ac:dyDescent="0.35">
      <c r="A7358"/>
      <c r="E7358"/>
    </row>
    <row r="7359" spans="1:5" x14ac:dyDescent="0.35">
      <c r="A7359"/>
      <c r="E7359"/>
    </row>
    <row r="7360" spans="1:5" x14ac:dyDescent="0.35">
      <c r="A7360"/>
      <c r="E7360"/>
    </row>
    <row r="7361" spans="1:5" x14ac:dyDescent="0.35">
      <c r="A7361"/>
      <c r="E7361"/>
    </row>
    <row r="7362" spans="1:5" x14ac:dyDescent="0.35">
      <c r="A7362"/>
      <c r="E7362"/>
    </row>
    <row r="7363" spans="1:5" x14ac:dyDescent="0.35">
      <c r="A7363"/>
      <c r="E7363"/>
    </row>
    <row r="7364" spans="1:5" x14ac:dyDescent="0.35">
      <c r="A7364"/>
      <c r="E7364"/>
    </row>
    <row r="7365" spans="1:5" x14ac:dyDescent="0.35">
      <c r="A7365"/>
      <c r="E7365"/>
    </row>
    <row r="7366" spans="1:5" x14ac:dyDescent="0.35">
      <c r="A7366"/>
      <c r="E7366"/>
    </row>
    <row r="7367" spans="1:5" x14ac:dyDescent="0.35">
      <c r="A7367"/>
      <c r="E7367"/>
    </row>
    <row r="7368" spans="1:5" x14ac:dyDescent="0.35">
      <c r="A7368"/>
      <c r="E7368"/>
    </row>
    <row r="7369" spans="1:5" x14ac:dyDescent="0.35">
      <c r="A7369"/>
      <c r="E7369"/>
    </row>
    <row r="7370" spans="1:5" x14ac:dyDescent="0.35">
      <c r="A7370"/>
      <c r="E7370"/>
    </row>
    <row r="7371" spans="1:5" x14ac:dyDescent="0.35">
      <c r="A7371"/>
      <c r="E7371"/>
    </row>
    <row r="7372" spans="1:5" x14ac:dyDescent="0.35">
      <c r="A7372"/>
      <c r="E7372"/>
    </row>
    <row r="7373" spans="1:5" x14ac:dyDescent="0.35">
      <c r="A7373"/>
      <c r="E7373"/>
    </row>
    <row r="7374" spans="1:5" x14ac:dyDescent="0.35">
      <c r="A7374"/>
      <c r="E7374"/>
    </row>
    <row r="7375" spans="1:5" x14ac:dyDescent="0.35">
      <c r="A7375"/>
      <c r="E7375"/>
    </row>
    <row r="7376" spans="1:5" x14ac:dyDescent="0.35">
      <c r="A7376"/>
      <c r="E7376"/>
    </row>
    <row r="7377" spans="1:5" x14ac:dyDescent="0.35">
      <c r="A7377"/>
      <c r="E7377"/>
    </row>
    <row r="7378" spans="1:5" x14ac:dyDescent="0.35">
      <c r="A7378"/>
      <c r="E7378"/>
    </row>
    <row r="7379" spans="1:5" x14ac:dyDescent="0.35">
      <c r="A7379"/>
      <c r="E7379"/>
    </row>
    <row r="7380" spans="1:5" x14ac:dyDescent="0.35">
      <c r="A7380"/>
      <c r="E7380"/>
    </row>
    <row r="7381" spans="1:5" x14ac:dyDescent="0.35">
      <c r="A7381"/>
      <c r="E7381"/>
    </row>
    <row r="7382" spans="1:5" x14ac:dyDescent="0.35">
      <c r="A7382"/>
      <c r="E7382"/>
    </row>
    <row r="7383" spans="1:5" x14ac:dyDescent="0.35">
      <c r="A7383"/>
      <c r="E7383"/>
    </row>
    <row r="7384" spans="1:5" x14ac:dyDescent="0.35">
      <c r="A7384"/>
      <c r="E7384"/>
    </row>
    <row r="7385" spans="1:5" x14ac:dyDescent="0.35">
      <c r="A7385"/>
      <c r="E7385"/>
    </row>
    <row r="7386" spans="1:5" x14ac:dyDescent="0.35">
      <c r="A7386"/>
      <c r="E7386"/>
    </row>
    <row r="7387" spans="1:5" x14ac:dyDescent="0.35">
      <c r="A7387"/>
      <c r="E7387"/>
    </row>
    <row r="7388" spans="1:5" x14ac:dyDescent="0.35">
      <c r="A7388"/>
      <c r="E7388"/>
    </row>
    <row r="7389" spans="1:5" x14ac:dyDescent="0.35">
      <c r="A7389"/>
      <c r="E7389"/>
    </row>
    <row r="7390" spans="1:5" x14ac:dyDescent="0.35">
      <c r="A7390"/>
      <c r="E7390"/>
    </row>
    <row r="7391" spans="1:5" x14ac:dyDescent="0.35">
      <c r="A7391"/>
      <c r="E7391"/>
    </row>
    <row r="7392" spans="1:5" x14ac:dyDescent="0.35">
      <c r="A7392"/>
      <c r="E7392"/>
    </row>
    <row r="7393" spans="1:5" x14ac:dyDescent="0.35">
      <c r="A7393"/>
      <c r="E7393"/>
    </row>
    <row r="7394" spans="1:5" x14ac:dyDescent="0.35">
      <c r="A7394"/>
      <c r="E7394"/>
    </row>
    <row r="7395" spans="1:5" x14ac:dyDescent="0.35">
      <c r="A7395"/>
      <c r="E7395"/>
    </row>
    <row r="7396" spans="1:5" x14ac:dyDescent="0.35">
      <c r="A7396"/>
      <c r="E7396"/>
    </row>
    <row r="7397" spans="1:5" x14ac:dyDescent="0.35">
      <c r="A7397"/>
      <c r="E7397"/>
    </row>
    <row r="7398" spans="1:5" x14ac:dyDescent="0.35">
      <c r="A7398"/>
      <c r="E7398"/>
    </row>
    <row r="7399" spans="1:5" x14ac:dyDescent="0.35">
      <c r="A7399"/>
      <c r="E7399"/>
    </row>
    <row r="7400" spans="1:5" x14ac:dyDescent="0.35">
      <c r="A7400"/>
      <c r="E7400"/>
    </row>
    <row r="7401" spans="1:5" x14ac:dyDescent="0.35">
      <c r="A7401"/>
      <c r="E7401"/>
    </row>
    <row r="7402" spans="1:5" x14ac:dyDescent="0.35">
      <c r="A7402"/>
      <c r="E7402"/>
    </row>
    <row r="7403" spans="1:5" x14ac:dyDescent="0.35">
      <c r="A7403"/>
      <c r="E7403"/>
    </row>
    <row r="7404" spans="1:5" x14ac:dyDescent="0.35">
      <c r="A7404"/>
      <c r="E7404"/>
    </row>
    <row r="7405" spans="1:5" x14ac:dyDescent="0.35">
      <c r="A7405"/>
      <c r="E7405"/>
    </row>
    <row r="7406" spans="1:5" x14ac:dyDescent="0.35">
      <c r="A7406"/>
      <c r="E7406"/>
    </row>
    <row r="7407" spans="1:5" x14ac:dyDescent="0.35">
      <c r="A7407"/>
      <c r="E7407"/>
    </row>
    <row r="7408" spans="1:5" x14ac:dyDescent="0.35">
      <c r="A7408"/>
      <c r="E7408"/>
    </row>
    <row r="7409" spans="1:5" x14ac:dyDescent="0.35">
      <c r="A7409"/>
      <c r="E7409"/>
    </row>
    <row r="7410" spans="1:5" x14ac:dyDescent="0.35">
      <c r="A7410"/>
      <c r="E7410"/>
    </row>
    <row r="7411" spans="1:5" x14ac:dyDescent="0.35">
      <c r="A7411"/>
      <c r="E7411"/>
    </row>
    <row r="7412" spans="1:5" x14ac:dyDescent="0.35">
      <c r="A7412"/>
      <c r="E7412"/>
    </row>
    <row r="7413" spans="1:5" x14ac:dyDescent="0.35">
      <c r="A7413"/>
      <c r="E7413"/>
    </row>
    <row r="7414" spans="1:5" x14ac:dyDescent="0.35">
      <c r="A7414"/>
      <c r="E7414"/>
    </row>
    <row r="7415" spans="1:5" x14ac:dyDescent="0.35">
      <c r="A7415"/>
      <c r="E7415"/>
    </row>
    <row r="7416" spans="1:5" x14ac:dyDescent="0.35">
      <c r="A7416"/>
      <c r="E7416"/>
    </row>
    <row r="7417" spans="1:5" x14ac:dyDescent="0.35">
      <c r="A7417"/>
      <c r="E7417"/>
    </row>
    <row r="7418" spans="1:5" x14ac:dyDescent="0.35">
      <c r="A7418"/>
      <c r="E7418"/>
    </row>
    <row r="7419" spans="1:5" x14ac:dyDescent="0.35">
      <c r="A7419"/>
      <c r="E7419"/>
    </row>
    <row r="7420" spans="1:5" x14ac:dyDescent="0.35">
      <c r="A7420"/>
      <c r="E7420"/>
    </row>
    <row r="7421" spans="1:5" x14ac:dyDescent="0.35">
      <c r="A7421"/>
      <c r="E7421"/>
    </row>
    <row r="7422" spans="1:5" x14ac:dyDescent="0.35">
      <c r="A7422"/>
      <c r="E7422"/>
    </row>
    <row r="7423" spans="1:5" x14ac:dyDescent="0.35">
      <c r="A7423"/>
      <c r="E7423"/>
    </row>
    <row r="7424" spans="1:5" x14ac:dyDescent="0.35">
      <c r="A7424"/>
      <c r="E7424"/>
    </row>
    <row r="7425" spans="1:5" x14ac:dyDescent="0.35">
      <c r="A7425"/>
      <c r="E7425"/>
    </row>
    <row r="7426" spans="1:5" x14ac:dyDescent="0.35">
      <c r="A7426"/>
      <c r="E7426"/>
    </row>
    <row r="7427" spans="1:5" x14ac:dyDescent="0.35">
      <c r="A7427"/>
      <c r="E7427"/>
    </row>
    <row r="7428" spans="1:5" x14ac:dyDescent="0.35">
      <c r="A7428"/>
      <c r="E7428"/>
    </row>
    <row r="7429" spans="1:5" x14ac:dyDescent="0.35">
      <c r="A7429"/>
      <c r="E7429"/>
    </row>
    <row r="7430" spans="1:5" x14ac:dyDescent="0.35">
      <c r="A7430"/>
      <c r="E7430"/>
    </row>
    <row r="7431" spans="1:5" x14ac:dyDescent="0.35">
      <c r="A7431"/>
      <c r="E7431"/>
    </row>
    <row r="7432" spans="1:5" x14ac:dyDescent="0.35">
      <c r="A7432"/>
      <c r="E7432"/>
    </row>
    <row r="7433" spans="1:5" x14ac:dyDescent="0.35">
      <c r="A7433"/>
      <c r="E7433"/>
    </row>
    <row r="7434" spans="1:5" x14ac:dyDescent="0.35">
      <c r="A7434"/>
      <c r="E7434"/>
    </row>
    <row r="7435" spans="1:5" x14ac:dyDescent="0.35">
      <c r="A7435"/>
      <c r="E7435"/>
    </row>
    <row r="7436" spans="1:5" x14ac:dyDescent="0.35">
      <c r="A7436"/>
      <c r="E7436"/>
    </row>
    <row r="7437" spans="1:5" x14ac:dyDescent="0.35">
      <c r="A7437"/>
      <c r="E7437"/>
    </row>
    <row r="7438" spans="1:5" x14ac:dyDescent="0.35">
      <c r="A7438"/>
      <c r="E7438"/>
    </row>
    <row r="7439" spans="1:5" x14ac:dyDescent="0.35">
      <c r="A7439"/>
      <c r="E7439"/>
    </row>
    <row r="7440" spans="1:5" x14ac:dyDescent="0.35">
      <c r="A7440"/>
      <c r="E7440"/>
    </row>
    <row r="7441" spans="1:5" x14ac:dyDescent="0.35">
      <c r="A7441"/>
      <c r="E7441"/>
    </row>
    <row r="7442" spans="1:5" x14ac:dyDescent="0.35">
      <c r="A7442"/>
      <c r="E7442"/>
    </row>
    <row r="7443" spans="1:5" x14ac:dyDescent="0.35">
      <c r="A7443"/>
      <c r="E7443"/>
    </row>
    <row r="7444" spans="1:5" x14ac:dyDescent="0.35">
      <c r="A7444"/>
      <c r="E7444"/>
    </row>
    <row r="7445" spans="1:5" x14ac:dyDescent="0.35">
      <c r="A7445"/>
      <c r="E7445"/>
    </row>
    <row r="7446" spans="1:5" x14ac:dyDescent="0.35">
      <c r="A7446"/>
      <c r="E7446"/>
    </row>
    <row r="7447" spans="1:5" x14ac:dyDescent="0.35">
      <c r="A7447"/>
      <c r="E7447"/>
    </row>
    <row r="7448" spans="1:5" x14ac:dyDescent="0.35">
      <c r="A7448"/>
      <c r="E7448"/>
    </row>
    <row r="7449" spans="1:5" x14ac:dyDescent="0.35">
      <c r="A7449"/>
      <c r="E7449"/>
    </row>
    <row r="7450" spans="1:5" x14ac:dyDescent="0.35">
      <c r="A7450"/>
      <c r="E7450"/>
    </row>
    <row r="7451" spans="1:5" x14ac:dyDescent="0.35">
      <c r="A7451"/>
      <c r="E7451"/>
    </row>
    <row r="7452" spans="1:5" x14ac:dyDescent="0.35">
      <c r="A7452"/>
      <c r="E7452"/>
    </row>
    <row r="7453" spans="1:5" x14ac:dyDescent="0.35">
      <c r="A7453"/>
      <c r="E7453"/>
    </row>
    <row r="7454" spans="1:5" x14ac:dyDescent="0.35">
      <c r="A7454"/>
      <c r="E7454"/>
    </row>
    <row r="7455" spans="1:5" x14ac:dyDescent="0.35">
      <c r="A7455"/>
      <c r="E7455"/>
    </row>
    <row r="7456" spans="1:5" x14ac:dyDescent="0.35">
      <c r="A7456"/>
      <c r="E7456"/>
    </row>
    <row r="7457" spans="1:5" x14ac:dyDescent="0.35">
      <c r="A7457"/>
      <c r="E7457"/>
    </row>
    <row r="7458" spans="1:5" x14ac:dyDescent="0.35">
      <c r="A7458"/>
      <c r="E7458"/>
    </row>
    <row r="7459" spans="1:5" x14ac:dyDescent="0.35">
      <c r="A7459"/>
      <c r="E7459"/>
    </row>
    <row r="7460" spans="1:5" x14ac:dyDescent="0.35">
      <c r="A7460"/>
      <c r="E7460"/>
    </row>
    <row r="7461" spans="1:5" x14ac:dyDescent="0.35">
      <c r="A7461"/>
      <c r="E7461"/>
    </row>
    <row r="7462" spans="1:5" x14ac:dyDescent="0.35">
      <c r="A7462"/>
      <c r="E7462"/>
    </row>
    <row r="7463" spans="1:5" x14ac:dyDescent="0.35">
      <c r="A7463"/>
      <c r="E7463"/>
    </row>
    <row r="7464" spans="1:5" x14ac:dyDescent="0.35">
      <c r="A7464"/>
      <c r="E7464"/>
    </row>
    <row r="7465" spans="1:5" x14ac:dyDescent="0.35">
      <c r="A7465"/>
      <c r="E7465"/>
    </row>
    <row r="7466" spans="1:5" x14ac:dyDescent="0.35">
      <c r="A7466"/>
      <c r="E7466"/>
    </row>
    <row r="7467" spans="1:5" x14ac:dyDescent="0.35">
      <c r="A7467"/>
      <c r="E7467"/>
    </row>
    <row r="7468" spans="1:5" x14ac:dyDescent="0.35">
      <c r="A7468"/>
      <c r="E7468"/>
    </row>
    <row r="7469" spans="1:5" x14ac:dyDescent="0.35">
      <c r="A7469"/>
      <c r="E7469"/>
    </row>
    <row r="7470" spans="1:5" x14ac:dyDescent="0.35">
      <c r="A7470"/>
      <c r="E7470"/>
    </row>
    <row r="7471" spans="1:5" x14ac:dyDescent="0.35">
      <c r="A7471"/>
      <c r="E7471"/>
    </row>
    <row r="7472" spans="1:5" x14ac:dyDescent="0.35">
      <c r="A7472"/>
      <c r="E7472"/>
    </row>
    <row r="7473" spans="1:5" x14ac:dyDescent="0.35">
      <c r="A7473"/>
      <c r="E7473"/>
    </row>
    <row r="7474" spans="1:5" x14ac:dyDescent="0.35">
      <c r="A7474"/>
      <c r="E7474"/>
    </row>
    <row r="7475" spans="1:5" x14ac:dyDescent="0.35">
      <c r="A7475"/>
      <c r="E7475"/>
    </row>
    <row r="7476" spans="1:5" x14ac:dyDescent="0.35">
      <c r="A7476"/>
      <c r="E7476"/>
    </row>
    <row r="7477" spans="1:5" x14ac:dyDescent="0.35">
      <c r="A7477"/>
      <c r="E7477"/>
    </row>
    <row r="7478" spans="1:5" x14ac:dyDescent="0.35">
      <c r="A7478"/>
      <c r="E7478"/>
    </row>
    <row r="7479" spans="1:5" x14ac:dyDescent="0.35">
      <c r="A7479"/>
      <c r="E7479"/>
    </row>
    <row r="7480" spans="1:5" x14ac:dyDescent="0.35">
      <c r="A7480"/>
      <c r="E7480"/>
    </row>
    <row r="7481" spans="1:5" x14ac:dyDescent="0.35">
      <c r="A7481"/>
      <c r="E7481"/>
    </row>
    <row r="7482" spans="1:5" x14ac:dyDescent="0.35">
      <c r="A7482"/>
      <c r="E7482"/>
    </row>
    <row r="7483" spans="1:5" x14ac:dyDescent="0.35">
      <c r="A7483"/>
      <c r="E7483"/>
    </row>
    <row r="7484" spans="1:5" x14ac:dyDescent="0.35">
      <c r="A7484"/>
      <c r="E7484"/>
    </row>
    <row r="7485" spans="1:5" x14ac:dyDescent="0.35">
      <c r="A7485"/>
      <c r="E7485"/>
    </row>
    <row r="7486" spans="1:5" x14ac:dyDescent="0.35">
      <c r="A7486"/>
      <c r="E7486"/>
    </row>
    <row r="7487" spans="1:5" x14ac:dyDescent="0.35">
      <c r="A7487"/>
      <c r="E7487"/>
    </row>
    <row r="7488" spans="1:5" x14ac:dyDescent="0.35">
      <c r="A7488"/>
      <c r="E7488"/>
    </row>
    <row r="7489" spans="1:5" x14ac:dyDescent="0.35">
      <c r="A7489"/>
      <c r="E7489"/>
    </row>
    <row r="7490" spans="1:5" x14ac:dyDescent="0.35">
      <c r="A7490"/>
      <c r="E7490"/>
    </row>
    <row r="7491" spans="1:5" x14ac:dyDescent="0.35">
      <c r="A7491"/>
      <c r="E7491"/>
    </row>
    <row r="7492" spans="1:5" x14ac:dyDescent="0.35">
      <c r="A7492"/>
      <c r="E7492"/>
    </row>
    <row r="7493" spans="1:5" x14ac:dyDescent="0.35">
      <c r="A7493"/>
      <c r="E7493"/>
    </row>
    <row r="7494" spans="1:5" x14ac:dyDescent="0.35">
      <c r="A7494"/>
      <c r="E7494"/>
    </row>
    <row r="7495" spans="1:5" x14ac:dyDescent="0.35">
      <c r="A7495"/>
      <c r="E7495"/>
    </row>
    <row r="7496" spans="1:5" x14ac:dyDescent="0.35">
      <c r="A7496"/>
      <c r="E7496"/>
    </row>
    <row r="7497" spans="1:5" x14ac:dyDescent="0.35">
      <c r="A7497"/>
      <c r="E7497"/>
    </row>
    <row r="7498" spans="1:5" x14ac:dyDescent="0.35">
      <c r="A7498"/>
      <c r="E7498"/>
    </row>
    <row r="7499" spans="1:5" x14ac:dyDescent="0.35">
      <c r="A7499"/>
      <c r="E7499"/>
    </row>
    <row r="7500" spans="1:5" x14ac:dyDescent="0.35">
      <c r="A7500"/>
      <c r="E7500"/>
    </row>
    <row r="7501" spans="1:5" x14ac:dyDescent="0.35">
      <c r="A7501"/>
      <c r="E7501"/>
    </row>
    <row r="7502" spans="1:5" x14ac:dyDescent="0.35">
      <c r="A7502"/>
      <c r="E7502"/>
    </row>
    <row r="7503" spans="1:5" x14ac:dyDescent="0.35">
      <c r="A7503"/>
      <c r="E7503"/>
    </row>
    <row r="7504" spans="1:5" x14ac:dyDescent="0.35">
      <c r="A7504"/>
      <c r="E7504"/>
    </row>
    <row r="7505" spans="1:5" x14ac:dyDescent="0.35">
      <c r="A7505"/>
      <c r="E7505"/>
    </row>
    <row r="7506" spans="1:5" x14ac:dyDescent="0.35">
      <c r="A7506"/>
      <c r="E7506"/>
    </row>
    <row r="7507" spans="1:5" x14ac:dyDescent="0.35">
      <c r="A7507"/>
      <c r="E7507"/>
    </row>
    <row r="7508" spans="1:5" x14ac:dyDescent="0.35">
      <c r="A7508"/>
      <c r="E7508"/>
    </row>
    <row r="7509" spans="1:5" x14ac:dyDescent="0.35">
      <c r="A7509"/>
      <c r="E7509"/>
    </row>
    <row r="7510" spans="1:5" x14ac:dyDescent="0.35">
      <c r="A7510"/>
      <c r="E7510"/>
    </row>
    <row r="7511" spans="1:5" x14ac:dyDescent="0.35">
      <c r="A7511"/>
      <c r="E7511"/>
    </row>
    <row r="7512" spans="1:5" x14ac:dyDescent="0.35">
      <c r="A7512"/>
      <c r="E7512"/>
    </row>
    <row r="7513" spans="1:5" x14ac:dyDescent="0.35">
      <c r="A7513"/>
      <c r="E7513"/>
    </row>
    <row r="7514" spans="1:5" x14ac:dyDescent="0.35">
      <c r="A7514"/>
      <c r="E7514"/>
    </row>
    <row r="7515" spans="1:5" x14ac:dyDescent="0.35">
      <c r="A7515"/>
      <c r="E7515"/>
    </row>
    <row r="7516" spans="1:5" x14ac:dyDescent="0.35">
      <c r="A7516"/>
      <c r="E7516"/>
    </row>
    <row r="7517" spans="1:5" x14ac:dyDescent="0.35">
      <c r="A7517"/>
      <c r="E7517"/>
    </row>
    <row r="7518" spans="1:5" x14ac:dyDescent="0.35">
      <c r="A7518"/>
      <c r="E7518"/>
    </row>
    <row r="7519" spans="1:5" x14ac:dyDescent="0.35">
      <c r="A7519"/>
      <c r="E7519"/>
    </row>
    <row r="7520" spans="1:5" x14ac:dyDescent="0.35">
      <c r="A7520"/>
      <c r="E7520"/>
    </row>
    <row r="7521" spans="1:5" x14ac:dyDescent="0.35">
      <c r="A7521"/>
      <c r="E7521"/>
    </row>
    <row r="7522" spans="1:5" x14ac:dyDescent="0.35">
      <c r="A7522"/>
      <c r="E7522"/>
    </row>
    <row r="7523" spans="1:5" x14ac:dyDescent="0.35">
      <c r="A7523"/>
      <c r="E7523"/>
    </row>
    <row r="7524" spans="1:5" x14ac:dyDescent="0.35">
      <c r="A7524"/>
      <c r="E7524"/>
    </row>
    <row r="7525" spans="1:5" x14ac:dyDescent="0.35">
      <c r="A7525"/>
      <c r="E7525"/>
    </row>
    <row r="7526" spans="1:5" x14ac:dyDescent="0.35">
      <c r="A7526"/>
      <c r="E7526"/>
    </row>
    <row r="7527" spans="1:5" x14ac:dyDescent="0.35">
      <c r="A7527"/>
      <c r="E7527"/>
    </row>
    <row r="7528" spans="1:5" x14ac:dyDescent="0.35">
      <c r="A7528"/>
      <c r="E7528"/>
    </row>
    <row r="7529" spans="1:5" x14ac:dyDescent="0.35">
      <c r="A7529"/>
      <c r="E7529"/>
    </row>
    <row r="7530" spans="1:5" x14ac:dyDescent="0.35">
      <c r="A7530"/>
      <c r="E7530"/>
    </row>
    <row r="7531" spans="1:5" x14ac:dyDescent="0.35">
      <c r="A7531"/>
      <c r="E7531"/>
    </row>
    <row r="7532" spans="1:5" x14ac:dyDescent="0.35">
      <c r="A7532"/>
      <c r="E7532"/>
    </row>
    <row r="7533" spans="1:5" x14ac:dyDescent="0.35">
      <c r="A7533"/>
      <c r="E7533"/>
    </row>
    <row r="7534" spans="1:5" x14ac:dyDescent="0.35">
      <c r="A7534"/>
      <c r="E7534"/>
    </row>
    <row r="7535" spans="1:5" x14ac:dyDescent="0.35">
      <c r="A7535"/>
      <c r="E7535"/>
    </row>
    <row r="7536" spans="1:5" x14ac:dyDescent="0.35">
      <c r="A7536"/>
      <c r="E7536"/>
    </row>
    <row r="7537" spans="1:5" x14ac:dyDescent="0.35">
      <c r="A7537"/>
      <c r="E7537"/>
    </row>
    <row r="7538" spans="1:5" x14ac:dyDescent="0.35">
      <c r="A7538"/>
      <c r="E7538"/>
    </row>
    <row r="7539" spans="1:5" x14ac:dyDescent="0.35">
      <c r="A7539"/>
      <c r="E7539"/>
    </row>
    <row r="7540" spans="1:5" x14ac:dyDescent="0.35">
      <c r="A7540"/>
      <c r="E7540"/>
    </row>
    <row r="7541" spans="1:5" x14ac:dyDescent="0.35">
      <c r="A7541"/>
      <c r="E7541"/>
    </row>
    <row r="7542" spans="1:5" x14ac:dyDescent="0.35">
      <c r="A7542"/>
      <c r="E7542"/>
    </row>
    <row r="7543" spans="1:5" x14ac:dyDescent="0.35">
      <c r="A7543"/>
      <c r="E7543"/>
    </row>
    <row r="7544" spans="1:5" x14ac:dyDescent="0.35">
      <c r="A7544"/>
      <c r="E7544"/>
    </row>
    <row r="7545" spans="1:5" x14ac:dyDescent="0.35">
      <c r="A7545"/>
      <c r="E7545"/>
    </row>
    <row r="7546" spans="1:5" x14ac:dyDescent="0.35">
      <c r="A7546"/>
      <c r="E7546"/>
    </row>
    <row r="7547" spans="1:5" x14ac:dyDescent="0.35">
      <c r="A7547"/>
      <c r="E7547"/>
    </row>
    <row r="7548" spans="1:5" x14ac:dyDescent="0.35">
      <c r="A7548"/>
      <c r="E7548"/>
    </row>
    <row r="7549" spans="1:5" x14ac:dyDescent="0.35">
      <c r="A7549"/>
      <c r="E7549"/>
    </row>
    <row r="7550" spans="1:5" x14ac:dyDescent="0.35">
      <c r="A7550"/>
      <c r="E7550"/>
    </row>
    <row r="7551" spans="1:5" x14ac:dyDescent="0.35">
      <c r="A7551"/>
      <c r="E7551"/>
    </row>
    <row r="7552" spans="1:5" x14ac:dyDescent="0.35">
      <c r="A7552"/>
      <c r="E7552"/>
    </row>
    <row r="7553" spans="1:5" x14ac:dyDescent="0.35">
      <c r="A7553"/>
      <c r="E7553"/>
    </row>
    <row r="7554" spans="1:5" x14ac:dyDescent="0.35">
      <c r="A7554"/>
      <c r="E7554"/>
    </row>
    <row r="7555" spans="1:5" x14ac:dyDescent="0.35">
      <c r="A7555"/>
      <c r="E7555"/>
    </row>
    <row r="7556" spans="1:5" x14ac:dyDescent="0.35">
      <c r="A7556"/>
      <c r="E7556"/>
    </row>
    <row r="7557" spans="1:5" x14ac:dyDescent="0.35">
      <c r="A7557"/>
      <c r="E7557"/>
    </row>
    <row r="7558" spans="1:5" x14ac:dyDescent="0.35">
      <c r="A7558"/>
      <c r="E7558"/>
    </row>
    <row r="7559" spans="1:5" x14ac:dyDescent="0.35">
      <c r="A7559"/>
      <c r="E7559"/>
    </row>
    <row r="7560" spans="1:5" x14ac:dyDescent="0.35">
      <c r="A7560"/>
      <c r="E7560"/>
    </row>
    <row r="7561" spans="1:5" x14ac:dyDescent="0.35">
      <c r="A7561"/>
      <c r="E7561"/>
    </row>
    <row r="7562" spans="1:5" x14ac:dyDescent="0.35">
      <c r="A7562"/>
      <c r="E7562"/>
    </row>
    <row r="7563" spans="1:5" x14ac:dyDescent="0.35">
      <c r="A7563"/>
      <c r="E7563"/>
    </row>
    <row r="7564" spans="1:5" x14ac:dyDescent="0.35">
      <c r="A7564"/>
      <c r="E7564"/>
    </row>
    <row r="7565" spans="1:5" x14ac:dyDescent="0.35">
      <c r="A7565"/>
      <c r="E7565"/>
    </row>
    <row r="7566" spans="1:5" x14ac:dyDescent="0.35">
      <c r="A7566"/>
      <c r="E7566"/>
    </row>
    <row r="7567" spans="1:5" x14ac:dyDescent="0.35">
      <c r="A7567"/>
      <c r="E7567"/>
    </row>
    <row r="7568" spans="1:5" x14ac:dyDescent="0.35">
      <c r="A7568"/>
      <c r="E7568"/>
    </row>
    <row r="7569" spans="1:5" x14ac:dyDescent="0.35">
      <c r="A7569"/>
      <c r="E7569"/>
    </row>
    <row r="7570" spans="1:5" x14ac:dyDescent="0.35">
      <c r="A7570"/>
      <c r="E7570"/>
    </row>
    <row r="7571" spans="1:5" x14ac:dyDescent="0.35">
      <c r="A7571"/>
      <c r="E7571"/>
    </row>
    <row r="7572" spans="1:5" x14ac:dyDescent="0.35">
      <c r="A7572"/>
      <c r="E7572"/>
    </row>
    <row r="7573" spans="1:5" x14ac:dyDescent="0.35">
      <c r="A7573"/>
      <c r="E7573"/>
    </row>
    <row r="7574" spans="1:5" x14ac:dyDescent="0.35">
      <c r="A7574"/>
      <c r="E7574"/>
    </row>
    <row r="7575" spans="1:5" x14ac:dyDescent="0.35">
      <c r="A7575"/>
      <c r="E7575"/>
    </row>
    <row r="7576" spans="1:5" x14ac:dyDescent="0.35">
      <c r="A7576"/>
      <c r="E7576"/>
    </row>
    <row r="7577" spans="1:5" x14ac:dyDescent="0.35">
      <c r="A7577"/>
      <c r="E7577"/>
    </row>
    <row r="7578" spans="1:5" x14ac:dyDescent="0.35">
      <c r="A7578"/>
      <c r="E7578"/>
    </row>
    <row r="7579" spans="1:5" x14ac:dyDescent="0.35">
      <c r="A7579"/>
      <c r="E7579"/>
    </row>
    <row r="7580" spans="1:5" x14ac:dyDescent="0.35">
      <c r="A7580"/>
      <c r="E7580"/>
    </row>
    <row r="7581" spans="1:5" x14ac:dyDescent="0.35">
      <c r="A7581"/>
      <c r="E7581"/>
    </row>
    <row r="7582" spans="1:5" x14ac:dyDescent="0.35">
      <c r="A7582"/>
      <c r="E7582"/>
    </row>
    <row r="7583" spans="1:5" x14ac:dyDescent="0.35">
      <c r="A7583"/>
      <c r="E7583"/>
    </row>
    <row r="7584" spans="1:5" x14ac:dyDescent="0.35">
      <c r="A7584"/>
      <c r="E7584"/>
    </row>
    <row r="7585" spans="1:5" x14ac:dyDescent="0.35">
      <c r="A7585"/>
      <c r="E7585"/>
    </row>
    <row r="7586" spans="1:5" x14ac:dyDescent="0.35">
      <c r="A7586"/>
      <c r="E7586"/>
    </row>
    <row r="7587" spans="1:5" x14ac:dyDescent="0.35">
      <c r="A7587"/>
      <c r="E7587"/>
    </row>
    <row r="7588" spans="1:5" x14ac:dyDescent="0.35">
      <c r="A7588"/>
      <c r="E7588"/>
    </row>
    <row r="7589" spans="1:5" x14ac:dyDescent="0.35">
      <c r="A7589"/>
      <c r="E7589"/>
    </row>
    <row r="7590" spans="1:5" x14ac:dyDescent="0.35">
      <c r="A7590"/>
      <c r="E7590"/>
    </row>
    <row r="7591" spans="1:5" x14ac:dyDescent="0.35">
      <c r="A7591"/>
      <c r="E7591"/>
    </row>
    <row r="7592" spans="1:5" x14ac:dyDescent="0.35">
      <c r="A7592"/>
      <c r="E7592"/>
    </row>
    <row r="7593" spans="1:5" x14ac:dyDescent="0.35">
      <c r="A7593"/>
      <c r="E7593"/>
    </row>
    <row r="7594" spans="1:5" x14ac:dyDescent="0.35">
      <c r="A7594"/>
      <c r="E7594"/>
    </row>
    <row r="7595" spans="1:5" x14ac:dyDescent="0.35">
      <c r="A7595"/>
      <c r="E7595"/>
    </row>
    <row r="7596" spans="1:5" x14ac:dyDescent="0.35">
      <c r="A7596"/>
      <c r="E7596"/>
    </row>
    <row r="7597" spans="1:5" x14ac:dyDescent="0.35">
      <c r="A7597"/>
      <c r="E7597"/>
    </row>
    <row r="7598" spans="1:5" x14ac:dyDescent="0.35">
      <c r="A7598"/>
      <c r="E7598"/>
    </row>
    <row r="7599" spans="1:5" x14ac:dyDescent="0.35">
      <c r="A7599"/>
      <c r="E7599"/>
    </row>
    <row r="7600" spans="1:5" x14ac:dyDescent="0.35">
      <c r="A7600"/>
      <c r="E7600"/>
    </row>
    <row r="7601" spans="1:5" x14ac:dyDescent="0.35">
      <c r="A7601"/>
      <c r="E7601"/>
    </row>
    <row r="7602" spans="1:5" x14ac:dyDescent="0.35">
      <c r="A7602"/>
      <c r="E7602"/>
    </row>
    <row r="7603" spans="1:5" x14ac:dyDescent="0.35">
      <c r="A7603"/>
      <c r="E7603"/>
    </row>
    <row r="7604" spans="1:5" x14ac:dyDescent="0.35">
      <c r="A7604"/>
      <c r="E7604"/>
    </row>
    <row r="7605" spans="1:5" x14ac:dyDescent="0.35">
      <c r="A7605"/>
      <c r="E7605"/>
    </row>
    <row r="7606" spans="1:5" x14ac:dyDescent="0.35">
      <c r="A7606"/>
      <c r="E7606"/>
    </row>
    <row r="7607" spans="1:5" x14ac:dyDescent="0.35">
      <c r="A7607"/>
      <c r="E7607"/>
    </row>
    <row r="7608" spans="1:5" x14ac:dyDescent="0.35">
      <c r="A7608"/>
      <c r="E7608"/>
    </row>
    <row r="7609" spans="1:5" x14ac:dyDescent="0.35">
      <c r="A7609"/>
      <c r="E7609"/>
    </row>
    <row r="7610" spans="1:5" x14ac:dyDescent="0.35">
      <c r="A7610"/>
      <c r="E7610"/>
    </row>
    <row r="7611" spans="1:5" x14ac:dyDescent="0.35">
      <c r="A7611"/>
      <c r="E7611"/>
    </row>
    <row r="7612" spans="1:5" x14ac:dyDescent="0.35">
      <c r="A7612"/>
      <c r="E7612"/>
    </row>
    <row r="7613" spans="1:5" x14ac:dyDescent="0.35">
      <c r="A7613"/>
      <c r="E7613"/>
    </row>
    <row r="7614" spans="1:5" x14ac:dyDescent="0.35">
      <c r="A7614"/>
      <c r="E7614"/>
    </row>
    <row r="7615" spans="1:5" x14ac:dyDescent="0.35">
      <c r="A7615"/>
      <c r="E7615"/>
    </row>
    <row r="7616" spans="1:5" x14ac:dyDescent="0.35">
      <c r="A7616"/>
      <c r="E7616"/>
    </row>
    <row r="7617" spans="1:5" x14ac:dyDescent="0.35">
      <c r="A7617"/>
      <c r="E7617"/>
    </row>
    <row r="7618" spans="1:5" x14ac:dyDescent="0.35">
      <c r="A7618"/>
      <c r="E7618"/>
    </row>
    <row r="7619" spans="1:5" x14ac:dyDescent="0.35">
      <c r="A7619"/>
      <c r="E7619"/>
    </row>
    <row r="7620" spans="1:5" x14ac:dyDescent="0.35">
      <c r="A7620"/>
      <c r="E7620"/>
    </row>
    <row r="7621" spans="1:5" x14ac:dyDescent="0.35">
      <c r="A7621"/>
      <c r="E7621"/>
    </row>
    <row r="7622" spans="1:5" x14ac:dyDescent="0.35">
      <c r="A7622"/>
      <c r="E7622"/>
    </row>
    <row r="7623" spans="1:5" x14ac:dyDescent="0.35">
      <c r="A7623"/>
      <c r="E7623"/>
    </row>
    <row r="7624" spans="1:5" x14ac:dyDescent="0.35">
      <c r="A7624"/>
      <c r="E7624"/>
    </row>
    <row r="7625" spans="1:5" x14ac:dyDescent="0.35">
      <c r="A7625"/>
      <c r="E7625"/>
    </row>
    <row r="7626" spans="1:5" x14ac:dyDescent="0.35">
      <c r="A7626"/>
      <c r="E7626"/>
    </row>
    <row r="7627" spans="1:5" x14ac:dyDescent="0.35">
      <c r="A7627"/>
      <c r="E7627"/>
    </row>
    <row r="7628" spans="1:5" x14ac:dyDescent="0.35">
      <c r="A7628"/>
      <c r="E7628"/>
    </row>
    <row r="7629" spans="1:5" x14ac:dyDescent="0.35">
      <c r="A7629"/>
      <c r="E7629"/>
    </row>
    <row r="7630" spans="1:5" x14ac:dyDescent="0.35">
      <c r="A7630"/>
      <c r="E7630"/>
    </row>
    <row r="7631" spans="1:5" x14ac:dyDescent="0.35">
      <c r="A7631"/>
      <c r="E7631"/>
    </row>
    <row r="7632" spans="1:5" x14ac:dyDescent="0.35">
      <c r="A7632"/>
      <c r="E7632"/>
    </row>
    <row r="7633" spans="1:5" x14ac:dyDescent="0.35">
      <c r="A7633"/>
      <c r="E7633"/>
    </row>
    <row r="7634" spans="1:5" x14ac:dyDescent="0.35">
      <c r="A7634"/>
      <c r="E7634"/>
    </row>
    <row r="7635" spans="1:5" x14ac:dyDescent="0.35">
      <c r="A7635"/>
      <c r="E7635"/>
    </row>
    <row r="7636" spans="1:5" x14ac:dyDescent="0.35">
      <c r="A7636"/>
      <c r="E7636"/>
    </row>
    <row r="7637" spans="1:5" x14ac:dyDescent="0.35">
      <c r="A7637"/>
      <c r="E7637"/>
    </row>
    <row r="7638" spans="1:5" x14ac:dyDescent="0.35">
      <c r="A7638"/>
      <c r="E7638"/>
    </row>
    <row r="7639" spans="1:5" x14ac:dyDescent="0.35">
      <c r="A7639"/>
      <c r="E7639"/>
    </row>
    <row r="7640" spans="1:5" x14ac:dyDescent="0.35">
      <c r="A7640"/>
      <c r="E7640"/>
    </row>
    <row r="7641" spans="1:5" x14ac:dyDescent="0.35">
      <c r="A7641"/>
      <c r="E7641"/>
    </row>
    <row r="7642" spans="1:5" x14ac:dyDescent="0.35">
      <c r="A7642"/>
      <c r="E7642"/>
    </row>
    <row r="7643" spans="1:5" x14ac:dyDescent="0.35">
      <c r="A7643"/>
      <c r="E7643"/>
    </row>
    <row r="7644" spans="1:5" x14ac:dyDescent="0.35">
      <c r="A7644"/>
      <c r="E7644"/>
    </row>
    <row r="7645" spans="1:5" x14ac:dyDescent="0.35">
      <c r="A7645"/>
      <c r="E7645"/>
    </row>
    <row r="7646" spans="1:5" x14ac:dyDescent="0.35">
      <c r="A7646"/>
      <c r="E7646"/>
    </row>
    <row r="7647" spans="1:5" x14ac:dyDescent="0.35">
      <c r="A7647"/>
      <c r="E7647"/>
    </row>
    <row r="7648" spans="1:5" x14ac:dyDescent="0.35">
      <c r="A7648"/>
      <c r="E7648"/>
    </row>
    <row r="7649" spans="1:5" x14ac:dyDescent="0.35">
      <c r="A7649"/>
      <c r="E7649"/>
    </row>
    <row r="7650" spans="1:5" x14ac:dyDescent="0.35">
      <c r="A7650"/>
      <c r="E7650"/>
    </row>
    <row r="7651" spans="1:5" x14ac:dyDescent="0.35">
      <c r="A7651"/>
      <c r="E7651"/>
    </row>
    <row r="7652" spans="1:5" x14ac:dyDescent="0.35">
      <c r="A7652"/>
      <c r="E7652"/>
    </row>
    <row r="7653" spans="1:5" x14ac:dyDescent="0.35">
      <c r="A7653"/>
      <c r="E7653"/>
    </row>
    <row r="7654" spans="1:5" x14ac:dyDescent="0.35">
      <c r="A7654"/>
      <c r="E7654"/>
    </row>
    <row r="7655" spans="1:5" x14ac:dyDescent="0.35">
      <c r="A7655"/>
      <c r="E7655"/>
    </row>
    <row r="7656" spans="1:5" x14ac:dyDescent="0.35">
      <c r="A7656"/>
      <c r="E7656"/>
    </row>
    <row r="7657" spans="1:5" x14ac:dyDescent="0.35">
      <c r="A7657"/>
      <c r="E7657"/>
    </row>
    <row r="7658" spans="1:5" x14ac:dyDescent="0.35">
      <c r="A7658"/>
      <c r="E7658"/>
    </row>
    <row r="7659" spans="1:5" x14ac:dyDescent="0.35">
      <c r="A7659"/>
      <c r="E7659"/>
    </row>
    <row r="7660" spans="1:5" x14ac:dyDescent="0.35">
      <c r="A7660"/>
      <c r="E7660"/>
    </row>
    <row r="7661" spans="1:5" x14ac:dyDescent="0.35">
      <c r="A7661"/>
      <c r="E7661"/>
    </row>
    <row r="7662" spans="1:5" x14ac:dyDescent="0.35">
      <c r="A7662"/>
      <c r="E7662"/>
    </row>
    <row r="7663" spans="1:5" x14ac:dyDescent="0.35">
      <c r="A7663"/>
      <c r="E7663"/>
    </row>
    <row r="7664" spans="1:5" x14ac:dyDescent="0.35">
      <c r="A7664"/>
      <c r="E7664"/>
    </row>
    <row r="7665" spans="1:5" x14ac:dyDescent="0.35">
      <c r="A7665"/>
      <c r="E7665"/>
    </row>
    <row r="7666" spans="1:5" x14ac:dyDescent="0.35">
      <c r="A7666"/>
      <c r="E7666"/>
    </row>
    <row r="7667" spans="1:5" x14ac:dyDescent="0.35">
      <c r="A7667"/>
      <c r="E7667"/>
    </row>
    <row r="7668" spans="1:5" x14ac:dyDescent="0.35">
      <c r="A7668"/>
      <c r="E7668"/>
    </row>
    <row r="7669" spans="1:5" x14ac:dyDescent="0.35">
      <c r="A7669"/>
      <c r="E7669"/>
    </row>
    <row r="7670" spans="1:5" x14ac:dyDescent="0.35">
      <c r="A7670"/>
      <c r="E7670"/>
    </row>
    <row r="7671" spans="1:5" x14ac:dyDescent="0.35">
      <c r="A7671"/>
      <c r="E7671"/>
    </row>
    <row r="7672" spans="1:5" x14ac:dyDescent="0.35">
      <c r="A7672"/>
      <c r="E7672"/>
    </row>
    <row r="7673" spans="1:5" x14ac:dyDescent="0.35">
      <c r="A7673"/>
      <c r="E7673"/>
    </row>
    <row r="7674" spans="1:5" x14ac:dyDescent="0.35">
      <c r="A7674"/>
      <c r="E7674"/>
    </row>
    <row r="7675" spans="1:5" x14ac:dyDescent="0.35">
      <c r="A7675"/>
      <c r="E7675"/>
    </row>
    <row r="7676" spans="1:5" x14ac:dyDescent="0.35">
      <c r="A7676"/>
      <c r="E7676"/>
    </row>
    <row r="7677" spans="1:5" x14ac:dyDescent="0.35">
      <c r="A7677"/>
      <c r="E7677"/>
    </row>
    <row r="7678" spans="1:5" x14ac:dyDescent="0.35">
      <c r="A7678"/>
      <c r="E7678"/>
    </row>
    <row r="7679" spans="1:5" x14ac:dyDescent="0.35">
      <c r="A7679"/>
      <c r="E7679"/>
    </row>
    <row r="7680" spans="1:5" x14ac:dyDescent="0.35">
      <c r="A7680"/>
      <c r="E7680"/>
    </row>
    <row r="7681" spans="1:5" x14ac:dyDescent="0.35">
      <c r="A7681"/>
      <c r="E7681"/>
    </row>
    <row r="7682" spans="1:5" x14ac:dyDescent="0.35">
      <c r="A7682"/>
      <c r="E7682"/>
    </row>
    <row r="7683" spans="1:5" x14ac:dyDescent="0.35">
      <c r="A7683"/>
      <c r="E7683"/>
    </row>
    <row r="7684" spans="1:5" x14ac:dyDescent="0.35">
      <c r="A7684"/>
      <c r="E7684"/>
    </row>
    <row r="7685" spans="1:5" x14ac:dyDescent="0.35">
      <c r="A7685"/>
      <c r="E7685"/>
    </row>
    <row r="7686" spans="1:5" x14ac:dyDescent="0.35">
      <c r="A7686"/>
      <c r="E7686"/>
    </row>
    <row r="7687" spans="1:5" x14ac:dyDescent="0.35">
      <c r="A7687"/>
      <c r="E7687"/>
    </row>
    <row r="7688" spans="1:5" x14ac:dyDescent="0.35">
      <c r="A7688"/>
      <c r="E7688"/>
    </row>
    <row r="7689" spans="1:5" x14ac:dyDescent="0.35">
      <c r="A7689"/>
      <c r="E7689"/>
    </row>
    <row r="7690" spans="1:5" x14ac:dyDescent="0.35">
      <c r="A7690"/>
      <c r="E7690"/>
    </row>
    <row r="7691" spans="1:5" x14ac:dyDescent="0.35">
      <c r="A7691"/>
      <c r="E7691"/>
    </row>
    <row r="7692" spans="1:5" x14ac:dyDescent="0.35">
      <c r="A7692"/>
      <c r="E7692"/>
    </row>
    <row r="7693" spans="1:5" x14ac:dyDescent="0.35">
      <c r="A7693"/>
      <c r="E7693"/>
    </row>
    <row r="7694" spans="1:5" x14ac:dyDescent="0.35">
      <c r="A7694"/>
      <c r="E7694"/>
    </row>
    <row r="7695" spans="1:5" x14ac:dyDescent="0.35">
      <c r="A7695"/>
      <c r="E7695"/>
    </row>
    <row r="7696" spans="1:5" x14ac:dyDescent="0.35">
      <c r="A7696"/>
      <c r="E7696"/>
    </row>
    <row r="7697" spans="1:5" x14ac:dyDescent="0.35">
      <c r="A7697"/>
      <c r="E7697"/>
    </row>
    <row r="7698" spans="1:5" x14ac:dyDescent="0.35">
      <c r="A7698"/>
      <c r="E7698"/>
    </row>
    <row r="7699" spans="1:5" x14ac:dyDescent="0.35">
      <c r="A7699"/>
      <c r="E7699"/>
    </row>
    <row r="7700" spans="1:5" x14ac:dyDescent="0.35">
      <c r="A7700"/>
      <c r="E7700"/>
    </row>
    <row r="7701" spans="1:5" x14ac:dyDescent="0.35">
      <c r="A7701"/>
      <c r="E7701"/>
    </row>
    <row r="7702" spans="1:5" x14ac:dyDescent="0.35">
      <c r="A7702"/>
      <c r="E7702"/>
    </row>
    <row r="7703" spans="1:5" x14ac:dyDescent="0.35">
      <c r="A7703"/>
      <c r="E7703"/>
    </row>
    <row r="7704" spans="1:5" x14ac:dyDescent="0.35">
      <c r="A7704"/>
      <c r="E7704"/>
    </row>
    <row r="7705" spans="1:5" x14ac:dyDescent="0.35">
      <c r="A7705"/>
      <c r="E7705"/>
    </row>
    <row r="7706" spans="1:5" x14ac:dyDescent="0.35">
      <c r="A7706"/>
      <c r="E7706"/>
    </row>
    <row r="7707" spans="1:5" x14ac:dyDescent="0.35">
      <c r="A7707"/>
      <c r="E7707"/>
    </row>
    <row r="7708" spans="1:5" x14ac:dyDescent="0.35">
      <c r="A7708"/>
      <c r="E7708"/>
    </row>
    <row r="7709" spans="1:5" x14ac:dyDescent="0.35">
      <c r="A7709"/>
      <c r="E7709"/>
    </row>
    <row r="7710" spans="1:5" x14ac:dyDescent="0.35">
      <c r="A7710"/>
      <c r="E7710"/>
    </row>
    <row r="7711" spans="1:5" x14ac:dyDescent="0.35">
      <c r="A7711"/>
      <c r="E7711"/>
    </row>
    <row r="7712" spans="1:5" x14ac:dyDescent="0.35">
      <c r="A7712"/>
      <c r="E7712"/>
    </row>
    <row r="7713" spans="1:5" x14ac:dyDescent="0.35">
      <c r="A7713"/>
      <c r="E7713"/>
    </row>
    <row r="7714" spans="1:5" x14ac:dyDescent="0.35">
      <c r="A7714"/>
      <c r="E7714"/>
    </row>
    <row r="7715" spans="1:5" x14ac:dyDescent="0.35">
      <c r="A7715"/>
      <c r="E7715"/>
    </row>
    <row r="7716" spans="1:5" x14ac:dyDescent="0.35">
      <c r="A7716"/>
      <c r="E7716"/>
    </row>
    <row r="7717" spans="1:5" x14ac:dyDescent="0.35">
      <c r="A7717"/>
      <c r="E7717"/>
    </row>
    <row r="7718" spans="1:5" x14ac:dyDescent="0.35">
      <c r="A7718"/>
      <c r="E7718"/>
    </row>
    <row r="7719" spans="1:5" x14ac:dyDescent="0.35">
      <c r="A7719"/>
      <c r="E7719"/>
    </row>
    <row r="7720" spans="1:5" x14ac:dyDescent="0.35">
      <c r="A7720"/>
      <c r="E7720"/>
    </row>
    <row r="7721" spans="1:5" x14ac:dyDescent="0.35">
      <c r="A7721"/>
      <c r="E7721"/>
    </row>
    <row r="7722" spans="1:5" x14ac:dyDescent="0.35">
      <c r="A7722"/>
      <c r="E7722"/>
    </row>
    <row r="7723" spans="1:5" x14ac:dyDescent="0.35">
      <c r="A7723"/>
      <c r="E7723"/>
    </row>
    <row r="7724" spans="1:5" x14ac:dyDescent="0.35">
      <c r="A7724"/>
      <c r="E7724"/>
    </row>
    <row r="7725" spans="1:5" x14ac:dyDescent="0.35">
      <c r="A7725"/>
      <c r="E7725"/>
    </row>
    <row r="7726" spans="1:5" x14ac:dyDescent="0.35">
      <c r="A7726"/>
      <c r="E7726"/>
    </row>
    <row r="7727" spans="1:5" x14ac:dyDescent="0.35">
      <c r="A7727"/>
      <c r="E7727"/>
    </row>
    <row r="7728" spans="1:5" x14ac:dyDescent="0.35">
      <c r="A7728"/>
      <c r="E7728"/>
    </row>
    <row r="7729" spans="1:5" x14ac:dyDescent="0.35">
      <c r="A7729"/>
      <c r="E7729"/>
    </row>
    <row r="7730" spans="1:5" x14ac:dyDescent="0.35">
      <c r="A7730"/>
      <c r="E7730"/>
    </row>
    <row r="7731" spans="1:5" x14ac:dyDescent="0.35">
      <c r="A7731"/>
      <c r="E7731"/>
    </row>
    <row r="7732" spans="1:5" x14ac:dyDescent="0.35">
      <c r="A7732"/>
      <c r="E7732"/>
    </row>
    <row r="7733" spans="1:5" x14ac:dyDescent="0.35">
      <c r="A7733"/>
      <c r="E7733"/>
    </row>
    <row r="7734" spans="1:5" x14ac:dyDescent="0.35">
      <c r="A7734"/>
      <c r="E7734"/>
    </row>
    <row r="7735" spans="1:5" x14ac:dyDescent="0.35">
      <c r="A7735"/>
      <c r="E7735"/>
    </row>
    <row r="7736" spans="1:5" x14ac:dyDescent="0.35">
      <c r="A7736"/>
      <c r="E7736"/>
    </row>
    <row r="7737" spans="1:5" x14ac:dyDescent="0.35">
      <c r="A7737"/>
      <c r="E7737"/>
    </row>
    <row r="7738" spans="1:5" x14ac:dyDescent="0.35">
      <c r="A7738"/>
      <c r="E7738"/>
    </row>
    <row r="7739" spans="1:5" x14ac:dyDescent="0.35">
      <c r="A7739"/>
      <c r="E7739"/>
    </row>
    <row r="7740" spans="1:5" x14ac:dyDescent="0.35">
      <c r="A7740"/>
      <c r="E7740"/>
    </row>
    <row r="7741" spans="1:5" x14ac:dyDescent="0.35">
      <c r="A7741"/>
      <c r="E7741"/>
    </row>
    <row r="7742" spans="1:5" x14ac:dyDescent="0.35">
      <c r="A7742"/>
      <c r="E7742"/>
    </row>
    <row r="7743" spans="1:5" x14ac:dyDescent="0.35">
      <c r="A7743"/>
      <c r="E7743"/>
    </row>
    <row r="7744" spans="1:5" x14ac:dyDescent="0.35">
      <c r="A7744"/>
      <c r="E7744"/>
    </row>
    <row r="7745" spans="1:5" x14ac:dyDescent="0.35">
      <c r="A7745"/>
      <c r="E7745"/>
    </row>
    <row r="7746" spans="1:5" x14ac:dyDescent="0.35">
      <c r="A7746"/>
      <c r="E7746"/>
    </row>
    <row r="7747" spans="1:5" x14ac:dyDescent="0.35">
      <c r="A7747"/>
      <c r="E7747"/>
    </row>
    <row r="7748" spans="1:5" x14ac:dyDescent="0.35">
      <c r="A7748"/>
      <c r="E7748"/>
    </row>
    <row r="7749" spans="1:5" x14ac:dyDescent="0.35">
      <c r="A7749"/>
      <c r="E7749"/>
    </row>
    <row r="7750" spans="1:5" x14ac:dyDescent="0.35">
      <c r="A7750"/>
      <c r="E7750"/>
    </row>
    <row r="7751" spans="1:5" x14ac:dyDescent="0.35">
      <c r="A7751"/>
      <c r="E7751"/>
    </row>
    <row r="7752" spans="1:5" x14ac:dyDescent="0.35">
      <c r="A7752"/>
      <c r="E7752"/>
    </row>
    <row r="7753" spans="1:5" x14ac:dyDescent="0.35">
      <c r="A7753"/>
      <c r="E7753"/>
    </row>
    <row r="7754" spans="1:5" x14ac:dyDescent="0.35">
      <c r="A7754"/>
      <c r="E7754"/>
    </row>
    <row r="7755" spans="1:5" x14ac:dyDescent="0.35">
      <c r="A7755"/>
      <c r="E7755"/>
    </row>
    <row r="7756" spans="1:5" x14ac:dyDescent="0.35">
      <c r="A7756"/>
      <c r="E7756"/>
    </row>
    <row r="7757" spans="1:5" x14ac:dyDescent="0.35">
      <c r="A7757"/>
      <c r="E7757"/>
    </row>
    <row r="7758" spans="1:5" x14ac:dyDescent="0.35">
      <c r="A7758"/>
      <c r="E7758"/>
    </row>
    <row r="7759" spans="1:5" x14ac:dyDescent="0.35">
      <c r="A7759"/>
      <c r="E7759"/>
    </row>
    <row r="7760" spans="1:5" x14ac:dyDescent="0.35">
      <c r="A7760"/>
      <c r="E7760"/>
    </row>
    <row r="7761" spans="1:5" x14ac:dyDescent="0.35">
      <c r="A7761"/>
      <c r="E7761"/>
    </row>
    <row r="7762" spans="1:5" x14ac:dyDescent="0.35">
      <c r="A7762"/>
      <c r="E7762"/>
    </row>
    <row r="7763" spans="1:5" x14ac:dyDescent="0.35">
      <c r="A7763"/>
      <c r="E7763"/>
    </row>
    <row r="7764" spans="1:5" x14ac:dyDescent="0.35">
      <c r="A7764"/>
      <c r="E7764"/>
    </row>
    <row r="7765" spans="1:5" x14ac:dyDescent="0.35">
      <c r="A7765"/>
      <c r="E7765"/>
    </row>
    <row r="7766" spans="1:5" x14ac:dyDescent="0.35">
      <c r="A7766"/>
      <c r="E7766"/>
    </row>
    <row r="7767" spans="1:5" x14ac:dyDescent="0.35">
      <c r="A7767"/>
      <c r="E7767"/>
    </row>
    <row r="7768" spans="1:5" x14ac:dyDescent="0.35">
      <c r="A7768"/>
      <c r="E7768"/>
    </row>
    <row r="7769" spans="1:5" x14ac:dyDescent="0.35">
      <c r="A7769"/>
      <c r="E7769"/>
    </row>
    <row r="7770" spans="1:5" x14ac:dyDescent="0.35">
      <c r="A7770"/>
      <c r="E7770"/>
    </row>
    <row r="7771" spans="1:5" x14ac:dyDescent="0.35">
      <c r="A7771"/>
      <c r="E7771"/>
    </row>
    <row r="7772" spans="1:5" x14ac:dyDescent="0.35">
      <c r="A7772"/>
      <c r="E7772"/>
    </row>
    <row r="7773" spans="1:5" x14ac:dyDescent="0.35">
      <c r="A7773"/>
      <c r="E7773"/>
    </row>
    <row r="7774" spans="1:5" x14ac:dyDescent="0.35">
      <c r="A7774"/>
      <c r="E7774"/>
    </row>
    <row r="7775" spans="1:5" x14ac:dyDescent="0.35">
      <c r="A7775"/>
      <c r="E7775"/>
    </row>
    <row r="7776" spans="1:5" x14ac:dyDescent="0.35">
      <c r="A7776"/>
      <c r="E7776"/>
    </row>
    <row r="7777" spans="1:5" x14ac:dyDescent="0.35">
      <c r="A7777"/>
      <c r="E7777"/>
    </row>
    <row r="7778" spans="1:5" x14ac:dyDescent="0.35">
      <c r="A7778"/>
      <c r="E7778"/>
    </row>
    <row r="7779" spans="1:5" x14ac:dyDescent="0.35">
      <c r="A7779"/>
      <c r="E7779"/>
    </row>
    <row r="7780" spans="1:5" x14ac:dyDescent="0.35">
      <c r="A7780"/>
      <c r="E7780"/>
    </row>
    <row r="7781" spans="1:5" x14ac:dyDescent="0.35">
      <c r="A7781"/>
      <c r="E7781"/>
    </row>
    <row r="7782" spans="1:5" x14ac:dyDescent="0.35">
      <c r="A7782"/>
      <c r="E7782"/>
    </row>
    <row r="7783" spans="1:5" x14ac:dyDescent="0.35">
      <c r="A7783"/>
      <c r="E7783"/>
    </row>
    <row r="7784" spans="1:5" x14ac:dyDescent="0.35">
      <c r="A7784"/>
      <c r="E7784"/>
    </row>
    <row r="7785" spans="1:5" x14ac:dyDescent="0.35">
      <c r="A7785"/>
      <c r="E7785"/>
    </row>
    <row r="7786" spans="1:5" x14ac:dyDescent="0.35">
      <c r="A7786"/>
      <c r="E7786"/>
    </row>
    <row r="7787" spans="1:5" x14ac:dyDescent="0.35">
      <c r="A7787"/>
      <c r="E7787"/>
    </row>
    <row r="7788" spans="1:5" x14ac:dyDescent="0.35">
      <c r="A7788"/>
      <c r="E7788"/>
    </row>
    <row r="7789" spans="1:5" x14ac:dyDescent="0.35">
      <c r="A7789"/>
      <c r="E7789"/>
    </row>
    <row r="7790" spans="1:5" x14ac:dyDescent="0.35">
      <c r="A7790"/>
      <c r="E7790"/>
    </row>
    <row r="7791" spans="1:5" x14ac:dyDescent="0.35">
      <c r="A7791"/>
      <c r="E7791"/>
    </row>
    <row r="7792" spans="1:5" x14ac:dyDescent="0.35">
      <c r="A7792"/>
      <c r="E7792"/>
    </row>
    <row r="7793" spans="1:5" x14ac:dyDescent="0.35">
      <c r="A7793"/>
      <c r="E7793"/>
    </row>
    <row r="7794" spans="1:5" x14ac:dyDescent="0.35">
      <c r="A7794"/>
      <c r="E7794"/>
    </row>
    <row r="7795" spans="1:5" x14ac:dyDescent="0.35">
      <c r="A7795"/>
      <c r="E7795"/>
    </row>
    <row r="7796" spans="1:5" x14ac:dyDescent="0.35">
      <c r="A7796"/>
      <c r="E7796"/>
    </row>
    <row r="7797" spans="1:5" x14ac:dyDescent="0.35">
      <c r="A7797"/>
      <c r="E7797"/>
    </row>
    <row r="7798" spans="1:5" x14ac:dyDescent="0.35">
      <c r="A7798"/>
      <c r="E7798"/>
    </row>
    <row r="7799" spans="1:5" x14ac:dyDescent="0.35">
      <c r="A7799"/>
      <c r="E7799"/>
    </row>
    <row r="7800" spans="1:5" x14ac:dyDescent="0.35">
      <c r="A7800"/>
      <c r="E7800"/>
    </row>
    <row r="7801" spans="1:5" x14ac:dyDescent="0.35">
      <c r="A7801"/>
      <c r="E7801"/>
    </row>
    <row r="7802" spans="1:5" x14ac:dyDescent="0.35">
      <c r="A7802"/>
      <c r="E7802"/>
    </row>
    <row r="7803" spans="1:5" x14ac:dyDescent="0.35">
      <c r="A7803"/>
      <c r="E7803"/>
    </row>
    <row r="7804" spans="1:5" x14ac:dyDescent="0.35">
      <c r="A7804"/>
      <c r="E7804"/>
    </row>
    <row r="7805" spans="1:5" x14ac:dyDescent="0.35">
      <c r="A7805"/>
      <c r="E7805"/>
    </row>
    <row r="7806" spans="1:5" x14ac:dyDescent="0.35">
      <c r="A7806"/>
      <c r="E7806"/>
    </row>
    <row r="7807" spans="1:5" x14ac:dyDescent="0.35">
      <c r="A7807"/>
      <c r="E7807"/>
    </row>
    <row r="7808" spans="1:5" x14ac:dyDescent="0.35">
      <c r="A7808"/>
      <c r="E7808"/>
    </row>
    <row r="7809" spans="1:5" x14ac:dyDescent="0.35">
      <c r="A7809"/>
      <c r="E7809"/>
    </row>
    <row r="7810" spans="1:5" x14ac:dyDescent="0.35">
      <c r="A7810"/>
      <c r="E7810"/>
    </row>
    <row r="7811" spans="1:5" x14ac:dyDescent="0.35">
      <c r="A7811"/>
      <c r="E7811"/>
    </row>
    <row r="7812" spans="1:5" x14ac:dyDescent="0.35">
      <c r="A7812"/>
      <c r="E7812"/>
    </row>
    <row r="7813" spans="1:5" x14ac:dyDescent="0.35">
      <c r="A7813"/>
      <c r="E7813"/>
    </row>
    <row r="7814" spans="1:5" x14ac:dyDescent="0.35">
      <c r="A7814"/>
      <c r="E7814"/>
    </row>
    <row r="7815" spans="1:5" x14ac:dyDescent="0.35">
      <c r="A7815"/>
      <c r="E7815"/>
    </row>
    <row r="7816" spans="1:5" x14ac:dyDescent="0.35">
      <c r="A7816"/>
      <c r="E7816"/>
    </row>
    <row r="7817" spans="1:5" x14ac:dyDescent="0.35">
      <c r="A7817"/>
      <c r="E7817"/>
    </row>
    <row r="7818" spans="1:5" x14ac:dyDescent="0.35">
      <c r="A7818"/>
      <c r="E7818"/>
    </row>
    <row r="7819" spans="1:5" x14ac:dyDescent="0.35">
      <c r="A7819"/>
      <c r="E7819"/>
    </row>
    <row r="7820" spans="1:5" x14ac:dyDescent="0.35">
      <c r="A7820"/>
      <c r="E7820"/>
    </row>
    <row r="7821" spans="1:5" x14ac:dyDescent="0.35">
      <c r="A7821"/>
      <c r="E7821"/>
    </row>
    <row r="7822" spans="1:5" x14ac:dyDescent="0.35">
      <c r="A7822"/>
      <c r="E7822"/>
    </row>
    <row r="7823" spans="1:5" x14ac:dyDescent="0.35">
      <c r="A7823"/>
      <c r="E7823"/>
    </row>
    <row r="7824" spans="1:5" x14ac:dyDescent="0.35">
      <c r="A7824"/>
      <c r="E7824"/>
    </row>
    <row r="7825" spans="1:5" x14ac:dyDescent="0.35">
      <c r="A7825"/>
      <c r="E7825"/>
    </row>
    <row r="7826" spans="1:5" x14ac:dyDescent="0.35">
      <c r="A7826"/>
      <c r="E7826"/>
    </row>
    <row r="7827" spans="1:5" x14ac:dyDescent="0.35">
      <c r="A7827"/>
      <c r="E7827"/>
    </row>
    <row r="7828" spans="1:5" x14ac:dyDescent="0.35">
      <c r="A7828"/>
      <c r="E7828"/>
    </row>
    <row r="7829" spans="1:5" x14ac:dyDescent="0.35">
      <c r="A7829"/>
      <c r="E7829"/>
    </row>
    <row r="7830" spans="1:5" x14ac:dyDescent="0.35">
      <c r="A7830"/>
      <c r="E7830"/>
    </row>
    <row r="7831" spans="1:5" x14ac:dyDescent="0.35">
      <c r="A7831"/>
      <c r="E7831"/>
    </row>
    <row r="7832" spans="1:5" x14ac:dyDescent="0.35">
      <c r="A7832"/>
      <c r="E7832"/>
    </row>
    <row r="7833" spans="1:5" x14ac:dyDescent="0.35">
      <c r="A7833"/>
      <c r="E7833"/>
    </row>
    <row r="7834" spans="1:5" x14ac:dyDescent="0.35">
      <c r="A7834"/>
      <c r="E7834"/>
    </row>
    <row r="7835" spans="1:5" x14ac:dyDescent="0.35">
      <c r="A7835"/>
      <c r="E7835"/>
    </row>
    <row r="7836" spans="1:5" x14ac:dyDescent="0.35">
      <c r="A7836"/>
      <c r="E7836"/>
    </row>
    <row r="7837" spans="1:5" x14ac:dyDescent="0.35">
      <c r="A7837"/>
      <c r="E7837"/>
    </row>
    <row r="7838" spans="1:5" x14ac:dyDescent="0.35">
      <c r="A7838"/>
      <c r="E7838"/>
    </row>
    <row r="7839" spans="1:5" x14ac:dyDescent="0.35">
      <c r="A7839"/>
      <c r="E7839"/>
    </row>
    <row r="7840" spans="1:5" x14ac:dyDescent="0.35">
      <c r="A7840"/>
      <c r="E7840"/>
    </row>
    <row r="7841" spans="1:5" x14ac:dyDescent="0.35">
      <c r="A7841"/>
      <c r="E7841"/>
    </row>
    <row r="7842" spans="1:5" x14ac:dyDescent="0.35">
      <c r="A7842"/>
      <c r="E7842"/>
    </row>
    <row r="7843" spans="1:5" x14ac:dyDescent="0.35">
      <c r="A7843"/>
      <c r="E7843"/>
    </row>
    <row r="7844" spans="1:5" x14ac:dyDescent="0.35">
      <c r="A7844"/>
      <c r="E7844"/>
    </row>
    <row r="7845" spans="1:5" x14ac:dyDescent="0.35">
      <c r="A7845"/>
      <c r="E7845"/>
    </row>
    <row r="7846" spans="1:5" x14ac:dyDescent="0.35">
      <c r="A7846"/>
      <c r="E7846"/>
    </row>
    <row r="7847" spans="1:5" x14ac:dyDescent="0.35">
      <c r="A7847"/>
      <c r="E7847"/>
    </row>
    <row r="7848" spans="1:5" x14ac:dyDescent="0.35">
      <c r="A7848"/>
      <c r="E7848"/>
    </row>
    <row r="7849" spans="1:5" x14ac:dyDescent="0.35">
      <c r="A7849"/>
      <c r="E7849"/>
    </row>
    <row r="7850" spans="1:5" x14ac:dyDescent="0.35">
      <c r="A7850"/>
      <c r="E7850"/>
    </row>
    <row r="7851" spans="1:5" x14ac:dyDescent="0.35">
      <c r="A7851"/>
      <c r="E7851"/>
    </row>
    <row r="7852" spans="1:5" x14ac:dyDescent="0.35">
      <c r="A7852"/>
      <c r="E7852"/>
    </row>
    <row r="7853" spans="1:5" x14ac:dyDescent="0.35">
      <c r="A7853"/>
      <c r="E7853"/>
    </row>
    <row r="7854" spans="1:5" x14ac:dyDescent="0.35">
      <c r="A7854"/>
      <c r="E7854"/>
    </row>
    <row r="7855" spans="1:5" x14ac:dyDescent="0.35">
      <c r="A7855"/>
      <c r="E7855"/>
    </row>
    <row r="7856" spans="1:5" x14ac:dyDescent="0.35">
      <c r="A7856"/>
      <c r="E7856"/>
    </row>
    <row r="7857" spans="1:5" x14ac:dyDescent="0.35">
      <c r="A7857"/>
      <c r="E7857"/>
    </row>
    <row r="7858" spans="1:5" x14ac:dyDescent="0.35">
      <c r="A7858"/>
      <c r="E7858"/>
    </row>
    <row r="7859" spans="1:5" x14ac:dyDescent="0.35">
      <c r="A7859"/>
      <c r="E7859"/>
    </row>
    <row r="7860" spans="1:5" x14ac:dyDescent="0.35">
      <c r="A7860"/>
      <c r="E7860"/>
    </row>
    <row r="7861" spans="1:5" x14ac:dyDescent="0.35">
      <c r="A7861"/>
      <c r="E7861"/>
    </row>
    <row r="7862" spans="1:5" x14ac:dyDescent="0.35">
      <c r="A7862"/>
      <c r="E7862"/>
    </row>
    <row r="7863" spans="1:5" x14ac:dyDescent="0.35">
      <c r="A7863"/>
      <c r="E7863"/>
    </row>
    <row r="7864" spans="1:5" x14ac:dyDescent="0.35">
      <c r="A7864"/>
      <c r="E7864"/>
    </row>
    <row r="7865" spans="1:5" x14ac:dyDescent="0.35">
      <c r="A7865"/>
      <c r="E7865"/>
    </row>
    <row r="7866" spans="1:5" x14ac:dyDescent="0.35">
      <c r="A7866"/>
      <c r="E7866"/>
    </row>
    <row r="7867" spans="1:5" x14ac:dyDescent="0.35">
      <c r="A7867"/>
      <c r="E7867"/>
    </row>
    <row r="7868" spans="1:5" x14ac:dyDescent="0.35">
      <c r="A7868"/>
      <c r="E7868"/>
    </row>
    <row r="7869" spans="1:5" x14ac:dyDescent="0.35">
      <c r="A7869"/>
      <c r="E7869"/>
    </row>
    <row r="7870" spans="1:5" x14ac:dyDescent="0.35">
      <c r="A7870"/>
      <c r="E7870"/>
    </row>
    <row r="7871" spans="1:5" x14ac:dyDescent="0.35">
      <c r="A7871"/>
      <c r="E7871"/>
    </row>
    <row r="7872" spans="1:5" x14ac:dyDescent="0.35">
      <c r="A7872"/>
      <c r="E7872"/>
    </row>
    <row r="7873" spans="1:5" x14ac:dyDescent="0.35">
      <c r="A7873"/>
      <c r="E7873"/>
    </row>
    <row r="7874" spans="1:5" x14ac:dyDescent="0.35">
      <c r="A7874"/>
      <c r="E7874"/>
    </row>
    <row r="7875" spans="1:5" x14ac:dyDescent="0.35">
      <c r="A7875"/>
      <c r="E7875"/>
    </row>
    <row r="7876" spans="1:5" x14ac:dyDescent="0.35">
      <c r="A7876"/>
      <c r="E7876"/>
    </row>
    <row r="7877" spans="1:5" x14ac:dyDescent="0.35">
      <c r="A7877"/>
      <c r="E7877"/>
    </row>
    <row r="7878" spans="1:5" x14ac:dyDescent="0.35">
      <c r="A7878"/>
      <c r="E7878"/>
    </row>
    <row r="7879" spans="1:5" x14ac:dyDescent="0.35">
      <c r="A7879"/>
      <c r="E7879"/>
    </row>
    <row r="7880" spans="1:5" x14ac:dyDescent="0.35">
      <c r="A7880"/>
      <c r="E7880"/>
    </row>
    <row r="7881" spans="1:5" x14ac:dyDescent="0.35">
      <c r="A7881"/>
      <c r="E7881"/>
    </row>
    <row r="7882" spans="1:5" x14ac:dyDescent="0.35">
      <c r="A7882"/>
      <c r="E7882"/>
    </row>
    <row r="7883" spans="1:5" x14ac:dyDescent="0.35">
      <c r="A7883"/>
      <c r="E7883"/>
    </row>
    <row r="7884" spans="1:5" x14ac:dyDescent="0.35">
      <c r="A7884"/>
      <c r="E7884"/>
    </row>
    <row r="7885" spans="1:5" x14ac:dyDescent="0.35">
      <c r="A7885"/>
      <c r="E7885"/>
    </row>
    <row r="7886" spans="1:5" x14ac:dyDescent="0.35">
      <c r="A7886"/>
      <c r="E7886"/>
    </row>
    <row r="7887" spans="1:5" x14ac:dyDescent="0.35">
      <c r="A7887"/>
      <c r="E7887"/>
    </row>
    <row r="7888" spans="1:5" x14ac:dyDescent="0.35">
      <c r="A7888"/>
      <c r="E7888"/>
    </row>
    <row r="7889" spans="1:5" x14ac:dyDescent="0.35">
      <c r="A7889"/>
      <c r="E7889"/>
    </row>
    <row r="7890" spans="1:5" x14ac:dyDescent="0.35">
      <c r="A7890"/>
      <c r="E7890"/>
    </row>
    <row r="7891" spans="1:5" x14ac:dyDescent="0.35">
      <c r="A7891"/>
      <c r="E7891"/>
    </row>
    <row r="7892" spans="1:5" x14ac:dyDescent="0.35">
      <c r="A7892"/>
      <c r="E7892"/>
    </row>
    <row r="7893" spans="1:5" x14ac:dyDescent="0.35">
      <c r="A7893"/>
      <c r="E7893"/>
    </row>
    <row r="7894" spans="1:5" x14ac:dyDescent="0.35">
      <c r="A7894"/>
      <c r="E7894"/>
    </row>
    <row r="7895" spans="1:5" x14ac:dyDescent="0.35">
      <c r="A7895"/>
      <c r="E7895"/>
    </row>
    <row r="7896" spans="1:5" x14ac:dyDescent="0.35">
      <c r="A7896"/>
      <c r="E7896"/>
    </row>
    <row r="7897" spans="1:5" x14ac:dyDescent="0.35">
      <c r="A7897"/>
      <c r="E7897"/>
    </row>
    <row r="7898" spans="1:5" x14ac:dyDescent="0.35">
      <c r="A7898"/>
      <c r="E7898"/>
    </row>
    <row r="7899" spans="1:5" x14ac:dyDescent="0.35">
      <c r="A7899"/>
      <c r="E7899"/>
    </row>
    <row r="7900" spans="1:5" x14ac:dyDescent="0.35">
      <c r="A7900"/>
      <c r="E7900"/>
    </row>
    <row r="7901" spans="1:5" x14ac:dyDescent="0.35">
      <c r="A7901"/>
      <c r="E7901"/>
    </row>
    <row r="7902" spans="1:5" x14ac:dyDescent="0.35">
      <c r="A7902"/>
      <c r="E7902"/>
    </row>
    <row r="7903" spans="1:5" x14ac:dyDescent="0.35">
      <c r="A7903"/>
      <c r="E7903"/>
    </row>
    <row r="7904" spans="1:5" x14ac:dyDescent="0.35">
      <c r="A7904"/>
      <c r="E7904"/>
    </row>
    <row r="7905" spans="1:5" x14ac:dyDescent="0.35">
      <c r="A7905"/>
      <c r="E7905"/>
    </row>
    <row r="7906" spans="1:5" x14ac:dyDescent="0.35">
      <c r="A7906"/>
      <c r="E7906"/>
    </row>
    <row r="7907" spans="1:5" x14ac:dyDescent="0.35">
      <c r="A7907"/>
      <c r="E7907"/>
    </row>
    <row r="7908" spans="1:5" x14ac:dyDescent="0.35">
      <c r="A7908"/>
      <c r="E7908"/>
    </row>
    <row r="7909" spans="1:5" x14ac:dyDescent="0.35">
      <c r="A7909"/>
      <c r="E7909"/>
    </row>
    <row r="7910" spans="1:5" x14ac:dyDescent="0.35">
      <c r="A7910"/>
      <c r="E7910"/>
    </row>
    <row r="7911" spans="1:5" x14ac:dyDescent="0.35">
      <c r="A7911"/>
      <c r="E7911"/>
    </row>
    <row r="7912" spans="1:5" x14ac:dyDescent="0.35">
      <c r="A7912"/>
      <c r="E7912"/>
    </row>
    <row r="7913" spans="1:5" x14ac:dyDescent="0.35">
      <c r="A7913"/>
      <c r="E7913"/>
    </row>
    <row r="7914" spans="1:5" x14ac:dyDescent="0.35">
      <c r="A7914"/>
      <c r="E7914"/>
    </row>
    <row r="7915" spans="1:5" x14ac:dyDescent="0.35">
      <c r="A7915"/>
      <c r="E7915"/>
    </row>
    <row r="7916" spans="1:5" x14ac:dyDescent="0.35">
      <c r="A7916"/>
      <c r="E7916"/>
    </row>
    <row r="7917" spans="1:5" x14ac:dyDescent="0.35">
      <c r="A7917"/>
      <c r="E7917"/>
    </row>
    <row r="7918" spans="1:5" x14ac:dyDescent="0.35">
      <c r="A7918"/>
      <c r="E7918"/>
    </row>
    <row r="7919" spans="1:5" x14ac:dyDescent="0.35">
      <c r="A7919"/>
      <c r="E7919"/>
    </row>
    <row r="7920" spans="1:5" x14ac:dyDescent="0.35">
      <c r="A7920"/>
      <c r="E7920"/>
    </row>
    <row r="7921" spans="1:5" x14ac:dyDescent="0.35">
      <c r="A7921"/>
      <c r="E7921"/>
    </row>
    <row r="7922" spans="1:5" x14ac:dyDescent="0.35">
      <c r="A7922"/>
      <c r="E7922"/>
    </row>
    <row r="7923" spans="1:5" x14ac:dyDescent="0.35">
      <c r="A7923"/>
      <c r="E7923"/>
    </row>
    <row r="7924" spans="1:5" x14ac:dyDescent="0.35">
      <c r="A7924"/>
      <c r="E7924"/>
    </row>
    <row r="7925" spans="1:5" x14ac:dyDescent="0.35">
      <c r="A7925"/>
      <c r="E7925"/>
    </row>
    <row r="7926" spans="1:5" x14ac:dyDescent="0.35">
      <c r="A7926"/>
      <c r="E7926"/>
    </row>
    <row r="7927" spans="1:5" x14ac:dyDescent="0.35">
      <c r="A7927"/>
      <c r="E7927"/>
    </row>
    <row r="7928" spans="1:5" x14ac:dyDescent="0.35">
      <c r="A7928"/>
      <c r="E7928"/>
    </row>
    <row r="7929" spans="1:5" x14ac:dyDescent="0.35">
      <c r="A7929"/>
      <c r="E7929"/>
    </row>
    <row r="7930" spans="1:5" x14ac:dyDescent="0.35">
      <c r="A7930"/>
      <c r="E7930"/>
    </row>
    <row r="7931" spans="1:5" x14ac:dyDescent="0.35">
      <c r="A7931"/>
      <c r="E7931"/>
    </row>
    <row r="7932" spans="1:5" x14ac:dyDescent="0.35">
      <c r="A7932"/>
      <c r="E7932"/>
    </row>
    <row r="7933" spans="1:5" x14ac:dyDescent="0.35">
      <c r="A7933"/>
      <c r="E7933"/>
    </row>
    <row r="7934" spans="1:5" x14ac:dyDescent="0.35">
      <c r="A7934"/>
      <c r="E7934"/>
    </row>
    <row r="7935" spans="1:5" x14ac:dyDescent="0.35">
      <c r="A7935"/>
      <c r="E7935"/>
    </row>
    <row r="7936" spans="1:5" x14ac:dyDescent="0.35">
      <c r="A7936"/>
      <c r="E7936"/>
    </row>
    <row r="7937" spans="1:5" x14ac:dyDescent="0.35">
      <c r="A7937"/>
      <c r="E7937"/>
    </row>
    <row r="7938" spans="1:5" x14ac:dyDescent="0.35">
      <c r="A7938"/>
      <c r="E7938"/>
    </row>
    <row r="7939" spans="1:5" x14ac:dyDescent="0.35">
      <c r="A7939"/>
      <c r="E7939"/>
    </row>
    <row r="7940" spans="1:5" x14ac:dyDescent="0.35">
      <c r="A7940"/>
      <c r="E7940"/>
    </row>
    <row r="7941" spans="1:5" x14ac:dyDescent="0.35">
      <c r="A7941"/>
      <c r="E7941"/>
    </row>
    <row r="7942" spans="1:5" x14ac:dyDescent="0.35">
      <c r="A7942"/>
      <c r="E7942"/>
    </row>
    <row r="7943" spans="1:5" x14ac:dyDescent="0.35">
      <c r="A7943"/>
      <c r="E7943"/>
    </row>
    <row r="7944" spans="1:5" x14ac:dyDescent="0.35">
      <c r="A7944"/>
      <c r="E7944"/>
    </row>
    <row r="7945" spans="1:5" x14ac:dyDescent="0.35">
      <c r="A7945"/>
      <c r="E7945"/>
    </row>
    <row r="7946" spans="1:5" x14ac:dyDescent="0.35">
      <c r="A7946"/>
      <c r="E7946"/>
    </row>
    <row r="7947" spans="1:5" x14ac:dyDescent="0.35">
      <c r="A7947"/>
      <c r="E7947"/>
    </row>
    <row r="7948" spans="1:5" x14ac:dyDescent="0.35">
      <c r="A7948"/>
      <c r="E7948"/>
    </row>
    <row r="7949" spans="1:5" x14ac:dyDescent="0.35">
      <c r="A7949"/>
      <c r="E7949"/>
    </row>
    <row r="7950" spans="1:5" x14ac:dyDescent="0.35">
      <c r="A7950"/>
      <c r="E7950"/>
    </row>
    <row r="7951" spans="1:5" x14ac:dyDescent="0.35">
      <c r="A7951"/>
      <c r="E7951"/>
    </row>
    <row r="7952" spans="1:5" x14ac:dyDescent="0.35">
      <c r="A7952"/>
      <c r="E7952"/>
    </row>
    <row r="7953" spans="1:5" x14ac:dyDescent="0.35">
      <c r="A7953"/>
      <c r="E7953"/>
    </row>
    <row r="7954" spans="1:5" x14ac:dyDescent="0.35">
      <c r="A7954"/>
      <c r="E7954"/>
    </row>
    <row r="7955" spans="1:5" x14ac:dyDescent="0.35">
      <c r="A7955"/>
      <c r="E7955"/>
    </row>
    <row r="7956" spans="1:5" x14ac:dyDescent="0.35">
      <c r="A7956"/>
      <c r="E7956"/>
    </row>
    <row r="7957" spans="1:5" x14ac:dyDescent="0.35">
      <c r="A7957"/>
      <c r="E7957"/>
    </row>
    <row r="7958" spans="1:5" x14ac:dyDescent="0.35">
      <c r="A7958"/>
      <c r="E7958"/>
    </row>
    <row r="7959" spans="1:5" x14ac:dyDescent="0.35">
      <c r="A7959"/>
      <c r="E7959"/>
    </row>
    <row r="7960" spans="1:5" x14ac:dyDescent="0.35">
      <c r="A7960"/>
      <c r="E7960"/>
    </row>
    <row r="7961" spans="1:5" x14ac:dyDescent="0.35">
      <c r="A7961"/>
      <c r="E7961"/>
    </row>
    <row r="7962" spans="1:5" x14ac:dyDescent="0.35">
      <c r="A7962"/>
      <c r="E7962"/>
    </row>
    <row r="7963" spans="1:5" x14ac:dyDescent="0.35">
      <c r="A7963"/>
      <c r="E7963"/>
    </row>
    <row r="7964" spans="1:5" x14ac:dyDescent="0.35">
      <c r="A7964"/>
      <c r="E7964"/>
    </row>
    <row r="7965" spans="1:5" x14ac:dyDescent="0.35">
      <c r="A7965"/>
      <c r="E7965"/>
    </row>
    <row r="7966" spans="1:5" x14ac:dyDescent="0.35">
      <c r="A7966"/>
      <c r="E7966"/>
    </row>
    <row r="7967" spans="1:5" x14ac:dyDescent="0.35">
      <c r="A7967"/>
      <c r="E7967"/>
    </row>
    <row r="7968" spans="1:5" x14ac:dyDescent="0.35">
      <c r="A7968"/>
      <c r="E7968"/>
    </row>
    <row r="7969" spans="1:5" x14ac:dyDescent="0.35">
      <c r="A7969"/>
      <c r="E7969"/>
    </row>
    <row r="7970" spans="1:5" x14ac:dyDescent="0.35">
      <c r="A7970"/>
      <c r="E7970"/>
    </row>
    <row r="7971" spans="1:5" x14ac:dyDescent="0.35">
      <c r="A7971"/>
      <c r="E7971"/>
    </row>
    <row r="7972" spans="1:5" x14ac:dyDescent="0.35">
      <c r="A7972"/>
      <c r="E7972"/>
    </row>
    <row r="7973" spans="1:5" x14ac:dyDescent="0.35">
      <c r="A7973"/>
      <c r="E7973"/>
    </row>
    <row r="7974" spans="1:5" x14ac:dyDescent="0.35">
      <c r="A7974"/>
      <c r="E7974"/>
    </row>
    <row r="7975" spans="1:5" x14ac:dyDescent="0.35">
      <c r="A7975"/>
      <c r="E7975"/>
    </row>
    <row r="7976" spans="1:5" x14ac:dyDescent="0.35">
      <c r="A7976"/>
      <c r="E7976"/>
    </row>
    <row r="7977" spans="1:5" x14ac:dyDescent="0.35">
      <c r="A7977"/>
      <c r="E7977"/>
    </row>
    <row r="7978" spans="1:5" x14ac:dyDescent="0.35">
      <c r="A7978"/>
      <c r="E7978"/>
    </row>
    <row r="7979" spans="1:5" x14ac:dyDescent="0.35">
      <c r="A7979"/>
      <c r="E7979"/>
    </row>
    <row r="7980" spans="1:5" x14ac:dyDescent="0.35">
      <c r="A7980"/>
      <c r="E7980"/>
    </row>
    <row r="7981" spans="1:5" x14ac:dyDescent="0.35">
      <c r="A7981"/>
      <c r="E7981"/>
    </row>
    <row r="7982" spans="1:5" x14ac:dyDescent="0.35">
      <c r="A7982"/>
      <c r="E7982"/>
    </row>
    <row r="7983" spans="1:5" x14ac:dyDescent="0.35">
      <c r="A7983"/>
      <c r="E7983"/>
    </row>
    <row r="7984" spans="1:5" x14ac:dyDescent="0.35">
      <c r="A7984"/>
      <c r="E7984"/>
    </row>
    <row r="7985" spans="1:5" x14ac:dyDescent="0.35">
      <c r="A7985"/>
      <c r="E7985"/>
    </row>
    <row r="7986" spans="1:5" x14ac:dyDescent="0.35">
      <c r="A7986"/>
      <c r="E7986"/>
    </row>
    <row r="7987" spans="1:5" x14ac:dyDescent="0.35">
      <c r="A7987"/>
      <c r="E7987"/>
    </row>
    <row r="7988" spans="1:5" x14ac:dyDescent="0.35">
      <c r="A7988"/>
      <c r="E7988"/>
    </row>
    <row r="7989" spans="1:5" x14ac:dyDescent="0.35">
      <c r="A7989"/>
      <c r="E7989"/>
    </row>
    <row r="7990" spans="1:5" x14ac:dyDescent="0.35">
      <c r="A7990"/>
      <c r="E7990"/>
    </row>
    <row r="7991" spans="1:5" x14ac:dyDescent="0.35">
      <c r="A7991"/>
      <c r="E7991"/>
    </row>
    <row r="7992" spans="1:5" x14ac:dyDescent="0.35">
      <c r="A7992"/>
      <c r="E7992"/>
    </row>
    <row r="7993" spans="1:5" x14ac:dyDescent="0.35">
      <c r="A7993"/>
      <c r="E7993"/>
    </row>
    <row r="7994" spans="1:5" x14ac:dyDescent="0.35">
      <c r="A7994"/>
      <c r="E7994"/>
    </row>
    <row r="7995" spans="1:5" x14ac:dyDescent="0.35">
      <c r="A7995"/>
      <c r="E7995"/>
    </row>
    <row r="7996" spans="1:5" x14ac:dyDescent="0.35">
      <c r="A7996"/>
      <c r="E7996"/>
    </row>
    <row r="7997" spans="1:5" x14ac:dyDescent="0.35">
      <c r="A7997"/>
      <c r="E7997"/>
    </row>
    <row r="7998" spans="1:5" x14ac:dyDescent="0.35">
      <c r="A7998"/>
      <c r="E7998"/>
    </row>
    <row r="7999" spans="1:5" x14ac:dyDescent="0.35">
      <c r="A7999"/>
      <c r="E7999"/>
    </row>
    <row r="8000" spans="1:5" x14ac:dyDescent="0.35">
      <c r="A8000"/>
      <c r="E8000"/>
    </row>
    <row r="8001" spans="1:5" x14ac:dyDescent="0.35">
      <c r="A8001"/>
      <c r="E8001"/>
    </row>
    <row r="8002" spans="1:5" x14ac:dyDescent="0.35">
      <c r="A8002"/>
      <c r="E8002"/>
    </row>
    <row r="8003" spans="1:5" x14ac:dyDescent="0.35">
      <c r="A8003"/>
      <c r="E8003"/>
    </row>
    <row r="8004" spans="1:5" x14ac:dyDescent="0.35">
      <c r="A8004"/>
      <c r="E8004"/>
    </row>
    <row r="8005" spans="1:5" x14ac:dyDescent="0.35">
      <c r="A8005"/>
      <c r="E8005"/>
    </row>
    <row r="8006" spans="1:5" x14ac:dyDescent="0.35">
      <c r="A8006"/>
      <c r="E8006"/>
    </row>
    <row r="8007" spans="1:5" x14ac:dyDescent="0.35">
      <c r="A8007"/>
      <c r="E8007"/>
    </row>
    <row r="8008" spans="1:5" x14ac:dyDescent="0.35">
      <c r="A8008"/>
      <c r="E8008"/>
    </row>
    <row r="8009" spans="1:5" x14ac:dyDescent="0.35">
      <c r="A8009"/>
      <c r="E8009"/>
    </row>
    <row r="8010" spans="1:5" x14ac:dyDescent="0.35">
      <c r="A8010"/>
      <c r="E8010"/>
    </row>
    <row r="8011" spans="1:5" x14ac:dyDescent="0.35">
      <c r="A8011"/>
      <c r="E8011"/>
    </row>
    <row r="8012" spans="1:5" x14ac:dyDescent="0.35">
      <c r="A8012"/>
      <c r="E8012"/>
    </row>
    <row r="8013" spans="1:5" x14ac:dyDescent="0.35">
      <c r="A8013"/>
      <c r="E8013"/>
    </row>
    <row r="8014" spans="1:5" x14ac:dyDescent="0.35">
      <c r="A8014"/>
      <c r="E8014"/>
    </row>
    <row r="8015" spans="1:5" x14ac:dyDescent="0.35">
      <c r="A8015"/>
      <c r="E8015"/>
    </row>
    <row r="8016" spans="1:5" x14ac:dyDescent="0.35">
      <c r="A8016"/>
      <c r="E8016"/>
    </row>
    <row r="8017" spans="1:5" x14ac:dyDescent="0.35">
      <c r="A8017"/>
      <c r="E8017"/>
    </row>
    <row r="8018" spans="1:5" x14ac:dyDescent="0.35">
      <c r="A8018"/>
      <c r="E8018"/>
    </row>
    <row r="8019" spans="1:5" x14ac:dyDescent="0.35">
      <c r="A8019"/>
      <c r="E8019"/>
    </row>
    <row r="8020" spans="1:5" x14ac:dyDescent="0.35">
      <c r="A8020"/>
      <c r="E8020"/>
    </row>
    <row r="8021" spans="1:5" x14ac:dyDescent="0.35">
      <c r="A8021"/>
      <c r="E8021"/>
    </row>
    <row r="8022" spans="1:5" x14ac:dyDescent="0.35">
      <c r="A8022"/>
      <c r="E8022"/>
    </row>
    <row r="8023" spans="1:5" x14ac:dyDescent="0.35">
      <c r="A8023"/>
      <c r="E8023"/>
    </row>
    <row r="8024" spans="1:5" x14ac:dyDescent="0.35">
      <c r="A8024"/>
      <c r="E8024"/>
    </row>
    <row r="8025" spans="1:5" x14ac:dyDescent="0.35">
      <c r="A8025"/>
      <c r="E8025"/>
    </row>
    <row r="8026" spans="1:5" x14ac:dyDescent="0.35">
      <c r="A8026"/>
      <c r="E8026"/>
    </row>
    <row r="8027" spans="1:5" x14ac:dyDescent="0.35">
      <c r="A8027"/>
      <c r="E8027"/>
    </row>
    <row r="8028" spans="1:5" x14ac:dyDescent="0.35">
      <c r="A8028"/>
      <c r="E8028"/>
    </row>
    <row r="8029" spans="1:5" x14ac:dyDescent="0.35">
      <c r="A8029"/>
      <c r="E8029"/>
    </row>
    <row r="8030" spans="1:5" x14ac:dyDescent="0.35">
      <c r="A8030"/>
      <c r="E8030"/>
    </row>
    <row r="8031" spans="1:5" x14ac:dyDescent="0.35">
      <c r="A8031"/>
      <c r="E8031"/>
    </row>
    <row r="8032" spans="1:5" x14ac:dyDescent="0.35">
      <c r="A8032"/>
      <c r="E8032"/>
    </row>
    <row r="8033" spans="1:5" x14ac:dyDescent="0.35">
      <c r="A8033"/>
      <c r="E8033"/>
    </row>
    <row r="8034" spans="1:5" x14ac:dyDescent="0.35">
      <c r="A8034"/>
      <c r="E8034"/>
    </row>
    <row r="8035" spans="1:5" x14ac:dyDescent="0.35">
      <c r="A8035"/>
      <c r="E8035"/>
    </row>
    <row r="8036" spans="1:5" x14ac:dyDescent="0.35">
      <c r="A8036"/>
      <c r="E8036"/>
    </row>
    <row r="8037" spans="1:5" x14ac:dyDescent="0.35">
      <c r="A8037"/>
      <c r="E8037"/>
    </row>
    <row r="8038" spans="1:5" x14ac:dyDescent="0.35">
      <c r="A8038"/>
      <c r="E8038"/>
    </row>
    <row r="8039" spans="1:5" x14ac:dyDescent="0.35">
      <c r="A8039"/>
      <c r="E8039"/>
    </row>
    <row r="8040" spans="1:5" x14ac:dyDescent="0.35">
      <c r="A8040"/>
      <c r="E8040"/>
    </row>
    <row r="8041" spans="1:5" x14ac:dyDescent="0.35">
      <c r="A8041"/>
      <c r="E8041"/>
    </row>
    <row r="8042" spans="1:5" x14ac:dyDescent="0.35">
      <c r="A8042"/>
      <c r="E8042"/>
    </row>
    <row r="8043" spans="1:5" x14ac:dyDescent="0.35">
      <c r="A8043"/>
      <c r="E8043"/>
    </row>
    <row r="8044" spans="1:5" x14ac:dyDescent="0.35">
      <c r="A8044"/>
      <c r="E8044"/>
    </row>
    <row r="8045" spans="1:5" x14ac:dyDescent="0.35">
      <c r="A8045"/>
      <c r="E8045"/>
    </row>
    <row r="8046" spans="1:5" x14ac:dyDescent="0.35">
      <c r="A8046"/>
      <c r="E8046"/>
    </row>
    <row r="8047" spans="1:5" x14ac:dyDescent="0.35">
      <c r="A8047"/>
      <c r="E8047"/>
    </row>
    <row r="8048" spans="1:5" x14ac:dyDescent="0.35">
      <c r="A8048"/>
      <c r="E8048"/>
    </row>
    <row r="8049" spans="1:5" x14ac:dyDescent="0.35">
      <c r="A8049"/>
      <c r="E8049"/>
    </row>
    <row r="8050" spans="1:5" x14ac:dyDescent="0.35">
      <c r="A8050"/>
      <c r="E8050"/>
    </row>
    <row r="8051" spans="1:5" x14ac:dyDescent="0.35">
      <c r="A8051"/>
      <c r="E8051"/>
    </row>
    <row r="8052" spans="1:5" x14ac:dyDescent="0.35">
      <c r="A8052"/>
      <c r="E8052"/>
    </row>
    <row r="8053" spans="1:5" x14ac:dyDescent="0.35">
      <c r="A8053"/>
      <c r="E8053"/>
    </row>
    <row r="8054" spans="1:5" x14ac:dyDescent="0.35">
      <c r="A8054"/>
      <c r="E8054"/>
    </row>
    <row r="8055" spans="1:5" x14ac:dyDescent="0.35">
      <c r="A8055"/>
      <c r="E8055"/>
    </row>
    <row r="8056" spans="1:5" x14ac:dyDescent="0.35">
      <c r="A8056"/>
      <c r="E8056"/>
    </row>
    <row r="8057" spans="1:5" x14ac:dyDescent="0.35">
      <c r="A8057"/>
      <c r="E8057"/>
    </row>
    <row r="8058" spans="1:5" x14ac:dyDescent="0.35">
      <c r="A8058"/>
      <c r="E8058"/>
    </row>
    <row r="8059" spans="1:5" x14ac:dyDescent="0.35">
      <c r="A8059"/>
      <c r="E8059"/>
    </row>
    <row r="8060" spans="1:5" x14ac:dyDescent="0.35">
      <c r="A8060"/>
      <c r="E8060"/>
    </row>
    <row r="8061" spans="1:5" x14ac:dyDescent="0.35">
      <c r="A8061"/>
      <c r="E8061"/>
    </row>
    <row r="8062" spans="1:5" x14ac:dyDescent="0.35">
      <c r="A8062"/>
      <c r="E8062"/>
    </row>
    <row r="8063" spans="1:5" x14ac:dyDescent="0.35">
      <c r="A8063"/>
      <c r="E8063"/>
    </row>
    <row r="8064" spans="1:5" x14ac:dyDescent="0.35">
      <c r="A8064"/>
      <c r="E8064"/>
    </row>
    <row r="8065" spans="1:5" x14ac:dyDescent="0.35">
      <c r="A8065"/>
      <c r="E8065"/>
    </row>
    <row r="8066" spans="1:5" x14ac:dyDescent="0.35">
      <c r="A8066"/>
      <c r="E8066"/>
    </row>
    <row r="8067" spans="1:5" x14ac:dyDescent="0.35">
      <c r="A8067"/>
      <c r="E8067"/>
    </row>
    <row r="8068" spans="1:5" x14ac:dyDescent="0.35">
      <c r="A8068"/>
      <c r="E8068"/>
    </row>
    <row r="8069" spans="1:5" x14ac:dyDescent="0.35">
      <c r="A8069"/>
      <c r="E8069"/>
    </row>
    <row r="8070" spans="1:5" x14ac:dyDescent="0.35">
      <c r="A8070"/>
      <c r="E8070"/>
    </row>
    <row r="8071" spans="1:5" x14ac:dyDescent="0.35">
      <c r="A8071"/>
      <c r="E8071"/>
    </row>
    <row r="8072" spans="1:5" x14ac:dyDescent="0.35">
      <c r="A8072"/>
      <c r="E8072"/>
    </row>
    <row r="8073" spans="1:5" x14ac:dyDescent="0.35">
      <c r="A8073"/>
      <c r="E8073"/>
    </row>
    <row r="8074" spans="1:5" x14ac:dyDescent="0.35">
      <c r="A8074"/>
      <c r="E8074"/>
    </row>
    <row r="8075" spans="1:5" x14ac:dyDescent="0.35">
      <c r="A8075"/>
      <c r="E8075"/>
    </row>
    <row r="8076" spans="1:5" x14ac:dyDescent="0.35">
      <c r="A8076"/>
      <c r="E8076"/>
    </row>
    <row r="8077" spans="1:5" x14ac:dyDescent="0.35">
      <c r="A8077"/>
      <c r="E8077"/>
    </row>
    <row r="8078" spans="1:5" x14ac:dyDescent="0.35">
      <c r="A8078"/>
      <c r="E8078"/>
    </row>
    <row r="8079" spans="1:5" x14ac:dyDescent="0.35">
      <c r="A8079"/>
      <c r="E8079"/>
    </row>
    <row r="8080" spans="1:5" x14ac:dyDescent="0.35">
      <c r="A8080"/>
      <c r="E8080"/>
    </row>
    <row r="8081" spans="1:5" x14ac:dyDescent="0.35">
      <c r="A8081"/>
      <c r="E8081"/>
    </row>
    <row r="8082" spans="1:5" x14ac:dyDescent="0.35">
      <c r="A8082"/>
      <c r="E8082"/>
    </row>
    <row r="8083" spans="1:5" x14ac:dyDescent="0.35">
      <c r="A8083"/>
      <c r="E8083"/>
    </row>
    <row r="8084" spans="1:5" x14ac:dyDescent="0.35">
      <c r="A8084"/>
      <c r="E8084"/>
    </row>
    <row r="8085" spans="1:5" x14ac:dyDescent="0.35">
      <c r="A8085"/>
      <c r="E8085"/>
    </row>
    <row r="8086" spans="1:5" x14ac:dyDescent="0.35">
      <c r="A8086"/>
      <c r="E8086"/>
    </row>
    <row r="8087" spans="1:5" x14ac:dyDescent="0.35">
      <c r="A8087"/>
      <c r="E8087"/>
    </row>
    <row r="8088" spans="1:5" x14ac:dyDescent="0.35">
      <c r="A8088"/>
      <c r="E8088"/>
    </row>
    <row r="8089" spans="1:5" x14ac:dyDescent="0.35">
      <c r="A8089"/>
      <c r="E8089"/>
    </row>
    <row r="8090" spans="1:5" x14ac:dyDescent="0.35">
      <c r="A8090"/>
      <c r="E8090"/>
    </row>
    <row r="8091" spans="1:5" x14ac:dyDescent="0.35">
      <c r="A8091"/>
      <c r="E8091"/>
    </row>
    <row r="8092" spans="1:5" x14ac:dyDescent="0.35">
      <c r="A8092"/>
      <c r="E8092"/>
    </row>
    <row r="8093" spans="1:5" x14ac:dyDescent="0.35">
      <c r="A8093"/>
      <c r="E8093"/>
    </row>
    <row r="8094" spans="1:5" x14ac:dyDescent="0.35">
      <c r="A8094"/>
      <c r="E8094"/>
    </row>
    <row r="8095" spans="1:5" x14ac:dyDescent="0.35">
      <c r="A8095"/>
      <c r="E8095"/>
    </row>
    <row r="8096" spans="1:5" x14ac:dyDescent="0.35">
      <c r="A8096"/>
      <c r="E8096"/>
    </row>
    <row r="8097" spans="1:5" x14ac:dyDescent="0.35">
      <c r="A8097"/>
      <c r="E8097"/>
    </row>
    <row r="8098" spans="1:5" x14ac:dyDescent="0.35">
      <c r="A8098"/>
      <c r="E8098"/>
    </row>
    <row r="8099" spans="1:5" x14ac:dyDescent="0.35">
      <c r="A8099"/>
      <c r="E8099"/>
    </row>
    <row r="8100" spans="1:5" x14ac:dyDescent="0.35">
      <c r="A8100"/>
      <c r="E8100"/>
    </row>
    <row r="8101" spans="1:5" x14ac:dyDescent="0.35">
      <c r="A8101"/>
      <c r="E8101"/>
    </row>
    <row r="8102" spans="1:5" x14ac:dyDescent="0.35">
      <c r="A8102"/>
      <c r="E8102"/>
    </row>
    <row r="8103" spans="1:5" x14ac:dyDescent="0.35">
      <c r="A8103"/>
      <c r="E8103"/>
    </row>
    <row r="8104" spans="1:5" x14ac:dyDescent="0.35">
      <c r="A8104"/>
      <c r="E8104"/>
    </row>
    <row r="8105" spans="1:5" x14ac:dyDescent="0.35">
      <c r="A8105"/>
      <c r="E8105"/>
    </row>
    <row r="8106" spans="1:5" x14ac:dyDescent="0.35">
      <c r="A8106"/>
      <c r="E8106"/>
    </row>
    <row r="8107" spans="1:5" x14ac:dyDescent="0.35">
      <c r="A8107"/>
      <c r="E8107"/>
    </row>
    <row r="8108" spans="1:5" x14ac:dyDescent="0.35">
      <c r="A8108"/>
      <c r="E8108"/>
    </row>
    <row r="8109" spans="1:5" x14ac:dyDescent="0.35">
      <c r="A8109"/>
      <c r="E8109"/>
    </row>
    <row r="8110" spans="1:5" x14ac:dyDescent="0.35">
      <c r="A8110"/>
      <c r="E8110"/>
    </row>
    <row r="8111" spans="1:5" x14ac:dyDescent="0.35">
      <c r="A8111"/>
      <c r="E8111"/>
    </row>
    <row r="8112" spans="1:5" x14ac:dyDescent="0.35">
      <c r="A8112"/>
      <c r="E8112"/>
    </row>
    <row r="8113" spans="1:5" x14ac:dyDescent="0.35">
      <c r="A8113"/>
      <c r="E8113"/>
    </row>
    <row r="8114" spans="1:5" x14ac:dyDescent="0.35">
      <c r="A8114"/>
      <c r="E8114"/>
    </row>
    <row r="8115" spans="1:5" x14ac:dyDescent="0.35">
      <c r="A8115"/>
      <c r="E8115"/>
    </row>
    <row r="8116" spans="1:5" x14ac:dyDescent="0.35">
      <c r="A8116"/>
      <c r="E8116"/>
    </row>
    <row r="8117" spans="1:5" x14ac:dyDescent="0.35">
      <c r="A8117"/>
      <c r="E8117"/>
    </row>
    <row r="8118" spans="1:5" x14ac:dyDescent="0.35">
      <c r="A8118"/>
      <c r="E8118"/>
    </row>
    <row r="8119" spans="1:5" x14ac:dyDescent="0.35">
      <c r="A8119"/>
      <c r="E8119"/>
    </row>
    <row r="8120" spans="1:5" x14ac:dyDescent="0.35">
      <c r="A8120"/>
      <c r="E8120"/>
    </row>
    <row r="8121" spans="1:5" x14ac:dyDescent="0.35">
      <c r="A8121"/>
      <c r="E8121"/>
    </row>
    <row r="8122" spans="1:5" x14ac:dyDescent="0.35">
      <c r="A8122"/>
      <c r="E8122"/>
    </row>
    <row r="8123" spans="1:5" x14ac:dyDescent="0.35">
      <c r="A8123"/>
      <c r="E8123"/>
    </row>
    <row r="8124" spans="1:5" x14ac:dyDescent="0.35">
      <c r="A8124"/>
      <c r="E8124"/>
    </row>
    <row r="8125" spans="1:5" x14ac:dyDescent="0.35">
      <c r="A8125"/>
      <c r="E8125"/>
    </row>
    <row r="8126" spans="1:5" x14ac:dyDescent="0.35">
      <c r="A8126"/>
      <c r="E8126"/>
    </row>
    <row r="8127" spans="1:5" x14ac:dyDescent="0.35">
      <c r="A8127"/>
      <c r="E8127"/>
    </row>
    <row r="8128" spans="1:5" x14ac:dyDescent="0.35">
      <c r="A8128"/>
      <c r="E8128"/>
    </row>
    <row r="8129" spans="1:5" x14ac:dyDescent="0.35">
      <c r="A8129"/>
      <c r="E8129"/>
    </row>
    <row r="8130" spans="1:5" x14ac:dyDescent="0.35">
      <c r="A8130"/>
      <c r="E8130"/>
    </row>
    <row r="8131" spans="1:5" x14ac:dyDescent="0.35">
      <c r="A8131"/>
      <c r="E8131"/>
    </row>
    <row r="8132" spans="1:5" x14ac:dyDescent="0.35">
      <c r="A8132"/>
      <c r="E8132"/>
    </row>
    <row r="8133" spans="1:5" x14ac:dyDescent="0.35">
      <c r="A8133"/>
      <c r="E8133"/>
    </row>
    <row r="8134" spans="1:5" x14ac:dyDescent="0.35">
      <c r="A8134"/>
      <c r="E8134"/>
    </row>
    <row r="8135" spans="1:5" x14ac:dyDescent="0.35">
      <c r="A8135"/>
      <c r="E8135"/>
    </row>
    <row r="8136" spans="1:5" x14ac:dyDescent="0.35">
      <c r="A8136"/>
      <c r="E8136"/>
    </row>
    <row r="8137" spans="1:5" x14ac:dyDescent="0.35">
      <c r="A8137"/>
      <c r="E8137"/>
    </row>
    <row r="8138" spans="1:5" x14ac:dyDescent="0.35">
      <c r="A8138"/>
      <c r="E8138"/>
    </row>
    <row r="8139" spans="1:5" x14ac:dyDescent="0.35">
      <c r="A8139"/>
      <c r="E8139"/>
    </row>
    <row r="8140" spans="1:5" x14ac:dyDescent="0.35">
      <c r="A8140"/>
      <c r="E8140"/>
    </row>
    <row r="8141" spans="1:5" x14ac:dyDescent="0.35">
      <c r="A8141"/>
      <c r="E8141"/>
    </row>
    <row r="8142" spans="1:5" x14ac:dyDescent="0.35">
      <c r="A8142"/>
      <c r="E8142"/>
    </row>
    <row r="8143" spans="1:5" x14ac:dyDescent="0.35">
      <c r="A8143"/>
      <c r="E8143"/>
    </row>
    <row r="8144" spans="1:5" x14ac:dyDescent="0.35">
      <c r="A8144"/>
      <c r="E8144"/>
    </row>
    <row r="8145" spans="1:5" x14ac:dyDescent="0.35">
      <c r="A8145"/>
      <c r="E8145"/>
    </row>
    <row r="8146" spans="1:5" x14ac:dyDescent="0.35">
      <c r="A8146"/>
      <c r="E8146"/>
    </row>
    <row r="8147" spans="1:5" x14ac:dyDescent="0.35">
      <c r="A8147"/>
      <c r="E8147"/>
    </row>
    <row r="8148" spans="1:5" x14ac:dyDescent="0.35">
      <c r="A8148"/>
      <c r="E8148"/>
    </row>
    <row r="8149" spans="1:5" x14ac:dyDescent="0.35">
      <c r="A8149"/>
      <c r="E8149"/>
    </row>
    <row r="8150" spans="1:5" x14ac:dyDescent="0.35">
      <c r="A8150"/>
      <c r="E8150"/>
    </row>
    <row r="8151" spans="1:5" x14ac:dyDescent="0.35">
      <c r="A8151"/>
      <c r="E8151"/>
    </row>
    <row r="8152" spans="1:5" x14ac:dyDescent="0.35">
      <c r="A8152"/>
      <c r="E8152"/>
    </row>
    <row r="8153" spans="1:5" x14ac:dyDescent="0.35">
      <c r="A8153"/>
      <c r="E8153"/>
    </row>
    <row r="8154" spans="1:5" x14ac:dyDescent="0.35">
      <c r="A8154"/>
      <c r="E8154"/>
    </row>
    <row r="8155" spans="1:5" x14ac:dyDescent="0.35">
      <c r="A8155"/>
      <c r="E8155"/>
    </row>
    <row r="8156" spans="1:5" x14ac:dyDescent="0.35">
      <c r="A8156"/>
      <c r="E8156"/>
    </row>
    <row r="8157" spans="1:5" x14ac:dyDescent="0.35">
      <c r="A8157"/>
      <c r="E8157"/>
    </row>
    <row r="8158" spans="1:5" x14ac:dyDescent="0.35">
      <c r="A8158"/>
      <c r="E8158"/>
    </row>
    <row r="8159" spans="1:5" x14ac:dyDescent="0.35">
      <c r="A8159"/>
      <c r="E8159"/>
    </row>
    <row r="8160" spans="1:5" x14ac:dyDescent="0.35">
      <c r="A8160"/>
      <c r="E8160"/>
    </row>
    <row r="8161" spans="1:5" x14ac:dyDescent="0.35">
      <c r="A8161"/>
      <c r="E8161"/>
    </row>
    <row r="8162" spans="1:5" x14ac:dyDescent="0.35">
      <c r="A8162"/>
      <c r="E8162"/>
    </row>
    <row r="8163" spans="1:5" x14ac:dyDescent="0.35">
      <c r="A8163"/>
      <c r="E8163"/>
    </row>
    <row r="8164" spans="1:5" x14ac:dyDescent="0.35">
      <c r="A8164"/>
      <c r="E8164"/>
    </row>
    <row r="8165" spans="1:5" x14ac:dyDescent="0.35">
      <c r="A8165"/>
      <c r="E8165"/>
    </row>
    <row r="8166" spans="1:5" x14ac:dyDescent="0.35">
      <c r="A8166"/>
      <c r="E8166"/>
    </row>
    <row r="8167" spans="1:5" x14ac:dyDescent="0.35">
      <c r="A8167"/>
      <c r="E8167"/>
    </row>
    <row r="8168" spans="1:5" x14ac:dyDescent="0.35">
      <c r="A8168"/>
      <c r="E8168"/>
    </row>
    <row r="8169" spans="1:5" x14ac:dyDescent="0.35">
      <c r="A8169"/>
      <c r="E8169"/>
    </row>
    <row r="8170" spans="1:5" x14ac:dyDescent="0.35">
      <c r="A8170"/>
      <c r="E8170"/>
    </row>
    <row r="8171" spans="1:5" x14ac:dyDescent="0.35">
      <c r="A8171"/>
      <c r="E8171"/>
    </row>
    <row r="8172" spans="1:5" x14ac:dyDescent="0.35">
      <c r="A8172"/>
      <c r="E8172"/>
    </row>
    <row r="8173" spans="1:5" x14ac:dyDescent="0.35">
      <c r="A8173"/>
      <c r="E8173"/>
    </row>
    <row r="8174" spans="1:5" x14ac:dyDescent="0.35">
      <c r="A8174"/>
      <c r="E8174"/>
    </row>
    <row r="8175" spans="1:5" x14ac:dyDescent="0.35">
      <c r="A8175"/>
      <c r="E8175"/>
    </row>
    <row r="8176" spans="1:5" x14ac:dyDescent="0.35">
      <c r="A8176"/>
      <c r="E8176"/>
    </row>
    <row r="8177" spans="1:5" x14ac:dyDescent="0.35">
      <c r="A8177"/>
      <c r="E8177"/>
    </row>
    <row r="8178" spans="1:5" x14ac:dyDescent="0.35">
      <c r="A8178"/>
      <c r="E8178"/>
    </row>
    <row r="8179" spans="1:5" x14ac:dyDescent="0.35">
      <c r="A8179"/>
      <c r="E8179"/>
    </row>
    <row r="8180" spans="1:5" x14ac:dyDescent="0.35">
      <c r="A8180"/>
      <c r="E8180"/>
    </row>
    <row r="8181" spans="1:5" x14ac:dyDescent="0.35">
      <c r="A8181"/>
      <c r="E8181"/>
    </row>
    <row r="8182" spans="1:5" x14ac:dyDescent="0.35">
      <c r="A8182"/>
      <c r="E8182"/>
    </row>
    <row r="8183" spans="1:5" x14ac:dyDescent="0.35">
      <c r="A8183"/>
      <c r="E8183"/>
    </row>
    <row r="8184" spans="1:5" x14ac:dyDescent="0.35">
      <c r="A8184"/>
      <c r="E8184"/>
    </row>
    <row r="8185" spans="1:5" x14ac:dyDescent="0.35">
      <c r="A8185"/>
      <c r="E8185"/>
    </row>
    <row r="8186" spans="1:5" x14ac:dyDescent="0.35">
      <c r="A8186"/>
      <c r="E8186"/>
    </row>
    <row r="8187" spans="1:5" x14ac:dyDescent="0.35">
      <c r="A8187"/>
      <c r="E8187"/>
    </row>
    <row r="8188" spans="1:5" x14ac:dyDescent="0.35">
      <c r="A8188"/>
      <c r="E8188"/>
    </row>
    <row r="8189" spans="1:5" x14ac:dyDescent="0.35">
      <c r="A8189"/>
      <c r="E8189"/>
    </row>
    <row r="8190" spans="1:5" x14ac:dyDescent="0.35">
      <c r="A8190"/>
      <c r="E8190"/>
    </row>
    <row r="8191" spans="1:5" x14ac:dyDescent="0.35">
      <c r="A8191"/>
      <c r="E8191"/>
    </row>
    <row r="8192" spans="1:5" x14ac:dyDescent="0.35">
      <c r="A8192"/>
      <c r="E8192"/>
    </row>
    <row r="8193" spans="1:5" x14ac:dyDescent="0.35">
      <c r="A8193"/>
      <c r="E8193"/>
    </row>
    <row r="8194" spans="1:5" x14ac:dyDescent="0.35">
      <c r="A8194"/>
      <c r="E8194"/>
    </row>
    <row r="8195" spans="1:5" x14ac:dyDescent="0.35">
      <c r="A8195"/>
      <c r="E8195"/>
    </row>
    <row r="8196" spans="1:5" x14ac:dyDescent="0.35">
      <c r="A8196"/>
      <c r="E8196"/>
    </row>
    <row r="8197" spans="1:5" x14ac:dyDescent="0.35">
      <c r="A8197"/>
      <c r="E8197"/>
    </row>
    <row r="8198" spans="1:5" x14ac:dyDescent="0.35">
      <c r="A8198"/>
      <c r="E8198"/>
    </row>
    <row r="8199" spans="1:5" x14ac:dyDescent="0.35">
      <c r="A8199"/>
      <c r="E8199"/>
    </row>
    <row r="8200" spans="1:5" x14ac:dyDescent="0.35">
      <c r="A8200"/>
      <c r="E8200"/>
    </row>
    <row r="8201" spans="1:5" x14ac:dyDescent="0.35">
      <c r="A8201"/>
      <c r="E8201"/>
    </row>
    <row r="8202" spans="1:5" x14ac:dyDescent="0.35">
      <c r="A8202"/>
      <c r="E8202"/>
    </row>
    <row r="8203" spans="1:5" x14ac:dyDescent="0.35">
      <c r="A8203"/>
      <c r="E8203"/>
    </row>
    <row r="8204" spans="1:5" x14ac:dyDescent="0.35">
      <c r="A8204"/>
      <c r="E8204"/>
    </row>
    <row r="8205" spans="1:5" x14ac:dyDescent="0.35">
      <c r="A8205"/>
      <c r="E8205"/>
    </row>
    <row r="8206" spans="1:5" x14ac:dyDescent="0.35">
      <c r="A8206"/>
      <c r="E8206"/>
    </row>
    <row r="8207" spans="1:5" x14ac:dyDescent="0.35">
      <c r="A8207"/>
      <c r="E8207"/>
    </row>
    <row r="8208" spans="1:5" x14ac:dyDescent="0.35">
      <c r="A8208"/>
      <c r="E8208"/>
    </row>
    <row r="8209" spans="1:5" x14ac:dyDescent="0.35">
      <c r="A8209"/>
      <c r="E8209"/>
    </row>
    <row r="8210" spans="1:5" x14ac:dyDescent="0.35">
      <c r="A8210"/>
      <c r="E8210"/>
    </row>
    <row r="8211" spans="1:5" x14ac:dyDescent="0.35">
      <c r="A8211"/>
      <c r="E8211"/>
    </row>
    <row r="8212" spans="1:5" x14ac:dyDescent="0.35">
      <c r="A8212"/>
      <c r="E8212"/>
    </row>
    <row r="8213" spans="1:5" x14ac:dyDescent="0.35">
      <c r="A8213"/>
      <c r="E8213"/>
    </row>
    <row r="8214" spans="1:5" x14ac:dyDescent="0.35">
      <c r="A8214"/>
      <c r="E8214"/>
    </row>
    <row r="8215" spans="1:5" x14ac:dyDescent="0.35">
      <c r="A8215"/>
      <c r="E8215"/>
    </row>
    <row r="8216" spans="1:5" x14ac:dyDescent="0.35">
      <c r="A8216"/>
      <c r="E8216"/>
    </row>
    <row r="8217" spans="1:5" x14ac:dyDescent="0.35">
      <c r="A8217"/>
      <c r="E8217"/>
    </row>
    <row r="8218" spans="1:5" x14ac:dyDescent="0.35">
      <c r="A8218"/>
      <c r="E8218"/>
    </row>
    <row r="8219" spans="1:5" x14ac:dyDescent="0.35">
      <c r="A8219"/>
      <c r="E8219"/>
    </row>
    <row r="8220" spans="1:5" x14ac:dyDescent="0.35">
      <c r="A8220"/>
      <c r="E8220"/>
    </row>
    <row r="8221" spans="1:5" x14ac:dyDescent="0.35">
      <c r="A8221"/>
      <c r="E8221"/>
    </row>
    <row r="8222" spans="1:5" x14ac:dyDescent="0.35">
      <c r="A8222"/>
      <c r="E8222"/>
    </row>
    <row r="8223" spans="1:5" x14ac:dyDescent="0.35">
      <c r="A8223"/>
      <c r="E8223"/>
    </row>
    <row r="8224" spans="1:5" x14ac:dyDescent="0.35">
      <c r="A8224"/>
      <c r="E8224"/>
    </row>
    <row r="8225" spans="1:5" x14ac:dyDescent="0.35">
      <c r="A8225"/>
      <c r="E8225"/>
    </row>
    <row r="8226" spans="1:5" x14ac:dyDescent="0.35">
      <c r="A8226"/>
      <c r="E8226"/>
    </row>
    <row r="8227" spans="1:5" x14ac:dyDescent="0.35">
      <c r="A8227"/>
      <c r="E8227"/>
    </row>
    <row r="8228" spans="1:5" x14ac:dyDescent="0.35">
      <c r="A8228"/>
      <c r="E8228"/>
    </row>
    <row r="8229" spans="1:5" x14ac:dyDescent="0.35">
      <c r="A8229"/>
      <c r="E8229"/>
    </row>
    <row r="8230" spans="1:5" x14ac:dyDescent="0.35">
      <c r="A8230"/>
      <c r="E8230"/>
    </row>
    <row r="8231" spans="1:5" x14ac:dyDescent="0.35">
      <c r="A8231"/>
      <c r="E8231"/>
    </row>
    <row r="8232" spans="1:5" x14ac:dyDescent="0.35">
      <c r="A8232"/>
      <c r="E8232"/>
    </row>
    <row r="8233" spans="1:5" x14ac:dyDescent="0.35">
      <c r="A8233"/>
      <c r="E8233"/>
    </row>
    <row r="8234" spans="1:5" x14ac:dyDescent="0.35">
      <c r="A8234"/>
      <c r="E8234"/>
    </row>
    <row r="8235" spans="1:5" x14ac:dyDescent="0.35">
      <c r="A8235"/>
      <c r="E8235"/>
    </row>
    <row r="8236" spans="1:5" x14ac:dyDescent="0.35">
      <c r="A8236"/>
      <c r="E8236"/>
    </row>
    <row r="8237" spans="1:5" x14ac:dyDescent="0.35">
      <c r="A8237"/>
      <c r="E8237"/>
    </row>
    <row r="8238" spans="1:5" x14ac:dyDescent="0.35">
      <c r="A8238"/>
      <c r="E8238"/>
    </row>
    <row r="8239" spans="1:5" x14ac:dyDescent="0.35">
      <c r="A8239"/>
      <c r="E8239"/>
    </row>
    <row r="8240" spans="1:5" x14ac:dyDescent="0.35">
      <c r="A8240"/>
      <c r="E8240"/>
    </row>
    <row r="8241" spans="1:5" x14ac:dyDescent="0.35">
      <c r="A8241"/>
      <c r="E8241"/>
    </row>
    <row r="8242" spans="1:5" x14ac:dyDescent="0.35">
      <c r="A8242"/>
      <c r="E8242"/>
    </row>
    <row r="8243" spans="1:5" x14ac:dyDescent="0.35">
      <c r="A8243"/>
      <c r="E8243"/>
    </row>
    <row r="8244" spans="1:5" x14ac:dyDescent="0.35">
      <c r="A8244"/>
      <c r="E8244"/>
    </row>
    <row r="8245" spans="1:5" x14ac:dyDescent="0.35">
      <c r="A8245"/>
      <c r="E8245"/>
    </row>
    <row r="8246" spans="1:5" x14ac:dyDescent="0.35">
      <c r="A8246"/>
      <c r="E8246"/>
    </row>
    <row r="8247" spans="1:5" x14ac:dyDescent="0.35">
      <c r="A8247"/>
      <c r="E8247"/>
    </row>
    <row r="8248" spans="1:5" x14ac:dyDescent="0.35">
      <c r="A8248"/>
      <c r="E8248"/>
    </row>
    <row r="8249" spans="1:5" x14ac:dyDescent="0.35">
      <c r="A8249"/>
      <c r="E8249"/>
    </row>
    <row r="8250" spans="1:5" x14ac:dyDescent="0.35">
      <c r="A8250"/>
      <c r="E8250"/>
    </row>
    <row r="8251" spans="1:5" x14ac:dyDescent="0.35">
      <c r="A8251"/>
      <c r="E8251"/>
    </row>
    <row r="8252" spans="1:5" x14ac:dyDescent="0.35">
      <c r="A8252"/>
      <c r="E8252"/>
    </row>
    <row r="8253" spans="1:5" x14ac:dyDescent="0.35">
      <c r="A8253"/>
      <c r="E8253"/>
    </row>
    <row r="8254" spans="1:5" x14ac:dyDescent="0.35">
      <c r="A8254"/>
      <c r="E8254"/>
    </row>
    <row r="8255" spans="1:5" x14ac:dyDescent="0.35">
      <c r="A8255"/>
      <c r="E8255"/>
    </row>
    <row r="8256" spans="1:5" x14ac:dyDescent="0.35">
      <c r="A8256"/>
      <c r="E8256"/>
    </row>
    <row r="8257" spans="1:5" x14ac:dyDescent="0.35">
      <c r="A8257"/>
      <c r="E8257"/>
    </row>
    <row r="8258" spans="1:5" x14ac:dyDescent="0.35">
      <c r="A8258"/>
      <c r="E8258"/>
    </row>
    <row r="8259" spans="1:5" x14ac:dyDescent="0.35">
      <c r="A8259"/>
      <c r="E8259"/>
    </row>
    <row r="8260" spans="1:5" x14ac:dyDescent="0.35">
      <c r="A8260"/>
      <c r="E8260"/>
    </row>
    <row r="8261" spans="1:5" x14ac:dyDescent="0.35">
      <c r="A8261"/>
      <c r="E8261"/>
    </row>
    <row r="8262" spans="1:5" x14ac:dyDescent="0.35">
      <c r="A8262"/>
      <c r="E8262"/>
    </row>
    <row r="8263" spans="1:5" x14ac:dyDescent="0.35">
      <c r="A8263"/>
      <c r="E8263"/>
    </row>
    <row r="8264" spans="1:5" x14ac:dyDescent="0.35">
      <c r="A8264"/>
      <c r="E8264"/>
    </row>
    <row r="8265" spans="1:5" x14ac:dyDescent="0.35">
      <c r="A8265"/>
      <c r="E8265"/>
    </row>
    <row r="8266" spans="1:5" x14ac:dyDescent="0.35">
      <c r="A8266"/>
      <c r="E8266"/>
    </row>
    <row r="8267" spans="1:5" x14ac:dyDescent="0.35">
      <c r="A8267"/>
      <c r="E8267"/>
    </row>
    <row r="8268" spans="1:5" x14ac:dyDescent="0.35">
      <c r="A8268"/>
      <c r="E8268"/>
    </row>
    <row r="8269" spans="1:5" x14ac:dyDescent="0.35">
      <c r="A8269"/>
      <c r="E8269"/>
    </row>
    <row r="8270" spans="1:5" x14ac:dyDescent="0.35">
      <c r="A8270"/>
      <c r="E8270"/>
    </row>
    <row r="8271" spans="1:5" x14ac:dyDescent="0.35">
      <c r="A8271"/>
      <c r="E8271"/>
    </row>
    <row r="8272" spans="1:5" x14ac:dyDescent="0.35">
      <c r="A8272"/>
      <c r="E8272"/>
    </row>
    <row r="8273" spans="1:5" x14ac:dyDescent="0.35">
      <c r="A8273"/>
      <c r="E8273"/>
    </row>
    <row r="8274" spans="1:5" x14ac:dyDescent="0.35">
      <c r="A8274"/>
      <c r="E8274"/>
    </row>
    <row r="8275" spans="1:5" x14ac:dyDescent="0.35">
      <c r="A8275"/>
      <c r="E8275"/>
    </row>
    <row r="8276" spans="1:5" x14ac:dyDescent="0.35">
      <c r="A8276"/>
      <c r="E8276"/>
    </row>
    <row r="8277" spans="1:5" x14ac:dyDescent="0.35">
      <c r="A8277"/>
      <c r="E8277"/>
    </row>
    <row r="8278" spans="1:5" x14ac:dyDescent="0.35">
      <c r="A8278"/>
      <c r="E8278"/>
    </row>
    <row r="8279" spans="1:5" x14ac:dyDescent="0.35">
      <c r="A8279"/>
      <c r="E8279"/>
    </row>
    <row r="8280" spans="1:5" x14ac:dyDescent="0.35">
      <c r="A8280"/>
      <c r="E8280"/>
    </row>
    <row r="8281" spans="1:5" x14ac:dyDescent="0.35">
      <c r="A8281"/>
      <c r="E8281"/>
    </row>
    <row r="8282" spans="1:5" x14ac:dyDescent="0.35">
      <c r="A8282"/>
      <c r="E8282"/>
    </row>
    <row r="8283" spans="1:5" x14ac:dyDescent="0.35">
      <c r="A8283"/>
      <c r="E8283"/>
    </row>
    <row r="8284" spans="1:5" x14ac:dyDescent="0.35">
      <c r="A8284"/>
      <c r="E8284"/>
    </row>
    <row r="8285" spans="1:5" x14ac:dyDescent="0.35">
      <c r="A8285"/>
      <c r="E8285"/>
    </row>
    <row r="8286" spans="1:5" x14ac:dyDescent="0.35">
      <c r="A8286"/>
      <c r="E8286"/>
    </row>
    <row r="8287" spans="1:5" x14ac:dyDescent="0.35">
      <c r="A8287"/>
      <c r="E8287"/>
    </row>
    <row r="8288" spans="1:5" x14ac:dyDescent="0.35">
      <c r="A8288"/>
      <c r="E8288"/>
    </row>
    <row r="8289" spans="1:5" x14ac:dyDescent="0.35">
      <c r="A8289"/>
      <c r="E8289"/>
    </row>
    <row r="8290" spans="1:5" x14ac:dyDescent="0.35">
      <c r="A8290"/>
      <c r="E8290"/>
    </row>
    <row r="8291" spans="1:5" x14ac:dyDescent="0.35">
      <c r="A8291"/>
      <c r="E8291"/>
    </row>
    <row r="8292" spans="1:5" x14ac:dyDescent="0.35">
      <c r="A8292"/>
      <c r="E8292"/>
    </row>
    <row r="8293" spans="1:5" x14ac:dyDescent="0.35">
      <c r="A8293"/>
      <c r="E8293"/>
    </row>
    <row r="8294" spans="1:5" x14ac:dyDescent="0.35">
      <c r="A8294"/>
      <c r="E8294"/>
    </row>
    <row r="8295" spans="1:5" x14ac:dyDescent="0.35">
      <c r="A8295"/>
      <c r="E8295"/>
    </row>
    <row r="8296" spans="1:5" x14ac:dyDescent="0.35">
      <c r="A8296"/>
      <c r="E8296"/>
    </row>
    <row r="8297" spans="1:5" x14ac:dyDescent="0.35">
      <c r="A8297"/>
      <c r="E8297"/>
    </row>
    <row r="8298" spans="1:5" x14ac:dyDescent="0.35">
      <c r="A8298"/>
      <c r="E8298"/>
    </row>
    <row r="8299" spans="1:5" x14ac:dyDescent="0.35">
      <c r="A8299"/>
      <c r="E8299"/>
    </row>
    <row r="8300" spans="1:5" x14ac:dyDescent="0.35">
      <c r="A8300"/>
      <c r="E8300"/>
    </row>
    <row r="8301" spans="1:5" x14ac:dyDescent="0.35">
      <c r="A8301"/>
      <c r="E8301"/>
    </row>
    <row r="8302" spans="1:5" x14ac:dyDescent="0.35">
      <c r="A8302"/>
      <c r="E8302"/>
    </row>
    <row r="8303" spans="1:5" x14ac:dyDescent="0.35">
      <c r="A8303"/>
      <c r="E8303"/>
    </row>
    <row r="8304" spans="1:5" x14ac:dyDescent="0.35">
      <c r="A8304"/>
      <c r="E8304"/>
    </row>
    <row r="8305" spans="1:5" x14ac:dyDescent="0.35">
      <c r="A8305"/>
      <c r="E8305"/>
    </row>
    <row r="8306" spans="1:5" x14ac:dyDescent="0.35">
      <c r="A8306"/>
      <c r="E8306"/>
    </row>
    <row r="8307" spans="1:5" x14ac:dyDescent="0.35">
      <c r="A8307"/>
      <c r="E8307"/>
    </row>
    <row r="8308" spans="1:5" x14ac:dyDescent="0.35">
      <c r="A8308"/>
      <c r="E8308"/>
    </row>
    <row r="8309" spans="1:5" x14ac:dyDescent="0.35">
      <c r="A8309"/>
      <c r="E8309"/>
    </row>
    <row r="8310" spans="1:5" x14ac:dyDescent="0.35">
      <c r="A8310"/>
      <c r="E8310"/>
    </row>
    <row r="8311" spans="1:5" x14ac:dyDescent="0.35">
      <c r="A8311"/>
      <c r="E8311"/>
    </row>
    <row r="8312" spans="1:5" x14ac:dyDescent="0.35">
      <c r="A8312"/>
      <c r="E8312"/>
    </row>
    <row r="8313" spans="1:5" x14ac:dyDescent="0.35">
      <c r="A8313"/>
      <c r="E8313"/>
    </row>
    <row r="8314" spans="1:5" x14ac:dyDescent="0.35">
      <c r="A8314"/>
      <c r="E8314"/>
    </row>
    <row r="8315" spans="1:5" x14ac:dyDescent="0.35">
      <c r="A8315"/>
      <c r="E8315"/>
    </row>
    <row r="8316" spans="1:5" x14ac:dyDescent="0.35">
      <c r="A8316"/>
      <c r="E8316"/>
    </row>
    <row r="8317" spans="1:5" x14ac:dyDescent="0.35">
      <c r="A8317"/>
      <c r="E8317"/>
    </row>
    <row r="8318" spans="1:5" x14ac:dyDescent="0.35">
      <c r="A8318"/>
      <c r="E8318"/>
    </row>
    <row r="8319" spans="1:5" x14ac:dyDescent="0.35">
      <c r="A8319"/>
      <c r="E8319"/>
    </row>
    <row r="8320" spans="1:5" x14ac:dyDescent="0.35">
      <c r="A8320"/>
      <c r="E8320"/>
    </row>
    <row r="8321" spans="1:5" x14ac:dyDescent="0.35">
      <c r="A8321"/>
      <c r="E8321"/>
    </row>
    <row r="8322" spans="1:5" x14ac:dyDescent="0.35">
      <c r="A8322"/>
      <c r="E8322"/>
    </row>
    <row r="8323" spans="1:5" x14ac:dyDescent="0.35">
      <c r="A8323"/>
      <c r="E8323"/>
    </row>
    <row r="8324" spans="1:5" x14ac:dyDescent="0.35">
      <c r="A8324"/>
      <c r="E8324"/>
    </row>
    <row r="8325" spans="1:5" x14ac:dyDescent="0.35">
      <c r="A8325"/>
      <c r="E8325"/>
    </row>
    <row r="8326" spans="1:5" x14ac:dyDescent="0.35">
      <c r="A8326"/>
      <c r="E8326"/>
    </row>
    <row r="8327" spans="1:5" x14ac:dyDescent="0.35">
      <c r="A8327"/>
      <c r="E8327"/>
    </row>
    <row r="8328" spans="1:5" x14ac:dyDescent="0.35">
      <c r="A8328"/>
      <c r="E8328"/>
    </row>
    <row r="8329" spans="1:5" x14ac:dyDescent="0.35">
      <c r="A8329"/>
      <c r="E8329"/>
    </row>
    <row r="8330" spans="1:5" x14ac:dyDescent="0.35">
      <c r="A8330"/>
      <c r="E8330"/>
    </row>
    <row r="8331" spans="1:5" x14ac:dyDescent="0.35">
      <c r="A8331"/>
      <c r="E8331"/>
    </row>
    <row r="8332" spans="1:5" x14ac:dyDescent="0.35">
      <c r="A8332"/>
      <c r="E8332"/>
    </row>
    <row r="8333" spans="1:5" x14ac:dyDescent="0.35">
      <c r="A8333"/>
      <c r="E8333"/>
    </row>
    <row r="8334" spans="1:5" x14ac:dyDescent="0.35">
      <c r="A8334"/>
      <c r="E8334"/>
    </row>
    <row r="8335" spans="1:5" x14ac:dyDescent="0.35">
      <c r="A8335"/>
      <c r="E8335"/>
    </row>
    <row r="8336" spans="1:5" x14ac:dyDescent="0.35">
      <c r="A8336"/>
      <c r="E8336"/>
    </row>
    <row r="8337" spans="1:5" x14ac:dyDescent="0.35">
      <c r="A8337"/>
      <c r="E8337"/>
    </row>
    <row r="8338" spans="1:5" x14ac:dyDescent="0.35">
      <c r="A8338"/>
      <c r="E8338"/>
    </row>
    <row r="8339" spans="1:5" x14ac:dyDescent="0.35">
      <c r="A8339"/>
      <c r="E8339"/>
    </row>
    <row r="8340" spans="1:5" x14ac:dyDescent="0.35">
      <c r="A8340"/>
      <c r="E8340"/>
    </row>
    <row r="8341" spans="1:5" x14ac:dyDescent="0.35">
      <c r="A8341"/>
      <c r="E8341"/>
    </row>
    <row r="8342" spans="1:5" x14ac:dyDescent="0.35">
      <c r="A8342"/>
      <c r="E8342"/>
    </row>
    <row r="8343" spans="1:5" x14ac:dyDescent="0.35">
      <c r="A8343"/>
      <c r="E8343"/>
    </row>
    <row r="8344" spans="1:5" x14ac:dyDescent="0.35">
      <c r="A8344"/>
      <c r="E8344"/>
    </row>
    <row r="8345" spans="1:5" x14ac:dyDescent="0.35">
      <c r="A8345"/>
      <c r="E8345"/>
    </row>
    <row r="8346" spans="1:5" x14ac:dyDescent="0.35">
      <c r="A8346"/>
      <c r="E8346"/>
    </row>
    <row r="8347" spans="1:5" x14ac:dyDescent="0.35">
      <c r="A8347"/>
      <c r="E8347"/>
    </row>
    <row r="8348" spans="1:5" x14ac:dyDescent="0.35">
      <c r="A8348"/>
      <c r="E8348"/>
    </row>
    <row r="8349" spans="1:5" x14ac:dyDescent="0.35">
      <c r="A8349"/>
      <c r="E8349"/>
    </row>
    <row r="8350" spans="1:5" x14ac:dyDescent="0.35">
      <c r="A8350"/>
      <c r="E8350"/>
    </row>
    <row r="8351" spans="1:5" x14ac:dyDescent="0.35">
      <c r="A8351"/>
      <c r="E8351"/>
    </row>
    <row r="8352" spans="1:5" x14ac:dyDescent="0.35">
      <c r="A8352"/>
      <c r="E8352"/>
    </row>
    <row r="8353" spans="1:5" x14ac:dyDescent="0.35">
      <c r="A8353"/>
      <c r="E8353"/>
    </row>
    <row r="8354" spans="1:5" x14ac:dyDescent="0.35">
      <c r="A8354"/>
      <c r="E8354"/>
    </row>
    <row r="8355" spans="1:5" x14ac:dyDescent="0.35">
      <c r="A8355"/>
      <c r="E8355"/>
    </row>
    <row r="8356" spans="1:5" x14ac:dyDescent="0.35">
      <c r="A8356"/>
      <c r="E8356"/>
    </row>
    <row r="8357" spans="1:5" x14ac:dyDescent="0.35">
      <c r="A8357"/>
      <c r="E8357"/>
    </row>
    <row r="8358" spans="1:5" x14ac:dyDescent="0.35">
      <c r="A8358"/>
      <c r="E8358"/>
    </row>
    <row r="8359" spans="1:5" x14ac:dyDescent="0.35">
      <c r="A8359"/>
      <c r="E8359"/>
    </row>
    <row r="8360" spans="1:5" x14ac:dyDescent="0.35">
      <c r="A8360"/>
      <c r="E8360"/>
    </row>
    <row r="8361" spans="1:5" x14ac:dyDescent="0.35">
      <c r="A8361"/>
      <c r="E8361"/>
    </row>
    <row r="8362" spans="1:5" x14ac:dyDescent="0.35">
      <c r="A8362"/>
      <c r="E8362"/>
    </row>
    <row r="8363" spans="1:5" x14ac:dyDescent="0.35">
      <c r="A8363"/>
      <c r="E8363"/>
    </row>
    <row r="8364" spans="1:5" x14ac:dyDescent="0.35">
      <c r="A8364"/>
      <c r="E8364"/>
    </row>
    <row r="8365" spans="1:5" x14ac:dyDescent="0.35">
      <c r="A8365"/>
      <c r="E8365"/>
    </row>
    <row r="8366" spans="1:5" x14ac:dyDescent="0.35">
      <c r="A8366"/>
      <c r="E8366"/>
    </row>
    <row r="8367" spans="1:5" x14ac:dyDescent="0.35">
      <c r="A8367"/>
      <c r="E8367"/>
    </row>
    <row r="8368" spans="1:5" x14ac:dyDescent="0.35">
      <c r="A8368"/>
      <c r="E8368"/>
    </row>
    <row r="8369" spans="1:5" x14ac:dyDescent="0.35">
      <c r="A8369"/>
      <c r="E8369"/>
    </row>
    <row r="8370" spans="1:5" x14ac:dyDescent="0.35">
      <c r="A8370"/>
      <c r="E8370"/>
    </row>
    <row r="8371" spans="1:5" x14ac:dyDescent="0.35">
      <c r="A8371"/>
      <c r="E8371"/>
    </row>
    <row r="8372" spans="1:5" x14ac:dyDescent="0.35">
      <c r="A8372"/>
      <c r="E8372"/>
    </row>
    <row r="8373" spans="1:5" x14ac:dyDescent="0.35">
      <c r="A8373"/>
      <c r="E8373"/>
    </row>
    <row r="8374" spans="1:5" x14ac:dyDescent="0.35">
      <c r="A8374"/>
      <c r="E8374"/>
    </row>
    <row r="8375" spans="1:5" x14ac:dyDescent="0.35">
      <c r="A8375"/>
      <c r="E8375"/>
    </row>
    <row r="8376" spans="1:5" x14ac:dyDescent="0.35">
      <c r="A8376"/>
      <c r="E8376"/>
    </row>
    <row r="8377" spans="1:5" x14ac:dyDescent="0.35">
      <c r="A8377"/>
      <c r="E8377"/>
    </row>
    <row r="8378" spans="1:5" x14ac:dyDescent="0.35">
      <c r="A8378"/>
      <c r="E8378"/>
    </row>
    <row r="8379" spans="1:5" x14ac:dyDescent="0.35">
      <c r="A8379"/>
      <c r="E8379"/>
    </row>
    <row r="8380" spans="1:5" x14ac:dyDescent="0.35">
      <c r="A8380"/>
      <c r="E8380"/>
    </row>
    <row r="8381" spans="1:5" x14ac:dyDescent="0.35">
      <c r="A8381"/>
      <c r="E8381"/>
    </row>
    <row r="8382" spans="1:5" x14ac:dyDescent="0.35">
      <c r="A8382"/>
      <c r="E8382"/>
    </row>
    <row r="8383" spans="1:5" x14ac:dyDescent="0.35">
      <c r="A8383"/>
      <c r="E8383"/>
    </row>
    <row r="8384" spans="1:5" x14ac:dyDescent="0.35">
      <c r="A8384"/>
      <c r="E8384"/>
    </row>
    <row r="8385" spans="1:5" x14ac:dyDescent="0.35">
      <c r="A8385"/>
      <c r="E8385"/>
    </row>
    <row r="8386" spans="1:5" x14ac:dyDescent="0.35">
      <c r="A8386"/>
      <c r="E8386"/>
    </row>
    <row r="8387" spans="1:5" x14ac:dyDescent="0.35">
      <c r="A8387"/>
      <c r="E8387"/>
    </row>
    <row r="8388" spans="1:5" x14ac:dyDescent="0.35">
      <c r="A8388"/>
      <c r="E8388"/>
    </row>
    <row r="8389" spans="1:5" x14ac:dyDescent="0.35">
      <c r="A8389"/>
      <c r="E8389"/>
    </row>
    <row r="8390" spans="1:5" x14ac:dyDescent="0.35">
      <c r="A8390"/>
      <c r="E8390"/>
    </row>
    <row r="8391" spans="1:5" x14ac:dyDescent="0.35">
      <c r="A8391"/>
      <c r="E8391"/>
    </row>
    <row r="8392" spans="1:5" x14ac:dyDescent="0.35">
      <c r="A8392"/>
      <c r="E8392"/>
    </row>
    <row r="8393" spans="1:5" x14ac:dyDescent="0.35">
      <c r="A8393"/>
      <c r="E8393"/>
    </row>
    <row r="8394" spans="1:5" x14ac:dyDescent="0.35">
      <c r="A8394"/>
      <c r="E8394"/>
    </row>
    <row r="8395" spans="1:5" x14ac:dyDescent="0.35">
      <c r="A8395"/>
      <c r="E8395"/>
    </row>
    <row r="8396" spans="1:5" x14ac:dyDescent="0.35">
      <c r="A8396"/>
      <c r="E8396"/>
    </row>
    <row r="8397" spans="1:5" x14ac:dyDescent="0.35">
      <c r="A8397"/>
      <c r="E8397"/>
    </row>
    <row r="8398" spans="1:5" x14ac:dyDescent="0.35">
      <c r="A8398"/>
      <c r="E8398"/>
    </row>
    <row r="8399" spans="1:5" x14ac:dyDescent="0.35">
      <c r="A8399"/>
      <c r="E8399"/>
    </row>
    <row r="8400" spans="1:5" x14ac:dyDescent="0.35">
      <c r="A8400"/>
      <c r="E8400"/>
    </row>
    <row r="8401" spans="1:5" x14ac:dyDescent="0.35">
      <c r="A8401"/>
      <c r="E8401"/>
    </row>
    <row r="8402" spans="1:5" x14ac:dyDescent="0.35">
      <c r="A8402"/>
      <c r="E8402"/>
    </row>
    <row r="8403" spans="1:5" x14ac:dyDescent="0.35">
      <c r="A8403"/>
      <c r="E8403"/>
    </row>
    <row r="8404" spans="1:5" x14ac:dyDescent="0.35">
      <c r="A8404"/>
      <c r="E8404"/>
    </row>
    <row r="8405" spans="1:5" x14ac:dyDescent="0.35">
      <c r="A8405"/>
      <c r="E8405"/>
    </row>
    <row r="8406" spans="1:5" x14ac:dyDescent="0.35">
      <c r="A8406"/>
      <c r="E8406"/>
    </row>
    <row r="8407" spans="1:5" x14ac:dyDescent="0.35">
      <c r="A8407"/>
      <c r="E8407"/>
    </row>
    <row r="8408" spans="1:5" x14ac:dyDescent="0.35">
      <c r="A8408"/>
      <c r="E8408"/>
    </row>
    <row r="8409" spans="1:5" x14ac:dyDescent="0.35">
      <c r="A8409"/>
      <c r="E8409"/>
    </row>
    <row r="8410" spans="1:5" x14ac:dyDescent="0.35">
      <c r="A8410"/>
      <c r="E8410"/>
    </row>
    <row r="8411" spans="1:5" x14ac:dyDescent="0.35">
      <c r="A8411"/>
      <c r="E8411"/>
    </row>
    <row r="8412" spans="1:5" x14ac:dyDescent="0.35">
      <c r="A8412"/>
      <c r="E8412"/>
    </row>
    <row r="8413" spans="1:5" x14ac:dyDescent="0.35">
      <c r="A8413"/>
      <c r="E8413"/>
    </row>
    <row r="8414" spans="1:5" x14ac:dyDescent="0.35">
      <c r="A8414"/>
      <c r="E8414"/>
    </row>
    <row r="8415" spans="1:5" x14ac:dyDescent="0.35">
      <c r="A8415"/>
      <c r="E8415"/>
    </row>
    <row r="8416" spans="1:5" x14ac:dyDescent="0.35">
      <c r="A8416"/>
      <c r="E8416"/>
    </row>
    <row r="8417" spans="1:5" x14ac:dyDescent="0.35">
      <c r="A8417"/>
      <c r="E8417"/>
    </row>
    <row r="8418" spans="1:5" x14ac:dyDescent="0.35">
      <c r="A8418"/>
      <c r="E8418"/>
    </row>
    <row r="8419" spans="1:5" x14ac:dyDescent="0.35">
      <c r="A8419"/>
      <c r="E8419"/>
    </row>
    <row r="8420" spans="1:5" x14ac:dyDescent="0.35">
      <c r="A8420"/>
      <c r="E8420"/>
    </row>
    <row r="8421" spans="1:5" x14ac:dyDescent="0.35">
      <c r="A8421"/>
      <c r="E8421"/>
    </row>
    <row r="8422" spans="1:5" x14ac:dyDescent="0.35">
      <c r="A8422"/>
      <c r="E8422"/>
    </row>
    <row r="8423" spans="1:5" x14ac:dyDescent="0.35">
      <c r="A8423"/>
      <c r="E8423"/>
    </row>
    <row r="8424" spans="1:5" x14ac:dyDescent="0.35">
      <c r="A8424"/>
      <c r="E8424"/>
    </row>
    <row r="8425" spans="1:5" x14ac:dyDescent="0.35">
      <c r="A8425"/>
      <c r="E8425"/>
    </row>
    <row r="8426" spans="1:5" x14ac:dyDescent="0.35">
      <c r="A8426"/>
      <c r="E8426"/>
    </row>
    <row r="8427" spans="1:5" x14ac:dyDescent="0.35">
      <c r="A8427"/>
      <c r="E8427"/>
    </row>
    <row r="8428" spans="1:5" x14ac:dyDescent="0.35">
      <c r="A8428"/>
      <c r="E8428"/>
    </row>
    <row r="8429" spans="1:5" x14ac:dyDescent="0.35">
      <c r="A8429"/>
      <c r="E8429"/>
    </row>
    <row r="8430" spans="1:5" x14ac:dyDescent="0.35">
      <c r="A8430"/>
      <c r="E8430"/>
    </row>
    <row r="8431" spans="1:5" x14ac:dyDescent="0.35">
      <c r="A8431"/>
      <c r="E8431"/>
    </row>
    <row r="8432" spans="1:5" x14ac:dyDescent="0.35">
      <c r="A8432"/>
      <c r="E8432"/>
    </row>
    <row r="8433" spans="1:5" x14ac:dyDescent="0.35">
      <c r="A8433"/>
      <c r="E8433"/>
    </row>
    <row r="8434" spans="1:5" x14ac:dyDescent="0.35">
      <c r="A8434"/>
      <c r="E8434"/>
    </row>
    <row r="8435" spans="1:5" x14ac:dyDescent="0.35">
      <c r="A8435"/>
      <c r="E8435"/>
    </row>
    <row r="8436" spans="1:5" x14ac:dyDescent="0.35">
      <c r="A8436"/>
      <c r="E8436"/>
    </row>
    <row r="8437" spans="1:5" x14ac:dyDescent="0.35">
      <c r="A8437"/>
      <c r="E8437"/>
    </row>
    <row r="8438" spans="1:5" x14ac:dyDescent="0.35">
      <c r="A8438"/>
      <c r="E8438"/>
    </row>
    <row r="8439" spans="1:5" x14ac:dyDescent="0.35">
      <c r="A8439"/>
      <c r="E8439"/>
    </row>
    <row r="8440" spans="1:5" x14ac:dyDescent="0.35">
      <c r="A8440"/>
      <c r="E8440"/>
    </row>
    <row r="8441" spans="1:5" x14ac:dyDescent="0.35">
      <c r="A8441"/>
      <c r="E8441"/>
    </row>
    <row r="8442" spans="1:5" x14ac:dyDescent="0.35">
      <c r="A8442"/>
      <c r="E8442"/>
    </row>
    <row r="8443" spans="1:5" x14ac:dyDescent="0.35">
      <c r="A8443"/>
      <c r="E8443"/>
    </row>
    <row r="8444" spans="1:5" x14ac:dyDescent="0.35">
      <c r="A8444"/>
      <c r="E8444"/>
    </row>
    <row r="8445" spans="1:5" x14ac:dyDescent="0.35">
      <c r="A8445"/>
      <c r="E8445"/>
    </row>
    <row r="8446" spans="1:5" x14ac:dyDescent="0.35">
      <c r="A8446"/>
      <c r="E8446"/>
    </row>
    <row r="8447" spans="1:5" x14ac:dyDescent="0.35">
      <c r="A8447"/>
      <c r="E8447"/>
    </row>
    <row r="8448" spans="1:5" x14ac:dyDescent="0.35">
      <c r="A8448"/>
      <c r="E8448"/>
    </row>
    <row r="8449" spans="1:5" x14ac:dyDescent="0.35">
      <c r="A8449"/>
      <c r="E8449"/>
    </row>
    <row r="8450" spans="1:5" x14ac:dyDescent="0.35">
      <c r="A8450"/>
      <c r="E8450"/>
    </row>
    <row r="8451" spans="1:5" x14ac:dyDescent="0.35">
      <c r="A8451"/>
      <c r="E8451"/>
    </row>
    <row r="8452" spans="1:5" x14ac:dyDescent="0.35">
      <c r="A8452"/>
      <c r="E8452"/>
    </row>
    <row r="8453" spans="1:5" x14ac:dyDescent="0.35">
      <c r="A8453"/>
      <c r="E8453"/>
    </row>
    <row r="8454" spans="1:5" x14ac:dyDescent="0.35">
      <c r="A8454"/>
      <c r="E8454"/>
    </row>
    <row r="8455" spans="1:5" x14ac:dyDescent="0.35">
      <c r="A8455"/>
      <c r="E8455"/>
    </row>
    <row r="8456" spans="1:5" x14ac:dyDescent="0.35">
      <c r="A8456"/>
      <c r="E8456"/>
    </row>
    <row r="8457" spans="1:5" x14ac:dyDescent="0.35">
      <c r="A8457"/>
      <c r="E8457"/>
    </row>
    <row r="8458" spans="1:5" x14ac:dyDescent="0.35">
      <c r="A8458"/>
      <c r="E8458"/>
    </row>
    <row r="8459" spans="1:5" x14ac:dyDescent="0.35">
      <c r="A8459"/>
      <c r="E8459"/>
    </row>
    <row r="8460" spans="1:5" x14ac:dyDescent="0.35">
      <c r="A8460"/>
      <c r="E8460"/>
    </row>
    <row r="8461" spans="1:5" x14ac:dyDescent="0.35">
      <c r="A8461"/>
      <c r="E8461"/>
    </row>
    <row r="8462" spans="1:5" x14ac:dyDescent="0.35">
      <c r="A8462"/>
      <c r="E8462"/>
    </row>
    <row r="8463" spans="1:5" x14ac:dyDescent="0.35">
      <c r="A8463"/>
      <c r="E8463"/>
    </row>
    <row r="8464" spans="1:5" x14ac:dyDescent="0.35">
      <c r="A8464"/>
      <c r="E8464"/>
    </row>
    <row r="8465" spans="1:5" x14ac:dyDescent="0.35">
      <c r="A8465"/>
      <c r="E8465"/>
    </row>
    <row r="8466" spans="1:5" x14ac:dyDescent="0.35">
      <c r="A8466"/>
      <c r="E8466"/>
    </row>
    <row r="8467" spans="1:5" x14ac:dyDescent="0.35">
      <c r="A8467"/>
      <c r="E8467"/>
    </row>
    <row r="8468" spans="1:5" x14ac:dyDescent="0.35">
      <c r="A8468"/>
      <c r="E8468"/>
    </row>
    <row r="8469" spans="1:5" x14ac:dyDescent="0.35">
      <c r="A8469"/>
      <c r="E8469"/>
    </row>
    <row r="8470" spans="1:5" x14ac:dyDescent="0.35">
      <c r="A8470"/>
      <c r="E8470"/>
    </row>
    <row r="8471" spans="1:5" x14ac:dyDescent="0.35">
      <c r="A8471"/>
      <c r="E8471"/>
    </row>
    <row r="8472" spans="1:5" x14ac:dyDescent="0.35">
      <c r="A8472"/>
      <c r="E8472"/>
    </row>
    <row r="8473" spans="1:5" x14ac:dyDescent="0.35">
      <c r="A8473"/>
      <c r="E8473"/>
    </row>
    <row r="8474" spans="1:5" x14ac:dyDescent="0.35">
      <c r="A8474"/>
      <c r="E8474"/>
    </row>
    <row r="8475" spans="1:5" x14ac:dyDescent="0.35">
      <c r="A8475"/>
      <c r="E8475"/>
    </row>
    <row r="8476" spans="1:5" x14ac:dyDescent="0.35">
      <c r="A8476"/>
      <c r="E8476"/>
    </row>
    <row r="8477" spans="1:5" x14ac:dyDescent="0.35">
      <c r="A8477"/>
      <c r="E8477"/>
    </row>
    <row r="8478" spans="1:5" x14ac:dyDescent="0.35">
      <c r="A8478"/>
      <c r="E8478"/>
    </row>
    <row r="8479" spans="1:5" x14ac:dyDescent="0.35">
      <c r="A8479"/>
      <c r="E8479"/>
    </row>
    <row r="8480" spans="1:5" x14ac:dyDescent="0.35">
      <c r="A8480"/>
      <c r="E8480"/>
    </row>
    <row r="8481" spans="1:5" x14ac:dyDescent="0.35">
      <c r="A8481"/>
      <c r="E8481"/>
    </row>
    <row r="8482" spans="1:5" x14ac:dyDescent="0.35">
      <c r="A8482"/>
      <c r="E8482"/>
    </row>
    <row r="8483" spans="1:5" x14ac:dyDescent="0.35">
      <c r="A8483"/>
      <c r="E8483"/>
    </row>
    <row r="8484" spans="1:5" x14ac:dyDescent="0.35">
      <c r="A8484"/>
      <c r="E8484"/>
    </row>
    <row r="8485" spans="1:5" x14ac:dyDescent="0.35">
      <c r="A8485"/>
      <c r="E8485"/>
    </row>
    <row r="8486" spans="1:5" x14ac:dyDescent="0.35">
      <c r="A8486"/>
      <c r="E8486"/>
    </row>
    <row r="8487" spans="1:5" x14ac:dyDescent="0.35">
      <c r="A8487"/>
      <c r="E8487"/>
    </row>
    <row r="8488" spans="1:5" x14ac:dyDescent="0.35">
      <c r="A8488"/>
      <c r="E8488"/>
    </row>
    <row r="8489" spans="1:5" x14ac:dyDescent="0.35">
      <c r="A8489"/>
      <c r="E8489"/>
    </row>
    <row r="8490" spans="1:5" x14ac:dyDescent="0.35">
      <c r="A8490"/>
      <c r="E8490"/>
    </row>
    <row r="8491" spans="1:5" x14ac:dyDescent="0.35">
      <c r="A8491"/>
      <c r="E8491"/>
    </row>
    <row r="8492" spans="1:5" x14ac:dyDescent="0.35">
      <c r="A8492"/>
      <c r="E8492"/>
    </row>
    <row r="8493" spans="1:5" x14ac:dyDescent="0.35">
      <c r="A8493"/>
      <c r="E8493"/>
    </row>
    <row r="8494" spans="1:5" x14ac:dyDescent="0.35">
      <c r="A8494"/>
      <c r="E8494"/>
    </row>
    <row r="8495" spans="1:5" x14ac:dyDescent="0.35">
      <c r="A8495"/>
      <c r="E8495"/>
    </row>
    <row r="8496" spans="1:5" x14ac:dyDescent="0.35">
      <c r="A8496"/>
      <c r="E8496"/>
    </row>
    <row r="8497" spans="1:5" x14ac:dyDescent="0.35">
      <c r="A8497"/>
      <c r="E8497"/>
    </row>
    <row r="8498" spans="1:5" x14ac:dyDescent="0.35">
      <c r="A8498"/>
      <c r="E8498"/>
    </row>
    <row r="8499" spans="1:5" x14ac:dyDescent="0.35">
      <c r="A8499"/>
      <c r="E8499"/>
    </row>
    <row r="8500" spans="1:5" x14ac:dyDescent="0.35">
      <c r="A8500"/>
      <c r="E8500"/>
    </row>
    <row r="8501" spans="1:5" x14ac:dyDescent="0.35">
      <c r="A8501"/>
      <c r="E8501"/>
    </row>
    <row r="8502" spans="1:5" x14ac:dyDescent="0.35">
      <c r="A8502"/>
      <c r="E8502"/>
    </row>
    <row r="8503" spans="1:5" x14ac:dyDescent="0.35">
      <c r="A8503"/>
      <c r="E8503"/>
    </row>
    <row r="8504" spans="1:5" x14ac:dyDescent="0.35">
      <c r="A8504"/>
      <c r="E8504"/>
    </row>
    <row r="8505" spans="1:5" x14ac:dyDescent="0.35">
      <c r="A8505"/>
      <c r="E8505"/>
    </row>
    <row r="8506" spans="1:5" x14ac:dyDescent="0.35">
      <c r="A8506"/>
      <c r="E8506"/>
    </row>
    <row r="8507" spans="1:5" x14ac:dyDescent="0.35">
      <c r="A8507"/>
      <c r="E8507"/>
    </row>
    <row r="8508" spans="1:5" x14ac:dyDescent="0.35">
      <c r="A8508"/>
      <c r="E8508"/>
    </row>
    <row r="8509" spans="1:5" x14ac:dyDescent="0.35">
      <c r="A8509"/>
      <c r="E8509"/>
    </row>
    <row r="8510" spans="1:5" x14ac:dyDescent="0.35">
      <c r="A8510"/>
      <c r="E8510"/>
    </row>
    <row r="8511" spans="1:5" x14ac:dyDescent="0.35">
      <c r="A8511"/>
      <c r="E8511"/>
    </row>
    <row r="8512" spans="1:5" x14ac:dyDescent="0.35">
      <c r="A8512"/>
      <c r="E8512"/>
    </row>
    <row r="8513" spans="1:5" x14ac:dyDescent="0.35">
      <c r="A8513"/>
      <c r="E8513"/>
    </row>
    <row r="8514" spans="1:5" x14ac:dyDescent="0.35">
      <c r="A8514"/>
      <c r="E8514"/>
    </row>
    <row r="8515" spans="1:5" x14ac:dyDescent="0.35">
      <c r="A8515"/>
      <c r="E8515"/>
    </row>
    <row r="8516" spans="1:5" x14ac:dyDescent="0.35">
      <c r="A8516"/>
      <c r="E8516"/>
    </row>
    <row r="8517" spans="1:5" x14ac:dyDescent="0.35">
      <c r="A8517"/>
      <c r="E8517"/>
    </row>
    <row r="8518" spans="1:5" x14ac:dyDescent="0.35">
      <c r="A8518"/>
      <c r="E8518"/>
    </row>
    <row r="8519" spans="1:5" x14ac:dyDescent="0.35">
      <c r="A8519"/>
      <c r="E8519"/>
    </row>
    <row r="8520" spans="1:5" x14ac:dyDescent="0.35">
      <c r="A8520"/>
      <c r="E8520"/>
    </row>
    <row r="8521" spans="1:5" x14ac:dyDescent="0.35">
      <c r="A8521"/>
      <c r="E8521"/>
    </row>
    <row r="8522" spans="1:5" x14ac:dyDescent="0.35">
      <c r="A8522"/>
      <c r="E8522"/>
    </row>
    <row r="8523" spans="1:5" x14ac:dyDescent="0.35">
      <c r="A8523"/>
      <c r="E8523"/>
    </row>
    <row r="8524" spans="1:5" x14ac:dyDescent="0.35">
      <c r="A8524"/>
      <c r="E8524"/>
    </row>
    <row r="8525" spans="1:5" x14ac:dyDescent="0.35">
      <c r="A8525"/>
      <c r="E8525"/>
    </row>
    <row r="8526" spans="1:5" x14ac:dyDescent="0.35">
      <c r="A8526"/>
      <c r="E8526"/>
    </row>
    <row r="8527" spans="1:5" x14ac:dyDescent="0.35">
      <c r="A8527"/>
      <c r="E8527"/>
    </row>
    <row r="8528" spans="1:5" x14ac:dyDescent="0.35">
      <c r="A8528"/>
      <c r="E8528"/>
    </row>
    <row r="8529" spans="1:5" x14ac:dyDescent="0.35">
      <c r="A8529"/>
      <c r="E8529"/>
    </row>
    <row r="8530" spans="1:5" x14ac:dyDescent="0.35">
      <c r="A8530"/>
      <c r="E8530"/>
    </row>
    <row r="8531" spans="1:5" x14ac:dyDescent="0.35">
      <c r="A8531"/>
      <c r="E8531"/>
    </row>
    <row r="8532" spans="1:5" x14ac:dyDescent="0.35">
      <c r="A8532"/>
      <c r="E8532"/>
    </row>
    <row r="8533" spans="1:5" x14ac:dyDescent="0.35">
      <c r="A8533"/>
      <c r="E8533"/>
    </row>
    <row r="8534" spans="1:5" x14ac:dyDescent="0.35">
      <c r="A8534"/>
      <c r="E8534"/>
    </row>
    <row r="8535" spans="1:5" x14ac:dyDescent="0.35">
      <c r="A8535"/>
      <c r="E8535"/>
    </row>
    <row r="8536" spans="1:5" x14ac:dyDescent="0.35">
      <c r="A8536"/>
      <c r="E8536"/>
    </row>
    <row r="8537" spans="1:5" x14ac:dyDescent="0.35">
      <c r="A8537"/>
      <c r="E8537"/>
    </row>
    <row r="8538" spans="1:5" x14ac:dyDescent="0.35">
      <c r="A8538"/>
      <c r="E8538"/>
    </row>
    <row r="8539" spans="1:5" x14ac:dyDescent="0.35">
      <c r="A8539"/>
      <c r="E8539"/>
    </row>
    <row r="8540" spans="1:5" x14ac:dyDescent="0.35">
      <c r="A8540"/>
      <c r="E8540"/>
    </row>
    <row r="8541" spans="1:5" x14ac:dyDescent="0.35">
      <c r="A8541"/>
      <c r="E8541"/>
    </row>
    <row r="8542" spans="1:5" x14ac:dyDescent="0.35">
      <c r="A8542"/>
      <c r="E8542"/>
    </row>
    <row r="8543" spans="1:5" x14ac:dyDescent="0.35">
      <c r="A8543"/>
      <c r="E8543"/>
    </row>
    <row r="8544" spans="1:5" x14ac:dyDescent="0.35">
      <c r="A8544"/>
      <c r="E8544"/>
    </row>
    <row r="8545" spans="1:5" x14ac:dyDescent="0.35">
      <c r="A8545"/>
      <c r="E8545"/>
    </row>
    <row r="8546" spans="1:5" x14ac:dyDescent="0.35">
      <c r="A8546"/>
      <c r="E8546"/>
    </row>
    <row r="8547" spans="1:5" x14ac:dyDescent="0.35">
      <c r="A8547"/>
      <c r="E8547"/>
    </row>
    <row r="8548" spans="1:5" x14ac:dyDescent="0.35">
      <c r="A8548"/>
      <c r="E8548"/>
    </row>
    <row r="8549" spans="1:5" x14ac:dyDescent="0.35">
      <c r="A8549"/>
      <c r="E8549"/>
    </row>
    <row r="8550" spans="1:5" x14ac:dyDescent="0.35">
      <c r="A8550"/>
      <c r="E8550"/>
    </row>
    <row r="8551" spans="1:5" x14ac:dyDescent="0.35">
      <c r="A8551"/>
      <c r="E8551"/>
    </row>
    <row r="8552" spans="1:5" x14ac:dyDescent="0.35">
      <c r="A8552"/>
      <c r="E8552"/>
    </row>
    <row r="8553" spans="1:5" x14ac:dyDescent="0.35">
      <c r="A8553"/>
      <c r="E8553"/>
    </row>
    <row r="8554" spans="1:5" x14ac:dyDescent="0.35">
      <c r="A8554"/>
      <c r="E8554"/>
    </row>
    <row r="8555" spans="1:5" x14ac:dyDescent="0.35">
      <c r="A8555"/>
      <c r="E8555"/>
    </row>
    <row r="8556" spans="1:5" x14ac:dyDescent="0.35">
      <c r="A8556"/>
      <c r="E8556"/>
    </row>
    <row r="8557" spans="1:5" x14ac:dyDescent="0.35">
      <c r="A8557"/>
      <c r="E8557"/>
    </row>
    <row r="8558" spans="1:5" x14ac:dyDescent="0.35">
      <c r="A8558"/>
      <c r="E8558"/>
    </row>
    <row r="8559" spans="1:5" x14ac:dyDescent="0.35">
      <c r="A8559"/>
      <c r="E8559"/>
    </row>
    <row r="8560" spans="1:5" x14ac:dyDescent="0.35">
      <c r="A8560"/>
      <c r="E8560"/>
    </row>
    <row r="8561" spans="1:5" x14ac:dyDescent="0.35">
      <c r="A8561"/>
      <c r="E8561"/>
    </row>
    <row r="8562" spans="1:5" x14ac:dyDescent="0.35">
      <c r="A8562"/>
      <c r="E8562"/>
    </row>
    <row r="8563" spans="1:5" x14ac:dyDescent="0.35">
      <c r="A8563"/>
      <c r="E8563"/>
    </row>
    <row r="8564" spans="1:5" x14ac:dyDescent="0.35">
      <c r="A8564"/>
      <c r="E8564"/>
    </row>
    <row r="8565" spans="1:5" x14ac:dyDescent="0.35">
      <c r="A8565"/>
      <c r="E8565"/>
    </row>
    <row r="8566" spans="1:5" x14ac:dyDescent="0.35">
      <c r="A8566"/>
      <c r="E8566"/>
    </row>
    <row r="8567" spans="1:5" x14ac:dyDescent="0.35">
      <c r="A8567"/>
      <c r="E8567"/>
    </row>
    <row r="8568" spans="1:5" x14ac:dyDescent="0.35">
      <c r="A8568"/>
      <c r="E8568"/>
    </row>
    <row r="8569" spans="1:5" x14ac:dyDescent="0.35">
      <c r="A8569"/>
      <c r="E8569"/>
    </row>
    <row r="8570" spans="1:5" x14ac:dyDescent="0.35">
      <c r="A8570"/>
      <c r="E8570"/>
    </row>
    <row r="8571" spans="1:5" x14ac:dyDescent="0.35">
      <c r="A8571"/>
      <c r="E8571"/>
    </row>
    <row r="8572" spans="1:5" x14ac:dyDescent="0.35">
      <c r="A8572"/>
      <c r="E8572"/>
    </row>
    <row r="8573" spans="1:5" x14ac:dyDescent="0.35">
      <c r="A8573"/>
      <c r="E8573"/>
    </row>
    <row r="8574" spans="1:5" x14ac:dyDescent="0.35">
      <c r="A8574"/>
      <c r="E8574"/>
    </row>
    <row r="8575" spans="1:5" x14ac:dyDescent="0.35">
      <c r="A8575"/>
      <c r="E8575"/>
    </row>
    <row r="8576" spans="1:5" x14ac:dyDescent="0.35">
      <c r="A8576"/>
      <c r="E8576"/>
    </row>
    <row r="8577" spans="1:5" x14ac:dyDescent="0.35">
      <c r="A8577"/>
      <c r="E8577"/>
    </row>
    <row r="8578" spans="1:5" x14ac:dyDescent="0.35">
      <c r="A8578"/>
      <c r="E8578"/>
    </row>
    <row r="8579" spans="1:5" x14ac:dyDescent="0.35">
      <c r="A8579"/>
      <c r="E8579"/>
    </row>
    <row r="8580" spans="1:5" x14ac:dyDescent="0.35">
      <c r="A8580"/>
      <c r="E8580"/>
    </row>
    <row r="8581" spans="1:5" x14ac:dyDescent="0.35">
      <c r="A8581"/>
      <c r="E8581"/>
    </row>
    <row r="8582" spans="1:5" x14ac:dyDescent="0.35">
      <c r="A8582"/>
      <c r="E8582"/>
    </row>
    <row r="8583" spans="1:5" x14ac:dyDescent="0.35">
      <c r="A8583"/>
      <c r="E8583"/>
    </row>
    <row r="8584" spans="1:5" x14ac:dyDescent="0.35">
      <c r="A8584"/>
      <c r="E8584"/>
    </row>
    <row r="8585" spans="1:5" x14ac:dyDescent="0.35">
      <c r="A8585"/>
      <c r="E8585"/>
    </row>
    <row r="8586" spans="1:5" x14ac:dyDescent="0.35">
      <c r="A8586"/>
      <c r="E8586"/>
    </row>
    <row r="8587" spans="1:5" x14ac:dyDescent="0.35">
      <c r="A8587"/>
      <c r="E8587"/>
    </row>
    <row r="8588" spans="1:5" x14ac:dyDescent="0.35">
      <c r="A8588"/>
      <c r="E8588"/>
    </row>
    <row r="8589" spans="1:5" x14ac:dyDescent="0.35">
      <c r="A8589"/>
      <c r="E8589"/>
    </row>
    <row r="8590" spans="1:5" x14ac:dyDescent="0.35">
      <c r="A8590"/>
      <c r="E8590"/>
    </row>
    <row r="8591" spans="1:5" x14ac:dyDescent="0.35">
      <c r="A8591"/>
      <c r="E8591"/>
    </row>
    <row r="8592" spans="1:5" x14ac:dyDescent="0.35">
      <c r="A8592"/>
      <c r="E8592"/>
    </row>
    <row r="8593" spans="1:5" x14ac:dyDescent="0.35">
      <c r="A8593"/>
      <c r="E8593"/>
    </row>
    <row r="8594" spans="1:5" x14ac:dyDescent="0.35">
      <c r="A8594"/>
      <c r="E8594"/>
    </row>
    <row r="8595" spans="1:5" x14ac:dyDescent="0.35">
      <c r="A8595"/>
      <c r="E8595"/>
    </row>
    <row r="8596" spans="1:5" x14ac:dyDescent="0.35">
      <c r="A8596"/>
      <c r="E8596"/>
    </row>
    <row r="8597" spans="1:5" x14ac:dyDescent="0.35">
      <c r="A8597"/>
      <c r="E8597"/>
    </row>
    <row r="8598" spans="1:5" x14ac:dyDescent="0.35">
      <c r="A8598"/>
      <c r="E8598"/>
    </row>
    <row r="8599" spans="1:5" x14ac:dyDescent="0.35">
      <c r="A8599"/>
      <c r="E8599"/>
    </row>
    <row r="8600" spans="1:5" x14ac:dyDescent="0.35">
      <c r="A8600"/>
      <c r="E8600"/>
    </row>
    <row r="8601" spans="1:5" x14ac:dyDescent="0.35">
      <c r="A8601"/>
      <c r="E8601"/>
    </row>
    <row r="8602" spans="1:5" x14ac:dyDescent="0.35">
      <c r="A8602"/>
      <c r="E8602"/>
    </row>
    <row r="8603" spans="1:5" x14ac:dyDescent="0.35">
      <c r="A8603"/>
      <c r="E8603"/>
    </row>
    <row r="8604" spans="1:5" x14ac:dyDescent="0.35">
      <c r="A8604"/>
      <c r="E8604"/>
    </row>
    <row r="8605" spans="1:5" x14ac:dyDescent="0.35">
      <c r="A8605"/>
      <c r="E8605"/>
    </row>
    <row r="8606" spans="1:5" x14ac:dyDescent="0.35">
      <c r="A8606"/>
      <c r="E8606"/>
    </row>
    <row r="8607" spans="1:5" x14ac:dyDescent="0.35">
      <c r="A8607"/>
      <c r="E8607"/>
    </row>
    <row r="8608" spans="1:5" x14ac:dyDescent="0.35">
      <c r="A8608"/>
      <c r="E8608"/>
    </row>
    <row r="8609" spans="1:5" x14ac:dyDescent="0.35">
      <c r="A8609"/>
      <c r="E8609"/>
    </row>
    <row r="8610" spans="1:5" x14ac:dyDescent="0.35">
      <c r="A8610"/>
      <c r="E8610"/>
    </row>
    <row r="8611" spans="1:5" x14ac:dyDescent="0.35">
      <c r="A8611"/>
      <c r="E8611"/>
    </row>
    <row r="8612" spans="1:5" x14ac:dyDescent="0.35">
      <c r="A8612"/>
      <c r="E8612"/>
    </row>
    <row r="8613" spans="1:5" x14ac:dyDescent="0.35">
      <c r="A8613"/>
      <c r="E8613"/>
    </row>
    <row r="8614" spans="1:5" x14ac:dyDescent="0.35">
      <c r="A8614"/>
      <c r="E8614"/>
    </row>
    <row r="8615" spans="1:5" x14ac:dyDescent="0.35">
      <c r="A8615"/>
      <c r="E8615"/>
    </row>
    <row r="8616" spans="1:5" x14ac:dyDescent="0.35">
      <c r="A8616"/>
      <c r="E8616"/>
    </row>
    <row r="8617" spans="1:5" x14ac:dyDescent="0.35">
      <c r="A8617"/>
      <c r="E8617"/>
    </row>
    <row r="8618" spans="1:5" x14ac:dyDescent="0.35">
      <c r="A8618"/>
      <c r="E8618"/>
    </row>
    <row r="8619" spans="1:5" x14ac:dyDescent="0.35">
      <c r="A8619"/>
      <c r="E8619"/>
    </row>
    <row r="8620" spans="1:5" x14ac:dyDescent="0.35">
      <c r="A8620"/>
      <c r="E8620"/>
    </row>
    <row r="8621" spans="1:5" x14ac:dyDescent="0.35">
      <c r="A8621"/>
      <c r="E8621"/>
    </row>
    <row r="8622" spans="1:5" x14ac:dyDescent="0.35">
      <c r="A8622"/>
      <c r="E8622"/>
    </row>
    <row r="8623" spans="1:5" x14ac:dyDescent="0.35">
      <c r="A8623"/>
      <c r="E8623"/>
    </row>
    <row r="8624" spans="1:5" x14ac:dyDescent="0.35">
      <c r="A8624"/>
      <c r="E8624"/>
    </row>
    <row r="8625" spans="1:5" x14ac:dyDescent="0.35">
      <c r="A8625"/>
      <c r="E8625"/>
    </row>
    <row r="8626" spans="1:5" x14ac:dyDescent="0.35">
      <c r="A8626"/>
      <c r="E8626"/>
    </row>
    <row r="8627" spans="1:5" x14ac:dyDescent="0.35">
      <c r="A8627"/>
      <c r="E8627"/>
    </row>
    <row r="8628" spans="1:5" x14ac:dyDescent="0.35">
      <c r="A8628"/>
      <c r="E8628"/>
    </row>
    <row r="8629" spans="1:5" x14ac:dyDescent="0.35">
      <c r="A8629"/>
      <c r="E8629"/>
    </row>
    <row r="8630" spans="1:5" x14ac:dyDescent="0.35">
      <c r="A8630"/>
      <c r="E8630"/>
    </row>
    <row r="8631" spans="1:5" x14ac:dyDescent="0.35">
      <c r="A8631"/>
      <c r="E8631"/>
    </row>
    <row r="8632" spans="1:5" x14ac:dyDescent="0.35">
      <c r="A8632"/>
      <c r="E8632"/>
    </row>
    <row r="8633" spans="1:5" x14ac:dyDescent="0.35">
      <c r="A8633"/>
      <c r="E8633"/>
    </row>
    <row r="8634" spans="1:5" x14ac:dyDescent="0.35">
      <c r="A8634"/>
      <c r="E8634"/>
    </row>
    <row r="8635" spans="1:5" x14ac:dyDescent="0.35">
      <c r="A8635"/>
      <c r="E8635"/>
    </row>
    <row r="8636" spans="1:5" x14ac:dyDescent="0.35">
      <c r="A8636"/>
      <c r="E8636"/>
    </row>
    <row r="8637" spans="1:5" x14ac:dyDescent="0.35">
      <c r="A8637"/>
      <c r="E8637"/>
    </row>
    <row r="8638" spans="1:5" x14ac:dyDescent="0.35">
      <c r="A8638"/>
      <c r="E8638"/>
    </row>
    <row r="8639" spans="1:5" x14ac:dyDescent="0.35">
      <c r="A8639"/>
      <c r="E8639"/>
    </row>
    <row r="8640" spans="1:5" x14ac:dyDescent="0.35">
      <c r="A8640"/>
      <c r="E8640"/>
    </row>
    <row r="8641" spans="1:5" x14ac:dyDescent="0.35">
      <c r="A8641"/>
      <c r="E8641"/>
    </row>
    <row r="8642" spans="1:5" x14ac:dyDescent="0.35">
      <c r="A8642"/>
      <c r="E8642"/>
    </row>
    <row r="8643" spans="1:5" x14ac:dyDescent="0.35">
      <c r="A8643"/>
      <c r="E8643"/>
    </row>
    <row r="8644" spans="1:5" x14ac:dyDescent="0.35">
      <c r="A8644"/>
      <c r="E8644"/>
    </row>
    <row r="8645" spans="1:5" x14ac:dyDescent="0.35">
      <c r="A8645"/>
      <c r="E8645"/>
    </row>
    <row r="8646" spans="1:5" x14ac:dyDescent="0.35">
      <c r="A8646"/>
      <c r="E8646"/>
    </row>
    <row r="8647" spans="1:5" x14ac:dyDescent="0.35">
      <c r="A8647"/>
      <c r="E8647"/>
    </row>
    <row r="8648" spans="1:5" x14ac:dyDescent="0.35">
      <c r="A8648"/>
      <c r="E8648"/>
    </row>
    <row r="8649" spans="1:5" x14ac:dyDescent="0.35">
      <c r="A8649"/>
      <c r="E8649"/>
    </row>
    <row r="8650" spans="1:5" x14ac:dyDescent="0.35">
      <c r="A8650"/>
      <c r="E8650"/>
    </row>
    <row r="8651" spans="1:5" x14ac:dyDescent="0.35">
      <c r="A8651"/>
      <c r="E8651"/>
    </row>
    <row r="8652" spans="1:5" x14ac:dyDescent="0.35">
      <c r="A8652"/>
      <c r="E8652"/>
    </row>
    <row r="8653" spans="1:5" x14ac:dyDescent="0.35">
      <c r="A8653"/>
      <c r="E8653"/>
    </row>
    <row r="8654" spans="1:5" x14ac:dyDescent="0.35">
      <c r="A8654"/>
      <c r="E8654"/>
    </row>
    <row r="8655" spans="1:5" x14ac:dyDescent="0.35">
      <c r="A8655"/>
      <c r="E8655"/>
    </row>
    <row r="8656" spans="1:5" x14ac:dyDescent="0.35">
      <c r="A8656"/>
      <c r="E8656"/>
    </row>
    <row r="8657" spans="1:5" x14ac:dyDescent="0.35">
      <c r="A8657"/>
      <c r="E8657"/>
    </row>
    <row r="8658" spans="1:5" x14ac:dyDescent="0.35">
      <c r="A8658"/>
      <c r="E8658"/>
    </row>
    <row r="8659" spans="1:5" x14ac:dyDescent="0.35">
      <c r="A8659"/>
      <c r="E8659"/>
    </row>
    <row r="8660" spans="1:5" x14ac:dyDescent="0.35">
      <c r="A8660"/>
      <c r="E8660"/>
    </row>
    <row r="8661" spans="1:5" x14ac:dyDescent="0.35">
      <c r="A8661"/>
      <c r="E8661"/>
    </row>
    <row r="8662" spans="1:5" x14ac:dyDescent="0.35">
      <c r="A8662"/>
      <c r="E8662"/>
    </row>
    <row r="8663" spans="1:5" x14ac:dyDescent="0.35">
      <c r="A8663"/>
      <c r="E8663"/>
    </row>
    <row r="8664" spans="1:5" x14ac:dyDescent="0.35">
      <c r="A8664"/>
      <c r="E8664"/>
    </row>
    <row r="8665" spans="1:5" x14ac:dyDescent="0.35">
      <c r="A8665"/>
      <c r="E8665"/>
    </row>
    <row r="8666" spans="1:5" x14ac:dyDescent="0.35">
      <c r="A8666"/>
      <c r="E8666"/>
    </row>
    <row r="8667" spans="1:5" x14ac:dyDescent="0.35">
      <c r="A8667"/>
      <c r="E8667"/>
    </row>
    <row r="8668" spans="1:5" x14ac:dyDescent="0.35">
      <c r="A8668"/>
      <c r="E8668"/>
    </row>
    <row r="8669" spans="1:5" x14ac:dyDescent="0.35">
      <c r="A8669"/>
      <c r="E8669"/>
    </row>
    <row r="8670" spans="1:5" x14ac:dyDescent="0.35">
      <c r="A8670"/>
      <c r="E8670"/>
    </row>
    <row r="8671" spans="1:5" x14ac:dyDescent="0.35">
      <c r="A8671"/>
      <c r="E8671"/>
    </row>
    <row r="8672" spans="1:5" x14ac:dyDescent="0.35">
      <c r="A8672"/>
      <c r="E8672"/>
    </row>
    <row r="8673" spans="1:5" x14ac:dyDescent="0.35">
      <c r="A8673"/>
      <c r="E8673"/>
    </row>
    <row r="8674" spans="1:5" x14ac:dyDescent="0.35">
      <c r="A8674"/>
      <c r="E8674"/>
    </row>
    <row r="8675" spans="1:5" x14ac:dyDescent="0.35">
      <c r="A8675"/>
      <c r="E8675"/>
    </row>
    <row r="8676" spans="1:5" x14ac:dyDescent="0.35">
      <c r="A8676"/>
      <c r="E8676"/>
    </row>
    <row r="8677" spans="1:5" x14ac:dyDescent="0.35">
      <c r="A8677"/>
      <c r="E8677"/>
    </row>
    <row r="8678" spans="1:5" x14ac:dyDescent="0.35">
      <c r="A8678"/>
      <c r="E8678"/>
    </row>
    <row r="8679" spans="1:5" x14ac:dyDescent="0.35">
      <c r="A8679"/>
      <c r="E8679"/>
    </row>
    <row r="8680" spans="1:5" x14ac:dyDescent="0.35">
      <c r="A8680"/>
      <c r="E8680"/>
    </row>
    <row r="8681" spans="1:5" x14ac:dyDescent="0.35">
      <c r="A8681"/>
      <c r="E8681"/>
    </row>
    <row r="8682" spans="1:5" x14ac:dyDescent="0.35">
      <c r="A8682"/>
      <c r="E8682"/>
    </row>
    <row r="8683" spans="1:5" x14ac:dyDescent="0.35">
      <c r="A8683"/>
      <c r="E8683"/>
    </row>
    <row r="8684" spans="1:5" x14ac:dyDescent="0.35">
      <c r="A8684"/>
      <c r="E8684"/>
    </row>
    <row r="8685" spans="1:5" x14ac:dyDescent="0.35">
      <c r="A8685"/>
      <c r="E8685"/>
    </row>
    <row r="8686" spans="1:5" x14ac:dyDescent="0.35">
      <c r="A8686"/>
      <c r="E8686"/>
    </row>
    <row r="8687" spans="1:5" x14ac:dyDescent="0.35">
      <c r="A8687"/>
      <c r="E8687"/>
    </row>
    <row r="8688" spans="1:5" x14ac:dyDescent="0.35">
      <c r="A8688"/>
      <c r="E8688"/>
    </row>
    <row r="8689" spans="1:5" x14ac:dyDescent="0.35">
      <c r="A8689"/>
      <c r="E8689"/>
    </row>
    <row r="8690" spans="1:5" x14ac:dyDescent="0.35">
      <c r="A8690"/>
      <c r="E8690"/>
    </row>
    <row r="8691" spans="1:5" x14ac:dyDescent="0.35">
      <c r="A8691"/>
      <c r="E8691"/>
    </row>
    <row r="8692" spans="1:5" x14ac:dyDescent="0.35">
      <c r="A8692"/>
      <c r="E8692"/>
    </row>
    <row r="8693" spans="1:5" x14ac:dyDescent="0.35">
      <c r="A8693"/>
      <c r="E8693"/>
    </row>
    <row r="8694" spans="1:5" x14ac:dyDescent="0.35">
      <c r="A8694"/>
      <c r="E8694"/>
    </row>
    <row r="8695" spans="1:5" x14ac:dyDescent="0.35">
      <c r="A8695"/>
      <c r="E8695"/>
    </row>
    <row r="8696" spans="1:5" x14ac:dyDescent="0.35">
      <c r="A8696"/>
      <c r="E8696"/>
    </row>
    <row r="8697" spans="1:5" x14ac:dyDescent="0.35">
      <c r="A8697"/>
      <c r="E8697"/>
    </row>
    <row r="8698" spans="1:5" x14ac:dyDescent="0.35">
      <c r="A8698"/>
      <c r="E8698"/>
    </row>
    <row r="8699" spans="1:5" x14ac:dyDescent="0.35">
      <c r="A8699"/>
      <c r="E8699"/>
    </row>
    <row r="8700" spans="1:5" x14ac:dyDescent="0.35">
      <c r="A8700"/>
      <c r="E8700"/>
    </row>
    <row r="8701" spans="1:5" x14ac:dyDescent="0.35">
      <c r="A8701"/>
      <c r="E8701"/>
    </row>
    <row r="8702" spans="1:5" x14ac:dyDescent="0.35">
      <c r="A8702"/>
      <c r="E8702"/>
    </row>
    <row r="8703" spans="1:5" x14ac:dyDescent="0.35">
      <c r="A8703"/>
      <c r="E8703"/>
    </row>
    <row r="8704" spans="1:5" x14ac:dyDescent="0.35">
      <c r="A8704"/>
      <c r="E8704"/>
    </row>
    <row r="8705" spans="1:5" x14ac:dyDescent="0.35">
      <c r="A8705"/>
      <c r="E8705"/>
    </row>
    <row r="8706" spans="1:5" x14ac:dyDescent="0.35">
      <c r="A8706"/>
      <c r="E8706"/>
    </row>
    <row r="8707" spans="1:5" x14ac:dyDescent="0.35">
      <c r="A8707"/>
      <c r="E8707"/>
    </row>
    <row r="8708" spans="1:5" x14ac:dyDescent="0.35">
      <c r="A8708"/>
      <c r="E8708"/>
    </row>
    <row r="8709" spans="1:5" x14ac:dyDescent="0.35">
      <c r="A8709"/>
      <c r="E8709"/>
    </row>
    <row r="8710" spans="1:5" x14ac:dyDescent="0.35">
      <c r="A8710"/>
      <c r="E8710"/>
    </row>
    <row r="8711" spans="1:5" x14ac:dyDescent="0.35">
      <c r="A8711"/>
      <c r="E8711"/>
    </row>
    <row r="8712" spans="1:5" x14ac:dyDescent="0.35">
      <c r="A8712"/>
      <c r="E8712"/>
    </row>
    <row r="8713" spans="1:5" x14ac:dyDescent="0.35">
      <c r="A8713"/>
      <c r="E8713"/>
    </row>
    <row r="8714" spans="1:5" x14ac:dyDescent="0.35">
      <c r="A8714"/>
      <c r="E8714"/>
    </row>
    <row r="8715" spans="1:5" x14ac:dyDescent="0.35">
      <c r="A8715"/>
      <c r="E8715"/>
    </row>
    <row r="8716" spans="1:5" x14ac:dyDescent="0.35">
      <c r="A8716"/>
      <c r="E8716"/>
    </row>
    <row r="8717" spans="1:5" x14ac:dyDescent="0.35">
      <c r="A8717"/>
      <c r="E8717"/>
    </row>
    <row r="8718" spans="1:5" x14ac:dyDescent="0.35">
      <c r="A8718"/>
      <c r="E8718"/>
    </row>
    <row r="8719" spans="1:5" x14ac:dyDescent="0.35">
      <c r="A8719"/>
      <c r="E8719"/>
    </row>
    <row r="8720" spans="1:5" x14ac:dyDescent="0.35">
      <c r="A8720"/>
      <c r="E8720"/>
    </row>
    <row r="8721" spans="1:5" x14ac:dyDescent="0.35">
      <c r="A8721"/>
      <c r="E8721"/>
    </row>
    <row r="8722" spans="1:5" x14ac:dyDescent="0.35">
      <c r="A8722"/>
      <c r="E8722"/>
    </row>
    <row r="8723" spans="1:5" x14ac:dyDescent="0.35">
      <c r="A8723"/>
      <c r="E8723"/>
    </row>
    <row r="8724" spans="1:5" x14ac:dyDescent="0.35">
      <c r="A8724"/>
      <c r="E8724"/>
    </row>
    <row r="8725" spans="1:5" x14ac:dyDescent="0.35">
      <c r="A8725"/>
      <c r="E8725"/>
    </row>
    <row r="8726" spans="1:5" x14ac:dyDescent="0.35">
      <c r="A8726"/>
      <c r="E8726"/>
    </row>
    <row r="8727" spans="1:5" x14ac:dyDescent="0.35">
      <c r="A8727"/>
      <c r="E8727"/>
    </row>
    <row r="8728" spans="1:5" x14ac:dyDescent="0.35">
      <c r="A8728"/>
      <c r="E8728"/>
    </row>
    <row r="8729" spans="1:5" x14ac:dyDescent="0.35">
      <c r="A8729"/>
      <c r="E8729"/>
    </row>
    <row r="8730" spans="1:5" x14ac:dyDescent="0.35">
      <c r="A8730"/>
      <c r="E8730"/>
    </row>
    <row r="8731" spans="1:5" x14ac:dyDescent="0.35">
      <c r="A8731"/>
      <c r="E8731"/>
    </row>
    <row r="8732" spans="1:5" x14ac:dyDescent="0.35">
      <c r="A8732"/>
      <c r="E8732"/>
    </row>
    <row r="8733" spans="1:5" x14ac:dyDescent="0.35">
      <c r="A8733"/>
      <c r="E8733"/>
    </row>
    <row r="8734" spans="1:5" x14ac:dyDescent="0.35">
      <c r="A8734"/>
      <c r="E8734"/>
    </row>
    <row r="8735" spans="1:5" x14ac:dyDescent="0.35">
      <c r="A8735"/>
      <c r="E8735"/>
    </row>
    <row r="8736" spans="1:5" x14ac:dyDescent="0.35">
      <c r="A8736"/>
      <c r="E8736"/>
    </row>
    <row r="8737" spans="1:5" x14ac:dyDescent="0.35">
      <c r="A8737"/>
      <c r="E8737"/>
    </row>
    <row r="8738" spans="1:5" x14ac:dyDescent="0.35">
      <c r="A8738"/>
      <c r="E8738"/>
    </row>
    <row r="8739" spans="1:5" x14ac:dyDescent="0.35">
      <c r="A8739"/>
      <c r="E8739"/>
    </row>
    <row r="8740" spans="1:5" x14ac:dyDescent="0.35">
      <c r="A8740"/>
      <c r="E8740"/>
    </row>
    <row r="8741" spans="1:5" x14ac:dyDescent="0.35">
      <c r="A8741"/>
      <c r="E8741"/>
    </row>
    <row r="8742" spans="1:5" x14ac:dyDescent="0.35">
      <c r="A8742"/>
      <c r="E8742"/>
    </row>
    <row r="8743" spans="1:5" x14ac:dyDescent="0.35">
      <c r="A8743"/>
      <c r="E8743"/>
    </row>
    <row r="8744" spans="1:5" x14ac:dyDescent="0.35">
      <c r="A8744"/>
      <c r="E8744"/>
    </row>
    <row r="8745" spans="1:5" x14ac:dyDescent="0.35">
      <c r="A8745"/>
      <c r="E8745"/>
    </row>
    <row r="8746" spans="1:5" x14ac:dyDescent="0.35">
      <c r="A8746"/>
      <c r="E8746"/>
    </row>
    <row r="8747" spans="1:5" x14ac:dyDescent="0.35">
      <c r="A8747"/>
      <c r="E8747"/>
    </row>
    <row r="8748" spans="1:5" x14ac:dyDescent="0.35">
      <c r="A8748"/>
      <c r="E8748"/>
    </row>
    <row r="8749" spans="1:5" x14ac:dyDescent="0.35">
      <c r="A8749"/>
      <c r="E8749"/>
    </row>
    <row r="8750" spans="1:5" x14ac:dyDescent="0.35">
      <c r="A8750"/>
      <c r="E8750"/>
    </row>
    <row r="8751" spans="1:5" x14ac:dyDescent="0.35">
      <c r="A8751"/>
      <c r="E8751"/>
    </row>
    <row r="8752" spans="1:5" x14ac:dyDescent="0.35">
      <c r="A8752"/>
      <c r="E8752"/>
    </row>
    <row r="8753" spans="1:5" x14ac:dyDescent="0.35">
      <c r="A8753"/>
      <c r="E8753"/>
    </row>
    <row r="8754" spans="1:5" x14ac:dyDescent="0.35">
      <c r="A8754"/>
      <c r="E8754"/>
    </row>
    <row r="8755" spans="1:5" x14ac:dyDescent="0.35">
      <c r="A8755"/>
      <c r="E8755"/>
    </row>
    <row r="8756" spans="1:5" x14ac:dyDescent="0.35">
      <c r="A8756"/>
      <c r="E8756"/>
    </row>
    <row r="8757" spans="1:5" x14ac:dyDescent="0.35">
      <c r="A8757"/>
      <c r="E8757"/>
    </row>
    <row r="8758" spans="1:5" x14ac:dyDescent="0.35">
      <c r="A8758"/>
      <c r="E8758"/>
    </row>
    <row r="8759" spans="1:5" x14ac:dyDescent="0.35">
      <c r="A8759"/>
      <c r="E8759"/>
    </row>
    <row r="8760" spans="1:5" x14ac:dyDescent="0.35">
      <c r="A8760"/>
      <c r="E8760"/>
    </row>
    <row r="8761" spans="1:5" x14ac:dyDescent="0.35">
      <c r="A8761"/>
      <c r="E8761"/>
    </row>
    <row r="8762" spans="1:5" x14ac:dyDescent="0.35">
      <c r="A8762"/>
      <c r="E8762"/>
    </row>
    <row r="8763" spans="1:5" x14ac:dyDescent="0.35">
      <c r="A8763"/>
      <c r="E8763"/>
    </row>
    <row r="8764" spans="1:5" x14ac:dyDescent="0.35">
      <c r="A8764"/>
      <c r="E8764"/>
    </row>
    <row r="8765" spans="1:5" x14ac:dyDescent="0.35">
      <c r="A8765"/>
      <c r="E8765"/>
    </row>
    <row r="8766" spans="1:5" x14ac:dyDescent="0.35">
      <c r="A8766"/>
      <c r="E8766"/>
    </row>
    <row r="8767" spans="1:5" x14ac:dyDescent="0.35">
      <c r="A8767"/>
      <c r="E8767"/>
    </row>
    <row r="8768" spans="1:5" x14ac:dyDescent="0.35">
      <c r="A8768"/>
      <c r="E8768"/>
    </row>
    <row r="8769" spans="1:5" x14ac:dyDescent="0.35">
      <c r="A8769"/>
      <c r="E8769"/>
    </row>
    <row r="8770" spans="1:5" x14ac:dyDescent="0.35">
      <c r="A8770"/>
      <c r="E8770"/>
    </row>
    <row r="8771" spans="1:5" x14ac:dyDescent="0.35">
      <c r="A8771"/>
      <c r="E8771"/>
    </row>
    <row r="8772" spans="1:5" x14ac:dyDescent="0.35">
      <c r="A8772"/>
      <c r="E8772"/>
    </row>
    <row r="8773" spans="1:5" x14ac:dyDescent="0.35">
      <c r="A8773"/>
      <c r="E8773"/>
    </row>
    <row r="8774" spans="1:5" x14ac:dyDescent="0.35">
      <c r="A8774"/>
      <c r="E8774"/>
    </row>
    <row r="8775" spans="1:5" x14ac:dyDescent="0.35">
      <c r="A8775"/>
      <c r="E8775"/>
    </row>
    <row r="8776" spans="1:5" x14ac:dyDescent="0.35">
      <c r="A8776"/>
      <c r="E8776"/>
    </row>
    <row r="8777" spans="1:5" x14ac:dyDescent="0.35">
      <c r="A8777"/>
      <c r="E8777"/>
    </row>
    <row r="8778" spans="1:5" x14ac:dyDescent="0.35">
      <c r="A8778"/>
      <c r="E8778"/>
    </row>
    <row r="8779" spans="1:5" x14ac:dyDescent="0.35">
      <c r="A8779"/>
      <c r="E8779"/>
    </row>
    <row r="8780" spans="1:5" x14ac:dyDescent="0.35">
      <c r="A8780"/>
      <c r="E8780"/>
    </row>
    <row r="8781" spans="1:5" x14ac:dyDescent="0.35">
      <c r="A8781"/>
      <c r="E8781"/>
    </row>
    <row r="8782" spans="1:5" x14ac:dyDescent="0.35">
      <c r="A8782"/>
      <c r="E8782"/>
    </row>
    <row r="8783" spans="1:5" x14ac:dyDescent="0.35">
      <c r="A8783"/>
      <c r="E8783"/>
    </row>
    <row r="8784" spans="1:5" x14ac:dyDescent="0.35">
      <c r="A8784"/>
      <c r="E8784"/>
    </row>
    <row r="8785" spans="1:5" x14ac:dyDescent="0.35">
      <c r="A8785"/>
      <c r="E8785"/>
    </row>
    <row r="8786" spans="1:5" x14ac:dyDescent="0.35">
      <c r="A8786"/>
      <c r="E8786"/>
    </row>
    <row r="8787" spans="1:5" x14ac:dyDescent="0.35">
      <c r="A8787"/>
      <c r="E8787"/>
    </row>
    <row r="8788" spans="1:5" x14ac:dyDescent="0.35">
      <c r="A8788"/>
      <c r="E8788"/>
    </row>
    <row r="8789" spans="1:5" x14ac:dyDescent="0.35">
      <c r="A8789"/>
      <c r="E8789"/>
    </row>
    <row r="8790" spans="1:5" x14ac:dyDescent="0.35">
      <c r="A8790"/>
      <c r="E8790"/>
    </row>
    <row r="8791" spans="1:5" x14ac:dyDescent="0.35">
      <c r="A8791"/>
      <c r="E8791"/>
    </row>
    <row r="8792" spans="1:5" x14ac:dyDescent="0.35">
      <c r="A8792"/>
      <c r="E8792"/>
    </row>
    <row r="8793" spans="1:5" x14ac:dyDescent="0.35">
      <c r="A8793"/>
      <c r="E8793"/>
    </row>
    <row r="8794" spans="1:5" x14ac:dyDescent="0.35">
      <c r="A8794"/>
      <c r="E8794"/>
    </row>
    <row r="8795" spans="1:5" x14ac:dyDescent="0.35">
      <c r="A8795"/>
      <c r="E8795"/>
    </row>
    <row r="8796" spans="1:5" x14ac:dyDescent="0.35">
      <c r="A8796"/>
      <c r="E8796"/>
    </row>
    <row r="8797" spans="1:5" x14ac:dyDescent="0.35">
      <c r="A8797"/>
      <c r="E8797"/>
    </row>
    <row r="8798" spans="1:5" x14ac:dyDescent="0.35">
      <c r="A8798"/>
      <c r="E8798"/>
    </row>
    <row r="8799" spans="1:5" x14ac:dyDescent="0.35">
      <c r="A8799"/>
      <c r="E8799"/>
    </row>
    <row r="8800" spans="1:5" x14ac:dyDescent="0.35">
      <c r="A8800"/>
      <c r="E8800"/>
    </row>
    <row r="8801" spans="1:5" x14ac:dyDescent="0.35">
      <c r="A8801"/>
      <c r="E8801"/>
    </row>
    <row r="8802" spans="1:5" x14ac:dyDescent="0.35">
      <c r="A8802"/>
      <c r="E8802"/>
    </row>
    <row r="8803" spans="1:5" x14ac:dyDescent="0.35">
      <c r="A8803"/>
      <c r="E8803"/>
    </row>
    <row r="8804" spans="1:5" x14ac:dyDescent="0.35">
      <c r="A8804"/>
      <c r="E8804"/>
    </row>
    <row r="8805" spans="1:5" x14ac:dyDescent="0.35">
      <c r="A8805"/>
      <c r="E8805"/>
    </row>
    <row r="8806" spans="1:5" x14ac:dyDescent="0.35">
      <c r="A8806"/>
      <c r="E8806"/>
    </row>
    <row r="8807" spans="1:5" x14ac:dyDescent="0.35">
      <c r="A8807"/>
      <c r="E8807"/>
    </row>
    <row r="8808" spans="1:5" x14ac:dyDescent="0.35">
      <c r="A8808"/>
      <c r="E8808"/>
    </row>
    <row r="8809" spans="1:5" x14ac:dyDescent="0.35">
      <c r="A8809"/>
      <c r="E8809"/>
    </row>
    <row r="8810" spans="1:5" x14ac:dyDescent="0.35">
      <c r="A8810"/>
      <c r="E8810"/>
    </row>
    <row r="8811" spans="1:5" x14ac:dyDescent="0.35">
      <c r="A8811"/>
      <c r="E8811"/>
    </row>
    <row r="8812" spans="1:5" x14ac:dyDescent="0.35">
      <c r="A8812"/>
      <c r="E8812"/>
    </row>
    <row r="8813" spans="1:5" x14ac:dyDescent="0.35">
      <c r="A8813"/>
      <c r="E8813"/>
    </row>
    <row r="8814" spans="1:5" x14ac:dyDescent="0.35">
      <c r="A8814"/>
      <c r="E8814"/>
    </row>
    <row r="8815" spans="1:5" x14ac:dyDescent="0.35">
      <c r="A8815"/>
      <c r="E8815"/>
    </row>
    <row r="8816" spans="1:5" x14ac:dyDescent="0.35">
      <c r="A8816"/>
      <c r="E8816"/>
    </row>
    <row r="8817" spans="1:5" x14ac:dyDescent="0.35">
      <c r="A8817"/>
      <c r="E8817"/>
    </row>
    <row r="8818" spans="1:5" x14ac:dyDescent="0.35">
      <c r="A8818"/>
      <c r="E8818"/>
    </row>
    <row r="8819" spans="1:5" x14ac:dyDescent="0.35">
      <c r="A8819"/>
      <c r="E8819"/>
    </row>
    <row r="8820" spans="1:5" x14ac:dyDescent="0.35">
      <c r="A8820"/>
      <c r="E8820"/>
    </row>
    <row r="8821" spans="1:5" x14ac:dyDescent="0.35">
      <c r="A8821"/>
      <c r="E8821"/>
    </row>
    <row r="8822" spans="1:5" x14ac:dyDescent="0.35">
      <c r="A8822"/>
      <c r="E8822"/>
    </row>
    <row r="8823" spans="1:5" x14ac:dyDescent="0.35">
      <c r="A8823"/>
      <c r="E8823"/>
    </row>
    <row r="8824" spans="1:5" x14ac:dyDescent="0.35">
      <c r="A8824"/>
      <c r="E8824"/>
    </row>
    <row r="8825" spans="1:5" x14ac:dyDescent="0.35">
      <c r="A8825"/>
      <c r="E8825"/>
    </row>
    <row r="8826" spans="1:5" x14ac:dyDescent="0.35">
      <c r="A8826"/>
      <c r="E8826"/>
    </row>
    <row r="8827" spans="1:5" x14ac:dyDescent="0.35">
      <c r="A8827"/>
      <c r="E8827"/>
    </row>
    <row r="8828" spans="1:5" x14ac:dyDescent="0.35">
      <c r="A8828"/>
      <c r="E8828"/>
    </row>
    <row r="8829" spans="1:5" x14ac:dyDescent="0.35">
      <c r="A8829"/>
      <c r="E8829"/>
    </row>
    <row r="8830" spans="1:5" x14ac:dyDescent="0.35">
      <c r="A8830"/>
      <c r="E8830"/>
    </row>
    <row r="8831" spans="1:5" x14ac:dyDescent="0.35">
      <c r="A8831"/>
      <c r="E8831"/>
    </row>
    <row r="8832" spans="1:5" x14ac:dyDescent="0.35">
      <c r="A8832"/>
      <c r="E8832"/>
    </row>
    <row r="8833" spans="1:5" x14ac:dyDescent="0.35">
      <c r="A8833"/>
      <c r="E8833"/>
    </row>
    <row r="8834" spans="1:5" x14ac:dyDescent="0.35">
      <c r="A8834"/>
      <c r="E8834"/>
    </row>
    <row r="8835" spans="1:5" x14ac:dyDescent="0.35">
      <c r="A8835"/>
      <c r="E8835"/>
    </row>
    <row r="8836" spans="1:5" x14ac:dyDescent="0.35">
      <c r="A8836"/>
      <c r="E8836"/>
    </row>
    <row r="8837" spans="1:5" x14ac:dyDescent="0.35">
      <c r="A8837"/>
      <c r="E8837"/>
    </row>
    <row r="8838" spans="1:5" x14ac:dyDescent="0.35">
      <c r="A8838"/>
      <c r="E8838"/>
    </row>
    <row r="8839" spans="1:5" x14ac:dyDescent="0.35">
      <c r="A8839"/>
      <c r="E8839"/>
    </row>
    <row r="8840" spans="1:5" x14ac:dyDescent="0.35">
      <c r="A8840"/>
      <c r="E8840"/>
    </row>
    <row r="8841" spans="1:5" x14ac:dyDescent="0.35">
      <c r="A8841"/>
      <c r="E8841"/>
    </row>
    <row r="8842" spans="1:5" x14ac:dyDescent="0.35">
      <c r="A8842"/>
      <c r="E8842"/>
    </row>
    <row r="8843" spans="1:5" x14ac:dyDescent="0.35">
      <c r="A8843"/>
      <c r="E8843"/>
    </row>
    <row r="8844" spans="1:5" x14ac:dyDescent="0.35">
      <c r="A8844"/>
      <c r="E8844"/>
    </row>
    <row r="8845" spans="1:5" x14ac:dyDescent="0.35">
      <c r="A8845"/>
      <c r="E8845"/>
    </row>
    <row r="8846" spans="1:5" x14ac:dyDescent="0.35">
      <c r="A8846"/>
      <c r="E8846"/>
    </row>
    <row r="8847" spans="1:5" x14ac:dyDescent="0.35">
      <c r="A8847"/>
      <c r="E8847"/>
    </row>
    <row r="8848" spans="1:5" x14ac:dyDescent="0.35">
      <c r="A8848"/>
      <c r="E8848"/>
    </row>
    <row r="8849" spans="1:5" x14ac:dyDescent="0.35">
      <c r="A8849"/>
      <c r="E8849"/>
    </row>
    <row r="8850" spans="1:5" x14ac:dyDescent="0.35">
      <c r="A8850"/>
      <c r="E8850"/>
    </row>
    <row r="8851" spans="1:5" x14ac:dyDescent="0.35">
      <c r="A8851"/>
      <c r="E8851"/>
    </row>
    <row r="8852" spans="1:5" x14ac:dyDescent="0.35">
      <c r="A8852"/>
      <c r="E8852"/>
    </row>
    <row r="8853" spans="1:5" x14ac:dyDescent="0.35">
      <c r="A8853"/>
      <c r="E8853"/>
    </row>
    <row r="8854" spans="1:5" x14ac:dyDescent="0.35">
      <c r="A8854"/>
      <c r="E8854"/>
    </row>
    <row r="8855" spans="1:5" x14ac:dyDescent="0.35">
      <c r="A8855"/>
      <c r="E8855"/>
    </row>
    <row r="8856" spans="1:5" x14ac:dyDescent="0.35">
      <c r="A8856"/>
      <c r="E8856"/>
    </row>
    <row r="8857" spans="1:5" x14ac:dyDescent="0.35">
      <c r="A8857"/>
      <c r="E8857"/>
    </row>
    <row r="8858" spans="1:5" x14ac:dyDescent="0.35">
      <c r="A8858"/>
      <c r="E8858"/>
    </row>
    <row r="8859" spans="1:5" x14ac:dyDescent="0.35">
      <c r="A8859"/>
      <c r="E8859"/>
    </row>
    <row r="8860" spans="1:5" x14ac:dyDescent="0.35">
      <c r="A8860"/>
      <c r="E8860"/>
    </row>
    <row r="8861" spans="1:5" x14ac:dyDescent="0.35">
      <c r="A8861"/>
      <c r="E8861"/>
    </row>
    <row r="8862" spans="1:5" x14ac:dyDescent="0.35">
      <c r="A8862"/>
      <c r="E8862"/>
    </row>
    <row r="8863" spans="1:5" x14ac:dyDescent="0.35">
      <c r="A8863"/>
      <c r="E8863"/>
    </row>
    <row r="8864" spans="1:5" x14ac:dyDescent="0.35">
      <c r="A8864"/>
      <c r="E8864"/>
    </row>
    <row r="8865" spans="1:5" x14ac:dyDescent="0.35">
      <c r="A8865"/>
      <c r="E8865"/>
    </row>
    <row r="8866" spans="1:5" x14ac:dyDescent="0.35">
      <c r="A8866"/>
      <c r="E8866"/>
    </row>
    <row r="8867" spans="1:5" x14ac:dyDescent="0.35">
      <c r="A8867"/>
      <c r="E8867"/>
    </row>
    <row r="8868" spans="1:5" x14ac:dyDescent="0.35">
      <c r="A8868"/>
      <c r="E8868"/>
    </row>
    <row r="8869" spans="1:5" x14ac:dyDescent="0.35">
      <c r="A8869"/>
      <c r="E8869"/>
    </row>
    <row r="8870" spans="1:5" x14ac:dyDescent="0.35">
      <c r="A8870"/>
      <c r="E8870"/>
    </row>
    <row r="8871" spans="1:5" x14ac:dyDescent="0.35">
      <c r="A8871"/>
      <c r="E8871"/>
    </row>
    <row r="8872" spans="1:5" x14ac:dyDescent="0.35">
      <c r="A8872"/>
      <c r="E8872"/>
    </row>
    <row r="8873" spans="1:5" x14ac:dyDescent="0.35">
      <c r="A8873"/>
      <c r="E8873"/>
    </row>
    <row r="8874" spans="1:5" x14ac:dyDescent="0.35">
      <c r="A8874"/>
      <c r="E8874"/>
    </row>
    <row r="8875" spans="1:5" x14ac:dyDescent="0.35">
      <c r="A8875"/>
      <c r="E8875"/>
    </row>
    <row r="8876" spans="1:5" x14ac:dyDescent="0.35">
      <c r="A8876"/>
      <c r="E8876"/>
    </row>
    <row r="8877" spans="1:5" x14ac:dyDescent="0.35">
      <c r="A8877"/>
      <c r="E8877"/>
    </row>
    <row r="8878" spans="1:5" x14ac:dyDescent="0.35">
      <c r="A8878"/>
      <c r="E8878"/>
    </row>
    <row r="8879" spans="1:5" x14ac:dyDescent="0.35">
      <c r="A8879"/>
      <c r="E8879"/>
    </row>
    <row r="8880" spans="1:5" x14ac:dyDescent="0.35">
      <c r="A8880"/>
      <c r="E8880"/>
    </row>
    <row r="8881" spans="1:5" x14ac:dyDescent="0.35">
      <c r="A8881"/>
      <c r="E8881"/>
    </row>
    <row r="8882" spans="1:5" x14ac:dyDescent="0.35">
      <c r="A8882"/>
      <c r="E8882"/>
    </row>
    <row r="8883" spans="1:5" x14ac:dyDescent="0.35">
      <c r="A8883"/>
      <c r="E8883"/>
    </row>
    <row r="8884" spans="1:5" x14ac:dyDescent="0.35">
      <c r="A8884"/>
      <c r="E8884"/>
    </row>
    <row r="8885" spans="1:5" x14ac:dyDescent="0.35">
      <c r="A8885"/>
      <c r="E8885"/>
    </row>
    <row r="8886" spans="1:5" x14ac:dyDescent="0.35">
      <c r="A8886"/>
      <c r="E8886"/>
    </row>
    <row r="8887" spans="1:5" x14ac:dyDescent="0.35">
      <c r="A8887"/>
      <c r="E8887"/>
    </row>
    <row r="8888" spans="1:5" x14ac:dyDescent="0.35">
      <c r="A8888"/>
      <c r="E8888"/>
    </row>
    <row r="8889" spans="1:5" x14ac:dyDescent="0.35">
      <c r="A8889"/>
      <c r="E8889"/>
    </row>
    <row r="8890" spans="1:5" x14ac:dyDescent="0.35">
      <c r="A8890"/>
      <c r="E8890"/>
    </row>
    <row r="8891" spans="1:5" x14ac:dyDescent="0.35">
      <c r="A8891"/>
      <c r="E8891"/>
    </row>
    <row r="8892" spans="1:5" x14ac:dyDescent="0.35">
      <c r="A8892"/>
      <c r="E8892"/>
    </row>
    <row r="8893" spans="1:5" x14ac:dyDescent="0.35">
      <c r="A8893"/>
      <c r="E8893"/>
    </row>
    <row r="8894" spans="1:5" x14ac:dyDescent="0.35">
      <c r="A8894"/>
      <c r="E8894"/>
    </row>
    <row r="8895" spans="1:5" x14ac:dyDescent="0.35">
      <c r="A8895"/>
      <c r="E8895"/>
    </row>
    <row r="8896" spans="1:5" x14ac:dyDescent="0.35">
      <c r="A8896"/>
      <c r="E8896"/>
    </row>
    <row r="8897" spans="1:5" x14ac:dyDescent="0.35">
      <c r="A8897"/>
      <c r="E8897"/>
    </row>
    <row r="8898" spans="1:5" x14ac:dyDescent="0.35">
      <c r="A8898"/>
      <c r="E8898"/>
    </row>
    <row r="8899" spans="1:5" x14ac:dyDescent="0.35">
      <c r="A8899"/>
      <c r="E8899"/>
    </row>
    <row r="8900" spans="1:5" x14ac:dyDescent="0.35">
      <c r="A8900"/>
      <c r="E8900"/>
    </row>
    <row r="8901" spans="1:5" x14ac:dyDescent="0.35">
      <c r="A8901"/>
      <c r="E8901"/>
    </row>
    <row r="8902" spans="1:5" x14ac:dyDescent="0.35">
      <c r="A8902"/>
      <c r="E8902"/>
    </row>
    <row r="8903" spans="1:5" x14ac:dyDescent="0.35">
      <c r="A8903"/>
      <c r="E8903"/>
    </row>
    <row r="8904" spans="1:5" x14ac:dyDescent="0.35">
      <c r="A8904"/>
      <c r="E8904"/>
    </row>
    <row r="8905" spans="1:5" x14ac:dyDescent="0.35">
      <c r="A8905"/>
      <c r="E8905"/>
    </row>
    <row r="8906" spans="1:5" x14ac:dyDescent="0.35">
      <c r="A8906"/>
      <c r="E8906"/>
    </row>
    <row r="8907" spans="1:5" x14ac:dyDescent="0.35">
      <c r="A8907"/>
      <c r="E8907"/>
    </row>
    <row r="8908" spans="1:5" x14ac:dyDescent="0.35">
      <c r="A8908"/>
      <c r="E8908"/>
    </row>
    <row r="8909" spans="1:5" x14ac:dyDescent="0.35">
      <c r="A8909"/>
      <c r="E8909"/>
    </row>
    <row r="8910" spans="1:5" x14ac:dyDescent="0.35">
      <c r="A8910"/>
      <c r="E8910"/>
    </row>
    <row r="8911" spans="1:5" x14ac:dyDescent="0.35">
      <c r="A8911"/>
      <c r="E8911"/>
    </row>
    <row r="8912" spans="1:5" x14ac:dyDescent="0.35">
      <c r="A8912"/>
      <c r="E8912"/>
    </row>
    <row r="8913" spans="1:5" x14ac:dyDescent="0.35">
      <c r="A8913"/>
      <c r="E8913"/>
    </row>
    <row r="8914" spans="1:5" x14ac:dyDescent="0.35">
      <c r="A8914"/>
      <c r="E8914"/>
    </row>
    <row r="8915" spans="1:5" x14ac:dyDescent="0.35">
      <c r="A8915"/>
      <c r="E8915"/>
    </row>
    <row r="8916" spans="1:5" x14ac:dyDescent="0.35">
      <c r="A8916"/>
      <c r="E8916"/>
    </row>
    <row r="8917" spans="1:5" x14ac:dyDescent="0.35">
      <c r="A8917"/>
      <c r="E8917"/>
    </row>
    <row r="8918" spans="1:5" x14ac:dyDescent="0.35">
      <c r="A8918"/>
      <c r="E8918"/>
    </row>
    <row r="8919" spans="1:5" x14ac:dyDescent="0.35">
      <c r="A8919"/>
      <c r="E8919"/>
    </row>
    <row r="8920" spans="1:5" x14ac:dyDescent="0.35">
      <c r="A8920"/>
      <c r="E8920"/>
    </row>
    <row r="8921" spans="1:5" x14ac:dyDescent="0.35">
      <c r="A8921"/>
      <c r="E8921"/>
    </row>
    <row r="8922" spans="1:5" x14ac:dyDescent="0.35">
      <c r="A8922"/>
      <c r="E8922"/>
    </row>
    <row r="8923" spans="1:5" x14ac:dyDescent="0.35">
      <c r="A8923"/>
      <c r="E8923"/>
    </row>
    <row r="8924" spans="1:5" x14ac:dyDescent="0.35">
      <c r="A8924"/>
      <c r="E8924"/>
    </row>
    <row r="8925" spans="1:5" x14ac:dyDescent="0.35">
      <c r="A8925"/>
      <c r="E8925"/>
    </row>
    <row r="8926" spans="1:5" x14ac:dyDescent="0.35">
      <c r="A8926"/>
      <c r="E8926"/>
    </row>
    <row r="8927" spans="1:5" x14ac:dyDescent="0.35">
      <c r="A8927"/>
      <c r="E8927"/>
    </row>
    <row r="8928" spans="1:5" x14ac:dyDescent="0.35">
      <c r="A8928"/>
      <c r="E8928"/>
    </row>
    <row r="8929" spans="1:5" x14ac:dyDescent="0.35">
      <c r="A8929"/>
      <c r="E8929"/>
    </row>
    <row r="8930" spans="1:5" x14ac:dyDescent="0.35">
      <c r="A8930"/>
      <c r="E8930"/>
    </row>
    <row r="8931" spans="1:5" x14ac:dyDescent="0.35">
      <c r="A8931"/>
      <c r="E8931"/>
    </row>
    <row r="8932" spans="1:5" x14ac:dyDescent="0.35">
      <c r="A8932"/>
      <c r="E8932"/>
    </row>
    <row r="8933" spans="1:5" x14ac:dyDescent="0.35">
      <c r="A8933"/>
      <c r="E8933"/>
    </row>
    <row r="8934" spans="1:5" x14ac:dyDescent="0.35">
      <c r="A8934"/>
      <c r="E8934"/>
    </row>
    <row r="8935" spans="1:5" x14ac:dyDescent="0.35">
      <c r="A8935"/>
      <c r="E8935"/>
    </row>
    <row r="8936" spans="1:5" x14ac:dyDescent="0.35">
      <c r="A8936"/>
      <c r="E8936"/>
    </row>
    <row r="8937" spans="1:5" x14ac:dyDescent="0.35">
      <c r="A8937"/>
      <c r="E8937"/>
    </row>
    <row r="8938" spans="1:5" x14ac:dyDescent="0.35">
      <c r="A8938"/>
      <c r="E8938"/>
    </row>
    <row r="8939" spans="1:5" x14ac:dyDescent="0.35">
      <c r="A8939"/>
      <c r="E8939"/>
    </row>
    <row r="8940" spans="1:5" x14ac:dyDescent="0.35">
      <c r="A8940"/>
      <c r="E8940"/>
    </row>
    <row r="8941" spans="1:5" x14ac:dyDescent="0.35">
      <c r="A8941"/>
      <c r="E8941"/>
    </row>
    <row r="8942" spans="1:5" x14ac:dyDescent="0.35">
      <c r="A8942"/>
      <c r="E8942"/>
    </row>
    <row r="8943" spans="1:5" x14ac:dyDescent="0.35">
      <c r="A8943"/>
      <c r="E8943"/>
    </row>
    <row r="8944" spans="1:5" x14ac:dyDescent="0.35">
      <c r="A8944"/>
      <c r="E8944"/>
    </row>
    <row r="8945" spans="1:5" x14ac:dyDescent="0.35">
      <c r="A8945"/>
      <c r="E8945"/>
    </row>
    <row r="8946" spans="1:5" x14ac:dyDescent="0.35">
      <c r="A8946"/>
      <c r="E8946"/>
    </row>
    <row r="8947" spans="1:5" x14ac:dyDescent="0.35">
      <c r="A8947"/>
      <c r="E8947"/>
    </row>
    <row r="8948" spans="1:5" x14ac:dyDescent="0.35">
      <c r="A8948"/>
      <c r="E8948"/>
    </row>
    <row r="8949" spans="1:5" x14ac:dyDescent="0.35">
      <c r="A8949"/>
      <c r="E8949"/>
    </row>
    <row r="8950" spans="1:5" x14ac:dyDescent="0.35">
      <c r="A8950"/>
      <c r="E8950"/>
    </row>
    <row r="8951" spans="1:5" x14ac:dyDescent="0.35">
      <c r="A8951"/>
      <c r="E8951"/>
    </row>
    <row r="8952" spans="1:5" x14ac:dyDescent="0.35">
      <c r="A8952"/>
      <c r="E8952"/>
    </row>
    <row r="8953" spans="1:5" x14ac:dyDescent="0.35">
      <c r="A8953"/>
      <c r="E8953"/>
    </row>
    <row r="8954" spans="1:5" x14ac:dyDescent="0.35">
      <c r="A8954"/>
      <c r="E8954"/>
    </row>
    <row r="8955" spans="1:5" x14ac:dyDescent="0.35">
      <c r="A8955"/>
      <c r="E8955"/>
    </row>
    <row r="8956" spans="1:5" x14ac:dyDescent="0.35">
      <c r="A8956"/>
      <c r="E8956"/>
    </row>
    <row r="8957" spans="1:5" x14ac:dyDescent="0.35">
      <c r="A8957"/>
      <c r="E8957"/>
    </row>
    <row r="8958" spans="1:5" x14ac:dyDescent="0.35">
      <c r="A8958"/>
      <c r="E8958"/>
    </row>
    <row r="8959" spans="1:5" x14ac:dyDescent="0.35">
      <c r="A8959"/>
      <c r="E8959"/>
    </row>
    <row r="8960" spans="1:5" x14ac:dyDescent="0.35">
      <c r="A8960"/>
      <c r="E8960"/>
    </row>
    <row r="8961" spans="1:5" x14ac:dyDescent="0.35">
      <c r="A8961"/>
      <c r="E8961"/>
    </row>
    <row r="8962" spans="1:5" x14ac:dyDescent="0.35">
      <c r="A8962"/>
      <c r="E8962"/>
    </row>
    <row r="8963" spans="1:5" x14ac:dyDescent="0.35">
      <c r="A8963"/>
      <c r="E8963"/>
    </row>
    <row r="8964" spans="1:5" x14ac:dyDescent="0.35">
      <c r="A8964"/>
      <c r="E8964"/>
    </row>
    <row r="8965" spans="1:5" x14ac:dyDescent="0.35">
      <c r="A8965"/>
      <c r="E8965"/>
    </row>
    <row r="8966" spans="1:5" x14ac:dyDescent="0.35">
      <c r="A8966"/>
      <c r="E8966"/>
    </row>
    <row r="8967" spans="1:5" x14ac:dyDescent="0.35">
      <c r="A8967"/>
      <c r="E8967"/>
    </row>
    <row r="8968" spans="1:5" x14ac:dyDescent="0.35">
      <c r="A8968"/>
      <c r="E8968"/>
    </row>
    <row r="8969" spans="1:5" x14ac:dyDescent="0.35">
      <c r="A8969"/>
      <c r="E8969"/>
    </row>
    <row r="8970" spans="1:5" x14ac:dyDescent="0.35">
      <c r="A8970"/>
      <c r="E8970"/>
    </row>
    <row r="8971" spans="1:5" x14ac:dyDescent="0.35">
      <c r="A8971"/>
      <c r="E8971"/>
    </row>
    <row r="8972" spans="1:5" x14ac:dyDescent="0.35">
      <c r="A8972"/>
      <c r="E8972"/>
    </row>
    <row r="8973" spans="1:5" x14ac:dyDescent="0.35">
      <c r="A8973"/>
      <c r="E8973"/>
    </row>
    <row r="8974" spans="1:5" x14ac:dyDescent="0.35">
      <c r="A8974"/>
      <c r="E8974"/>
    </row>
    <row r="8975" spans="1:5" x14ac:dyDescent="0.35">
      <c r="A8975"/>
      <c r="E8975"/>
    </row>
    <row r="8976" spans="1:5" x14ac:dyDescent="0.35">
      <c r="A8976"/>
      <c r="E8976"/>
    </row>
    <row r="8977" spans="1:5" x14ac:dyDescent="0.35">
      <c r="A8977"/>
      <c r="E8977"/>
    </row>
    <row r="8978" spans="1:5" x14ac:dyDescent="0.35">
      <c r="A8978"/>
      <c r="E8978"/>
    </row>
    <row r="8979" spans="1:5" x14ac:dyDescent="0.35">
      <c r="A8979"/>
      <c r="E8979"/>
    </row>
    <row r="8980" spans="1:5" x14ac:dyDescent="0.35">
      <c r="A8980"/>
      <c r="E8980"/>
    </row>
    <row r="8981" spans="1:5" x14ac:dyDescent="0.35">
      <c r="A8981"/>
      <c r="E8981"/>
    </row>
    <row r="8982" spans="1:5" x14ac:dyDescent="0.35">
      <c r="A8982"/>
      <c r="E8982"/>
    </row>
    <row r="8983" spans="1:5" x14ac:dyDescent="0.35">
      <c r="A8983"/>
      <c r="E8983"/>
    </row>
    <row r="8984" spans="1:5" x14ac:dyDescent="0.35">
      <c r="A8984"/>
      <c r="E8984"/>
    </row>
    <row r="8985" spans="1:5" x14ac:dyDescent="0.35">
      <c r="A8985"/>
      <c r="E8985"/>
    </row>
    <row r="8986" spans="1:5" x14ac:dyDescent="0.35">
      <c r="A8986"/>
      <c r="E8986"/>
    </row>
    <row r="8987" spans="1:5" x14ac:dyDescent="0.35">
      <c r="A8987"/>
      <c r="E8987"/>
    </row>
    <row r="8988" spans="1:5" x14ac:dyDescent="0.35">
      <c r="A8988"/>
      <c r="E8988"/>
    </row>
    <row r="8989" spans="1:5" x14ac:dyDescent="0.35">
      <c r="A8989"/>
      <c r="E8989"/>
    </row>
    <row r="8990" spans="1:5" x14ac:dyDescent="0.35">
      <c r="A8990"/>
      <c r="E8990"/>
    </row>
    <row r="8991" spans="1:5" x14ac:dyDescent="0.35">
      <c r="A8991"/>
      <c r="E8991"/>
    </row>
    <row r="8992" spans="1:5" x14ac:dyDescent="0.35">
      <c r="A8992"/>
      <c r="E8992"/>
    </row>
    <row r="8993" spans="1:5" x14ac:dyDescent="0.35">
      <c r="A8993"/>
      <c r="E8993"/>
    </row>
    <row r="8994" spans="1:5" x14ac:dyDescent="0.35">
      <c r="A8994"/>
      <c r="E8994"/>
    </row>
    <row r="8995" spans="1:5" x14ac:dyDescent="0.35">
      <c r="A8995"/>
      <c r="E8995"/>
    </row>
    <row r="8996" spans="1:5" x14ac:dyDescent="0.35">
      <c r="A8996"/>
      <c r="E8996"/>
    </row>
    <row r="8997" spans="1:5" x14ac:dyDescent="0.35">
      <c r="A8997"/>
      <c r="E8997"/>
    </row>
    <row r="8998" spans="1:5" x14ac:dyDescent="0.35">
      <c r="A8998"/>
      <c r="E8998"/>
    </row>
    <row r="8999" spans="1:5" x14ac:dyDescent="0.35">
      <c r="A8999"/>
      <c r="E8999"/>
    </row>
    <row r="9000" spans="1:5" x14ac:dyDescent="0.35">
      <c r="A9000"/>
      <c r="E9000"/>
    </row>
    <row r="9001" spans="1:5" x14ac:dyDescent="0.35">
      <c r="A9001"/>
      <c r="E9001"/>
    </row>
    <row r="9002" spans="1:5" x14ac:dyDescent="0.35">
      <c r="A9002"/>
      <c r="E9002"/>
    </row>
    <row r="9003" spans="1:5" x14ac:dyDescent="0.35">
      <c r="A9003"/>
      <c r="E9003"/>
    </row>
    <row r="9004" spans="1:5" x14ac:dyDescent="0.35">
      <c r="A9004"/>
      <c r="E9004"/>
    </row>
    <row r="9005" spans="1:5" x14ac:dyDescent="0.35">
      <c r="A9005"/>
      <c r="E9005"/>
    </row>
    <row r="9006" spans="1:5" x14ac:dyDescent="0.35">
      <c r="A9006"/>
      <c r="E9006"/>
    </row>
    <row r="9007" spans="1:5" x14ac:dyDescent="0.35">
      <c r="A9007"/>
      <c r="E9007"/>
    </row>
    <row r="9008" spans="1:5" x14ac:dyDescent="0.35">
      <c r="A9008"/>
      <c r="E9008"/>
    </row>
    <row r="9009" spans="1:5" x14ac:dyDescent="0.35">
      <c r="A9009"/>
      <c r="E9009"/>
    </row>
    <row r="9010" spans="1:5" x14ac:dyDescent="0.35">
      <c r="A9010"/>
      <c r="E9010"/>
    </row>
    <row r="9011" spans="1:5" x14ac:dyDescent="0.35">
      <c r="A9011"/>
      <c r="E9011"/>
    </row>
    <row r="9012" spans="1:5" x14ac:dyDescent="0.35">
      <c r="A9012"/>
      <c r="E9012"/>
    </row>
    <row r="9013" spans="1:5" x14ac:dyDescent="0.35">
      <c r="A9013"/>
      <c r="E9013"/>
    </row>
    <row r="9014" spans="1:5" x14ac:dyDescent="0.35">
      <c r="A9014"/>
      <c r="E9014"/>
    </row>
    <row r="9015" spans="1:5" x14ac:dyDescent="0.35">
      <c r="A9015"/>
      <c r="E9015"/>
    </row>
    <row r="9016" spans="1:5" x14ac:dyDescent="0.35">
      <c r="A9016"/>
      <c r="E9016"/>
    </row>
    <row r="9017" spans="1:5" x14ac:dyDescent="0.35">
      <c r="A9017"/>
      <c r="E9017"/>
    </row>
    <row r="9018" spans="1:5" x14ac:dyDescent="0.35">
      <c r="A9018"/>
      <c r="E9018"/>
    </row>
    <row r="9019" spans="1:5" x14ac:dyDescent="0.35">
      <c r="A9019"/>
      <c r="E9019"/>
    </row>
    <row r="9020" spans="1:5" x14ac:dyDescent="0.35">
      <c r="A9020"/>
      <c r="E9020"/>
    </row>
    <row r="9021" spans="1:5" x14ac:dyDescent="0.35">
      <c r="A9021"/>
      <c r="E9021"/>
    </row>
    <row r="9022" spans="1:5" x14ac:dyDescent="0.35">
      <c r="A9022"/>
      <c r="E9022"/>
    </row>
    <row r="9023" spans="1:5" x14ac:dyDescent="0.35">
      <c r="A9023"/>
      <c r="E9023"/>
    </row>
    <row r="9024" spans="1:5" x14ac:dyDescent="0.35">
      <c r="A9024"/>
      <c r="E9024"/>
    </row>
    <row r="9025" spans="1:5" x14ac:dyDescent="0.35">
      <c r="A9025"/>
      <c r="E9025"/>
    </row>
    <row r="9026" spans="1:5" x14ac:dyDescent="0.35">
      <c r="A9026"/>
      <c r="E9026"/>
    </row>
    <row r="9027" spans="1:5" x14ac:dyDescent="0.35">
      <c r="A9027"/>
      <c r="E9027"/>
    </row>
    <row r="9028" spans="1:5" x14ac:dyDescent="0.35">
      <c r="A9028"/>
      <c r="E9028"/>
    </row>
    <row r="9029" spans="1:5" x14ac:dyDescent="0.35">
      <c r="A9029"/>
      <c r="E9029"/>
    </row>
    <row r="9030" spans="1:5" x14ac:dyDescent="0.35">
      <c r="A9030"/>
      <c r="E9030"/>
    </row>
    <row r="9031" spans="1:5" x14ac:dyDescent="0.35">
      <c r="A9031"/>
      <c r="E9031"/>
    </row>
    <row r="9032" spans="1:5" x14ac:dyDescent="0.35">
      <c r="A9032"/>
      <c r="E9032"/>
    </row>
    <row r="9033" spans="1:5" x14ac:dyDescent="0.35">
      <c r="A9033"/>
      <c r="E9033"/>
    </row>
    <row r="9034" spans="1:5" x14ac:dyDescent="0.35">
      <c r="A9034"/>
      <c r="E9034"/>
    </row>
    <row r="9035" spans="1:5" x14ac:dyDescent="0.35">
      <c r="A9035"/>
      <c r="E9035"/>
    </row>
    <row r="9036" spans="1:5" x14ac:dyDescent="0.35">
      <c r="A9036"/>
      <c r="E9036"/>
    </row>
    <row r="9037" spans="1:5" x14ac:dyDescent="0.35">
      <c r="A9037"/>
      <c r="E9037"/>
    </row>
    <row r="9038" spans="1:5" x14ac:dyDescent="0.35">
      <c r="A9038"/>
      <c r="E9038"/>
    </row>
    <row r="9039" spans="1:5" x14ac:dyDescent="0.35">
      <c r="A9039"/>
      <c r="E9039"/>
    </row>
    <row r="9040" spans="1:5" x14ac:dyDescent="0.35">
      <c r="A9040"/>
      <c r="E9040"/>
    </row>
    <row r="9041" spans="1:5" x14ac:dyDescent="0.35">
      <c r="A9041"/>
      <c r="E9041"/>
    </row>
    <row r="9042" spans="1:5" x14ac:dyDescent="0.35">
      <c r="A9042"/>
      <c r="E9042"/>
    </row>
    <row r="9043" spans="1:5" x14ac:dyDescent="0.35">
      <c r="A9043"/>
      <c r="E9043"/>
    </row>
    <row r="9044" spans="1:5" x14ac:dyDescent="0.35">
      <c r="A9044"/>
      <c r="E9044"/>
    </row>
    <row r="9045" spans="1:5" x14ac:dyDescent="0.35">
      <c r="A9045"/>
      <c r="E9045"/>
    </row>
    <row r="9046" spans="1:5" x14ac:dyDescent="0.35">
      <c r="A9046"/>
      <c r="E9046"/>
    </row>
    <row r="9047" spans="1:5" x14ac:dyDescent="0.35">
      <c r="A9047"/>
      <c r="E9047"/>
    </row>
    <row r="9048" spans="1:5" x14ac:dyDescent="0.35">
      <c r="A9048"/>
      <c r="E9048"/>
    </row>
    <row r="9049" spans="1:5" x14ac:dyDescent="0.35">
      <c r="A9049"/>
      <c r="E9049"/>
    </row>
    <row r="9050" spans="1:5" x14ac:dyDescent="0.35">
      <c r="A9050"/>
      <c r="E9050"/>
    </row>
    <row r="9051" spans="1:5" x14ac:dyDescent="0.35">
      <c r="A9051"/>
      <c r="E9051"/>
    </row>
    <row r="9052" spans="1:5" x14ac:dyDescent="0.35">
      <c r="A9052"/>
      <c r="E9052"/>
    </row>
    <row r="9053" spans="1:5" x14ac:dyDescent="0.35">
      <c r="A9053"/>
      <c r="E9053"/>
    </row>
    <row r="9054" spans="1:5" x14ac:dyDescent="0.35">
      <c r="A9054"/>
      <c r="E9054"/>
    </row>
    <row r="9055" spans="1:5" x14ac:dyDescent="0.35">
      <c r="A9055"/>
      <c r="E9055"/>
    </row>
    <row r="9056" spans="1:5" x14ac:dyDescent="0.35">
      <c r="A9056"/>
      <c r="E9056"/>
    </row>
    <row r="9057" spans="1:5" x14ac:dyDescent="0.35">
      <c r="A9057"/>
      <c r="E9057"/>
    </row>
    <row r="9058" spans="1:5" x14ac:dyDescent="0.35">
      <c r="A9058"/>
      <c r="E9058"/>
    </row>
    <row r="9059" spans="1:5" x14ac:dyDescent="0.35">
      <c r="A9059"/>
      <c r="E9059"/>
    </row>
    <row r="9060" spans="1:5" x14ac:dyDescent="0.35">
      <c r="A9060"/>
      <c r="E9060"/>
    </row>
    <row r="9061" spans="1:5" x14ac:dyDescent="0.35">
      <c r="A9061"/>
      <c r="E9061"/>
    </row>
    <row r="9062" spans="1:5" x14ac:dyDescent="0.35">
      <c r="A9062"/>
      <c r="E9062"/>
    </row>
    <row r="9063" spans="1:5" x14ac:dyDescent="0.35">
      <c r="A9063"/>
      <c r="E9063"/>
    </row>
    <row r="9064" spans="1:5" x14ac:dyDescent="0.35">
      <c r="A9064"/>
      <c r="E9064"/>
    </row>
    <row r="9065" spans="1:5" x14ac:dyDescent="0.35">
      <c r="A9065"/>
      <c r="E9065"/>
    </row>
    <row r="9066" spans="1:5" x14ac:dyDescent="0.35">
      <c r="A9066"/>
      <c r="E9066"/>
    </row>
    <row r="9067" spans="1:5" x14ac:dyDescent="0.35">
      <c r="A9067"/>
      <c r="E9067"/>
    </row>
    <row r="9068" spans="1:5" x14ac:dyDescent="0.35">
      <c r="A9068"/>
      <c r="E9068"/>
    </row>
    <row r="9069" spans="1:5" x14ac:dyDescent="0.35">
      <c r="A9069"/>
      <c r="E9069"/>
    </row>
    <row r="9070" spans="1:5" x14ac:dyDescent="0.35">
      <c r="A9070"/>
      <c r="E9070"/>
    </row>
    <row r="9071" spans="1:5" x14ac:dyDescent="0.35">
      <c r="A9071"/>
      <c r="E9071"/>
    </row>
    <row r="9072" spans="1:5" x14ac:dyDescent="0.35">
      <c r="A9072"/>
      <c r="E9072"/>
    </row>
    <row r="9073" spans="1:5" x14ac:dyDescent="0.35">
      <c r="A9073"/>
      <c r="E9073"/>
    </row>
    <row r="9074" spans="1:5" x14ac:dyDescent="0.35">
      <c r="A9074"/>
      <c r="E9074"/>
    </row>
    <row r="9075" spans="1:5" x14ac:dyDescent="0.35">
      <c r="A9075"/>
      <c r="E9075"/>
    </row>
    <row r="9076" spans="1:5" x14ac:dyDescent="0.35">
      <c r="A9076"/>
      <c r="E9076"/>
    </row>
    <row r="9077" spans="1:5" x14ac:dyDescent="0.35">
      <c r="A9077"/>
      <c r="E9077"/>
    </row>
    <row r="9078" spans="1:5" x14ac:dyDescent="0.35">
      <c r="A9078"/>
      <c r="E9078"/>
    </row>
    <row r="9079" spans="1:5" x14ac:dyDescent="0.35">
      <c r="A9079"/>
      <c r="E9079"/>
    </row>
    <row r="9080" spans="1:5" x14ac:dyDescent="0.35">
      <c r="A9080"/>
      <c r="E9080"/>
    </row>
    <row r="9081" spans="1:5" x14ac:dyDescent="0.35">
      <c r="A9081"/>
      <c r="E9081"/>
    </row>
    <row r="9082" spans="1:5" x14ac:dyDescent="0.35">
      <c r="A9082"/>
      <c r="E9082"/>
    </row>
    <row r="9083" spans="1:5" x14ac:dyDescent="0.35">
      <c r="A9083"/>
      <c r="E9083"/>
    </row>
    <row r="9084" spans="1:5" x14ac:dyDescent="0.35">
      <c r="A9084"/>
      <c r="E9084"/>
    </row>
    <row r="9085" spans="1:5" x14ac:dyDescent="0.35">
      <c r="A9085"/>
      <c r="E9085"/>
    </row>
    <row r="9086" spans="1:5" x14ac:dyDescent="0.35">
      <c r="A9086"/>
      <c r="E9086"/>
    </row>
    <row r="9087" spans="1:5" x14ac:dyDescent="0.35">
      <c r="A9087"/>
      <c r="E9087"/>
    </row>
    <row r="9088" spans="1:5" x14ac:dyDescent="0.35">
      <c r="A9088"/>
      <c r="E9088"/>
    </row>
    <row r="9089" spans="1:5" x14ac:dyDescent="0.35">
      <c r="A9089"/>
      <c r="E9089"/>
    </row>
    <row r="9090" spans="1:5" x14ac:dyDescent="0.35">
      <c r="A9090"/>
      <c r="E9090"/>
    </row>
    <row r="9091" spans="1:5" x14ac:dyDescent="0.35">
      <c r="A9091"/>
      <c r="E9091"/>
    </row>
    <row r="9092" spans="1:5" x14ac:dyDescent="0.35">
      <c r="A9092"/>
      <c r="E9092"/>
    </row>
    <row r="9093" spans="1:5" x14ac:dyDescent="0.35">
      <c r="A9093"/>
      <c r="E9093"/>
    </row>
    <row r="9094" spans="1:5" x14ac:dyDescent="0.35">
      <c r="A9094"/>
      <c r="E9094"/>
    </row>
    <row r="9095" spans="1:5" x14ac:dyDescent="0.35">
      <c r="A9095"/>
      <c r="E9095"/>
    </row>
    <row r="9096" spans="1:5" x14ac:dyDescent="0.35">
      <c r="A9096"/>
      <c r="E9096"/>
    </row>
    <row r="9097" spans="1:5" x14ac:dyDescent="0.35">
      <c r="A9097"/>
      <c r="E9097"/>
    </row>
    <row r="9098" spans="1:5" x14ac:dyDescent="0.35">
      <c r="A9098"/>
      <c r="E9098"/>
    </row>
    <row r="9099" spans="1:5" x14ac:dyDescent="0.35">
      <c r="A9099"/>
      <c r="E9099"/>
    </row>
    <row r="9100" spans="1:5" x14ac:dyDescent="0.35">
      <c r="A9100"/>
      <c r="E9100"/>
    </row>
    <row r="9101" spans="1:5" x14ac:dyDescent="0.35">
      <c r="A9101"/>
      <c r="E9101"/>
    </row>
    <row r="9102" spans="1:5" x14ac:dyDescent="0.35">
      <c r="A9102"/>
      <c r="E9102"/>
    </row>
    <row r="9103" spans="1:5" x14ac:dyDescent="0.35">
      <c r="A9103"/>
      <c r="E9103"/>
    </row>
    <row r="9104" spans="1:5" x14ac:dyDescent="0.35">
      <c r="A9104"/>
      <c r="E9104"/>
    </row>
    <row r="9105" spans="1:5" x14ac:dyDescent="0.35">
      <c r="A9105"/>
      <c r="E9105"/>
    </row>
    <row r="9106" spans="1:5" x14ac:dyDescent="0.35">
      <c r="A9106"/>
      <c r="E9106"/>
    </row>
    <row r="9107" spans="1:5" x14ac:dyDescent="0.35">
      <c r="A9107"/>
      <c r="E9107"/>
    </row>
    <row r="9108" spans="1:5" x14ac:dyDescent="0.35">
      <c r="A9108"/>
      <c r="E9108"/>
    </row>
    <row r="9109" spans="1:5" x14ac:dyDescent="0.35">
      <c r="A9109"/>
      <c r="E9109"/>
    </row>
    <row r="9110" spans="1:5" x14ac:dyDescent="0.35">
      <c r="A9110"/>
      <c r="E9110"/>
    </row>
    <row r="9111" spans="1:5" x14ac:dyDescent="0.35">
      <c r="A9111"/>
      <c r="E9111"/>
    </row>
    <row r="9112" spans="1:5" x14ac:dyDescent="0.35">
      <c r="A9112"/>
      <c r="E9112"/>
    </row>
    <row r="9113" spans="1:5" x14ac:dyDescent="0.35">
      <c r="A9113"/>
      <c r="E9113"/>
    </row>
    <row r="9114" spans="1:5" x14ac:dyDescent="0.35">
      <c r="A9114"/>
      <c r="E9114"/>
    </row>
    <row r="9115" spans="1:5" x14ac:dyDescent="0.35">
      <c r="A9115"/>
      <c r="E9115"/>
    </row>
    <row r="9116" spans="1:5" x14ac:dyDescent="0.35">
      <c r="A9116"/>
      <c r="E9116"/>
    </row>
    <row r="9117" spans="1:5" x14ac:dyDescent="0.35">
      <c r="A9117"/>
      <c r="E9117"/>
    </row>
    <row r="9118" spans="1:5" x14ac:dyDescent="0.35">
      <c r="A9118"/>
      <c r="E9118"/>
    </row>
    <row r="9119" spans="1:5" x14ac:dyDescent="0.35">
      <c r="A9119"/>
      <c r="E9119"/>
    </row>
    <row r="9120" spans="1:5" x14ac:dyDescent="0.35">
      <c r="A9120"/>
      <c r="E9120"/>
    </row>
    <row r="9121" spans="1:5" x14ac:dyDescent="0.35">
      <c r="A9121"/>
      <c r="E9121"/>
    </row>
    <row r="9122" spans="1:5" x14ac:dyDescent="0.35">
      <c r="A9122"/>
      <c r="E9122"/>
    </row>
    <row r="9123" spans="1:5" x14ac:dyDescent="0.35">
      <c r="A9123"/>
      <c r="E9123"/>
    </row>
    <row r="9124" spans="1:5" x14ac:dyDescent="0.35">
      <c r="A9124"/>
      <c r="E9124"/>
    </row>
    <row r="9125" spans="1:5" x14ac:dyDescent="0.35">
      <c r="A9125"/>
      <c r="E9125"/>
    </row>
    <row r="9126" spans="1:5" x14ac:dyDescent="0.35">
      <c r="A9126"/>
      <c r="E9126"/>
    </row>
    <row r="9127" spans="1:5" x14ac:dyDescent="0.35">
      <c r="A9127"/>
      <c r="E9127"/>
    </row>
    <row r="9128" spans="1:5" x14ac:dyDescent="0.35">
      <c r="A9128"/>
      <c r="E9128"/>
    </row>
    <row r="9129" spans="1:5" x14ac:dyDescent="0.35">
      <c r="A9129"/>
      <c r="E9129"/>
    </row>
    <row r="9130" spans="1:5" x14ac:dyDescent="0.35">
      <c r="A9130"/>
      <c r="E9130"/>
    </row>
    <row r="9131" spans="1:5" x14ac:dyDescent="0.35">
      <c r="A9131"/>
      <c r="E9131"/>
    </row>
    <row r="9132" spans="1:5" x14ac:dyDescent="0.35">
      <c r="A9132"/>
      <c r="E9132"/>
    </row>
    <row r="9133" spans="1:5" x14ac:dyDescent="0.35">
      <c r="A9133"/>
      <c r="E9133"/>
    </row>
    <row r="9134" spans="1:5" x14ac:dyDescent="0.35">
      <c r="A9134"/>
      <c r="E9134"/>
    </row>
    <row r="9135" spans="1:5" x14ac:dyDescent="0.35">
      <c r="A9135"/>
      <c r="E9135"/>
    </row>
    <row r="9136" spans="1:5" x14ac:dyDescent="0.35">
      <c r="A9136"/>
      <c r="E9136"/>
    </row>
    <row r="9137" spans="1:5" x14ac:dyDescent="0.35">
      <c r="A9137"/>
      <c r="E9137"/>
    </row>
    <row r="9138" spans="1:5" x14ac:dyDescent="0.35">
      <c r="A9138"/>
      <c r="E9138"/>
    </row>
    <row r="9139" spans="1:5" x14ac:dyDescent="0.35">
      <c r="A9139"/>
      <c r="E9139"/>
    </row>
    <row r="9140" spans="1:5" x14ac:dyDescent="0.35">
      <c r="A9140"/>
      <c r="E9140"/>
    </row>
    <row r="9141" spans="1:5" x14ac:dyDescent="0.35">
      <c r="A9141"/>
      <c r="E9141"/>
    </row>
    <row r="9142" spans="1:5" x14ac:dyDescent="0.35">
      <c r="A9142"/>
      <c r="E9142"/>
    </row>
    <row r="9143" spans="1:5" x14ac:dyDescent="0.35">
      <c r="A9143"/>
      <c r="E9143"/>
    </row>
    <row r="9144" spans="1:5" x14ac:dyDescent="0.35">
      <c r="A9144"/>
      <c r="E9144"/>
    </row>
    <row r="9145" spans="1:5" x14ac:dyDescent="0.35">
      <c r="A9145"/>
      <c r="E9145"/>
    </row>
    <row r="9146" spans="1:5" x14ac:dyDescent="0.35">
      <c r="A9146"/>
      <c r="E9146"/>
    </row>
    <row r="9147" spans="1:5" x14ac:dyDescent="0.35">
      <c r="A9147"/>
      <c r="E9147"/>
    </row>
    <row r="9148" spans="1:5" x14ac:dyDescent="0.35">
      <c r="A9148"/>
      <c r="E9148"/>
    </row>
    <row r="9149" spans="1:5" x14ac:dyDescent="0.35">
      <c r="A9149"/>
      <c r="E9149"/>
    </row>
    <row r="9150" spans="1:5" x14ac:dyDescent="0.35">
      <c r="A9150"/>
      <c r="E9150"/>
    </row>
    <row r="9151" spans="1:5" x14ac:dyDescent="0.35">
      <c r="A9151"/>
      <c r="E9151"/>
    </row>
    <row r="9152" spans="1:5" x14ac:dyDescent="0.35">
      <c r="A9152"/>
      <c r="E9152"/>
    </row>
    <row r="9153" spans="1:5" x14ac:dyDescent="0.35">
      <c r="A9153"/>
      <c r="E9153"/>
    </row>
    <row r="9154" spans="1:5" x14ac:dyDescent="0.35">
      <c r="A9154"/>
      <c r="E9154"/>
    </row>
    <row r="9155" spans="1:5" x14ac:dyDescent="0.35">
      <c r="A9155"/>
      <c r="E9155"/>
    </row>
    <row r="9156" spans="1:5" x14ac:dyDescent="0.35">
      <c r="A9156"/>
      <c r="E9156"/>
    </row>
    <row r="9157" spans="1:5" x14ac:dyDescent="0.35">
      <c r="A9157"/>
      <c r="E9157"/>
    </row>
    <row r="9158" spans="1:5" x14ac:dyDescent="0.35">
      <c r="A9158"/>
      <c r="E9158"/>
    </row>
    <row r="9159" spans="1:5" x14ac:dyDescent="0.35">
      <c r="A9159"/>
      <c r="E9159"/>
    </row>
    <row r="9160" spans="1:5" x14ac:dyDescent="0.35">
      <c r="A9160"/>
      <c r="E9160"/>
    </row>
    <row r="9161" spans="1:5" x14ac:dyDescent="0.35">
      <c r="A9161"/>
      <c r="E9161"/>
    </row>
    <row r="9162" spans="1:5" x14ac:dyDescent="0.35">
      <c r="A9162"/>
      <c r="E9162"/>
    </row>
    <row r="9163" spans="1:5" x14ac:dyDescent="0.35">
      <c r="A9163"/>
      <c r="E9163"/>
    </row>
    <row r="9164" spans="1:5" x14ac:dyDescent="0.35">
      <c r="A9164"/>
      <c r="E9164"/>
    </row>
    <row r="9165" spans="1:5" x14ac:dyDescent="0.35">
      <c r="A9165"/>
      <c r="E9165"/>
    </row>
    <row r="9166" spans="1:5" x14ac:dyDescent="0.35">
      <c r="A9166"/>
      <c r="E9166"/>
    </row>
    <row r="9167" spans="1:5" x14ac:dyDescent="0.35">
      <c r="A9167"/>
      <c r="E9167"/>
    </row>
    <row r="9168" spans="1:5" x14ac:dyDescent="0.35">
      <c r="A9168"/>
      <c r="E9168"/>
    </row>
    <row r="9169" spans="1:5" x14ac:dyDescent="0.35">
      <c r="A9169"/>
      <c r="E9169"/>
    </row>
    <row r="9170" spans="1:5" x14ac:dyDescent="0.35">
      <c r="A9170"/>
      <c r="E9170"/>
    </row>
    <row r="9171" spans="1:5" x14ac:dyDescent="0.35">
      <c r="A9171"/>
      <c r="E9171"/>
    </row>
    <row r="9172" spans="1:5" x14ac:dyDescent="0.35">
      <c r="A9172"/>
      <c r="E9172"/>
    </row>
    <row r="9173" spans="1:5" x14ac:dyDescent="0.35">
      <c r="A9173"/>
      <c r="E9173"/>
    </row>
    <row r="9174" spans="1:5" x14ac:dyDescent="0.35">
      <c r="A9174"/>
      <c r="E9174"/>
    </row>
    <row r="9175" spans="1:5" x14ac:dyDescent="0.35">
      <c r="A9175"/>
      <c r="E9175"/>
    </row>
    <row r="9176" spans="1:5" x14ac:dyDescent="0.35">
      <c r="A9176"/>
      <c r="E9176"/>
    </row>
    <row r="9177" spans="1:5" x14ac:dyDescent="0.35">
      <c r="A9177"/>
      <c r="E9177"/>
    </row>
    <row r="9178" spans="1:5" x14ac:dyDescent="0.35">
      <c r="A9178"/>
      <c r="E9178"/>
    </row>
    <row r="9179" spans="1:5" x14ac:dyDescent="0.35">
      <c r="A9179"/>
      <c r="E9179"/>
    </row>
    <row r="9180" spans="1:5" x14ac:dyDescent="0.35">
      <c r="A9180"/>
      <c r="E9180"/>
    </row>
    <row r="9181" spans="1:5" x14ac:dyDescent="0.35">
      <c r="A9181"/>
      <c r="E9181"/>
    </row>
    <row r="9182" spans="1:5" x14ac:dyDescent="0.35">
      <c r="A9182"/>
      <c r="E9182"/>
    </row>
    <row r="9183" spans="1:5" x14ac:dyDescent="0.35">
      <c r="A9183"/>
      <c r="E9183"/>
    </row>
    <row r="9184" spans="1:5" x14ac:dyDescent="0.35">
      <c r="A9184"/>
      <c r="E9184"/>
    </row>
    <row r="9185" spans="1:5" x14ac:dyDescent="0.35">
      <c r="A9185"/>
      <c r="E9185"/>
    </row>
    <row r="9186" spans="1:5" x14ac:dyDescent="0.35">
      <c r="A9186"/>
      <c r="E9186"/>
    </row>
    <row r="9187" spans="1:5" x14ac:dyDescent="0.35">
      <c r="A9187"/>
      <c r="E9187"/>
    </row>
    <row r="9188" spans="1:5" x14ac:dyDescent="0.35">
      <c r="A9188"/>
      <c r="E9188"/>
    </row>
    <row r="9189" spans="1:5" x14ac:dyDescent="0.35">
      <c r="A9189"/>
      <c r="E9189"/>
    </row>
    <row r="9190" spans="1:5" x14ac:dyDescent="0.35">
      <c r="A9190"/>
      <c r="E9190"/>
    </row>
    <row r="9191" spans="1:5" x14ac:dyDescent="0.35">
      <c r="A9191"/>
      <c r="E9191"/>
    </row>
    <row r="9192" spans="1:5" x14ac:dyDescent="0.35">
      <c r="A9192"/>
      <c r="E9192"/>
    </row>
    <row r="9193" spans="1:5" x14ac:dyDescent="0.35">
      <c r="A9193"/>
      <c r="E9193"/>
    </row>
    <row r="9194" spans="1:5" x14ac:dyDescent="0.35">
      <c r="A9194"/>
      <c r="E9194"/>
    </row>
    <row r="9195" spans="1:5" x14ac:dyDescent="0.35">
      <c r="A9195"/>
      <c r="E9195"/>
    </row>
    <row r="9196" spans="1:5" x14ac:dyDescent="0.35">
      <c r="A9196"/>
      <c r="E9196"/>
    </row>
    <row r="9197" spans="1:5" x14ac:dyDescent="0.35">
      <c r="A9197"/>
      <c r="E9197"/>
    </row>
    <row r="9198" spans="1:5" x14ac:dyDescent="0.35">
      <c r="A9198"/>
      <c r="E9198"/>
    </row>
    <row r="9199" spans="1:5" x14ac:dyDescent="0.35">
      <c r="A9199"/>
      <c r="E9199"/>
    </row>
    <row r="9200" spans="1:5" x14ac:dyDescent="0.35">
      <c r="A9200"/>
      <c r="E9200"/>
    </row>
    <row r="9201" spans="1:5" x14ac:dyDescent="0.35">
      <c r="A9201"/>
      <c r="E9201"/>
    </row>
    <row r="9202" spans="1:5" x14ac:dyDescent="0.35">
      <c r="A9202"/>
      <c r="E9202"/>
    </row>
    <row r="9203" spans="1:5" x14ac:dyDescent="0.35">
      <c r="A9203"/>
      <c r="E9203"/>
    </row>
    <row r="9204" spans="1:5" x14ac:dyDescent="0.35">
      <c r="A9204"/>
      <c r="E9204"/>
    </row>
    <row r="9205" spans="1:5" x14ac:dyDescent="0.35">
      <c r="A9205"/>
      <c r="E9205"/>
    </row>
    <row r="9206" spans="1:5" x14ac:dyDescent="0.35">
      <c r="A9206"/>
      <c r="E9206"/>
    </row>
    <row r="9207" spans="1:5" x14ac:dyDescent="0.35">
      <c r="A9207"/>
      <c r="E9207"/>
    </row>
    <row r="9208" spans="1:5" x14ac:dyDescent="0.35">
      <c r="A9208"/>
      <c r="E9208"/>
    </row>
    <row r="9209" spans="1:5" x14ac:dyDescent="0.35">
      <c r="A9209"/>
      <c r="E9209"/>
    </row>
    <row r="9210" spans="1:5" x14ac:dyDescent="0.35">
      <c r="A9210"/>
      <c r="E9210"/>
    </row>
    <row r="9211" spans="1:5" x14ac:dyDescent="0.35">
      <c r="A9211"/>
      <c r="E9211"/>
    </row>
    <row r="9212" spans="1:5" x14ac:dyDescent="0.35">
      <c r="A9212"/>
      <c r="E9212"/>
    </row>
    <row r="9213" spans="1:5" x14ac:dyDescent="0.35">
      <c r="A9213"/>
      <c r="E9213"/>
    </row>
    <row r="9214" spans="1:5" x14ac:dyDescent="0.35">
      <c r="A9214"/>
      <c r="E9214"/>
    </row>
    <row r="9215" spans="1:5" x14ac:dyDescent="0.35">
      <c r="A9215"/>
      <c r="E9215"/>
    </row>
    <row r="9216" spans="1:5" x14ac:dyDescent="0.35">
      <c r="A9216"/>
      <c r="E9216"/>
    </row>
    <row r="9217" spans="1:5" x14ac:dyDescent="0.35">
      <c r="A9217"/>
      <c r="E9217"/>
    </row>
    <row r="9218" spans="1:5" x14ac:dyDescent="0.35">
      <c r="A9218"/>
      <c r="E9218"/>
    </row>
    <row r="9219" spans="1:5" x14ac:dyDescent="0.35">
      <c r="A9219"/>
      <c r="E9219"/>
    </row>
    <row r="9220" spans="1:5" x14ac:dyDescent="0.35">
      <c r="A9220"/>
      <c r="E9220"/>
    </row>
    <row r="9221" spans="1:5" x14ac:dyDescent="0.35">
      <c r="A9221"/>
      <c r="E9221"/>
    </row>
    <row r="9222" spans="1:5" x14ac:dyDescent="0.35">
      <c r="A9222"/>
      <c r="E9222"/>
    </row>
    <row r="9223" spans="1:5" x14ac:dyDescent="0.35">
      <c r="A9223"/>
      <c r="E9223"/>
    </row>
    <row r="9224" spans="1:5" x14ac:dyDescent="0.35">
      <c r="A9224"/>
      <c r="E9224"/>
    </row>
    <row r="9225" spans="1:5" x14ac:dyDescent="0.35">
      <c r="A9225"/>
      <c r="E9225"/>
    </row>
    <row r="9226" spans="1:5" x14ac:dyDescent="0.35">
      <c r="A9226"/>
      <c r="E9226"/>
    </row>
    <row r="9227" spans="1:5" x14ac:dyDescent="0.35">
      <c r="A9227"/>
      <c r="E9227"/>
    </row>
    <row r="9228" spans="1:5" x14ac:dyDescent="0.35">
      <c r="A9228"/>
      <c r="E9228"/>
    </row>
    <row r="9229" spans="1:5" x14ac:dyDescent="0.35">
      <c r="A9229"/>
      <c r="E9229"/>
    </row>
    <row r="9230" spans="1:5" x14ac:dyDescent="0.35">
      <c r="A9230"/>
      <c r="E9230"/>
    </row>
    <row r="9231" spans="1:5" x14ac:dyDescent="0.35">
      <c r="A9231"/>
      <c r="E9231"/>
    </row>
    <row r="9232" spans="1:5" x14ac:dyDescent="0.35">
      <c r="A9232"/>
      <c r="E9232"/>
    </row>
    <row r="9233" spans="1:5" x14ac:dyDescent="0.35">
      <c r="A9233"/>
      <c r="E9233"/>
    </row>
    <row r="9234" spans="1:5" x14ac:dyDescent="0.35">
      <c r="A9234"/>
      <c r="E9234"/>
    </row>
    <row r="9235" spans="1:5" x14ac:dyDescent="0.35">
      <c r="A9235"/>
      <c r="E9235"/>
    </row>
    <row r="9236" spans="1:5" x14ac:dyDescent="0.35">
      <c r="A9236"/>
      <c r="E9236"/>
    </row>
    <row r="9237" spans="1:5" x14ac:dyDescent="0.35">
      <c r="A9237"/>
      <c r="E9237"/>
    </row>
    <row r="9238" spans="1:5" x14ac:dyDescent="0.35">
      <c r="A9238"/>
      <c r="E9238"/>
    </row>
    <row r="9239" spans="1:5" x14ac:dyDescent="0.35">
      <c r="A9239"/>
      <c r="E9239"/>
    </row>
    <row r="9240" spans="1:5" x14ac:dyDescent="0.35">
      <c r="A9240"/>
      <c r="E9240"/>
    </row>
    <row r="9241" spans="1:5" x14ac:dyDescent="0.35">
      <c r="A9241"/>
      <c r="E9241"/>
    </row>
    <row r="9242" spans="1:5" x14ac:dyDescent="0.35">
      <c r="A9242"/>
      <c r="E9242"/>
    </row>
    <row r="9243" spans="1:5" x14ac:dyDescent="0.35">
      <c r="A9243"/>
      <c r="E9243"/>
    </row>
    <row r="9244" spans="1:5" x14ac:dyDescent="0.35">
      <c r="A9244"/>
      <c r="E9244"/>
    </row>
    <row r="9245" spans="1:5" x14ac:dyDescent="0.35">
      <c r="A9245"/>
      <c r="E9245"/>
    </row>
    <row r="9246" spans="1:5" x14ac:dyDescent="0.35">
      <c r="A9246"/>
      <c r="E9246"/>
    </row>
    <row r="9247" spans="1:5" x14ac:dyDescent="0.35">
      <c r="A9247"/>
      <c r="E9247"/>
    </row>
    <row r="9248" spans="1:5" x14ac:dyDescent="0.35">
      <c r="A9248"/>
      <c r="E9248"/>
    </row>
    <row r="9249" spans="1:5" x14ac:dyDescent="0.35">
      <c r="A9249"/>
      <c r="E9249"/>
    </row>
    <row r="9250" spans="1:5" x14ac:dyDescent="0.35">
      <c r="A9250"/>
      <c r="E9250"/>
    </row>
    <row r="9251" spans="1:5" x14ac:dyDescent="0.35">
      <c r="A9251"/>
      <c r="E9251"/>
    </row>
    <row r="9252" spans="1:5" x14ac:dyDescent="0.35">
      <c r="A9252"/>
      <c r="E9252"/>
    </row>
    <row r="9253" spans="1:5" x14ac:dyDescent="0.35">
      <c r="A9253"/>
      <c r="E9253"/>
    </row>
    <row r="9254" spans="1:5" x14ac:dyDescent="0.35">
      <c r="A9254"/>
      <c r="E9254"/>
    </row>
    <row r="9255" spans="1:5" x14ac:dyDescent="0.35">
      <c r="A9255"/>
      <c r="E9255"/>
    </row>
    <row r="9256" spans="1:5" x14ac:dyDescent="0.35">
      <c r="A9256"/>
      <c r="E9256"/>
    </row>
    <row r="9257" spans="1:5" x14ac:dyDescent="0.35">
      <c r="A9257"/>
      <c r="E9257"/>
    </row>
    <row r="9258" spans="1:5" x14ac:dyDescent="0.35">
      <c r="A9258"/>
      <c r="E9258"/>
    </row>
    <row r="9259" spans="1:5" x14ac:dyDescent="0.35">
      <c r="A9259"/>
      <c r="E9259"/>
    </row>
    <row r="9260" spans="1:5" x14ac:dyDescent="0.35">
      <c r="A9260"/>
      <c r="E9260"/>
    </row>
    <row r="9261" spans="1:5" x14ac:dyDescent="0.35">
      <c r="A9261"/>
      <c r="E9261"/>
    </row>
    <row r="9262" spans="1:5" x14ac:dyDescent="0.35">
      <c r="A9262"/>
      <c r="E9262"/>
    </row>
    <row r="9263" spans="1:5" x14ac:dyDescent="0.35">
      <c r="A9263"/>
      <c r="E9263"/>
    </row>
    <row r="9264" spans="1:5" x14ac:dyDescent="0.35">
      <c r="A9264"/>
      <c r="E9264"/>
    </row>
    <row r="9265" spans="1:5" x14ac:dyDescent="0.35">
      <c r="A9265"/>
      <c r="E9265"/>
    </row>
    <row r="9266" spans="1:5" x14ac:dyDescent="0.35">
      <c r="A9266"/>
      <c r="E9266"/>
    </row>
    <row r="9267" spans="1:5" x14ac:dyDescent="0.35">
      <c r="A9267"/>
      <c r="E9267"/>
    </row>
    <row r="9268" spans="1:5" x14ac:dyDescent="0.35">
      <c r="A9268"/>
      <c r="E9268"/>
    </row>
    <row r="9269" spans="1:5" x14ac:dyDescent="0.35">
      <c r="A9269"/>
      <c r="E9269"/>
    </row>
    <row r="9270" spans="1:5" x14ac:dyDescent="0.35">
      <c r="A9270"/>
      <c r="E9270"/>
    </row>
    <row r="9271" spans="1:5" x14ac:dyDescent="0.35">
      <c r="A9271"/>
      <c r="E9271"/>
    </row>
    <row r="9272" spans="1:5" x14ac:dyDescent="0.35">
      <c r="A9272"/>
      <c r="E9272"/>
    </row>
    <row r="9273" spans="1:5" x14ac:dyDescent="0.35">
      <c r="A9273"/>
      <c r="E9273"/>
    </row>
    <row r="9274" spans="1:5" x14ac:dyDescent="0.35">
      <c r="A9274"/>
      <c r="E9274"/>
    </row>
    <row r="9275" spans="1:5" x14ac:dyDescent="0.35">
      <c r="A9275"/>
      <c r="E9275"/>
    </row>
    <row r="9276" spans="1:5" x14ac:dyDescent="0.35">
      <c r="A9276"/>
      <c r="E9276"/>
    </row>
    <row r="9277" spans="1:5" x14ac:dyDescent="0.35">
      <c r="A9277"/>
      <c r="E9277"/>
    </row>
    <row r="9278" spans="1:5" x14ac:dyDescent="0.35">
      <c r="A9278"/>
      <c r="E9278"/>
    </row>
    <row r="9279" spans="1:5" x14ac:dyDescent="0.35">
      <c r="A9279"/>
      <c r="E9279"/>
    </row>
    <row r="9280" spans="1:5" x14ac:dyDescent="0.35">
      <c r="A9280"/>
      <c r="E9280"/>
    </row>
    <row r="9281" spans="1:5" x14ac:dyDescent="0.35">
      <c r="A9281"/>
      <c r="E9281"/>
    </row>
    <row r="9282" spans="1:5" x14ac:dyDescent="0.35">
      <c r="A9282"/>
      <c r="E9282"/>
    </row>
    <row r="9283" spans="1:5" x14ac:dyDescent="0.35">
      <c r="A9283"/>
      <c r="E9283"/>
    </row>
    <row r="9284" spans="1:5" x14ac:dyDescent="0.35">
      <c r="A9284"/>
      <c r="E9284"/>
    </row>
    <row r="9285" spans="1:5" x14ac:dyDescent="0.35">
      <c r="A9285"/>
      <c r="E9285"/>
    </row>
    <row r="9286" spans="1:5" x14ac:dyDescent="0.35">
      <c r="A9286"/>
      <c r="E9286"/>
    </row>
    <row r="9287" spans="1:5" x14ac:dyDescent="0.35">
      <c r="A9287"/>
      <c r="E9287"/>
    </row>
    <row r="9288" spans="1:5" x14ac:dyDescent="0.35">
      <c r="A9288"/>
      <c r="E9288"/>
    </row>
    <row r="9289" spans="1:5" x14ac:dyDescent="0.35">
      <c r="A9289"/>
      <c r="E9289"/>
    </row>
    <row r="9290" spans="1:5" x14ac:dyDescent="0.35">
      <c r="A9290"/>
      <c r="E9290"/>
    </row>
    <row r="9291" spans="1:5" x14ac:dyDescent="0.35">
      <c r="A9291"/>
      <c r="E9291"/>
    </row>
    <row r="9292" spans="1:5" x14ac:dyDescent="0.35">
      <c r="A9292"/>
      <c r="E9292"/>
    </row>
    <row r="9293" spans="1:5" x14ac:dyDescent="0.35">
      <c r="A9293"/>
      <c r="E9293"/>
    </row>
    <row r="9294" spans="1:5" x14ac:dyDescent="0.35">
      <c r="A9294"/>
      <c r="E9294"/>
    </row>
    <row r="9295" spans="1:5" x14ac:dyDescent="0.35">
      <c r="A9295"/>
      <c r="E9295"/>
    </row>
    <row r="9296" spans="1:5" x14ac:dyDescent="0.35">
      <c r="A9296"/>
      <c r="E9296"/>
    </row>
    <row r="9297" spans="1:5" x14ac:dyDescent="0.35">
      <c r="A9297"/>
      <c r="E9297"/>
    </row>
    <row r="9298" spans="1:5" x14ac:dyDescent="0.35">
      <c r="A9298"/>
      <c r="E9298"/>
    </row>
    <row r="9299" spans="1:5" x14ac:dyDescent="0.35">
      <c r="A9299"/>
      <c r="E9299"/>
    </row>
    <row r="9300" spans="1:5" x14ac:dyDescent="0.35">
      <c r="A9300"/>
      <c r="E9300"/>
    </row>
    <row r="9301" spans="1:5" x14ac:dyDescent="0.35">
      <c r="A9301"/>
      <c r="E9301"/>
    </row>
    <row r="9302" spans="1:5" x14ac:dyDescent="0.35">
      <c r="A9302"/>
      <c r="E9302"/>
    </row>
    <row r="9303" spans="1:5" x14ac:dyDescent="0.35">
      <c r="A9303"/>
      <c r="E9303"/>
    </row>
    <row r="9304" spans="1:5" x14ac:dyDescent="0.35">
      <c r="A9304"/>
      <c r="E9304"/>
    </row>
    <row r="9305" spans="1:5" x14ac:dyDescent="0.35">
      <c r="A9305"/>
      <c r="E9305"/>
    </row>
    <row r="9306" spans="1:5" x14ac:dyDescent="0.35">
      <c r="A9306"/>
      <c r="E9306"/>
    </row>
    <row r="9307" spans="1:5" x14ac:dyDescent="0.35">
      <c r="A9307"/>
      <c r="E9307"/>
    </row>
    <row r="9308" spans="1:5" x14ac:dyDescent="0.35">
      <c r="A9308"/>
      <c r="E9308"/>
    </row>
    <row r="9309" spans="1:5" x14ac:dyDescent="0.35">
      <c r="A9309"/>
      <c r="E9309"/>
    </row>
    <row r="9310" spans="1:5" x14ac:dyDescent="0.35">
      <c r="A9310"/>
      <c r="E9310"/>
    </row>
    <row r="9311" spans="1:5" x14ac:dyDescent="0.35">
      <c r="A9311"/>
      <c r="E9311"/>
    </row>
    <row r="9312" spans="1:5" x14ac:dyDescent="0.35">
      <c r="A9312"/>
      <c r="E9312"/>
    </row>
    <row r="9313" spans="1:5" x14ac:dyDescent="0.35">
      <c r="A9313"/>
      <c r="E9313"/>
    </row>
    <row r="9314" spans="1:5" x14ac:dyDescent="0.35">
      <c r="A9314"/>
      <c r="E9314"/>
    </row>
    <row r="9315" spans="1:5" x14ac:dyDescent="0.35">
      <c r="A9315"/>
      <c r="E9315"/>
    </row>
    <row r="9316" spans="1:5" x14ac:dyDescent="0.35">
      <c r="A9316"/>
      <c r="E9316"/>
    </row>
    <row r="9317" spans="1:5" x14ac:dyDescent="0.35">
      <c r="A9317"/>
      <c r="E9317"/>
    </row>
    <row r="9318" spans="1:5" x14ac:dyDescent="0.35">
      <c r="A9318"/>
      <c r="E9318"/>
    </row>
    <row r="9319" spans="1:5" x14ac:dyDescent="0.35">
      <c r="A9319"/>
      <c r="E9319"/>
    </row>
    <row r="9320" spans="1:5" x14ac:dyDescent="0.35">
      <c r="A9320"/>
      <c r="E9320"/>
    </row>
    <row r="9321" spans="1:5" x14ac:dyDescent="0.35">
      <c r="A9321"/>
      <c r="E9321"/>
    </row>
    <row r="9322" spans="1:5" x14ac:dyDescent="0.35">
      <c r="A9322"/>
      <c r="E9322"/>
    </row>
    <row r="9323" spans="1:5" x14ac:dyDescent="0.35">
      <c r="A9323"/>
      <c r="E9323"/>
    </row>
    <row r="9324" spans="1:5" x14ac:dyDescent="0.35">
      <c r="A9324"/>
      <c r="E9324"/>
    </row>
    <row r="9325" spans="1:5" x14ac:dyDescent="0.35">
      <c r="A9325"/>
      <c r="E9325"/>
    </row>
    <row r="9326" spans="1:5" x14ac:dyDescent="0.35">
      <c r="A9326"/>
      <c r="E9326"/>
    </row>
    <row r="9327" spans="1:5" x14ac:dyDescent="0.35">
      <c r="A9327"/>
      <c r="E9327"/>
    </row>
    <row r="9328" spans="1:5" x14ac:dyDescent="0.35">
      <c r="A9328"/>
      <c r="E9328"/>
    </row>
    <row r="9329" spans="1:5" x14ac:dyDescent="0.35">
      <c r="A9329"/>
      <c r="E9329"/>
    </row>
    <row r="9330" spans="1:5" x14ac:dyDescent="0.35">
      <c r="A9330"/>
      <c r="E9330"/>
    </row>
    <row r="9331" spans="1:5" x14ac:dyDescent="0.35">
      <c r="A9331"/>
      <c r="E9331"/>
    </row>
    <row r="9332" spans="1:5" x14ac:dyDescent="0.35">
      <c r="A9332"/>
      <c r="E9332"/>
    </row>
    <row r="9333" spans="1:5" x14ac:dyDescent="0.35">
      <c r="A9333"/>
      <c r="E9333"/>
    </row>
    <row r="9334" spans="1:5" x14ac:dyDescent="0.35">
      <c r="A9334"/>
      <c r="E9334"/>
    </row>
    <row r="9335" spans="1:5" x14ac:dyDescent="0.35">
      <c r="A9335"/>
      <c r="E9335"/>
    </row>
    <row r="9336" spans="1:5" x14ac:dyDescent="0.35">
      <c r="A9336"/>
      <c r="E9336"/>
    </row>
    <row r="9337" spans="1:5" x14ac:dyDescent="0.35">
      <c r="A9337"/>
      <c r="E9337"/>
    </row>
    <row r="9338" spans="1:5" x14ac:dyDescent="0.35">
      <c r="A9338"/>
      <c r="E9338"/>
    </row>
    <row r="9339" spans="1:5" x14ac:dyDescent="0.35">
      <c r="A9339"/>
      <c r="E9339"/>
    </row>
    <row r="9340" spans="1:5" x14ac:dyDescent="0.35">
      <c r="A9340"/>
      <c r="E9340"/>
    </row>
    <row r="9341" spans="1:5" x14ac:dyDescent="0.35">
      <c r="A9341"/>
      <c r="E9341"/>
    </row>
    <row r="9342" spans="1:5" x14ac:dyDescent="0.35">
      <c r="A9342"/>
      <c r="E9342"/>
    </row>
    <row r="9343" spans="1:5" x14ac:dyDescent="0.35">
      <c r="A9343"/>
      <c r="E9343"/>
    </row>
    <row r="9344" spans="1:5" x14ac:dyDescent="0.35">
      <c r="A9344"/>
      <c r="E9344"/>
    </row>
    <row r="9345" spans="1:5" x14ac:dyDescent="0.35">
      <c r="A9345"/>
      <c r="E9345"/>
    </row>
    <row r="9346" spans="1:5" x14ac:dyDescent="0.35">
      <c r="A9346"/>
      <c r="E9346"/>
    </row>
    <row r="9347" spans="1:5" x14ac:dyDescent="0.35">
      <c r="A9347"/>
      <c r="E9347"/>
    </row>
    <row r="9348" spans="1:5" x14ac:dyDescent="0.35">
      <c r="A9348"/>
      <c r="E9348"/>
    </row>
    <row r="9349" spans="1:5" x14ac:dyDescent="0.35">
      <c r="A9349"/>
      <c r="E9349"/>
    </row>
    <row r="9350" spans="1:5" x14ac:dyDescent="0.35">
      <c r="A9350"/>
      <c r="E9350"/>
    </row>
    <row r="9351" spans="1:5" x14ac:dyDescent="0.35">
      <c r="A9351"/>
      <c r="E9351"/>
    </row>
    <row r="9352" spans="1:5" x14ac:dyDescent="0.35">
      <c r="A9352"/>
      <c r="E9352"/>
    </row>
    <row r="9353" spans="1:5" x14ac:dyDescent="0.35">
      <c r="A9353"/>
      <c r="E9353"/>
    </row>
    <row r="9354" spans="1:5" x14ac:dyDescent="0.35">
      <c r="A9354"/>
      <c r="E9354"/>
    </row>
    <row r="9355" spans="1:5" x14ac:dyDescent="0.35">
      <c r="A9355"/>
      <c r="E9355"/>
    </row>
    <row r="9356" spans="1:5" x14ac:dyDescent="0.35">
      <c r="A9356"/>
      <c r="E9356"/>
    </row>
    <row r="9357" spans="1:5" x14ac:dyDescent="0.35">
      <c r="A9357"/>
      <c r="E9357"/>
    </row>
    <row r="9358" spans="1:5" x14ac:dyDescent="0.35">
      <c r="A9358"/>
      <c r="E9358"/>
    </row>
    <row r="9359" spans="1:5" x14ac:dyDescent="0.35">
      <c r="A9359"/>
      <c r="E9359"/>
    </row>
    <row r="9360" spans="1:5" x14ac:dyDescent="0.35">
      <c r="A9360"/>
      <c r="E9360"/>
    </row>
    <row r="9361" spans="1:5" x14ac:dyDescent="0.35">
      <c r="A9361"/>
      <c r="E9361"/>
    </row>
    <row r="9362" spans="1:5" x14ac:dyDescent="0.35">
      <c r="A9362"/>
      <c r="E9362"/>
    </row>
    <row r="9363" spans="1:5" x14ac:dyDescent="0.35">
      <c r="A9363"/>
      <c r="E9363"/>
    </row>
    <row r="9364" spans="1:5" x14ac:dyDescent="0.35">
      <c r="A9364"/>
      <c r="E9364"/>
    </row>
    <row r="9365" spans="1:5" x14ac:dyDescent="0.35">
      <c r="A9365"/>
      <c r="E9365"/>
    </row>
    <row r="9366" spans="1:5" x14ac:dyDescent="0.35">
      <c r="A9366"/>
      <c r="E9366"/>
    </row>
    <row r="9367" spans="1:5" x14ac:dyDescent="0.35">
      <c r="A9367"/>
      <c r="E9367"/>
    </row>
    <row r="9368" spans="1:5" x14ac:dyDescent="0.35">
      <c r="A9368"/>
      <c r="E9368"/>
    </row>
    <row r="9369" spans="1:5" x14ac:dyDescent="0.35">
      <c r="A9369"/>
      <c r="E9369"/>
    </row>
    <row r="9370" spans="1:5" x14ac:dyDescent="0.35">
      <c r="A9370"/>
      <c r="E9370"/>
    </row>
    <row r="9371" spans="1:5" x14ac:dyDescent="0.35">
      <c r="A9371"/>
      <c r="E9371"/>
    </row>
    <row r="9372" spans="1:5" x14ac:dyDescent="0.35">
      <c r="A9372"/>
      <c r="E9372"/>
    </row>
    <row r="9373" spans="1:5" x14ac:dyDescent="0.35">
      <c r="A9373"/>
      <c r="E9373"/>
    </row>
    <row r="9374" spans="1:5" x14ac:dyDescent="0.35">
      <c r="A9374"/>
      <c r="E9374"/>
    </row>
    <row r="9375" spans="1:5" x14ac:dyDescent="0.35">
      <c r="A9375"/>
      <c r="E9375"/>
    </row>
    <row r="9376" spans="1:5" x14ac:dyDescent="0.35">
      <c r="A9376"/>
      <c r="E9376"/>
    </row>
    <row r="9377" spans="1:5" x14ac:dyDescent="0.35">
      <c r="A9377"/>
      <c r="E9377"/>
    </row>
    <row r="9378" spans="1:5" x14ac:dyDescent="0.35">
      <c r="A9378"/>
      <c r="E9378"/>
    </row>
    <row r="9379" spans="1:5" x14ac:dyDescent="0.35">
      <c r="A9379"/>
      <c r="E9379"/>
    </row>
    <row r="9380" spans="1:5" x14ac:dyDescent="0.35">
      <c r="A9380"/>
      <c r="E9380"/>
    </row>
    <row r="9381" spans="1:5" x14ac:dyDescent="0.35">
      <c r="A9381"/>
      <c r="E9381"/>
    </row>
    <row r="9382" spans="1:5" x14ac:dyDescent="0.35">
      <c r="A9382"/>
      <c r="E9382"/>
    </row>
    <row r="9383" spans="1:5" x14ac:dyDescent="0.35">
      <c r="A9383"/>
      <c r="E9383"/>
    </row>
    <row r="9384" spans="1:5" x14ac:dyDescent="0.35">
      <c r="A9384"/>
      <c r="E9384"/>
    </row>
    <row r="9385" spans="1:5" x14ac:dyDescent="0.35">
      <c r="A9385"/>
      <c r="E9385"/>
    </row>
    <row r="9386" spans="1:5" x14ac:dyDescent="0.35">
      <c r="A9386"/>
      <c r="E9386"/>
    </row>
    <row r="9387" spans="1:5" x14ac:dyDescent="0.35">
      <c r="A9387"/>
      <c r="E9387"/>
    </row>
    <row r="9388" spans="1:5" x14ac:dyDescent="0.35">
      <c r="A9388"/>
      <c r="E9388"/>
    </row>
    <row r="9389" spans="1:5" x14ac:dyDescent="0.35">
      <c r="A9389"/>
      <c r="E9389"/>
    </row>
    <row r="9390" spans="1:5" x14ac:dyDescent="0.35">
      <c r="A9390"/>
      <c r="E9390"/>
    </row>
    <row r="9391" spans="1:5" x14ac:dyDescent="0.35">
      <c r="A9391"/>
      <c r="E9391"/>
    </row>
    <row r="9392" spans="1:5" x14ac:dyDescent="0.35">
      <c r="A9392"/>
      <c r="E9392"/>
    </row>
    <row r="9393" spans="1:5" x14ac:dyDescent="0.35">
      <c r="A9393"/>
      <c r="E9393"/>
    </row>
    <row r="9394" spans="1:5" x14ac:dyDescent="0.35">
      <c r="A9394"/>
      <c r="E9394"/>
    </row>
    <row r="9395" spans="1:5" x14ac:dyDescent="0.35">
      <c r="A9395"/>
      <c r="E9395"/>
    </row>
    <row r="9396" spans="1:5" x14ac:dyDescent="0.35">
      <c r="A9396"/>
      <c r="E9396"/>
    </row>
    <row r="9397" spans="1:5" x14ac:dyDescent="0.35">
      <c r="A9397"/>
      <c r="E9397"/>
    </row>
    <row r="9398" spans="1:5" x14ac:dyDescent="0.35">
      <c r="A9398"/>
      <c r="E9398"/>
    </row>
    <row r="9399" spans="1:5" x14ac:dyDescent="0.35">
      <c r="A9399"/>
      <c r="E9399"/>
    </row>
    <row r="9400" spans="1:5" x14ac:dyDescent="0.35">
      <c r="A9400"/>
      <c r="E9400"/>
    </row>
    <row r="9401" spans="1:5" x14ac:dyDescent="0.35">
      <c r="A9401"/>
      <c r="E9401"/>
    </row>
    <row r="9402" spans="1:5" x14ac:dyDescent="0.35">
      <c r="A9402"/>
      <c r="E9402"/>
    </row>
    <row r="9403" spans="1:5" x14ac:dyDescent="0.35">
      <c r="A9403"/>
      <c r="E9403"/>
    </row>
    <row r="9404" spans="1:5" x14ac:dyDescent="0.35">
      <c r="A9404"/>
      <c r="E9404"/>
    </row>
    <row r="9405" spans="1:5" x14ac:dyDescent="0.35">
      <c r="A9405"/>
      <c r="E9405"/>
    </row>
    <row r="9406" spans="1:5" x14ac:dyDescent="0.35">
      <c r="A9406"/>
      <c r="E9406"/>
    </row>
    <row r="9407" spans="1:5" x14ac:dyDescent="0.35">
      <c r="A9407"/>
      <c r="E9407"/>
    </row>
    <row r="9408" spans="1:5" x14ac:dyDescent="0.35">
      <c r="A9408"/>
      <c r="E9408"/>
    </row>
    <row r="9409" spans="1:5" x14ac:dyDescent="0.35">
      <c r="A9409"/>
      <c r="E9409"/>
    </row>
    <row r="9410" spans="1:5" x14ac:dyDescent="0.35">
      <c r="A9410"/>
      <c r="E9410"/>
    </row>
    <row r="9411" spans="1:5" x14ac:dyDescent="0.35">
      <c r="A9411"/>
      <c r="E9411"/>
    </row>
    <row r="9412" spans="1:5" x14ac:dyDescent="0.35">
      <c r="A9412"/>
      <c r="E9412"/>
    </row>
    <row r="9413" spans="1:5" x14ac:dyDescent="0.35">
      <c r="A9413"/>
      <c r="E9413"/>
    </row>
    <row r="9414" spans="1:5" x14ac:dyDescent="0.35">
      <c r="A9414"/>
      <c r="E9414"/>
    </row>
    <row r="9415" spans="1:5" x14ac:dyDescent="0.35">
      <c r="A9415"/>
      <c r="E9415"/>
    </row>
    <row r="9416" spans="1:5" x14ac:dyDescent="0.35">
      <c r="A9416"/>
      <c r="E9416"/>
    </row>
    <row r="9417" spans="1:5" x14ac:dyDescent="0.35">
      <c r="A9417"/>
      <c r="E9417"/>
    </row>
    <row r="9418" spans="1:5" x14ac:dyDescent="0.35">
      <c r="A9418"/>
      <c r="E9418"/>
    </row>
    <row r="9419" spans="1:5" x14ac:dyDescent="0.35">
      <c r="A9419"/>
      <c r="E9419"/>
    </row>
    <row r="9420" spans="1:5" x14ac:dyDescent="0.35">
      <c r="A9420"/>
      <c r="E9420"/>
    </row>
    <row r="9421" spans="1:5" x14ac:dyDescent="0.35">
      <c r="A9421"/>
      <c r="E9421"/>
    </row>
    <row r="9422" spans="1:5" x14ac:dyDescent="0.35">
      <c r="A9422"/>
      <c r="E9422"/>
    </row>
    <row r="9423" spans="1:5" x14ac:dyDescent="0.35">
      <c r="A9423"/>
      <c r="E9423"/>
    </row>
    <row r="9424" spans="1:5" x14ac:dyDescent="0.35">
      <c r="A9424"/>
      <c r="E9424"/>
    </row>
    <row r="9425" spans="1:5" x14ac:dyDescent="0.35">
      <c r="A9425"/>
      <c r="E9425"/>
    </row>
    <row r="9426" spans="1:5" x14ac:dyDescent="0.35">
      <c r="A9426"/>
      <c r="E9426"/>
    </row>
    <row r="9427" spans="1:5" x14ac:dyDescent="0.35">
      <c r="A9427"/>
      <c r="E9427"/>
    </row>
    <row r="9428" spans="1:5" x14ac:dyDescent="0.35">
      <c r="A9428"/>
      <c r="E9428"/>
    </row>
    <row r="9429" spans="1:5" x14ac:dyDescent="0.35">
      <c r="A9429"/>
      <c r="E9429"/>
    </row>
    <row r="9430" spans="1:5" x14ac:dyDescent="0.35">
      <c r="A9430"/>
      <c r="E9430"/>
    </row>
    <row r="9431" spans="1:5" x14ac:dyDescent="0.35">
      <c r="A9431"/>
      <c r="E9431"/>
    </row>
    <row r="9432" spans="1:5" x14ac:dyDescent="0.35">
      <c r="A9432"/>
      <c r="E9432"/>
    </row>
    <row r="9433" spans="1:5" x14ac:dyDescent="0.35">
      <c r="A9433"/>
      <c r="E9433"/>
    </row>
    <row r="9434" spans="1:5" x14ac:dyDescent="0.35">
      <c r="A9434"/>
      <c r="E9434"/>
    </row>
    <row r="9435" spans="1:5" x14ac:dyDescent="0.35">
      <c r="A9435"/>
      <c r="E9435"/>
    </row>
    <row r="9436" spans="1:5" x14ac:dyDescent="0.35">
      <c r="A9436"/>
      <c r="E9436"/>
    </row>
    <row r="9437" spans="1:5" x14ac:dyDescent="0.35">
      <c r="A9437"/>
      <c r="E9437"/>
    </row>
    <row r="9438" spans="1:5" x14ac:dyDescent="0.35">
      <c r="A9438"/>
      <c r="E9438"/>
    </row>
    <row r="9439" spans="1:5" x14ac:dyDescent="0.35">
      <c r="A9439"/>
      <c r="E9439"/>
    </row>
    <row r="9440" spans="1:5" x14ac:dyDescent="0.35">
      <c r="A9440"/>
      <c r="E9440"/>
    </row>
    <row r="9441" spans="1:5" x14ac:dyDescent="0.35">
      <c r="A9441"/>
      <c r="E9441"/>
    </row>
    <row r="9442" spans="1:5" x14ac:dyDescent="0.35">
      <c r="A9442"/>
      <c r="E9442"/>
    </row>
    <row r="9443" spans="1:5" x14ac:dyDescent="0.35">
      <c r="A9443"/>
      <c r="E9443"/>
    </row>
    <row r="9444" spans="1:5" x14ac:dyDescent="0.35">
      <c r="A9444"/>
      <c r="E9444"/>
    </row>
    <row r="9445" spans="1:5" x14ac:dyDescent="0.35">
      <c r="A9445"/>
      <c r="E9445"/>
    </row>
    <row r="9446" spans="1:5" x14ac:dyDescent="0.35">
      <c r="A9446"/>
      <c r="E9446"/>
    </row>
    <row r="9447" spans="1:5" x14ac:dyDescent="0.35">
      <c r="A9447"/>
      <c r="E9447"/>
    </row>
    <row r="9448" spans="1:5" x14ac:dyDescent="0.35">
      <c r="A9448"/>
      <c r="E9448"/>
    </row>
    <row r="9449" spans="1:5" x14ac:dyDescent="0.35">
      <c r="A9449"/>
      <c r="E9449"/>
    </row>
    <row r="9450" spans="1:5" x14ac:dyDescent="0.35">
      <c r="A9450"/>
      <c r="E9450"/>
    </row>
    <row r="9451" spans="1:5" x14ac:dyDescent="0.35">
      <c r="A9451"/>
      <c r="E9451"/>
    </row>
    <row r="9452" spans="1:5" x14ac:dyDescent="0.35">
      <c r="A9452"/>
      <c r="E9452"/>
    </row>
    <row r="9453" spans="1:5" x14ac:dyDescent="0.35">
      <c r="A9453"/>
      <c r="E9453"/>
    </row>
    <row r="9454" spans="1:5" x14ac:dyDescent="0.35">
      <c r="A9454"/>
      <c r="E9454"/>
    </row>
    <row r="9455" spans="1:5" x14ac:dyDescent="0.35">
      <c r="A9455"/>
      <c r="E9455"/>
    </row>
    <row r="9456" spans="1:5" x14ac:dyDescent="0.35">
      <c r="A9456"/>
      <c r="E9456"/>
    </row>
    <row r="9457" spans="1:5" x14ac:dyDescent="0.35">
      <c r="A9457"/>
      <c r="E9457"/>
    </row>
    <row r="9458" spans="1:5" x14ac:dyDescent="0.35">
      <c r="A9458"/>
      <c r="E9458"/>
    </row>
    <row r="9459" spans="1:5" x14ac:dyDescent="0.35">
      <c r="A9459"/>
      <c r="E9459"/>
    </row>
    <row r="9460" spans="1:5" x14ac:dyDescent="0.35">
      <c r="A9460"/>
      <c r="E9460"/>
    </row>
    <row r="9461" spans="1:5" x14ac:dyDescent="0.35">
      <c r="A9461"/>
      <c r="E9461"/>
    </row>
    <row r="9462" spans="1:5" x14ac:dyDescent="0.35">
      <c r="A9462"/>
      <c r="E9462"/>
    </row>
    <row r="9463" spans="1:5" x14ac:dyDescent="0.35">
      <c r="A9463"/>
      <c r="E9463"/>
    </row>
    <row r="9464" spans="1:5" x14ac:dyDescent="0.35">
      <c r="A9464"/>
      <c r="E9464"/>
    </row>
    <row r="9465" spans="1:5" x14ac:dyDescent="0.35">
      <c r="A9465"/>
      <c r="E9465"/>
    </row>
    <row r="9466" spans="1:5" x14ac:dyDescent="0.35">
      <c r="A9466"/>
      <c r="E9466"/>
    </row>
    <row r="9467" spans="1:5" x14ac:dyDescent="0.35">
      <c r="A9467"/>
      <c r="E9467"/>
    </row>
    <row r="9468" spans="1:5" x14ac:dyDescent="0.35">
      <c r="A9468"/>
      <c r="E9468"/>
    </row>
    <row r="9469" spans="1:5" x14ac:dyDescent="0.35">
      <c r="A9469"/>
      <c r="E9469"/>
    </row>
    <row r="9470" spans="1:5" x14ac:dyDescent="0.35">
      <c r="A9470"/>
      <c r="E9470"/>
    </row>
    <row r="9471" spans="1:5" x14ac:dyDescent="0.35">
      <c r="A9471"/>
      <c r="E9471"/>
    </row>
    <row r="9472" spans="1:5" x14ac:dyDescent="0.35">
      <c r="A9472"/>
      <c r="E9472"/>
    </row>
    <row r="9473" spans="1:5" x14ac:dyDescent="0.35">
      <c r="A9473"/>
      <c r="E9473"/>
    </row>
    <row r="9474" spans="1:5" x14ac:dyDescent="0.35">
      <c r="A9474"/>
      <c r="E9474"/>
    </row>
    <row r="9475" spans="1:5" x14ac:dyDescent="0.35">
      <c r="A9475"/>
      <c r="E9475"/>
    </row>
    <row r="9476" spans="1:5" x14ac:dyDescent="0.35">
      <c r="A9476"/>
      <c r="E9476"/>
    </row>
    <row r="9477" spans="1:5" x14ac:dyDescent="0.35">
      <c r="A9477"/>
      <c r="E9477"/>
    </row>
    <row r="9478" spans="1:5" x14ac:dyDescent="0.35">
      <c r="A9478"/>
      <c r="E9478"/>
    </row>
    <row r="9479" spans="1:5" x14ac:dyDescent="0.35">
      <c r="A9479"/>
      <c r="E9479"/>
    </row>
    <row r="9480" spans="1:5" x14ac:dyDescent="0.35">
      <c r="A9480"/>
      <c r="E9480"/>
    </row>
    <row r="9481" spans="1:5" x14ac:dyDescent="0.35">
      <c r="A9481"/>
      <c r="E9481"/>
    </row>
    <row r="9482" spans="1:5" x14ac:dyDescent="0.35">
      <c r="A9482"/>
      <c r="E9482"/>
    </row>
    <row r="9483" spans="1:5" x14ac:dyDescent="0.35">
      <c r="A9483"/>
      <c r="E9483"/>
    </row>
    <row r="9484" spans="1:5" x14ac:dyDescent="0.35">
      <c r="A9484"/>
      <c r="E9484"/>
    </row>
    <row r="9485" spans="1:5" x14ac:dyDescent="0.35">
      <c r="A9485"/>
      <c r="E9485"/>
    </row>
    <row r="9486" spans="1:5" x14ac:dyDescent="0.35">
      <c r="A9486"/>
      <c r="E9486"/>
    </row>
    <row r="9487" spans="1:5" x14ac:dyDescent="0.35">
      <c r="A9487"/>
      <c r="E9487"/>
    </row>
    <row r="9488" spans="1:5" x14ac:dyDescent="0.35">
      <c r="A9488"/>
      <c r="E9488"/>
    </row>
    <row r="9489" spans="1:5" x14ac:dyDescent="0.35">
      <c r="A9489"/>
      <c r="E9489"/>
    </row>
    <row r="9490" spans="1:5" x14ac:dyDescent="0.35">
      <c r="A9490"/>
      <c r="E9490"/>
    </row>
    <row r="9491" spans="1:5" x14ac:dyDescent="0.35">
      <c r="A9491"/>
      <c r="E9491"/>
    </row>
    <row r="9492" spans="1:5" x14ac:dyDescent="0.35">
      <c r="A9492"/>
      <c r="E9492"/>
    </row>
    <row r="9493" spans="1:5" x14ac:dyDescent="0.35">
      <c r="A9493"/>
      <c r="E9493"/>
    </row>
    <row r="9494" spans="1:5" x14ac:dyDescent="0.35">
      <c r="A9494"/>
      <c r="E9494"/>
    </row>
    <row r="9495" spans="1:5" x14ac:dyDescent="0.35">
      <c r="A9495"/>
      <c r="E9495"/>
    </row>
    <row r="9496" spans="1:5" x14ac:dyDescent="0.35">
      <c r="A9496"/>
      <c r="E9496"/>
    </row>
    <row r="9497" spans="1:5" x14ac:dyDescent="0.35">
      <c r="A9497"/>
      <c r="E9497"/>
    </row>
    <row r="9498" spans="1:5" x14ac:dyDescent="0.35">
      <c r="A9498"/>
      <c r="E9498"/>
    </row>
    <row r="9499" spans="1:5" x14ac:dyDescent="0.35">
      <c r="A9499"/>
      <c r="E9499"/>
    </row>
    <row r="9500" spans="1:5" x14ac:dyDescent="0.35">
      <c r="A9500"/>
      <c r="E9500"/>
    </row>
    <row r="9501" spans="1:5" x14ac:dyDescent="0.35">
      <c r="A9501"/>
      <c r="E9501"/>
    </row>
    <row r="9502" spans="1:5" x14ac:dyDescent="0.35">
      <c r="A9502"/>
      <c r="E9502"/>
    </row>
    <row r="9503" spans="1:5" x14ac:dyDescent="0.35">
      <c r="A9503"/>
      <c r="E9503"/>
    </row>
    <row r="9504" spans="1:5" x14ac:dyDescent="0.35">
      <c r="A9504"/>
      <c r="E9504"/>
    </row>
    <row r="9505" spans="1:5" x14ac:dyDescent="0.35">
      <c r="A9505"/>
      <c r="E9505"/>
    </row>
    <row r="9506" spans="1:5" x14ac:dyDescent="0.35">
      <c r="A9506"/>
      <c r="E9506"/>
    </row>
    <row r="9507" spans="1:5" x14ac:dyDescent="0.35">
      <c r="A9507"/>
      <c r="E9507"/>
    </row>
    <row r="9508" spans="1:5" x14ac:dyDescent="0.35">
      <c r="A9508"/>
      <c r="E9508"/>
    </row>
    <row r="9509" spans="1:5" x14ac:dyDescent="0.35">
      <c r="A9509"/>
      <c r="E9509"/>
    </row>
    <row r="9510" spans="1:5" x14ac:dyDescent="0.35">
      <c r="A9510"/>
      <c r="E9510"/>
    </row>
    <row r="9511" spans="1:5" x14ac:dyDescent="0.35">
      <c r="A9511"/>
      <c r="E9511"/>
    </row>
    <row r="9512" spans="1:5" x14ac:dyDescent="0.35">
      <c r="A9512"/>
      <c r="E9512"/>
    </row>
    <row r="9513" spans="1:5" x14ac:dyDescent="0.35">
      <c r="A9513"/>
      <c r="E9513"/>
    </row>
    <row r="9514" spans="1:5" x14ac:dyDescent="0.35">
      <c r="A9514"/>
      <c r="E9514"/>
    </row>
    <row r="9515" spans="1:5" x14ac:dyDescent="0.35">
      <c r="A9515"/>
      <c r="E9515"/>
    </row>
    <row r="9516" spans="1:5" x14ac:dyDescent="0.35">
      <c r="A9516"/>
      <c r="E9516"/>
    </row>
    <row r="9517" spans="1:5" x14ac:dyDescent="0.35">
      <c r="A9517"/>
      <c r="E9517"/>
    </row>
    <row r="9518" spans="1:5" x14ac:dyDescent="0.35">
      <c r="A9518"/>
      <c r="E9518"/>
    </row>
    <row r="9519" spans="1:5" x14ac:dyDescent="0.35">
      <c r="A9519"/>
      <c r="E9519"/>
    </row>
    <row r="9520" spans="1:5" x14ac:dyDescent="0.35">
      <c r="A9520"/>
      <c r="E9520"/>
    </row>
    <row r="9521" spans="1:5" x14ac:dyDescent="0.35">
      <c r="A9521"/>
      <c r="E9521"/>
    </row>
    <row r="9522" spans="1:5" x14ac:dyDescent="0.35">
      <c r="A9522"/>
      <c r="E9522"/>
    </row>
    <row r="9523" spans="1:5" x14ac:dyDescent="0.35">
      <c r="A9523"/>
      <c r="E9523"/>
    </row>
    <row r="9524" spans="1:5" x14ac:dyDescent="0.35">
      <c r="A9524"/>
      <c r="E9524"/>
    </row>
    <row r="9525" spans="1:5" x14ac:dyDescent="0.35">
      <c r="A9525"/>
      <c r="E9525"/>
    </row>
    <row r="9526" spans="1:5" x14ac:dyDescent="0.35">
      <c r="A9526"/>
      <c r="E9526"/>
    </row>
    <row r="9527" spans="1:5" x14ac:dyDescent="0.35">
      <c r="A9527"/>
      <c r="E9527"/>
    </row>
    <row r="9528" spans="1:5" x14ac:dyDescent="0.35">
      <c r="A9528"/>
      <c r="E9528"/>
    </row>
    <row r="9529" spans="1:5" x14ac:dyDescent="0.35">
      <c r="A9529"/>
      <c r="E9529"/>
    </row>
    <row r="9530" spans="1:5" x14ac:dyDescent="0.35">
      <c r="A9530"/>
      <c r="E9530"/>
    </row>
    <row r="9531" spans="1:5" x14ac:dyDescent="0.35">
      <c r="A9531"/>
      <c r="E9531"/>
    </row>
    <row r="9532" spans="1:5" x14ac:dyDescent="0.35">
      <c r="A9532"/>
      <c r="E9532"/>
    </row>
    <row r="9533" spans="1:5" x14ac:dyDescent="0.35">
      <c r="A9533"/>
      <c r="E9533"/>
    </row>
    <row r="9534" spans="1:5" x14ac:dyDescent="0.35">
      <c r="A9534"/>
      <c r="E9534"/>
    </row>
    <row r="9535" spans="1:5" x14ac:dyDescent="0.35">
      <c r="A9535"/>
      <c r="E9535"/>
    </row>
    <row r="9536" spans="1:5" x14ac:dyDescent="0.35">
      <c r="A9536"/>
      <c r="E9536"/>
    </row>
    <row r="9537" spans="1:5" x14ac:dyDescent="0.35">
      <c r="A9537"/>
      <c r="E9537"/>
    </row>
    <row r="9538" spans="1:5" x14ac:dyDescent="0.35">
      <c r="A9538"/>
      <c r="E9538"/>
    </row>
    <row r="9539" spans="1:5" x14ac:dyDescent="0.35">
      <c r="A9539"/>
      <c r="E9539"/>
    </row>
    <row r="9540" spans="1:5" x14ac:dyDescent="0.35">
      <c r="A9540"/>
      <c r="E9540"/>
    </row>
    <row r="9541" spans="1:5" x14ac:dyDescent="0.35">
      <c r="A9541"/>
      <c r="E9541"/>
    </row>
    <row r="9542" spans="1:5" x14ac:dyDescent="0.35">
      <c r="A9542"/>
      <c r="E9542"/>
    </row>
    <row r="9543" spans="1:5" x14ac:dyDescent="0.35">
      <c r="A9543"/>
      <c r="E9543"/>
    </row>
    <row r="9544" spans="1:5" x14ac:dyDescent="0.35">
      <c r="A9544"/>
      <c r="E9544"/>
    </row>
    <row r="9545" spans="1:5" x14ac:dyDescent="0.35">
      <c r="A9545"/>
      <c r="E9545"/>
    </row>
    <row r="9546" spans="1:5" x14ac:dyDescent="0.35">
      <c r="A9546"/>
      <c r="E9546"/>
    </row>
    <row r="9547" spans="1:5" x14ac:dyDescent="0.35">
      <c r="A9547"/>
      <c r="E9547"/>
    </row>
    <row r="9548" spans="1:5" x14ac:dyDescent="0.35">
      <c r="A9548"/>
      <c r="E9548"/>
    </row>
    <row r="9549" spans="1:5" x14ac:dyDescent="0.35">
      <c r="A9549"/>
      <c r="E9549"/>
    </row>
    <row r="9550" spans="1:5" x14ac:dyDescent="0.35">
      <c r="A9550"/>
      <c r="E9550"/>
    </row>
    <row r="9551" spans="1:5" x14ac:dyDescent="0.35">
      <c r="A9551"/>
      <c r="E9551"/>
    </row>
    <row r="9552" spans="1:5" x14ac:dyDescent="0.35">
      <c r="A9552"/>
      <c r="E9552"/>
    </row>
    <row r="9553" spans="1:5" x14ac:dyDescent="0.35">
      <c r="A9553"/>
      <c r="E9553"/>
    </row>
    <row r="9554" spans="1:5" x14ac:dyDescent="0.35">
      <c r="A9554"/>
      <c r="E9554"/>
    </row>
    <row r="9555" spans="1:5" x14ac:dyDescent="0.35">
      <c r="A9555"/>
      <c r="E9555"/>
    </row>
    <row r="9556" spans="1:5" x14ac:dyDescent="0.35">
      <c r="A9556"/>
      <c r="E9556"/>
    </row>
    <row r="9557" spans="1:5" x14ac:dyDescent="0.35">
      <c r="A9557"/>
      <c r="E9557"/>
    </row>
    <row r="9558" spans="1:5" x14ac:dyDescent="0.35">
      <c r="A9558"/>
      <c r="E9558"/>
    </row>
    <row r="9559" spans="1:5" x14ac:dyDescent="0.35">
      <c r="A9559"/>
      <c r="E9559"/>
    </row>
    <row r="9560" spans="1:5" x14ac:dyDescent="0.35">
      <c r="A9560"/>
      <c r="E9560"/>
    </row>
    <row r="9561" spans="1:5" x14ac:dyDescent="0.35">
      <c r="A9561"/>
      <c r="E9561"/>
    </row>
    <row r="9562" spans="1:5" x14ac:dyDescent="0.35">
      <c r="A9562"/>
      <c r="E9562"/>
    </row>
    <row r="9563" spans="1:5" x14ac:dyDescent="0.35">
      <c r="A9563"/>
      <c r="E9563"/>
    </row>
    <row r="9564" spans="1:5" x14ac:dyDescent="0.35">
      <c r="A9564"/>
      <c r="E9564"/>
    </row>
    <row r="9565" spans="1:5" x14ac:dyDescent="0.35">
      <c r="A9565"/>
      <c r="E9565"/>
    </row>
    <row r="9566" spans="1:5" x14ac:dyDescent="0.35">
      <c r="A9566"/>
      <c r="E9566"/>
    </row>
    <row r="9567" spans="1:5" x14ac:dyDescent="0.35">
      <c r="A9567"/>
      <c r="E9567"/>
    </row>
    <row r="9568" spans="1:5" x14ac:dyDescent="0.35">
      <c r="A9568"/>
      <c r="E9568"/>
    </row>
    <row r="9569" spans="1:5" x14ac:dyDescent="0.35">
      <c r="A9569"/>
      <c r="E9569"/>
    </row>
    <row r="9570" spans="1:5" x14ac:dyDescent="0.35">
      <c r="A9570"/>
      <c r="E9570"/>
    </row>
    <row r="9571" spans="1:5" x14ac:dyDescent="0.35">
      <c r="A9571"/>
      <c r="E9571"/>
    </row>
    <row r="9572" spans="1:5" x14ac:dyDescent="0.35">
      <c r="A9572"/>
      <c r="E9572"/>
    </row>
    <row r="9573" spans="1:5" x14ac:dyDescent="0.35">
      <c r="A9573"/>
      <c r="E9573"/>
    </row>
    <row r="9574" spans="1:5" x14ac:dyDescent="0.35">
      <c r="A9574"/>
      <c r="E9574"/>
    </row>
    <row r="9575" spans="1:5" x14ac:dyDescent="0.35">
      <c r="A9575"/>
      <c r="E9575"/>
    </row>
    <row r="9576" spans="1:5" x14ac:dyDescent="0.35">
      <c r="A9576"/>
      <c r="E9576"/>
    </row>
    <row r="9577" spans="1:5" x14ac:dyDescent="0.35">
      <c r="A9577"/>
      <c r="E9577"/>
    </row>
    <row r="9578" spans="1:5" x14ac:dyDescent="0.35">
      <c r="A9578"/>
      <c r="E9578"/>
    </row>
    <row r="9579" spans="1:5" x14ac:dyDescent="0.35">
      <c r="A9579"/>
      <c r="E9579"/>
    </row>
    <row r="9580" spans="1:5" x14ac:dyDescent="0.35">
      <c r="A9580"/>
      <c r="E9580"/>
    </row>
    <row r="9581" spans="1:5" x14ac:dyDescent="0.35">
      <c r="A9581"/>
      <c r="E9581"/>
    </row>
    <row r="9582" spans="1:5" x14ac:dyDescent="0.35">
      <c r="A9582"/>
      <c r="E9582"/>
    </row>
    <row r="9583" spans="1:5" x14ac:dyDescent="0.35">
      <c r="A9583"/>
      <c r="E9583"/>
    </row>
    <row r="9584" spans="1:5" x14ac:dyDescent="0.35">
      <c r="A9584"/>
      <c r="E9584"/>
    </row>
    <row r="9585" spans="1:5" x14ac:dyDescent="0.35">
      <c r="A9585"/>
      <c r="E9585"/>
    </row>
    <row r="9586" spans="1:5" x14ac:dyDescent="0.35">
      <c r="A9586"/>
      <c r="E9586"/>
    </row>
    <row r="9587" spans="1:5" x14ac:dyDescent="0.35">
      <c r="A9587"/>
      <c r="E9587"/>
    </row>
    <row r="9588" spans="1:5" x14ac:dyDescent="0.35">
      <c r="A9588"/>
      <c r="E9588"/>
    </row>
    <row r="9589" spans="1:5" x14ac:dyDescent="0.35">
      <c r="A9589"/>
      <c r="E9589"/>
    </row>
    <row r="9590" spans="1:5" x14ac:dyDescent="0.35">
      <c r="A9590"/>
      <c r="E9590"/>
    </row>
    <row r="9591" spans="1:5" x14ac:dyDescent="0.35">
      <c r="A9591"/>
      <c r="E9591"/>
    </row>
    <row r="9592" spans="1:5" x14ac:dyDescent="0.35">
      <c r="A9592"/>
      <c r="E9592"/>
    </row>
    <row r="9593" spans="1:5" x14ac:dyDescent="0.35">
      <c r="A9593"/>
      <c r="E9593"/>
    </row>
    <row r="9594" spans="1:5" x14ac:dyDescent="0.35">
      <c r="A9594"/>
      <c r="E9594"/>
    </row>
    <row r="9595" spans="1:5" x14ac:dyDescent="0.35">
      <c r="A9595"/>
      <c r="E9595"/>
    </row>
    <row r="9596" spans="1:5" x14ac:dyDescent="0.35">
      <c r="A9596"/>
      <c r="E9596"/>
    </row>
    <row r="9597" spans="1:5" x14ac:dyDescent="0.35">
      <c r="A9597"/>
      <c r="E9597"/>
    </row>
    <row r="9598" spans="1:5" x14ac:dyDescent="0.35">
      <c r="A9598"/>
      <c r="E9598"/>
    </row>
    <row r="9599" spans="1:5" x14ac:dyDescent="0.35">
      <c r="A9599"/>
      <c r="E9599"/>
    </row>
    <row r="9600" spans="1:5" x14ac:dyDescent="0.35">
      <c r="A9600"/>
      <c r="E9600"/>
    </row>
    <row r="9601" spans="1:5" x14ac:dyDescent="0.35">
      <c r="A9601"/>
      <c r="E9601"/>
    </row>
    <row r="9602" spans="1:5" x14ac:dyDescent="0.35">
      <c r="A9602"/>
      <c r="E9602"/>
    </row>
    <row r="9603" spans="1:5" x14ac:dyDescent="0.35">
      <c r="A9603"/>
      <c r="E9603"/>
    </row>
    <row r="9604" spans="1:5" x14ac:dyDescent="0.35">
      <c r="A9604"/>
      <c r="E9604"/>
    </row>
    <row r="9605" spans="1:5" x14ac:dyDescent="0.35">
      <c r="A9605"/>
      <c r="E9605"/>
    </row>
    <row r="9606" spans="1:5" x14ac:dyDescent="0.35">
      <c r="A9606"/>
      <c r="E9606"/>
    </row>
    <row r="9607" spans="1:5" x14ac:dyDescent="0.35">
      <c r="A9607"/>
      <c r="E9607"/>
    </row>
    <row r="9608" spans="1:5" x14ac:dyDescent="0.35">
      <c r="A9608"/>
      <c r="E9608"/>
    </row>
    <row r="9609" spans="1:5" x14ac:dyDescent="0.35">
      <c r="A9609"/>
      <c r="E9609"/>
    </row>
    <row r="9610" spans="1:5" x14ac:dyDescent="0.35">
      <c r="A9610"/>
      <c r="E9610"/>
    </row>
    <row r="9611" spans="1:5" x14ac:dyDescent="0.35">
      <c r="A9611"/>
      <c r="E9611"/>
    </row>
    <row r="9612" spans="1:5" x14ac:dyDescent="0.35">
      <c r="A9612"/>
      <c r="E9612"/>
    </row>
    <row r="9613" spans="1:5" x14ac:dyDescent="0.35">
      <c r="A9613"/>
      <c r="E9613"/>
    </row>
    <row r="9614" spans="1:5" x14ac:dyDescent="0.35">
      <c r="A9614"/>
      <c r="E9614"/>
    </row>
    <row r="9615" spans="1:5" x14ac:dyDescent="0.35">
      <c r="A9615"/>
      <c r="E9615"/>
    </row>
    <row r="9616" spans="1:5" x14ac:dyDescent="0.35">
      <c r="A9616"/>
      <c r="E9616"/>
    </row>
    <row r="9617" spans="1:5" x14ac:dyDescent="0.35">
      <c r="A9617"/>
      <c r="E9617"/>
    </row>
    <row r="9618" spans="1:5" x14ac:dyDescent="0.35">
      <c r="A9618"/>
      <c r="E9618"/>
    </row>
    <row r="9619" spans="1:5" x14ac:dyDescent="0.35">
      <c r="A9619"/>
      <c r="E9619"/>
    </row>
    <row r="9620" spans="1:5" x14ac:dyDescent="0.35">
      <c r="A9620"/>
      <c r="E9620"/>
    </row>
    <row r="9621" spans="1:5" x14ac:dyDescent="0.35">
      <c r="A9621"/>
      <c r="E9621"/>
    </row>
    <row r="9622" spans="1:5" x14ac:dyDescent="0.35">
      <c r="A9622"/>
      <c r="E9622"/>
    </row>
    <row r="9623" spans="1:5" x14ac:dyDescent="0.35">
      <c r="A9623"/>
      <c r="E9623"/>
    </row>
    <row r="9624" spans="1:5" x14ac:dyDescent="0.35">
      <c r="A9624"/>
      <c r="E9624"/>
    </row>
    <row r="9625" spans="1:5" x14ac:dyDescent="0.35">
      <c r="A9625"/>
      <c r="E9625"/>
    </row>
    <row r="9626" spans="1:5" x14ac:dyDescent="0.35">
      <c r="A9626"/>
      <c r="E9626"/>
    </row>
    <row r="9627" spans="1:5" x14ac:dyDescent="0.35">
      <c r="A9627"/>
      <c r="E9627"/>
    </row>
    <row r="9628" spans="1:5" x14ac:dyDescent="0.35">
      <c r="A9628"/>
      <c r="E9628"/>
    </row>
    <row r="9629" spans="1:5" x14ac:dyDescent="0.35">
      <c r="A9629"/>
      <c r="E9629"/>
    </row>
    <row r="9630" spans="1:5" x14ac:dyDescent="0.35">
      <c r="A9630"/>
      <c r="E9630"/>
    </row>
    <row r="9631" spans="1:5" x14ac:dyDescent="0.35">
      <c r="A9631"/>
      <c r="E9631"/>
    </row>
    <row r="9632" spans="1:5" x14ac:dyDescent="0.35">
      <c r="A9632"/>
      <c r="E9632"/>
    </row>
    <row r="9633" spans="1:5" x14ac:dyDescent="0.35">
      <c r="A9633"/>
      <c r="E9633"/>
    </row>
    <row r="9634" spans="1:5" x14ac:dyDescent="0.35">
      <c r="A9634"/>
      <c r="E9634"/>
    </row>
    <row r="9635" spans="1:5" x14ac:dyDescent="0.35">
      <c r="A9635"/>
      <c r="E9635"/>
    </row>
    <row r="9636" spans="1:5" x14ac:dyDescent="0.35">
      <c r="A9636"/>
      <c r="E9636"/>
    </row>
    <row r="9637" spans="1:5" x14ac:dyDescent="0.35">
      <c r="A9637"/>
      <c r="E9637"/>
    </row>
    <row r="9638" spans="1:5" x14ac:dyDescent="0.35">
      <c r="A9638"/>
      <c r="E9638"/>
    </row>
    <row r="9639" spans="1:5" x14ac:dyDescent="0.35">
      <c r="A9639"/>
      <c r="E9639"/>
    </row>
    <row r="9640" spans="1:5" x14ac:dyDescent="0.35">
      <c r="A9640"/>
      <c r="E9640"/>
    </row>
    <row r="9641" spans="1:5" x14ac:dyDescent="0.35">
      <c r="A9641"/>
      <c r="E9641"/>
    </row>
    <row r="9642" spans="1:5" x14ac:dyDescent="0.35">
      <c r="A9642"/>
      <c r="E9642"/>
    </row>
    <row r="9643" spans="1:5" x14ac:dyDescent="0.35">
      <c r="A9643"/>
      <c r="E9643"/>
    </row>
    <row r="9644" spans="1:5" x14ac:dyDescent="0.35">
      <c r="A9644"/>
      <c r="E9644"/>
    </row>
    <row r="9645" spans="1:5" x14ac:dyDescent="0.35">
      <c r="A9645"/>
      <c r="E9645"/>
    </row>
    <row r="9646" spans="1:5" x14ac:dyDescent="0.35">
      <c r="A9646"/>
      <c r="E9646"/>
    </row>
    <row r="9647" spans="1:5" x14ac:dyDescent="0.35">
      <c r="A9647"/>
      <c r="E9647"/>
    </row>
    <row r="9648" spans="1:5" x14ac:dyDescent="0.35">
      <c r="A9648"/>
      <c r="E9648"/>
    </row>
    <row r="9649" spans="1:5" x14ac:dyDescent="0.35">
      <c r="A9649"/>
      <c r="E9649"/>
    </row>
    <row r="9650" spans="1:5" x14ac:dyDescent="0.35">
      <c r="A9650"/>
      <c r="E9650"/>
    </row>
    <row r="9651" spans="1:5" x14ac:dyDescent="0.35">
      <c r="A9651"/>
      <c r="E9651"/>
    </row>
    <row r="9652" spans="1:5" x14ac:dyDescent="0.35">
      <c r="A9652"/>
      <c r="E9652"/>
    </row>
    <row r="9653" spans="1:5" x14ac:dyDescent="0.35">
      <c r="A9653"/>
      <c r="E9653"/>
    </row>
    <row r="9654" spans="1:5" x14ac:dyDescent="0.35">
      <c r="A9654"/>
      <c r="E9654"/>
    </row>
    <row r="9655" spans="1:5" x14ac:dyDescent="0.35">
      <c r="A9655"/>
      <c r="E9655"/>
    </row>
    <row r="9656" spans="1:5" x14ac:dyDescent="0.35">
      <c r="A9656"/>
      <c r="E9656"/>
    </row>
    <row r="9657" spans="1:5" x14ac:dyDescent="0.35">
      <c r="A9657"/>
      <c r="E9657"/>
    </row>
    <row r="9658" spans="1:5" x14ac:dyDescent="0.35">
      <c r="A9658"/>
      <c r="E9658"/>
    </row>
    <row r="9659" spans="1:5" x14ac:dyDescent="0.35">
      <c r="A9659"/>
      <c r="E9659"/>
    </row>
    <row r="9660" spans="1:5" x14ac:dyDescent="0.35">
      <c r="A9660"/>
      <c r="E9660"/>
    </row>
    <row r="9661" spans="1:5" x14ac:dyDescent="0.35">
      <c r="A9661"/>
      <c r="E9661"/>
    </row>
    <row r="9662" spans="1:5" x14ac:dyDescent="0.35">
      <c r="A9662"/>
      <c r="E9662"/>
    </row>
    <row r="9663" spans="1:5" x14ac:dyDescent="0.35">
      <c r="A9663"/>
      <c r="E9663"/>
    </row>
    <row r="9664" spans="1:5" x14ac:dyDescent="0.35">
      <c r="A9664"/>
      <c r="E9664"/>
    </row>
    <row r="9665" spans="1:5" x14ac:dyDescent="0.35">
      <c r="A9665"/>
      <c r="E9665"/>
    </row>
    <row r="9666" spans="1:5" x14ac:dyDescent="0.35">
      <c r="A9666"/>
      <c r="E9666"/>
    </row>
    <row r="9667" spans="1:5" x14ac:dyDescent="0.35">
      <c r="A9667"/>
      <c r="E9667"/>
    </row>
    <row r="9668" spans="1:5" x14ac:dyDescent="0.35">
      <c r="A9668"/>
      <c r="E9668"/>
    </row>
    <row r="9669" spans="1:5" x14ac:dyDescent="0.35">
      <c r="A9669"/>
      <c r="E9669"/>
    </row>
    <row r="9670" spans="1:5" x14ac:dyDescent="0.35">
      <c r="A9670"/>
      <c r="E9670"/>
    </row>
    <row r="9671" spans="1:5" x14ac:dyDescent="0.35">
      <c r="A9671"/>
      <c r="E9671"/>
    </row>
    <row r="9672" spans="1:5" x14ac:dyDescent="0.35">
      <c r="A9672"/>
      <c r="E9672"/>
    </row>
    <row r="9673" spans="1:5" x14ac:dyDescent="0.35">
      <c r="A9673"/>
      <c r="E9673"/>
    </row>
    <row r="9674" spans="1:5" x14ac:dyDescent="0.35">
      <c r="A9674"/>
      <c r="E9674"/>
    </row>
    <row r="9675" spans="1:5" x14ac:dyDescent="0.35">
      <c r="A9675"/>
      <c r="E9675"/>
    </row>
    <row r="9676" spans="1:5" x14ac:dyDescent="0.35">
      <c r="A9676"/>
      <c r="E9676"/>
    </row>
    <row r="9677" spans="1:5" x14ac:dyDescent="0.35">
      <c r="A9677"/>
      <c r="E9677"/>
    </row>
    <row r="9678" spans="1:5" x14ac:dyDescent="0.35">
      <c r="A9678"/>
      <c r="E9678"/>
    </row>
    <row r="9679" spans="1:5" x14ac:dyDescent="0.35">
      <c r="A9679"/>
      <c r="E9679"/>
    </row>
    <row r="9680" spans="1:5" x14ac:dyDescent="0.35">
      <c r="A9680"/>
      <c r="E9680"/>
    </row>
    <row r="9681" spans="1:5" x14ac:dyDescent="0.35">
      <c r="A9681"/>
      <c r="E9681"/>
    </row>
    <row r="9682" spans="1:5" x14ac:dyDescent="0.35">
      <c r="A9682"/>
      <c r="E9682"/>
    </row>
    <row r="9683" spans="1:5" x14ac:dyDescent="0.35">
      <c r="A9683"/>
      <c r="E9683"/>
    </row>
    <row r="9684" spans="1:5" x14ac:dyDescent="0.35">
      <c r="A9684"/>
      <c r="E9684"/>
    </row>
    <row r="9685" spans="1:5" x14ac:dyDescent="0.35">
      <c r="A9685"/>
      <c r="E9685"/>
    </row>
    <row r="9686" spans="1:5" x14ac:dyDescent="0.35">
      <c r="A9686"/>
      <c r="E9686"/>
    </row>
    <row r="9687" spans="1:5" x14ac:dyDescent="0.35">
      <c r="A9687"/>
      <c r="E9687"/>
    </row>
    <row r="9688" spans="1:5" x14ac:dyDescent="0.35">
      <c r="A9688"/>
      <c r="E9688"/>
    </row>
    <row r="9689" spans="1:5" x14ac:dyDescent="0.35">
      <c r="A9689"/>
      <c r="E9689"/>
    </row>
    <row r="9690" spans="1:5" x14ac:dyDescent="0.35">
      <c r="A9690"/>
      <c r="E9690"/>
    </row>
    <row r="9691" spans="1:5" x14ac:dyDescent="0.35">
      <c r="A9691"/>
      <c r="E9691"/>
    </row>
    <row r="9692" spans="1:5" x14ac:dyDescent="0.35">
      <c r="A9692"/>
      <c r="E9692"/>
    </row>
    <row r="9693" spans="1:5" x14ac:dyDescent="0.35">
      <c r="A9693"/>
      <c r="E9693"/>
    </row>
    <row r="9694" spans="1:5" x14ac:dyDescent="0.35">
      <c r="A9694"/>
      <c r="E9694"/>
    </row>
    <row r="9695" spans="1:5" x14ac:dyDescent="0.35">
      <c r="A9695"/>
      <c r="E9695"/>
    </row>
    <row r="9696" spans="1:5" x14ac:dyDescent="0.35">
      <c r="A9696"/>
      <c r="E9696"/>
    </row>
    <row r="9697" spans="1:5" x14ac:dyDescent="0.35">
      <c r="A9697"/>
      <c r="E9697"/>
    </row>
    <row r="9698" spans="1:5" x14ac:dyDescent="0.35">
      <c r="A9698"/>
      <c r="E9698"/>
    </row>
    <row r="9699" spans="1:5" x14ac:dyDescent="0.35">
      <c r="A9699"/>
      <c r="E9699"/>
    </row>
    <row r="9700" spans="1:5" x14ac:dyDescent="0.35">
      <c r="A9700"/>
      <c r="E9700"/>
    </row>
    <row r="9701" spans="1:5" x14ac:dyDescent="0.35">
      <c r="A9701"/>
      <c r="E9701"/>
    </row>
    <row r="9702" spans="1:5" x14ac:dyDescent="0.35">
      <c r="A9702"/>
      <c r="E9702"/>
    </row>
    <row r="9703" spans="1:5" x14ac:dyDescent="0.35">
      <c r="A9703"/>
      <c r="E9703"/>
    </row>
    <row r="9704" spans="1:5" x14ac:dyDescent="0.35">
      <c r="A9704"/>
      <c r="E9704"/>
    </row>
    <row r="9705" spans="1:5" x14ac:dyDescent="0.35">
      <c r="A9705"/>
      <c r="E9705"/>
    </row>
    <row r="9706" spans="1:5" x14ac:dyDescent="0.35">
      <c r="A9706"/>
      <c r="E9706"/>
    </row>
    <row r="9707" spans="1:5" x14ac:dyDescent="0.35">
      <c r="A9707"/>
      <c r="E9707"/>
    </row>
    <row r="9708" spans="1:5" x14ac:dyDescent="0.35">
      <c r="A9708"/>
      <c r="E9708"/>
    </row>
    <row r="9709" spans="1:5" x14ac:dyDescent="0.35">
      <c r="A9709"/>
      <c r="E9709"/>
    </row>
    <row r="9710" spans="1:5" x14ac:dyDescent="0.35">
      <c r="A9710"/>
      <c r="E9710"/>
    </row>
    <row r="9711" spans="1:5" x14ac:dyDescent="0.35">
      <c r="A9711"/>
      <c r="E9711"/>
    </row>
    <row r="9712" spans="1:5" x14ac:dyDescent="0.35">
      <c r="A9712"/>
      <c r="E9712"/>
    </row>
    <row r="9713" spans="1:5" x14ac:dyDescent="0.35">
      <c r="A9713"/>
      <c r="E9713"/>
    </row>
    <row r="9714" spans="1:5" x14ac:dyDescent="0.35">
      <c r="A9714"/>
      <c r="E9714"/>
    </row>
    <row r="9715" spans="1:5" x14ac:dyDescent="0.35">
      <c r="A9715"/>
      <c r="E9715"/>
    </row>
    <row r="9716" spans="1:5" x14ac:dyDescent="0.35">
      <c r="A9716"/>
      <c r="E9716"/>
    </row>
    <row r="9717" spans="1:5" x14ac:dyDescent="0.35">
      <c r="A9717"/>
      <c r="E9717"/>
    </row>
    <row r="9718" spans="1:5" x14ac:dyDescent="0.35">
      <c r="A9718"/>
      <c r="E9718"/>
    </row>
    <row r="9719" spans="1:5" x14ac:dyDescent="0.35">
      <c r="A9719"/>
      <c r="E9719"/>
    </row>
    <row r="9720" spans="1:5" x14ac:dyDescent="0.35">
      <c r="A9720"/>
      <c r="E9720"/>
    </row>
    <row r="9721" spans="1:5" x14ac:dyDescent="0.35">
      <c r="A9721"/>
      <c r="E9721"/>
    </row>
    <row r="9722" spans="1:5" x14ac:dyDescent="0.35">
      <c r="A9722"/>
      <c r="E9722"/>
    </row>
    <row r="9723" spans="1:5" x14ac:dyDescent="0.35">
      <c r="A9723"/>
      <c r="E9723"/>
    </row>
    <row r="9724" spans="1:5" x14ac:dyDescent="0.35">
      <c r="A9724"/>
      <c r="E9724"/>
    </row>
    <row r="9725" spans="1:5" x14ac:dyDescent="0.35">
      <c r="A9725"/>
      <c r="E9725"/>
    </row>
    <row r="9726" spans="1:5" x14ac:dyDescent="0.35">
      <c r="A9726"/>
      <c r="E9726"/>
    </row>
    <row r="9727" spans="1:5" x14ac:dyDescent="0.35">
      <c r="A9727"/>
      <c r="E9727"/>
    </row>
    <row r="9728" spans="1:5" x14ac:dyDescent="0.35">
      <c r="A9728"/>
      <c r="E9728"/>
    </row>
    <row r="9729" spans="1:5" x14ac:dyDescent="0.35">
      <c r="A9729"/>
      <c r="E9729"/>
    </row>
    <row r="9730" spans="1:5" x14ac:dyDescent="0.35">
      <c r="A9730"/>
      <c r="E9730"/>
    </row>
    <row r="9731" spans="1:5" x14ac:dyDescent="0.35">
      <c r="A9731"/>
      <c r="E9731"/>
    </row>
    <row r="9732" spans="1:5" x14ac:dyDescent="0.35">
      <c r="A9732"/>
      <c r="E9732"/>
    </row>
    <row r="9733" spans="1:5" x14ac:dyDescent="0.35">
      <c r="A9733"/>
      <c r="E9733"/>
    </row>
    <row r="9734" spans="1:5" x14ac:dyDescent="0.35">
      <c r="A9734"/>
      <c r="E9734"/>
    </row>
    <row r="9735" spans="1:5" x14ac:dyDescent="0.35">
      <c r="A9735"/>
      <c r="E9735"/>
    </row>
    <row r="9736" spans="1:5" x14ac:dyDescent="0.35">
      <c r="A9736"/>
      <c r="E9736"/>
    </row>
    <row r="9737" spans="1:5" x14ac:dyDescent="0.35">
      <c r="A9737"/>
      <c r="E9737"/>
    </row>
    <row r="9738" spans="1:5" x14ac:dyDescent="0.35">
      <c r="A9738"/>
      <c r="E9738"/>
    </row>
    <row r="9739" spans="1:5" x14ac:dyDescent="0.35">
      <c r="A9739"/>
      <c r="E9739"/>
    </row>
    <row r="9740" spans="1:5" x14ac:dyDescent="0.35">
      <c r="A9740"/>
      <c r="E9740"/>
    </row>
    <row r="9741" spans="1:5" x14ac:dyDescent="0.35">
      <c r="A9741"/>
      <c r="E9741"/>
    </row>
    <row r="9742" spans="1:5" x14ac:dyDescent="0.35">
      <c r="A9742"/>
      <c r="E9742"/>
    </row>
    <row r="9743" spans="1:5" x14ac:dyDescent="0.35">
      <c r="A9743"/>
      <c r="E9743"/>
    </row>
    <row r="9744" spans="1:5" x14ac:dyDescent="0.35">
      <c r="A9744"/>
      <c r="E9744"/>
    </row>
    <row r="9745" spans="1:5" x14ac:dyDescent="0.35">
      <c r="A9745"/>
      <c r="E9745"/>
    </row>
    <row r="9746" spans="1:5" x14ac:dyDescent="0.35">
      <c r="A9746"/>
      <c r="E9746"/>
    </row>
    <row r="9747" spans="1:5" x14ac:dyDescent="0.35">
      <c r="A9747"/>
      <c r="E9747"/>
    </row>
    <row r="9748" spans="1:5" x14ac:dyDescent="0.35">
      <c r="A9748"/>
      <c r="E9748"/>
    </row>
    <row r="9749" spans="1:5" x14ac:dyDescent="0.35">
      <c r="A9749"/>
      <c r="E9749"/>
    </row>
    <row r="9750" spans="1:5" x14ac:dyDescent="0.35">
      <c r="A9750"/>
      <c r="E9750"/>
    </row>
    <row r="9751" spans="1:5" x14ac:dyDescent="0.35">
      <c r="A9751"/>
      <c r="E9751"/>
    </row>
    <row r="9752" spans="1:5" x14ac:dyDescent="0.35">
      <c r="A9752"/>
      <c r="E9752"/>
    </row>
    <row r="9753" spans="1:5" x14ac:dyDescent="0.35">
      <c r="A9753"/>
      <c r="E9753"/>
    </row>
    <row r="9754" spans="1:5" x14ac:dyDescent="0.35">
      <c r="A9754"/>
      <c r="E9754"/>
    </row>
    <row r="9755" spans="1:5" x14ac:dyDescent="0.35">
      <c r="A9755"/>
      <c r="E9755"/>
    </row>
    <row r="9756" spans="1:5" x14ac:dyDescent="0.35">
      <c r="A9756"/>
      <c r="E9756"/>
    </row>
    <row r="9757" spans="1:5" x14ac:dyDescent="0.35">
      <c r="A9757"/>
      <c r="E9757"/>
    </row>
    <row r="9758" spans="1:5" x14ac:dyDescent="0.35">
      <c r="A9758"/>
      <c r="E9758"/>
    </row>
    <row r="9759" spans="1:5" x14ac:dyDescent="0.35">
      <c r="A9759"/>
      <c r="E9759"/>
    </row>
    <row r="9760" spans="1:5" x14ac:dyDescent="0.35">
      <c r="A9760"/>
      <c r="E9760"/>
    </row>
    <row r="9761" spans="1:5" x14ac:dyDescent="0.35">
      <c r="A9761"/>
      <c r="E9761"/>
    </row>
    <row r="9762" spans="1:5" x14ac:dyDescent="0.35">
      <c r="A9762"/>
      <c r="E9762"/>
    </row>
    <row r="9763" spans="1:5" x14ac:dyDescent="0.35">
      <c r="A9763"/>
      <c r="E9763"/>
    </row>
    <row r="9764" spans="1:5" x14ac:dyDescent="0.35">
      <c r="A9764"/>
      <c r="E9764"/>
    </row>
    <row r="9765" spans="1:5" x14ac:dyDescent="0.35">
      <c r="A9765"/>
      <c r="E9765"/>
    </row>
    <row r="9766" spans="1:5" x14ac:dyDescent="0.35">
      <c r="A9766"/>
      <c r="E9766"/>
    </row>
    <row r="9767" spans="1:5" x14ac:dyDescent="0.35">
      <c r="A9767"/>
      <c r="E9767"/>
    </row>
    <row r="9768" spans="1:5" x14ac:dyDescent="0.35">
      <c r="A9768"/>
      <c r="E9768"/>
    </row>
    <row r="9769" spans="1:5" x14ac:dyDescent="0.35">
      <c r="A9769"/>
      <c r="E9769"/>
    </row>
    <row r="9770" spans="1:5" x14ac:dyDescent="0.35">
      <c r="A9770"/>
      <c r="E9770"/>
    </row>
    <row r="9771" spans="1:5" x14ac:dyDescent="0.35">
      <c r="A9771"/>
      <c r="E9771"/>
    </row>
    <row r="9772" spans="1:5" x14ac:dyDescent="0.35">
      <c r="A9772"/>
      <c r="E9772"/>
    </row>
    <row r="9773" spans="1:5" x14ac:dyDescent="0.35">
      <c r="A9773"/>
      <c r="E9773"/>
    </row>
    <row r="9774" spans="1:5" x14ac:dyDescent="0.35">
      <c r="A9774"/>
      <c r="E9774"/>
    </row>
    <row r="9775" spans="1:5" x14ac:dyDescent="0.35">
      <c r="A9775"/>
      <c r="E9775"/>
    </row>
    <row r="9776" spans="1:5" x14ac:dyDescent="0.35">
      <c r="A9776"/>
      <c r="E9776"/>
    </row>
    <row r="9777" spans="1:5" x14ac:dyDescent="0.35">
      <c r="A9777"/>
      <c r="E9777"/>
    </row>
    <row r="9778" spans="1:5" x14ac:dyDescent="0.35">
      <c r="A9778"/>
      <c r="E9778"/>
    </row>
    <row r="9779" spans="1:5" x14ac:dyDescent="0.35">
      <c r="A9779"/>
      <c r="E9779"/>
    </row>
    <row r="9780" spans="1:5" x14ac:dyDescent="0.35">
      <c r="A9780"/>
      <c r="E9780"/>
    </row>
    <row r="9781" spans="1:5" x14ac:dyDescent="0.35">
      <c r="A9781"/>
      <c r="E9781"/>
    </row>
    <row r="9782" spans="1:5" x14ac:dyDescent="0.35">
      <c r="A9782"/>
      <c r="E9782"/>
    </row>
    <row r="9783" spans="1:5" x14ac:dyDescent="0.35">
      <c r="A9783"/>
      <c r="E9783"/>
    </row>
    <row r="9784" spans="1:5" x14ac:dyDescent="0.35">
      <c r="A9784"/>
      <c r="E9784"/>
    </row>
    <row r="9785" spans="1:5" x14ac:dyDescent="0.35">
      <c r="A9785"/>
      <c r="E9785"/>
    </row>
    <row r="9786" spans="1:5" x14ac:dyDescent="0.35">
      <c r="A9786"/>
      <c r="E9786"/>
    </row>
    <row r="9787" spans="1:5" x14ac:dyDescent="0.35">
      <c r="A9787"/>
      <c r="E9787"/>
    </row>
    <row r="9788" spans="1:5" x14ac:dyDescent="0.35">
      <c r="A9788"/>
      <c r="E9788"/>
    </row>
    <row r="9789" spans="1:5" x14ac:dyDescent="0.35">
      <c r="A9789"/>
      <c r="E9789"/>
    </row>
    <row r="9790" spans="1:5" x14ac:dyDescent="0.35">
      <c r="A9790"/>
      <c r="E9790"/>
    </row>
    <row r="9791" spans="1:5" x14ac:dyDescent="0.35">
      <c r="A9791"/>
      <c r="E9791"/>
    </row>
    <row r="9792" spans="1:5" x14ac:dyDescent="0.35">
      <c r="A9792"/>
      <c r="E9792"/>
    </row>
    <row r="9793" spans="1:5" x14ac:dyDescent="0.35">
      <c r="A9793"/>
      <c r="E9793"/>
    </row>
    <row r="9794" spans="1:5" x14ac:dyDescent="0.35">
      <c r="A9794"/>
      <c r="E9794"/>
    </row>
    <row r="9795" spans="1:5" x14ac:dyDescent="0.35">
      <c r="A9795"/>
      <c r="E9795"/>
    </row>
    <row r="9796" spans="1:5" x14ac:dyDescent="0.35">
      <c r="A9796"/>
      <c r="E9796"/>
    </row>
    <row r="9797" spans="1:5" x14ac:dyDescent="0.35">
      <c r="A9797"/>
      <c r="E9797"/>
    </row>
    <row r="9798" spans="1:5" x14ac:dyDescent="0.35">
      <c r="A9798"/>
      <c r="E9798"/>
    </row>
    <row r="9799" spans="1:5" x14ac:dyDescent="0.35">
      <c r="A9799"/>
      <c r="E9799"/>
    </row>
    <row r="9800" spans="1:5" x14ac:dyDescent="0.35">
      <c r="A9800"/>
      <c r="E9800"/>
    </row>
    <row r="9801" spans="1:5" x14ac:dyDescent="0.35">
      <c r="A9801"/>
      <c r="E9801"/>
    </row>
    <row r="9802" spans="1:5" x14ac:dyDescent="0.35">
      <c r="A9802"/>
      <c r="E9802"/>
    </row>
    <row r="9803" spans="1:5" x14ac:dyDescent="0.35">
      <c r="A9803"/>
      <c r="E9803"/>
    </row>
    <row r="9804" spans="1:5" x14ac:dyDescent="0.35">
      <c r="A9804"/>
      <c r="E9804"/>
    </row>
    <row r="9805" spans="1:5" x14ac:dyDescent="0.35">
      <c r="A9805"/>
      <c r="E9805"/>
    </row>
    <row r="9806" spans="1:5" x14ac:dyDescent="0.35">
      <c r="A9806"/>
      <c r="E9806"/>
    </row>
    <row r="9807" spans="1:5" x14ac:dyDescent="0.35">
      <c r="A9807"/>
      <c r="E9807"/>
    </row>
    <row r="9808" spans="1:5" x14ac:dyDescent="0.35">
      <c r="A9808"/>
      <c r="E9808"/>
    </row>
    <row r="9809" spans="1:5" x14ac:dyDescent="0.35">
      <c r="A9809"/>
      <c r="E9809"/>
    </row>
    <row r="9810" spans="1:5" x14ac:dyDescent="0.35">
      <c r="A9810"/>
      <c r="E9810"/>
    </row>
    <row r="9811" spans="1:5" x14ac:dyDescent="0.35">
      <c r="A9811"/>
      <c r="E9811"/>
    </row>
    <row r="9812" spans="1:5" x14ac:dyDescent="0.35">
      <c r="A9812"/>
      <c r="E9812"/>
    </row>
    <row r="9813" spans="1:5" x14ac:dyDescent="0.35">
      <c r="A9813"/>
      <c r="E9813"/>
    </row>
    <row r="9814" spans="1:5" x14ac:dyDescent="0.35">
      <c r="A9814"/>
      <c r="E9814"/>
    </row>
    <row r="9815" spans="1:5" x14ac:dyDescent="0.35">
      <c r="A9815"/>
      <c r="E9815"/>
    </row>
    <row r="9816" spans="1:5" x14ac:dyDescent="0.35">
      <c r="A9816"/>
      <c r="E9816"/>
    </row>
    <row r="9817" spans="1:5" x14ac:dyDescent="0.35">
      <c r="A9817"/>
      <c r="E9817"/>
    </row>
    <row r="9818" spans="1:5" x14ac:dyDescent="0.35">
      <c r="A9818"/>
      <c r="E9818"/>
    </row>
    <row r="9819" spans="1:5" x14ac:dyDescent="0.35">
      <c r="A9819"/>
      <c r="E9819"/>
    </row>
    <row r="9820" spans="1:5" x14ac:dyDescent="0.35">
      <c r="A9820"/>
      <c r="E9820"/>
    </row>
    <row r="9821" spans="1:5" x14ac:dyDescent="0.35">
      <c r="A9821"/>
      <c r="E9821"/>
    </row>
    <row r="9822" spans="1:5" x14ac:dyDescent="0.35">
      <c r="A9822"/>
      <c r="E9822"/>
    </row>
    <row r="9823" spans="1:5" x14ac:dyDescent="0.35">
      <c r="A9823"/>
      <c r="E9823"/>
    </row>
    <row r="9824" spans="1:5" x14ac:dyDescent="0.35">
      <c r="A9824"/>
      <c r="E9824"/>
    </row>
    <row r="9825" spans="1:5" x14ac:dyDescent="0.35">
      <c r="A9825"/>
      <c r="E9825"/>
    </row>
    <row r="9826" spans="1:5" x14ac:dyDescent="0.35">
      <c r="A9826"/>
      <c r="E9826"/>
    </row>
    <row r="9827" spans="1:5" x14ac:dyDescent="0.35">
      <c r="A9827"/>
      <c r="E9827"/>
    </row>
    <row r="9828" spans="1:5" x14ac:dyDescent="0.35">
      <c r="A9828"/>
      <c r="E9828"/>
    </row>
    <row r="9829" spans="1:5" x14ac:dyDescent="0.35">
      <c r="A9829"/>
      <c r="E9829"/>
    </row>
    <row r="9830" spans="1:5" x14ac:dyDescent="0.35">
      <c r="A9830"/>
      <c r="E9830"/>
    </row>
    <row r="9831" spans="1:5" x14ac:dyDescent="0.35">
      <c r="A9831"/>
      <c r="E9831"/>
    </row>
    <row r="9832" spans="1:5" x14ac:dyDescent="0.35">
      <c r="A9832"/>
      <c r="E9832"/>
    </row>
    <row r="9833" spans="1:5" x14ac:dyDescent="0.35">
      <c r="A9833"/>
      <c r="E9833"/>
    </row>
    <row r="9834" spans="1:5" x14ac:dyDescent="0.35">
      <c r="A9834"/>
      <c r="E9834"/>
    </row>
    <row r="9835" spans="1:5" x14ac:dyDescent="0.35">
      <c r="A9835"/>
      <c r="E9835"/>
    </row>
    <row r="9836" spans="1:5" x14ac:dyDescent="0.35">
      <c r="A9836"/>
      <c r="E9836"/>
    </row>
    <row r="9837" spans="1:5" x14ac:dyDescent="0.35">
      <c r="A9837"/>
      <c r="E9837"/>
    </row>
    <row r="9838" spans="1:5" x14ac:dyDescent="0.35">
      <c r="A9838"/>
      <c r="E9838"/>
    </row>
    <row r="9839" spans="1:5" x14ac:dyDescent="0.35">
      <c r="A9839"/>
      <c r="E9839"/>
    </row>
    <row r="9840" spans="1:5" x14ac:dyDescent="0.35">
      <c r="A9840"/>
      <c r="E9840"/>
    </row>
    <row r="9841" spans="1:5" x14ac:dyDescent="0.35">
      <c r="A9841"/>
      <c r="E9841"/>
    </row>
    <row r="9842" spans="1:5" x14ac:dyDescent="0.35">
      <c r="A9842"/>
      <c r="E9842"/>
    </row>
    <row r="9843" spans="1:5" x14ac:dyDescent="0.35">
      <c r="A9843"/>
      <c r="E9843"/>
    </row>
    <row r="9844" spans="1:5" x14ac:dyDescent="0.35">
      <c r="A9844"/>
      <c r="E9844"/>
    </row>
    <row r="9845" spans="1:5" x14ac:dyDescent="0.35">
      <c r="A9845"/>
      <c r="E9845"/>
    </row>
    <row r="9846" spans="1:5" x14ac:dyDescent="0.35">
      <c r="A9846"/>
      <c r="E9846"/>
    </row>
    <row r="9847" spans="1:5" x14ac:dyDescent="0.35">
      <c r="A9847"/>
      <c r="E9847"/>
    </row>
    <row r="9848" spans="1:5" x14ac:dyDescent="0.35">
      <c r="A9848"/>
      <c r="E9848"/>
    </row>
    <row r="9849" spans="1:5" x14ac:dyDescent="0.35">
      <c r="A9849"/>
      <c r="E9849"/>
    </row>
    <row r="9850" spans="1:5" x14ac:dyDescent="0.35">
      <c r="A9850"/>
      <c r="E9850"/>
    </row>
    <row r="9851" spans="1:5" x14ac:dyDescent="0.35">
      <c r="A9851"/>
      <c r="E9851"/>
    </row>
    <row r="9852" spans="1:5" x14ac:dyDescent="0.35">
      <c r="A9852"/>
      <c r="E9852"/>
    </row>
    <row r="9853" spans="1:5" x14ac:dyDescent="0.35">
      <c r="A9853"/>
      <c r="E9853"/>
    </row>
    <row r="9854" spans="1:5" x14ac:dyDescent="0.35">
      <c r="A9854"/>
      <c r="E9854"/>
    </row>
    <row r="9855" spans="1:5" x14ac:dyDescent="0.35">
      <c r="A9855"/>
      <c r="E9855"/>
    </row>
    <row r="9856" spans="1:5" x14ac:dyDescent="0.35">
      <c r="A9856"/>
      <c r="E9856"/>
    </row>
    <row r="9857" spans="1:5" x14ac:dyDescent="0.35">
      <c r="A9857"/>
      <c r="E9857"/>
    </row>
    <row r="9858" spans="1:5" x14ac:dyDescent="0.35">
      <c r="A9858"/>
      <c r="E9858"/>
    </row>
    <row r="9859" spans="1:5" x14ac:dyDescent="0.35">
      <c r="A9859"/>
      <c r="E9859"/>
    </row>
    <row r="9860" spans="1:5" x14ac:dyDescent="0.35">
      <c r="A9860"/>
      <c r="E9860"/>
    </row>
    <row r="9861" spans="1:5" x14ac:dyDescent="0.35">
      <c r="A9861"/>
      <c r="E9861"/>
    </row>
    <row r="9862" spans="1:5" x14ac:dyDescent="0.35">
      <c r="A9862"/>
      <c r="E9862"/>
    </row>
    <row r="9863" spans="1:5" x14ac:dyDescent="0.35">
      <c r="A9863"/>
      <c r="E9863"/>
    </row>
    <row r="9864" spans="1:5" x14ac:dyDescent="0.35">
      <c r="A9864"/>
      <c r="E9864"/>
    </row>
    <row r="9865" spans="1:5" x14ac:dyDescent="0.35">
      <c r="A9865"/>
      <c r="E9865"/>
    </row>
    <row r="9866" spans="1:5" x14ac:dyDescent="0.35">
      <c r="A9866"/>
      <c r="E9866"/>
    </row>
    <row r="9867" spans="1:5" x14ac:dyDescent="0.35">
      <c r="A9867"/>
      <c r="E9867"/>
    </row>
    <row r="9868" spans="1:5" x14ac:dyDescent="0.35">
      <c r="A9868"/>
      <c r="E9868"/>
    </row>
    <row r="9869" spans="1:5" x14ac:dyDescent="0.35">
      <c r="A9869"/>
      <c r="E9869"/>
    </row>
    <row r="9870" spans="1:5" x14ac:dyDescent="0.35">
      <c r="A9870"/>
      <c r="E9870"/>
    </row>
    <row r="9871" spans="1:5" x14ac:dyDescent="0.35">
      <c r="A9871"/>
      <c r="E9871"/>
    </row>
    <row r="9872" spans="1:5" x14ac:dyDescent="0.35">
      <c r="A9872"/>
      <c r="E9872"/>
    </row>
    <row r="9873" spans="1:5" x14ac:dyDescent="0.35">
      <c r="A9873"/>
      <c r="E9873"/>
    </row>
    <row r="9874" spans="1:5" x14ac:dyDescent="0.35">
      <c r="A9874"/>
      <c r="E9874"/>
    </row>
    <row r="9875" spans="1:5" x14ac:dyDescent="0.35">
      <c r="A9875"/>
      <c r="E9875"/>
    </row>
    <row r="9876" spans="1:5" x14ac:dyDescent="0.35">
      <c r="A9876"/>
      <c r="E9876"/>
    </row>
    <row r="9877" spans="1:5" x14ac:dyDescent="0.35">
      <c r="A9877"/>
      <c r="E9877"/>
    </row>
    <row r="9878" spans="1:5" x14ac:dyDescent="0.35">
      <c r="A9878"/>
      <c r="E9878"/>
    </row>
    <row r="9879" spans="1:5" x14ac:dyDescent="0.35">
      <c r="A9879"/>
      <c r="E9879"/>
    </row>
    <row r="9880" spans="1:5" x14ac:dyDescent="0.35">
      <c r="A9880"/>
      <c r="E9880"/>
    </row>
    <row r="9881" spans="1:5" x14ac:dyDescent="0.35">
      <c r="A9881"/>
      <c r="E9881"/>
    </row>
    <row r="9882" spans="1:5" x14ac:dyDescent="0.35">
      <c r="A9882"/>
      <c r="E9882"/>
    </row>
    <row r="9883" spans="1:5" x14ac:dyDescent="0.35">
      <c r="A9883"/>
      <c r="E9883"/>
    </row>
    <row r="9884" spans="1:5" x14ac:dyDescent="0.35">
      <c r="A9884"/>
      <c r="E9884"/>
    </row>
    <row r="9885" spans="1:5" x14ac:dyDescent="0.35">
      <c r="A9885"/>
      <c r="E9885"/>
    </row>
    <row r="9886" spans="1:5" x14ac:dyDescent="0.35">
      <c r="A9886"/>
      <c r="E9886"/>
    </row>
    <row r="9887" spans="1:5" x14ac:dyDescent="0.35">
      <c r="A9887"/>
      <c r="E9887"/>
    </row>
    <row r="9888" spans="1:5" x14ac:dyDescent="0.35">
      <c r="A9888"/>
      <c r="E9888"/>
    </row>
    <row r="9889" spans="1:5" x14ac:dyDescent="0.35">
      <c r="A9889"/>
      <c r="E9889"/>
    </row>
    <row r="9890" spans="1:5" x14ac:dyDescent="0.35">
      <c r="A9890"/>
      <c r="E9890"/>
    </row>
    <row r="9891" spans="1:5" x14ac:dyDescent="0.35">
      <c r="A9891"/>
      <c r="E9891"/>
    </row>
    <row r="9892" spans="1:5" x14ac:dyDescent="0.35">
      <c r="A9892"/>
      <c r="E9892"/>
    </row>
    <row r="9893" spans="1:5" x14ac:dyDescent="0.35">
      <c r="A9893"/>
      <c r="E9893"/>
    </row>
    <row r="9894" spans="1:5" x14ac:dyDescent="0.35">
      <c r="A9894"/>
      <c r="E9894"/>
    </row>
    <row r="9895" spans="1:5" x14ac:dyDescent="0.35">
      <c r="A9895"/>
      <c r="E9895"/>
    </row>
    <row r="9896" spans="1:5" x14ac:dyDescent="0.35">
      <c r="A9896"/>
      <c r="E9896"/>
    </row>
    <row r="9897" spans="1:5" x14ac:dyDescent="0.35">
      <c r="A9897"/>
      <c r="E9897"/>
    </row>
    <row r="9898" spans="1:5" x14ac:dyDescent="0.35">
      <c r="A9898"/>
      <c r="E9898"/>
    </row>
    <row r="9899" spans="1:5" x14ac:dyDescent="0.35">
      <c r="A9899"/>
      <c r="E9899"/>
    </row>
    <row r="9900" spans="1:5" x14ac:dyDescent="0.35">
      <c r="A9900"/>
      <c r="E9900"/>
    </row>
    <row r="9901" spans="1:5" x14ac:dyDescent="0.35">
      <c r="A9901"/>
      <c r="E9901"/>
    </row>
    <row r="9902" spans="1:5" x14ac:dyDescent="0.35">
      <c r="A9902"/>
      <c r="E9902"/>
    </row>
    <row r="9903" spans="1:5" x14ac:dyDescent="0.35">
      <c r="A9903"/>
      <c r="E9903"/>
    </row>
    <row r="9904" spans="1:5" x14ac:dyDescent="0.35">
      <c r="A9904"/>
      <c r="E9904"/>
    </row>
    <row r="9905" spans="1:5" x14ac:dyDescent="0.35">
      <c r="A9905"/>
      <c r="E9905"/>
    </row>
    <row r="9906" spans="1:5" x14ac:dyDescent="0.35">
      <c r="A9906"/>
      <c r="E9906"/>
    </row>
    <row r="9907" spans="1:5" x14ac:dyDescent="0.35">
      <c r="A9907"/>
      <c r="E9907"/>
    </row>
    <row r="9908" spans="1:5" x14ac:dyDescent="0.35">
      <c r="A9908"/>
      <c r="E9908"/>
    </row>
    <row r="9909" spans="1:5" x14ac:dyDescent="0.35">
      <c r="A9909"/>
      <c r="E9909"/>
    </row>
    <row r="9910" spans="1:5" x14ac:dyDescent="0.35">
      <c r="A9910"/>
      <c r="E9910"/>
    </row>
    <row r="9911" spans="1:5" x14ac:dyDescent="0.35">
      <c r="A9911"/>
      <c r="E9911"/>
    </row>
    <row r="9912" spans="1:5" x14ac:dyDescent="0.35">
      <c r="A9912"/>
      <c r="E9912"/>
    </row>
    <row r="9913" spans="1:5" x14ac:dyDescent="0.35">
      <c r="A9913"/>
      <c r="E9913"/>
    </row>
    <row r="9914" spans="1:5" x14ac:dyDescent="0.35">
      <c r="A9914"/>
      <c r="E9914"/>
    </row>
    <row r="9915" spans="1:5" x14ac:dyDescent="0.35">
      <c r="A9915"/>
      <c r="E9915"/>
    </row>
    <row r="9916" spans="1:5" x14ac:dyDescent="0.35">
      <c r="A9916"/>
      <c r="E9916"/>
    </row>
    <row r="9917" spans="1:5" x14ac:dyDescent="0.35">
      <c r="A9917"/>
      <c r="E9917"/>
    </row>
    <row r="9918" spans="1:5" x14ac:dyDescent="0.35">
      <c r="A9918"/>
      <c r="E9918"/>
    </row>
    <row r="9919" spans="1:5" x14ac:dyDescent="0.35">
      <c r="A9919"/>
      <c r="E9919"/>
    </row>
    <row r="9920" spans="1:5" x14ac:dyDescent="0.35">
      <c r="A9920"/>
      <c r="E9920"/>
    </row>
    <row r="9921" spans="1:5" x14ac:dyDescent="0.35">
      <c r="A9921"/>
      <c r="E9921"/>
    </row>
    <row r="9922" spans="1:5" x14ac:dyDescent="0.35">
      <c r="A9922"/>
      <c r="E9922"/>
    </row>
    <row r="9923" spans="1:5" x14ac:dyDescent="0.35">
      <c r="A9923"/>
      <c r="E9923"/>
    </row>
    <row r="9924" spans="1:5" x14ac:dyDescent="0.35">
      <c r="A9924"/>
      <c r="E9924"/>
    </row>
    <row r="9925" spans="1:5" x14ac:dyDescent="0.35">
      <c r="A9925"/>
      <c r="E9925"/>
    </row>
    <row r="9926" spans="1:5" x14ac:dyDescent="0.35">
      <c r="A9926"/>
      <c r="E9926"/>
    </row>
    <row r="9927" spans="1:5" x14ac:dyDescent="0.35">
      <c r="A9927"/>
      <c r="E9927"/>
    </row>
    <row r="9928" spans="1:5" x14ac:dyDescent="0.35">
      <c r="A9928"/>
      <c r="E9928"/>
    </row>
    <row r="9929" spans="1:5" x14ac:dyDescent="0.35">
      <c r="A9929"/>
      <c r="E9929"/>
    </row>
    <row r="9930" spans="1:5" x14ac:dyDescent="0.35">
      <c r="A9930"/>
      <c r="E9930"/>
    </row>
    <row r="9931" spans="1:5" x14ac:dyDescent="0.35">
      <c r="A9931"/>
      <c r="E9931"/>
    </row>
    <row r="9932" spans="1:5" x14ac:dyDescent="0.35">
      <c r="A9932"/>
      <c r="E9932"/>
    </row>
    <row r="9933" spans="1:5" x14ac:dyDescent="0.35">
      <c r="A9933"/>
      <c r="E9933"/>
    </row>
    <row r="9934" spans="1:5" x14ac:dyDescent="0.35">
      <c r="A9934"/>
      <c r="E9934"/>
    </row>
    <row r="9935" spans="1:5" x14ac:dyDescent="0.35">
      <c r="A9935"/>
      <c r="E9935"/>
    </row>
    <row r="9936" spans="1:5" x14ac:dyDescent="0.35">
      <c r="A9936"/>
      <c r="E9936"/>
    </row>
    <row r="9937" spans="1:5" x14ac:dyDescent="0.35">
      <c r="A9937"/>
      <c r="E9937"/>
    </row>
    <row r="9938" spans="1:5" x14ac:dyDescent="0.35">
      <c r="A9938"/>
      <c r="E9938"/>
    </row>
    <row r="9939" spans="1:5" x14ac:dyDescent="0.35">
      <c r="A9939"/>
      <c r="E9939"/>
    </row>
    <row r="9940" spans="1:5" x14ac:dyDescent="0.35">
      <c r="A9940"/>
      <c r="E9940"/>
    </row>
    <row r="9941" spans="1:5" x14ac:dyDescent="0.35">
      <c r="A9941"/>
      <c r="E9941"/>
    </row>
    <row r="9942" spans="1:5" x14ac:dyDescent="0.35">
      <c r="A9942"/>
      <c r="E9942"/>
    </row>
    <row r="9943" spans="1:5" x14ac:dyDescent="0.35">
      <c r="A9943"/>
      <c r="E9943"/>
    </row>
    <row r="9944" spans="1:5" x14ac:dyDescent="0.35">
      <c r="A9944"/>
      <c r="E9944"/>
    </row>
    <row r="9945" spans="1:5" x14ac:dyDescent="0.35">
      <c r="A9945"/>
      <c r="E9945"/>
    </row>
    <row r="9946" spans="1:5" x14ac:dyDescent="0.35">
      <c r="A9946"/>
      <c r="E9946"/>
    </row>
    <row r="9947" spans="1:5" x14ac:dyDescent="0.35">
      <c r="A9947"/>
      <c r="E9947"/>
    </row>
    <row r="9948" spans="1:5" x14ac:dyDescent="0.35">
      <c r="A9948"/>
      <c r="E9948"/>
    </row>
    <row r="9949" spans="1:5" x14ac:dyDescent="0.35">
      <c r="A9949"/>
      <c r="E9949"/>
    </row>
    <row r="9950" spans="1:5" x14ac:dyDescent="0.35">
      <c r="A9950"/>
      <c r="E9950"/>
    </row>
    <row r="9951" spans="1:5" x14ac:dyDescent="0.35">
      <c r="A9951"/>
      <c r="E9951"/>
    </row>
    <row r="9952" spans="1:5" x14ac:dyDescent="0.35">
      <c r="A9952"/>
      <c r="E9952"/>
    </row>
    <row r="9953" spans="1:5" x14ac:dyDescent="0.35">
      <c r="A9953"/>
      <c r="E9953"/>
    </row>
    <row r="9954" spans="1:5" x14ac:dyDescent="0.35">
      <c r="A9954"/>
      <c r="E9954"/>
    </row>
    <row r="9955" spans="1:5" x14ac:dyDescent="0.35">
      <c r="A9955"/>
      <c r="E9955"/>
    </row>
    <row r="9956" spans="1:5" x14ac:dyDescent="0.35">
      <c r="A9956"/>
      <c r="E9956"/>
    </row>
    <row r="9957" spans="1:5" x14ac:dyDescent="0.35">
      <c r="A9957"/>
      <c r="E9957"/>
    </row>
    <row r="9958" spans="1:5" x14ac:dyDescent="0.35">
      <c r="A9958"/>
      <c r="E9958"/>
    </row>
    <row r="9959" spans="1:5" x14ac:dyDescent="0.35">
      <c r="A9959"/>
      <c r="E9959"/>
    </row>
    <row r="9960" spans="1:5" x14ac:dyDescent="0.35">
      <c r="A9960"/>
      <c r="E9960"/>
    </row>
    <row r="9961" spans="1:5" x14ac:dyDescent="0.35">
      <c r="A9961"/>
      <c r="E9961"/>
    </row>
    <row r="9962" spans="1:5" x14ac:dyDescent="0.35">
      <c r="A9962"/>
      <c r="E9962"/>
    </row>
    <row r="9963" spans="1:5" x14ac:dyDescent="0.35">
      <c r="A9963"/>
      <c r="E9963"/>
    </row>
    <row r="9964" spans="1:5" x14ac:dyDescent="0.35">
      <c r="A9964"/>
      <c r="E9964"/>
    </row>
    <row r="9965" spans="1:5" x14ac:dyDescent="0.35">
      <c r="A9965"/>
      <c r="E9965"/>
    </row>
    <row r="9966" spans="1:5" x14ac:dyDescent="0.35">
      <c r="A9966"/>
      <c r="E9966"/>
    </row>
    <row r="9967" spans="1:5" x14ac:dyDescent="0.35">
      <c r="A9967"/>
      <c r="E9967"/>
    </row>
    <row r="9968" spans="1:5" x14ac:dyDescent="0.35">
      <c r="A9968"/>
      <c r="E9968"/>
    </row>
    <row r="9969" spans="1:5" x14ac:dyDescent="0.35">
      <c r="A9969"/>
      <c r="E9969"/>
    </row>
    <row r="9970" spans="1:5" x14ac:dyDescent="0.35">
      <c r="A9970"/>
      <c r="E9970"/>
    </row>
    <row r="9971" spans="1:5" x14ac:dyDescent="0.35">
      <c r="A9971"/>
      <c r="E9971"/>
    </row>
    <row r="9972" spans="1:5" x14ac:dyDescent="0.35">
      <c r="A9972"/>
      <c r="E9972"/>
    </row>
    <row r="9973" spans="1:5" x14ac:dyDescent="0.35">
      <c r="A9973"/>
      <c r="E9973"/>
    </row>
    <row r="9974" spans="1:5" x14ac:dyDescent="0.35">
      <c r="A9974"/>
      <c r="E9974"/>
    </row>
    <row r="9975" spans="1:5" x14ac:dyDescent="0.35">
      <c r="A9975"/>
      <c r="E9975"/>
    </row>
    <row r="9976" spans="1:5" x14ac:dyDescent="0.35">
      <c r="A9976"/>
      <c r="E9976"/>
    </row>
    <row r="9977" spans="1:5" x14ac:dyDescent="0.35">
      <c r="A9977"/>
      <c r="E9977"/>
    </row>
    <row r="9978" spans="1:5" x14ac:dyDescent="0.35">
      <c r="A9978"/>
      <c r="E9978"/>
    </row>
    <row r="9979" spans="1:5" x14ac:dyDescent="0.35">
      <c r="A9979"/>
      <c r="E9979"/>
    </row>
    <row r="9980" spans="1:5" x14ac:dyDescent="0.35">
      <c r="A9980"/>
      <c r="E9980"/>
    </row>
    <row r="9981" spans="1:5" x14ac:dyDescent="0.35">
      <c r="A9981"/>
      <c r="E9981"/>
    </row>
    <row r="9982" spans="1:5" x14ac:dyDescent="0.35">
      <c r="A9982"/>
      <c r="E9982"/>
    </row>
    <row r="9983" spans="1:5" x14ac:dyDescent="0.35">
      <c r="A9983"/>
      <c r="E9983"/>
    </row>
    <row r="9984" spans="1:5" x14ac:dyDescent="0.35">
      <c r="A9984"/>
      <c r="E9984"/>
    </row>
    <row r="9985" spans="1:5" x14ac:dyDescent="0.35">
      <c r="A9985"/>
      <c r="E9985"/>
    </row>
    <row r="9986" spans="1:5" x14ac:dyDescent="0.35">
      <c r="A9986"/>
      <c r="E9986"/>
    </row>
    <row r="9987" spans="1:5" x14ac:dyDescent="0.35">
      <c r="A9987"/>
      <c r="E9987"/>
    </row>
    <row r="9988" spans="1:5" x14ac:dyDescent="0.35">
      <c r="A9988"/>
      <c r="E9988"/>
    </row>
    <row r="9989" spans="1:5" x14ac:dyDescent="0.35">
      <c r="A9989"/>
      <c r="E9989"/>
    </row>
    <row r="9990" spans="1:5" x14ac:dyDescent="0.35">
      <c r="A9990"/>
      <c r="E9990"/>
    </row>
    <row r="9991" spans="1:5" x14ac:dyDescent="0.35">
      <c r="A9991"/>
      <c r="E9991"/>
    </row>
    <row r="9992" spans="1:5" x14ac:dyDescent="0.35">
      <c r="A9992"/>
      <c r="E9992"/>
    </row>
    <row r="9993" spans="1:5" x14ac:dyDescent="0.35">
      <c r="A9993"/>
      <c r="E9993"/>
    </row>
    <row r="9994" spans="1:5" x14ac:dyDescent="0.35">
      <c r="A9994"/>
      <c r="E9994"/>
    </row>
    <row r="9995" spans="1:5" x14ac:dyDescent="0.35">
      <c r="A9995"/>
      <c r="E9995"/>
    </row>
    <row r="9996" spans="1:5" x14ac:dyDescent="0.35">
      <c r="A9996"/>
      <c r="E9996"/>
    </row>
    <row r="9997" spans="1:5" x14ac:dyDescent="0.35">
      <c r="A9997"/>
      <c r="E9997"/>
    </row>
    <row r="9998" spans="1:5" x14ac:dyDescent="0.35">
      <c r="A9998"/>
      <c r="E9998"/>
    </row>
    <row r="9999" spans="1:5" x14ac:dyDescent="0.35">
      <c r="A9999"/>
      <c r="E9999"/>
    </row>
    <row r="10000" spans="1:5" x14ac:dyDescent="0.35">
      <c r="A10000"/>
      <c r="E10000"/>
    </row>
    <row r="10001" spans="1:5" x14ac:dyDescent="0.35">
      <c r="A10001"/>
      <c r="E10001"/>
    </row>
    <row r="10002" spans="1:5" x14ac:dyDescent="0.35">
      <c r="A10002"/>
      <c r="E10002"/>
    </row>
    <row r="10003" spans="1:5" x14ac:dyDescent="0.35">
      <c r="A10003"/>
      <c r="E10003"/>
    </row>
    <row r="10004" spans="1:5" x14ac:dyDescent="0.35">
      <c r="A10004"/>
      <c r="E10004"/>
    </row>
    <row r="10005" spans="1:5" x14ac:dyDescent="0.35">
      <c r="A10005"/>
      <c r="E10005"/>
    </row>
    <row r="10006" spans="1:5" x14ac:dyDescent="0.35">
      <c r="A10006"/>
      <c r="E10006"/>
    </row>
    <row r="10007" spans="1:5" x14ac:dyDescent="0.35">
      <c r="A10007"/>
      <c r="E10007"/>
    </row>
    <row r="10008" spans="1:5" x14ac:dyDescent="0.35">
      <c r="A10008"/>
      <c r="E10008"/>
    </row>
    <row r="10009" spans="1:5" x14ac:dyDescent="0.35">
      <c r="A10009"/>
      <c r="E10009"/>
    </row>
    <row r="10010" spans="1:5" x14ac:dyDescent="0.35">
      <c r="A10010"/>
      <c r="E10010"/>
    </row>
    <row r="10011" spans="1:5" x14ac:dyDescent="0.35">
      <c r="A10011"/>
      <c r="E10011"/>
    </row>
    <row r="10012" spans="1:5" x14ac:dyDescent="0.35">
      <c r="A10012"/>
      <c r="E10012"/>
    </row>
    <row r="10013" spans="1:5" x14ac:dyDescent="0.35">
      <c r="A10013"/>
      <c r="E10013"/>
    </row>
    <row r="10014" spans="1:5" x14ac:dyDescent="0.35">
      <c r="A10014"/>
      <c r="E10014"/>
    </row>
    <row r="10015" spans="1:5" x14ac:dyDescent="0.35">
      <c r="A10015"/>
      <c r="E10015"/>
    </row>
    <row r="10016" spans="1:5" x14ac:dyDescent="0.35">
      <c r="A10016"/>
      <c r="E10016"/>
    </row>
    <row r="10017" spans="1:5" x14ac:dyDescent="0.35">
      <c r="A10017"/>
      <c r="E10017"/>
    </row>
    <row r="10018" spans="1:5" x14ac:dyDescent="0.35">
      <c r="A10018"/>
      <c r="E10018"/>
    </row>
    <row r="10019" spans="1:5" x14ac:dyDescent="0.35">
      <c r="A10019"/>
      <c r="E10019"/>
    </row>
    <row r="10020" spans="1:5" x14ac:dyDescent="0.35">
      <c r="A10020"/>
      <c r="E10020"/>
    </row>
    <row r="10021" spans="1:5" x14ac:dyDescent="0.35">
      <c r="A10021"/>
      <c r="E10021"/>
    </row>
    <row r="10022" spans="1:5" x14ac:dyDescent="0.35">
      <c r="A10022"/>
      <c r="E10022"/>
    </row>
    <row r="10023" spans="1:5" x14ac:dyDescent="0.35">
      <c r="A10023"/>
      <c r="E10023"/>
    </row>
    <row r="10024" spans="1:5" x14ac:dyDescent="0.35">
      <c r="A10024"/>
      <c r="E10024"/>
    </row>
    <row r="10025" spans="1:5" x14ac:dyDescent="0.35">
      <c r="A10025"/>
      <c r="E10025"/>
    </row>
    <row r="10026" spans="1:5" x14ac:dyDescent="0.35">
      <c r="A10026"/>
      <c r="E10026"/>
    </row>
    <row r="10027" spans="1:5" x14ac:dyDescent="0.35">
      <c r="A10027"/>
      <c r="E10027"/>
    </row>
    <row r="10028" spans="1:5" x14ac:dyDescent="0.35">
      <c r="A10028"/>
      <c r="E10028"/>
    </row>
    <row r="10029" spans="1:5" x14ac:dyDescent="0.35">
      <c r="A10029"/>
      <c r="E10029"/>
    </row>
    <row r="10030" spans="1:5" x14ac:dyDescent="0.35">
      <c r="A10030"/>
      <c r="E10030"/>
    </row>
    <row r="10031" spans="1:5" x14ac:dyDescent="0.35">
      <c r="A10031"/>
      <c r="E10031"/>
    </row>
    <row r="10032" spans="1:5" x14ac:dyDescent="0.35">
      <c r="A10032"/>
      <c r="E10032"/>
    </row>
    <row r="10033" spans="1:5" x14ac:dyDescent="0.35">
      <c r="A10033"/>
      <c r="E10033"/>
    </row>
    <row r="10034" spans="1:5" x14ac:dyDescent="0.35">
      <c r="A10034"/>
      <c r="E10034"/>
    </row>
    <row r="10035" spans="1:5" x14ac:dyDescent="0.35">
      <c r="A10035"/>
      <c r="E10035"/>
    </row>
    <row r="10036" spans="1:5" x14ac:dyDescent="0.35">
      <c r="A10036"/>
      <c r="E10036"/>
    </row>
    <row r="10037" spans="1:5" x14ac:dyDescent="0.35">
      <c r="A10037"/>
      <c r="E10037"/>
    </row>
    <row r="10038" spans="1:5" x14ac:dyDescent="0.35">
      <c r="A10038"/>
      <c r="E10038"/>
    </row>
    <row r="10039" spans="1:5" x14ac:dyDescent="0.35">
      <c r="A10039"/>
      <c r="E10039"/>
    </row>
    <row r="10040" spans="1:5" x14ac:dyDescent="0.35">
      <c r="A10040"/>
      <c r="E10040"/>
    </row>
    <row r="10041" spans="1:5" x14ac:dyDescent="0.35">
      <c r="A10041"/>
      <c r="E10041"/>
    </row>
    <row r="10042" spans="1:5" x14ac:dyDescent="0.35">
      <c r="A10042"/>
      <c r="E10042"/>
    </row>
    <row r="10043" spans="1:5" x14ac:dyDescent="0.35">
      <c r="A10043"/>
      <c r="E10043"/>
    </row>
    <row r="10044" spans="1:5" x14ac:dyDescent="0.35">
      <c r="A10044"/>
      <c r="E10044"/>
    </row>
    <row r="10045" spans="1:5" x14ac:dyDescent="0.35">
      <c r="A10045"/>
      <c r="E10045"/>
    </row>
    <row r="10046" spans="1:5" x14ac:dyDescent="0.35">
      <c r="A10046"/>
      <c r="E10046"/>
    </row>
    <row r="10047" spans="1:5" x14ac:dyDescent="0.35">
      <c r="A10047"/>
      <c r="E10047"/>
    </row>
    <row r="10048" spans="1:5" x14ac:dyDescent="0.35">
      <c r="A10048"/>
      <c r="E10048"/>
    </row>
    <row r="10049" spans="1:5" x14ac:dyDescent="0.35">
      <c r="A10049"/>
      <c r="E10049"/>
    </row>
    <row r="10050" spans="1:5" x14ac:dyDescent="0.35">
      <c r="A10050"/>
      <c r="E10050"/>
    </row>
    <row r="10051" spans="1:5" x14ac:dyDescent="0.35">
      <c r="A10051"/>
      <c r="E10051"/>
    </row>
    <row r="10052" spans="1:5" x14ac:dyDescent="0.35">
      <c r="A10052"/>
      <c r="E10052"/>
    </row>
    <row r="10053" spans="1:5" x14ac:dyDescent="0.35">
      <c r="A10053"/>
      <c r="E10053"/>
    </row>
    <row r="10054" spans="1:5" x14ac:dyDescent="0.35">
      <c r="A10054"/>
      <c r="E10054"/>
    </row>
    <row r="10055" spans="1:5" x14ac:dyDescent="0.35">
      <c r="A10055"/>
      <c r="E10055"/>
    </row>
    <row r="10056" spans="1:5" x14ac:dyDescent="0.35">
      <c r="A10056"/>
      <c r="E10056"/>
    </row>
    <row r="10057" spans="1:5" x14ac:dyDescent="0.35">
      <c r="A10057"/>
      <c r="E10057"/>
    </row>
    <row r="10058" spans="1:5" x14ac:dyDescent="0.35">
      <c r="A10058"/>
      <c r="E10058"/>
    </row>
    <row r="10059" spans="1:5" x14ac:dyDescent="0.35">
      <c r="A10059"/>
      <c r="E10059"/>
    </row>
    <row r="10060" spans="1:5" x14ac:dyDescent="0.35">
      <c r="A10060"/>
      <c r="E10060"/>
    </row>
    <row r="10061" spans="1:5" x14ac:dyDescent="0.35">
      <c r="A10061"/>
      <c r="E10061"/>
    </row>
    <row r="10062" spans="1:5" x14ac:dyDescent="0.35">
      <c r="A10062"/>
      <c r="E10062"/>
    </row>
    <row r="10063" spans="1:5" x14ac:dyDescent="0.35">
      <c r="A10063"/>
      <c r="E10063"/>
    </row>
    <row r="10064" spans="1:5" x14ac:dyDescent="0.35">
      <c r="A10064"/>
      <c r="E10064"/>
    </row>
    <row r="10065" spans="1:5" x14ac:dyDescent="0.35">
      <c r="A10065"/>
      <c r="E10065"/>
    </row>
    <row r="10066" spans="1:5" x14ac:dyDescent="0.35">
      <c r="A10066"/>
      <c r="E10066"/>
    </row>
    <row r="10067" spans="1:5" x14ac:dyDescent="0.35">
      <c r="A10067"/>
      <c r="E10067"/>
    </row>
    <row r="10068" spans="1:5" x14ac:dyDescent="0.35">
      <c r="A10068"/>
      <c r="E10068"/>
    </row>
    <row r="10069" spans="1:5" x14ac:dyDescent="0.35">
      <c r="A10069"/>
      <c r="E10069"/>
    </row>
    <row r="10070" spans="1:5" x14ac:dyDescent="0.35">
      <c r="A10070"/>
      <c r="E10070"/>
    </row>
    <row r="10071" spans="1:5" x14ac:dyDescent="0.35">
      <c r="A10071"/>
      <c r="E10071"/>
    </row>
    <row r="10072" spans="1:5" x14ac:dyDescent="0.35">
      <c r="A10072"/>
      <c r="E10072"/>
    </row>
    <row r="10073" spans="1:5" x14ac:dyDescent="0.35">
      <c r="A10073"/>
      <c r="E10073"/>
    </row>
    <row r="10074" spans="1:5" x14ac:dyDescent="0.35">
      <c r="A10074"/>
      <c r="E10074"/>
    </row>
    <row r="10075" spans="1:5" x14ac:dyDescent="0.35">
      <c r="A10075"/>
      <c r="E10075"/>
    </row>
    <row r="10076" spans="1:5" x14ac:dyDescent="0.35">
      <c r="A10076"/>
      <c r="E10076"/>
    </row>
    <row r="10077" spans="1:5" x14ac:dyDescent="0.35">
      <c r="A10077"/>
      <c r="E10077"/>
    </row>
    <row r="10078" spans="1:5" x14ac:dyDescent="0.35">
      <c r="A10078"/>
      <c r="E10078"/>
    </row>
    <row r="10079" spans="1:5" x14ac:dyDescent="0.35">
      <c r="A10079"/>
      <c r="E10079"/>
    </row>
    <row r="10080" spans="1:5" x14ac:dyDescent="0.35">
      <c r="A10080"/>
      <c r="E10080"/>
    </row>
    <row r="10081" spans="1:5" x14ac:dyDescent="0.35">
      <c r="A10081"/>
      <c r="E10081"/>
    </row>
    <row r="10082" spans="1:5" x14ac:dyDescent="0.35">
      <c r="A10082"/>
      <c r="E10082"/>
    </row>
    <row r="10083" spans="1:5" x14ac:dyDescent="0.35">
      <c r="A10083"/>
      <c r="E10083"/>
    </row>
    <row r="10084" spans="1:5" x14ac:dyDescent="0.35">
      <c r="A10084"/>
      <c r="E10084"/>
    </row>
    <row r="10085" spans="1:5" x14ac:dyDescent="0.35">
      <c r="A10085"/>
      <c r="E10085"/>
    </row>
    <row r="10086" spans="1:5" x14ac:dyDescent="0.35">
      <c r="A10086"/>
      <c r="E10086"/>
    </row>
    <row r="10087" spans="1:5" x14ac:dyDescent="0.35">
      <c r="A10087"/>
      <c r="E10087"/>
    </row>
    <row r="10088" spans="1:5" x14ac:dyDescent="0.35">
      <c r="A10088"/>
      <c r="E10088"/>
    </row>
    <row r="10089" spans="1:5" x14ac:dyDescent="0.35">
      <c r="A10089"/>
      <c r="E10089"/>
    </row>
    <row r="10090" spans="1:5" x14ac:dyDescent="0.35">
      <c r="A10090"/>
      <c r="E10090"/>
    </row>
    <row r="10091" spans="1:5" x14ac:dyDescent="0.35">
      <c r="A10091"/>
      <c r="E10091"/>
    </row>
    <row r="10092" spans="1:5" x14ac:dyDescent="0.35">
      <c r="A10092"/>
      <c r="E10092"/>
    </row>
    <row r="10093" spans="1:5" x14ac:dyDescent="0.35">
      <c r="A10093"/>
      <c r="E10093"/>
    </row>
    <row r="10094" spans="1:5" x14ac:dyDescent="0.35">
      <c r="A10094"/>
      <c r="E10094"/>
    </row>
    <row r="10095" spans="1:5" x14ac:dyDescent="0.35">
      <c r="A10095"/>
      <c r="E10095"/>
    </row>
    <row r="10096" spans="1:5" x14ac:dyDescent="0.35">
      <c r="A10096"/>
      <c r="E10096"/>
    </row>
    <row r="10097" spans="1:5" x14ac:dyDescent="0.35">
      <c r="A10097"/>
      <c r="E10097"/>
    </row>
    <row r="10098" spans="1:5" x14ac:dyDescent="0.35">
      <c r="A10098"/>
      <c r="E10098"/>
    </row>
    <row r="10099" spans="1:5" x14ac:dyDescent="0.35">
      <c r="A10099"/>
      <c r="E10099"/>
    </row>
    <row r="10100" spans="1:5" x14ac:dyDescent="0.35">
      <c r="A10100"/>
      <c r="E10100"/>
    </row>
    <row r="10101" spans="1:5" x14ac:dyDescent="0.35">
      <c r="A10101"/>
      <c r="E10101"/>
    </row>
    <row r="10102" spans="1:5" x14ac:dyDescent="0.35">
      <c r="A10102"/>
      <c r="E10102"/>
    </row>
    <row r="10103" spans="1:5" x14ac:dyDescent="0.35">
      <c r="A10103"/>
      <c r="E10103"/>
    </row>
    <row r="10104" spans="1:5" x14ac:dyDescent="0.35">
      <c r="A10104"/>
      <c r="E10104"/>
    </row>
    <row r="10105" spans="1:5" x14ac:dyDescent="0.35">
      <c r="A10105"/>
      <c r="E10105"/>
    </row>
    <row r="10106" spans="1:5" x14ac:dyDescent="0.35">
      <c r="A10106"/>
      <c r="E10106"/>
    </row>
    <row r="10107" spans="1:5" x14ac:dyDescent="0.35">
      <c r="A10107"/>
      <c r="E10107"/>
    </row>
    <row r="10108" spans="1:5" x14ac:dyDescent="0.35">
      <c r="A10108"/>
      <c r="E10108"/>
    </row>
    <row r="10109" spans="1:5" x14ac:dyDescent="0.35">
      <c r="A10109"/>
      <c r="E10109"/>
    </row>
    <row r="10110" spans="1:5" x14ac:dyDescent="0.35">
      <c r="A10110"/>
      <c r="E10110"/>
    </row>
    <row r="10111" spans="1:5" x14ac:dyDescent="0.35">
      <c r="A10111"/>
      <c r="E10111"/>
    </row>
    <row r="10112" spans="1:5" x14ac:dyDescent="0.35">
      <c r="A10112"/>
      <c r="E10112"/>
    </row>
    <row r="10113" spans="1:5" x14ac:dyDescent="0.35">
      <c r="A10113"/>
      <c r="E10113"/>
    </row>
    <row r="10114" spans="1:5" x14ac:dyDescent="0.35">
      <c r="A10114"/>
      <c r="E10114"/>
    </row>
    <row r="10115" spans="1:5" x14ac:dyDescent="0.35">
      <c r="A10115"/>
      <c r="E10115"/>
    </row>
    <row r="10116" spans="1:5" x14ac:dyDescent="0.35">
      <c r="A10116"/>
      <c r="E10116"/>
    </row>
    <row r="10117" spans="1:5" x14ac:dyDescent="0.35">
      <c r="A10117"/>
      <c r="E10117"/>
    </row>
    <row r="10118" spans="1:5" x14ac:dyDescent="0.35">
      <c r="A10118"/>
      <c r="E10118"/>
    </row>
    <row r="10119" spans="1:5" x14ac:dyDescent="0.35">
      <c r="A10119"/>
      <c r="E10119"/>
    </row>
    <row r="10120" spans="1:5" x14ac:dyDescent="0.35">
      <c r="A10120"/>
      <c r="E10120"/>
    </row>
    <row r="10121" spans="1:5" x14ac:dyDescent="0.35">
      <c r="A10121"/>
      <c r="E10121"/>
    </row>
    <row r="10122" spans="1:5" x14ac:dyDescent="0.35">
      <c r="A10122"/>
      <c r="E10122"/>
    </row>
    <row r="10123" spans="1:5" x14ac:dyDescent="0.35">
      <c r="A10123"/>
      <c r="E10123"/>
    </row>
    <row r="10124" spans="1:5" x14ac:dyDescent="0.35">
      <c r="A10124"/>
      <c r="E10124"/>
    </row>
    <row r="10125" spans="1:5" x14ac:dyDescent="0.35">
      <c r="A10125"/>
      <c r="E10125"/>
    </row>
    <row r="10126" spans="1:5" x14ac:dyDescent="0.35">
      <c r="A10126"/>
      <c r="E10126"/>
    </row>
    <row r="10127" spans="1:5" x14ac:dyDescent="0.35">
      <c r="A10127"/>
      <c r="E10127"/>
    </row>
    <row r="10128" spans="1:5" x14ac:dyDescent="0.35">
      <c r="A10128"/>
      <c r="E10128"/>
    </row>
    <row r="10129" spans="1:5" x14ac:dyDescent="0.35">
      <c r="A10129"/>
      <c r="E10129"/>
    </row>
    <row r="10130" spans="1:5" x14ac:dyDescent="0.35">
      <c r="A10130"/>
      <c r="E10130"/>
    </row>
    <row r="10131" spans="1:5" x14ac:dyDescent="0.35">
      <c r="A10131"/>
      <c r="E10131"/>
    </row>
    <row r="10132" spans="1:5" x14ac:dyDescent="0.35">
      <c r="A10132"/>
      <c r="E10132"/>
    </row>
    <row r="10133" spans="1:5" x14ac:dyDescent="0.35">
      <c r="A10133"/>
      <c r="E10133"/>
    </row>
    <row r="10134" spans="1:5" x14ac:dyDescent="0.35">
      <c r="A10134"/>
      <c r="E10134"/>
    </row>
    <row r="10135" spans="1:5" x14ac:dyDescent="0.35">
      <c r="A10135"/>
      <c r="E10135"/>
    </row>
    <row r="10136" spans="1:5" x14ac:dyDescent="0.35">
      <c r="A10136"/>
      <c r="E10136"/>
    </row>
    <row r="10137" spans="1:5" x14ac:dyDescent="0.35">
      <c r="A10137"/>
      <c r="E10137"/>
    </row>
    <row r="10138" spans="1:5" x14ac:dyDescent="0.35">
      <c r="A10138"/>
      <c r="E10138"/>
    </row>
    <row r="10139" spans="1:5" x14ac:dyDescent="0.35">
      <c r="A10139"/>
      <c r="E10139"/>
    </row>
    <row r="10140" spans="1:5" x14ac:dyDescent="0.35">
      <c r="A10140"/>
      <c r="E10140"/>
    </row>
    <row r="10141" spans="1:5" x14ac:dyDescent="0.35">
      <c r="A10141"/>
      <c r="E10141"/>
    </row>
    <row r="10142" spans="1:5" x14ac:dyDescent="0.35">
      <c r="A10142"/>
      <c r="E10142"/>
    </row>
    <row r="10143" spans="1:5" x14ac:dyDescent="0.35">
      <c r="A10143"/>
      <c r="E10143"/>
    </row>
    <row r="10144" spans="1:5" x14ac:dyDescent="0.35">
      <c r="A10144"/>
      <c r="E10144"/>
    </row>
    <row r="10145" spans="1:5" x14ac:dyDescent="0.35">
      <c r="A10145"/>
      <c r="E10145"/>
    </row>
    <row r="10146" spans="1:5" x14ac:dyDescent="0.35">
      <c r="A10146"/>
      <c r="E10146"/>
    </row>
    <row r="10147" spans="1:5" x14ac:dyDescent="0.35">
      <c r="A10147"/>
      <c r="E10147"/>
    </row>
    <row r="10148" spans="1:5" x14ac:dyDescent="0.35">
      <c r="A10148"/>
      <c r="E10148"/>
    </row>
    <row r="10149" spans="1:5" x14ac:dyDescent="0.35">
      <c r="A10149"/>
      <c r="E10149"/>
    </row>
    <row r="10150" spans="1:5" x14ac:dyDescent="0.35">
      <c r="A10150"/>
      <c r="E10150"/>
    </row>
    <row r="10151" spans="1:5" x14ac:dyDescent="0.35">
      <c r="A10151"/>
      <c r="E10151"/>
    </row>
    <row r="10152" spans="1:5" x14ac:dyDescent="0.35">
      <c r="A10152"/>
      <c r="E10152"/>
    </row>
    <row r="10153" spans="1:5" x14ac:dyDescent="0.35">
      <c r="A10153"/>
      <c r="E10153"/>
    </row>
    <row r="10154" spans="1:5" x14ac:dyDescent="0.35">
      <c r="A10154"/>
      <c r="E10154"/>
    </row>
    <row r="10155" spans="1:5" x14ac:dyDescent="0.35">
      <c r="A10155"/>
      <c r="E10155"/>
    </row>
    <row r="10156" spans="1:5" x14ac:dyDescent="0.35">
      <c r="A10156"/>
      <c r="E10156"/>
    </row>
    <row r="10157" spans="1:5" x14ac:dyDescent="0.35">
      <c r="A10157"/>
      <c r="E10157"/>
    </row>
    <row r="10158" spans="1:5" x14ac:dyDescent="0.35">
      <c r="A10158"/>
      <c r="E10158"/>
    </row>
    <row r="10159" spans="1:5" x14ac:dyDescent="0.35">
      <c r="A10159"/>
      <c r="E10159"/>
    </row>
    <row r="10160" spans="1:5" x14ac:dyDescent="0.35">
      <c r="A10160"/>
      <c r="E10160"/>
    </row>
    <row r="10161" spans="1:5" x14ac:dyDescent="0.35">
      <c r="A10161"/>
      <c r="E10161"/>
    </row>
    <row r="10162" spans="1:5" x14ac:dyDescent="0.35">
      <c r="A10162"/>
      <c r="E10162"/>
    </row>
    <row r="10163" spans="1:5" x14ac:dyDescent="0.35">
      <c r="A10163"/>
      <c r="E10163"/>
    </row>
    <row r="10164" spans="1:5" x14ac:dyDescent="0.35">
      <c r="A10164"/>
      <c r="E10164"/>
    </row>
    <row r="10165" spans="1:5" x14ac:dyDescent="0.35">
      <c r="A10165"/>
      <c r="E10165"/>
    </row>
    <row r="10166" spans="1:5" x14ac:dyDescent="0.35">
      <c r="A10166"/>
      <c r="E10166"/>
    </row>
    <row r="10167" spans="1:5" x14ac:dyDescent="0.35">
      <c r="A10167"/>
      <c r="E10167"/>
    </row>
    <row r="10168" spans="1:5" x14ac:dyDescent="0.35">
      <c r="A10168"/>
      <c r="E10168"/>
    </row>
    <row r="10169" spans="1:5" x14ac:dyDescent="0.35">
      <c r="A10169"/>
      <c r="E10169"/>
    </row>
    <row r="10170" spans="1:5" x14ac:dyDescent="0.35">
      <c r="A10170"/>
      <c r="E10170"/>
    </row>
    <row r="10171" spans="1:5" x14ac:dyDescent="0.35">
      <c r="A10171"/>
      <c r="E10171"/>
    </row>
    <row r="10172" spans="1:5" x14ac:dyDescent="0.35">
      <c r="A10172"/>
      <c r="E10172"/>
    </row>
    <row r="10173" spans="1:5" x14ac:dyDescent="0.35">
      <c r="A10173"/>
      <c r="E10173"/>
    </row>
    <row r="10174" spans="1:5" x14ac:dyDescent="0.35">
      <c r="A10174"/>
      <c r="E10174"/>
    </row>
    <row r="10175" spans="1:5" x14ac:dyDescent="0.35">
      <c r="A10175"/>
      <c r="E10175"/>
    </row>
    <row r="10176" spans="1:5" x14ac:dyDescent="0.35">
      <c r="A10176"/>
      <c r="E10176"/>
    </row>
    <row r="10177" spans="1:5" x14ac:dyDescent="0.35">
      <c r="A10177"/>
      <c r="E10177"/>
    </row>
    <row r="10178" spans="1:5" x14ac:dyDescent="0.35">
      <c r="A10178"/>
      <c r="E10178"/>
    </row>
    <row r="10179" spans="1:5" x14ac:dyDescent="0.35">
      <c r="A10179"/>
      <c r="E10179"/>
    </row>
    <row r="10180" spans="1:5" x14ac:dyDescent="0.35">
      <c r="A10180"/>
      <c r="E10180"/>
    </row>
    <row r="10181" spans="1:5" x14ac:dyDescent="0.35">
      <c r="A10181"/>
      <c r="E10181"/>
    </row>
    <row r="10182" spans="1:5" x14ac:dyDescent="0.35">
      <c r="A10182"/>
      <c r="E10182"/>
    </row>
    <row r="10183" spans="1:5" x14ac:dyDescent="0.35">
      <c r="A10183"/>
      <c r="E10183"/>
    </row>
    <row r="10184" spans="1:5" x14ac:dyDescent="0.35">
      <c r="A10184"/>
      <c r="E10184"/>
    </row>
    <row r="10185" spans="1:5" x14ac:dyDescent="0.35">
      <c r="A10185"/>
      <c r="E10185"/>
    </row>
    <row r="10186" spans="1:5" x14ac:dyDescent="0.35">
      <c r="A10186"/>
      <c r="E10186"/>
    </row>
    <row r="10187" spans="1:5" x14ac:dyDescent="0.35">
      <c r="A10187"/>
      <c r="E10187"/>
    </row>
    <row r="10188" spans="1:5" x14ac:dyDescent="0.35">
      <c r="A10188"/>
      <c r="E10188"/>
    </row>
    <row r="10189" spans="1:5" x14ac:dyDescent="0.35">
      <c r="A10189"/>
      <c r="E10189"/>
    </row>
    <row r="10190" spans="1:5" x14ac:dyDescent="0.35">
      <c r="A10190"/>
      <c r="E10190"/>
    </row>
    <row r="10191" spans="1:5" x14ac:dyDescent="0.35">
      <c r="A10191"/>
      <c r="E10191"/>
    </row>
    <row r="10192" spans="1:5" x14ac:dyDescent="0.35">
      <c r="A10192"/>
      <c r="E10192"/>
    </row>
    <row r="10193" spans="1:5" x14ac:dyDescent="0.35">
      <c r="A10193"/>
      <c r="E10193"/>
    </row>
    <row r="10194" spans="1:5" x14ac:dyDescent="0.35">
      <c r="A10194"/>
      <c r="E10194"/>
    </row>
    <row r="10195" spans="1:5" x14ac:dyDescent="0.35">
      <c r="A10195"/>
      <c r="E10195"/>
    </row>
    <row r="10196" spans="1:5" x14ac:dyDescent="0.35">
      <c r="A10196"/>
      <c r="E10196"/>
    </row>
    <row r="10197" spans="1:5" x14ac:dyDescent="0.35">
      <c r="A10197"/>
      <c r="E10197"/>
    </row>
    <row r="10198" spans="1:5" x14ac:dyDescent="0.35">
      <c r="A10198"/>
      <c r="E10198"/>
    </row>
    <row r="10199" spans="1:5" x14ac:dyDescent="0.35">
      <c r="A10199"/>
      <c r="E10199"/>
    </row>
    <row r="10200" spans="1:5" x14ac:dyDescent="0.35">
      <c r="A10200"/>
      <c r="E10200"/>
    </row>
    <row r="10201" spans="1:5" x14ac:dyDescent="0.35">
      <c r="A10201"/>
      <c r="E10201"/>
    </row>
    <row r="10202" spans="1:5" x14ac:dyDescent="0.35">
      <c r="A10202"/>
      <c r="E10202"/>
    </row>
    <row r="10203" spans="1:5" x14ac:dyDescent="0.35">
      <c r="A10203"/>
      <c r="E10203"/>
    </row>
    <row r="10204" spans="1:5" x14ac:dyDescent="0.35">
      <c r="A10204"/>
      <c r="E10204"/>
    </row>
    <row r="10205" spans="1:5" x14ac:dyDescent="0.35">
      <c r="A10205"/>
      <c r="E10205"/>
    </row>
    <row r="10206" spans="1:5" x14ac:dyDescent="0.35">
      <c r="A10206"/>
      <c r="E10206"/>
    </row>
    <row r="10207" spans="1:5" x14ac:dyDescent="0.35">
      <c r="A10207"/>
      <c r="E10207"/>
    </row>
    <row r="10208" spans="1:5" x14ac:dyDescent="0.35">
      <c r="A10208"/>
      <c r="E10208"/>
    </row>
    <row r="10209" spans="1:5" x14ac:dyDescent="0.35">
      <c r="A10209"/>
      <c r="E10209"/>
    </row>
    <row r="10210" spans="1:5" x14ac:dyDescent="0.35">
      <c r="A10210"/>
      <c r="E10210"/>
    </row>
    <row r="10211" spans="1:5" x14ac:dyDescent="0.35">
      <c r="A10211"/>
      <c r="E10211"/>
    </row>
    <row r="10212" spans="1:5" x14ac:dyDescent="0.35">
      <c r="A10212"/>
      <c r="E10212"/>
    </row>
    <row r="10213" spans="1:5" x14ac:dyDescent="0.35">
      <c r="A10213"/>
      <c r="E10213"/>
    </row>
    <row r="10214" spans="1:5" x14ac:dyDescent="0.35">
      <c r="A10214"/>
      <c r="E10214"/>
    </row>
    <row r="10215" spans="1:5" x14ac:dyDescent="0.35">
      <c r="A10215"/>
      <c r="E10215"/>
    </row>
    <row r="10216" spans="1:5" x14ac:dyDescent="0.35">
      <c r="A10216"/>
      <c r="E10216"/>
    </row>
    <row r="10217" spans="1:5" x14ac:dyDescent="0.35">
      <c r="A10217"/>
      <c r="E10217"/>
    </row>
    <row r="10218" spans="1:5" x14ac:dyDescent="0.35">
      <c r="A10218"/>
      <c r="E10218"/>
    </row>
    <row r="10219" spans="1:5" x14ac:dyDescent="0.35">
      <c r="A10219"/>
      <c r="E10219"/>
    </row>
    <row r="10220" spans="1:5" x14ac:dyDescent="0.35">
      <c r="A10220"/>
      <c r="E10220"/>
    </row>
    <row r="10221" spans="1:5" x14ac:dyDescent="0.35">
      <c r="A10221"/>
      <c r="E10221"/>
    </row>
    <row r="10222" spans="1:5" x14ac:dyDescent="0.35">
      <c r="A10222"/>
      <c r="E10222"/>
    </row>
    <row r="10223" spans="1:5" x14ac:dyDescent="0.35">
      <c r="A10223"/>
      <c r="E10223"/>
    </row>
    <row r="10224" spans="1:5" x14ac:dyDescent="0.35">
      <c r="A10224"/>
      <c r="E10224"/>
    </row>
    <row r="10225" spans="1:5" x14ac:dyDescent="0.35">
      <c r="A10225"/>
      <c r="E10225"/>
    </row>
    <row r="10226" spans="1:5" x14ac:dyDescent="0.35">
      <c r="A10226"/>
      <c r="E10226"/>
    </row>
    <row r="10227" spans="1:5" x14ac:dyDescent="0.35">
      <c r="A10227"/>
      <c r="E10227"/>
    </row>
    <row r="10228" spans="1:5" x14ac:dyDescent="0.35">
      <c r="A10228"/>
      <c r="E10228"/>
    </row>
    <row r="10229" spans="1:5" x14ac:dyDescent="0.35">
      <c r="A10229"/>
      <c r="E10229"/>
    </row>
    <row r="10230" spans="1:5" x14ac:dyDescent="0.35">
      <c r="A10230"/>
      <c r="E10230"/>
    </row>
    <row r="10231" spans="1:5" x14ac:dyDescent="0.35">
      <c r="A10231"/>
      <c r="E10231"/>
    </row>
    <row r="10232" spans="1:5" x14ac:dyDescent="0.35">
      <c r="A10232"/>
      <c r="E10232"/>
    </row>
    <row r="10233" spans="1:5" x14ac:dyDescent="0.35">
      <c r="A10233"/>
      <c r="E10233"/>
    </row>
    <row r="10234" spans="1:5" x14ac:dyDescent="0.35">
      <c r="A10234"/>
      <c r="E10234"/>
    </row>
    <row r="10235" spans="1:5" x14ac:dyDescent="0.35">
      <c r="A10235"/>
      <c r="E10235"/>
    </row>
    <row r="10236" spans="1:5" x14ac:dyDescent="0.35">
      <c r="A10236"/>
      <c r="E10236"/>
    </row>
    <row r="10237" spans="1:5" x14ac:dyDescent="0.35">
      <c r="A10237"/>
      <c r="E10237"/>
    </row>
    <row r="10238" spans="1:5" x14ac:dyDescent="0.35">
      <c r="A10238"/>
      <c r="E10238"/>
    </row>
    <row r="10239" spans="1:5" x14ac:dyDescent="0.35">
      <c r="A10239"/>
      <c r="E10239"/>
    </row>
    <row r="10240" spans="1:5" x14ac:dyDescent="0.35">
      <c r="A10240"/>
      <c r="E10240"/>
    </row>
    <row r="10241" spans="1:5" x14ac:dyDescent="0.35">
      <c r="A10241"/>
      <c r="E10241"/>
    </row>
    <row r="10242" spans="1:5" x14ac:dyDescent="0.35">
      <c r="A10242"/>
      <c r="E10242"/>
    </row>
    <row r="10243" spans="1:5" x14ac:dyDescent="0.35">
      <c r="A10243"/>
      <c r="E10243"/>
    </row>
    <row r="10244" spans="1:5" x14ac:dyDescent="0.35">
      <c r="A10244"/>
      <c r="E10244"/>
    </row>
    <row r="10245" spans="1:5" x14ac:dyDescent="0.35">
      <c r="A10245"/>
      <c r="E10245"/>
    </row>
    <row r="10246" spans="1:5" x14ac:dyDescent="0.35">
      <c r="A10246"/>
      <c r="E10246"/>
    </row>
    <row r="10247" spans="1:5" x14ac:dyDescent="0.35">
      <c r="A10247"/>
      <c r="E10247"/>
    </row>
    <row r="10248" spans="1:5" x14ac:dyDescent="0.35">
      <c r="A10248"/>
      <c r="E10248"/>
    </row>
    <row r="10249" spans="1:5" x14ac:dyDescent="0.35">
      <c r="A10249"/>
      <c r="E10249"/>
    </row>
    <row r="10250" spans="1:5" x14ac:dyDescent="0.35">
      <c r="A10250"/>
      <c r="E10250"/>
    </row>
    <row r="10251" spans="1:5" x14ac:dyDescent="0.35">
      <c r="A10251"/>
      <c r="E10251"/>
    </row>
    <row r="10252" spans="1:5" x14ac:dyDescent="0.35">
      <c r="A10252"/>
      <c r="E10252"/>
    </row>
    <row r="10253" spans="1:5" x14ac:dyDescent="0.35">
      <c r="A10253"/>
      <c r="E10253"/>
    </row>
    <row r="10254" spans="1:5" x14ac:dyDescent="0.35">
      <c r="A10254"/>
      <c r="E10254"/>
    </row>
    <row r="10255" spans="1:5" x14ac:dyDescent="0.35">
      <c r="A10255"/>
      <c r="E10255"/>
    </row>
    <row r="10256" spans="1:5" x14ac:dyDescent="0.35">
      <c r="A10256"/>
      <c r="E10256"/>
    </row>
    <row r="10257" spans="1:5" x14ac:dyDescent="0.35">
      <c r="A10257"/>
      <c r="E10257"/>
    </row>
    <row r="10258" spans="1:5" x14ac:dyDescent="0.35">
      <c r="A10258"/>
      <c r="E10258"/>
    </row>
    <row r="10259" spans="1:5" x14ac:dyDescent="0.35">
      <c r="A10259"/>
      <c r="E10259"/>
    </row>
    <row r="10260" spans="1:5" x14ac:dyDescent="0.35">
      <c r="A10260"/>
      <c r="E10260"/>
    </row>
    <row r="10261" spans="1:5" x14ac:dyDescent="0.35">
      <c r="A10261"/>
      <c r="E10261"/>
    </row>
    <row r="10262" spans="1:5" x14ac:dyDescent="0.35">
      <c r="A10262"/>
      <c r="E10262"/>
    </row>
    <row r="10263" spans="1:5" x14ac:dyDescent="0.35">
      <c r="A10263"/>
      <c r="E10263"/>
    </row>
    <row r="10264" spans="1:5" x14ac:dyDescent="0.35">
      <c r="A10264"/>
      <c r="E10264"/>
    </row>
    <row r="10265" spans="1:5" x14ac:dyDescent="0.35">
      <c r="A10265"/>
      <c r="E10265"/>
    </row>
    <row r="10266" spans="1:5" x14ac:dyDescent="0.35">
      <c r="A10266"/>
      <c r="E10266"/>
    </row>
    <row r="10267" spans="1:5" x14ac:dyDescent="0.35">
      <c r="A10267"/>
      <c r="E10267"/>
    </row>
    <row r="10268" spans="1:5" x14ac:dyDescent="0.35">
      <c r="A10268"/>
      <c r="E10268"/>
    </row>
    <row r="10269" spans="1:5" x14ac:dyDescent="0.35">
      <c r="A10269"/>
      <c r="E10269"/>
    </row>
    <row r="10270" spans="1:5" x14ac:dyDescent="0.35">
      <c r="A10270"/>
      <c r="E10270"/>
    </row>
    <row r="10271" spans="1:5" x14ac:dyDescent="0.35">
      <c r="A10271"/>
      <c r="E10271"/>
    </row>
    <row r="10272" spans="1:5" x14ac:dyDescent="0.35">
      <c r="A10272"/>
      <c r="E10272"/>
    </row>
    <row r="10273" spans="1:5" x14ac:dyDescent="0.35">
      <c r="A10273"/>
      <c r="E10273"/>
    </row>
    <row r="10274" spans="1:5" x14ac:dyDescent="0.35">
      <c r="A10274"/>
      <c r="E10274"/>
    </row>
    <row r="10275" spans="1:5" x14ac:dyDescent="0.35">
      <c r="A10275"/>
      <c r="E10275"/>
    </row>
    <row r="10276" spans="1:5" x14ac:dyDescent="0.35">
      <c r="A10276"/>
      <c r="E10276"/>
    </row>
    <row r="10277" spans="1:5" x14ac:dyDescent="0.35">
      <c r="A10277"/>
      <c r="E10277"/>
    </row>
    <row r="10278" spans="1:5" x14ac:dyDescent="0.35">
      <c r="A10278"/>
      <c r="E10278"/>
    </row>
    <row r="10279" spans="1:5" x14ac:dyDescent="0.35">
      <c r="A10279"/>
      <c r="E10279"/>
    </row>
    <row r="10280" spans="1:5" x14ac:dyDescent="0.35">
      <c r="A10280"/>
      <c r="E10280"/>
    </row>
    <row r="10281" spans="1:5" x14ac:dyDescent="0.35">
      <c r="A10281"/>
      <c r="E10281"/>
    </row>
    <row r="10282" spans="1:5" x14ac:dyDescent="0.35">
      <c r="A10282"/>
      <c r="E10282"/>
    </row>
    <row r="10283" spans="1:5" x14ac:dyDescent="0.35">
      <c r="A10283"/>
      <c r="E10283"/>
    </row>
    <row r="10284" spans="1:5" x14ac:dyDescent="0.35">
      <c r="A10284"/>
      <c r="E10284"/>
    </row>
    <row r="10285" spans="1:5" x14ac:dyDescent="0.35">
      <c r="A10285"/>
      <c r="E10285"/>
    </row>
    <row r="10286" spans="1:5" x14ac:dyDescent="0.35">
      <c r="A10286"/>
      <c r="E10286"/>
    </row>
    <row r="10287" spans="1:5" x14ac:dyDescent="0.35">
      <c r="A10287"/>
      <c r="E10287"/>
    </row>
    <row r="10288" spans="1:5" x14ac:dyDescent="0.35">
      <c r="A10288"/>
      <c r="E10288"/>
    </row>
    <row r="10289" spans="1:5" x14ac:dyDescent="0.35">
      <c r="A10289"/>
      <c r="E10289"/>
    </row>
    <row r="10290" spans="1:5" x14ac:dyDescent="0.35">
      <c r="A10290"/>
      <c r="E10290"/>
    </row>
    <row r="10291" spans="1:5" x14ac:dyDescent="0.35">
      <c r="A10291"/>
      <c r="E10291"/>
    </row>
    <row r="10292" spans="1:5" x14ac:dyDescent="0.35">
      <c r="A10292"/>
      <c r="E10292"/>
    </row>
    <row r="10293" spans="1:5" x14ac:dyDescent="0.35">
      <c r="A10293"/>
      <c r="E10293"/>
    </row>
    <row r="10294" spans="1:5" x14ac:dyDescent="0.35">
      <c r="A10294"/>
      <c r="E10294"/>
    </row>
    <row r="10295" spans="1:5" x14ac:dyDescent="0.35">
      <c r="A10295"/>
      <c r="E10295"/>
    </row>
    <row r="10296" spans="1:5" x14ac:dyDescent="0.35">
      <c r="A10296"/>
      <c r="E10296"/>
    </row>
    <row r="10297" spans="1:5" x14ac:dyDescent="0.35">
      <c r="A10297"/>
      <c r="E10297"/>
    </row>
    <row r="10298" spans="1:5" x14ac:dyDescent="0.35">
      <c r="A10298"/>
      <c r="E10298"/>
    </row>
    <row r="10299" spans="1:5" x14ac:dyDescent="0.35">
      <c r="A10299"/>
      <c r="E10299"/>
    </row>
    <row r="10300" spans="1:5" x14ac:dyDescent="0.35">
      <c r="A10300"/>
      <c r="E10300"/>
    </row>
    <row r="10301" spans="1:5" x14ac:dyDescent="0.35">
      <c r="A10301"/>
      <c r="E10301"/>
    </row>
    <row r="10302" spans="1:5" x14ac:dyDescent="0.35">
      <c r="A10302"/>
      <c r="E10302"/>
    </row>
    <row r="10303" spans="1:5" x14ac:dyDescent="0.35">
      <c r="A10303"/>
      <c r="E10303"/>
    </row>
    <row r="10304" spans="1:5" x14ac:dyDescent="0.35">
      <c r="A10304"/>
      <c r="E10304"/>
    </row>
    <row r="10305" spans="1:5" x14ac:dyDescent="0.35">
      <c r="A10305"/>
      <c r="E10305"/>
    </row>
    <row r="10306" spans="1:5" x14ac:dyDescent="0.35">
      <c r="A10306"/>
      <c r="E10306"/>
    </row>
    <row r="10307" spans="1:5" x14ac:dyDescent="0.35">
      <c r="A10307"/>
      <c r="E10307"/>
    </row>
    <row r="10308" spans="1:5" x14ac:dyDescent="0.35">
      <c r="A10308"/>
      <c r="E10308"/>
    </row>
    <row r="10309" spans="1:5" x14ac:dyDescent="0.35">
      <c r="A10309"/>
      <c r="E10309"/>
    </row>
    <row r="10310" spans="1:5" x14ac:dyDescent="0.35">
      <c r="A10310"/>
      <c r="E10310"/>
    </row>
    <row r="10311" spans="1:5" x14ac:dyDescent="0.35">
      <c r="A10311"/>
      <c r="E10311"/>
    </row>
    <row r="10312" spans="1:5" x14ac:dyDescent="0.35">
      <c r="A10312"/>
      <c r="E10312"/>
    </row>
    <row r="10313" spans="1:5" x14ac:dyDescent="0.35">
      <c r="A10313"/>
      <c r="E10313"/>
    </row>
    <row r="10314" spans="1:5" x14ac:dyDescent="0.35">
      <c r="A10314"/>
      <c r="E10314"/>
    </row>
    <row r="10315" spans="1:5" x14ac:dyDescent="0.35">
      <c r="A10315"/>
      <c r="E10315"/>
    </row>
    <row r="10316" spans="1:5" x14ac:dyDescent="0.35">
      <c r="A10316"/>
      <c r="E10316"/>
    </row>
    <row r="10317" spans="1:5" x14ac:dyDescent="0.35">
      <c r="A10317"/>
      <c r="E10317"/>
    </row>
    <row r="10318" spans="1:5" x14ac:dyDescent="0.35">
      <c r="A10318"/>
      <c r="E10318"/>
    </row>
    <row r="10319" spans="1:5" x14ac:dyDescent="0.35">
      <c r="A10319"/>
      <c r="E10319"/>
    </row>
    <row r="10320" spans="1:5" x14ac:dyDescent="0.35">
      <c r="A10320"/>
      <c r="E10320"/>
    </row>
    <row r="10321" spans="1:5" x14ac:dyDescent="0.35">
      <c r="A10321"/>
      <c r="E10321"/>
    </row>
    <row r="10322" spans="1:5" x14ac:dyDescent="0.35">
      <c r="A10322"/>
      <c r="E10322"/>
    </row>
    <row r="10323" spans="1:5" x14ac:dyDescent="0.35">
      <c r="A10323"/>
      <c r="E10323"/>
    </row>
    <row r="10324" spans="1:5" x14ac:dyDescent="0.35">
      <c r="A10324"/>
      <c r="E10324"/>
    </row>
    <row r="10325" spans="1:5" x14ac:dyDescent="0.35">
      <c r="A10325"/>
      <c r="E10325"/>
    </row>
    <row r="10326" spans="1:5" x14ac:dyDescent="0.35">
      <c r="A10326"/>
      <c r="E10326"/>
    </row>
    <row r="10327" spans="1:5" x14ac:dyDescent="0.35">
      <c r="A10327"/>
      <c r="E10327"/>
    </row>
    <row r="10328" spans="1:5" x14ac:dyDescent="0.35">
      <c r="A10328"/>
      <c r="E10328"/>
    </row>
    <row r="10329" spans="1:5" x14ac:dyDescent="0.35">
      <c r="A10329"/>
      <c r="E10329"/>
    </row>
    <row r="10330" spans="1:5" x14ac:dyDescent="0.35">
      <c r="A10330"/>
      <c r="E10330"/>
    </row>
    <row r="10331" spans="1:5" x14ac:dyDescent="0.35">
      <c r="A10331"/>
      <c r="E10331"/>
    </row>
    <row r="10332" spans="1:5" x14ac:dyDescent="0.35">
      <c r="A10332"/>
      <c r="E10332"/>
    </row>
    <row r="10333" spans="1:5" x14ac:dyDescent="0.35">
      <c r="A10333"/>
      <c r="E10333"/>
    </row>
    <row r="10334" spans="1:5" x14ac:dyDescent="0.35">
      <c r="A10334"/>
      <c r="E10334"/>
    </row>
    <row r="10335" spans="1:5" x14ac:dyDescent="0.35">
      <c r="A10335"/>
      <c r="E10335"/>
    </row>
    <row r="10336" spans="1:5" x14ac:dyDescent="0.35">
      <c r="A10336"/>
      <c r="E10336"/>
    </row>
    <row r="10337" spans="1:5" x14ac:dyDescent="0.35">
      <c r="A10337"/>
      <c r="E10337"/>
    </row>
    <row r="10338" spans="1:5" x14ac:dyDescent="0.35">
      <c r="A10338"/>
      <c r="E10338"/>
    </row>
    <row r="10339" spans="1:5" x14ac:dyDescent="0.35">
      <c r="A10339"/>
      <c r="E10339"/>
    </row>
    <row r="10340" spans="1:5" x14ac:dyDescent="0.35">
      <c r="A10340"/>
      <c r="E10340"/>
    </row>
    <row r="10341" spans="1:5" x14ac:dyDescent="0.35">
      <c r="A10341"/>
      <c r="E10341"/>
    </row>
    <row r="10342" spans="1:5" x14ac:dyDescent="0.35">
      <c r="A10342"/>
      <c r="E10342"/>
    </row>
    <row r="10343" spans="1:5" x14ac:dyDescent="0.35">
      <c r="A10343"/>
      <c r="E10343"/>
    </row>
    <row r="10344" spans="1:5" x14ac:dyDescent="0.35">
      <c r="A10344"/>
      <c r="E10344"/>
    </row>
    <row r="10345" spans="1:5" x14ac:dyDescent="0.35">
      <c r="A10345"/>
      <c r="E10345"/>
    </row>
    <row r="10346" spans="1:5" x14ac:dyDescent="0.35">
      <c r="A10346"/>
      <c r="E10346"/>
    </row>
    <row r="10347" spans="1:5" x14ac:dyDescent="0.35">
      <c r="A10347"/>
      <c r="E10347"/>
    </row>
    <row r="10348" spans="1:5" x14ac:dyDescent="0.35">
      <c r="A10348"/>
      <c r="E10348"/>
    </row>
    <row r="10349" spans="1:5" x14ac:dyDescent="0.35">
      <c r="A10349"/>
      <c r="E10349"/>
    </row>
    <row r="10350" spans="1:5" x14ac:dyDescent="0.35">
      <c r="A10350"/>
      <c r="E10350"/>
    </row>
    <row r="10351" spans="1:5" x14ac:dyDescent="0.35">
      <c r="A10351"/>
      <c r="E10351"/>
    </row>
    <row r="10352" spans="1:5" x14ac:dyDescent="0.35">
      <c r="A10352"/>
      <c r="E10352"/>
    </row>
    <row r="10353" spans="1:5" x14ac:dyDescent="0.35">
      <c r="A10353"/>
      <c r="E10353"/>
    </row>
    <row r="10354" spans="1:5" x14ac:dyDescent="0.35">
      <c r="A10354"/>
      <c r="E10354"/>
    </row>
    <row r="10355" spans="1:5" x14ac:dyDescent="0.35">
      <c r="A10355"/>
      <c r="E10355"/>
    </row>
    <row r="10356" spans="1:5" x14ac:dyDescent="0.35">
      <c r="A10356"/>
      <c r="E10356"/>
    </row>
    <row r="10357" spans="1:5" x14ac:dyDescent="0.35">
      <c r="A10357"/>
      <c r="E10357"/>
    </row>
    <row r="10358" spans="1:5" x14ac:dyDescent="0.35">
      <c r="A10358"/>
      <c r="E10358"/>
    </row>
    <row r="10359" spans="1:5" x14ac:dyDescent="0.35">
      <c r="A10359"/>
      <c r="E10359"/>
    </row>
    <row r="10360" spans="1:5" x14ac:dyDescent="0.35">
      <c r="A10360"/>
      <c r="E10360"/>
    </row>
    <row r="10361" spans="1:5" x14ac:dyDescent="0.35">
      <c r="A10361"/>
      <c r="E10361"/>
    </row>
    <row r="10362" spans="1:5" x14ac:dyDescent="0.35">
      <c r="A10362"/>
      <c r="E10362"/>
    </row>
    <row r="10363" spans="1:5" x14ac:dyDescent="0.35">
      <c r="A10363"/>
      <c r="E10363"/>
    </row>
    <row r="10364" spans="1:5" x14ac:dyDescent="0.35">
      <c r="A10364"/>
      <c r="E10364"/>
    </row>
    <row r="10365" spans="1:5" x14ac:dyDescent="0.35">
      <c r="A10365"/>
      <c r="E10365"/>
    </row>
    <row r="10366" spans="1:5" x14ac:dyDescent="0.35">
      <c r="A10366"/>
      <c r="E10366"/>
    </row>
    <row r="10367" spans="1:5" x14ac:dyDescent="0.35">
      <c r="A10367"/>
      <c r="E10367"/>
    </row>
    <row r="10368" spans="1:5" x14ac:dyDescent="0.35">
      <c r="A10368"/>
      <c r="E10368"/>
    </row>
    <row r="10369" spans="1:5" x14ac:dyDescent="0.35">
      <c r="A10369"/>
      <c r="E10369"/>
    </row>
    <row r="10370" spans="1:5" x14ac:dyDescent="0.35">
      <c r="A10370"/>
      <c r="E10370"/>
    </row>
    <row r="10371" spans="1:5" x14ac:dyDescent="0.35">
      <c r="A10371"/>
      <c r="E10371"/>
    </row>
    <row r="10372" spans="1:5" x14ac:dyDescent="0.35">
      <c r="A10372"/>
      <c r="E10372"/>
    </row>
    <row r="10373" spans="1:5" x14ac:dyDescent="0.35">
      <c r="A10373"/>
      <c r="E10373"/>
    </row>
    <row r="10374" spans="1:5" x14ac:dyDescent="0.35">
      <c r="A10374"/>
      <c r="E10374"/>
    </row>
    <row r="10375" spans="1:5" x14ac:dyDescent="0.35">
      <c r="A10375"/>
      <c r="E10375"/>
    </row>
    <row r="10376" spans="1:5" x14ac:dyDescent="0.35">
      <c r="A10376"/>
      <c r="E10376"/>
    </row>
    <row r="10377" spans="1:5" x14ac:dyDescent="0.35">
      <c r="A10377"/>
      <c r="E10377"/>
    </row>
    <row r="10378" spans="1:5" x14ac:dyDescent="0.35">
      <c r="A10378"/>
      <c r="E10378"/>
    </row>
    <row r="10379" spans="1:5" x14ac:dyDescent="0.35">
      <c r="A10379"/>
      <c r="E10379"/>
    </row>
    <row r="10380" spans="1:5" x14ac:dyDescent="0.35">
      <c r="A10380"/>
      <c r="E10380"/>
    </row>
    <row r="10381" spans="1:5" x14ac:dyDescent="0.35">
      <c r="A10381"/>
      <c r="E10381"/>
    </row>
    <row r="10382" spans="1:5" x14ac:dyDescent="0.35">
      <c r="A10382"/>
      <c r="E10382"/>
    </row>
    <row r="10383" spans="1:5" x14ac:dyDescent="0.35">
      <c r="A10383"/>
      <c r="E10383"/>
    </row>
    <row r="10384" spans="1:5" x14ac:dyDescent="0.35">
      <c r="A10384"/>
      <c r="E10384"/>
    </row>
    <row r="10385" spans="1:5" x14ac:dyDescent="0.35">
      <c r="A10385"/>
      <c r="E10385"/>
    </row>
    <row r="10386" spans="1:5" x14ac:dyDescent="0.35">
      <c r="A10386"/>
      <c r="E10386"/>
    </row>
    <row r="10387" spans="1:5" x14ac:dyDescent="0.35">
      <c r="A10387"/>
      <c r="E10387"/>
    </row>
    <row r="10388" spans="1:5" x14ac:dyDescent="0.35">
      <c r="A10388"/>
      <c r="E10388"/>
    </row>
    <row r="10389" spans="1:5" x14ac:dyDescent="0.35">
      <c r="A10389"/>
      <c r="E10389"/>
    </row>
    <row r="10390" spans="1:5" x14ac:dyDescent="0.35">
      <c r="A10390"/>
      <c r="E10390"/>
    </row>
    <row r="10391" spans="1:5" x14ac:dyDescent="0.35">
      <c r="A10391"/>
      <c r="E10391"/>
    </row>
    <row r="10392" spans="1:5" x14ac:dyDescent="0.35">
      <c r="A10392"/>
      <c r="E10392"/>
    </row>
    <row r="10393" spans="1:5" x14ac:dyDescent="0.35">
      <c r="A10393"/>
      <c r="E10393"/>
    </row>
    <row r="10394" spans="1:5" x14ac:dyDescent="0.35">
      <c r="A10394"/>
      <c r="E10394"/>
    </row>
    <row r="10395" spans="1:5" x14ac:dyDescent="0.35">
      <c r="A10395"/>
      <c r="E10395"/>
    </row>
    <row r="10396" spans="1:5" x14ac:dyDescent="0.35">
      <c r="A10396"/>
      <c r="E10396"/>
    </row>
    <row r="10397" spans="1:5" x14ac:dyDescent="0.35">
      <c r="A10397"/>
      <c r="E10397"/>
    </row>
    <row r="10398" spans="1:5" x14ac:dyDescent="0.35">
      <c r="A10398"/>
      <c r="E10398"/>
    </row>
    <row r="10399" spans="1:5" x14ac:dyDescent="0.35">
      <c r="A10399"/>
      <c r="E10399"/>
    </row>
    <row r="10400" spans="1:5" x14ac:dyDescent="0.35">
      <c r="A10400"/>
      <c r="E10400"/>
    </row>
    <row r="10401" spans="1:5" x14ac:dyDescent="0.35">
      <c r="A10401"/>
      <c r="E10401"/>
    </row>
    <row r="10402" spans="1:5" x14ac:dyDescent="0.35">
      <c r="A10402"/>
      <c r="E10402"/>
    </row>
    <row r="10403" spans="1:5" x14ac:dyDescent="0.35">
      <c r="A10403"/>
      <c r="E10403"/>
    </row>
    <row r="10404" spans="1:5" x14ac:dyDescent="0.35">
      <c r="A10404"/>
      <c r="E10404"/>
    </row>
    <row r="10405" spans="1:5" x14ac:dyDescent="0.35">
      <c r="A10405"/>
      <c r="E10405"/>
    </row>
    <row r="10406" spans="1:5" x14ac:dyDescent="0.35">
      <c r="A10406"/>
      <c r="E10406"/>
    </row>
    <row r="10407" spans="1:5" x14ac:dyDescent="0.35">
      <c r="A10407"/>
      <c r="E10407"/>
    </row>
    <row r="10408" spans="1:5" x14ac:dyDescent="0.35">
      <c r="A10408"/>
      <c r="E10408"/>
    </row>
    <row r="10409" spans="1:5" x14ac:dyDescent="0.35">
      <c r="A10409"/>
      <c r="E10409"/>
    </row>
    <row r="10410" spans="1:5" x14ac:dyDescent="0.35">
      <c r="A10410"/>
      <c r="E10410"/>
    </row>
    <row r="10411" spans="1:5" x14ac:dyDescent="0.35">
      <c r="A10411"/>
      <c r="E10411"/>
    </row>
    <row r="10412" spans="1:5" x14ac:dyDescent="0.35">
      <c r="A10412"/>
      <c r="E10412"/>
    </row>
    <row r="10413" spans="1:5" x14ac:dyDescent="0.35">
      <c r="A10413"/>
      <c r="E10413"/>
    </row>
    <row r="10414" spans="1:5" x14ac:dyDescent="0.35">
      <c r="A10414"/>
      <c r="E10414"/>
    </row>
    <row r="10415" spans="1:5" x14ac:dyDescent="0.35">
      <c r="A10415"/>
      <c r="E10415"/>
    </row>
    <row r="10416" spans="1:5" x14ac:dyDescent="0.35">
      <c r="A10416"/>
      <c r="E10416"/>
    </row>
    <row r="10417" spans="1:5" x14ac:dyDescent="0.35">
      <c r="A10417"/>
      <c r="E10417"/>
    </row>
    <row r="10418" spans="1:5" x14ac:dyDescent="0.35">
      <c r="A10418"/>
      <c r="E10418"/>
    </row>
    <row r="10419" spans="1:5" x14ac:dyDescent="0.35">
      <c r="A10419"/>
      <c r="E10419"/>
    </row>
    <row r="10420" spans="1:5" x14ac:dyDescent="0.35">
      <c r="A10420"/>
      <c r="E10420"/>
    </row>
    <row r="10421" spans="1:5" x14ac:dyDescent="0.35">
      <c r="A10421"/>
      <c r="E10421"/>
    </row>
    <row r="10422" spans="1:5" x14ac:dyDescent="0.35">
      <c r="A10422"/>
      <c r="E10422"/>
    </row>
    <row r="10423" spans="1:5" x14ac:dyDescent="0.35">
      <c r="A10423"/>
      <c r="E10423"/>
    </row>
    <row r="10424" spans="1:5" x14ac:dyDescent="0.35">
      <c r="A10424"/>
      <c r="E10424"/>
    </row>
    <row r="10425" spans="1:5" x14ac:dyDescent="0.35">
      <c r="A10425"/>
      <c r="E10425"/>
    </row>
    <row r="10426" spans="1:5" x14ac:dyDescent="0.35">
      <c r="A10426"/>
      <c r="E10426"/>
    </row>
    <row r="10427" spans="1:5" x14ac:dyDescent="0.35">
      <c r="A10427"/>
      <c r="E10427"/>
    </row>
    <row r="10428" spans="1:5" x14ac:dyDescent="0.35">
      <c r="A10428"/>
      <c r="E10428"/>
    </row>
    <row r="10429" spans="1:5" x14ac:dyDescent="0.35">
      <c r="A10429"/>
      <c r="E10429"/>
    </row>
    <row r="10430" spans="1:5" x14ac:dyDescent="0.35">
      <c r="A10430"/>
      <c r="E10430"/>
    </row>
    <row r="10431" spans="1:5" x14ac:dyDescent="0.35">
      <c r="A10431"/>
      <c r="E10431"/>
    </row>
    <row r="10432" spans="1:5" x14ac:dyDescent="0.35">
      <c r="A10432"/>
      <c r="E10432"/>
    </row>
    <row r="10433" spans="1:5" x14ac:dyDescent="0.35">
      <c r="A10433"/>
      <c r="E10433"/>
    </row>
    <row r="10434" spans="1:5" x14ac:dyDescent="0.35">
      <c r="A10434"/>
      <c r="E10434"/>
    </row>
    <row r="10435" spans="1:5" x14ac:dyDescent="0.35">
      <c r="A10435"/>
      <c r="E10435"/>
    </row>
    <row r="10436" spans="1:5" x14ac:dyDescent="0.35">
      <c r="A10436"/>
      <c r="E10436"/>
    </row>
    <row r="10437" spans="1:5" x14ac:dyDescent="0.35">
      <c r="A10437"/>
      <c r="E10437"/>
    </row>
    <row r="10438" spans="1:5" x14ac:dyDescent="0.35">
      <c r="A10438"/>
      <c r="E10438"/>
    </row>
    <row r="10439" spans="1:5" x14ac:dyDescent="0.35">
      <c r="A10439"/>
      <c r="E10439"/>
    </row>
    <row r="10440" spans="1:5" x14ac:dyDescent="0.35">
      <c r="A10440"/>
      <c r="E10440"/>
    </row>
    <row r="10441" spans="1:5" x14ac:dyDescent="0.35">
      <c r="A10441"/>
      <c r="E10441"/>
    </row>
    <row r="10442" spans="1:5" x14ac:dyDescent="0.35">
      <c r="A10442"/>
      <c r="E10442"/>
    </row>
    <row r="10443" spans="1:5" x14ac:dyDescent="0.35">
      <c r="A10443"/>
      <c r="E10443"/>
    </row>
    <row r="10444" spans="1:5" x14ac:dyDescent="0.35">
      <c r="A10444"/>
      <c r="E10444"/>
    </row>
    <row r="10445" spans="1:5" x14ac:dyDescent="0.35">
      <c r="A10445"/>
      <c r="E10445"/>
    </row>
    <row r="10446" spans="1:5" x14ac:dyDescent="0.35">
      <c r="A10446"/>
      <c r="E10446"/>
    </row>
    <row r="10447" spans="1:5" x14ac:dyDescent="0.35">
      <c r="A10447"/>
      <c r="E10447"/>
    </row>
    <row r="10448" spans="1:5" x14ac:dyDescent="0.35">
      <c r="A10448"/>
      <c r="E10448"/>
    </row>
    <row r="10449" spans="1:5" x14ac:dyDescent="0.35">
      <c r="A10449"/>
      <c r="E10449"/>
    </row>
    <row r="10450" spans="1:5" x14ac:dyDescent="0.35">
      <c r="A10450"/>
      <c r="E10450"/>
    </row>
    <row r="10451" spans="1:5" x14ac:dyDescent="0.35">
      <c r="A10451"/>
      <c r="E10451"/>
    </row>
    <row r="10452" spans="1:5" x14ac:dyDescent="0.35">
      <c r="A10452"/>
      <c r="E10452"/>
    </row>
    <row r="10453" spans="1:5" x14ac:dyDescent="0.35">
      <c r="A10453"/>
      <c r="E10453"/>
    </row>
    <row r="10454" spans="1:5" x14ac:dyDescent="0.35">
      <c r="A10454"/>
      <c r="E10454"/>
    </row>
    <row r="10455" spans="1:5" x14ac:dyDescent="0.35">
      <c r="A10455"/>
      <c r="E10455"/>
    </row>
    <row r="10456" spans="1:5" x14ac:dyDescent="0.35">
      <c r="A10456"/>
      <c r="E10456"/>
    </row>
    <row r="10457" spans="1:5" x14ac:dyDescent="0.35">
      <c r="A10457"/>
      <c r="E10457"/>
    </row>
    <row r="10458" spans="1:5" x14ac:dyDescent="0.35">
      <c r="A10458"/>
      <c r="E10458"/>
    </row>
    <row r="10459" spans="1:5" x14ac:dyDescent="0.35">
      <c r="A10459"/>
      <c r="E10459"/>
    </row>
    <row r="10460" spans="1:5" x14ac:dyDescent="0.35">
      <c r="A10460"/>
      <c r="E10460"/>
    </row>
    <row r="10461" spans="1:5" x14ac:dyDescent="0.35">
      <c r="A10461"/>
      <c r="E10461"/>
    </row>
    <row r="10462" spans="1:5" x14ac:dyDescent="0.35">
      <c r="A10462"/>
      <c r="E10462"/>
    </row>
    <row r="10463" spans="1:5" x14ac:dyDescent="0.35">
      <c r="A10463"/>
      <c r="E10463"/>
    </row>
    <row r="10464" spans="1:5" x14ac:dyDescent="0.35">
      <c r="A10464"/>
      <c r="E10464"/>
    </row>
    <row r="10465" spans="1:5" x14ac:dyDescent="0.35">
      <c r="A10465"/>
      <c r="E10465"/>
    </row>
    <row r="10466" spans="1:5" x14ac:dyDescent="0.35">
      <c r="A10466"/>
      <c r="E10466"/>
    </row>
    <row r="10467" spans="1:5" x14ac:dyDescent="0.35">
      <c r="A10467"/>
      <c r="E10467"/>
    </row>
    <row r="10468" spans="1:5" x14ac:dyDescent="0.35">
      <c r="A10468"/>
      <c r="E10468"/>
    </row>
    <row r="10469" spans="1:5" x14ac:dyDescent="0.35">
      <c r="A10469"/>
      <c r="E10469"/>
    </row>
    <row r="10470" spans="1:5" x14ac:dyDescent="0.35">
      <c r="A10470"/>
      <c r="E10470"/>
    </row>
    <row r="10471" spans="1:5" x14ac:dyDescent="0.35">
      <c r="A10471"/>
      <c r="E10471"/>
    </row>
    <row r="10472" spans="1:5" x14ac:dyDescent="0.35">
      <c r="A10472"/>
      <c r="E10472"/>
    </row>
    <row r="10473" spans="1:5" x14ac:dyDescent="0.35">
      <c r="A10473"/>
      <c r="E10473"/>
    </row>
    <row r="10474" spans="1:5" x14ac:dyDescent="0.35">
      <c r="A10474"/>
      <c r="E10474"/>
    </row>
    <row r="10475" spans="1:5" x14ac:dyDescent="0.35">
      <c r="A10475"/>
      <c r="E10475"/>
    </row>
    <row r="10476" spans="1:5" x14ac:dyDescent="0.35">
      <c r="A10476"/>
      <c r="E10476"/>
    </row>
    <row r="10477" spans="1:5" x14ac:dyDescent="0.35">
      <c r="A10477"/>
      <c r="E10477"/>
    </row>
    <row r="10478" spans="1:5" x14ac:dyDescent="0.35">
      <c r="A10478"/>
      <c r="E10478"/>
    </row>
    <row r="10479" spans="1:5" x14ac:dyDescent="0.35">
      <c r="A10479"/>
      <c r="E10479"/>
    </row>
    <row r="10480" spans="1:5" x14ac:dyDescent="0.35">
      <c r="A10480"/>
      <c r="E10480"/>
    </row>
    <row r="10481" spans="1:5" x14ac:dyDescent="0.35">
      <c r="A10481"/>
      <c r="E10481"/>
    </row>
    <row r="10482" spans="1:5" x14ac:dyDescent="0.35">
      <c r="A10482"/>
      <c r="E10482"/>
    </row>
    <row r="10483" spans="1:5" x14ac:dyDescent="0.35">
      <c r="A10483"/>
      <c r="E10483"/>
    </row>
    <row r="10484" spans="1:5" x14ac:dyDescent="0.35">
      <c r="A10484"/>
      <c r="E10484"/>
    </row>
    <row r="10485" spans="1:5" x14ac:dyDescent="0.35">
      <c r="A10485"/>
      <c r="E10485"/>
    </row>
    <row r="10486" spans="1:5" x14ac:dyDescent="0.35">
      <c r="A10486"/>
      <c r="E10486"/>
    </row>
    <row r="10487" spans="1:5" x14ac:dyDescent="0.35">
      <c r="A10487"/>
      <c r="E10487"/>
    </row>
    <row r="10488" spans="1:5" x14ac:dyDescent="0.35">
      <c r="A10488"/>
      <c r="E10488"/>
    </row>
    <row r="10489" spans="1:5" x14ac:dyDescent="0.35">
      <c r="A10489"/>
      <c r="E10489"/>
    </row>
    <row r="10490" spans="1:5" x14ac:dyDescent="0.35">
      <c r="A10490"/>
      <c r="E10490"/>
    </row>
    <row r="10491" spans="1:5" x14ac:dyDescent="0.35">
      <c r="A10491"/>
      <c r="E10491"/>
    </row>
    <row r="10492" spans="1:5" x14ac:dyDescent="0.35">
      <c r="A10492"/>
      <c r="E10492"/>
    </row>
    <row r="10493" spans="1:5" x14ac:dyDescent="0.35">
      <c r="A10493"/>
      <c r="E10493"/>
    </row>
    <row r="10494" spans="1:5" x14ac:dyDescent="0.35">
      <c r="A10494"/>
      <c r="E10494"/>
    </row>
    <row r="10495" spans="1:5" x14ac:dyDescent="0.35">
      <c r="A10495"/>
      <c r="E10495"/>
    </row>
    <row r="10496" spans="1:5" x14ac:dyDescent="0.35">
      <c r="A10496"/>
      <c r="E10496"/>
    </row>
    <row r="10497" spans="1:5" x14ac:dyDescent="0.35">
      <c r="A10497"/>
      <c r="E10497"/>
    </row>
    <row r="10498" spans="1:5" x14ac:dyDescent="0.35">
      <c r="A10498"/>
      <c r="E10498"/>
    </row>
    <row r="10499" spans="1:5" x14ac:dyDescent="0.35">
      <c r="A10499"/>
      <c r="E10499"/>
    </row>
    <row r="10500" spans="1:5" x14ac:dyDescent="0.35">
      <c r="A10500"/>
      <c r="E10500"/>
    </row>
    <row r="10501" spans="1:5" x14ac:dyDescent="0.35">
      <c r="A10501"/>
      <c r="E10501"/>
    </row>
    <row r="10502" spans="1:5" x14ac:dyDescent="0.35">
      <c r="A10502"/>
      <c r="E10502"/>
    </row>
    <row r="10503" spans="1:5" x14ac:dyDescent="0.35">
      <c r="A10503"/>
      <c r="E10503"/>
    </row>
    <row r="10504" spans="1:5" x14ac:dyDescent="0.35">
      <c r="A10504"/>
      <c r="E10504"/>
    </row>
    <row r="10505" spans="1:5" x14ac:dyDescent="0.35">
      <c r="A10505"/>
      <c r="E10505"/>
    </row>
    <row r="10506" spans="1:5" x14ac:dyDescent="0.35">
      <c r="A10506"/>
      <c r="E10506"/>
    </row>
    <row r="10507" spans="1:5" x14ac:dyDescent="0.35">
      <c r="A10507"/>
      <c r="E10507"/>
    </row>
    <row r="10508" spans="1:5" x14ac:dyDescent="0.35">
      <c r="A10508"/>
      <c r="E10508"/>
    </row>
    <row r="10509" spans="1:5" x14ac:dyDescent="0.35">
      <c r="A10509"/>
      <c r="E10509"/>
    </row>
    <row r="10510" spans="1:5" x14ac:dyDescent="0.35">
      <c r="A10510"/>
      <c r="E10510"/>
    </row>
    <row r="10511" spans="1:5" x14ac:dyDescent="0.35">
      <c r="A10511"/>
      <c r="E10511"/>
    </row>
    <row r="10512" spans="1:5" x14ac:dyDescent="0.35">
      <c r="A10512"/>
      <c r="E10512"/>
    </row>
    <row r="10513" spans="1:5" x14ac:dyDescent="0.35">
      <c r="A10513"/>
      <c r="E10513"/>
    </row>
    <row r="10514" spans="1:5" x14ac:dyDescent="0.35">
      <c r="A10514"/>
      <c r="E10514"/>
    </row>
    <row r="10515" spans="1:5" x14ac:dyDescent="0.35">
      <c r="A10515"/>
      <c r="E10515"/>
    </row>
    <row r="10516" spans="1:5" x14ac:dyDescent="0.35">
      <c r="A10516"/>
      <c r="E10516"/>
    </row>
    <row r="10517" spans="1:5" x14ac:dyDescent="0.35">
      <c r="A10517"/>
      <c r="E10517"/>
    </row>
    <row r="10518" spans="1:5" x14ac:dyDescent="0.35">
      <c r="A10518"/>
      <c r="E10518"/>
    </row>
    <row r="10519" spans="1:5" x14ac:dyDescent="0.35">
      <c r="A10519"/>
      <c r="E10519"/>
    </row>
    <row r="10520" spans="1:5" x14ac:dyDescent="0.35">
      <c r="A10520"/>
      <c r="E10520"/>
    </row>
    <row r="10521" spans="1:5" x14ac:dyDescent="0.35">
      <c r="A10521"/>
      <c r="E10521"/>
    </row>
    <row r="10522" spans="1:5" x14ac:dyDescent="0.35">
      <c r="A10522"/>
      <c r="E10522"/>
    </row>
    <row r="10523" spans="1:5" x14ac:dyDescent="0.35">
      <c r="A10523"/>
      <c r="E10523"/>
    </row>
    <row r="10524" spans="1:5" x14ac:dyDescent="0.35">
      <c r="A10524"/>
      <c r="E10524"/>
    </row>
    <row r="10525" spans="1:5" x14ac:dyDescent="0.35">
      <c r="A10525"/>
      <c r="E10525"/>
    </row>
    <row r="10526" spans="1:5" x14ac:dyDescent="0.35">
      <c r="A10526"/>
      <c r="E10526"/>
    </row>
    <row r="10527" spans="1:5" x14ac:dyDescent="0.35">
      <c r="A10527"/>
      <c r="E10527"/>
    </row>
    <row r="10528" spans="1:5" x14ac:dyDescent="0.35">
      <c r="A10528"/>
      <c r="E10528"/>
    </row>
    <row r="10529" spans="1:5" x14ac:dyDescent="0.35">
      <c r="A10529"/>
      <c r="E10529"/>
    </row>
    <row r="10530" spans="1:5" x14ac:dyDescent="0.35">
      <c r="A10530"/>
      <c r="E10530"/>
    </row>
    <row r="10531" spans="1:5" x14ac:dyDescent="0.35">
      <c r="A10531"/>
      <c r="E10531"/>
    </row>
    <row r="10532" spans="1:5" x14ac:dyDescent="0.35">
      <c r="A10532"/>
      <c r="E10532"/>
    </row>
    <row r="10533" spans="1:5" x14ac:dyDescent="0.35">
      <c r="A10533"/>
      <c r="E10533"/>
    </row>
    <row r="10534" spans="1:5" x14ac:dyDescent="0.35">
      <c r="A10534"/>
      <c r="E10534"/>
    </row>
    <row r="10535" spans="1:5" x14ac:dyDescent="0.35">
      <c r="A10535"/>
      <c r="E10535"/>
    </row>
    <row r="10536" spans="1:5" x14ac:dyDescent="0.35">
      <c r="A10536"/>
      <c r="E10536"/>
    </row>
    <row r="10537" spans="1:5" x14ac:dyDescent="0.35">
      <c r="A10537"/>
      <c r="E10537"/>
    </row>
    <row r="10538" spans="1:5" x14ac:dyDescent="0.35">
      <c r="A10538"/>
      <c r="E10538"/>
    </row>
    <row r="10539" spans="1:5" x14ac:dyDescent="0.35">
      <c r="A10539"/>
      <c r="E10539"/>
    </row>
    <row r="10540" spans="1:5" x14ac:dyDescent="0.35">
      <c r="A10540"/>
      <c r="E10540"/>
    </row>
    <row r="10541" spans="1:5" x14ac:dyDescent="0.35">
      <c r="A10541"/>
      <c r="E10541"/>
    </row>
    <row r="10542" spans="1:5" x14ac:dyDescent="0.35">
      <c r="A10542"/>
      <c r="E10542"/>
    </row>
    <row r="10543" spans="1:5" x14ac:dyDescent="0.35">
      <c r="A10543"/>
      <c r="E10543"/>
    </row>
    <row r="10544" spans="1:5" x14ac:dyDescent="0.35">
      <c r="A10544"/>
      <c r="E10544"/>
    </row>
    <row r="10545" spans="1:5" x14ac:dyDescent="0.35">
      <c r="A10545"/>
      <c r="E10545"/>
    </row>
    <row r="10546" spans="1:5" x14ac:dyDescent="0.35">
      <c r="A10546"/>
      <c r="E10546"/>
    </row>
    <row r="10547" spans="1:5" x14ac:dyDescent="0.35">
      <c r="A10547"/>
      <c r="E10547"/>
    </row>
    <row r="10548" spans="1:5" x14ac:dyDescent="0.35">
      <c r="A10548"/>
      <c r="E10548"/>
    </row>
    <row r="10549" spans="1:5" x14ac:dyDescent="0.35">
      <c r="A10549"/>
      <c r="E10549"/>
    </row>
    <row r="10550" spans="1:5" x14ac:dyDescent="0.35">
      <c r="A10550"/>
      <c r="E10550"/>
    </row>
    <row r="10551" spans="1:5" x14ac:dyDescent="0.35">
      <c r="A10551"/>
      <c r="E10551"/>
    </row>
    <row r="10552" spans="1:5" x14ac:dyDescent="0.35">
      <c r="A10552"/>
      <c r="E10552"/>
    </row>
    <row r="10553" spans="1:5" x14ac:dyDescent="0.35">
      <c r="A10553"/>
      <c r="E10553"/>
    </row>
    <row r="10554" spans="1:5" x14ac:dyDescent="0.35">
      <c r="A10554"/>
      <c r="E10554"/>
    </row>
    <row r="10555" spans="1:5" x14ac:dyDescent="0.35">
      <c r="A10555"/>
      <c r="E10555"/>
    </row>
    <row r="10556" spans="1:5" x14ac:dyDescent="0.35">
      <c r="A10556"/>
      <c r="E10556"/>
    </row>
    <row r="10557" spans="1:5" x14ac:dyDescent="0.35">
      <c r="A10557"/>
      <c r="E10557"/>
    </row>
    <row r="10558" spans="1:5" x14ac:dyDescent="0.35">
      <c r="A10558"/>
      <c r="E10558"/>
    </row>
    <row r="10559" spans="1:5" x14ac:dyDescent="0.35">
      <c r="A10559"/>
      <c r="E10559"/>
    </row>
    <row r="10560" spans="1:5" x14ac:dyDescent="0.35">
      <c r="A10560"/>
      <c r="E10560"/>
    </row>
    <row r="10561" spans="1:5" x14ac:dyDescent="0.35">
      <c r="A10561"/>
      <c r="E10561"/>
    </row>
    <row r="10562" spans="1:5" x14ac:dyDescent="0.35">
      <c r="A10562"/>
      <c r="E10562"/>
    </row>
    <row r="10563" spans="1:5" x14ac:dyDescent="0.35">
      <c r="A10563"/>
      <c r="E10563"/>
    </row>
    <row r="10564" spans="1:5" x14ac:dyDescent="0.35">
      <c r="A10564"/>
      <c r="E10564"/>
    </row>
    <row r="10565" spans="1:5" x14ac:dyDescent="0.35">
      <c r="A10565"/>
      <c r="E10565"/>
    </row>
    <row r="10566" spans="1:5" x14ac:dyDescent="0.35">
      <c r="A10566"/>
      <c r="E10566"/>
    </row>
    <row r="10567" spans="1:5" x14ac:dyDescent="0.35">
      <c r="A10567"/>
      <c r="E10567"/>
    </row>
    <row r="10568" spans="1:5" x14ac:dyDescent="0.35">
      <c r="A10568"/>
      <c r="E10568"/>
    </row>
    <row r="10569" spans="1:5" x14ac:dyDescent="0.35">
      <c r="A10569"/>
      <c r="E10569"/>
    </row>
    <row r="10570" spans="1:5" x14ac:dyDescent="0.35">
      <c r="A10570"/>
      <c r="E10570"/>
    </row>
    <row r="10571" spans="1:5" x14ac:dyDescent="0.35">
      <c r="A10571"/>
      <c r="E10571"/>
    </row>
    <row r="10572" spans="1:5" x14ac:dyDescent="0.35">
      <c r="A10572"/>
      <c r="E10572"/>
    </row>
    <row r="10573" spans="1:5" x14ac:dyDescent="0.35">
      <c r="A10573"/>
      <c r="E10573"/>
    </row>
    <row r="10574" spans="1:5" x14ac:dyDescent="0.35">
      <c r="A10574"/>
      <c r="E10574"/>
    </row>
    <row r="10575" spans="1:5" x14ac:dyDescent="0.35">
      <c r="A10575"/>
      <c r="E10575"/>
    </row>
    <row r="10576" spans="1:5" x14ac:dyDescent="0.35">
      <c r="A10576"/>
      <c r="E10576"/>
    </row>
    <row r="10577" spans="1:5" x14ac:dyDescent="0.35">
      <c r="A10577"/>
      <c r="E10577"/>
    </row>
    <row r="10578" spans="1:5" x14ac:dyDescent="0.35">
      <c r="A10578"/>
      <c r="E10578"/>
    </row>
    <row r="10579" spans="1:5" x14ac:dyDescent="0.35">
      <c r="A10579"/>
      <c r="E10579"/>
    </row>
    <row r="10580" spans="1:5" x14ac:dyDescent="0.35">
      <c r="A10580"/>
      <c r="E10580"/>
    </row>
    <row r="10581" spans="1:5" x14ac:dyDescent="0.35">
      <c r="A10581"/>
      <c r="E10581"/>
    </row>
    <row r="10582" spans="1:5" x14ac:dyDescent="0.35">
      <c r="A10582"/>
      <c r="E10582"/>
    </row>
    <row r="10583" spans="1:5" x14ac:dyDescent="0.35">
      <c r="A10583"/>
      <c r="E10583"/>
    </row>
    <row r="10584" spans="1:5" x14ac:dyDescent="0.35">
      <c r="A10584"/>
      <c r="E10584"/>
    </row>
    <row r="10585" spans="1:5" x14ac:dyDescent="0.35">
      <c r="A10585"/>
      <c r="E10585"/>
    </row>
    <row r="10586" spans="1:5" x14ac:dyDescent="0.35">
      <c r="A10586"/>
      <c r="E10586"/>
    </row>
    <row r="10587" spans="1:5" x14ac:dyDescent="0.35">
      <c r="A10587"/>
      <c r="E10587"/>
    </row>
    <row r="10588" spans="1:5" x14ac:dyDescent="0.35">
      <c r="A10588"/>
      <c r="E10588"/>
    </row>
    <row r="10589" spans="1:5" x14ac:dyDescent="0.35">
      <c r="A10589"/>
      <c r="E10589"/>
    </row>
    <row r="10590" spans="1:5" x14ac:dyDescent="0.35">
      <c r="A10590"/>
      <c r="E10590"/>
    </row>
    <row r="10591" spans="1:5" x14ac:dyDescent="0.35">
      <c r="A10591"/>
      <c r="E10591"/>
    </row>
    <row r="10592" spans="1:5" x14ac:dyDescent="0.35">
      <c r="A10592"/>
      <c r="E10592"/>
    </row>
    <row r="10593" spans="1:5" x14ac:dyDescent="0.35">
      <c r="A10593"/>
      <c r="E10593"/>
    </row>
    <row r="10594" spans="1:5" x14ac:dyDescent="0.35">
      <c r="A10594"/>
      <c r="E10594"/>
    </row>
    <row r="10595" spans="1:5" x14ac:dyDescent="0.35">
      <c r="A10595"/>
      <c r="E10595"/>
    </row>
    <row r="10596" spans="1:5" x14ac:dyDescent="0.35">
      <c r="A10596"/>
      <c r="E10596"/>
    </row>
    <row r="10597" spans="1:5" x14ac:dyDescent="0.35">
      <c r="A10597"/>
      <c r="E10597"/>
    </row>
    <row r="10598" spans="1:5" x14ac:dyDescent="0.35">
      <c r="A10598"/>
      <c r="E10598"/>
    </row>
    <row r="10599" spans="1:5" x14ac:dyDescent="0.35">
      <c r="A10599"/>
      <c r="E10599"/>
    </row>
    <row r="10600" spans="1:5" x14ac:dyDescent="0.35">
      <c r="A10600"/>
      <c r="E10600"/>
    </row>
    <row r="10601" spans="1:5" x14ac:dyDescent="0.35">
      <c r="A10601"/>
      <c r="E10601"/>
    </row>
    <row r="10602" spans="1:5" x14ac:dyDescent="0.35">
      <c r="A10602"/>
      <c r="E10602"/>
    </row>
    <row r="10603" spans="1:5" x14ac:dyDescent="0.35">
      <c r="A10603"/>
      <c r="E10603"/>
    </row>
    <row r="10604" spans="1:5" x14ac:dyDescent="0.35">
      <c r="A10604"/>
      <c r="E10604"/>
    </row>
    <row r="10605" spans="1:5" x14ac:dyDescent="0.35">
      <c r="A10605"/>
      <c r="E10605"/>
    </row>
    <row r="10606" spans="1:5" x14ac:dyDescent="0.35">
      <c r="A10606"/>
      <c r="E10606"/>
    </row>
    <row r="10607" spans="1:5" x14ac:dyDescent="0.35">
      <c r="A10607"/>
      <c r="E10607"/>
    </row>
    <row r="10608" spans="1:5" x14ac:dyDescent="0.35">
      <c r="A10608"/>
      <c r="E10608"/>
    </row>
    <row r="10609" spans="1:5" x14ac:dyDescent="0.35">
      <c r="A10609"/>
      <c r="E10609"/>
    </row>
    <row r="10610" spans="1:5" x14ac:dyDescent="0.35">
      <c r="A10610"/>
      <c r="E10610"/>
    </row>
    <row r="10611" spans="1:5" x14ac:dyDescent="0.35">
      <c r="A10611"/>
      <c r="E10611"/>
    </row>
    <row r="10612" spans="1:5" x14ac:dyDescent="0.35">
      <c r="A10612"/>
      <c r="E10612"/>
    </row>
    <row r="10613" spans="1:5" x14ac:dyDescent="0.35">
      <c r="A10613"/>
      <c r="E10613"/>
    </row>
    <row r="10614" spans="1:5" x14ac:dyDescent="0.35">
      <c r="A10614"/>
      <c r="E10614"/>
    </row>
    <row r="10615" spans="1:5" x14ac:dyDescent="0.35">
      <c r="A10615"/>
      <c r="E10615"/>
    </row>
    <row r="10616" spans="1:5" x14ac:dyDescent="0.35">
      <c r="A10616"/>
      <c r="E10616"/>
    </row>
    <row r="10617" spans="1:5" x14ac:dyDescent="0.35">
      <c r="A10617"/>
      <c r="E10617"/>
    </row>
    <row r="10618" spans="1:5" x14ac:dyDescent="0.35">
      <c r="A10618"/>
      <c r="E10618"/>
    </row>
    <row r="10619" spans="1:5" x14ac:dyDescent="0.35">
      <c r="A10619"/>
      <c r="E10619"/>
    </row>
    <row r="10620" spans="1:5" x14ac:dyDescent="0.35">
      <c r="A10620"/>
      <c r="E10620"/>
    </row>
    <row r="10621" spans="1:5" x14ac:dyDescent="0.35">
      <c r="A10621"/>
      <c r="E10621"/>
    </row>
    <row r="10622" spans="1:5" x14ac:dyDescent="0.35">
      <c r="A10622"/>
      <c r="E10622"/>
    </row>
    <row r="10623" spans="1:5" x14ac:dyDescent="0.35">
      <c r="A10623"/>
      <c r="E10623"/>
    </row>
    <row r="10624" spans="1:5" x14ac:dyDescent="0.35">
      <c r="A10624"/>
      <c r="E10624"/>
    </row>
    <row r="10625" spans="1:5" x14ac:dyDescent="0.35">
      <c r="A10625"/>
      <c r="E10625"/>
    </row>
    <row r="10626" spans="1:5" x14ac:dyDescent="0.35">
      <c r="A10626"/>
      <c r="E10626"/>
    </row>
    <row r="10627" spans="1:5" x14ac:dyDescent="0.35">
      <c r="A10627"/>
      <c r="E10627"/>
    </row>
    <row r="10628" spans="1:5" x14ac:dyDescent="0.35">
      <c r="A10628"/>
      <c r="E10628"/>
    </row>
    <row r="10629" spans="1:5" x14ac:dyDescent="0.35">
      <c r="A10629"/>
      <c r="E10629"/>
    </row>
    <row r="10630" spans="1:5" x14ac:dyDescent="0.35">
      <c r="A10630"/>
      <c r="E10630"/>
    </row>
    <row r="10631" spans="1:5" x14ac:dyDescent="0.35">
      <c r="A10631"/>
      <c r="E10631"/>
    </row>
    <row r="10632" spans="1:5" x14ac:dyDescent="0.35">
      <c r="A10632"/>
      <c r="E10632"/>
    </row>
    <row r="10633" spans="1:5" x14ac:dyDescent="0.35">
      <c r="A10633"/>
      <c r="E10633"/>
    </row>
    <row r="10634" spans="1:5" x14ac:dyDescent="0.35">
      <c r="A10634"/>
      <c r="E10634"/>
    </row>
    <row r="10635" spans="1:5" x14ac:dyDescent="0.35">
      <c r="A10635"/>
      <c r="E10635"/>
    </row>
    <row r="10636" spans="1:5" x14ac:dyDescent="0.35">
      <c r="A10636"/>
      <c r="E10636"/>
    </row>
    <row r="10637" spans="1:5" x14ac:dyDescent="0.35">
      <c r="A10637"/>
      <c r="E10637"/>
    </row>
    <row r="10638" spans="1:5" x14ac:dyDescent="0.35">
      <c r="A10638"/>
      <c r="E10638"/>
    </row>
    <row r="10639" spans="1:5" x14ac:dyDescent="0.35">
      <c r="A10639"/>
      <c r="E10639"/>
    </row>
    <row r="10640" spans="1:5" x14ac:dyDescent="0.35">
      <c r="A10640"/>
      <c r="E10640"/>
    </row>
    <row r="10641" spans="1:5" x14ac:dyDescent="0.35">
      <c r="A10641"/>
      <c r="E10641"/>
    </row>
    <row r="10642" spans="1:5" x14ac:dyDescent="0.35">
      <c r="A10642"/>
      <c r="E10642"/>
    </row>
    <row r="10643" spans="1:5" x14ac:dyDescent="0.35">
      <c r="A10643"/>
      <c r="E10643"/>
    </row>
    <row r="10644" spans="1:5" x14ac:dyDescent="0.35">
      <c r="A10644"/>
      <c r="E10644"/>
    </row>
    <row r="10645" spans="1:5" x14ac:dyDescent="0.35">
      <c r="A10645"/>
      <c r="E10645"/>
    </row>
    <row r="10646" spans="1:5" x14ac:dyDescent="0.35">
      <c r="A10646"/>
      <c r="E10646"/>
    </row>
    <row r="10647" spans="1:5" x14ac:dyDescent="0.35">
      <c r="A10647"/>
      <c r="E10647"/>
    </row>
    <row r="10648" spans="1:5" x14ac:dyDescent="0.35">
      <c r="A10648"/>
      <c r="E10648"/>
    </row>
    <row r="10649" spans="1:5" x14ac:dyDescent="0.35">
      <c r="A10649"/>
      <c r="E10649"/>
    </row>
    <row r="10650" spans="1:5" x14ac:dyDescent="0.35">
      <c r="A10650"/>
      <c r="E10650"/>
    </row>
    <row r="10651" spans="1:5" x14ac:dyDescent="0.35">
      <c r="A10651"/>
      <c r="E10651"/>
    </row>
    <row r="10652" spans="1:5" x14ac:dyDescent="0.35">
      <c r="A10652"/>
      <c r="E10652"/>
    </row>
    <row r="10653" spans="1:5" x14ac:dyDescent="0.35">
      <c r="A10653"/>
      <c r="E10653"/>
    </row>
    <row r="10654" spans="1:5" x14ac:dyDescent="0.35">
      <c r="A10654"/>
      <c r="E10654"/>
    </row>
    <row r="10655" spans="1:5" x14ac:dyDescent="0.35">
      <c r="A10655"/>
      <c r="E10655"/>
    </row>
    <row r="10656" spans="1:5" x14ac:dyDescent="0.35">
      <c r="A10656"/>
      <c r="E10656"/>
    </row>
    <row r="10657" spans="1:5" x14ac:dyDescent="0.35">
      <c r="A10657"/>
      <c r="E10657"/>
    </row>
    <row r="10658" spans="1:5" x14ac:dyDescent="0.35">
      <c r="A10658"/>
      <c r="E10658"/>
    </row>
    <row r="10659" spans="1:5" x14ac:dyDescent="0.35">
      <c r="A10659"/>
      <c r="E10659"/>
    </row>
    <row r="10660" spans="1:5" x14ac:dyDescent="0.35">
      <c r="A10660"/>
      <c r="E10660"/>
    </row>
    <row r="10661" spans="1:5" x14ac:dyDescent="0.35">
      <c r="A10661"/>
      <c r="E10661"/>
    </row>
    <row r="10662" spans="1:5" x14ac:dyDescent="0.35">
      <c r="A10662"/>
      <c r="E10662"/>
    </row>
    <row r="10663" spans="1:5" x14ac:dyDescent="0.35">
      <c r="A10663"/>
      <c r="E10663"/>
    </row>
    <row r="10664" spans="1:5" x14ac:dyDescent="0.35">
      <c r="A10664"/>
      <c r="E10664"/>
    </row>
    <row r="10665" spans="1:5" x14ac:dyDescent="0.35">
      <c r="A10665"/>
      <c r="E10665"/>
    </row>
    <row r="10666" spans="1:5" x14ac:dyDescent="0.35">
      <c r="A10666"/>
      <c r="E10666"/>
    </row>
    <row r="10667" spans="1:5" x14ac:dyDescent="0.35">
      <c r="A10667"/>
      <c r="E10667"/>
    </row>
    <row r="10668" spans="1:5" x14ac:dyDescent="0.35">
      <c r="A10668"/>
      <c r="E10668"/>
    </row>
    <row r="10669" spans="1:5" x14ac:dyDescent="0.35">
      <c r="A10669"/>
      <c r="E10669"/>
    </row>
    <row r="10670" spans="1:5" x14ac:dyDescent="0.35">
      <c r="A10670"/>
      <c r="E10670"/>
    </row>
    <row r="10671" spans="1:5" x14ac:dyDescent="0.35">
      <c r="A10671"/>
      <c r="E10671"/>
    </row>
    <row r="10672" spans="1:5" x14ac:dyDescent="0.35">
      <c r="A10672"/>
      <c r="E10672"/>
    </row>
    <row r="10673" spans="1:5" x14ac:dyDescent="0.35">
      <c r="A10673"/>
      <c r="E10673"/>
    </row>
    <row r="10674" spans="1:5" x14ac:dyDescent="0.35">
      <c r="A10674"/>
      <c r="E10674"/>
    </row>
    <row r="10675" spans="1:5" x14ac:dyDescent="0.35">
      <c r="A10675"/>
      <c r="E10675"/>
    </row>
    <row r="10676" spans="1:5" x14ac:dyDescent="0.35">
      <c r="A10676"/>
      <c r="E10676"/>
    </row>
    <row r="10677" spans="1:5" x14ac:dyDescent="0.35">
      <c r="A10677"/>
      <c r="E10677"/>
    </row>
    <row r="10678" spans="1:5" x14ac:dyDescent="0.35">
      <c r="A10678"/>
      <c r="E10678"/>
    </row>
    <row r="10679" spans="1:5" x14ac:dyDescent="0.35">
      <c r="A10679"/>
      <c r="E10679"/>
    </row>
    <row r="10680" spans="1:5" x14ac:dyDescent="0.35">
      <c r="A10680"/>
      <c r="E10680"/>
    </row>
    <row r="10681" spans="1:5" x14ac:dyDescent="0.35">
      <c r="A10681"/>
      <c r="E10681"/>
    </row>
    <row r="10682" spans="1:5" x14ac:dyDescent="0.35">
      <c r="A10682"/>
      <c r="E10682"/>
    </row>
    <row r="10683" spans="1:5" x14ac:dyDescent="0.35">
      <c r="A10683"/>
      <c r="E10683"/>
    </row>
    <row r="10684" spans="1:5" x14ac:dyDescent="0.35">
      <c r="A10684"/>
      <c r="E10684"/>
    </row>
    <row r="10685" spans="1:5" x14ac:dyDescent="0.35">
      <c r="A10685"/>
      <c r="E10685"/>
    </row>
    <row r="10686" spans="1:5" x14ac:dyDescent="0.35">
      <c r="A10686"/>
      <c r="E10686"/>
    </row>
    <row r="10687" spans="1:5" x14ac:dyDescent="0.35">
      <c r="A10687"/>
      <c r="E10687"/>
    </row>
    <row r="10688" spans="1:5" x14ac:dyDescent="0.35">
      <c r="A10688"/>
      <c r="E10688"/>
    </row>
    <row r="10689" spans="1:5" x14ac:dyDescent="0.35">
      <c r="A10689"/>
      <c r="E10689"/>
    </row>
    <row r="10690" spans="1:5" x14ac:dyDescent="0.35">
      <c r="A10690"/>
      <c r="E10690"/>
    </row>
    <row r="10691" spans="1:5" x14ac:dyDescent="0.35">
      <c r="A10691"/>
      <c r="E10691"/>
    </row>
    <row r="10692" spans="1:5" x14ac:dyDescent="0.35">
      <c r="A10692"/>
      <c r="E10692"/>
    </row>
    <row r="10693" spans="1:5" x14ac:dyDescent="0.35">
      <c r="A10693"/>
      <c r="E10693"/>
    </row>
    <row r="10694" spans="1:5" x14ac:dyDescent="0.35">
      <c r="A10694"/>
      <c r="E10694"/>
    </row>
    <row r="10695" spans="1:5" x14ac:dyDescent="0.35">
      <c r="A10695"/>
      <c r="E10695"/>
    </row>
    <row r="10696" spans="1:5" x14ac:dyDescent="0.35">
      <c r="A10696"/>
      <c r="E10696"/>
    </row>
    <row r="10697" spans="1:5" x14ac:dyDescent="0.35">
      <c r="A10697"/>
      <c r="E10697"/>
    </row>
    <row r="10698" spans="1:5" x14ac:dyDescent="0.35">
      <c r="A10698"/>
      <c r="E10698"/>
    </row>
    <row r="10699" spans="1:5" x14ac:dyDescent="0.35">
      <c r="A10699"/>
      <c r="E10699"/>
    </row>
    <row r="10700" spans="1:5" x14ac:dyDescent="0.35">
      <c r="A10700"/>
      <c r="E10700"/>
    </row>
    <row r="10701" spans="1:5" x14ac:dyDescent="0.35">
      <c r="A10701"/>
      <c r="E10701"/>
    </row>
    <row r="10702" spans="1:5" x14ac:dyDescent="0.35">
      <c r="A10702"/>
      <c r="E10702"/>
    </row>
    <row r="10703" spans="1:5" x14ac:dyDescent="0.35">
      <c r="A10703"/>
      <c r="E10703"/>
    </row>
    <row r="10704" spans="1:5" x14ac:dyDescent="0.35">
      <c r="A10704"/>
      <c r="E10704"/>
    </row>
    <row r="10705" spans="1:5" x14ac:dyDescent="0.35">
      <c r="A10705"/>
      <c r="E10705"/>
    </row>
    <row r="10706" spans="1:5" x14ac:dyDescent="0.35">
      <c r="A10706"/>
      <c r="E10706"/>
    </row>
    <row r="10707" spans="1:5" x14ac:dyDescent="0.35">
      <c r="A10707"/>
      <c r="E10707"/>
    </row>
    <row r="10708" spans="1:5" x14ac:dyDescent="0.35">
      <c r="A10708"/>
      <c r="E10708"/>
    </row>
    <row r="10709" spans="1:5" x14ac:dyDescent="0.35">
      <c r="A10709"/>
      <c r="E10709"/>
    </row>
    <row r="10710" spans="1:5" x14ac:dyDescent="0.35">
      <c r="A10710"/>
      <c r="E10710"/>
    </row>
    <row r="10711" spans="1:5" x14ac:dyDescent="0.35">
      <c r="A10711"/>
      <c r="E10711"/>
    </row>
    <row r="10712" spans="1:5" x14ac:dyDescent="0.35">
      <c r="A10712"/>
      <c r="E10712"/>
    </row>
    <row r="10713" spans="1:5" x14ac:dyDescent="0.35">
      <c r="A10713"/>
      <c r="E10713"/>
    </row>
    <row r="10714" spans="1:5" x14ac:dyDescent="0.35">
      <c r="A10714"/>
      <c r="E10714"/>
    </row>
    <row r="10715" spans="1:5" x14ac:dyDescent="0.35">
      <c r="A10715"/>
      <c r="E10715"/>
    </row>
    <row r="10716" spans="1:5" x14ac:dyDescent="0.35">
      <c r="A10716"/>
      <c r="E10716"/>
    </row>
    <row r="10717" spans="1:5" x14ac:dyDescent="0.35">
      <c r="A10717"/>
      <c r="E10717"/>
    </row>
    <row r="10718" spans="1:5" x14ac:dyDescent="0.35">
      <c r="A10718"/>
      <c r="E10718"/>
    </row>
    <row r="10719" spans="1:5" x14ac:dyDescent="0.35">
      <c r="A10719"/>
      <c r="E10719"/>
    </row>
    <row r="10720" spans="1:5" x14ac:dyDescent="0.35">
      <c r="A10720"/>
      <c r="E10720"/>
    </row>
    <row r="10721" spans="1:5" x14ac:dyDescent="0.35">
      <c r="A10721"/>
      <c r="E10721"/>
    </row>
    <row r="10722" spans="1:5" x14ac:dyDescent="0.35">
      <c r="A10722"/>
      <c r="E10722"/>
    </row>
    <row r="10723" spans="1:5" x14ac:dyDescent="0.35">
      <c r="A10723"/>
      <c r="E10723"/>
    </row>
    <row r="10724" spans="1:5" x14ac:dyDescent="0.35">
      <c r="A10724"/>
      <c r="E10724"/>
    </row>
    <row r="10725" spans="1:5" x14ac:dyDescent="0.35">
      <c r="A10725"/>
      <c r="E10725"/>
    </row>
    <row r="10726" spans="1:5" x14ac:dyDescent="0.35">
      <c r="A10726"/>
      <c r="E10726"/>
    </row>
    <row r="10727" spans="1:5" x14ac:dyDescent="0.35">
      <c r="A10727"/>
      <c r="E10727"/>
    </row>
    <row r="10728" spans="1:5" x14ac:dyDescent="0.35">
      <c r="A10728"/>
      <c r="E10728"/>
    </row>
    <row r="10729" spans="1:5" x14ac:dyDescent="0.35">
      <c r="A10729"/>
      <c r="E10729"/>
    </row>
    <row r="10730" spans="1:5" x14ac:dyDescent="0.35">
      <c r="A10730"/>
      <c r="E10730"/>
    </row>
    <row r="10731" spans="1:5" x14ac:dyDescent="0.35">
      <c r="A10731"/>
      <c r="E10731"/>
    </row>
    <row r="10732" spans="1:5" x14ac:dyDescent="0.35">
      <c r="A10732"/>
      <c r="E10732"/>
    </row>
    <row r="10733" spans="1:5" x14ac:dyDescent="0.35">
      <c r="A10733"/>
      <c r="E10733"/>
    </row>
    <row r="10734" spans="1:5" x14ac:dyDescent="0.35">
      <c r="A10734"/>
      <c r="E10734"/>
    </row>
    <row r="10735" spans="1:5" x14ac:dyDescent="0.35">
      <c r="A10735"/>
      <c r="E10735"/>
    </row>
    <row r="10736" spans="1:5" x14ac:dyDescent="0.35">
      <c r="A10736"/>
      <c r="E10736"/>
    </row>
    <row r="10737" spans="1:5" x14ac:dyDescent="0.35">
      <c r="A10737"/>
      <c r="E10737"/>
    </row>
    <row r="10738" spans="1:5" x14ac:dyDescent="0.35">
      <c r="A10738"/>
      <c r="E10738"/>
    </row>
    <row r="10739" spans="1:5" x14ac:dyDescent="0.35">
      <c r="A10739"/>
      <c r="E10739"/>
    </row>
    <row r="10740" spans="1:5" x14ac:dyDescent="0.35">
      <c r="A10740"/>
      <c r="E10740"/>
    </row>
    <row r="10741" spans="1:5" x14ac:dyDescent="0.35">
      <c r="A10741"/>
      <c r="E10741"/>
    </row>
    <row r="10742" spans="1:5" x14ac:dyDescent="0.35">
      <c r="A10742"/>
      <c r="E10742"/>
    </row>
    <row r="10743" spans="1:5" x14ac:dyDescent="0.35">
      <c r="A10743"/>
      <c r="E10743"/>
    </row>
    <row r="10744" spans="1:5" x14ac:dyDescent="0.35">
      <c r="A10744"/>
      <c r="E10744"/>
    </row>
    <row r="10745" spans="1:5" x14ac:dyDescent="0.35">
      <c r="A10745"/>
      <c r="E10745"/>
    </row>
    <row r="10746" spans="1:5" x14ac:dyDescent="0.35">
      <c r="A10746"/>
      <c r="E10746"/>
    </row>
    <row r="10747" spans="1:5" x14ac:dyDescent="0.35">
      <c r="A10747"/>
      <c r="E10747"/>
    </row>
    <row r="10748" spans="1:5" x14ac:dyDescent="0.35">
      <c r="A10748"/>
      <c r="E10748"/>
    </row>
    <row r="10749" spans="1:5" x14ac:dyDescent="0.35">
      <c r="A10749"/>
      <c r="E10749"/>
    </row>
    <row r="10750" spans="1:5" x14ac:dyDescent="0.35">
      <c r="A10750"/>
      <c r="E10750"/>
    </row>
    <row r="10751" spans="1:5" x14ac:dyDescent="0.35">
      <c r="A10751"/>
      <c r="E10751"/>
    </row>
    <row r="10752" spans="1:5" x14ac:dyDescent="0.35">
      <c r="A10752"/>
      <c r="E10752"/>
    </row>
    <row r="10753" spans="1:5" x14ac:dyDescent="0.35">
      <c r="A10753"/>
      <c r="E10753"/>
    </row>
    <row r="10754" spans="1:5" x14ac:dyDescent="0.35">
      <c r="A10754"/>
      <c r="E10754"/>
    </row>
    <row r="10755" spans="1:5" x14ac:dyDescent="0.35">
      <c r="A10755"/>
      <c r="E10755"/>
    </row>
    <row r="10756" spans="1:5" x14ac:dyDescent="0.35">
      <c r="A10756"/>
      <c r="E10756"/>
    </row>
    <row r="10757" spans="1:5" x14ac:dyDescent="0.35">
      <c r="A10757"/>
      <c r="E10757"/>
    </row>
    <row r="10758" spans="1:5" x14ac:dyDescent="0.35">
      <c r="A10758"/>
      <c r="E10758"/>
    </row>
    <row r="10759" spans="1:5" x14ac:dyDescent="0.35">
      <c r="A10759"/>
      <c r="E10759"/>
    </row>
    <row r="10760" spans="1:5" x14ac:dyDescent="0.35">
      <c r="A10760"/>
      <c r="E10760"/>
    </row>
    <row r="10761" spans="1:5" x14ac:dyDescent="0.35">
      <c r="A10761"/>
      <c r="E10761"/>
    </row>
    <row r="10762" spans="1:5" x14ac:dyDescent="0.35">
      <c r="A10762"/>
      <c r="E10762"/>
    </row>
    <row r="10763" spans="1:5" x14ac:dyDescent="0.35">
      <c r="A10763"/>
      <c r="E10763"/>
    </row>
    <row r="10764" spans="1:5" x14ac:dyDescent="0.35">
      <c r="A10764"/>
      <c r="E10764"/>
    </row>
    <row r="10765" spans="1:5" x14ac:dyDescent="0.35">
      <c r="A10765"/>
      <c r="E10765"/>
    </row>
    <row r="10766" spans="1:5" x14ac:dyDescent="0.35">
      <c r="A10766"/>
      <c r="E10766"/>
    </row>
    <row r="10767" spans="1:5" x14ac:dyDescent="0.35">
      <c r="A10767"/>
      <c r="E10767"/>
    </row>
    <row r="10768" spans="1:5" x14ac:dyDescent="0.35">
      <c r="A10768"/>
      <c r="E10768"/>
    </row>
    <row r="10769" spans="1:5" x14ac:dyDescent="0.35">
      <c r="A10769"/>
      <c r="E10769"/>
    </row>
    <row r="10770" spans="1:5" x14ac:dyDescent="0.35">
      <c r="A10770"/>
      <c r="E10770"/>
    </row>
    <row r="10771" spans="1:5" x14ac:dyDescent="0.35">
      <c r="A10771"/>
      <c r="E10771"/>
    </row>
    <row r="10772" spans="1:5" x14ac:dyDescent="0.35">
      <c r="A10772"/>
      <c r="E10772"/>
    </row>
    <row r="10773" spans="1:5" x14ac:dyDescent="0.35">
      <c r="A10773"/>
      <c r="E10773"/>
    </row>
    <row r="10774" spans="1:5" x14ac:dyDescent="0.35">
      <c r="A10774"/>
      <c r="E10774"/>
    </row>
    <row r="10775" spans="1:5" x14ac:dyDescent="0.35">
      <c r="A10775"/>
      <c r="E10775"/>
    </row>
    <row r="10776" spans="1:5" x14ac:dyDescent="0.35">
      <c r="A10776"/>
      <c r="E10776"/>
    </row>
    <row r="10777" spans="1:5" x14ac:dyDescent="0.35">
      <c r="A10777"/>
      <c r="E10777"/>
    </row>
    <row r="10778" spans="1:5" x14ac:dyDescent="0.35">
      <c r="A10778"/>
      <c r="E10778"/>
    </row>
    <row r="10779" spans="1:5" x14ac:dyDescent="0.35">
      <c r="A10779"/>
      <c r="E10779"/>
    </row>
    <row r="10780" spans="1:5" x14ac:dyDescent="0.35">
      <c r="A10780"/>
      <c r="E10780"/>
    </row>
    <row r="10781" spans="1:5" x14ac:dyDescent="0.35">
      <c r="A10781"/>
      <c r="E10781"/>
    </row>
    <row r="10782" spans="1:5" x14ac:dyDescent="0.35">
      <c r="A10782"/>
      <c r="E10782"/>
    </row>
    <row r="10783" spans="1:5" x14ac:dyDescent="0.35">
      <c r="A10783"/>
      <c r="E10783"/>
    </row>
    <row r="10784" spans="1:5" x14ac:dyDescent="0.35">
      <c r="A10784"/>
      <c r="E10784"/>
    </row>
    <row r="10785" spans="1:5" x14ac:dyDescent="0.35">
      <c r="A10785"/>
      <c r="E10785"/>
    </row>
    <row r="10786" spans="1:5" x14ac:dyDescent="0.35">
      <c r="A10786"/>
      <c r="E10786"/>
    </row>
    <row r="10787" spans="1:5" x14ac:dyDescent="0.35">
      <c r="A10787"/>
      <c r="E10787"/>
    </row>
    <row r="10788" spans="1:5" x14ac:dyDescent="0.35">
      <c r="A10788"/>
      <c r="E10788"/>
    </row>
    <row r="10789" spans="1:5" x14ac:dyDescent="0.35">
      <c r="A10789"/>
      <c r="E10789"/>
    </row>
    <row r="10790" spans="1:5" x14ac:dyDescent="0.35">
      <c r="A10790"/>
      <c r="E10790"/>
    </row>
    <row r="10791" spans="1:5" x14ac:dyDescent="0.35">
      <c r="A10791"/>
      <c r="E10791"/>
    </row>
    <row r="10792" spans="1:5" x14ac:dyDescent="0.35">
      <c r="A10792"/>
      <c r="E10792"/>
    </row>
    <row r="10793" spans="1:5" x14ac:dyDescent="0.35">
      <c r="A10793"/>
      <c r="E10793"/>
    </row>
    <row r="10794" spans="1:5" x14ac:dyDescent="0.35">
      <c r="A10794"/>
      <c r="E10794"/>
    </row>
    <row r="10795" spans="1:5" x14ac:dyDescent="0.35">
      <c r="A10795"/>
      <c r="E10795"/>
    </row>
    <row r="10796" spans="1:5" x14ac:dyDescent="0.35">
      <c r="A10796"/>
      <c r="E10796"/>
    </row>
    <row r="10797" spans="1:5" x14ac:dyDescent="0.35">
      <c r="A10797"/>
      <c r="E10797"/>
    </row>
    <row r="10798" spans="1:5" x14ac:dyDescent="0.35">
      <c r="A10798"/>
      <c r="E10798"/>
    </row>
    <row r="10799" spans="1:5" x14ac:dyDescent="0.35">
      <c r="A10799"/>
      <c r="E10799"/>
    </row>
    <row r="10800" spans="1:5" x14ac:dyDescent="0.35">
      <c r="A10800"/>
      <c r="E10800"/>
    </row>
    <row r="10801" spans="1:5" x14ac:dyDescent="0.35">
      <c r="A10801"/>
      <c r="E10801"/>
    </row>
    <row r="10802" spans="1:5" x14ac:dyDescent="0.35">
      <c r="A10802"/>
      <c r="E10802"/>
    </row>
    <row r="10803" spans="1:5" x14ac:dyDescent="0.35">
      <c r="A10803"/>
      <c r="E10803"/>
    </row>
    <row r="10804" spans="1:5" x14ac:dyDescent="0.35">
      <c r="A10804"/>
      <c r="E10804"/>
    </row>
    <row r="10805" spans="1:5" x14ac:dyDescent="0.35">
      <c r="A10805"/>
      <c r="E10805"/>
    </row>
    <row r="10806" spans="1:5" x14ac:dyDescent="0.35">
      <c r="A10806"/>
      <c r="E10806"/>
    </row>
    <row r="10807" spans="1:5" x14ac:dyDescent="0.35">
      <c r="A10807"/>
      <c r="E10807"/>
    </row>
    <row r="10808" spans="1:5" x14ac:dyDescent="0.35">
      <c r="A10808"/>
      <c r="E10808"/>
    </row>
    <row r="10809" spans="1:5" x14ac:dyDescent="0.35">
      <c r="A10809"/>
      <c r="E10809"/>
    </row>
    <row r="10810" spans="1:5" x14ac:dyDescent="0.35">
      <c r="A10810"/>
      <c r="E10810"/>
    </row>
    <row r="10811" spans="1:5" x14ac:dyDescent="0.35">
      <c r="A10811"/>
      <c r="E10811"/>
    </row>
    <row r="10812" spans="1:5" x14ac:dyDescent="0.35">
      <c r="A10812"/>
      <c r="E10812"/>
    </row>
    <row r="10813" spans="1:5" x14ac:dyDescent="0.35">
      <c r="A10813"/>
      <c r="E10813"/>
    </row>
    <row r="10814" spans="1:5" x14ac:dyDescent="0.35">
      <c r="A10814"/>
      <c r="E10814"/>
    </row>
    <row r="10815" spans="1:5" x14ac:dyDescent="0.35">
      <c r="A10815"/>
      <c r="E10815"/>
    </row>
    <row r="10816" spans="1:5" x14ac:dyDescent="0.35">
      <c r="A10816"/>
      <c r="E10816"/>
    </row>
    <row r="10817" spans="1:5" x14ac:dyDescent="0.35">
      <c r="A10817"/>
      <c r="E10817"/>
    </row>
    <row r="10818" spans="1:5" x14ac:dyDescent="0.35">
      <c r="A10818"/>
      <c r="E10818"/>
    </row>
    <row r="10819" spans="1:5" x14ac:dyDescent="0.35">
      <c r="A10819"/>
      <c r="E10819"/>
    </row>
    <row r="10820" spans="1:5" x14ac:dyDescent="0.35">
      <c r="A10820"/>
      <c r="E10820"/>
    </row>
    <row r="10821" spans="1:5" x14ac:dyDescent="0.35">
      <c r="A10821"/>
      <c r="E10821"/>
    </row>
    <row r="10822" spans="1:5" x14ac:dyDescent="0.35">
      <c r="A10822"/>
      <c r="E10822"/>
    </row>
    <row r="10823" spans="1:5" x14ac:dyDescent="0.35">
      <c r="A10823"/>
      <c r="E10823"/>
    </row>
    <row r="10824" spans="1:5" x14ac:dyDescent="0.35">
      <c r="A10824"/>
      <c r="E10824"/>
    </row>
    <row r="10825" spans="1:5" x14ac:dyDescent="0.35">
      <c r="A10825"/>
      <c r="E10825"/>
    </row>
    <row r="10826" spans="1:5" x14ac:dyDescent="0.35">
      <c r="A10826"/>
      <c r="E10826"/>
    </row>
    <row r="10827" spans="1:5" x14ac:dyDescent="0.35">
      <c r="A10827"/>
      <c r="E10827"/>
    </row>
    <row r="10828" spans="1:5" x14ac:dyDescent="0.35">
      <c r="A10828"/>
      <c r="E10828"/>
    </row>
    <row r="10829" spans="1:5" x14ac:dyDescent="0.35">
      <c r="A10829"/>
      <c r="E10829"/>
    </row>
    <row r="10830" spans="1:5" x14ac:dyDescent="0.35">
      <c r="A10830"/>
      <c r="E10830"/>
    </row>
    <row r="10831" spans="1:5" x14ac:dyDescent="0.35">
      <c r="A10831"/>
      <c r="E10831"/>
    </row>
    <row r="10832" spans="1:5" x14ac:dyDescent="0.35">
      <c r="A10832"/>
      <c r="E10832"/>
    </row>
    <row r="10833" spans="1:5" x14ac:dyDescent="0.35">
      <c r="A10833"/>
      <c r="E10833"/>
    </row>
    <row r="10834" spans="1:5" x14ac:dyDescent="0.35">
      <c r="A10834"/>
      <c r="E10834"/>
    </row>
    <row r="10835" spans="1:5" x14ac:dyDescent="0.35">
      <c r="A10835"/>
      <c r="E10835"/>
    </row>
    <row r="10836" spans="1:5" x14ac:dyDescent="0.35">
      <c r="A10836"/>
      <c r="E10836"/>
    </row>
    <row r="10837" spans="1:5" x14ac:dyDescent="0.35">
      <c r="A10837"/>
      <c r="E10837"/>
    </row>
    <row r="10838" spans="1:5" x14ac:dyDescent="0.35">
      <c r="A10838"/>
      <c r="E10838"/>
    </row>
    <row r="10839" spans="1:5" x14ac:dyDescent="0.35">
      <c r="A10839"/>
      <c r="E10839"/>
    </row>
    <row r="10840" spans="1:5" x14ac:dyDescent="0.35">
      <c r="A10840"/>
      <c r="E10840"/>
    </row>
    <row r="10841" spans="1:5" x14ac:dyDescent="0.35">
      <c r="A10841"/>
      <c r="E10841"/>
    </row>
    <row r="10842" spans="1:5" x14ac:dyDescent="0.35">
      <c r="A10842"/>
      <c r="E10842"/>
    </row>
    <row r="10843" spans="1:5" x14ac:dyDescent="0.35">
      <c r="A10843"/>
      <c r="E10843"/>
    </row>
    <row r="10844" spans="1:5" x14ac:dyDescent="0.35">
      <c r="A10844"/>
      <c r="E10844"/>
    </row>
    <row r="10845" spans="1:5" x14ac:dyDescent="0.35">
      <c r="A10845"/>
      <c r="E10845"/>
    </row>
    <row r="10846" spans="1:5" x14ac:dyDescent="0.35">
      <c r="A10846"/>
      <c r="E10846"/>
    </row>
    <row r="10847" spans="1:5" x14ac:dyDescent="0.35">
      <c r="A10847"/>
      <c r="E10847"/>
    </row>
    <row r="10848" spans="1:5" x14ac:dyDescent="0.35">
      <c r="A10848"/>
      <c r="E10848"/>
    </row>
    <row r="10849" spans="1:5" x14ac:dyDescent="0.35">
      <c r="A10849"/>
      <c r="E10849"/>
    </row>
    <row r="10850" spans="1:5" x14ac:dyDescent="0.35">
      <c r="A10850"/>
      <c r="E10850"/>
    </row>
    <row r="10851" spans="1:5" x14ac:dyDescent="0.35">
      <c r="A10851"/>
      <c r="E10851"/>
    </row>
    <row r="10852" spans="1:5" x14ac:dyDescent="0.35">
      <c r="A10852"/>
      <c r="E10852"/>
    </row>
    <row r="10853" spans="1:5" x14ac:dyDescent="0.35">
      <c r="A10853"/>
      <c r="E10853"/>
    </row>
    <row r="10854" spans="1:5" x14ac:dyDescent="0.35">
      <c r="A10854"/>
      <c r="E10854"/>
    </row>
    <row r="10855" spans="1:5" x14ac:dyDescent="0.35">
      <c r="A10855"/>
      <c r="E10855"/>
    </row>
    <row r="10856" spans="1:5" x14ac:dyDescent="0.35">
      <c r="A10856"/>
      <c r="E10856"/>
    </row>
    <row r="10857" spans="1:5" x14ac:dyDescent="0.35">
      <c r="A10857"/>
      <c r="E10857"/>
    </row>
    <row r="10858" spans="1:5" x14ac:dyDescent="0.35">
      <c r="A10858"/>
      <c r="E10858"/>
    </row>
    <row r="10859" spans="1:5" x14ac:dyDescent="0.35">
      <c r="A10859"/>
      <c r="E10859"/>
    </row>
    <row r="10860" spans="1:5" x14ac:dyDescent="0.35">
      <c r="A10860"/>
      <c r="E10860"/>
    </row>
    <row r="10861" spans="1:5" x14ac:dyDescent="0.35">
      <c r="A10861"/>
      <c r="E10861"/>
    </row>
    <row r="10862" spans="1:5" x14ac:dyDescent="0.35">
      <c r="A10862"/>
      <c r="E10862"/>
    </row>
    <row r="10863" spans="1:5" x14ac:dyDescent="0.35">
      <c r="A10863"/>
      <c r="E10863"/>
    </row>
    <row r="10864" spans="1:5" x14ac:dyDescent="0.35">
      <c r="A10864"/>
      <c r="E10864"/>
    </row>
    <row r="10865" spans="1:5" x14ac:dyDescent="0.35">
      <c r="A10865"/>
      <c r="E10865"/>
    </row>
    <row r="10866" spans="1:5" x14ac:dyDescent="0.35">
      <c r="A10866"/>
      <c r="E10866"/>
    </row>
    <row r="10867" spans="1:5" x14ac:dyDescent="0.35">
      <c r="A10867"/>
      <c r="E10867"/>
    </row>
    <row r="10868" spans="1:5" x14ac:dyDescent="0.35">
      <c r="A10868"/>
      <c r="E10868"/>
    </row>
    <row r="10869" spans="1:5" x14ac:dyDescent="0.35">
      <c r="A10869"/>
      <c r="E10869"/>
    </row>
    <row r="10870" spans="1:5" x14ac:dyDescent="0.35">
      <c r="A10870"/>
      <c r="E10870"/>
    </row>
    <row r="10871" spans="1:5" x14ac:dyDescent="0.35">
      <c r="A10871"/>
      <c r="E10871"/>
    </row>
    <row r="10872" spans="1:5" x14ac:dyDescent="0.35">
      <c r="A10872"/>
      <c r="E10872"/>
    </row>
    <row r="10873" spans="1:5" x14ac:dyDescent="0.35">
      <c r="A10873"/>
      <c r="E10873"/>
    </row>
    <row r="10874" spans="1:5" x14ac:dyDescent="0.35">
      <c r="A10874"/>
      <c r="E10874"/>
    </row>
    <row r="10875" spans="1:5" x14ac:dyDescent="0.35">
      <c r="A10875"/>
      <c r="E10875"/>
    </row>
    <row r="10876" spans="1:5" x14ac:dyDescent="0.35">
      <c r="A10876"/>
      <c r="E10876"/>
    </row>
    <row r="10877" spans="1:5" x14ac:dyDescent="0.35">
      <c r="A10877"/>
      <c r="E10877"/>
    </row>
    <row r="10878" spans="1:5" x14ac:dyDescent="0.35">
      <c r="A10878"/>
      <c r="E10878"/>
    </row>
    <row r="10879" spans="1:5" x14ac:dyDescent="0.35">
      <c r="A10879"/>
      <c r="E10879"/>
    </row>
    <row r="10880" spans="1:5" x14ac:dyDescent="0.35">
      <c r="A10880"/>
      <c r="E10880"/>
    </row>
    <row r="10881" spans="1:5" x14ac:dyDescent="0.35">
      <c r="A10881"/>
      <c r="E10881"/>
    </row>
    <row r="10882" spans="1:5" x14ac:dyDescent="0.35">
      <c r="A10882"/>
      <c r="E10882"/>
    </row>
    <row r="10883" spans="1:5" x14ac:dyDescent="0.35">
      <c r="A10883"/>
      <c r="E10883"/>
    </row>
    <row r="10884" spans="1:5" x14ac:dyDescent="0.35">
      <c r="A10884"/>
      <c r="E10884"/>
    </row>
    <row r="10885" spans="1:5" x14ac:dyDescent="0.35">
      <c r="A10885"/>
      <c r="E10885"/>
    </row>
    <row r="10886" spans="1:5" x14ac:dyDescent="0.35">
      <c r="A10886"/>
      <c r="E10886"/>
    </row>
    <row r="10887" spans="1:5" x14ac:dyDescent="0.35">
      <c r="A10887"/>
      <c r="E10887"/>
    </row>
    <row r="10888" spans="1:5" x14ac:dyDescent="0.35">
      <c r="A10888"/>
      <c r="E10888"/>
    </row>
    <row r="10889" spans="1:5" x14ac:dyDescent="0.35">
      <c r="A10889"/>
      <c r="E10889"/>
    </row>
    <row r="10890" spans="1:5" x14ac:dyDescent="0.35">
      <c r="A10890"/>
      <c r="E10890"/>
    </row>
    <row r="10891" spans="1:5" x14ac:dyDescent="0.35">
      <c r="A10891"/>
      <c r="E10891"/>
    </row>
    <row r="10892" spans="1:5" x14ac:dyDescent="0.35">
      <c r="A10892"/>
      <c r="E10892"/>
    </row>
    <row r="10893" spans="1:5" x14ac:dyDescent="0.35">
      <c r="A10893"/>
      <c r="E10893"/>
    </row>
    <row r="10894" spans="1:5" x14ac:dyDescent="0.35">
      <c r="A10894"/>
      <c r="E10894"/>
    </row>
    <row r="10895" spans="1:5" x14ac:dyDescent="0.35">
      <c r="A10895"/>
      <c r="E10895"/>
    </row>
    <row r="10896" spans="1:5" x14ac:dyDescent="0.35">
      <c r="A10896"/>
      <c r="E10896"/>
    </row>
    <row r="10897" spans="1:5" x14ac:dyDescent="0.35">
      <c r="A10897"/>
      <c r="E10897"/>
    </row>
    <row r="10898" spans="1:5" x14ac:dyDescent="0.35">
      <c r="A10898"/>
      <c r="E10898"/>
    </row>
    <row r="10899" spans="1:5" x14ac:dyDescent="0.35">
      <c r="A10899"/>
      <c r="E10899"/>
    </row>
    <row r="10900" spans="1:5" x14ac:dyDescent="0.35">
      <c r="A10900"/>
      <c r="E10900"/>
    </row>
    <row r="10901" spans="1:5" x14ac:dyDescent="0.35">
      <c r="A10901"/>
      <c r="E10901"/>
    </row>
    <row r="10902" spans="1:5" x14ac:dyDescent="0.35">
      <c r="A10902"/>
      <c r="E10902"/>
    </row>
    <row r="10903" spans="1:5" x14ac:dyDescent="0.35">
      <c r="A10903"/>
      <c r="E10903"/>
    </row>
    <row r="10904" spans="1:5" x14ac:dyDescent="0.35">
      <c r="A10904"/>
      <c r="E10904"/>
    </row>
    <row r="10905" spans="1:5" x14ac:dyDescent="0.35">
      <c r="A10905"/>
      <c r="E10905"/>
    </row>
    <row r="10906" spans="1:5" x14ac:dyDescent="0.35">
      <c r="A10906"/>
      <c r="E10906"/>
    </row>
    <row r="10907" spans="1:5" x14ac:dyDescent="0.35">
      <c r="A10907"/>
      <c r="E10907"/>
    </row>
    <row r="10908" spans="1:5" x14ac:dyDescent="0.35">
      <c r="A10908"/>
      <c r="E10908"/>
    </row>
    <row r="10909" spans="1:5" x14ac:dyDescent="0.35">
      <c r="A10909"/>
      <c r="E10909"/>
    </row>
    <row r="10910" spans="1:5" x14ac:dyDescent="0.35">
      <c r="A10910"/>
      <c r="E10910"/>
    </row>
    <row r="10911" spans="1:5" x14ac:dyDescent="0.35">
      <c r="A10911"/>
      <c r="E10911"/>
    </row>
    <row r="10912" spans="1:5" x14ac:dyDescent="0.35">
      <c r="A10912"/>
      <c r="E10912"/>
    </row>
    <row r="10913" spans="1:5" x14ac:dyDescent="0.35">
      <c r="A10913"/>
      <c r="E10913"/>
    </row>
    <row r="10914" spans="1:5" x14ac:dyDescent="0.35">
      <c r="A10914"/>
      <c r="E10914"/>
    </row>
    <row r="10915" spans="1:5" x14ac:dyDescent="0.35">
      <c r="A10915"/>
      <c r="E10915"/>
    </row>
    <row r="10916" spans="1:5" x14ac:dyDescent="0.35">
      <c r="A10916"/>
      <c r="E10916"/>
    </row>
    <row r="10917" spans="1:5" x14ac:dyDescent="0.35">
      <c r="A10917"/>
      <c r="E10917"/>
    </row>
    <row r="10918" spans="1:5" x14ac:dyDescent="0.35">
      <c r="A10918"/>
      <c r="E10918"/>
    </row>
    <row r="10919" spans="1:5" x14ac:dyDescent="0.35">
      <c r="A10919"/>
      <c r="E10919"/>
    </row>
    <row r="10920" spans="1:5" x14ac:dyDescent="0.35">
      <c r="A10920"/>
      <c r="E10920"/>
    </row>
    <row r="10921" spans="1:5" x14ac:dyDescent="0.35">
      <c r="A10921"/>
      <c r="E10921"/>
    </row>
    <row r="10922" spans="1:5" x14ac:dyDescent="0.35">
      <c r="A10922"/>
      <c r="E10922"/>
    </row>
    <row r="10923" spans="1:5" x14ac:dyDescent="0.35">
      <c r="A10923"/>
      <c r="E10923"/>
    </row>
    <row r="10924" spans="1:5" x14ac:dyDescent="0.35">
      <c r="A10924"/>
      <c r="E10924"/>
    </row>
    <row r="10925" spans="1:5" x14ac:dyDescent="0.35">
      <c r="A10925"/>
      <c r="E10925"/>
    </row>
    <row r="10926" spans="1:5" x14ac:dyDescent="0.35">
      <c r="A10926"/>
      <c r="E10926"/>
    </row>
    <row r="10927" spans="1:5" x14ac:dyDescent="0.35">
      <c r="A10927"/>
      <c r="E10927"/>
    </row>
    <row r="10928" spans="1:5" x14ac:dyDescent="0.35">
      <c r="A10928"/>
      <c r="E10928"/>
    </row>
    <row r="10929" spans="1:5" x14ac:dyDescent="0.35">
      <c r="A10929"/>
      <c r="E10929"/>
    </row>
    <row r="10930" spans="1:5" x14ac:dyDescent="0.35">
      <c r="A10930"/>
      <c r="E10930"/>
    </row>
    <row r="10931" spans="1:5" x14ac:dyDescent="0.35">
      <c r="A10931"/>
      <c r="E10931"/>
    </row>
    <row r="10932" spans="1:5" x14ac:dyDescent="0.35">
      <c r="A10932"/>
      <c r="E10932"/>
    </row>
    <row r="10933" spans="1:5" x14ac:dyDescent="0.35">
      <c r="A10933"/>
      <c r="E10933"/>
    </row>
    <row r="10934" spans="1:5" x14ac:dyDescent="0.35">
      <c r="A10934"/>
      <c r="E10934"/>
    </row>
    <row r="10935" spans="1:5" x14ac:dyDescent="0.35">
      <c r="A10935"/>
      <c r="E10935"/>
    </row>
    <row r="10936" spans="1:5" x14ac:dyDescent="0.35">
      <c r="A10936"/>
      <c r="E10936"/>
    </row>
    <row r="10937" spans="1:5" x14ac:dyDescent="0.35">
      <c r="A10937"/>
      <c r="E10937"/>
    </row>
    <row r="10938" spans="1:5" x14ac:dyDescent="0.35">
      <c r="A10938"/>
      <c r="E10938"/>
    </row>
    <row r="10939" spans="1:5" x14ac:dyDescent="0.35">
      <c r="A10939"/>
      <c r="E10939"/>
    </row>
    <row r="10940" spans="1:5" x14ac:dyDescent="0.35">
      <c r="A10940"/>
      <c r="E10940"/>
    </row>
    <row r="10941" spans="1:5" x14ac:dyDescent="0.35">
      <c r="A10941"/>
      <c r="E10941"/>
    </row>
    <row r="10942" spans="1:5" x14ac:dyDescent="0.35">
      <c r="A10942"/>
      <c r="E10942"/>
    </row>
    <row r="10943" spans="1:5" x14ac:dyDescent="0.35">
      <c r="A10943"/>
      <c r="E10943"/>
    </row>
    <row r="10944" spans="1:5" x14ac:dyDescent="0.35">
      <c r="A10944"/>
      <c r="E10944"/>
    </row>
    <row r="10945" spans="1:5" x14ac:dyDescent="0.35">
      <c r="A10945"/>
      <c r="E10945"/>
    </row>
    <row r="10946" spans="1:5" x14ac:dyDescent="0.35">
      <c r="A10946"/>
      <c r="E10946"/>
    </row>
    <row r="10947" spans="1:5" x14ac:dyDescent="0.35">
      <c r="A10947"/>
      <c r="E10947"/>
    </row>
    <row r="10948" spans="1:5" x14ac:dyDescent="0.35">
      <c r="A10948"/>
      <c r="E10948"/>
    </row>
    <row r="10949" spans="1:5" x14ac:dyDescent="0.35">
      <c r="A10949"/>
      <c r="E10949"/>
    </row>
    <row r="10950" spans="1:5" x14ac:dyDescent="0.35">
      <c r="A10950"/>
      <c r="E10950"/>
    </row>
    <row r="10951" spans="1:5" x14ac:dyDescent="0.35">
      <c r="A10951"/>
      <c r="E10951"/>
    </row>
    <row r="10952" spans="1:5" x14ac:dyDescent="0.35">
      <c r="A10952"/>
      <c r="E10952"/>
    </row>
    <row r="10953" spans="1:5" x14ac:dyDescent="0.35">
      <c r="A10953"/>
      <c r="E10953"/>
    </row>
    <row r="10954" spans="1:5" x14ac:dyDescent="0.35">
      <c r="A10954"/>
      <c r="E10954"/>
    </row>
    <row r="10955" spans="1:5" x14ac:dyDescent="0.35">
      <c r="A10955"/>
      <c r="E10955"/>
    </row>
    <row r="10956" spans="1:5" x14ac:dyDescent="0.35">
      <c r="A10956"/>
      <c r="E10956"/>
    </row>
    <row r="10957" spans="1:5" x14ac:dyDescent="0.35">
      <c r="A10957"/>
      <c r="E10957"/>
    </row>
    <row r="10958" spans="1:5" x14ac:dyDescent="0.35">
      <c r="A10958"/>
      <c r="E10958"/>
    </row>
    <row r="10959" spans="1:5" x14ac:dyDescent="0.35">
      <c r="A10959"/>
      <c r="E10959"/>
    </row>
    <row r="10960" spans="1:5" x14ac:dyDescent="0.35">
      <c r="A10960"/>
      <c r="E10960"/>
    </row>
    <row r="10961" spans="1:5" x14ac:dyDescent="0.35">
      <c r="A10961"/>
      <c r="E10961"/>
    </row>
    <row r="10962" spans="1:5" x14ac:dyDescent="0.35">
      <c r="A10962"/>
      <c r="E10962"/>
    </row>
    <row r="10963" spans="1:5" x14ac:dyDescent="0.35">
      <c r="A10963"/>
      <c r="E10963"/>
    </row>
    <row r="10964" spans="1:5" x14ac:dyDescent="0.35">
      <c r="A10964"/>
      <c r="E10964"/>
    </row>
    <row r="10965" spans="1:5" x14ac:dyDescent="0.35">
      <c r="A10965"/>
      <c r="E10965"/>
    </row>
    <row r="10966" spans="1:5" x14ac:dyDescent="0.35">
      <c r="A10966"/>
      <c r="E10966"/>
    </row>
    <row r="10967" spans="1:5" x14ac:dyDescent="0.35">
      <c r="A10967"/>
      <c r="E10967"/>
    </row>
    <row r="10968" spans="1:5" x14ac:dyDescent="0.35">
      <c r="A10968"/>
      <c r="E10968"/>
    </row>
    <row r="10969" spans="1:5" x14ac:dyDescent="0.35">
      <c r="A10969"/>
      <c r="E10969"/>
    </row>
    <row r="10970" spans="1:5" x14ac:dyDescent="0.35">
      <c r="A10970"/>
      <c r="E10970"/>
    </row>
    <row r="10971" spans="1:5" x14ac:dyDescent="0.35">
      <c r="A10971"/>
      <c r="E10971"/>
    </row>
    <row r="10972" spans="1:5" x14ac:dyDescent="0.35">
      <c r="A10972"/>
      <c r="E10972"/>
    </row>
    <row r="10973" spans="1:5" x14ac:dyDescent="0.35">
      <c r="A10973"/>
      <c r="E10973"/>
    </row>
    <row r="10974" spans="1:5" x14ac:dyDescent="0.35">
      <c r="A10974"/>
      <c r="E10974"/>
    </row>
    <row r="10975" spans="1:5" x14ac:dyDescent="0.35">
      <c r="A10975"/>
      <c r="E10975"/>
    </row>
    <row r="10976" spans="1:5" x14ac:dyDescent="0.35">
      <c r="A10976"/>
      <c r="E10976"/>
    </row>
    <row r="10977" spans="1:5" x14ac:dyDescent="0.35">
      <c r="A10977"/>
      <c r="E10977"/>
    </row>
    <row r="10978" spans="1:5" x14ac:dyDescent="0.35">
      <c r="A10978"/>
      <c r="E10978"/>
    </row>
    <row r="10979" spans="1:5" x14ac:dyDescent="0.35">
      <c r="A10979"/>
      <c r="E10979"/>
    </row>
    <row r="10980" spans="1:5" x14ac:dyDescent="0.35">
      <c r="A10980"/>
      <c r="E10980"/>
    </row>
    <row r="10981" spans="1:5" x14ac:dyDescent="0.35">
      <c r="A10981"/>
      <c r="E10981"/>
    </row>
    <row r="10982" spans="1:5" x14ac:dyDescent="0.35">
      <c r="A10982"/>
      <c r="E10982"/>
    </row>
    <row r="10983" spans="1:5" x14ac:dyDescent="0.35">
      <c r="A10983"/>
      <c r="E10983"/>
    </row>
    <row r="10984" spans="1:5" x14ac:dyDescent="0.35">
      <c r="A10984"/>
      <c r="E10984"/>
    </row>
    <row r="10985" spans="1:5" x14ac:dyDescent="0.35">
      <c r="A10985"/>
      <c r="E10985"/>
    </row>
    <row r="10986" spans="1:5" x14ac:dyDescent="0.35">
      <c r="A10986"/>
      <c r="E10986"/>
    </row>
    <row r="10987" spans="1:5" x14ac:dyDescent="0.35">
      <c r="A10987"/>
      <c r="E10987"/>
    </row>
    <row r="10988" spans="1:5" x14ac:dyDescent="0.35">
      <c r="A10988"/>
      <c r="E10988"/>
    </row>
    <row r="10989" spans="1:5" x14ac:dyDescent="0.35">
      <c r="A10989"/>
      <c r="E10989"/>
    </row>
    <row r="10990" spans="1:5" x14ac:dyDescent="0.35">
      <c r="A10990"/>
      <c r="E10990"/>
    </row>
    <row r="10991" spans="1:5" x14ac:dyDescent="0.35">
      <c r="A10991"/>
      <c r="E10991"/>
    </row>
    <row r="10992" spans="1:5" x14ac:dyDescent="0.35">
      <c r="A10992"/>
      <c r="E10992"/>
    </row>
    <row r="10993" spans="1:5" x14ac:dyDescent="0.35">
      <c r="A10993"/>
      <c r="E10993"/>
    </row>
    <row r="10994" spans="1:5" x14ac:dyDescent="0.35">
      <c r="A10994"/>
      <c r="E10994"/>
    </row>
    <row r="10995" spans="1:5" x14ac:dyDescent="0.35">
      <c r="A10995"/>
      <c r="E10995"/>
    </row>
    <row r="10996" spans="1:5" x14ac:dyDescent="0.35">
      <c r="A10996"/>
      <c r="E10996"/>
    </row>
    <row r="10997" spans="1:5" x14ac:dyDescent="0.35">
      <c r="A10997"/>
      <c r="E10997"/>
    </row>
    <row r="10998" spans="1:5" x14ac:dyDescent="0.35">
      <c r="A10998"/>
      <c r="E10998"/>
    </row>
    <row r="10999" spans="1:5" x14ac:dyDescent="0.35">
      <c r="A10999"/>
      <c r="E10999"/>
    </row>
    <row r="11000" spans="1:5" x14ac:dyDescent="0.35">
      <c r="A11000"/>
      <c r="E11000"/>
    </row>
    <row r="11001" spans="1:5" x14ac:dyDescent="0.35">
      <c r="A11001"/>
      <c r="E11001"/>
    </row>
    <row r="11002" spans="1:5" x14ac:dyDescent="0.35">
      <c r="A11002"/>
      <c r="E11002"/>
    </row>
    <row r="11003" spans="1:5" x14ac:dyDescent="0.35">
      <c r="A11003"/>
      <c r="E11003"/>
    </row>
    <row r="11004" spans="1:5" x14ac:dyDescent="0.35">
      <c r="A11004"/>
      <c r="E11004"/>
    </row>
    <row r="11005" spans="1:5" x14ac:dyDescent="0.35">
      <c r="A11005"/>
      <c r="E11005"/>
    </row>
    <row r="11006" spans="1:5" x14ac:dyDescent="0.35">
      <c r="A11006"/>
      <c r="E11006"/>
    </row>
    <row r="11007" spans="1:5" x14ac:dyDescent="0.35">
      <c r="A11007"/>
      <c r="E11007"/>
    </row>
    <row r="11008" spans="1:5" x14ac:dyDescent="0.35">
      <c r="A11008"/>
      <c r="E11008"/>
    </row>
    <row r="11009" spans="1:5" x14ac:dyDescent="0.35">
      <c r="A11009"/>
      <c r="E11009"/>
    </row>
    <row r="11010" spans="1:5" x14ac:dyDescent="0.35">
      <c r="A11010"/>
      <c r="E11010"/>
    </row>
    <row r="11011" spans="1:5" x14ac:dyDescent="0.35">
      <c r="A11011"/>
      <c r="E11011"/>
    </row>
    <row r="11012" spans="1:5" x14ac:dyDescent="0.35">
      <c r="A11012"/>
      <c r="E11012"/>
    </row>
    <row r="11013" spans="1:5" x14ac:dyDescent="0.35">
      <c r="A11013"/>
      <c r="E11013"/>
    </row>
    <row r="11014" spans="1:5" x14ac:dyDescent="0.35">
      <c r="A11014"/>
      <c r="E11014"/>
    </row>
    <row r="11015" spans="1:5" x14ac:dyDescent="0.35">
      <c r="A11015"/>
      <c r="E11015"/>
    </row>
    <row r="11016" spans="1:5" x14ac:dyDescent="0.35">
      <c r="A11016"/>
      <c r="E11016"/>
    </row>
    <row r="11017" spans="1:5" x14ac:dyDescent="0.35">
      <c r="A11017"/>
      <c r="E11017"/>
    </row>
    <row r="11018" spans="1:5" x14ac:dyDescent="0.35">
      <c r="A11018"/>
      <c r="E11018"/>
    </row>
    <row r="11019" spans="1:5" x14ac:dyDescent="0.35">
      <c r="A11019"/>
      <c r="E11019"/>
    </row>
    <row r="11020" spans="1:5" x14ac:dyDescent="0.35">
      <c r="A11020"/>
      <c r="E11020"/>
    </row>
    <row r="11021" spans="1:5" x14ac:dyDescent="0.35">
      <c r="A11021"/>
      <c r="E11021"/>
    </row>
    <row r="11022" spans="1:5" x14ac:dyDescent="0.35">
      <c r="A11022"/>
      <c r="E11022"/>
    </row>
    <row r="11023" spans="1:5" x14ac:dyDescent="0.35">
      <c r="A11023"/>
      <c r="E11023"/>
    </row>
    <row r="11024" spans="1:5" x14ac:dyDescent="0.35">
      <c r="A11024"/>
      <c r="E11024"/>
    </row>
    <row r="11025" spans="1:5" x14ac:dyDescent="0.35">
      <c r="A11025"/>
      <c r="E11025"/>
    </row>
    <row r="11026" spans="1:5" x14ac:dyDescent="0.35">
      <c r="A11026"/>
      <c r="E11026"/>
    </row>
    <row r="11027" spans="1:5" x14ac:dyDescent="0.35">
      <c r="A11027"/>
      <c r="E11027"/>
    </row>
    <row r="11028" spans="1:5" x14ac:dyDescent="0.35">
      <c r="A11028"/>
      <c r="E11028"/>
    </row>
    <row r="11029" spans="1:5" x14ac:dyDescent="0.35">
      <c r="A11029"/>
      <c r="E11029"/>
    </row>
    <row r="11030" spans="1:5" x14ac:dyDescent="0.35">
      <c r="A11030"/>
      <c r="E11030"/>
    </row>
    <row r="11031" spans="1:5" x14ac:dyDescent="0.35">
      <c r="A11031"/>
      <c r="E11031"/>
    </row>
    <row r="11032" spans="1:5" x14ac:dyDescent="0.35">
      <c r="A11032"/>
      <c r="E11032"/>
    </row>
    <row r="11033" spans="1:5" x14ac:dyDescent="0.35">
      <c r="A11033"/>
      <c r="E11033"/>
    </row>
    <row r="11034" spans="1:5" x14ac:dyDescent="0.35">
      <c r="A11034"/>
      <c r="E11034"/>
    </row>
    <row r="11035" spans="1:5" x14ac:dyDescent="0.35">
      <c r="A11035"/>
      <c r="E11035"/>
    </row>
    <row r="11036" spans="1:5" x14ac:dyDescent="0.35">
      <c r="A11036"/>
      <c r="E11036"/>
    </row>
    <row r="11037" spans="1:5" x14ac:dyDescent="0.35">
      <c r="A11037"/>
      <c r="E11037"/>
    </row>
    <row r="11038" spans="1:5" x14ac:dyDescent="0.35">
      <c r="A11038"/>
      <c r="E11038"/>
    </row>
    <row r="11039" spans="1:5" x14ac:dyDescent="0.35">
      <c r="A11039"/>
      <c r="E11039"/>
    </row>
    <row r="11040" spans="1:5" x14ac:dyDescent="0.35">
      <c r="A11040"/>
      <c r="E11040"/>
    </row>
    <row r="11041" spans="1:5" x14ac:dyDescent="0.35">
      <c r="A11041"/>
      <c r="E11041"/>
    </row>
    <row r="11042" spans="1:5" x14ac:dyDescent="0.35">
      <c r="A11042"/>
      <c r="E11042"/>
    </row>
    <row r="11043" spans="1:5" x14ac:dyDescent="0.35">
      <c r="A11043"/>
      <c r="E11043"/>
    </row>
    <row r="11044" spans="1:5" x14ac:dyDescent="0.35">
      <c r="A11044"/>
      <c r="E11044"/>
    </row>
    <row r="11045" spans="1:5" x14ac:dyDescent="0.35">
      <c r="A11045"/>
      <c r="E11045"/>
    </row>
    <row r="11046" spans="1:5" x14ac:dyDescent="0.35">
      <c r="A11046"/>
      <c r="E11046"/>
    </row>
    <row r="11047" spans="1:5" x14ac:dyDescent="0.35">
      <c r="A11047"/>
      <c r="E11047"/>
    </row>
    <row r="11048" spans="1:5" x14ac:dyDescent="0.35">
      <c r="A11048"/>
      <c r="E11048"/>
    </row>
    <row r="11049" spans="1:5" x14ac:dyDescent="0.35">
      <c r="A11049"/>
      <c r="E11049"/>
    </row>
    <row r="11050" spans="1:5" x14ac:dyDescent="0.35">
      <c r="A11050"/>
      <c r="E11050"/>
    </row>
    <row r="11051" spans="1:5" x14ac:dyDescent="0.35">
      <c r="A11051"/>
      <c r="E11051"/>
    </row>
    <row r="11052" spans="1:5" x14ac:dyDescent="0.35">
      <c r="A11052"/>
      <c r="E11052"/>
    </row>
    <row r="11053" spans="1:5" x14ac:dyDescent="0.35">
      <c r="A11053"/>
      <c r="E11053"/>
    </row>
    <row r="11054" spans="1:5" x14ac:dyDescent="0.35">
      <c r="A11054"/>
      <c r="E11054"/>
    </row>
    <row r="11055" spans="1:5" x14ac:dyDescent="0.35">
      <c r="A11055"/>
      <c r="E11055"/>
    </row>
    <row r="11056" spans="1:5" x14ac:dyDescent="0.35">
      <c r="A11056"/>
      <c r="E11056"/>
    </row>
    <row r="11057" spans="1:5" x14ac:dyDescent="0.35">
      <c r="A11057"/>
      <c r="E11057"/>
    </row>
    <row r="11058" spans="1:5" x14ac:dyDescent="0.35">
      <c r="A11058"/>
      <c r="E11058"/>
    </row>
    <row r="11059" spans="1:5" x14ac:dyDescent="0.35">
      <c r="A11059"/>
      <c r="E11059"/>
    </row>
    <row r="11060" spans="1:5" x14ac:dyDescent="0.35">
      <c r="A11060"/>
      <c r="E11060"/>
    </row>
    <row r="11061" spans="1:5" x14ac:dyDescent="0.35">
      <c r="A11061"/>
      <c r="E11061"/>
    </row>
    <row r="11062" spans="1:5" x14ac:dyDescent="0.35">
      <c r="A11062"/>
      <c r="E11062"/>
    </row>
    <row r="11063" spans="1:5" x14ac:dyDescent="0.35">
      <c r="A11063"/>
      <c r="E11063"/>
    </row>
    <row r="11064" spans="1:5" x14ac:dyDescent="0.35">
      <c r="A11064"/>
      <c r="E11064"/>
    </row>
    <row r="11065" spans="1:5" x14ac:dyDescent="0.35">
      <c r="A11065"/>
      <c r="E11065"/>
    </row>
    <row r="11066" spans="1:5" x14ac:dyDescent="0.35">
      <c r="A11066"/>
      <c r="E11066"/>
    </row>
    <row r="11067" spans="1:5" x14ac:dyDescent="0.35">
      <c r="A11067"/>
      <c r="E11067"/>
    </row>
    <row r="11068" spans="1:5" x14ac:dyDescent="0.35">
      <c r="A11068"/>
      <c r="E11068"/>
    </row>
    <row r="11069" spans="1:5" x14ac:dyDescent="0.35">
      <c r="A11069"/>
      <c r="E11069"/>
    </row>
    <row r="11070" spans="1:5" x14ac:dyDescent="0.35">
      <c r="A11070"/>
      <c r="E11070"/>
    </row>
    <row r="11071" spans="1:5" x14ac:dyDescent="0.35">
      <c r="A11071"/>
      <c r="E11071"/>
    </row>
    <row r="11072" spans="1:5" x14ac:dyDescent="0.35">
      <c r="A11072"/>
      <c r="E11072"/>
    </row>
    <row r="11073" spans="1:5" x14ac:dyDescent="0.35">
      <c r="A11073"/>
      <c r="E11073"/>
    </row>
    <row r="11074" spans="1:5" x14ac:dyDescent="0.35">
      <c r="A11074"/>
      <c r="E11074"/>
    </row>
    <row r="11075" spans="1:5" x14ac:dyDescent="0.35">
      <c r="A11075"/>
      <c r="E11075"/>
    </row>
    <row r="11076" spans="1:5" x14ac:dyDescent="0.35">
      <c r="A11076"/>
      <c r="E11076"/>
    </row>
    <row r="11077" spans="1:5" x14ac:dyDescent="0.35">
      <c r="A11077"/>
      <c r="E11077"/>
    </row>
    <row r="11078" spans="1:5" x14ac:dyDescent="0.35">
      <c r="A11078"/>
      <c r="E11078"/>
    </row>
    <row r="11079" spans="1:5" x14ac:dyDescent="0.35">
      <c r="A11079"/>
      <c r="E11079"/>
    </row>
    <row r="11080" spans="1:5" x14ac:dyDescent="0.35">
      <c r="A11080"/>
      <c r="E11080"/>
    </row>
    <row r="11081" spans="1:5" x14ac:dyDescent="0.35">
      <c r="A11081"/>
      <c r="E11081"/>
    </row>
    <row r="11082" spans="1:5" x14ac:dyDescent="0.35">
      <c r="A11082"/>
      <c r="E11082"/>
    </row>
    <row r="11083" spans="1:5" x14ac:dyDescent="0.35">
      <c r="A11083"/>
      <c r="E11083"/>
    </row>
    <row r="11084" spans="1:5" x14ac:dyDescent="0.35">
      <c r="A11084"/>
      <c r="E11084"/>
    </row>
    <row r="11085" spans="1:5" x14ac:dyDescent="0.35">
      <c r="A11085"/>
      <c r="E11085"/>
    </row>
    <row r="11086" spans="1:5" x14ac:dyDescent="0.35">
      <c r="A11086"/>
      <c r="E11086"/>
    </row>
    <row r="11087" spans="1:5" x14ac:dyDescent="0.35">
      <c r="A11087"/>
      <c r="E11087"/>
    </row>
    <row r="11088" spans="1:5" x14ac:dyDescent="0.35">
      <c r="A11088"/>
      <c r="E11088"/>
    </row>
    <row r="11089" spans="1:5" x14ac:dyDescent="0.35">
      <c r="A11089"/>
      <c r="E11089"/>
    </row>
    <row r="11090" spans="1:5" x14ac:dyDescent="0.35">
      <c r="A11090"/>
      <c r="E11090"/>
    </row>
    <row r="11091" spans="1:5" x14ac:dyDescent="0.35">
      <c r="A11091"/>
      <c r="E11091"/>
    </row>
    <row r="11092" spans="1:5" x14ac:dyDescent="0.35">
      <c r="A11092"/>
      <c r="E11092"/>
    </row>
    <row r="11093" spans="1:5" x14ac:dyDescent="0.35">
      <c r="A11093"/>
      <c r="E11093"/>
    </row>
    <row r="11094" spans="1:5" x14ac:dyDescent="0.35">
      <c r="A11094"/>
      <c r="E11094"/>
    </row>
    <row r="11095" spans="1:5" x14ac:dyDescent="0.35">
      <c r="A11095"/>
      <c r="E11095"/>
    </row>
    <row r="11096" spans="1:5" x14ac:dyDescent="0.35">
      <c r="A11096"/>
      <c r="E11096"/>
    </row>
    <row r="11097" spans="1:5" x14ac:dyDescent="0.35">
      <c r="A11097"/>
      <c r="E11097"/>
    </row>
    <row r="11098" spans="1:5" x14ac:dyDescent="0.35">
      <c r="A11098"/>
      <c r="E11098"/>
    </row>
    <row r="11099" spans="1:5" x14ac:dyDescent="0.35">
      <c r="A11099"/>
      <c r="E11099"/>
    </row>
    <row r="11100" spans="1:5" x14ac:dyDescent="0.35">
      <c r="A11100"/>
      <c r="E11100"/>
    </row>
    <row r="11101" spans="1:5" x14ac:dyDescent="0.35">
      <c r="A11101"/>
      <c r="E11101"/>
    </row>
    <row r="11102" spans="1:5" x14ac:dyDescent="0.35">
      <c r="A11102"/>
      <c r="E11102"/>
    </row>
    <row r="11103" spans="1:5" x14ac:dyDescent="0.35">
      <c r="A11103"/>
      <c r="E11103"/>
    </row>
    <row r="11104" spans="1:5" x14ac:dyDescent="0.35">
      <c r="A11104"/>
      <c r="E11104"/>
    </row>
    <row r="11105" spans="1:5" x14ac:dyDescent="0.35">
      <c r="A11105"/>
      <c r="E11105"/>
    </row>
    <row r="11106" spans="1:5" x14ac:dyDescent="0.35">
      <c r="A11106"/>
      <c r="E11106"/>
    </row>
    <row r="11107" spans="1:5" x14ac:dyDescent="0.35">
      <c r="A11107"/>
      <c r="E11107"/>
    </row>
    <row r="11108" spans="1:5" x14ac:dyDescent="0.35">
      <c r="A11108"/>
      <c r="E11108"/>
    </row>
    <row r="11109" spans="1:5" x14ac:dyDescent="0.35">
      <c r="A11109"/>
      <c r="E11109"/>
    </row>
    <row r="11110" spans="1:5" x14ac:dyDescent="0.35">
      <c r="A11110"/>
      <c r="E11110"/>
    </row>
    <row r="11111" spans="1:5" x14ac:dyDescent="0.35">
      <c r="A11111"/>
      <c r="E11111"/>
    </row>
    <row r="11112" spans="1:5" x14ac:dyDescent="0.35">
      <c r="A11112"/>
      <c r="E11112"/>
    </row>
    <row r="11113" spans="1:5" x14ac:dyDescent="0.35">
      <c r="A11113"/>
      <c r="E11113"/>
    </row>
    <row r="11114" spans="1:5" x14ac:dyDescent="0.35">
      <c r="A11114"/>
      <c r="E11114"/>
    </row>
    <row r="11115" spans="1:5" x14ac:dyDescent="0.35">
      <c r="A11115"/>
      <c r="E11115"/>
    </row>
    <row r="11116" spans="1:5" x14ac:dyDescent="0.35">
      <c r="A11116"/>
      <c r="E11116"/>
    </row>
    <row r="11117" spans="1:5" x14ac:dyDescent="0.35">
      <c r="A11117"/>
      <c r="E11117"/>
    </row>
    <row r="11118" spans="1:5" x14ac:dyDescent="0.35">
      <c r="A11118"/>
      <c r="E11118"/>
    </row>
    <row r="11119" spans="1:5" x14ac:dyDescent="0.35">
      <c r="A11119"/>
      <c r="E11119"/>
    </row>
    <row r="11120" spans="1:5" x14ac:dyDescent="0.35">
      <c r="A11120"/>
      <c r="E11120"/>
    </row>
    <row r="11121" spans="1:5" x14ac:dyDescent="0.35">
      <c r="A11121"/>
      <c r="E11121"/>
    </row>
    <row r="11122" spans="1:5" x14ac:dyDescent="0.35">
      <c r="A11122"/>
      <c r="E11122"/>
    </row>
    <row r="11123" spans="1:5" x14ac:dyDescent="0.35">
      <c r="A11123"/>
      <c r="E11123"/>
    </row>
    <row r="11124" spans="1:5" x14ac:dyDescent="0.35">
      <c r="A11124"/>
      <c r="E11124"/>
    </row>
    <row r="11125" spans="1:5" x14ac:dyDescent="0.35">
      <c r="A11125"/>
      <c r="E11125"/>
    </row>
    <row r="11126" spans="1:5" x14ac:dyDescent="0.35">
      <c r="A11126"/>
      <c r="E11126"/>
    </row>
    <row r="11127" spans="1:5" x14ac:dyDescent="0.35">
      <c r="A11127"/>
      <c r="E11127"/>
    </row>
    <row r="11128" spans="1:5" x14ac:dyDescent="0.35">
      <c r="A11128"/>
      <c r="E11128"/>
    </row>
    <row r="11129" spans="1:5" x14ac:dyDescent="0.35">
      <c r="A11129"/>
      <c r="E11129"/>
    </row>
    <row r="11130" spans="1:5" x14ac:dyDescent="0.35">
      <c r="A11130"/>
      <c r="E11130"/>
    </row>
    <row r="11131" spans="1:5" x14ac:dyDescent="0.35">
      <c r="A11131"/>
      <c r="E11131"/>
    </row>
    <row r="11132" spans="1:5" x14ac:dyDescent="0.35">
      <c r="A11132"/>
      <c r="E11132"/>
    </row>
    <row r="11133" spans="1:5" x14ac:dyDescent="0.35">
      <c r="A11133"/>
      <c r="E11133"/>
    </row>
    <row r="11134" spans="1:5" x14ac:dyDescent="0.35">
      <c r="A11134"/>
      <c r="E11134"/>
    </row>
    <row r="11135" spans="1:5" x14ac:dyDescent="0.35">
      <c r="A11135"/>
      <c r="E11135"/>
    </row>
    <row r="11136" spans="1:5" x14ac:dyDescent="0.35">
      <c r="A11136"/>
      <c r="E11136"/>
    </row>
    <row r="11137" spans="1:5" x14ac:dyDescent="0.35">
      <c r="A11137"/>
      <c r="E11137"/>
    </row>
    <row r="11138" spans="1:5" x14ac:dyDescent="0.35">
      <c r="A11138"/>
      <c r="E11138"/>
    </row>
    <row r="11139" spans="1:5" x14ac:dyDescent="0.35">
      <c r="A11139"/>
      <c r="E11139"/>
    </row>
    <row r="11140" spans="1:5" x14ac:dyDescent="0.35">
      <c r="A11140"/>
      <c r="E11140"/>
    </row>
    <row r="11141" spans="1:5" x14ac:dyDescent="0.35">
      <c r="A11141"/>
      <c r="E11141"/>
    </row>
    <row r="11142" spans="1:5" x14ac:dyDescent="0.35">
      <c r="A11142"/>
      <c r="E11142"/>
    </row>
    <row r="11143" spans="1:5" x14ac:dyDescent="0.35">
      <c r="A11143"/>
      <c r="E11143"/>
    </row>
    <row r="11144" spans="1:5" x14ac:dyDescent="0.35">
      <c r="A11144"/>
      <c r="E11144"/>
    </row>
    <row r="11145" spans="1:5" x14ac:dyDescent="0.35">
      <c r="A11145"/>
      <c r="E11145"/>
    </row>
    <row r="11146" spans="1:5" x14ac:dyDescent="0.35">
      <c r="A11146"/>
      <c r="E11146"/>
    </row>
    <row r="11147" spans="1:5" x14ac:dyDescent="0.35">
      <c r="A11147"/>
      <c r="E11147"/>
    </row>
    <row r="11148" spans="1:5" x14ac:dyDescent="0.35">
      <c r="A11148"/>
      <c r="E11148"/>
    </row>
    <row r="11149" spans="1:5" x14ac:dyDescent="0.35">
      <c r="A11149"/>
      <c r="E11149"/>
    </row>
    <row r="11150" spans="1:5" x14ac:dyDescent="0.35">
      <c r="A11150"/>
      <c r="E11150"/>
    </row>
    <row r="11151" spans="1:5" x14ac:dyDescent="0.35">
      <c r="A11151"/>
      <c r="E11151"/>
    </row>
    <row r="11152" spans="1:5" x14ac:dyDescent="0.35">
      <c r="A11152"/>
      <c r="E11152"/>
    </row>
    <row r="11153" spans="1:5" x14ac:dyDescent="0.35">
      <c r="A11153"/>
      <c r="E11153"/>
    </row>
    <row r="11154" spans="1:5" x14ac:dyDescent="0.35">
      <c r="A11154"/>
      <c r="E11154"/>
    </row>
    <row r="11155" spans="1:5" x14ac:dyDescent="0.35">
      <c r="A11155"/>
      <c r="E11155"/>
    </row>
    <row r="11156" spans="1:5" x14ac:dyDescent="0.35">
      <c r="A11156"/>
      <c r="E11156"/>
    </row>
    <row r="11157" spans="1:5" x14ac:dyDescent="0.35">
      <c r="A11157"/>
      <c r="E11157"/>
    </row>
    <row r="11158" spans="1:5" x14ac:dyDescent="0.35">
      <c r="A11158"/>
      <c r="E11158"/>
    </row>
    <row r="11159" spans="1:5" x14ac:dyDescent="0.35">
      <c r="A11159"/>
      <c r="E11159"/>
    </row>
    <row r="11160" spans="1:5" x14ac:dyDescent="0.35">
      <c r="A11160"/>
      <c r="E11160"/>
    </row>
    <row r="11161" spans="1:5" x14ac:dyDescent="0.35">
      <c r="A11161"/>
      <c r="E11161"/>
    </row>
    <row r="11162" spans="1:5" x14ac:dyDescent="0.35">
      <c r="A11162"/>
      <c r="E11162"/>
    </row>
    <row r="11163" spans="1:5" x14ac:dyDescent="0.35">
      <c r="A11163"/>
      <c r="E11163"/>
    </row>
    <row r="11164" spans="1:5" x14ac:dyDescent="0.35">
      <c r="A11164"/>
      <c r="E11164"/>
    </row>
    <row r="11165" spans="1:5" x14ac:dyDescent="0.35">
      <c r="A11165"/>
      <c r="E11165"/>
    </row>
    <row r="11166" spans="1:5" x14ac:dyDescent="0.35">
      <c r="A11166"/>
      <c r="E11166"/>
    </row>
    <row r="11167" spans="1:5" x14ac:dyDescent="0.35">
      <c r="A11167"/>
      <c r="E11167"/>
    </row>
    <row r="11168" spans="1:5" x14ac:dyDescent="0.35">
      <c r="A11168"/>
      <c r="E11168"/>
    </row>
    <row r="11169" spans="1:5" x14ac:dyDescent="0.35">
      <c r="A11169"/>
      <c r="E11169"/>
    </row>
    <row r="11170" spans="1:5" x14ac:dyDescent="0.35">
      <c r="A11170"/>
      <c r="E11170"/>
    </row>
    <row r="11171" spans="1:5" x14ac:dyDescent="0.35">
      <c r="A11171"/>
      <c r="E11171"/>
    </row>
    <row r="11172" spans="1:5" x14ac:dyDescent="0.35">
      <c r="A11172"/>
      <c r="E11172"/>
    </row>
    <row r="11173" spans="1:5" x14ac:dyDescent="0.35">
      <c r="A11173"/>
      <c r="E11173"/>
    </row>
    <row r="11174" spans="1:5" x14ac:dyDescent="0.35">
      <c r="A11174"/>
      <c r="E11174"/>
    </row>
    <row r="11175" spans="1:5" x14ac:dyDescent="0.35">
      <c r="A11175"/>
      <c r="E11175"/>
    </row>
    <row r="11176" spans="1:5" x14ac:dyDescent="0.35">
      <c r="A11176"/>
      <c r="E11176"/>
    </row>
    <row r="11177" spans="1:5" x14ac:dyDescent="0.35">
      <c r="A11177"/>
      <c r="E11177"/>
    </row>
    <row r="11178" spans="1:5" x14ac:dyDescent="0.35">
      <c r="A11178"/>
      <c r="E11178"/>
    </row>
    <row r="11179" spans="1:5" x14ac:dyDescent="0.35">
      <c r="A11179"/>
      <c r="E11179"/>
    </row>
    <row r="11180" spans="1:5" x14ac:dyDescent="0.35">
      <c r="A11180"/>
      <c r="E11180"/>
    </row>
    <row r="11181" spans="1:5" x14ac:dyDescent="0.35">
      <c r="A11181"/>
      <c r="E11181"/>
    </row>
    <row r="11182" spans="1:5" x14ac:dyDescent="0.35">
      <c r="A11182"/>
      <c r="E11182"/>
    </row>
    <row r="11183" spans="1:5" x14ac:dyDescent="0.35">
      <c r="A11183"/>
      <c r="E11183"/>
    </row>
    <row r="11184" spans="1:5" x14ac:dyDescent="0.35">
      <c r="A11184"/>
      <c r="E11184"/>
    </row>
    <row r="11185" spans="1:5" x14ac:dyDescent="0.35">
      <c r="A11185"/>
      <c r="E11185"/>
    </row>
    <row r="11186" spans="1:5" x14ac:dyDescent="0.35">
      <c r="A11186"/>
      <c r="E11186"/>
    </row>
    <row r="11187" spans="1:5" x14ac:dyDescent="0.35">
      <c r="A11187"/>
      <c r="E11187"/>
    </row>
    <row r="11188" spans="1:5" x14ac:dyDescent="0.35">
      <c r="A11188"/>
      <c r="E11188"/>
    </row>
    <row r="11189" spans="1:5" x14ac:dyDescent="0.35">
      <c r="A11189"/>
      <c r="E11189"/>
    </row>
    <row r="11190" spans="1:5" x14ac:dyDescent="0.35">
      <c r="A11190"/>
      <c r="E11190"/>
    </row>
    <row r="11191" spans="1:5" x14ac:dyDescent="0.35">
      <c r="A11191"/>
      <c r="E11191"/>
    </row>
    <row r="11192" spans="1:5" x14ac:dyDescent="0.35">
      <c r="A11192"/>
      <c r="E11192"/>
    </row>
    <row r="11193" spans="1:5" x14ac:dyDescent="0.35">
      <c r="A11193"/>
      <c r="E11193"/>
    </row>
    <row r="11194" spans="1:5" x14ac:dyDescent="0.35">
      <c r="A11194"/>
      <c r="E11194"/>
    </row>
    <row r="11195" spans="1:5" x14ac:dyDescent="0.35">
      <c r="A11195"/>
      <c r="E11195"/>
    </row>
    <row r="11196" spans="1:5" x14ac:dyDescent="0.35">
      <c r="A11196"/>
      <c r="E11196"/>
    </row>
    <row r="11197" spans="1:5" x14ac:dyDescent="0.35">
      <c r="A11197"/>
      <c r="E11197"/>
    </row>
    <row r="11198" spans="1:5" x14ac:dyDescent="0.35">
      <c r="A11198"/>
      <c r="E11198"/>
    </row>
    <row r="11199" spans="1:5" x14ac:dyDescent="0.35">
      <c r="A11199"/>
      <c r="E11199"/>
    </row>
    <row r="11200" spans="1:5" x14ac:dyDescent="0.35">
      <c r="A11200"/>
      <c r="E11200"/>
    </row>
    <row r="11201" spans="1:5" x14ac:dyDescent="0.35">
      <c r="A11201"/>
      <c r="E11201"/>
    </row>
    <row r="11202" spans="1:5" x14ac:dyDescent="0.35">
      <c r="A11202"/>
      <c r="E11202"/>
    </row>
    <row r="11203" spans="1:5" x14ac:dyDescent="0.35">
      <c r="A11203"/>
      <c r="E11203"/>
    </row>
    <row r="11204" spans="1:5" x14ac:dyDescent="0.35">
      <c r="A11204"/>
      <c r="E11204"/>
    </row>
    <row r="11205" spans="1:5" x14ac:dyDescent="0.35">
      <c r="A11205"/>
      <c r="E11205"/>
    </row>
    <row r="11206" spans="1:5" x14ac:dyDescent="0.35">
      <c r="A11206"/>
      <c r="E11206"/>
    </row>
    <row r="11207" spans="1:5" x14ac:dyDescent="0.35">
      <c r="A11207"/>
      <c r="E11207"/>
    </row>
    <row r="11208" spans="1:5" x14ac:dyDescent="0.35">
      <c r="A11208"/>
      <c r="E11208"/>
    </row>
    <row r="11209" spans="1:5" x14ac:dyDescent="0.35">
      <c r="A11209"/>
      <c r="E11209"/>
    </row>
    <row r="11210" spans="1:5" x14ac:dyDescent="0.35">
      <c r="A11210"/>
      <c r="E11210"/>
    </row>
    <row r="11211" spans="1:5" x14ac:dyDescent="0.35">
      <c r="A11211"/>
      <c r="E11211"/>
    </row>
    <row r="11212" spans="1:5" x14ac:dyDescent="0.35">
      <c r="A11212"/>
      <c r="E11212"/>
    </row>
    <row r="11213" spans="1:5" x14ac:dyDescent="0.35">
      <c r="A11213"/>
      <c r="E11213"/>
    </row>
    <row r="11214" spans="1:5" x14ac:dyDescent="0.35">
      <c r="A11214"/>
      <c r="E11214"/>
    </row>
    <row r="11215" spans="1:5" x14ac:dyDescent="0.35">
      <c r="A11215"/>
      <c r="E11215"/>
    </row>
    <row r="11216" spans="1:5" x14ac:dyDescent="0.35">
      <c r="A11216"/>
      <c r="E11216"/>
    </row>
    <row r="11217" spans="1:5" x14ac:dyDescent="0.35">
      <c r="A11217"/>
      <c r="E11217"/>
    </row>
    <row r="11218" spans="1:5" x14ac:dyDescent="0.35">
      <c r="A11218"/>
      <c r="E11218"/>
    </row>
    <row r="11219" spans="1:5" x14ac:dyDescent="0.35">
      <c r="A11219"/>
      <c r="E11219"/>
    </row>
    <row r="11220" spans="1:5" x14ac:dyDescent="0.35">
      <c r="A11220"/>
      <c r="E11220"/>
    </row>
    <row r="11221" spans="1:5" x14ac:dyDescent="0.35">
      <c r="A11221"/>
      <c r="E11221"/>
    </row>
    <row r="11222" spans="1:5" x14ac:dyDescent="0.35">
      <c r="A11222"/>
      <c r="E11222"/>
    </row>
    <row r="11223" spans="1:5" x14ac:dyDescent="0.35">
      <c r="A11223"/>
      <c r="E11223"/>
    </row>
    <row r="11224" spans="1:5" x14ac:dyDescent="0.35">
      <c r="A11224"/>
      <c r="E11224"/>
    </row>
    <row r="11225" spans="1:5" x14ac:dyDescent="0.35">
      <c r="A11225"/>
      <c r="E11225"/>
    </row>
    <row r="11226" spans="1:5" x14ac:dyDescent="0.35">
      <c r="A11226"/>
      <c r="E11226"/>
    </row>
    <row r="11227" spans="1:5" x14ac:dyDescent="0.35">
      <c r="A11227"/>
      <c r="E11227"/>
    </row>
    <row r="11228" spans="1:5" x14ac:dyDescent="0.35">
      <c r="A11228"/>
      <c r="E11228"/>
    </row>
    <row r="11229" spans="1:5" x14ac:dyDescent="0.35">
      <c r="A11229"/>
      <c r="E11229"/>
    </row>
    <row r="11230" spans="1:5" x14ac:dyDescent="0.35">
      <c r="A11230"/>
      <c r="E11230"/>
    </row>
    <row r="11231" spans="1:5" x14ac:dyDescent="0.35">
      <c r="A11231"/>
      <c r="E11231"/>
    </row>
    <row r="11232" spans="1:5" x14ac:dyDescent="0.35">
      <c r="A11232"/>
      <c r="E11232"/>
    </row>
    <row r="11233" spans="1:5" x14ac:dyDescent="0.35">
      <c r="A11233"/>
      <c r="E11233"/>
    </row>
    <row r="11234" spans="1:5" x14ac:dyDescent="0.35">
      <c r="A11234"/>
      <c r="E11234"/>
    </row>
    <row r="11235" spans="1:5" x14ac:dyDescent="0.35">
      <c r="A11235"/>
      <c r="E11235"/>
    </row>
    <row r="11236" spans="1:5" x14ac:dyDescent="0.35">
      <c r="A11236"/>
      <c r="E11236"/>
    </row>
    <row r="11237" spans="1:5" x14ac:dyDescent="0.35">
      <c r="A11237"/>
      <c r="E11237"/>
    </row>
    <row r="11238" spans="1:5" x14ac:dyDescent="0.35">
      <c r="A11238"/>
      <c r="E11238"/>
    </row>
    <row r="11239" spans="1:5" x14ac:dyDescent="0.35">
      <c r="A11239"/>
      <c r="E11239"/>
    </row>
    <row r="11240" spans="1:5" x14ac:dyDescent="0.35">
      <c r="A11240"/>
      <c r="E11240"/>
    </row>
    <row r="11241" spans="1:5" x14ac:dyDescent="0.35">
      <c r="A11241"/>
      <c r="E11241"/>
    </row>
    <row r="11242" spans="1:5" x14ac:dyDescent="0.35">
      <c r="A11242"/>
      <c r="E11242"/>
    </row>
    <row r="11243" spans="1:5" x14ac:dyDescent="0.35">
      <c r="A11243"/>
      <c r="E11243"/>
    </row>
    <row r="11244" spans="1:5" x14ac:dyDescent="0.35">
      <c r="A11244"/>
      <c r="E11244"/>
    </row>
    <row r="11245" spans="1:5" x14ac:dyDescent="0.35">
      <c r="A11245"/>
      <c r="E11245"/>
    </row>
    <row r="11246" spans="1:5" x14ac:dyDescent="0.35">
      <c r="A11246"/>
      <c r="E11246"/>
    </row>
    <row r="11247" spans="1:5" x14ac:dyDescent="0.35">
      <c r="A11247"/>
      <c r="E11247"/>
    </row>
    <row r="11248" spans="1:5" x14ac:dyDescent="0.35">
      <c r="A11248"/>
      <c r="E11248"/>
    </row>
    <row r="11249" spans="1:5" x14ac:dyDescent="0.35">
      <c r="A11249"/>
      <c r="E11249"/>
    </row>
    <row r="11250" spans="1:5" x14ac:dyDescent="0.35">
      <c r="A11250"/>
      <c r="E11250"/>
    </row>
    <row r="11251" spans="1:5" x14ac:dyDescent="0.35">
      <c r="A11251"/>
      <c r="E11251"/>
    </row>
    <row r="11252" spans="1:5" x14ac:dyDescent="0.35">
      <c r="A11252"/>
      <c r="E11252"/>
    </row>
    <row r="11253" spans="1:5" x14ac:dyDescent="0.35">
      <c r="A11253"/>
      <c r="E11253"/>
    </row>
    <row r="11254" spans="1:5" x14ac:dyDescent="0.35">
      <c r="A11254"/>
      <c r="E11254"/>
    </row>
    <row r="11255" spans="1:5" x14ac:dyDescent="0.35">
      <c r="A11255"/>
      <c r="E11255"/>
    </row>
    <row r="11256" spans="1:5" x14ac:dyDescent="0.35">
      <c r="A11256"/>
      <c r="E11256"/>
    </row>
    <row r="11257" spans="1:5" x14ac:dyDescent="0.35">
      <c r="A11257"/>
      <c r="E11257"/>
    </row>
    <row r="11258" spans="1:5" x14ac:dyDescent="0.35">
      <c r="A11258"/>
      <c r="E11258"/>
    </row>
    <row r="11259" spans="1:5" x14ac:dyDescent="0.35">
      <c r="A11259"/>
      <c r="E11259"/>
    </row>
    <row r="11260" spans="1:5" x14ac:dyDescent="0.35">
      <c r="A11260"/>
      <c r="E11260"/>
    </row>
    <row r="11261" spans="1:5" x14ac:dyDescent="0.35">
      <c r="A11261"/>
      <c r="E11261"/>
    </row>
    <row r="11262" spans="1:5" x14ac:dyDescent="0.35">
      <c r="A11262"/>
      <c r="E11262"/>
    </row>
    <row r="11263" spans="1:5" x14ac:dyDescent="0.35">
      <c r="A11263"/>
      <c r="E11263"/>
    </row>
    <row r="11264" spans="1:5" x14ac:dyDescent="0.35">
      <c r="A11264"/>
      <c r="E11264"/>
    </row>
    <row r="11265" spans="1:5" x14ac:dyDescent="0.35">
      <c r="A11265"/>
      <c r="E11265"/>
    </row>
    <row r="11266" spans="1:5" x14ac:dyDescent="0.35">
      <c r="A11266"/>
      <c r="E11266"/>
    </row>
    <row r="11267" spans="1:5" x14ac:dyDescent="0.35">
      <c r="A11267"/>
      <c r="E11267"/>
    </row>
    <row r="11268" spans="1:5" x14ac:dyDescent="0.35">
      <c r="A11268"/>
      <c r="E11268"/>
    </row>
    <row r="11269" spans="1:5" x14ac:dyDescent="0.35">
      <c r="A11269"/>
      <c r="E11269"/>
    </row>
    <row r="11270" spans="1:5" x14ac:dyDescent="0.35">
      <c r="A11270"/>
      <c r="E11270"/>
    </row>
    <row r="11271" spans="1:5" x14ac:dyDescent="0.35">
      <c r="A11271"/>
      <c r="E11271"/>
    </row>
    <row r="11272" spans="1:5" x14ac:dyDescent="0.35">
      <c r="A11272"/>
      <c r="E11272"/>
    </row>
    <row r="11273" spans="1:5" x14ac:dyDescent="0.35">
      <c r="A11273"/>
      <c r="E11273"/>
    </row>
    <row r="11274" spans="1:5" x14ac:dyDescent="0.35">
      <c r="A11274"/>
      <c r="E11274"/>
    </row>
    <row r="11275" spans="1:5" x14ac:dyDescent="0.35">
      <c r="A11275"/>
      <c r="E11275"/>
    </row>
    <row r="11276" spans="1:5" x14ac:dyDescent="0.35">
      <c r="A11276"/>
      <c r="E11276"/>
    </row>
    <row r="11277" spans="1:5" x14ac:dyDescent="0.35">
      <c r="A11277"/>
      <c r="E11277"/>
    </row>
    <row r="11278" spans="1:5" x14ac:dyDescent="0.35">
      <c r="A11278"/>
      <c r="E11278"/>
    </row>
    <row r="11279" spans="1:5" x14ac:dyDescent="0.35">
      <c r="A11279"/>
      <c r="E11279"/>
    </row>
    <row r="11280" spans="1:5" x14ac:dyDescent="0.35">
      <c r="A11280"/>
      <c r="E11280"/>
    </row>
    <row r="11281" spans="1:5" x14ac:dyDescent="0.35">
      <c r="A11281"/>
      <c r="E11281"/>
    </row>
    <row r="11282" spans="1:5" x14ac:dyDescent="0.35">
      <c r="A11282"/>
      <c r="E11282"/>
    </row>
    <row r="11283" spans="1:5" x14ac:dyDescent="0.35">
      <c r="A11283"/>
      <c r="E11283"/>
    </row>
    <row r="11284" spans="1:5" x14ac:dyDescent="0.35">
      <c r="A11284"/>
      <c r="E11284"/>
    </row>
    <row r="11285" spans="1:5" x14ac:dyDescent="0.35">
      <c r="A11285"/>
      <c r="E11285"/>
    </row>
    <row r="11286" spans="1:5" x14ac:dyDescent="0.35">
      <c r="A11286"/>
      <c r="E11286"/>
    </row>
    <row r="11287" spans="1:5" x14ac:dyDescent="0.35">
      <c r="A11287"/>
      <c r="E11287"/>
    </row>
    <row r="11288" spans="1:5" x14ac:dyDescent="0.35">
      <c r="A11288"/>
      <c r="E11288"/>
    </row>
    <row r="11289" spans="1:5" x14ac:dyDescent="0.35">
      <c r="A11289"/>
      <c r="E11289"/>
    </row>
    <row r="11290" spans="1:5" x14ac:dyDescent="0.35">
      <c r="A11290"/>
      <c r="E11290"/>
    </row>
    <row r="11291" spans="1:5" x14ac:dyDescent="0.35">
      <c r="A11291"/>
      <c r="E11291"/>
    </row>
    <row r="11292" spans="1:5" x14ac:dyDescent="0.35">
      <c r="A11292"/>
      <c r="E11292"/>
    </row>
    <row r="11293" spans="1:5" x14ac:dyDescent="0.35">
      <c r="A11293"/>
      <c r="E11293"/>
    </row>
    <row r="11294" spans="1:5" x14ac:dyDescent="0.35">
      <c r="A11294"/>
      <c r="E11294"/>
    </row>
    <row r="11295" spans="1:5" x14ac:dyDescent="0.35">
      <c r="A11295"/>
      <c r="E11295"/>
    </row>
    <row r="11296" spans="1:5" x14ac:dyDescent="0.35">
      <c r="A11296"/>
      <c r="E11296"/>
    </row>
    <row r="11297" spans="1:5" x14ac:dyDescent="0.35">
      <c r="A11297"/>
      <c r="E11297"/>
    </row>
    <row r="11298" spans="1:5" x14ac:dyDescent="0.35">
      <c r="A11298"/>
      <c r="E11298"/>
    </row>
    <row r="11299" spans="1:5" x14ac:dyDescent="0.35">
      <c r="A11299"/>
      <c r="E11299"/>
    </row>
    <row r="11300" spans="1:5" x14ac:dyDescent="0.35">
      <c r="A11300"/>
      <c r="E11300"/>
    </row>
    <row r="11301" spans="1:5" x14ac:dyDescent="0.35">
      <c r="A11301"/>
      <c r="E11301"/>
    </row>
    <row r="11302" spans="1:5" x14ac:dyDescent="0.35">
      <c r="A11302"/>
      <c r="E11302"/>
    </row>
    <row r="11303" spans="1:5" x14ac:dyDescent="0.35">
      <c r="A11303"/>
      <c r="E11303"/>
    </row>
    <row r="11304" spans="1:5" x14ac:dyDescent="0.35">
      <c r="A11304"/>
      <c r="E11304"/>
    </row>
    <row r="11305" spans="1:5" x14ac:dyDescent="0.35">
      <c r="A11305"/>
      <c r="E11305"/>
    </row>
    <row r="11306" spans="1:5" x14ac:dyDescent="0.35">
      <c r="A11306"/>
      <c r="E11306"/>
    </row>
    <row r="11307" spans="1:5" x14ac:dyDescent="0.35">
      <c r="A11307"/>
      <c r="E11307"/>
    </row>
    <row r="11308" spans="1:5" x14ac:dyDescent="0.35">
      <c r="A11308"/>
      <c r="E11308"/>
    </row>
    <row r="11309" spans="1:5" x14ac:dyDescent="0.35">
      <c r="A11309"/>
      <c r="E11309"/>
    </row>
    <row r="11310" spans="1:5" x14ac:dyDescent="0.35">
      <c r="A11310"/>
      <c r="E11310"/>
    </row>
    <row r="11311" spans="1:5" x14ac:dyDescent="0.35">
      <c r="A11311"/>
      <c r="E11311"/>
    </row>
    <row r="11312" spans="1:5" x14ac:dyDescent="0.35">
      <c r="A11312"/>
      <c r="E11312"/>
    </row>
    <row r="11313" spans="1:5" x14ac:dyDescent="0.35">
      <c r="A11313"/>
      <c r="E11313"/>
    </row>
    <row r="11314" spans="1:5" x14ac:dyDescent="0.35">
      <c r="A11314"/>
      <c r="E11314"/>
    </row>
    <row r="11315" spans="1:5" x14ac:dyDescent="0.35">
      <c r="A11315"/>
      <c r="E11315"/>
    </row>
    <row r="11316" spans="1:5" x14ac:dyDescent="0.35">
      <c r="A11316"/>
      <c r="E11316"/>
    </row>
    <row r="11317" spans="1:5" x14ac:dyDescent="0.35">
      <c r="A11317"/>
      <c r="E11317"/>
    </row>
    <row r="11318" spans="1:5" x14ac:dyDescent="0.35">
      <c r="A11318"/>
      <c r="E11318"/>
    </row>
    <row r="11319" spans="1:5" x14ac:dyDescent="0.35">
      <c r="A11319"/>
      <c r="E11319"/>
    </row>
    <row r="11320" spans="1:5" x14ac:dyDescent="0.35">
      <c r="A11320"/>
      <c r="E11320"/>
    </row>
    <row r="11321" spans="1:5" x14ac:dyDescent="0.35">
      <c r="A11321"/>
      <c r="E11321"/>
    </row>
    <row r="11322" spans="1:5" x14ac:dyDescent="0.35">
      <c r="A11322"/>
      <c r="E11322"/>
    </row>
    <row r="11323" spans="1:5" x14ac:dyDescent="0.35">
      <c r="A11323"/>
      <c r="E11323"/>
    </row>
    <row r="11324" spans="1:5" x14ac:dyDescent="0.35">
      <c r="A11324"/>
      <c r="E11324"/>
    </row>
    <row r="11325" spans="1:5" x14ac:dyDescent="0.35">
      <c r="A11325"/>
      <c r="E11325"/>
    </row>
    <row r="11326" spans="1:5" x14ac:dyDescent="0.35">
      <c r="A11326"/>
      <c r="E11326"/>
    </row>
    <row r="11327" spans="1:5" x14ac:dyDescent="0.35">
      <c r="A11327"/>
      <c r="E11327"/>
    </row>
    <row r="11328" spans="1:5" x14ac:dyDescent="0.35">
      <c r="A11328"/>
      <c r="E11328"/>
    </row>
    <row r="11329" spans="1:5" x14ac:dyDescent="0.35">
      <c r="A11329"/>
      <c r="E11329"/>
    </row>
    <row r="11330" spans="1:5" x14ac:dyDescent="0.35">
      <c r="A11330"/>
      <c r="E11330"/>
    </row>
    <row r="11331" spans="1:5" x14ac:dyDescent="0.35">
      <c r="A11331"/>
      <c r="E11331"/>
    </row>
    <row r="11332" spans="1:5" x14ac:dyDescent="0.35">
      <c r="A11332"/>
      <c r="E11332"/>
    </row>
    <row r="11333" spans="1:5" x14ac:dyDescent="0.35">
      <c r="A11333"/>
      <c r="E11333"/>
    </row>
    <row r="11334" spans="1:5" x14ac:dyDescent="0.35">
      <c r="A11334"/>
      <c r="E11334"/>
    </row>
    <row r="11335" spans="1:5" x14ac:dyDescent="0.35">
      <c r="A11335"/>
      <c r="E11335"/>
    </row>
    <row r="11336" spans="1:5" x14ac:dyDescent="0.35">
      <c r="A11336"/>
      <c r="E11336"/>
    </row>
    <row r="11337" spans="1:5" x14ac:dyDescent="0.35">
      <c r="A11337"/>
      <c r="E11337"/>
    </row>
    <row r="11338" spans="1:5" x14ac:dyDescent="0.35">
      <c r="A11338"/>
      <c r="E11338"/>
    </row>
    <row r="11339" spans="1:5" x14ac:dyDescent="0.35">
      <c r="A11339"/>
      <c r="E11339"/>
    </row>
    <row r="11340" spans="1:5" x14ac:dyDescent="0.35">
      <c r="A11340"/>
      <c r="E11340"/>
    </row>
    <row r="11341" spans="1:5" x14ac:dyDescent="0.35">
      <c r="A11341"/>
      <c r="E11341"/>
    </row>
    <row r="11342" spans="1:5" x14ac:dyDescent="0.35">
      <c r="A11342"/>
      <c r="E11342"/>
    </row>
    <row r="11343" spans="1:5" x14ac:dyDescent="0.35">
      <c r="A11343"/>
      <c r="E11343"/>
    </row>
    <row r="11344" spans="1:5" x14ac:dyDescent="0.35">
      <c r="A11344"/>
      <c r="E11344"/>
    </row>
    <row r="11345" spans="1:5" x14ac:dyDescent="0.35">
      <c r="A11345"/>
      <c r="E11345"/>
    </row>
    <row r="11346" spans="1:5" x14ac:dyDescent="0.35">
      <c r="A11346"/>
      <c r="E11346"/>
    </row>
    <row r="11347" spans="1:5" x14ac:dyDescent="0.35">
      <c r="A11347"/>
      <c r="E11347"/>
    </row>
    <row r="11348" spans="1:5" x14ac:dyDescent="0.35">
      <c r="A11348"/>
      <c r="E11348"/>
    </row>
    <row r="11349" spans="1:5" x14ac:dyDescent="0.35">
      <c r="A11349"/>
      <c r="E11349"/>
    </row>
    <row r="11350" spans="1:5" x14ac:dyDescent="0.35">
      <c r="A11350"/>
      <c r="E11350"/>
    </row>
    <row r="11351" spans="1:5" x14ac:dyDescent="0.35">
      <c r="A11351"/>
      <c r="E11351"/>
    </row>
    <row r="11352" spans="1:5" x14ac:dyDescent="0.35">
      <c r="A11352"/>
      <c r="E11352"/>
    </row>
    <row r="11353" spans="1:5" x14ac:dyDescent="0.35">
      <c r="A11353"/>
      <c r="E11353"/>
    </row>
    <row r="11354" spans="1:5" x14ac:dyDescent="0.35">
      <c r="A11354"/>
      <c r="E11354"/>
    </row>
    <row r="11355" spans="1:5" x14ac:dyDescent="0.35">
      <c r="A11355"/>
      <c r="E11355"/>
    </row>
    <row r="11356" spans="1:5" x14ac:dyDescent="0.35">
      <c r="A11356"/>
      <c r="E11356"/>
    </row>
    <row r="11357" spans="1:5" x14ac:dyDescent="0.35">
      <c r="A11357"/>
      <c r="E11357"/>
    </row>
    <row r="11358" spans="1:5" x14ac:dyDescent="0.35">
      <c r="A11358"/>
      <c r="E11358"/>
    </row>
    <row r="11359" spans="1:5" x14ac:dyDescent="0.35">
      <c r="A11359"/>
      <c r="E11359"/>
    </row>
    <row r="11360" spans="1:5" x14ac:dyDescent="0.35">
      <c r="A11360"/>
      <c r="E11360"/>
    </row>
    <row r="11361" spans="1:5" x14ac:dyDescent="0.35">
      <c r="A11361"/>
      <c r="E11361"/>
    </row>
    <row r="11362" spans="1:5" x14ac:dyDescent="0.35">
      <c r="A11362"/>
      <c r="E11362"/>
    </row>
    <row r="11363" spans="1:5" x14ac:dyDescent="0.35">
      <c r="A11363"/>
      <c r="E11363"/>
    </row>
    <row r="11364" spans="1:5" x14ac:dyDescent="0.35">
      <c r="A11364"/>
      <c r="E11364"/>
    </row>
    <row r="11365" spans="1:5" x14ac:dyDescent="0.35">
      <c r="A11365"/>
      <c r="E11365"/>
    </row>
    <row r="11366" spans="1:5" x14ac:dyDescent="0.35">
      <c r="A11366"/>
      <c r="E11366"/>
    </row>
    <row r="11367" spans="1:5" x14ac:dyDescent="0.35">
      <c r="A11367"/>
      <c r="E11367"/>
    </row>
    <row r="11368" spans="1:5" x14ac:dyDescent="0.35">
      <c r="A11368"/>
      <c r="E11368"/>
    </row>
    <row r="11369" spans="1:5" x14ac:dyDescent="0.35">
      <c r="A11369"/>
      <c r="E11369"/>
    </row>
    <row r="11370" spans="1:5" x14ac:dyDescent="0.35">
      <c r="A11370"/>
      <c r="E11370"/>
    </row>
    <row r="11371" spans="1:5" x14ac:dyDescent="0.35">
      <c r="A11371"/>
      <c r="E11371"/>
    </row>
    <row r="11372" spans="1:5" x14ac:dyDescent="0.35">
      <c r="A11372"/>
      <c r="E11372"/>
    </row>
    <row r="11373" spans="1:5" x14ac:dyDescent="0.35">
      <c r="A11373"/>
      <c r="E11373"/>
    </row>
    <row r="11374" spans="1:5" x14ac:dyDescent="0.35">
      <c r="A11374"/>
      <c r="E11374"/>
    </row>
    <row r="11375" spans="1:5" x14ac:dyDescent="0.35">
      <c r="A11375"/>
      <c r="E11375"/>
    </row>
    <row r="11376" spans="1:5" x14ac:dyDescent="0.35">
      <c r="A11376"/>
      <c r="E11376"/>
    </row>
    <row r="11377" spans="1:5" x14ac:dyDescent="0.35">
      <c r="A11377"/>
      <c r="E11377"/>
    </row>
    <row r="11378" spans="1:5" x14ac:dyDescent="0.35">
      <c r="A11378"/>
      <c r="E11378"/>
    </row>
    <row r="11379" spans="1:5" x14ac:dyDescent="0.35">
      <c r="A11379"/>
      <c r="E11379"/>
    </row>
    <row r="11380" spans="1:5" x14ac:dyDescent="0.35">
      <c r="A11380"/>
      <c r="E11380"/>
    </row>
    <row r="11381" spans="1:5" x14ac:dyDescent="0.35">
      <c r="A11381"/>
      <c r="E11381"/>
    </row>
    <row r="11382" spans="1:5" x14ac:dyDescent="0.35">
      <c r="A11382"/>
      <c r="E11382"/>
    </row>
    <row r="11383" spans="1:5" x14ac:dyDescent="0.35">
      <c r="A11383"/>
      <c r="E11383"/>
    </row>
    <row r="11384" spans="1:5" x14ac:dyDescent="0.35">
      <c r="A11384"/>
      <c r="E11384"/>
    </row>
    <row r="11385" spans="1:5" x14ac:dyDescent="0.35">
      <c r="A11385"/>
      <c r="E11385"/>
    </row>
    <row r="11386" spans="1:5" x14ac:dyDescent="0.35">
      <c r="A11386"/>
      <c r="E11386"/>
    </row>
    <row r="11387" spans="1:5" x14ac:dyDescent="0.35">
      <c r="A11387"/>
      <c r="E11387"/>
    </row>
    <row r="11388" spans="1:5" x14ac:dyDescent="0.35">
      <c r="A11388"/>
      <c r="E11388"/>
    </row>
    <row r="11389" spans="1:5" x14ac:dyDescent="0.35">
      <c r="A11389"/>
      <c r="E11389"/>
    </row>
    <row r="11390" spans="1:5" x14ac:dyDescent="0.35">
      <c r="A11390"/>
      <c r="E11390"/>
    </row>
    <row r="11391" spans="1:5" x14ac:dyDescent="0.35">
      <c r="A11391"/>
      <c r="E11391"/>
    </row>
    <row r="11392" spans="1:5" x14ac:dyDescent="0.35">
      <c r="A11392"/>
      <c r="E11392"/>
    </row>
    <row r="11393" spans="1:5" x14ac:dyDescent="0.35">
      <c r="A11393"/>
      <c r="E11393"/>
    </row>
    <row r="11394" spans="1:5" x14ac:dyDescent="0.35">
      <c r="A11394"/>
      <c r="E11394"/>
    </row>
    <row r="11395" spans="1:5" x14ac:dyDescent="0.35">
      <c r="A11395"/>
      <c r="E11395"/>
    </row>
    <row r="11396" spans="1:5" x14ac:dyDescent="0.35">
      <c r="A11396"/>
      <c r="E11396"/>
    </row>
    <row r="11397" spans="1:5" x14ac:dyDescent="0.35">
      <c r="A11397"/>
      <c r="E11397"/>
    </row>
    <row r="11398" spans="1:5" x14ac:dyDescent="0.35">
      <c r="A11398"/>
      <c r="E11398"/>
    </row>
    <row r="11399" spans="1:5" x14ac:dyDescent="0.35">
      <c r="A11399"/>
      <c r="E11399"/>
    </row>
    <row r="11400" spans="1:5" x14ac:dyDescent="0.35">
      <c r="A11400"/>
      <c r="E11400"/>
    </row>
    <row r="11401" spans="1:5" x14ac:dyDescent="0.35">
      <c r="A11401"/>
      <c r="E11401"/>
    </row>
    <row r="11402" spans="1:5" x14ac:dyDescent="0.35">
      <c r="A11402"/>
      <c r="E11402"/>
    </row>
    <row r="11403" spans="1:5" x14ac:dyDescent="0.35">
      <c r="A11403"/>
      <c r="E11403"/>
    </row>
    <row r="11404" spans="1:5" x14ac:dyDescent="0.35">
      <c r="A11404"/>
      <c r="E11404"/>
    </row>
    <row r="11405" spans="1:5" x14ac:dyDescent="0.35">
      <c r="A11405"/>
      <c r="E11405"/>
    </row>
    <row r="11406" spans="1:5" x14ac:dyDescent="0.35">
      <c r="A11406"/>
      <c r="E11406"/>
    </row>
    <row r="11407" spans="1:5" x14ac:dyDescent="0.35">
      <c r="A11407"/>
      <c r="E11407"/>
    </row>
    <row r="11408" spans="1:5" x14ac:dyDescent="0.35">
      <c r="A11408"/>
      <c r="E11408"/>
    </row>
    <row r="11409" spans="1:5" x14ac:dyDescent="0.35">
      <c r="A11409"/>
      <c r="E11409"/>
    </row>
    <row r="11410" spans="1:5" x14ac:dyDescent="0.35">
      <c r="A11410"/>
      <c r="E11410"/>
    </row>
    <row r="11411" spans="1:5" x14ac:dyDescent="0.35">
      <c r="A11411"/>
      <c r="E11411"/>
    </row>
    <row r="11412" spans="1:5" x14ac:dyDescent="0.35">
      <c r="A11412"/>
      <c r="E11412"/>
    </row>
    <row r="11413" spans="1:5" x14ac:dyDescent="0.35">
      <c r="A11413"/>
      <c r="E11413"/>
    </row>
    <row r="11414" spans="1:5" x14ac:dyDescent="0.35">
      <c r="A11414"/>
      <c r="E11414"/>
    </row>
    <row r="11415" spans="1:5" x14ac:dyDescent="0.35">
      <c r="A11415"/>
      <c r="E11415"/>
    </row>
    <row r="11416" spans="1:5" x14ac:dyDescent="0.35">
      <c r="A11416"/>
      <c r="E11416"/>
    </row>
    <row r="11417" spans="1:5" x14ac:dyDescent="0.35">
      <c r="A11417"/>
      <c r="E11417"/>
    </row>
    <row r="11418" spans="1:5" x14ac:dyDescent="0.35">
      <c r="A11418"/>
      <c r="E11418"/>
    </row>
    <row r="11419" spans="1:5" x14ac:dyDescent="0.35">
      <c r="A11419"/>
      <c r="E11419"/>
    </row>
    <row r="11420" spans="1:5" x14ac:dyDescent="0.35">
      <c r="A11420"/>
      <c r="E11420"/>
    </row>
    <row r="11421" spans="1:5" x14ac:dyDescent="0.35">
      <c r="A11421"/>
      <c r="E11421"/>
    </row>
    <row r="11422" spans="1:5" x14ac:dyDescent="0.35">
      <c r="A11422"/>
      <c r="E11422"/>
    </row>
    <row r="11423" spans="1:5" x14ac:dyDescent="0.35">
      <c r="A11423"/>
      <c r="E11423"/>
    </row>
    <row r="11424" spans="1:5" x14ac:dyDescent="0.35">
      <c r="A11424"/>
      <c r="E11424"/>
    </row>
    <row r="11425" spans="1:5" x14ac:dyDescent="0.35">
      <c r="A11425"/>
      <c r="E11425"/>
    </row>
    <row r="11426" spans="1:5" x14ac:dyDescent="0.35">
      <c r="A11426"/>
      <c r="E11426"/>
    </row>
    <row r="11427" spans="1:5" x14ac:dyDescent="0.35">
      <c r="A11427"/>
      <c r="E11427"/>
    </row>
    <row r="11428" spans="1:5" x14ac:dyDescent="0.35">
      <c r="A11428"/>
      <c r="E11428"/>
    </row>
    <row r="11429" spans="1:5" x14ac:dyDescent="0.35">
      <c r="A11429"/>
      <c r="E11429"/>
    </row>
    <row r="11430" spans="1:5" x14ac:dyDescent="0.35">
      <c r="A11430"/>
      <c r="E11430"/>
    </row>
    <row r="11431" spans="1:5" x14ac:dyDescent="0.35">
      <c r="A11431"/>
      <c r="E11431"/>
    </row>
    <row r="11432" spans="1:5" x14ac:dyDescent="0.35">
      <c r="A11432"/>
      <c r="E11432"/>
    </row>
    <row r="11433" spans="1:5" x14ac:dyDescent="0.35">
      <c r="A11433"/>
      <c r="E11433"/>
    </row>
    <row r="11434" spans="1:5" x14ac:dyDescent="0.35">
      <c r="A11434"/>
      <c r="E11434"/>
    </row>
    <row r="11435" spans="1:5" x14ac:dyDescent="0.35">
      <c r="A11435"/>
      <c r="E11435"/>
    </row>
    <row r="11436" spans="1:5" x14ac:dyDescent="0.35">
      <c r="A11436"/>
      <c r="E11436"/>
    </row>
    <row r="11437" spans="1:5" x14ac:dyDescent="0.35">
      <c r="A11437"/>
      <c r="E11437"/>
    </row>
    <row r="11438" spans="1:5" x14ac:dyDescent="0.35">
      <c r="A11438"/>
      <c r="E11438"/>
    </row>
    <row r="11439" spans="1:5" x14ac:dyDescent="0.35">
      <c r="A11439"/>
      <c r="E11439"/>
    </row>
    <row r="11440" spans="1:5" x14ac:dyDescent="0.35">
      <c r="A11440"/>
      <c r="E11440"/>
    </row>
    <row r="11441" spans="1:5" x14ac:dyDescent="0.35">
      <c r="A11441"/>
      <c r="E11441"/>
    </row>
    <row r="11442" spans="1:5" x14ac:dyDescent="0.35">
      <c r="A11442"/>
      <c r="E11442"/>
    </row>
    <row r="11443" spans="1:5" x14ac:dyDescent="0.35">
      <c r="A11443"/>
      <c r="E11443"/>
    </row>
    <row r="11444" spans="1:5" x14ac:dyDescent="0.35">
      <c r="A11444"/>
      <c r="E11444"/>
    </row>
    <row r="11445" spans="1:5" x14ac:dyDescent="0.35">
      <c r="A11445"/>
      <c r="E11445"/>
    </row>
    <row r="11446" spans="1:5" x14ac:dyDescent="0.35">
      <c r="A11446"/>
      <c r="E11446"/>
    </row>
    <row r="11447" spans="1:5" x14ac:dyDescent="0.35">
      <c r="A11447"/>
      <c r="E11447"/>
    </row>
    <row r="11448" spans="1:5" x14ac:dyDescent="0.35">
      <c r="A11448"/>
      <c r="E11448"/>
    </row>
    <row r="11449" spans="1:5" x14ac:dyDescent="0.35">
      <c r="A11449"/>
      <c r="E11449"/>
    </row>
    <row r="11450" spans="1:5" x14ac:dyDescent="0.35">
      <c r="A11450"/>
      <c r="E11450"/>
    </row>
    <row r="11451" spans="1:5" x14ac:dyDescent="0.35">
      <c r="A11451"/>
      <c r="E11451"/>
    </row>
    <row r="11452" spans="1:5" x14ac:dyDescent="0.35">
      <c r="A11452"/>
      <c r="E11452"/>
    </row>
    <row r="11453" spans="1:5" x14ac:dyDescent="0.35">
      <c r="A11453"/>
      <c r="E11453"/>
    </row>
    <row r="11454" spans="1:5" x14ac:dyDescent="0.35">
      <c r="A11454"/>
      <c r="E11454"/>
    </row>
    <row r="11455" spans="1:5" x14ac:dyDescent="0.35">
      <c r="A11455"/>
      <c r="E11455"/>
    </row>
    <row r="11456" spans="1:5" x14ac:dyDescent="0.35">
      <c r="A11456"/>
      <c r="E11456"/>
    </row>
    <row r="11457" spans="1:5" x14ac:dyDescent="0.35">
      <c r="A11457"/>
      <c r="E11457"/>
    </row>
    <row r="11458" spans="1:5" x14ac:dyDescent="0.35">
      <c r="A11458"/>
      <c r="E11458"/>
    </row>
    <row r="11459" spans="1:5" x14ac:dyDescent="0.35">
      <c r="A11459"/>
      <c r="E11459"/>
    </row>
    <row r="11460" spans="1:5" x14ac:dyDescent="0.35">
      <c r="A11460"/>
      <c r="E11460"/>
    </row>
    <row r="11461" spans="1:5" x14ac:dyDescent="0.35">
      <c r="A11461"/>
      <c r="E11461"/>
    </row>
    <row r="11462" spans="1:5" x14ac:dyDescent="0.35">
      <c r="A11462"/>
      <c r="E11462"/>
    </row>
    <row r="11463" spans="1:5" x14ac:dyDescent="0.35">
      <c r="A11463"/>
      <c r="E11463"/>
    </row>
    <row r="11464" spans="1:5" x14ac:dyDescent="0.35">
      <c r="A11464"/>
      <c r="E11464"/>
    </row>
    <row r="11465" spans="1:5" x14ac:dyDescent="0.35">
      <c r="A11465"/>
      <c r="E11465"/>
    </row>
    <row r="11466" spans="1:5" x14ac:dyDescent="0.35">
      <c r="A11466"/>
      <c r="E11466"/>
    </row>
    <row r="11467" spans="1:5" x14ac:dyDescent="0.35">
      <c r="A11467"/>
      <c r="E11467"/>
    </row>
    <row r="11468" spans="1:5" x14ac:dyDescent="0.35">
      <c r="A11468"/>
      <c r="E11468"/>
    </row>
    <row r="11469" spans="1:5" x14ac:dyDescent="0.35">
      <c r="A11469"/>
      <c r="E11469"/>
    </row>
    <row r="11470" spans="1:5" x14ac:dyDescent="0.35">
      <c r="A11470"/>
      <c r="E11470"/>
    </row>
    <row r="11471" spans="1:5" x14ac:dyDescent="0.35">
      <c r="A11471"/>
      <c r="E11471"/>
    </row>
    <row r="11472" spans="1:5" x14ac:dyDescent="0.35">
      <c r="A11472"/>
      <c r="E11472"/>
    </row>
    <row r="11473" spans="1:5" x14ac:dyDescent="0.35">
      <c r="A11473"/>
      <c r="E11473"/>
    </row>
    <row r="11474" spans="1:5" x14ac:dyDescent="0.35">
      <c r="A11474"/>
      <c r="E11474"/>
    </row>
    <row r="11475" spans="1:5" x14ac:dyDescent="0.35">
      <c r="A11475"/>
      <c r="E11475"/>
    </row>
    <row r="11476" spans="1:5" x14ac:dyDescent="0.35">
      <c r="A11476"/>
      <c r="E11476"/>
    </row>
    <row r="11477" spans="1:5" x14ac:dyDescent="0.35">
      <c r="A11477"/>
      <c r="E11477"/>
    </row>
    <row r="11478" spans="1:5" x14ac:dyDescent="0.35">
      <c r="A11478"/>
      <c r="E11478"/>
    </row>
    <row r="11479" spans="1:5" x14ac:dyDescent="0.35">
      <c r="A11479"/>
      <c r="E11479"/>
    </row>
    <row r="11480" spans="1:5" x14ac:dyDescent="0.35">
      <c r="A11480"/>
      <c r="E11480"/>
    </row>
    <row r="11481" spans="1:5" x14ac:dyDescent="0.35">
      <c r="A11481"/>
      <c r="E11481"/>
    </row>
    <row r="11482" spans="1:5" x14ac:dyDescent="0.35">
      <c r="A11482"/>
      <c r="E11482"/>
    </row>
    <row r="11483" spans="1:5" x14ac:dyDescent="0.35">
      <c r="A11483"/>
      <c r="E11483"/>
    </row>
    <row r="11484" spans="1:5" x14ac:dyDescent="0.35">
      <c r="A11484"/>
      <c r="E11484"/>
    </row>
    <row r="11485" spans="1:5" x14ac:dyDescent="0.35">
      <c r="A11485"/>
      <c r="E11485"/>
    </row>
    <row r="11486" spans="1:5" x14ac:dyDescent="0.35">
      <c r="A11486"/>
      <c r="E11486"/>
    </row>
    <row r="11487" spans="1:5" x14ac:dyDescent="0.35">
      <c r="A11487"/>
      <c r="E11487"/>
    </row>
    <row r="11488" spans="1:5" x14ac:dyDescent="0.35">
      <c r="A11488"/>
      <c r="E11488"/>
    </row>
    <row r="11489" spans="1:5" x14ac:dyDescent="0.35">
      <c r="A11489"/>
      <c r="E11489"/>
    </row>
    <row r="11490" spans="1:5" x14ac:dyDescent="0.35">
      <c r="A11490"/>
      <c r="E11490"/>
    </row>
    <row r="11491" spans="1:5" x14ac:dyDescent="0.35">
      <c r="A11491"/>
      <c r="E11491"/>
    </row>
    <row r="11492" spans="1:5" x14ac:dyDescent="0.35">
      <c r="A11492"/>
      <c r="E11492"/>
    </row>
    <row r="11493" spans="1:5" x14ac:dyDescent="0.35">
      <c r="A11493"/>
      <c r="E11493"/>
    </row>
    <row r="11494" spans="1:5" x14ac:dyDescent="0.35">
      <c r="A11494"/>
      <c r="E11494"/>
    </row>
    <row r="11495" spans="1:5" x14ac:dyDescent="0.35">
      <c r="A11495"/>
      <c r="E11495"/>
    </row>
    <row r="11496" spans="1:5" x14ac:dyDescent="0.35">
      <c r="A11496"/>
      <c r="E11496"/>
    </row>
    <row r="11497" spans="1:5" x14ac:dyDescent="0.35">
      <c r="A11497"/>
      <c r="E11497"/>
    </row>
    <row r="11498" spans="1:5" x14ac:dyDescent="0.35">
      <c r="A11498"/>
      <c r="E11498"/>
    </row>
    <row r="11499" spans="1:5" x14ac:dyDescent="0.35">
      <c r="A11499"/>
      <c r="E11499"/>
    </row>
    <row r="11500" spans="1:5" x14ac:dyDescent="0.35">
      <c r="A11500"/>
      <c r="E11500"/>
    </row>
    <row r="11501" spans="1:5" x14ac:dyDescent="0.35">
      <c r="A11501"/>
      <c r="E11501"/>
    </row>
    <row r="11502" spans="1:5" x14ac:dyDescent="0.35">
      <c r="A11502"/>
      <c r="E11502"/>
    </row>
    <row r="11503" spans="1:5" x14ac:dyDescent="0.35">
      <c r="A11503"/>
      <c r="E11503"/>
    </row>
    <row r="11504" spans="1:5" x14ac:dyDescent="0.35">
      <c r="A11504"/>
      <c r="E11504"/>
    </row>
    <row r="11505" spans="1:5" x14ac:dyDescent="0.35">
      <c r="A11505"/>
      <c r="E11505"/>
    </row>
    <row r="11506" spans="1:5" x14ac:dyDescent="0.35">
      <c r="A11506"/>
      <c r="E11506"/>
    </row>
    <row r="11507" spans="1:5" x14ac:dyDescent="0.35">
      <c r="A11507"/>
      <c r="E11507"/>
    </row>
    <row r="11508" spans="1:5" x14ac:dyDescent="0.35">
      <c r="A11508"/>
      <c r="E11508"/>
    </row>
    <row r="11509" spans="1:5" x14ac:dyDescent="0.35">
      <c r="A11509"/>
      <c r="E11509"/>
    </row>
    <row r="11510" spans="1:5" x14ac:dyDescent="0.35">
      <c r="A11510"/>
      <c r="E11510"/>
    </row>
    <row r="11511" spans="1:5" x14ac:dyDescent="0.35">
      <c r="A11511"/>
      <c r="E11511"/>
    </row>
    <row r="11512" spans="1:5" x14ac:dyDescent="0.35">
      <c r="A11512"/>
      <c r="E11512"/>
    </row>
    <row r="11513" spans="1:5" x14ac:dyDescent="0.35">
      <c r="A11513"/>
      <c r="E11513"/>
    </row>
    <row r="11514" spans="1:5" x14ac:dyDescent="0.35">
      <c r="A11514"/>
      <c r="E11514"/>
    </row>
    <row r="11515" spans="1:5" x14ac:dyDescent="0.35">
      <c r="A11515"/>
      <c r="E11515"/>
    </row>
    <row r="11516" spans="1:5" x14ac:dyDescent="0.35">
      <c r="A11516"/>
      <c r="E11516"/>
    </row>
    <row r="11517" spans="1:5" x14ac:dyDescent="0.35">
      <c r="A11517"/>
      <c r="E11517"/>
    </row>
    <row r="11518" spans="1:5" x14ac:dyDescent="0.35">
      <c r="A11518"/>
      <c r="E11518"/>
    </row>
    <row r="11519" spans="1:5" x14ac:dyDescent="0.35">
      <c r="A11519"/>
      <c r="E11519"/>
    </row>
    <row r="11520" spans="1:5" x14ac:dyDescent="0.35">
      <c r="A11520"/>
      <c r="E11520"/>
    </row>
    <row r="11521" spans="1:5" x14ac:dyDescent="0.35">
      <c r="A11521"/>
      <c r="E11521"/>
    </row>
    <row r="11522" spans="1:5" x14ac:dyDescent="0.35">
      <c r="A11522"/>
      <c r="E11522"/>
    </row>
    <row r="11523" spans="1:5" x14ac:dyDescent="0.35">
      <c r="A11523"/>
      <c r="E11523"/>
    </row>
    <row r="11524" spans="1:5" x14ac:dyDescent="0.35">
      <c r="A11524"/>
      <c r="E11524"/>
    </row>
    <row r="11525" spans="1:5" x14ac:dyDescent="0.35">
      <c r="A11525"/>
      <c r="E11525"/>
    </row>
    <row r="11526" spans="1:5" x14ac:dyDescent="0.35">
      <c r="A11526"/>
      <c r="E11526"/>
    </row>
    <row r="11527" spans="1:5" x14ac:dyDescent="0.35">
      <c r="A11527"/>
      <c r="E11527"/>
    </row>
    <row r="11528" spans="1:5" x14ac:dyDescent="0.35">
      <c r="A11528"/>
      <c r="E11528"/>
    </row>
    <row r="11529" spans="1:5" x14ac:dyDescent="0.35">
      <c r="A11529"/>
      <c r="E11529"/>
    </row>
    <row r="11530" spans="1:5" x14ac:dyDescent="0.35">
      <c r="A11530"/>
      <c r="E11530"/>
    </row>
    <row r="11531" spans="1:5" x14ac:dyDescent="0.35">
      <c r="A11531"/>
      <c r="E11531"/>
    </row>
    <row r="11532" spans="1:5" x14ac:dyDescent="0.35">
      <c r="A11532"/>
      <c r="E11532"/>
    </row>
    <row r="11533" spans="1:5" x14ac:dyDescent="0.35">
      <c r="A11533"/>
      <c r="E11533"/>
    </row>
    <row r="11534" spans="1:5" x14ac:dyDescent="0.35">
      <c r="A11534"/>
      <c r="E11534"/>
    </row>
    <row r="11535" spans="1:5" x14ac:dyDescent="0.35">
      <c r="A11535"/>
      <c r="E11535"/>
    </row>
    <row r="11536" spans="1:5" x14ac:dyDescent="0.35">
      <c r="A11536"/>
      <c r="E11536"/>
    </row>
    <row r="11537" spans="1:5" x14ac:dyDescent="0.35">
      <c r="A11537"/>
      <c r="E11537"/>
    </row>
    <row r="11538" spans="1:5" x14ac:dyDescent="0.35">
      <c r="A11538"/>
      <c r="E11538"/>
    </row>
    <row r="11539" spans="1:5" x14ac:dyDescent="0.35">
      <c r="A11539"/>
      <c r="E11539"/>
    </row>
    <row r="11540" spans="1:5" x14ac:dyDescent="0.35">
      <c r="A11540"/>
      <c r="E11540"/>
    </row>
    <row r="11541" spans="1:5" x14ac:dyDescent="0.35">
      <c r="A11541"/>
      <c r="E11541"/>
    </row>
    <row r="11542" spans="1:5" x14ac:dyDescent="0.35">
      <c r="A11542"/>
      <c r="E11542"/>
    </row>
    <row r="11543" spans="1:5" x14ac:dyDescent="0.35">
      <c r="A11543"/>
      <c r="E11543"/>
    </row>
    <row r="11544" spans="1:5" x14ac:dyDescent="0.35">
      <c r="A11544"/>
      <c r="E11544"/>
    </row>
    <row r="11545" spans="1:5" x14ac:dyDescent="0.35">
      <c r="A11545"/>
      <c r="E11545"/>
    </row>
    <row r="11546" spans="1:5" x14ac:dyDescent="0.35">
      <c r="A11546"/>
      <c r="E11546"/>
    </row>
    <row r="11547" spans="1:5" x14ac:dyDescent="0.35">
      <c r="A11547"/>
      <c r="E11547"/>
    </row>
    <row r="11548" spans="1:5" x14ac:dyDescent="0.35">
      <c r="A11548"/>
      <c r="E11548"/>
    </row>
    <row r="11549" spans="1:5" x14ac:dyDescent="0.35">
      <c r="A11549"/>
      <c r="E11549"/>
    </row>
    <row r="11550" spans="1:5" x14ac:dyDescent="0.35">
      <c r="A11550"/>
      <c r="E11550"/>
    </row>
    <row r="11551" spans="1:5" x14ac:dyDescent="0.35">
      <c r="A11551"/>
      <c r="E11551"/>
    </row>
    <row r="11552" spans="1:5" x14ac:dyDescent="0.35">
      <c r="A11552"/>
      <c r="E11552"/>
    </row>
    <row r="11553" spans="1:5" x14ac:dyDescent="0.35">
      <c r="A11553"/>
      <c r="E11553"/>
    </row>
    <row r="11554" spans="1:5" x14ac:dyDescent="0.35">
      <c r="A11554"/>
      <c r="E11554"/>
    </row>
    <row r="11555" spans="1:5" x14ac:dyDescent="0.35">
      <c r="A11555"/>
      <c r="E11555"/>
    </row>
    <row r="11556" spans="1:5" x14ac:dyDescent="0.35">
      <c r="A11556"/>
      <c r="E11556"/>
    </row>
    <row r="11557" spans="1:5" x14ac:dyDescent="0.35">
      <c r="A11557"/>
      <c r="E11557"/>
    </row>
    <row r="11558" spans="1:5" x14ac:dyDescent="0.35">
      <c r="A11558"/>
      <c r="E11558"/>
    </row>
    <row r="11559" spans="1:5" x14ac:dyDescent="0.35">
      <c r="A11559"/>
      <c r="E11559"/>
    </row>
    <row r="11560" spans="1:5" x14ac:dyDescent="0.35">
      <c r="A11560"/>
      <c r="E11560"/>
    </row>
    <row r="11561" spans="1:5" x14ac:dyDescent="0.35">
      <c r="A11561"/>
      <c r="E11561"/>
    </row>
    <row r="11562" spans="1:5" x14ac:dyDescent="0.35">
      <c r="A11562"/>
      <c r="E11562"/>
    </row>
    <row r="11563" spans="1:5" x14ac:dyDescent="0.35">
      <c r="A11563"/>
      <c r="E11563"/>
    </row>
    <row r="11564" spans="1:5" x14ac:dyDescent="0.35">
      <c r="A11564"/>
      <c r="E11564"/>
    </row>
    <row r="11565" spans="1:5" x14ac:dyDescent="0.35">
      <c r="A11565"/>
      <c r="E11565"/>
    </row>
    <row r="11566" spans="1:5" x14ac:dyDescent="0.35">
      <c r="A11566"/>
      <c r="E11566"/>
    </row>
    <row r="11567" spans="1:5" x14ac:dyDescent="0.35">
      <c r="A11567"/>
      <c r="E11567"/>
    </row>
    <row r="11568" spans="1:5" x14ac:dyDescent="0.35">
      <c r="A11568"/>
      <c r="E11568"/>
    </row>
    <row r="11569" spans="1:5" x14ac:dyDescent="0.35">
      <c r="A11569"/>
      <c r="E11569"/>
    </row>
    <row r="11570" spans="1:5" x14ac:dyDescent="0.35">
      <c r="A11570"/>
      <c r="E11570"/>
    </row>
    <row r="11571" spans="1:5" x14ac:dyDescent="0.35">
      <c r="A11571"/>
      <c r="E11571"/>
    </row>
    <row r="11572" spans="1:5" x14ac:dyDescent="0.35">
      <c r="A11572"/>
      <c r="E11572"/>
    </row>
    <row r="11573" spans="1:5" x14ac:dyDescent="0.35">
      <c r="A11573"/>
      <c r="E11573"/>
    </row>
    <row r="11574" spans="1:5" x14ac:dyDescent="0.35">
      <c r="A11574"/>
      <c r="E11574"/>
    </row>
    <row r="11575" spans="1:5" x14ac:dyDescent="0.35">
      <c r="A11575"/>
      <c r="E11575"/>
    </row>
    <row r="11576" spans="1:5" x14ac:dyDescent="0.35">
      <c r="A11576"/>
      <c r="E11576"/>
    </row>
    <row r="11577" spans="1:5" x14ac:dyDescent="0.35">
      <c r="A11577"/>
      <c r="E11577"/>
    </row>
    <row r="11578" spans="1:5" x14ac:dyDescent="0.35">
      <c r="A11578"/>
      <c r="E11578"/>
    </row>
    <row r="11579" spans="1:5" x14ac:dyDescent="0.35">
      <c r="A11579"/>
      <c r="E11579"/>
    </row>
    <row r="11580" spans="1:5" x14ac:dyDescent="0.35">
      <c r="A11580"/>
      <c r="E11580"/>
    </row>
    <row r="11581" spans="1:5" x14ac:dyDescent="0.35">
      <c r="A11581"/>
      <c r="E11581"/>
    </row>
    <row r="11582" spans="1:5" x14ac:dyDescent="0.35">
      <c r="A11582"/>
      <c r="E11582"/>
    </row>
    <row r="11583" spans="1:5" x14ac:dyDescent="0.35">
      <c r="A11583"/>
      <c r="E11583"/>
    </row>
    <row r="11584" spans="1:5" x14ac:dyDescent="0.35">
      <c r="A11584"/>
      <c r="E11584"/>
    </row>
    <row r="11585" spans="1:5" x14ac:dyDescent="0.35">
      <c r="A11585"/>
      <c r="E11585"/>
    </row>
    <row r="11586" spans="1:5" x14ac:dyDescent="0.35">
      <c r="A11586"/>
      <c r="E11586"/>
    </row>
    <row r="11587" spans="1:5" x14ac:dyDescent="0.35">
      <c r="A11587"/>
      <c r="E11587"/>
    </row>
    <row r="11588" spans="1:5" x14ac:dyDescent="0.35">
      <c r="A11588"/>
      <c r="E11588"/>
    </row>
    <row r="11589" spans="1:5" x14ac:dyDescent="0.35">
      <c r="A11589"/>
      <c r="E11589"/>
    </row>
    <row r="11590" spans="1:5" x14ac:dyDescent="0.35">
      <c r="A11590"/>
      <c r="E11590"/>
    </row>
    <row r="11591" spans="1:5" x14ac:dyDescent="0.35">
      <c r="A11591"/>
      <c r="E11591"/>
    </row>
    <row r="11592" spans="1:5" x14ac:dyDescent="0.35">
      <c r="A11592"/>
      <c r="E11592"/>
    </row>
    <row r="11593" spans="1:5" x14ac:dyDescent="0.35">
      <c r="A11593"/>
      <c r="E11593"/>
    </row>
    <row r="11594" spans="1:5" x14ac:dyDescent="0.35">
      <c r="A11594"/>
      <c r="E11594"/>
    </row>
    <row r="11595" spans="1:5" x14ac:dyDescent="0.35">
      <c r="A11595"/>
      <c r="E11595"/>
    </row>
    <row r="11596" spans="1:5" x14ac:dyDescent="0.35">
      <c r="A11596"/>
      <c r="E11596"/>
    </row>
    <row r="11597" spans="1:5" x14ac:dyDescent="0.35">
      <c r="A11597"/>
      <c r="E11597"/>
    </row>
    <row r="11598" spans="1:5" x14ac:dyDescent="0.35">
      <c r="A11598"/>
      <c r="E11598"/>
    </row>
    <row r="11599" spans="1:5" x14ac:dyDescent="0.35">
      <c r="A11599"/>
      <c r="E11599"/>
    </row>
    <row r="11600" spans="1:5" x14ac:dyDescent="0.35">
      <c r="A11600"/>
      <c r="E11600"/>
    </row>
    <row r="11601" spans="1:5" x14ac:dyDescent="0.35">
      <c r="A11601"/>
      <c r="E11601"/>
    </row>
    <row r="11602" spans="1:5" x14ac:dyDescent="0.35">
      <c r="A11602"/>
      <c r="E11602"/>
    </row>
    <row r="11603" spans="1:5" x14ac:dyDescent="0.35">
      <c r="A11603"/>
      <c r="E11603"/>
    </row>
    <row r="11604" spans="1:5" x14ac:dyDescent="0.35">
      <c r="A11604"/>
      <c r="E11604"/>
    </row>
    <row r="11605" spans="1:5" x14ac:dyDescent="0.35">
      <c r="A11605"/>
      <c r="E11605"/>
    </row>
    <row r="11606" spans="1:5" x14ac:dyDescent="0.35">
      <c r="A11606"/>
      <c r="E11606"/>
    </row>
    <row r="11607" spans="1:5" x14ac:dyDescent="0.35">
      <c r="A11607"/>
      <c r="E11607"/>
    </row>
    <row r="11608" spans="1:5" x14ac:dyDescent="0.35">
      <c r="A11608"/>
      <c r="E11608"/>
    </row>
    <row r="11609" spans="1:5" x14ac:dyDescent="0.35">
      <c r="A11609"/>
      <c r="E11609"/>
    </row>
    <row r="11610" spans="1:5" x14ac:dyDescent="0.35">
      <c r="A11610"/>
      <c r="E11610"/>
    </row>
    <row r="11611" spans="1:5" x14ac:dyDescent="0.35">
      <c r="A11611"/>
      <c r="E11611"/>
    </row>
    <row r="11612" spans="1:5" x14ac:dyDescent="0.35">
      <c r="A11612"/>
      <c r="E11612"/>
    </row>
    <row r="11613" spans="1:5" x14ac:dyDescent="0.35">
      <c r="A11613"/>
      <c r="E11613"/>
    </row>
    <row r="11614" spans="1:5" x14ac:dyDescent="0.35">
      <c r="A11614"/>
      <c r="E11614"/>
    </row>
    <row r="11615" spans="1:5" x14ac:dyDescent="0.35">
      <c r="A11615"/>
      <c r="E11615"/>
    </row>
    <row r="11616" spans="1:5" x14ac:dyDescent="0.35">
      <c r="A11616"/>
      <c r="E11616"/>
    </row>
    <row r="11617" spans="1:5" x14ac:dyDescent="0.35">
      <c r="A11617"/>
      <c r="E11617"/>
    </row>
    <row r="11618" spans="1:5" x14ac:dyDescent="0.35">
      <c r="A11618"/>
      <c r="E11618"/>
    </row>
    <row r="11619" spans="1:5" x14ac:dyDescent="0.35">
      <c r="A11619"/>
      <c r="E11619"/>
    </row>
    <row r="11620" spans="1:5" x14ac:dyDescent="0.35">
      <c r="A11620"/>
      <c r="E11620"/>
    </row>
    <row r="11621" spans="1:5" x14ac:dyDescent="0.35">
      <c r="A11621"/>
      <c r="E11621"/>
    </row>
    <row r="11622" spans="1:5" x14ac:dyDescent="0.35">
      <c r="A11622"/>
      <c r="E11622"/>
    </row>
    <row r="11623" spans="1:5" x14ac:dyDescent="0.35">
      <c r="A11623"/>
      <c r="E11623"/>
    </row>
    <row r="11624" spans="1:5" x14ac:dyDescent="0.35">
      <c r="A11624"/>
      <c r="E11624"/>
    </row>
    <row r="11625" spans="1:5" x14ac:dyDescent="0.35">
      <c r="A11625"/>
      <c r="E11625"/>
    </row>
    <row r="11626" spans="1:5" x14ac:dyDescent="0.35">
      <c r="A11626"/>
      <c r="E11626"/>
    </row>
    <row r="11627" spans="1:5" x14ac:dyDescent="0.35">
      <c r="A11627"/>
      <c r="E11627"/>
    </row>
    <row r="11628" spans="1:5" x14ac:dyDescent="0.35">
      <c r="A11628"/>
      <c r="E11628"/>
    </row>
    <row r="11629" spans="1:5" x14ac:dyDescent="0.35">
      <c r="A11629"/>
      <c r="E11629"/>
    </row>
    <row r="11630" spans="1:5" x14ac:dyDescent="0.35">
      <c r="A11630"/>
      <c r="E11630"/>
    </row>
    <row r="11631" spans="1:5" x14ac:dyDescent="0.35">
      <c r="A11631"/>
      <c r="E11631"/>
    </row>
    <row r="11632" spans="1:5" x14ac:dyDescent="0.35">
      <c r="A11632"/>
      <c r="E11632"/>
    </row>
    <row r="11633" spans="1:5" x14ac:dyDescent="0.35">
      <c r="A11633"/>
      <c r="E11633"/>
    </row>
    <row r="11634" spans="1:5" x14ac:dyDescent="0.35">
      <c r="A11634"/>
      <c r="E11634"/>
    </row>
    <row r="11635" spans="1:5" x14ac:dyDescent="0.35">
      <c r="A11635"/>
      <c r="E11635"/>
    </row>
    <row r="11636" spans="1:5" x14ac:dyDescent="0.35">
      <c r="A11636"/>
      <c r="E11636"/>
    </row>
    <row r="11637" spans="1:5" x14ac:dyDescent="0.35">
      <c r="A11637"/>
      <c r="E11637"/>
    </row>
    <row r="11638" spans="1:5" x14ac:dyDescent="0.35">
      <c r="A11638"/>
      <c r="E11638"/>
    </row>
    <row r="11639" spans="1:5" x14ac:dyDescent="0.35">
      <c r="A11639"/>
      <c r="E11639"/>
    </row>
    <row r="11640" spans="1:5" x14ac:dyDescent="0.35">
      <c r="A11640"/>
      <c r="E11640"/>
    </row>
    <row r="11641" spans="1:5" x14ac:dyDescent="0.35">
      <c r="A11641"/>
      <c r="E11641"/>
    </row>
    <row r="11642" spans="1:5" x14ac:dyDescent="0.35">
      <c r="A11642"/>
      <c r="E11642"/>
    </row>
    <row r="11643" spans="1:5" x14ac:dyDescent="0.35">
      <c r="A11643"/>
      <c r="E11643"/>
    </row>
    <row r="11644" spans="1:5" x14ac:dyDescent="0.35">
      <c r="A11644"/>
      <c r="E11644"/>
    </row>
    <row r="11645" spans="1:5" x14ac:dyDescent="0.35">
      <c r="A11645"/>
      <c r="E11645"/>
    </row>
    <row r="11646" spans="1:5" x14ac:dyDescent="0.35">
      <c r="A11646"/>
      <c r="E11646"/>
    </row>
    <row r="11647" spans="1:5" x14ac:dyDescent="0.35">
      <c r="A11647"/>
      <c r="E11647"/>
    </row>
    <row r="11648" spans="1:5" x14ac:dyDescent="0.35">
      <c r="A11648"/>
      <c r="E11648"/>
    </row>
    <row r="11649" spans="1:5" x14ac:dyDescent="0.35">
      <c r="A11649"/>
      <c r="E11649"/>
    </row>
    <row r="11650" spans="1:5" x14ac:dyDescent="0.35">
      <c r="A11650"/>
      <c r="E11650"/>
    </row>
    <row r="11651" spans="1:5" x14ac:dyDescent="0.35">
      <c r="A11651"/>
      <c r="E11651"/>
    </row>
    <row r="11652" spans="1:5" x14ac:dyDescent="0.35">
      <c r="A11652"/>
      <c r="E11652"/>
    </row>
    <row r="11653" spans="1:5" x14ac:dyDescent="0.35">
      <c r="A11653"/>
      <c r="E11653"/>
    </row>
    <row r="11654" spans="1:5" x14ac:dyDescent="0.35">
      <c r="A11654"/>
      <c r="E11654"/>
    </row>
    <row r="11655" spans="1:5" x14ac:dyDescent="0.35">
      <c r="A11655"/>
      <c r="E11655"/>
    </row>
    <row r="11656" spans="1:5" x14ac:dyDescent="0.35">
      <c r="A11656"/>
      <c r="E11656"/>
    </row>
    <row r="11657" spans="1:5" x14ac:dyDescent="0.35">
      <c r="A11657"/>
      <c r="E11657"/>
    </row>
    <row r="11658" spans="1:5" x14ac:dyDescent="0.35">
      <c r="A11658"/>
      <c r="E11658"/>
    </row>
    <row r="11659" spans="1:5" x14ac:dyDescent="0.35">
      <c r="A11659"/>
      <c r="E11659"/>
    </row>
    <row r="11660" spans="1:5" x14ac:dyDescent="0.35">
      <c r="A11660"/>
      <c r="E11660"/>
    </row>
    <row r="11661" spans="1:5" x14ac:dyDescent="0.35">
      <c r="A11661"/>
      <c r="E11661"/>
    </row>
    <row r="11662" spans="1:5" x14ac:dyDescent="0.35">
      <c r="A11662"/>
      <c r="E11662"/>
    </row>
    <row r="11663" spans="1:5" x14ac:dyDescent="0.35">
      <c r="A11663"/>
      <c r="E11663"/>
    </row>
    <row r="11664" spans="1:5" x14ac:dyDescent="0.35">
      <c r="A11664"/>
      <c r="E11664"/>
    </row>
    <row r="11665" spans="1:5" x14ac:dyDescent="0.35">
      <c r="A11665"/>
      <c r="E11665"/>
    </row>
    <row r="11666" spans="1:5" x14ac:dyDescent="0.35">
      <c r="A11666"/>
      <c r="E11666"/>
    </row>
    <row r="11667" spans="1:5" x14ac:dyDescent="0.35">
      <c r="A11667"/>
      <c r="E11667"/>
    </row>
    <row r="11668" spans="1:5" x14ac:dyDescent="0.35">
      <c r="A11668"/>
      <c r="E11668"/>
    </row>
    <row r="11669" spans="1:5" x14ac:dyDescent="0.35">
      <c r="A11669"/>
      <c r="E11669"/>
    </row>
    <row r="11670" spans="1:5" x14ac:dyDescent="0.35">
      <c r="A11670"/>
      <c r="E11670"/>
    </row>
    <row r="11671" spans="1:5" x14ac:dyDescent="0.35">
      <c r="A11671"/>
      <c r="E11671"/>
    </row>
    <row r="11672" spans="1:5" x14ac:dyDescent="0.35">
      <c r="A11672"/>
      <c r="E11672"/>
    </row>
    <row r="11673" spans="1:5" x14ac:dyDescent="0.35">
      <c r="A11673"/>
      <c r="E11673"/>
    </row>
    <row r="11674" spans="1:5" x14ac:dyDescent="0.35">
      <c r="A11674"/>
      <c r="E11674"/>
    </row>
    <row r="11675" spans="1:5" x14ac:dyDescent="0.35">
      <c r="A11675"/>
      <c r="E11675"/>
    </row>
    <row r="11676" spans="1:5" x14ac:dyDescent="0.35">
      <c r="A11676"/>
      <c r="E11676"/>
    </row>
    <row r="11677" spans="1:5" x14ac:dyDescent="0.35">
      <c r="A11677"/>
      <c r="E11677"/>
    </row>
    <row r="11678" spans="1:5" x14ac:dyDescent="0.35">
      <c r="A11678"/>
      <c r="E11678"/>
    </row>
    <row r="11679" spans="1:5" x14ac:dyDescent="0.35">
      <c r="A11679"/>
      <c r="E11679"/>
    </row>
    <row r="11680" spans="1:5" x14ac:dyDescent="0.35">
      <c r="A11680"/>
      <c r="E11680"/>
    </row>
    <row r="11681" spans="1:5" x14ac:dyDescent="0.35">
      <c r="A11681"/>
      <c r="E11681"/>
    </row>
    <row r="11682" spans="1:5" x14ac:dyDescent="0.35">
      <c r="A11682"/>
      <c r="E11682"/>
    </row>
    <row r="11683" spans="1:5" x14ac:dyDescent="0.35">
      <c r="A11683"/>
      <c r="E11683"/>
    </row>
    <row r="11684" spans="1:5" x14ac:dyDescent="0.35">
      <c r="A11684"/>
      <c r="E11684"/>
    </row>
    <row r="11685" spans="1:5" x14ac:dyDescent="0.35">
      <c r="A11685"/>
      <c r="E11685"/>
    </row>
    <row r="11686" spans="1:5" x14ac:dyDescent="0.35">
      <c r="A11686"/>
      <c r="E11686"/>
    </row>
    <row r="11687" spans="1:5" x14ac:dyDescent="0.35">
      <c r="A11687"/>
      <c r="E11687"/>
    </row>
    <row r="11688" spans="1:5" x14ac:dyDescent="0.35">
      <c r="A11688"/>
      <c r="E11688"/>
    </row>
    <row r="11689" spans="1:5" x14ac:dyDescent="0.35">
      <c r="A11689"/>
      <c r="E11689"/>
    </row>
    <row r="11690" spans="1:5" x14ac:dyDescent="0.35">
      <c r="A11690"/>
      <c r="E11690"/>
    </row>
    <row r="11691" spans="1:5" x14ac:dyDescent="0.35">
      <c r="A11691"/>
      <c r="E11691"/>
    </row>
    <row r="11692" spans="1:5" x14ac:dyDescent="0.35">
      <c r="A11692"/>
      <c r="E11692"/>
    </row>
    <row r="11693" spans="1:5" x14ac:dyDescent="0.35">
      <c r="A11693"/>
      <c r="E11693"/>
    </row>
    <row r="11694" spans="1:5" x14ac:dyDescent="0.35">
      <c r="A11694"/>
      <c r="E11694"/>
    </row>
    <row r="11695" spans="1:5" x14ac:dyDescent="0.35">
      <c r="A11695"/>
      <c r="E11695"/>
    </row>
    <row r="11696" spans="1:5" x14ac:dyDescent="0.35">
      <c r="A11696"/>
      <c r="E11696"/>
    </row>
    <row r="11697" spans="1:5" x14ac:dyDescent="0.35">
      <c r="A11697"/>
      <c r="E11697"/>
    </row>
    <row r="11698" spans="1:5" x14ac:dyDescent="0.35">
      <c r="A11698"/>
      <c r="E11698"/>
    </row>
    <row r="11699" spans="1:5" x14ac:dyDescent="0.35">
      <c r="A11699"/>
      <c r="E11699"/>
    </row>
    <row r="11700" spans="1:5" x14ac:dyDescent="0.35">
      <c r="A11700"/>
      <c r="E11700"/>
    </row>
    <row r="11701" spans="1:5" x14ac:dyDescent="0.35">
      <c r="A11701"/>
      <c r="E11701"/>
    </row>
    <row r="11702" spans="1:5" x14ac:dyDescent="0.35">
      <c r="A11702"/>
      <c r="E11702"/>
    </row>
    <row r="11703" spans="1:5" x14ac:dyDescent="0.35">
      <c r="A11703"/>
      <c r="E11703"/>
    </row>
    <row r="11704" spans="1:5" x14ac:dyDescent="0.35">
      <c r="A11704"/>
      <c r="E11704"/>
    </row>
    <row r="11705" spans="1:5" x14ac:dyDescent="0.35">
      <c r="A11705"/>
      <c r="E11705"/>
    </row>
    <row r="11706" spans="1:5" x14ac:dyDescent="0.35">
      <c r="A11706"/>
      <c r="E11706"/>
    </row>
    <row r="11707" spans="1:5" x14ac:dyDescent="0.35">
      <c r="A11707"/>
      <c r="E11707"/>
    </row>
    <row r="11708" spans="1:5" x14ac:dyDescent="0.35">
      <c r="A11708"/>
      <c r="E11708"/>
    </row>
    <row r="11709" spans="1:5" x14ac:dyDescent="0.35">
      <c r="A11709"/>
      <c r="E11709"/>
    </row>
    <row r="11710" spans="1:5" x14ac:dyDescent="0.35">
      <c r="A11710"/>
      <c r="E11710"/>
    </row>
    <row r="11711" spans="1:5" x14ac:dyDescent="0.35">
      <c r="A11711"/>
      <c r="E11711"/>
    </row>
    <row r="11712" spans="1:5" x14ac:dyDescent="0.35">
      <c r="A11712"/>
      <c r="E11712"/>
    </row>
    <row r="11713" spans="1:5" x14ac:dyDescent="0.35">
      <c r="A11713"/>
      <c r="E11713"/>
    </row>
    <row r="11714" spans="1:5" x14ac:dyDescent="0.35">
      <c r="A11714"/>
      <c r="E11714"/>
    </row>
    <row r="11715" spans="1:5" x14ac:dyDescent="0.35">
      <c r="A11715"/>
      <c r="E11715"/>
    </row>
    <row r="11716" spans="1:5" x14ac:dyDescent="0.35">
      <c r="A11716"/>
      <c r="E11716"/>
    </row>
    <row r="11717" spans="1:5" x14ac:dyDescent="0.35">
      <c r="A11717"/>
      <c r="E11717"/>
    </row>
    <row r="11718" spans="1:5" x14ac:dyDescent="0.35">
      <c r="A11718"/>
      <c r="E11718"/>
    </row>
    <row r="11719" spans="1:5" x14ac:dyDescent="0.35">
      <c r="A11719"/>
      <c r="E11719"/>
    </row>
    <row r="11720" spans="1:5" x14ac:dyDescent="0.35">
      <c r="A11720"/>
      <c r="E11720"/>
    </row>
    <row r="11721" spans="1:5" x14ac:dyDescent="0.35">
      <c r="A11721"/>
      <c r="E11721"/>
    </row>
    <row r="11722" spans="1:5" x14ac:dyDescent="0.35">
      <c r="A11722"/>
      <c r="E11722"/>
    </row>
    <row r="11723" spans="1:5" x14ac:dyDescent="0.35">
      <c r="A11723"/>
      <c r="E11723"/>
    </row>
    <row r="11724" spans="1:5" x14ac:dyDescent="0.35">
      <c r="A11724"/>
      <c r="E11724"/>
    </row>
    <row r="11725" spans="1:5" x14ac:dyDescent="0.35">
      <c r="A11725"/>
      <c r="E11725"/>
    </row>
    <row r="11726" spans="1:5" x14ac:dyDescent="0.35">
      <c r="A11726"/>
      <c r="E11726"/>
    </row>
    <row r="11727" spans="1:5" x14ac:dyDescent="0.35">
      <c r="A11727"/>
      <c r="E11727"/>
    </row>
    <row r="11728" spans="1:5" x14ac:dyDescent="0.35">
      <c r="A11728"/>
      <c r="E11728"/>
    </row>
    <row r="11729" spans="1:5" x14ac:dyDescent="0.35">
      <c r="A11729"/>
      <c r="E11729"/>
    </row>
    <row r="11730" spans="1:5" x14ac:dyDescent="0.35">
      <c r="A11730"/>
      <c r="E11730"/>
    </row>
    <row r="11731" spans="1:5" x14ac:dyDescent="0.35">
      <c r="A11731"/>
      <c r="E11731"/>
    </row>
    <row r="11732" spans="1:5" x14ac:dyDescent="0.35">
      <c r="A11732"/>
      <c r="E11732"/>
    </row>
    <row r="11733" spans="1:5" x14ac:dyDescent="0.35">
      <c r="A11733"/>
      <c r="E11733"/>
    </row>
    <row r="11734" spans="1:5" x14ac:dyDescent="0.35">
      <c r="A11734"/>
      <c r="E11734"/>
    </row>
    <row r="11735" spans="1:5" x14ac:dyDescent="0.35">
      <c r="A11735"/>
      <c r="E11735"/>
    </row>
    <row r="11736" spans="1:5" x14ac:dyDescent="0.35">
      <c r="A11736"/>
      <c r="E11736"/>
    </row>
    <row r="11737" spans="1:5" x14ac:dyDescent="0.35">
      <c r="A11737"/>
      <c r="E11737"/>
    </row>
    <row r="11738" spans="1:5" x14ac:dyDescent="0.35">
      <c r="A11738"/>
      <c r="E11738"/>
    </row>
    <row r="11739" spans="1:5" x14ac:dyDescent="0.35">
      <c r="A11739"/>
      <c r="E11739"/>
    </row>
    <row r="11740" spans="1:5" x14ac:dyDescent="0.35">
      <c r="A11740"/>
      <c r="E11740"/>
    </row>
    <row r="11741" spans="1:5" x14ac:dyDescent="0.35">
      <c r="A11741"/>
      <c r="E11741"/>
    </row>
    <row r="11742" spans="1:5" x14ac:dyDescent="0.35">
      <c r="A11742"/>
      <c r="E11742"/>
    </row>
    <row r="11743" spans="1:5" x14ac:dyDescent="0.35">
      <c r="A11743"/>
      <c r="E11743"/>
    </row>
    <row r="11744" spans="1:5" x14ac:dyDescent="0.35">
      <c r="A11744"/>
      <c r="E11744"/>
    </row>
    <row r="11745" spans="1:5" x14ac:dyDescent="0.35">
      <c r="A11745"/>
      <c r="E11745"/>
    </row>
    <row r="11746" spans="1:5" x14ac:dyDescent="0.35">
      <c r="A11746"/>
      <c r="E11746"/>
    </row>
    <row r="11747" spans="1:5" x14ac:dyDescent="0.35">
      <c r="A11747"/>
      <c r="E11747"/>
    </row>
    <row r="11748" spans="1:5" x14ac:dyDescent="0.35">
      <c r="A11748"/>
      <c r="E11748"/>
    </row>
    <row r="11749" spans="1:5" x14ac:dyDescent="0.35">
      <c r="A11749"/>
      <c r="E11749"/>
    </row>
    <row r="11750" spans="1:5" x14ac:dyDescent="0.35">
      <c r="A11750"/>
      <c r="E11750"/>
    </row>
    <row r="11751" spans="1:5" x14ac:dyDescent="0.35">
      <c r="A11751"/>
      <c r="E11751"/>
    </row>
    <row r="11752" spans="1:5" x14ac:dyDescent="0.35">
      <c r="A11752"/>
      <c r="E11752"/>
    </row>
    <row r="11753" spans="1:5" x14ac:dyDescent="0.35">
      <c r="A11753"/>
      <c r="E11753"/>
    </row>
    <row r="11754" spans="1:5" x14ac:dyDescent="0.35">
      <c r="A11754"/>
      <c r="E11754"/>
    </row>
    <row r="11755" spans="1:5" x14ac:dyDescent="0.35">
      <c r="A11755"/>
      <c r="E11755"/>
    </row>
    <row r="11756" spans="1:5" x14ac:dyDescent="0.35">
      <c r="A11756"/>
      <c r="E11756"/>
    </row>
    <row r="11757" spans="1:5" x14ac:dyDescent="0.35">
      <c r="A11757"/>
      <c r="E11757"/>
    </row>
    <row r="11758" spans="1:5" x14ac:dyDescent="0.35">
      <c r="A11758"/>
      <c r="E11758"/>
    </row>
    <row r="11759" spans="1:5" x14ac:dyDescent="0.35">
      <c r="A11759"/>
      <c r="E11759"/>
    </row>
    <row r="11760" spans="1:5" x14ac:dyDescent="0.35">
      <c r="A11760"/>
      <c r="E11760"/>
    </row>
    <row r="11761" spans="1:5" x14ac:dyDescent="0.35">
      <c r="A11761"/>
      <c r="E11761"/>
    </row>
    <row r="11762" spans="1:5" x14ac:dyDescent="0.35">
      <c r="A11762"/>
      <c r="E11762"/>
    </row>
    <row r="11763" spans="1:5" x14ac:dyDescent="0.35">
      <c r="A11763"/>
      <c r="E11763"/>
    </row>
    <row r="11764" spans="1:5" x14ac:dyDescent="0.35">
      <c r="A11764"/>
      <c r="E11764"/>
    </row>
    <row r="11765" spans="1:5" x14ac:dyDescent="0.35">
      <c r="A11765"/>
      <c r="E11765"/>
    </row>
    <row r="11766" spans="1:5" x14ac:dyDescent="0.35">
      <c r="A11766"/>
      <c r="E11766"/>
    </row>
    <row r="11767" spans="1:5" x14ac:dyDescent="0.35">
      <c r="A11767"/>
      <c r="E11767"/>
    </row>
    <row r="11768" spans="1:5" x14ac:dyDescent="0.35">
      <c r="A11768"/>
      <c r="E11768"/>
    </row>
    <row r="11769" spans="1:5" x14ac:dyDescent="0.35">
      <c r="A11769"/>
      <c r="E11769"/>
    </row>
    <row r="11770" spans="1:5" x14ac:dyDescent="0.35">
      <c r="A11770"/>
      <c r="E11770"/>
    </row>
    <row r="11771" spans="1:5" x14ac:dyDescent="0.35">
      <c r="A11771"/>
      <c r="E11771"/>
    </row>
    <row r="11772" spans="1:5" x14ac:dyDescent="0.35">
      <c r="A11772"/>
      <c r="E11772"/>
    </row>
    <row r="11773" spans="1:5" x14ac:dyDescent="0.35">
      <c r="A11773"/>
      <c r="E11773"/>
    </row>
    <row r="11774" spans="1:5" x14ac:dyDescent="0.35">
      <c r="A11774"/>
      <c r="E11774"/>
    </row>
    <row r="11775" spans="1:5" x14ac:dyDescent="0.35">
      <c r="A11775"/>
      <c r="E11775"/>
    </row>
    <row r="11776" spans="1:5" x14ac:dyDescent="0.35">
      <c r="A11776"/>
      <c r="E11776"/>
    </row>
    <row r="11777" spans="1:5" x14ac:dyDescent="0.35">
      <c r="A11777"/>
      <c r="E11777"/>
    </row>
    <row r="11778" spans="1:5" x14ac:dyDescent="0.35">
      <c r="A11778"/>
      <c r="E11778"/>
    </row>
    <row r="11779" spans="1:5" x14ac:dyDescent="0.35">
      <c r="A11779"/>
      <c r="E11779"/>
    </row>
    <row r="11780" spans="1:5" x14ac:dyDescent="0.35">
      <c r="A11780"/>
      <c r="E11780"/>
    </row>
    <row r="11781" spans="1:5" x14ac:dyDescent="0.35">
      <c r="A11781"/>
      <c r="E11781"/>
    </row>
    <row r="11782" spans="1:5" x14ac:dyDescent="0.35">
      <c r="A11782"/>
      <c r="E11782"/>
    </row>
    <row r="11783" spans="1:5" x14ac:dyDescent="0.35">
      <c r="A11783"/>
      <c r="E11783"/>
    </row>
    <row r="11784" spans="1:5" x14ac:dyDescent="0.35">
      <c r="A11784"/>
      <c r="E11784"/>
    </row>
    <row r="11785" spans="1:5" x14ac:dyDescent="0.35">
      <c r="A11785"/>
      <c r="E11785"/>
    </row>
    <row r="11786" spans="1:5" x14ac:dyDescent="0.35">
      <c r="A11786"/>
      <c r="E11786"/>
    </row>
    <row r="11787" spans="1:5" x14ac:dyDescent="0.35">
      <c r="A11787"/>
      <c r="E11787"/>
    </row>
    <row r="11788" spans="1:5" x14ac:dyDescent="0.35">
      <c r="A11788"/>
      <c r="E11788"/>
    </row>
    <row r="11789" spans="1:5" x14ac:dyDescent="0.35">
      <c r="A11789"/>
      <c r="E11789"/>
    </row>
    <row r="11790" spans="1:5" x14ac:dyDescent="0.35">
      <c r="A11790"/>
      <c r="E11790"/>
    </row>
    <row r="11791" spans="1:5" x14ac:dyDescent="0.35">
      <c r="A11791"/>
      <c r="E11791"/>
    </row>
    <row r="11792" spans="1:5" x14ac:dyDescent="0.35">
      <c r="A11792"/>
      <c r="E11792"/>
    </row>
    <row r="11793" spans="1:5" x14ac:dyDescent="0.35">
      <c r="A11793"/>
      <c r="E11793"/>
    </row>
    <row r="11794" spans="1:5" x14ac:dyDescent="0.35">
      <c r="A11794"/>
      <c r="E11794"/>
    </row>
    <row r="11795" spans="1:5" x14ac:dyDescent="0.35">
      <c r="A11795"/>
      <c r="E11795"/>
    </row>
    <row r="11796" spans="1:5" x14ac:dyDescent="0.35">
      <c r="A11796"/>
      <c r="E11796"/>
    </row>
    <row r="11797" spans="1:5" x14ac:dyDescent="0.35">
      <c r="A11797"/>
      <c r="E11797"/>
    </row>
    <row r="11798" spans="1:5" x14ac:dyDescent="0.35">
      <c r="A11798"/>
      <c r="E11798"/>
    </row>
    <row r="11799" spans="1:5" x14ac:dyDescent="0.35">
      <c r="A11799"/>
      <c r="E11799"/>
    </row>
    <row r="11800" spans="1:5" x14ac:dyDescent="0.35">
      <c r="A11800"/>
      <c r="E11800"/>
    </row>
    <row r="11801" spans="1:5" x14ac:dyDescent="0.35">
      <c r="A11801"/>
      <c r="E11801"/>
    </row>
    <row r="11802" spans="1:5" x14ac:dyDescent="0.35">
      <c r="A11802"/>
      <c r="E11802"/>
    </row>
    <row r="11803" spans="1:5" x14ac:dyDescent="0.35">
      <c r="A11803"/>
      <c r="E11803"/>
    </row>
    <row r="11804" spans="1:5" x14ac:dyDescent="0.35">
      <c r="A11804"/>
      <c r="E11804"/>
    </row>
    <row r="11805" spans="1:5" x14ac:dyDescent="0.35">
      <c r="A11805"/>
      <c r="E11805"/>
    </row>
    <row r="11806" spans="1:5" x14ac:dyDescent="0.35">
      <c r="A11806"/>
      <c r="E11806"/>
    </row>
    <row r="11807" spans="1:5" x14ac:dyDescent="0.35">
      <c r="A11807"/>
      <c r="E11807"/>
    </row>
    <row r="11808" spans="1:5" x14ac:dyDescent="0.35">
      <c r="A11808"/>
      <c r="E11808"/>
    </row>
    <row r="11809" spans="1:5" x14ac:dyDescent="0.35">
      <c r="A11809"/>
      <c r="E11809"/>
    </row>
    <row r="11810" spans="1:5" x14ac:dyDescent="0.35">
      <c r="A11810"/>
      <c r="E11810"/>
    </row>
    <row r="11811" spans="1:5" x14ac:dyDescent="0.35">
      <c r="A11811"/>
      <c r="E11811"/>
    </row>
    <row r="11812" spans="1:5" x14ac:dyDescent="0.35">
      <c r="A11812"/>
      <c r="E11812"/>
    </row>
    <row r="11813" spans="1:5" x14ac:dyDescent="0.35">
      <c r="A11813"/>
      <c r="E11813"/>
    </row>
    <row r="11814" spans="1:5" x14ac:dyDescent="0.35">
      <c r="A11814"/>
      <c r="E11814"/>
    </row>
    <row r="11815" spans="1:5" x14ac:dyDescent="0.35">
      <c r="A11815"/>
      <c r="E11815"/>
    </row>
    <row r="11816" spans="1:5" x14ac:dyDescent="0.35">
      <c r="A11816"/>
      <c r="E11816"/>
    </row>
    <row r="11817" spans="1:5" x14ac:dyDescent="0.35">
      <c r="A11817"/>
      <c r="E11817"/>
    </row>
    <row r="11818" spans="1:5" x14ac:dyDescent="0.35">
      <c r="A11818"/>
      <c r="E11818"/>
    </row>
    <row r="11819" spans="1:5" x14ac:dyDescent="0.35">
      <c r="A11819"/>
      <c r="E11819"/>
    </row>
    <row r="11820" spans="1:5" x14ac:dyDescent="0.35">
      <c r="A11820"/>
      <c r="E11820"/>
    </row>
    <row r="11821" spans="1:5" x14ac:dyDescent="0.35">
      <c r="A11821"/>
      <c r="E11821"/>
    </row>
    <row r="11822" spans="1:5" x14ac:dyDescent="0.35">
      <c r="A11822"/>
      <c r="E11822"/>
    </row>
    <row r="11823" spans="1:5" x14ac:dyDescent="0.35">
      <c r="A11823"/>
      <c r="E11823"/>
    </row>
    <row r="11824" spans="1:5" x14ac:dyDescent="0.35">
      <c r="A11824"/>
      <c r="E11824"/>
    </row>
    <row r="11825" spans="1:5" x14ac:dyDescent="0.35">
      <c r="A11825"/>
      <c r="E11825"/>
    </row>
    <row r="11826" spans="1:5" x14ac:dyDescent="0.35">
      <c r="A11826"/>
      <c r="E11826"/>
    </row>
    <row r="11827" spans="1:5" x14ac:dyDescent="0.35">
      <c r="A11827"/>
      <c r="E11827"/>
    </row>
    <row r="11828" spans="1:5" x14ac:dyDescent="0.35">
      <c r="A11828"/>
      <c r="E11828"/>
    </row>
    <row r="11829" spans="1:5" x14ac:dyDescent="0.35">
      <c r="A11829"/>
      <c r="E11829"/>
    </row>
    <row r="11830" spans="1:5" x14ac:dyDescent="0.35">
      <c r="A11830"/>
      <c r="E11830"/>
    </row>
    <row r="11831" spans="1:5" x14ac:dyDescent="0.35">
      <c r="A11831"/>
      <c r="E11831"/>
    </row>
    <row r="11832" spans="1:5" x14ac:dyDescent="0.35">
      <c r="A11832"/>
      <c r="E11832"/>
    </row>
    <row r="11833" spans="1:5" x14ac:dyDescent="0.35">
      <c r="A11833"/>
      <c r="E11833"/>
    </row>
    <row r="11834" spans="1:5" x14ac:dyDescent="0.35">
      <c r="A11834"/>
      <c r="E11834"/>
    </row>
    <row r="11835" spans="1:5" x14ac:dyDescent="0.35">
      <c r="A11835"/>
      <c r="E11835"/>
    </row>
    <row r="11836" spans="1:5" x14ac:dyDescent="0.35">
      <c r="A11836"/>
      <c r="E11836"/>
    </row>
    <row r="11837" spans="1:5" x14ac:dyDescent="0.35">
      <c r="A11837"/>
      <c r="E11837"/>
    </row>
    <row r="11838" spans="1:5" x14ac:dyDescent="0.35">
      <c r="A11838"/>
      <c r="E11838"/>
    </row>
    <row r="11839" spans="1:5" x14ac:dyDescent="0.35">
      <c r="A11839"/>
      <c r="E11839"/>
    </row>
    <row r="11840" spans="1:5" x14ac:dyDescent="0.35">
      <c r="A11840"/>
      <c r="E11840"/>
    </row>
    <row r="11841" spans="1:5" x14ac:dyDescent="0.35">
      <c r="A11841"/>
      <c r="E11841"/>
    </row>
    <row r="11842" spans="1:5" x14ac:dyDescent="0.35">
      <c r="A11842"/>
      <c r="E11842"/>
    </row>
    <row r="11843" spans="1:5" x14ac:dyDescent="0.35">
      <c r="A11843"/>
      <c r="E11843"/>
    </row>
    <row r="11844" spans="1:5" x14ac:dyDescent="0.35">
      <c r="A11844"/>
      <c r="E11844"/>
    </row>
    <row r="11845" spans="1:5" x14ac:dyDescent="0.35">
      <c r="A11845"/>
      <c r="E11845"/>
    </row>
    <row r="11846" spans="1:5" x14ac:dyDescent="0.35">
      <c r="A11846"/>
      <c r="E11846"/>
    </row>
    <row r="11847" spans="1:5" x14ac:dyDescent="0.35">
      <c r="A11847"/>
      <c r="E11847"/>
    </row>
    <row r="11848" spans="1:5" x14ac:dyDescent="0.35">
      <c r="A11848"/>
      <c r="E11848"/>
    </row>
    <row r="11849" spans="1:5" x14ac:dyDescent="0.35">
      <c r="A11849"/>
      <c r="E11849"/>
    </row>
    <row r="11850" spans="1:5" x14ac:dyDescent="0.35">
      <c r="A11850"/>
      <c r="E11850"/>
    </row>
    <row r="11851" spans="1:5" x14ac:dyDescent="0.35">
      <c r="A11851"/>
      <c r="E11851"/>
    </row>
    <row r="11852" spans="1:5" x14ac:dyDescent="0.35">
      <c r="A11852"/>
      <c r="E11852"/>
    </row>
    <row r="11853" spans="1:5" x14ac:dyDescent="0.35">
      <c r="A11853"/>
      <c r="E11853"/>
    </row>
    <row r="11854" spans="1:5" x14ac:dyDescent="0.35">
      <c r="A11854"/>
      <c r="E11854"/>
    </row>
    <row r="11855" spans="1:5" x14ac:dyDescent="0.35">
      <c r="A11855"/>
      <c r="E11855"/>
    </row>
    <row r="11856" spans="1:5" x14ac:dyDescent="0.35">
      <c r="A11856"/>
      <c r="E11856"/>
    </row>
    <row r="11857" spans="1:5" x14ac:dyDescent="0.35">
      <c r="A11857"/>
      <c r="E11857"/>
    </row>
    <row r="11858" spans="1:5" x14ac:dyDescent="0.35">
      <c r="A11858"/>
      <c r="E11858"/>
    </row>
    <row r="11859" spans="1:5" x14ac:dyDescent="0.35">
      <c r="A11859"/>
      <c r="E11859"/>
    </row>
    <row r="11860" spans="1:5" x14ac:dyDescent="0.35">
      <c r="A11860"/>
      <c r="E11860"/>
    </row>
    <row r="11861" spans="1:5" x14ac:dyDescent="0.35">
      <c r="A11861"/>
      <c r="E11861"/>
    </row>
    <row r="11862" spans="1:5" x14ac:dyDescent="0.35">
      <c r="A11862"/>
      <c r="E11862"/>
    </row>
    <row r="11863" spans="1:5" x14ac:dyDescent="0.35">
      <c r="A11863"/>
      <c r="E11863"/>
    </row>
    <row r="11864" spans="1:5" x14ac:dyDescent="0.35">
      <c r="A11864"/>
      <c r="E11864"/>
    </row>
    <row r="11865" spans="1:5" x14ac:dyDescent="0.35">
      <c r="A11865"/>
      <c r="E11865"/>
    </row>
    <row r="11866" spans="1:5" x14ac:dyDescent="0.35">
      <c r="A11866"/>
      <c r="E11866"/>
    </row>
    <row r="11867" spans="1:5" x14ac:dyDescent="0.35">
      <c r="A11867"/>
      <c r="E11867"/>
    </row>
    <row r="11868" spans="1:5" x14ac:dyDescent="0.35">
      <c r="A11868"/>
      <c r="E11868"/>
    </row>
    <row r="11869" spans="1:5" x14ac:dyDescent="0.35">
      <c r="A11869"/>
      <c r="E11869"/>
    </row>
    <row r="11870" spans="1:5" x14ac:dyDescent="0.35">
      <c r="A11870"/>
      <c r="E11870"/>
    </row>
    <row r="11871" spans="1:5" x14ac:dyDescent="0.35">
      <c r="A11871"/>
      <c r="E11871"/>
    </row>
    <row r="11872" spans="1:5" x14ac:dyDescent="0.35">
      <c r="A11872"/>
      <c r="E11872"/>
    </row>
    <row r="11873" spans="1:5" x14ac:dyDescent="0.35">
      <c r="A11873"/>
      <c r="E11873"/>
    </row>
    <row r="11874" spans="1:5" x14ac:dyDescent="0.35">
      <c r="A11874"/>
      <c r="E11874"/>
    </row>
    <row r="11875" spans="1:5" x14ac:dyDescent="0.35">
      <c r="A11875"/>
      <c r="E11875"/>
    </row>
    <row r="11876" spans="1:5" x14ac:dyDescent="0.35">
      <c r="A11876"/>
      <c r="E11876"/>
    </row>
    <row r="11877" spans="1:5" x14ac:dyDescent="0.35">
      <c r="A11877"/>
      <c r="E11877"/>
    </row>
    <row r="11878" spans="1:5" x14ac:dyDescent="0.35">
      <c r="A11878"/>
      <c r="E11878"/>
    </row>
    <row r="11879" spans="1:5" x14ac:dyDescent="0.35">
      <c r="A11879"/>
      <c r="E11879"/>
    </row>
    <row r="11880" spans="1:5" x14ac:dyDescent="0.35">
      <c r="A11880"/>
      <c r="E11880"/>
    </row>
    <row r="11881" spans="1:5" x14ac:dyDescent="0.35">
      <c r="A11881"/>
      <c r="E11881"/>
    </row>
    <row r="11882" spans="1:5" x14ac:dyDescent="0.35">
      <c r="A11882"/>
      <c r="E11882"/>
    </row>
    <row r="11883" spans="1:5" x14ac:dyDescent="0.35">
      <c r="A11883"/>
      <c r="E11883"/>
    </row>
    <row r="11884" spans="1:5" x14ac:dyDescent="0.35">
      <c r="A11884"/>
      <c r="E11884"/>
    </row>
    <row r="11885" spans="1:5" x14ac:dyDescent="0.35">
      <c r="A11885"/>
      <c r="E11885"/>
    </row>
    <row r="11886" spans="1:5" x14ac:dyDescent="0.35">
      <c r="A11886"/>
      <c r="E11886"/>
    </row>
    <row r="11887" spans="1:5" x14ac:dyDescent="0.35">
      <c r="A11887"/>
      <c r="E11887"/>
    </row>
    <row r="11888" spans="1:5" x14ac:dyDescent="0.35">
      <c r="A11888"/>
      <c r="E11888"/>
    </row>
    <row r="11889" spans="1:5" x14ac:dyDescent="0.35">
      <c r="A11889"/>
      <c r="E11889"/>
    </row>
    <row r="11890" spans="1:5" x14ac:dyDescent="0.35">
      <c r="A11890"/>
      <c r="E11890"/>
    </row>
    <row r="11891" spans="1:5" x14ac:dyDescent="0.35">
      <c r="A11891"/>
      <c r="E11891"/>
    </row>
    <row r="11892" spans="1:5" x14ac:dyDescent="0.35">
      <c r="A11892"/>
      <c r="E11892"/>
    </row>
    <row r="11893" spans="1:5" x14ac:dyDescent="0.35">
      <c r="A11893"/>
      <c r="E11893"/>
    </row>
    <row r="11894" spans="1:5" x14ac:dyDescent="0.35">
      <c r="A11894"/>
      <c r="E11894"/>
    </row>
    <row r="11895" spans="1:5" x14ac:dyDescent="0.35">
      <c r="A11895"/>
      <c r="E11895"/>
    </row>
    <row r="11896" spans="1:5" x14ac:dyDescent="0.35">
      <c r="A11896"/>
      <c r="E11896"/>
    </row>
    <row r="11897" spans="1:5" x14ac:dyDescent="0.35">
      <c r="A11897"/>
      <c r="E11897"/>
    </row>
    <row r="11898" spans="1:5" x14ac:dyDescent="0.35">
      <c r="A11898"/>
      <c r="E11898"/>
    </row>
    <row r="11899" spans="1:5" x14ac:dyDescent="0.35">
      <c r="A11899"/>
      <c r="E11899"/>
    </row>
    <row r="11900" spans="1:5" x14ac:dyDescent="0.35">
      <c r="A11900"/>
      <c r="E11900"/>
    </row>
    <row r="11901" spans="1:5" x14ac:dyDescent="0.35">
      <c r="A11901"/>
      <c r="E11901"/>
    </row>
    <row r="11902" spans="1:5" x14ac:dyDescent="0.35">
      <c r="A11902"/>
      <c r="E11902"/>
    </row>
    <row r="11903" spans="1:5" x14ac:dyDescent="0.35">
      <c r="A11903"/>
      <c r="E11903"/>
    </row>
    <row r="11904" spans="1:5" x14ac:dyDescent="0.35">
      <c r="A11904"/>
      <c r="E11904"/>
    </row>
    <row r="11905" spans="1:5" x14ac:dyDescent="0.35">
      <c r="A11905"/>
      <c r="E11905"/>
    </row>
    <row r="11906" spans="1:5" x14ac:dyDescent="0.35">
      <c r="A11906"/>
      <c r="E11906"/>
    </row>
    <row r="11907" spans="1:5" x14ac:dyDescent="0.35">
      <c r="A11907"/>
      <c r="E11907"/>
    </row>
    <row r="11908" spans="1:5" x14ac:dyDescent="0.35">
      <c r="A11908"/>
      <c r="E11908"/>
    </row>
    <row r="11909" spans="1:5" x14ac:dyDescent="0.35">
      <c r="A11909"/>
      <c r="E11909"/>
    </row>
    <row r="11910" spans="1:5" x14ac:dyDescent="0.35">
      <c r="A11910"/>
      <c r="E11910"/>
    </row>
    <row r="11911" spans="1:5" x14ac:dyDescent="0.35">
      <c r="A11911"/>
      <c r="E11911"/>
    </row>
    <row r="11912" spans="1:5" x14ac:dyDescent="0.35">
      <c r="A11912"/>
      <c r="E11912"/>
    </row>
    <row r="11913" spans="1:5" x14ac:dyDescent="0.35">
      <c r="A11913"/>
      <c r="E11913"/>
    </row>
    <row r="11914" spans="1:5" x14ac:dyDescent="0.35">
      <c r="A11914"/>
      <c r="E11914"/>
    </row>
    <row r="11915" spans="1:5" x14ac:dyDescent="0.35">
      <c r="A11915"/>
      <c r="E11915"/>
    </row>
    <row r="11916" spans="1:5" x14ac:dyDescent="0.35">
      <c r="A11916"/>
      <c r="E11916"/>
    </row>
    <row r="11917" spans="1:5" x14ac:dyDescent="0.35">
      <c r="A11917"/>
      <c r="E11917"/>
    </row>
    <row r="11918" spans="1:5" x14ac:dyDescent="0.35">
      <c r="A11918"/>
      <c r="E11918"/>
    </row>
    <row r="11919" spans="1:5" x14ac:dyDescent="0.35">
      <c r="A11919"/>
      <c r="E11919"/>
    </row>
    <row r="11920" spans="1:5" x14ac:dyDescent="0.35">
      <c r="A11920"/>
      <c r="E11920"/>
    </row>
    <row r="11921" spans="1:5" x14ac:dyDescent="0.35">
      <c r="A11921"/>
      <c r="E11921"/>
    </row>
    <row r="11922" spans="1:5" x14ac:dyDescent="0.35">
      <c r="A11922"/>
      <c r="E11922"/>
    </row>
    <row r="11923" spans="1:5" x14ac:dyDescent="0.35">
      <c r="A11923"/>
      <c r="E11923"/>
    </row>
    <row r="11924" spans="1:5" x14ac:dyDescent="0.35">
      <c r="A11924"/>
      <c r="E11924"/>
    </row>
    <row r="11925" spans="1:5" x14ac:dyDescent="0.35">
      <c r="A11925"/>
      <c r="E11925"/>
    </row>
    <row r="11926" spans="1:5" x14ac:dyDescent="0.35">
      <c r="A11926"/>
      <c r="E11926"/>
    </row>
    <row r="11927" spans="1:5" x14ac:dyDescent="0.35">
      <c r="A11927"/>
      <c r="E11927"/>
    </row>
    <row r="11928" spans="1:5" x14ac:dyDescent="0.35">
      <c r="A11928"/>
      <c r="E11928"/>
    </row>
    <row r="11929" spans="1:5" x14ac:dyDescent="0.35">
      <c r="A11929"/>
      <c r="E11929"/>
    </row>
    <row r="11930" spans="1:5" x14ac:dyDescent="0.35">
      <c r="A11930"/>
      <c r="E11930"/>
    </row>
    <row r="11931" spans="1:5" x14ac:dyDescent="0.35">
      <c r="A11931"/>
      <c r="E11931"/>
    </row>
    <row r="11932" spans="1:5" x14ac:dyDescent="0.35">
      <c r="A11932"/>
      <c r="E11932"/>
    </row>
    <row r="11933" spans="1:5" x14ac:dyDescent="0.35">
      <c r="A11933"/>
      <c r="E11933"/>
    </row>
    <row r="11934" spans="1:5" x14ac:dyDescent="0.35">
      <c r="A11934"/>
      <c r="E11934"/>
    </row>
    <row r="11935" spans="1:5" x14ac:dyDescent="0.35">
      <c r="A11935"/>
      <c r="E11935"/>
    </row>
    <row r="11936" spans="1:5" x14ac:dyDescent="0.35">
      <c r="A11936"/>
      <c r="E11936"/>
    </row>
    <row r="11937" spans="1:5" x14ac:dyDescent="0.35">
      <c r="A11937"/>
      <c r="E11937"/>
    </row>
    <row r="11938" spans="1:5" x14ac:dyDescent="0.35">
      <c r="A11938"/>
      <c r="E11938"/>
    </row>
    <row r="11939" spans="1:5" x14ac:dyDescent="0.35">
      <c r="A11939"/>
      <c r="E11939"/>
    </row>
    <row r="11940" spans="1:5" x14ac:dyDescent="0.35">
      <c r="A11940"/>
      <c r="E11940"/>
    </row>
    <row r="11941" spans="1:5" x14ac:dyDescent="0.35">
      <c r="A11941"/>
      <c r="E11941"/>
    </row>
    <row r="11942" spans="1:5" x14ac:dyDescent="0.35">
      <c r="A11942"/>
      <c r="E11942"/>
    </row>
    <row r="11943" spans="1:5" x14ac:dyDescent="0.35">
      <c r="A11943"/>
      <c r="E11943"/>
    </row>
    <row r="11944" spans="1:5" x14ac:dyDescent="0.35">
      <c r="A11944"/>
      <c r="E11944"/>
    </row>
    <row r="11945" spans="1:5" x14ac:dyDescent="0.35">
      <c r="A11945"/>
      <c r="E11945"/>
    </row>
    <row r="11946" spans="1:5" x14ac:dyDescent="0.35">
      <c r="A11946"/>
      <c r="E11946"/>
    </row>
    <row r="11947" spans="1:5" x14ac:dyDescent="0.35">
      <c r="A11947"/>
      <c r="E11947"/>
    </row>
    <row r="11948" spans="1:5" x14ac:dyDescent="0.35">
      <c r="A11948"/>
      <c r="E11948"/>
    </row>
    <row r="11949" spans="1:5" x14ac:dyDescent="0.35">
      <c r="A11949"/>
      <c r="E11949"/>
    </row>
    <row r="11950" spans="1:5" x14ac:dyDescent="0.35">
      <c r="A11950"/>
      <c r="E11950"/>
    </row>
    <row r="11951" spans="1:5" x14ac:dyDescent="0.35">
      <c r="A11951"/>
      <c r="E11951"/>
    </row>
    <row r="11952" spans="1:5" x14ac:dyDescent="0.35">
      <c r="A11952"/>
      <c r="E11952"/>
    </row>
    <row r="11953" spans="1:5" x14ac:dyDescent="0.35">
      <c r="A11953"/>
      <c r="E11953"/>
    </row>
    <row r="11954" spans="1:5" x14ac:dyDescent="0.35">
      <c r="A11954"/>
      <c r="E11954"/>
    </row>
    <row r="11955" spans="1:5" x14ac:dyDescent="0.35">
      <c r="A11955"/>
      <c r="E11955"/>
    </row>
    <row r="11956" spans="1:5" x14ac:dyDescent="0.35">
      <c r="A11956"/>
      <c r="E11956"/>
    </row>
    <row r="11957" spans="1:5" x14ac:dyDescent="0.35">
      <c r="A11957"/>
      <c r="E11957"/>
    </row>
    <row r="11958" spans="1:5" x14ac:dyDescent="0.35">
      <c r="A11958"/>
      <c r="E11958"/>
    </row>
    <row r="11959" spans="1:5" x14ac:dyDescent="0.35">
      <c r="A11959"/>
      <c r="E11959"/>
    </row>
    <row r="11960" spans="1:5" x14ac:dyDescent="0.35">
      <c r="A11960"/>
      <c r="E11960"/>
    </row>
    <row r="11961" spans="1:5" x14ac:dyDescent="0.35">
      <c r="A11961"/>
      <c r="E11961"/>
    </row>
    <row r="11962" spans="1:5" x14ac:dyDescent="0.35">
      <c r="A11962"/>
      <c r="E11962"/>
    </row>
    <row r="11963" spans="1:5" x14ac:dyDescent="0.35">
      <c r="A11963"/>
      <c r="E11963"/>
    </row>
    <row r="11964" spans="1:5" x14ac:dyDescent="0.35">
      <c r="A11964"/>
      <c r="E11964"/>
    </row>
    <row r="11965" spans="1:5" x14ac:dyDescent="0.35">
      <c r="A11965"/>
      <c r="E11965"/>
    </row>
    <row r="11966" spans="1:5" x14ac:dyDescent="0.35">
      <c r="A11966"/>
      <c r="E11966"/>
    </row>
    <row r="11967" spans="1:5" x14ac:dyDescent="0.35">
      <c r="A11967"/>
      <c r="E11967"/>
    </row>
    <row r="11968" spans="1:5" x14ac:dyDescent="0.35">
      <c r="A11968"/>
      <c r="E11968"/>
    </row>
    <row r="11969" spans="1:5" x14ac:dyDescent="0.35">
      <c r="A11969"/>
      <c r="E11969"/>
    </row>
    <row r="11970" spans="1:5" x14ac:dyDescent="0.35">
      <c r="A11970"/>
      <c r="E11970"/>
    </row>
    <row r="11971" spans="1:5" x14ac:dyDescent="0.35">
      <c r="A11971"/>
      <c r="E11971"/>
    </row>
    <row r="11972" spans="1:5" x14ac:dyDescent="0.35">
      <c r="A11972"/>
      <c r="E11972"/>
    </row>
    <row r="11973" spans="1:5" x14ac:dyDescent="0.35">
      <c r="A11973"/>
      <c r="E11973"/>
    </row>
    <row r="11974" spans="1:5" x14ac:dyDescent="0.35">
      <c r="A11974"/>
      <c r="E11974"/>
    </row>
    <row r="11975" spans="1:5" x14ac:dyDescent="0.35">
      <c r="A11975"/>
      <c r="E11975"/>
    </row>
    <row r="11976" spans="1:5" x14ac:dyDescent="0.35">
      <c r="A11976"/>
      <c r="E11976"/>
    </row>
    <row r="11977" spans="1:5" x14ac:dyDescent="0.35">
      <c r="A11977"/>
      <c r="E11977"/>
    </row>
    <row r="11978" spans="1:5" x14ac:dyDescent="0.35">
      <c r="A11978"/>
      <c r="E11978"/>
    </row>
    <row r="11979" spans="1:5" x14ac:dyDescent="0.35">
      <c r="A11979"/>
      <c r="E11979"/>
    </row>
    <row r="11980" spans="1:5" x14ac:dyDescent="0.35">
      <c r="A11980"/>
      <c r="E11980"/>
    </row>
    <row r="11981" spans="1:5" x14ac:dyDescent="0.35">
      <c r="A11981"/>
      <c r="E11981"/>
    </row>
    <row r="11982" spans="1:5" x14ac:dyDescent="0.35">
      <c r="A11982"/>
      <c r="E11982"/>
    </row>
    <row r="11983" spans="1:5" x14ac:dyDescent="0.35">
      <c r="A11983"/>
      <c r="E11983"/>
    </row>
    <row r="11984" spans="1:5" x14ac:dyDescent="0.35">
      <c r="A11984"/>
      <c r="E11984"/>
    </row>
    <row r="11985" spans="1:5" x14ac:dyDescent="0.35">
      <c r="A11985"/>
      <c r="E11985"/>
    </row>
    <row r="11986" spans="1:5" x14ac:dyDescent="0.35">
      <c r="A11986"/>
      <c r="E11986"/>
    </row>
    <row r="11987" spans="1:5" x14ac:dyDescent="0.35">
      <c r="A11987"/>
      <c r="E11987"/>
    </row>
    <row r="11988" spans="1:5" x14ac:dyDescent="0.35">
      <c r="A11988"/>
      <c r="E11988"/>
    </row>
    <row r="11989" spans="1:5" x14ac:dyDescent="0.35">
      <c r="A11989"/>
      <c r="E11989"/>
    </row>
    <row r="11990" spans="1:5" x14ac:dyDescent="0.35">
      <c r="A11990"/>
      <c r="E11990"/>
    </row>
    <row r="11991" spans="1:5" x14ac:dyDescent="0.35">
      <c r="A11991"/>
      <c r="E11991"/>
    </row>
    <row r="11992" spans="1:5" x14ac:dyDescent="0.35">
      <c r="A11992"/>
      <c r="E11992"/>
    </row>
    <row r="11993" spans="1:5" x14ac:dyDescent="0.35">
      <c r="A11993"/>
      <c r="E11993"/>
    </row>
    <row r="11994" spans="1:5" x14ac:dyDescent="0.35">
      <c r="A11994"/>
      <c r="E11994"/>
    </row>
    <row r="11995" spans="1:5" x14ac:dyDescent="0.35">
      <c r="A11995"/>
      <c r="E11995"/>
    </row>
    <row r="11996" spans="1:5" x14ac:dyDescent="0.35">
      <c r="A11996"/>
      <c r="E11996"/>
    </row>
    <row r="11997" spans="1:5" x14ac:dyDescent="0.35">
      <c r="A11997"/>
      <c r="E11997"/>
    </row>
    <row r="11998" spans="1:5" x14ac:dyDescent="0.35">
      <c r="A11998"/>
      <c r="E11998"/>
    </row>
    <row r="11999" spans="1:5" x14ac:dyDescent="0.35">
      <c r="A11999"/>
      <c r="E11999"/>
    </row>
    <row r="12000" spans="1:5" x14ac:dyDescent="0.35">
      <c r="A12000"/>
      <c r="E12000"/>
    </row>
    <row r="12001" spans="1:5" x14ac:dyDescent="0.35">
      <c r="A12001"/>
      <c r="E12001"/>
    </row>
    <row r="12002" spans="1:5" x14ac:dyDescent="0.35">
      <c r="A12002"/>
      <c r="E12002"/>
    </row>
    <row r="12003" spans="1:5" x14ac:dyDescent="0.35">
      <c r="A12003"/>
      <c r="E12003"/>
    </row>
    <row r="12004" spans="1:5" x14ac:dyDescent="0.35">
      <c r="A12004"/>
      <c r="E12004"/>
    </row>
    <row r="12005" spans="1:5" x14ac:dyDescent="0.35">
      <c r="A12005"/>
      <c r="E12005"/>
    </row>
    <row r="12006" spans="1:5" x14ac:dyDescent="0.35">
      <c r="A12006"/>
      <c r="E12006"/>
    </row>
    <row r="12007" spans="1:5" x14ac:dyDescent="0.35">
      <c r="A12007"/>
      <c r="E12007"/>
    </row>
    <row r="12008" spans="1:5" x14ac:dyDescent="0.35">
      <c r="A12008"/>
      <c r="E12008"/>
    </row>
    <row r="12009" spans="1:5" x14ac:dyDescent="0.35">
      <c r="A12009"/>
      <c r="E12009"/>
    </row>
    <row r="12010" spans="1:5" x14ac:dyDescent="0.35">
      <c r="A12010"/>
      <c r="E12010"/>
    </row>
    <row r="12011" spans="1:5" x14ac:dyDescent="0.35">
      <c r="A12011"/>
      <c r="E12011"/>
    </row>
    <row r="12012" spans="1:5" x14ac:dyDescent="0.35">
      <c r="A12012"/>
      <c r="E12012"/>
    </row>
    <row r="12013" spans="1:5" x14ac:dyDescent="0.35">
      <c r="A12013"/>
      <c r="E12013"/>
    </row>
    <row r="12014" spans="1:5" x14ac:dyDescent="0.35">
      <c r="A12014"/>
      <c r="E12014"/>
    </row>
    <row r="12015" spans="1:5" x14ac:dyDescent="0.35">
      <c r="A12015"/>
      <c r="E12015"/>
    </row>
    <row r="12016" spans="1:5" x14ac:dyDescent="0.35">
      <c r="A12016"/>
      <c r="E12016"/>
    </row>
    <row r="12017" spans="1:5" x14ac:dyDescent="0.35">
      <c r="A12017"/>
      <c r="E12017"/>
    </row>
    <row r="12018" spans="1:5" x14ac:dyDescent="0.35">
      <c r="A12018"/>
      <c r="E12018"/>
    </row>
    <row r="12019" spans="1:5" x14ac:dyDescent="0.35">
      <c r="A12019"/>
      <c r="E12019"/>
    </row>
    <row r="12020" spans="1:5" x14ac:dyDescent="0.35">
      <c r="A12020"/>
      <c r="E12020"/>
    </row>
    <row r="12021" spans="1:5" x14ac:dyDescent="0.35">
      <c r="A12021"/>
      <c r="E12021"/>
    </row>
    <row r="12022" spans="1:5" x14ac:dyDescent="0.35">
      <c r="A12022"/>
      <c r="E12022"/>
    </row>
    <row r="12023" spans="1:5" x14ac:dyDescent="0.35">
      <c r="A12023"/>
      <c r="E12023"/>
    </row>
    <row r="12024" spans="1:5" x14ac:dyDescent="0.35">
      <c r="A12024"/>
      <c r="E12024"/>
    </row>
    <row r="12025" spans="1:5" x14ac:dyDescent="0.35">
      <c r="A12025"/>
      <c r="E12025"/>
    </row>
    <row r="12026" spans="1:5" x14ac:dyDescent="0.35">
      <c r="A12026"/>
      <c r="E12026"/>
    </row>
    <row r="12027" spans="1:5" x14ac:dyDescent="0.35">
      <c r="A12027"/>
      <c r="E12027"/>
    </row>
    <row r="12028" spans="1:5" x14ac:dyDescent="0.35">
      <c r="A12028"/>
      <c r="E12028"/>
    </row>
    <row r="12029" spans="1:5" x14ac:dyDescent="0.35">
      <c r="A12029"/>
      <c r="E12029"/>
    </row>
    <row r="12030" spans="1:5" x14ac:dyDescent="0.35">
      <c r="A12030"/>
      <c r="E12030"/>
    </row>
    <row r="12031" spans="1:5" x14ac:dyDescent="0.35">
      <c r="A12031"/>
      <c r="E12031"/>
    </row>
    <row r="12032" spans="1:5" x14ac:dyDescent="0.35">
      <c r="A12032"/>
      <c r="E12032"/>
    </row>
    <row r="12033" spans="1:5" x14ac:dyDescent="0.35">
      <c r="A12033"/>
      <c r="E12033"/>
    </row>
    <row r="12034" spans="1:5" x14ac:dyDescent="0.35">
      <c r="A12034"/>
      <c r="E12034"/>
    </row>
    <row r="12035" spans="1:5" x14ac:dyDescent="0.35">
      <c r="A12035"/>
      <c r="E12035"/>
    </row>
    <row r="12036" spans="1:5" x14ac:dyDescent="0.35">
      <c r="A12036"/>
      <c r="E12036"/>
    </row>
    <row r="12037" spans="1:5" x14ac:dyDescent="0.35">
      <c r="A12037"/>
      <c r="E12037"/>
    </row>
    <row r="12038" spans="1:5" x14ac:dyDescent="0.35">
      <c r="A12038"/>
      <c r="E12038"/>
    </row>
    <row r="12039" spans="1:5" x14ac:dyDescent="0.35">
      <c r="A12039"/>
      <c r="E12039"/>
    </row>
    <row r="12040" spans="1:5" x14ac:dyDescent="0.35">
      <c r="A12040"/>
      <c r="E12040"/>
    </row>
    <row r="12041" spans="1:5" x14ac:dyDescent="0.35">
      <c r="A12041"/>
      <c r="E12041"/>
    </row>
    <row r="12042" spans="1:5" x14ac:dyDescent="0.35">
      <c r="A12042"/>
      <c r="E12042"/>
    </row>
    <row r="12043" spans="1:5" x14ac:dyDescent="0.35">
      <c r="A12043"/>
      <c r="E12043"/>
    </row>
    <row r="12044" spans="1:5" x14ac:dyDescent="0.35">
      <c r="A12044"/>
      <c r="E12044"/>
    </row>
    <row r="12045" spans="1:5" x14ac:dyDescent="0.35">
      <c r="A12045"/>
      <c r="E12045"/>
    </row>
    <row r="12046" spans="1:5" x14ac:dyDescent="0.35">
      <c r="A12046"/>
      <c r="E12046"/>
    </row>
    <row r="12047" spans="1:5" x14ac:dyDescent="0.35">
      <c r="A12047"/>
      <c r="E12047"/>
    </row>
    <row r="12048" spans="1:5" x14ac:dyDescent="0.35">
      <c r="A12048"/>
      <c r="E12048"/>
    </row>
    <row r="12049" spans="1:5" x14ac:dyDescent="0.35">
      <c r="A12049"/>
      <c r="E12049"/>
    </row>
    <row r="12050" spans="1:5" x14ac:dyDescent="0.35">
      <c r="A12050"/>
      <c r="E12050"/>
    </row>
    <row r="12051" spans="1:5" x14ac:dyDescent="0.35">
      <c r="A12051"/>
      <c r="E12051"/>
    </row>
    <row r="12052" spans="1:5" x14ac:dyDescent="0.35">
      <c r="A12052"/>
      <c r="E12052"/>
    </row>
    <row r="12053" spans="1:5" x14ac:dyDescent="0.35">
      <c r="A12053"/>
      <c r="E12053"/>
    </row>
    <row r="12054" spans="1:5" x14ac:dyDescent="0.35">
      <c r="A12054"/>
      <c r="E12054"/>
    </row>
    <row r="12055" spans="1:5" x14ac:dyDescent="0.35">
      <c r="A12055"/>
      <c r="E12055"/>
    </row>
    <row r="12056" spans="1:5" x14ac:dyDescent="0.35">
      <c r="A12056"/>
      <c r="E12056"/>
    </row>
    <row r="12057" spans="1:5" x14ac:dyDescent="0.35">
      <c r="A12057"/>
      <c r="E12057"/>
    </row>
    <row r="12058" spans="1:5" x14ac:dyDescent="0.35">
      <c r="A12058"/>
      <c r="E12058"/>
    </row>
    <row r="12059" spans="1:5" x14ac:dyDescent="0.35">
      <c r="A12059"/>
      <c r="E12059"/>
    </row>
    <row r="12060" spans="1:5" x14ac:dyDescent="0.35">
      <c r="A12060"/>
      <c r="E12060"/>
    </row>
    <row r="12061" spans="1:5" x14ac:dyDescent="0.35">
      <c r="A12061"/>
      <c r="E12061"/>
    </row>
    <row r="12062" spans="1:5" x14ac:dyDescent="0.35">
      <c r="A12062"/>
      <c r="E12062"/>
    </row>
    <row r="12063" spans="1:5" x14ac:dyDescent="0.35">
      <c r="A12063"/>
      <c r="E12063"/>
    </row>
    <row r="12064" spans="1:5" x14ac:dyDescent="0.35">
      <c r="A12064"/>
      <c r="E12064"/>
    </row>
    <row r="12065" spans="1:5" x14ac:dyDescent="0.35">
      <c r="A12065"/>
      <c r="E12065"/>
    </row>
    <row r="12066" spans="1:5" x14ac:dyDescent="0.35">
      <c r="A12066"/>
      <c r="E12066"/>
    </row>
    <row r="12067" spans="1:5" x14ac:dyDescent="0.35">
      <c r="A12067"/>
      <c r="E12067"/>
    </row>
    <row r="12068" spans="1:5" x14ac:dyDescent="0.35">
      <c r="A12068"/>
      <c r="E12068"/>
    </row>
    <row r="12069" spans="1:5" x14ac:dyDescent="0.35">
      <c r="A12069"/>
      <c r="E12069"/>
    </row>
    <row r="12070" spans="1:5" x14ac:dyDescent="0.35">
      <c r="A12070"/>
      <c r="E12070"/>
    </row>
    <row r="12071" spans="1:5" x14ac:dyDescent="0.35">
      <c r="A12071"/>
      <c r="E12071"/>
    </row>
    <row r="12072" spans="1:5" x14ac:dyDescent="0.35">
      <c r="A12072"/>
      <c r="E12072"/>
    </row>
    <row r="12073" spans="1:5" x14ac:dyDescent="0.35">
      <c r="A12073"/>
      <c r="E12073"/>
    </row>
    <row r="12074" spans="1:5" x14ac:dyDescent="0.35">
      <c r="A12074"/>
      <c r="E12074"/>
    </row>
    <row r="12075" spans="1:5" x14ac:dyDescent="0.35">
      <c r="A12075"/>
      <c r="E12075"/>
    </row>
    <row r="12076" spans="1:5" x14ac:dyDescent="0.35">
      <c r="A12076"/>
      <c r="E12076"/>
    </row>
    <row r="12077" spans="1:5" x14ac:dyDescent="0.35">
      <c r="A12077"/>
      <c r="E12077"/>
    </row>
    <row r="12078" spans="1:5" x14ac:dyDescent="0.35">
      <c r="A12078"/>
      <c r="E12078"/>
    </row>
    <row r="12079" spans="1:5" x14ac:dyDescent="0.35">
      <c r="A12079"/>
      <c r="E12079"/>
    </row>
    <row r="12080" spans="1:5" x14ac:dyDescent="0.35">
      <c r="A12080"/>
      <c r="E12080"/>
    </row>
    <row r="12081" spans="1:5" x14ac:dyDescent="0.35">
      <c r="A12081"/>
      <c r="E12081"/>
    </row>
    <row r="12082" spans="1:5" x14ac:dyDescent="0.35">
      <c r="A12082"/>
      <c r="E12082"/>
    </row>
    <row r="12083" spans="1:5" x14ac:dyDescent="0.35">
      <c r="A12083"/>
      <c r="E12083"/>
    </row>
    <row r="12084" spans="1:5" x14ac:dyDescent="0.35">
      <c r="A12084"/>
      <c r="E12084"/>
    </row>
    <row r="12085" spans="1:5" x14ac:dyDescent="0.35">
      <c r="A12085"/>
      <c r="E12085"/>
    </row>
    <row r="12086" spans="1:5" x14ac:dyDescent="0.35">
      <c r="A12086"/>
      <c r="E12086"/>
    </row>
    <row r="12087" spans="1:5" x14ac:dyDescent="0.35">
      <c r="A12087"/>
      <c r="E12087"/>
    </row>
    <row r="12088" spans="1:5" x14ac:dyDescent="0.35">
      <c r="A12088"/>
      <c r="E12088"/>
    </row>
    <row r="12089" spans="1:5" x14ac:dyDescent="0.35">
      <c r="A12089"/>
      <c r="E12089"/>
    </row>
    <row r="12090" spans="1:5" x14ac:dyDescent="0.35">
      <c r="A12090"/>
      <c r="E12090"/>
    </row>
    <row r="12091" spans="1:5" x14ac:dyDescent="0.35">
      <c r="A12091"/>
      <c r="E12091"/>
    </row>
    <row r="12092" spans="1:5" x14ac:dyDescent="0.35">
      <c r="A12092"/>
      <c r="E12092"/>
    </row>
    <row r="12093" spans="1:5" x14ac:dyDescent="0.35">
      <c r="A12093"/>
      <c r="E12093"/>
    </row>
    <row r="12094" spans="1:5" x14ac:dyDescent="0.35">
      <c r="A12094"/>
      <c r="E12094"/>
    </row>
    <row r="12095" spans="1:5" x14ac:dyDescent="0.35">
      <c r="A12095"/>
      <c r="E12095"/>
    </row>
    <row r="12096" spans="1:5" x14ac:dyDescent="0.35">
      <c r="A12096"/>
      <c r="E12096"/>
    </row>
    <row r="12097" spans="1:5" x14ac:dyDescent="0.35">
      <c r="A12097"/>
      <c r="E12097"/>
    </row>
    <row r="12098" spans="1:5" x14ac:dyDescent="0.35">
      <c r="A12098"/>
      <c r="E12098"/>
    </row>
    <row r="12099" spans="1:5" x14ac:dyDescent="0.35">
      <c r="A12099"/>
      <c r="E12099"/>
    </row>
    <row r="12100" spans="1:5" x14ac:dyDescent="0.35">
      <c r="A12100"/>
      <c r="E12100"/>
    </row>
    <row r="12101" spans="1:5" x14ac:dyDescent="0.35">
      <c r="A12101"/>
      <c r="E12101"/>
    </row>
    <row r="12102" spans="1:5" x14ac:dyDescent="0.35">
      <c r="A12102"/>
      <c r="E12102"/>
    </row>
    <row r="12103" spans="1:5" x14ac:dyDescent="0.35">
      <c r="A12103"/>
      <c r="E12103"/>
    </row>
    <row r="12104" spans="1:5" x14ac:dyDescent="0.35">
      <c r="A12104"/>
      <c r="E12104"/>
    </row>
    <row r="12105" spans="1:5" x14ac:dyDescent="0.35">
      <c r="A12105"/>
      <c r="E12105"/>
    </row>
    <row r="12106" spans="1:5" x14ac:dyDescent="0.35">
      <c r="A12106"/>
      <c r="E12106"/>
    </row>
    <row r="12107" spans="1:5" x14ac:dyDescent="0.35">
      <c r="A12107"/>
      <c r="E12107"/>
    </row>
    <row r="12108" spans="1:5" x14ac:dyDescent="0.35">
      <c r="A12108"/>
      <c r="E12108"/>
    </row>
    <row r="12109" spans="1:5" x14ac:dyDescent="0.35">
      <c r="A12109"/>
      <c r="E12109"/>
    </row>
    <row r="12110" spans="1:5" x14ac:dyDescent="0.35">
      <c r="A12110"/>
      <c r="E12110"/>
    </row>
    <row r="12111" spans="1:5" x14ac:dyDescent="0.35">
      <c r="A12111"/>
      <c r="E12111"/>
    </row>
    <row r="12112" spans="1:5" x14ac:dyDescent="0.35">
      <c r="A12112"/>
      <c r="E12112"/>
    </row>
    <row r="12113" spans="1:5" x14ac:dyDescent="0.35">
      <c r="A12113"/>
      <c r="E12113"/>
    </row>
    <row r="12114" spans="1:5" x14ac:dyDescent="0.35">
      <c r="A12114"/>
      <c r="E12114"/>
    </row>
    <row r="12115" spans="1:5" x14ac:dyDescent="0.35">
      <c r="A12115"/>
      <c r="E12115"/>
    </row>
    <row r="12116" spans="1:5" x14ac:dyDescent="0.35">
      <c r="A12116"/>
      <c r="E12116"/>
    </row>
    <row r="12117" spans="1:5" x14ac:dyDescent="0.35">
      <c r="A12117"/>
      <c r="E12117"/>
    </row>
    <row r="12118" spans="1:5" x14ac:dyDescent="0.35">
      <c r="A12118"/>
      <c r="E12118"/>
    </row>
    <row r="12119" spans="1:5" x14ac:dyDescent="0.35">
      <c r="A12119"/>
      <c r="E12119"/>
    </row>
    <row r="12120" spans="1:5" x14ac:dyDescent="0.35">
      <c r="A12120"/>
      <c r="E12120"/>
    </row>
    <row r="12121" spans="1:5" x14ac:dyDescent="0.35">
      <c r="A12121"/>
      <c r="E12121"/>
    </row>
    <row r="12122" spans="1:5" x14ac:dyDescent="0.35">
      <c r="A12122"/>
      <c r="E12122"/>
    </row>
    <row r="12123" spans="1:5" x14ac:dyDescent="0.35">
      <c r="A12123"/>
      <c r="E12123"/>
    </row>
    <row r="12124" spans="1:5" x14ac:dyDescent="0.35">
      <c r="A12124"/>
      <c r="E12124"/>
    </row>
    <row r="12125" spans="1:5" x14ac:dyDescent="0.35">
      <c r="A12125"/>
      <c r="E12125"/>
    </row>
    <row r="12126" spans="1:5" x14ac:dyDescent="0.35">
      <c r="A12126"/>
      <c r="E12126"/>
    </row>
    <row r="12127" spans="1:5" x14ac:dyDescent="0.35">
      <c r="A12127"/>
      <c r="E12127"/>
    </row>
    <row r="12128" spans="1:5" x14ac:dyDescent="0.35">
      <c r="A12128"/>
      <c r="E12128"/>
    </row>
    <row r="12129" spans="1:5" x14ac:dyDescent="0.35">
      <c r="A12129"/>
      <c r="E12129"/>
    </row>
    <row r="12130" spans="1:5" x14ac:dyDescent="0.35">
      <c r="A12130"/>
      <c r="E12130"/>
    </row>
    <row r="12131" spans="1:5" x14ac:dyDescent="0.35">
      <c r="A12131"/>
      <c r="E12131"/>
    </row>
    <row r="12132" spans="1:5" x14ac:dyDescent="0.35">
      <c r="A12132"/>
      <c r="E12132"/>
    </row>
    <row r="12133" spans="1:5" x14ac:dyDescent="0.35">
      <c r="A12133"/>
      <c r="E12133"/>
    </row>
    <row r="12134" spans="1:5" x14ac:dyDescent="0.35">
      <c r="A12134"/>
      <c r="E12134"/>
    </row>
    <row r="12135" spans="1:5" x14ac:dyDescent="0.35">
      <c r="A12135"/>
      <c r="E12135"/>
    </row>
    <row r="12136" spans="1:5" x14ac:dyDescent="0.35">
      <c r="A12136"/>
      <c r="E12136"/>
    </row>
    <row r="12137" spans="1:5" x14ac:dyDescent="0.35">
      <c r="A12137"/>
      <c r="E12137"/>
    </row>
    <row r="12138" spans="1:5" x14ac:dyDescent="0.35">
      <c r="A12138"/>
      <c r="E12138"/>
    </row>
    <row r="12139" spans="1:5" x14ac:dyDescent="0.35">
      <c r="A12139"/>
      <c r="E12139"/>
    </row>
    <row r="12140" spans="1:5" x14ac:dyDescent="0.35">
      <c r="A12140"/>
      <c r="E12140"/>
    </row>
    <row r="12141" spans="1:5" x14ac:dyDescent="0.35">
      <c r="A12141"/>
      <c r="E12141"/>
    </row>
    <row r="12142" spans="1:5" x14ac:dyDescent="0.35">
      <c r="A12142"/>
      <c r="E12142"/>
    </row>
    <row r="12143" spans="1:5" x14ac:dyDescent="0.35">
      <c r="A12143"/>
      <c r="E12143"/>
    </row>
    <row r="12144" spans="1:5" x14ac:dyDescent="0.35">
      <c r="A12144"/>
      <c r="E12144"/>
    </row>
    <row r="12145" spans="1:5" x14ac:dyDescent="0.35">
      <c r="A12145"/>
      <c r="E12145"/>
    </row>
    <row r="12146" spans="1:5" x14ac:dyDescent="0.35">
      <c r="A12146"/>
      <c r="E12146"/>
    </row>
    <row r="12147" spans="1:5" x14ac:dyDescent="0.35">
      <c r="A12147"/>
      <c r="E12147"/>
    </row>
    <row r="12148" spans="1:5" x14ac:dyDescent="0.35">
      <c r="A12148"/>
      <c r="E12148"/>
    </row>
    <row r="12149" spans="1:5" x14ac:dyDescent="0.35">
      <c r="A12149"/>
      <c r="E12149"/>
    </row>
    <row r="12150" spans="1:5" x14ac:dyDescent="0.35">
      <c r="A12150"/>
      <c r="E12150"/>
    </row>
    <row r="12151" spans="1:5" x14ac:dyDescent="0.35">
      <c r="A12151"/>
      <c r="E12151"/>
    </row>
    <row r="12152" spans="1:5" x14ac:dyDescent="0.35">
      <c r="A12152"/>
      <c r="E12152"/>
    </row>
    <row r="12153" spans="1:5" x14ac:dyDescent="0.35">
      <c r="A12153"/>
      <c r="E12153"/>
    </row>
    <row r="12154" spans="1:5" x14ac:dyDescent="0.35">
      <c r="A12154"/>
      <c r="E12154"/>
    </row>
    <row r="12155" spans="1:5" x14ac:dyDescent="0.35">
      <c r="A12155"/>
      <c r="E12155"/>
    </row>
    <row r="12156" spans="1:5" x14ac:dyDescent="0.35">
      <c r="A12156"/>
      <c r="E12156"/>
    </row>
    <row r="12157" spans="1:5" x14ac:dyDescent="0.35">
      <c r="A12157"/>
      <c r="E12157"/>
    </row>
    <row r="12158" spans="1:5" x14ac:dyDescent="0.35">
      <c r="A12158"/>
      <c r="E12158"/>
    </row>
    <row r="12159" spans="1:5" x14ac:dyDescent="0.35">
      <c r="A12159"/>
      <c r="E12159"/>
    </row>
    <row r="12160" spans="1:5" x14ac:dyDescent="0.35">
      <c r="A12160"/>
      <c r="E12160"/>
    </row>
    <row r="12161" spans="1:5" x14ac:dyDescent="0.35">
      <c r="A12161"/>
      <c r="E12161"/>
    </row>
    <row r="12162" spans="1:5" x14ac:dyDescent="0.35">
      <c r="A12162"/>
      <c r="E12162"/>
    </row>
    <row r="12163" spans="1:5" x14ac:dyDescent="0.35">
      <c r="A12163"/>
      <c r="E12163"/>
    </row>
    <row r="12164" spans="1:5" x14ac:dyDescent="0.35">
      <c r="A12164"/>
      <c r="E12164"/>
    </row>
    <row r="12165" spans="1:5" x14ac:dyDescent="0.35">
      <c r="A12165"/>
      <c r="E12165"/>
    </row>
    <row r="12166" spans="1:5" x14ac:dyDescent="0.35">
      <c r="A12166"/>
      <c r="E12166"/>
    </row>
    <row r="12167" spans="1:5" x14ac:dyDescent="0.35">
      <c r="A12167"/>
      <c r="E12167"/>
    </row>
    <row r="12168" spans="1:5" x14ac:dyDescent="0.35">
      <c r="A12168"/>
      <c r="E12168"/>
    </row>
    <row r="12169" spans="1:5" x14ac:dyDescent="0.35">
      <c r="A12169"/>
      <c r="E12169"/>
    </row>
    <row r="12170" spans="1:5" x14ac:dyDescent="0.35">
      <c r="A12170"/>
      <c r="E12170"/>
    </row>
    <row r="12171" spans="1:5" x14ac:dyDescent="0.35">
      <c r="A12171"/>
      <c r="E12171"/>
    </row>
    <row r="12172" spans="1:5" x14ac:dyDescent="0.35">
      <c r="A12172"/>
      <c r="E12172"/>
    </row>
    <row r="12173" spans="1:5" x14ac:dyDescent="0.35">
      <c r="A12173"/>
      <c r="E12173"/>
    </row>
    <row r="12174" spans="1:5" x14ac:dyDescent="0.35">
      <c r="A12174"/>
      <c r="E12174"/>
    </row>
    <row r="12175" spans="1:5" x14ac:dyDescent="0.35">
      <c r="A12175"/>
      <c r="E12175"/>
    </row>
    <row r="12176" spans="1:5" x14ac:dyDescent="0.35">
      <c r="A12176"/>
      <c r="E12176"/>
    </row>
    <row r="12177" spans="1:5" x14ac:dyDescent="0.35">
      <c r="A12177"/>
      <c r="E12177"/>
    </row>
    <row r="12178" spans="1:5" x14ac:dyDescent="0.35">
      <c r="A12178"/>
      <c r="E12178"/>
    </row>
    <row r="12179" spans="1:5" x14ac:dyDescent="0.35">
      <c r="A12179"/>
      <c r="E12179"/>
    </row>
    <row r="12180" spans="1:5" x14ac:dyDescent="0.35">
      <c r="A12180"/>
      <c r="E12180"/>
    </row>
    <row r="12181" spans="1:5" x14ac:dyDescent="0.35">
      <c r="A12181"/>
      <c r="E12181"/>
    </row>
    <row r="12182" spans="1:5" x14ac:dyDescent="0.35">
      <c r="A12182"/>
      <c r="E12182"/>
    </row>
    <row r="12183" spans="1:5" x14ac:dyDescent="0.35">
      <c r="A12183"/>
      <c r="E12183"/>
    </row>
    <row r="12184" spans="1:5" x14ac:dyDescent="0.35">
      <c r="A12184"/>
      <c r="E12184"/>
    </row>
    <row r="12185" spans="1:5" x14ac:dyDescent="0.35">
      <c r="A12185"/>
      <c r="E12185"/>
    </row>
    <row r="12186" spans="1:5" x14ac:dyDescent="0.35">
      <c r="A12186"/>
      <c r="E12186"/>
    </row>
    <row r="12187" spans="1:5" x14ac:dyDescent="0.35">
      <c r="A12187"/>
      <c r="E12187"/>
    </row>
    <row r="12188" spans="1:5" x14ac:dyDescent="0.35">
      <c r="A12188"/>
      <c r="E12188"/>
    </row>
    <row r="12189" spans="1:5" x14ac:dyDescent="0.35">
      <c r="A12189"/>
      <c r="E12189"/>
    </row>
    <row r="12190" spans="1:5" x14ac:dyDescent="0.35">
      <c r="A12190"/>
      <c r="E12190"/>
    </row>
    <row r="12191" spans="1:5" x14ac:dyDescent="0.35">
      <c r="A12191"/>
      <c r="E12191"/>
    </row>
    <row r="12192" spans="1:5" x14ac:dyDescent="0.35">
      <c r="A12192"/>
      <c r="E12192"/>
    </row>
    <row r="12193" spans="1:5" x14ac:dyDescent="0.35">
      <c r="A12193"/>
      <c r="E12193"/>
    </row>
    <row r="12194" spans="1:5" x14ac:dyDescent="0.35">
      <c r="A12194"/>
      <c r="E12194"/>
    </row>
    <row r="12195" spans="1:5" x14ac:dyDescent="0.35">
      <c r="A12195"/>
      <c r="E12195"/>
    </row>
    <row r="12196" spans="1:5" x14ac:dyDescent="0.35">
      <c r="A12196"/>
      <c r="E12196"/>
    </row>
    <row r="12197" spans="1:5" x14ac:dyDescent="0.35">
      <c r="A12197"/>
      <c r="E12197"/>
    </row>
    <row r="12198" spans="1:5" x14ac:dyDescent="0.35">
      <c r="A12198"/>
      <c r="E12198"/>
    </row>
    <row r="12199" spans="1:5" x14ac:dyDescent="0.35">
      <c r="A12199"/>
      <c r="E12199"/>
    </row>
    <row r="12200" spans="1:5" x14ac:dyDescent="0.35">
      <c r="A12200"/>
      <c r="E12200"/>
    </row>
    <row r="12201" spans="1:5" x14ac:dyDescent="0.35">
      <c r="A12201"/>
      <c r="E12201"/>
    </row>
    <row r="12202" spans="1:5" x14ac:dyDescent="0.35">
      <c r="A12202"/>
      <c r="E12202"/>
    </row>
    <row r="12203" spans="1:5" x14ac:dyDescent="0.35">
      <c r="A12203"/>
      <c r="E12203"/>
    </row>
    <row r="12204" spans="1:5" x14ac:dyDescent="0.35">
      <c r="A12204"/>
      <c r="E12204"/>
    </row>
    <row r="12205" spans="1:5" x14ac:dyDescent="0.35">
      <c r="A12205"/>
      <c r="E12205"/>
    </row>
    <row r="12206" spans="1:5" x14ac:dyDescent="0.35">
      <c r="A12206"/>
      <c r="E12206"/>
    </row>
    <row r="12207" spans="1:5" x14ac:dyDescent="0.35">
      <c r="A12207"/>
      <c r="E12207"/>
    </row>
    <row r="12208" spans="1:5" x14ac:dyDescent="0.35">
      <c r="A12208"/>
      <c r="E12208"/>
    </row>
    <row r="12209" spans="1:5" x14ac:dyDescent="0.35">
      <c r="A12209"/>
      <c r="E12209"/>
    </row>
    <row r="12210" spans="1:5" x14ac:dyDescent="0.35">
      <c r="A12210"/>
      <c r="E12210"/>
    </row>
    <row r="12211" spans="1:5" x14ac:dyDescent="0.35">
      <c r="A12211"/>
      <c r="E12211"/>
    </row>
    <row r="12212" spans="1:5" x14ac:dyDescent="0.35">
      <c r="A12212"/>
      <c r="E12212"/>
    </row>
    <row r="12213" spans="1:5" x14ac:dyDescent="0.35">
      <c r="A12213"/>
      <c r="E12213"/>
    </row>
    <row r="12214" spans="1:5" x14ac:dyDescent="0.35">
      <c r="A12214"/>
      <c r="E12214"/>
    </row>
    <row r="12215" spans="1:5" x14ac:dyDescent="0.35">
      <c r="A12215"/>
      <c r="E12215"/>
    </row>
    <row r="12216" spans="1:5" x14ac:dyDescent="0.35">
      <c r="A12216"/>
      <c r="E12216"/>
    </row>
    <row r="12217" spans="1:5" x14ac:dyDescent="0.35">
      <c r="A12217"/>
      <c r="E12217"/>
    </row>
    <row r="12218" spans="1:5" x14ac:dyDescent="0.35">
      <c r="A12218"/>
      <c r="E12218"/>
    </row>
    <row r="12219" spans="1:5" x14ac:dyDescent="0.35">
      <c r="A12219"/>
      <c r="E12219"/>
    </row>
    <row r="12220" spans="1:5" x14ac:dyDescent="0.35">
      <c r="A12220"/>
      <c r="E12220"/>
    </row>
    <row r="12221" spans="1:5" x14ac:dyDescent="0.35">
      <c r="A12221"/>
      <c r="E12221"/>
    </row>
    <row r="12222" spans="1:5" x14ac:dyDescent="0.35">
      <c r="A12222"/>
      <c r="E12222"/>
    </row>
    <row r="12223" spans="1:5" x14ac:dyDescent="0.35">
      <c r="A12223"/>
      <c r="E12223"/>
    </row>
    <row r="12224" spans="1:5" x14ac:dyDescent="0.35">
      <c r="A12224"/>
      <c r="E12224"/>
    </row>
    <row r="12225" spans="1:5" x14ac:dyDescent="0.35">
      <c r="A12225"/>
      <c r="E12225"/>
    </row>
    <row r="12226" spans="1:5" x14ac:dyDescent="0.35">
      <c r="A12226"/>
      <c r="E12226"/>
    </row>
    <row r="12227" spans="1:5" x14ac:dyDescent="0.35">
      <c r="A12227"/>
      <c r="E12227"/>
    </row>
    <row r="12228" spans="1:5" x14ac:dyDescent="0.35">
      <c r="A12228"/>
      <c r="E12228"/>
    </row>
    <row r="12229" spans="1:5" x14ac:dyDescent="0.35">
      <c r="A12229"/>
      <c r="E12229"/>
    </row>
    <row r="12230" spans="1:5" x14ac:dyDescent="0.35">
      <c r="A12230"/>
      <c r="E12230"/>
    </row>
    <row r="12231" spans="1:5" x14ac:dyDescent="0.35">
      <c r="A12231"/>
      <c r="E12231"/>
    </row>
    <row r="12232" spans="1:5" x14ac:dyDescent="0.35">
      <c r="A12232"/>
      <c r="E12232"/>
    </row>
    <row r="12233" spans="1:5" x14ac:dyDescent="0.35">
      <c r="A12233"/>
      <c r="E12233"/>
    </row>
    <row r="12234" spans="1:5" x14ac:dyDescent="0.35">
      <c r="A12234"/>
      <c r="E12234"/>
    </row>
    <row r="12235" spans="1:5" x14ac:dyDescent="0.35">
      <c r="A12235"/>
      <c r="E12235"/>
    </row>
    <row r="12236" spans="1:5" x14ac:dyDescent="0.35">
      <c r="A12236"/>
      <c r="E12236"/>
    </row>
    <row r="12237" spans="1:5" x14ac:dyDescent="0.35">
      <c r="A12237"/>
      <c r="E12237"/>
    </row>
    <row r="12238" spans="1:5" x14ac:dyDescent="0.35">
      <c r="A12238"/>
      <c r="E12238"/>
    </row>
    <row r="12239" spans="1:5" x14ac:dyDescent="0.35">
      <c r="A12239"/>
      <c r="E12239"/>
    </row>
    <row r="12240" spans="1:5" x14ac:dyDescent="0.35">
      <c r="A12240"/>
      <c r="E12240"/>
    </row>
    <row r="12241" spans="1:5" x14ac:dyDescent="0.35">
      <c r="A12241"/>
      <c r="E12241"/>
    </row>
    <row r="12242" spans="1:5" x14ac:dyDescent="0.35">
      <c r="A12242"/>
      <c r="E12242"/>
    </row>
    <row r="12243" spans="1:5" x14ac:dyDescent="0.35">
      <c r="A12243"/>
      <c r="E12243"/>
    </row>
    <row r="12244" spans="1:5" x14ac:dyDescent="0.35">
      <c r="A12244"/>
      <c r="E12244"/>
    </row>
    <row r="12245" spans="1:5" x14ac:dyDescent="0.35">
      <c r="A12245"/>
      <c r="E12245"/>
    </row>
    <row r="12246" spans="1:5" x14ac:dyDescent="0.35">
      <c r="A12246"/>
      <c r="E12246"/>
    </row>
    <row r="12247" spans="1:5" x14ac:dyDescent="0.35">
      <c r="A12247"/>
      <c r="E12247"/>
    </row>
    <row r="12248" spans="1:5" x14ac:dyDescent="0.35">
      <c r="A12248"/>
      <c r="E12248"/>
    </row>
    <row r="12249" spans="1:5" x14ac:dyDescent="0.35">
      <c r="A12249"/>
      <c r="E12249"/>
    </row>
    <row r="12250" spans="1:5" x14ac:dyDescent="0.35">
      <c r="A12250"/>
      <c r="E12250"/>
    </row>
    <row r="12251" spans="1:5" x14ac:dyDescent="0.35">
      <c r="A12251"/>
      <c r="E12251"/>
    </row>
    <row r="12252" spans="1:5" x14ac:dyDescent="0.35">
      <c r="A12252"/>
      <c r="E12252"/>
    </row>
    <row r="12253" spans="1:5" x14ac:dyDescent="0.35">
      <c r="A12253"/>
      <c r="E12253"/>
    </row>
    <row r="12254" spans="1:5" x14ac:dyDescent="0.35">
      <c r="A12254"/>
      <c r="E12254"/>
    </row>
    <row r="12255" spans="1:5" x14ac:dyDescent="0.35">
      <c r="A12255"/>
      <c r="E12255"/>
    </row>
    <row r="12256" spans="1:5" x14ac:dyDescent="0.35">
      <c r="A12256"/>
      <c r="E12256"/>
    </row>
    <row r="12257" spans="1:5" x14ac:dyDescent="0.35">
      <c r="A12257"/>
      <c r="E12257"/>
    </row>
    <row r="12258" spans="1:5" x14ac:dyDescent="0.35">
      <c r="A12258"/>
      <c r="E12258"/>
    </row>
    <row r="12259" spans="1:5" x14ac:dyDescent="0.35">
      <c r="A12259"/>
      <c r="E12259"/>
    </row>
    <row r="12260" spans="1:5" x14ac:dyDescent="0.35">
      <c r="A12260"/>
      <c r="E12260"/>
    </row>
    <row r="12261" spans="1:5" x14ac:dyDescent="0.35">
      <c r="A12261"/>
      <c r="E12261"/>
    </row>
    <row r="12262" spans="1:5" x14ac:dyDescent="0.35">
      <c r="A12262"/>
      <c r="E12262"/>
    </row>
    <row r="12263" spans="1:5" x14ac:dyDescent="0.35">
      <c r="A12263"/>
      <c r="E12263"/>
    </row>
    <row r="12264" spans="1:5" x14ac:dyDescent="0.35">
      <c r="A12264"/>
      <c r="E12264"/>
    </row>
    <row r="12265" spans="1:5" x14ac:dyDescent="0.35">
      <c r="A12265"/>
      <c r="E12265"/>
    </row>
    <row r="12266" spans="1:5" x14ac:dyDescent="0.35">
      <c r="A12266"/>
      <c r="E12266"/>
    </row>
    <row r="12267" spans="1:5" x14ac:dyDescent="0.35">
      <c r="A12267"/>
      <c r="E12267"/>
    </row>
    <row r="12268" spans="1:5" x14ac:dyDescent="0.35">
      <c r="A12268"/>
      <c r="E12268"/>
    </row>
    <row r="12269" spans="1:5" x14ac:dyDescent="0.35">
      <c r="A12269"/>
      <c r="E12269"/>
    </row>
    <row r="12270" spans="1:5" x14ac:dyDescent="0.35">
      <c r="A12270"/>
      <c r="E12270"/>
    </row>
    <row r="12271" spans="1:5" x14ac:dyDescent="0.35">
      <c r="A12271"/>
      <c r="E12271"/>
    </row>
    <row r="12272" spans="1:5" x14ac:dyDescent="0.35">
      <c r="A12272"/>
      <c r="E12272"/>
    </row>
    <row r="12273" spans="1:5" x14ac:dyDescent="0.35">
      <c r="A12273"/>
      <c r="E12273"/>
    </row>
    <row r="12274" spans="1:5" x14ac:dyDescent="0.35">
      <c r="A12274"/>
      <c r="E12274"/>
    </row>
    <row r="12275" spans="1:5" x14ac:dyDescent="0.35">
      <c r="A12275"/>
      <c r="E12275"/>
    </row>
    <row r="12276" spans="1:5" x14ac:dyDescent="0.35">
      <c r="A12276"/>
      <c r="E12276"/>
    </row>
    <row r="12277" spans="1:5" x14ac:dyDescent="0.35">
      <c r="A12277"/>
      <c r="E12277"/>
    </row>
    <row r="12278" spans="1:5" x14ac:dyDescent="0.35">
      <c r="A12278"/>
      <c r="E12278"/>
    </row>
    <row r="12279" spans="1:5" x14ac:dyDescent="0.35">
      <c r="A12279"/>
      <c r="E12279"/>
    </row>
    <row r="12280" spans="1:5" x14ac:dyDescent="0.35">
      <c r="A12280"/>
      <c r="E12280"/>
    </row>
    <row r="12281" spans="1:5" x14ac:dyDescent="0.35">
      <c r="A12281"/>
      <c r="E12281"/>
    </row>
    <row r="12282" spans="1:5" x14ac:dyDescent="0.35">
      <c r="A12282"/>
      <c r="E12282"/>
    </row>
    <row r="12283" spans="1:5" x14ac:dyDescent="0.35">
      <c r="A12283"/>
      <c r="E12283"/>
    </row>
    <row r="12284" spans="1:5" x14ac:dyDescent="0.35">
      <c r="A12284"/>
      <c r="E12284"/>
    </row>
    <row r="12285" spans="1:5" x14ac:dyDescent="0.35">
      <c r="A12285"/>
      <c r="E12285"/>
    </row>
    <row r="12286" spans="1:5" x14ac:dyDescent="0.35">
      <c r="A12286"/>
      <c r="E12286"/>
    </row>
    <row r="12287" spans="1:5" x14ac:dyDescent="0.35">
      <c r="A12287"/>
      <c r="E12287"/>
    </row>
    <row r="12288" spans="1:5" x14ac:dyDescent="0.35">
      <c r="A12288"/>
      <c r="E12288"/>
    </row>
    <row r="12289" spans="1:5" x14ac:dyDescent="0.35">
      <c r="A12289"/>
      <c r="E12289"/>
    </row>
    <row r="12290" spans="1:5" x14ac:dyDescent="0.35">
      <c r="A12290"/>
      <c r="E12290"/>
    </row>
    <row r="12291" spans="1:5" x14ac:dyDescent="0.35">
      <c r="A12291"/>
      <c r="E12291"/>
    </row>
    <row r="12292" spans="1:5" x14ac:dyDescent="0.35">
      <c r="A12292"/>
      <c r="E12292"/>
    </row>
    <row r="12293" spans="1:5" x14ac:dyDescent="0.35">
      <c r="A12293"/>
      <c r="E12293"/>
    </row>
    <row r="12294" spans="1:5" x14ac:dyDescent="0.35">
      <c r="A12294"/>
      <c r="E12294"/>
    </row>
    <row r="12295" spans="1:5" x14ac:dyDescent="0.35">
      <c r="A12295"/>
      <c r="E12295"/>
    </row>
    <row r="12296" spans="1:5" x14ac:dyDescent="0.35">
      <c r="A12296"/>
      <c r="E12296"/>
    </row>
    <row r="12297" spans="1:5" x14ac:dyDescent="0.35">
      <c r="A12297"/>
      <c r="E12297"/>
    </row>
    <row r="12298" spans="1:5" x14ac:dyDescent="0.35">
      <c r="A12298"/>
      <c r="E12298"/>
    </row>
    <row r="12299" spans="1:5" x14ac:dyDescent="0.35">
      <c r="A12299"/>
      <c r="E12299"/>
    </row>
    <row r="12300" spans="1:5" x14ac:dyDescent="0.35">
      <c r="A12300"/>
      <c r="E12300"/>
    </row>
    <row r="12301" spans="1:5" x14ac:dyDescent="0.35">
      <c r="A12301"/>
      <c r="E12301"/>
    </row>
    <row r="12302" spans="1:5" x14ac:dyDescent="0.35">
      <c r="A12302"/>
      <c r="E12302"/>
    </row>
    <row r="12303" spans="1:5" x14ac:dyDescent="0.35">
      <c r="A12303"/>
      <c r="E12303"/>
    </row>
    <row r="12304" spans="1:5" x14ac:dyDescent="0.35">
      <c r="A12304"/>
      <c r="E12304"/>
    </row>
    <row r="12305" spans="1:5" x14ac:dyDescent="0.35">
      <c r="A12305"/>
      <c r="E12305"/>
    </row>
    <row r="12306" spans="1:5" x14ac:dyDescent="0.35">
      <c r="A12306"/>
      <c r="E12306"/>
    </row>
    <row r="12307" spans="1:5" x14ac:dyDescent="0.35">
      <c r="A12307"/>
      <c r="E12307"/>
    </row>
    <row r="12308" spans="1:5" x14ac:dyDescent="0.35">
      <c r="A12308"/>
      <c r="E12308"/>
    </row>
    <row r="12309" spans="1:5" x14ac:dyDescent="0.35">
      <c r="A12309"/>
      <c r="E12309"/>
    </row>
    <row r="12310" spans="1:5" x14ac:dyDescent="0.35">
      <c r="A12310"/>
      <c r="E12310"/>
    </row>
    <row r="12311" spans="1:5" x14ac:dyDescent="0.35">
      <c r="A12311"/>
      <c r="E12311"/>
    </row>
    <row r="12312" spans="1:5" x14ac:dyDescent="0.35">
      <c r="A12312"/>
      <c r="E12312"/>
    </row>
    <row r="12313" spans="1:5" x14ac:dyDescent="0.35">
      <c r="A12313"/>
      <c r="E12313"/>
    </row>
    <row r="12314" spans="1:5" x14ac:dyDescent="0.35">
      <c r="A12314"/>
      <c r="E12314"/>
    </row>
    <row r="12315" spans="1:5" x14ac:dyDescent="0.35">
      <c r="A12315"/>
      <c r="E12315"/>
    </row>
    <row r="12316" spans="1:5" x14ac:dyDescent="0.35">
      <c r="A12316"/>
      <c r="E12316"/>
    </row>
    <row r="12317" spans="1:5" x14ac:dyDescent="0.35">
      <c r="A12317"/>
      <c r="E12317"/>
    </row>
    <row r="12318" spans="1:5" x14ac:dyDescent="0.35">
      <c r="A12318"/>
      <c r="E12318"/>
    </row>
    <row r="12319" spans="1:5" x14ac:dyDescent="0.35">
      <c r="A12319"/>
      <c r="E12319"/>
    </row>
    <row r="12320" spans="1:5" x14ac:dyDescent="0.35">
      <c r="A12320"/>
      <c r="E12320"/>
    </row>
    <row r="12321" spans="1:5" x14ac:dyDescent="0.35">
      <c r="A12321"/>
      <c r="E12321"/>
    </row>
    <row r="12322" spans="1:5" x14ac:dyDescent="0.35">
      <c r="A12322"/>
      <c r="E12322"/>
    </row>
    <row r="12323" spans="1:5" x14ac:dyDescent="0.35">
      <c r="A12323"/>
      <c r="E12323"/>
    </row>
    <row r="12324" spans="1:5" x14ac:dyDescent="0.35">
      <c r="A12324"/>
      <c r="E12324"/>
    </row>
    <row r="12325" spans="1:5" x14ac:dyDescent="0.35">
      <c r="A12325"/>
      <c r="E12325"/>
    </row>
    <row r="12326" spans="1:5" x14ac:dyDescent="0.35">
      <c r="A12326"/>
      <c r="E12326"/>
    </row>
    <row r="12327" spans="1:5" x14ac:dyDescent="0.35">
      <c r="A12327"/>
      <c r="E12327"/>
    </row>
    <row r="12328" spans="1:5" x14ac:dyDescent="0.35">
      <c r="A12328"/>
      <c r="E12328"/>
    </row>
    <row r="12329" spans="1:5" x14ac:dyDescent="0.35">
      <c r="A12329"/>
      <c r="E12329"/>
    </row>
    <row r="12330" spans="1:5" x14ac:dyDescent="0.35">
      <c r="A12330"/>
      <c r="E12330"/>
    </row>
    <row r="12331" spans="1:5" x14ac:dyDescent="0.35">
      <c r="A12331"/>
      <c r="E12331"/>
    </row>
    <row r="12332" spans="1:5" x14ac:dyDescent="0.35">
      <c r="A12332"/>
      <c r="E12332"/>
    </row>
    <row r="12333" spans="1:5" x14ac:dyDescent="0.35">
      <c r="A12333"/>
      <c r="E12333"/>
    </row>
    <row r="12334" spans="1:5" x14ac:dyDescent="0.35">
      <c r="A12334"/>
      <c r="E12334"/>
    </row>
    <row r="12335" spans="1:5" x14ac:dyDescent="0.35">
      <c r="A12335"/>
      <c r="E12335"/>
    </row>
    <row r="12336" spans="1:5" x14ac:dyDescent="0.35">
      <c r="A12336"/>
      <c r="E12336"/>
    </row>
    <row r="12337" spans="1:5" x14ac:dyDescent="0.35">
      <c r="A12337"/>
      <c r="E12337"/>
    </row>
    <row r="12338" spans="1:5" x14ac:dyDescent="0.35">
      <c r="A12338"/>
      <c r="E12338"/>
    </row>
    <row r="12339" spans="1:5" x14ac:dyDescent="0.35">
      <c r="A12339"/>
      <c r="E12339"/>
    </row>
    <row r="12340" spans="1:5" x14ac:dyDescent="0.35">
      <c r="A12340"/>
      <c r="E12340"/>
    </row>
    <row r="12341" spans="1:5" x14ac:dyDescent="0.35">
      <c r="A12341"/>
      <c r="E12341"/>
    </row>
    <row r="12342" spans="1:5" x14ac:dyDescent="0.35">
      <c r="A12342"/>
      <c r="E12342"/>
    </row>
    <row r="12343" spans="1:5" x14ac:dyDescent="0.35">
      <c r="A12343"/>
      <c r="E12343"/>
    </row>
    <row r="12344" spans="1:5" x14ac:dyDescent="0.35">
      <c r="A12344"/>
      <c r="E12344"/>
    </row>
    <row r="12345" spans="1:5" x14ac:dyDescent="0.35">
      <c r="A12345"/>
      <c r="E12345"/>
    </row>
    <row r="12346" spans="1:5" x14ac:dyDescent="0.35">
      <c r="A12346"/>
      <c r="E12346"/>
    </row>
    <row r="12347" spans="1:5" x14ac:dyDescent="0.35">
      <c r="A12347"/>
      <c r="E12347"/>
    </row>
    <row r="12348" spans="1:5" x14ac:dyDescent="0.35">
      <c r="A12348"/>
      <c r="E12348"/>
    </row>
    <row r="12349" spans="1:5" x14ac:dyDescent="0.35">
      <c r="A12349"/>
      <c r="E12349"/>
    </row>
    <row r="12350" spans="1:5" x14ac:dyDescent="0.35">
      <c r="A12350"/>
      <c r="E12350"/>
    </row>
    <row r="12351" spans="1:5" x14ac:dyDescent="0.35">
      <c r="A12351"/>
      <c r="E12351"/>
    </row>
    <row r="12352" spans="1:5" x14ac:dyDescent="0.35">
      <c r="A12352"/>
      <c r="E12352"/>
    </row>
    <row r="12353" spans="1:5" x14ac:dyDescent="0.35">
      <c r="A12353"/>
      <c r="E12353"/>
    </row>
    <row r="12354" spans="1:5" x14ac:dyDescent="0.35">
      <c r="A12354"/>
      <c r="E12354"/>
    </row>
    <row r="12355" spans="1:5" x14ac:dyDescent="0.35">
      <c r="A12355"/>
      <c r="E12355"/>
    </row>
    <row r="12356" spans="1:5" x14ac:dyDescent="0.35">
      <c r="A12356"/>
      <c r="E12356"/>
    </row>
    <row r="12357" spans="1:5" x14ac:dyDescent="0.35">
      <c r="A12357"/>
      <c r="E12357"/>
    </row>
    <row r="12358" spans="1:5" x14ac:dyDescent="0.35">
      <c r="A12358"/>
      <c r="E12358"/>
    </row>
    <row r="12359" spans="1:5" x14ac:dyDescent="0.35">
      <c r="A12359"/>
      <c r="E12359"/>
    </row>
    <row r="12360" spans="1:5" x14ac:dyDescent="0.35">
      <c r="A12360"/>
      <c r="E12360"/>
    </row>
    <row r="12361" spans="1:5" x14ac:dyDescent="0.35">
      <c r="A12361"/>
      <c r="E12361"/>
    </row>
    <row r="12362" spans="1:5" x14ac:dyDescent="0.35">
      <c r="A12362"/>
      <c r="E12362"/>
    </row>
    <row r="12363" spans="1:5" x14ac:dyDescent="0.35">
      <c r="A12363"/>
      <c r="E12363"/>
    </row>
    <row r="12364" spans="1:5" x14ac:dyDescent="0.35">
      <c r="A12364"/>
      <c r="E12364"/>
    </row>
    <row r="12365" spans="1:5" x14ac:dyDescent="0.35">
      <c r="A12365"/>
      <c r="E12365"/>
    </row>
    <row r="12366" spans="1:5" x14ac:dyDescent="0.35">
      <c r="A12366"/>
      <c r="E12366"/>
    </row>
    <row r="12367" spans="1:5" x14ac:dyDescent="0.35">
      <c r="A12367"/>
      <c r="E12367"/>
    </row>
    <row r="12368" spans="1:5" x14ac:dyDescent="0.35">
      <c r="A12368"/>
      <c r="E12368"/>
    </row>
    <row r="12369" spans="1:5" x14ac:dyDescent="0.35">
      <c r="A12369"/>
      <c r="E12369"/>
    </row>
    <row r="12370" spans="1:5" x14ac:dyDescent="0.35">
      <c r="A12370"/>
      <c r="E12370"/>
    </row>
    <row r="12371" spans="1:5" x14ac:dyDescent="0.35">
      <c r="A12371"/>
      <c r="E12371"/>
    </row>
    <row r="12372" spans="1:5" x14ac:dyDescent="0.35">
      <c r="A12372"/>
      <c r="E12372"/>
    </row>
    <row r="12373" spans="1:5" x14ac:dyDescent="0.35">
      <c r="A12373"/>
      <c r="E12373"/>
    </row>
    <row r="12374" spans="1:5" x14ac:dyDescent="0.35">
      <c r="A12374"/>
      <c r="E12374"/>
    </row>
    <row r="12375" spans="1:5" x14ac:dyDescent="0.35">
      <c r="A12375"/>
      <c r="E12375"/>
    </row>
    <row r="12376" spans="1:5" x14ac:dyDescent="0.35">
      <c r="A12376"/>
      <c r="E12376"/>
    </row>
    <row r="12377" spans="1:5" x14ac:dyDescent="0.35">
      <c r="A12377"/>
      <c r="E12377"/>
    </row>
    <row r="12378" spans="1:5" x14ac:dyDescent="0.35">
      <c r="A12378"/>
      <c r="E12378"/>
    </row>
    <row r="12379" spans="1:5" x14ac:dyDescent="0.35">
      <c r="A12379"/>
      <c r="E12379"/>
    </row>
    <row r="12380" spans="1:5" x14ac:dyDescent="0.35">
      <c r="A12380"/>
      <c r="E12380"/>
    </row>
    <row r="12381" spans="1:5" x14ac:dyDescent="0.35">
      <c r="A12381"/>
      <c r="E12381"/>
    </row>
    <row r="12382" spans="1:5" x14ac:dyDescent="0.35">
      <c r="A12382"/>
      <c r="E12382"/>
    </row>
    <row r="12383" spans="1:5" x14ac:dyDescent="0.35">
      <c r="A12383"/>
      <c r="E12383"/>
    </row>
    <row r="12384" spans="1:5" x14ac:dyDescent="0.35">
      <c r="A12384"/>
      <c r="E12384"/>
    </row>
    <row r="12385" spans="1:5" x14ac:dyDescent="0.35">
      <c r="A12385"/>
      <c r="E12385"/>
    </row>
    <row r="12386" spans="1:5" x14ac:dyDescent="0.35">
      <c r="A12386"/>
      <c r="E12386"/>
    </row>
    <row r="12387" spans="1:5" x14ac:dyDescent="0.35">
      <c r="A12387"/>
      <c r="E12387"/>
    </row>
    <row r="12388" spans="1:5" x14ac:dyDescent="0.35">
      <c r="A12388"/>
      <c r="E12388"/>
    </row>
    <row r="12389" spans="1:5" x14ac:dyDescent="0.35">
      <c r="A12389"/>
      <c r="E12389"/>
    </row>
    <row r="12390" spans="1:5" x14ac:dyDescent="0.35">
      <c r="A12390"/>
      <c r="E12390"/>
    </row>
    <row r="12391" spans="1:5" x14ac:dyDescent="0.35">
      <c r="A12391"/>
      <c r="E12391"/>
    </row>
    <row r="12392" spans="1:5" x14ac:dyDescent="0.35">
      <c r="A12392"/>
      <c r="E12392"/>
    </row>
    <row r="12393" spans="1:5" x14ac:dyDescent="0.35">
      <c r="A12393"/>
      <c r="E12393"/>
    </row>
    <row r="12394" spans="1:5" x14ac:dyDescent="0.35">
      <c r="A12394"/>
      <c r="E12394"/>
    </row>
    <row r="12395" spans="1:5" x14ac:dyDescent="0.35">
      <c r="A12395"/>
      <c r="E12395"/>
    </row>
    <row r="12396" spans="1:5" x14ac:dyDescent="0.35">
      <c r="A12396"/>
      <c r="E12396"/>
    </row>
    <row r="12397" spans="1:5" x14ac:dyDescent="0.35">
      <c r="A12397"/>
      <c r="E12397"/>
    </row>
    <row r="12398" spans="1:5" x14ac:dyDescent="0.35">
      <c r="A12398"/>
      <c r="E12398"/>
    </row>
    <row r="12399" spans="1:5" x14ac:dyDescent="0.35">
      <c r="A12399"/>
      <c r="E12399"/>
    </row>
    <row r="12400" spans="1:5" x14ac:dyDescent="0.35">
      <c r="A12400"/>
      <c r="E12400"/>
    </row>
    <row r="12401" spans="1:5" x14ac:dyDescent="0.35">
      <c r="A12401"/>
      <c r="E12401"/>
    </row>
    <row r="12402" spans="1:5" x14ac:dyDescent="0.35">
      <c r="A12402"/>
      <c r="E12402"/>
    </row>
    <row r="12403" spans="1:5" x14ac:dyDescent="0.35">
      <c r="A12403"/>
      <c r="E12403"/>
    </row>
    <row r="12404" spans="1:5" x14ac:dyDescent="0.35">
      <c r="A12404"/>
      <c r="E12404"/>
    </row>
    <row r="12405" spans="1:5" x14ac:dyDescent="0.35">
      <c r="A12405"/>
      <c r="E12405"/>
    </row>
    <row r="12406" spans="1:5" x14ac:dyDescent="0.35">
      <c r="A12406"/>
      <c r="E12406"/>
    </row>
    <row r="12407" spans="1:5" x14ac:dyDescent="0.35">
      <c r="A12407"/>
      <c r="E12407"/>
    </row>
    <row r="12408" spans="1:5" x14ac:dyDescent="0.35">
      <c r="A12408"/>
      <c r="E12408"/>
    </row>
    <row r="12409" spans="1:5" x14ac:dyDescent="0.35">
      <c r="A12409"/>
      <c r="E12409"/>
    </row>
    <row r="12410" spans="1:5" x14ac:dyDescent="0.35">
      <c r="A12410"/>
      <c r="E12410"/>
    </row>
    <row r="12411" spans="1:5" x14ac:dyDescent="0.35">
      <c r="A12411"/>
      <c r="E12411"/>
    </row>
    <row r="12412" spans="1:5" x14ac:dyDescent="0.35">
      <c r="A12412"/>
      <c r="E12412"/>
    </row>
    <row r="12413" spans="1:5" x14ac:dyDescent="0.35">
      <c r="A12413"/>
      <c r="E12413"/>
    </row>
    <row r="12414" spans="1:5" x14ac:dyDescent="0.35">
      <c r="A12414"/>
      <c r="E12414"/>
    </row>
    <row r="12415" spans="1:5" x14ac:dyDescent="0.35">
      <c r="A12415"/>
      <c r="E12415"/>
    </row>
    <row r="12416" spans="1:5" x14ac:dyDescent="0.35">
      <c r="A12416"/>
      <c r="E12416"/>
    </row>
    <row r="12417" spans="1:5" x14ac:dyDescent="0.35">
      <c r="A12417"/>
      <c r="E12417"/>
    </row>
    <row r="12418" spans="1:5" x14ac:dyDescent="0.35">
      <c r="A12418"/>
      <c r="E12418"/>
    </row>
    <row r="12419" spans="1:5" x14ac:dyDescent="0.35">
      <c r="A12419"/>
      <c r="E12419"/>
    </row>
    <row r="12420" spans="1:5" x14ac:dyDescent="0.35">
      <c r="A12420"/>
      <c r="E12420"/>
    </row>
    <row r="12421" spans="1:5" x14ac:dyDescent="0.35">
      <c r="A12421"/>
      <c r="E12421"/>
    </row>
    <row r="12422" spans="1:5" x14ac:dyDescent="0.35">
      <c r="A12422"/>
      <c r="E12422"/>
    </row>
    <row r="12423" spans="1:5" x14ac:dyDescent="0.35">
      <c r="A12423"/>
      <c r="E12423"/>
    </row>
    <row r="12424" spans="1:5" x14ac:dyDescent="0.35">
      <c r="A12424"/>
      <c r="E12424"/>
    </row>
    <row r="12425" spans="1:5" x14ac:dyDescent="0.35">
      <c r="A12425"/>
      <c r="E12425"/>
    </row>
    <row r="12426" spans="1:5" x14ac:dyDescent="0.35">
      <c r="A12426"/>
      <c r="E12426"/>
    </row>
    <row r="12427" spans="1:5" x14ac:dyDescent="0.35">
      <c r="A12427"/>
      <c r="E12427"/>
    </row>
    <row r="12428" spans="1:5" x14ac:dyDescent="0.35">
      <c r="A12428"/>
      <c r="E12428"/>
    </row>
    <row r="12429" spans="1:5" x14ac:dyDescent="0.35">
      <c r="A12429"/>
      <c r="E12429"/>
    </row>
    <row r="12430" spans="1:5" x14ac:dyDescent="0.35">
      <c r="A12430"/>
      <c r="E12430"/>
    </row>
    <row r="12431" spans="1:5" x14ac:dyDescent="0.35">
      <c r="A12431"/>
      <c r="E12431"/>
    </row>
    <row r="12432" spans="1:5" x14ac:dyDescent="0.35">
      <c r="A12432"/>
      <c r="E12432"/>
    </row>
    <row r="12433" spans="1:5" x14ac:dyDescent="0.35">
      <c r="A12433"/>
      <c r="E12433"/>
    </row>
    <row r="12434" spans="1:5" x14ac:dyDescent="0.35">
      <c r="A12434"/>
      <c r="E12434"/>
    </row>
    <row r="12435" spans="1:5" x14ac:dyDescent="0.35">
      <c r="A12435"/>
      <c r="E12435"/>
    </row>
    <row r="12436" spans="1:5" x14ac:dyDescent="0.35">
      <c r="A12436"/>
      <c r="E12436"/>
    </row>
    <row r="12437" spans="1:5" x14ac:dyDescent="0.35">
      <c r="A12437"/>
      <c r="E12437"/>
    </row>
    <row r="12438" spans="1:5" x14ac:dyDescent="0.35">
      <c r="A12438"/>
      <c r="E12438"/>
    </row>
    <row r="12439" spans="1:5" x14ac:dyDescent="0.35">
      <c r="A12439"/>
      <c r="E12439"/>
    </row>
    <row r="12440" spans="1:5" x14ac:dyDescent="0.35">
      <c r="A12440"/>
      <c r="E12440"/>
    </row>
    <row r="12441" spans="1:5" x14ac:dyDescent="0.35">
      <c r="A12441"/>
      <c r="E12441"/>
    </row>
    <row r="12442" spans="1:5" x14ac:dyDescent="0.35">
      <c r="A12442"/>
      <c r="E12442"/>
    </row>
    <row r="12443" spans="1:5" x14ac:dyDescent="0.35">
      <c r="A12443"/>
      <c r="E12443"/>
    </row>
    <row r="12444" spans="1:5" x14ac:dyDescent="0.35">
      <c r="A12444"/>
      <c r="E12444"/>
    </row>
    <row r="12445" spans="1:5" x14ac:dyDescent="0.35">
      <c r="A12445"/>
      <c r="E12445"/>
    </row>
    <row r="12446" spans="1:5" x14ac:dyDescent="0.35">
      <c r="A12446"/>
      <c r="E12446"/>
    </row>
    <row r="12447" spans="1:5" x14ac:dyDescent="0.35">
      <c r="A12447"/>
      <c r="E12447"/>
    </row>
    <row r="12448" spans="1:5" x14ac:dyDescent="0.35">
      <c r="A12448"/>
      <c r="E12448"/>
    </row>
    <row r="12449" spans="1:5" x14ac:dyDescent="0.35">
      <c r="A12449"/>
      <c r="E12449"/>
    </row>
    <row r="12450" spans="1:5" x14ac:dyDescent="0.35">
      <c r="A12450"/>
      <c r="E12450"/>
    </row>
    <row r="12451" spans="1:5" x14ac:dyDescent="0.35">
      <c r="A12451"/>
      <c r="E12451"/>
    </row>
    <row r="12452" spans="1:5" x14ac:dyDescent="0.35">
      <c r="A12452"/>
      <c r="E12452"/>
    </row>
    <row r="12453" spans="1:5" x14ac:dyDescent="0.35">
      <c r="A12453"/>
      <c r="E12453"/>
    </row>
    <row r="12454" spans="1:5" x14ac:dyDescent="0.35">
      <c r="A12454"/>
      <c r="E12454"/>
    </row>
    <row r="12455" spans="1:5" x14ac:dyDescent="0.35">
      <c r="A12455"/>
      <c r="E12455"/>
    </row>
    <row r="12456" spans="1:5" x14ac:dyDescent="0.35">
      <c r="A12456"/>
      <c r="E12456"/>
    </row>
    <row r="12457" spans="1:5" x14ac:dyDescent="0.35">
      <c r="A12457"/>
      <c r="E12457"/>
    </row>
    <row r="12458" spans="1:5" x14ac:dyDescent="0.35">
      <c r="A12458"/>
      <c r="E12458"/>
    </row>
    <row r="12459" spans="1:5" x14ac:dyDescent="0.35">
      <c r="A12459"/>
      <c r="E12459"/>
    </row>
    <row r="12460" spans="1:5" x14ac:dyDescent="0.35">
      <c r="A12460"/>
      <c r="E12460"/>
    </row>
    <row r="12461" spans="1:5" x14ac:dyDescent="0.35">
      <c r="A12461"/>
      <c r="E12461"/>
    </row>
    <row r="12462" spans="1:5" x14ac:dyDescent="0.35">
      <c r="A12462"/>
      <c r="E12462"/>
    </row>
    <row r="12463" spans="1:5" x14ac:dyDescent="0.35">
      <c r="A12463"/>
      <c r="E12463"/>
    </row>
    <row r="12464" spans="1:5" x14ac:dyDescent="0.35">
      <c r="A12464"/>
      <c r="E12464"/>
    </row>
    <row r="12465" spans="1:5" x14ac:dyDescent="0.35">
      <c r="A12465"/>
      <c r="E12465"/>
    </row>
    <row r="12466" spans="1:5" x14ac:dyDescent="0.35">
      <c r="A12466"/>
      <c r="E12466"/>
    </row>
    <row r="12467" spans="1:5" x14ac:dyDescent="0.35">
      <c r="A12467"/>
      <c r="E12467"/>
    </row>
    <row r="12468" spans="1:5" x14ac:dyDescent="0.35">
      <c r="A12468"/>
      <c r="E12468"/>
    </row>
    <row r="12469" spans="1:5" x14ac:dyDescent="0.35">
      <c r="A12469"/>
      <c r="E12469"/>
    </row>
    <row r="12470" spans="1:5" x14ac:dyDescent="0.35">
      <c r="A12470"/>
      <c r="E12470"/>
    </row>
    <row r="12471" spans="1:5" x14ac:dyDescent="0.35">
      <c r="A12471"/>
      <c r="E12471"/>
    </row>
    <row r="12472" spans="1:5" x14ac:dyDescent="0.35">
      <c r="A12472"/>
      <c r="E12472"/>
    </row>
    <row r="12473" spans="1:5" x14ac:dyDescent="0.35">
      <c r="A12473"/>
      <c r="E12473"/>
    </row>
    <row r="12474" spans="1:5" x14ac:dyDescent="0.35">
      <c r="A12474"/>
      <c r="E12474"/>
    </row>
    <row r="12475" spans="1:5" x14ac:dyDescent="0.35">
      <c r="A12475"/>
      <c r="E12475"/>
    </row>
    <row r="12476" spans="1:5" x14ac:dyDescent="0.35">
      <c r="A12476"/>
      <c r="E12476"/>
    </row>
    <row r="12477" spans="1:5" x14ac:dyDescent="0.35">
      <c r="A12477"/>
      <c r="E12477"/>
    </row>
    <row r="12478" spans="1:5" x14ac:dyDescent="0.35">
      <c r="A12478"/>
      <c r="E12478"/>
    </row>
    <row r="12479" spans="1:5" x14ac:dyDescent="0.35">
      <c r="A12479"/>
      <c r="E12479"/>
    </row>
    <row r="12480" spans="1:5" x14ac:dyDescent="0.35">
      <c r="A12480"/>
      <c r="E12480"/>
    </row>
    <row r="12481" spans="1:5" x14ac:dyDescent="0.35">
      <c r="A12481"/>
      <c r="E12481"/>
    </row>
    <row r="12482" spans="1:5" x14ac:dyDescent="0.35">
      <c r="A12482"/>
      <c r="E12482"/>
    </row>
    <row r="12483" spans="1:5" x14ac:dyDescent="0.35">
      <c r="A12483"/>
      <c r="E12483"/>
    </row>
    <row r="12484" spans="1:5" x14ac:dyDescent="0.35">
      <c r="A12484"/>
      <c r="E12484"/>
    </row>
    <row r="12485" spans="1:5" x14ac:dyDescent="0.35">
      <c r="A12485"/>
      <c r="E12485"/>
    </row>
    <row r="12486" spans="1:5" x14ac:dyDescent="0.35">
      <c r="A12486"/>
      <c r="E12486"/>
    </row>
    <row r="12487" spans="1:5" x14ac:dyDescent="0.35">
      <c r="A12487"/>
      <c r="E12487"/>
    </row>
    <row r="12488" spans="1:5" x14ac:dyDescent="0.35">
      <c r="A12488"/>
      <c r="E12488"/>
    </row>
    <row r="12489" spans="1:5" x14ac:dyDescent="0.35">
      <c r="A12489"/>
      <c r="E12489"/>
    </row>
    <row r="12490" spans="1:5" x14ac:dyDescent="0.35">
      <c r="A12490"/>
      <c r="E12490"/>
    </row>
    <row r="12491" spans="1:5" x14ac:dyDescent="0.35">
      <c r="A12491"/>
      <c r="E12491"/>
    </row>
    <row r="12492" spans="1:5" x14ac:dyDescent="0.35">
      <c r="A12492"/>
      <c r="E12492"/>
    </row>
    <row r="12493" spans="1:5" x14ac:dyDescent="0.35">
      <c r="A12493"/>
      <c r="E12493"/>
    </row>
    <row r="12494" spans="1:5" x14ac:dyDescent="0.35">
      <c r="A12494"/>
      <c r="E12494"/>
    </row>
    <row r="12495" spans="1:5" x14ac:dyDescent="0.35">
      <c r="A12495"/>
      <c r="E12495"/>
    </row>
    <row r="12496" spans="1:5" x14ac:dyDescent="0.35">
      <c r="A12496"/>
      <c r="E12496"/>
    </row>
    <row r="12497" spans="1:5" x14ac:dyDescent="0.35">
      <c r="A12497"/>
      <c r="E12497"/>
    </row>
    <row r="12498" spans="1:5" x14ac:dyDescent="0.35">
      <c r="A12498"/>
      <c r="E12498"/>
    </row>
    <row r="12499" spans="1:5" x14ac:dyDescent="0.35">
      <c r="A12499"/>
      <c r="E12499"/>
    </row>
    <row r="12500" spans="1:5" x14ac:dyDescent="0.35">
      <c r="A12500"/>
      <c r="E12500"/>
    </row>
    <row r="12501" spans="1:5" x14ac:dyDescent="0.35">
      <c r="A12501"/>
      <c r="E12501"/>
    </row>
    <row r="12502" spans="1:5" x14ac:dyDescent="0.35">
      <c r="A12502"/>
      <c r="E12502"/>
    </row>
    <row r="12503" spans="1:5" x14ac:dyDescent="0.35">
      <c r="A12503"/>
      <c r="E12503"/>
    </row>
    <row r="12504" spans="1:5" x14ac:dyDescent="0.35">
      <c r="A12504"/>
      <c r="E12504"/>
    </row>
    <row r="12505" spans="1:5" x14ac:dyDescent="0.35">
      <c r="A12505"/>
      <c r="E12505"/>
    </row>
    <row r="12506" spans="1:5" x14ac:dyDescent="0.35">
      <c r="A12506"/>
      <c r="E12506"/>
    </row>
    <row r="12507" spans="1:5" x14ac:dyDescent="0.35">
      <c r="A12507"/>
      <c r="E12507"/>
    </row>
    <row r="12508" spans="1:5" x14ac:dyDescent="0.35">
      <c r="A12508"/>
      <c r="E12508"/>
    </row>
    <row r="12509" spans="1:5" x14ac:dyDescent="0.35">
      <c r="A12509"/>
      <c r="E12509"/>
    </row>
    <row r="12510" spans="1:5" x14ac:dyDescent="0.35">
      <c r="A12510"/>
      <c r="E12510"/>
    </row>
    <row r="12511" spans="1:5" x14ac:dyDescent="0.35">
      <c r="A12511"/>
      <c r="E12511"/>
    </row>
    <row r="12512" spans="1:5" x14ac:dyDescent="0.35">
      <c r="A12512"/>
      <c r="E12512"/>
    </row>
    <row r="12513" spans="1:5" x14ac:dyDescent="0.35">
      <c r="A12513"/>
      <c r="E12513"/>
    </row>
    <row r="12514" spans="1:5" x14ac:dyDescent="0.35">
      <c r="A12514"/>
      <c r="E12514"/>
    </row>
    <row r="12515" spans="1:5" x14ac:dyDescent="0.35">
      <c r="A12515"/>
      <c r="E12515"/>
    </row>
    <row r="12516" spans="1:5" x14ac:dyDescent="0.35">
      <c r="A12516"/>
      <c r="E12516"/>
    </row>
    <row r="12517" spans="1:5" x14ac:dyDescent="0.35">
      <c r="A12517"/>
      <c r="E12517"/>
    </row>
    <row r="12518" spans="1:5" x14ac:dyDescent="0.35">
      <c r="A12518"/>
      <c r="E12518"/>
    </row>
    <row r="12519" spans="1:5" x14ac:dyDescent="0.35">
      <c r="A12519"/>
      <c r="E12519"/>
    </row>
    <row r="12520" spans="1:5" x14ac:dyDescent="0.35">
      <c r="A12520"/>
      <c r="E12520"/>
    </row>
    <row r="12521" spans="1:5" x14ac:dyDescent="0.35">
      <c r="A12521"/>
      <c r="E12521"/>
    </row>
    <row r="12522" spans="1:5" x14ac:dyDescent="0.35">
      <c r="A12522"/>
      <c r="E12522"/>
    </row>
    <row r="12523" spans="1:5" x14ac:dyDescent="0.35">
      <c r="A12523"/>
      <c r="E12523"/>
    </row>
    <row r="12524" spans="1:5" x14ac:dyDescent="0.35">
      <c r="A12524"/>
      <c r="E12524"/>
    </row>
    <row r="12525" spans="1:5" x14ac:dyDescent="0.35">
      <c r="A12525"/>
      <c r="E12525"/>
    </row>
    <row r="12526" spans="1:5" x14ac:dyDescent="0.35">
      <c r="A12526"/>
      <c r="E12526"/>
    </row>
    <row r="12527" spans="1:5" x14ac:dyDescent="0.35">
      <c r="A12527"/>
      <c r="E12527"/>
    </row>
    <row r="12528" spans="1:5" x14ac:dyDescent="0.35">
      <c r="A12528"/>
      <c r="E12528"/>
    </row>
    <row r="12529" spans="1:5" x14ac:dyDescent="0.35">
      <c r="A12529"/>
      <c r="E12529"/>
    </row>
    <row r="12530" spans="1:5" x14ac:dyDescent="0.35">
      <c r="A12530"/>
      <c r="E12530"/>
    </row>
    <row r="12531" spans="1:5" x14ac:dyDescent="0.35">
      <c r="A12531"/>
      <c r="E12531"/>
    </row>
    <row r="12532" spans="1:5" x14ac:dyDescent="0.35">
      <c r="A12532"/>
      <c r="E12532"/>
    </row>
    <row r="12533" spans="1:5" x14ac:dyDescent="0.35">
      <c r="A12533"/>
      <c r="E12533"/>
    </row>
    <row r="12534" spans="1:5" x14ac:dyDescent="0.35">
      <c r="A12534"/>
      <c r="E12534"/>
    </row>
    <row r="12535" spans="1:5" x14ac:dyDescent="0.35">
      <c r="A12535"/>
      <c r="E12535"/>
    </row>
    <row r="12536" spans="1:5" x14ac:dyDescent="0.35">
      <c r="A12536"/>
      <c r="E12536"/>
    </row>
    <row r="12537" spans="1:5" x14ac:dyDescent="0.35">
      <c r="A12537"/>
      <c r="E12537"/>
    </row>
    <row r="12538" spans="1:5" x14ac:dyDescent="0.35">
      <c r="A12538"/>
      <c r="E12538"/>
    </row>
    <row r="12539" spans="1:5" x14ac:dyDescent="0.35">
      <c r="A12539"/>
      <c r="E12539"/>
    </row>
    <row r="12540" spans="1:5" x14ac:dyDescent="0.35">
      <c r="A12540"/>
      <c r="E12540"/>
    </row>
    <row r="12541" spans="1:5" x14ac:dyDescent="0.35">
      <c r="A12541"/>
      <c r="E12541"/>
    </row>
    <row r="12542" spans="1:5" x14ac:dyDescent="0.35">
      <c r="A12542"/>
      <c r="E12542"/>
    </row>
    <row r="12543" spans="1:5" x14ac:dyDescent="0.35">
      <c r="A12543"/>
      <c r="E12543"/>
    </row>
    <row r="12544" spans="1:5" x14ac:dyDescent="0.35">
      <c r="A12544"/>
      <c r="E12544"/>
    </row>
    <row r="12545" spans="1:5" x14ac:dyDescent="0.35">
      <c r="A12545"/>
      <c r="E12545"/>
    </row>
    <row r="12546" spans="1:5" x14ac:dyDescent="0.35">
      <c r="A12546"/>
      <c r="E12546"/>
    </row>
    <row r="12547" spans="1:5" x14ac:dyDescent="0.35">
      <c r="A12547"/>
      <c r="E12547"/>
    </row>
    <row r="12548" spans="1:5" x14ac:dyDescent="0.35">
      <c r="A12548"/>
      <c r="E12548"/>
    </row>
    <row r="12549" spans="1:5" x14ac:dyDescent="0.35">
      <c r="A12549"/>
      <c r="E12549"/>
    </row>
    <row r="12550" spans="1:5" x14ac:dyDescent="0.35">
      <c r="A12550"/>
      <c r="E12550"/>
    </row>
    <row r="12551" spans="1:5" x14ac:dyDescent="0.35">
      <c r="A12551"/>
      <c r="E12551"/>
    </row>
    <row r="12552" spans="1:5" x14ac:dyDescent="0.35">
      <c r="A12552"/>
      <c r="E12552"/>
    </row>
    <row r="12553" spans="1:5" x14ac:dyDescent="0.35">
      <c r="A12553"/>
      <c r="E12553"/>
    </row>
    <row r="12554" spans="1:5" x14ac:dyDescent="0.35">
      <c r="A12554"/>
      <c r="E12554"/>
    </row>
    <row r="12555" spans="1:5" x14ac:dyDescent="0.35">
      <c r="A12555"/>
      <c r="E12555"/>
    </row>
    <row r="12556" spans="1:5" x14ac:dyDescent="0.35">
      <c r="A12556"/>
      <c r="E12556"/>
    </row>
    <row r="12557" spans="1:5" x14ac:dyDescent="0.35">
      <c r="A12557"/>
      <c r="E12557"/>
    </row>
    <row r="12558" spans="1:5" x14ac:dyDescent="0.35">
      <c r="A12558"/>
      <c r="E12558"/>
    </row>
    <row r="12559" spans="1:5" x14ac:dyDescent="0.35">
      <c r="A12559"/>
      <c r="E12559"/>
    </row>
    <row r="12560" spans="1:5" x14ac:dyDescent="0.35">
      <c r="A12560"/>
      <c r="E12560"/>
    </row>
    <row r="12561" spans="1:5" x14ac:dyDescent="0.35">
      <c r="A12561"/>
      <c r="E12561"/>
    </row>
    <row r="12562" spans="1:5" x14ac:dyDescent="0.35">
      <c r="A12562"/>
      <c r="E12562"/>
    </row>
    <row r="12563" spans="1:5" x14ac:dyDescent="0.35">
      <c r="A12563"/>
      <c r="E12563"/>
    </row>
    <row r="12564" spans="1:5" x14ac:dyDescent="0.35">
      <c r="A12564"/>
      <c r="E12564"/>
    </row>
    <row r="12565" spans="1:5" x14ac:dyDescent="0.35">
      <c r="A12565"/>
      <c r="E12565"/>
    </row>
    <row r="12566" spans="1:5" x14ac:dyDescent="0.35">
      <c r="A12566"/>
      <c r="E12566"/>
    </row>
    <row r="12567" spans="1:5" x14ac:dyDescent="0.35">
      <c r="A12567"/>
      <c r="E12567"/>
    </row>
    <row r="12568" spans="1:5" x14ac:dyDescent="0.35">
      <c r="A12568"/>
      <c r="E12568"/>
    </row>
    <row r="12569" spans="1:5" x14ac:dyDescent="0.35">
      <c r="A12569"/>
      <c r="E12569"/>
    </row>
    <row r="12570" spans="1:5" x14ac:dyDescent="0.35">
      <c r="A12570"/>
      <c r="E12570"/>
    </row>
    <row r="12571" spans="1:5" x14ac:dyDescent="0.35">
      <c r="A12571"/>
      <c r="E12571"/>
    </row>
    <row r="12572" spans="1:5" x14ac:dyDescent="0.35">
      <c r="A12572"/>
      <c r="E12572"/>
    </row>
    <row r="12573" spans="1:5" x14ac:dyDescent="0.35">
      <c r="A12573"/>
      <c r="E12573"/>
    </row>
    <row r="12574" spans="1:5" x14ac:dyDescent="0.35">
      <c r="A12574"/>
      <c r="E12574"/>
    </row>
    <row r="12575" spans="1:5" x14ac:dyDescent="0.35">
      <c r="A12575"/>
      <c r="E12575"/>
    </row>
    <row r="12576" spans="1:5" x14ac:dyDescent="0.35">
      <c r="A12576"/>
      <c r="E12576"/>
    </row>
    <row r="12577" spans="1:5" x14ac:dyDescent="0.35">
      <c r="A12577"/>
      <c r="E12577"/>
    </row>
    <row r="12578" spans="1:5" x14ac:dyDescent="0.35">
      <c r="A12578"/>
      <c r="E12578"/>
    </row>
    <row r="12579" spans="1:5" x14ac:dyDescent="0.35">
      <c r="A12579"/>
      <c r="E12579"/>
    </row>
    <row r="12580" spans="1:5" x14ac:dyDescent="0.35">
      <c r="A12580"/>
      <c r="E12580"/>
    </row>
    <row r="12581" spans="1:5" x14ac:dyDescent="0.35">
      <c r="A12581"/>
      <c r="E12581"/>
    </row>
    <row r="12582" spans="1:5" x14ac:dyDescent="0.35">
      <c r="A12582"/>
      <c r="E12582"/>
    </row>
    <row r="12583" spans="1:5" x14ac:dyDescent="0.35">
      <c r="A12583"/>
      <c r="E12583"/>
    </row>
    <row r="12584" spans="1:5" x14ac:dyDescent="0.35">
      <c r="A12584"/>
      <c r="E12584"/>
    </row>
    <row r="12585" spans="1:5" x14ac:dyDescent="0.35">
      <c r="A12585"/>
      <c r="E12585"/>
    </row>
    <row r="12586" spans="1:5" x14ac:dyDescent="0.35">
      <c r="A12586"/>
      <c r="E12586"/>
    </row>
    <row r="12587" spans="1:5" x14ac:dyDescent="0.35">
      <c r="A12587"/>
      <c r="E12587"/>
    </row>
    <row r="12588" spans="1:5" x14ac:dyDescent="0.35">
      <c r="A12588"/>
      <c r="E12588"/>
    </row>
    <row r="12589" spans="1:5" x14ac:dyDescent="0.35">
      <c r="A12589"/>
      <c r="E12589"/>
    </row>
    <row r="12590" spans="1:5" x14ac:dyDescent="0.35">
      <c r="A12590"/>
      <c r="E12590"/>
    </row>
    <row r="12591" spans="1:5" x14ac:dyDescent="0.35">
      <c r="A12591"/>
      <c r="E12591"/>
    </row>
    <row r="12592" spans="1:5" x14ac:dyDescent="0.35">
      <c r="A12592"/>
      <c r="E12592"/>
    </row>
    <row r="12593" spans="1:5" x14ac:dyDescent="0.35">
      <c r="A12593"/>
      <c r="E12593"/>
    </row>
    <row r="12594" spans="1:5" x14ac:dyDescent="0.35">
      <c r="A12594"/>
      <c r="E12594"/>
    </row>
    <row r="12595" spans="1:5" x14ac:dyDescent="0.35">
      <c r="A12595"/>
      <c r="E12595"/>
    </row>
    <row r="12596" spans="1:5" x14ac:dyDescent="0.35">
      <c r="A12596"/>
      <c r="E12596"/>
    </row>
    <row r="12597" spans="1:5" x14ac:dyDescent="0.35">
      <c r="A12597"/>
      <c r="E12597"/>
    </row>
    <row r="12598" spans="1:5" x14ac:dyDescent="0.35">
      <c r="A12598"/>
      <c r="E12598"/>
    </row>
    <row r="12599" spans="1:5" x14ac:dyDescent="0.35">
      <c r="A12599"/>
      <c r="E12599"/>
    </row>
    <row r="12600" spans="1:5" x14ac:dyDescent="0.35">
      <c r="A12600"/>
      <c r="E12600"/>
    </row>
    <row r="12601" spans="1:5" x14ac:dyDescent="0.35">
      <c r="A12601"/>
      <c r="E12601"/>
    </row>
    <row r="12602" spans="1:5" x14ac:dyDescent="0.35">
      <c r="A12602"/>
      <c r="E12602"/>
    </row>
    <row r="12603" spans="1:5" x14ac:dyDescent="0.35">
      <c r="A12603"/>
      <c r="E12603"/>
    </row>
    <row r="12604" spans="1:5" x14ac:dyDescent="0.35">
      <c r="A12604"/>
      <c r="E12604"/>
    </row>
    <row r="12605" spans="1:5" x14ac:dyDescent="0.35">
      <c r="A12605"/>
      <c r="E12605"/>
    </row>
    <row r="12606" spans="1:5" x14ac:dyDescent="0.35">
      <c r="A12606"/>
      <c r="E12606"/>
    </row>
    <row r="12607" spans="1:5" x14ac:dyDescent="0.35">
      <c r="A12607"/>
      <c r="E12607"/>
    </row>
    <row r="12608" spans="1:5" x14ac:dyDescent="0.35">
      <c r="A12608"/>
      <c r="E12608"/>
    </row>
    <row r="12609" spans="1:5" x14ac:dyDescent="0.35">
      <c r="A12609"/>
      <c r="E12609"/>
    </row>
    <row r="12610" spans="1:5" x14ac:dyDescent="0.35">
      <c r="A12610"/>
      <c r="E12610"/>
    </row>
    <row r="12611" spans="1:5" x14ac:dyDescent="0.35">
      <c r="A12611"/>
      <c r="E12611"/>
    </row>
    <row r="12612" spans="1:5" x14ac:dyDescent="0.35">
      <c r="A12612"/>
      <c r="E12612"/>
    </row>
    <row r="12613" spans="1:5" x14ac:dyDescent="0.35">
      <c r="A12613"/>
      <c r="E12613"/>
    </row>
    <row r="12614" spans="1:5" x14ac:dyDescent="0.35">
      <c r="A12614"/>
      <c r="E12614"/>
    </row>
    <row r="12615" spans="1:5" x14ac:dyDescent="0.35">
      <c r="A12615"/>
      <c r="E12615"/>
    </row>
    <row r="12616" spans="1:5" x14ac:dyDescent="0.35">
      <c r="A12616"/>
      <c r="E12616"/>
    </row>
    <row r="12617" spans="1:5" x14ac:dyDescent="0.35">
      <c r="A12617"/>
      <c r="E12617"/>
    </row>
    <row r="12618" spans="1:5" x14ac:dyDescent="0.35">
      <c r="A12618"/>
      <c r="E12618"/>
    </row>
    <row r="12619" spans="1:5" x14ac:dyDescent="0.35">
      <c r="A12619"/>
      <c r="E12619"/>
    </row>
    <row r="12620" spans="1:5" x14ac:dyDescent="0.35">
      <c r="A12620"/>
      <c r="E12620"/>
    </row>
    <row r="12621" spans="1:5" x14ac:dyDescent="0.35">
      <c r="A12621"/>
      <c r="E12621"/>
    </row>
    <row r="12622" spans="1:5" x14ac:dyDescent="0.35">
      <c r="A12622"/>
      <c r="E12622"/>
    </row>
    <row r="12623" spans="1:5" x14ac:dyDescent="0.35">
      <c r="A12623"/>
      <c r="E12623"/>
    </row>
    <row r="12624" spans="1:5" x14ac:dyDescent="0.35">
      <c r="A12624"/>
      <c r="E12624"/>
    </row>
    <row r="12625" spans="1:5" x14ac:dyDescent="0.35">
      <c r="A12625"/>
      <c r="E12625"/>
    </row>
    <row r="12626" spans="1:5" x14ac:dyDescent="0.35">
      <c r="A12626"/>
      <c r="E12626"/>
    </row>
    <row r="12627" spans="1:5" x14ac:dyDescent="0.35">
      <c r="A12627"/>
      <c r="E12627"/>
    </row>
    <row r="12628" spans="1:5" x14ac:dyDescent="0.35">
      <c r="A12628"/>
      <c r="E12628"/>
    </row>
    <row r="12629" spans="1:5" x14ac:dyDescent="0.35">
      <c r="A12629"/>
      <c r="E12629"/>
    </row>
    <row r="12630" spans="1:5" x14ac:dyDescent="0.35">
      <c r="A12630"/>
      <c r="E12630"/>
    </row>
    <row r="12631" spans="1:5" x14ac:dyDescent="0.35">
      <c r="A12631"/>
      <c r="E12631"/>
    </row>
    <row r="12632" spans="1:5" x14ac:dyDescent="0.35">
      <c r="A12632"/>
      <c r="E12632"/>
    </row>
    <row r="12633" spans="1:5" x14ac:dyDescent="0.35">
      <c r="A12633"/>
      <c r="E12633"/>
    </row>
    <row r="12634" spans="1:5" x14ac:dyDescent="0.35">
      <c r="A12634"/>
      <c r="E12634"/>
    </row>
    <row r="12635" spans="1:5" x14ac:dyDescent="0.35">
      <c r="A12635"/>
      <c r="E12635"/>
    </row>
    <row r="12636" spans="1:5" x14ac:dyDescent="0.35">
      <c r="A12636"/>
      <c r="E12636"/>
    </row>
    <row r="12637" spans="1:5" x14ac:dyDescent="0.35">
      <c r="A12637"/>
      <c r="E12637"/>
    </row>
    <row r="12638" spans="1:5" x14ac:dyDescent="0.35">
      <c r="A12638"/>
      <c r="E12638"/>
    </row>
    <row r="12639" spans="1:5" x14ac:dyDescent="0.35">
      <c r="A12639"/>
      <c r="E12639"/>
    </row>
    <row r="12640" spans="1:5" x14ac:dyDescent="0.35">
      <c r="A12640"/>
      <c r="E12640"/>
    </row>
    <row r="12641" spans="1:5" x14ac:dyDescent="0.35">
      <c r="A12641"/>
      <c r="E12641"/>
    </row>
    <row r="12642" spans="1:5" x14ac:dyDescent="0.35">
      <c r="A12642"/>
      <c r="E12642"/>
    </row>
    <row r="12643" spans="1:5" x14ac:dyDescent="0.35">
      <c r="A12643"/>
      <c r="E12643"/>
    </row>
    <row r="12644" spans="1:5" x14ac:dyDescent="0.35">
      <c r="A12644"/>
      <c r="E12644"/>
    </row>
    <row r="12645" spans="1:5" x14ac:dyDescent="0.35">
      <c r="A12645"/>
      <c r="E12645"/>
    </row>
    <row r="12646" spans="1:5" x14ac:dyDescent="0.35">
      <c r="A12646"/>
      <c r="E12646"/>
    </row>
    <row r="12647" spans="1:5" x14ac:dyDescent="0.35">
      <c r="A12647"/>
      <c r="E12647"/>
    </row>
    <row r="12648" spans="1:5" x14ac:dyDescent="0.35">
      <c r="A12648"/>
      <c r="E12648"/>
    </row>
    <row r="12649" spans="1:5" x14ac:dyDescent="0.35">
      <c r="A12649"/>
      <c r="E12649"/>
    </row>
    <row r="12650" spans="1:5" x14ac:dyDescent="0.35">
      <c r="A12650"/>
      <c r="E12650"/>
    </row>
    <row r="12651" spans="1:5" x14ac:dyDescent="0.35">
      <c r="A12651"/>
      <c r="E12651"/>
    </row>
    <row r="12652" spans="1:5" x14ac:dyDescent="0.35">
      <c r="A12652"/>
      <c r="E12652"/>
    </row>
    <row r="12653" spans="1:5" x14ac:dyDescent="0.35">
      <c r="A12653"/>
      <c r="E12653"/>
    </row>
    <row r="12654" spans="1:5" x14ac:dyDescent="0.35">
      <c r="A12654"/>
      <c r="E12654"/>
    </row>
    <row r="12655" spans="1:5" x14ac:dyDescent="0.35">
      <c r="A12655"/>
      <c r="E12655"/>
    </row>
    <row r="12656" spans="1:5" x14ac:dyDescent="0.35">
      <c r="A12656"/>
      <c r="E12656"/>
    </row>
    <row r="12657" spans="1:5" x14ac:dyDescent="0.35">
      <c r="A12657"/>
      <c r="E12657"/>
    </row>
    <row r="12658" spans="1:5" x14ac:dyDescent="0.35">
      <c r="A12658"/>
      <c r="E12658"/>
    </row>
    <row r="12659" spans="1:5" x14ac:dyDescent="0.35">
      <c r="A12659"/>
      <c r="E12659"/>
    </row>
    <row r="12660" spans="1:5" x14ac:dyDescent="0.35">
      <c r="A12660"/>
      <c r="E12660"/>
    </row>
    <row r="12661" spans="1:5" x14ac:dyDescent="0.35">
      <c r="A12661"/>
      <c r="E12661"/>
    </row>
    <row r="12662" spans="1:5" x14ac:dyDescent="0.35">
      <c r="A12662"/>
      <c r="E12662"/>
    </row>
    <row r="12663" spans="1:5" x14ac:dyDescent="0.35">
      <c r="A12663"/>
      <c r="E12663"/>
    </row>
    <row r="12664" spans="1:5" x14ac:dyDescent="0.35">
      <c r="A12664"/>
      <c r="E12664"/>
    </row>
    <row r="12665" spans="1:5" x14ac:dyDescent="0.35">
      <c r="A12665"/>
      <c r="E12665"/>
    </row>
    <row r="12666" spans="1:5" x14ac:dyDescent="0.35">
      <c r="A12666"/>
      <c r="E12666"/>
    </row>
    <row r="12667" spans="1:5" x14ac:dyDescent="0.35">
      <c r="A12667"/>
      <c r="E12667"/>
    </row>
    <row r="12668" spans="1:5" x14ac:dyDescent="0.35">
      <c r="A12668"/>
      <c r="E12668"/>
    </row>
    <row r="12669" spans="1:5" x14ac:dyDescent="0.35">
      <c r="A12669"/>
      <c r="E12669"/>
    </row>
    <row r="12670" spans="1:5" x14ac:dyDescent="0.35">
      <c r="A12670"/>
      <c r="E12670"/>
    </row>
    <row r="12671" spans="1:5" x14ac:dyDescent="0.35">
      <c r="A12671"/>
      <c r="E12671"/>
    </row>
    <row r="12672" spans="1:5" x14ac:dyDescent="0.35">
      <c r="A12672"/>
      <c r="E12672"/>
    </row>
    <row r="12673" spans="1:5" x14ac:dyDescent="0.35">
      <c r="A12673"/>
      <c r="E12673"/>
    </row>
    <row r="12674" spans="1:5" x14ac:dyDescent="0.35">
      <c r="A12674"/>
      <c r="E12674"/>
    </row>
    <row r="12675" spans="1:5" x14ac:dyDescent="0.35">
      <c r="A12675"/>
      <c r="E12675"/>
    </row>
    <row r="12676" spans="1:5" x14ac:dyDescent="0.35">
      <c r="A12676"/>
      <c r="E12676"/>
    </row>
    <row r="12677" spans="1:5" x14ac:dyDescent="0.35">
      <c r="A12677"/>
      <c r="E12677"/>
    </row>
    <row r="12678" spans="1:5" x14ac:dyDescent="0.35">
      <c r="A12678"/>
      <c r="E12678"/>
    </row>
    <row r="12679" spans="1:5" x14ac:dyDescent="0.35">
      <c r="A12679"/>
      <c r="E12679"/>
    </row>
    <row r="12680" spans="1:5" x14ac:dyDescent="0.35">
      <c r="A12680"/>
      <c r="E12680"/>
    </row>
    <row r="12681" spans="1:5" x14ac:dyDescent="0.35">
      <c r="A12681"/>
      <c r="E12681"/>
    </row>
    <row r="12682" spans="1:5" x14ac:dyDescent="0.35">
      <c r="A12682"/>
      <c r="E12682"/>
    </row>
    <row r="12683" spans="1:5" x14ac:dyDescent="0.35">
      <c r="A12683"/>
      <c r="E12683"/>
    </row>
    <row r="12684" spans="1:5" x14ac:dyDescent="0.35">
      <c r="A12684"/>
      <c r="E12684"/>
    </row>
    <row r="12685" spans="1:5" x14ac:dyDescent="0.35">
      <c r="A12685"/>
      <c r="E12685"/>
    </row>
    <row r="12686" spans="1:5" x14ac:dyDescent="0.35">
      <c r="A12686"/>
      <c r="E12686"/>
    </row>
    <row r="12687" spans="1:5" x14ac:dyDescent="0.35">
      <c r="A12687"/>
      <c r="E12687"/>
    </row>
    <row r="12688" spans="1:5" x14ac:dyDescent="0.35">
      <c r="A12688"/>
      <c r="E12688"/>
    </row>
    <row r="12689" spans="1:5" x14ac:dyDescent="0.35">
      <c r="A12689"/>
      <c r="E12689"/>
    </row>
    <row r="12690" spans="1:5" x14ac:dyDescent="0.35">
      <c r="A12690"/>
      <c r="E12690"/>
    </row>
    <row r="12691" spans="1:5" x14ac:dyDescent="0.35">
      <c r="A12691"/>
      <c r="E12691"/>
    </row>
    <row r="12692" spans="1:5" x14ac:dyDescent="0.35">
      <c r="A12692"/>
      <c r="E12692"/>
    </row>
    <row r="12693" spans="1:5" x14ac:dyDescent="0.35">
      <c r="A12693"/>
      <c r="E12693"/>
    </row>
    <row r="12694" spans="1:5" x14ac:dyDescent="0.35">
      <c r="A12694"/>
      <c r="E12694"/>
    </row>
    <row r="12695" spans="1:5" x14ac:dyDescent="0.35">
      <c r="A12695"/>
      <c r="E12695"/>
    </row>
    <row r="12696" spans="1:5" x14ac:dyDescent="0.35">
      <c r="A12696"/>
      <c r="E12696"/>
    </row>
    <row r="12697" spans="1:5" x14ac:dyDescent="0.35">
      <c r="A12697"/>
      <c r="E12697"/>
    </row>
    <row r="12698" spans="1:5" x14ac:dyDescent="0.35">
      <c r="A12698"/>
      <c r="E12698"/>
    </row>
    <row r="12699" spans="1:5" x14ac:dyDescent="0.35">
      <c r="A12699"/>
      <c r="E12699"/>
    </row>
    <row r="12700" spans="1:5" x14ac:dyDescent="0.35">
      <c r="A12700"/>
      <c r="E12700"/>
    </row>
    <row r="12701" spans="1:5" x14ac:dyDescent="0.35">
      <c r="A12701"/>
      <c r="E12701"/>
    </row>
    <row r="12702" spans="1:5" x14ac:dyDescent="0.35">
      <c r="A12702"/>
      <c r="E12702"/>
    </row>
    <row r="12703" spans="1:5" x14ac:dyDescent="0.35">
      <c r="A12703"/>
      <c r="E12703"/>
    </row>
    <row r="12704" spans="1:5" x14ac:dyDescent="0.35">
      <c r="A12704"/>
      <c r="E12704"/>
    </row>
    <row r="12705" spans="1:5" x14ac:dyDescent="0.35">
      <c r="A12705"/>
      <c r="E12705"/>
    </row>
    <row r="12706" spans="1:5" x14ac:dyDescent="0.35">
      <c r="A12706"/>
      <c r="E12706"/>
    </row>
    <row r="12707" spans="1:5" x14ac:dyDescent="0.35">
      <c r="A12707"/>
      <c r="E12707"/>
    </row>
    <row r="12708" spans="1:5" x14ac:dyDescent="0.35">
      <c r="A12708"/>
      <c r="E12708"/>
    </row>
    <row r="12709" spans="1:5" x14ac:dyDescent="0.35">
      <c r="A12709"/>
      <c r="E12709"/>
    </row>
    <row r="12710" spans="1:5" x14ac:dyDescent="0.35">
      <c r="A12710"/>
      <c r="E12710"/>
    </row>
    <row r="12711" spans="1:5" x14ac:dyDescent="0.35">
      <c r="A12711"/>
      <c r="E12711"/>
    </row>
    <row r="12712" spans="1:5" x14ac:dyDescent="0.35">
      <c r="A12712"/>
      <c r="E12712"/>
    </row>
    <row r="12713" spans="1:5" x14ac:dyDescent="0.35">
      <c r="A12713"/>
      <c r="E12713"/>
    </row>
    <row r="12714" spans="1:5" x14ac:dyDescent="0.35">
      <c r="A12714"/>
      <c r="E12714"/>
    </row>
    <row r="12715" spans="1:5" x14ac:dyDescent="0.35">
      <c r="A12715"/>
      <c r="E12715"/>
    </row>
    <row r="12716" spans="1:5" x14ac:dyDescent="0.35">
      <c r="A12716"/>
      <c r="E12716"/>
    </row>
    <row r="12717" spans="1:5" x14ac:dyDescent="0.35">
      <c r="A12717"/>
      <c r="E12717"/>
    </row>
    <row r="12718" spans="1:5" x14ac:dyDescent="0.35">
      <c r="A12718"/>
      <c r="E12718"/>
    </row>
    <row r="12719" spans="1:5" x14ac:dyDescent="0.35">
      <c r="A12719"/>
      <c r="E12719"/>
    </row>
    <row r="12720" spans="1:5" x14ac:dyDescent="0.35">
      <c r="A12720"/>
      <c r="E12720"/>
    </row>
    <row r="12721" spans="1:5" x14ac:dyDescent="0.35">
      <c r="A12721"/>
      <c r="E12721"/>
    </row>
    <row r="12722" spans="1:5" x14ac:dyDescent="0.35">
      <c r="A12722"/>
      <c r="E12722"/>
    </row>
    <row r="12723" spans="1:5" x14ac:dyDescent="0.35">
      <c r="A12723"/>
      <c r="E12723"/>
    </row>
    <row r="12724" spans="1:5" x14ac:dyDescent="0.35">
      <c r="A12724"/>
      <c r="E12724"/>
    </row>
    <row r="12725" spans="1:5" x14ac:dyDescent="0.35">
      <c r="A12725"/>
      <c r="E12725"/>
    </row>
    <row r="12726" spans="1:5" x14ac:dyDescent="0.35">
      <c r="A12726"/>
      <c r="E12726"/>
    </row>
    <row r="12727" spans="1:5" x14ac:dyDescent="0.35">
      <c r="A12727"/>
      <c r="E12727"/>
    </row>
    <row r="12728" spans="1:5" x14ac:dyDescent="0.35">
      <c r="A12728"/>
      <c r="E12728"/>
    </row>
    <row r="12729" spans="1:5" x14ac:dyDescent="0.35">
      <c r="A12729"/>
      <c r="E12729"/>
    </row>
    <row r="12730" spans="1:5" x14ac:dyDescent="0.35">
      <c r="A12730"/>
      <c r="E12730"/>
    </row>
    <row r="12731" spans="1:5" x14ac:dyDescent="0.35">
      <c r="A12731"/>
      <c r="E12731"/>
    </row>
    <row r="12732" spans="1:5" x14ac:dyDescent="0.35">
      <c r="A12732"/>
      <c r="E12732"/>
    </row>
    <row r="12733" spans="1:5" x14ac:dyDescent="0.35">
      <c r="A12733"/>
      <c r="E12733"/>
    </row>
    <row r="12734" spans="1:5" x14ac:dyDescent="0.35">
      <c r="A12734"/>
      <c r="E12734"/>
    </row>
    <row r="12735" spans="1:5" x14ac:dyDescent="0.35">
      <c r="A12735"/>
      <c r="E12735"/>
    </row>
    <row r="12736" spans="1:5" x14ac:dyDescent="0.35">
      <c r="A12736"/>
      <c r="E12736"/>
    </row>
    <row r="12737" spans="1:5" x14ac:dyDescent="0.35">
      <c r="A12737"/>
      <c r="E12737"/>
    </row>
    <row r="12738" spans="1:5" x14ac:dyDescent="0.35">
      <c r="A12738"/>
      <c r="E12738"/>
    </row>
    <row r="12739" spans="1:5" x14ac:dyDescent="0.35">
      <c r="A12739"/>
      <c r="E12739"/>
    </row>
    <row r="12740" spans="1:5" x14ac:dyDescent="0.35">
      <c r="A12740"/>
      <c r="E12740"/>
    </row>
    <row r="12741" spans="1:5" x14ac:dyDescent="0.35">
      <c r="A12741"/>
      <c r="E12741"/>
    </row>
    <row r="12742" spans="1:5" x14ac:dyDescent="0.35">
      <c r="A12742"/>
      <c r="E12742"/>
    </row>
    <row r="12743" spans="1:5" x14ac:dyDescent="0.35">
      <c r="A12743"/>
      <c r="E12743"/>
    </row>
    <row r="12744" spans="1:5" x14ac:dyDescent="0.35">
      <c r="A12744"/>
      <c r="E12744"/>
    </row>
    <row r="12745" spans="1:5" x14ac:dyDescent="0.35">
      <c r="A12745"/>
      <c r="E12745"/>
    </row>
    <row r="12746" spans="1:5" x14ac:dyDescent="0.35">
      <c r="A12746"/>
      <c r="E12746"/>
    </row>
    <row r="12747" spans="1:5" x14ac:dyDescent="0.35">
      <c r="A12747"/>
      <c r="E12747"/>
    </row>
    <row r="12748" spans="1:5" x14ac:dyDescent="0.35">
      <c r="A12748"/>
      <c r="E12748"/>
    </row>
    <row r="12749" spans="1:5" x14ac:dyDescent="0.35">
      <c r="A12749"/>
      <c r="E12749"/>
    </row>
    <row r="12750" spans="1:5" x14ac:dyDescent="0.35">
      <c r="A12750"/>
      <c r="E12750"/>
    </row>
    <row r="12751" spans="1:5" x14ac:dyDescent="0.35">
      <c r="A12751"/>
      <c r="E12751"/>
    </row>
    <row r="12752" spans="1:5" x14ac:dyDescent="0.35">
      <c r="A12752"/>
      <c r="E12752"/>
    </row>
    <row r="12753" spans="1:5" x14ac:dyDescent="0.35">
      <c r="A12753"/>
      <c r="E12753"/>
    </row>
    <row r="12754" spans="1:5" x14ac:dyDescent="0.35">
      <c r="A12754"/>
      <c r="E12754"/>
    </row>
    <row r="12755" spans="1:5" x14ac:dyDescent="0.35">
      <c r="A12755"/>
      <c r="E12755"/>
    </row>
    <row r="12756" spans="1:5" x14ac:dyDescent="0.35">
      <c r="A12756"/>
      <c r="E12756"/>
    </row>
    <row r="12757" spans="1:5" x14ac:dyDescent="0.35">
      <c r="A12757"/>
      <c r="E12757"/>
    </row>
    <row r="12758" spans="1:5" x14ac:dyDescent="0.35">
      <c r="A12758"/>
      <c r="E12758"/>
    </row>
    <row r="12759" spans="1:5" x14ac:dyDescent="0.35">
      <c r="A12759"/>
      <c r="E12759"/>
    </row>
    <row r="12760" spans="1:5" x14ac:dyDescent="0.35">
      <c r="A12760"/>
      <c r="E12760"/>
    </row>
    <row r="12761" spans="1:5" x14ac:dyDescent="0.35">
      <c r="A12761"/>
      <c r="E12761"/>
    </row>
    <row r="12762" spans="1:5" x14ac:dyDescent="0.35">
      <c r="A12762"/>
      <c r="E12762"/>
    </row>
    <row r="12763" spans="1:5" x14ac:dyDescent="0.35">
      <c r="A12763"/>
      <c r="E12763"/>
    </row>
    <row r="12764" spans="1:5" x14ac:dyDescent="0.35">
      <c r="A12764"/>
      <c r="E12764"/>
    </row>
    <row r="12765" spans="1:5" x14ac:dyDescent="0.35">
      <c r="A12765"/>
      <c r="E12765"/>
    </row>
    <row r="12766" spans="1:5" x14ac:dyDescent="0.35">
      <c r="A12766"/>
      <c r="E12766"/>
    </row>
    <row r="12767" spans="1:5" x14ac:dyDescent="0.35">
      <c r="A12767"/>
      <c r="E12767"/>
    </row>
    <row r="12768" spans="1:5" x14ac:dyDescent="0.35">
      <c r="A12768"/>
      <c r="E12768"/>
    </row>
    <row r="12769" spans="1:5" x14ac:dyDescent="0.35">
      <c r="A12769"/>
      <c r="E12769"/>
    </row>
    <row r="12770" spans="1:5" x14ac:dyDescent="0.35">
      <c r="A12770"/>
      <c r="E12770"/>
    </row>
    <row r="12771" spans="1:5" x14ac:dyDescent="0.35">
      <c r="A12771"/>
      <c r="E12771"/>
    </row>
    <row r="12772" spans="1:5" x14ac:dyDescent="0.35">
      <c r="A12772"/>
      <c r="E12772"/>
    </row>
    <row r="12773" spans="1:5" x14ac:dyDescent="0.35">
      <c r="A12773"/>
      <c r="E12773"/>
    </row>
    <row r="12774" spans="1:5" x14ac:dyDescent="0.35">
      <c r="A12774"/>
      <c r="E12774"/>
    </row>
    <row r="12775" spans="1:5" x14ac:dyDescent="0.35">
      <c r="A12775"/>
      <c r="E12775"/>
    </row>
    <row r="12776" spans="1:5" x14ac:dyDescent="0.35">
      <c r="A12776"/>
      <c r="E12776"/>
    </row>
    <row r="12777" spans="1:5" x14ac:dyDescent="0.35">
      <c r="A12777"/>
      <c r="E12777"/>
    </row>
    <row r="12778" spans="1:5" x14ac:dyDescent="0.35">
      <c r="A12778"/>
      <c r="E12778"/>
    </row>
    <row r="12779" spans="1:5" x14ac:dyDescent="0.35">
      <c r="A12779"/>
      <c r="E12779"/>
    </row>
    <row r="12780" spans="1:5" x14ac:dyDescent="0.35">
      <c r="A12780"/>
      <c r="E12780"/>
    </row>
    <row r="12781" spans="1:5" x14ac:dyDescent="0.35">
      <c r="A12781"/>
      <c r="E12781"/>
    </row>
    <row r="12782" spans="1:5" x14ac:dyDescent="0.35">
      <c r="A12782"/>
      <c r="E12782"/>
    </row>
    <row r="12783" spans="1:5" x14ac:dyDescent="0.35">
      <c r="A12783"/>
      <c r="E12783"/>
    </row>
    <row r="12784" spans="1:5" x14ac:dyDescent="0.35">
      <c r="A12784"/>
      <c r="E12784"/>
    </row>
    <row r="12785" spans="1:5" x14ac:dyDescent="0.35">
      <c r="A12785"/>
      <c r="E12785"/>
    </row>
    <row r="12786" spans="1:5" x14ac:dyDescent="0.35">
      <c r="A12786"/>
      <c r="E12786"/>
    </row>
    <row r="12787" spans="1:5" x14ac:dyDescent="0.35">
      <c r="A12787"/>
      <c r="E12787"/>
    </row>
    <row r="12788" spans="1:5" x14ac:dyDescent="0.35">
      <c r="A12788"/>
      <c r="E12788"/>
    </row>
    <row r="12789" spans="1:5" x14ac:dyDescent="0.35">
      <c r="A12789"/>
      <c r="E12789"/>
    </row>
    <row r="12790" spans="1:5" x14ac:dyDescent="0.35">
      <c r="A12790"/>
      <c r="E12790"/>
    </row>
    <row r="12791" spans="1:5" x14ac:dyDescent="0.35">
      <c r="A12791"/>
      <c r="E12791"/>
    </row>
    <row r="12792" spans="1:5" x14ac:dyDescent="0.35">
      <c r="A12792"/>
      <c r="E12792"/>
    </row>
    <row r="12793" spans="1:5" x14ac:dyDescent="0.35">
      <c r="A12793"/>
      <c r="E12793"/>
    </row>
    <row r="12794" spans="1:5" x14ac:dyDescent="0.35">
      <c r="A12794"/>
      <c r="E12794"/>
    </row>
    <row r="12795" spans="1:5" x14ac:dyDescent="0.35">
      <c r="A12795"/>
      <c r="E12795"/>
    </row>
    <row r="12796" spans="1:5" x14ac:dyDescent="0.35">
      <c r="A12796"/>
      <c r="E12796"/>
    </row>
    <row r="12797" spans="1:5" x14ac:dyDescent="0.35">
      <c r="A12797"/>
      <c r="E12797"/>
    </row>
    <row r="12798" spans="1:5" x14ac:dyDescent="0.35">
      <c r="A12798"/>
      <c r="E12798"/>
    </row>
    <row r="12799" spans="1:5" x14ac:dyDescent="0.35">
      <c r="A12799"/>
      <c r="E12799"/>
    </row>
    <row r="12800" spans="1:5" x14ac:dyDescent="0.35">
      <c r="A12800"/>
      <c r="E12800"/>
    </row>
    <row r="12801" spans="1:5" x14ac:dyDescent="0.35">
      <c r="A12801"/>
      <c r="E12801"/>
    </row>
    <row r="12802" spans="1:5" x14ac:dyDescent="0.35">
      <c r="A12802"/>
      <c r="E12802"/>
    </row>
    <row r="12803" spans="1:5" x14ac:dyDescent="0.35">
      <c r="A12803"/>
      <c r="E12803"/>
    </row>
    <row r="12804" spans="1:5" x14ac:dyDescent="0.35">
      <c r="A12804"/>
      <c r="E12804"/>
    </row>
    <row r="12805" spans="1:5" x14ac:dyDescent="0.35">
      <c r="A12805"/>
      <c r="E12805"/>
    </row>
    <row r="12806" spans="1:5" x14ac:dyDescent="0.35">
      <c r="A12806"/>
      <c r="E12806"/>
    </row>
    <row r="12807" spans="1:5" x14ac:dyDescent="0.35">
      <c r="A12807"/>
      <c r="E12807"/>
    </row>
    <row r="12808" spans="1:5" x14ac:dyDescent="0.35">
      <c r="A12808"/>
      <c r="E12808"/>
    </row>
    <row r="12809" spans="1:5" x14ac:dyDescent="0.35">
      <c r="A12809"/>
      <c r="E12809"/>
    </row>
    <row r="12810" spans="1:5" x14ac:dyDescent="0.35">
      <c r="A12810"/>
      <c r="E12810"/>
    </row>
    <row r="12811" spans="1:5" x14ac:dyDescent="0.35">
      <c r="A12811"/>
      <c r="E12811"/>
    </row>
    <row r="12812" spans="1:5" x14ac:dyDescent="0.35">
      <c r="A12812"/>
      <c r="E12812"/>
    </row>
    <row r="12813" spans="1:5" x14ac:dyDescent="0.35">
      <c r="A12813"/>
      <c r="E12813"/>
    </row>
    <row r="12814" spans="1:5" x14ac:dyDescent="0.35">
      <c r="A12814"/>
      <c r="E12814"/>
    </row>
    <row r="12815" spans="1:5" x14ac:dyDescent="0.35">
      <c r="A12815"/>
      <c r="E12815"/>
    </row>
    <row r="12816" spans="1:5" x14ac:dyDescent="0.35">
      <c r="A12816"/>
      <c r="E12816"/>
    </row>
    <row r="12817" spans="1:5" x14ac:dyDescent="0.35">
      <c r="A12817"/>
      <c r="E12817"/>
    </row>
    <row r="12818" spans="1:5" x14ac:dyDescent="0.35">
      <c r="A12818"/>
      <c r="E12818"/>
    </row>
    <row r="12819" spans="1:5" x14ac:dyDescent="0.35">
      <c r="A12819"/>
      <c r="E12819"/>
    </row>
    <row r="12820" spans="1:5" x14ac:dyDescent="0.35">
      <c r="A12820"/>
      <c r="E12820"/>
    </row>
    <row r="12821" spans="1:5" x14ac:dyDescent="0.35">
      <c r="A12821"/>
      <c r="E12821"/>
    </row>
    <row r="12822" spans="1:5" x14ac:dyDescent="0.35">
      <c r="A12822"/>
      <c r="E12822"/>
    </row>
    <row r="12823" spans="1:5" x14ac:dyDescent="0.35">
      <c r="A12823"/>
      <c r="E12823"/>
    </row>
    <row r="12824" spans="1:5" x14ac:dyDescent="0.35">
      <c r="A12824"/>
      <c r="E12824"/>
    </row>
    <row r="12825" spans="1:5" x14ac:dyDescent="0.35">
      <c r="A12825"/>
      <c r="E12825"/>
    </row>
    <row r="12826" spans="1:5" x14ac:dyDescent="0.35">
      <c r="A12826"/>
      <c r="E12826"/>
    </row>
    <row r="12827" spans="1:5" x14ac:dyDescent="0.35">
      <c r="A12827"/>
      <c r="E12827"/>
    </row>
    <row r="12828" spans="1:5" x14ac:dyDescent="0.35">
      <c r="A12828"/>
      <c r="E12828"/>
    </row>
    <row r="12829" spans="1:5" x14ac:dyDescent="0.35">
      <c r="A12829"/>
      <c r="E12829"/>
    </row>
    <row r="12830" spans="1:5" x14ac:dyDescent="0.35">
      <c r="A12830"/>
      <c r="E12830"/>
    </row>
    <row r="12831" spans="1:5" x14ac:dyDescent="0.35">
      <c r="A12831"/>
      <c r="E12831"/>
    </row>
    <row r="12832" spans="1:5" x14ac:dyDescent="0.35">
      <c r="A12832"/>
      <c r="E12832"/>
    </row>
    <row r="12833" spans="1:5" x14ac:dyDescent="0.35">
      <c r="A12833"/>
      <c r="E12833"/>
    </row>
    <row r="12834" spans="1:5" x14ac:dyDescent="0.35">
      <c r="A12834"/>
      <c r="E12834"/>
    </row>
    <row r="12835" spans="1:5" x14ac:dyDescent="0.35">
      <c r="A12835"/>
      <c r="E12835"/>
    </row>
    <row r="12836" spans="1:5" x14ac:dyDescent="0.35">
      <c r="A12836"/>
      <c r="E12836"/>
    </row>
    <row r="12837" spans="1:5" x14ac:dyDescent="0.35">
      <c r="A12837"/>
      <c r="E12837"/>
    </row>
    <row r="12838" spans="1:5" x14ac:dyDescent="0.35">
      <c r="A12838"/>
      <c r="E12838"/>
    </row>
    <row r="12839" spans="1:5" x14ac:dyDescent="0.35">
      <c r="A12839"/>
      <c r="E12839"/>
    </row>
    <row r="12840" spans="1:5" x14ac:dyDescent="0.35">
      <c r="A12840"/>
      <c r="E12840"/>
    </row>
    <row r="12841" spans="1:5" x14ac:dyDescent="0.35">
      <c r="A12841"/>
      <c r="E12841"/>
    </row>
    <row r="12842" spans="1:5" x14ac:dyDescent="0.35">
      <c r="A12842"/>
      <c r="E12842"/>
    </row>
    <row r="12843" spans="1:5" x14ac:dyDescent="0.35">
      <c r="A12843"/>
      <c r="E12843"/>
    </row>
    <row r="12844" spans="1:5" x14ac:dyDescent="0.35">
      <c r="A12844"/>
      <c r="E12844"/>
    </row>
    <row r="12845" spans="1:5" x14ac:dyDescent="0.35">
      <c r="A12845"/>
      <c r="E12845"/>
    </row>
    <row r="12846" spans="1:5" x14ac:dyDescent="0.35">
      <c r="A12846"/>
      <c r="E12846"/>
    </row>
    <row r="12847" spans="1:5" x14ac:dyDescent="0.35">
      <c r="A12847"/>
      <c r="E12847"/>
    </row>
    <row r="12848" spans="1:5" x14ac:dyDescent="0.35">
      <c r="A12848"/>
      <c r="E12848"/>
    </row>
    <row r="12849" spans="1:5" x14ac:dyDescent="0.35">
      <c r="A12849"/>
      <c r="E12849"/>
    </row>
    <row r="12850" spans="1:5" x14ac:dyDescent="0.35">
      <c r="A12850"/>
      <c r="E12850"/>
    </row>
    <row r="12851" spans="1:5" x14ac:dyDescent="0.35">
      <c r="A12851"/>
      <c r="E12851"/>
    </row>
    <row r="12852" spans="1:5" x14ac:dyDescent="0.35">
      <c r="A12852"/>
      <c r="E12852"/>
    </row>
    <row r="12853" spans="1:5" x14ac:dyDescent="0.35">
      <c r="A12853"/>
      <c r="E12853"/>
    </row>
    <row r="12854" spans="1:5" x14ac:dyDescent="0.35">
      <c r="A12854"/>
      <c r="E12854"/>
    </row>
    <row r="12855" spans="1:5" x14ac:dyDescent="0.35">
      <c r="A12855"/>
      <c r="E12855"/>
    </row>
    <row r="12856" spans="1:5" x14ac:dyDescent="0.35">
      <c r="A12856"/>
      <c r="E12856"/>
    </row>
    <row r="12857" spans="1:5" x14ac:dyDescent="0.35">
      <c r="A12857"/>
      <c r="E12857"/>
    </row>
    <row r="12858" spans="1:5" x14ac:dyDescent="0.35">
      <c r="A12858"/>
      <c r="E12858"/>
    </row>
    <row r="12859" spans="1:5" x14ac:dyDescent="0.35">
      <c r="A12859"/>
      <c r="E12859"/>
    </row>
    <row r="12860" spans="1:5" x14ac:dyDescent="0.35">
      <c r="A12860"/>
      <c r="E12860"/>
    </row>
    <row r="12861" spans="1:5" x14ac:dyDescent="0.35">
      <c r="A12861"/>
      <c r="E12861"/>
    </row>
    <row r="12862" spans="1:5" x14ac:dyDescent="0.35">
      <c r="A12862"/>
      <c r="E12862"/>
    </row>
    <row r="12863" spans="1:5" x14ac:dyDescent="0.35">
      <c r="A12863"/>
      <c r="E12863"/>
    </row>
    <row r="12864" spans="1:5" x14ac:dyDescent="0.35">
      <c r="A12864"/>
      <c r="E12864"/>
    </row>
    <row r="12865" spans="1:5" x14ac:dyDescent="0.35">
      <c r="A12865"/>
      <c r="E12865"/>
    </row>
    <row r="12866" spans="1:5" x14ac:dyDescent="0.35">
      <c r="A12866"/>
      <c r="E12866"/>
    </row>
    <row r="12867" spans="1:5" x14ac:dyDescent="0.35">
      <c r="A12867"/>
      <c r="E12867"/>
    </row>
    <row r="12868" spans="1:5" x14ac:dyDescent="0.35">
      <c r="A12868"/>
      <c r="E12868"/>
    </row>
    <row r="12869" spans="1:5" x14ac:dyDescent="0.35">
      <c r="A12869"/>
      <c r="E12869"/>
    </row>
    <row r="12870" spans="1:5" x14ac:dyDescent="0.35">
      <c r="A12870"/>
      <c r="E12870"/>
    </row>
    <row r="12871" spans="1:5" x14ac:dyDescent="0.35">
      <c r="A12871"/>
      <c r="E12871"/>
    </row>
    <row r="12872" spans="1:5" x14ac:dyDescent="0.35">
      <c r="A12872"/>
      <c r="E12872"/>
    </row>
    <row r="12873" spans="1:5" x14ac:dyDescent="0.35">
      <c r="A12873"/>
      <c r="E12873"/>
    </row>
    <row r="12874" spans="1:5" x14ac:dyDescent="0.35">
      <c r="A12874"/>
      <c r="E12874"/>
    </row>
    <row r="12875" spans="1:5" x14ac:dyDescent="0.35">
      <c r="A12875"/>
      <c r="E12875"/>
    </row>
    <row r="12876" spans="1:5" x14ac:dyDescent="0.35">
      <c r="A12876"/>
      <c r="E12876"/>
    </row>
    <row r="12877" spans="1:5" x14ac:dyDescent="0.35">
      <c r="A12877"/>
      <c r="E12877"/>
    </row>
    <row r="12878" spans="1:5" x14ac:dyDescent="0.35">
      <c r="A12878"/>
      <c r="E12878"/>
    </row>
    <row r="12879" spans="1:5" x14ac:dyDescent="0.35">
      <c r="A12879"/>
      <c r="E12879"/>
    </row>
    <row r="12880" spans="1:5" x14ac:dyDescent="0.35">
      <c r="A12880"/>
      <c r="E12880"/>
    </row>
    <row r="12881" spans="1:5" x14ac:dyDescent="0.35">
      <c r="A12881"/>
      <c r="E12881"/>
    </row>
    <row r="12882" spans="1:5" x14ac:dyDescent="0.35">
      <c r="A12882"/>
      <c r="E12882"/>
    </row>
    <row r="12883" spans="1:5" x14ac:dyDescent="0.35">
      <c r="A12883"/>
      <c r="E12883"/>
    </row>
    <row r="12884" spans="1:5" x14ac:dyDescent="0.35">
      <c r="A12884"/>
      <c r="E12884"/>
    </row>
    <row r="12885" spans="1:5" x14ac:dyDescent="0.35">
      <c r="A12885"/>
      <c r="E12885"/>
    </row>
    <row r="12886" spans="1:5" x14ac:dyDescent="0.35">
      <c r="A12886"/>
      <c r="E12886"/>
    </row>
    <row r="12887" spans="1:5" x14ac:dyDescent="0.35">
      <c r="A12887"/>
      <c r="E12887"/>
    </row>
    <row r="12888" spans="1:5" x14ac:dyDescent="0.35">
      <c r="A12888"/>
      <c r="E12888"/>
    </row>
    <row r="12889" spans="1:5" x14ac:dyDescent="0.35">
      <c r="A12889"/>
      <c r="E12889"/>
    </row>
    <row r="12890" spans="1:5" x14ac:dyDescent="0.35">
      <c r="A12890"/>
      <c r="E12890"/>
    </row>
    <row r="12891" spans="1:5" x14ac:dyDescent="0.35">
      <c r="A12891"/>
      <c r="E12891"/>
    </row>
    <row r="12892" spans="1:5" x14ac:dyDescent="0.35">
      <c r="A12892"/>
      <c r="E12892"/>
    </row>
    <row r="12893" spans="1:5" x14ac:dyDescent="0.35">
      <c r="A12893"/>
      <c r="E12893"/>
    </row>
    <row r="12894" spans="1:5" x14ac:dyDescent="0.35">
      <c r="A12894"/>
      <c r="E12894"/>
    </row>
    <row r="12895" spans="1:5" x14ac:dyDescent="0.35">
      <c r="A12895"/>
      <c r="E12895"/>
    </row>
    <row r="12896" spans="1:5" x14ac:dyDescent="0.35">
      <c r="A12896"/>
      <c r="E12896"/>
    </row>
    <row r="12897" spans="1:5" x14ac:dyDescent="0.35">
      <c r="A12897"/>
      <c r="E12897"/>
    </row>
    <row r="12898" spans="1:5" x14ac:dyDescent="0.35">
      <c r="A12898"/>
      <c r="E12898"/>
    </row>
    <row r="12899" spans="1:5" x14ac:dyDescent="0.35">
      <c r="A12899"/>
      <c r="E12899"/>
    </row>
    <row r="12900" spans="1:5" x14ac:dyDescent="0.35">
      <c r="A12900"/>
      <c r="E12900"/>
    </row>
    <row r="12901" spans="1:5" x14ac:dyDescent="0.35">
      <c r="A12901"/>
      <c r="E12901"/>
    </row>
    <row r="12902" spans="1:5" x14ac:dyDescent="0.35">
      <c r="A12902"/>
      <c r="E12902"/>
    </row>
    <row r="12903" spans="1:5" x14ac:dyDescent="0.35">
      <c r="A12903"/>
      <c r="E12903"/>
    </row>
    <row r="12904" spans="1:5" x14ac:dyDescent="0.35">
      <c r="A12904"/>
      <c r="E12904"/>
    </row>
    <row r="12905" spans="1:5" x14ac:dyDescent="0.35">
      <c r="A12905"/>
      <c r="E12905"/>
    </row>
    <row r="12906" spans="1:5" x14ac:dyDescent="0.35">
      <c r="A12906"/>
      <c r="E12906"/>
    </row>
    <row r="12907" spans="1:5" x14ac:dyDescent="0.35">
      <c r="A12907"/>
      <c r="E12907"/>
    </row>
    <row r="12908" spans="1:5" x14ac:dyDescent="0.35">
      <c r="A12908"/>
      <c r="E12908"/>
    </row>
    <row r="12909" spans="1:5" x14ac:dyDescent="0.35">
      <c r="A12909"/>
      <c r="E12909"/>
    </row>
    <row r="12910" spans="1:5" x14ac:dyDescent="0.35">
      <c r="A12910"/>
      <c r="E12910"/>
    </row>
    <row r="12911" spans="1:5" x14ac:dyDescent="0.35">
      <c r="A12911"/>
      <c r="E12911"/>
    </row>
    <row r="12912" spans="1:5" x14ac:dyDescent="0.35">
      <c r="A12912"/>
      <c r="E12912"/>
    </row>
    <row r="12913" spans="1:5" x14ac:dyDescent="0.35">
      <c r="A12913"/>
      <c r="E12913"/>
    </row>
    <row r="12914" spans="1:5" x14ac:dyDescent="0.35">
      <c r="A12914"/>
      <c r="E12914"/>
    </row>
    <row r="12915" spans="1:5" x14ac:dyDescent="0.35">
      <c r="A12915"/>
      <c r="E12915"/>
    </row>
    <row r="12916" spans="1:5" x14ac:dyDescent="0.35">
      <c r="A12916"/>
      <c r="E12916"/>
    </row>
    <row r="12917" spans="1:5" x14ac:dyDescent="0.35">
      <c r="A12917"/>
      <c r="E12917"/>
    </row>
    <row r="12918" spans="1:5" x14ac:dyDescent="0.35">
      <c r="A12918"/>
      <c r="E12918"/>
    </row>
    <row r="12919" spans="1:5" x14ac:dyDescent="0.35">
      <c r="A12919"/>
      <c r="E12919"/>
    </row>
    <row r="12920" spans="1:5" x14ac:dyDescent="0.35">
      <c r="A12920"/>
      <c r="E12920"/>
    </row>
    <row r="12921" spans="1:5" x14ac:dyDescent="0.35">
      <c r="A12921"/>
      <c r="E12921"/>
    </row>
    <row r="12922" spans="1:5" x14ac:dyDescent="0.35">
      <c r="A12922"/>
      <c r="E12922"/>
    </row>
    <row r="12923" spans="1:5" x14ac:dyDescent="0.35">
      <c r="A12923"/>
      <c r="E12923"/>
    </row>
    <row r="12924" spans="1:5" x14ac:dyDescent="0.35">
      <c r="A12924"/>
      <c r="E12924"/>
    </row>
    <row r="12925" spans="1:5" x14ac:dyDescent="0.35">
      <c r="A12925"/>
      <c r="E12925"/>
    </row>
    <row r="12926" spans="1:5" x14ac:dyDescent="0.35">
      <c r="A12926"/>
      <c r="E12926"/>
    </row>
    <row r="12927" spans="1:5" x14ac:dyDescent="0.35">
      <c r="A12927"/>
      <c r="E12927"/>
    </row>
    <row r="12928" spans="1:5" x14ac:dyDescent="0.35">
      <c r="A12928"/>
      <c r="E12928"/>
    </row>
    <row r="12929" spans="1:5" x14ac:dyDescent="0.35">
      <c r="A12929"/>
      <c r="E12929"/>
    </row>
    <row r="12930" spans="1:5" x14ac:dyDescent="0.35">
      <c r="A12930"/>
      <c r="E12930"/>
    </row>
    <row r="12931" spans="1:5" x14ac:dyDescent="0.35">
      <c r="A12931"/>
      <c r="E12931"/>
    </row>
    <row r="12932" spans="1:5" x14ac:dyDescent="0.35">
      <c r="A12932"/>
      <c r="E12932"/>
    </row>
    <row r="12933" spans="1:5" x14ac:dyDescent="0.35">
      <c r="A12933"/>
      <c r="E12933"/>
    </row>
    <row r="12934" spans="1:5" x14ac:dyDescent="0.35">
      <c r="A12934"/>
      <c r="E12934"/>
    </row>
    <row r="12935" spans="1:5" x14ac:dyDescent="0.35">
      <c r="A12935"/>
      <c r="E12935"/>
    </row>
    <row r="12936" spans="1:5" x14ac:dyDescent="0.35">
      <c r="A12936"/>
      <c r="E12936"/>
    </row>
    <row r="12937" spans="1:5" x14ac:dyDescent="0.35">
      <c r="A12937"/>
      <c r="E12937"/>
    </row>
    <row r="12938" spans="1:5" x14ac:dyDescent="0.35">
      <c r="A12938"/>
      <c r="E12938"/>
    </row>
    <row r="12939" spans="1:5" x14ac:dyDescent="0.35">
      <c r="A12939"/>
      <c r="E12939"/>
    </row>
    <row r="12940" spans="1:5" x14ac:dyDescent="0.35">
      <c r="A12940"/>
      <c r="E12940"/>
    </row>
    <row r="12941" spans="1:5" x14ac:dyDescent="0.35">
      <c r="A12941"/>
      <c r="E12941"/>
    </row>
    <row r="12942" spans="1:5" x14ac:dyDescent="0.35">
      <c r="A12942"/>
      <c r="E12942"/>
    </row>
    <row r="12943" spans="1:5" x14ac:dyDescent="0.35">
      <c r="A12943"/>
      <c r="E12943"/>
    </row>
    <row r="12944" spans="1:5" x14ac:dyDescent="0.35">
      <c r="A12944"/>
      <c r="E12944"/>
    </row>
    <row r="12945" spans="1:5" x14ac:dyDescent="0.35">
      <c r="A12945"/>
      <c r="E12945"/>
    </row>
    <row r="12946" spans="1:5" x14ac:dyDescent="0.35">
      <c r="A12946"/>
      <c r="E12946"/>
    </row>
    <row r="12947" spans="1:5" x14ac:dyDescent="0.35">
      <c r="A12947"/>
      <c r="E12947"/>
    </row>
    <row r="12948" spans="1:5" x14ac:dyDescent="0.35">
      <c r="A12948"/>
      <c r="E12948"/>
    </row>
    <row r="12949" spans="1:5" x14ac:dyDescent="0.35">
      <c r="A12949"/>
      <c r="E12949"/>
    </row>
    <row r="12950" spans="1:5" x14ac:dyDescent="0.35">
      <c r="A12950"/>
      <c r="E12950"/>
    </row>
    <row r="12951" spans="1:5" x14ac:dyDescent="0.35">
      <c r="A12951"/>
      <c r="E12951"/>
    </row>
    <row r="12952" spans="1:5" x14ac:dyDescent="0.35">
      <c r="A12952"/>
      <c r="E12952"/>
    </row>
    <row r="12953" spans="1:5" x14ac:dyDescent="0.35">
      <c r="A12953"/>
      <c r="E12953"/>
    </row>
    <row r="12954" spans="1:5" x14ac:dyDescent="0.35">
      <c r="A12954"/>
      <c r="E12954"/>
    </row>
    <row r="12955" spans="1:5" x14ac:dyDescent="0.35">
      <c r="A12955"/>
      <c r="E12955"/>
    </row>
    <row r="12956" spans="1:5" x14ac:dyDescent="0.35">
      <c r="A12956"/>
      <c r="E12956"/>
    </row>
    <row r="12957" spans="1:5" x14ac:dyDescent="0.35">
      <c r="A12957"/>
      <c r="E12957"/>
    </row>
    <row r="12958" spans="1:5" x14ac:dyDescent="0.35">
      <c r="A12958"/>
      <c r="E12958"/>
    </row>
    <row r="12959" spans="1:5" x14ac:dyDescent="0.35">
      <c r="A12959"/>
      <c r="E12959"/>
    </row>
    <row r="12960" spans="1:5" x14ac:dyDescent="0.35">
      <c r="A12960"/>
      <c r="E12960"/>
    </row>
    <row r="12961" spans="1:5" x14ac:dyDescent="0.35">
      <c r="A12961"/>
      <c r="E12961"/>
    </row>
    <row r="12962" spans="1:5" x14ac:dyDescent="0.35">
      <c r="A12962"/>
      <c r="E12962"/>
    </row>
    <row r="12963" spans="1:5" x14ac:dyDescent="0.35">
      <c r="A12963"/>
      <c r="E12963"/>
    </row>
    <row r="12964" spans="1:5" x14ac:dyDescent="0.35">
      <c r="A12964"/>
      <c r="E12964"/>
    </row>
    <row r="12965" spans="1:5" x14ac:dyDescent="0.35">
      <c r="A12965"/>
      <c r="E12965"/>
    </row>
    <row r="12966" spans="1:5" x14ac:dyDescent="0.35">
      <c r="A12966"/>
      <c r="E12966"/>
    </row>
    <row r="12967" spans="1:5" x14ac:dyDescent="0.35">
      <c r="A12967"/>
      <c r="E12967"/>
    </row>
    <row r="12968" spans="1:5" x14ac:dyDescent="0.35">
      <c r="A12968"/>
      <c r="E12968"/>
    </row>
    <row r="12969" spans="1:5" x14ac:dyDescent="0.35">
      <c r="A12969"/>
      <c r="E12969"/>
    </row>
    <row r="12970" spans="1:5" x14ac:dyDescent="0.35">
      <c r="A12970"/>
      <c r="E12970"/>
    </row>
    <row r="12971" spans="1:5" x14ac:dyDescent="0.35">
      <c r="A12971"/>
      <c r="E12971"/>
    </row>
    <row r="12972" spans="1:5" x14ac:dyDescent="0.35">
      <c r="A12972"/>
      <c r="E12972"/>
    </row>
    <row r="12973" spans="1:5" x14ac:dyDescent="0.35">
      <c r="A12973"/>
      <c r="E12973"/>
    </row>
    <row r="12974" spans="1:5" x14ac:dyDescent="0.35">
      <c r="A12974"/>
      <c r="E12974"/>
    </row>
    <row r="12975" spans="1:5" x14ac:dyDescent="0.35">
      <c r="A12975"/>
      <c r="E12975"/>
    </row>
    <row r="12976" spans="1:5" x14ac:dyDescent="0.35">
      <c r="A12976"/>
      <c r="E12976"/>
    </row>
    <row r="12977" spans="1:5" x14ac:dyDescent="0.35">
      <c r="A12977"/>
      <c r="E12977"/>
    </row>
    <row r="12978" spans="1:5" x14ac:dyDescent="0.35">
      <c r="A12978"/>
      <c r="E12978"/>
    </row>
    <row r="12979" spans="1:5" x14ac:dyDescent="0.35">
      <c r="A12979"/>
      <c r="E12979"/>
    </row>
    <row r="12980" spans="1:5" x14ac:dyDescent="0.35">
      <c r="A12980"/>
      <c r="E12980"/>
    </row>
    <row r="12981" spans="1:5" x14ac:dyDescent="0.35">
      <c r="A12981"/>
      <c r="E12981"/>
    </row>
    <row r="12982" spans="1:5" x14ac:dyDescent="0.35">
      <c r="A12982"/>
      <c r="E12982"/>
    </row>
    <row r="12983" spans="1:5" x14ac:dyDescent="0.35">
      <c r="A12983"/>
      <c r="E12983"/>
    </row>
    <row r="12984" spans="1:5" x14ac:dyDescent="0.35">
      <c r="A12984"/>
      <c r="E12984"/>
    </row>
    <row r="12985" spans="1:5" x14ac:dyDescent="0.35">
      <c r="A12985"/>
      <c r="E12985"/>
    </row>
    <row r="12986" spans="1:5" x14ac:dyDescent="0.35">
      <c r="A12986"/>
      <c r="E12986"/>
    </row>
    <row r="12987" spans="1:5" x14ac:dyDescent="0.35">
      <c r="A12987"/>
      <c r="E12987"/>
    </row>
    <row r="12988" spans="1:5" x14ac:dyDescent="0.35">
      <c r="A12988"/>
      <c r="E12988"/>
    </row>
    <row r="12989" spans="1:5" x14ac:dyDescent="0.35">
      <c r="A12989"/>
      <c r="E12989"/>
    </row>
    <row r="12990" spans="1:5" x14ac:dyDescent="0.35">
      <c r="A12990"/>
      <c r="E12990"/>
    </row>
    <row r="12991" spans="1:5" x14ac:dyDescent="0.35">
      <c r="A12991"/>
      <c r="E12991"/>
    </row>
    <row r="12992" spans="1:5" x14ac:dyDescent="0.35">
      <c r="A12992"/>
      <c r="E12992"/>
    </row>
    <row r="12993" spans="1:5" x14ac:dyDescent="0.35">
      <c r="A12993"/>
      <c r="E12993"/>
    </row>
    <row r="12994" spans="1:5" x14ac:dyDescent="0.35">
      <c r="A12994"/>
      <c r="E12994"/>
    </row>
    <row r="12995" spans="1:5" x14ac:dyDescent="0.35">
      <c r="A12995"/>
      <c r="E12995"/>
    </row>
    <row r="12996" spans="1:5" x14ac:dyDescent="0.35">
      <c r="A12996"/>
      <c r="E12996"/>
    </row>
    <row r="12997" spans="1:5" x14ac:dyDescent="0.35">
      <c r="A12997"/>
      <c r="E12997"/>
    </row>
    <row r="12998" spans="1:5" x14ac:dyDescent="0.35">
      <c r="A12998"/>
      <c r="E12998"/>
    </row>
    <row r="12999" spans="1:5" x14ac:dyDescent="0.35">
      <c r="A12999"/>
      <c r="E12999"/>
    </row>
    <row r="13000" spans="1:5" x14ac:dyDescent="0.35">
      <c r="A13000"/>
      <c r="E13000"/>
    </row>
    <row r="13001" spans="1:5" x14ac:dyDescent="0.35">
      <c r="A13001"/>
      <c r="E13001"/>
    </row>
    <row r="13002" spans="1:5" x14ac:dyDescent="0.35">
      <c r="A13002"/>
      <c r="E13002"/>
    </row>
    <row r="13003" spans="1:5" x14ac:dyDescent="0.35">
      <c r="A13003"/>
      <c r="E13003"/>
    </row>
    <row r="13004" spans="1:5" x14ac:dyDescent="0.35">
      <c r="A13004"/>
      <c r="E13004"/>
    </row>
    <row r="13005" spans="1:5" x14ac:dyDescent="0.35">
      <c r="A13005"/>
      <c r="E13005"/>
    </row>
    <row r="13006" spans="1:5" x14ac:dyDescent="0.35">
      <c r="A13006"/>
      <c r="E13006"/>
    </row>
    <row r="13007" spans="1:5" x14ac:dyDescent="0.35">
      <c r="A13007"/>
      <c r="E13007"/>
    </row>
    <row r="13008" spans="1:5" x14ac:dyDescent="0.35">
      <c r="A13008"/>
      <c r="E13008"/>
    </row>
    <row r="13009" spans="1:5" x14ac:dyDescent="0.35">
      <c r="A13009"/>
      <c r="E13009"/>
    </row>
    <row r="13010" spans="1:5" x14ac:dyDescent="0.35">
      <c r="A13010"/>
      <c r="E13010"/>
    </row>
    <row r="13011" spans="1:5" x14ac:dyDescent="0.35">
      <c r="A13011"/>
      <c r="E13011"/>
    </row>
    <row r="13012" spans="1:5" x14ac:dyDescent="0.35">
      <c r="A13012"/>
      <c r="E13012"/>
    </row>
    <row r="13013" spans="1:5" x14ac:dyDescent="0.35">
      <c r="A13013"/>
      <c r="E13013"/>
    </row>
    <row r="13014" spans="1:5" x14ac:dyDescent="0.35">
      <c r="A13014"/>
      <c r="E13014"/>
    </row>
    <row r="13015" spans="1:5" x14ac:dyDescent="0.35">
      <c r="A13015"/>
      <c r="E13015"/>
    </row>
    <row r="13016" spans="1:5" x14ac:dyDescent="0.35">
      <c r="A13016"/>
      <c r="E13016"/>
    </row>
    <row r="13017" spans="1:5" x14ac:dyDescent="0.35">
      <c r="A13017"/>
      <c r="E13017"/>
    </row>
    <row r="13018" spans="1:5" x14ac:dyDescent="0.35">
      <c r="A13018"/>
      <c r="E13018"/>
    </row>
    <row r="13019" spans="1:5" x14ac:dyDescent="0.35">
      <c r="A13019"/>
      <c r="E13019"/>
    </row>
    <row r="13020" spans="1:5" x14ac:dyDescent="0.35">
      <c r="A13020"/>
      <c r="E13020"/>
    </row>
    <row r="13021" spans="1:5" x14ac:dyDescent="0.35">
      <c r="A13021"/>
      <c r="E13021"/>
    </row>
    <row r="13022" spans="1:5" x14ac:dyDescent="0.35">
      <c r="A13022"/>
      <c r="E13022"/>
    </row>
    <row r="13023" spans="1:5" x14ac:dyDescent="0.35">
      <c r="A13023"/>
      <c r="E13023"/>
    </row>
    <row r="13024" spans="1:5" x14ac:dyDescent="0.35">
      <c r="A13024"/>
      <c r="E13024"/>
    </row>
    <row r="13025" spans="1:5" x14ac:dyDescent="0.35">
      <c r="A13025"/>
      <c r="E13025"/>
    </row>
    <row r="13026" spans="1:5" x14ac:dyDescent="0.35">
      <c r="A13026"/>
      <c r="E13026"/>
    </row>
    <row r="13027" spans="1:5" x14ac:dyDescent="0.35">
      <c r="A13027"/>
      <c r="E13027"/>
    </row>
    <row r="13028" spans="1:5" x14ac:dyDescent="0.35">
      <c r="A13028"/>
      <c r="E13028"/>
    </row>
    <row r="13029" spans="1:5" x14ac:dyDescent="0.35">
      <c r="A13029"/>
      <c r="E13029"/>
    </row>
    <row r="13030" spans="1:5" x14ac:dyDescent="0.35">
      <c r="A13030"/>
      <c r="E13030"/>
    </row>
    <row r="13031" spans="1:5" x14ac:dyDescent="0.35">
      <c r="A13031"/>
      <c r="E13031"/>
    </row>
    <row r="13032" spans="1:5" x14ac:dyDescent="0.35">
      <c r="A13032"/>
      <c r="E13032"/>
    </row>
    <row r="13033" spans="1:5" x14ac:dyDescent="0.35">
      <c r="A13033"/>
      <c r="E13033"/>
    </row>
    <row r="13034" spans="1:5" x14ac:dyDescent="0.35">
      <c r="A13034"/>
      <c r="E13034"/>
    </row>
    <row r="13035" spans="1:5" x14ac:dyDescent="0.35">
      <c r="A13035"/>
      <c r="E13035"/>
    </row>
    <row r="13036" spans="1:5" x14ac:dyDescent="0.35">
      <c r="A13036"/>
      <c r="E13036"/>
    </row>
    <row r="13037" spans="1:5" x14ac:dyDescent="0.35">
      <c r="A13037"/>
      <c r="E13037"/>
    </row>
    <row r="13038" spans="1:5" x14ac:dyDescent="0.35">
      <c r="A13038"/>
      <c r="E13038"/>
    </row>
    <row r="13039" spans="1:5" x14ac:dyDescent="0.35">
      <c r="A13039"/>
      <c r="E13039"/>
    </row>
    <row r="13040" spans="1:5" x14ac:dyDescent="0.35">
      <c r="A13040"/>
      <c r="E13040"/>
    </row>
    <row r="13041" spans="1:5" x14ac:dyDescent="0.35">
      <c r="A13041"/>
      <c r="E13041"/>
    </row>
    <row r="13042" spans="1:5" x14ac:dyDescent="0.35">
      <c r="A13042"/>
      <c r="E13042"/>
    </row>
    <row r="13043" spans="1:5" x14ac:dyDescent="0.35">
      <c r="A13043"/>
      <c r="E13043"/>
    </row>
    <row r="13044" spans="1:5" x14ac:dyDescent="0.35">
      <c r="A13044"/>
      <c r="E13044"/>
    </row>
    <row r="13045" spans="1:5" x14ac:dyDescent="0.35">
      <c r="A13045"/>
      <c r="E13045"/>
    </row>
    <row r="13046" spans="1:5" x14ac:dyDescent="0.35">
      <c r="A13046"/>
      <c r="E13046"/>
    </row>
    <row r="13047" spans="1:5" x14ac:dyDescent="0.35">
      <c r="A13047"/>
      <c r="E13047"/>
    </row>
    <row r="13048" spans="1:5" x14ac:dyDescent="0.35">
      <c r="A13048"/>
      <c r="E13048"/>
    </row>
    <row r="13049" spans="1:5" x14ac:dyDescent="0.35">
      <c r="A13049"/>
      <c r="E13049"/>
    </row>
    <row r="13050" spans="1:5" x14ac:dyDescent="0.35">
      <c r="A13050"/>
      <c r="E13050"/>
    </row>
    <row r="13051" spans="1:5" x14ac:dyDescent="0.35">
      <c r="A13051"/>
      <c r="E13051"/>
    </row>
    <row r="13052" spans="1:5" x14ac:dyDescent="0.35">
      <c r="A13052"/>
      <c r="E13052"/>
    </row>
    <row r="13053" spans="1:5" x14ac:dyDescent="0.35">
      <c r="A13053"/>
      <c r="E13053"/>
    </row>
    <row r="13054" spans="1:5" x14ac:dyDescent="0.35">
      <c r="A13054"/>
      <c r="E13054"/>
    </row>
    <row r="13055" spans="1:5" x14ac:dyDescent="0.35">
      <c r="A13055"/>
      <c r="E13055"/>
    </row>
    <row r="13056" spans="1:5" x14ac:dyDescent="0.35">
      <c r="A13056"/>
      <c r="E13056"/>
    </row>
    <row r="13057" spans="1:5" x14ac:dyDescent="0.35">
      <c r="A13057"/>
      <c r="E13057"/>
    </row>
    <row r="13058" spans="1:5" x14ac:dyDescent="0.35">
      <c r="A13058"/>
      <c r="E13058"/>
    </row>
    <row r="13059" spans="1:5" x14ac:dyDescent="0.35">
      <c r="A13059"/>
      <c r="E13059"/>
    </row>
    <row r="13060" spans="1:5" x14ac:dyDescent="0.35">
      <c r="A13060"/>
      <c r="E13060"/>
    </row>
    <row r="13061" spans="1:5" x14ac:dyDescent="0.35">
      <c r="A13061"/>
      <c r="E13061"/>
    </row>
    <row r="13062" spans="1:5" x14ac:dyDescent="0.35">
      <c r="A13062"/>
      <c r="E13062"/>
    </row>
    <row r="13063" spans="1:5" x14ac:dyDescent="0.35">
      <c r="A13063"/>
      <c r="E13063"/>
    </row>
    <row r="13064" spans="1:5" x14ac:dyDescent="0.35">
      <c r="A13064"/>
      <c r="E13064"/>
    </row>
    <row r="13065" spans="1:5" x14ac:dyDescent="0.35">
      <c r="A13065"/>
      <c r="E13065"/>
    </row>
    <row r="13066" spans="1:5" x14ac:dyDescent="0.35">
      <c r="A13066"/>
      <c r="E13066"/>
    </row>
    <row r="13067" spans="1:5" x14ac:dyDescent="0.35">
      <c r="A13067"/>
      <c r="E13067"/>
    </row>
    <row r="13068" spans="1:5" x14ac:dyDescent="0.35">
      <c r="A13068"/>
      <c r="E13068"/>
    </row>
    <row r="13069" spans="1:5" x14ac:dyDescent="0.35">
      <c r="A13069"/>
      <c r="E13069"/>
    </row>
    <row r="13070" spans="1:5" x14ac:dyDescent="0.35">
      <c r="A13070"/>
      <c r="E13070"/>
    </row>
    <row r="13071" spans="1:5" x14ac:dyDescent="0.35">
      <c r="A13071"/>
      <c r="E13071"/>
    </row>
    <row r="13072" spans="1:5" x14ac:dyDescent="0.35">
      <c r="A13072"/>
      <c r="E13072"/>
    </row>
    <row r="13073" spans="1:5" x14ac:dyDescent="0.35">
      <c r="A13073"/>
      <c r="E13073"/>
    </row>
    <row r="13074" spans="1:5" x14ac:dyDescent="0.35">
      <c r="A13074"/>
      <c r="E13074"/>
    </row>
    <row r="13075" spans="1:5" x14ac:dyDescent="0.35">
      <c r="A13075"/>
      <c r="E13075"/>
    </row>
    <row r="13076" spans="1:5" x14ac:dyDescent="0.35">
      <c r="A13076"/>
      <c r="E13076"/>
    </row>
    <row r="13077" spans="1:5" x14ac:dyDescent="0.35">
      <c r="A13077"/>
      <c r="E13077"/>
    </row>
    <row r="13078" spans="1:5" x14ac:dyDescent="0.35">
      <c r="A13078"/>
      <c r="E13078"/>
    </row>
    <row r="13079" spans="1:5" x14ac:dyDescent="0.35">
      <c r="A13079"/>
      <c r="E13079"/>
    </row>
    <row r="13080" spans="1:5" x14ac:dyDescent="0.35">
      <c r="A13080"/>
      <c r="E13080"/>
    </row>
    <row r="13081" spans="1:5" x14ac:dyDescent="0.35">
      <c r="A13081"/>
      <c r="E13081"/>
    </row>
    <row r="13082" spans="1:5" x14ac:dyDescent="0.35">
      <c r="A13082"/>
      <c r="E13082"/>
    </row>
    <row r="13083" spans="1:5" x14ac:dyDescent="0.35">
      <c r="A13083"/>
      <c r="E13083"/>
    </row>
    <row r="13084" spans="1:5" x14ac:dyDescent="0.35">
      <c r="A13084"/>
      <c r="E13084"/>
    </row>
    <row r="13085" spans="1:5" x14ac:dyDescent="0.35">
      <c r="A13085"/>
      <c r="E13085"/>
    </row>
    <row r="13086" spans="1:5" x14ac:dyDescent="0.35">
      <c r="A13086"/>
      <c r="E13086"/>
    </row>
    <row r="13087" spans="1:5" x14ac:dyDescent="0.35">
      <c r="A13087"/>
      <c r="E13087"/>
    </row>
    <row r="13088" spans="1:5" x14ac:dyDescent="0.35">
      <c r="A13088"/>
      <c r="E13088"/>
    </row>
    <row r="13089" spans="1:5" x14ac:dyDescent="0.35">
      <c r="A13089"/>
      <c r="E13089"/>
    </row>
    <row r="13090" spans="1:5" x14ac:dyDescent="0.35">
      <c r="A13090"/>
      <c r="E13090"/>
    </row>
    <row r="13091" spans="1:5" x14ac:dyDescent="0.35">
      <c r="A13091"/>
      <c r="E13091"/>
    </row>
    <row r="13092" spans="1:5" x14ac:dyDescent="0.35">
      <c r="A13092"/>
      <c r="E13092"/>
    </row>
    <row r="13093" spans="1:5" x14ac:dyDescent="0.35">
      <c r="A13093"/>
      <c r="E13093"/>
    </row>
    <row r="13094" spans="1:5" x14ac:dyDescent="0.35">
      <c r="A13094"/>
      <c r="E13094"/>
    </row>
    <row r="13095" spans="1:5" x14ac:dyDescent="0.35">
      <c r="A13095"/>
      <c r="E13095"/>
    </row>
    <row r="13096" spans="1:5" x14ac:dyDescent="0.35">
      <c r="A13096"/>
      <c r="E13096"/>
    </row>
    <row r="13097" spans="1:5" x14ac:dyDescent="0.35">
      <c r="A13097"/>
      <c r="E13097"/>
    </row>
    <row r="13098" spans="1:5" x14ac:dyDescent="0.35">
      <c r="A13098"/>
      <c r="E13098"/>
    </row>
    <row r="13099" spans="1:5" x14ac:dyDescent="0.35">
      <c r="A13099"/>
      <c r="E13099"/>
    </row>
    <row r="13100" spans="1:5" x14ac:dyDescent="0.35">
      <c r="A13100"/>
      <c r="E13100"/>
    </row>
    <row r="13101" spans="1:5" x14ac:dyDescent="0.35">
      <c r="A13101"/>
      <c r="E13101"/>
    </row>
    <row r="13102" spans="1:5" x14ac:dyDescent="0.35">
      <c r="A13102"/>
      <c r="E13102"/>
    </row>
    <row r="13103" spans="1:5" x14ac:dyDescent="0.35">
      <c r="A13103"/>
      <c r="E13103"/>
    </row>
    <row r="13104" spans="1:5" x14ac:dyDescent="0.35">
      <c r="A13104"/>
      <c r="E13104"/>
    </row>
    <row r="13105" spans="1:5" x14ac:dyDescent="0.35">
      <c r="A13105"/>
      <c r="E13105"/>
    </row>
    <row r="13106" spans="1:5" x14ac:dyDescent="0.35">
      <c r="A13106"/>
      <c r="E13106"/>
    </row>
    <row r="13107" spans="1:5" x14ac:dyDescent="0.35">
      <c r="A13107"/>
      <c r="E13107"/>
    </row>
    <row r="13108" spans="1:5" x14ac:dyDescent="0.35">
      <c r="A13108"/>
      <c r="E13108"/>
    </row>
    <row r="13109" spans="1:5" x14ac:dyDescent="0.35">
      <c r="A13109"/>
      <c r="E13109"/>
    </row>
    <row r="13110" spans="1:5" x14ac:dyDescent="0.35">
      <c r="A13110"/>
      <c r="E13110"/>
    </row>
    <row r="13111" spans="1:5" x14ac:dyDescent="0.35">
      <c r="A13111"/>
      <c r="E13111"/>
    </row>
    <row r="13112" spans="1:5" x14ac:dyDescent="0.35">
      <c r="A13112"/>
      <c r="E13112"/>
    </row>
    <row r="13113" spans="1:5" x14ac:dyDescent="0.35">
      <c r="A13113"/>
      <c r="E13113"/>
    </row>
    <row r="13114" spans="1:5" x14ac:dyDescent="0.35">
      <c r="A13114"/>
      <c r="E13114"/>
    </row>
    <row r="13115" spans="1:5" x14ac:dyDescent="0.35">
      <c r="A13115"/>
      <c r="E13115"/>
    </row>
    <row r="13116" spans="1:5" x14ac:dyDescent="0.35">
      <c r="A13116"/>
      <c r="E13116"/>
    </row>
    <row r="13117" spans="1:5" x14ac:dyDescent="0.35">
      <c r="A13117"/>
      <c r="E13117"/>
    </row>
    <row r="13118" spans="1:5" x14ac:dyDescent="0.35">
      <c r="A13118"/>
      <c r="E13118"/>
    </row>
    <row r="13119" spans="1:5" x14ac:dyDescent="0.35">
      <c r="A13119"/>
      <c r="E13119"/>
    </row>
    <row r="13120" spans="1:5" x14ac:dyDescent="0.35">
      <c r="A13120"/>
      <c r="E13120"/>
    </row>
    <row r="13121" spans="1:5" x14ac:dyDescent="0.35">
      <c r="A13121"/>
      <c r="E13121"/>
    </row>
    <row r="13122" spans="1:5" x14ac:dyDescent="0.35">
      <c r="A13122"/>
      <c r="E13122"/>
    </row>
    <row r="13123" spans="1:5" x14ac:dyDescent="0.35">
      <c r="A13123"/>
      <c r="E13123"/>
    </row>
    <row r="13124" spans="1:5" x14ac:dyDescent="0.35">
      <c r="A13124"/>
      <c r="E13124"/>
    </row>
    <row r="13125" spans="1:5" x14ac:dyDescent="0.35">
      <c r="A13125"/>
      <c r="E13125"/>
    </row>
    <row r="13126" spans="1:5" x14ac:dyDescent="0.35">
      <c r="A13126"/>
      <c r="E13126"/>
    </row>
    <row r="13127" spans="1:5" x14ac:dyDescent="0.35">
      <c r="A13127"/>
      <c r="E13127"/>
    </row>
    <row r="13128" spans="1:5" x14ac:dyDescent="0.35">
      <c r="A13128"/>
      <c r="E13128"/>
    </row>
    <row r="13129" spans="1:5" x14ac:dyDescent="0.35">
      <c r="A13129"/>
      <c r="E13129"/>
    </row>
    <row r="13130" spans="1:5" x14ac:dyDescent="0.35">
      <c r="A13130"/>
      <c r="E13130"/>
    </row>
    <row r="13131" spans="1:5" x14ac:dyDescent="0.35">
      <c r="A13131"/>
      <c r="E13131"/>
    </row>
    <row r="13132" spans="1:5" x14ac:dyDescent="0.35">
      <c r="A13132"/>
      <c r="E13132"/>
    </row>
    <row r="13133" spans="1:5" x14ac:dyDescent="0.35">
      <c r="A13133"/>
      <c r="E13133"/>
    </row>
    <row r="13134" spans="1:5" x14ac:dyDescent="0.35">
      <c r="A13134"/>
      <c r="E13134"/>
    </row>
    <row r="13135" spans="1:5" x14ac:dyDescent="0.35">
      <c r="A13135"/>
      <c r="E13135"/>
    </row>
    <row r="13136" spans="1:5" x14ac:dyDescent="0.35">
      <c r="A13136"/>
      <c r="E13136"/>
    </row>
    <row r="13137" spans="1:5" x14ac:dyDescent="0.35">
      <c r="A13137"/>
      <c r="E13137"/>
    </row>
    <row r="13138" spans="1:5" x14ac:dyDescent="0.35">
      <c r="A13138"/>
      <c r="E13138"/>
    </row>
    <row r="13139" spans="1:5" x14ac:dyDescent="0.35">
      <c r="A13139"/>
      <c r="E13139"/>
    </row>
    <row r="13140" spans="1:5" x14ac:dyDescent="0.35">
      <c r="A13140"/>
      <c r="E13140"/>
    </row>
    <row r="13141" spans="1:5" x14ac:dyDescent="0.35">
      <c r="A13141"/>
      <c r="E13141"/>
    </row>
    <row r="13142" spans="1:5" x14ac:dyDescent="0.35">
      <c r="A13142"/>
      <c r="E13142"/>
    </row>
    <row r="13143" spans="1:5" x14ac:dyDescent="0.35">
      <c r="A13143"/>
      <c r="E13143"/>
    </row>
    <row r="13144" spans="1:5" x14ac:dyDescent="0.35">
      <c r="A13144"/>
      <c r="E13144"/>
    </row>
    <row r="13145" spans="1:5" x14ac:dyDescent="0.35">
      <c r="A13145"/>
      <c r="E13145"/>
    </row>
    <row r="13146" spans="1:5" x14ac:dyDescent="0.35">
      <c r="A13146"/>
      <c r="E13146"/>
    </row>
    <row r="13147" spans="1:5" x14ac:dyDescent="0.35">
      <c r="A13147"/>
      <c r="E13147"/>
    </row>
    <row r="13148" spans="1:5" x14ac:dyDescent="0.35">
      <c r="A13148"/>
      <c r="E13148"/>
    </row>
    <row r="13149" spans="1:5" x14ac:dyDescent="0.35">
      <c r="A13149"/>
      <c r="E13149"/>
    </row>
    <row r="13150" spans="1:5" x14ac:dyDescent="0.35">
      <c r="A13150"/>
      <c r="E13150"/>
    </row>
    <row r="13151" spans="1:5" x14ac:dyDescent="0.35">
      <c r="A13151"/>
      <c r="E13151"/>
    </row>
    <row r="13152" spans="1:5" x14ac:dyDescent="0.35">
      <c r="A13152"/>
      <c r="E13152"/>
    </row>
    <row r="13153" spans="1:5" x14ac:dyDescent="0.35">
      <c r="A13153"/>
      <c r="E13153"/>
    </row>
    <row r="13154" spans="1:5" x14ac:dyDescent="0.35">
      <c r="A13154"/>
      <c r="E13154"/>
    </row>
    <row r="13155" spans="1:5" x14ac:dyDescent="0.35">
      <c r="A13155"/>
      <c r="E13155"/>
    </row>
    <row r="13156" spans="1:5" x14ac:dyDescent="0.35">
      <c r="A13156"/>
      <c r="E13156"/>
    </row>
    <row r="13157" spans="1:5" x14ac:dyDescent="0.35">
      <c r="A13157"/>
      <c r="E13157"/>
    </row>
    <row r="13158" spans="1:5" x14ac:dyDescent="0.35">
      <c r="A13158"/>
      <c r="E13158"/>
    </row>
    <row r="13159" spans="1:5" x14ac:dyDescent="0.35">
      <c r="A13159"/>
      <c r="E13159"/>
    </row>
    <row r="13160" spans="1:5" x14ac:dyDescent="0.35">
      <c r="A13160"/>
      <c r="E13160"/>
    </row>
    <row r="13161" spans="1:5" x14ac:dyDescent="0.35">
      <c r="A13161"/>
      <c r="E13161"/>
    </row>
    <row r="13162" spans="1:5" x14ac:dyDescent="0.35">
      <c r="A13162"/>
      <c r="E13162"/>
    </row>
    <row r="13163" spans="1:5" x14ac:dyDescent="0.35">
      <c r="A13163"/>
      <c r="E13163"/>
    </row>
    <row r="13164" spans="1:5" x14ac:dyDescent="0.35">
      <c r="A13164"/>
      <c r="E13164"/>
    </row>
    <row r="13165" spans="1:5" x14ac:dyDescent="0.35">
      <c r="A13165"/>
      <c r="E13165"/>
    </row>
    <row r="13166" spans="1:5" x14ac:dyDescent="0.35">
      <c r="A13166"/>
      <c r="E13166"/>
    </row>
    <row r="13167" spans="1:5" x14ac:dyDescent="0.35">
      <c r="A13167"/>
      <c r="E13167"/>
    </row>
    <row r="13168" spans="1:5" x14ac:dyDescent="0.35">
      <c r="A13168"/>
      <c r="E13168"/>
    </row>
    <row r="13169" spans="1:5" x14ac:dyDescent="0.35">
      <c r="A13169"/>
      <c r="E13169"/>
    </row>
    <row r="13170" spans="1:5" x14ac:dyDescent="0.35">
      <c r="A13170"/>
      <c r="E13170"/>
    </row>
    <row r="13171" spans="1:5" x14ac:dyDescent="0.35">
      <c r="A13171"/>
      <c r="E13171"/>
    </row>
    <row r="13172" spans="1:5" x14ac:dyDescent="0.35">
      <c r="A13172"/>
      <c r="E13172"/>
    </row>
    <row r="13173" spans="1:5" x14ac:dyDescent="0.35">
      <c r="A13173"/>
      <c r="E13173"/>
    </row>
    <row r="13174" spans="1:5" x14ac:dyDescent="0.35">
      <c r="A13174"/>
      <c r="E13174"/>
    </row>
    <row r="13175" spans="1:5" x14ac:dyDescent="0.35">
      <c r="A13175"/>
      <c r="E13175"/>
    </row>
    <row r="13176" spans="1:5" x14ac:dyDescent="0.35">
      <c r="A13176"/>
      <c r="E13176"/>
    </row>
    <row r="13177" spans="1:5" x14ac:dyDescent="0.35">
      <c r="A13177"/>
      <c r="E13177"/>
    </row>
    <row r="13178" spans="1:5" x14ac:dyDescent="0.35">
      <c r="A13178"/>
      <c r="E13178"/>
    </row>
    <row r="13179" spans="1:5" x14ac:dyDescent="0.35">
      <c r="A13179"/>
      <c r="E13179"/>
    </row>
    <row r="13180" spans="1:5" x14ac:dyDescent="0.35">
      <c r="A13180"/>
      <c r="E13180"/>
    </row>
    <row r="13181" spans="1:5" x14ac:dyDescent="0.35">
      <c r="A13181"/>
      <c r="E13181"/>
    </row>
    <row r="13182" spans="1:5" x14ac:dyDescent="0.35">
      <c r="A13182"/>
      <c r="E13182"/>
    </row>
    <row r="13183" spans="1:5" x14ac:dyDescent="0.35">
      <c r="A13183"/>
      <c r="E13183"/>
    </row>
    <row r="13184" spans="1:5" x14ac:dyDescent="0.35">
      <c r="A13184"/>
      <c r="E13184"/>
    </row>
    <row r="13185" spans="1:5" x14ac:dyDescent="0.35">
      <c r="A13185"/>
      <c r="E13185"/>
    </row>
    <row r="13186" spans="1:5" x14ac:dyDescent="0.35">
      <c r="A13186"/>
      <c r="E13186"/>
    </row>
    <row r="13187" spans="1:5" x14ac:dyDescent="0.35">
      <c r="A13187"/>
      <c r="E13187"/>
    </row>
    <row r="13188" spans="1:5" x14ac:dyDescent="0.35">
      <c r="A13188"/>
      <c r="E13188"/>
    </row>
    <row r="13189" spans="1:5" x14ac:dyDescent="0.35">
      <c r="A13189"/>
      <c r="E13189"/>
    </row>
    <row r="13190" spans="1:5" x14ac:dyDescent="0.35">
      <c r="A13190"/>
      <c r="E13190"/>
    </row>
    <row r="13191" spans="1:5" x14ac:dyDescent="0.35">
      <c r="A13191"/>
      <c r="E13191"/>
    </row>
    <row r="13192" spans="1:5" x14ac:dyDescent="0.35">
      <c r="A13192"/>
      <c r="E13192"/>
    </row>
    <row r="13193" spans="1:5" x14ac:dyDescent="0.35">
      <c r="A13193"/>
      <c r="E13193"/>
    </row>
    <row r="13194" spans="1:5" x14ac:dyDescent="0.35">
      <c r="A13194"/>
      <c r="E13194"/>
    </row>
    <row r="13195" spans="1:5" x14ac:dyDescent="0.35">
      <c r="A13195"/>
      <c r="E13195"/>
    </row>
    <row r="13196" spans="1:5" x14ac:dyDescent="0.35">
      <c r="A13196"/>
      <c r="E13196"/>
    </row>
    <row r="13197" spans="1:5" x14ac:dyDescent="0.35">
      <c r="A13197"/>
      <c r="E13197"/>
    </row>
    <row r="13198" spans="1:5" x14ac:dyDescent="0.35">
      <c r="A13198"/>
      <c r="E13198"/>
    </row>
    <row r="13199" spans="1:5" x14ac:dyDescent="0.35">
      <c r="A13199"/>
      <c r="E13199"/>
    </row>
    <row r="13200" spans="1:5" x14ac:dyDescent="0.35">
      <c r="A13200"/>
      <c r="E13200"/>
    </row>
    <row r="13201" spans="1:5" x14ac:dyDescent="0.35">
      <c r="A13201"/>
      <c r="E13201"/>
    </row>
    <row r="13202" spans="1:5" x14ac:dyDescent="0.35">
      <c r="A13202"/>
      <c r="E13202"/>
    </row>
    <row r="13203" spans="1:5" x14ac:dyDescent="0.35">
      <c r="A13203"/>
      <c r="E13203"/>
    </row>
    <row r="13204" spans="1:5" x14ac:dyDescent="0.35">
      <c r="A13204"/>
      <c r="E13204"/>
    </row>
    <row r="13205" spans="1:5" x14ac:dyDescent="0.35">
      <c r="A13205"/>
      <c r="E13205"/>
    </row>
    <row r="13206" spans="1:5" x14ac:dyDescent="0.35">
      <c r="A13206"/>
      <c r="E13206"/>
    </row>
    <row r="13207" spans="1:5" x14ac:dyDescent="0.35">
      <c r="A13207"/>
      <c r="E13207"/>
    </row>
    <row r="13208" spans="1:5" x14ac:dyDescent="0.35">
      <c r="A13208"/>
      <c r="E13208"/>
    </row>
    <row r="13209" spans="1:5" x14ac:dyDescent="0.35">
      <c r="A13209"/>
      <c r="E13209"/>
    </row>
    <row r="13210" spans="1:5" x14ac:dyDescent="0.35">
      <c r="A13210"/>
      <c r="E13210"/>
    </row>
    <row r="13211" spans="1:5" x14ac:dyDescent="0.35">
      <c r="A13211"/>
      <c r="E13211"/>
    </row>
    <row r="13212" spans="1:5" x14ac:dyDescent="0.35">
      <c r="A13212"/>
      <c r="E13212"/>
    </row>
    <row r="13213" spans="1:5" x14ac:dyDescent="0.35">
      <c r="A13213"/>
      <c r="E13213"/>
    </row>
    <row r="13214" spans="1:5" x14ac:dyDescent="0.35">
      <c r="A13214"/>
      <c r="E13214"/>
    </row>
    <row r="13215" spans="1:5" x14ac:dyDescent="0.35">
      <c r="A13215"/>
      <c r="E13215"/>
    </row>
    <row r="13216" spans="1:5" x14ac:dyDescent="0.35">
      <c r="A13216"/>
      <c r="E13216"/>
    </row>
    <row r="13217" spans="1:5" x14ac:dyDescent="0.35">
      <c r="A13217"/>
      <c r="E13217"/>
    </row>
    <row r="13218" spans="1:5" x14ac:dyDescent="0.35">
      <c r="A13218"/>
      <c r="E13218"/>
    </row>
    <row r="13219" spans="1:5" x14ac:dyDescent="0.35">
      <c r="A13219"/>
      <c r="E13219"/>
    </row>
    <row r="13220" spans="1:5" x14ac:dyDescent="0.35">
      <c r="A13220"/>
      <c r="E13220"/>
    </row>
    <row r="13221" spans="1:5" x14ac:dyDescent="0.35">
      <c r="A13221"/>
      <c r="E13221"/>
    </row>
    <row r="13222" spans="1:5" x14ac:dyDescent="0.35">
      <c r="A13222"/>
      <c r="E13222"/>
    </row>
    <row r="13223" spans="1:5" x14ac:dyDescent="0.35">
      <c r="A13223"/>
      <c r="E13223"/>
    </row>
    <row r="13224" spans="1:5" x14ac:dyDescent="0.35">
      <c r="A13224"/>
      <c r="E13224"/>
    </row>
    <row r="13225" spans="1:5" x14ac:dyDescent="0.35">
      <c r="A13225"/>
      <c r="E13225"/>
    </row>
    <row r="13226" spans="1:5" x14ac:dyDescent="0.35">
      <c r="A13226"/>
      <c r="E13226"/>
    </row>
    <row r="13227" spans="1:5" x14ac:dyDescent="0.35">
      <c r="A13227"/>
      <c r="E13227"/>
    </row>
    <row r="13228" spans="1:5" x14ac:dyDescent="0.35">
      <c r="A13228"/>
      <c r="E13228"/>
    </row>
    <row r="13229" spans="1:5" x14ac:dyDescent="0.35">
      <c r="A13229"/>
      <c r="E13229"/>
    </row>
    <row r="13230" spans="1:5" x14ac:dyDescent="0.35">
      <c r="A13230"/>
      <c r="E13230"/>
    </row>
    <row r="13231" spans="1:5" x14ac:dyDescent="0.35">
      <c r="A13231"/>
      <c r="E13231"/>
    </row>
    <row r="13232" spans="1:5" x14ac:dyDescent="0.35">
      <c r="A13232"/>
      <c r="E13232"/>
    </row>
    <row r="13233" spans="1:5" x14ac:dyDescent="0.35">
      <c r="A13233"/>
      <c r="E13233"/>
    </row>
    <row r="13234" spans="1:5" x14ac:dyDescent="0.35">
      <c r="A13234"/>
      <c r="E13234"/>
    </row>
    <row r="13235" spans="1:5" x14ac:dyDescent="0.35">
      <c r="A13235"/>
      <c r="E13235"/>
    </row>
    <row r="13236" spans="1:5" x14ac:dyDescent="0.35">
      <c r="A13236"/>
      <c r="E13236"/>
    </row>
    <row r="13237" spans="1:5" x14ac:dyDescent="0.35">
      <c r="A13237"/>
      <c r="E13237"/>
    </row>
    <row r="13238" spans="1:5" x14ac:dyDescent="0.35">
      <c r="A13238"/>
      <c r="E13238"/>
    </row>
    <row r="13239" spans="1:5" x14ac:dyDescent="0.35">
      <c r="A13239"/>
      <c r="E13239"/>
    </row>
    <row r="13240" spans="1:5" x14ac:dyDescent="0.35">
      <c r="A13240"/>
      <c r="E13240"/>
    </row>
    <row r="13241" spans="1:5" x14ac:dyDescent="0.35">
      <c r="A13241"/>
      <c r="E13241"/>
    </row>
    <row r="13242" spans="1:5" x14ac:dyDescent="0.35">
      <c r="A13242"/>
      <c r="E13242"/>
    </row>
    <row r="13243" spans="1:5" x14ac:dyDescent="0.35">
      <c r="A13243"/>
      <c r="E13243"/>
    </row>
    <row r="13244" spans="1:5" x14ac:dyDescent="0.35">
      <c r="A13244"/>
      <c r="E13244"/>
    </row>
    <row r="13245" spans="1:5" x14ac:dyDescent="0.35">
      <c r="A13245"/>
      <c r="E13245"/>
    </row>
    <row r="13246" spans="1:5" x14ac:dyDescent="0.35">
      <c r="A13246"/>
      <c r="E13246"/>
    </row>
    <row r="13247" spans="1:5" x14ac:dyDescent="0.35">
      <c r="A13247"/>
      <c r="E13247"/>
    </row>
    <row r="13248" spans="1:5" x14ac:dyDescent="0.35">
      <c r="A13248"/>
      <c r="E13248"/>
    </row>
    <row r="13249" spans="1:5" x14ac:dyDescent="0.35">
      <c r="A13249"/>
      <c r="E13249"/>
    </row>
    <row r="13250" spans="1:5" x14ac:dyDescent="0.35">
      <c r="A13250"/>
      <c r="E13250"/>
    </row>
    <row r="13251" spans="1:5" x14ac:dyDescent="0.35">
      <c r="A13251"/>
      <c r="E13251"/>
    </row>
    <row r="13252" spans="1:5" x14ac:dyDescent="0.35">
      <c r="A13252"/>
      <c r="E13252"/>
    </row>
    <row r="13253" spans="1:5" x14ac:dyDescent="0.35">
      <c r="A13253"/>
      <c r="E13253"/>
    </row>
    <row r="13254" spans="1:5" x14ac:dyDescent="0.35">
      <c r="A13254"/>
      <c r="E13254"/>
    </row>
    <row r="13255" spans="1:5" x14ac:dyDescent="0.35">
      <c r="A13255"/>
      <c r="E13255"/>
    </row>
    <row r="13256" spans="1:5" x14ac:dyDescent="0.35">
      <c r="A13256"/>
      <c r="E13256"/>
    </row>
    <row r="13257" spans="1:5" x14ac:dyDescent="0.35">
      <c r="A13257"/>
      <c r="E13257"/>
    </row>
    <row r="13258" spans="1:5" x14ac:dyDescent="0.35">
      <c r="A13258"/>
      <c r="E13258"/>
    </row>
    <row r="13259" spans="1:5" x14ac:dyDescent="0.35">
      <c r="A13259"/>
      <c r="E13259"/>
    </row>
    <row r="13260" spans="1:5" x14ac:dyDescent="0.35">
      <c r="A13260"/>
      <c r="E13260"/>
    </row>
    <row r="13261" spans="1:5" x14ac:dyDescent="0.35">
      <c r="A13261"/>
      <c r="E13261"/>
    </row>
    <row r="13262" spans="1:5" x14ac:dyDescent="0.35">
      <c r="A13262"/>
      <c r="E13262"/>
    </row>
    <row r="13263" spans="1:5" x14ac:dyDescent="0.35">
      <c r="A13263"/>
      <c r="E13263"/>
    </row>
    <row r="13264" spans="1:5" x14ac:dyDescent="0.35">
      <c r="A13264"/>
      <c r="E13264"/>
    </row>
    <row r="13265" spans="1:5" x14ac:dyDescent="0.35">
      <c r="A13265"/>
      <c r="E13265"/>
    </row>
    <row r="13266" spans="1:5" x14ac:dyDescent="0.35">
      <c r="A13266"/>
      <c r="E13266"/>
    </row>
    <row r="13267" spans="1:5" x14ac:dyDescent="0.35">
      <c r="A13267"/>
      <c r="E13267"/>
    </row>
    <row r="13268" spans="1:5" x14ac:dyDescent="0.35">
      <c r="A13268"/>
      <c r="E13268"/>
    </row>
    <row r="13269" spans="1:5" x14ac:dyDescent="0.35">
      <c r="A13269"/>
      <c r="E13269"/>
    </row>
    <row r="13270" spans="1:5" x14ac:dyDescent="0.35">
      <c r="A13270"/>
      <c r="E13270"/>
    </row>
    <row r="13271" spans="1:5" x14ac:dyDescent="0.35">
      <c r="A13271"/>
      <c r="E13271"/>
    </row>
    <row r="13272" spans="1:5" x14ac:dyDescent="0.35">
      <c r="A13272"/>
      <c r="E13272"/>
    </row>
    <row r="13273" spans="1:5" x14ac:dyDescent="0.35">
      <c r="A13273"/>
      <c r="E13273"/>
    </row>
    <row r="13274" spans="1:5" x14ac:dyDescent="0.35">
      <c r="A13274"/>
      <c r="E13274"/>
    </row>
    <row r="13275" spans="1:5" x14ac:dyDescent="0.35">
      <c r="A13275"/>
      <c r="E13275"/>
    </row>
    <row r="13276" spans="1:5" x14ac:dyDescent="0.35">
      <c r="A13276"/>
      <c r="E13276"/>
    </row>
    <row r="13277" spans="1:5" x14ac:dyDescent="0.35">
      <c r="A13277"/>
      <c r="E13277"/>
    </row>
    <row r="13278" spans="1:5" x14ac:dyDescent="0.35">
      <c r="A13278"/>
      <c r="E13278"/>
    </row>
    <row r="13279" spans="1:5" x14ac:dyDescent="0.35">
      <c r="A13279"/>
      <c r="E13279"/>
    </row>
    <row r="13280" spans="1:5" x14ac:dyDescent="0.35">
      <c r="A13280"/>
      <c r="E13280"/>
    </row>
    <row r="13281" spans="1:5" x14ac:dyDescent="0.35">
      <c r="A13281"/>
      <c r="E13281"/>
    </row>
    <row r="13282" spans="1:5" x14ac:dyDescent="0.35">
      <c r="A13282"/>
      <c r="E13282"/>
    </row>
    <row r="13283" spans="1:5" x14ac:dyDescent="0.35">
      <c r="A13283"/>
      <c r="E13283"/>
    </row>
    <row r="13284" spans="1:5" x14ac:dyDescent="0.35">
      <c r="A13284"/>
      <c r="E13284"/>
    </row>
    <row r="13285" spans="1:5" x14ac:dyDescent="0.35">
      <c r="A13285"/>
      <c r="E13285"/>
    </row>
    <row r="13286" spans="1:5" x14ac:dyDescent="0.35">
      <c r="A13286"/>
      <c r="E13286"/>
    </row>
    <row r="13287" spans="1:5" x14ac:dyDescent="0.35">
      <c r="A13287"/>
      <c r="E13287"/>
    </row>
    <row r="13288" spans="1:5" x14ac:dyDescent="0.35">
      <c r="A13288"/>
      <c r="E13288"/>
    </row>
    <row r="13289" spans="1:5" x14ac:dyDescent="0.35">
      <c r="A13289"/>
      <c r="E13289"/>
    </row>
    <row r="13290" spans="1:5" x14ac:dyDescent="0.35">
      <c r="A13290"/>
      <c r="E13290"/>
    </row>
    <row r="13291" spans="1:5" x14ac:dyDescent="0.35">
      <c r="A13291"/>
      <c r="E13291"/>
    </row>
    <row r="13292" spans="1:5" x14ac:dyDescent="0.35">
      <c r="A13292"/>
      <c r="E13292"/>
    </row>
    <row r="13293" spans="1:5" x14ac:dyDescent="0.35">
      <c r="A13293"/>
      <c r="E13293"/>
    </row>
    <row r="13294" spans="1:5" x14ac:dyDescent="0.35">
      <c r="A13294"/>
      <c r="E13294"/>
    </row>
    <row r="13295" spans="1:5" x14ac:dyDescent="0.35">
      <c r="A13295"/>
      <c r="E13295"/>
    </row>
    <row r="13296" spans="1:5" x14ac:dyDescent="0.35">
      <c r="A13296"/>
      <c r="E13296"/>
    </row>
    <row r="13297" spans="1:5" x14ac:dyDescent="0.35">
      <c r="A13297"/>
      <c r="E13297"/>
    </row>
    <row r="13298" spans="1:5" x14ac:dyDescent="0.35">
      <c r="A13298"/>
      <c r="E13298"/>
    </row>
    <row r="13299" spans="1:5" x14ac:dyDescent="0.35">
      <c r="A13299"/>
      <c r="E13299"/>
    </row>
    <row r="13300" spans="1:5" x14ac:dyDescent="0.35">
      <c r="A13300"/>
      <c r="E13300"/>
    </row>
    <row r="13301" spans="1:5" x14ac:dyDescent="0.35">
      <c r="A13301"/>
      <c r="E13301"/>
    </row>
    <row r="13302" spans="1:5" x14ac:dyDescent="0.35">
      <c r="A13302"/>
      <c r="E13302"/>
    </row>
    <row r="13303" spans="1:5" x14ac:dyDescent="0.35">
      <c r="A13303"/>
      <c r="E13303"/>
    </row>
    <row r="13304" spans="1:5" x14ac:dyDescent="0.35">
      <c r="A13304"/>
      <c r="E13304"/>
    </row>
    <row r="13305" spans="1:5" x14ac:dyDescent="0.35">
      <c r="A13305"/>
      <c r="E13305"/>
    </row>
    <row r="13306" spans="1:5" x14ac:dyDescent="0.35">
      <c r="A13306"/>
      <c r="E13306"/>
    </row>
    <row r="13307" spans="1:5" x14ac:dyDescent="0.35">
      <c r="A13307"/>
      <c r="E13307"/>
    </row>
    <row r="13308" spans="1:5" x14ac:dyDescent="0.35">
      <c r="A13308"/>
      <c r="E13308"/>
    </row>
    <row r="13309" spans="1:5" x14ac:dyDescent="0.35">
      <c r="A13309"/>
      <c r="E13309"/>
    </row>
    <row r="13310" spans="1:5" x14ac:dyDescent="0.35">
      <c r="A13310"/>
      <c r="E13310"/>
    </row>
    <row r="13311" spans="1:5" x14ac:dyDescent="0.35">
      <c r="A13311"/>
      <c r="E13311"/>
    </row>
    <row r="13312" spans="1:5" x14ac:dyDescent="0.35">
      <c r="A13312"/>
      <c r="E13312"/>
    </row>
    <row r="13313" spans="1:5" x14ac:dyDescent="0.35">
      <c r="A13313"/>
      <c r="E13313"/>
    </row>
    <row r="13314" spans="1:5" x14ac:dyDescent="0.35">
      <c r="A13314"/>
      <c r="E13314"/>
    </row>
    <row r="13315" spans="1:5" x14ac:dyDescent="0.35">
      <c r="A13315"/>
      <c r="E13315"/>
    </row>
    <row r="13316" spans="1:5" x14ac:dyDescent="0.35">
      <c r="A13316"/>
      <c r="E13316"/>
    </row>
    <row r="13317" spans="1:5" x14ac:dyDescent="0.35">
      <c r="A13317"/>
      <c r="E13317"/>
    </row>
    <row r="13318" spans="1:5" x14ac:dyDescent="0.35">
      <c r="A13318"/>
      <c r="E13318"/>
    </row>
    <row r="13319" spans="1:5" x14ac:dyDescent="0.35">
      <c r="A13319"/>
      <c r="E13319"/>
    </row>
    <row r="13320" spans="1:5" x14ac:dyDescent="0.35">
      <c r="A13320"/>
      <c r="E13320"/>
    </row>
    <row r="13321" spans="1:5" x14ac:dyDescent="0.35">
      <c r="A13321"/>
      <c r="E13321"/>
    </row>
    <row r="13322" spans="1:5" x14ac:dyDescent="0.35">
      <c r="A13322"/>
      <c r="E13322"/>
    </row>
    <row r="13323" spans="1:5" x14ac:dyDescent="0.35">
      <c r="A13323"/>
      <c r="E13323"/>
    </row>
    <row r="13324" spans="1:5" x14ac:dyDescent="0.35">
      <c r="A13324"/>
      <c r="E13324"/>
    </row>
    <row r="13325" spans="1:5" x14ac:dyDescent="0.35">
      <c r="A13325"/>
      <c r="E13325"/>
    </row>
    <row r="13326" spans="1:5" x14ac:dyDescent="0.35">
      <c r="A13326"/>
      <c r="E13326"/>
    </row>
    <row r="13327" spans="1:5" x14ac:dyDescent="0.35">
      <c r="A13327"/>
      <c r="E13327"/>
    </row>
    <row r="13328" spans="1:5" x14ac:dyDescent="0.35">
      <c r="A13328"/>
      <c r="E13328"/>
    </row>
    <row r="13329" spans="1:5" x14ac:dyDescent="0.35">
      <c r="A13329"/>
      <c r="E13329"/>
    </row>
    <row r="13330" spans="1:5" x14ac:dyDescent="0.35">
      <c r="A13330"/>
      <c r="E13330"/>
    </row>
    <row r="13331" spans="1:5" x14ac:dyDescent="0.35">
      <c r="A13331"/>
      <c r="E13331"/>
    </row>
    <row r="13332" spans="1:5" x14ac:dyDescent="0.35">
      <c r="A13332"/>
      <c r="E13332"/>
    </row>
    <row r="13333" spans="1:5" x14ac:dyDescent="0.35">
      <c r="A13333"/>
      <c r="E13333"/>
    </row>
    <row r="13334" spans="1:5" x14ac:dyDescent="0.35">
      <c r="A13334"/>
      <c r="E13334"/>
    </row>
    <row r="13335" spans="1:5" x14ac:dyDescent="0.35">
      <c r="A13335"/>
      <c r="E13335"/>
    </row>
    <row r="13336" spans="1:5" x14ac:dyDescent="0.35">
      <c r="A13336"/>
      <c r="E13336"/>
    </row>
    <row r="13337" spans="1:5" x14ac:dyDescent="0.35">
      <c r="A13337"/>
      <c r="E13337"/>
    </row>
    <row r="13338" spans="1:5" x14ac:dyDescent="0.35">
      <c r="A13338"/>
      <c r="E13338"/>
    </row>
    <row r="13339" spans="1:5" x14ac:dyDescent="0.35">
      <c r="A13339"/>
      <c r="E13339"/>
    </row>
    <row r="13340" spans="1:5" x14ac:dyDescent="0.35">
      <c r="A13340"/>
      <c r="E13340"/>
    </row>
    <row r="13341" spans="1:5" x14ac:dyDescent="0.35">
      <c r="A13341"/>
      <c r="E13341"/>
    </row>
    <row r="13342" spans="1:5" x14ac:dyDescent="0.35">
      <c r="A13342"/>
      <c r="E13342"/>
    </row>
    <row r="13343" spans="1:5" x14ac:dyDescent="0.35">
      <c r="A13343"/>
      <c r="E13343"/>
    </row>
    <row r="13344" spans="1:5" x14ac:dyDescent="0.35">
      <c r="A13344"/>
      <c r="E13344"/>
    </row>
    <row r="13345" spans="1:5" x14ac:dyDescent="0.35">
      <c r="A13345"/>
      <c r="E13345"/>
    </row>
    <row r="13346" spans="1:5" x14ac:dyDescent="0.35">
      <c r="A13346"/>
      <c r="E13346"/>
    </row>
    <row r="13347" spans="1:5" x14ac:dyDescent="0.35">
      <c r="A13347"/>
      <c r="E13347"/>
    </row>
    <row r="13348" spans="1:5" x14ac:dyDescent="0.35">
      <c r="A13348"/>
      <c r="E13348"/>
    </row>
    <row r="13349" spans="1:5" x14ac:dyDescent="0.35">
      <c r="A13349"/>
      <c r="E13349"/>
    </row>
    <row r="13350" spans="1:5" x14ac:dyDescent="0.35">
      <c r="A13350"/>
      <c r="E13350"/>
    </row>
    <row r="13351" spans="1:5" x14ac:dyDescent="0.35">
      <c r="A13351"/>
      <c r="E13351"/>
    </row>
    <row r="13352" spans="1:5" x14ac:dyDescent="0.35">
      <c r="A13352"/>
      <c r="E13352"/>
    </row>
    <row r="13353" spans="1:5" x14ac:dyDescent="0.35">
      <c r="A13353"/>
      <c r="E13353"/>
    </row>
    <row r="13354" spans="1:5" x14ac:dyDescent="0.35">
      <c r="A13354"/>
      <c r="E13354"/>
    </row>
    <row r="13355" spans="1:5" x14ac:dyDescent="0.35">
      <c r="A13355"/>
      <c r="E13355"/>
    </row>
    <row r="13356" spans="1:5" x14ac:dyDescent="0.35">
      <c r="A13356"/>
      <c r="E13356"/>
    </row>
    <row r="13357" spans="1:5" x14ac:dyDescent="0.35">
      <c r="A13357"/>
      <c r="E13357"/>
    </row>
    <row r="13358" spans="1:5" x14ac:dyDescent="0.35">
      <c r="A13358"/>
      <c r="E13358"/>
    </row>
    <row r="13359" spans="1:5" x14ac:dyDescent="0.35">
      <c r="A13359"/>
      <c r="E13359"/>
    </row>
    <row r="13360" spans="1:5" x14ac:dyDescent="0.35">
      <c r="A13360"/>
      <c r="E13360"/>
    </row>
    <row r="13361" spans="1:5" x14ac:dyDescent="0.35">
      <c r="A13361"/>
      <c r="E13361"/>
    </row>
    <row r="13362" spans="1:5" x14ac:dyDescent="0.35">
      <c r="A13362"/>
      <c r="E13362"/>
    </row>
    <row r="13363" spans="1:5" x14ac:dyDescent="0.35">
      <c r="A13363"/>
      <c r="E13363"/>
    </row>
    <row r="13364" spans="1:5" x14ac:dyDescent="0.35">
      <c r="A13364"/>
      <c r="E13364"/>
    </row>
    <row r="13365" spans="1:5" x14ac:dyDescent="0.35">
      <c r="A13365"/>
      <c r="E13365"/>
    </row>
    <row r="13366" spans="1:5" x14ac:dyDescent="0.35">
      <c r="A13366"/>
      <c r="E13366"/>
    </row>
    <row r="13367" spans="1:5" x14ac:dyDescent="0.35">
      <c r="A13367"/>
      <c r="E13367"/>
    </row>
    <row r="13368" spans="1:5" x14ac:dyDescent="0.35">
      <c r="A13368"/>
      <c r="E13368"/>
    </row>
    <row r="13369" spans="1:5" x14ac:dyDescent="0.35">
      <c r="A13369"/>
      <c r="E13369"/>
    </row>
    <row r="13370" spans="1:5" x14ac:dyDescent="0.35">
      <c r="A13370"/>
      <c r="E13370"/>
    </row>
    <row r="13371" spans="1:5" x14ac:dyDescent="0.35">
      <c r="A13371"/>
      <c r="E13371"/>
    </row>
    <row r="13372" spans="1:5" x14ac:dyDescent="0.35">
      <c r="A13372"/>
      <c r="E13372"/>
    </row>
    <row r="13373" spans="1:5" x14ac:dyDescent="0.35">
      <c r="A13373"/>
      <c r="E13373"/>
    </row>
    <row r="13374" spans="1:5" x14ac:dyDescent="0.35">
      <c r="A13374"/>
      <c r="E13374"/>
    </row>
    <row r="13375" spans="1:5" x14ac:dyDescent="0.35">
      <c r="A13375"/>
      <c r="E13375"/>
    </row>
    <row r="13376" spans="1:5" x14ac:dyDescent="0.35">
      <c r="A13376"/>
      <c r="E13376"/>
    </row>
    <row r="13377" spans="1:5" x14ac:dyDescent="0.35">
      <c r="A13377"/>
      <c r="E13377"/>
    </row>
    <row r="13378" spans="1:5" x14ac:dyDescent="0.35">
      <c r="A13378"/>
      <c r="E13378"/>
    </row>
    <row r="13379" spans="1:5" x14ac:dyDescent="0.35">
      <c r="A13379"/>
      <c r="E13379"/>
    </row>
    <row r="13380" spans="1:5" x14ac:dyDescent="0.35">
      <c r="A13380"/>
      <c r="E13380"/>
    </row>
    <row r="13381" spans="1:5" x14ac:dyDescent="0.35">
      <c r="A13381"/>
      <c r="E13381"/>
    </row>
    <row r="13382" spans="1:5" x14ac:dyDescent="0.35">
      <c r="A13382"/>
      <c r="E13382"/>
    </row>
    <row r="13383" spans="1:5" x14ac:dyDescent="0.35">
      <c r="A13383"/>
      <c r="E13383"/>
    </row>
    <row r="13384" spans="1:5" x14ac:dyDescent="0.35">
      <c r="A13384"/>
      <c r="E13384"/>
    </row>
    <row r="13385" spans="1:5" x14ac:dyDescent="0.35">
      <c r="A13385"/>
      <c r="E13385"/>
    </row>
    <row r="13386" spans="1:5" x14ac:dyDescent="0.35">
      <c r="A13386"/>
      <c r="E13386"/>
    </row>
    <row r="13387" spans="1:5" x14ac:dyDescent="0.35">
      <c r="A13387"/>
      <c r="E13387"/>
    </row>
    <row r="13388" spans="1:5" x14ac:dyDescent="0.35">
      <c r="A13388"/>
      <c r="E13388"/>
    </row>
    <row r="13389" spans="1:5" x14ac:dyDescent="0.35">
      <c r="A13389"/>
      <c r="E13389"/>
    </row>
    <row r="13390" spans="1:5" x14ac:dyDescent="0.35">
      <c r="A13390"/>
      <c r="E13390"/>
    </row>
    <row r="13391" spans="1:5" x14ac:dyDescent="0.35">
      <c r="A13391"/>
      <c r="E13391"/>
    </row>
    <row r="13392" spans="1:5" x14ac:dyDescent="0.35">
      <c r="A13392"/>
      <c r="E13392"/>
    </row>
    <row r="13393" spans="1:5" x14ac:dyDescent="0.35">
      <c r="A13393"/>
      <c r="E13393"/>
    </row>
    <row r="13394" spans="1:5" x14ac:dyDescent="0.35">
      <c r="A13394"/>
      <c r="E13394"/>
    </row>
    <row r="13395" spans="1:5" x14ac:dyDescent="0.35">
      <c r="A13395"/>
      <c r="E13395"/>
    </row>
    <row r="13396" spans="1:5" x14ac:dyDescent="0.35">
      <c r="A13396"/>
      <c r="E13396"/>
    </row>
    <row r="13397" spans="1:5" x14ac:dyDescent="0.35">
      <c r="A13397"/>
      <c r="E13397"/>
    </row>
    <row r="13398" spans="1:5" x14ac:dyDescent="0.35">
      <c r="A13398"/>
      <c r="E13398"/>
    </row>
    <row r="13399" spans="1:5" x14ac:dyDescent="0.35">
      <c r="A13399"/>
      <c r="E13399"/>
    </row>
    <row r="13400" spans="1:5" x14ac:dyDescent="0.35">
      <c r="A13400"/>
      <c r="E13400"/>
    </row>
    <row r="13401" spans="1:5" x14ac:dyDescent="0.35">
      <c r="A13401"/>
      <c r="E13401"/>
    </row>
    <row r="13402" spans="1:5" x14ac:dyDescent="0.35">
      <c r="A13402"/>
      <c r="E13402"/>
    </row>
    <row r="13403" spans="1:5" x14ac:dyDescent="0.35">
      <c r="A13403"/>
      <c r="E13403"/>
    </row>
    <row r="13404" spans="1:5" x14ac:dyDescent="0.35">
      <c r="A13404"/>
      <c r="E13404"/>
    </row>
    <row r="13405" spans="1:5" x14ac:dyDescent="0.35">
      <c r="A13405"/>
      <c r="E13405"/>
    </row>
    <row r="13406" spans="1:5" x14ac:dyDescent="0.35">
      <c r="A13406"/>
      <c r="E13406"/>
    </row>
    <row r="13407" spans="1:5" x14ac:dyDescent="0.35">
      <c r="A13407"/>
      <c r="E13407"/>
    </row>
    <row r="13408" spans="1:5" x14ac:dyDescent="0.35">
      <c r="A13408"/>
      <c r="E13408"/>
    </row>
    <row r="13409" spans="1:5" x14ac:dyDescent="0.35">
      <c r="A13409"/>
      <c r="E13409"/>
    </row>
    <row r="13410" spans="1:5" x14ac:dyDescent="0.35">
      <c r="A13410"/>
      <c r="E13410"/>
    </row>
    <row r="13411" spans="1:5" x14ac:dyDescent="0.35">
      <c r="A13411"/>
      <c r="E13411"/>
    </row>
    <row r="13412" spans="1:5" x14ac:dyDescent="0.35">
      <c r="A13412"/>
      <c r="E13412"/>
    </row>
    <row r="13413" spans="1:5" x14ac:dyDescent="0.35">
      <c r="A13413"/>
      <c r="E13413"/>
    </row>
    <row r="13414" spans="1:5" x14ac:dyDescent="0.35">
      <c r="A13414"/>
      <c r="E13414"/>
    </row>
    <row r="13415" spans="1:5" x14ac:dyDescent="0.35">
      <c r="A13415"/>
      <c r="E13415"/>
    </row>
    <row r="13416" spans="1:5" x14ac:dyDescent="0.35">
      <c r="A13416"/>
      <c r="E13416"/>
    </row>
    <row r="13417" spans="1:5" x14ac:dyDescent="0.35">
      <c r="A13417"/>
      <c r="E13417"/>
    </row>
    <row r="13418" spans="1:5" x14ac:dyDescent="0.35">
      <c r="A13418"/>
      <c r="E13418"/>
    </row>
    <row r="13419" spans="1:5" x14ac:dyDescent="0.35">
      <c r="A13419"/>
      <c r="E13419"/>
    </row>
    <row r="13420" spans="1:5" x14ac:dyDescent="0.35">
      <c r="A13420"/>
      <c r="E13420"/>
    </row>
    <row r="13421" spans="1:5" x14ac:dyDescent="0.35">
      <c r="A13421"/>
      <c r="E13421"/>
    </row>
    <row r="13422" spans="1:5" x14ac:dyDescent="0.35">
      <c r="A13422"/>
      <c r="E13422"/>
    </row>
    <row r="13423" spans="1:5" x14ac:dyDescent="0.35">
      <c r="A13423"/>
      <c r="E13423"/>
    </row>
    <row r="13424" spans="1:5" x14ac:dyDescent="0.35">
      <c r="A13424"/>
      <c r="E13424"/>
    </row>
    <row r="13425" spans="1:5" x14ac:dyDescent="0.35">
      <c r="A13425"/>
      <c r="E13425"/>
    </row>
    <row r="13426" spans="1:5" x14ac:dyDescent="0.35">
      <c r="A13426"/>
      <c r="E13426"/>
    </row>
    <row r="13427" spans="1:5" x14ac:dyDescent="0.35">
      <c r="A13427"/>
      <c r="E13427"/>
    </row>
    <row r="13428" spans="1:5" x14ac:dyDescent="0.35">
      <c r="A13428"/>
      <c r="E13428"/>
    </row>
    <row r="13429" spans="1:5" x14ac:dyDescent="0.35">
      <c r="A13429"/>
      <c r="E13429"/>
    </row>
    <row r="13430" spans="1:5" x14ac:dyDescent="0.35">
      <c r="A13430"/>
      <c r="E13430"/>
    </row>
    <row r="13431" spans="1:5" x14ac:dyDescent="0.35">
      <c r="A13431"/>
      <c r="E13431"/>
    </row>
    <row r="13432" spans="1:5" x14ac:dyDescent="0.35">
      <c r="A13432"/>
      <c r="E13432"/>
    </row>
    <row r="13433" spans="1:5" x14ac:dyDescent="0.35">
      <c r="A13433"/>
      <c r="E13433"/>
    </row>
    <row r="13434" spans="1:5" x14ac:dyDescent="0.35">
      <c r="A13434"/>
      <c r="E13434"/>
    </row>
    <row r="13435" spans="1:5" x14ac:dyDescent="0.35">
      <c r="A13435"/>
      <c r="E13435"/>
    </row>
    <row r="13436" spans="1:5" x14ac:dyDescent="0.35">
      <c r="A13436"/>
      <c r="E13436"/>
    </row>
    <row r="13437" spans="1:5" x14ac:dyDescent="0.35">
      <c r="A13437"/>
      <c r="E13437"/>
    </row>
    <row r="13438" spans="1:5" x14ac:dyDescent="0.35">
      <c r="A13438"/>
      <c r="E13438"/>
    </row>
    <row r="13439" spans="1:5" x14ac:dyDescent="0.35">
      <c r="A13439"/>
      <c r="E13439"/>
    </row>
    <row r="13440" spans="1:5" x14ac:dyDescent="0.35">
      <c r="A13440"/>
      <c r="E13440"/>
    </row>
    <row r="13441" spans="1:5" x14ac:dyDescent="0.35">
      <c r="A13441"/>
      <c r="E13441"/>
    </row>
    <row r="13442" spans="1:5" x14ac:dyDescent="0.35">
      <c r="A13442"/>
      <c r="E13442"/>
    </row>
    <row r="13443" spans="1:5" x14ac:dyDescent="0.35">
      <c r="A13443"/>
      <c r="E13443"/>
    </row>
    <row r="13444" spans="1:5" x14ac:dyDescent="0.35">
      <c r="A13444"/>
      <c r="E13444"/>
    </row>
    <row r="13445" spans="1:5" x14ac:dyDescent="0.35">
      <c r="A13445"/>
      <c r="E13445"/>
    </row>
    <row r="13446" spans="1:5" x14ac:dyDescent="0.35">
      <c r="A13446"/>
      <c r="E13446"/>
    </row>
    <row r="13447" spans="1:5" x14ac:dyDescent="0.35">
      <c r="A13447"/>
      <c r="E13447"/>
    </row>
    <row r="13448" spans="1:5" x14ac:dyDescent="0.35">
      <c r="A13448"/>
      <c r="E13448"/>
    </row>
    <row r="13449" spans="1:5" x14ac:dyDescent="0.35">
      <c r="A13449"/>
      <c r="E13449"/>
    </row>
    <row r="13450" spans="1:5" x14ac:dyDescent="0.35">
      <c r="A13450"/>
      <c r="E13450"/>
    </row>
    <row r="13451" spans="1:5" x14ac:dyDescent="0.35">
      <c r="A13451"/>
      <c r="E13451"/>
    </row>
    <row r="13452" spans="1:5" x14ac:dyDescent="0.35">
      <c r="A13452"/>
      <c r="E13452"/>
    </row>
    <row r="13453" spans="1:5" x14ac:dyDescent="0.35">
      <c r="A13453"/>
      <c r="E13453"/>
    </row>
    <row r="13454" spans="1:5" x14ac:dyDescent="0.35">
      <c r="A13454"/>
      <c r="E13454"/>
    </row>
    <row r="13455" spans="1:5" x14ac:dyDescent="0.35">
      <c r="A13455"/>
      <c r="E13455"/>
    </row>
    <row r="13456" spans="1:5" x14ac:dyDescent="0.35">
      <c r="A13456"/>
      <c r="E13456"/>
    </row>
    <row r="13457" spans="1:5" x14ac:dyDescent="0.35">
      <c r="A13457"/>
      <c r="E13457"/>
    </row>
    <row r="13458" spans="1:5" x14ac:dyDescent="0.35">
      <c r="A13458"/>
      <c r="E13458"/>
    </row>
    <row r="13459" spans="1:5" x14ac:dyDescent="0.35">
      <c r="A13459"/>
      <c r="E13459"/>
    </row>
    <row r="13460" spans="1:5" x14ac:dyDescent="0.35">
      <c r="A13460"/>
      <c r="E13460"/>
    </row>
    <row r="13461" spans="1:5" x14ac:dyDescent="0.35">
      <c r="A13461"/>
      <c r="E13461"/>
    </row>
    <row r="13462" spans="1:5" x14ac:dyDescent="0.35">
      <c r="A13462"/>
      <c r="E13462"/>
    </row>
    <row r="13463" spans="1:5" x14ac:dyDescent="0.35">
      <c r="A13463"/>
      <c r="E13463"/>
    </row>
    <row r="13464" spans="1:5" x14ac:dyDescent="0.35">
      <c r="A13464"/>
      <c r="E13464"/>
    </row>
    <row r="13465" spans="1:5" x14ac:dyDescent="0.35">
      <c r="A13465"/>
      <c r="E13465"/>
    </row>
    <row r="13466" spans="1:5" x14ac:dyDescent="0.35">
      <c r="A13466"/>
      <c r="E13466"/>
    </row>
    <row r="13467" spans="1:5" x14ac:dyDescent="0.35">
      <c r="A13467"/>
      <c r="E13467"/>
    </row>
    <row r="13468" spans="1:5" x14ac:dyDescent="0.35">
      <c r="A13468"/>
      <c r="E13468"/>
    </row>
    <row r="13469" spans="1:5" x14ac:dyDescent="0.35">
      <c r="A13469"/>
      <c r="E13469"/>
    </row>
    <row r="13470" spans="1:5" x14ac:dyDescent="0.35">
      <c r="A13470"/>
      <c r="E13470"/>
    </row>
    <row r="13471" spans="1:5" x14ac:dyDescent="0.35">
      <c r="A13471"/>
      <c r="E13471"/>
    </row>
    <row r="13472" spans="1:5" x14ac:dyDescent="0.35">
      <c r="A13472"/>
      <c r="E13472"/>
    </row>
    <row r="13473" spans="1:5" x14ac:dyDescent="0.35">
      <c r="A13473"/>
      <c r="E13473"/>
    </row>
    <row r="13474" spans="1:5" x14ac:dyDescent="0.35">
      <c r="A13474"/>
      <c r="E13474"/>
    </row>
    <row r="13475" spans="1:5" x14ac:dyDescent="0.35">
      <c r="A13475"/>
      <c r="E13475"/>
    </row>
    <row r="13476" spans="1:5" x14ac:dyDescent="0.35">
      <c r="A13476"/>
      <c r="E13476"/>
    </row>
    <row r="13477" spans="1:5" x14ac:dyDescent="0.35">
      <c r="A13477"/>
      <c r="E13477"/>
    </row>
    <row r="13478" spans="1:5" x14ac:dyDescent="0.35">
      <c r="A13478"/>
      <c r="E13478"/>
    </row>
    <row r="13479" spans="1:5" x14ac:dyDescent="0.35">
      <c r="A13479"/>
      <c r="E13479"/>
    </row>
    <row r="13480" spans="1:5" x14ac:dyDescent="0.35">
      <c r="A13480"/>
      <c r="E13480"/>
    </row>
    <row r="13481" spans="1:5" x14ac:dyDescent="0.35">
      <c r="A13481"/>
      <c r="E13481"/>
    </row>
    <row r="13482" spans="1:5" x14ac:dyDescent="0.35">
      <c r="A13482"/>
      <c r="E13482"/>
    </row>
    <row r="13483" spans="1:5" x14ac:dyDescent="0.35">
      <c r="A13483"/>
      <c r="E13483"/>
    </row>
    <row r="13484" spans="1:5" x14ac:dyDescent="0.35">
      <c r="A13484"/>
      <c r="E13484"/>
    </row>
    <row r="13485" spans="1:5" x14ac:dyDescent="0.35">
      <c r="A13485"/>
      <c r="E13485"/>
    </row>
    <row r="13486" spans="1:5" x14ac:dyDescent="0.35">
      <c r="A13486"/>
      <c r="E13486"/>
    </row>
    <row r="13487" spans="1:5" x14ac:dyDescent="0.35">
      <c r="A13487"/>
      <c r="E13487"/>
    </row>
    <row r="13488" spans="1:5" x14ac:dyDescent="0.35">
      <c r="A13488"/>
      <c r="E13488"/>
    </row>
    <row r="13489" spans="1:5" x14ac:dyDescent="0.35">
      <c r="A13489"/>
      <c r="E13489"/>
    </row>
    <row r="13490" spans="1:5" x14ac:dyDescent="0.35">
      <c r="A13490"/>
      <c r="E13490"/>
    </row>
    <row r="13491" spans="1:5" x14ac:dyDescent="0.35">
      <c r="A13491"/>
      <c r="E13491"/>
    </row>
    <row r="13492" spans="1:5" x14ac:dyDescent="0.35">
      <c r="A13492"/>
      <c r="E13492"/>
    </row>
    <row r="13493" spans="1:5" x14ac:dyDescent="0.35">
      <c r="A13493"/>
      <c r="E13493"/>
    </row>
    <row r="13494" spans="1:5" x14ac:dyDescent="0.35">
      <c r="A13494"/>
      <c r="E13494"/>
    </row>
    <row r="13495" spans="1:5" x14ac:dyDescent="0.35">
      <c r="A13495"/>
      <c r="E13495"/>
    </row>
    <row r="13496" spans="1:5" x14ac:dyDescent="0.35">
      <c r="A13496"/>
      <c r="E13496"/>
    </row>
    <row r="13497" spans="1:5" x14ac:dyDescent="0.35">
      <c r="A13497"/>
      <c r="E13497"/>
    </row>
    <row r="13498" spans="1:5" x14ac:dyDescent="0.35">
      <c r="A13498"/>
      <c r="E13498"/>
    </row>
    <row r="13499" spans="1:5" x14ac:dyDescent="0.35">
      <c r="A13499"/>
      <c r="E13499"/>
    </row>
    <row r="13500" spans="1:5" x14ac:dyDescent="0.35">
      <c r="A13500"/>
      <c r="E13500"/>
    </row>
    <row r="13501" spans="1:5" x14ac:dyDescent="0.35">
      <c r="A13501"/>
      <c r="E13501"/>
    </row>
    <row r="13502" spans="1:5" x14ac:dyDescent="0.35">
      <c r="A13502"/>
      <c r="E13502"/>
    </row>
    <row r="13503" spans="1:5" x14ac:dyDescent="0.35">
      <c r="A13503"/>
      <c r="E13503"/>
    </row>
    <row r="13504" spans="1:5" x14ac:dyDescent="0.35">
      <c r="A13504"/>
      <c r="E13504"/>
    </row>
    <row r="13505" spans="1:5" x14ac:dyDescent="0.35">
      <c r="A13505"/>
      <c r="E13505"/>
    </row>
    <row r="13506" spans="1:5" x14ac:dyDescent="0.35">
      <c r="A13506"/>
      <c r="E13506"/>
    </row>
    <row r="13507" spans="1:5" x14ac:dyDescent="0.35">
      <c r="A13507"/>
      <c r="E13507"/>
    </row>
    <row r="13508" spans="1:5" x14ac:dyDescent="0.35">
      <c r="A13508"/>
      <c r="E13508"/>
    </row>
    <row r="13509" spans="1:5" x14ac:dyDescent="0.35">
      <c r="A13509"/>
      <c r="E13509"/>
    </row>
    <row r="13510" spans="1:5" x14ac:dyDescent="0.35">
      <c r="A13510"/>
      <c r="E13510"/>
    </row>
    <row r="13511" spans="1:5" x14ac:dyDescent="0.35">
      <c r="A13511"/>
      <c r="E13511"/>
    </row>
    <row r="13512" spans="1:5" x14ac:dyDescent="0.35">
      <c r="A13512"/>
      <c r="E13512"/>
    </row>
    <row r="13513" spans="1:5" x14ac:dyDescent="0.35">
      <c r="A13513"/>
      <c r="E13513"/>
    </row>
    <row r="13514" spans="1:5" x14ac:dyDescent="0.35">
      <c r="A13514"/>
      <c r="E13514"/>
    </row>
    <row r="13515" spans="1:5" x14ac:dyDescent="0.35">
      <c r="A13515"/>
      <c r="E13515"/>
    </row>
    <row r="13516" spans="1:5" x14ac:dyDescent="0.35">
      <c r="A13516"/>
      <c r="E13516"/>
    </row>
    <row r="13517" spans="1:5" x14ac:dyDescent="0.35">
      <c r="A13517"/>
      <c r="E13517"/>
    </row>
    <row r="13518" spans="1:5" x14ac:dyDescent="0.35">
      <c r="A13518"/>
      <c r="E13518"/>
    </row>
    <row r="13519" spans="1:5" x14ac:dyDescent="0.35">
      <c r="A13519"/>
      <c r="E13519"/>
    </row>
    <row r="13520" spans="1:5" x14ac:dyDescent="0.35">
      <c r="A13520"/>
      <c r="E13520"/>
    </row>
    <row r="13521" spans="1:5" x14ac:dyDescent="0.35">
      <c r="A13521"/>
      <c r="E13521"/>
    </row>
    <row r="13522" spans="1:5" x14ac:dyDescent="0.35">
      <c r="A13522"/>
      <c r="E13522"/>
    </row>
    <row r="13523" spans="1:5" x14ac:dyDescent="0.35">
      <c r="A13523"/>
      <c r="E13523"/>
    </row>
    <row r="13524" spans="1:5" x14ac:dyDescent="0.35">
      <c r="A13524"/>
      <c r="E13524"/>
    </row>
    <row r="13525" spans="1:5" x14ac:dyDescent="0.35">
      <c r="A13525"/>
      <c r="E13525"/>
    </row>
    <row r="13526" spans="1:5" x14ac:dyDescent="0.35">
      <c r="A13526"/>
      <c r="E13526"/>
    </row>
    <row r="13527" spans="1:5" x14ac:dyDescent="0.35">
      <c r="A13527"/>
      <c r="E13527"/>
    </row>
    <row r="13528" spans="1:5" x14ac:dyDescent="0.35">
      <c r="A13528"/>
      <c r="E13528"/>
    </row>
    <row r="13529" spans="1:5" x14ac:dyDescent="0.35">
      <c r="A13529"/>
      <c r="E13529"/>
    </row>
    <row r="13530" spans="1:5" x14ac:dyDescent="0.35">
      <c r="A13530"/>
      <c r="E13530"/>
    </row>
    <row r="13531" spans="1:5" x14ac:dyDescent="0.35">
      <c r="A13531"/>
      <c r="E13531"/>
    </row>
    <row r="13532" spans="1:5" x14ac:dyDescent="0.35">
      <c r="A13532"/>
      <c r="E13532"/>
    </row>
    <row r="13533" spans="1:5" x14ac:dyDescent="0.35">
      <c r="A13533"/>
      <c r="E13533"/>
    </row>
    <row r="13534" spans="1:5" x14ac:dyDescent="0.35">
      <c r="A13534"/>
      <c r="E13534"/>
    </row>
    <row r="13535" spans="1:5" x14ac:dyDescent="0.35">
      <c r="A13535"/>
      <c r="E13535"/>
    </row>
    <row r="13536" spans="1:5" x14ac:dyDescent="0.35">
      <c r="A13536"/>
      <c r="E13536"/>
    </row>
    <row r="13537" spans="1:5" x14ac:dyDescent="0.35">
      <c r="A13537"/>
      <c r="E13537"/>
    </row>
    <row r="13538" spans="1:5" x14ac:dyDescent="0.35">
      <c r="A13538"/>
      <c r="E13538"/>
    </row>
    <row r="13539" spans="1:5" x14ac:dyDescent="0.35">
      <c r="A13539"/>
      <c r="E13539"/>
    </row>
    <row r="13540" spans="1:5" x14ac:dyDescent="0.35">
      <c r="A13540"/>
      <c r="E13540"/>
    </row>
    <row r="13541" spans="1:5" x14ac:dyDescent="0.35">
      <c r="A13541"/>
      <c r="E13541"/>
    </row>
    <row r="13542" spans="1:5" x14ac:dyDescent="0.35">
      <c r="A13542"/>
      <c r="E13542"/>
    </row>
    <row r="13543" spans="1:5" x14ac:dyDescent="0.35">
      <c r="A13543"/>
      <c r="E13543"/>
    </row>
    <row r="13544" spans="1:5" x14ac:dyDescent="0.35">
      <c r="A13544"/>
      <c r="E13544"/>
    </row>
    <row r="13545" spans="1:5" x14ac:dyDescent="0.35">
      <c r="A13545"/>
      <c r="E13545"/>
    </row>
    <row r="13546" spans="1:5" x14ac:dyDescent="0.35">
      <c r="A13546"/>
      <c r="E13546"/>
    </row>
    <row r="13547" spans="1:5" x14ac:dyDescent="0.35">
      <c r="A13547"/>
      <c r="E13547"/>
    </row>
    <row r="13548" spans="1:5" x14ac:dyDescent="0.35">
      <c r="A13548"/>
      <c r="E13548"/>
    </row>
    <row r="13549" spans="1:5" x14ac:dyDescent="0.35">
      <c r="A13549"/>
      <c r="E13549"/>
    </row>
    <row r="13550" spans="1:5" x14ac:dyDescent="0.35">
      <c r="A13550"/>
      <c r="E13550"/>
    </row>
    <row r="13551" spans="1:5" x14ac:dyDescent="0.35">
      <c r="A13551"/>
      <c r="E13551"/>
    </row>
    <row r="13552" spans="1:5" x14ac:dyDescent="0.35">
      <c r="A13552"/>
      <c r="E13552"/>
    </row>
    <row r="13553" spans="1:5" x14ac:dyDescent="0.35">
      <c r="A13553"/>
      <c r="E13553"/>
    </row>
    <row r="13554" spans="1:5" x14ac:dyDescent="0.35">
      <c r="A13554"/>
      <c r="E13554"/>
    </row>
    <row r="13555" spans="1:5" x14ac:dyDescent="0.35">
      <c r="A13555"/>
      <c r="E13555"/>
    </row>
    <row r="13556" spans="1:5" x14ac:dyDescent="0.35">
      <c r="A13556"/>
      <c r="E13556"/>
    </row>
    <row r="13557" spans="1:5" x14ac:dyDescent="0.35">
      <c r="A13557"/>
      <c r="E13557"/>
    </row>
    <row r="13558" spans="1:5" x14ac:dyDescent="0.35">
      <c r="A13558"/>
      <c r="E13558"/>
    </row>
    <row r="13559" spans="1:5" x14ac:dyDescent="0.35">
      <c r="A13559"/>
      <c r="E13559"/>
    </row>
    <row r="13560" spans="1:5" x14ac:dyDescent="0.35">
      <c r="A13560"/>
      <c r="E13560"/>
    </row>
    <row r="13561" spans="1:5" x14ac:dyDescent="0.35">
      <c r="A13561"/>
      <c r="E13561"/>
    </row>
    <row r="13562" spans="1:5" x14ac:dyDescent="0.35">
      <c r="A13562"/>
      <c r="E13562"/>
    </row>
    <row r="13563" spans="1:5" x14ac:dyDescent="0.35">
      <c r="A13563"/>
      <c r="E13563"/>
    </row>
    <row r="13564" spans="1:5" x14ac:dyDescent="0.35">
      <c r="A13564"/>
      <c r="E13564"/>
    </row>
    <row r="13565" spans="1:5" x14ac:dyDescent="0.35">
      <c r="A13565"/>
      <c r="E13565"/>
    </row>
    <row r="13566" spans="1:5" x14ac:dyDescent="0.35">
      <c r="A13566"/>
      <c r="E13566"/>
    </row>
    <row r="13567" spans="1:5" x14ac:dyDescent="0.35">
      <c r="A13567"/>
      <c r="E13567"/>
    </row>
    <row r="13568" spans="1:5" x14ac:dyDescent="0.35">
      <c r="A13568"/>
      <c r="E13568"/>
    </row>
    <row r="13569" spans="1:5" x14ac:dyDescent="0.35">
      <c r="A13569"/>
      <c r="E13569"/>
    </row>
    <row r="13570" spans="1:5" x14ac:dyDescent="0.35">
      <c r="A13570"/>
      <c r="E13570"/>
    </row>
    <row r="13571" spans="1:5" x14ac:dyDescent="0.35">
      <c r="A13571"/>
      <c r="E13571"/>
    </row>
    <row r="13572" spans="1:5" x14ac:dyDescent="0.35">
      <c r="A13572"/>
      <c r="E13572"/>
    </row>
    <row r="13573" spans="1:5" x14ac:dyDescent="0.35">
      <c r="A13573"/>
      <c r="E13573"/>
    </row>
    <row r="13574" spans="1:5" x14ac:dyDescent="0.35">
      <c r="A13574"/>
      <c r="E13574"/>
    </row>
    <row r="13575" spans="1:5" x14ac:dyDescent="0.35">
      <c r="A13575"/>
      <c r="E13575"/>
    </row>
    <row r="13576" spans="1:5" x14ac:dyDescent="0.35">
      <c r="A13576"/>
      <c r="E13576"/>
    </row>
    <row r="13577" spans="1:5" x14ac:dyDescent="0.35">
      <c r="A13577"/>
      <c r="E13577"/>
    </row>
    <row r="13578" spans="1:5" x14ac:dyDescent="0.35">
      <c r="A13578"/>
      <c r="E13578"/>
    </row>
    <row r="13579" spans="1:5" x14ac:dyDescent="0.35">
      <c r="A13579"/>
      <c r="E13579"/>
    </row>
    <row r="13580" spans="1:5" x14ac:dyDescent="0.35">
      <c r="A13580"/>
      <c r="E13580"/>
    </row>
    <row r="13581" spans="1:5" x14ac:dyDescent="0.35">
      <c r="A13581"/>
      <c r="E13581"/>
    </row>
    <row r="13582" spans="1:5" x14ac:dyDescent="0.35">
      <c r="A13582"/>
      <c r="E13582"/>
    </row>
    <row r="13583" spans="1:5" x14ac:dyDescent="0.35">
      <c r="A13583"/>
      <c r="E13583"/>
    </row>
    <row r="13584" spans="1:5" x14ac:dyDescent="0.35">
      <c r="A13584"/>
      <c r="E13584"/>
    </row>
    <row r="13585" spans="1:5" x14ac:dyDescent="0.35">
      <c r="A13585"/>
      <c r="E13585"/>
    </row>
    <row r="13586" spans="1:5" x14ac:dyDescent="0.35">
      <c r="A13586"/>
      <c r="E13586"/>
    </row>
    <row r="13587" spans="1:5" x14ac:dyDescent="0.35">
      <c r="A13587"/>
      <c r="E13587"/>
    </row>
    <row r="13588" spans="1:5" x14ac:dyDescent="0.35">
      <c r="A13588"/>
      <c r="E13588"/>
    </row>
    <row r="13589" spans="1:5" x14ac:dyDescent="0.35">
      <c r="A13589"/>
      <c r="E13589"/>
    </row>
    <row r="13590" spans="1:5" x14ac:dyDescent="0.35">
      <c r="A13590"/>
      <c r="E13590"/>
    </row>
    <row r="13591" spans="1:5" x14ac:dyDescent="0.35">
      <c r="A13591"/>
      <c r="E13591"/>
    </row>
    <row r="13592" spans="1:5" x14ac:dyDescent="0.35">
      <c r="A13592"/>
      <c r="E13592"/>
    </row>
    <row r="13593" spans="1:5" x14ac:dyDescent="0.35">
      <c r="A13593"/>
      <c r="E13593"/>
    </row>
    <row r="13594" spans="1:5" x14ac:dyDescent="0.35">
      <c r="A13594"/>
      <c r="E13594"/>
    </row>
    <row r="13595" spans="1:5" x14ac:dyDescent="0.35">
      <c r="A13595"/>
      <c r="E13595"/>
    </row>
    <row r="13596" spans="1:5" x14ac:dyDescent="0.35">
      <c r="A13596"/>
      <c r="E13596"/>
    </row>
    <row r="13597" spans="1:5" x14ac:dyDescent="0.35">
      <c r="A13597"/>
      <c r="E13597"/>
    </row>
    <row r="13598" spans="1:5" x14ac:dyDescent="0.35">
      <c r="A13598"/>
      <c r="E13598"/>
    </row>
    <row r="13599" spans="1:5" x14ac:dyDescent="0.35">
      <c r="A13599"/>
      <c r="E13599"/>
    </row>
    <row r="13600" spans="1:5" x14ac:dyDescent="0.35">
      <c r="A13600"/>
      <c r="E13600"/>
    </row>
    <row r="13601" spans="1:5" x14ac:dyDescent="0.35">
      <c r="A13601"/>
      <c r="E13601"/>
    </row>
    <row r="13602" spans="1:5" x14ac:dyDescent="0.35">
      <c r="A13602"/>
      <c r="E13602"/>
    </row>
    <row r="13603" spans="1:5" x14ac:dyDescent="0.35">
      <c r="A13603"/>
      <c r="E13603"/>
    </row>
    <row r="13604" spans="1:5" x14ac:dyDescent="0.35">
      <c r="A13604"/>
      <c r="E13604"/>
    </row>
    <row r="13605" spans="1:5" x14ac:dyDescent="0.35">
      <c r="A13605"/>
      <c r="E13605"/>
    </row>
    <row r="13606" spans="1:5" x14ac:dyDescent="0.35">
      <c r="A13606"/>
      <c r="E13606"/>
    </row>
    <row r="13607" spans="1:5" x14ac:dyDescent="0.35">
      <c r="A13607"/>
      <c r="E13607"/>
    </row>
    <row r="13608" spans="1:5" x14ac:dyDescent="0.35">
      <c r="A13608"/>
      <c r="E13608"/>
    </row>
    <row r="13609" spans="1:5" x14ac:dyDescent="0.35">
      <c r="A13609"/>
      <c r="E13609"/>
    </row>
    <row r="13610" spans="1:5" x14ac:dyDescent="0.35">
      <c r="A13610"/>
      <c r="E13610"/>
    </row>
    <row r="13611" spans="1:5" x14ac:dyDescent="0.35">
      <c r="A13611"/>
      <c r="E13611"/>
    </row>
    <row r="13612" spans="1:5" x14ac:dyDescent="0.35">
      <c r="A13612"/>
      <c r="E13612"/>
    </row>
    <row r="13613" spans="1:5" x14ac:dyDescent="0.35">
      <c r="A13613"/>
      <c r="E13613"/>
    </row>
    <row r="13614" spans="1:5" x14ac:dyDescent="0.35">
      <c r="A13614"/>
      <c r="E13614"/>
    </row>
    <row r="13615" spans="1:5" x14ac:dyDescent="0.35">
      <c r="A13615"/>
      <c r="E13615"/>
    </row>
    <row r="13616" spans="1:5" x14ac:dyDescent="0.35">
      <c r="A13616"/>
      <c r="E13616"/>
    </row>
    <row r="13617" spans="1:5" x14ac:dyDescent="0.35">
      <c r="A13617"/>
      <c r="E13617"/>
    </row>
    <row r="13618" spans="1:5" x14ac:dyDescent="0.35">
      <c r="A13618"/>
      <c r="E13618"/>
    </row>
    <row r="13619" spans="1:5" x14ac:dyDescent="0.35">
      <c r="A13619"/>
      <c r="E13619"/>
    </row>
    <row r="13620" spans="1:5" x14ac:dyDescent="0.35">
      <c r="A13620"/>
      <c r="E13620"/>
    </row>
    <row r="13621" spans="1:5" x14ac:dyDescent="0.35">
      <c r="A13621"/>
      <c r="E13621"/>
    </row>
    <row r="13622" spans="1:5" x14ac:dyDescent="0.35">
      <c r="A13622"/>
      <c r="E13622"/>
    </row>
    <row r="13623" spans="1:5" x14ac:dyDescent="0.35">
      <c r="A13623"/>
      <c r="E13623"/>
    </row>
    <row r="13624" spans="1:5" x14ac:dyDescent="0.35">
      <c r="A13624"/>
      <c r="E13624"/>
    </row>
    <row r="13625" spans="1:5" x14ac:dyDescent="0.35">
      <c r="A13625"/>
      <c r="E13625"/>
    </row>
    <row r="13626" spans="1:5" x14ac:dyDescent="0.35">
      <c r="A13626"/>
      <c r="E13626"/>
    </row>
    <row r="13627" spans="1:5" x14ac:dyDescent="0.35">
      <c r="A13627"/>
      <c r="E13627"/>
    </row>
    <row r="13628" spans="1:5" x14ac:dyDescent="0.35">
      <c r="A13628"/>
      <c r="E13628"/>
    </row>
    <row r="13629" spans="1:5" x14ac:dyDescent="0.35">
      <c r="A13629"/>
      <c r="E13629"/>
    </row>
    <row r="13630" spans="1:5" x14ac:dyDescent="0.35">
      <c r="A13630"/>
      <c r="E13630"/>
    </row>
    <row r="13631" spans="1:5" x14ac:dyDescent="0.35">
      <c r="A13631"/>
      <c r="E13631"/>
    </row>
    <row r="13632" spans="1:5" x14ac:dyDescent="0.35">
      <c r="A13632"/>
      <c r="E13632"/>
    </row>
    <row r="13633" spans="1:5" x14ac:dyDescent="0.35">
      <c r="A13633"/>
      <c r="E13633"/>
    </row>
    <row r="13634" spans="1:5" x14ac:dyDescent="0.35">
      <c r="A13634"/>
      <c r="E13634"/>
    </row>
    <row r="13635" spans="1:5" x14ac:dyDescent="0.35">
      <c r="A13635"/>
      <c r="E13635"/>
    </row>
    <row r="13636" spans="1:5" x14ac:dyDescent="0.35">
      <c r="A13636"/>
      <c r="E13636"/>
    </row>
    <row r="13637" spans="1:5" x14ac:dyDescent="0.35">
      <c r="A13637"/>
      <c r="E13637"/>
    </row>
    <row r="13638" spans="1:5" x14ac:dyDescent="0.35">
      <c r="A13638"/>
      <c r="E13638"/>
    </row>
    <row r="13639" spans="1:5" x14ac:dyDescent="0.35">
      <c r="A13639"/>
      <c r="E13639"/>
    </row>
    <row r="13640" spans="1:5" x14ac:dyDescent="0.35">
      <c r="A13640"/>
      <c r="E13640"/>
    </row>
    <row r="13641" spans="1:5" x14ac:dyDescent="0.35">
      <c r="A13641"/>
      <c r="E13641"/>
    </row>
    <row r="13642" spans="1:5" x14ac:dyDescent="0.35">
      <c r="A13642"/>
      <c r="E13642"/>
    </row>
    <row r="13643" spans="1:5" x14ac:dyDescent="0.35">
      <c r="A13643"/>
      <c r="E13643"/>
    </row>
    <row r="13644" spans="1:5" x14ac:dyDescent="0.35">
      <c r="A13644"/>
      <c r="E13644"/>
    </row>
    <row r="13645" spans="1:5" x14ac:dyDescent="0.35">
      <c r="A13645"/>
      <c r="E13645"/>
    </row>
    <row r="13646" spans="1:5" x14ac:dyDescent="0.35">
      <c r="A13646"/>
      <c r="E13646"/>
    </row>
    <row r="13647" spans="1:5" x14ac:dyDescent="0.35">
      <c r="A13647"/>
      <c r="E13647"/>
    </row>
    <row r="13648" spans="1:5" x14ac:dyDescent="0.35">
      <c r="A13648"/>
      <c r="E13648"/>
    </row>
    <row r="13649" spans="1:5" x14ac:dyDescent="0.35">
      <c r="A13649"/>
      <c r="E13649"/>
    </row>
    <row r="13650" spans="1:5" x14ac:dyDescent="0.35">
      <c r="A13650"/>
      <c r="E13650"/>
    </row>
    <row r="13651" spans="1:5" x14ac:dyDescent="0.35">
      <c r="A13651"/>
      <c r="E13651"/>
    </row>
    <row r="13652" spans="1:5" x14ac:dyDescent="0.35">
      <c r="A13652"/>
      <c r="E13652"/>
    </row>
    <row r="13653" spans="1:5" x14ac:dyDescent="0.35">
      <c r="A13653"/>
      <c r="E13653"/>
    </row>
    <row r="13654" spans="1:5" x14ac:dyDescent="0.35">
      <c r="A13654"/>
      <c r="E13654"/>
    </row>
    <row r="13655" spans="1:5" x14ac:dyDescent="0.35">
      <c r="A13655"/>
      <c r="E13655"/>
    </row>
    <row r="13656" spans="1:5" x14ac:dyDescent="0.35">
      <c r="A13656"/>
      <c r="E13656"/>
    </row>
    <row r="13657" spans="1:5" x14ac:dyDescent="0.35">
      <c r="A13657"/>
      <c r="E13657"/>
    </row>
    <row r="13658" spans="1:5" x14ac:dyDescent="0.35">
      <c r="A13658"/>
      <c r="E13658"/>
    </row>
    <row r="13659" spans="1:5" x14ac:dyDescent="0.35">
      <c r="A13659"/>
      <c r="E13659"/>
    </row>
    <row r="13660" spans="1:5" x14ac:dyDescent="0.35">
      <c r="A13660"/>
      <c r="E13660"/>
    </row>
    <row r="13661" spans="1:5" x14ac:dyDescent="0.35">
      <c r="A13661"/>
      <c r="E13661"/>
    </row>
    <row r="13662" spans="1:5" x14ac:dyDescent="0.35">
      <c r="A13662"/>
      <c r="E13662"/>
    </row>
    <row r="13663" spans="1:5" x14ac:dyDescent="0.35">
      <c r="A13663"/>
      <c r="E13663"/>
    </row>
    <row r="13664" spans="1:5" x14ac:dyDescent="0.35">
      <c r="A13664"/>
      <c r="E13664"/>
    </row>
    <row r="13665" spans="1:5" x14ac:dyDescent="0.35">
      <c r="A13665"/>
      <c r="E13665"/>
    </row>
    <row r="13666" spans="1:5" x14ac:dyDescent="0.35">
      <c r="A13666"/>
      <c r="E13666"/>
    </row>
    <row r="13667" spans="1:5" x14ac:dyDescent="0.35">
      <c r="A13667"/>
      <c r="E13667"/>
    </row>
    <row r="13668" spans="1:5" x14ac:dyDescent="0.35">
      <c r="A13668"/>
      <c r="E13668"/>
    </row>
    <row r="13669" spans="1:5" x14ac:dyDescent="0.35">
      <c r="A13669"/>
      <c r="E13669"/>
    </row>
    <row r="13670" spans="1:5" x14ac:dyDescent="0.35">
      <c r="A13670"/>
      <c r="E13670"/>
    </row>
    <row r="13671" spans="1:5" x14ac:dyDescent="0.35">
      <c r="A13671"/>
      <c r="E13671"/>
    </row>
    <row r="13672" spans="1:5" x14ac:dyDescent="0.35">
      <c r="A13672"/>
      <c r="E13672"/>
    </row>
    <row r="13673" spans="1:5" x14ac:dyDescent="0.35">
      <c r="A13673"/>
      <c r="E13673"/>
    </row>
    <row r="13674" spans="1:5" x14ac:dyDescent="0.35">
      <c r="A13674"/>
      <c r="E13674"/>
    </row>
    <row r="13675" spans="1:5" x14ac:dyDescent="0.35">
      <c r="A13675"/>
      <c r="E13675"/>
    </row>
    <row r="13676" spans="1:5" x14ac:dyDescent="0.35">
      <c r="A13676"/>
      <c r="E13676"/>
    </row>
    <row r="13677" spans="1:5" x14ac:dyDescent="0.35">
      <c r="A13677"/>
      <c r="E13677"/>
    </row>
    <row r="13678" spans="1:5" x14ac:dyDescent="0.35">
      <c r="A13678"/>
      <c r="E13678"/>
    </row>
    <row r="13679" spans="1:5" x14ac:dyDescent="0.35">
      <c r="A13679"/>
      <c r="E13679"/>
    </row>
    <row r="13680" spans="1:5" x14ac:dyDescent="0.35">
      <c r="A13680"/>
      <c r="E13680"/>
    </row>
    <row r="13681" spans="1:5" x14ac:dyDescent="0.35">
      <c r="A13681"/>
      <c r="E13681"/>
    </row>
    <row r="13682" spans="1:5" x14ac:dyDescent="0.35">
      <c r="A13682"/>
      <c r="E13682"/>
    </row>
    <row r="13683" spans="1:5" x14ac:dyDescent="0.35">
      <c r="A13683"/>
      <c r="E13683"/>
    </row>
    <row r="13684" spans="1:5" x14ac:dyDescent="0.35">
      <c r="A13684"/>
      <c r="E13684"/>
    </row>
    <row r="13685" spans="1:5" x14ac:dyDescent="0.35">
      <c r="A13685"/>
      <c r="E13685"/>
    </row>
    <row r="13686" spans="1:5" x14ac:dyDescent="0.35">
      <c r="A13686"/>
      <c r="E13686"/>
    </row>
    <row r="13687" spans="1:5" x14ac:dyDescent="0.35">
      <c r="A13687"/>
      <c r="E13687"/>
    </row>
    <row r="13688" spans="1:5" x14ac:dyDescent="0.35">
      <c r="A13688"/>
      <c r="E13688"/>
    </row>
    <row r="13689" spans="1:5" x14ac:dyDescent="0.35">
      <c r="A13689"/>
      <c r="E13689"/>
    </row>
    <row r="13690" spans="1:5" x14ac:dyDescent="0.35">
      <c r="A13690"/>
      <c r="E13690"/>
    </row>
    <row r="13691" spans="1:5" x14ac:dyDescent="0.35">
      <c r="A13691"/>
      <c r="E13691"/>
    </row>
    <row r="13692" spans="1:5" x14ac:dyDescent="0.35">
      <c r="A13692"/>
      <c r="E13692"/>
    </row>
    <row r="13693" spans="1:5" x14ac:dyDescent="0.35">
      <c r="A13693"/>
      <c r="E13693"/>
    </row>
    <row r="13694" spans="1:5" x14ac:dyDescent="0.35">
      <c r="A13694"/>
      <c r="E13694"/>
    </row>
    <row r="13695" spans="1:5" x14ac:dyDescent="0.35">
      <c r="A13695"/>
      <c r="E13695"/>
    </row>
    <row r="13696" spans="1:5" x14ac:dyDescent="0.35">
      <c r="A13696"/>
      <c r="E13696"/>
    </row>
    <row r="13697" spans="1:5" x14ac:dyDescent="0.35">
      <c r="A13697"/>
      <c r="E13697"/>
    </row>
    <row r="13698" spans="1:5" x14ac:dyDescent="0.35">
      <c r="A13698"/>
      <c r="E13698"/>
    </row>
    <row r="13699" spans="1:5" x14ac:dyDescent="0.35">
      <c r="A13699"/>
      <c r="E13699"/>
    </row>
    <row r="13700" spans="1:5" x14ac:dyDescent="0.35">
      <c r="A13700"/>
      <c r="E13700"/>
    </row>
    <row r="13701" spans="1:5" x14ac:dyDescent="0.35">
      <c r="A13701"/>
      <c r="E13701"/>
    </row>
    <row r="13702" spans="1:5" x14ac:dyDescent="0.35">
      <c r="A13702"/>
      <c r="E13702"/>
    </row>
    <row r="13703" spans="1:5" x14ac:dyDescent="0.35">
      <c r="A13703"/>
      <c r="E13703"/>
    </row>
    <row r="13704" spans="1:5" x14ac:dyDescent="0.35">
      <c r="A13704"/>
      <c r="E13704"/>
    </row>
    <row r="13705" spans="1:5" x14ac:dyDescent="0.35">
      <c r="A13705"/>
      <c r="E13705"/>
    </row>
    <row r="13706" spans="1:5" x14ac:dyDescent="0.35">
      <c r="A13706"/>
      <c r="E13706"/>
    </row>
    <row r="13707" spans="1:5" x14ac:dyDescent="0.35">
      <c r="A13707"/>
      <c r="E13707"/>
    </row>
    <row r="13708" spans="1:5" x14ac:dyDescent="0.35">
      <c r="A13708"/>
      <c r="E13708"/>
    </row>
    <row r="13709" spans="1:5" x14ac:dyDescent="0.35">
      <c r="A13709"/>
      <c r="E13709"/>
    </row>
    <row r="13710" spans="1:5" x14ac:dyDescent="0.35">
      <c r="A13710"/>
      <c r="E13710"/>
    </row>
    <row r="13711" spans="1:5" x14ac:dyDescent="0.35">
      <c r="A13711"/>
      <c r="E13711"/>
    </row>
    <row r="13712" spans="1:5" x14ac:dyDescent="0.35">
      <c r="A13712"/>
      <c r="E13712"/>
    </row>
    <row r="13713" spans="1:5" x14ac:dyDescent="0.35">
      <c r="A13713"/>
      <c r="E13713"/>
    </row>
    <row r="13714" spans="1:5" x14ac:dyDescent="0.35">
      <c r="A13714"/>
      <c r="E13714"/>
    </row>
    <row r="13715" spans="1:5" x14ac:dyDescent="0.35">
      <c r="A13715"/>
      <c r="E13715"/>
    </row>
    <row r="13716" spans="1:5" x14ac:dyDescent="0.35">
      <c r="A13716"/>
      <c r="E13716"/>
    </row>
    <row r="13717" spans="1:5" x14ac:dyDescent="0.35">
      <c r="A13717"/>
      <c r="E13717"/>
    </row>
    <row r="13718" spans="1:5" x14ac:dyDescent="0.35">
      <c r="A13718"/>
      <c r="E13718"/>
    </row>
    <row r="13719" spans="1:5" x14ac:dyDescent="0.35">
      <c r="A13719"/>
      <c r="E13719"/>
    </row>
    <row r="13720" spans="1:5" x14ac:dyDescent="0.35">
      <c r="A13720"/>
      <c r="E13720"/>
    </row>
    <row r="13721" spans="1:5" x14ac:dyDescent="0.35">
      <c r="A13721"/>
      <c r="E13721"/>
    </row>
    <row r="13722" spans="1:5" x14ac:dyDescent="0.35">
      <c r="A13722"/>
      <c r="E13722"/>
    </row>
    <row r="13723" spans="1:5" x14ac:dyDescent="0.35">
      <c r="A13723"/>
      <c r="E13723"/>
    </row>
    <row r="13724" spans="1:5" x14ac:dyDescent="0.35">
      <c r="A13724"/>
      <c r="E13724"/>
    </row>
    <row r="13725" spans="1:5" x14ac:dyDescent="0.35">
      <c r="A13725"/>
      <c r="E13725"/>
    </row>
    <row r="13726" spans="1:5" x14ac:dyDescent="0.35">
      <c r="A13726"/>
      <c r="E13726"/>
    </row>
    <row r="13727" spans="1:5" x14ac:dyDescent="0.35">
      <c r="A13727"/>
      <c r="E13727"/>
    </row>
    <row r="13728" spans="1:5" x14ac:dyDescent="0.35">
      <c r="A13728"/>
      <c r="E13728"/>
    </row>
    <row r="13729" spans="1:5" x14ac:dyDescent="0.35">
      <c r="A13729"/>
      <c r="E13729"/>
    </row>
    <row r="13730" spans="1:5" x14ac:dyDescent="0.35">
      <c r="A13730"/>
      <c r="E13730"/>
    </row>
    <row r="13731" spans="1:5" x14ac:dyDescent="0.35">
      <c r="A13731"/>
      <c r="E13731"/>
    </row>
    <row r="13732" spans="1:5" x14ac:dyDescent="0.35">
      <c r="A13732"/>
      <c r="E13732"/>
    </row>
    <row r="13733" spans="1:5" x14ac:dyDescent="0.35">
      <c r="A13733"/>
      <c r="E13733"/>
    </row>
    <row r="13734" spans="1:5" x14ac:dyDescent="0.35">
      <c r="A13734"/>
      <c r="E13734"/>
    </row>
    <row r="13735" spans="1:5" x14ac:dyDescent="0.35">
      <c r="A13735"/>
      <c r="E13735"/>
    </row>
    <row r="13736" spans="1:5" x14ac:dyDescent="0.35">
      <c r="A13736"/>
      <c r="E13736"/>
    </row>
    <row r="13737" spans="1:5" x14ac:dyDescent="0.35">
      <c r="A13737"/>
      <c r="E13737"/>
    </row>
    <row r="13738" spans="1:5" x14ac:dyDescent="0.35">
      <c r="A13738"/>
      <c r="E13738"/>
    </row>
    <row r="13739" spans="1:5" x14ac:dyDescent="0.35">
      <c r="A13739"/>
      <c r="E13739"/>
    </row>
    <row r="13740" spans="1:5" x14ac:dyDescent="0.35">
      <c r="A13740"/>
      <c r="E13740"/>
    </row>
    <row r="13741" spans="1:5" x14ac:dyDescent="0.35">
      <c r="A13741"/>
      <c r="E13741"/>
    </row>
    <row r="13742" spans="1:5" x14ac:dyDescent="0.35">
      <c r="A13742"/>
      <c r="E13742"/>
    </row>
    <row r="13743" spans="1:5" x14ac:dyDescent="0.35">
      <c r="A13743"/>
      <c r="E13743"/>
    </row>
    <row r="13744" spans="1:5" x14ac:dyDescent="0.35">
      <c r="A13744"/>
      <c r="E13744"/>
    </row>
    <row r="13745" spans="1:5" x14ac:dyDescent="0.35">
      <c r="A13745"/>
      <c r="E13745"/>
    </row>
    <row r="13746" spans="1:5" x14ac:dyDescent="0.35">
      <c r="A13746"/>
      <c r="E13746"/>
    </row>
    <row r="13747" spans="1:5" x14ac:dyDescent="0.35">
      <c r="A13747"/>
      <c r="E13747"/>
    </row>
    <row r="13748" spans="1:5" x14ac:dyDescent="0.35">
      <c r="A13748"/>
      <c r="E13748"/>
    </row>
    <row r="13749" spans="1:5" x14ac:dyDescent="0.35">
      <c r="A13749"/>
      <c r="E13749"/>
    </row>
    <row r="13750" spans="1:5" x14ac:dyDescent="0.35">
      <c r="A13750"/>
      <c r="E13750"/>
    </row>
    <row r="13751" spans="1:5" x14ac:dyDescent="0.35">
      <c r="A13751"/>
      <c r="E13751"/>
    </row>
    <row r="13752" spans="1:5" x14ac:dyDescent="0.35">
      <c r="A13752"/>
      <c r="E13752"/>
    </row>
    <row r="13753" spans="1:5" x14ac:dyDescent="0.35">
      <c r="A13753"/>
      <c r="E13753"/>
    </row>
    <row r="13754" spans="1:5" x14ac:dyDescent="0.35">
      <c r="A13754"/>
      <c r="E13754"/>
    </row>
    <row r="13755" spans="1:5" x14ac:dyDescent="0.35">
      <c r="A13755"/>
      <c r="E13755"/>
    </row>
    <row r="13756" spans="1:5" x14ac:dyDescent="0.35">
      <c r="A13756"/>
      <c r="E13756"/>
    </row>
    <row r="13757" spans="1:5" x14ac:dyDescent="0.35">
      <c r="A13757"/>
      <c r="E13757"/>
    </row>
    <row r="13758" spans="1:5" x14ac:dyDescent="0.35">
      <c r="A13758"/>
      <c r="E13758"/>
    </row>
    <row r="13759" spans="1:5" x14ac:dyDescent="0.35">
      <c r="A13759"/>
      <c r="E13759"/>
    </row>
    <row r="13760" spans="1:5" x14ac:dyDescent="0.35">
      <c r="A13760"/>
      <c r="E13760"/>
    </row>
    <row r="13761" spans="1:5" x14ac:dyDescent="0.35">
      <c r="A13761"/>
      <c r="E13761"/>
    </row>
    <row r="13762" spans="1:5" x14ac:dyDescent="0.35">
      <c r="A13762"/>
      <c r="E13762"/>
    </row>
    <row r="13763" spans="1:5" x14ac:dyDescent="0.35">
      <c r="A13763"/>
      <c r="E13763"/>
    </row>
    <row r="13764" spans="1:5" x14ac:dyDescent="0.35">
      <c r="A13764"/>
      <c r="E13764"/>
    </row>
    <row r="13765" spans="1:5" x14ac:dyDescent="0.35">
      <c r="A13765"/>
      <c r="E13765"/>
    </row>
    <row r="13766" spans="1:5" x14ac:dyDescent="0.35">
      <c r="A13766"/>
      <c r="E13766"/>
    </row>
    <row r="13767" spans="1:5" x14ac:dyDescent="0.35">
      <c r="A13767"/>
      <c r="E13767"/>
    </row>
    <row r="13768" spans="1:5" x14ac:dyDescent="0.35">
      <c r="A13768"/>
      <c r="E13768"/>
    </row>
    <row r="13769" spans="1:5" x14ac:dyDescent="0.35">
      <c r="A13769"/>
      <c r="E13769"/>
    </row>
    <row r="13770" spans="1:5" x14ac:dyDescent="0.35">
      <c r="A13770"/>
      <c r="E13770"/>
    </row>
    <row r="13771" spans="1:5" x14ac:dyDescent="0.35">
      <c r="A13771"/>
      <c r="E13771"/>
    </row>
    <row r="13772" spans="1:5" x14ac:dyDescent="0.35">
      <c r="A13772"/>
      <c r="E13772"/>
    </row>
    <row r="13773" spans="1:5" x14ac:dyDescent="0.35">
      <c r="A13773"/>
      <c r="E13773"/>
    </row>
    <row r="13774" spans="1:5" x14ac:dyDescent="0.35">
      <c r="A13774"/>
      <c r="E13774"/>
    </row>
    <row r="13775" spans="1:5" x14ac:dyDescent="0.35">
      <c r="A13775"/>
      <c r="E13775"/>
    </row>
    <row r="13776" spans="1:5" x14ac:dyDescent="0.35">
      <c r="A13776"/>
      <c r="E13776"/>
    </row>
    <row r="13777" spans="1:5" x14ac:dyDescent="0.35">
      <c r="A13777"/>
      <c r="E13777"/>
    </row>
    <row r="13778" spans="1:5" x14ac:dyDescent="0.35">
      <c r="A13778"/>
      <c r="E13778"/>
    </row>
    <row r="13779" spans="1:5" x14ac:dyDescent="0.35">
      <c r="A13779"/>
      <c r="E13779"/>
    </row>
    <row r="13780" spans="1:5" x14ac:dyDescent="0.35">
      <c r="A13780"/>
      <c r="E13780"/>
    </row>
    <row r="13781" spans="1:5" x14ac:dyDescent="0.35">
      <c r="A13781"/>
      <c r="E13781"/>
    </row>
    <row r="13782" spans="1:5" x14ac:dyDescent="0.35">
      <c r="A13782"/>
      <c r="E13782"/>
    </row>
    <row r="13783" spans="1:5" x14ac:dyDescent="0.35">
      <c r="A13783"/>
      <c r="E13783"/>
    </row>
    <row r="13784" spans="1:5" x14ac:dyDescent="0.35">
      <c r="A13784"/>
      <c r="E13784"/>
    </row>
    <row r="13785" spans="1:5" x14ac:dyDescent="0.35">
      <c r="A13785"/>
      <c r="E13785"/>
    </row>
    <row r="13786" spans="1:5" x14ac:dyDescent="0.35">
      <c r="A13786"/>
      <c r="E13786"/>
    </row>
    <row r="13787" spans="1:5" x14ac:dyDescent="0.35">
      <c r="A13787"/>
      <c r="E13787"/>
    </row>
    <row r="13788" spans="1:5" x14ac:dyDescent="0.35">
      <c r="A13788"/>
      <c r="E13788"/>
    </row>
    <row r="13789" spans="1:5" x14ac:dyDescent="0.35">
      <c r="A13789"/>
      <c r="E13789"/>
    </row>
    <row r="13790" spans="1:5" x14ac:dyDescent="0.35">
      <c r="A13790"/>
      <c r="E13790"/>
    </row>
    <row r="13791" spans="1:5" x14ac:dyDescent="0.35">
      <c r="A13791"/>
      <c r="E13791"/>
    </row>
    <row r="13792" spans="1:5" x14ac:dyDescent="0.35">
      <c r="A13792"/>
      <c r="E13792"/>
    </row>
    <row r="13793" spans="1:5" x14ac:dyDescent="0.35">
      <c r="A13793"/>
      <c r="E13793"/>
    </row>
    <row r="13794" spans="1:5" x14ac:dyDescent="0.35">
      <c r="A13794"/>
      <c r="E13794"/>
    </row>
    <row r="13795" spans="1:5" x14ac:dyDescent="0.35">
      <c r="A13795"/>
      <c r="E13795"/>
    </row>
    <row r="13796" spans="1:5" x14ac:dyDescent="0.35">
      <c r="A13796"/>
      <c r="E13796"/>
    </row>
    <row r="13797" spans="1:5" x14ac:dyDescent="0.35">
      <c r="A13797"/>
      <c r="E13797"/>
    </row>
    <row r="13798" spans="1:5" x14ac:dyDescent="0.35">
      <c r="A13798"/>
      <c r="E13798"/>
    </row>
    <row r="13799" spans="1:5" x14ac:dyDescent="0.35">
      <c r="A13799"/>
      <c r="E13799"/>
    </row>
    <row r="13800" spans="1:5" x14ac:dyDescent="0.35">
      <c r="A13800"/>
      <c r="E13800"/>
    </row>
    <row r="13801" spans="1:5" x14ac:dyDescent="0.35">
      <c r="A13801"/>
      <c r="E13801"/>
    </row>
    <row r="13802" spans="1:5" x14ac:dyDescent="0.35">
      <c r="A13802"/>
      <c r="E13802"/>
    </row>
    <row r="13803" spans="1:5" x14ac:dyDescent="0.35">
      <c r="A13803"/>
      <c r="E13803"/>
    </row>
    <row r="13804" spans="1:5" x14ac:dyDescent="0.35">
      <c r="A13804"/>
      <c r="E13804"/>
    </row>
    <row r="13805" spans="1:5" x14ac:dyDescent="0.35">
      <c r="A13805"/>
      <c r="E13805"/>
    </row>
    <row r="13806" spans="1:5" x14ac:dyDescent="0.35">
      <c r="A13806"/>
      <c r="E13806"/>
    </row>
    <row r="13807" spans="1:5" x14ac:dyDescent="0.35">
      <c r="A13807"/>
      <c r="E13807"/>
    </row>
    <row r="13808" spans="1:5" x14ac:dyDescent="0.35">
      <c r="A13808"/>
      <c r="E13808"/>
    </row>
    <row r="13809" spans="1:5" x14ac:dyDescent="0.35">
      <c r="A13809"/>
      <c r="E13809"/>
    </row>
    <row r="13810" spans="1:5" x14ac:dyDescent="0.35">
      <c r="A13810"/>
      <c r="E13810"/>
    </row>
    <row r="13811" spans="1:5" x14ac:dyDescent="0.35">
      <c r="A13811"/>
      <c r="E13811"/>
    </row>
    <row r="13812" spans="1:5" x14ac:dyDescent="0.35">
      <c r="A13812"/>
      <c r="E13812"/>
    </row>
    <row r="13813" spans="1:5" x14ac:dyDescent="0.35">
      <c r="A13813"/>
      <c r="E13813"/>
    </row>
    <row r="13814" spans="1:5" x14ac:dyDescent="0.35">
      <c r="A13814"/>
      <c r="E13814"/>
    </row>
    <row r="13815" spans="1:5" x14ac:dyDescent="0.35">
      <c r="A13815"/>
      <c r="E13815"/>
    </row>
    <row r="13816" spans="1:5" x14ac:dyDescent="0.35">
      <c r="A13816"/>
      <c r="E13816"/>
    </row>
    <row r="13817" spans="1:5" x14ac:dyDescent="0.35">
      <c r="A13817"/>
      <c r="E13817"/>
    </row>
    <row r="13818" spans="1:5" x14ac:dyDescent="0.35">
      <c r="A13818"/>
      <c r="E13818"/>
    </row>
    <row r="13819" spans="1:5" x14ac:dyDescent="0.35">
      <c r="A13819"/>
      <c r="E13819"/>
    </row>
    <row r="13820" spans="1:5" x14ac:dyDescent="0.35">
      <c r="A13820"/>
      <c r="E13820"/>
    </row>
    <row r="13821" spans="1:5" x14ac:dyDescent="0.35">
      <c r="A13821"/>
      <c r="E13821"/>
    </row>
    <row r="13822" spans="1:5" x14ac:dyDescent="0.35">
      <c r="A13822"/>
      <c r="E13822"/>
    </row>
    <row r="13823" spans="1:5" x14ac:dyDescent="0.35">
      <c r="A13823"/>
      <c r="E13823"/>
    </row>
    <row r="13824" spans="1:5" x14ac:dyDescent="0.35">
      <c r="A13824"/>
      <c r="E13824"/>
    </row>
    <row r="13825" spans="1:5" x14ac:dyDescent="0.35">
      <c r="A13825"/>
      <c r="E13825"/>
    </row>
    <row r="13826" spans="1:5" x14ac:dyDescent="0.35">
      <c r="A13826"/>
      <c r="E13826"/>
    </row>
    <row r="13827" spans="1:5" x14ac:dyDescent="0.35">
      <c r="A13827"/>
      <c r="E13827"/>
    </row>
    <row r="13828" spans="1:5" x14ac:dyDescent="0.35">
      <c r="A13828"/>
      <c r="E13828"/>
    </row>
    <row r="13829" spans="1:5" x14ac:dyDescent="0.35">
      <c r="A13829"/>
      <c r="E13829"/>
    </row>
    <row r="13830" spans="1:5" x14ac:dyDescent="0.35">
      <c r="A13830"/>
      <c r="E13830"/>
    </row>
    <row r="13831" spans="1:5" x14ac:dyDescent="0.35">
      <c r="A13831"/>
      <c r="E13831"/>
    </row>
    <row r="13832" spans="1:5" x14ac:dyDescent="0.35">
      <c r="A13832"/>
      <c r="E13832"/>
    </row>
    <row r="13833" spans="1:5" x14ac:dyDescent="0.35">
      <c r="A13833"/>
      <c r="E13833"/>
    </row>
    <row r="13834" spans="1:5" x14ac:dyDescent="0.35">
      <c r="A13834"/>
      <c r="E13834"/>
    </row>
    <row r="13835" spans="1:5" x14ac:dyDescent="0.35">
      <c r="A13835"/>
      <c r="E13835"/>
    </row>
    <row r="13836" spans="1:5" x14ac:dyDescent="0.35">
      <c r="A13836"/>
      <c r="E13836"/>
    </row>
    <row r="13837" spans="1:5" x14ac:dyDescent="0.35">
      <c r="A13837"/>
      <c r="E13837"/>
    </row>
    <row r="13838" spans="1:5" x14ac:dyDescent="0.35">
      <c r="A13838"/>
      <c r="E13838"/>
    </row>
    <row r="13839" spans="1:5" x14ac:dyDescent="0.35">
      <c r="A13839"/>
      <c r="E13839"/>
    </row>
    <row r="13840" spans="1:5" x14ac:dyDescent="0.35">
      <c r="A13840"/>
      <c r="E13840"/>
    </row>
    <row r="13841" spans="1:5" x14ac:dyDescent="0.35">
      <c r="A13841"/>
      <c r="E13841"/>
    </row>
    <row r="13842" spans="1:5" x14ac:dyDescent="0.35">
      <c r="A13842"/>
      <c r="E13842"/>
    </row>
    <row r="13843" spans="1:5" x14ac:dyDescent="0.35">
      <c r="A13843"/>
      <c r="E13843"/>
    </row>
    <row r="13844" spans="1:5" x14ac:dyDescent="0.35">
      <c r="A13844"/>
      <c r="E13844"/>
    </row>
    <row r="13845" spans="1:5" x14ac:dyDescent="0.35">
      <c r="A13845"/>
      <c r="E13845"/>
    </row>
    <row r="13846" spans="1:5" x14ac:dyDescent="0.35">
      <c r="A13846"/>
      <c r="E13846"/>
    </row>
    <row r="13847" spans="1:5" x14ac:dyDescent="0.35">
      <c r="A13847"/>
      <c r="E13847"/>
    </row>
    <row r="13848" spans="1:5" x14ac:dyDescent="0.35">
      <c r="A13848"/>
      <c r="E13848"/>
    </row>
    <row r="13849" spans="1:5" x14ac:dyDescent="0.35">
      <c r="A13849"/>
      <c r="E13849"/>
    </row>
    <row r="13850" spans="1:5" x14ac:dyDescent="0.35">
      <c r="A13850"/>
      <c r="E13850"/>
    </row>
    <row r="13851" spans="1:5" x14ac:dyDescent="0.35">
      <c r="A13851"/>
      <c r="E13851"/>
    </row>
    <row r="13852" spans="1:5" x14ac:dyDescent="0.35">
      <c r="A13852"/>
      <c r="E13852"/>
    </row>
    <row r="13853" spans="1:5" x14ac:dyDescent="0.35">
      <c r="A13853"/>
      <c r="E13853"/>
    </row>
    <row r="13854" spans="1:5" x14ac:dyDescent="0.35">
      <c r="A13854"/>
      <c r="E13854"/>
    </row>
    <row r="13855" spans="1:5" x14ac:dyDescent="0.35">
      <c r="A13855"/>
      <c r="E13855"/>
    </row>
    <row r="13856" spans="1:5" x14ac:dyDescent="0.35">
      <c r="A13856"/>
      <c r="E13856"/>
    </row>
    <row r="13857" spans="1:5" x14ac:dyDescent="0.35">
      <c r="A13857"/>
      <c r="E13857"/>
    </row>
    <row r="13858" spans="1:5" x14ac:dyDescent="0.35">
      <c r="A13858"/>
      <c r="E13858"/>
    </row>
    <row r="13859" spans="1:5" x14ac:dyDescent="0.35">
      <c r="A13859"/>
      <c r="E13859"/>
    </row>
    <row r="13860" spans="1:5" x14ac:dyDescent="0.35">
      <c r="A13860"/>
      <c r="E13860"/>
    </row>
    <row r="13861" spans="1:5" x14ac:dyDescent="0.35">
      <c r="A13861"/>
      <c r="E13861"/>
    </row>
    <row r="13862" spans="1:5" x14ac:dyDescent="0.35">
      <c r="A13862"/>
      <c r="E13862"/>
    </row>
    <row r="13863" spans="1:5" x14ac:dyDescent="0.35">
      <c r="A13863"/>
      <c r="E13863"/>
    </row>
    <row r="13864" spans="1:5" x14ac:dyDescent="0.35">
      <c r="A13864"/>
      <c r="E13864"/>
    </row>
    <row r="13865" spans="1:5" x14ac:dyDescent="0.35">
      <c r="A13865"/>
      <c r="E13865"/>
    </row>
    <row r="13866" spans="1:5" x14ac:dyDescent="0.35">
      <c r="A13866"/>
      <c r="E13866"/>
    </row>
    <row r="13867" spans="1:5" x14ac:dyDescent="0.35">
      <c r="A13867"/>
      <c r="E13867"/>
    </row>
    <row r="13868" spans="1:5" x14ac:dyDescent="0.35">
      <c r="A13868"/>
      <c r="E13868"/>
    </row>
    <row r="13869" spans="1:5" x14ac:dyDescent="0.35">
      <c r="A13869"/>
      <c r="E13869"/>
    </row>
    <row r="13870" spans="1:5" x14ac:dyDescent="0.35">
      <c r="A13870"/>
      <c r="E13870"/>
    </row>
    <row r="13871" spans="1:5" x14ac:dyDescent="0.35">
      <c r="A13871"/>
      <c r="E13871"/>
    </row>
    <row r="13872" spans="1:5" x14ac:dyDescent="0.35">
      <c r="A13872"/>
      <c r="E13872"/>
    </row>
    <row r="13873" spans="1:5" x14ac:dyDescent="0.35">
      <c r="A13873"/>
      <c r="E13873"/>
    </row>
    <row r="13874" spans="1:5" x14ac:dyDescent="0.35">
      <c r="A13874"/>
      <c r="E13874"/>
    </row>
    <row r="13875" spans="1:5" x14ac:dyDescent="0.35">
      <c r="A13875"/>
      <c r="E13875"/>
    </row>
    <row r="13876" spans="1:5" x14ac:dyDescent="0.35">
      <c r="A13876"/>
      <c r="E13876"/>
    </row>
    <row r="13877" spans="1:5" x14ac:dyDescent="0.35">
      <c r="A13877"/>
      <c r="E13877"/>
    </row>
    <row r="13878" spans="1:5" x14ac:dyDescent="0.35">
      <c r="A13878"/>
      <c r="E13878"/>
    </row>
    <row r="13879" spans="1:5" x14ac:dyDescent="0.35">
      <c r="A13879"/>
      <c r="E13879"/>
    </row>
    <row r="13880" spans="1:5" x14ac:dyDescent="0.35">
      <c r="A13880"/>
      <c r="E13880"/>
    </row>
    <row r="13881" spans="1:5" x14ac:dyDescent="0.35">
      <c r="A13881"/>
      <c r="E13881"/>
    </row>
    <row r="13882" spans="1:5" x14ac:dyDescent="0.35">
      <c r="A13882"/>
      <c r="E13882"/>
    </row>
    <row r="13883" spans="1:5" x14ac:dyDescent="0.35">
      <c r="A13883"/>
      <c r="E13883"/>
    </row>
    <row r="13884" spans="1:5" x14ac:dyDescent="0.35">
      <c r="A13884"/>
      <c r="E13884"/>
    </row>
    <row r="13885" spans="1:5" x14ac:dyDescent="0.35">
      <c r="A13885"/>
      <c r="E13885"/>
    </row>
    <row r="13886" spans="1:5" x14ac:dyDescent="0.35">
      <c r="A13886"/>
      <c r="E13886"/>
    </row>
    <row r="13887" spans="1:5" x14ac:dyDescent="0.35">
      <c r="A13887"/>
      <c r="E13887"/>
    </row>
    <row r="13888" spans="1:5" x14ac:dyDescent="0.35">
      <c r="A13888"/>
      <c r="E13888"/>
    </row>
    <row r="13889" spans="1:5" x14ac:dyDescent="0.35">
      <c r="A13889"/>
      <c r="E13889"/>
    </row>
    <row r="13890" spans="1:5" x14ac:dyDescent="0.35">
      <c r="A13890"/>
      <c r="E13890"/>
    </row>
    <row r="13891" spans="1:5" x14ac:dyDescent="0.35">
      <c r="A13891"/>
      <c r="E13891"/>
    </row>
    <row r="13892" spans="1:5" x14ac:dyDescent="0.35">
      <c r="A13892"/>
      <c r="E13892"/>
    </row>
    <row r="13893" spans="1:5" x14ac:dyDescent="0.35">
      <c r="A13893"/>
      <c r="E13893"/>
    </row>
    <row r="13894" spans="1:5" x14ac:dyDescent="0.35">
      <c r="A13894"/>
      <c r="E13894"/>
    </row>
    <row r="13895" spans="1:5" x14ac:dyDescent="0.35">
      <c r="A13895"/>
      <c r="E13895"/>
    </row>
    <row r="13896" spans="1:5" x14ac:dyDescent="0.35">
      <c r="A13896"/>
      <c r="E13896"/>
    </row>
    <row r="13897" spans="1:5" x14ac:dyDescent="0.35">
      <c r="A13897"/>
      <c r="E13897"/>
    </row>
    <row r="13898" spans="1:5" x14ac:dyDescent="0.35">
      <c r="A13898"/>
      <c r="E13898"/>
    </row>
    <row r="13899" spans="1:5" x14ac:dyDescent="0.35">
      <c r="A13899"/>
      <c r="E13899"/>
    </row>
    <row r="13900" spans="1:5" x14ac:dyDescent="0.35">
      <c r="A13900"/>
      <c r="E13900"/>
    </row>
    <row r="13901" spans="1:5" x14ac:dyDescent="0.35">
      <c r="A13901"/>
      <c r="E13901"/>
    </row>
    <row r="13902" spans="1:5" x14ac:dyDescent="0.35">
      <c r="A13902"/>
      <c r="E13902"/>
    </row>
    <row r="13903" spans="1:5" x14ac:dyDescent="0.35">
      <c r="A13903"/>
      <c r="E13903"/>
    </row>
    <row r="13904" spans="1:5" x14ac:dyDescent="0.35">
      <c r="A13904"/>
      <c r="E13904"/>
    </row>
    <row r="13905" spans="1:5" x14ac:dyDescent="0.35">
      <c r="A13905"/>
      <c r="E13905"/>
    </row>
    <row r="13906" spans="1:5" x14ac:dyDescent="0.35">
      <c r="A13906"/>
      <c r="E13906"/>
    </row>
    <row r="13907" spans="1:5" x14ac:dyDescent="0.35">
      <c r="A13907"/>
      <c r="E13907"/>
    </row>
    <row r="13908" spans="1:5" x14ac:dyDescent="0.35">
      <c r="A13908"/>
      <c r="E13908"/>
    </row>
    <row r="13909" spans="1:5" x14ac:dyDescent="0.35">
      <c r="A13909"/>
      <c r="E13909"/>
    </row>
    <row r="13910" spans="1:5" x14ac:dyDescent="0.35">
      <c r="A13910"/>
      <c r="E13910"/>
    </row>
    <row r="13911" spans="1:5" x14ac:dyDescent="0.35">
      <c r="A13911"/>
      <c r="E13911"/>
    </row>
    <row r="13912" spans="1:5" x14ac:dyDescent="0.35">
      <c r="A13912"/>
      <c r="E13912"/>
    </row>
    <row r="13913" spans="1:5" x14ac:dyDescent="0.35">
      <c r="A13913"/>
      <c r="E13913"/>
    </row>
    <row r="13914" spans="1:5" x14ac:dyDescent="0.35">
      <c r="A13914"/>
      <c r="E13914"/>
    </row>
    <row r="13915" spans="1:5" x14ac:dyDescent="0.35">
      <c r="A13915"/>
      <c r="E13915"/>
    </row>
    <row r="13916" spans="1:5" x14ac:dyDescent="0.35">
      <c r="A13916"/>
      <c r="E13916"/>
    </row>
    <row r="13917" spans="1:5" x14ac:dyDescent="0.35">
      <c r="A13917"/>
      <c r="E13917"/>
    </row>
    <row r="13918" spans="1:5" x14ac:dyDescent="0.35">
      <c r="A13918"/>
      <c r="E13918"/>
    </row>
    <row r="13919" spans="1:5" x14ac:dyDescent="0.35">
      <c r="A13919"/>
      <c r="E13919"/>
    </row>
    <row r="13920" spans="1:5" x14ac:dyDescent="0.35">
      <c r="A13920"/>
      <c r="E13920"/>
    </row>
    <row r="13921" spans="1:5" x14ac:dyDescent="0.35">
      <c r="A13921"/>
      <c r="E13921"/>
    </row>
    <row r="13922" spans="1:5" x14ac:dyDescent="0.35">
      <c r="A13922"/>
      <c r="E13922"/>
    </row>
    <row r="13923" spans="1:5" x14ac:dyDescent="0.35">
      <c r="A13923"/>
      <c r="E13923"/>
    </row>
    <row r="13924" spans="1:5" x14ac:dyDescent="0.35">
      <c r="A13924"/>
      <c r="E13924"/>
    </row>
    <row r="13925" spans="1:5" x14ac:dyDescent="0.35">
      <c r="A13925"/>
      <c r="E13925"/>
    </row>
    <row r="13926" spans="1:5" x14ac:dyDescent="0.35">
      <c r="A13926"/>
      <c r="E13926"/>
    </row>
    <row r="13927" spans="1:5" x14ac:dyDescent="0.35">
      <c r="A13927"/>
      <c r="E13927"/>
    </row>
    <row r="13928" spans="1:5" x14ac:dyDescent="0.35">
      <c r="A13928"/>
      <c r="E13928"/>
    </row>
    <row r="13929" spans="1:5" x14ac:dyDescent="0.35">
      <c r="A13929"/>
      <c r="E13929"/>
    </row>
    <row r="13930" spans="1:5" x14ac:dyDescent="0.35">
      <c r="A13930"/>
      <c r="E13930"/>
    </row>
    <row r="13931" spans="1:5" x14ac:dyDescent="0.35">
      <c r="A13931"/>
      <c r="E13931"/>
    </row>
    <row r="13932" spans="1:5" x14ac:dyDescent="0.35">
      <c r="A13932"/>
      <c r="E13932"/>
    </row>
    <row r="13933" spans="1:5" x14ac:dyDescent="0.35">
      <c r="A13933"/>
      <c r="E13933"/>
    </row>
    <row r="13934" spans="1:5" x14ac:dyDescent="0.35">
      <c r="A13934"/>
      <c r="E13934"/>
    </row>
    <row r="13935" spans="1:5" x14ac:dyDescent="0.35">
      <c r="A13935"/>
      <c r="E13935"/>
    </row>
    <row r="13936" spans="1:5" x14ac:dyDescent="0.35">
      <c r="A13936"/>
      <c r="E13936"/>
    </row>
    <row r="13937" spans="1:5" x14ac:dyDescent="0.35">
      <c r="A13937"/>
      <c r="E13937"/>
    </row>
    <row r="13938" spans="1:5" x14ac:dyDescent="0.35">
      <c r="A13938"/>
      <c r="E13938"/>
    </row>
    <row r="13939" spans="1:5" x14ac:dyDescent="0.35">
      <c r="A13939"/>
      <c r="E13939"/>
    </row>
    <row r="13940" spans="1:5" x14ac:dyDescent="0.35">
      <c r="A13940"/>
      <c r="E13940"/>
    </row>
    <row r="13941" spans="1:5" x14ac:dyDescent="0.35">
      <c r="A13941"/>
      <c r="E13941"/>
    </row>
    <row r="13942" spans="1:5" x14ac:dyDescent="0.35">
      <c r="A13942"/>
      <c r="E13942"/>
    </row>
    <row r="13943" spans="1:5" x14ac:dyDescent="0.35">
      <c r="A13943"/>
      <c r="E13943"/>
    </row>
    <row r="13944" spans="1:5" x14ac:dyDescent="0.35">
      <c r="A13944"/>
      <c r="E13944"/>
    </row>
    <row r="13945" spans="1:5" x14ac:dyDescent="0.35">
      <c r="A13945"/>
      <c r="E13945"/>
    </row>
    <row r="13946" spans="1:5" x14ac:dyDescent="0.35">
      <c r="A13946"/>
      <c r="E13946"/>
    </row>
    <row r="13947" spans="1:5" x14ac:dyDescent="0.35">
      <c r="A13947"/>
      <c r="E13947"/>
    </row>
    <row r="13948" spans="1:5" x14ac:dyDescent="0.35">
      <c r="A13948"/>
      <c r="E13948"/>
    </row>
    <row r="13949" spans="1:5" x14ac:dyDescent="0.35">
      <c r="A13949"/>
      <c r="E13949"/>
    </row>
    <row r="13950" spans="1:5" x14ac:dyDescent="0.35">
      <c r="A13950"/>
      <c r="E13950"/>
    </row>
    <row r="13951" spans="1:5" x14ac:dyDescent="0.35">
      <c r="A13951"/>
      <c r="E13951"/>
    </row>
    <row r="13952" spans="1:5" x14ac:dyDescent="0.35">
      <c r="A13952"/>
      <c r="E13952"/>
    </row>
    <row r="13953" spans="1:5" x14ac:dyDescent="0.35">
      <c r="A13953"/>
      <c r="E13953"/>
    </row>
    <row r="13954" spans="1:5" x14ac:dyDescent="0.35">
      <c r="A13954"/>
      <c r="E13954"/>
    </row>
    <row r="13955" spans="1:5" x14ac:dyDescent="0.35">
      <c r="A13955"/>
      <c r="E13955"/>
    </row>
    <row r="13956" spans="1:5" x14ac:dyDescent="0.35">
      <c r="A13956"/>
      <c r="E13956"/>
    </row>
    <row r="13957" spans="1:5" x14ac:dyDescent="0.35">
      <c r="A13957"/>
      <c r="E13957"/>
    </row>
    <row r="13958" spans="1:5" x14ac:dyDescent="0.35">
      <c r="A13958"/>
      <c r="E13958"/>
    </row>
    <row r="13959" spans="1:5" x14ac:dyDescent="0.35">
      <c r="A13959"/>
      <c r="E13959"/>
    </row>
    <row r="13960" spans="1:5" x14ac:dyDescent="0.35">
      <c r="A13960"/>
      <c r="E13960"/>
    </row>
    <row r="13961" spans="1:5" x14ac:dyDescent="0.35">
      <c r="A13961"/>
      <c r="E13961"/>
    </row>
    <row r="13962" spans="1:5" x14ac:dyDescent="0.35">
      <c r="A13962"/>
      <c r="E13962"/>
    </row>
    <row r="13963" spans="1:5" x14ac:dyDescent="0.35">
      <c r="A13963"/>
      <c r="E13963"/>
    </row>
    <row r="13964" spans="1:5" x14ac:dyDescent="0.35">
      <c r="A13964"/>
      <c r="E13964"/>
    </row>
    <row r="13965" spans="1:5" x14ac:dyDescent="0.35">
      <c r="A13965"/>
      <c r="E13965"/>
    </row>
    <row r="13966" spans="1:5" x14ac:dyDescent="0.35">
      <c r="A13966"/>
      <c r="E13966"/>
    </row>
    <row r="13967" spans="1:5" x14ac:dyDescent="0.35">
      <c r="A13967"/>
      <c r="E13967"/>
    </row>
    <row r="13968" spans="1:5" x14ac:dyDescent="0.35">
      <c r="A13968"/>
      <c r="E13968"/>
    </row>
    <row r="13969" spans="1:5" x14ac:dyDescent="0.35">
      <c r="A13969"/>
      <c r="E13969"/>
    </row>
    <row r="13970" spans="1:5" x14ac:dyDescent="0.35">
      <c r="A13970"/>
      <c r="E13970"/>
    </row>
    <row r="13971" spans="1:5" x14ac:dyDescent="0.35">
      <c r="A13971"/>
      <c r="E13971"/>
    </row>
    <row r="13972" spans="1:5" x14ac:dyDescent="0.35">
      <c r="A13972"/>
      <c r="E13972"/>
    </row>
    <row r="13973" spans="1:5" x14ac:dyDescent="0.35">
      <c r="A13973"/>
      <c r="E13973"/>
    </row>
    <row r="13974" spans="1:5" x14ac:dyDescent="0.35">
      <c r="A13974"/>
      <c r="E13974"/>
    </row>
    <row r="13975" spans="1:5" x14ac:dyDescent="0.35">
      <c r="A13975"/>
      <c r="E13975"/>
    </row>
    <row r="13976" spans="1:5" x14ac:dyDescent="0.35">
      <c r="A13976"/>
      <c r="E13976"/>
    </row>
    <row r="13977" spans="1:5" x14ac:dyDescent="0.35">
      <c r="A13977"/>
      <c r="E13977"/>
    </row>
    <row r="13978" spans="1:5" x14ac:dyDescent="0.35">
      <c r="A13978"/>
      <c r="E13978"/>
    </row>
    <row r="13979" spans="1:5" x14ac:dyDescent="0.35">
      <c r="A13979"/>
      <c r="E13979"/>
    </row>
    <row r="13980" spans="1:5" x14ac:dyDescent="0.35">
      <c r="A13980"/>
      <c r="E13980"/>
    </row>
    <row r="13981" spans="1:5" x14ac:dyDescent="0.35">
      <c r="A13981"/>
      <c r="E13981"/>
    </row>
    <row r="13982" spans="1:5" x14ac:dyDescent="0.35">
      <c r="A13982"/>
      <c r="E13982"/>
    </row>
    <row r="13983" spans="1:5" x14ac:dyDescent="0.35">
      <c r="A13983"/>
      <c r="E13983"/>
    </row>
    <row r="13984" spans="1:5" x14ac:dyDescent="0.35">
      <c r="A13984"/>
      <c r="E13984"/>
    </row>
    <row r="13985" spans="1:5" x14ac:dyDescent="0.35">
      <c r="A13985"/>
      <c r="E13985"/>
    </row>
    <row r="13986" spans="1:5" x14ac:dyDescent="0.35">
      <c r="A13986"/>
      <c r="E13986"/>
    </row>
    <row r="13987" spans="1:5" x14ac:dyDescent="0.35">
      <c r="A13987"/>
      <c r="E13987"/>
    </row>
    <row r="13988" spans="1:5" x14ac:dyDescent="0.35">
      <c r="A13988"/>
      <c r="E13988"/>
    </row>
    <row r="13989" spans="1:5" x14ac:dyDescent="0.35">
      <c r="A13989"/>
      <c r="E13989"/>
    </row>
    <row r="13990" spans="1:5" x14ac:dyDescent="0.35">
      <c r="A13990"/>
      <c r="E13990"/>
    </row>
    <row r="13991" spans="1:5" x14ac:dyDescent="0.35">
      <c r="A13991"/>
      <c r="E13991"/>
    </row>
    <row r="13992" spans="1:5" x14ac:dyDescent="0.35">
      <c r="A13992"/>
      <c r="E13992"/>
    </row>
    <row r="13993" spans="1:5" x14ac:dyDescent="0.35">
      <c r="A13993"/>
      <c r="E13993"/>
    </row>
    <row r="13994" spans="1:5" x14ac:dyDescent="0.35">
      <c r="A13994"/>
      <c r="E13994"/>
    </row>
    <row r="13995" spans="1:5" x14ac:dyDescent="0.35">
      <c r="A13995"/>
      <c r="E13995"/>
    </row>
    <row r="13996" spans="1:5" x14ac:dyDescent="0.35">
      <c r="A13996"/>
      <c r="E13996"/>
    </row>
    <row r="13997" spans="1:5" x14ac:dyDescent="0.35">
      <c r="A13997"/>
      <c r="E13997"/>
    </row>
    <row r="13998" spans="1:5" x14ac:dyDescent="0.35">
      <c r="A13998"/>
      <c r="E13998"/>
    </row>
    <row r="13999" spans="1:5" x14ac:dyDescent="0.35">
      <c r="A13999"/>
      <c r="E13999"/>
    </row>
    <row r="14000" spans="1:5" x14ac:dyDescent="0.35">
      <c r="A14000"/>
      <c r="E14000"/>
    </row>
    <row r="14001" spans="1:5" x14ac:dyDescent="0.35">
      <c r="A14001"/>
      <c r="E14001"/>
    </row>
    <row r="14002" spans="1:5" x14ac:dyDescent="0.35">
      <c r="A14002"/>
      <c r="E14002"/>
    </row>
    <row r="14003" spans="1:5" x14ac:dyDescent="0.35">
      <c r="A14003"/>
      <c r="E14003"/>
    </row>
    <row r="14004" spans="1:5" x14ac:dyDescent="0.35">
      <c r="A14004"/>
      <c r="E14004"/>
    </row>
    <row r="14005" spans="1:5" x14ac:dyDescent="0.35">
      <c r="A14005"/>
      <c r="E14005"/>
    </row>
    <row r="14006" spans="1:5" x14ac:dyDescent="0.35">
      <c r="A14006"/>
      <c r="E14006"/>
    </row>
    <row r="14007" spans="1:5" x14ac:dyDescent="0.35">
      <c r="A14007"/>
      <c r="E14007"/>
    </row>
    <row r="14008" spans="1:5" x14ac:dyDescent="0.35">
      <c r="A14008"/>
      <c r="E14008"/>
    </row>
    <row r="14009" spans="1:5" x14ac:dyDescent="0.35">
      <c r="A14009"/>
      <c r="E14009"/>
    </row>
    <row r="14010" spans="1:5" x14ac:dyDescent="0.35">
      <c r="A14010"/>
      <c r="E14010"/>
    </row>
    <row r="14011" spans="1:5" x14ac:dyDescent="0.35">
      <c r="A14011"/>
      <c r="E14011"/>
    </row>
    <row r="14012" spans="1:5" x14ac:dyDescent="0.35">
      <c r="A14012"/>
      <c r="E14012"/>
    </row>
    <row r="14013" spans="1:5" x14ac:dyDescent="0.35">
      <c r="A14013"/>
      <c r="E14013"/>
    </row>
    <row r="14014" spans="1:5" x14ac:dyDescent="0.35">
      <c r="A14014"/>
      <c r="E14014"/>
    </row>
    <row r="14015" spans="1:5" x14ac:dyDescent="0.35">
      <c r="A14015"/>
      <c r="E14015"/>
    </row>
    <row r="14016" spans="1:5" x14ac:dyDescent="0.35">
      <c r="A14016"/>
      <c r="E14016"/>
    </row>
    <row r="14017" spans="1:5" x14ac:dyDescent="0.35">
      <c r="A14017"/>
      <c r="E14017"/>
    </row>
    <row r="14018" spans="1:5" x14ac:dyDescent="0.35">
      <c r="A14018"/>
      <c r="E14018"/>
    </row>
    <row r="14019" spans="1:5" x14ac:dyDescent="0.35">
      <c r="A14019"/>
      <c r="E14019"/>
    </row>
    <row r="14020" spans="1:5" x14ac:dyDescent="0.35">
      <c r="A14020"/>
      <c r="E14020"/>
    </row>
    <row r="14021" spans="1:5" x14ac:dyDescent="0.35">
      <c r="A14021"/>
      <c r="E14021"/>
    </row>
    <row r="14022" spans="1:5" x14ac:dyDescent="0.35">
      <c r="A14022"/>
      <c r="E14022"/>
    </row>
    <row r="14023" spans="1:5" x14ac:dyDescent="0.35">
      <c r="A14023"/>
      <c r="E14023"/>
    </row>
    <row r="14024" spans="1:5" x14ac:dyDescent="0.35">
      <c r="A14024"/>
      <c r="E14024"/>
    </row>
    <row r="14025" spans="1:5" x14ac:dyDescent="0.35">
      <c r="A14025"/>
      <c r="E14025"/>
    </row>
    <row r="14026" spans="1:5" x14ac:dyDescent="0.35">
      <c r="A14026"/>
      <c r="E14026"/>
    </row>
    <row r="14027" spans="1:5" x14ac:dyDescent="0.35">
      <c r="A14027"/>
      <c r="E14027"/>
    </row>
    <row r="14028" spans="1:5" x14ac:dyDescent="0.35">
      <c r="A14028"/>
      <c r="E14028"/>
    </row>
    <row r="14029" spans="1:5" x14ac:dyDescent="0.35">
      <c r="A14029"/>
      <c r="E14029"/>
    </row>
    <row r="14030" spans="1:5" x14ac:dyDescent="0.35">
      <c r="A14030"/>
      <c r="E14030"/>
    </row>
    <row r="14031" spans="1:5" x14ac:dyDescent="0.35">
      <c r="A14031"/>
      <c r="E14031"/>
    </row>
    <row r="14032" spans="1:5" x14ac:dyDescent="0.35">
      <c r="A14032"/>
      <c r="E14032"/>
    </row>
    <row r="14033" spans="1:5" x14ac:dyDescent="0.35">
      <c r="A14033"/>
      <c r="E14033"/>
    </row>
    <row r="14034" spans="1:5" x14ac:dyDescent="0.35">
      <c r="A14034"/>
      <c r="E14034"/>
    </row>
    <row r="14035" spans="1:5" x14ac:dyDescent="0.35">
      <c r="A14035"/>
      <c r="E14035"/>
    </row>
    <row r="14036" spans="1:5" x14ac:dyDescent="0.35">
      <c r="A14036"/>
      <c r="E14036"/>
    </row>
    <row r="14037" spans="1:5" x14ac:dyDescent="0.35">
      <c r="A14037"/>
      <c r="E14037"/>
    </row>
    <row r="14038" spans="1:5" x14ac:dyDescent="0.35">
      <c r="A14038"/>
      <c r="E14038"/>
    </row>
    <row r="14039" spans="1:5" x14ac:dyDescent="0.35">
      <c r="A14039"/>
      <c r="E14039"/>
    </row>
    <row r="14040" spans="1:5" x14ac:dyDescent="0.35">
      <c r="A14040"/>
      <c r="E14040"/>
    </row>
    <row r="14041" spans="1:5" x14ac:dyDescent="0.35">
      <c r="A14041"/>
      <c r="E14041"/>
    </row>
    <row r="14042" spans="1:5" x14ac:dyDescent="0.35">
      <c r="A14042"/>
      <c r="E14042"/>
    </row>
    <row r="14043" spans="1:5" x14ac:dyDescent="0.35">
      <c r="A14043"/>
      <c r="E14043"/>
    </row>
    <row r="14044" spans="1:5" x14ac:dyDescent="0.35">
      <c r="A14044"/>
      <c r="E14044"/>
    </row>
    <row r="14045" spans="1:5" x14ac:dyDescent="0.35">
      <c r="A14045"/>
      <c r="E14045"/>
    </row>
    <row r="14046" spans="1:5" x14ac:dyDescent="0.35">
      <c r="A14046"/>
      <c r="E14046"/>
    </row>
    <row r="14047" spans="1:5" x14ac:dyDescent="0.35">
      <c r="A14047"/>
      <c r="E14047"/>
    </row>
    <row r="14048" spans="1:5" x14ac:dyDescent="0.35">
      <c r="A14048"/>
      <c r="E14048"/>
    </row>
    <row r="14049" spans="1:5" x14ac:dyDescent="0.35">
      <c r="A14049"/>
      <c r="E14049"/>
    </row>
    <row r="14050" spans="1:5" x14ac:dyDescent="0.35">
      <c r="A14050"/>
      <c r="E14050"/>
    </row>
    <row r="14051" spans="1:5" x14ac:dyDescent="0.35">
      <c r="A14051"/>
      <c r="E14051"/>
    </row>
    <row r="14052" spans="1:5" x14ac:dyDescent="0.35">
      <c r="A14052"/>
      <c r="E14052"/>
    </row>
    <row r="14053" spans="1:5" x14ac:dyDescent="0.35">
      <c r="A14053"/>
      <c r="E14053"/>
    </row>
    <row r="14054" spans="1:5" x14ac:dyDescent="0.35">
      <c r="A14054"/>
      <c r="E14054"/>
    </row>
    <row r="14055" spans="1:5" x14ac:dyDescent="0.35">
      <c r="A14055"/>
      <c r="E14055"/>
    </row>
    <row r="14056" spans="1:5" x14ac:dyDescent="0.35">
      <c r="A14056"/>
      <c r="E14056"/>
    </row>
    <row r="14057" spans="1:5" x14ac:dyDescent="0.35">
      <c r="A14057"/>
      <c r="E14057"/>
    </row>
    <row r="14058" spans="1:5" x14ac:dyDescent="0.35">
      <c r="A14058"/>
      <c r="E14058"/>
    </row>
    <row r="14059" spans="1:5" x14ac:dyDescent="0.35">
      <c r="A14059"/>
      <c r="E14059"/>
    </row>
    <row r="14060" spans="1:5" x14ac:dyDescent="0.35">
      <c r="A14060"/>
      <c r="E14060"/>
    </row>
    <row r="14061" spans="1:5" x14ac:dyDescent="0.35">
      <c r="A14061"/>
      <c r="E14061"/>
    </row>
    <row r="14062" spans="1:5" x14ac:dyDescent="0.35">
      <c r="A14062"/>
      <c r="E14062"/>
    </row>
    <row r="14063" spans="1:5" x14ac:dyDescent="0.35">
      <c r="A14063"/>
      <c r="E14063"/>
    </row>
    <row r="14064" spans="1:5" x14ac:dyDescent="0.35">
      <c r="A14064"/>
      <c r="E14064"/>
    </row>
    <row r="14065" spans="1:5" x14ac:dyDescent="0.35">
      <c r="A14065"/>
      <c r="E14065"/>
    </row>
    <row r="14066" spans="1:5" x14ac:dyDescent="0.35">
      <c r="A14066"/>
      <c r="E14066"/>
    </row>
    <row r="14067" spans="1:5" x14ac:dyDescent="0.35">
      <c r="A14067"/>
      <c r="E14067"/>
    </row>
    <row r="14068" spans="1:5" x14ac:dyDescent="0.35">
      <c r="A14068"/>
      <c r="E14068"/>
    </row>
    <row r="14069" spans="1:5" x14ac:dyDescent="0.35">
      <c r="A14069"/>
      <c r="E14069"/>
    </row>
    <row r="14070" spans="1:5" x14ac:dyDescent="0.35">
      <c r="A14070"/>
      <c r="E14070"/>
    </row>
    <row r="14071" spans="1:5" x14ac:dyDescent="0.35">
      <c r="A14071"/>
      <c r="E14071"/>
    </row>
    <row r="14072" spans="1:5" x14ac:dyDescent="0.35">
      <c r="A14072"/>
      <c r="E14072"/>
    </row>
    <row r="14073" spans="1:5" x14ac:dyDescent="0.35">
      <c r="A14073"/>
      <c r="E14073"/>
    </row>
    <row r="14074" spans="1:5" x14ac:dyDescent="0.35">
      <c r="A14074"/>
      <c r="E14074"/>
    </row>
    <row r="14075" spans="1:5" x14ac:dyDescent="0.35">
      <c r="A14075"/>
      <c r="E14075"/>
    </row>
    <row r="14076" spans="1:5" x14ac:dyDescent="0.35">
      <c r="A14076"/>
      <c r="E14076"/>
    </row>
    <row r="14077" spans="1:5" x14ac:dyDescent="0.35">
      <c r="A14077"/>
      <c r="E14077"/>
    </row>
    <row r="14078" spans="1:5" x14ac:dyDescent="0.35">
      <c r="A14078"/>
      <c r="E14078"/>
    </row>
    <row r="14079" spans="1:5" x14ac:dyDescent="0.35">
      <c r="A14079"/>
      <c r="E14079"/>
    </row>
    <row r="14080" spans="1:5" x14ac:dyDescent="0.35">
      <c r="A14080"/>
      <c r="E14080"/>
    </row>
    <row r="14081" spans="1:5" x14ac:dyDescent="0.35">
      <c r="A14081"/>
      <c r="E14081"/>
    </row>
    <row r="14082" spans="1:5" x14ac:dyDescent="0.35">
      <c r="A14082"/>
      <c r="E14082"/>
    </row>
    <row r="14083" spans="1:5" x14ac:dyDescent="0.35">
      <c r="A14083"/>
      <c r="E14083"/>
    </row>
    <row r="14084" spans="1:5" x14ac:dyDescent="0.35">
      <c r="A14084"/>
      <c r="E14084"/>
    </row>
    <row r="14085" spans="1:5" x14ac:dyDescent="0.35">
      <c r="A14085"/>
      <c r="E14085"/>
    </row>
    <row r="14086" spans="1:5" x14ac:dyDescent="0.35">
      <c r="A14086"/>
      <c r="E14086"/>
    </row>
    <row r="14087" spans="1:5" x14ac:dyDescent="0.35">
      <c r="A14087"/>
      <c r="E14087"/>
    </row>
    <row r="14088" spans="1:5" x14ac:dyDescent="0.35">
      <c r="A14088"/>
      <c r="E14088"/>
    </row>
    <row r="14089" spans="1:5" x14ac:dyDescent="0.35">
      <c r="A14089"/>
      <c r="E14089"/>
    </row>
    <row r="14090" spans="1:5" x14ac:dyDescent="0.35">
      <c r="A14090"/>
      <c r="E14090"/>
    </row>
    <row r="14091" spans="1:5" x14ac:dyDescent="0.35">
      <c r="A14091"/>
      <c r="E14091"/>
    </row>
    <row r="14092" spans="1:5" x14ac:dyDescent="0.35">
      <c r="A14092"/>
      <c r="E14092"/>
    </row>
    <row r="14093" spans="1:5" x14ac:dyDescent="0.35">
      <c r="A14093"/>
      <c r="E14093"/>
    </row>
    <row r="14094" spans="1:5" x14ac:dyDescent="0.35">
      <c r="A14094"/>
      <c r="E14094"/>
    </row>
    <row r="14095" spans="1:5" x14ac:dyDescent="0.35">
      <c r="A14095"/>
      <c r="E14095"/>
    </row>
    <row r="14096" spans="1:5" x14ac:dyDescent="0.35">
      <c r="A14096"/>
      <c r="E14096"/>
    </row>
    <row r="14097" spans="1:5" x14ac:dyDescent="0.35">
      <c r="A14097"/>
      <c r="E14097"/>
    </row>
    <row r="14098" spans="1:5" x14ac:dyDescent="0.35">
      <c r="A14098"/>
      <c r="E14098"/>
    </row>
    <row r="14099" spans="1:5" x14ac:dyDescent="0.35">
      <c r="A14099"/>
      <c r="E14099"/>
    </row>
    <row r="14100" spans="1:5" x14ac:dyDescent="0.35">
      <c r="A14100"/>
      <c r="E14100"/>
    </row>
    <row r="14101" spans="1:5" x14ac:dyDescent="0.35">
      <c r="A14101"/>
      <c r="E14101"/>
    </row>
    <row r="14102" spans="1:5" x14ac:dyDescent="0.35">
      <c r="A14102"/>
      <c r="E14102"/>
    </row>
    <row r="14103" spans="1:5" x14ac:dyDescent="0.35">
      <c r="A14103"/>
      <c r="E14103"/>
    </row>
    <row r="14104" spans="1:5" x14ac:dyDescent="0.35">
      <c r="A14104"/>
      <c r="E14104"/>
    </row>
    <row r="14105" spans="1:5" x14ac:dyDescent="0.35">
      <c r="A14105"/>
      <c r="E14105"/>
    </row>
    <row r="14106" spans="1:5" x14ac:dyDescent="0.35">
      <c r="A14106"/>
      <c r="E14106"/>
    </row>
    <row r="14107" spans="1:5" x14ac:dyDescent="0.35">
      <c r="A14107"/>
      <c r="E14107"/>
    </row>
    <row r="14108" spans="1:5" x14ac:dyDescent="0.35">
      <c r="A14108"/>
      <c r="E14108"/>
    </row>
    <row r="14109" spans="1:5" x14ac:dyDescent="0.35">
      <c r="A14109"/>
      <c r="E14109"/>
    </row>
    <row r="14110" spans="1:5" x14ac:dyDescent="0.35">
      <c r="A14110"/>
      <c r="E14110"/>
    </row>
    <row r="14111" spans="1:5" x14ac:dyDescent="0.35">
      <c r="A14111"/>
      <c r="E14111"/>
    </row>
    <row r="14112" spans="1:5" x14ac:dyDescent="0.35">
      <c r="A14112"/>
      <c r="E14112"/>
    </row>
    <row r="14113" spans="1:5" x14ac:dyDescent="0.35">
      <c r="A14113"/>
      <c r="E14113"/>
    </row>
    <row r="14114" spans="1:5" x14ac:dyDescent="0.35">
      <c r="A14114"/>
      <c r="E14114"/>
    </row>
    <row r="14115" spans="1:5" x14ac:dyDescent="0.35">
      <c r="A14115"/>
      <c r="E14115"/>
    </row>
    <row r="14116" spans="1:5" x14ac:dyDescent="0.35">
      <c r="A14116"/>
      <c r="E14116"/>
    </row>
    <row r="14117" spans="1:5" x14ac:dyDescent="0.35">
      <c r="A14117"/>
      <c r="E14117"/>
    </row>
    <row r="14118" spans="1:5" x14ac:dyDescent="0.35">
      <c r="A14118"/>
      <c r="E14118"/>
    </row>
    <row r="14119" spans="1:5" x14ac:dyDescent="0.35">
      <c r="A14119"/>
      <c r="E14119"/>
    </row>
    <row r="14120" spans="1:5" x14ac:dyDescent="0.35">
      <c r="A14120"/>
      <c r="E14120"/>
    </row>
    <row r="14121" spans="1:5" x14ac:dyDescent="0.35">
      <c r="A14121"/>
      <c r="E14121"/>
    </row>
    <row r="14122" spans="1:5" x14ac:dyDescent="0.35">
      <c r="A14122"/>
      <c r="E14122"/>
    </row>
    <row r="14123" spans="1:5" x14ac:dyDescent="0.35">
      <c r="A14123"/>
      <c r="E14123"/>
    </row>
    <row r="14124" spans="1:5" x14ac:dyDescent="0.35">
      <c r="A14124"/>
      <c r="E14124"/>
    </row>
    <row r="14125" spans="1:5" x14ac:dyDescent="0.35">
      <c r="A14125"/>
      <c r="E14125"/>
    </row>
    <row r="14126" spans="1:5" x14ac:dyDescent="0.35">
      <c r="A14126"/>
      <c r="E14126"/>
    </row>
    <row r="14127" spans="1:5" x14ac:dyDescent="0.35">
      <c r="A14127"/>
      <c r="E14127"/>
    </row>
    <row r="14128" spans="1:5" x14ac:dyDescent="0.35">
      <c r="A14128"/>
      <c r="E14128"/>
    </row>
    <row r="14129" spans="1:5" x14ac:dyDescent="0.35">
      <c r="A14129"/>
      <c r="E14129"/>
    </row>
    <row r="14130" spans="1:5" x14ac:dyDescent="0.35">
      <c r="A14130"/>
      <c r="E14130"/>
    </row>
    <row r="14131" spans="1:5" x14ac:dyDescent="0.35">
      <c r="A14131"/>
      <c r="E14131"/>
    </row>
    <row r="14132" spans="1:5" x14ac:dyDescent="0.35">
      <c r="A14132"/>
      <c r="E14132"/>
    </row>
    <row r="14133" spans="1:5" x14ac:dyDescent="0.35">
      <c r="A14133"/>
      <c r="E14133"/>
    </row>
    <row r="14134" spans="1:5" x14ac:dyDescent="0.35">
      <c r="A14134"/>
      <c r="E14134"/>
    </row>
    <row r="14135" spans="1:5" x14ac:dyDescent="0.35">
      <c r="A14135"/>
      <c r="E14135"/>
    </row>
    <row r="14136" spans="1:5" x14ac:dyDescent="0.35">
      <c r="A14136"/>
      <c r="E14136"/>
    </row>
    <row r="14137" spans="1:5" x14ac:dyDescent="0.35">
      <c r="A14137"/>
      <c r="E14137"/>
    </row>
    <row r="14138" spans="1:5" x14ac:dyDescent="0.35">
      <c r="A14138"/>
      <c r="E14138"/>
    </row>
    <row r="14139" spans="1:5" x14ac:dyDescent="0.35">
      <c r="A14139"/>
      <c r="E14139"/>
    </row>
    <row r="14140" spans="1:5" x14ac:dyDescent="0.35">
      <c r="A14140"/>
      <c r="E14140"/>
    </row>
    <row r="14141" spans="1:5" x14ac:dyDescent="0.35">
      <c r="A14141"/>
      <c r="E14141"/>
    </row>
    <row r="14142" spans="1:5" x14ac:dyDescent="0.35">
      <c r="A14142"/>
      <c r="E14142"/>
    </row>
    <row r="14143" spans="1:5" x14ac:dyDescent="0.35">
      <c r="A14143"/>
      <c r="E14143"/>
    </row>
    <row r="14144" spans="1:5" x14ac:dyDescent="0.35">
      <c r="A14144"/>
      <c r="E14144"/>
    </row>
    <row r="14145" spans="1:5" x14ac:dyDescent="0.35">
      <c r="A14145"/>
      <c r="E14145"/>
    </row>
    <row r="14146" spans="1:5" x14ac:dyDescent="0.35">
      <c r="A14146"/>
      <c r="E14146"/>
    </row>
    <row r="14147" spans="1:5" x14ac:dyDescent="0.35">
      <c r="A14147"/>
      <c r="E14147"/>
    </row>
    <row r="14148" spans="1:5" x14ac:dyDescent="0.35">
      <c r="A14148"/>
      <c r="E14148"/>
    </row>
    <row r="14149" spans="1:5" x14ac:dyDescent="0.35">
      <c r="A14149"/>
      <c r="E14149"/>
    </row>
    <row r="14150" spans="1:5" x14ac:dyDescent="0.35">
      <c r="A14150"/>
      <c r="E14150"/>
    </row>
    <row r="14151" spans="1:5" x14ac:dyDescent="0.35">
      <c r="A14151"/>
      <c r="E14151"/>
    </row>
    <row r="14152" spans="1:5" x14ac:dyDescent="0.35">
      <c r="A14152"/>
      <c r="E14152"/>
    </row>
    <row r="14153" spans="1:5" x14ac:dyDescent="0.35">
      <c r="A14153"/>
      <c r="E14153"/>
    </row>
    <row r="14154" spans="1:5" x14ac:dyDescent="0.35">
      <c r="A14154"/>
      <c r="E14154"/>
    </row>
    <row r="14155" spans="1:5" x14ac:dyDescent="0.35">
      <c r="A14155"/>
      <c r="E14155"/>
    </row>
    <row r="14156" spans="1:5" x14ac:dyDescent="0.35">
      <c r="A14156"/>
      <c r="E14156"/>
    </row>
    <row r="14157" spans="1:5" x14ac:dyDescent="0.35">
      <c r="A14157"/>
      <c r="E14157"/>
    </row>
    <row r="14158" spans="1:5" x14ac:dyDescent="0.35">
      <c r="A14158"/>
      <c r="E14158"/>
    </row>
    <row r="14159" spans="1:5" x14ac:dyDescent="0.35">
      <c r="A14159"/>
      <c r="E14159"/>
    </row>
    <row r="14160" spans="1:5" x14ac:dyDescent="0.35">
      <c r="A14160"/>
      <c r="E14160"/>
    </row>
    <row r="14161" spans="1:5" x14ac:dyDescent="0.35">
      <c r="A14161"/>
      <c r="E14161"/>
    </row>
    <row r="14162" spans="1:5" x14ac:dyDescent="0.35">
      <c r="A14162"/>
      <c r="E14162"/>
    </row>
    <row r="14163" spans="1:5" x14ac:dyDescent="0.35">
      <c r="A14163"/>
      <c r="E14163"/>
    </row>
    <row r="14164" spans="1:5" x14ac:dyDescent="0.35">
      <c r="A14164"/>
      <c r="E14164"/>
    </row>
    <row r="14165" spans="1:5" x14ac:dyDescent="0.35">
      <c r="A14165"/>
      <c r="E14165"/>
    </row>
    <row r="14166" spans="1:5" x14ac:dyDescent="0.35">
      <c r="A14166"/>
      <c r="E14166"/>
    </row>
    <row r="14167" spans="1:5" x14ac:dyDescent="0.35">
      <c r="A14167"/>
      <c r="E14167"/>
    </row>
    <row r="14168" spans="1:5" x14ac:dyDescent="0.35">
      <c r="A14168"/>
      <c r="E14168"/>
    </row>
    <row r="14169" spans="1:5" x14ac:dyDescent="0.35">
      <c r="A14169"/>
      <c r="E14169"/>
    </row>
    <row r="14170" spans="1:5" x14ac:dyDescent="0.35">
      <c r="A14170"/>
      <c r="E14170"/>
    </row>
    <row r="14171" spans="1:5" x14ac:dyDescent="0.35">
      <c r="A14171"/>
      <c r="E14171"/>
    </row>
    <row r="14172" spans="1:5" x14ac:dyDescent="0.35">
      <c r="A14172"/>
      <c r="E14172"/>
    </row>
    <row r="14173" spans="1:5" x14ac:dyDescent="0.35">
      <c r="A14173"/>
      <c r="E14173"/>
    </row>
    <row r="14174" spans="1:5" x14ac:dyDescent="0.35">
      <c r="A14174"/>
      <c r="E14174"/>
    </row>
    <row r="14175" spans="1:5" x14ac:dyDescent="0.35">
      <c r="A14175"/>
      <c r="E14175"/>
    </row>
    <row r="14176" spans="1:5" x14ac:dyDescent="0.35">
      <c r="A14176"/>
      <c r="E14176"/>
    </row>
    <row r="14177" spans="1:5" x14ac:dyDescent="0.35">
      <c r="A14177"/>
      <c r="E14177"/>
    </row>
    <row r="14178" spans="1:5" x14ac:dyDescent="0.35">
      <c r="A14178"/>
      <c r="E14178"/>
    </row>
    <row r="14179" spans="1:5" x14ac:dyDescent="0.35">
      <c r="A14179"/>
      <c r="E14179"/>
    </row>
    <row r="14180" spans="1:5" x14ac:dyDescent="0.35">
      <c r="A14180"/>
      <c r="E14180"/>
    </row>
    <row r="14181" spans="1:5" x14ac:dyDescent="0.35">
      <c r="A14181"/>
      <c r="E14181"/>
    </row>
    <row r="14182" spans="1:5" x14ac:dyDescent="0.35">
      <c r="A14182"/>
      <c r="E14182"/>
    </row>
    <row r="14183" spans="1:5" x14ac:dyDescent="0.35">
      <c r="A14183"/>
      <c r="E14183"/>
    </row>
    <row r="14184" spans="1:5" x14ac:dyDescent="0.35">
      <c r="A14184"/>
      <c r="E14184"/>
    </row>
    <row r="14185" spans="1:5" x14ac:dyDescent="0.35">
      <c r="A14185"/>
      <c r="E14185"/>
    </row>
    <row r="14186" spans="1:5" x14ac:dyDescent="0.35">
      <c r="A14186"/>
      <c r="E14186"/>
    </row>
    <row r="14187" spans="1:5" x14ac:dyDescent="0.35">
      <c r="A14187"/>
      <c r="E14187"/>
    </row>
    <row r="14188" spans="1:5" x14ac:dyDescent="0.35">
      <c r="A14188"/>
      <c r="E14188"/>
    </row>
    <row r="14189" spans="1:5" x14ac:dyDescent="0.35">
      <c r="A14189"/>
      <c r="E14189"/>
    </row>
    <row r="14190" spans="1:5" x14ac:dyDescent="0.35">
      <c r="A14190"/>
      <c r="E14190"/>
    </row>
    <row r="14191" spans="1:5" x14ac:dyDescent="0.35">
      <c r="A14191"/>
      <c r="E14191"/>
    </row>
    <row r="14192" spans="1:5" x14ac:dyDescent="0.35">
      <c r="A14192"/>
      <c r="E14192"/>
    </row>
    <row r="14193" spans="1:5" x14ac:dyDescent="0.35">
      <c r="A14193"/>
      <c r="E14193"/>
    </row>
    <row r="14194" spans="1:5" x14ac:dyDescent="0.35">
      <c r="A14194"/>
      <c r="E14194"/>
    </row>
    <row r="14195" spans="1:5" x14ac:dyDescent="0.35">
      <c r="A14195"/>
      <c r="E14195"/>
    </row>
    <row r="14196" spans="1:5" x14ac:dyDescent="0.35">
      <c r="A14196"/>
      <c r="E14196"/>
    </row>
    <row r="14197" spans="1:5" x14ac:dyDescent="0.35">
      <c r="A14197"/>
      <c r="E14197"/>
    </row>
    <row r="14198" spans="1:5" x14ac:dyDescent="0.35">
      <c r="A14198"/>
      <c r="E14198"/>
    </row>
    <row r="14199" spans="1:5" x14ac:dyDescent="0.35">
      <c r="A14199"/>
      <c r="E14199"/>
    </row>
    <row r="14200" spans="1:5" x14ac:dyDescent="0.35">
      <c r="A14200"/>
      <c r="E14200"/>
    </row>
    <row r="14201" spans="1:5" x14ac:dyDescent="0.35">
      <c r="A14201"/>
      <c r="E14201"/>
    </row>
    <row r="14202" spans="1:5" x14ac:dyDescent="0.35">
      <c r="A14202"/>
      <c r="E14202"/>
    </row>
    <row r="14203" spans="1:5" x14ac:dyDescent="0.35">
      <c r="A14203"/>
      <c r="E14203"/>
    </row>
    <row r="14204" spans="1:5" x14ac:dyDescent="0.35">
      <c r="A14204"/>
      <c r="E14204"/>
    </row>
    <row r="14205" spans="1:5" x14ac:dyDescent="0.35">
      <c r="A14205"/>
      <c r="E14205"/>
    </row>
    <row r="14206" spans="1:5" x14ac:dyDescent="0.35">
      <c r="A14206"/>
      <c r="E14206"/>
    </row>
    <row r="14207" spans="1:5" x14ac:dyDescent="0.35">
      <c r="A14207"/>
      <c r="E14207"/>
    </row>
    <row r="14208" spans="1:5" x14ac:dyDescent="0.35">
      <c r="A14208"/>
      <c r="E14208"/>
    </row>
    <row r="14209" spans="1:5" x14ac:dyDescent="0.35">
      <c r="A14209"/>
      <c r="E14209"/>
    </row>
    <row r="14210" spans="1:5" x14ac:dyDescent="0.35">
      <c r="A14210"/>
      <c r="E14210"/>
    </row>
    <row r="14211" spans="1:5" x14ac:dyDescent="0.35">
      <c r="A14211"/>
      <c r="E14211"/>
    </row>
    <row r="14212" spans="1:5" x14ac:dyDescent="0.35">
      <c r="A14212"/>
      <c r="E14212"/>
    </row>
    <row r="14213" spans="1:5" x14ac:dyDescent="0.35">
      <c r="A14213"/>
      <c r="E14213"/>
    </row>
    <row r="14214" spans="1:5" x14ac:dyDescent="0.35">
      <c r="A14214"/>
      <c r="E14214"/>
    </row>
    <row r="14215" spans="1:5" x14ac:dyDescent="0.35">
      <c r="A14215"/>
      <c r="E14215"/>
    </row>
    <row r="14216" spans="1:5" x14ac:dyDescent="0.35">
      <c r="A14216"/>
      <c r="E14216"/>
    </row>
    <row r="14217" spans="1:5" x14ac:dyDescent="0.35">
      <c r="A14217"/>
      <c r="E14217"/>
    </row>
    <row r="14218" spans="1:5" x14ac:dyDescent="0.35">
      <c r="A14218"/>
      <c r="E14218"/>
    </row>
    <row r="14219" spans="1:5" x14ac:dyDescent="0.35">
      <c r="A14219"/>
      <c r="E14219"/>
    </row>
    <row r="14220" spans="1:5" x14ac:dyDescent="0.35">
      <c r="A14220"/>
      <c r="E14220"/>
    </row>
    <row r="14221" spans="1:5" x14ac:dyDescent="0.35">
      <c r="A14221"/>
      <c r="E14221"/>
    </row>
    <row r="14222" spans="1:5" x14ac:dyDescent="0.35">
      <c r="A14222"/>
      <c r="E14222"/>
    </row>
    <row r="14223" spans="1:5" x14ac:dyDescent="0.35">
      <c r="A14223"/>
      <c r="E14223"/>
    </row>
    <row r="14224" spans="1:5" x14ac:dyDescent="0.35">
      <c r="A14224"/>
      <c r="E14224"/>
    </row>
    <row r="14225" spans="1:5" x14ac:dyDescent="0.35">
      <c r="A14225"/>
      <c r="E14225"/>
    </row>
    <row r="14226" spans="1:5" x14ac:dyDescent="0.35">
      <c r="A14226"/>
      <c r="E14226"/>
    </row>
    <row r="14227" spans="1:5" x14ac:dyDescent="0.35">
      <c r="A14227"/>
      <c r="E14227"/>
    </row>
    <row r="14228" spans="1:5" x14ac:dyDescent="0.35">
      <c r="A14228"/>
      <c r="E14228"/>
    </row>
    <row r="14229" spans="1:5" x14ac:dyDescent="0.35">
      <c r="A14229"/>
      <c r="E14229"/>
    </row>
    <row r="14230" spans="1:5" x14ac:dyDescent="0.35">
      <c r="A14230"/>
      <c r="E14230"/>
    </row>
    <row r="14231" spans="1:5" x14ac:dyDescent="0.35">
      <c r="A14231"/>
      <c r="E14231"/>
    </row>
    <row r="14232" spans="1:5" x14ac:dyDescent="0.35">
      <c r="A14232"/>
      <c r="E14232"/>
    </row>
    <row r="14233" spans="1:5" x14ac:dyDescent="0.35">
      <c r="A14233"/>
      <c r="E14233"/>
    </row>
    <row r="14234" spans="1:5" x14ac:dyDescent="0.35">
      <c r="A14234"/>
      <c r="E14234"/>
    </row>
    <row r="14235" spans="1:5" x14ac:dyDescent="0.35">
      <c r="A14235"/>
      <c r="E14235"/>
    </row>
    <row r="14236" spans="1:5" x14ac:dyDescent="0.35">
      <c r="A14236"/>
      <c r="E14236"/>
    </row>
    <row r="14237" spans="1:5" x14ac:dyDescent="0.35">
      <c r="A14237"/>
      <c r="E14237"/>
    </row>
    <row r="14238" spans="1:5" x14ac:dyDescent="0.35">
      <c r="A14238"/>
      <c r="E14238"/>
    </row>
    <row r="14239" spans="1:5" x14ac:dyDescent="0.35">
      <c r="A14239"/>
      <c r="E14239"/>
    </row>
    <row r="14240" spans="1:5" x14ac:dyDescent="0.35">
      <c r="A14240"/>
      <c r="E14240"/>
    </row>
    <row r="14241" spans="1:5" x14ac:dyDescent="0.35">
      <c r="A14241"/>
      <c r="E14241"/>
    </row>
    <row r="14242" spans="1:5" x14ac:dyDescent="0.35">
      <c r="A14242"/>
      <c r="E14242"/>
    </row>
    <row r="14243" spans="1:5" x14ac:dyDescent="0.35">
      <c r="A14243"/>
      <c r="E14243"/>
    </row>
    <row r="14244" spans="1:5" x14ac:dyDescent="0.35">
      <c r="A14244"/>
      <c r="E14244"/>
    </row>
    <row r="14245" spans="1:5" x14ac:dyDescent="0.35">
      <c r="A14245"/>
      <c r="E14245"/>
    </row>
    <row r="14246" spans="1:5" x14ac:dyDescent="0.35">
      <c r="A14246"/>
      <c r="E14246"/>
    </row>
    <row r="14247" spans="1:5" x14ac:dyDescent="0.35">
      <c r="A14247"/>
      <c r="E14247"/>
    </row>
    <row r="14248" spans="1:5" x14ac:dyDescent="0.35">
      <c r="A14248"/>
      <c r="E14248"/>
    </row>
    <row r="14249" spans="1:5" x14ac:dyDescent="0.35">
      <c r="A14249"/>
      <c r="E14249"/>
    </row>
    <row r="14250" spans="1:5" x14ac:dyDescent="0.35">
      <c r="A14250"/>
      <c r="E14250"/>
    </row>
    <row r="14251" spans="1:5" x14ac:dyDescent="0.35">
      <c r="A14251"/>
      <c r="E14251"/>
    </row>
    <row r="14252" spans="1:5" x14ac:dyDescent="0.35">
      <c r="A14252"/>
      <c r="E14252"/>
    </row>
    <row r="14253" spans="1:5" x14ac:dyDescent="0.35">
      <c r="A14253"/>
      <c r="E14253"/>
    </row>
    <row r="14254" spans="1:5" x14ac:dyDescent="0.35">
      <c r="A14254"/>
      <c r="E14254"/>
    </row>
    <row r="14255" spans="1:5" x14ac:dyDescent="0.35">
      <c r="A14255"/>
      <c r="E14255"/>
    </row>
    <row r="14256" spans="1:5" x14ac:dyDescent="0.35">
      <c r="A14256"/>
      <c r="E14256"/>
    </row>
    <row r="14257" spans="1:5" x14ac:dyDescent="0.35">
      <c r="A14257"/>
      <c r="E14257"/>
    </row>
    <row r="14258" spans="1:5" x14ac:dyDescent="0.35">
      <c r="A14258"/>
      <c r="E14258"/>
    </row>
    <row r="14259" spans="1:5" x14ac:dyDescent="0.35">
      <c r="A14259"/>
      <c r="E14259"/>
    </row>
    <row r="14260" spans="1:5" x14ac:dyDescent="0.35">
      <c r="A14260"/>
      <c r="E14260"/>
    </row>
    <row r="14261" spans="1:5" x14ac:dyDescent="0.35">
      <c r="A14261"/>
      <c r="E14261"/>
    </row>
    <row r="14262" spans="1:5" x14ac:dyDescent="0.35">
      <c r="A14262"/>
      <c r="E14262"/>
    </row>
    <row r="14263" spans="1:5" x14ac:dyDescent="0.35">
      <c r="A14263"/>
      <c r="E14263"/>
    </row>
    <row r="14264" spans="1:5" x14ac:dyDescent="0.35">
      <c r="A14264"/>
      <c r="E14264"/>
    </row>
    <row r="14265" spans="1:5" x14ac:dyDescent="0.35">
      <c r="A14265"/>
      <c r="E14265"/>
    </row>
    <row r="14266" spans="1:5" x14ac:dyDescent="0.35">
      <c r="A14266"/>
      <c r="E14266"/>
    </row>
    <row r="14267" spans="1:5" x14ac:dyDescent="0.35">
      <c r="A14267"/>
      <c r="E14267"/>
    </row>
    <row r="14268" spans="1:5" x14ac:dyDescent="0.35">
      <c r="A14268"/>
      <c r="E14268"/>
    </row>
    <row r="14269" spans="1:5" x14ac:dyDescent="0.35">
      <c r="A14269"/>
      <c r="E14269"/>
    </row>
    <row r="14270" spans="1:5" x14ac:dyDescent="0.35">
      <c r="A14270"/>
      <c r="E14270"/>
    </row>
    <row r="14271" spans="1:5" x14ac:dyDescent="0.35">
      <c r="A14271"/>
      <c r="E14271"/>
    </row>
    <row r="14272" spans="1:5" x14ac:dyDescent="0.35">
      <c r="A14272"/>
      <c r="E14272"/>
    </row>
    <row r="14273" spans="1:5" x14ac:dyDescent="0.35">
      <c r="A14273"/>
      <c r="E14273"/>
    </row>
    <row r="14274" spans="1:5" x14ac:dyDescent="0.35">
      <c r="A14274"/>
      <c r="E14274"/>
    </row>
    <row r="14275" spans="1:5" x14ac:dyDescent="0.35">
      <c r="A14275"/>
      <c r="E14275"/>
    </row>
    <row r="14276" spans="1:5" x14ac:dyDescent="0.35">
      <c r="A14276"/>
      <c r="E14276"/>
    </row>
    <row r="14277" spans="1:5" x14ac:dyDescent="0.35">
      <c r="A14277"/>
      <c r="E14277"/>
    </row>
    <row r="14278" spans="1:5" x14ac:dyDescent="0.35">
      <c r="A14278"/>
      <c r="E14278"/>
    </row>
    <row r="14279" spans="1:5" x14ac:dyDescent="0.35">
      <c r="A14279"/>
      <c r="E14279"/>
    </row>
    <row r="14280" spans="1:5" x14ac:dyDescent="0.35">
      <c r="A14280"/>
      <c r="E14280"/>
    </row>
    <row r="14281" spans="1:5" x14ac:dyDescent="0.35">
      <c r="A14281"/>
      <c r="E14281"/>
    </row>
    <row r="14282" spans="1:5" x14ac:dyDescent="0.35">
      <c r="A14282"/>
      <c r="E14282"/>
    </row>
    <row r="14283" spans="1:5" x14ac:dyDescent="0.35">
      <c r="A14283"/>
      <c r="E14283"/>
    </row>
    <row r="14284" spans="1:5" x14ac:dyDescent="0.35">
      <c r="A14284"/>
      <c r="E14284"/>
    </row>
    <row r="14285" spans="1:5" x14ac:dyDescent="0.35">
      <c r="A14285"/>
      <c r="E14285"/>
    </row>
    <row r="14286" spans="1:5" x14ac:dyDescent="0.35">
      <c r="A14286"/>
      <c r="E14286"/>
    </row>
    <row r="14287" spans="1:5" x14ac:dyDescent="0.35">
      <c r="A14287"/>
      <c r="E14287"/>
    </row>
    <row r="14288" spans="1:5" x14ac:dyDescent="0.35">
      <c r="A14288"/>
      <c r="E14288"/>
    </row>
    <row r="14289" spans="1:5" x14ac:dyDescent="0.35">
      <c r="A14289"/>
      <c r="E14289"/>
    </row>
    <row r="14290" spans="1:5" x14ac:dyDescent="0.35">
      <c r="A14290"/>
      <c r="E14290"/>
    </row>
    <row r="14291" spans="1:5" x14ac:dyDescent="0.35">
      <c r="A14291"/>
      <c r="E14291"/>
    </row>
    <row r="14292" spans="1:5" x14ac:dyDescent="0.35">
      <c r="A14292"/>
      <c r="E14292"/>
    </row>
    <row r="14293" spans="1:5" x14ac:dyDescent="0.35">
      <c r="A14293"/>
      <c r="E14293"/>
    </row>
    <row r="14294" spans="1:5" x14ac:dyDescent="0.35">
      <c r="A14294"/>
      <c r="E14294"/>
    </row>
    <row r="14295" spans="1:5" x14ac:dyDescent="0.35">
      <c r="A14295"/>
      <c r="E14295"/>
    </row>
    <row r="14296" spans="1:5" x14ac:dyDescent="0.35">
      <c r="A14296"/>
      <c r="E14296"/>
    </row>
    <row r="14297" spans="1:5" x14ac:dyDescent="0.35">
      <c r="A14297"/>
      <c r="E14297"/>
    </row>
    <row r="14298" spans="1:5" x14ac:dyDescent="0.35">
      <c r="A14298"/>
      <c r="E14298"/>
    </row>
    <row r="14299" spans="1:5" x14ac:dyDescent="0.35">
      <c r="A14299"/>
      <c r="E14299"/>
    </row>
    <row r="14300" spans="1:5" x14ac:dyDescent="0.35">
      <c r="A14300"/>
      <c r="E14300"/>
    </row>
    <row r="14301" spans="1:5" x14ac:dyDescent="0.35">
      <c r="A14301"/>
      <c r="E14301"/>
    </row>
    <row r="14302" spans="1:5" x14ac:dyDescent="0.35">
      <c r="A14302"/>
      <c r="E14302"/>
    </row>
    <row r="14303" spans="1:5" x14ac:dyDescent="0.35">
      <c r="A14303"/>
      <c r="E14303"/>
    </row>
    <row r="14304" spans="1:5" x14ac:dyDescent="0.35">
      <c r="A14304"/>
      <c r="E14304"/>
    </row>
    <row r="14305" spans="1:5" x14ac:dyDescent="0.35">
      <c r="A14305"/>
      <c r="E14305"/>
    </row>
    <row r="14306" spans="1:5" x14ac:dyDescent="0.35">
      <c r="A14306"/>
      <c r="E14306"/>
    </row>
    <row r="14307" spans="1:5" x14ac:dyDescent="0.35">
      <c r="A14307"/>
      <c r="E14307"/>
    </row>
    <row r="14308" spans="1:5" x14ac:dyDescent="0.35">
      <c r="A14308"/>
      <c r="E14308"/>
    </row>
    <row r="14309" spans="1:5" x14ac:dyDescent="0.35">
      <c r="A14309"/>
      <c r="E14309"/>
    </row>
    <row r="14310" spans="1:5" x14ac:dyDescent="0.35">
      <c r="A14310"/>
      <c r="E14310"/>
    </row>
    <row r="14311" spans="1:5" x14ac:dyDescent="0.35">
      <c r="A14311"/>
      <c r="E14311"/>
    </row>
    <row r="14312" spans="1:5" x14ac:dyDescent="0.35">
      <c r="A14312"/>
      <c r="E14312"/>
    </row>
    <row r="14313" spans="1:5" x14ac:dyDescent="0.35">
      <c r="A14313"/>
      <c r="E14313"/>
    </row>
    <row r="14314" spans="1:5" x14ac:dyDescent="0.35">
      <c r="A14314"/>
      <c r="E14314"/>
    </row>
    <row r="14315" spans="1:5" x14ac:dyDescent="0.35">
      <c r="A14315"/>
      <c r="E14315"/>
    </row>
    <row r="14316" spans="1:5" x14ac:dyDescent="0.35">
      <c r="A14316"/>
      <c r="E14316"/>
    </row>
    <row r="14317" spans="1:5" x14ac:dyDescent="0.35">
      <c r="A14317"/>
      <c r="E14317"/>
    </row>
    <row r="14318" spans="1:5" x14ac:dyDescent="0.35">
      <c r="A14318"/>
      <c r="E14318"/>
    </row>
    <row r="14319" spans="1:5" x14ac:dyDescent="0.35">
      <c r="A14319"/>
      <c r="E14319"/>
    </row>
    <row r="14320" spans="1:5" x14ac:dyDescent="0.35">
      <c r="A14320"/>
      <c r="E14320"/>
    </row>
    <row r="14321" spans="1:5" x14ac:dyDescent="0.35">
      <c r="A14321"/>
      <c r="E14321"/>
    </row>
    <row r="14322" spans="1:5" x14ac:dyDescent="0.35">
      <c r="A14322"/>
      <c r="E14322"/>
    </row>
    <row r="14323" spans="1:5" x14ac:dyDescent="0.35">
      <c r="A14323"/>
      <c r="E14323"/>
    </row>
    <row r="14324" spans="1:5" x14ac:dyDescent="0.35">
      <c r="A14324"/>
      <c r="E14324"/>
    </row>
    <row r="14325" spans="1:5" x14ac:dyDescent="0.35">
      <c r="A14325"/>
      <c r="E14325"/>
    </row>
    <row r="14326" spans="1:5" x14ac:dyDescent="0.35">
      <c r="A14326"/>
      <c r="E14326"/>
    </row>
    <row r="14327" spans="1:5" x14ac:dyDescent="0.35">
      <c r="A14327"/>
      <c r="E14327"/>
    </row>
    <row r="14328" spans="1:5" x14ac:dyDescent="0.35">
      <c r="A14328"/>
      <c r="E14328"/>
    </row>
    <row r="14329" spans="1:5" x14ac:dyDescent="0.35">
      <c r="A14329"/>
      <c r="E14329"/>
    </row>
    <row r="14330" spans="1:5" x14ac:dyDescent="0.35">
      <c r="A14330"/>
      <c r="E14330"/>
    </row>
    <row r="14331" spans="1:5" x14ac:dyDescent="0.35">
      <c r="A14331"/>
      <c r="E14331"/>
    </row>
    <row r="14332" spans="1:5" x14ac:dyDescent="0.35">
      <c r="A14332"/>
      <c r="E14332"/>
    </row>
    <row r="14333" spans="1:5" x14ac:dyDescent="0.35">
      <c r="A14333"/>
      <c r="E14333"/>
    </row>
    <row r="14334" spans="1:5" x14ac:dyDescent="0.35">
      <c r="A14334"/>
      <c r="E14334"/>
    </row>
    <row r="14335" spans="1:5" x14ac:dyDescent="0.35">
      <c r="A14335"/>
      <c r="E14335"/>
    </row>
    <row r="14336" spans="1:5" x14ac:dyDescent="0.35">
      <c r="A14336"/>
      <c r="E14336"/>
    </row>
    <row r="14337" spans="1:5" x14ac:dyDescent="0.35">
      <c r="A14337"/>
      <c r="E14337"/>
    </row>
    <row r="14338" spans="1:5" x14ac:dyDescent="0.35">
      <c r="A14338"/>
      <c r="E14338"/>
    </row>
    <row r="14339" spans="1:5" x14ac:dyDescent="0.35">
      <c r="A14339"/>
      <c r="E14339"/>
    </row>
    <row r="14340" spans="1:5" x14ac:dyDescent="0.35">
      <c r="A14340"/>
      <c r="E14340"/>
    </row>
    <row r="14341" spans="1:5" x14ac:dyDescent="0.35">
      <c r="A14341"/>
      <c r="E14341"/>
    </row>
    <row r="14342" spans="1:5" x14ac:dyDescent="0.35">
      <c r="A14342"/>
      <c r="E14342"/>
    </row>
    <row r="14343" spans="1:5" x14ac:dyDescent="0.35">
      <c r="A14343"/>
      <c r="E14343"/>
    </row>
    <row r="14344" spans="1:5" x14ac:dyDescent="0.35">
      <c r="A14344"/>
      <c r="E14344"/>
    </row>
    <row r="14345" spans="1:5" x14ac:dyDescent="0.35">
      <c r="A14345"/>
      <c r="E14345"/>
    </row>
    <row r="14346" spans="1:5" x14ac:dyDescent="0.35">
      <c r="A14346"/>
      <c r="E14346"/>
    </row>
    <row r="14347" spans="1:5" x14ac:dyDescent="0.35">
      <c r="A14347"/>
      <c r="E14347"/>
    </row>
    <row r="14348" spans="1:5" x14ac:dyDescent="0.35">
      <c r="A14348"/>
      <c r="E14348"/>
    </row>
    <row r="14349" spans="1:5" x14ac:dyDescent="0.35">
      <c r="A14349"/>
      <c r="E14349"/>
    </row>
    <row r="14350" spans="1:5" x14ac:dyDescent="0.35">
      <c r="A14350"/>
      <c r="E14350"/>
    </row>
    <row r="14351" spans="1:5" x14ac:dyDescent="0.35">
      <c r="A14351"/>
      <c r="E14351"/>
    </row>
    <row r="14352" spans="1:5" x14ac:dyDescent="0.35">
      <c r="A14352"/>
      <c r="E14352"/>
    </row>
    <row r="14353" spans="1:5" x14ac:dyDescent="0.35">
      <c r="A14353"/>
      <c r="E14353"/>
    </row>
    <row r="14354" spans="1:5" x14ac:dyDescent="0.35">
      <c r="A14354"/>
      <c r="E14354"/>
    </row>
    <row r="14355" spans="1:5" x14ac:dyDescent="0.35">
      <c r="A14355"/>
      <c r="E14355"/>
    </row>
    <row r="14356" spans="1:5" x14ac:dyDescent="0.35">
      <c r="A14356"/>
      <c r="E14356"/>
    </row>
    <row r="14357" spans="1:5" x14ac:dyDescent="0.35">
      <c r="A14357"/>
      <c r="E14357"/>
    </row>
    <row r="14358" spans="1:5" x14ac:dyDescent="0.35">
      <c r="A14358"/>
      <c r="E14358"/>
    </row>
    <row r="14359" spans="1:5" x14ac:dyDescent="0.35">
      <c r="A14359"/>
      <c r="E14359"/>
    </row>
    <row r="14360" spans="1:5" x14ac:dyDescent="0.35">
      <c r="A14360"/>
      <c r="E14360"/>
    </row>
    <row r="14361" spans="1:5" x14ac:dyDescent="0.35">
      <c r="A14361"/>
      <c r="E14361"/>
    </row>
    <row r="14362" spans="1:5" x14ac:dyDescent="0.35">
      <c r="A14362"/>
      <c r="E14362"/>
    </row>
    <row r="14363" spans="1:5" x14ac:dyDescent="0.35">
      <c r="A14363"/>
      <c r="E14363"/>
    </row>
    <row r="14364" spans="1:5" x14ac:dyDescent="0.35">
      <c r="A14364"/>
      <c r="E14364"/>
    </row>
    <row r="14365" spans="1:5" x14ac:dyDescent="0.35">
      <c r="A14365"/>
      <c r="E14365"/>
    </row>
    <row r="14366" spans="1:5" x14ac:dyDescent="0.35">
      <c r="A14366"/>
      <c r="E14366"/>
    </row>
    <row r="14367" spans="1:5" x14ac:dyDescent="0.35">
      <c r="A14367"/>
      <c r="E14367"/>
    </row>
    <row r="14368" spans="1:5" x14ac:dyDescent="0.35">
      <c r="A14368"/>
      <c r="E14368"/>
    </row>
    <row r="14369" spans="1:5" x14ac:dyDescent="0.35">
      <c r="A14369"/>
      <c r="E14369"/>
    </row>
    <row r="14370" spans="1:5" x14ac:dyDescent="0.35">
      <c r="A14370"/>
      <c r="E14370"/>
    </row>
    <row r="14371" spans="1:5" x14ac:dyDescent="0.35">
      <c r="A14371"/>
      <c r="E14371"/>
    </row>
    <row r="14372" spans="1:5" x14ac:dyDescent="0.35">
      <c r="A14372"/>
      <c r="E14372"/>
    </row>
    <row r="14373" spans="1:5" x14ac:dyDescent="0.35">
      <c r="A14373"/>
      <c r="E14373"/>
    </row>
    <row r="14374" spans="1:5" x14ac:dyDescent="0.35">
      <c r="A14374"/>
      <c r="E14374"/>
    </row>
    <row r="14375" spans="1:5" x14ac:dyDescent="0.35">
      <c r="A14375"/>
      <c r="E14375"/>
    </row>
    <row r="14376" spans="1:5" x14ac:dyDescent="0.35">
      <c r="A14376"/>
      <c r="E14376"/>
    </row>
    <row r="14377" spans="1:5" x14ac:dyDescent="0.35">
      <c r="A14377"/>
      <c r="E14377"/>
    </row>
    <row r="14378" spans="1:5" x14ac:dyDescent="0.35">
      <c r="A14378"/>
      <c r="E14378"/>
    </row>
    <row r="14379" spans="1:5" x14ac:dyDescent="0.35">
      <c r="A14379"/>
      <c r="E14379"/>
    </row>
    <row r="14380" spans="1:5" x14ac:dyDescent="0.35">
      <c r="A14380"/>
      <c r="E14380"/>
    </row>
    <row r="14381" spans="1:5" x14ac:dyDescent="0.35">
      <c r="A14381"/>
      <c r="E14381"/>
    </row>
    <row r="14382" spans="1:5" x14ac:dyDescent="0.35">
      <c r="A14382"/>
      <c r="E14382"/>
    </row>
    <row r="14383" spans="1:5" x14ac:dyDescent="0.35">
      <c r="A14383"/>
      <c r="E14383"/>
    </row>
    <row r="14384" spans="1:5" x14ac:dyDescent="0.35">
      <c r="A14384"/>
      <c r="E14384"/>
    </row>
    <row r="14385" spans="1:5" x14ac:dyDescent="0.35">
      <c r="A14385"/>
      <c r="E14385"/>
    </row>
    <row r="14386" spans="1:5" x14ac:dyDescent="0.35">
      <c r="A14386"/>
      <c r="E14386"/>
    </row>
    <row r="14387" spans="1:5" x14ac:dyDescent="0.35">
      <c r="A14387"/>
      <c r="E14387"/>
    </row>
    <row r="14388" spans="1:5" x14ac:dyDescent="0.35">
      <c r="A14388"/>
      <c r="E14388"/>
    </row>
    <row r="14389" spans="1:5" x14ac:dyDescent="0.35">
      <c r="A14389"/>
      <c r="E14389"/>
    </row>
    <row r="14390" spans="1:5" x14ac:dyDescent="0.35">
      <c r="A14390"/>
      <c r="E14390"/>
    </row>
    <row r="14391" spans="1:5" x14ac:dyDescent="0.35">
      <c r="A14391"/>
      <c r="E14391"/>
    </row>
    <row r="14392" spans="1:5" x14ac:dyDescent="0.35">
      <c r="A14392"/>
      <c r="E14392"/>
    </row>
    <row r="14393" spans="1:5" x14ac:dyDescent="0.35">
      <c r="A14393"/>
      <c r="E14393"/>
    </row>
    <row r="14394" spans="1:5" x14ac:dyDescent="0.35">
      <c r="A14394"/>
      <c r="E14394"/>
    </row>
    <row r="14395" spans="1:5" x14ac:dyDescent="0.35">
      <c r="A14395"/>
      <c r="E14395"/>
    </row>
    <row r="14396" spans="1:5" x14ac:dyDescent="0.35">
      <c r="A14396"/>
      <c r="E14396"/>
    </row>
    <row r="14397" spans="1:5" x14ac:dyDescent="0.35">
      <c r="A14397"/>
      <c r="E14397"/>
    </row>
    <row r="14398" spans="1:5" x14ac:dyDescent="0.35">
      <c r="A14398"/>
      <c r="E14398"/>
    </row>
    <row r="14399" spans="1:5" x14ac:dyDescent="0.35">
      <c r="A14399"/>
      <c r="E14399"/>
    </row>
    <row r="14400" spans="1:5" x14ac:dyDescent="0.35">
      <c r="A14400"/>
      <c r="E14400"/>
    </row>
    <row r="14401" spans="1:5" x14ac:dyDescent="0.35">
      <c r="A14401"/>
      <c r="E14401"/>
    </row>
    <row r="14402" spans="1:5" x14ac:dyDescent="0.35">
      <c r="A14402"/>
      <c r="E14402"/>
    </row>
    <row r="14403" spans="1:5" x14ac:dyDescent="0.35">
      <c r="A14403"/>
      <c r="E14403"/>
    </row>
    <row r="14404" spans="1:5" x14ac:dyDescent="0.35">
      <c r="A14404"/>
      <c r="E14404"/>
    </row>
    <row r="14405" spans="1:5" x14ac:dyDescent="0.35">
      <c r="A14405"/>
      <c r="E14405"/>
    </row>
    <row r="14406" spans="1:5" x14ac:dyDescent="0.35">
      <c r="A14406"/>
      <c r="E14406"/>
    </row>
    <row r="14407" spans="1:5" x14ac:dyDescent="0.35">
      <c r="A14407"/>
      <c r="E14407"/>
    </row>
    <row r="14408" spans="1:5" x14ac:dyDescent="0.35">
      <c r="A14408"/>
      <c r="E14408"/>
    </row>
    <row r="14409" spans="1:5" x14ac:dyDescent="0.35">
      <c r="A14409"/>
      <c r="E14409"/>
    </row>
    <row r="14410" spans="1:5" x14ac:dyDescent="0.35">
      <c r="A14410"/>
      <c r="E14410"/>
    </row>
    <row r="14411" spans="1:5" x14ac:dyDescent="0.35">
      <c r="A14411"/>
      <c r="E14411"/>
    </row>
    <row r="14412" spans="1:5" x14ac:dyDescent="0.35">
      <c r="A14412"/>
      <c r="E14412"/>
    </row>
    <row r="14413" spans="1:5" x14ac:dyDescent="0.35">
      <c r="A14413"/>
      <c r="E14413"/>
    </row>
    <row r="14414" spans="1:5" x14ac:dyDescent="0.35">
      <c r="A14414"/>
      <c r="E14414"/>
    </row>
    <row r="14415" spans="1:5" x14ac:dyDescent="0.35">
      <c r="A14415"/>
      <c r="E14415"/>
    </row>
    <row r="14416" spans="1:5" x14ac:dyDescent="0.35">
      <c r="A14416"/>
      <c r="E14416"/>
    </row>
    <row r="14417" spans="1:5" x14ac:dyDescent="0.35">
      <c r="A14417"/>
      <c r="E14417"/>
    </row>
    <row r="14418" spans="1:5" x14ac:dyDescent="0.35">
      <c r="A14418"/>
      <c r="E14418"/>
    </row>
    <row r="14419" spans="1:5" x14ac:dyDescent="0.35">
      <c r="A14419"/>
      <c r="E14419"/>
    </row>
    <row r="14420" spans="1:5" x14ac:dyDescent="0.35">
      <c r="A14420"/>
      <c r="E14420"/>
    </row>
    <row r="14421" spans="1:5" x14ac:dyDescent="0.35">
      <c r="A14421"/>
      <c r="E14421"/>
    </row>
    <row r="14422" spans="1:5" x14ac:dyDescent="0.35">
      <c r="A14422"/>
      <c r="E14422"/>
    </row>
    <row r="14423" spans="1:5" x14ac:dyDescent="0.35">
      <c r="A14423"/>
      <c r="E14423"/>
    </row>
    <row r="14424" spans="1:5" x14ac:dyDescent="0.35">
      <c r="A14424"/>
      <c r="E14424"/>
    </row>
    <row r="14425" spans="1:5" x14ac:dyDescent="0.35">
      <c r="A14425"/>
      <c r="E14425"/>
    </row>
    <row r="14426" spans="1:5" x14ac:dyDescent="0.35">
      <c r="A14426"/>
      <c r="E14426"/>
    </row>
    <row r="14427" spans="1:5" x14ac:dyDescent="0.35">
      <c r="A14427"/>
      <c r="E14427"/>
    </row>
    <row r="14428" spans="1:5" x14ac:dyDescent="0.35">
      <c r="A14428"/>
      <c r="E14428"/>
    </row>
    <row r="14429" spans="1:5" x14ac:dyDescent="0.35">
      <c r="A14429"/>
      <c r="E14429"/>
    </row>
    <row r="14430" spans="1:5" x14ac:dyDescent="0.35">
      <c r="A14430"/>
      <c r="E14430"/>
    </row>
    <row r="14431" spans="1:5" x14ac:dyDescent="0.35">
      <c r="A14431"/>
      <c r="E14431"/>
    </row>
    <row r="14432" spans="1:5" x14ac:dyDescent="0.35">
      <c r="A14432"/>
      <c r="E14432"/>
    </row>
    <row r="14433" spans="1:5" x14ac:dyDescent="0.35">
      <c r="A14433"/>
      <c r="E14433"/>
    </row>
    <row r="14434" spans="1:5" x14ac:dyDescent="0.35">
      <c r="A14434"/>
      <c r="E14434"/>
    </row>
    <row r="14435" spans="1:5" x14ac:dyDescent="0.35">
      <c r="A14435"/>
      <c r="E14435"/>
    </row>
    <row r="14436" spans="1:5" x14ac:dyDescent="0.35">
      <c r="A14436"/>
      <c r="E14436"/>
    </row>
    <row r="14437" spans="1:5" x14ac:dyDescent="0.35">
      <c r="A14437"/>
      <c r="E14437"/>
    </row>
    <row r="14438" spans="1:5" x14ac:dyDescent="0.35">
      <c r="A14438"/>
      <c r="E14438"/>
    </row>
    <row r="14439" spans="1:5" x14ac:dyDescent="0.35">
      <c r="A14439"/>
      <c r="E14439"/>
    </row>
    <row r="14440" spans="1:5" x14ac:dyDescent="0.35">
      <c r="A14440"/>
      <c r="E14440"/>
    </row>
    <row r="14441" spans="1:5" x14ac:dyDescent="0.35">
      <c r="A14441"/>
      <c r="E14441"/>
    </row>
    <row r="14442" spans="1:5" x14ac:dyDescent="0.35">
      <c r="A14442"/>
      <c r="E14442"/>
    </row>
    <row r="14443" spans="1:5" x14ac:dyDescent="0.35">
      <c r="A14443"/>
      <c r="E14443"/>
    </row>
    <row r="14444" spans="1:5" x14ac:dyDescent="0.35">
      <c r="A14444"/>
      <c r="E14444"/>
    </row>
    <row r="14445" spans="1:5" x14ac:dyDescent="0.35">
      <c r="A14445"/>
      <c r="E14445"/>
    </row>
    <row r="14446" spans="1:5" x14ac:dyDescent="0.35">
      <c r="A14446"/>
      <c r="E14446"/>
    </row>
    <row r="14447" spans="1:5" x14ac:dyDescent="0.35">
      <c r="A14447"/>
      <c r="E14447"/>
    </row>
    <row r="14448" spans="1:5" x14ac:dyDescent="0.35">
      <c r="A14448"/>
      <c r="E14448"/>
    </row>
    <row r="14449" spans="1:5" x14ac:dyDescent="0.35">
      <c r="A14449"/>
      <c r="E14449"/>
    </row>
    <row r="14450" spans="1:5" x14ac:dyDescent="0.35">
      <c r="A14450"/>
      <c r="E14450"/>
    </row>
    <row r="14451" spans="1:5" x14ac:dyDescent="0.35">
      <c r="A14451"/>
      <c r="E14451"/>
    </row>
    <row r="14452" spans="1:5" x14ac:dyDescent="0.35">
      <c r="A14452"/>
      <c r="E14452"/>
    </row>
    <row r="14453" spans="1:5" x14ac:dyDescent="0.35">
      <c r="A14453"/>
      <c r="E14453"/>
    </row>
    <row r="14454" spans="1:5" x14ac:dyDescent="0.35">
      <c r="A14454"/>
      <c r="E14454"/>
    </row>
    <row r="14455" spans="1:5" x14ac:dyDescent="0.35">
      <c r="A14455"/>
      <c r="E14455"/>
    </row>
    <row r="14456" spans="1:5" x14ac:dyDescent="0.35">
      <c r="A14456"/>
      <c r="E14456"/>
    </row>
    <row r="14457" spans="1:5" x14ac:dyDescent="0.35">
      <c r="A14457"/>
      <c r="E14457"/>
    </row>
    <row r="14458" spans="1:5" x14ac:dyDescent="0.35">
      <c r="A14458"/>
      <c r="E14458"/>
    </row>
    <row r="14459" spans="1:5" x14ac:dyDescent="0.35">
      <c r="A14459"/>
      <c r="E14459"/>
    </row>
    <row r="14460" spans="1:5" x14ac:dyDescent="0.35">
      <c r="A14460"/>
      <c r="E14460"/>
    </row>
    <row r="14461" spans="1:5" x14ac:dyDescent="0.35">
      <c r="A14461"/>
      <c r="E14461"/>
    </row>
    <row r="14462" spans="1:5" x14ac:dyDescent="0.35">
      <c r="A14462"/>
      <c r="E14462"/>
    </row>
    <row r="14463" spans="1:5" x14ac:dyDescent="0.35">
      <c r="A14463"/>
      <c r="E14463"/>
    </row>
    <row r="14464" spans="1:5" x14ac:dyDescent="0.35">
      <c r="A14464"/>
      <c r="E14464"/>
    </row>
    <row r="14465" spans="1:5" x14ac:dyDescent="0.35">
      <c r="A14465"/>
      <c r="E14465"/>
    </row>
    <row r="14466" spans="1:5" x14ac:dyDescent="0.35">
      <c r="A14466"/>
      <c r="E14466"/>
    </row>
    <row r="14467" spans="1:5" x14ac:dyDescent="0.35">
      <c r="A14467"/>
      <c r="E14467"/>
    </row>
    <row r="14468" spans="1:5" x14ac:dyDescent="0.35">
      <c r="A14468"/>
      <c r="E14468"/>
    </row>
    <row r="14469" spans="1:5" x14ac:dyDescent="0.35">
      <c r="A14469"/>
      <c r="E14469"/>
    </row>
    <row r="14470" spans="1:5" x14ac:dyDescent="0.35">
      <c r="A14470"/>
      <c r="E14470"/>
    </row>
    <row r="14471" spans="1:5" x14ac:dyDescent="0.35">
      <c r="A14471"/>
      <c r="E14471"/>
    </row>
    <row r="14472" spans="1:5" x14ac:dyDescent="0.35">
      <c r="A14472"/>
      <c r="E14472"/>
    </row>
    <row r="14473" spans="1:5" x14ac:dyDescent="0.35">
      <c r="A14473"/>
      <c r="E14473"/>
    </row>
    <row r="14474" spans="1:5" x14ac:dyDescent="0.35">
      <c r="A14474"/>
      <c r="E14474"/>
    </row>
    <row r="14475" spans="1:5" x14ac:dyDescent="0.35">
      <c r="A14475"/>
      <c r="E14475"/>
    </row>
    <row r="14476" spans="1:5" x14ac:dyDescent="0.35">
      <c r="A14476"/>
      <c r="E14476"/>
    </row>
    <row r="14477" spans="1:5" x14ac:dyDescent="0.35">
      <c r="A14477"/>
      <c r="E14477"/>
    </row>
    <row r="14478" spans="1:5" x14ac:dyDescent="0.35">
      <c r="A14478"/>
      <c r="E14478"/>
    </row>
    <row r="14479" spans="1:5" x14ac:dyDescent="0.35">
      <c r="A14479"/>
      <c r="E14479"/>
    </row>
    <row r="14480" spans="1:5" x14ac:dyDescent="0.35">
      <c r="A14480"/>
      <c r="E14480"/>
    </row>
    <row r="14481" spans="1:5" x14ac:dyDescent="0.35">
      <c r="A14481"/>
      <c r="E14481"/>
    </row>
    <row r="14482" spans="1:5" x14ac:dyDescent="0.35">
      <c r="A14482"/>
      <c r="E14482"/>
    </row>
    <row r="14483" spans="1:5" x14ac:dyDescent="0.35">
      <c r="A14483"/>
      <c r="E14483"/>
    </row>
    <row r="14484" spans="1:5" x14ac:dyDescent="0.35">
      <c r="A14484"/>
      <c r="E14484"/>
    </row>
    <row r="14485" spans="1:5" x14ac:dyDescent="0.35">
      <c r="A14485"/>
      <c r="E14485"/>
    </row>
    <row r="14486" spans="1:5" x14ac:dyDescent="0.35">
      <c r="A14486"/>
      <c r="E14486"/>
    </row>
    <row r="14487" spans="1:5" x14ac:dyDescent="0.35">
      <c r="A14487"/>
      <c r="E14487"/>
    </row>
    <row r="14488" spans="1:5" x14ac:dyDescent="0.35">
      <c r="A14488"/>
      <c r="E14488"/>
    </row>
    <row r="14489" spans="1:5" x14ac:dyDescent="0.35">
      <c r="A14489"/>
      <c r="E14489"/>
    </row>
    <row r="14490" spans="1:5" x14ac:dyDescent="0.35">
      <c r="A14490"/>
      <c r="E14490"/>
    </row>
    <row r="14491" spans="1:5" x14ac:dyDescent="0.35">
      <c r="A14491"/>
      <c r="E14491"/>
    </row>
    <row r="14492" spans="1:5" x14ac:dyDescent="0.35">
      <c r="A14492"/>
      <c r="E14492"/>
    </row>
    <row r="14493" spans="1:5" x14ac:dyDescent="0.35">
      <c r="A14493"/>
      <c r="E14493"/>
    </row>
    <row r="14494" spans="1:5" x14ac:dyDescent="0.35">
      <c r="A14494"/>
      <c r="E14494"/>
    </row>
    <row r="14495" spans="1:5" x14ac:dyDescent="0.35">
      <c r="A14495"/>
      <c r="E14495"/>
    </row>
    <row r="14496" spans="1:5" x14ac:dyDescent="0.35">
      <c r="A14496"/>
      <c r="E14496"/>
    </row>
    <row r="14497" spans="1:5" x14ac:dyDescent="0.35">
      <c r="A14497"/>
      <c r="E14497"/>
    </row>
    <row r="14498" spans="1:5" x14ac:dyDescent="0.35">
      <c r="A14498"/>
      <c r="E14498"/>
    </row>
    <row r="14499" spans="1:5" x14ac:dyDescent="0.35">
      <c r="A14499"/>
      <c r="E14499"/>
    </row>
    <row r="14500" spans="1:5" x14ac:dyDescent="0.35">
      <c r="A14500"/>
      <c r="E14500"/>
    </row>
    <row r="14501" spans="1:5" x14ac:dyDescent="0.35">
      <c r="A14501"/>
      <c r="E14501"/>
    </row>
    <row r="14502" spans="1:5" x14ac:dyDescent="0.35">
      <c r="A14502"/>
      <c r="E14502"/>
    </row>
    <row r="14503" spans="1:5" x14ac:dyDescent="0.35">
      <c r="A14503"/>
      <c r="E14503"/>
    </row>
    <row r="14504" spans="1:5" x14ac:dyDescent="0.35">
      <c r="A14504"/>
      <c r="E14504"/>
    </row>
    <row r="14505" spans="1:5" x14ac:dyDescent="0.35">
      <c r="A14505"/>
      <c r="E14505"/>
    </row>
    <row r="14506" spans="1:5" x14ac:dyDescent="0.35">
      <c r="A14506"/>
      <c r="E14506"/>
    </row>
    <row r="14507" spans="1:5" x14ac:dyDescent="0.35">
      <c r="A14507"/>
      <c r="E14507"/>
    </row>
    <row r="14508" spans="1:5" x14ac:dyDescent="0.35">
      <c r="A14508"/>
      <c r="E14508"/>
    </row>
    <row r="14509" spans="1:5" x14ac:dyDescent="0.35">
      <c r="A14509"/>
      <c r="E14509"/>
    </row>
    <row r="14510" spans="1:5" x14ac:dyDescent="0.35">
      <c r="A14510"/>
      <c r="E14510"/>
    </row>
    <row r="14511" spans="1:5" x14ac:dyDescent="0.35">
      <c r="A14511"/>
      <c r="E14511"/>
    </row>
    <row r="14512" spans="1:5" x14ac:dyDescent="0.35">
      <c r="A14512"/>
      <c r="E14512"/>
    </row>
    <row r="14513" spans="1:5" x14ac:dyDescent="0.35">
      <c r="A14513"/>
      <c r="E14513"/>
    </row>
    <row r="14514" spans="1:5" x14ac:dyDescent="0.35">
      <c r="A14514"/>
      <c r="E14514"/>
    </row>
    <row r="14515" spans="1:5" x14ac:dyDescent="0.35">
      <c r="A14515"/>
      <c r="E14515"/>
    </row>
    <row r="14516" spans="1:5" x14ac:dyDescent="0.35">
      <c r="A14516"/>
      <c r="E14516"/>
    </row>
    <row r="14517" spans="1:5" x14ac:dyDescent="0.35">
      <c r="A14517"/>
      <c r="E14517"/>
    </row>
    <row r="14518" spans="1:5" x14ac:dyDescent="0.35">
      <c r="A14518"/>
      <c r="E14518"/>
    </row>
    <row r="14519" spans="1:5" x14ac:dyDescent="0.35">
      <c r="A14519"/>
      <c r="E14519"/>
    </row>
    <row r="14520" spans="1:5" x14ac:dyDescent="0.35">
      <c r="A14520"/>
      <c r="E14520"/>
    </row>
    <row r="14521" spans="1:5" x14ac:dyDescent="0.35">
      <c r="A14521"/>
      <c r="E14521"/>
    </row>
    <row r="14522" spans="1:5" x14ac:dyDescent="0.35">
      <c r="A14522"/>
      <c r="E14522"/>
    </row>
    <row r="14523" spans="1:5" x14ac:dyDescent="0.35">
      <c r="A14523"/>
      <c r="E14523"/>
    </row>
    <row r="14524" spans="1:5" x14ac:dyDescent="0.35">
      <c r="A14524"/>
      <c r="E14524"/>
    </row>
    <row r="14525" spans="1:5" x14ac:dyDescent="0.35">
      <c r="A14525"/>
      <c r="E14525"/>
    </row>
    <row r="14526" spans="1:5" x14ac:dyDescent="0.35">
      <c r="A14526"/>
      <c r="E14526"/>
    </row>
    <row r="14527" spans="1:5" x14ac:dyDescent="0.35">
      <c r="A14527"/>
      <c r="E14527"/>
    </row>
    <row r="14528" spans="1:5" x14ac:dyDescent="0.35">
      <c r="A14528"/>
      <c r="E14528"/>
    </row>
    <row r="14529" spans="1:5" x14ac:dyDescent="0.35">
      <c r="A14529"/>
      <c r="E14529"/>
    </row>
    <row r="14530" spans="1:5" x14ac:dyDescent="0.35">
      <c r="A14530"/>
      <c r="E14530"/>
    </row>
    <row r="14531" spans="1:5" x14ac:dyDescent="0.35">
      <c r="A14531"/>
      <c r="E14531"/>
    </row>
    <row r="14532" spans="1:5" x14ac:dyDescent="0.35">
      <c r="A14532"/>
      <c r="E14532"/>
    </row>
    <row r="14533" spans="1:5" x14ac:dyDescent="0.35">
      <c r="A14533"/>
      <c r="E14533"/>
    </row>
    <row r="14534" spans="1:5" x14ac:dyDescent="0.35">
      <c r="A14534"/>
      <c r="E14534"/>
    </row>
    <row r="14535" spans="1:5" x14ac:dyDescent="0.35">
      <c r="A14535"/>
      <c r="E14535"/>
    </row>
    <row r="14536" spans="1:5" x14ac:dyDescent="0.35">
      <c r="A14536"/>
      <c r="E14536"/>
    </row>
    <row r="14537" spans="1:5" x14ac:dyDescent="0.35">
      <c r="A14537"/>
      <c r="E14537"/>
    </row>
    <row r="14538" spans="1:5" x14ac:dyDescent="0.35">
      <c r="A14538"/>
      <c r="E14538"/>
    </row>
    <row r="14539" spans="1:5" x14ac:dyDescent="0.35">
      <c r="A14539"/>
      <c r="E14539"/>
    </row>
    <row r="14540" spans="1:5" x14ac:dyDescent="0.35">
      <c r="A14540"/>
      <c r="E14540"/>
    </row>
    <row r="14541" spans="1:5" x14ac:dyDescent="0.35">
      <c r="A14541"/>
      <c r="E14541"/>
    </row>
    <row r="14542" spans="1:5" x14ac:dyDescent="0.35">
      <c r="A14542"/>
      <c r="E14542"/>
    </row>
    <row r="14543" spans="1:5" x14ac:dyDescent="0.35">
      <c r="A14543"/>
      <c r="E14543"/>
    </row>
    <row r="14544" spans="1:5" x14ac:dyDescent="0.35">
      <c r="A14544"/>
      <c r="E14544"/>
    </row>
    <row r="14545" spans="1:5" x14ac:dyDescent="0.35">
      <c r="A14545"/>
      <c r="E14545"/>
    </row>
    <row r="14546" spans="1:5" x14ac:dyDescent="0.35">
      <c r="A14546"/>
      <c r="E14546"/>
    </row>
    <row r="14547" spans="1:5" x14ac:dyDescent="0.35">
      <c r="A14547"/>
      <c r="E14547"/>
    </row>
    <row r="14548" spans="1:5" x14ac:dyDescent="0.35">
      <c r="A14548"/>
      <c r="E14548"/>
    </row>
    <row r="14549" spans="1:5" x14ac:dyDescent="0.35">
      <c r="A14549"/>
      <c r="E14549"/>
    </row>
    <row r="14550" spans="1:5" x14ac:dyDescent="0.35">
      <c r="A14550"/>
      <c r="E14550"/>
    </row>
    <row r="14551" spans="1:5" x14ac:dyDescent="0.35">
      <c r="A14551"/>
      <c r="E14551"/>
    </row>
    <row r="14552" spans="1:5" x14ac:dyDescent="0.35">
      <c r="A14552"/>
      <c r="E14552"/>
    </row>
    <row r="14553" spans="1:5" x14ac:dyDescent="0.35">
      <c r="A14553"/>
      <c r="E14553"/>
    </row>
    <row r="14554" spans="1:5" x14ac:dyDescent="0.35">
      <c r="A14554"/>
      <c r="E14554"/>
    </row>
    <row r="14555" spans="1:5" x14ac:dyDescent="0.35">
      <c r="A14555"/>
      <c r="E14555"/>
    </row>
    <row r="14556" spans="1:5" x14ac:dyDescent="0.35">
      <c r="A14556"/>
      <c r="E14556"/>
    </row>
    <row r="14557" spans="1:5" x14ac:dyDescent="0.35">
      <c r="A14557"/>
      <c r="E14557"/>
    </row>
    <row r="14558" spans="1:5" x14ac:dyDescent="0.35">
      <c r="A14558"/>
      <c r="E14558"/>
    </row>
    <row r="14559" spans="1:5" x14ac:dyDescent="0.35">
      <c r="A14559"/>
      <c r="E14559"/>
    </row>
    <row r="14560" spans="1:5" x14ac:dyDescent="0.35">
      <c r="A14560"/>
      <c r="E14560"/>
    </row>
    <row r="14561" spans="1:5" x14ac:dyDescent="0.35">
      <c r="A14561"/>
      <c r="E14561"/>
    </row>
    <row r="14562" spans="1:5" x14ac:dyDescent="0.35">
      <c r="A14562"/>
      <c r="E14562"/>
    </row>
    <row r="14563" spans="1:5" x14ac:dyDescent="0.35">
      <c r="A14563"/>
      <c r="E14563"/>
    </row>
    <row r="14564" spans="1:5" x14ac:dyDescent="0.35">
      <c r="A14564"/>
      <c r="E14564"/>
    </row>
    <row r="14565" spans="1:5" x14ac:dyDescent="0.35">
      <c r="A14565"/>
      <c r="E14565"/>
    </row>
    <row r="14566" spans="1:5" x14ac:dyDescent="0.35">
      <c r="A14566"/>
      <c r="E14566"/>
    </row>
    <row r="14567" spans="1:5" x14ac:dyDescent="0.35">
      <c r="A14567"/>
      <c r="E14567"/>
    </row>
    <row r="14568" spans="1:5" x14ac:dyDescent="0.35">
      <c r="A14568"/>
      <c r="E14568"/>
    </row>
    <row r="14569" spans="1:5" x14ac:dyDescent="0.35">
      <c r="A14569"/>
      <c r="E14569"/>
    </row>
    <row r="14570" spans="1:5" x14ac:dyDescent="0.35">
      <c r="A14570"/>
      <c r="E14570"/>
    </row>
    <row r="14571" spans="1:5" x14ac:dyDescent="0.35">
      <c r="A14571"/>
      <c r="E14571"/>
    </row>
    <row r="14572" spans="1:5" x14ac:dyDescent="0.35">
      <c r="A14572"/>
      <c r="E14572"/>
    </row>
    <row r="14573" spans="1:5" x14ac:dyDescent="0.35">
      <c r="A14573"/>
      <c r="E14573"/>
    </row>
    <row r="14574" spans="1:5" x14ac:dyDescent="0.35">
      <c r="A14574"/>
      <c r="E14574"/>
    </row>
    <row r="14575" spans="1:5" x14ac:dyDescent="0.35">
      <c r="A14575"/>
      <c r="E14575"/>
    </row>
    <row r="14576" spans="1:5" x14ac:dyDescent="0.35">
      <c r="A14576"/>
      <c r="E14576"/>
    </row>
    <row r="14577" spans="1:5" x14ac:dyDescent="0.35">
      <c r="A14577"/>
      <c r="E14577"/>
    </row>
    <row r="14578" spans="1:5" x14ac:dyDescent="0.35">
      <c r="A14578"/>
      <c r="E14578"/>
    </row>
    <row r="14579" spans="1:5" x14ac:dyDescent="0.35">
      <c r="A14579"/>
      <c r="E14579"/>
    </row>
    <row r="14580" spans="1:5" x14ac:dyDescent="0.35">
      <c r="A14580"/>
      <c r="E14580"/>
    </row>
    <row r="14581" spans="1:5" x14ac:dyDescent="0.35">
      <c r="A14581"/>
      <c r="E14581"/>
    </row>
    <row r="14582" spans="1:5" x14ac:dyDescent="0.35">
      <c r="A14582"/>
      <c r="E14582"/>
    </row>
    <row r="14583" spans="1:5" x14ac:dyDescent="0.35">
      <c r="A14583"/>
      <c r="E14583"/>
    </row>
    <row r="14584" spans="1:5" x14ac:dyDescent="0.35">
      <c r="A14584"/>
      <c r="E14584"/>
    </row>
    <row r="14585" spans="1:5" x14ac:dyDescent="0.35">
      <c r="A14585"/>
      <c r="E14585"/>
    </row>
    <row r="14586" spans="1:5" x14ac:dyDescent="0.35">
      <c r="A14586"/>
      <c r="E14586"/>
    </row>
    <row r="14587" spans="1:5" x14ac:dyDescent="0.35">
      <c r="A14587"/>
      <c r="E14587"/>
    </row>
    <row r="14588" spans="1:5" x14ac:dyDescent="0.35">
      <c r="A14588"/>
      <c r="E14588"/>
    </row>
    <row r="14589" spans="1:5" x14ac:dyDescent="0.35">
      <c r="A14589"/>
      <c r="E14589"/>
    </row>
    <row r="14590" spans="1:5" x14ac:dyDescent="0.35">
      <c r="A14590"/>
      <c r="E14590"/>
    </row>
    <row r="14591" spans="1:5" x14ac:dyDescent="0.35">
      <c r="A14591"/>
      <c r="E14591"/>
    </row>
    <row r="14592" spans="1:5" x14ac:dyDescent="0.35">
      <c r="A14592"/>
      <c r="E14592"/>
    </row>
    <row r="14593" spans="1:5" x14ac:dyDescent="0.35">
      <c r="A14593"/>
      <c r="E14593"/>
    </row>
    <row r="14594" spans="1:5" x14ac:dyDescent="0.35">
      <c r="A14594"/>
      <c r="E14594"/>
    </row>
    <row r="14595" spans="1:5" x14ac:dyDescent="0.35">
      <c r="A14595"/>
      <c r="E14595"/>
    </row>
    <row r="14596" spans="1:5" x14ac:dyDescent="0.35">
      <c r="A14596"/>
      <c r="E14596"/>
    </row>
    <row r="14597" spans="1:5" x14ac:dyDescent="0.35">
      <c r="A14597"/>
      <c r="E14597"/>
    </row>
    <row r="14598" spans="1:5" x14ac:dyDescent="0.35">
      <c r="A14598"/>
      <c r="E14598"/>
    </row>
    <row r="14599" spans="1:5" x14ac:dyDescent="0.35">
      <c r="A14599"/>
      <c r="E14599"/>
    </row>
    <row r="14600" spans="1:5" x14ac:dyDescent="0.35">
      <c r="A14600"/>
      <c r="E14600"/>
    </row>
    <row r="14601" spans="1:5" x14ac:dyDescent="0.35">
      <c r="A14601"/>
      <c r="E14601"/>
    </row>
    <row r="14602" spans="1:5" x14ac:dyDescent="0.35">
      <c r="A14602"/>
      <c r="E14602"/>
    </row>
    <row r="14603" spans="1:5" x14ac:dyDescent="0.35">
      <c r="A14603"/>
      <c r="E14603"/>
    </row>
    <row r="14604" spans="1:5" x14ac:dyDescent="0.35">
      <c r="A14604"/>
      <c r="E14604"/>
    </row>
    <row r="14605" spans="1:5" x14ac:dyDescent="0.35">
      <c r="A14605"/>
      <c r="E14605"/>
    </row>
    <row r="14606" spans="1:5" x14ac:dyDescent="0.35">
      <c r="A14606"/>
      <c r="E14606"/>
    </row>
    <row r="14607" spans="1:5" x14ac:dyDescent="0.35">
      <c r="A14607"/>
      <c r="E14607"/>
    </row>
    <row r="14608" spans="1:5" x14ac:dyDescent="0.35">
      <c r="A14608"/>
      <c r="E14608"/>
    </row>
    <row r="14609" spans="1:5" x14ac:dyDescent="0.35">
      <c r="A14609"/>
      <c r="E14609"/>
    </row>
    <row r="14610" spans="1:5" x14ac:dyDescent="0.35">
      <c r="A14610"/>
      <c r="E14610"/>
    </row>
    <row r="14611" spans="1:5" x14ac:dyDescent="0.35">
      <c r="A14611"/>
      <c r="E14611"/>
    </row>
    <row r="14612" spans="1:5" x14ac:dyDescent="0.35">
      <c r="A14612"/>
      <c r="E14612"/>
    </row>
    <row r="14613" spans="1:5" x14ac:dyDescent="0.35">
      <c r="A14613"/>
      <c r="E14613"/>
    </row>
    <row r="14614" spans="1:5" x14ac:dyDescent="0.35">
      <c r="A14614"/>
      <c r="E14614"/>
    </row>
    <row r="14615" spans="1:5" x14ac:dyDescent="0.35">
      <c r="A14615"/>
      <c r="E14615"/>
    </row>
    <row r="14616" spans="1:5" x14ac:dyDescent="0.35">
      <c r="A14616"/>
      <c r="E14616"/>
    </row>
    <row r="14617" spans="1:5" x14ac:dyDescent="0.35">
      <c r="A14617"/>
      <c r="E14617"/>
    </row>
    <row r="14618" spans="1:5" x14ac:dyDescent="0.35">
      <c r="A14618"/>
      <c r="E14618"/>
    </row>
    <row r="14619" spans="1:5" x14ac:dyDescent="0.35">
      <c r="A14619"/>
      <c r="E14619"/>
    </row>
    <row r="14620" spans="1:5" x14ac:dyDescent="0.35">
      <c r="A14620"/>
      <c r="E14620"/>
    </row>
    <row r="14621" spans="1:5" x14ac:dyDescent="0.35">
      <c r="A14621"/>
      <c r="E14621"/>
    </row>
    <row r="14622" spans="1:5" x14ac:dyDescent="0.35">
      <c r="A14622"/>
      <c r="E14622"/>
    </row>
    <row r="14623" spans="1:5" x14ac:dyDescent="0.35">
      <c r="A14623"/>
      <c r="E14623"/>
    </row>
    <row r="14624" spans="1:5" x14ac:dyDescent="0.35">
      <c r="A14624"/>
      <c r="E14624"/>
    </row>
    <row r="14625" spans="1:5" x14ac:dyDescent="0.35">
      <c r="A14625"/>
      <c r="E14625"/>
    </row>
    <row r="14626" spans="1:5" x14ac:dyDescent="0.35">
      <c r="A14626"/>
      <c r="E14626"/>
    </row>
    <row r="14627" spans="1:5" x14ac:dyDescent="0.35">
      <c r="A14627"/>
      <c r="E14627"/>
    </row>
    <row r="14628" spans="1:5" x14ac:dyDescent="0.35">
      <c r="A14628"/>
      <c r="E14628"/>
    </row>
    <row r="14629" spans="1:5" x14ac:dyDescent="0.35">
      <c r="A14629"/>
      <c r="E14629"/>
    </row>
    <row r="14630" spans="1:5" x14ac:dyDescent="0.35">
      <c r="A14630"/>
      <c r="E14630"/>
    </row>
    <row r="14631" spans="1:5" x14ac:dyDescent="0.35">
      <c r="A14631"/>
      <c r="E14631"/>
    </row>
    <row r="14632" spans="1:5" x14ac:dyDescent="0.35">
      <c r="A14632"/>
      <c r="E14632"/>
    </row>
    <row r="14633" spans="1:5" x14ac:dyDescent="0.35">
      <c r="A14633"/>
      <c r="E14633"/>
    </row>
    <row r="14634" spans="1:5" x14ac:dyDescent="0.35">
      <c r="A14634"/>
      <c r="E14634"/>
    </row>
    <row r="14635" spans="1:5" x14ac:dyDescent="0.35">
      <c r="A14635"/>
      <c r="E14635"/>
    </row>
    <row r="14636" spans="1:5" x14ac:dyDescent="0.35">
      <c r="A14636"/>
      <c r="E14636"/>
    </row>
    <row r="14637" spans="1:5" x14ac:dyDescent="0.35">
      <c r="A14637"/>
      <c r="E14637"/>
    </row>
    <row r="14638" spans="1:5" x14ac:dyDescent="0.35">
      <c r="A14638"/>
      <c r="E14638"/>
    </row>
    <row r="14639" spans="1:5" x14ac:dyDescent="0.35">
      <c r="A14639"/>
      <c r="E14639"/>
    </row>
    <row r="14640" spans="1:5" x14ac:dyDescent="0.35">
      <c r="A14640"/>
      <c r="E14640"/>
    </row>
    <row r="14641" spans="1:5" x14ac:dyDescent="0.35">
      <c r="A14641"/>
      <c r="E14641"/>
    </row>
    <row r="14642" spans="1:5" x14ac:dyDescent="0.35">
      <c r="A14642"/>
      <c r="E14642"/>
    </row>
    <row r="14643" spans="1:5" x14ac:dyDescent="0.35">
      <c r="A14643"/>
      <c r="E14643"/>
    </row>
    <row r="14644" spans="1:5" x14ac:dyDescent="0.35">
      <c r="A14644"/>
      <c r="E14644"/>
    </row>
    <row r="14645" spans="1:5" x14ac:dyDescent="0.35">
      <c r="A14645"/>
      <c r="E14645"/>
    </row>
    <row r="14646" spans="1:5" x14ac:dyDescent="0.35">
      <c r="A14646"/>
      <c r="E14646"/>
    </row>
    <row r="14647" spans="1:5" x14ac:dyDescent="0.35">
      <c r="A14647"/>
      <c r="E14647"/>
    </row>
    <row r="14648" spans="1:5" x14ac:dyDescent="0.35">
      <c r="A14648"/>
      <c r="E14648"/>
    </row>
    <row r="14649" spans="1:5" x14ac:dyDescent="0.35">
      <c r="A14649"/>
      <c r="E14649"/>
    </row>
    <row r="14650" spans="1:5" x14ac:dyDescent="0.35">
      <c r="A14650"/>
      <c r="E14650"/>
    </row>
    <row r="14651" spans="1:5" x14ac:dyDescent="0.35">
      <c r="A14651"/>
      <c r="E14651"/>
    </row>
    <row r="14652" spans="1:5" x14ac:dyDescent="0.35">
      <c r="A14652"/>
      <c r="E14652"/>
    </row>
    <row r="14653" spans="1:5" x14ac:dyDescent="0.35">
      <c r="A14653"/>
      <c r="E14653"/>
    </row>
    <row r="14654" spans="1:5" x14ac:dyDescent="0.35">
      <c r="A14654"/>
      <c r="E14654"/>
    </row>
    <row r="14655" spans="1:5" x14ac:dyDescent="0.35">
      <c r="A14655"/>
      <c r="E14655"/>
    </row>
    <row r="14656" spans="1:5" x14ac:dyDescent="0.35">
      <c r="A14656"/>
      <c r="E14656"/>
    </row>
    <row r="14657" spans="1:5" x14ac:dyDescent="0.35">
      <c r="A14657"/>
      <c r="E14657"/>
    </row>
    <row r="14658" spans="1:5" x14ac:dyDescent="0.35">
      <c r="A14658"/>
      <c r="E14658"/>
    </row>
    <row r="14659" spans="1:5" x14ac:dyDescent="0.35">
      <c r="A14659"/>
      <c r="E14659"/>
    </row>
    <row r="14660" spans="1:5" x14ac:dyDescent="0.35">
      <c r="A14660"/>
      <c r="E14660"/>
    </row>
    <row r="14661" spans="1:5" x14ac:dyDescent="0.35">
      <c r="A14661"/>
      <c r="E14661"/>
    </row>
    <row r="14662" spans="1:5" x14ac:dyDescent="0.35">
      <c r="A14662"/>
      <c r="E14662"/>
    </row>
    <row r="14663" spans="1:5" x14ac:dyDescent="0.35">
      <c r="A14663"/>
      <c r="E14663"/>
    </row>
    <row r="14664" spans="1:5" x14ac:dyDescent="0.35">
      <c r="A14664"/>
      <c r="E14664"/>
    </row>
    <row r="14665" spans="1:5" x14ac:dyDescent="0.35">
      <c r="A14665"/>
      <c r="E14665"/>
    </row>
    <row r="14666" spans="1:5" x14ac:dyDescent="0.35">
      <c r="A14666"/>
      <c r="E14666"/>
    </row>
    <row r="14667" spans="1:5" x14ac:dyDescent="0.35">
      <c r="A14667"/>
      <c r="E14667"/>
    </row>
    <row r="14668" spans="1:5" x14ac:dyDescent="0.35">
      <c r="A14668"/>
      <c r="E14668"/>
    </row>
    <row r="14669" spans="1:5" x14ac:dyDescent="0.35">
      <c r="A14669"/>
      <c r="E14669"/>
    </row>
    <row r="14670" spans="1:5" x14ac:dyDescent="0.35">
      <c r="A14670"/>
      <c r="E14670"/>
    </row>
    <row r="14671" spans="1:5" x14ac:dyDescent="0.35">
      <c r="A14671"/>
      <c r="E14671"/>
    </row>
    <row r="14672" spans="1:5" x14ac:dyDescent="0.35">
      <c r="A14672"/>
      <c r="E14672"/>
    </row>
    <row r="14673" spans="1:5" x14ac:dyDescent="0.35">
      <c r="A14673"/>
      <c r="E14673"/>
    </row>
    <row r="14674" spans="1:5" x14ac:dyDescent="0.35">
      <c r="A14674"/>
      <c r="E14674"/>
    </row>
    <row r="14675" spans="1:5" x14ac:dyDescent="0.35">
      <c r="A14675"/>
      <c r="E14675"/>
    </row>
    <row r="14676" spans="1:5" x14ac:dyDescent="0.35">
      <c r="A14676"/>
      <c r="E14676"/>
    </row>
    <row r="14677" spans="1:5" x14ac:dyDescent="0.35">
      <c r="A14677"/>
      <c r="E14677"/>
    </row>
    <row r="14678" spans="1:5" x14ac:dyDescent="0.35">
      <c r="A14678"/>
      <c r="E14678"/>
    </row>
    <row r="14679" spans="1:5" x14ac:dyDescent="0.35">
      <c r="A14679"/>
      <c r="E14679"/>
    </row>
    <row r="14680" spans="1:5" x14ac:dyDescent="0.35">
      <c r="A14680"/>
      <c r="E14680"/>
    </row>
    <row r="14681" spans="1:5" x14ac:dyDescent="0.35">
      <c r="A14681"/>
      <c r="E14681"/>
    </row>
    <row r="14682" spans="1:5" x14ac:dyDescent="0.35">
      <c r="A14682"/>
      <c r="E14682"/>
    </row>
    <row r="14683" spans="1:5" x14ac:dyDescent="0.35">
      <c r="A14683"/>
      <c r="E14683"/>
    </row>
    <row r="14684" spans="1:5" x14ac:dyDescent="0.35">
      <c r="A14684"/>
      <c r="E14684"/>
    </row>
    <row r="14685" spans="1:5" x14ac:dyDescent="0.35">
      <c r="A14685"/>
      <c r="E14685"/>
    </row>
    <row r="14686" spans="1:5" x14ac:dyDescent="0.35">
      <c r="A14686"/>
      <c r="E14686"/>
    </row>
    <row r="14687" spans="1:5" x14ac:dyDescent="0.35">
      <c r="A14687"/>
      <c r="E14687"/>
    </row>
    <row r="14688" spans="1:5" x14ac:dyDescent="0.35">
      <c r="A14688"/>
      <c r="E14688"/>
    </row>
    <row r="14689" spans="1:5" x14ac:dyDescent="0.35">
      <c r="A14689"/>
      <c r="E14689"/>
    </row>
    <row r="14690" spans="1:5" x14ac:dyDescent="0.35">
      <c r="A14690"/>
      <c r="E14690"/>
    </row>
    <row r="14691" spans="1:5" x14ac:dyDescent="0.35">
      <c r="A14691"/>
      <c r="E14691"/>
    </row>
    <row r="14692" spans="1:5" x14ac:dyDescent="0.35">
      <c r="A14692"/>
      <c r="E14692"/>
    </row>
    <row r="14693" spans="1:5" x14ac:dyDescent="0.35">
      <c r="A14693"/>
      <c r="E14693"/>
    </row>
    <row r="14694" spans="1:5" x14ac:dyDescent="0.35">
      <c r="A14694"/>
      <c r="E14694"/>
    </row>
    <row r="14695" spans="1:5" x14ac:dyDescent="0.35">
      <c r="A14695"/>
      <c r="E14695"/>
    </row>
    <row r="14696" spans="1:5" x14ac:dyDescent="0.35">
      <c r="A14696"/>
      <c r="E14696"/>
    </row>
    <row r="14697" spans="1:5" x14ac:dyDescent="0.35">
      <c r="A14697"/>
      <c r="E14697"/>
    </row>
    <row r="14698" spans="1:5" x14ac:dyDescent="0.35">
      <c r="A14698"/>
      <c r="E14698"/>
    </row>
    <row r="14699" spans="1:5" x14ac:dyDescent="0.35">
      <c r="A14699"/>
      <c r="E14699"/>
    </row>
    <row r="14700" spans="1:5" x14ac:dyDescent="0.35">
      <c r="A14700"/>
      <c r="E14700"/>
    </row>
    <row r="14701" spans="1:5" x14ac:dyDescent="0.35">
      <c r="A14701"/>
      <c r="E14701"/>
    </row>
    <row r="14702" spans="1:5" x14ac:dyDescent="0.35">
      <c r="A14702"/>
      <c r="E14702"/>
    </row>
    <row r="14703" spans="1:5" x14ac:dyDescent="0.35">
      <c r="A14703"/>
      <c r="E14703"/>
    </row>
    <row r="14704" spans="1:5" x14ac:dyDescent="0.35">
      <c r="A14704"/>
      <c r="E14704"/>
    </row>
    <row r="14705" spans="1:5" x14ac:dyDescent="0.35">
      <c r="A14705"/>
      <c r="E14705"/>
    </row>
    <row r="14706" spans="1:5" x14ac:dyDescent="0.35">
      <c r="A14706"/>
      <c r="E14706"/>
    </row>
    <row r="14707" spans="1:5" x14ac:dyDescent="0.35">
      <c r="A14707"/>
      <c r="E14707"/>
    </row>
    <row r="14708" spans="1:5" x14ac:dyDescent="0.35">
      <c r="A14708"/>
      <c r="E14708"/>
    </row>
    <row r="14709" spans="1:5" x14ac:dyDescent="0.35">
      <c r="A14709"/>
      <c r="E14709"/>
    </row>
    <row r="14710" spans="1:5" x14ac:dyDescent="0.35">
      <c r="A14710"/>
      <c r="E14710"/>
    </row>
    <row r="14711" spans="1:5" x14ac:dyDescent="0.35">
      <c r="A14711"/>
      <c r="E14711"/>
    </row>
    <row r="14712" spans="1:5" x14ac:dyDescent="0.35">
      <c r="A14712"/>
      <c r="E14712"/>
    </row>
    <row r="14713" spans="1:5" x14ac:dyDescent="0.35">
      <c r="A14713"/>
      <c r="E14713"/>
    </row>
    <row r="14714" spans="1:5" x14ac:dyDescent="0.35">
      <c r="A14714"/>
      <c r="E14714"/>
    </row>
    <row r="14715" spans="1:5" x14ac:dyDescent="0.35">
      <c r="A14715"/>
      <c r="E14715"/>
    </row>
    <row r="14716" spans="1:5" x14ac:dyDescent="0.35">
      <c r="A14716"/>
      <c r="E14716"/>
    </row>
    <row r="14717" spans="1:5" x14ac:dyDescent="0.35">
      <c r="A14717"/>
      <c r="E14717"/>
    </row>
    <row r="14718" spans="1:5" x14ac:dyDescent="0.35">
      <c r="A14718"/>
      <c r="E14718"/>
    </row>
    <row r="14719" spans="1:5" x14ac:dyDescent="0.35">
      <c r="A14719"/>
      <c r="E14719"/>
    </row>
    <row r="14720" spans="1:5" x14ac:dyDescent="0.35">
      <c r="A14720"/>
      <c r="E14720"/>
    </row>
    <row r="14721" spans="1:5" x14ac:dyDescent="0.35">
      <c r="A14721"/>
      <c r="E14721"/>
    </row>
    <row r="14722" spans="1:5" x14ac:dyDescent="0.35">
      <c r="A14722"/>
      <c r="E14722"/>
    </row>
    <row r="14723" spans="1:5" x14ac:dyDescent="0.35">
      <c r="A14723"/>
      <c r="E14723"/>
    </row>
    <row r="14724" spans="1:5" x14ac:dyDescent="0.35">
      <c r="A14724"/>
      <c r="E14724"/>
    </row>
    <row r="14725" spans="1:5" x14ac:dyDescent="0.35">
      <c r="A14725"/>
      <c r="E14725"/>
    </row>
    <row r="14726" spans="1:5" x14ac:dyDescent="0.35">
      <c r="A14726"/>
      <c r="E14726"/>
    </row>
    <row r="14727" spans="1:5" x14ac:dyDescent="0.35">
      <c r="A14727"/>
      <c r="E14727"/>
    </row>
    <row r="14728" spans="1:5" x14ac:dyDescent="0.35">
      <c r="A14728"/>
      <c r="E14728"/>
    </row>
    <row r="14729" spans="1:5" x14ac:dyDescent="0.35">
      <c r="A14729"/>
      <c r="E14729"/>
    </row>
    <row r="14730" spans="1:5" x14ac:dyDescent="0.35">
      <c r="A14730"/>
      <c r="E14730"/>
    </row>
    <row r="14731" spans="1:5" x14ac:dyDescent="0.35">
      <c r="A14731"/>
      <c r="E14731"/>
    </row>
    <row r="14732" spans="1:5" x14ac:dyDescent="0.35">
      <c r="A14732"/>
      <c r="E14732"/>
    </row>
    <row r="14733" spans="1:5" x14ac:dyDescent="0.35">
      <c r="A14733"/>
      <c r="E14733"/>
    </row>
    <row r="14734" spans="1:5" x14ac:dyDescent="0.35">
      <c r="A14734"/>
      <c r="E14734"/>
    </row>
    <row r="14735" spans="1:5" x14ac:dyDescent="0.35">
      <c r="A14735"/>
      <c r="E14735"/>
    </row>
    <row r="14736" spans="1:5" x14ac:dyDescent="0.35">
      <c r="A14736"/>
      <c r="E14736"/>
    </row>
    <row r="14737" spans="1:5" x14ac:dyDescent="0.35">
      <c r="A14737"/>
      <c r="E14737"/>
    </row>
    <row r="14738" spans="1:5" x14ac:dyDescent="0.35">
      <c r="A14738"/>
      <c r="E14738"/>
    </row>
    <row r="14739" spans="1:5" x14ac:dyDescent="0.35">
      <c r="A14739"/>
      <c r="E14739"/>
    </row>
    <row r="14740" spans="1:5" x14ac:dyDescent="0.35">
      <c r="A14740"/>
      <c r="E14740"/>
    </row>
    <row r="14741" spans="1:5" x14ac:dyDescent="0.35">
      <c r="A14741"/>
      <c r="E14741"/>
    </row>
    <row r="14742" spans="1:5" x14ac:dyDescent="0.35">
      <c r="A14742"/>
      <c r="E14742"/>
    </row>
    <row r="14743" spans="1:5" x14ac:dyDescent="0.35">
      <c r="A14743"/>
      <c r="E14743"/>
    </row>
    <row r="14744" spans="1:5" x14ac:dyDescent="0.35">
      <c r="A14744"/>
      <c r="E14744"/>
    </row>
    <row r="14745" spans="1:5" x14ac:dyDescent="0.35">
      <c r="A14745"/>
      <c r="E14745"/>
    </row>
    <row r="14746" spans="1:5" x14ac:dyDescent="0.35">
      <c r="A14746"/>
      <c r="E14746"/>
    </row>
    <row r="14747" spans="1:5" x14ac:dyDescent="0.35">
      <c r="A14747"/>
      <c r="E14747"/>
    </row>
    <row r="14748" spans="1:5" x14ac:dyDescent="0.35">
      <c r="A14748"/>
      <c r="E14748"/>
    </row>
    <row r="14749" spans="1:5" x14ac:dyDescent="0.35">
      <c r="A14749"/>
      <c r="E14749"/>
    </row>
    <row r="14750" spans="1:5" x14ac:dyDescent="0.35">
      <c r="A14750"/>
      <c r="E14750"/>
    </row>
    <row r="14751" spans="1:5" x14ac:dyDescent="0.35">
      <c r="A14751"/>
      <c r="E14751"/>
    </row>
    <row r="14752" spans="1:5" x14ac:dyDescent="0.35">
      <c r="A14752"/>
      <c r="E14752"/>
    </row>
    <row r="14753" spans="1:5" x14ac:dyDescent="0.35">
      <c r="A14753"/>
      <c r="E14753"/>
    </row>
    <row r="14754" spans="1:5" x14ac:dyDescent="0.35">
      <c r="A14754"/>
      <c r="E14754"/>
    </row>
    <row r="14755" spans="1:5" x14ac:dyDescent="0.35">
      <c r="A14755"/>
      <c r="E14755"/>
    </row>
    <row r="14756" spans="1:5" x14ac:dyDescent="0.35">
      <c r="A14756"/>
      <c r="E14756"/>
    </row>
    <row r="14757" spans="1:5" x14ac:dyDescent="0.35">
      <c r="A14757"/>
      <c r="E14757"/>
    </row>
    <row r="14758" spans="1:5" x14ac:dyDescent="0.35">
      <c r="A14758"/>
      <c r="E14758"/>
    </row>
    <row r="14759" spans="1:5" x14ac:dyDescent="0.35">
      <c r="A14759"/>
      <c r="E14759"/>
    </row>
    <row r="14760" spans="1:5" x14ac:dyDescent="0.35">
      <c r="A14760"/>
      <c r="E14760"/>
    </row>
    <row r="14761" spans="1:5" x14ac:dyDescent="0.35">
      <c r="A14761"/>
      <c r="E14761"/>
    </row>
    <row r="14762" spans="1:5" x14ac:dyDescent="0.35">
      <c r="A14762"/>
      <c r="E14762"/>
    </row>
    <row r="14763" spans="1:5" x14ac:dyDescent="0.35">
      <c r="A14763"/>
      <c r="E14763"/>
    </row>
    <row r="14764" spans="1:5" x14ac:dyDescent="0.35">
      <c r="A14764"/>
      <c r="E14764"/>
    </row>
    <row r="14765" spans="1:5" x14ac:dyDescent="0.35">
      <c r="A14765"/>
      <c r="E14765"/>
    </row>
    <row r="14766" spans="1:5" x14ac:dyDescent="0.35">
      <c r="A14766"/>
      <c r="E14766"/>
    </row>
    <row r="14767" spans="1:5" x14ac:dyDescent="0.35">
      <c r="A14767"/>
      <c r="E14767"/>
    </row>
    <row r="14768" spans="1:5" x14ac:dyDescent="0.35">
      <c r="A14768"/>
      <c r="E14768"/>
    </row>
    <row r="14769" spans="1:5" x14ac:dyDescent="0.35">
      <c r="A14769"/>
      <c r="E14769"/>
    </row>
    <row r="14770" spans="1:5" x14ac:dyDescent="0.35">
      <c r="A14770"/>
      <c r="E14770"/>
    </row>
    <row r="14771" spans="1:5" x14ac:dyDescent="0.35">
      <c r="A14771"/>
      <c r="E14771"/>
    </row>
    <row r="14772" spans="1:5" x14ac:dyDescent="0.35">
      <c r="A14772"/>
      <c r="E14772"/>
    </row>
    <row r="14773" spans="1:5" x14ac:dyDescent="0.35">
      <c r="A14773"/>
      <c r="E14773"/>
    </row>
    <row r="14774" spans="1:5" x14ac:dyDescent="0.35">
      <c r="A14774"/>
      <c r="E14774"/>
    </row>
    <row r="14775" spans="1:5" x14ac:dyDescent="0.35">
      <c r="A14775"/>
      <c r="E14775"/>
    </row>
    <row r="14776" spans="1:5" x14ac:dyDescent="0.35">
      <c r="A14776"/>
      <c r="E14776"/>
    </row>
    <row r="14777" spans="1:5" x14ac:dyDescent="0.35">
      <c r="A14777"/>
      <c r="E14777"/>
    </row>
    <row r="14778" spans="1:5" x14ac:dyDescent="0.35">
      <c r="A14778"/>
      <c r="E14778"/>
    </row>
    <row r="14779" spans="1:5" x14ac:dyDescent="0.35">
      <c r="A14779"/>
      <c r="E14779"/>
    </row>
    <row r="14780" spans="1:5" x14ac:dyDescent="0.35">
      <c r="A14780"/>
      <c r="E14780"/>
    </row>
    <row r="14781" spans="1:5" x14ac:dyDescent="0.35">
      <c r="A14781"/>
      <c r="E14781"/>
    </row>
    <row r="14782" spans="1:5" x14ac:dyDescent="0.35">
      <c r="A14782"/>
      <c r="E14782"/>
    </row>
    <row r="14783" spans="1:5" x14ac:dyDescent="0.35">
      <c r="A14783"/>
      <c r="E14783"/>
    </row>
    <row r="14784" spans="1:5" x14ac:dyDescent="0.35">
      <c r="A14784"/>
      <c r="E14784"/>
    </row>
    <row r="14785" spans="1:5" x14ac:dyDescent="0.35">
      <c r="A14785"/>
      <c r="E14785"/>
    </row>
    <row r="14786" spans="1:5" x14ac:dyDescent="0.35">
      <c r="A14786"/>
      <c r="E14786"/>
    </row>
    <row r="14787" spans="1:5" x14ac:dyDescent="0.35">
      <c r="A14787"/>
      <c r="E14787"/>
    </row>
    <row r="14788" spans="1:5" x14ac:dyDescent="0.35">
      <c r="A14788"/>
      <c r="E14788"/>
    </row>
    <row r="14789" spans="1:5" x14ac:dyDescent="0.35">
      <c r="A14789"/>
      <c r="E14789"/>
    </row>
    <row r="14790" spans="1:5" x14ac:dyDescent="0.35">
      <c r="A14790"/>
      <c r="E14790"/>
    </row>
    <row r="14791" spans="1:5" x14ac:dyDescent="0.35">
      <c r="A14791"/>
      <c r="E14791"/>
    </row>
    <row r="14792" spans="1:5" x14ac:dyDescent="0.35">
      <c r="A14792"/>
      <c r="E14792"/>
    </row>
    <row r="14793" spans="1:5" x14ac:dyDescent="0.35">
      <c r="A14793"/>
      <c r="E14793"/>
    </row>
    <row r="14794" spans="1:5" x14ac:dyDescent="0.35">
      <c r="A14794"/>
      <c r="E14794"/>
    </row>
    <row r="14795" spans="1:5" x14ac:dyDescent="0.35">
      <c r="A14795"/>
      <c r="E14795"/>
    </row>
    <row r="14796" spans="1:5" x14ac:dyDescent="0.35">
      <c r="A14796"/>
      <c r="E14796"/>
    </row>
    <row r="14797" spans="1:5" x14ac:dyDescent="0.35">
      <c r="A14797"/>
      <c r="E14797"/>
    </row>
    <row r="14798" spans="1:5" x14ac:dyDescent="0.35">
      <c r="A14798"/>
      <c r="E14798"/>
    </row>
    <row r="14799" spans="1:5" x14ac:dyDescent="0.35">
      <c r="A14799"/>
      <c r="E14799"/>
    </row>
    <row r="14800" spans="1:5" x14ac:dyDescent="0.35">
      <c r="A14800"/>
      <c r="E14800"/>
    </row>
    <row r="14801" spans="1:5" x14ac:dyDescent="0.35">
      <c r="A14801"/>
      <c r="E14801"/>
    </row>
    <row r="14802" spans="1:5" x14ac:dyDescent="0.35">
      <c r="A14802"/>
      <c r="E14802"/>
    </row>
    <row r="14803" spans="1:5" x14ac:dyDescent="0.35">
      <c r="A14803"/>
      <c r="E14803"/>
    </row>
    <row r="14804" spans="1:5" x14ac:dyDescent="0.35">
      <c r="A14804"/>
      <c r="E14804"/>
    </row>
    <row r="14805" spans="1:5" x14ac:dyDescent="0.35">
      <c r="A14805"/>
      <c r="E14805"/>
    </row>
    <row r="14806" spans="1:5" x14ac:dyDescent="0.35">
      <c r="A14806"/>
      <c r="E14806"/>
    </row>
    <row r="14807" spans="1:5" x14ac:dyDescent="0.35">
      <c r="A14807"/>
      <c r="E14807"/>
    </row>
    <row r="14808" spans="1:5" x14ac:dyDescent="0.35">
      <c r="A14808"/>
      <c r="E14808"/>
    </row>
    <row r="14809" spans="1:5" x14ac:dyDescent="0.35">
      <c r="A14809"/>
      <c r="E14809"/>
    </row>
    <row r="14810" spans="1:5" x14ac:dyDescent="0.35">
      <c r="A14810"/>
      <c r="E14810"/>
    </row>
    <row r="14811" spans="1:5" x14ac:dyDescent="0.35">
      <c r="A14811"/>
      <c r="E14811"/>
    </row>
    <row r="14812" spans="1:5" x14ac:dyDescent="0.35">
      <c r="A14812"/>
      <c r="E14812"/>
    </row>
    <row r="14813" spans="1:5" x14ac:dyDescent="0.35">
      <c r="A14813"/>
      <c r="E14813"/>
    </row>
    <row r="14814" spans="1:5" x14ac:dyDescent="0.35">
      <c r="A14814"/>
      <c r="E14814"/>
    </row>
    <row r="14815" spans="1:5" x14ac:dyDescent="0.35">
      <c r="A14815"/>
      <c r="E14815"/>
    </row>
    <row r="14816" spans="1:5" x14ac:dyDescent="0.35">
      <c r="A14816"/>
      <c r="E14816"/>
    </row>
    <row r="14817" spans="1:5" x14ac:dyDescent="0.35">
      <c r="A14817"/>
      <c r="E14817"/>
    </row>
    <row r="14818" spans="1:5" x14ac:dyDescent="0.35">
      <c r="A14818"/>
      <c r="E14818"/>
    </row>
    <row r="14819" spans="1:5" x14ac:dyDescent="0.35">
      <c r="A14819"/>
      <c r="E14819"/>
    </row>
    <row r="14820" spans="1:5" x14ac:dyDescent="0.35">
      <c r="A14820"/>
      <c r="E14820"/>
    </row>
    <row r="14821" spans="1:5" x14ac:dyDescent="0.35">
      <c r="A14821"/>
      <c r="E14821"/>
    </row>
    <row r="14822" spans="1:5" x14ac:dyDescent="0.35">
      <c r="A14822"/>
      <c r="E14822"/>
    </row>
    <row r="14823" spans="1:5" x14ac:dyDescent="0.35">
      <c r="A14823"/>
      <c r="E14823"/>
    </row>
    <row r="14824" spans="1:5" x14ac:dyDescent="0.35">
      <c r="A14824"/>
      <c r="E14824"/>
    </row>
    <row r="14825" spans="1:5" x14ac:dyDescent="0.35">
      <c r="A14825"/>
      <c r="E14825"/>
    </row>
    <row r="14826" spans="1:5" x14ac:dyDescent="0.35">
      <c r="A14826"/>
      <c r="E14826"/>
    </row>
    <row r="14827" spans="1:5" x14ac:dyDescent="0.35">
      <c r="A14827"/>
      <c r="E14827"/>
    </row>
    <row r="14828" spans="1:5" x14ac:dyDescent="0.35">
      <c r="A14828"/>
      <c r="E14828"/>
    </row>
    <row r="14829" spans="1:5" x14ac:dyDescent="0.35">
      <c r="A14829"/>
      <c r="E14829"/>
    </row>
    <row r="14830" spans="1:5" x14ac:dyDescent="0.35">
      <c r="A14830"/>
      <c r="E14830"/>
    </row>
    <row r="14831" spans="1:5" x14ac:dyDescent="0.35">
      <c r="A14831"/>
      <c r="E14831"/>
    </row>
    <row r="14832" spans="1:5" x14ac:dyDescent="0.35">
      <c r="A14832"/>
      <c r="E14832"/>
    </row>
    <row r="14833" spans="1:5" x14ac:dyDescent="0.35">
      <c r="A14833"/>
      <c r="E14833"/>
    </row>
    <row r="14834" spans="1:5" x14ac:dyDescent="0.35">
      <c r="A14834"/>
      <c r="E14834"/>
    </row>
    <row r="14835" spans="1:5" x14ac:dyDescent="0.35">
      <c r="A14835"/>
      <c r="E14835"/>
    </row>
    <row r="14836" spans="1:5" x14ac:dyDescent="0.35">
      <c r="A14836"/>
      <c r="E14836"/>
    </row>
    <row r="14837" spans="1:5" x14ac:dyDescent="0.35">
      <c r="A14837"/>
      <c r="E14837"/>
    </row>
    <row r="14838" spans="1:5" x14ac:dyDescent="0.35">
      <c r="A14838"/>
      <c r="E14838"/>
    </row>
    <row r="14839" spans="1:5" x14ac:dyDescent="0.35">
      <c r="A14839"/>
      <c r="E14839"/>
    </row>
    <row r="14840" spans="1:5" x14ac:dyDescent="0.35">
      <c r="A14840"/>
      <c r="E14840"/>
    </row>
    <row r="14841" spans="1:5" x14ac:dyDescent="0.35">
      <c r="A14841"/>
      <c r="E14841"/>
    </row>
    <row r="14842" spans="1:5" x14ac:dyDescent="0.35">
      <c r="A14842"/>
      <c r="E14842"/>
    </row>
    <row r="14843" spans="1:5" x14ac:dyDescent="0.35">
      <c r="A14843"/>
      <c r="E14843"/>
    </row>
    <row r="14844" spans="1:5" x14ac:dyDescent="0.35">
      <c r="A14844"/>
      <c r="E14844"/>
    </row>
    <row r="14845" spans="1:5" x14ac:dyDescent="0.35">
      <c r="A14845"/>
      <c r="E14845"/>
    </row>
    <row r="14846" spans="1:5" x14ac:dyDescent="0.35">
      <c r="A14846"/>
      <c r="E14846"/>
    </row>
    <row r="14847" spans="1:5" x14ac:dyDescent="0.35">
      <c r="A14847"/>
      <c r="E14847"/>
    </row>
    <row r="14848" spans="1:5" x14ac:dyDescent="0.35">
      <c r="A14848"/>
      <c r="E14848"/>
    </row>
    <row r="14849" spans="1:5" x14ac:dyDescent="0.35">
      <c r="A14849"/>
      <c r="E14849"/>
    </row>
    <row r="14850" spans="1:5" x14ac:dyDescent="0.35">
      <c r="A14850"/>
      <c r="E14850"/>
    </row>
    <row r="14851" spans="1:5" x14ac:dyDescent="0.35">
      <c r="A14851"/>
      <c r="E14851"/>
    </row>
    <row r="14852" spans="1:5" x14ac:dyDescent="0.35">
      <c r="A14852"/>
      <c r="E14852"/>
    </row>
    <row r="14853" spans="1:5" x14ac:dyDescent="0.35">
      <c r="A14853"/>
      <c r="E14853"/>
    </row>
    <row r="14854" spans="1:5" x14ac:dyDescent="0.35">
      <c r="A14854"/>
      <c r="E14854"/>
    </row>
    <row r="14855" spans="1:5" x14ac:dyDescent="0.35">
      <c r="A14855"/>
      <c r="E14855"/>
    </row>
    <row r="14856" spans="1:5" x14ac:dyDescent="0.35">
      <c r="A14856"/>
      <c r="E14856"/>
    </row>
    <row r="14857" spans="1:5" x14ac:dyDescent="0.35">
      <c r="A14857"/>
      <c r="E14857"/>
    </row>
    <row r="14858" spans="1:5" x14ac:dyDescent="0.35">
      <c r="A14858"/>
      <c r="E14858"/>
    </row>
    <row r="14859" spans="1:5" x14ac:dyDescent="0.35">
      <c r="A14859"/>
      <c r="E14859"/>
    </row>
    <row r="14860" spans="1:5" x14ac:dyDescent="0.35">
      <c r="A14860"/>
      <c r="E14860"/>
    </row>
    <row r="14861" spans="1:5" x14ac:dyDescent="0.35">
      <c r="A14861"/>
      <c r="E14861"/>
    </row>
    <row r="14862" spans="1:5" x14ac:dyDescent="0.35">
      <c r="A14862"/>
      <c r="E14862"/>
    </row>
    <row r="14863" spans="1:5" x14ac:dyDescent="0.35">
      <c r="A14863"/>
      <c r="E14863"/>
    </row>
    <row r="14864" spans="1:5" x14ac:dyDescent="0.35">
      <c r="A14864"/>
      <c r="E14864"/>
    </row>
    <row r="14865" spans="1:5" x14ac:dyDescent="0.35">
      <c r="A14865"/>
      <c r="E14865"/>
    </row>
    <row r="14866" spans="1:5" x14ac:dyDescent="0.35">
      <c r="A14866"/>
      <c r="E14866"/>
    </row>
    <row r="14867" spans="1:5" x14ac:dyDescent="0.35">
      <c r="A14867"/>
      <c r="E14867"/>
    </row>
    <row r="14868" spans="1:5" x14ac:dyDescent="0.35">
      <c r="A14868"/>
      <c r="E14868"/>
    </row>
    <row r="14869" spans="1:5" x14ac:dyDescent="0.35">
      <c r="A14869"/>
      <c r="E14869"/>
    </row>
    <row r="14870" spans="1:5" x14ac:dyDescent="0.35">
      <c r="A14870"/>
      <c r="E14870"/>
    </row>
    <row r="14871" spans="1:5" x14ac:dyDescent="0.35">
      <c r="A14871"/>
      <c r="E14871"/>
    </row>
    <row r="14872" spans="1:5" x14ac:dyDescent="0.35">
      <c r="A14872"/>
      <c r="E14872"/>
    </row>
    <row r="14873" spans="1:5" x14ac:dyDescent="0.35">
      <c r="A14873"/>
      <c r="E14873"/>
    </row>
    <row r="14874" spans="1:5" x14ac:dyDescent="0.35">
      <c r="A14874"/>
      <c r="E14874"/>
    </row>
    <row r="14875" spans="1:5" x14ac:dyDescent="0.35">
      <c r="A14875"/>
      <c r="E14875"/>
    </row>
    <row r="14876" spans="1:5" x14ac:dyDescent="0.35">
      <c r="A14876"/>
      <c r="E14876"/>
    </row>
    <row r="14877" spans="1:5" x14ac:dyDescent="0.35">
      <c r="A14877"/>
      <c r="E14877"/>
    </row>
    <row r="14878" spans="1:5" x14ac:dyDescent="0.35">
      <c r="A14878"/>
      <c r="E14878"/>
    </row>
    <row r="14879" spans="1:5" x14ac:dyDescent="0.35">
      <c r="A14879"/>
      <c r="E14879"/>
    </row>
    <row r="14880" spans="1:5" x14ac:dyDescent="0.35">
      <c r="A14880"/>
      <c r="E14880"/>
    </row>
    <row r="14881" spans="1:5" x14ac:dyDescent="0.35">
      <c r="A14881"/>
      <c r="E14881"/>
    </row>
    <row r="14882" spans="1:5" x14ac:dyDescent="0.35">
      <c r="A14882"/>
      <c r="E14882"/>
    </row>
    <row r="14883" spans="1:5" x14ac:dyDescent="0.35">
      <c r="A14883"/>
      <c r="E14883"/>
    </row>
    <row r="14884" spans="1:5" x14ac:dyDescent="0.35">
      <c r="A14884"/>
      <c r="E14884"/>
    </row>
    <row r="14885" spans="1:5" x14ac:dyDescent="0.35">
      <c r="A14885"/>
      <c r="E14885"/>
    </row>
    <row r="14886" spans="1:5" x14ac:dyDescent="0.35">
      <c r="A14886"/>
      <c r="E14886"/>
    </row>
    <row r="14887" spans="1:5" x14ac:dyDescent="0.35">
      <c r="A14887"/>
      <c r="E14887"/>
    </row>
    <row r="14888" spans="1:5" x14ac:dyDescent="0.35">
      <c r="A14888"/>
      <c r="E14888"/>
    </row>
    <row r="14889" spans="1:5" x14ac:dyDescent="0.35">
      <c r="A14889"/>
      <c r="E14889"/>
    </row>
    <row r="14890" spans="1:5" x14ac:dyDescent="0.35">
      <c r="A14890"/>
      <c r="E14890"/>
    </row>
    <row r="14891" spans="1:5" x14ac:dyDescent="0.35">
      <c r="A14891"/>
      <c r="E14891"/>
    </row>
    <row r="14892" spans="1:5" x14ac:dyDescent="0.35">
      <c r="A14892"/>
      <c r="E14892"/>
    </row>
    <row r="14893" spans="1:5" x14ac:dyDescent="0.35">
      <c r="A14893"/>
      <c r="E14893"/>
    </row>
    <row r="14894" spans="1:5" x14ac:dyDescent="0.35">
      <c r="A14894"/>
      <c r="E14894"/>
    </row>
    <row r="14895" spans="1:5" x14ac:dyDescent="0.35">
      <c r="A14895"/>
      <c r="E14895"/>
    </row>
    <row r="14896" spans="1:5" x14ac:dyDescent="0.35">
      <c r="A14896"/>
      <c r="E14896"/>
    </row>
    <row r="14897" spans="1:5" x14ac:dyDescent="0.35">
      <c r="A14897"/>
      <c r="E14897"/>
    </row>
    <row r="14898" spans="1:5" x14ac:dyDescent="0.35">
      <c r="A14898"/>
      <c r="E14898"/>
    </row>
    <row r="14899" spans="1:5" x14ac:dyDescent="0.35">
      <c r="A14899"/>
      <c r="E14899"/>
    </row>
    <row r="14900" spans="1:5" x14ac:dyDescent="0.35">
      <c r="A14900"/>
      <c r="E14900"/>
    </row>
    <row r="14901" spans="1:5" x14ac:dyDescent="0.35">
      <c r="A14901"/>
      <c r="E14901"/>
    </row>
    <row r="14902" spans="1:5" x14ac:dyDescent="0.35">
      <c r="A14902"/>
      <c r="E14902"/>
    </row>
    <row r="14903" spans="1:5" x14ac:dyDescent="0.35">
      <c r="A14903"/>
      <c r="E14903"/>
    </row>
    <row r="14904" spans="1:5" x14ac:dyDescent="0.35">
      <c r="A14904"/>
      <c r="E14904"/>
    </row>
    <row r="14905" spans="1:5" x14ac:dyDescent="0.35">
      <c r="A14905"/>
      <c r="E14905"/>
    </row>
    <row r="14906" spans="1:5" x14ac:dyDescent="0.35">
      <c r="A14906"/>
      <c r="E14906"/>
    </row>
    <row r="14907" spans="1:5" x14ac:dyDescent="0.35">
      <c r="A14907"/>
      <c r="E14907"/>
    </row>
    <row r="14908" spans="1:5" x14ac:dyDescent="0.35">
      <c r="A14908"/>
      <c r="E14908"/>
    </row>
    <row r="14909" spans="1:5" x14ac:dyDescent="0.35">
      <c r="A14909"/>
      <c r="E14909"/>
    </row>
    <row r="14910" spans="1:5" x14ac:dyDescent="0.35">
      <c r="A14910"/>
      <c r="E14910"/>
    </row>
    <row r="14911" spans="1:5" x14ac:dyDescent="0.35">
      <c r="A14911"/>
      <c r="E14911"/>
    </row>
    <row r="14912" spans="1:5" x14ac:dyDescent="0.35">
      <c r="A14912"/>
      <c r="E14912"/>
    </row>
    <row r="14913" spans="1:5" x14ac:dyDescent="0.35">
      <c r="A14913"/>
      <c r="E14913"/>
    </row>
    <row r="14914" spans="1:5" x14ac:dyDescent="0.35">
      <c r="A14914"/>
      <c r="E14914"/>
    </row>
    <row r="14915" spans="1:5" x14ac:dyDescent="0.35">
      <c r="A14915"/>
      <c r="E14915"/>
    </row>
    <row r="14916" spans="1:5" x14ac:dyDescent="0.35">
      <c r="A14916"/>
      <c r="E14916"/>
    </row>
    <row r="14917" spans="1:5" x14ac:dyDescent="0.35">
      <c r="A14917"/>
      <c r="E14917"/>
    </row>
    <row r="14918" spans="1:5" x14ac:dyDescent="0.35">
      <c r="A14918"/>
      <c r="E14918"/>
    </row>
    <row r="14919" spans="1:5" x14ac:dyDescent="0.35">
      <c r="A14919"/>
      <c r="E14919"/>
    </row>
    <row r="14920" spans="1:5" x14ac:dyDescent="0.35">
      <c r="A14920"/>
      <c r="E14920"/>
    </row>
    <row r="14921" spans="1:5" x14ac:dyDescent="0.35">
      <c r="A14921"/>
      <c r="E14921"/>
    </row>
    <row r="14922" spans="1:5" x14ac:dyDescent="0.35">
      <c r="A14922"/>
      <c r="E14922"/>
    </row>
    <row r="14923" spans="1:5" x14ac:dyDescent="0.35">
      <c r="A14923"/>
      <c r="E14923"/>
    </row>
    <row r="14924" spans="1:5" x14ac:dyDescent="0.35">
      <c r="A14924"/>
      <c r="E14924"/>
    </row>
    <row r="14925" spans="1:5" x14ac:dyDescent="0.35">
      <c r="A14925"/>
      <c r="E14925"/>
    </row>
    <row r="14926" spans="1:5" x14ac:dyDescent="0.35">
      <c r="A14926"/>
      <c r="E14926"/>
    </row>
    <row r="14927" spans="1:5" x14ac:dyDescent="0.35">
      <c r="A14927"/>
      <c r="E14927"/>
    </row>
    <row r="14928" spans="1:5" x14ac:dyDescent="0.35">
      <c r="A14928"/>
      <c r="E14928"/>
    </row>
    <row r="14929" spans="1:5" x14ac:dyDescent="0.35">
      <c r="A14929"/>
      <c r="E14929"/>
    </row>
    <row r="14930" spans="1:5" x14ac:dyDescent="0.35">
      <c r="A14930"/>
      <c r="E14930"/>
    </row>
    <row r="14931" spans="1:5" x14ac:dyDescent="0.35">
      <c r="A14931"/>
      <c r="E14931"/>
    </row>
    <row r="14932" spans="1:5" x14ac:dyDescent="0.35">
      <c r="A14932"/>
      <c r="E14932"/>
    </row>
    <row r="14933" spans="1:5" x14ac:dyDescent="0.35">
      <c r="A14933"/>
      <c r="E14933"/>
    </row>
    <row r="14934" spans="1:5" x14ac:dyDescent="0.35">
      <c r="A14934"/>
      <c r="E14934"/>
    </row>
    <row r="14935" spans="1:5" x14ac:dyDescent="0.35">
      <c r="A14935"/>
      <c r="E14935"/>
    </row>
    <row r="14936" spans="1:5" x14ac:dyDescent="0.35">
      <c r="A14936"/>
      <c r="E14936"/>
    </row>
    <row r="14937" spans="1:5" x14ac:dyDescent="0.35">
      <c r="A14937"/>
      <c r="E14937"/>
    </row>
    <row r="14938" spans="1:5" x14ac:dyDescent="0.35">
      <c r="A14938"/>
      <c r="E14938"/>
    </row>
    <row r="14939" spans="1:5" x14ac:dyDescent="0.35">
      <c r="A14939"/>
      <c r="E14939"/>
    </row>
    <row r="14940" spans="1:5" x14ac:dyDescent="0.35">
      <c r="A14940"/>
      <c r="E14940"/>
    </row>
    <row r="14941" spans="1:5" x14ac:dyDescent="0.35">
      <c r="A14941"/>
      <c r="E14941"/>
    </row>
    <row r="14942" spans="1:5" x14ac:dyDescent="0.35">
      <c r="A14942"/>
      <c r="E14942"/>
    </row>
    <row r="14943" spans="1:5" x14ac:dyDescent="0.35">
      <c r="A14943"/>
      <c r="E14943"/>
    </row>
    <row r="14944" spans="1:5" x14ac:dyDescent="0.35">
      <c r="A14944"/>
      <c r="E14944"/>
    </row>
    <row r="14945" spans="1:5" x14ac:dyDescent="0.35">
      <c r="A14945"/>
      <c r="E14945"/>
    </row>
    <row r="14946" spans="1:5" x14ac:dyDescent="0.35">
      <c r="A14946"/>
      <c r="E14946"/>
    </row>
    <row r="14947" spans="1:5" x14ac:dyDescent="0.35">
      <c r="A14947"/>
      <c r="E14947"/>
    </row>
    <row r="14948" spans="1:5" x14ac:dyDescent="0.35">
      <c r="A14948"/>
      <c r="E14948"/>
    </row>
    <row r="14949" spans="1:5" x14ac:dyDescent="0.35">
      <c r="A14949"/>
      <c r="E14949"/>
    </row>
    <row r="14950" spans="1:5" x14ac:dyDescent="0.35">
      <c r="A14950"/>
      <c r="E14950"/>
    </row>
    <row r="14951" spans="1:5" x14ac:dyDescent="0.35">
      <c r="A14951"/>
      <c r="E14951"/>
    </row>
    <row r="14952" spans="1:5" x14ac:dyDescent="0.35">
      <c r="A14952"/>
      <c r="E14952"/>
    </row>
    <row r="14953" spans="1:5" x14ac:dyDescent="0.35">
      <c r="A14953"/>
      <c r="E14953"/>
    </row>
    <row r="14954" spans="1:5" x14ac:dyDescent="0.35">
      <c r="A14954"/>
      <c r="E14954"/>
    </row>
    <row r="14955" spans="1:5" x14ac:dyDescent="0.35">
      <c r="A14955"/>
      <c r="E14955"/>
    </row>
    <row r="14956" spans="1:5" x14ac:dyDescent="0.35">
      <c r="A14956"/>
      <c r="E14956"/>
    </row>
    <row r="14957" spans="1:5" x14ac:dyDescent="0.35">
      <c r="A14957"/>
      <c r="E14957"/>
    </row>
    <row r="14958" spans="1:5" x14ac:dyDescent="0.35">
      <c r="A14958"/>
      <c r="E14958"/>
    </row>
    <row r="14959" spans="1:5" x14ac:dyDescent="0.35">
      <c r="A14959"/>
      <c r="E14959"/>
    </row>
    <row r="14960" spans="1:5" x14ac:dyDescent="0.35">
      <c r="A14960"/>
      <c r="E14960"/>
    </row>
    <row r="14961" spans="1:5" x14ac:dyDescent="0.35">
      <c r="A14961"/>
      <c r="E14961"/>
    </row>
    <row r="14962" spans="1:5" x14ac:dyDescent="0.35">
      <c r="A14962"/>
      <c r="E14962"/>
    </row>
    <row r="14963" spans="1:5" x14ac:dyDescent="0.35">
      <c r="A14963"/>
      <c r="E14963"/>
    </row>
    <row r="14964" spans="1:5" x14ac:dyDescent="0.35">
      <c r="A14964"/>
      <c r="E14964"/>
    </row>
    <row r="14965" spans="1:5" x14ac:dyDescent="0.35">
      <c r="A14965"/>
      <c r="E14965"/>
    </row>
    <row r="14966" spans="1:5" x14ac:dyDescent="0.35">
      <c r="A14966"/>
      <c r="E14966"/>
    </row>
    <row r="14967" spans="1:5" x14ac:dyDescent="0.35">
      <c r="A14967"/>
      <c r="E14967"/>
    </row>
    <row r="14968" spans="1:5" x14ac:dyDescent="0.35">
      <c r="A14968"/>
      <c r="E14968"/>
    </row>
    <row r="14969" spans="1:5" x14ac:dyDescent="0.35">
      <c r="A14969"/>
      <c r="E14969"/>
    </row>
    <row r="14970" spans="1:5" x14ac:dyDescent="0.35">
      <c r="A14970"/>
      <c r="E14970"/>
    </row>
    <row r="14971" spans="1:5" x14ac:dyDescent="0.35">
      <c r="A14971"/>
      <c r="E14971"/>
    </row>
    <row r="14972" spans="1:5" x14ac:dyDescent="0.35">
      <c r="A14972"/>
      <c r="E14972"/>
    </row>
    <row r="14973" spans="1:5" x14ac:dyDescent="0.35">
      <c r="A14973"/>
      <c r="E14973"/>
    </row>
    <row r="14974" spans="1:5" x14ac:dyDescent="0.35">
      <c r="A14974"/>
      <c r="E14974"/>
    </row>
    <row r="14975" spans="1:5" x14ac:dyDescent="0.35">
      <c r="A14975"/>
      <c r="E14975"/>
    </row>
    <row r="14976" spans="1:5" x14ac:dyDescent="0.35">
      <c r="A14976"/>
      <c r="E14976"/>
    </row>
    <row r="14977" spans="1:5" x14ac:dyDescent="0.35">
      <c r="A14977"/>
      <c r="E14977"/>
    </row>
    <row r="14978" spans="1:5" x14ac:dyDescent="0.35">
      <c r="A14978"/>
      <c r="E14978"/>
    </row>
    <row r="14979" spans="1:5" x14ac:dyDescent="0.35">
      <c r="A14979"/>
      <c r="E14979"/>
    </row>
    <row r="14980" spans="1:5" x14ac:dyDescent="0.35">
      <c r="A14980"/>
      <c r="E14980"/>
    </row>
    <row r="14981" spans="1:5" x14ac:dyDescent="0.35">
      <c r="A14981"/>
      <c r="E14981"/>
    </row>
    <row r="14982" spans="1:5" x14ac:dyDescent="0.35">
      <c r="A14982"/>
      <c r="E14982"/>
    </row>
    <row r="14983" spans="1:5" x14ac:dyDescent="0.35">
      <c r="A14983"/>
      <c r="E14983"/>
    </row>
    <row r="14984" spans="1:5" x14ac:dyDescent="0.35">
      <c r="A14984"/>
      <c r="E14984"/>
    </row>
    <row r="14985" spans="1:5" x14ac:dyDescent="0.35">
      <c r="A14985"/>
      <c r="E14985"/>
    </row>
    <row r="14986" spans="1:5" x14ac:dyDescent="0.35">
      <c r="A14986"/>
      <c r="E14986"/>
    </row>
    <row r="14987" spans="1:5" x14ac:dyDescent="0.35">
      <c r="A14987"/>
      <c r="E14987"/>
    </row>
    <row r="14988" spans="1:5" x14ac:dyDescent="0.35">
      <c r="A14988"/>
      <c r="E14988"/>
    </row>
    <row r="14989" spans="1:5" x14ac:dyDescent="0.35">
      <c r="A14989"/>
      <c r="E14989"/>
    </row>
    <row r="14990" spans="1:5" x14ac:dyDescent="0.35">
      <c r="A14990"/>
      <c r="E14990"/>
    </row>
    <row r="14991" spans="1:5" x14ac:dyDescent="0.35">
      <c r="A14991"/>
      <c r="E14991"/>
    </row>
    <row r="14992" spans="1:5" x14ac:dyDescent="0.35">
      <c r="A14992"/>
      <c r="E14992"/>
    </row>
    <row r="14993" spans="1:5" x14ac:dyDescent="0.35">
      <c r="A14993"/>
      <c r="E14993"/>
    </row>
    <row r="14994" spans="1:5" x14ac:dyDescent="0.35">
      <c r="A14994"/>
      <c r="E14994"/>
    </row>
    <row r="14995" spans="1:5" x14ac:dyDescent="0.35">
      <c r="A14995"/>
      <c r="E14995"/>
    </row>
    <row r="14996" spans="1:5" x14ac:dyDescent="0.35">
      <c r="A14996"/>
      <c r="E14996"/>
    </row>
    <row r="14997" spans="1:5" x14ac:dyDescent="0.35">
      <c r="A14997"/>
      <c r="E14997"/>
    </row>
    <row r="14998" spans="1:5" x14ac:dyDescent="0.35">
      <c r="A14998"/>
      <c r="E14998"/>
    </row>
    <row r="14999" spans="1:5" x14ac:dyDescent="0.35">
      <c r="A14999"/>
      <c r="E14999"/>
    </row>
    <row r="15000" spans="1:5" x14ac:dyDescent="0.35">
      <c r="A15000"/>
      <c r="E15000"/>
    </row>
    <row r="15001" spans="1:5" x14ac:dyDescent="0.35">
      <c r="A15001"/>
      <c r="E15001"/>
    </row>
    <row r="15002" spans="1:5" x14ac:dyDescent="0.35">
      <c r="A15002"/>
      <c r="E15002"/>
    </row>
    <row r="15003" spans="1:5" x14ac:dyDescent="0.35">
      <c r="A15003"/>
      <c r="E15003"/>
    </row>
    <row r="15004" spans="1:5" x14ac:dyDescent="0.35">
      <c r="A15004"/>
      <c r="E15004"/>
    </row>
    <row r="15005" spans="1:5" x14ac:dyDescent="0.35">
      <c r="A15005"/>
      <c r="E15005"/>
    </row>
    <row r="15006" spans="1:5" x14ac:dyDescent="0.35">
      <c r="A15006"/>
      <c r="E15006"/>
    </row>
    <row r="15007" spans="1:5" x14ac:dyDescent="0.35">
      <c r="A15007"/>
      <c r="E15007"/>
    </row>
    <row r="15008" spans="1:5" x14ac:dyDescent="0.35">
      <c r="A15008"/>
      <c r="E15008"/>
    </row>
    <row r="15009" spans="1:5" x14ac:dyDescent="0.35">
      <c r="A15009"/>
      <c r="E15009"/>
    </row>
    <row r="15010" spans="1:5" x14ac:dyDescent="0.35">
      <c r="A15010"/>
      <c r="E15010"/>
    </row>
    <row r="15011" spans="1:5" x14ac:dyDescent="0.35">
      <c r="A15011"/>
    </row>
    <row r="15012" spans="1:5" x14ac:dyDescent="0.35">
      <c r="A15012"/>
    </row>
    <row r="15013" spans="1:5" x14ac:dyDescent="0.35">
      <c r="A15013"/>
    </row>
    <row r="15014" spans="1:5" x14ac:dyDescent="0.35">
      <c r="A15014"/>
    </row>
    <row r="15015" spans="1:5" x14ac:dyDescent="0.35">
      <c r="A15015"/>
    </row>
    <row r="15016" spans="1:5" x14ac:dyDescent="0.35">
      <c r="A15016"/>
    </row>
    <row r="15017" spans="1:5" x14ac:dyDescent="0.35">
      <c r="A15017"/>
    </row>
    <row r="15018" spans="1:5" x14ac:dyDescent="0.35">
      <c r="A15018"/>
    </row>
    <row r="15019" spans="1:5" x14ac:dyDescent="0.35">
      <c r="A15019"/>
    </row>
    <row r="15020" spans="1:5" x14ac:dyDescent="0.35">
      <c r="A15020"/>
    </row>
    <row r="15021" spans="1:5" x14ac:dyDescent="0.35">
      <c r="A15021"/>
    </row>
    <row r="15022" spans="1:5" x14ac:dyDescent="0.35">
      <c r="A15022"/>
    </row>
    <row r="15023" spans="1:5" x14ac:dyDescent="0.35">
      <c r="A15023"/>
    </row>
    <row r="15024" spans="1:5" x14ac:dyDescent="0.35">
      <c r="A15024"/>
    </row>
    <row r="15025" spans="1:1" x14ac:dyDescent="0.35">
      <c r="A15025"/>
    </row>
    <row r="15026" spans="1:1" x14ac:dyDescent="0.35">
      <c r="A15026"/>
    </row>
    <row r="15027" spans="1:1" x14ac:dyDescent="0.35">
      <c r="A15027"/>
    </row>
    <row r="15028" spans="1:1" x14ac:dyDescent="0.35">
      <c r="A15028"/>
    </row>
    <row r="15029" spans="1:1" x14ac:dyDescent="0.35">
      <c r="A15029"/>
    </row>
    <row r="15030" spans="1:1" x14ac:dyDescent="0.35">
      <c r="A15030"/>
    </row>
    <row r="15031" spans="1:1" x14ac:dyDescent="0.35">
      <c r="A15031"/>
    </row>
    <row r="15032" spans="1:1" x14ac:dyDescent="0.35">
      <c r="A15032"/>
    </row>
    <row r="15033" spans="1:1" x14ac:dyDescent="0.35">
      <c r="A15033"/>
    </row>
    <row r="15034" spans="1:1" x14ac:dyDescent="0.35">
      <c r="A15034"/>
    </row>
    <row r="15035" spans="1:1" x14ac:dyDescent="0.35">
      <c r="A15035"/>
    </row>
    <row r="15036" spans="1:1" x14ac:dyDescent="0.35">
      <c r="A15036"/>
    </row>
    <row r="15037" spans="1:1" x14ac:dyDescent="0.35">
      <c r="A15037"/>
    </row>
    <row r="15038" spans="1:1" x14ac:dyDescent="0.35">
      <c r="A15038"/>
    </row>
    <row r="15039" spans="1:1" x14ac:dyDescent="0.35">
      <c r="A15039"/>
    </row>
    <row r="15040" spans="1:1" x14ac:dyDescent="0.35">
      <c r="A15040"/>
    </row>
    <row r="15041" spans="1:1" x14ac:dyDescent="0.35">
      <c r="A15041"/>
    </row>
    <row r="15042" spans="1:1" x14ac:dyDescent="0.35">
      <c r="A15042"/>
    </row>
    <row r="15043" spans="1:1" x14ac:dyDescent="0.35">
      <c r="A15043"/>
    </row>
    <row r="15044" spans="1:1" x14ac:dyDescent="0.35">
      <c r="A15044"/>
    </row>
    <row r="15045" spans="1:1" x14ac:dyDescent="0.35">
      <c r="A15045"/>
    </row>
    <row r="15046" spans="1:1" x14ac:dyDescent="0.35">
      <c r="A15046"/>
    </row>
    <row r="15047" spans="1:1" x14ac:dyDescent="0.35">
      <c r="A15047"/>
    </row>
    <row r="15048" spans="1:1" x14ac:dyDescent="0.35">
      <c r="A15048"/>
    </row>
    <row r="15049" spans="1:1" x14ac:dyDescent="0.35">
      <c r="A15049"/>
    </row>
    <row r="15050" spans="1:1" x14ac:dyDescent="0.35">
      <c r="A15050"/>
    </row>
    <row r="15051" spans="1:1" x14ac:dyDescent="0.35">
      <c r="A15051"/>
    </row>
    <row r="15052" spans="1:1" x14ac:dyDescent="0.35">
      <c r="A15052"/>
    </row>
    <row r="15053" spans="1:1" x14ac:dyDescent="0.35">
      <c r="A15053"/>
    </row>
    <row r="15054" spans="1:1" x14ac:dyDescent="0.35">
      <c r="A15054"/>
    </row>
    <row r="15055" spans="1:1" x14ac:dyDescent="0.35">
      <c r="A15055"/>
    </row>
    <row r="15056" spans="1:1" x14ac:dyDescent="0.35">
      <c r="A15056"/>
    </row>
    <row r="15057" spans="1:1" x14ac:dyDescent="0.35">
      <c r="A15057"/>
    </row>
    <row r="15058" spans="1:1" x14ac:dyDescent="0.35">
      <c r="A15058"/>
    </row>
    <row r="15059" spans="1:1" x14ac:dyDescent="0.35">
      <c r="A15059"/>
    </row>
    <row r="15060" spans="1:1" x14ac:dyDescent="0.35">
      <c r="A15060"/>
    </row>
    <row r="15061" spans="1:1" x14ac:dyDescent="0.35">
      <c r="A15061"/>
    </row>
    <row r="15062" spans="1:1" x14ac:dyDescent="0.35">
      <c r="A15062"/>
    </row>
    <row r="15063" spans="1:1" x14ac:dyDescent="0.35">
      <c r="A15063"/>
    </row>
    <row r="15064" spans="1:1" x14ac:dyDescent="0.35">
      <c r="A15064"/>
    </row>
    <row r="15065" spans="1:1" x14ac:dyDescent="0.35">
      <c r="A15065"/>
    </row>
    <row r="15066" spans="1:1" x14ac:dyDescent="0.35">
      <c r="A15066"/>
    </row>
    <row r="15067" spans="1:1" x14ac:dyDescent="0.35">
      <c r="A15067"/>
    </row>
    <row r="15068" spans="1:1" x14ac:dyDescent="0.35">
      <c r="A15068"/>
    </row>
    <row r="15069" spans="1:1" x14ac:dyDescent="0.35">
      <c r="A15069"/>
    </row>
    <row r="15070" spans="1:1" x14ac:dyDescent="0.35">
      <c r="A15070"/>
    </row>
    <row r="15071" spans="1:1" x14ac:dyDescent="0.35">
      <c r="A15071"/>
    </row>
    <row r="15072" spans="1:1" x14ac:dyDescent="0.35">
      <c r="A15072"/>
    </row>
    <row r="15073" spans="1:1" x14ac:dyDescent="0.35">
      <c r="A15073"/>
    </row>
    <row r="15074" spans="1:1" x14ac:dyDescent="0.35">
      <c r="A15074"/>
    </row>
    <row r="15075" spans="1:1" x14ac:dyDescent="0.35">
      <c r="A15075"/>
    </row>
    <row r="15076" spans="1:1" x14ac:dyDescent="0.35">
      <c r="A15076"/>
    </row>
    <row r="15077" spans="1:1" x14ac:dyDescent="0.35">
      <c r="A15077"/>
    </row>
    <row r="15078" spans="1:1" x14ac:dyDescent="0.35">
      <c r="A15078"/>
    </row>
    <row r="15079" spans="1:1" x14ac:dyDescent="0.35">
      <c r="A15079"/>
    </row>
    <row r="15080" spans="1:1" x14ac:dyDescent="0.35">
      <c r="A15080"/>
    </row>
    <row r="15081" spans="1:1" x14ac:dyDescent="0.35">
      <c r="A15081"/>
    </row>
    <row r="15082" spans="1:1" x14ac:dyDescent="0.35">
      <c r="A15082"/>
    </row>
    <row r="15083" spans="1:1" x14ac:dyDescent="0.35">
      <c r="A15083"/>
    </row>
    <row r="15084" spans="1:1" x14ac:dyDescent="0.35">
      <c r="A15084"/>
    </row>
    <row r="15085" spans="1:1" x14ac:dyDescent="0.35">
      <c r="A15085"/>
    </row>
    <row r="15086" spans="1:1" x14ac:dyDescent="0.35">
      <c r="A15086"/>
    </row>
    <row r="15087" spans="1:1" x14ac:dyDescent="0.35">
      <c r="A15087"/>
    </row>
    <row r="15088" spans="1:1" x14ac:dyDescent="0.35">
      <c r="A15088"/>
    </row>
    <row r="15089" spans="1:1" x14ac:dyDescent="0.35">
      <c r="A15089"/>
    </row>
    <row r="15090" spans="1:1" x14ac:dyDescent="0.35">
      <c r="A15090"/>
    </row>
    <row r="15091" spans="1:1" x14ac:dyDescent="0.35">
      <c r="A15091"/>
    </row>
    <row r="15092" spans="1:1" x14ac:dyDescent="0.35">
      <c r="A15092"/>
    </row>
    <row r="15093" spans="1:1" x14ac:dyDescent="0.35">
      <c r="A15093"/>
    </row>
    <row r="15094" spans="1:1" x14ac:dyDescent="0.35">
      <c r="A15094"/>
    </row>
    <row r="15095" spans="1:1" x14ac:dyDescent="0.35">
      <c r="A15095"/>
    </row>
    <row r="15096" spans="1:1" x14ac:dyDescent="0.35">
      <c r="A15096"/>
    </row>
    <row r="15097" spans="1:1" x14ac:dyDescent="0.35">
      <c r="A15097"/>
    </row>
    <row r="15098" spans="1:1" x14ac:dyDescent="0.35">
      <c r="A15098"/>
    </row>
    <row r="15099" spans="1:1" x14ac:dyDescent="0.35">
      <c r="A15099"/>
    </row>
    <row r="15100" spans="1:1" x14ac:dyDescent="0.35">
      <c r="A15100"/>
    </row>
    <row r="15101" spans="1:1" x14ac:dyDescent="0.35">
      <c r="A15101"/>
    </row>
    <row r="15102" spans="1:1" x14ac:dyDescent="0.35">
      <c r="A15102"/>
    </row>
    <row r="15103" spans="1:1" x14ac:dyDescent="0.35">
      <c r="A15103"/>
    </row>
    <row r="15104" spans="1:1" x14ac:dyDescent="0.35">
      <c r="A15104"/>
    </row>
    <row r="15105" spans="1:1" x14ac:dyDescent="0.35">
      <c r="A15105"/>
    </row>
    <row r="15106" spans="1:1" x14ac:dyDescent="0.35">
      <c r="A15106"/>
    </row>
    <row r="15107" spans="1:1" x14ac:dyDescent="0.35">
      <c r="A15107"/>
    </row>
    <row r="15108" spans="1:1" x14ac:dyDescent="0.35">
      <c r="A15108"/>
    </row>
    <row r="15109" spans="1:1" x14ac:dyDescent="0.35">
      <c r="A15109"/>
    </row>
    <row r="15110" spans="1:1" x14ac:dyDescent="0.35">
      <c r="A15110"/>
    </row>
    <row r="15111" spans="1:1" x14ac:dyDescent="0.35">
      <c r="A15111"/>
    </row>
    <row r="15112" spans="1:1" x14ac:dyDescent="0.35">
      <c r="A15112"/>
    </row>
    <row r="15113" spans="1:1" x14ac:dyDescent="0.35">
      <c r="A15113"/>
    </row>
    <row r="15114" spans="1:1" x14ac:dyDescent="0.35">
      <c r="A15114"/>
    </row>
    <row r="15115" spans="1:1" x14ac:dyDescent="0.35">
      <c r="A15115"/>
    </row>
    <row r="15116" spans="1:1" x14ac:dyDescent="0.35">
      <c r="A15116"/>
    </row>
    <row r="15117" spans="1:1" x14ac:dyDescent="0.35">
      <c r="A15117"/>
    </row>
    <row r="15118" spans="1:1" x14ac:dyDescent="0.35">
      <c r="A15118"/>
    </row>
    <row r="15119" spans="1:1" x14ac:dyDescent="0.35">
      <c r="A15119"/>
    </row>
    <row r="15120" spans="1:1" x14ac:dyDescent="0.35">
      <c r="A15120"/>
    </row>
    <row r="15121" spans="1:1" x14ac:dyDescent="0.35">
      <c r="A15121"/>
    </row>
    <row r="15122" spans="1:1" x14ac:dyDescent="0.35">
      <c r="A15122"/>
    </row>
    <row r="15123" spans="1:1" x14ac:dyDescent="0.35">
      <c r="A15123"/>
    </row>
    <row r="15124" spans="1:1" x14ac:dyDescent="0.35">
      <c r="A15124"/>
    </row>
    <row r="15125" spans="1:1" x14ac:dyDescent="0.35">
      <c r="A15125"/>
    </row>
    <row r="15126" spans="1:1" x14ac:dyDescent="0.35">
      <c r="A15126"/>
    </row>
    <row r="15127" spans="1:1" x14ac:dyDescent="0.35">
      <c r="A15127"/>
    </row>
    <row r="15128" spans="1:1" x14ac:dyDescent="0.35">
      <c r="A15128"/>
    </row>
    <row r="15129" spans="1:1" x14ac:dyDescent="0.35">
      <c r="A15129"/>
    </row>
    <row r="15130" spans="1:1" x14ac:dyDescent="0.35">
      <c r="A15130"/>
    </row>
    <row r="15131" spans="1:1" x14ac:dyDescent="0.35">
      <c r="A15131"/>
    </row>
    <row r="15132" spans="1:1" x14ac:dyDescent="0.35">
      <c r="A15132"/>
    </row>
    <row r="15133" spans="1:1" x14ac:dyDescent="0.35">
      <c r="A15133"/>
    </row>
    <row r="15134" spans="1:1" x14ac:dyDescent="0.35">
      <c r="A15134"/>
    </row>
    <row r="15135" spans="1:1" x14ac:dyDescent="0.35">
      <c r="A15135"/>
    </row>
    <row r="15136" spans="1:1" x14ac:dyDescent="0.35">
      <c r="A15136"/>
    </row>
    <row r="15137" spans="1:1" x14ac:dyDescent="0.35">
      <c r="A15137"/>
    </row>
    <row r="15138" spans="1:1" x14ac:dyDescent="0.35">
      <c r="A15138"/>
    </row>
    <row r="15139" spans="1:1" x14ac:dyDescent="0.35">
      <c r="A15139"/>
    </row>
    <row r="15140" spans="1:1" x14ac:dyDescent="0.35">
      <c r="A15140"/>
    </row>
    <row r="15141" spans="1:1" x14ac:dyDescent="0.35">
      <c r="A15141"/>
    </row>
    <row r="15142" spans="1:1" x14ac:dyDescent="0.35">
      <c r="A15142"/>
    </row>
    <row r="15143" spans="1:1" x14ac:dyDescent="0.35">
      <c r="A15143"/>
    </row>
    <row r="15144" spans="1:1" x14ac:dyDescent="0.35">
      <c r="A15144"/>
    </row>
    <row r="15145" spans="1:1" x14ac:dyDescent="0.35">
      <c r="A15145"/>
    </row>
    <row r="15146" spans="1:1" x14ac:dyDescent="0.35">
      <c r="A15146"/>
    </row>
    <row r="15147" spans="1:1" x14ac:dyDescent="0.35">
      <c r="A15147"/>
    </row>
    <row r="15148" spans="1:1" x14ac:dyDescent="0.35">
      <c r="A15148"/>
    </row>
    <row r="15149" spans="1:1" x14ac:dyDescent="0.35">
      <c r="A15149"/>
    </row>
    <row r="15150" spans="1:1" x14ac:dyDescent="0.35">
      <c r="A15150"/>
    </row>
    <row r="15151" spans="1:1" x14ac:dyDescent="0.35">
      <c r="A15151"/>
    </row>
    <row r="15152" spans="1:1" x14ac:dyDescent="0.35">
      <c r="A15152"/>
    </row>
    <row r="15153" spans="1:1" x14ac:dyDescent="0.35">
      <c r="A15153"/>
    </row>
    <row r="15154" spans="1:1" x14ac:dyDescent="0.35">
      <c r="A15154"/>
    </row>
    <row r="15155" spans="1:1" x14ac:dyDescent="0.35">
      <c r="A15155"/>
    </row>
    <row r="15156" spans="1:1" x14ac:dyDescent="0.35">
      <c r="A15156"/>
    </row>
    <row r="15157" spans="1:1" x14ac:dyDescent="0.35">
      <c r="A15157"/>
    </row>
    <row r="15158" spans="1:1" x14ac:dyDescent="0.35">
      <c r="A15158"/>
    </row>
    <row r="15159" spans="1:1" x14ac:dyDescent="0.35">
      <c r="A15159"/>
    </row>
    <row r="15160" spans="1:1" x14ac:dyDescent="0.35">
      <c r="A15160"/>
    </row>
    <row r="15161" spans="1:1" x14ac:dyDescent="0.35">
      <c r="A15161"/>
    </row>
    <row r="15162" spans="1:1" x14ac:dyDescent="0.35">
      <c r="A15162"/>
    </row>
    <row r="15163" spans="1:1" x14ac:dyDescent="0.35">
      <c r="A15163"/>
    </row>
    <row r="15164" spans="1:1" x14ac:dyDescent="0.35">
      <c r="A15164"/>
    </row>
    <row r="15165" spans="1:1" x14ac:dyDescent="0.35">
      <c r="A15165"/>
    </row>
    <row r="15166" spans="1:1" x14ac:dyDescent="0.35">
      <c r="A15166"/>
    </row>
    <row r="15167" spans="1:1" x14ac:dyDescent="0.35">
      <c r="A15167"/>
    </row>
    <row r="15168" spans="1:1" x14ac:dyDescent="0.35">
      <c r="A15168"/>
    </row>
    <row r="15169" spans="1:1" x14ac:dyDescent="0.35">
      <c r="A15169"/>
    </row>
    <row r="15170" spans="1:1" x14ac:dyDescent="0.35">
      <c r="A15170"/>
    </row>
    <row r="15171" spans="1:1" x14ac:dyDescent="0.35">
      <c r="A15171"/>
    </row>
    <row r="15172" spans="1:1" x14ac:dyDescent="0.35">
      <c r="A15172"/>
    </row>
    <row r="15173" spans="1:1" x14ac:dyDescent="0.35">
      <c r="A15173"/>
    </row>
    <row r="15174" spans="1:1" x14ac:dyDescent="0.35">
      <c r="A15174"/>
    </row>
    <row r="15175" spans="1:1" x14ac:dyDescent="0.35">
      <c r="A15175"/>
    </row>
    <row r="15176" spans="1:1" x14ac:dyDescent="0.35">
      <c r="A15176"/>
    </row>
    <row r="15177" spans="1:1" x14ac:dyDescent="0.35">
      <c r="A15177"/>
    </row>
    <row r="15178" spans="1:1" x14ac:dyDescent="0.35">
      <c r="A15178"/>
    </row>
    <row r="15179" spans="1:1" x14ac:dyDescent="0.35">
      <c r="A15179"/>
    </row>
    <row r="15180" spans="1:1" x14ac:dyDescent="0.35">
      <c r="A15180"/>
    </row>
    <row r="15181" spans="1:1" x14ac:dyDescent="0.35">
      <c r="A15181"/>
    </row>
    <row r="15182" spans="1:1" x14ac:dyDescent="0.35">
      <c r="A15182"/>
    </row>
    <row r="15183" spans="1:1" x14ac:dyDescent="0.35">
      <c r="A15183"/>
    </row>
    <row r="15184" spans="1:1" x14ac:dyDescent="0.35">
      <c r="A15184"/>
    </row>
    <row r="15185" spans="1:1" x14ac:dyDescent="0.35">
      <c r="A15185"/>
    </row>
    <row r="15186" spans="1:1" x14ac:dyDescent="0.35">
      <c r="A15186"/>
    </row>
    <row r="15187" spans="1:1" x14ac:dyDescent="0.35">
      <c r="A15187"/>
    </row>
    <row r="15188" spans="1:1" x14ac:dyDescent="0.35">
      <c r="A15188"/>
    </row>
    <row r="15189" spans="1:1" x14ac:dyDescent="0.35">
      <c r="A15189"/>
    </row>
    <row r="15190" spans="1:1" x14ac:dyDescent="0.35">
      <c r="A15190"/>
    </row>
    <row r="15191" spans="1:1" x14ac:dyDescent="0.35">
      <c r="A15191"/>
    </row>
    <row r="15192" spans="1:1" x14ac:dyDescent="0.35">
      <c r="A15192"/>
    </row>
    <row r="15193" spans="1:1" x14ac:dyDescent="0.35">
      <c r="A15193"/>
    </row>
    <row r="15194" spans="1:1" x14ac:dyDescent="0.35">
      <c r="A15194"/>
    </row>
    <row r="15195" spans="1:1" x14ac:dyDescent="0.35">
      <c r="A15195"/>
    </row>
    <row r="15196" spans="1:1" x14ac:dyDescent="0.35">
      <c r="A15196"/>
    </row>
    <row r="15197" spans="1:1" x14ac:dyDescent="0.35">
      <c r="A15197"/>
    </row>
    <row r="15198" spans="1:1" x14ac:dyDescent="0.35">
      <c r="A15198"/>
    </row>
    <row r="15199" spans="1:1" x14ac:dyDescent="0.35">
      <c r="A15199"/>
    </row>
    <row r="15200" spans="1:1" x14ac:dyDescent="0.35">
      <c r="A15200"/>
    </row>
    <row r="15201" spans="1:1" x14ac:dyDescent="0.35">
      <c r="A15201"/>
    </row>
    <row r="15202" spans="1:1" x14ac:dyDescent="0.35">
      <c r="A15202"/>
    </row>
    <row r="15203" spans="1:1" x14ac:dyDescent="0.35">
      <c r="A15203"/>
    </row>
    <row r="15204" spans="1:1" x14ac:dyDescent="0.35">
      <c r="A15204"/>
    </row>
    <row r="15205" spans="1:1" x14ac:dyDescent="0.35">
      <c r="A15205"/>
    </row>
    <row r="15206" spans="1:1" x14ac:dyDescent="0.35">
      <c r="A15206"/>
    </row>
    <row r="15207" spans="1:1" x14ac:dyDescent="0.35">
      <c r="A15207"/>
    </row>
    <row r="15208" spans="1:1" x14ac:dyDescent="0.35">
      <c r="A15208"/>
    </row>
    <row r="15209" spans="1:1" x14ac:dyDescent="0.35">
      <c r="A15209"/>
    </row>
    <row r="15210" spans="1:1" x14ac:dyDescent="0.35">
      <c r="A15210"/>
    </row>
    <row r="15211" spans="1:1" x14ac:dyDescent="0.35">
      <c r="A15211"/>
    </row>
    <row r="15212" spans="1:1" x14ac:dyDescent="0.35">
      <c r="A15212"/>
    </row>
    <row r="15213" spans="1:1" x14ac:dyDescent="0.35">
      <c r="A15213"/>
    </row>
    <row r="15214" spans="1:1" x14ac:dyDescent="0.35">
      <c r="A15214"/>
    </row>
    <row r="15215" spans="1:1" x14ac:dyDescent="0.35">
      <c r="A15215"/>
    </row>
    <row r="15216" spans="1:1" x14ac:dyDescent="0.35">
      <c r="A15216"/>
    </row>
    <row r="15217" spans="1:1" x14ac:dyDescent="0.35">
      <c r="A15217"/>
    </row>
    <row r="15218" spans="1:1" x14ac:dyDescent="0.35">
      <c r="A15218"/>
    </row>
    <row r="15219" spans="1:1" x14ac:dyDescent="0.35">
      <c r="A15219"/>
    </row>
    <row r="15220" spans="1:1" x14ac:dyDescent="0.35">
      <c r="A15220"/>
    </row>
    <row r="15221" spans="1:1" x14ac:dyDescent="0.35">
      <c r="A15221"/>
    </row>
    <row r="15222" spans="1:1" x14ac:dyDescent="0.35">
      <c r="A15222"/>
    </row>
    <row r="15223" spans="1:1" x14ac:dyDescent="0.35">
      <c r="A15223"/>
    </row>
    <row r="15224" spans="1:1" x14ac:dyDescent="0.35">
      <c r="A15224"/>
    </row>
    <row r="15225" spans="1:1" x14ac:dyDescent="0.35">
      <c r="A15225"/>
    </row>
    <row r="15226" spans="1:1" x14ac:dyDescent="0.35">
      <c r="A15226"/>
    </row>
    <row r="15227" spans="1:1" x14ac:dyDescent="0.35">
      <c r="A15227"/>
    </row>
    <row r="15228" spans="1:1" x14ac:dyDescent="0.35">
      <c r="A15228"/>
    </row>
    <row r="15229" spans="1:1" x14ac:dyDescent="0.35">
      <c r="A15229"/>
    </row>
    <row r="15230" spans="1:1" x14ac:dyDescent="0.35">
      <c r="A15230"/>
    </row>
    <row r="15231" spans="1:1" x14ac:dyDescent="0.35">
      <c r="A15231"/>
    </row>
    <row r="15232" spans="1:1" x14ac:dyDescent="0.35">
      <c r="A15232"/>
    </row>
    <row r="15233" spans="1:1" x14ac:dyDescent="0.35">
      <c r="A15233"/>
    </row>
    <row r="15234" spans="1:1" x14ac:dyDescent="0.35">
      <c r="A15234"/>
    </row>
    <row r="15235" spans="1:1" x14ac:dyDescent="0.35">
      <c r="A15235"/>
    </row>
    <row r="15236" spans="1:1" x14ac:dyDescent="0.35">
      <c r="A15236"/>
    </row>
    <row r="15237" spans="1:1" x14ac:dyDescent="0.35">
      <c r="A15237"/>
    </row>
    <row r="15238" spans="1:1" x14ac:dyDescent="0.35">
      <c r="A15238"/>
    </row>
    <row r="15239" spans="1:1" x14ac:dyDescent="0.35">
      <c r="A15239"/>
    </row>
    <row r="15240" spans="1:1" x14ac:dyDescent="0.35">
      <c r="A15240"/>
    </row>
    <row r="15241" spans="1:1" x14ac:dyDescent="0.35">
      <c r="A15241"/>
    </row>
    <row r="15242" spans="1:1" x14ac:dyDescent="0.35">
      <c r="A15242"/>
    </row>
    <row r="15243" spans="1:1" x14ac:dyDescent="0.35">
      <c r="A15243"/>
    </row>
    <row r="15244" spans="1:1" x14ac:dyDescent="0.35">
      <c r="A15244"/>
    </row>
    <row r="15245" spans="1:1" x14ac:dyDescent="0.35">
      <c r="A15245"/>
    </row>
    <row r="15246" spans="1:1" x14ac:dyDescent="0.35">
      <c r="A15246"/>
    </row>
    <row r="15247" spans="1:1" x14ac:dyDescent="0.35">
      <c r="A15247"/>
    </row>
    <row r="15248" spans="1:1" x14ac:dyDescent="0.35">
      <c r="A15248"/>
    </row>
    <row r="15249" spans="1:1" x14ac:dyDescent="0.35">
      <c r="A15249"/>
    </row>
    <row r="15250" spans="1:1" x14ac:dyDescent="0.35">
      <c r="A15250"/>
    </row>
    <row r="15251" spans="1:1" x14ac:dyDescent="0.35">
      <c r="A15251"/>
    </row>
    <row r="15252" spans="1:1" x14ac:dyDescent="0.35">
      <c r="A15252"/>
    </row>
    <row r="15253" spans="1:1" x14ac:dyDescent="0.35">
      <c r="A15253"/>
    </row>
    <row r="15254" spans="1:1" x14ac:dyDescent="0.35">
      <c r="A15254"/>
    </row>
    <row r="15255" spans="1:1" x14ac:dyDescent="0.35">
      <c r="A15255"/>
    </row>
    <row r="15256" spans="1:1" x14ac:dyDescent="0.35">
      <c r="A15256"/>
    </row>
    <row r="15257" spans="1:1" x14ac:dyDescent="0.35">
      <c r="A15257"/>
    </row>
    <row r="15258" spans="1:1" x14ac:dyDescent="0.35">
      <c r="A15258"/>
    </row>
    <row r="15259" spans="1:1" x14ac:dyDescent="0.35">
      <c r="A15259"/>
    </row>
    <row r="15260" spans="1:1" x14ac:dyDescent="0.35">
      <c r="A15260"/>
    </row>
    <row r="15261" spans="1:1" x14ac:dyDescent="0.35">
      <c r="A15261"/>
    </row>
    <row r="15262" spans="1:1" x14ac:dyDescent="0.35">
      <c r="A15262"/>
    </row>
    <row r="15263" spans="1:1" x14ac:dyDescent="0.35">
      <c r="A15263"/>
    </row>
    <row r="15264" spans="1:1" x14ac:dyDescent="0.35">
      <c r="A15264"/>
    </row>
    <row r="15265" spans="1:1" x14ac:dyDescent="0.35">
      <c r="A15265"/>
    </row>
    <row r="15266" spans="1:1" x14ac:dyDescent="0.35">
      <c r="A15266"/>
    </row>
    <row r="15267" spans="1:1" x14ac:dyDescent="0.35">
      <c r="A15267"/>
    </row>
    <row r="15268" spans="1:1" x14ac:dyDescent="0.35">
      <c r="A15268"/>
    </row>
    <row r="15269" spans="1:1" x14ac:dyDescent="0.35">
      <c r="A15269"/>
    </row>
    <row r="15270" spans="1:1" x14ac:dyDescent="0.35">
      <c r="A15270"/>
    </row>
    <row r="15271" spans="1:1" x14ac:dyDescent="0.35">
      <c r="A15271"/>
    </row>
    <row r="15272" spans="1:1" x14ac:dyDescent="0.35">
      <c r="A15272"/>
    </row>
    <row r="15273" spans="1:1" x14ac:dyDescent="0.35">
      <c r="A15273"/>
    </row>
    <row r="15274" spans="1:1" x14ac:dyDescent="0.35">
      <c r="A15274"/>
    </row>
    <row r="15275" spans="1:1" x14ac:dyDescent="0.35">
      <c r="A15275"/>
    </row>
    <row r="15276" spans="1:1" x14ac:dyDescent="0.35">
      <c r="A15276"/>
    </row>
    <row r="15277" spans="1:1" x14ac:dyDescent="0.35">
      <c r="A15277"/>
    </row>
    <row r="15278" spans="1:1" x14ac:dyDescent="0.35">
      <c r="A15278"/>
    </row>
    <row r="15279" spans="1:1" x14ac:dyDescent="0.35">
      <c r="A15279"/>
    </row>
    <row r="15280" spans="1:1" x14ac:dyDescent="0.35">
      <c r="A15280"/>
    </row>
    <row r="15281" spans="1:1" x14ac:dyDescent="0.35">
      <c r="A15281"/>
    </row>
    <row r="15282" spans="1:1" x14ac:dyDescent="0.35">
      <c r="A15282"/>
    </row>
    <row r="15283" spans="1:1" x14ac:dyDescent="0.35">
      <c r="A15283"/>
    </row>
    <row r="15284" spans="1:1" x14ac:dyDescent="0.35">
      <c r="A15284"/>
    </row>
    <row r="15285" spans="1:1" x14ac:dyDescent="0.35">
      <c r="A15285"/>
    </row>
    <row r="15286" spans="1:1" x14ac:dyDescent="0.35">
      <c r="A15286"/>
    </row>
    <row r="15287" spans="1:1" x14ac:dyDescent="0.35">
      <c r="A15287"/>
    </row>
    <row r="15288" spans="1:1" x14ac:dyDescent="0.35">
      <c r="A15288"/>
    </row>
    <row r="15289" spans="1:1" x14ac:dyDescent="0.35">
      <c r="A15289"/>
    </row>
    <row r="15290" spans="1:1" x14ac:dyDescent="0.35">
      <c r="A15290"/>
    </row>
    <row r="15291" spans="1:1" x14ac:dyDescent="0.35">
      <c r="A15291"/>
    </row>
    <row r="15292" spans="1:1" x14ac:dyDescent="0.35">
      <c r="A15292"/>
    </row>
    <row r="15293" spans="1:1" x14ac:dyDescent="0.35">
      <c r="A15293"/>
    </row>
    <row r="15294" spans="1:1" x14ac:dyDescent="0.35">
      <c r="A15294"/>
    </row>
    <row r="15295" spans="1:1" x14ac:dyDescent="0.35">
      <c r="A15295"/>
    </row>
    <row r="15296" spans="1:1" x14ac:dyDescent="0.35">
      <c r="A15296"/>
    </row>
    <row r="15297" spans="1:1" x14ac:dyDescent="0.35">
      <c r="A15297"/>
    </row>
    <row r="15298" spans="1:1" x14ac:dyDescent="0.35">
      <c r="A15298"/>
    </row>
    <row r="15299" spans="1:1" x14ac:dyDescent="0.35">
      <c r="A15299"/>
    </row>
    <row r="15300" spans="1:1" x14ac:dyDescent="0.35">
      <c r="A15300"/>
    </row>
    <row r="15301" spans="1:1" x14ac:dyDescent="0.35">
      <c r="A15301"/>
    </row>
    <row r="15302" spans="1:1" x14ac:dyDescent="0.35">
      <c r="A15302"/>
    </row>
    <row r="15303" spans="1:1" x14ac:dyDescent="0.35">
      <c r="A15303"/>
    </row>
    <row r="15304" spans="1:1" x14ac:dyDescent="0.35">
      <c r="A15304"/>
    </row>
    <row r="15305" spans="1:1" x14ac:dyDescent="0.35">
      <c r="A15305"/>
    </row>
    <row r="15306" spans="1:1" x14ac:dyDescent="0.35">
      <c r="A15306"/>
    </row>
    <row r="15307" spans="1:1" x14ac:dyDescent="0.35">
      <c r="A15307"/>
    </row>
    <row r="15308" spans="1:1" x14ac:dyDescent="0.35">
      <c r="A15308"/>
    </row>
    <row r="15309" spans="1:1" x14ac:dyDescent="0.35">
      <c r="A15309"/>
    </row>
    <row r="15310" spans="1:1" x14ac:dyDescent="0.35">
      <c r="A15310"/>
    </row>
    <row r="15311" spans="1:1" x14ac:dyDescent="0.35">
      <c r="A15311"/>
    </row>
    <row r="15312" spans="1:1" x14ac:dyDescent="0.35">
      <c r="A15312"/>
    </row>
    <row r="15313" spans="1:1" x14ac:dyDescent="0.35">
      <c r="A15313"/>
    </row>
    <row r="15314" spans="1:1" x14ac:dyDescent="0.35">
      <c r="A15314"/>
    </row>
    <row r="15315" spans="1:1" x14ac:dyDescent="0.35">
      <c r="A15315"/>
    </row>
    <row r="15316" spans="1:1" x14ac:dyDescent="0.35">
      <c r="A15316"/>
    </row>
    <row r="15317" spans="1:1" x14ac:dyDescent="0.35">
      <c r="A15317"/>
    </row>
    <row r="15318" spans="1:1" x14ac:dyDescent="0.35">
      <c r="A15318"/>
    </row>
    <row r="15319" spans="1:1" x14ac:dyDescent="0.35">
      <c r="A15319"/>
    </row>
    <row r="15320" spans="1:1" x14ac:dyDescent="0.35">
      <c r="A15320"/>
    </row>
    <row r="15321" spans="1:1" x14ac:dyDescent="0.35">
      <c r="A15321"/>
    </row>
    <row r="15322" spans="1:1" x14ac:dyDescent="0.35">
      <c r="A15322"/>
    </row>
    <row r="15323" spans="1:1" x14ac:dyDescent="0.35">
      <c r="A15323"/>
    </row>
    <row r="15324" spans="1:1" x14ac:dyDescent="0.35">
      <c r="A15324"/>
    </row>
    <row r="15325" spans="1:1" x14ac:dyDescent="0.35">
      <c r="A15325"/>
    </row>
    <row r="15326" spans="1:1" x14ac:dyDescent="0.35">
      <c r="A15326"/>
    </row>
    <row r="15327" spans="1:1" x14ac:dyDescent="0.35">
      <c r="A15327"/>
    </row>
    <row r="15328" spans="1:1" x14ac:dyDescent="0.35">
      <c r="A15328"/>
    </row>
    <row r="15329" spans="1:1" x14ac:dyDescent="0.35">
      <c r="A15329"/>
    </row>
    <row r="15330" spans="1:1" x14ac:dyDescent="0.35">
      <c r="A15330"/>
    </row>
    <row r="15331" spans="1:1" x14ac:dyDescent="0.35">
      <c r="A15331"/>
    </row>
    <row r="15332" spans="1:1" x14ac:dyDescent="0.35">
      <c r="A15332"/>
    </row>
    <row r="15333" spans="1:1" x14ac:dyDescent="0.35">
      <c r="A15333"/>
    </row>
    <row r="15334" spans="1:1" x14ac:dyDescent="0.35">
      <c r="A15334"/>
    </row>
    <row r="15335" spans="1:1" x14ac:dyDescent="0.35">
      <c r="A15335"/>
    </row>
    <row r="15336" spans="1:1" x14ac:dyDescent="0.35">
      <c r="A15336"/>
    </row>
    <row r="15337" spans="1:1" x14ac:dyDescent="0.35">
      <c r="A15337"/>
    </row>
    <row r="15338" spans="1:1" x14ac:dyDescent="0.35">
      <c r="A15338"/>
    </row>
    <row r="15339" spans="1:1" x14ac:dyDescent="0.35">
      <c r="A15339"/>
    </row>
    <row r="15340" spans="1:1" x14ac:dyDescent="0.35">
      <c r="A15340"/>
    </row>
    <row r="15341" spans="1:1" x14ac:dyDescent="0.35">
      <c r="A15341"/>
    </row>
    <row r="15342" spans="1:1" x14ac:dyDescent="0.35">
      <c r="A15342"/>
    </row>
    <row r="15343" spans="1:1" x14ac:dyDescent="0.35">
      <c r="A15343"/>
    </row>
    <row r="15344" spans="1:1" x14ac:dyDescent="0.35">
      <c r="A15344"/>
    </row>
    <row r="15345" spans="1:1" x14ac:dyDescent="0.35">
      <c r="A15345"/>
    </row>
    <row r="15346" spans="1:1" x14ac:dyDescent="0.35">
      <c r="A15346"/>
    </row>
    <row r="15347" spans="1:1" x14ac:dyDescent="0.35">
      <c r="A15347"/>
    </row>
    <row r="15348" spans="1:1" x14ac:dyDescent="0.35">
      <c r="A15348"/>
    </row>
    <row r="15349" spans="1:1" x14ac:dyDescent="0.35">
      <c r="A15349"/>
    </row>
    <row r="15350" spans="1:1" x14ac:dyDescent="0.35">
      <c r="A15350"/>
    </row>
    <row r="15351" spans="1:1" x14ac:dyDescent="0.35">
      <c r="A15351"/>
    </row>
    <row r="15352" spans="1:1" x14ac:dyDescent="0.35">
      <c r="A15352"/>
    </row>
    <row r="15353" spans="1:1" x14ac:dyDescent="0.35">
      <c r="A15353"/>
    </row>
    <row r="15354" spans="1:1" x14ac:dyDescent="0.35">
      <c r="A15354"/>
    </row>
    <row r="15355" spans="1:1" x14ac:dyDescent="0.35">
      <c r="A15355"/>
    </row>
    <row r="15356" spans="1:1" x14ac:dyDescent="0.35">
      <c r="A15356"/>
    </row>
    <row r="15357" spans="1:1" x14ac:dyDescent="0.35">
      <c r="A15357"/>
    </row>
    <row r="15358" spans="1:1" x14ac:dyDescent="0.35">
      <c r="A15358"/>
    </row>
    <row r="15359" spans="1:1" x14ac:dyDescent="0.35">
      <c r="A15359"/>
    </row>
    <row r="15360" spans="1:1" x14ac:dyDescent="0.35">
      <c r="A15360"/>
    </row>
    <row r="15361" spans="1:1" x14ac:dyDescent="0.35">
      <c r="A15361"/>
    </row>
    <row r="15362" spans="1:1" x14ac:dyDescent="0.35">
      <c r="A15362"/>
    </row>
    <row r="15363" spans="1:1" x14ac:dyDescent="0.35">
      <c r="A15363"/>
    </row>
    <row r="15364" spans="1:1" x14ac:dyDescent="0.35">
      <c r="A15364"/>
    </row>
    <row r="15365" spans="1:1" x14ac:dyDescent="0.35">
      <c r="A15365"/>
    </row>
    <row r="15366" spans="1:1" x14ac:dyDescent="0.35">
      <c r="A15366"/>
    </row>
    <row r="15367" spans="1:1" x14ac:dyDescent="0.35">
      <c r="A15367"/>
    </row>
    <row r="15368" spans="1:1" x14ac:dyDescent="0.35">
      <c r="A15368"/>
    </row>
    <row r="15369" spans="1:1" x14ac:dyDescent="0.35">
      <c r="A15369"/>
    </row>
    <row r="15370" spans="1:1" x14ac:dyDescent="0.35">
      <c r="A15370"/>
    </row>
    <row r="15371" spans="1:1" x14ac:dyDescent="0.35">
      <c r="A15371"/>
    </row>
    <row r="15372" spans="1:1" x14ac:dyDescent="0.35">
      <c r="A15372"/>
    </row>
    <row r="15373" spans="1:1" x14ac:dyDescent="0.35">
      <c r="A15373"/>
    </row>
    <row r="15374" spans="1:1" x14ac:dyDescent="0.35">
      <c r="A15374"/>
    </row>
    <row r="15375" spans="1:1" x14ac:dyDescent="0.35">
      <c r="A15375"/>
    </row>
    <row r="15376" spans="1:1" x14ac:dyDescent="0.35">
      <c r="A15376"/>
    </row>
    <row r="15377" spans="1:1" x14ac:dyDescent="0.35">
      <c r="A15377"/>
    </row>
    <row r="15378" spans="1:1" x14ac:dyDescent="0.35">
      <c r="A15378"/>
    </row>
    <row r="15379" spans="1:1" x14ac:dyDescent="0.35">
      <c r="A15379"/>
    </row>
    <row r="15380" spans="1:1" x14ac:dyDescent="0.35">
      <c r="A15380"/>
    </row>
    <row r="15381" spans="1:1" x14ac:dyDescent="0.35">
      <c r="A15381"/>
    </row>
    <row r="15382" spans="1:1" x14ac:dyDescent="0.35">
      <c r="A15382"/>
    </row>
    <row r="15383" spans="1:1" x14ac:dyDescent="0.35">
      <c r="A15383"/>
    </row>
    <row r="15384" spans="1:1" x14ac:dyDescent="0.35">
      <c r="A15384"/>
    </row>
    <row r="15385" spans="1:1" x14ac:dyDescent="0.35">
      <c r="A15385"/>
    </row>
    <row r="15386" spans="1:1" x14ac:dyDescent="0.35">
      <c r="A15386"/>
    </row>
    <row r="15387" spans="1:1" x14ac:dyDescent="0.35">
      <c r="A15387"/>
    </row>
    <row r="15388" spans="1:1" x14ac:dyDescent="0.35">
      <c r="A15388"/>
    </row>
    <row r="15389" spans="1:1" x14ac:dyDescent="0.35">
      <c r="A15389"/>
    </row>
    <row r="15390" spans="1:1" x14ac:dyDescent="0.35">
      <c r="A15390"/>
    </row>
    <row r="15391" spans="1:1" x14ac:dyDescent="0.35">
      <c r="A15391"/>
    </row>
    <row r="15392" spans="1:1" x14ac:dyDescent="0.35">
      <c r="A15392"/>
    </row>
    <row r="15393" spans="1:1" x14ac:dyDescent="0.35">
      <c r="A15393"/>
    </row>
    <row r="15394" spans="1:1" x14ac:dyDescent="0.35">
      <c r="A15394"/>
    </row>
    <row r="15395" spans="1:1" x14ac:dyDescent="0.35">
      <c r="A15395"/>
    </row>
    <row r="15396" spans="1:1" x14ac:dyDescent="0.35">
      <c r="A15396"/>
    </row>
    <row r="15397" spans="1:1" x14ac:dyDescent="0.35">
      <c r="A15397"/>
    </row>
    <row r="15398" spans="1:1" x14ac:dyDescent="0.35">
      <c r="A15398"/>
    </row>
    <row r="15399" spans="1:1" x14ac:dyDescent="0.35">
      <c r="A15399"/>
    </row>
    <row r="15400" spans="1:1" x14ac:dyDescent="0.35">
      <c r="A15400"/>
    </row>
    <row r="15401" spans="1:1" x14ac:dyDescent="0.35">
      <c r="A15401"/>
    </row>
    <row r="15402" spans="1:1" x14ac:dyDescent="0.35">
      <c r="A15402"/>
    </row>
    <row r="15403" spans="1:1" x14ac:dyDescent="0.35">
      <c r="A15403"/>
    </row>
    <row r="15404" spans="1:1" x14ac:dyDescent="0.35">
      <c r="A15404"/>
    </row>
    <row r="15405" spans="1:1" x14ac:dyDescent="0.35">
      <c r="A15405"/>
    </row>
    <row r="15406" spans="1:1" x14ac:dyDescent="0.35">
      <c r="A15406"/>
    </row>
    <row r="15407" spans="1:1" x14ac:dyDescent="0.35">
      <c r="A15407"/>
    </row>
    <row r="15408" spans="1:1" x14ac:dyDescent="0.35">
      <c r="A15408"/>
    </row>
    <row r="15409" spans="1:1" x14ac:dyDescent="0.35">
      <c r="A15409"/>
    </row>
    <row r="15410" spans="1:1" x14ac:dyDescent="0.35">
      <c r="A15410"/>
    </row>
    <row r="15411" spans="1:1" x14ac:dyDescent="0.35">
      <c r="A15411"/>
    </row>
    <row r="15412" spans="1:1" x14ac:dyDescent="0.35">
      <c r="A15412"/>
    </row>
    <row r="15413" spans="1:1" x14ac:dyDescent="0.35">
      <c r="A15413"/>
    </row>
    <row r="15414" spans="1:1" x14ac:dyDescent="0.35">
      <c r="A15414"/>
    </row>
    <row r="15415" spans="1:1" x14ac:dyDescent="0.35">
      <c r="A15415"/>
    </row>
    <row r="15416" spans="1:1" x14ac:dyDescent="0.35">
      <c r="A15416"/>
    </row>
    <row r="15417" spans="1:1" x14ac:dyDescent="0.35">
      <c r="A15417"/>
    </row>
    <row r="15418" spans="1:1" x14ac:dyDescent="0.35">
      <c r="A15418"/>
    </row>
    <row r="15419" spans="1:1" x14ac:dyDescent="0.35">
      <c r="A15419"/>
    </row>
    <row r="15420" spans="1:1" x14ac:dyDescent="0.35">
      <c r="A15420"/>
    </row>
    <row r="15421" spans="1:1" x14ac:dyDescent="0.35">
      <c r="A15421"/>
    </row>
    <row r="15422" spans="1:1" x14ac:dyDescent="0.35">
      <c r="A15422"/>
    </row>
    <row r="15423" spans="1:1" x14ac:dyDescent="0.35">
      <c r="A15423"/>
    </row>
    <row r="15424" spans="1:1" x14ac:dyDescent="0.35">
      <c r="A15424"/>
    </row>
    <row r="15425" spans="1:1" x14ac:dyDescent="0.35">
      <c r="A15425"/>
    </row>
    <row r="15426" spans="1:1" x14ac:dyDescent="0.35">
      <c r="A15426"/>
    </row>
    <row r="15427" spans="1:1" x14ac:dyDescent="0.35">
      <c r="A15427"/>
    </row>
    <row r="15428" spans="1:1" x14ac:dyDescent="0.35">
      <c r="A15428"/>
    </row>
    <row r="15429" spans="1:1" x14ac:dyDescent="0.35">
      <c r="A15429"/>
    </row>
    <row r="15430" spans="1:1" x14ac:dyDescent="0.35">
      <c r="A15430"/>
    </row>
    <row r="15431" spans="1:1" x14ac:dyDescent="0.35">
      <c r="A15431"/>
    </row>
    <row r="15432" spans="1:1" x14ac:dyDescent="0.35">
      <c r="A15432"/>
    </row>
    <row r="15433" spans="1:1" x14ac:dyDescent="0.35">
      <c r="A15433"/>
    </row>
    <row r="15434" spans="1:1" x14ac:dyDescent="0.35">
      <c r="A15434"/>
    </row>
    <row r="15435" spans="1:1" x14ac:dyDescent="0.35">
      <c r="A15435"/>
    </row>
    <row r="15436" spans="1:1" x14ac:dyDescent="0.35">
      <c r="A15436"/>
    </row>
    <row r="15437" spans="1:1" x14ac:dyDescent="0.35">
      <c r="A15437"/>
    </row>
    <row r="15438" spans="1:1" x14ac:dyDescent="0.35">
      <c r="A15438"/>
    </row>
    <row r="15439" spans="1:1" x14ac:dyDescent="0.35">
      <c r="A15439"/>
    </row>
    <row r="15440" spans="1:1" x14ac:dyDescent="0.35">
      <c r="A15440"/>
    </row>
    <row r="15441" spans="1:1" x14ac:dyDescent="0.35">
      <c r="A15441"/>
    </row>
    <row r="15442" spans="1:1" x14ac:dyDescent="0.35">
      <c r="A15442"/>
    </row>
    <row r="15443" spans="1:1" x14ac:dyDescent="0.35">
      <c r="A15443"/>
    </row>
    <row r="15444" spans="1:1" x14ac:dyDescent="0.35">
      <c r="A15444"/>
    </row>
    <row r="15445" spans="1:1" x14ac:dyDescent="0.35">
      <c r="A15445"/>
    </row>
    <row r="15446" spans="1:1" x14ac:dyDescent="0.35">
      <c r="A15446"/>
    </row>
    <row r="15447" spans="1:1" x14ac:dyDescent="0.35">
      <c r="A15447"/>
    </row>
    <row r="15448" spans="1:1" x14ac:dyDescent="0.35">
      <c r="A15448"/>
    </row>
    <row r="15449" spans="1:1" x14ac:dyDescent="0.35">
      <c r="A15449"/>
    </row>
    <row r="15450" spans="1:1" x14ac:dyDescent="0.35">
      <c r="A15450"/>
    </row>
    <row r="15451" spans="1:1" x14ac:dyDescent="0.35">
      <c r="A15451"/>
    </row>
    <row r="15452" spans="1:1" x14ac:dyDescent="0.35">
      <c r="A15452"/>
    </row>
    <row r="15453" spans="1:1" x14ac:dyDescent="0.35">
      <c r="A15453"/>
    </row>
    <row r="15454" spans="1:1" x14ac:dyDescent="0.35">
      <c r="A15454"/>
    </row>
    <row r="15455" spans="1:1" x14ac:dyDescent="0.35">
      <c r="A15455"/>
    </row>
    <row r="15456" spans="1:1" x14ac:dyDescent="0.35">
      <c r="A15456"/>
    </row>
    <row r="15457" spans="1:1" x14ac:dyDescent="0.35">
      <c r="A15457"/>
    </row>
    <row r="15458" spans="1:1" x14ac:dyDescent="0.35">
      <c r="A15458"/>
    </row>
    <row r="15459" spans="1:1" x14ac:dyDescent="0.35">
      <c r="A15459"/>
    </row>
    <row r="15460" spans="1:1" x14ac:dyDescent="0.35">
      <c r="A15460"/>
    </row>
    <row r="15461" spans="1:1" x14ac:dyDescent="0.35">
      <c r="A15461"/>
    </row>
    <row r="15462" spans="1:1" x14ac:dyDescent="0.35">
      <c r="A15462"/>
    </row>
    <row r="15463" spans="1:1" x14ac:dyDescent="0.35">
      <c r="A15463"/>
    </row>
    <row r="15464" spans="1:1" x14ac:dyDescent="0.35">
      <c r="A15464"/>
    </row>
    <row r="15465" spans="1:1" x14ac:dyDescent="0.35">
      <c r="A15465"/>
    </row>
    <row r="15466" spans="1:1" x14ac:dyDescent="0.35">
      <c r="A15466"/>
    </row>
    <row r="15467" spans="1:1" x14ac:dyDescent="0.35">
      <c r="A15467"/>
    </row>
    <row r="15468" spans="1:1" x14ac:dyDescent="0.35">
      <c r="A15468"/>
    </row>
    <row r="15469" spans="1:1" x14ac:dyDescent="0.35">
      <c r="A15469"/>
    </row>
    <row r="15470" spans="1:1" x14ac:dyDescent="0.35">
      <c r="A15470"/>
    </row>
    <row r="15471" spans="1:1" x14ac:dyDescent="0.35">
      <c r="A15471"/>
    </row>
    <row r="15472" spans="1:1" x14ac:dyDescent="0.35">
      <c r="A15472"/>
    </row>
    <row r="15473" spans="1:1" x14ac:dyDescent="0.35">
      <c r="A15473"/>
    </row>
    <row r="15474" spans="1:1" x14ac:dyDescent="0.35">
      <c r="A15474"/>
    </row>
    <row r="15475" spans="1:1" x14ac:dyDescent="0.35">
      <c r="A15475"/>
    </row>
    <row r="15476" spans="1:1" x14ac:dyDescent="0.35">
      <c r="A15476"/>
    </row>
    <row r="15477" spans="1:1" x14ac:dyDescent="0.35">
      <c r="A15477"/>
    </row>
    <row r="15478" spans="1:1" x14ac:dyDescent="0.35">
      <c r="A15478"/>
    </row>
    <row r="15479" spans="1:1" x14ac:dyDescent="0.35">
      <c r="A15479"/>
    </row>
    <row r="15480" spans="1:1" x14ac:dyDescent="0.35">
      <c r="A15480"/>
    </row>
    <row r="15481" spans="1:1" x14ac:dyDescent="0.35">
      <c r="A15481"/>
    </row>
    <row r="15482" spans="1:1" x14ac:dyDescent="0.35">
      <c r="A15482"/>
    </row>
    <row r="15483" spans="1:1" x14ac:dyDescent="0.35">
      <c r="A15483"/>
    </row>
    <row r="15484" spans="1:1" x14ac:dyDescent="0.35">
      <c r="A15484"/>
    </row>
    <row r="15485" spans="1:1" x14ac:dyDescent="0.35">
      <c r="A15485"/>
    </row>
    <row r="15486" spans="1:1" x14ac:dyDescent="0.35">
      <c r="A15486"/>
    </row>
    <row r="15487" spans="1:1" x14ac:dyDescent="0.35">
      <c r="A15487"/>
    </row>
    <row r="15488" spans="1:1" x14ac:dyDescent="0.35">
      <c r="A15488"/>
    </row>
    <row r="15489" spans="1:1" x14ac:dyDescent="0.35">
      <c r="A15489"/>
    </row>
    <row r="15490" spans="1:1" x14ac:dyDescent="0.35">
      <c r="A15490"/>
    </row>
    <row r="15491" spans="1:1" x14ac:dyDescent="0.35">
      <c r="A15491"/>
    </row>
    <row r="15492" spans="1:1" x14ac:dyDescent="0.35">
      <c r="A15492"/>
    </row>
    <row r="15493" spans="1:1" x14ac:dyDescent="0.35">
      <c r="A15493"/>
    </row>
    <row r="15494" spans="1:1" x14ac:dyDescent="0.35">
      <c r="A15494"/>
    </row>
    <row r="15495" spans="1:1" x14ac:dyDescent="0.35">
      <c r="A15495"/>
    </row>
    <row r="15496" spans="1:1" x14ac:dyDescent="0.35">
      <c r="A15496"/>
    </row>
    <row r="15497" spans="1:1" x14ac:dyDescent="0.35">
      <c r="A15497"/>
    </row>
    <row r="15498" spans="1:1" x14ac:dyDescent="0.35">
      <c r="A15498"/>
    </row>
    <row r="15499" spans="1:1" x14ac:dyDescent="0.35">
      <c r="A15499"/>
    </row>
  </sheetData>
  <sortState xmlns:xlrd2="http://schemas.microsoft.com/office/spreadsheetml/2017/richdata2" ref="A1396:I15499">
    <sortCondition ref="A1395"/>
  </sortState>
  <mergeCells count="11">
    <mergeCell ref="A7:H7"/>
    <mergeCell ref="A31:H31"/>
    <mergeCell ref="A73:H73"/>
    <mergeCell ref="A146:H146"/>
    <mergeCell ref="A470:H470"/>
    <mergeCell ref="A1395:H1395"/>
    <mergeCell ref="A489:H489"/>
    <mergeCell ref="A505:H505"/>
    <mergeCell ref="A705:H705"/>
    <mergeCell ref="A1114:H1114"/>
    <mergeCell ref="A1215:H1215"/>
  </mergeCells>
  <printOptions horizontalCentered="1" gridLines="1"/>
  <pageMargins left="0.19685039370078741" right="0.19685039370078741" top="0.19685039370078741" bottom="0.19685039370078741" header="0.31496062992125984" footer="0.31496062992125984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2"/>
  <dimension ref="A1:P1013"/>
  <sheetViews>
    <sheetView tabSelected="1" zoomScaleNormal="100" workbookViewId="0">
      <selection activeCell="J2" sqref="J2"/>
    </sheetView>
  </sheetViews>
  <sheetFormatPr defaultRowHeight="14.5" x14ac:dyDescent="0.35"/>
  <cols>
    <col min="1" max="1" width="59.54296875" customWidth="1"/>
    <col min="2" max="2" width="12.36328125" style="104" bestFit="1" customWidth="1"/>
    <col min="3" max="3" width="10.08984375" style="407" bestFit="1" customWidth="1"/>
    <col min="4" max="4" width="15.54296875" style="104" bestFit="1" customWidth="1"/>
    <col min="5" max="5" width="13.90625" style="104" bestFit="1" customWidth="1"/>
    <col min="6" max="6" width="12.1796875" style="404" customWidth="1"/>
    <col min="7" max="7" width="17.7265625" style="406" bestFit="1" customWidth="1"/>
    <col min="8" max="8" width="14.453125" style="301" customWidth="1"/>
    <col min="9" max="9" width="17.453125" style="342" bestFit="1" customWidth="1"/>
    <col min="10" max="10" width="17.1796875" style="296" bestFit="1" customWidth="1"/>
    <col min="11" max="11" width="11.54296875" bestFit="1" customWidth="1"/>
    <col min="12" max="12" width="17" style="23" customWidth="1"/>
    <col min="13" max="13" width="15" customWidth="1"/>
  </cols>
  <sheetData>
    <row r="1" spans="1:16" s="319" customFormat="1" x14ac:dyDescent="0.35">
      <c r="A1" s="401" t="s">
        <v>23306</v>
      </c>
      <c r="B1" s="400" t="s">
        <v>23308</v>
      </c>
      <c r="C1" s="409" t="s">
        <v>23355</v>
      </c>
      <c r="D1" s="104" t="s">
        <v>23356</v>
      </c>
      <c r="E1" s="104" t="s">
        <v>23357</v>
      </c>
      <c r="F1" s="104" t="s">
        <v>23358</v>
      </c>
      <c r="G1" s="104" t="s">
        <v>23359</v>
      </c>
      <c r="H1" s="104" t="s">
        <v>23360</v>
      </c>
      <c r="I1" s="104" t="s">
        <v>23361</v>
      </c>
      <c r="J1" t="s">
        <v>23362</v>
      </c>
      <c r="L1" s="320"/>
    </row>
    <row r="2" spans="1:16" s="319" customFormat="1" x14ac:dyDescent="0.35">
      <c r="A2" s="29" t="s">
        <v>40</v>
      </c>
      <c r="B2" s="104" t="s">
        <v>39</v>
      </c>
      <c r="C2" s="410">
        <v>25</v>
      </c>
      <c r="D2" s="398">
        <v>8</v>
      </c>
      <c r="E2" s="398">
        <v>6</v>
      </c>
      <c r="F2" s="300">
        <v>0.7</v>
      </c>
      <c r="G2" s="290">
        <v>38</v>
      </c>
      <c r="H2" s="398">
        <v>48</v>
      </c>
      <c r="I2" s="399">
        <v>1253.7000000000003</v>
      </c>
      <c r="J2" s="398">
        <v>2</v>
      </c>
      <c r="L2" s="320"/>
    </row>
    <row r="3" spans="1:16" x14ac:dyDescent="0.35">
      <c r="A3" s="29" t="s">
        <v>48</v>
      </c>
      <c r="B3" s="104" t="s">
        <v>47</v>
      </c>
      <c r="C3" s="410">
        <v>33</v>
      </c>
      <c r="D3" s="398">
        <v>2</v>
      </c>
      <c r="E3" s="398">
        <v>6</v>
      </c>
      <c r="F3" s="300">
        <v>0.7</v>
      </c>
      <c r="G3" s="290">
        <v>35</v>
      </c>
      <c r="H3" s="398">
        <v>12</v>
      </c>
      <c r="I3" s="399">
        <v>469.80000000000007</v>
      </c>
      <c r="J3" s="398">
        <v>1</v>
      </c>
      <c r="K3" s="293"/>
      <c r="M3" s="296"/>
    </row>
    <row r="4" spans="1:16" x14ac:dyDescent="0.35">
      <c r="A4" s="29" t="s">
        <v>56</v>
      </c>
      <c r="B4" s="104" t="s">
        <v>55</v>
      </c>
      <c r="C4" s="410">
        <v>67</v>
      </c>
      <c r="D4" s="398">
        <v>3</v>
      </c>
      <c r="E4" s="398">
        <v>6</v>
      </c>
      <c r="F4" s="300">
        <v>0.7</v>
      </c>
      <c r="G4" s="290">
        <v>38</v>
      </c>
      <c r="H4" s="398">
        <v>18</v>
      </c>
      <c r="I4" s="399">
        <v>380.70000000000005</v>
      </c>
      <c r="J4" s="398">
        <v>1</v>
      </c>
      <c r="K4" s="293"/>
      <c r="M4" s="296"/>
    </row>
    <row r="5" spans="1:16" x14ac:dyDescent="0.35">
      <c r="A5" s="29" t="s">
        <v>65</v>
      </c>
      <c r="B5" s="104" t="s">
        <v>64</v>
      </c>
      <c r="C5" s="410">
        <v>211</v>
      </c>
      <c r="D5" s="398">
        <v>3</v>
      </c>
      <c r="E5" s="398">
        <v>6</v>
      </c>
      <c r="F5" s="300">
        <v>1</v>
      </c>
      <c r="G5" s="290">
        <v>30</v>
      </c>
      <c r="H5" s="398">
        <v>18</v>
      </c>
      <c r="I5" s="399">
        <v>435.6</v>
      </c>
      <c r="J5" s="398">
        <v>1</v>
      </c>
      <c r="K5" s="293"/>
    </row>
    <row r="6" spans="1:16" x14ac:dyDescent="0.35">
      <c r="A6" s="29" t="s">
        <v>72</v>
      </c>
      <c r="B6" s="104" t="s">
        <v>71</v>
      </c>
      <c r="C6" s="410">
        <v>210</v>
      </c>
      <c r="D6" s="398">
        <v>3</v>
      </c>
      <c r="E6" s="398">
        <v>6</v>
      </c>
      <c r="F6" s="300">
        <v>1</v>
      </c>
      <c r="G6" s="290">
        <v>40</v>
      </c>
      <c r="H6" s="398">
        <v>18</v>
      </c>
      <c r="I6" s="399">
        <v>502.20000000000005</v>
      </c>
      <c r="J6" s="398">
        <v>1</v>
      </c>
      <c r="K6" s="293"/>
      <c r="M6" s="133"/>
    </row>
    <row r="7" spans="1:16" x14ac:dyDescent="0.35">
      <c r="A7" s="29" t="s">
        <v>83</v>
      </c>
      <c r="B7" s="104" t="s">
        <v>82</v>
      </c>
      <c r="C7" s="410">
        <v>123</v>
      </c>
      <c r="D7" s="398">
        <v>5</v>
      </c>
      <c r="E7" s="398">
        <v>6</v>
      </c>
      <c r="F7" s="300">
        <v>0.7</v>
      </c>
      <c r="G7" s="290">
        <v>40</v>
      </c>
      <c r="H7" s="398">
        <v>30</v>
      </c>
      <c r="I7" s="399">
        <v>405</v>
      </c>
      <c r="J7" s="398">
        <v>2</v>
      </c>
      <c r="K7" s="293"/>
    </row>
    <row r="8" spans="1:16" x14ac:dyDescent="0.35">
      <c r="A8" s="29" t="s">
        <v>981</v>
      </c>
      <c r="B8" s="104" t="s">
        <v>980</v>
      </c>
      <c r="C8" s="410">
        <v>122</v>
      </c>
      <c r="D8" s="398">
        <v>2</v>
      </c>
      <c r="E8" s="398">
        <v>6</v>
      </c>
      <c r="F8" s="300">
        <v>0.7</v>
      </c>
      <c r="G8" s="290">
        <v>40</v>
      </c>
      <c r="H8" s="398">
        <v>12</v>
      </c>
      <c r="I8" s="399">
        <v>270</v>
      </c>
      <c r="J8" s="398">
        <v>1</v>
      </c>
      <c r="K8" s="294"/>
      <c r="M8" s="274"/>
      <c r="N8" s="295"/>
      <c r="P8" s="295"/>
    </row>
    <row r="9" spans="1:16" x14ac:dyDescent="0.35">
      <c r="A9" s="29" t="s">
        <v>1564</v>
      </c>
      <c r="B9" s="104" t="s">
        <v>1563</v>
      </c>
      <c r="C9" s="410">
        <v>120</v>
      </c>
      <c r="D9" s="398">
        <v>2</v>
      </c>
      <c r="E9" s="398">
        <v>6</v>
      </c>
      <c r="F9" s="300">
        <v>0.7</v>
      </c>
      <c r="G9" s="290">
        <v>40</v>
      </c>
      <c r="H9" s="398">
        <v>12</v>
      </c>
      <c r="I9" s="399">
        <v>461.40000000000003</v>
      </c>
      <c r="J9" s="398">
        <v>1</v>
      </c>
    </row>
    <row r="10" spans="1:16" x14ac:dyDescent="0.35">
      <c r="A10" s="29" t="s">
        <v>3385</v>
      </c>
      <c r="B10" s="104" t="s">
        <v>3391</v>
      </c>
      <c r="C10" s="410">
        <v>121</v>
      </c>
      <c r="D10" s="398">
        <v>2</v>
      </c>
      <c r="E10" s="398">
        <v>12</v>
      </c>
      <c r="F10" s="300">
        <v>1</v>
      </c>
      <c r="G10" s="290">
        <v>40</v>
      </c>
      <c r="H10" s="398">
        <v>24</v>
      </c>
      <c r="I10" s="399">
        <v>718.80000000000007</v>
      </c>
      <c r="J10" s="398">
        <v>1</v>
      </c>
    </row>
    <row r="11" spans="1:16" x14ac:dyDescent="0.35">
      <c r="A11" s="29" t="s">
        <v>144</v>
      </c>
      <c r="B11" s="104" t="s">
        <v>152</v>
      </c>
      <c r="C11" s="411">
        <v>401</v>
      </c>
      <c r="D11" s="398">
        <v>5</v>
      </c>
      <c r="E11" s="398">
        <v>6</v>
      </c>
      <c r="F11" s="300">
        <v>1</v>
      </c>
      <c r="G11" s="290">
        <v>40</v>
      </c>
      <c r="H11" s="398">
        <v>30</v>
      </c>
      <c r="I11" s="399">
        <v>1200</v>
      </c>
      <c r="J11" s="398">
        <v>2</v>
      </c>
    </row>
    <row r="12" spans="1:16" x14ac:dyDescent="0.35">
      <c r="A12" s="29" t="s">
        <v>160</v>
      </c>
      <c r="B12" s="104" t="s">
        <v>159</v>
      </c>
      <c r="C12" s="411">
        <v>402</v>
      </c>
      <c r="D12" s="398">
        <v>2</v>
      </c>
      <c r="E12" s="398">
        <v>6</v>
      </c>
      <c r="F12" s="300">
        <v>0.7</v>
      </c>
      <c r="G12" s="290">
        <v>40</v>
      </c>
      <c r="H12" s="398">
        <v>12</v>
      </c>
      <c r="I12" s="399">
        <v>645</v>
      </c>
      <c r="J12" s="398">
        <v>1</v>
      </c>
      <c r="L12" s="29"/>
    </row>
    <row r="13" spans="1:16" x14ac:dyDescent="0.35">
      <c r="A13" s="29" t="s">
        <v>14855</v>
      </c>
      <c r="B13" s="104" t="s">
        <v>14854</v>
      </c>
      <c r="C13" s="411">
        <v>403</v>
      </c>
      <c r="D13" s="398">
        <v>2</v>
      </c>
      <c r="E13" s="398">
        <v>6</v>
      </c>
      <c r="F13" s="300">
        <v>0.7</v>
      </c>
      <c r="G13" s="290">
        <v>43</v>
      </c>
      <c r="H13" s="398">
        <v>12</v>
      </c>
      <c r="I13" s="399">
        <v>1137.6000000000001</v>
      </c>
      <c r="J13" s="398">
        <v>1</v>
      </c>
      <c r="L13" s="29"/>
    </row>
    <row r="14" spans="1:16" x14ac:dyDescent="0.35">
      <c r="A14" s="29" t="s">
        <v>164</v>
      </c>
      <c r="B14" s="104" t="s">
        <v>163</v>
      </c>
      <c r="C14" s="411">
        <v>404</v>
      </c>
      <c r="D14" s="398">
        <v>3</v>
      </c>
      <c r="E14" s="398">
        <v>4</v>
      </c>
      <c r="F14" s="300">
        <v>0.7</v>
      </c>
      <c r="G14" s="290">
        <v>40</v>
      </c>
      <c r="H14" s="398">
        <v>12</v>
      </c>
      <c r="I14" s="399">
        <v>1645.8000000000002</v>
      </c>
      <c r="J14" s="398">
        <v>1</v>
      </c>
      <c r="L14" s="29"/>
    </row>
    <row r="15" spans="1:16" x14ac:dyDescent="0.35">
      <c r="A15" s="29" t="s">
        <v>820</v>
      </c>
      <c r="B15" s="104" t="s">
        <v>819</v>
      </c>
      <c r="C15" s="411">
        <v>501</v>
      </c>
      <c r="D15" s="398">
        <v>2</v>
      </c>
      <c r="E15" s="398">
        <v>6</v>
      </c>
      <c r="F15" s="300">
        <v>0.7</v>
      </c>
      <c r="G15" s="290">
        <v>51</v>
      </c>
      <c r="H15" s="398">
        <v>12</v>
      </c>
      <c r="I15" s="399">
        <v>17889.600000000002</v>
      </c>
      <c r="J15" s="398">
        <v>1</v>
      </c>
      <c r="L15" s="29"/>
    </row>
    <row r="16" spans="1:16" x14ac:dyDescent="0.35">
      <c r="A16" s="29" t="s">
        <v>12962</v>
      </c>
      <c r="B16" s="104" t="s">
        <v>12961</v>
      </c>
      <c r="C16" s="411">
        <v>502</v>
      </c>
      <c r="D16" s="398">
        <v>1</v>
      </c>
      <c r="E16" s="398">
        <v>6</v>
      </c>
      <c r="F16" s="300">
        <v>0.7</v>
      </c>
      <c r="G16" s="290">
        <v>47.9</v>
      </c>
      <c r="H16" s="398">
        <v>6</v>
      </c>
      <c r="I16" s="399">
        <v>14223.300000000001</v>
      </c>
      <c r="J16" s="398">
        <v>1</v>
      </c>
      <c r="L16" s="29"/>
    </row>
    <row r="17" spans="1:12" x14ac:dyDescent="0.35">
      <c r="A17" s="29" t="s">
        <v>12958</v>
      </c>
      <c r="B17" s="104" t="s">
        <v>12957</v>
      </c>
      <c r="C17" s="411">
        <v>503</v>
      </c>
      <c r="D17" s="398">
        <v>4</v>
      </c>
      <c r="E17" s="398">
        <v>3</v>
      </c>
      <c r="F17" s="300">
        <v>0.7</v>
      </c>
      <c r="G17" s="290">
        <v>43</v>
      </c>
      <c r="H17" s="398">
        <v>12</v>
      </c>
      <c r="I17" s="399">
        <v>29761.800000000003</v>
      </c>
      <c r="J17" s="398">
        <v>1</v>
      </c>
      <c r="L17" s="29"/>
    </row>
    <row r="18" spans="1:12" x14ac:dyDescent="0.35">
      <c r="A18" s="29" t="s">
        <v>14597</v>
      </c>
      <c r="B18" s="104" t="s">
        <v>14596</v>
      </c>
      <c r="C18" s="411">
        <v>601</v>
      </c>
      <c r="D18" s="398">
        <v>2</v>
      </c>
      <c r="E18" s="398">
        <v>6</v>
      </c>
      <c r="F18" s="300">
        <v>1</v>
      </c>
      <c r="G18" s="290">
        <v>50</v>
      </c>
      <c r="H18" s="398">
        <v>12</v>
      </c>
      <c r="I18" s="399">
        <v>796.2</v>
      </c>
      <c r="J18" s="398">
        <v>1</v>
      </c>
      <c r="L18" s="29"/>
    </row>
    <row r="19" spans="1:12" x14ac:dyDescent="0.35">
      <c r="A19" s="29" t="s">
        <v>14666</v>
      </c>
      <c r="B19" s="104" t="s">
        <v>14665</v>
      </c>
      <c r="C19" s="411">
        <v>602</v>
      </c>
      <c r="D19" s="398">
        <v>3</v>
      </c>
      <c r="E19" s="398">
        <v>6</v>
      </c>
      <c r="F19" s="300">
        <v>0.7</v>
      </c>
      <c r="G19" s="290">
        <v>50</v>
      </c>
      <c r="H19" s="398">
        <v>18</v>
      </c>
      <c r="I19" s="399">
        <v>699.30000000000007</v>
      </c>
      <c r="J19" s="398">
        <v>1</v>
      </c>
      <c r="L19" s="29"/>
    </row>
    <row r="20" spans="1:12" x14ac:dyDescent="0.35">
      <c r="A20" s="29" t="s">
        <v>2477</v>
      </c>
      <c r="B20" s="104" t="s">
        <v>2476</v>
      </c>
      <c r="C20" s="411">
        <v>603</v>
      </c>
      <c r="D20" s="398">
        <v>2</v>
      </c>
      <c r="E20" s="398">
        <v>6</v>
      </c>
      <c r="F20" s="300">
        <v>0.7</v>
      </c>
      <c r="G20" s="290">
        <v>50</v>
      </c>
      <c r="H20" s="398">
        <v>12</v>
      </c>
      <c r="I20" s="399">
        <v>661.2</v>
      </c>
      <c r="J20" s="398">
        <v>1</v>
      </c>
      <c r="L20" s="29"/>
    </row>
    <row r="21" spans="1:12" x14ac:dyDescent="0.35">
      <c r="A21" s="29" t="s">
        <v>2481</v>
      </c>
      <c r="B21" s="104" t="s">
        <v>2480</v>
      </c>
      <c r="C21" s="411">
        <v>604</v>
      </c>
      <c r="D21" s="398">
        <v>3</v>
      </c>
      <c r="E21" s="398">
        <v>6</v>
      </c>
      <c r="F21" s="300">
        <v>0.7</v>
      </c>
      <c r="G21" s="290">
        <v>50</v>
      </c>
      <c r="H21" s="398">
        <v>18</v>
      </c>
      <c r="I21" s="399">
        <v>830.7</v>
      </c>
      <c r="J21" s="398">
        <v>1</v>
      </c>
      <c r="L21" s="29"/>
    </row>
    <row r="22" spans="1:12" x14ac:dyDescent="0.35">
      <c r="A22" s="29" t="s">
        <v>8322</v>
      </c>
      <c r="B22" s="104" t="s">
        <v>8321</v>
      </c>
      <c r="C22" s="411">
        <v>451</v>
      </c>
      <c r="D22" s="398">
        <v>3</v>
      </c>
      <c r="E22" s="398">
        <v>6</v>
      </c>
      <c r="F22" s="300">
        <v>0.7</v>
      </c>
      <c r="G22" s="290">
        <v>40</v>
      </c>
      <c r="H22" s="398">
        <v>18</v>
      </c>
      <c r="I22" s="399">
        <v>345.6</v>
      </c>
      <c r="J22" s="398">
        <v>1</v>
      </c>
      <c r="L22" s="29"/>
    </row>
    <row r="23" spans="1:12" x14ac:dyDescent="0.35">
      <c r="A23" s="29" t="s">
        <v>10615</v>
      </c>
      <c r="B23" s="104" t="s">
        <v>10618</v>
      </c>
      <c r="C23" s="411">
        <v>452</v>
      </c>
      <c r="D23" s="398">
        <v>2</v>
      </c>
      <c r="E23" s="398">
        <v>6</v>
      </c>
      <c r="F23" s="300">
        <v>1</v>
      </c>
      <c r="G23" s="290">
        <v>38</v>
      </c>
      <c r="H23" s="398">
        <v>12</v>
      </c>
      <c r="I23" s="399">
        <v>142.80000000000001</v>
      </c>
      <c r="J23" s="398">
        <v>1</v>
      </c>
      <c r="L23" s="29"/>
    </row>
    <row r="24" spans="1:12" x14ac:dyDescent="0.35">
      <c r="A24" s="29" t="s">
        <v>11340</v>
      </c>
      <c r="B24" s="104" t="s">
        <v>11339</v>
      </c>
      <c r="C24" s="411">
        <v>453</v>
      </c>
      <c r="D24" s="398">
        <v>4</v>
      </c>
      <c r="E24" s="398">
        <v>6</v>
      </c>
      <c r="F24" s="300">
        <v>0.7</v>
      </c>
      <c r="G24" s="290">
        <v>38</v>
      </c>
      <c r="H24" s="398">
        <v>24</v>
      </c>
      <c r="I24" s="399">
        <v>267.60000000000002</v>
      </c>
      <c r="J24" s="398">
        <v>1</v>
      </c>
      <c r="L24" s="29"/>
    </row>
    <row r="25" spans="1:12" x14ac:dyDescent="0.35">
      <c r="A25" s="29" t="s">
        <v>13539</v>
      </c>
      <c r="B25" s="104" t="s">
        <v>13542</v>
      </c>
      <c r="C25" s="411">
        <v>454</v>
      </c>
      <c r="D25" s="398">
        <v>5</v>
      </c>
      <c r="E25" s="398">
        <v>6</v>
      </c>
      <c r="F25" s="300">
        <v>1</v>
      </c>
      <c r="G25" s="290">
        <v>39</v>
      </c>
      <c r="H25" s="398">
        <v>30</v>
      </c>
      <c r="I25" s="399">
        <v>328.5</v>
      </c>
      <c r="J25" s="398">
        <v>1</v>
      </c>
      <c r="L25" s="29"/>
    </row>
    <row r="26" spans="1:12" x14ac:dyDescent="0.35">
      <c r="A26" s="29" t="s">
        <v>8889</v>
      </c>
      <c r="B26" s="104" t="s">
        <v>8888</v>
      </c>
      <c r="C26" s="411">
        <v>460</v>
      </c>
      <c r="D26" s="398">
        <v>2</v>
      </c>
      <c r="E26" s="398">
        <v>6</v>
      </c>
      <c r="F26" s="300">
        <v>0.7</v>
      </c>
      <c r="G26" s="290">
        <v>40</v>
      </c>
      <c r="H26" s="398">
        <v>12</v>
      </c>
      <c r="I26" s="399">
        <v>223.8</v>
      </c>
      <c r="J26" s="398">
        <v>1</v>
      </c>
      <c r="L26" s="29"/>
    </row>
    <row r="27" spans="1:12" x14ac:dyDescent="0.35">
      <c r="A27" s="29" t="s">
        <v>8893</v>
      </c>
      <c r="B27" s="104" t="s">
        <v>8892</v>
      </c>
      <c r="C27" s="411">
        <v>461</v>
      </c>
      <c r="D27" s="398">
        <v>2</v>
      </c>
      <c r="E27" s="398">
        <v>6</v>
      </c>
      <c r="F27" s="300">
        <v>0.7</v>
      </c>
      <c r="G27" s="290">
        <v>40</v>
      </c>
      <c r="H27" s="398">
        <v>12</v>
      </c>
      <c r="I27" s="399">
        <v>250.20000000000002</v>
      </c>
      <c r="J27" s="398">
        <v>1</v>
      </c>
      <c r="L27" s="29"/>
    </row>
    <row r="28" spans="1:12" x14ac:dyDescent="0.35">
      <c r="A28" s="29" t="s">
        <v>14745</v>
      </c>
      <c r="B28" s="104" t="s">
        <v>14744</v>
      </c>
      <c r="C28" s="411">
        <v>462</v>
      </c>
      <c r="D28" s="398">
        <v>2</v>
      </c>
      <c r="E28" s="398">
        <v>6</v>
      </c>
      <c r="F28" s="300">
        <v>0.7</v>
      </c>
      <c r="G28" s="290">
        <v>45.2</v>
      </c>
      <c r="H28" s="398">
        <v>12</v>
      </c>
      <c r="I28" s="399">
        <v>285.60000000000002</v>
      </c>
      <c r="J28" s="398">
        <v>1</v>
      </c>
      <c r="L28" s="29"/>
    </row>
    <row r="29" spans="1:12" x14ac:dyDescent="0.35">
      <c r="A29" s="29" t="s">
        <v>14379</v>
      </c>
      <c r="B29" s="104" t="s">
        <v>14378</v>
      </c>
      <c r="C29" s="411">
        <v>463</v>
      </c>
      <c r="D29" s="398">
        <v>2</v>
      </c>
      <c r="E29" s="398">
        <v>6</v>
      </c>
      <c r="F29" s="300">
        <v>0.7</v>
      </c>
      <c r="G29" s="290">
        <v>40</v>
      </c>
      <c r="H29" s="398">
        <v>12</v>
      </c>
      <c r="I29" s="399">
        <v>189.60000000000002</v>
      </c>
      <c r="J29" s="398">
        <v>1</v>
      </c>
      <c r="L29" s="29"/>
    </row>
    <row r="30" spans="1:12" x14ac:dyDescent="0.35">
      <c r="A30" s="408" t="s">
        <v>23307</v>
      </c>
      <c r="B30" s="408"/>
      <c r="C30" s="408"/>
      <c r="D30" s="398">
        <v>81</v>
      </c>
      <c r="E30" s="402">
        <v>12</v>
      </c>
      <c r="F30" s="403">
        <v>1</v>
      </c>
      <c r="G30" s="405">
        <v>51</v>
      </c>
      <c r="H30" s="398">
        <v>480</v>
      </c>
      <c r="I30" s="399">
        <v>76421.400000000038</v>
      </c>
      <c r="J30" s="398">
        <v>31</v>
      </c>
      <c r="L30" s="29"/>
    </row>
    <row r="31" spans="1:12" x14ac:dyDescent="0.35">
      <c r="F31" s="300"/>
      <c r="G31" s="290"/>
      <c r="H31" s="104"/>
      <c r="I31" s="104"/>
      <c r="J31"/>
      <c r="L31" s="29"/>
    </row>
    <row r="32" spans="1:12" x14ac:dyDescent="0.35">
      <c r="F32" s="300"/>
      <c r="G32" s="290"/>
      <c r="H32" s="104"/>
      <c r="I32" s="104"/>
      <c r="J32"/>
      <c r="L32" s="29"/>
    </row>
    <row r="33" spans="6:12" x14ac:dyDescent="0.35">
      <c r="F33" s="300"/>
      <c r="G33" s="290"/>
      <c r="H33" s="104"/>
      <c r="I33" s="104"/>
      <c r="J33"/>
      <c r="L33" s="29"/>
    </row>
    <row r="34" spans="6:12" x14ac:dyDescent="0.35">
      <c r="F34" s="300"/>
      <c r="G34" s="290"/>
      <c r="H34" s="104"/>
      <c r="I34" s="104"/>
      <c r="J34"/>
      <c r="L34" s="29"/>
    </row>
    <row r="35" spans="6:12" x14ac:dyDescent="0.35">
      <c r="F35" s="300"/>
      <c r="G35" s="290"/>
      <c r="H35" s="104"/>
      <c r="I35" s="104"/>
      <c r="J35"/>
      <c r="L35" s="29"/>
    </row>
    <row r="36" spans="6:12" x14ac:dyDescent="0.35">
      <c r="F36" s="300"/>
      <c r="G36" s="290"/>
      <c r="H36" s="104"/>
      <c r="I36" s="104"/>
      <c r="J36"/>
      <c r="L36" s="29"/>
    </row>
    <row r="37" spans="6:12" x14ac:dyDescent="0.35">
      <c r="F37" s="300"/>
      <c r="G37" s="290"/>
      <c r="H37" s="104"/>
      <c r="I37" s="104"/>
      <c r="J37"/>
      <c r="L37" s="29"/>
    </row>
    <row r="38" spans="6:12" x14ac:dyDescent="0.35">
      <c r="F38" s="300"/>
      <c r="G38" s="290"/>
      <c r="H38" s="104"/>
      <c r="I38" s="104"/>
      <c r="J38"/>
      <c r="L38" s="29"/>
    </row>
    <row r="39" spans="6:12" x14ac:dyDescent="0.35">
      <c r="F39" s="300"/>
      <c r="G39" s="290"/>
      <c r="H39" s="104"/>
      <c r="I39" s="104"/>
      <c r="J39"/>
      <c r="L39" s="29"/>
    </row>
    <row r="40" spans="6:12" x14ac:dyDescent="0.35">
      <c r="F40" s="300"/>
      <c r="G40" s="290"/>
      <c r="H40" s="104"/>
      <c r="I40" s="104"/>
      <c r="J40"/>
      <c r="L40" s="29"/>
    </row>
    <row r="41" spans="6:12" x14ac:dyDescent="0.35">
      <c r="F41" s="300"/>
      <c r="G41" s="290"/>
      <c r="H41" s="104"/>
      <c r="I41" s="104"/>
      <c r="J41"/>
      <c r="L41" s="29"/>
    </row>
    <row r="42" spans="6:12" x14ac:dyDescent="0.35">
      <c r="F42" s="300"/>
      <c r="G42" s="290"/>
      <c r="H42" s="104"/>
      <c r="I42" s="104"/>
      <c r="J42"/>
      <c r="L42" s="29"/>
    </row>
    <row r="43" spans="6:12" x14ac:dyDescent="0.35">
      <c r="F43" s="300"/>
      <c r="G43" s="290"/>
      <c r="H43" s="104"/>
      <c r="I43" s="104"/>
      <c r="J43"/>
      <c r="L43" s="29"/>
    </row>
    <row r="44" spans="6:12" x14ac:dyDescent="0.35">
      <c r="F44" s="300"/>
      <c r="G44" s="290"/>
      <c r="H44" s="104"/>
      <c r="I44" s="104"/>
      <c r="J44"/>
      <c r="L44" s="29"/>
    </row>
    <row r="45" spans="6:12" x14ac:dyDescent="0.35">
      <c r="F45" s="300"/>
      <c r="G45" s="290"/>
      <c r="H45" s="104"/>
      <c r="I45" s="104"/>
      <c r="J45"/>
      <c r="L45" s="29"/>
    </row>
    <row r="46" spans="6:12" x14ac:dyDescent="0.35">
      <c r="F46" s="300"/>
      <c r="G46" s="290"/>
      <c r="H46" s="104"/>
      <c r="I46" s="104"/>
      <c r="J46"/>
      <c r="L46" s="29"/>
    </row>
    <row r="47" spans="6:12" x14ac:dyDescent="0.35">
      <c r="F47" s="300"/>
      <c r="G47" s="290"/>
      <c r="H47" s="104"/>
      <c r="I47" s="104"/>
      <c r="J47"/>
      <c r="L47" s="29"/>
    </row>
    <row r="48" spans="6:12" x14ac:dyDescent="0.35">
      <c r="F48" s="300"/>
      <c r="G48" s="290"/>
      <c r="H48" s="104"/>
      <c r="I48" s="104"/>
      <c r="J48"/>
      <c r="L48" s="29"/>
    </row>
    <row r="49" spans="6:12" x14ac:dyDescent="0.35">
      <c r="F49" s="300"/>
      <c r="G49" s="290"/>
      <c r="H49" s="104"/>
      <c r="I49" s="104"/>
      <c r="J49"/>
      <c r="L49" s="29"/>
    </row>
    <row r="50" spans="6:12" x14ac:dyDescent="0.35">
      <c r="F50" s="300"/>
      <c r="G50" s="290"/>
      <c r="H50" s="104"/>
      <c r="I50" s="104"/>
      <c r="J50"/>
      <c r="L50" s="29"/>
    </row>
    <row r="51" spans="6:12" x14ac:dyDescent="0.35">
      <c r="F51" s="300"/>
      <c r="G51" s="290"/>
      <c r="H51" s="104"/>
      <c r="I51" s="104"/>
      <c r="J51"/>
      <c r="L51" s="29"/>
    </row>
    <row r="52" spans="6:12" x14ac:dyDescent="0.35">
      <c r="F52" s="300"/>
      <c r="G52" s="290"/>
      <c r="H52" s="104"/>
      <c r="I52" s="104"/>
      <c r="J52"/>
      <c r="L52" s="29"/>
    </row>
    <row r="53" spans="6:12" x14ac:dyDescent="0.35">
      <c r="F53" s="300"/>
      <c r="G53" s="290"/>
      <c r="H53" s="104"/>
      <c r="I53" s="104"/>
      <c r="J53"/>
      <c r="L53" s="29"/>
    </row>
    <row r="54" spans="6:12" x14ac:dyDescent="0.35">
      <c r="F54" s="300"/>
      <c r="G54" s="290"/>
      <c r="H54" s="104"/>
      <c r="I54" s="104"/>
      <c r="J54"/>
      <c r="L54" s="29"/>
    </row>
    <row r="55" spans="6:12" x14ac:dyDescent="0.35">
      <c r="F55" s="300"/>
      <c r="G55" s="290"/>
      <c r="H55" s="104"/>
      <c r="I55" s="104"/>
      <c r="J55"/>
      <c r="L55" s="29"/>
    </row>
    <row r="56" spans="6:12" x14ac:dyDescent="0.35">
      <c r="F56" s="300"/>
      <c r="G56" s="290"/>
      <c r="H56" s="104"/>
      <c r="I56" s="104"/>
      <c r="J56"/>
      <c r="L56" s="29"/>
    </row>
    <row r="57" spans="6:12" x14ac:dyDescent="0.35">
      <c r="F57" s="300"/>
      <c r="G57" s="290"/>
      <c r="H57" s="104"/>
      <c r="I57" s="104"/>
      <c r="J57"/>
      <c r="L57" s="29"/>
    </row>
    <row r="58" spans="6:12" x14ac:dyDescent="0.35">
      <c r="F58" s="300"/>
      <c r="G58" s="290"/>
      <c r="H58" s="104"/>
      <c r="I58" s="104"/>
      <c r="J58"/>
      <c r="L58" s="29"/>
    </row>
    <row r="59" spans="6:12" x14ac:dyDescent="0.35">
      <c r="F59" s="300"/>
      <c r="G59" s="290"/>
      <c r="H59" s="104"/>
      <c r="I59" s="104"/>
      <c r="J59"/>
      <c r="L59" s="29"/>
    </row>
    <row r="60" spans="6:12" x14ac:dyDescent="0.35">
      <c r="F60" s="300"/>
      <c r="G60" s="290"/>
      <c r="H60" s="104"/>
      <c r="I60" s="104"/>
      <c r="J60"/>
      <c r="L60" s="29"/>
    </row>
    <row r="61" spans="6:12" x14ac:dyDescent="0.35">
      <c r="F61" s="300"/>
      <c r="G61" s="290"/>
      <c r="H61" s="104"/>
      <c r="I61" s="104"/>
      <c r="J61"/>
      <c r="L61" s="29"/>
    </row>
    <row r="62" spans="6:12" x14ac:dyDescent="0.35">
      <c r="F62" s="300"/>
      <c r="G62" s="290"/>
      <c r="H62" s="104"/>
      <c r="I62" s="104"/>
      <c r="J62"/>
      <c r="L62" s="29"/>
    </row>
    <row r="63" spans="6:12" x14ac:dyDescent="0.35">
      <c r="F63" s="300"/>
      <c r="G63" s="290"/>
      <c r="H63" s="104"/>
      <c r="I63" s="104"/>
      <c r="J63"/>
      <c r="L63" s="29"/>
    </row>
    <row r="64" spans="6:12" x14ac:dyDescent="0.35">
      <c r="F64" s="300"/>
      <c r="G64" s="290"/>
      <c r="H64" s="104"/>
      <c r="I64" s="104"/>
      <c r="J64"/>
      <c r="L64" s="29"/>
    </row>
    <row r="65" spans="6:12" x14ac:dyDescent="0.35">
      <c r="F65" s="300"/>
      <c r="G65" s="290"/>
      <c r="H65" s="104"/>
      <c r="I65" s="104"/>
      <c r="J65"/>
      <c r="L65" s="29"/>
    </row>
    <row r="66" spans="6:12" x14ac:dyDescent="0.35">
      <c r="F66" s="300"/>
      <c r="G66" s="290"/>
      <c r="H66" s="104"/>
      <c r="I66" s="104"/>
      <c r="J66"/>
      <c r="L66" s="29"/>
    </row>
    <row r="67" spans="6:12" x14ac:dyDescent="0.35">
      <c r="F67" s="300"/>
      <c r="G67" s="290"/>
      <c r="H67" s="104"/>
      <c r="I67" s="104"/>
      <c r="J67"/>
      <c r="L67" s="29"/>
    </row>
    <row r="68" spans="6:12" x14ac:dyDescent="0.35">
      <c r="F68" s="300"/>
      <c r="G68" s="290"/>
      <c r="H68" s="104"/>
      <c r="I68" s="104"/>
      <c r="J68"/>
      <c r="L68" s="29"/>
    </row>
    <row r="69" spans="6:12" x14ac:dyDescent="0.35">
      <c r="F69" s="300"/>
      <c r="G69" s="290"/>
      <c r="H69" s="104"/>
      <c r="I69" s="104"/>
      <c r="J69"/>
      <c r="L69" s="29"/>
    </row>
    <row r="70" spans="6:12" x14ac:dyDescent="0.35">
      <c r="F70" s="300"/>
      <c r="G70" s="290"/>
      <c r="H70" s="104"/>
      <c r="I70" s="104"/>
      <c r="J70"/>
      <c r="L70" s="29"/>
    </row>
    <row r="71" spans="6:12" x14ac:dyDescent="0.35">
      <c r="F71" s="300"/>
      <c r="G71" s="290"/>
      <c r="H71" s="104"/>
      <c r="I71" s="104"/>
      <c r="J71"/>
      <c r="L71" s="29"/>
    </row>
    <row r="72" spans="6:12" x14ac:dyDescent="0.35">
      <c r="F72" s="300"/>
      <c r="G72" s="290"/>
      <c r="H72" s="104"/>
      <c r="I72" s="104"/>
      <c r="J72"/>
      <c r="L72" s="29"/>
    </row>
    <row r="73" spans="6:12" x14ac:dyDescent="0.35">
      <c r="F73" s="300"/>
      <c r="G73" s="290"/>
      <c r="H73" s="104"/>
      <c r="I73" s="104"/>
      <c r="J73"/>
      <c r="L73" s="29"/>
    </row>
    <row r="74" spans="6:12" x14ac:dyDescent="0.35">
      <c r="F74" s="300"/>
      <c r="G74" s="290"/>
      <c r="H74" s="104"/>
      <c r="I74" s="104"/>
      <c r="J74"/>
      <c r="L74" s="29"/>
    </row>
    <row r="75" spans="6:12" x14ac:dyDescent="0.35">
      <c r="F75" s="300"/>
      <c r="G75" s="290"/>
      <c r="H75" s="104"/>
      <c r="I75" s="104"/>
      <c r="J75"/>
      <c r="L75" s="29"/>
    </row>
    <row r="76" spans="6:12" x14ac:dyDescent="0.35">
      <c r="F76" s="300"/>
      <c r="G76" s="290"/>
      <c r="H76" s="104"/>
      <c r="I76" s="104"/>
      <c r="J76"/>
      <c r="L76" s="29"/>
    </row>
    <row r="77" spans="6:12" x14ac:dyDescent="0.35">
      <c r="F77" s="300"/>
      <c r="G77" s="290"/>
      <c r="H77" s="104"/>
      <c r="I77" s="104"/>
      <c r="J77"/>
      <c r="L77" s="29"/>
    </row>
    <row r="78" spans="6:12" x14ac:dyDescent="0.35">
      <c r="F78" s="300"/>
      <c r="G78" s="290"/>
      <c r="H78" s="104"/>
      <c r="I78" s="104"/>
      <c r="J78"/>
      <c r="L78" s="29"/>
    </row>
    <row r="79" spans="6:12" x14ac:dyDescent="0.35">
      <c r="F79" s="300"/>
      <c r="G79" s="290"/>
      <c r="H79" s="104"/>
      <c r="I79" s="104"/>
      <c r="J79"/>
      <c r="L79" s="29"/>
    </row>
    <row r="80" spans="6:12" x14ac:dyDescent="0.35">
      <c r="F80" s="300"/>
      <c r="G80" s="290"/>
      <c r="H80" s="104"/>
      <c r="I80" s="104"/>
      <c r="J80"/>
      <c r="L80" s="29"/>
    </row>
    <row r="81" spans="1:12" x14ac:dyDescent="0.35">
      <c r="F81" s="300"/>
      <c r="G81" s="290"/>
      <c r="H81" s="104"/>
      <c r="I81" s="104"/>
      <c r="J81"/>
      <c r="L81" s="29"/>
    </row>
    <row r="82" spans="1:12" x14ac:dyDescent="0.35">
      <c r="F82" s="300"/>
      <c r="G82" s="290"/>
      <c r="H82" s="104"/>
      <c r="I82" s="104"/>
      <c r="J82"/>
      <c r="L82" s="29"/>
    </row>
    <row r="83" spans="1:12" x14ac:dyDescent="0.35">
      <c r="F83" s="300"/>
      <c r="G83" s="290"/>
      <c r="H83" s="104"/>
      <c r="I83" s="104"/>
      <c r="J83"/>
      <c r="L83" s="29"/>
    </row>
    <row r="84" spans="1:12" x14ac:dyDescent="0.35">
      <c r="F84" s="300"/>
      <c r="G84" s="290"/>
      <c r="H84" s="104"/>
      <c r="I84" s="104"/>
      <c r="J84"/>
      <c r="L84" s="29"/>
    </row>
    <row r="85" spans="1:12" x14ac:dyDescent="0.35">
      <c r="F85" s="300"/>
      <c r="G85" s="290"/>
      <c r="H85" s="104"/>
      <c r="I85" s="104"/>
      <c r="J85"/>
      <c r="L85" s="29"/>
    </row>
    <row r="86" spans="1:12" x14ac:dyDescent="0.35">
      <c r="F86" s="300"/>
      <c r="G86" s="290"/>
      <c r="H86" s="104"/>
      <c r="I86" s="104"/>
      <c r="J86"/>
      <c r="L86" s="29"/>
    </row>
    <row r="87" spans="1:12" s="319" customFormat="1" x14ac:dyDescent="0.35">
      <c r="A87"/>
      <c r="B87" s="104"/>
      <c r="C87" s="407"/>
      <c r="D87" s="104"/>
      <c r="E87" s="104"/>
      <c r="F87" s="300"/>
      <c r="G87" s="290"/>
      <c r="H87" s="104"/>
      <c r="I87" s="103"/>
      <c r="L87" s="297"/>
    </row>
    <row r="88" spans="1:12" x14ac:dyDescent="0.35">
      <c r="F88" s="300"/>
      <c r="G88" s="290"/>
      <c r="H88" s="104"/>
      <c r="I88" s="104"/>
      <c r="J88"/>
      <c r="L88" s="29"/>
    </row>
    <row r="89" spans="1:12" x14ac:dyDescent="0.35">
      <c r="F89" s="300"/>
      <c r="G89" s="290"/>
      <c r="H89" s="104"/>
      <c r="I89" s="104"/>
      <c r="J89"/>
      <c r="L89" s="29"/>
    </row>
    <row r="90" spans="1:12" x14ac:dyDescent="0.35">
      <c r="F90" s="300"/>
      <c r="G90" s="290"/>
      <c r="H90" s="104"/>
      <c r="I90" s="104"/>
      <c r="J90"/>
      <c r="L90" s="29"/>
    </row>
    <row r="91" spans="1:12" x14ac:dyDescent="0.35">
      <c r="F91" s="300"/>
      <c r="G91" s="290"/>
      <c r="H91" s="104"/>
      <c r="I91" s="104"/>
      <c r="J91"/>
      <c r="L91" s="29"/>
    </row>
    <row r="92" spans="1:12" x14ac:dyDescent="0.35">
      <c r="F92" s="300"/>
      <c r="G92" s="290"/>
      <c r="H92" s="104"/>
      <c r="I92" s="104"/>
      <c r="J92"/>
      <c r="L92" s="29"/>
    </row>
    <row r="93" spans="1:12" x14ac:dyDescent="0.35">
      <c r="F93" s="300"/>
      <c r="G93" s="290"/>
      <c r="H93" s="104"/>
      <c r="I93" s="104"/>
      <c r="J93"/>
      <c r="L93" s="29"/>
    </row>
    <row r="94" spans="1:12" x14ac:dyDescent="0.35">
      <c r="F94" s="300"/>
      <c r="G94" s="290"/>
      <c r="H94" s="104"/>
      <c r="I94" s="104"/>
      <c r="J94"/>
      <c r="L94" s="29"/>
    </row>
    <row r="95" spans="1:12" x14ac:dyDescent="0.35">
      <c r="F95" s="300"/>
      <c r="G95" s="290"/>
      <c r="H95" s="104"/>
      <c r="I95" s="104"/>
      <c r="J95"/>
      <c r="L95" s="29"/>
    </row>
    <row r="96" spans="1:12" x14ac:dyDescent="0.35">
      <c r="F96" s="300"/>
      <c r="G96" s="290"/>
      <c r="H96" s="104"/>
      <c r="I96" s="104"/>
      <c r="J96"/>
      <c r="L96" s="29"/>
    </row>
    <row r="97" spans="6:10" x14ac:dyDescent="0.35">
      <c r="F97" s="300"/>
      <c r="G97" s="290"/>
      <c r="H97" s="104"/>
      <c r="I97" s="104"/>
      <c r="J97"/>
    </row>
    <row r="98" spans="6:10" x14ac:dyDescent="0.35">
      <c r="F98" s="300"/>
      <c r="G98" s="290"/>
      <c r="H98" s="104"/>
      <c r="I98" s="104"/>
      <c r="J98"/>
    </row>
    <row r="99" spans="6:10" x14ac:dyDescent="0.35">
      <c r="F99" s="300"/>
      <c r="G99" s="290"/>
      <c r="H99" s="104"/>
      <c r="I99" s="104"/>
      <c r="J99"/>
    </row>
    <row r="100" spans="6:10" x14ac:dyDescent="0.35">
      <c r="F100" s="300"/>
      <c r="G100" s="290"/>
      <c r="H100" s="104"/>
      <c r="I100" s="104"/>
      <c r="J100"/>
    </row>
    <row r="101" spans="6:10" x14ac:dyDescent="0.35">
      <c r="F101" s="300"/>
      <c r="G101" s="290"/>
      <c r="H101" s="104"/>
      <c r="I101" s="104"/>
      <c r="J101"/>
    </row>
    <row r="102" spans="6:10" x14ac:dyDescent="0.35">
      <c r="F102" s="300"/>
      <c r="G102" s="290"/>
      <c r="H102" s="104"/>
      <c r="I102" s="104"/>
      <c r="J102"/>
    </row>
    <row r="103" spans="6:10" x14ac:dyDescent="0.35">
      <c r="F103" s="300"/>
      <c r="I103" s="104"/>
      <c r="J103"/>
    </row>
    <row r="104" spans="6:10" x14ac:dyDescent="0.35">
      <c r="F104" s="300"/>
      <c r="I104" s="104"/>
      <c r="J104"/>
    </row>
    <row r="105" spans="6:10" x14ac:dyDescent="0.35">
      <c r="F105" s="300"/>
      <c r="I105" s="104"/>
      <c r="J105"/>
    </row>
    <row r="106" spans="6:10" x14ac:dyDescent="0.35">
      <c r="F106" s="300"/>
      <c r="I106" s="104"/>
      <c r="J106"/>
    </row>
    <row r="107" spans="6:10" x14ac:dyDescent="0.35">
      <c r="F107" s="300"/>
      <c r="I107" s="104"/>
      <c r="J107"/>
    </row>
    <row r="108" spans="6:10" x14ac:dyDescent="0.35">
      <c r="F108" s="300"/>
      <c r="I108" s="104"/>
      <c r="J108"/>
    </row>
    <row r="109" spans="6:10" x14ac:dyDescent="0.35">
      <c r="F109" s="300"/>
      <c r="I109" s="104"/>
      <c r="J109"/>
    </row>
    <row r="110" spans="6:10" x14ac:dyDescent="0.35">
      <c r="F110" s="300"/>
      <c r="I110" s="104"/>
      <c r="J110"/>
    </row>
    <row r="111" spans="6:10" x14ac:dyDescent="0.35">
      <c r="F111" s="300"/>
      <c r="I111" s="104"/>
      <c r="J111"/>
    </row>
    <row r="112" spans="6:10" x14ac:dyDescent="0.35">
      <c r="F112" s="300"/>
      <c r="I112" s="104"/>
      <c r="J112"/>
    </row>
    <row r="113" spans="6:10" x14ac:dyDescent="0.35">
      <c r="F113" s="300"/>
      <c r="I113" s="104"/>
      <c r="J113"/>
    </row>
    <row r="114" spans="6:10" x14ac:dyDescent="0.35">
      <c r="F114" s="300"/>
      <c r="I114" s="104"/>
      <c r="J114"/>
    </row>
    <row r="115" spans="6:10" x14ac:dyDescent="0.35">
      <c r="F115" s="300"/>
      <c r="I115" s="104"/>
      <c r="J115"/>
    </row>
    <row r="116" spans="6:10" x14ac:dyDescent="0.35">
      <c r="F116" s="300"/>
      <c r="I116" s="104"/>
      <c r="J116"/>
    </row>
    <row r="117" spans="6:10" x14ac:dyDescent="0.35">
      <c r="F117" s="300"/>
      <c r="I117" s="104"/>
      <c r="J117"/>
    </row>
    <row r="118" spans="6:10" x14ac:dyDescent="0.35">
      <c r="F118" s="300"/>
      <c r="I118" s="104"/>
      <c r="J118"/>
    </row>
    <row r="119" spans="6:10" x14ac:dyDescent="0.35">
      <c r="F119" s="300"/>
      <c r="I119" s="104"/>
      <c r="J119"/>
    </row>
    <row r="120" spans="6:10" x14ac:dyDescent="0.35">
      <c r="F120" s="300"/>
      <c r="I120" s="104"/>
      <c r="J120"/>
    </row>
    <row r="121" spans="6:10" x14ac:dyDescent="0.35">
      <c r="F121" s="300"/>
      <c r="I121" s="104"/>
      <c r="J121"/>
    </row>
    <row r="122" spans="6:10" x14ac:dyDescent="0.35">
      <c r="F122" s="300"/>
      <c r="I122" s="104"/>
      <c r="J122"/>
    </row>
    <row r="123" spans="6:10" x14ac:dyDescent="0.35">
      <c r="F123" s="300"/>
      <c r="I123" s="104"/>
      <c r="J123"/>
    </row>
    <row r="124" spans="6:10" x14ac:dyDescent="0.35">
      <c r="F124" s="300"/>
      <c r="I124" s="104"/>
      <c r="J124"/>
    </row>
    <row r="125" spans="6:10" x14ac:dyDescent="0.35">
      <c r="F125" s="300"/>
      <c r="I125" s="104"/>
      <c r="J125"/>
    </row>
    <row r="126" spans="6:10" x14ac:dyDescent="0.35">
      <c r="F126" s="300"/>
      <c r="I126" s="104"/>
      <c r="J126"/>
    </row>
    <row r="127" spans="6:10" x14ac:dyDescent="0.35">
      <c r="F127" s="300"/>
      <c r="I127" s="104"/>
      <c r="J127"/>
    </row>
    <row r="128" spans="6:10" x14ac:dyDescent="0.35">
      <c r="F128" s="300"/>
      <c r="I128" s="104"/>
      <c r="J128"/>
    </row>
    <row r="129" spans="6:10" x14ac:dyDescent="0.35">
      <c r="F129" s="300"/>
      <c r="I129" s="104"/>
      <c r="J129"/>
    </row>
    <row r="130" spans="6:10" x14ac:dyDescent="0.35">
      <c r="F130" s="300"/>
      <c r="I130" s="104"/>
      <c r="J130"/>
    </row>
    <row r="131" spans="6:10" x14ac:dyDescent="0.35">
      <c r="F131" s="300"/>
      <c r="I131" s="104"/>
      <c r="J131"/>
    </row>
    <row r="132" spans="6:10" x14ac:dyDescent="0.35">
      <c r="F132" s="300"/>
      <c r="I132" s="104"/>
      <c r="J132"/>
    </row>
    <row r="133" spans="6:10" x14ac:dyDescent="0.35">
      <c r="F133" s="300"/>
      <c r="I133" s="104"/>
      <c r="J133"/>
    </row>
    <row r="134" spans="6:10" x14ac:dyDescent="0.35">
      <c r="F134" s="300"/>
      <c r="I134" s="104"/>
      <c r="J134"/>
    </row>
    <row r="135" spans="6:10" x14ac:dyDescent="0.35">
      <c r="F135" s="300"/>
      <c r="I135" s="104"/>
      <c r="J135"/>
    </row>
    <row r="136" spans="6:10" x14ac:dyDescent="0.35">
      <c r="F136" s="300"/>
      <c r="I136" s="104"/>
      <c r="J136"/>
    </row>
    <row r="137" spans="6:10" x14ac:dyDescent="0.35">
      <c r="F137" s="300"/>
      <c r="I137" s="104"/>
      <c r="J137"/>
    </row>
    <row r="138" spans="6:10" x14ac:dyDescent="0.35">
      <c r="F138" s="300"/>
      <c r="I138" s="104"/>
      <c r="J138"/>
    </row>
    <row r="139" spans="6:10" x14ac:dyDescent="0.35">
      <c r="F139" s="300"/>
      <c r="I139" s="104"/>
      <c r="J139"/>
    </row>
    <row r="140" spans="6:10" x14ac:dyDescent="0.35">
      <c r="F140" s="300"/>
      <c r="I140" s="104"/>
      <c r="J140"/>
    </row>
    <row r="141" spans="6:10" x14ac:dyDescent="0.35">
      <c r="F141" s="300"/>
      <c r="I141" s="104"/>
      <c r="J141"/>
    </row>
    <row r="142" spans="6:10" x14ac:dyDescent="0.35">
      <c r="F142" s="300"/>
      <c r="I142" s="104"/>
      <c r="J142"/>
    </row>
    <row r="143" spans="6:10" x14ac:dyDescent="0.35">
      <c r="F143" s="300"/>
      <c r="I143" s="104"/>
      <c r="J143"/>
    </row>
    <row r="144" spans="6:10" x14ac:dyDescent="0.35">
      <c r="F144" s="300"/>
      <c r="I144" s="104"/>
      <c r="J144"/>
    </row>
    <row r="145" spans="6:10" x14ac:dyDescent="0.35">
      <c r="F145" s="300"/>
      <c r="I145" s="104"/>
      <c r="J145"/>
    </row>
    <row r="146" spans="6:10" x14ac:dyDescent="0.35">
      <c r="F146" s="300"/>
      <c r="I146" s="104"/>
      <c r="J146"/>
    </row>
    <row r="147" spans="6:10" x14ac:dyDescent="0.35">
      <c r="F147" s="300"/>
      <c r="I147" s="104"/>
      <c r="J147"/>
    </row>
    <row r="148" spans="6:10" x14ac:dyDescent="0.35">
      <c r="F148" s="300"/>
      <c r="I148" s="104"/>
      <c r="J148"/>
    </row>
    <row r="149" spans="6:10" x14ac:dyDescent="0.35">
      <c r="F149" s="300"/>
      <c r="I149" s="104"/>
      <c r="J149"/>
    </row>
    <row r="150" spans="6:10" x14ac:dyDescent="0.35">
      <c r="F150" s="300"/>
      <c r="I150" s="104"/>
      <c r="J150"/>
    </row>
    <row r="151" spans="6:10" x14ac:dyDescent="0.35">
      <c r="F151" s="300"/>
      <c r="I151" s="104"/>
      <c r="J151"/>
    </row>
    <row r="152" spans="6:10" x14ac:dyDescent="0.35">
      <c r="F152" s="300"/>
      <c r="I152" s="104"/>
      <c r="J152"/>
    </row>
    <row r="153" spans="6:10" x14ac:dyDescent="0.35">
      <c r="F153" s="300"/>
      <c r="I153" s="104"/>
      <c r="J153"/>
    </row>
    <row r="154" spans="6:10" x14ac:dyDescent="0.35">
      <c r="F154" s="300"/>
      <c r="I154" s="104"/>
      <c r="J154"/>
    </row>
    <row r="155" spans="6:10" x14ac:dyDescent="0.35">
      <c r="F155" s="300"/>
      <c r="I155" s="104"/>
      <c r="J155"/>
    </row>
    <row r="156" spans="6:10" x14ac:dyDescent="0.35">
      <c r="F156" s="300"/>
      <c r="I156" s="104"/>
      <c r="J156"/>
    </row>
    <row r="157" spans="6:10" x14ac:dyDescent="0.35">
      <c r="F157" s="300"/>
      <c r="I157" s="104"/>
      <c r="J157"/>
    </row>
    <row r="158" spans="6:10" x14ac:dyDescent="0.35">
      <c r="F158" s="300"/>
      <c r="I158" s="104"/>
      <c r="J158"/>
    </row>
    <row r="159" spans="6:10" x14ac:dyDescent="0.35">
      <c r="F159" s="300"/>
      <c r="I159" s="104"/>
      <c r="J159"/>
    </row>
    <row r="160" spans="6:10" x14ac:dyDescent="0.35">
      <c r="F160" s="300"/>
      <c r="I160" s="104"/>
      <c r="J160"/>
    </row>
    <row r="161" spans="6:10" x14ac:dyDescent="0.35">
      <c r="F161" s="300"/>
      <c r="I161" s="104"/>
      <c r="J161"/>
    </row>
    <row r="162" spans="6:10" x14ac:dyDescent="0.35">
      <c r="F162" s="300"/>
      <c r="I162" s="104"/>
      <c r="J162"/>
    </row>
    <row r="163" spans="6:10" x14ac:dyDescent="0.35">
      <c r="F163" s="300"/>
      <c r="I163" s="104"/>
      <c r="J163"/>
    </row>
    <row r="164" spans="6:10" x14ac:dyDescent="0.35">
      <c r="F164" s="300"/>
      <c r="I164" s="104"/>
      <c r="J164"/>
    </row>
    <row r="165" spans="6:10" x14ac:dyDescent="0.35">
      <c r="F165" s="300"/>
      <c r="I165" s="104"/>
      <c r="J165"/>
    </row>
    <row r="166" spans="6:10" x14ac:dyDescent="0.35">
      <c r="F166" s="300"/>
      <c r="I166" s="104"/>
      <c r="J166"/>
    </row>
    <row r="167" spans="6:10" x14ac:dyDescent="0.35">
      <c r="F167" s="300"/>
      <c r="I167" s="104"/>
      <c r="J167"/>
    </row>
    <row r="168" spans="6:10" x14ac:dyDescent="0.35">
      <c r="F168" s="300"/>
      <c r="I168" s="104"/>
      <c r="J168"/>
    </row>
    <row r="169" spans="6:10" x14ac:dyDescent="0.35">
      <c r="F169" s="300"/>
      <c r="I169" s="104"/>
      <c r="J169"/>
    </row>
    <row r="170" spans="6:10" x14ac:dyDescent="0.35">
      <c r="F170" s="300"/>
      <c r="I170" s="104"/>
      <c r="J170"/>
    </row>
    <row r="171" spans="6:10" x14ac:dyDescent="0.35">
      <c r="F171" s="300"/>
      <c r="I171" s="104"/>
      <c r="J171"/>
    </row>
    <row r="172" spans="6:10" x14ac:dyDescent="0.35">
      <c r="F172" s="300"/>
      <c r="I172" s="104"/>
      <c r="J172"/>
    </row>
    <row r="173" spans="6:10" x14ac:dyDescent="0.35">
      <c r="F173" s="300"/>
      <c r="I173" s="104"/>
      <c r="J173"/>
    </row>
    <row r="174" spans="6:10" x14ac:dyDescent="0.35">
      <c r="F174" s="300"/>
      <c r="I174" s="104"/>
      <c r="J174"/>
    </row>
    <row r="175" spans="6:10" x14ac:dyDescent="0.35">
      <c r="F175" s="300"/>
      <c r="I175" s="104"/>
      <c r="J175"/>
    </row>
    <row r="176" spans="6:10" x14ac:dyDescent="0.35">
      <c r="F176" s="300"/>
      <c r="I176" s="104"/>
      <c r="J176"/>
    </row>
    <row r="177" spans="6:10" x14ac:dyDescent="0.35">
      <c r="F177" s="300"/>
      <c r="I177" s="104"/>
      <c r="J177"/>
    </row>
    <row r="178" spans="6:10" x14ac:dyDescent="0.35">
      <c r="F178" s="300"/>
      <c r="I178" s="104"/>
      <c r="J178"/>
    </row>
    <row r="179" spans="6:10" x14ac:dyDescent="0.35">
      <c r="F179" s="300"/>
      <c r="I179" s="104"/>
      <c r="J179"/>
    </row>
    <row r="180" spans="6:10" x14ac:dyDescent="0.35">
      <c r="F180" s="300"/>
      <c r="I180" s="104"/>
      <c r="J180"/>
    </row>
    <row r="181" spans="6:10" x14ac:dyDescent="0.35">
      <c r="F181" s="300"/>
      <c r="I181" s="104"/>
      <c r="J181"/>
    </row>
    <row r="182" spans="6:10" x14ac:dyDescent="0.35">
      <c r="F182" s="300"/>
      <c r="I182" s="104"/>
      <c r="J182"/>
    </row>
    <row r="183" spans="6:10" x14ac:dyDescent="0.35">
      <c r="F183" s="300"/>
      <c r="I183" s="104"/>
      <c r="J183"/>
    </row>
    <row r="184" spans="6:10" x14ac:dyDescent="0.35">
      <c r="F184" s="300"/>
      <c r="I184" s="104"/>
      <c r="J184"/>
    </row>
    <row r="185" spans="6:10" x14ac:dyDescent="0.35">
      <c r="F185" s="300"/>
      <c r="I185" s="104"/>
      <c r="J185"/>
    </row>
    <row r="186" spans="6:10" x14ac:dyDescent="0.35">
      <c r="F186" s="300"/>
      <c r="I186" s="104"/>
      <c r="J186"/>
    </row>
    <row r="187" spans="6:10" x14ac:dyDescent="0.35">
      <c r="F187" s="300"/>
      <c r="I187" s="104"/>
      <c r="J187"/>
    </row>
    <row r="188" spans="6:10" x14ac:dyDescent="0.35">
      <c r="F188" s="300"/>
      <c r="I188" s="104"/>
      <c r="J188"/>
    </row>
    <row r="189" spans="6:10" x14ac:dyDescent="0.35">
      <c r="F189" s="300"/>
      <c r="I189" s="104"/>
      <c r="J189"/>
    </row>
    <row r="190" spans="6:10" x14ac:dyDescent="0.35">
      <c r="F190" s="300"/>
      <c r="I190" s="104"/>
      <c r="J190"/>
    </row>
    <row r="191" spans="6:10" x14ac:dyDescent="0.35">
      <c r="F191" s="300"/>
      <c r="I191" s="104"/>
      <c r="J191"/>
    </row>
    <row r="192" spans="6:10" x14ac:dyDescent="0.35">
      <c r="F192" s="300"/>
      <c r="I192" s="104"/>
      <c r="J192"/>
    </row>
    <row r="193" spans="6:10" x14ac:dyDescent="0.35">
      <c r="F193" s="300"/>
      <c r="I193" s="104"/>
      <c r="J193"/>
    </row>
    <row r="194" spans="6:10" x14ac:dyDescent="0.35">
      <c r="F194" s="300"/>
      <c r="I194" s="104"/>
      <c r="J194"/>
    </row>
    <row r="195" spans="6:10" x14ac:dyDescent="0.35">
      <c r="F195" s="300"/>
      <c r="I195" s="104"/>
      <c r="J195"/>
    </row>
    <row r="196" spans="6:10" x14ac:dyDescent="0.35">
      <c r="F196" s="300"/>
      <c r="I196" s="104"/>
      <c r="J196"/>
    </row>
    <row r="197" spans="6:10" x14ac:dyDescent="0.35">
      <c r="F197" s="300"/>
      <c r="I197" s="104"/>
      <c r="J197"/>
    </row>
    <row r="198" spans="6:10" x14ac:dyDescent="0.35">
      <c r="F198" s="300"/>
      <c r="I198" s="104"/>
      <c r="J198"/>
    </row>
    <row r="199" spans="6:10" x14ac:dyDescent="0.35">
      <c r="F199" s="300"/>
      <c r="I199" s="104"/>
      <c r="J199"/>
    </row>
    <row r="200" spans="6:10" x14ac:dyDescent="0.35">
      <c r="F200" s="300"/>
      <c r="I200" s="104"/>
      <c r="J200"/>
    </row>
    <row r="201" spans="6:10" x14ac:dyDescent="0.35">
      <c r="F201" s="300"/>
      <c r="I201" s="104"/>
      <c r="J201"/>
    </row>
    <row r="202" spans="6:10" x14ac:dyDescent="0.35">
      <c r="F202" s="300"/>
      <c r="I202" s="104"/>
      <c r="J202"/>
    </row>
    <row r="203" spans="6:10" x14ac:dyDescent="0.35">
      <c r="F203" s="300"/>
      <c r="I203" s="104"/>
      <c r="J203"/>
    </row>
    <row r="204" spans="6:10" x14ac:dyDescent="0.35">
      <c r="F204" s="300"/>
      <c r="I204" s="104"/>
      <c r="J204"/>
    </row>
    <row r="205" spans="6:10" x14ac:dyDescent="0.35">
      <c r="F205" s="300"/>
      <c r="I205" s="104"/>
      <c r="J205"/>
    </row>
    <row r="206" spans="6:10" x14ac:dyDescent="0.35">
      <c r="F206" s="300"/>
      <c r="I206" s="104"/>
      <c r="J206"/>
    </row>
    <row r="207" spans="6:10" x14ac:dyDescent="0.35">
      <c r="F207" s="300"/>
      <c r="I207" s="104"/>
      <c r="J207"/>
    </row>
    <row r="208" spans="6:10" x14ac:dyDescent="0.35">
      <c r="F208" s="300"/>
      <c r="I208" s="104"/>
      <c r="J208"/>
    </row>
    <row r="209" spans="6:10" x14ac:dyDescent="0.35">
      <c r="F209" s="300"/>
      <c r="I209" s="104"/>
      <c r="J209"/>
    </row>
    <row r="210" spans="6:10" x14ac:dyDescent="0.35">
      <c r="F210" s="300"/>
      <c r="I210" s="104"/>
      <c r="J210"/>
    </row>
    <row r="211" spans="6:10" x14ac:dyDescent="0.35">
      <c r="F211" s="300"/>
      <c r="I211" s="104"/>
      <c r="J211"/>
    </row>
    <row r="212" spans="6:10" x14ac:dyDescent="0.35">
      <c r="F212" s="300"/>
      <c r="I212" s="104"/>
      <c r="J212"/>
    </row>
    <row r="213" spans="6:10" x14ac:dyDescent="0.35">
      <c r="F213" s="300"/>
      <c r="I213" s="104"/>
      <c r="J213"/>
    </row>
    <row r="214" spans="6:10" x14ac:dyDescent="0.35">
      <c r="F214" s="300"/>
      <c r="I214" s="104"/>
      <c r="J214"/>
    </row>
    <row r="215" spans="6:10" x14ac:dyDescent="0.35">
      <c r="F215" s="300"/>
      <c r="I215" s="104"/>
      <c r="J215"/>
    </row>
    <row r="216" spans="6:10" x14ac:dyDescent="0.35">
      <c r="F216" s="300"/>
      <c r="I216" s="104"/>
      <c r="J216"/>
    </row>
    <row r="217" spans="6:10" x14ac:dyDescent="0.35">
      <c r="F217" s="300"/>
      <c r="I217" s="104"/>
      <c r="J217"/>
    </row>
    <row r="218" spans="6:10" x14ac:dyDescent="0.35">
      <c r="F218" s="300"/>
      <c r="I218" s="104"/>
      <c r="J218"/>
    </row>
    <row r="219" spans="6:10" x14ac:dyDescent="0.35">
      <c r="F219" s="300"/>
      <c r="I219" s="104"/>
      <c r="J219"/>
    </row>
    <row r="220" spans="6:10" x14ac:dyDescent="0.35">
      <c r="F220" s="300"/>
      <c r="I220" s="104"/>
      <c r="J220"/>
    </row>
    <row r="221" spans="6:10" x14ac:dyDescent="0.35">
      <c r="F221" s="300"/>
      <c r="I221" s="104"/>
      <c r="J221"/>
    </row>
    <row r="222" spans="6:10" x14ac:dyDescent="0.35">
      <c r="F222" s="300"/>
      <c r="I222" s="104"/>
      <c r="J222"/>
    </row>
    <row r="223" spans="6:10" x14ac:dyDescent="0.35">
      <c r="F223" s="300"/>
      <c r="I223" s="104"/>
      <c r="J223"/>
    </row>
    <row r="224" spans="6:10" x14ac:dyDescent="0.35">
      <c r="F224" s="300"/>
      <c r="I224" s="104"/>
      <c r="J224"/>
    </row>
    <row r="225" spans="6:10" x14ac:dyDescent="0.35">
      <c r="F225" s="300"/>
      <c r="I225" s="104"/>
      <c r="J225"/>
    </row>
    <row r="226" spans="6:10" x14ac:dyDescent="0.35">
      <c r="F226" s="300"/>
      <c r="I226" s="104"/>
      <c r="J226"/>
    </row>
    <row r="227" spans="6:10" x14ac:dyDescent="0.35">
      <c r="F227" s="300"/>
      <c r="I227" s="104"/>
      <c r="J227"/>
    </row>
    <row r="228" spans="6:10" x14ac:dyDescent="0.35">
      <c r="F228" s="300"/>
      <c r="I228" s="104"/>
      <c r="J228"/>
    </row>
    <row r="229" spans="6:10" x14ac:dyDescent="0.35">
      <c r="F229" s="300"/>
      <c r="I229" s="104"/>
      <c r="J229"/>
    </row>
    <row r="230" spans="6:10" x14ac:dyDescent="0.35">
      <c r="F230" s="300"/>
      <c r="I230" s="104"/>
      <c r="J230"/>
    </row>
    <row r="231" spans="6:10" x14ac:dyDescent="0.35">
      <c r="F231" s="300"/>
      <c r="I231" s="104"/>
      <c r="J231"/>
    </row>
    <row r="232" spans="6:10" x14ac:dyDescent="0.35">
      <c r="F232" s="300"/>
      <c r="I232" s="104"/>
      <c r="J232"/>
    </row>
    <row r="233" spans="6:10" x14ac:dyDescent="0.35">
      <c r="F233" s="300"/>
      <c r="I233" s="104"/>
      <c r="J233"/>
    </row>
    <row r="234" spans="6:10" x14ac:dyDescent="0.35">
      <c r="F234" s="300"/>
      <c r="I234" s="104"/>
      <c r="J234"/>
    </row>
    <row r="235" spans="6:10" x14ac:dyDescent="0.35">
      <c r="F235" s="300"/>
      <c r="I235" s="104"/>
      <c r="J235"/>
    </row>
    <row r="236" spans="6:10" x14ac:dyDescent="0.35">
      <c r="F236" s="300"/>
      <c r="I236" s="104"/>
      <c r="J236"/>
    </row>
    <row r="237" spans="6:10" x14ac:dyDescent="0.35">
      <c r="F237" s="300"/>
      <c r="I237" s="104"/>
      <c r="J237"/>
    </row>
    <row r="238" spans="6:10" x14ac:dyDescent="0.35">
      <c r="F238" s="300"/>
      <c r="I238" s="104"/>
      <c r="J238"/>
    </row>
    <row r="239" spans="6:10" x14ac:dyDescent="0.35">
      <c r="F239" s="300"/>
      <c r="I239" s="104"/>
      <c r="J239"/>
    </row>
    <row r="240" spans="6:10" x14ac:dyDescent="0.35">
      <c r="F240" s="300"/>
      <c r="I240" s="104"/>
      <c r="J240"/>
    </row>
    <row r="241" spans="6:10" x14ac:dyDescent="0.35">
      <c r="F241" s="300"/>
      <c r="I241" s="104"/>
      <c r="J241"/>
    </row>
    <row r="242" spans="6:10" x14ac:dyDescent="0.35">
      <c r="F242" s="300"/>
      <c r="I242" s="104"/>
      <c r="J242"/>
    </row>
    <row r="243" spans="6:10" x14ac:dyDescent="0.35">
      <c r="F243" s="300"/>
      <c r="I243" s="104"/>
      <c r="J243"/>
    </row>
    <row r="244" spans="6:10" x14ac:dyDescent="0.35">
      <c r="F244" s="300"/>
      <c r="I244" s="104"/>
      <c r="J244"/>
    </row>
    <row r="245" spans="6:10" x14ac:dyDescent="0.35">
      <c r="F245" s="300"/>
      <c r="I245" s="104"/>
      <c r="J245"/>
    </row>
    <row r="246" spans="6:10" x14ac:dyDescent="0.35">
      <c r="F246" s="300"/>
      <c r="I246" s="104"/>
      <c r="J246"/>
    </row>
    <row r="247" spans="6:10" x14ac:dyDescent="0.35">
      <c r="F247" s="300"/>
      <c r="I247" s="104"/>
      <c r="J247"/>
    </row>
    <row r="248" spans="6:10" x14ac:dyDescent="0.35">
      <c r="F248" s="300"/>
      <c r="I248" s="104"/>
      <c r="J248"/>
    </row>
    <row r="249" spans="6:10" x14ac:dyDescent="0.35">
      <c r="F249" s="300"/>
      <c r="I249" s="104"/>
      <c r="J249"/>
    </row>
    <row r="250" spans="6:10" x14ac:dyDescent="0.35">
      <c r="F250" s="300"/>
      <c r="I250" s="104"/>
      <c r="J250"/>
    </row>
    <row r="251" spans="6:10" x14ac:dyDescent="0.35">
      <c r="F251" s="300"/>
      <c r="I251" s="104"/>
      <c r="J251"/>
    </row>
    <row r="252" spans="6:10" x14ac:dyDescent="0.35">
      <c r="F252" s="300"/>
      <c r="I252" s="104"/>
      <c r="J252"/>
    </row>
    <row r="253" spans="6:10" x14ac:dyDescent="0.35">
      <c r="F253" s="300"/>
      <c r="I253" s="104"/>
      <c r="J253"/>
    </row>
    <row r="254" spans="6:10" x14ac:dyDescent="0.35">
      <c r="F254" s="300"/>
      <c r="I254" s="104"/>
      <c r="J254"/>
    </row>
    <row r="255" spans="6:10" x14ac:dyDescent="0.35">
      <c r="F255" s="300"/>
      <c r="I255" s="104"/>
      <c r="J255"/>
    </row>
    <row r="256" spans="6:10" x14ac:dyDescent="0.35">
      <c r="F256" s="300"/>
      <c r="I256" s="104"/>
      <c r="J256"/>
    </row>
    <row r="257" spans="6:10" x14ac:dyDescent="0.35">
      <c r="F257" s="300"/>
      <c r="I257" s="104"/>
      <c r="J257"/>
    </row>
    <row r="258" spans="6:10" x14ac:dyDescent="0.35">
      <c r="F258" s="300"/>
      <c r="I258" s="104"/>
      <c r="J258"/>
    </row>
    <row r="259" spans="6:10" x14ac:dyDescent="0.35">
      <c r="F259" s="300"/>
      <c r="I259" s="104"/>
      <c r="J259"/>
    </row>
    <row r="260" spans="6:10" x14ac:dyDescent="0.35">
      <c r="F260" s="300"/>
      <c r="I260" s="104"/>
      <c r="J260"/>
    </row>
    <row r="261" spans="6:10" x14ac:dyDescent="0.35">
      <c r="F261" s="300"/>
      <c r="I261" s="104"/>
      <c r="J261"/>
    </row>
    <row r="262" spans="6:10" x14ac:dyDescent="0.35">
      <c r="F262" s="300"/>
      <c r="I262" s="104"/>
      <c r="J262"/>
    </row>
    <row r="263" spans="6:10" x14ac:dyDescent="0.35">
      <c r="F263" s="300"/>
      <c r="I263" s="104"/>
      <c r="J263"/>
    </row>
    <row r="264" spans="6:10" x14ac:dyDescent="0.35">
      <c r="F264" s="300"/>
      <c r="I264" s="104"/>
      <c r="J264"/>
    </row>
    <row r="265" spans="6:10" x14ac:dyDescent="0.35">
      <c r="F265" s="300"/>
      <c r="I265" s="104"/>
      <c r="J265"/>
    </row>
    <row r="266" spans="6:10" x14ac:dyDescent="0.35">
      <c r="F266" s="300"/>
      <c r="I266" s="104"/>
      <c r="J266"/>
    </row>
    <row r="267" spans="6:10" x14ac:dyDescent="0.35">
      <c r="F267" s="300"/>
      <c r="I267" s="104"/>
      <c r="J267"/>
    </row>
    <row r="268" spans="6:10" x14ac:dyDescent="0.35">
      <c r="F268" s="300"/>
      <c r="I268" s="104"/>
      <c r="J268"/>
    </row>
    <row r="269" spans="6:10" x14ac:dyDescent="0.35">
      <c r="F269" s="300"/>
      <c r="I269" s="104"/>
      <c r="J269"/>
    </row>
    <row r="270" spans="6:10" x14ac:dyDescent="0.35">
      <c r="F270" s="300"/>
      <c r="I270" s="104"/>
      <c r="J270"/>
    </row>
    <row r="271" spans="6:10" x14ac:dyDescent="0.35">
      <c r="F271" s="300"/>
      <c r="I271" s="104"/>
      <c r="J271"/>
    </row>
    <row r="272" spans="6:10" x14ac:dyDescent="0.35">
      <c r="F272" s="300"/>
      <c r="I272" s="104"/>
      <c r="J272"/>
    </row>
    <row r="273" spans="6:10" x14ac:dyDescent="0.35">
      <c r="F273" s="300"/>
      <c r="I273" s="104"/>
      <c r="J273"/>
    </row>
    <row r="274" spans="6:10" x14ac:dyDescent="0.35">
      <c r="F274" s="300"/>
      <c r="I274" s="104"/>
      <c r="J274"/>
    </row>
    <row r="275" spans="6:10" x14ac:dyDescent="0.35">
      <c r="F275" s="300"/>
      <c r="I275" s="104"/>
      <c r="J275"/>
    </row>
    <row r="276" spans="6:10" x14ac:dyDescent="0.35">
      <c r="F276" s="300"/>
      <c r="I276" s="104"/>
      <c r="J276"/>
    </row>
    <row r="277" spans="6:10" x14ac:dyDescent="0.35">
      <c r="F277" s="300"/>
      <c r="I277" s="104"/>
      <c r="J277"/>
    </row>
    <row r="278" spans="6:10" x14ac:dyDescent="0.35">
      <c r="F278" s="300"/>
      <c r="I278" s="104"/>
      <c r="J278"/>
    </row>
    <row r="279" spans="6:10" x14ac:dyDescent="0.35">
      <c r="F279" s="300"/>
      <c r="I279" s="104"/>
      <c r="J279"/>
    </row>
    <row r="280" spans="6:10" x14ac:dyDescent="0.35">
      <c r="F280" s="300"/>
      <c r="I280" s="104"/>
      <c r="J280"/>
    </row>
    <row r="281" spans="6:10" x14ac:dyDescent="0.35">
      <c r="F281" s="300"/>
      <c r="I281" s="104"/>
      <c r="J281"/>
    </row>
    <row r="282" spans="6:10" x14ac:dyDescent="0.35">
      <c r="F282" s="300"/>
      <c r="I282" s="104"/>
      <c r="J282"/>
    </row>
    <row r="283" spans="6:10" x14ac:dyDescent="0.35">
      <c r="F283" s="300"/>
      <c r="I283" s="104"/>
      <c r="J283"/>
    </row>
    <row r="284" spans="6:10" x14ac:dyDescent="0.35">
      <c r="F284" s="300"/>
      <c r="I284" s="104"/>
      <c r="J284"/>
    </row>
    <row r="285" spans="6:10" x14ac:dyDescent="0.35">
      <c r="F285" s="300"/>
      <c r="I285" s="104"/>
      <c r="J285"/>
    </row>
    <row r="286" spans="6:10" x14ac:dyDescent="0.35">
      <c r="F286" s="300"/>
      <c r="I286" s="104"/>
      <c r="J286"/>
    </row>
    <row r="287" spans="6:10" x14ac:dyDescent="0.35">
      <c r="F287" s="300"/>
      <c r="I287" s="104"/>
      <c r="J287"/>
    </row>
    <row r="288" spans="6:10" x14ac:dyDescent="0.35">
      <c r="F288" s="300"/>
      <c r="I288" s="104"/>
      <c r="J288"/>
    </row>
    <row r="289" spans="6:10" x14ac:dyDescent="0.35">
      <c r="F289" s="300"/>
      <c r="I289" s="104"/>
      <c r="J289"/>
    </row>
    <row r="290" spans="6:10" x14ac:dyDescent="0.35">
      <c r="F290" s="300"/>
      <c r="I290" s="104"/>
      <c r="J290"/>
    </row>
    <row r="291" spans="6:10" x14ac:dyDescent="0.35">
      <c r="F291" s="300"/>
      <c r="I291" s="104"/>
      <c r="J291"/>
    </row>
    <row r="292" spans="6:10" x14ac:dyDescent="0.35">
      <c r="F292" s="300"/>
      <c r="I292" s="104"/>
      <c r="J292"/>
    </row>
    <row r="293" spans="6:10" x14ac:dyDescent="0.35">
      <c r="F293" s="300"/>
      <c r="I293" s="104"/>
      <c r="J293"/>
    </row>
    <row r="294" spans="6:10" x14ac:dyDescent="0.35">
      <c r="F294" s="300"/>
      <c r="I294" s="104"/>
      <c r="J294"/>
    </row>
    <row r="295" spans="6:10" x14ac:dyDescent="0.35">
      <c r="F295" s="300"/>
      <c r="I295" s="104"/>
      <c r="J295"/>
    </row>
    <row r="296" spans="6:10" x14ac:dyDescent="0.35">
      <c r="F296" s="300"/>
      <c r="I296" s="104"/>
      <c r="J296"/>
    </row>
    <row r="297" spans="6:10" x14ac:dyDescent="0.35">
      <c r="F297" s="300"/>
      <c r="I297" s="104"/>
      <c r="J297"/>
    </row>
    <row r="298" spans="6:10" x14ac:dyDescent="0.35">
      <c r="F298" s="300"/>
      <c r="I298" s="104"/>
      <c r="J298"/>
    </row>
    <row r="299" spans="6:10" x14ac:dyDescent="0.35">
      <c r="F299" s="300"/>
      <c r="I299" s="104"/>
      <c r="J299"/>
    </row>
    <row r="300" spans="6:10" x14ac:dyDescent="0.35">
      <c r="F300" s="300"/>
      <c r="I300" s="104"/>
      <c r="J300"/>
    </row>
    <row r="301" spans="6:10" x14ac:dyDescent="0.35">
      <c r="F301" s="300"/>
      <c r="I301" s="104"/>
      <c r="J301"/>
    </row>
    <row r="302" spans="6:10" x14ac:dyDescent="0.35">
      <c r="F302" s="300"/>
      <c r="I302" s="104"/>
      <c r="J302"/>
    </row>
    <row r="303" spans="6:10" x14ac:dyDescent="0.35">
      <c r="F303" s="300"/>
      <c r="I303" s="104"/>
      <c r="J303"/>
    </row>
    <row r="304" spans="6:10" x14ac:dyDescent="0.35">
      <c r="F304" s="300"/>
      <c r="I304" s="104"/>
      <c r="J304"/>
    </row>
    <row r="305" spans="6:10" x14ac:dyDescent="0.35">
      <c r="F305" s="300"/>
      <c r="I305" s="104"/>
      <c r="J305"/>
    </row>
    <row r="306" spans="6:10" x14ac:dyDescent="0.35">
      <c r="F306" s="300"/>
      <c r="I306" s="104"/>
      <c r="J306"/>
    </row>
    <row r="307" spans="6:10" x14ac:dyDescent="0.35">
      <c r="F307" s="300"/>
      <c r="I307" s="104"/>
      <c r="J307"/>
    </row>
    <row r="308" spans="6:10" x14ac:dyDescent="0.35">
      <c r="F308" s="300"/>
      <c r="I308" s="104"/>
      <c r="J308"/>
    </row>
    <row r="309" spans="6:10" x14ac:dyDescent="0.35">
      <c r="F309" s="300"/>
      <c r="I309" s="104"/>
      <c r="J309"/>
    </row>
    <row r="310" spans="6:10" x14ac:dyDescent="0.35">
      <c r="F310" s="300"/>
      <c r="I310" s="104"/>
      <c r="J310"/>
    </row>
    <row r="311" spans="6:10" x14ac:dyDescent="0.35">
      <c r="F311" s="300"/>
      <c r="I311" s="104"/>
      <c r="J311"/>
    </row>
    <row r="312" spans="6:10" x14ac:dyDescent="0.35">
      <c r="F312" s="300"/>
      <c r="I312" s="104"/>
      <c r="J312"/>
    </row>
    <row r="313" spans="6:10" x14ac:dyDescent="0.35">
      <c r="F313" s="300"/>
      <c r="I313" s="104"/>
      <c r="J313"/>
    </row>
    <row r="314" spans="6:10" x14ac:dyDescent="0.35">
      <c r="F314" s="300"/>
      <c r="I314" s="104"/>
      <c r="J314"/>
    </row>
    <row r="315" spans="6:10" x14ac:dyDescent="0.35">
      <c r="F315" s="300"/>
      <c r="I315" s="104"/>
      <c r="J315"/>
    </row>
    <row r="316" spans="6:10" x14ac:dyDescent="0.35">
      <c r="F316" s="300"/>
      <c r="I316" s="104"/>
      <c r="J316"/>
    </row>
    <row r="317" spans="6:10" x14ac:dyDescent="0.35">
      <c r="F317" s="300"/>
      <c r="I317" s="104"/>
      <c r="J317"/>
    </row>
    <row r="318" spans="6:10" x14ac:dyDescent="0.35">
      <c r="F318" s="300"/>
      <c r="I318" s="104"/>
      <c r="J318"/>
    </row>
    <row r="319" spans="6:10" x14ac:dyDescent="0.35">
      <c r="F319" s="300"/>
      <c r="I319" s="104"/>
      <c r="J319"/>
    </row>
    <row r="320" spans="6:10" x14ac:dyDescent="0.35">
      <c r="F320" s="300"/>
      <c r="I320" s="104"/>
      <c r="J320"/>
    </row>
    <row r="321" spans="6:10" x14ac:dyDescent="0.35">
      <c r="F321" s="300"/>
      <c r="I321" s="104"/>
      <c r="J321"/>
    </row>
    <row r="322" spans="6:10" x14ac:dyDescent="0.35">
      <c r="F322" s="300"/>
      <c r="I322" s="104"/>
      <c r="J322"/>
    </row>
    <row r="323" spans="6:10" x14ac:dyDescent="0.35">
      <c r="F323" s="300"/>
      <c r="I323" s="104"/>
      <c r="J323"/>
    </row>
    <row r="324" spans="6:10" x14ac:dyDescent="0.35">
      <c r="F324" s="300"/>
      <c r="I324" s="104"/>
      <c r="J324"/>
    </row>
    <row r="325" spans="6:10" x14ac:dyDescent="0.35">
      <c r="F325" s="300"/>
      <c r="I325" s="104"/>
      <c r="J325"/>
    </row>
    <row r="326" spans="6:10" x14ac:dyDescent="0.35">
      <c r="F326" s="300"/>
      <c r="I326" s="104"/>
      <c r="J326"/>
    </row>
    <row r="327" spans="6:10" x14ac:dyDescent="0.35">
      <c r="F327" s="300"/>
      <c r="I327" s="104"/>
      <c r="J327"/>
    </row>
    <row r="328" spans="6:10" x14ac:dyDescent="0.35">
      <c r="F328" s="300"/>
      <c r="I328" s="104"/>
      <c r="J328"/>
    </row>
    <row r="329" spans="6:10" x14ac:dyDescent="0.35">
      <c r="F329" s="300"/>
      <c r="I329" s="104"/>
      <c r="J329"/>
    </row>
    <row r="330" spans="6:10" x14ac:dyDescent="0.35">
      <c r="F330" s="300"/>
      <c r="I330" s="104"/>
      <c r="J330"/>
    </row>
    <row r="331" spans="6:10" x14ac:dyDescent="0.35">
      <c r="F331" s="300"/>
      <c r="I331" s="104"/>
      <c r="J331"/>
    </row>
    <row r="332" spans="6:10" x14ac:dyDescent="0.35">
      <c r="F332" s="300"/>
      <c r="I332" s="104"/>
      <c r="J332"/>
    </row>
    <row r="333" spans="6:10" x14ac:dyDescent="0.35">
      <c r="F333" s="300"/>
      <c r="I333" s="104"/>
      <c r="J333"/>
    </row>
    <row r="334" spans="6:10" x14ac:dyDescent="0.35">
      <c r="F334" s="300"/>
      <c r="I334" s="104"/>
      <c r="J334"/>
    </row>
    <row r="335" spans="6:10" x14ac:dyDescent="0.35">
      <c r="F335" s="300"/>
      <c r="I335" s="104"/>
      <c r="J335"/>
    </row>
    <row r="336" spans="6:10" x14ac:dyDescent="0.35">
      <c r="F336" s="300"/>
      <c r="I336" s="104"/>
      <c r="J336"/>
    </row>
    <row r="337" spans="6:10" x14ac:dyDescent="0.35">
      <c r="F337" s="300"/>
      <c r="I337" s="104"/>
      <c r="J337"/>
    </row>
    <row r="338" spans="6:10" x14ac:dyDescent="0.35">
      <c r="F338" s="300"/>
      <c r="I338" s="104"/>
      <c r="J338"/>
    </row>
    <row r="339" spans="6:10" x14ac:dyDescent="0.35">
      <c r="F339" s="300"/>
      <c r="I339" s="104"/>
      <c r="J339"/>
    </row>
    <row r="340" spans="6:10" x14ac:dyDescent="0.35">
      <c r="F340" s="300"/>
      <c r="I340" s="104"/>
      <c r="J340"/>
    </row>
    <row r="341" spans="6:10" x14ac:dyDescent="0.35">
      <c r="F341" s="300"/>
      <c r="I341" s="104"/>
      <c r="J341"/>
    </row>
    <row r="342" spans="6:10" x14ac:dyDescent="0.35">
      <c r="F342" s="300"/>
      <c r="I342" s="104"/>
      <c r="J342"/>
    </row>
    <row r="343" spans="6:10" x14ac:dyDescent="0.35">
      <c r="F343" s="300"/>
      <c r="I343" s="104"/>
      <c r="J343"/>
    </row>
    <row r="344" spans="6:10" x14ac:dyDescent="0.35">
      <c r="F344" s="300"/>
      <c r="I344" s="104"/>
      <c r="J344"/>
    </row>
    <row r="345" spans="6:10" x14ac:dyDescent="0.35">
      <c r="F345" s="300"/>
      <c r="I345" s="104"/>
      <c r="J345"/>
    </row>
    <row r="346" spans="6:10" x14ac:dyDescent="0.35">
      <c r="F346" s="300"/>
      <c r="I346" s="104"/>
      <c r="J346"/>
    </row>
    <row r="347" spans="6:10" x14ac:dyDescent="0.35">
      <c r="F347" s="300"/>
      <c r="I347" s="104"/>
      <c r="J347"/>
    </row>
    <row r="348" spans="6:10" x14ac:dyDescent="0.35">
      <c r="F348" s="300"/>
      <c r="I348" s="104"/>
      <c r="J348"/>
    </row>
    <row r="349" spans="6:10" x14ac:dyDescent="0.35">
      <c r="F349" s="300"/>
      <c r="I349" s="104"/>
      <c r="J349"/>
    </row>
    <row r="350" spans="6:10" x14ac:dyDescent="0.35">
      <c r="F350" s="300"/>
      <c r="I350" s="104"/>
      <c r="J350"/>
    </row>
    <row r="351" spans="6:10" x14ac:dyDescent="0.35">
      <c r="F351" s="300"/>
      <c r="I351" s="104"/>
      <c r="J351"/>
    </row>
    <row r="352" spans="6:10" x14ac:dyDescent="0.35">
      <c r="F352" s="300"/>
      <c r="I352" s="104"/>
      <c r="J352"/>
    </row>
    <row r="353" spans="6:10" x14ac:dyDescent="0.35">
      <c r="F353" s="300"/>
      <c r="I353" s="104"/>
      <c r="J353"/>
    </row>
    <row r="354" spans="6:10" x14ac:dyDescent="0.35">
      <c r="F354" s="300"/>
      <c r="I354" s="104"/>
      <c r="J354"/>
    </row>
    <row r="355" spans="6:10" x14ac:dyDescent="0.35">
      <c r="F355" s="300"/>
      <c r="I355" s="104"/>
      <c r="J355"/>
    </row>
    <row r="356" spans="6:10" x14ac:dyDescent="0.35">
      <c r="F356" s="300"/>
      <c r="I356" s="104"/>
      <c r="J356"/>
    </row>
    <row r="357" spans="6:10" x14ac:dyDescent="0.35">
      <c r="F357" s="300"/>
      <c r="I357" s="104"/>
      <c r="J357"/>
    </row>
    <row r="358" spans="6:10" x14ac:dyDescent="0.35">
      <c r="F358" s="300"/>
      <c r="I358" s="104"/>
      <c r="J358"/>
    </row>
    <row r="359" spans="6:10" x14ac:dyDescent="0.35">
      <c r="F359" s="300"/>
      <c r="I359" s="104"/>
      <c r="J359"/>
    </row>
    <row r="360" spans="6:10" x14ac:dyDescent="0.35">
      <c r="F360" s="300"/>
      <c r="I360" s="104"/>
      <c r="J360"/>
    </row>
    <row r="361" spans="6:10" x14ac:dyDescent="0.35">
      <c r="F361" s="300"/>
      <c r="I361" s="104"/>
      <c r="J361"/>
    </row>
    <row r="362" spans="6:10" x14ac:dyDescent="0.35">
      <c r="F362" s="300"/>
      <c r="I362" s="104"/>
      <c r="J362"/>
    </row>
    <row r="363" spans="6:10" x14ac:dyDescent="0.35">
      <c r="F363" s="300"/>
      <c r="I363" s="104"/>
      <c r="J363"/>
    </row>
    <row r="364" spans="6:10" x14ac:dyDescent="0.35">
      <c r="F364" s="300"/>
      <c r="I364" s="104"/>
      <c r="J364"/>
    </row>
    <row r="365" spans="6:10" x14ac:dyDescent="0.35">
      <c r="F365" s="300"/>
      <c r="I365" s="104"/>
      <c r="J365"/>
    </row>
    <row r="366" spans="6:10" x14ac:dyDescent="0.35">
      <c r="F366" s="300"/>
      <c r="I366" s="104"/>
      <c r="J366"/>
    </row>
    <row r="367" spans="6:10" x14ac:dyDescent="0.35">
      <c r="F367" s="300"/>
      <c r="I367" s="104"/>
      <c r="J367"/>
    </row>
    <row r="368" spans="6:10" x14ac:dyDescent="0.35">
      <c r="F368" s="300"/>
      <c r="I368" s="104"/>
      <c r="J368"/>
    </row>
    <row r="369" spans="6:10" x14ac:dyDescent="0.35">
      <c r="F369" s="300"/>
      <c r="I369" s="104"/>
      <c r="J369"/>
    </row>
    <row r="370" spans="6:10" x14ac:dyDescent="0.35">
      <c r="F370" s="300"/>
      <c r="I370" s="104"/>
      <c r="J370"/>
    </row>
    <row r="371" spans="6:10" x14ac:dyDescent="0.35">
      <c r="F371" s="300"/>
      <c r="I371" s="104"/>
      <c r="J371"/>
    </row>
    <row r="372" spans="6:10" x14ac:dyDescent="0.35">
      <c r="F372" s="300"/>
      <c r="I372" s="104"/>
      <c r="J372"/>
    </row>
    <row r="373" spans="6:10" x14ac:dyDescent="0.35">
      <c r="F373" s="300"/>
      <c r="I373" s="104"/>
      <c r="J373"/>
    </row>
    <row r="374" spans="6:10" x14ac:dyDescent="0.35">
      <c r="F374" s="300"/>
      <c r="I374" s="104"/>
      <c r="J374"/>
    </row>
    <row r="375" spans="6:10" x14ac:dyDescent="0.35">
      <c r="F375" s="300"/>
      <c r="I375" s="104"/>
      <c r="J375"/>
    </row>
    <row r="376" spans="6:10" x14ac:dyDescent="0.35">
      <c r="F376" s="300"/>
      <c r="I376" s="104"/>
      <c r="J376"/>
    </row>
    <row r="377" spans="6:10" x14ac:dyDescent="0.35">
      <c r="F377" s="300"/>
      <c r="I377" s="104"/>
      <c r="J377"/>
    </row>
    <row r="378" spans="6:10" x14ac:dyDescent="0.35">
      <c r="F378" s="300"/>
      <c r="I378" s="104"/>
      <c r="J378"/>
    </row>
    <row r="379" spans="6:10" x14ac:dyDescent="0.35">
      <c r="F379" s="300"/>
      <c r="I379" s="104"/>
      <c r="J379"/>
    </row>
    <row r="380" spans="6:10" x14ac:dyDescent="0.35">
      <c r="F380" s="300"/>
      <c r="I380" s="104"/>
      <c r="J380"/>
    </row>
    <row r="381" spans="6:10" x14ac:dyDescent="0.35">
      <c r="F381" s="300"/>
      <c r="I381" s="104"/>
      <c r="J381"/>
    </row>
    <row r="382" spans="6:10" x14ac:dyDescent="0.35">
      <c r="F382" s="300"/>
      <c r="I382" s="104"/>
      <c r="J382"/>
    </row>
    <row r="383" spans="6:10" x14ac:dyDescent="0.35">
      <c r="F383" s="300"/>
      <c r="I383" s="104"/>
      <c r="J383"/>
    </row>
    <row r="384" spans="6:10" x14ac:dyDescent="0.35">
      <c r="F384" s="300"/>
      <c r="I384" s="104"/>
      <c r="J384"/>
    </row>
    <row r="385" spans="6:10" x14ac:dyDescent="0.35">
      <c r="F385" s="300"/>
      <c r="I385" s="104"/>
      <c r="J385"/>
    </row>
    <row r="386" spans="6:10" x14ac:dyDescent="0.35">
      <c r="F386" s="300"/>
      <c r="I386" s="104"/>
      <c r="J386"/>
    </row>
    <row r="387" spans="6:10" x14ac:dyDescent="0.35">
      <c r="F387" s="300"/>
      <c r="I387" s="104"/>
      <c r="J387"/>
    </row>
    <row r="388" spans="6:10" x14ac:dyDescent="0.35">
      <c r="F388" s="300"/>
      <c r="I388" s="104"/>
      <c r="J388"/>
    </row>
    <row r="389" spans="6:10" x14ac:dyDescent="0.35">
      <c r="F389" s="300"/>
      <c r="I389" s="104"/>
      <c r="J389"/>
    </row>
    <row r="390" spans="6:10" x14ac:dyDescent="0.35">
      <c r="F390" s="300"/>
      <c r="I390" s="104"/>
      <c r="J390"/>
    </row>
    <row r="391" spans="6:10" x14ac:dyDescent="0.35">
      <c r="F391" s="300"/>
      <c r="I391" s="104"/>
      <c r="J391"/>
    </row>
    <row r="392" spans="6:10" x14ac:dyDescent="0.35">
      <c r="F392" s="300"/>
      <c r="I392" s="104"/>
      <c r="J392"/>
    </row>
    <row r="393" spans="6:10" x14ac:dyDescent="0.35">
      <c r="F393" s="300"/>
      <c r="I393" s="104"/>
      <c r="J393"/>
    </row>
    <row r="394" spans="6:10" x14ac:dyDescent="0.35">
      <c r="F394" s="300"/>
      <c r="I394" s="104"/>
      <c r="J394"/>
    </row>
    <row r="395" spans="6:10" x14ac:dyDescent="0.35">
      <c r="F395" s="300"/>
      <c r="I395" s="104"/>
      <c r="J395"/>
    </row>
    <row r="396" spans="6:10" x14ac:dyDescent="0.35">
      <c r="F396" s="300"/>
      <c r="I396" s="104"/>
      <c r="J396"/>
    </row>
    <row r="397" spans="6:10" x14ac:dyDescent="0.35">
      <c r="F397" s="300"/>
      <c r="I397" s="104"/>
      <c r="J397"/>
    </row>
    <row r="398" spans="6:10" x14ac:dyDescent="0.35">
      <c r="F398" s="300"/>
      <c r="I398" s="104"/>
      <c r="J398"/>
    </row>
    <row r="399" spans="6:10" x14ac:dyDescent="0.35">
      <c r="F399" s="300"/>
      <c r="I399" s="104"/>
      <c r="J399"/>
    </row>
    <row r="400" spans="6:10" x14ac:dyDescent="0.35">
      <c r="F400" s="300"/>
      <c r="I400" s="104"/>
      <c r="J400"/>
    </row>
    <row r="401" spans="6:10" x14ac:dyDescent="0.35">
      <c r="F401" s="300"/>
      <c r="I401" s="104"/>
      <c r="J401"/>
    </row>
    <row r="402" spans="6:10" x14ac:dyDescent="0.35">
      <c r="F402" s="300"/>
      <c r="I402" s="104"/>
      <c r="J402"/>
    </row>
    <row r="403" spans="6:10" x14ac:dyDescent="0.35">
      <c r="F403" s="300"/>
      <c r="I403" s="104"/>
      <c r="J403"/>
    </row>
    <row r="404" spans="6:10" x14ac:dyDescent="0.35">
      <c r="F404" s="300"/>
      <c r="I404" s="104"/>
      <c r="J404"/>
    </row>
    <row r="405" spans="6:10" x14ac:dyDescent="0.35">
      <c r="F405" s="300"/>
      <c r="I405" s="104"/>
      <c r="J405"/>
    </row>
    <row r="406" spans="6:10" x14ac:dyDescent="0.35">
      <c r="F406" s="300"/>
      <c r="I406" s="104"/>
      <c r="J406"/>
    </row>
    <row r="407" spans="6:10" x14ac:dyDescent="0.35">
      <c r="F407" s="300"/>
      <c r="I407" s="104"/>
      <c r="J407"/>
    </row>
    <row r="408" spans="6:10" x14ac:dyDescent="0.35">
      <c r="F408" s="300"/>
      <c r="I408" s="104"/>
      <c r="J408"/>
    </row>
    <row r="409" spans="6:10" x14ac:dyDescent="0.35">
      <c r="F409" s="300"/>
      <c r="I409" s="104"/>
      <c r="J409"/>
    </row>
    <row r="410" spans="6:10" x14ac:dyDescent="0.35">
      <c r="F410" s="300"/>
      <c r="I410" s="104"/>
      <c r="J410"/>
    </row>
    <row r="411" spans="6:10" x14ac:dyDescent="0.35">
      <c r="F411" s="300"/>
      <c r="I411" s="104"/>
      <c r="J411"/>
    </row>
    <row r="412" spans="6:10" x14ac:dyDescent="0.35">
      <c r="F412" s="300"/>
      <c r="I412" s="104"/>
      <c r="J412"/>
    </row>
    <row r="413" spans="6:10" x14ac:dyDescent="0.35">
      <c r="F413" s="300"/>
      <c r="I413" s="104"/>
      <c r="J413"/>
    </row>
    <row r="414" spans="6:10" x14ac:dyDescent="0.35">
      <c r="F414" s="300"/>
      <c r="I414" s="104"/>
      <c r="J414"/>
    </row>
    <row r="415" spans="6:10" x14ac:dyDescent="0.35">
      <c r="F415" s="300"/>
      <c r="I415" s="104"/>
      <c r="J415"/>
    </row>
    <row r="416" spans="6:10" x14ac:dyDescent="0.35">
      <c r="F416" s="300"/>
      <c r="I416" s="104"/>
      <c r="J416"/>
    </row>
    <row r="417" spans="6:10" x14ac:dyDescent="0.35">
      <c r="F417" s="300"/>
      <c r="I417" s="104"/>
      <c r="J417"/>
    </row>
    <row r="418" spans="6:10" x14ac:dyDescent="0.35">
      <c r="F418" s="300"/>
      <c r="I418" s="104"/>
      <c r="J418"/>
    </row>
    <row r="419" spans="6:10" x14ac:dyDescent="0.35">
      <c r="F419" s="300"/>
      <c r="I419" s="104"/>
      <c r="J419"/>
    </row>
    <row r="420" spans="6:10" x14ac:dyDescent="0.35">
      <c r="F420" s="300"/>
      <c r="I420" s="104"/>
      <c r="J420"/>
    </row>
    <row r="421" spans="6:10" x14ac:dyDescent="0.35">
      <c r="F421" s="300"/>
      <c r="I421" s="104"/>
      <c r="J421"/>
    </row>
    <row r="422" spans="6:10" x14ac:dyDescent="0.35">
      <c r="F422" s="300"/>
      <c r="I422" s="104"/>
      <c r="J422"/>
    </row>
    <row r="423" spans="6:10" x14ac:dyDescent="0.35">
      <c r="F423" s="300"/>
      <c r="I423" s="104"/>
      <c r="J423"/>
    </row>
    <row r="424" spans="6:10" x14ac:dyDescent="0.35">
      <c r="F424" s="300"/>
      <c r="I424" s="104"/>
      <c r="J424"/>
    </row>
    <row r="425" spans="6:10" x14ac:dyDescent="0.35">
      <c r="F425" s="300"/>
      <c r="I425" s="104"/>
      <c r="J425"/>
    </row>
    <row r="426" spans="6:10" x14ac:dyDescent="0.35">
      <c r="F426" s="300"/>
      <c r="I426" s="104"/>
      <c r="J426"/>
    </row>
    <row r="427" spans="6:10" x14ac:dyDescent="0.35">
      <c r="F427" s="300"/>
      <c r="I427" s="104"/>
      <c r="J427"/>
    </row>
    <row r="428" spans="6:10" x14ac:dyDescent="0.35">
      <c r="F428" s="300"/>
      <c r="I428" s="104"/>
      <c r="J428"/>
    </row>
    <row r="429" spans="6:10" x14ac:dyDescent="0.35">
      <c r="F429" s="300"/>
      <c r="I429" s="104"/>
      <c r="J429"/>
    </row>
    <row r="430" spans="6:10" x14ac:dyDescent="0.35">
      <c r="F430" s="300"/>
      <c r="I430" s="104"/>
      <c r="J430"/>
    </row>
    <row r="431" spans="6:10" x14ac:dyDescent="0.35">
      <c r="F431" s="300"/>
      <c r="I431" s="104"/>
      <c r="J431"/>
    </row>
    <row r="432" spans="6:10" x14ac:dyDescent="0.35">
      <c r="F432" s="300"/>
      <c r="I432" s="104"/>
      <c r="J432"/>
    </row>
    <row r="433" spans="6:10" x14ac:dyDescent="0.35">
      <c r="F433" s="300"/>
      <c r="I433" s="104"/>
      <c r="J433"/>
    </row>
    <row r="434" spans="6:10" x14ac:dyDescent="0.35">
      <c r="F434" s="300"/>
      <c r="I434" s="104"/>
      <c r="J434"/>
    </row>
    <row r="435" spans="6:10" x14ac:dyDescent="0.35">
      <c r="F435" s="300"/>
      <c r="I435" s="104"/>
      <c r="J435"/>
    </row>
    <row r="436" spans="6:10" x14ac:dyDescent="0.35">
      <c r="F436" s="300"/>
      <c r="I436" s="104"/>
      <c r="J436"/>
    </row>
    <row r="437" spans="6:10" x14ac:dyDescent="0.35">
      <c r="F437" s="300"/>
      <c r="I437" s="104"/>
      <c r="J437"/>
    </row>
    <row r="438" spans="6:10" x14ac:dyDescent="0.35">
      <c r="F438" s="300"/>
      <c r="I438" s="104"/>
      <c r="J438"/>
    </row>
    <row r="439" spans="6:10" x14ac:dyDescent="0.35">
      <c r="F439" s="300"/>
      <c r="I439" s="104"/>
      <c r="J439"/>
    </row>
    <row r="440" spans="6:10" x14ac:dyDescent="0.35">
      <c r="F440" s="300"/>
      <c r="I440" s="104"/>
      <c r="J440"/>
    </row>
    <row r="441" spans="6:10" x14ac:dyDescent="0.35">
      <c r="F441" s="300"/>
      <c r="I441" s="104"/>
      <c r="J441"/>
    </row>
    <row r="442" spans="6:10" x14ac:dyDescent="0.35">
      <c r="F442" s="300"/>
      <c r="I442" s="104"/>
      <c r="J442"/>
    </row>
    <row r="443" spans="6:10" x14ac:dyDescent="0.35">
      <c r="F443" s="300"/>
      <c r="I443" s="104"/>
      <c r="J443"/>
    </row>
    <row r="444" spans="6:10" x14ac:dyDescent="0.35">
      <c r="F444" s="300"/>
      <c r="I444" s="104"/>
      <c r="J444"/>
    </row>
    <row r="445" spans="6:10" x14ac:dyDescent="0.35">
      <c r="F445" s="300"/>
      <c r="I445" s="104"/>
      <c r="J445"/>
    </row>
    <row r="446" spans="6:10" x14ac:dyDescent="0.35">
      <c r="F446" s="300"/>
      <c r="I446" s="104"/>
      <c r="J446"/>
    </row>
    <row r="447" spans="6:10" x14ac:dyDescent="0.35">
      <c r="F447" s="300"/>
      <c r="I447" s="104"/>
      <c r="J447"/>
    </row>
    <row r="448" spans="6:10" x14ac:dyDescent="0.35">
      <c r="F448" s="300"/>
      <c r="I448" s="104"/>
      <c r="J448"/>
    </row>
    <row r="449" spans="6:10" x14ac:dyDescent="0.35">
      <c r="F449" s="300"/>
      <c r="I449" s="104"/>
      <c r="J449"/>
    </row>
    <row r="450" spans="6:10" x14ac:dyDescent="0.35">
      <c r="F450" s="300"/>
      <c r="I450" s="104"/>
      <c r="J450"/>
    </row>
    <row r="451" spans="6:10" x14ac:dyDescent="0.35">
      <c r="F451" s="300"/>
      <c r="I451" s="104"/>
      <c r="J451"/>
    </row>
    <row r="452" spans="6:10" x14ac:dyDescent="0.35">
      <c r="F452" s="300"/>
      <c r="I452" s="104"/>
      <c r="J452"/>
    </row>
    <row r="453" spans="6:10" x14ac:dyDescent="0.35">
      <c r="F453" s="300"/>
      <c r="I453" s="104"/>
      <c r="J453"/>
    </row>
    <row r="454" spans="6:10" x14ac:dyDescent="0.35">
      <c r="F454" s="300"/>
      <c r="I454" s="104"/>
      <c r="J454"/>
    </row>
    <row r="455" spans="6:10" x14ac:dyDescent="0.35">
      <c r="F455" s="300"/>
      <c r="I455" s="104"/>
      <c r="J455"/>
    </row>
    <row r="456" spans="6:10" x14ac:dyDescent="0.35">
      <c r="F456" s="300"/>
      <c r="I456" s="104"/>
      <c r="J456"/>
    </row>
    <row r="457" spans="6:10" x14ac:dyDescent="0.35">
      <c r="F457" s="300"/>
      <c r="I457" s="104"/>
      <c r="J457"/>
    </row>
    <row r="458" spans="6:10" x14ac:dyDescent="0.35">
      <c r="F458" s="300"/>
      <c r="I458" s="104"/>
      <c r="J458"/>
    </row>
    <row r="459" spans="6:10" x14ac:dyDescent="0.35">
      <c r="F459" s="300"/>
      <c r="I459" s="104"/>
      <c r="J459"/>
    </row>
    <row r="460" spans="6:10" x14ac:dyDescent="0.35">
      <c r="F460" s="300"/>
      <c r="I460" s="104"/>
      <c r="J460"/>
    </row>
    <row r="461" spans="6:10" x14ac:dyDescent="0.35">
      <c r="F461" s="300"/>
      <c r="I461" s="104"/>
      <c r="J461"/>
    </row>
    <row r="462" spans="6:10" x14ac:dyDescent="0.35">
      <c r="F462" s="300"/>
      <c r="I462" s="104"/>
      <c r="J462"/>
    </row>
    <row r="463" spans="6:10" x14ac:dyDescent="0.35">
      <c r="F463" s="300"/>
      <c r="I463" s="104"/>
      <c r="J463"/>
    </row>
    <row r="464" spans="6:10" x14ac:dyDescent="0.35">
      <c r="F464" s="300"/>
      <c r="I464" s="104"/>
      <c r="J464"/>
    </row>
    <row r="465" spans="6:10" x14ac:dyDescent="0.35">
      <c r="F465" s="300"/>
      <c r="I465" s="104"/>
      <c r="J465"/>
    </row>
    <row r="466" spans="6:10" x14ac:dyDescent="0.35">
      <c r="F466" s="300"/>
      <c r="I466" s="104"/>
      <c r="J466"/>
    </row>
    <row r="467" spans="6:10" x14ac:dyDescent="0.35">
      <c r="F467" s="300"/>
      <c r="I467" s="104"/>
      <c r="J467"/>
    </row>
    <row r="468" spans="6:10" x14ac:dyDescent="0.35">
      <c r="F468" s="300"/>
      <c r="I468" s="104"/>
      <c r="J468"/>
    </row>
    <row r="469" spans="6:10" x14ac:dyDescent="0.35">
      <c r="F469" s="300"/>
      <c r="I469" s="104"/>
      <c r="J469"/>
    </row>
    <row r="470" spans="6:10" x14ac:dyDescent="0.35">
      <c r="F470" s="300"/>
      <c r="I470" s="104"/>
      <c r="J470"/>
    </row>
    <row r="471" spans="6:10" x14ac:dyDescent="0.35">
      <c r="F471" s="300"/>
      <c r="I471" s="104"/>
      <c r="J471"/>
    </row>
    <row r="472" spans="6:10" x14ac:dyDescent="0.35">
      <c r="F472" s="300"/>
      <c r="I472" s="104"/>
      <c r="J472"/>
    </row>
    <row r="473" spans="6:10" x14ac:dyDescent="0.35">
      <c r="F473" s="300"/>
      <c r="I473" s="104"/>
      <c r="J473"/>
    </row>
    <row r="474" spans="6:10" x14ac:dyDescent="0.35">
      <c r="F474" s="300"/>
      <c r="I474" s="104"/>
      <c r="J474"/>
    </row>
    <row r="475" spans="6:10" x14ac:dyDescent="0.35">
      <c r="F475" s="300"/>
      <c r="I475" s="104"/>
      <c r="J475"/>
    </row>
    <row r="476" spans="6:10" x14ac:dyDescent="0.35">
      <c r="F476" s="300"/>
      <c r="I476" s="104"/>
      <c r="J476"/>
    </row>
    <row r="477" spans="6:10" x14ac:dyDescent="0.35">
      <c r="F477" s="300"/>
      <c r="I477" s="104"/>
      <c r="J477"/>
    </row>
    <row r="478" spans="6:10" x14ac:dyDescent="0.35">
      <c r="F478" s="300"/>
      <c r="I478" s="104"/>
      <c r="J478"/>
    </row>
    <row r="479" spans="6:10" x14ac:dyDescent="0.35">
      <c r="F479" s="300"/>
      <c r="I479" s="104"/>
      <c r="J479"/>
    </row>
    <row r="480" spans="6:10" x14ac:dyDescent="0.35">
      <c r="F480" s="300"/>
      <c r="I480" s="104"/>
      <c r="J480"/>
    </row>
    <row r="481" spans="6:10" x14ac:dyDescent="0.35">
      <c r="F481" s="300"/>
      <c r="I481" s="104"/>
      <c r="J481"/>
    </row>
    <row r="482" spans="6:10" x14ac:dyDescent="0.35">
      <c r="F482" s="300"/>
      <c r="I482" s="104"/>
      <c r="J482"/>
    </row>
    <row r="483" spans="6:10" x14ac:dyDescent="0.35">
      <c r="F483" s="300"/>
      <c r="I483" s="104"/>
      <c r="J483"/>
    </row>
    <row r="484" spans="6:10" x14ac:dyDescent="0.35">
      <c r="F484" s="300"/>
      <c r="I484" s="104"/>
      <c r="J484"/>
    </row>
    <row r="485" spans="6:10" x14ac:dyDescent="0.35">
      <c r="F485" s="300"/>
      <c r="I485" s="104"/>
      <c r="J485"/>
    </row>
    <row r="486" spans="6:10" x14ac:dyDescent="0.35">
      <c r="F486" s="300"/>
      <c r="I486" s="104"/>
      <c r="J486"/>
    </row>
    <row r="487" spans="6:10" x14ac:dyDescent="0.35">
      <c r="F487" s="300"/>
      <c r="I487" s="104"/>
      <c r="J487"/>
    </row>
    <row r="488" spans="6:10" x14ac:dyDescent="0.35">
      <c r="F488" s="300"/>
      <c r="I488" s="104"/>
      <c r="J488"/>
    </row>
    <row r="489" spans="6:10" x14ac:dyDescent="0.35">
      <c r="F489" s="300"/>
      <c r="I489" s="104"/>
      <c r="J489"/>
    </row>
    <row r="490" spans="6:10" x14ac:dyDescent="0.35">
      <c r="F490" s="300"/>
      <c r="I490" s="104"/>
      <c r="J490"/>
    </row>
    <row r="491" spans="6:10" x14ac:dyDescent="0.35">
      <c r="F491" s="300"/>
      <c r="I491" s="104"/>
      <c r="J491"/>
    </row>
    <row r="492" spans="6:10" x14ac:dyDescent="0.35">
      <c r="F492" s="300"/>
      <c r="I492" s="104"/>
      <c r="J492"/>
    </row>
    <row r="493" spans="6:10" x14ac:dyDescent="0.35">
      <c r="F493" s="300"/>
      <c r="I493" s="104"/>
      <c r="J493"/>
    </row>
    <row r="494" spans="6:10" x14ac:dyDescent="0.35">
      <c r="F494" s="300"/>
      <c r="I494" s="104"/>
      <c r="J494"/>
    </row>
    <row r="495" spans="6:10" x14ac:dyDescent="0.35">
      <c r="F495" s="300"/>
      <c r="I495" s="104"/>
      <c r="J495"/>
    </row>
    <row r="496" spans="6:10" x14ac:dyDescent="0.35">
      <c r="F496" s="300"/>
      <c r="I496" s="104"/>
      <c r="J496"/>
    </row>
    <row r="497" spans="6:10" x14ac:dyDescent="0.35">
      <c r="F497" s="300"/>
      <c r="I497" s="104"/>
      <c r="J497"/>
    </row>
    <row r="498" spans="6:10" x14ac:dyDescent="0.35">
      <c r="F498" s="300"/>
      <c r="I498" s="104"/>
      <c r="J498"/>
    </row>
    <row r="499" spans="6:10" x14ac:dyDescent="0.35">
      <c r="F499" s="300"/>
      <c r="I499" s="104"/>
      <c r="J499"/>
    </row>
    <row r="500" spans="6:10" x14ac:dyDescent="0.35">
      <c r="F500" s="300"/>
      <c r="I500" s="104"/>
      <c r="J500"/>
    </row>
    <row r="501" spans="6:10" x14ac:dyDescent="0.35">
      <c r="F501" s="300"/>
      <c r="I501" s="104"/>
      <c r="J501"/>
    </row>
    <row r="502" spans="6:10" x14ac:dyDescent="0.35">
      <c r="F502" s="300"/>
      <c r="I502" s="104"/>
      <c r="J502"/>
    </row>
    <row r="503" spans="6:10" x14ac:dyDescent="0.35">
      <c r="F503" s="300"/>
      <c r="I503" s="104"/>
      <c r="J503"/>
    </row>
    <row r="504" spans="6:10" x14ac:dyDescent="0.35">
      <c r="F504" s="300"/>
      <c r="I504" s="104"/>
      <c r="J504"/>
    </row>
    <row r="505" spans="6:10" x14ac:dyDescent="0.35">
      <c r="F505" s="300"/>
      <c r="I505" s="104"/>
      <c r="J505"/>
    </row>
    <row r="506" spans="6:10" x14ac:dyDescent="0.35">
      <c r="F506" s="300"/>
      <c r="I506" s="104"/>
      <c r="J506"/>
    </row>
    <row r="507" spans="6:10" x14ac:dyDescent="0.35">
      <c r="F507" s="300"/>
      <c r="I507" s="104"/>
      <c r="J507"/>
    </row>
    <row r="508" spans="6:10" x14ac:dyDescent="0.35">
      <c r="F508" s="300"/>
      <c r="I508" s="104"/>
      <c r="J508"/>
    </row>
    <row r="509" spans="6:10" x14ac:dyDescent="0.35">
      <c r="F509" s="300"/>
      <c r="I509" s="104"/>
      <c r="J509"/>
    </row>
    <row r="510" spans="6:10" x14ac:dyDescent="0.35">
      <c r="F510" s="300"/>
      <c r="I510" s="104"/>
      <c r="J510"/>
    </row>
    <row r="511" spans="6:10" x14ac:dyDescent="0.35">
      <c r="F511" s="300"/>
      <c r="I511" s="104"/>
      <c r="J511"/>
    </row>
    <row r="512" spans="6:10" x14ac:dyDescent="0.35">
      <c r="F512" s="300"/>
      <c r="I512" s="104"/>
      <c r="J512"/>
    </row>
    <row r="513" spans="6:10" x14ac:dyDescent="0.35">
      <c r="F513" s="300"/>
      <c r="I513" s="104"/>
      <c r="J513"/>
    </row>
    <row r="514" spans="6:10" x14ac:dyDescent="0.35">
      <c r="F514" s="300"/>
      <c r="I514" s="104"/>
      <c r="J514"/>
    </row>
    <row r="515" spans="6:10" x14ac:dyDescent="0.35">
      <c r="F515" s="300"/>
      <c r="I515" s="104"/>
      <c r="J515"/>
    </row>
    <row r="516" spans="6:10" x14ac:dyDescent="0.35">
      <c r="F516" s="300"/>
      <c r="I516" s="104"/>
      <c r="J516"/>
    </row>
    <row r="517" spans="6:10" x14ac:dyDescent="0.35">
      <c r="F517" s="300"/>
      <c r="I517" s="104"/>
      <c r="J517"/>
    </row>
    <row r="518" spans="6:10" x14ac:dyDescent="0.35">
      <c r="F518" s="300"/>
      <c r="I518" s="104"/>
      <c r="J518"/>
    </row>
    <row r="519" spans="6:10" x14ac:dyDescent="0.35">
      <c r="F519" s="300"/>
      <c r="I519" s="104"/>
      <c r="J519"/>
    </row>
    <row r="520" spans="6:10" x14ac:dyDescent="0.35">
      <c r="F520" s="300"/>
      <c r="I520" s="104"/>
      <c r="J520"/>
    </row>
    <row r="521" spans="6:10" x14ac:dyDescent="0.35">
      <c r="F521" s="300"/>
      <c r="I521" s="104"/>
      <c r="J521"/>
    </row>
    <row r="522" spans="6:10" x14ac:dyDescent="0.35">
      <c r="F522" s="300"/>
      <c r="I522" s="104"/>
      <c r="J522"/>
    </row>
    <row r="523" spans="6:10" x14ac:dyDescent="0.35">
      <c r="F523" s="300"/>
      <c r="I523" s="104"/>
      <c r="J523"/>
    </row>
    <row r="524" spans="6:10" x14ac:dyDescent="0.35">
      <c r="F524" s="300"/>
      <c r="I524" s="104"/>
      <c r="J524"/>
    </row>
    <row r="525" spans="6:10" x14ac:dyDescent="0.35">
      <c r="F525" s="300"/>
      <c r="I525" s="104"/>
      <c r="J525"/>
    </row>
    <row r="526" spans="6:10" x14ac:dyDescent="0.35">
      <c r="F526" s="300"/>
      <c r="I526" s="104"/>
      <c r="J526"/>
    </row>
    <row r="527" spans="6:10" x14ac:dyDescent="0.35">
      <c r="F527" s="300"/>
      <c r="I527" s="104"/>
      <c r="J527"/>
    </row>
    <row r="528" spans="6:10" x14ac:dyDescent="0.35">
      <c r="F528" s="300"/>
      <c r="I528" s="104"/>
      <c r="J528"/>
    </row>
    <row r="529" spans="6:10" x14ac:dyDescent="0.35">
      <c r="F529" s="300"/>
      <c r="I529" s="104"/>
      <c r="J529"/>
    </row>
    <row r="530" spans="6:10" x14ac:dyDescent="0.35">
      <c r="F530" s="300"/>
      <c r="I530" s="104"/>
      <c r="J530"/>
    </row>
    <row r="531" spans="6:10" x14ac:dyDescent="0.35">
      <c r="F531" s="300"/>
      <c r="I531" s="104"/>
      <c r="J531"/>
    </row>
    <row r="532" spans="6:10" x14ac:dyDescent="0.35">
      <c r="F532" s="300"/>
      <c r="I532" s="104"/>
      <c r="J532"/>
    </row>
    <row r="533" spans="6:10" x14ac:dyDescent="0.35">
      <c r="F533" s="300"/>
      <c r="I533" s="104"/>
      <c r="J533"/>
    </row>
    <row r="534" spans="6:10" x14ac:dyDescent="0.35">
      <c r="F534" s="300"/>
      <c r="I534" s="104"/>
      <c r="J534"/>
    </row>
    <row r="535" spans="6:10" x14ac:dyDescent="0.35">
      <c r="F535" s="300"/>
      <c r="I535" s="104"/>
      <c r="J535"/>
    </row>
    <row r="536" spans="6:10" x14ac:dyDescent="0.35">
      <c r="F536" s="300"/>
      <c r="I536" s="104"/>
      <c r="J536"/>
    </row>
    <row r="537" spans="6:10" x14ac:dyDescent="0.35">
      <c r="F537" s="300"/>
      <c r="I537" s="104"/>
      <c r="J537"/>
    </row>
    <row r="538" spans="6:10" x14ac:dyDescent="0.35">
      <c r="F538" s="300"/>
      <c r="I538" s="104"/>
      <c r="J538"/>
    </row>
    <row r="539" spans="6:10" x14ac:dyDescent="0.35">
      <c r="F539" s="300"/>
      <c r="I539" s="104"/>
      <c r="J539"/>
    </row>
    <row r="540" spans="6:10" x14ac:dyDescent="0.35">
      <c r="F540" s="300"/>
      <c r="I540" s="104"/>
      <c r="J540"/>
    </row>
    <row r="541" spans="6:10" x14ac:dyDescent="0.35">
      <c r="F541" s="300"/>
      <c r="I541" s="104"/>
      <c r="J541"/>
    </row>
    <row r="542" spans="6:10" x14ac:dyDescent="0.35">
      <c r="F542" s="300"/>
      <c r="I542" s="104"/>
      <c r="J542"/>
    </row>
    <row r="543" spans="6:10" x14ac:dyDescent="0.35">
      <c r="F543" s="300"/>
      <c r="I543" s="104"/>
      <c r="J543"/>
    </row>
    <row r="544" spans="6:10" x14ac:dyDescent="0.35">
      <c r="F544" s="300"/>
      <c r="I544" s="104"/>
      <c r="J544"/>
    </row>
    <row r="545" spans="6:10" x14ac:dyDescent="0.35">
      <c r="F545" s="300"/>
      <c r="I545" s="104"/>
      <c r="J545"/>
    </row>
    <row r="546" spans="6:10" x14ac:dyDescent="0.35">
      <c r="F546" s="300"/>
      <c r="I546" s="104"/>
      <c r="J546"/>
    </row>
    <row r="547" spans="6:10" x14ac:dyDescent="0.35">
      <c r="F547" s="300"/>
      <c r="I547" s="104"/>
      <c r="J547"/>
    </row>
    <row r="548" spans="6:10" x14ac:dyDescent="0.35">
      <c r="F548" s="300"/>
      <c r="I548" s="104"/>
      <c r="J548"/>
    </row>
    <row r="549" spans="6:10" x14ac:dyDescent="0.35">
      <c r="F549" s="300"/>
      <c r="I549" s="104"/>
      <c r="J549"/>
    </row>
    <row r="550" spans="6:10" x14ac:dyDescent="0.35">
      <c r="F550" s="300"/>
      <c r="I550" s="104"/>
      <c r="J550"/>
    </row>
    <row r="551" spans="6:10" x14ac:dyDescent="0.35">
      <c r="F551" s="300"/>
      <c r="I551" s="104"/>
      <c r="J551"/>
    </row>
    <row r="552" spans="6:10" x14ac:dyDescent="0.35">
      <c r="F552" s="300"/>
      <c r="I552" s="104"/>
      <c r="J552"/>
    </row>
    <row r="553" spans="6:10" x14ac:dyDescent="0.35">
      <c r="F553" s="300"/>
      <c r="I553" s="104"/>
      <c r="J553"/>
    </row>
    <row r="554" spans="6:10" x14ac:dyDescent="0.35">
      <c r="F554" s="300"/>
      <c r="I554" s="104"/>
      <c r="J554"/>
    </row>
    <row r="555" spans="6:10" x14ac:dyDescent="0.35">
      <c r="F555" s="300"/>
      <c r="I555" s="104"/>
      <c r="J555"/>
    </row>
    <row r="556" spans="6:10" x14ac:dyDescent="0.35">
      <c r="F556" s="300"/>
      <c r="I556" s="104"/>
      <c r="J556"/>
    </row>
    <row r="557" spans="6:10" x14ac:dyDescent="0.35">
      <c r="F557" s="300"/>
      <c r="I557" s="104"/>
      <c r="J557"/>
    </row>
    <row r="558" spans="6:10" x14ac:dyDescent="0.35">
      <c r="F558" s="300"/>
      <c r="I558" s="104"/>
      <c r="J558"/>
    </row>
    <row r="559" spans="6:10" x14ac:dyDescent="0.35">
      <c r="F559" s="300"/>
      <c r="I559" s="104"/>
      <c r="J559"/>
    </row>
    <row r="560" spans="6:10" x14ac:dyDescent="0.35">
      <c r="F560" s="300"/>
      <c r="I560" s="104"/>
      <c r="J560"/>
    </row>
    <row r="561" spans="6:10" x14ac:dyDescent="0.35">
      <c r="F561" s="300"/>
      <c r="I561" s="104"/>
      <c r="J561"/>
    </row>
    <row r="562" spans="6:10" x14ac:dyDescent="0.35">
      <c r="F562" s="300"/>
      <c r="I562" s="104"/>
      <c r="J562"/>
    </row>
    <row r="563" spans="6:10" x14ac:dyDescent="0.35">
      <c r="F563" s="300"/>
      <c r="I563" s="104"/>
      <c r="J563"/>
    </row>
    <row r="564" spans="6:10" x14ac:dyDescent="0.35">
      <c r="F564" s="300"/>
      <c r="I564" s="104"/>
      <c r="J564"/>
    </row>
    <row r="565" spans="6:10" x14ac:dyDescent="0.35">
      <c r="F565" s="300"/>
      <c r="I565" s="104"/>
      <c r="J565"/>
    </row>
    <row r="566" spans="6:10" x14ac:dyDescent="0.35">
      <c r="F566" s="300"/>
      <c r="I566" s="104"/>
      <c r="J566"/>
    </row>
    <row r="567" spans="6:10" x14ac:dyDescent="0.35">
      <c r="F567" s="300"/>
      <c r="I567" s="104"/>
      <c r="J567"/>
    </row>
    <row r="568" spans="6:10" x14ac:dyDescent="0.35">
      <c r="F568" s="300"/>
      <c r="I568" s="104"/>
      <c r="J568"/>
    </row>
    <row r="569" spans="6:10" x14ac:dyDescent="0.35">
      <c r="F569" s="300"/>
      <c r="I569" s="104"/>
      <c r="J569"/>
    </row>
    <row r="570" spans="6:10" x14ac:dyDescent="0.35">
      <c r="F570" s="300"/>
      <c r="I570" s="104"/>
      <c r="J570"/>
    </row>
    <row r="571" spans="6:10" x14ac:dyDescent="0.35">
      <c r="F571" s="300"/>
      <c r="I571" s="104"/>
      <c r="J571"/>
    </row>
    <row r="572" spans="6:10" x14ac:dyDescent="0.35">
      <c r="F572" s="300"/>
      <c r="I572" s="104"/>
      <c r="J572"/>
    </row>
    <row r="573" spans="6:10" x14ac:dyDescent="0.35">
      <c r="F573" s="300"/>
      <c r="I573" s="104"/>
      <c r="J573"/>
    </row>
    <row r="574" spans="6:10" x14ac:dyDescent="0.35">
      <c r="F574" s="300"/>
      <c r="I574" s="104"/>
      <c r="J574"/>
    </row>
    <row r="575" spans="6:10" x14ac:dyDescent="0.35">
      <c r="F575" s="300"/>
      <c r="I575" s="104"/>
      <c r="J575"/>
    </row>
    <row r="576" spans="6:10" x14ac:dyDescent="0.35">
      <c r="F576" s="300"/>
      <c r="I576" s="104"/>
      <c r="J576"/>
    </row>
    <row r="577" spans="6:10" x14ac:dyDescent="0.35">
      <c r="F577" s="300"/>
      <c r="I577" s="104"/>
      <c r="J577"/>
    </row>
    <row r="578" spans="6:10" x14ac:dyDescent="0.35">
      <c r="F578" s="300"/>
      <c r="I578" s="104"/>
      <c r="J578"/>
    </row>
    <row r="579" spans="6:10" x14ac:dyDescent="0.35">
      <c r="F579" s="300"/>
      <c r="I579" s="104"/>
      <c r="J579"/>
    </row>
    <row r="580" spans="6:10" x14ac:dyDescent="0.35">
      <c r="F580" s="300"/>
      <c r="I580" s="104"/>
      <c r="J580"/>
    </row>
    <row r="581" spans="6:10" x14ac:dyDescent="0.35">
      <c r="F581" s="300"/>
      <c r="I581" s="104"/>
      <c r="J581"/>
    </row>
    <row r="582" spans="6:10" x14ac:dyDescent="0.35">
      <c r="F582" s="300"/>
      <c r="I582" s="104"/>
      <c r="J582"/>
    </row>
    <row r="583" spans="6:10" x14ac:dyDescent="0.35">
      <c r="F583" s="300"/>
      <c r="I583" s="104"/>
      <c r="J583"/>
    </row>
    <row r="584" spans="6:10" x14ac:dyDescent="0.35">
      <c r="F584" s="300"/>
      <c r="I584" s="104"/>
      <c r="J584"/>
    </row>
    <row r="585" spans="6:10" x14ac:dyDescent="0.35">
      <c r="F585" s="300"/>
      <c r="I585" s="104"/>
      <c r="J585"/>
    </row>
    <row r="586" spans="6:10" x14ac:dyDescent="0.35">
      <c r="F586" s="300"/>
      <c r="I586" s="104"/>
      <c r="J586"/>
    </row>
    <row r="587" spans="6:10" x14ac:dyDescent="0.35">
      <c r="F587" s="300"/>
      <c r="I587" s="104"/>
      <c r="J587"/>
    </row>
    <row r="588" spans="6:10" x14ac:dyDescent="0.35">
      <c r="F588" s="300"/>
      <c r="I588" s="104"/>
      <c r="J588"/>
    </row>
    <row r="589" spans="6:10" x14ac:dyDescent="0.35">
      <c r="F589" s="300"/>
      <c r="I589" s="104"/>
      <c r="J589"/>
    </row>
    <row r="590" spans="6:10" x14ac:dyDescent="0.35">
      <c r="F590" s="300"/>
      <c r="I590" s="104"/>
      <c r="J590"/>
    </row>
    <row r="591" spans="6:10" x14ac:dyDescent="0.35">
      <c r="F591" s="300"/>
      <c r="I591" s="104"/>
      <c r="J591"/>
    </row>
    <row r="592" spans="6:10" x14ac:dyDescent="0.35">
      <c r="F592" s="300"/>
      <c r="I592" s="104"/>
      <c r="J592"/>
    </row>
    <row r="593" spans="6:10" x14ac:dyDescent="0.35">
      <c r="F593" s="300"/>
      <c r="I593" s="104"/>
      <c r="J593"/>
    </row>
    <row r="594" spans="6:10" x14ac:dyDescent="0.35">
      <c r="F594" s="300"/>
      <c r="I594" s="104"/>
      <c r="J594"/>
    </row>
    <row r="595" spans="6:10" x14ac:dyDescent="0.35">
      <c r="F595" s="300"/>
      <c r="I595" s="104"/>
      <c r="J595"/>
    </row>
    <row r="596" spans="6:10" x14ac:dyDescent="0.35">
      <c r="F596" s="300"/>
      <c r="I596" s="104"/>
      <c r="J596"/>
    </row>
    <row r="597" spans="6:10" x14ac:dyDescent="0.35">
      <c r="F597" s="300"/>
      <c r="I597" s="104"/>
      <c r="J597"/>
    </row>
    <row r="598" spans="6:10" x14ac:dyDescent="0.35">
      <c r="F598" s="300"/>
      <c r="I598" s="104"/>
      <c r="J598"/>
    </row>
    <row r="599" spans="6:10" x14ac:dyDescent="0.35">
      <c r="F599" s="300"/>
      <c r="I599" s="104"/>
      <c r="J599"/>
    </row>
    <row r="600" spans="6:10" x14ac:dyDescent="0.35">
      <c r="F600" s="300"/>
      <c r="I600" s="104"/>
      <c r="J600"/>
    </row>
    <row r="601" spans="6:10" x14ac:dyDescent="0.35">
      <c r="F601" s="300"/>
      <c r="I601" s="104"/>
      <c r="J601"/>
    </row>
    <row r="602" spans="6:10" x14ac:dyDescent="0.35">
      <c r="F602" s="300"/>
      <c r="I602" s="104"/>
      <c r="J602"/>
    </row>
    <row r="603" spans="6:10" x14ac:dyDescent="0.35">
      <c r="F603" s="300"/>
      <c r="I603" s="104"/>
      <c r="J603"/>
    </row>
    <row r="604" spans="6:10" x14ac:dyDescent="0.35">
      <c r="F604" s="300"/>
      <c r="I604" s="104"/>
      <c r="J604"/>
    </row>
    <row r="605" spans="6:10" x14ac:dyDescent="0.35">
      <c r="F605" s="300"/>
      <c r="I605" s="104"/>
      <c r="J605"/>
    </row>
    <row r="606" spans="6:10" x14ac:dyDescent="0.35">
      <c r="F606" s="300"/>
      <c r="I606" s="104"/>
      <c r="J606"/>
    </row>
    <row r="607" spans="6:10" x14ac:dyDescent="0.35">
      <c r="F607" s="300"/>
      <c r="I607" s="104"/>
      <c r="J607"/>
    </row>
    <row r="608" spans="6:10" x14ac:dyDescent="0.35">
      <c r="F608" s="300"/>
      <c r="I608" s="104"/>
      <c r="J608"/>
    </row>
    <row r="609" spans="6:10" x14ac:dyDescent="0.35">
      <c r="F609" s="300"/>
      <c r="I609" s="104"/>
      <c r="J609"/>
    </row>
    <row r="610" spans="6:10" x14ac:dyDescent="0.35">
      <c r="F610" s="300"/>
      <c r="I610" s="104"/>
      <c r="J610"/>
    </row>
    <row r="611" spans="6:10" x14ac:dyDescent="0.35">
      <c r="F611" s="300"/>
      <c r="I611" s="104"/>
      <c r="J611"/>
    </row>
    <row r="612" spans="6:10" x14ac:dyDescent="0.35">
      <c r="F612" s="300"/>
      <c r="I612" s="104"/>
      <c r="J612"/>
    </row>
    <row r="613" spans="6:10" x14ac:dyDescent="0.35">
      <c r="F613" s="300"/>
      <c r="I613" s="104"/>
      <c r="J613"/>
    </row>
    <row r="614" spans="6:10" x14ac:dyDescent="0.35">
      <c r="F614" s="300"/>
      <c r="I614" s="104"/>
      <c r="J614"/>
    </row>
    <row r="615" spans="6:10" x14ac:dyDescent="0.35">
      <c r="F615" s="300"/>
      <c r="I615" s="104"/>
      <c r="J615"/>
    </row>
    <row r="616" spans="6:10" x14ac:dyDescent="0.35">
      <c r="F616" s="300"/>
      <c r="I616" s="104"/>
      <c r="J616"/>
    </row>
    <row r="617" spans="6:10" x14ac:dyDescent="0.35">
      <c r="F617" s="300"/>
      <c r="I617" s="104"/>
      <c r="J617"/>
    </row>
    <row r="618" spans="6:10" x14ac:dyDescent="0.35">
      <c r="F618" s="300"/>
      <c r="I618" s="104"/>
      <c r="J618"/>
    </row>
    <row r="619" spans="6:10" x14ac:dyDescent="0.35">
      <c r="F619" s="300"/>
      <c r="I619" s="104"/>
      <c r="J619"/>
    </row>
    <row r="620" spans="6:10" x14ac:dyDescent="0.35">
      <c r="F620" s="300"/>
      <c r="I620" s="104"/>
      <c r="J620"/>
    </row>
    <row r="621" spans="6:10" x14ac:dyDescent="0.35">
      <c r="F621" s="300"/>
      <c r="I621" s="104"/>
      <c r="J621"/>
    </row>
    <row r="622" spans="6:10" x14ac:dyDescent="0.35">
      <c r="F622" s="300"/>
      <c r="I622" s="104"/>
      <c r="J622"/>
    </row>
    <row r="623" spans="6:10" x14ac:dyDescent="0.35">
      <c r="F623" s="300"/>
      <c r="I623" s="104"/>
      <c r="J623"/>
    </row>
    <row r="624" spans="6:10" x14ac:dyDescent="0.35">
      <c r="F624" s="300"/>
      <c r="I624" s="104"/>
      <c r="J624"/>
    </row>
    <row r="625" spans="6:10" x14ac:dyDescent="0.35">
      <c r="F625" s="300"/>
      <c r="I625" s="104"/>
      <c r="J625"/>
    </row>
    <row r="626" spans="6:10" x14ac:dyDescent="0.35">
      <c r="F626" s="300"/>
      <c r="I626" s="104"/>
      <c r="J626"/>
    </row>
    <row r="627" spans="6:10" x14ac:dyDescent="0.35">
      <c r="F627" s="300"/>
      <c r="I627" s="104"/>
      <c r="J627"/>
    </row>
    <row r="628" spans="6:10" x14ac:dyDescent="0.35">
      <c r="F628" s="300"/>
      <c r="I628" s="104"/>
      <c r="J628"/>
    </row>
    <row r="629" spans="6:10" x14ac:dyDescent="0.35">
      <c r="F629" s="300"/>
      <c r="I629" s="104"/>
      <c r="J629"/>
    </row>
    <row r="630" spans="6:10" x14ac:dyDescent="0.35">
      <c r="F630" s="300"/>
      <c r="I630" s="104"/>
      <c r="J630"/>
    </row>
    <row r="631" spans="6:10" x14ac:dyDescent="0.35">
      <c r="F631" s="300"/>
      <c r="I631" s="104"/>
      <c r="J631"/>
    </row>
    <row r="632" spans="6:10" x14ac:dyDescent="0.35">
      <c r="F632" s="300"/>
      <c r="I632" s="104"/>
      <c r="J632"/>
    </row>
    <row r="633" spans="6:10" x14ac:dyDescent="0.35">
      <c r="F633" s="300"/>
      <c r="I633" s="104"/>
      <c r="J633"/>
    </row>
    <row r="634" spans="6:10" x14ac:dyDescent="0.35">
      <c r="F634" s="300"/>
      <c r="I634" s="104"/>
      <c r="J634"/>
    </row>
    <row r="635" spans="6:10" x14ac:dyDescent="0.35">
      <c r="F635" s="300"/>
      <c r="I635" s="104"/>
      <c r="J635"/>
    </row>
    <row r="636" spans="6:10" x14ac:dyDescent="0.35">
      <c r="F636" s="300"/>
      <c r="I636" s="104"/>
      <c r="J636"/>
    </row>
    <row r="637" spans="6:10" x14ac:dyDescent="0.35">
      <c r="F637" s="300"/>
      <c r="I637" s="104"/>
      <c r="J637"/>
    </row>
    <row r="638" spans="6:10" x14ac:dyDescent="0.35">
      <c r="F638" s="300"/>
      <c r="I638" s="104"/>
      <c r="J638"/>
    </row>
    <row r="639" spans="6:10" x14ac:dyDescent="0.35">
      <c r="F639" s="300"/>
      <c r="I639" s="104"/>
      <c r="J639"/>
    </row>
    <row r="640" spans="6:10" x14ac:dyDescent="0.35">
      <c r="F640" s="300"/>
      <c r="I640" s="104"/>
      <c r="J640"/>
    </row>
    <row r="641" spans="6:10" x14ac:dyDescent="0.35">
      <c r="F641" s="300"/>
      <c r="I641" s="104"/>
      <c r="J641"/>
    </row>
    <row r="642" spans="6:10" x14ac:dyDescent="0.35">
      <c r="F642" s="300"/>
      <c r="I642" s="104"/>
      <c r="J642"/>
    </row>
    <row r="643" spans="6:10" x14ac:dyDescent="0.35">
      <c r="F643" s="300"/>
      <c r="I643" s="104"/>
      <c r="J643"/>
    </row>
    <row r="644" spans="6:10" x14ac:dyDescent="0.35">
      <c r="F644" s="300"/>
      <c r="I644" s="104"/>
      <c r="J644"/>
    </row>
    <row r="645" spans="6:10" x14ac:dyDescent="0.35">
      <c r="F645" s="300"/>
      <c r="I645" s="104"/>
      <c r="J645"/>
    </row>
    <row r="646" spans="6:10" x14ac:dyDescent="0.35">
      <c r="F646" s="300"/>
      <c r="I646" s="104"/>
      <c r="J646"/>
    </row>
    <row r="647" spans="6:10" x14ac:dyDescent="0.35">
      <c r="F647" s="300"/>
      <c r="I647" s="104"/>
      <c r="J647"/>
    </row>
    <row r="648" spans="6:10" x14ac:dyDescent="0.35">
      <c r="F648" s="300"/>
      <c r="I648" s="104"/>
      <c r="J648"/>
    </row>
    <row r="649" spans="6:10" x14ac:dyDescent="0.35">
      <c r="F649" s="300"/>
      <c r="I649" s="104"/>
      <c r="J649"/>
    </row>
    <row r="650" spans="6:10" x14ac:dyDescent="0.35">
      <c r="F650" s="300"/>
      <c r="I650" s="104"/>
      <c r="J650"/>
    </row>
    <row r="651" spans="6:10" x14ac:dyDescent="0.35">
      <c r="F651" s="300"/>
      <c r="I651" s="104"/>
      <c r="J651"/>
    </row>
    <row r="652" spans="6:10" x14ac:dyDescent="0.35">
      <c r="F652" s="300"/>
      <c r="I652" s="104"/>
      <c r="J652"/>
    </row>
    <row r="653" spans="6:10" x14ac:dyDescent="0.35">
      <c r="F653" s="300"/>
      <c r="I653" s="104"/>
      <c r="J653"/>
    </row>
    <row r="654" spans="6:10" x14ac:dyDescent="0.35">
      <c r="F654" s="300"/>
      <c r="I654" s="104"/>
      <c r="J654"/>
    </row>
    <row r="655" spans="6:10" x14ac:dyDescent="0.35">
      <c r="F655" s="300"/>
      <c r="I655" s="104"/>
      <c r="J655"/>
    </row>
    <row r="656" spans="6:10" x14ac:dyDescent="0.35">
      <c r="F656" s="300"/>
      <c r="I656" s="104"/>
      <c r="J656"/>
    </row>
    <row r="657" spans="6:10" x14ac:dyDescent="0.35">
      <c r="F657" s="300"/>
      <c r="I657" s="104"/>
      <c r="J657"/>
    </row>
    <row r="658" spans="6:10" x14ac:dyDescent="0.35">
      <c r="F658" s="300"/>
      <c r="I658" s="104"/>
      <c r="J658"/>
    </row>
    <row r="659" spans="6:10" x14ac:dyDescent="0.35">
      <c r="F659" s="300"/>
      <c r="I659" s="104"/>
      <c r="J659"/>
    </row>
    <row r="660" spans="6:10" x14ac:dyDescent="0.35">
      <c r="F660" s="300"/>
      <c r="I660" s="104"/>
      <c r="J660"/>
    </row>
    <row r="661" spans="6:10" x14ac:dyDescent="0.35">
      <c r="F661" s="300"/>
      <c r="I661" s="104"/>
      <c r="J661"/>
    </row>
    <row r="662" spans="6:10" x14ac:dyDescent="0.35">
      <c r="F662" s="300"/>
      <c r="I662" s="104"/>
      <c r="J662"/>
    </row>
    <row r="663" spans="6:10" x14ac:dyDescent="0.35">
      <c r="F663" s="300"/>
      <c r="I663" s="104"/>
      <c r="J663"/>
    </row>
    <row r="664" spans="6:10" x14ac:dyDescent="0.35">
      <c r="F664" s="300"/>
      <c r="I664" s="104"/>
      <c r="J664"/>
    </row>
    <row r="665" spans="6:10" x14ac:dyDescent="0.35">
      <c r="F665" s="300"/>
      <c r="I665" s="104"/>
      <c r="J665"/>
    </row>
    <row r="666" spans="6:10" x14ac:dyDescent="0.35">
      <c r="F666" s="300"/>
      <c r="I666" s="104"/>
      <c r="J666"/>
    </row>
    <row r="667" spans="6:10" x14ac:dyDescent="0.35">
      <c r="F667" s="300"/>
      <c r="I667" s="104"/>
      <c r="J667"/>
    </row>
    <row r="668" spans="6:10" x14ac:dyDescent="0.35">
      <c r="F668" s="300"/>
      <c r="I668" s="104"/>
      <c r="J668"/>
    </row>
    <row r="669" spans="6:10" x14ac:dyDescent="0.35">
      <c r="F669" s="300"/>
      <c r="I669" s="104"/>
      <c r="J669"/>
    </row>
    <row r="670" spans="6:10" x14ac:dyDescent="0.35">
      <c r="F670" s="300"/>
      <c r="I670" s="104"/>
      <c r="J670"/>
    </row>
    <row r="671" spans="6:10" x14ac:dyDescent="0.35">
      <c r="F671" s="300"/>
      <c r="I671" s="104"/>
      <c r="J671"/>
    </row>
    <row r="672" spans="6:10" x14ac:dyDescent="0.35">
      <c r="F672" s="300"/>
      <c r="I672" s="104"/>
      <c r="J672"/>
    </row>
    <row r="673" spans="6:10" x14ac:dyDescent="0.35">
      <c r="F673" s="300"/>
      <c r="I673" s="104"/>
      <c r="J673"/>
    </row>
    <row r="674" spans="6:10" x14ac:dyDescent="0.35">
      <c r="F674" s="300"/>
      <c r="I674" s="104"/>
      <c r="J674"/>
    </row>
    <row r="675" spans="6:10" x14ac:dyDescent="0.35">
      <c r="F675" s="300"/>
      <c r="I675" s="104"/>
      <c r="J675"/>
    </row>
    <row r="676" spans="6:10" x14ac:dyDescent="0.35">
      <c r="F676" s="300"/>
      <c r="I676" s="104"/>
      <c r="J676"/>
    </row>
    <row r="677" spans="6:10" x14ac:dyDescent="0.35">
      <c r="F677" s="300"/>
      <c r="I677" s="104"/>
      <c r="J677"/>
    </row>
    <row r="678" spans="6:10" x14ac:dyDescent="0.35">
      <c r="F678" s="300"/>
      <c r="I678" s="104"/>
      <c r="J678"/>
    </row>
    <row r="679" spans="6:10" x14ac:dyDescent="0.35">
      <c r="F679" s="300"/>
      <c r="I679" s="104"/>
      <c r="J679"/>
    </row>
    <row r="680" spans="6:10" x14ac:dyDescent="0.35">
      <c r="F680" s="300"/>
      <c r="I680" s="104"/>
      <c r="J680"/>
    </row>
    <row r="681" spans="6:10" x14ac:dyDescent="0.35">
      <c r="F681" s="300"/>
      <c r="I681" s="104"/>
      <c r="J681"/>
    </row>
    <row r="682" spans="6:10" x14ac:dyDescent="0.35">
      <c r="F682" s="300"/>
      <c r="I682" s="104"/>
      <c r="J682"/>
    </row>
    <row r="683" spans="6:10" x14ac:dyDescent="0.35">
      <c r="F683" s="300"/>
      <c r="I683" s="104"/>
      <c r="J683"/>
    </row>
    <row r="684" spans="6:10" x14ac:dyDescent="0.35">
      <c r="F684" s="300"/>
      <c r="I684" s="104"/>
      <c r="J684"/>
    </row>
    <row r="685" spans="6:10" x14ac:dyDescent="0.35">
      <c r="F685" s="300"/>
      <c r="I685" s="104"/>
      <c r="J685"/>
    </row>
    <row r="686" spans="6:10" x14ac:dyDescent="0.35">
      <c r="F686" s="300"/>
      <c r="I686" s="104"/>
      <c r="J686"/>
    </row>
    <row r="687" spans="6:10" x14ac:dyDescent="0.35">
      <c r="F687" s="300"/>
      <c r="I687" s="104"/>
      <c r="J687"/>
    </row>
    <row r="688" spans="6:10" x14ac:dyDescent="0.35">
      <c r="F688" s="300"/>
      <c r="I688" s="104"/>
      <c r="J688"/>
    </row>
    <row r="689" spans="6:10" x14ac:dyDescent="0.35">
      <c r="F689" s="300"/>
      <c r="I689" s="104"/>
      <c r="J689"/>
    </row>
    <row r="690" spans="6:10" x14ac:dyDescent="0.35">
      <c r="F690" s="300"/>
      <c r="I690" s="104"/>
      <c r="J690"/>
    </row>
    <row r="691" spans="6:10" x14ac:dyDescent="0.35">
      <c r="F691" s="300"/>
      <c r="I691" s="104"/>
      <c r="J691"/>
    </row>
    <row r="692" spans="6:10" x14ac:dyDescent="0.35">
      <c r="F692" s="300"/>
      <c r="I692" s="104"/>
      <c r="J692"/>
    </row>
    <row r="693" spans="6:10" x14ac:dyDescent="0.35">
      <c r="F693" s="300"/>
      <c r="I693" s="104"/>
      <c r="J693"/>
    </row>
    <row r="694" spans="6:10" x14ac:dyDescent="0.35">
      <c r="F694" s="300"/>
      <c r="I694" s="104"/>
      <c r="J694"/>
    </row>
    <row r="695" spans="6:10" x14ac:dyDescent="0.35">
      <c r="F695" s="300"/>
      <c r="I695" s="104"/>
      <c r="J695"/>
    </row>
    <row r="696" spans="6:10" x14ac:dyDescent="0.35">
      <c r="F696" s="300"/>
      <c r="I696" s="104"/>
      <c r="J696"/>
    </row>
    <row r="697" spans="6:10" x14ac:dyDescent="0.35">
      <c r="F697" s="300"/>
      <c r="I697" s="104"/>
      <c r="J697"/>
    </row>
    <row r="698" spans="6:10" x14ac:dyDescent="0.35">
      <c r="F698" s="300"/>
      <c r="I698" s="104"/>
      <c r="J698"/>
    </row>
    <row r="699" spans="6:10" x14ac:dyDescent="0.35">
      <c r="F699" s="300"/>
      <c r="I699" s="104"/>
      <c r="J699"/>
    </row>
    <row r="700" spans="6:10" x14ac:dyDescent="0.35">
      <c r="F700" s="300"/>
      <c r="I700" s="104"/>
      <c r="J700"/>
    </row>
    <row r="701" spans="6:10" x14ac:dyDescent="0.35">
      <c r="F701" s="300"/>
      <c r="I701" s="104"/>
      <c r="J701"/>
    </row>
    <row r="702" spans="6:10" x14ac:dyDescent="0.35">
      <c r="F702" s="300"/>
      <c r="I702" s="104"/>
      <c r="J702"/>
    </row>
    <row r="703" spans="6:10" x14ac:dyDescent="0.35">
      <c r="F703" s="300"/>
      <c r="I703" s="104"/>
      <c r="J703"/>
    </row>
    <row r="704" spans="6:10" x14ac:dyDescent="0.35">
      <c r="F704" s="300"/>
      <c r="I704" s="104"/>
      <c r="J704"/>
    </row>
    <row r="705" spans="6:10" x14ac:dyDescent="0.35">
      <c r="F705" s="300"/>
      <c r="I705" s="104"/>
      <c r="J705"/>
    </row>
    <row r="706" spans="6:10" x14ac:dyDescent="0.35">
      <c r="F706" s="300"/>
      <c r="I706" s="104"/>
      <c r="J706"/>
    </row>
    <row r="707" spans="6:10" x14ac:dyDescent="0.35">
      <c r="F707" s="300"/>
      <c r="I707" s="104"/>
      <c r="J707"/>
    </row>
    <row r="708" spans="6:10" x14ac:dyDescent="0.35">
      <c r="F708" s="300"/>
      <c r="I708" s="104"/>
      <c r="J708"/>
    </row>
    <row r="709" spans="6:10" x14ac:dyDescent="0.35">
      <c r="F709" s="300"/>
      <c r="I709" s="104"/>
      <c r="J709"/>
    </row>
    <row r="710" spans="6:10" x14ac:dyDescent="0.35">
      <c r="F710" s="300"/>
      <c r="I710" s="104"/>
      <c r="J710"/>
    </row>
    <row r="711" spans="6:10" x14ac:dyDescent="0.35">
      <c r="F711" s="300"/>
      <c r="I711" s="104"/>
      <c r="J711"/>
    </row>
    <row r="712" spans="6:10" x14ac:dyDescent="0.35">
      <c r="F712" s="300"/>
      <c r="I712" s="104"/>
      <c r="J712"/>
    </row>
    <row r="713" spans="6:10" x14ac:dyDescent="0.35">
      <c r="F713" s="300"/>
      <c r="I713" s="104"/>
      <c r="J713"/>
    </row>
    <row r="714" spans="6:10" x14ac:dyDescent="0.35">
      <c r="F714" s="300"/>
      <c r="I714" s="104"/>
      <c r="J714"/>
    </row>
    <row r="715" spans="6:10" x14ac:dyDescent="0.35">
      <c r="F715" s="300"/>
      <c r="I715" s="104"/>
      <c r="J715"/>
    </row>
    <row r="716" spans="6:10" x14ac:dyDescent="0.35">
      <c r="F716" s="300"/>
      <c r="I716" s="104"/>
      <c r="J716"/>
    </row>
    <row r="717" spans="6:10" x14ac:dyDescent="0.35">
      <c r="F717" s="300"/>
      <c r="I717" s="104"/>
      <c r="J717"/>
    </row>
    <row r="718" spans="6:10" x14ac:dyDescent="0.35">
      <c r="F718" s="300"/>
      <c r="I718" s="104"/>
      <c r="J718"/>
    </row>
    <row r="719" spans="6:10" x14ac:dyDescent="0.35">
      <c r="F719" s="300"/>
      <c r="I719" s="104"/>
      <c r="J719"/>
    </row>
    <row r="720" spans="6:10" x14ac:dyDescent="0.35">
      <c r="F720" s="300"/>
      <c r="I720" s="104"/>
      <c r="J720"/>
    </row>
    <row r="721" spans="6:10" x14ac:dyDescent="0.35">
      <c r="F721" s="300"/>
      <c r="I721" s="104"/>
      <c r="J721"/>
    </row>
    <row r="722" spans="6:10" x14ac:dyDescent="0.35">
      <c r="F722" s="300"/>
      <c r="I722" s="104"/>
      <c r="J722"/>
    </row>
    <row r="723" spans="6:10" x14ac:dyDescent="0.35">
      <c r="F723" s="300"/>
      <c r="I723" s="104"/>
      <c r="J723"/>
    </row>
    <row r="724" spans="6:10" x14ac:dyDescent="0.35">
      <c r="F724" s="300"/>
      <c r="I724" s="104"/>
      <c r="J724"/>
    </row>
    <row r="725" spans="6:10" x14ac:dyDescent="0.35">
      <c r="F725" s="300"/>
      <c r="I725" s="104"/>
      <c r="J725"/>
    </row>
    <row r="726" spans="6:10" x14ac:dyDescent="0.35">
      <c r="F726" s="300"/>
      <c r="I726" s="104"/>
      <c r="J726"/>
    </row>
    <row r="727" spans="6:10" x14ac:dyDescent="0.35">
      <c r="F727" s="300"/>
      <c r="I727" s="104"/>
      <c r="J727"/>
    </row>
    <row r="728" spans="6:10" x14ac:dyDescent="0.35">
      <c r="F728" s="300"/>
      <c r="I728" s="104"/>
      <c r="J728"/>
    </row>
    <row r="729" spans="6:10" x14ac:dyDescent="0.35">
      <c r="F729" s="300"/>
      <c r="I729" s="104"/>
      <c r="J729"/>
    </row>
    <row r="730" spans="6:10" x14ac:dyDescent="0.35">
      <c r="F730" s="300"/>
      <c r="I730" s="104"/>
      <c r="J730"/>
    </row>
    <row r="731" spans="6:10" x14ac:dyDescent="0.35">
      <c r="F731" s="300"/>
      <c r="I731" s="104"/>
      <c r="J731"/>
    </row>
    <row r="732" spans="6:10" x14ac:dyDescent="0.35">
      <c r="F732" s="300"/>
      <c r="I732" s="104"/>
      <c r="J732"/>
    </row>
    <row r="733" spans="6:10" x14ac:dyDescent="0.35">
      <c r="F733" s="300"/>
      <c r="I733" s="104"/>
      <c r="J733"/>
    </row>
    <row r="734" spans="6:10" x14ac:dyDescent="0.35">
      <c r="F734" s="300"/>
      <c r="I734" s="104"/>
      <c r="J734"/>
    </row>
    <row r="735" spans="6:10" x14ac:dyDescent="0.35">
      <c r="F735" s="300"/>
      <c r="I735" s="104"/>
      <c r="J735"/>
    </row>
    <row r="736" spans="6:10" x14ac:dyDescent="0.35">
      <c r="F736" s="300"/>
      <c r="I736" s="104"/>
      <c r="J736"/>
    </row>
    <row r="737" spans="6:10" x14ac:dyDescent="0.35">
      <c r="F737" s="300"/>
      <c r="I737" s="104"/>
      <c r="J737"/>
    </row>
    <row r="738" spans="6:10" x14ac:dyDescent="0.35">
      <c r="F738" s="300"/>
      <c r="I738" s="104"/>
      <c r="J738"/>
    </row>
    <row r="739" spans="6:10" x14ac:dyDescent="0.35">
      <c r="F739" s="300"/>
      <c r="I739" s="104"/>
      <c r="J739"/>
    </row>
    <row r="740" spans="6:10" x14ac:dyDescent="0.35">
      <c r="F740" s="300"/>
      <c r="I740" s="104"/>
      <c r="J740"/>
    </row>
    <row r="741" spans="6:10" x14ac:dyDescent="0.35">
      <c r="F741" s="300"/>
      <c r="I741" s="104"/>
      <c r="J741"/>
    </row>
    <row r="742" spans="6:10" x14ac:dyDescent="0.35">
      <c r="F742" s="300"/>
      <c r="I742" s="104"/>
      <c r="J742"/>
    </row>
    <row r="743" spans="6:10" x14ac:dyDescent="0.35">
      <c r="F743" s="300"/>
      <c r="I743" s="104"/>
      <c r="J743"/>
    </row>
    <row r="744" spans="6:10" x14ac:dyDescent="0.35">
      <c r="F744" s="300"/>
      <c r="I744" s="104"/>
      <c r="J744"/>
    </row>
    <row r="745" spans="6:10" x14ac:dyDescent="0.35">
      <c r="F745" s="300"/>
      <c r="I745" s="104"/>
      <c r="J745"/>
    </row>
    <row r="746" spans="6:10" x14ac:dyDescent="0.35">
      <c r="F746" s="300"/>
      <c r="I746" s="104"/>
      <c r="J746"/>
    </row>
    <row r="747" spans="6:10" x14ac:dyDescent="0.35">
      <c r="F747" s="300"/>
      <c r="I747" s="104"/>
      <c r="J747"/>
    </row>
    <row r="748" spans="6:10" x14ac:dyDescent="0.35">
      <c r="F748" s="300"/>
      <c r="I748" s="104"/>
      <c r="J748"/>
    </row>
    <row r="749" spans="6:10" x14ac:dyDescent="0.35">
      <c r="F749" s="300"/>
      <c r="I749" s="104"/>
      <c r="J749"/>
    </row>
    <row r="750" spans="6:10" x14ac:dyDescent="0.35">
      <c r="F750" s="300"/>
      <c r="I750" s="104"/>
      <c r="J750"/>
    </row>
    <row r="751" spans="6:10" x14ac:dyDescent="0.35">
      <c r="F751" s="300"/>
      <c r="I751" s="104"/>
      <c r="J751"/>
    </row>
    <row r="752" spans="6:10" x14ac:dyDescent="0.35">
      <c r="F752" s="300"/>
      <c r="I752" s="104"/>
      <c r="J752"/>
    </row>
    <row r="753" spans="6:10" x14ac:dyDescent="0.35">
      <c r="F753" s="300"/>
      <c r="I753" s="104"/>
      <c r="J753"/>
    </row>
    <row r="754" spans="6:10" x14ac:dyDescent="0.35">
      <c r="F754" s="300"/>
      <c r="I754" s="104"/>
      <c r="J754"/>
    </row>
    <row r="755" spans="6:10" x14ac:dyDescent="0.35">
      <c r="F755" s="300"/>
      <c r="I755" s="104"/>
      <c r="J755"/>
    </row>
    <row r="756" spans="6:10" x14ac:dyDescent="0.35">
      <c r="F756" s="300"/>
      <c r="I756" s="104"/>
      <c r="J756"/>
    </row>
    <row r="757" spans="6:10" x14ac:dyDescent="0.35">
      <c r="F757" s="300"/>
      <c r="I757" s="104"/>
      <c r="J757"/>
    </row>
    <row r="758" spans="6:10" x14ac:dyDescent="0.35">
      <c r="F758" s="300"/>
      <c r="I758" s="104"/>
      <c r="J758"/>
    </row>
    <row r="759" spans="6:10" x14ac:dyDescent="0.35">
      <c r="F759" s="300"/>
      <c r="I759" s="104"/>
      <c r="J759"/>
    </row>
    <row r="760" spans="6:10" x14ac:dyDescent="0.35">
      <c r="F760" s="300"/>
      <c r="I760" s="104"/>
      <c r="J760"/>
    </row>
    <row r="761" spans="6:10" x14ac:dyDescent="0.35">
      <c r="F761" s="300"/>
      <c r="I761" s="104"/>
      <c r="J761"/>
    </row>
    <row r="762" spans="6:10" x14ac:dyDescent="0.35">
      <c r="F762" s="300"/>
      <c r="I762" s="104"/>
      <c r="J762"/>
    </row>
    <row r="763" spans="6:10" x14ac:dyDescent="0.35">
      <c r="F763" s="300"/>
      <c r="I763" s="104"/>
      <c r="J763"/>
    </row>
    <row r="764" spans="6:10" x14ac:dyDescent="0.35">
      <c r="F764" s="300"/>
      <c r="I764" s="104"/>
      <c r="J764"/>
    </row>
    <row r="765" spans="6:10" x14ac:dyDescent="0.35">
      <c r="F765" s="300"/>
      <c r="I765" s="104"/>
      <c r="J765"/>
    </row>
    <row r="766" spans="6:10" x14ac:dyDescent="0.35">
      <c r="F766" s="300"/>
      <c r="I766" s="104"/>
      <c r="J766"/>
    </row>
    <row r="767" spans="6:10" x14ac:dyDescent="0.35">
      <c r="F767" s="300"/>
      <c r="I767" s="104"/>
      <c r="J767"/>
    </row>
    <row r="768" spans="6:10" x14ac:dyDescent="0.35">
      <c r="F768" s="300"/>
      <c r="I768" s="104"/>
      <c r="J768"/>
    </row>
    <row r="769" spans="6:10" x14ac:dyDescent="0.35">
      <c r="F769" s="300"/>
      <c r="I769" s="104"/>
      <c r="J769"/>
    </row>
    <row r="770" spans="6:10" x14ac:dyDescent="0.35">
      <c r="F770" s="300"/>
      <c r="I770" s="104"/>
      <c r="J770"/>
    </row>
    <row r="771" spans="6:10" x14ac:dyDescent="0.35">
      <c r="F771" s="300"/>
      <c r="I771" s="104"/>
      <c r="J771"/>
    </row>
    <row r="772" spans="6:10" x14ac:dyDescent="0.35">
      <c r="F772" s="300"/>
      <c r="I772" s="104"/>
      <c r="J772"/>
    </row>
    <row r="773" spans="6:10" x14ac:dyDescent="0.35">
      <c r="F773" s="300"/>
      <c r="I773" s="104"/>
      <c r="J773"/>
    </row>
    <row r="774" spans="6:10" x14ac:dyDescent="0.35">
      <c r="F774" s="300"/>
      <c r="I774" s="104"/>
      <c r="J774"/>
    </row>
    <row r="775" spans="6:10" x14ac:dyDescent="0.35">
      <c r="F775" s="300"/>
      <c r="I775" s="104"/>
      <c r="J775"/>
    </row>
    <row r="776" spans="6:10" x14ac:dyDescent="0.35">
      <c r="F776" s="300"/>
      <c r="I776" s="104"/>
      <c r="J776"/>
    </row>
    <row r="777" spans="6:10" x14ac:dyDescent="0.35">
      <c r="F777" s="300"/>
      <c r="I777" s="104"/>
      <c r="J777"/>
    </row>
    <row r="778" spans="6:10" x14ac:dyDescent="0.35">
      <c r="F778" s="300"/>
      <c r="I778" s="104"/>
      <c r="J778"/>
    </row>
    <row r="779" spans="6:10" x14ac:dyDescent="0.35">
      <c r="F779" s="300"/>
      <c r="I779" s="104"/>
      <c r="J779"/>
    </row>
    <row r="780" spans="6:10" x14ac:dyDescent="0.35">
      <c r="F780" s="300"/>
      <c r="I780" s="104"/>
      <c r="J780"/>
    </row>
    <row r="781" spans="6:10" x14ac:dyDescent="0.35">
      <c r="F781" s="300"/>
      <c r="I781" s="104"/>
      <c r="J781"/>
    </row>
    <row r="782" spans="6:10" x14ac:dyDescent="0.35">
      <c r="F782" s="300"/>
      <c r="I782" s="104"/>
      <c r="J782"/>
    </row>
    <row r="783" spans="6:10" x14ac:dyDescent="0.35">
      <c r="F783" s="300"/>
      <c r="I783" s="104"/>
      <c r="J783"/>
    </row>
    <row r="784" spans="6:10" x14ac:dyDescent="0.35">
      <c r="F784" s="300"/>
      <c r="I784" s="104"/>
      <c r="J784"/>
    </row>
    <row r="785" spans="6:10" x14ac:dyDescent="0.35">
      <c r="F785" s="300"/>
      <c r="I785" s="104"/>
      <c r="J785"/>
    </row>
    <row r="786" spans="6:10" x14ac:dyDescent="0.35">
      <c r="F786" s="300"/>
      <c r="I786" s="104"/>
      <c r="J786"/>
    </row>
    <row r="787" spans="6:10" x14ac:dyDescent="0.35">
      <c r="F787" s="300"/>
      <c r="I787" s="104"/>
      <c r="J787"/>
    </row>
    <row r="788" spans="6:10" x14ac:dyDescent="0.35">
      <c r="F788" s="300"/>
      <c r="I788" s="104"/>
      <c r="J788"/>
    </row>
    <row r="789" spans="6:10" x14ac:dyDescent="0.35">
      <c r="F789" s="300"/>
      <c r="I789" s="104"/>
      <c r="J789"/>
    </row>
    <row r="790" spans="6:10" x14ac:dyDescent="0.35">
      <c r="F790" s="300"/>
      <c r="I790" s="104"/>
      <c r="J790"/>
    </row>
    <row r="791" spans="6:10" x14ac:dyDescent="0.35">
      <c r="F791" s="300"/>
      <c r="I791" s="104"/>
      <c r="J791"/>
    </row>
    <row r="792" spans="6:10" x14ac:dyDescent="0.35">
      <c r="F792" s="300"/>
      <c r="I792" s="104"/>
      <c r="J792"/>
    </row>
    <row r="793" spans="6:10" x14ac:dyDescent="0.35">
      <c r="F793" s="300"/>
      <c r="I793" s="104"/>
      <c r="J793"/>
    </row>
    <row r="794" spans="6:10" x14ac:dyDescent="0.35">
      <c r="F794" s="300"/>
      <c r="I794" s="104"/>
      <c r="J794"/>
    </row>
    <row r="795" spans="6:10" x14ac:dyDescent="0.35">
      <c r="F795" s="300"/>
      <c r="I795" s="104"/>
      <c r="J795"/>
    </row>
    <row r="796" spans="6:10" x14ac:dyDescent="0.35">
      <c r="F796" s="300"/>
      <c r="I796" s="104"/>
      <c r="J796"/>
    </row>
    <row r="797" spans="6:10" x14ac:dyDescent="0.35">
      <c r="F797" s="300"/>
      <c r="I797" s="104"/>
      <c r="J797"/>
    </row>
    <row r="798" spans="6:10" x14ac:dyDescent="0.35">
      <c r="F798" s="300"/>
      <c r="I798" s="104"/>
      <c r="J798"/>
    </row>
    <row r="799" spans="6:10" x14ac:dyDescent="0.35">
      <c r="F799" s="300"/>
      <c r="I799" s="104"/>
      <c r="J799"/>
    </row>
    <row r="800" spans="6:10" x14ac:dyDescent="0.35">
      <c r="F800" s="300"/>
      <c r="I800" s="104"/>
      <c r="J800"/>
    </row>
    <row r="801" spans="6:10" x14ac:dyDescent="0.35">
      <c r="F801" s="300"/>
      <c r="I801" s="104"/>
      <c r="J801"/>
    </row>
    <row r="802" spans="6:10" x14ac:dyDescent="0.35">
      <c r="F802" s="300"/>
      <c r="I802" s="104"/>
      <c r="J802"/>
    </row>
    <row r="803" spans="6:10" x14ac:dyDescent="0.35">
      <c r="F803" s="300"/>
      <c r="I803" s="104"/>
      <c r="J803"/>
    </row>
    <row r="804" spans="6:10" x14ac:dyDescent="0.35">
      <c r="F804" s="300"/>
      <c r="I804" s="104"/>
      <c r="J804"/>
    </row>
    <row r="805" spans="6:10" x14ac:dyDescent="0.35">
      <c r="F805" s="300"/>
      <c r="I805" s="104"/>
      <c r="J805"/>
    </row>
    <row r="806" spans="6:10" x14ac:dyDescent="0.35">
      <c r="F806" s="300"/>
      <c r="I806" s="104"/>
      <c r="J806"/>
    </row>
    <row r="807" spans="6:10" x14ac:dyDescent="0.35">
      <c r="F807" s="300"/>
      <c r="I807" s="104"/>
      <c r="J807"/>
    </row>
    <row r="808" spans="6:10" x14ac:dyDescent="0.35">
      <c r="F808" s="300"/>
      <c r="I808" s="104"/>
      <c r="J808"/>
    </row>
    <row r="809" spans="6:10" x14ac:dyDescent="0.35">
      <c r="F809" s="300"/>
      <c r="I809" s="104"/>
      <c r="J809"/>
    </row>
    <row r="810" spans="6:10" x14ac:dyDescent="0.35">
      <c r="F810" s="300"/>
      <c r="I810" s="104"/>
      <c r="J810"/>
    </row>
    <row r="811" spans="6:10" x14ac:dyDescent="0.35">
      <c r="F811" s="300"/>
      <c r="I811" s="104"/>
      <c r="J811"/>
    </row>
    <row r="812" spans="6:10" x14ac:dyDescent="0.35">
      <c r="F812" s="300"/>
      <c r="I812" s="104"/>
      <c r="J812"/>
    </row>
    <row r="813" spans="6:10" x14ac:dyDescent="0.35">
      <c r="F813" s="300"/>
      <c r="I813" s="104"/>
      <c r="J813"/>
    </row>
    <row r="814" spans="6:10" x14ac:dyDescent="0.35">
      <c r="F814" s="300"/>
      <c r="I814" s="104"/>
      <c r="J814"/>
    </row>
    <row r="815" spans="6:10" x14ac:dyDescent="0.35">
      <c r="F815" s="300"/>
      <c r="I815" s="104"/>
      <c r="J815"/>
    </row>
    <row r="816" spans="6:10" x14ac:dyDescent="0.35">
      <c r="F816" s="300"/>
      <c r="I816" s="104"/>
      <c r="J816"/>
    </row>
    <row r="817" spans="6:10" x14ac:dyDescent="0.35">
      <c r="F817" s="300"/>
      <c r="I817" s="104"/>
      <c r="J817"/>
    </row>
    <row r="818" spans="6:10" x14ac:dyDescent="0.35">
      <c r="F818" s="300"/>
      <c r="I818" s="104"/>
      <c r="J818"/>
    </row>
    <row r="819" spans="6:10" x14ac:dyDescent="0.35">
      <c r="F819" s="300"/>
      <c r="I819" s="104"/>
      <c r="J819"/>
    </row>
    <row r="820" spans="6:10" x14ac:dyDescent="0.35">
      <c r="F820" s="300"/>
      <c r="I820" s="104"/>
      <c r="J820"/>
    </row>
    <row r="821" spans="6:10" x14ac:dyDescent="0.35">
      <c r="F821" s="300"/>
      <c r="I821" s="104"/>
      <c r="J821"/>
    </row>
    <row r="822" spans="6:10" x14ac:dyDescent="0.35">
      <c r="F822" s="300"/>
      <c r="I822" s="104"/>
      <c r="J822"/>
    </row>
    <row r="823" spans="6:10" x14ac:dyDescent="0.35">
      <c r="F823" s="300"/>
      <c r="I823" s="104"/>
      <c r="J823"/>
    </row>
    <row r="824" spans="6:10" x14ac:dyDescent="0.35">
      <c r="F824" s="300"/>
      <c r="I824" s="104"/>
      <c r="J824"/>
    </row>
    <row r="825" spans="6:10" x14ac:dyDescent="0.35">
      <c r="F825" s="300"/>
      <c r="I825" s="104"/>
      <c r="J825"/>
    </row>
    <row r="826" spans="6:10" x14ac:dyDescent="0.35">
      <c r="F826" s="300"/>
      <c r="I826" s="104"/>
      <c r="J826"/>
    </row>
    <row r="827" spans="6:10" x14ac:dyDescent="0.35">
      <c r="F827" s="300"/>
      <c r="I827" s="104"/>
      <c r="J827"/>
    </row>
    <row r="828" spans="6:10" x14ac:dyDescent="0.35">
      <c r="F828" s="300"/>
      <c r="I828" s="104"/>
      <c r="J828"/>
    </row>
    <row r="829" spans="6:10" x14ac:dyDescent="0.35">
      <c r="F829" s="300"/>
      <c r="I829" s="104"/>
      <c r="J829"/>
    </row>
    <row r="830" spans="6:10" x14ac:dyDescent="0.35">
      <c r="F830" s="300"/>
      <c r="I830" s="104"/>
      <c r="J830"/>
    </row>
    <row r="831" spans="6:10" x14ac:dyDescent="0.35">
      <c r="F831" s="300"/>
      <c r="I831" s="104"/>
      <c r="J831"/>
    </row>
    <row r="832" spans="6:10" x14ac:dyDescent="0.35">
      <c r="F832" s="300"/>
      <c r="I832" s="104"/>
      <c r="J832"/>
    </row>
    <row r="833" spans="6:10" x14ac:dyDescent="0.35">
      <c r="F833" s="300"/>
      <c r="I833" s="104"/>
      <c r="J833"/>
    </row>
    <row r="834" spans="6:10" x14ac:dyDescent="0.35">
      <c r="F834" s="300"/>
      <c r="I834" s="104"/>
      <c r="J834"/>
    </row>
    <row r="835" spans="6:10" x14ac:dyDescent="0.35">
      <c r="F835" s="300"/>
      <c r="I835" s="104"/>
      <c r="J835"/>
    </row>
    <row r="836" spans="6:10" x14ac:dyDescent="0.35">
      <c r="F836" s="300"/>
      <c r="I836" s="104"/>
      <c r="J836"/>
    </row>
    <row r="837" spans="6:10" x14ac:dyDescent="0.35">
      <c r="F837" s="300"/>
      <c r="I837" s="104"/>
      <c r="J837"/>
    </row>
    <row r="838" spans="6:10" x14ac:dyDescent="0.35">
      <c r="F838" s="300"/>
      <c r="I838" s="104"/>
      <c r="J838"/>
    </row>
    <row r="839" spans="6:10" x14ac:dyDescent="0.35">
      <c r="F839" s="300"/>
      <c r="I839" s="104"/>
      <c r="J839"/>
    </row>
    <row r="840" spans="6:10" x14ac:dyDescent="0.35">
      <c r="F840" s="300"/>
      <c r="I840" s="104"/>
      <c r="J840"/>
    </row>
    <row r="841" spans="6:10" x14ac:dyDescent="0.35">
      <c r="F841" s="300"/>
      <c r="I841" s="104"/>
      <c r="J841"/>
    </row>
    <row r="842" spans="6:10" x14ac:dyDescent="0.35">
      <c r="F842" s="300"/>
      <c r="I842" s="104"/>
      <c r="J842"/>
    </row>
    <row r="843" spans="6:10" x14ac:dyDescent="0.35">
      <c r="F843" s="300"/>
      <c r="I843" s="104"/>
      <c r="J843"/>
    </row>
    <row r="844" spans="6:10" x14ac:dyDescent="0.35">
      <c r="F844" s="300"/>
      <c r="I844" s="104"/>
      <c r="J844"/>
    </row>
    <row r="845" spans="6:10" x14ac:dyDescent="0.35">
      <c r="F845" s="300"/>
      <c r="I845" s="104"/>
      <c r="J845"/>
    </row>
    <row r="846" spans="6:10" x14ac:dyDescent="0.35">
      <c r="F846" s="300"/>
      <c r="I846" s="104"/>
      <c r="J846"/>
    </row>
    <row r="847" spans="6:10" x14ac:dyDescent="0.35">
      <c r="F847" s="300"/>
      <c r="I847" s="104"/>
      <c r="J847"/>
    </row>
    <row r="848" spans="6:10" x14ac:dyDescent="0.35">
      <c r="F848" s="300"/>
      <c r="I848" s="104"/>
      <c r="J848"/>
    </row>
    <row r="849" spans="6:10" x14ac:dyDescent="0.35">
      <c r="F849" s="300"/>
      <c r="I849" s="104"/>
      <c r="J849"/>
    </row>
    <row r="850" spans="6:10" x14ac:dyDescent="0.35">
      <c r="F850" s="300"/>
      <c r="I850" s="104"/>
      <c r="J850"/>
    </row>
    <row r="851" spans="6:10" x14ac:dyDescent="0.35">
      <c r="F851" s="300"/>
      <c r="I851" s="104"/>
      <c r="J851"/>
    </row>
    <row r="852" spans="6:10" x14ac:dyDescent="0.35">
      <c r="F852" s="300"/>
      <c r="I852" s="104"/>
      <c r="J852"/>
    </row>
    <row r="853" spans="6:10" x14ac:dyDescent="0.35">
      <c r="F853" s="300"/>
      <c r="I853" s="104"/>
      <c r="J853"/>
    </row>
    <row r="854" spans="6:10" x14ac:dyDescent="0.35">
      <c r="F854" s="300"/>
      <c r="I854" s="104"/>
      <c r="J854"/>
    </row>
    <row r="855" spans="6:10" x14ac:dyDescent="0.35">
      <c r="F855" s="300"/>
      <c r="I855" s="104"/>
      <c r="J855"/>
    </row>
    <row r="856" spans="6:10" x14ac:dyDescent="0.35">
      <c r="F856" s="300"/>
      <c r="I856" s="104"/>
      <c r="J856"/>
    </row>
    <row r="857" spans="6:10" x14ac:dyDescent="0.35">
      <c r="F857" s="300"/>
      <c r="I857" s="104"/>
      <c r="J857"/>
    </row>
    <row r="858" spans="6:10" x14ac:dyDescent="0.35">
      <c r="F858" s="300"/>
      <c r="I858" s="104"/>
      <c r="J858"/>
    </row>
    <row r="859" spans="6:10" x14ac:dyDescent="0.35">
      <c r="F859" s="300"/>
      <c r="I859" s="104"/>
      <c r="J859"/>
    </row>
    <row r="860" spans="6:10" x14ac:dyDescent="0.35">
      <c r="F860" s="300"/>
      <c r="I860" s="104"/>
      <c r="J860"/>
    </row>
    <row r="861" spans="6:10" x14ac:dyDescent="0.35">
      <c r="F861" s="300"/>
      <c r="I861" s="104"/>
      <c r="J861"/>
    </row>
    <row r="862" spans="6:10" x14ac:dyDescent="0.35">
      <c r="F862" s="300"/>
      <c r="I862" s="104"/>
      <c r="J862"/>
    </row>
    <row r="863" spans="6:10" x14ac:dyDescent="0.35">
      <c r="F863" s="300"/>
      <c r="I863" s="104"/>
      <c r="J863"/>
    </row>
    <row r="864" spans="6:10" x14ac:dyDescent="0.35">
      <c r="F864" s="300"/>
      <c r="I864" s="104"/>
      <c r="J864"/>
    </row>
    <row r="865" spans="6:10" x14ac:dyDescent="0.35">
      <c r="F865" s="300"/>
      <c r="I865" s="104"/>
      <c r="J865"/>
    </row>
    <row r="866" spans="6:10" x14ac:dyDescent="0.35">
      <c r="F866" s="300"/>
      <c r="I866" s="104"/>
      <c r="J866"/>
    </row>
    <row r="867" spans="6:10" x14ac:dyDescent="0.35">
      <c r="F867" s="300"/>
      <c r="I867" s="104"/>
      <c r="J867"/>
    </row>
    <row r="868" spans="6:10" x14ac:dyDescent="0.35">
      <c r="F868" s="300"/>
      <c r="I868" s="104"/>
      <c r="J868"/>
    </row>
    <row r="869" spans="6:10" x14ac:dyDescent="0.35">
      <c r="F869" s="300"/>
      <c r="I869" s="104"/>
      <c r="J869"/>
    </row>
    <row r="870" spans="6:10" x14ac:dyDescent="0.35">
      <c r="F870" s="300"/>
      <c r="I870" s="104"/>
      <c r="J870"/>
    </row>
    <row r="871" spans="6:10" x14ac:dyDescent="0.35">
      <c r="F871" s="300"/>
      <c r="I871" s="104"/>
      <c r="J871"/>
    </row>
    <row r="872" spans="6:10" x14ac:dyDescent="0.35">
      <c r="F872" s="300"/>
      <c r="I872" s="104"/>
      <c r="J872"/>
    </row>
    <row r="873" spans="6:10" x14ac:dyDescent="0.35">
      <c r="F873" s="300"/>
      <c r="I873" s="104"/>
      <c r="J873"/>
    </row>
    <row r="874" spans="6:10" x14ac:dyDescent="0.35">
      <c r="F874" s="300"/>
      <c r="I874" s="104"/>
      <c r="J874"/>
    </row>
    <row r="875" spans="6:10" x14ac:dyDescent="0.35">
      <c r="F875" s="300"/>
      <c r="I875" s="104"/>
      <c r="J875"/>
    </row>
    <row r="876" spans="6:10" x14ac:dyDescent="0.35">
      <c r="F876" s="300"/>
      <c r="I876" s="104"/>
      <c r="J876"/>
    </row>
    <row r="877" spans="6:10" x14ac:dyDescent="0.35">
      <c r="F877" s="300"/>
      <c r="I877" s="104"/>
      <c r="J877"/>
    </row>
    <row r="878" spans="6:10" x14ac:dyDescent="0.35">
      <c r="F878" s="300"/>
      <c r="I878" s="104"/>
      <c r="J878"/>
    </row>
    <row r="879" spans="6:10" x14ac:dyDescent="0.35">
      <c r="F879" s="300"/>
      <c r="I879" s="104"/>
      <c r="J879"/>
    </row>
    <row r="880" spans="6:10" x14ac:dyDescent="0.35">
      <c r="F880" s="300"/>
      <c r="I880" s="104"/>
      <c r="J880"/>
    </row>
    <row r="881" spans="6:10" x14ac:dyDescent="0.35">
      <c r="F881" s="300"/>
      <c r="I881" s="104"/>
      <c r="J881"/>
    </row>
    <row r="882" spans="6:10" x14ac:dyDescent="0.35">
      <c r="F882" s="300"/>
      <c r="I882" s="104"/>
      <c r="J882"/>
    </row>
    <row r="883" spans="6:10" x14ac:dyDescent="0.35">
      <c r="F883" s="300"/>
      <c r="I883" s="104"/>
      <c r="J883"/>
    </row>
    <row r="884" spans="6:10" x14ac:dyDescent="0.35">
      <c r="F884" s="300"/>
      <c r="I884" s="104"/>
      <c r="J884"/>
    </row>
    <row r="885" spans="6:10" x14ac:dyDescent="0.35">
      <c r="F885" s="300"/>
      <c r="I885" s="104"/>
      <c r="J885"/>
    </row>
    <row r="886" spans="6:10" x14ac:dyDescent="0.35">
      <c r="F886" s="300"/>
      <c r="I886" s="104"/>
      <c r="J886"/>
    </row>
    <row r="887" spans="6:10" x14ac:dyDescent="0.35">
      <c r="F887" s="300"/>
      <c r="I887" s="104"/>
      <c r="J887"/>
    </row>
    <row r="888" spans="6:10" x14ac:dyDescent="0.35">
      <c r="F888" s="300"/>
      <c r="I888" s="104"/>
      <c r="J888"/>
    </row>
    <row r="889" spans="6:10" x14ac:dyDescent="0.35">
      <c r="F889" s="300"/>
      <c r="I889" s="104"/>
      <c r="J889"/>
    </row>
    <row r="890" spans="6:10" x14ac:dyDescent="0.35">
      <c r="F890" s="300"/>
      <c r="I890" s="104"/>
      <c r="J890"/>
    </row>
    <row r="891" spans="6:10" x14ac:dyDescent="0.35">
      <c r="F891" s="300"/>
      <c r="I891" s="104"/>
      <c r="J891"/>
    </row>
    <row r="892" spans="6:10" x14ac:dyDescent="0.35">
      <c r="F892" s="300"/>
      <c r="I892" s="104"/>
      <c r="J892"/>
    </row>
    <row r="893" spans="6:10" x14ac:dyDescent="0.35">
      <c r="F893" s="300"/>
      <c r="I893" s="104"/>
      <c r="J893"/>
    </row>
    <row r="894" spans="6:10" x14ac:dyDescent="0.35">
      <c r="F894" s="300"/>
      <c r="I894" s="104"/>
      <c r="J894"/>
    </row>
    <row r="895" spans="6:10" x14ac:dyDescent="0.35">
      <c r="F895" s="300"/>
      <c r="I895" s="104"/>
      <c r="J895"/>
    </row>
    <row r="896" spans="6:10" x14ac:dyDescent="0.35">
      <c r="F896" s="300"/>
      <c r="I896" s="104"/>
      <c r="J896"/>
    </row>
    <row r="897" spans="6:10" x14ac:dyDescent="0.35">
      <c r="F897" s="300"/>
      <c r="I897" s="104"/>
      <c r="J897"/>
    </row>
    <row r="898" spans="6:10" x14ac:dyDescent="0.35">
      <c r="F898" s="300"/>
      <c r="I898" s="104"/>
      <c r="J898"/>
    </row>
    <row r="899" spans="6:10" x14ac:dyDescent="0.35">
      <c r="F899" s="300"/>
      <c r="I899" s="104"/>
      <c r="J899"/>
    </row>
    <row r="900" spans="6:10" x14ac:dyDescent="0.35">
      <c r="F900" s="300"/>
      <c r="I900" s="104"/>
      <c r="J900"/>
    </row>
    <row r="901" spans="6:10" x14ac:dyDescent="0.35">
      <c r="F901" s="300"/>
      <c r="I901" s="104"/>
      <c r="J901"/>
    </row>
    <row r="902" spans="6:10" x14ac:dyDescent="0.35">
      <c r="F902" s="300"/>
      <c r="I902" s="104"/>
      <c r="J902"/>
    </row>
    <row r="903" spans="6:10" x14ac:dyDescent="0.35">
      <c r="F903" s="300"/>
      <c r="I903" s="104"/>
      <c r="J903"/>
    </row>
    <row r="904" spans="6:10" x14ac:dyDescent="0.35">
      <c r="F904" s="300"/>
      <c r="I904" s="104"/>
      <c r="J904"/>
    </row>
    <row r="905" spans="6:10" x14ac:dyDescent="0.35">
      <c r="F905" s="300"/>
      <c r="I905" s="104"/>
      <c r="J905"/>
    </row>
    <row r="906" spans="6:10" x14ac:dyDescent="0.35">
      <c r="F906" s="300"/>
      <c r="I906" s="104"/>
      <c r="J906"/>
    </row>
    <row r="907" spans="6:10" x14ac:dyDescent="0.35">
      <c r="F907" s="300"/>
      <c r="I907" s="104"/>
      <c r="J907"/>
    </row>
    <row r="908" spans="6:10" x14ac:dyDescent="0.35">
      <c r="F908" s="300"/>
      <c r="I908" s="104"/>
      <c r="J908"/>
    </row>
    <row r="909" spans="6:10" x14ac:dyDescent="0.35">
      <c r="F909" s="300"/>
      <c r="I909" s="104"/>
      <c r="J909"/>
    </row>
    <row r="910" spans="6:10" x14ac:dyDescent="0.35">
      <c r="F910" s="300"/>
      <c r="I910" s="104"/>
      <c r="J910"/>
    </row>
    <row r="911" spans="6:10" x14ac:dyDescent="0.35">
      <c r="F911" s="300"/>
      <c r="I911" s="104"/>
      <c r="J911"/>
    </row>
    <row r="912" spans="6:10" x14ac:dyDescent="0.35">
      <c r="F912" s="300"/>
      <c r="I912" s="104"/>
      <c r="J912"/>
    </row>
    <row r="913" spans="6:10" x14ac:dyDescent="0.35">
      <c r="F913" s="300"/>
      <c r="I913" s="104"/>
      <c r="J913"/>
    </row>
    <row r="914" spans="6:10" x14ac:dyDescent="0.35">
      <c r="F914" s="300"/>
      <c r="I914" s="104"/>
      <c r="J914"/>
    </row>
    <row r="915" spans="6:10" x14ac:dyDescent="0.35">
      <c r="F915" s="300"/>
      <c r="I915" s="104"/>
      <c r="J915"/>
    </row>
    <row r="916" spans="6:10" x14ac:dyDescent="0.35">
      <c r="F916" s="300"/>
      <c r="I916" s="104"/>
      <c r="J916"/>
    </row>
    <row r="917" spans="6:10" x14ac:dyDescent="0.35">
      <c r="F917" s="300"/>
      <c r="I917" s="104"/>
      <c r="J917"/>
    </row>
    <row r="918" spans="6:10" x14ac:dyDescent="0.35">
      <c r="F918" s="300"/>
      <c r="I918" s="104"/>
      <c r="J918"/>
    </row>
    <row r="919" spans="6:10" x14ac:dyDescent="0.35">
      <c r="F919" s="300"/>
      <c r="I919" s="104"/>
      <c r="J919"/>
    </row>
    <row r="920" spans="6:10" x14ac:dyDescent="0.35">
      <c r="F920" s="300"/>
      <c r="I920" s="104"/>
      <c r="J920"/>
    </row>
    <row r="921" spans="6:10" x14ac:dyDescent="0.35">
      <c r="F921" s="300"/>
      <c r="I921" s="104"/>
      <c r="J921"/>
    </row>
    <row r="922" spans="6:10" x14ac:dyDescent="0.35">
      <c r="F922" s="300"/>
      <c r="I922" s="104"/>
      <c r="J922"/>
    </row>
    <row r="923" spans="6:10" x14ac:dyDescent="0.35">
      <c r="F923" s="300"/>
      <c r="I923" s="104"/>
      <c r="J923"/>
    </row>
    <row r="924" spans="6:10" x14ac:dyDescent="0.35">
      <c r="F924" s="300"/>
      <c r="I924" s="104"/>
      <c r="J924"/>
    </row>
    <row r="925" spans="6:10" x14ac:dyDescent="0.35">
      <c r="F925" s="300"/>
      <c r="I925" s="104"/>
      <c r="J925"/>
    </row>
    <row r="926" spans="6:10" x14ac:dyDescent="0.35">
      <c r="F926" s="300"/>
      <c r="I926" s="104"/>
      <c r="J926"/>
    </row>
    <row r="927" spans="6:10" x14ac:dyDescent="0.35">
      <c r="F927" s="300"/>
      <c r="I927" s="104"/>
      <c r="J927"/>
    </row>
    <row r="928" spans="6:10" x14ac:dyDescent="0.35">
      <c r="F928" s="300"/>
      <c r="I928" s="104"/>
      <c r="J928"/>
    </row>
    <row r="929" spans="6:10" x14ac:dyDescent="0.35">
      <c r="F929" s="300"/>
      <c r="I929" s="104"/>
      <c r="J929"/>
    </row>
    <row r="930" spans="6:10" x14ac:dyDescent="0.35">
      <c r="F930" s="300"/>
      <c r="I930" s="104"/>
      <c r="J930"/>
    </row>
    <row r="931" spans="6:10" x14ac:dyDescent="0.35">
      <c r="F931" s="300"/>
      <c r="I931" s="104"/>
      <c r="J931"/>
    </row>
    <row r="932" spans="6:10" x14ac:dyDescent="0.35">
      <c r="F932" s="300"/>
      <c r="I932" s="104"/>
      <c r="J932"/>
    </row>
    <row r="933" spans="6:10" x14ac:dyDescent="0.35">
      <c r="F933" s="300"/>
      <c r="I933" s="104"/>
      <c r="J933"/>
    </row>
    <row r="934" spans="6:10" x14ac:dyDescent="0.35">
      <c r="F934" s="300"/>
      <c r="I934" s="104"/>
      <c r="J934"/>
    </row>
    <row r="935" spans="6:10" x14ac:dyDescent="0.35">
      <c r="F935" s="300"/>
      <c r="I935" s="104"/>
      <c r="J935"/>
    </row>
    <row r="936" spans="6:10" x14ac:dyDescent="0.35">
      <c r="F936" s="300"/>
      <c r="I936" s="104"/>
      <c r="J936"/>
    </row>
    <row r="937" spans="6:10" x14ac:dyDescent="0.35">
      <c r="F937" s="300"/>
      <c r="I937" s="104"/>
      <c r="J937"/>
    </row>
    <row r="938" spans="6:10" x14ac:dyDescent="0.35">
      <c r="F938" s="300"/>
      <c r="I938" s="104"/>
      <c r="J938"/>
    </row>
    <row r="939" spans="6:10" x14ac:dyDescent="0.35">
      <c r="F939" s="300"/>
      <c r="I939" s="104"/>
      <c r="J939"/>
    </row>
    <row r="940" spans="6:10" x14ac:dyDescent="0.35">
      <c r="F940" s="300"/>
      <c r="I940" s="104"/>
      <c r="J940"/>
    </row>
    <row r="941" spans="6:10" x14ac:dyDescent="0.35">
      <c r="F941" s="300"/>
      <c r="I941" s="104"/>
      <c r="J941"/>
    </row>
    <row r="942" spans="6:10" x14ac:dyDescent="0.35">
      <c r="F942" s="300"/>
      <c r="I942" s="104"/>
      <c r="J942"/>
    </row>
    <row r="943" spans="6:10" x14ac:dyDescent="0.35">
      <c r="F943" s="300"/>
      <c r="I943" s="104"/>
      <c r="J943"/>
    </row>
    <row r="944" spans="6:10" x14ac:dyDescent="0.35">
      <c r="F944" s="300"/>
      <c r="I944" s="104"/>
      <c r="J944"/>
    </row>
    <row r="945" spans="6:10" x14ac:dyDescent="0.35">
      <c r="F945" s="300"/>
      <c r="I945" s="104"/>
      <c r="J945"/>
    </row>
    <row r="946" spans="6:10" x14ac:dyDescent="0.35">
      <c r="F946" s="300"/>
      <c r="I946" s="104"/>
      <c r="J946"/>
    </row>
    <row r="947" spans="6:10" x14ac:dyDescent="0.35">
      <c r="F947" s="300"/>
      <c r="I947" s="104"/>
      <c r="J947"/>
    </row>
    <row r="948" spans="6:10" x14ac:dyDescent="0.35">
      <c r="F948" s="300"/>
      <c r="I948" s="104"/>
      <c r="J948"/>
    </row>
    <row r="949" spans="6:10" x14ac:dyDescent="0.35">
      <c r="F949" s="300"/>
      <c r="I949" s="104"/>
      <c r="J949"/>
    </row>
    <row r="950" spans="6:10" x14ac:dyDescent="0.35">
      <c r="F950" s="300"/>
      <c r="I950" s="104"/>
      <c r="J950"/>
    </row>
    <row r="951" spans="6:10" x14ac:dyDescent="0.35">
      <c r="F951" s="300"/>
      <c r="I951" s="104"/>
      <c r="J951"/>
    </row>
    <row r="952" spans="6:10" x14ac:dyDescent="0.35">
      <c r="F952" s="300"/>
      <c r="I952" s="104"/>
      <c r="J952"/>
    </row>
    <row r="953" spans="6:10" x14ac:dyDescent="0.35">
      <c r="F953" s="300"/>
      <c r="I953" s="104"/>
      <c r="J953"/>
    </row>
    <row r="954" spans="6:10" x14ac:dyDescent="0.35">
      <c r="F954" s="300"/>
      <c r="I954" s="104"/>
      <c r="J954"/>
    </row>
    <row r="955" spans="6:10" x14ac:dyDescent="0.35">
      <c r="F955" s="300"/>
      <c r="I955" s="104"/>
      <c r="J955"/>
    </row>
    <row r="956" spans="6:10" x14ac:dyDescent="0.35">
      <c r="F956" s="300"/>
      <c r="I956" s="104"/>
      <c r="J956"/>
    </row>
    <row r="957" spans="6:10" x14ac:dyDescent="0.35">
      <c r="F957" s="300"/>
      <c r="I957" s="104"/>
      <c r="J957"/>
    </row>
    <row r="958" spans="6:10" x14ac:dyDescent="0.35">
      <c r="F958" s="300"/>
      <c r="I958" s="104"/>
      <c r="J958"/>
    </row>
    <row r="959" spans="6:10" x14ac:dyDescent="0.35">
      <c r="F959" s="300"/>
      <c r="I959" s="104"/>
      <c r="J959"/>
    </row>
    <row r="960" spans="6:10" x14ac:dyDescent="0.35">
      <c r="F960" s="300"/>
      <c r="I960" s="104"/>
      <c r="J960"/>
    </row>
    <row r="961" spans="6:10" x14ac:dyDescent="0.35">
      <c r="F961" s="300"/>
      <c r="I961" s="104"/>
      <c r="J961"/>
    </row>
    <row r="962" spans="6:10" x14ac:dyDescent="0.35">
      <c r="F962" s="300"/>
      <c r="I962" s="104"/>
      <c r="J962"/>
    </row>
    <row r="963" spans="6:10" x14ac:dyDescent="0.35">
      <c r="F963" s="300"/>
      <c r="I963" s="104"/>
      <c r="J963"/>
    </row>
    <row r="964" spans="6:10" x14ac:dyDescent="0.35">
      <c r="F964" s="300"/>
      <c r="I964" s="104"/>
      <c r="J964"/>
    </row>
    <row r="965" spans="6:10" x14ac:dyDescent="0.35">
      <c r="F965" s="300"/>
      <c r="I965" s="104"/>
      <c r="J965"/>
    </row>
    <row r="966" spans="6:10" x14ac:dyDescent="0.35">
      <c r="F966" s="300"/>
      <c r="I966" s="104"/>
      <c r="J966"/>
    </row>
    <row r="967" spans="6:10" x14ac:dyDescent="0.35">
      <c r="F967" s="300"/>
      <c r="I967" s="104"/>
      <c r="J967"/>
    </row>
    <row r="968" spans="6:10" x14ac:dyDescent="0.35">
      <c r="F968" s="300"/>
      <c r="I968" s="104"/>
      <c r="J968"/>
    </row>
    <row r="969" spans="6:10" x14ac:dyDescent="0.35">
      <c r="F969" s="300"/>
      <c r="I969" s="104"/>
      <c r="J969"/>
    </row>
    <row r="970" spans="6:10" x14ac:dyDescent="0.35">
      <c r="F970" s="300"/>
      <c r="I970" s="104"/>
      <c r="J970"/>
    </row>
    <row r="971" spans="6:10" x14ac:dyDescent="0.35">
      <c r="F971" s="300"/>
      <c r="I971" s="104"/>
      <c r="J971"/>
    </row>
    <row r="972" spans="6:10" x14ac:dyDescent="0.35">
      <c r="F972" s="300"/>
      <c r="I972" s="104"/>
      <c r="J972"/>
    </row>
    <row r="973" spans="6:10" x14ac:dyDescent="0.35">
      <c r="F973" s="300"/>
      <c r="I973" s="104"/>
      <c r="J973"/>
    </row>
    <row r="974" spans="6:10" x14ac:dyDescent="0.35">
      <c r="F974" s="300"/>
      <c r="I974" s="104"/>
      <c r="J974"/>
    </row>
    <row r="975" spans="6:10" x14ac:dyDescent="0.35">
      <c r="F975" s="300"/>
      <c r="I975" s="104"/>
      <c r="J975"/>
    </row>
    <row r="976" spans="6:10" x14ac:dyDescent="0.35">
      <c r="F976" s="300"/>
      <c r="I976" s="104"/>
      <c r="J976"/>
    </row>
    <row r="977" spans="6:10" x14ac:dyDescent="0.35">
      <c r="F977" s="300"/>
      <c r="I977" s="104"/>
      <c r="J977"/>
    </row>
    <row r="978" spans="6:10" x14ac:dyDescent="0.35">
      <c r="F978" s="300"/>
      <c r="I978" s="104"/>
      <c r="J978"/>
    </row>
    <row r="979" spans="6:10" x14ac:dyDescent="0.35">
      <c r="F979" s="300"/>
      <c r="I979" s="104"/>
      <c r="J979"/>
    </row>
    <row r="980" spans="6:10" x14ac:dyDescent="0.35">
      <c r="F980" s="300"/>
      <c r="I980" s="104"/>
      <c r="J980"/>
    </row>
    <row r="981" spans="6:10" x14ac:dyDescent="0.35">
      <c r="F981" s="300"/>
      <c r="I981" s="104"/>
      <c r="J981"/>
    </row>
    <row r="982" spans="6:10" x14ac:dyDescent="0.35">
      <c r="F982" s="300"/>
      <c r="I982" s="104"/>
      <c r="J982"/>
    </row>
    <row r="983" spans="6:10" x14ac:dyDescent="0.35">
      <c r="F983" s="300"/>
      <c r="I983" s="104"/>
      <c r="J983"/>
    </row>
    <row r="984" spans="6:10" x14ac:dyDescent="0.35">
      <c r="F984" s="300"/>
      <c r="I984" s="104"/>
      <c r="J984"/>
    </row>
    <row r="985" spans="6:10" x14ac:dyDescent="0.35">
      <c r="F985" s="300"/>
      <c r="I985" s="104"/>
      <c r="J985"/>
    </row>
    <row r="986" spans="6:10" x14ac:dyDescent="0.35">
      <c r="F986" s="300"/>
      <c r="I986" s="104"/>
      <c r="J986"/>
    </row>
    <row r="987" spans="6:10" x14ac:dyDescent="0.35">
      <c r="F987" s="300"/>
      <c r="I987" s="104"/>
      <c r="J987"/>
    </row>
    <row r="988" spans="6:10" x14ac:dyDescent="0.35">
      <c r="F988" s="300"/>
      <c r="I988" s="104"/>
      <c r="J988"/>
    </row>
    <row r="989" spans="6:10" x14ac:dyDescent="0.35">
      <c r="F989" s="300"/>
      <c r="I989" s="104"/>
      <c r="J989"/>
    </row>
    <row r="990" spans="6:10" x14ac:dyDescent="0.35">
      <c r="F990" s="300"/>
      <c r="I990" s="104"/>
      <c r="J990"/>
    </row>
    <row r="991" spans="6:10" x14ac:dyDescent="0.35">
      <c r="F991" s="300"/>
      <c r="I991" s="104"/>
      <c r="J991"/>
    </row>
    <row r="992" spans="6:10" x14ac:dyDescent="0.35">
      <c r="F992" s="300"/>
      <c r="I992" s="104"/>
      <c r="J992"/>
    </row>
    <row r="993" spans="6:10" x14ac:dyDescent="0.35">
      <c r="F993" s="300"/>
      <c r="I993" s="104"/>
      <c r="J993"/>
    </row>
    <row r="994" spans="6:10" x14ac:dyDescent="0.35">
      <c r="F994" s="300"/>
      <c r="I994" s="104"/>
      <c r="J994"/>
    </row>
    <row r="995" spans="6:10" x14ac:dyDescent="0.35">
      <c r="F995" s="300"/>
      <c r="I995" s="104"/>
      <c r="J995"/>
    </row>
    <row r="996" spans="6:10" x14ac:dyDescent="0.35">
      <c r="F996" s="300"/>
      <c r="I996" s="104"/>
      <c r="J996"/>
    </row>
    <row r="997" spans="6:10" x14ac:dyDescent="0.35">
      <c r="F997" s="300"/>
      <c r="I997" s="104"/>
      <c r="J997"/>
    </row>
    <row r="998" spans="6:10" x14ac:dyDescent="0.35">
      <c r="F998" s="300"/>
      <c r="I998" s="104"/>
      <c r="J998"/>
    </row>
    <row r="999" spans="6:10" x14ac:dyDescent="0.35">
      <c r="F999" s="300"/>
      <c r="I999" s="104"/>
      <c r="J999"/>
    </row>
    <row r="1000" spans="6:10" x14ac:dyDescent="0.35">
      <c r="F1000" s="300"/>
      <c r="I1000" s="104"/>
      <c r="J1000"/>
    </row>
    <row r="1001" spans="6:10" x14ac:dyDescent="0.35">
      <c r="F1001" s="300"/>
      <c r="I1001" s="104"/>
      <c r="J1001"/>
    </row>
    <row r="1002" spans="6:10" x14ac:dyDescent="0.35">
      <c r="F1002" s="300"/>
      <c r="I1002" s="104"/>
      <c r="J1002"/>
    </row>
    <row r="1003" spans="6:10" x14ac:dyDescent="0.35">
      <c r="F1003" s="300"/>
      <c r="I1003" s="104"/>
      <c r="J1003"/>
    </row>
    <row r="1004" spans="6:10" x14ac:dyDescent="0.35">
      <c r="F1004" s="300"/>
      <c r="I1004" s="104"/>
      <c r="J1004"/>
    </row>
    <row r="1005" spans="6:10" x14ac:dyDescent="0.35">
      <c r="F1005" s="300"/>
      <c r="I1005" s="104"/>
      <c r="J1005"/>
    </row>
    <row r="1006" spans="6:10" x14ac:dyDescent="0.35">
      <c r="F1006" s="300"/>
      <c r="I1006" s="104"/>
      <c r="J1006"/>
    </row>
    <row r="1007" spans="6:10" x14ac:dyDescent="0.35">
      <c r="F1007" s="300"/>
      <c r="I1007" s="104"/>
      <c r="J1007"/>
    </row>
    <row r="1008" spans="6:10" x14ac:dyDescent="0.35">
      <c r="F1008" s="300"/>
      <c r="I1008" s="104"/>
      <c r="J1008"/>
    </row>
    <row r="1009" spans="6:10" x14ac:dyDescent="0.35">
      <c r="F1009" s="300"/>
      <c r="I1009" s="104"/>
      <c r="J1009"/>
    </row>
    <row r="1010" spans="6:10" x14ac:dyDescent="0.35">
      <c r="F1010" s="300"/>
      <c r="I1010" s="104"/>
      <c r="J1010"/>
    </row>
    <row r="1011" spans="6:10" x14ac:dyDescent="0.35">
      <c r="F1011" s="300"/>
      <c r="I1011" s="104"/>
      <c r="J1011"/>
    </row>
    <row r="1012" spans="6:10" x14ac:dyDescent="0.35">
      <c r="F1012" s="300"/>
      <c r="I1012" s="104"/>
      <c r="J1012"/>
    </row>
    <row r="1013" spans="6:10" x14ac:dyDescent="0.35">
      <c r="F1013" s="300"/>
      <c r="I1013" s="104"/>
      <c r="J1013"/>
    </row>
  </sheetData>
  <sheetProtection selectLockedCells="1" selectUnlockedCells="1"/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9"/>
  <dimension ref="A1:N1004"/>
  <sheetViews>
    <sheetView workbookViewId="0">
      <selection activeCell="O20" sqref="O20"/>
    </sheetView>
  </sheetViews>
  <sheetFormatPr defaultColWidth="8.7265625" defaultRowHeight="14.5" x14ac:dyDescent="0.35"/>
  <cols>
    <col min="1" max="1" width="12.1796875" style="21" customWidth="1"/>
    <col min="2" max="2" width="60.54296875" style="127" customWidth="1"/>
    <col min="3" max="3" width="8.7265625" style="104" customWidth="1"/>
    <col min="4" max="4" width="12.81640625" style="104" customWidth="1"/>
    <col min="5" max="5" width="6.81640625" style="159" customWidth="1"/>
    <col min="6" max="6" width="7.1796875" style="300" customWidth="1"/>
    <col min="7" max="7" width="9.7265625" style="290" customWidth="1"/>
    <col min="8" max="8" width="9.81640625" style="299" customWidth="1"/>
    <col min="9" max="9" width="9.7265625" style="159" customWidth="1"/>
    <col min="10" max="10" width="17" style="299" customWidth="1"/>
    <col min="11" max="11" width="15.7265625" style="23" customWidth="1"/>
    <col min="14" max="14" width="10.36328125" bestFit="1" customWidth="1"/>
  </cols>
  <sheetData>
    <row r="1" spans="1:14" s="103" customFormat="1" x14ac:dyDescent="0.35">
      <c r="A1" s="103" t="s">
        <v>23309</v>
      </c>
      <c r="B1" s="103" t="s">
        <v>16264</v>
      </c>
      <c r="C1" s="103" t="s">
        <v>16265</v>
      </c>
      <c r="D1" s="103" t="s">
        <v>23308</v>
      </c>
      <c r="E1" s="103" t="s">
        <v>23299</v>
      </c>
      <c r="F1" s="103" t="s">
        <v>23300</v>
      </c>
      <c r="G1" s="103" t="s">
        <v>23301</v>
      </c>
      <c r="H1" s="103" t="s">
        <v>16266</v>
      </c>
      <c r="I1" s="344" t="s">
        <v>16271</v>
      </c>
      <c r="J1" s="103" t="s">
        <v>16267</v>
      </c>
      <c r="K1" s="336" t="s">
        <v>23302</v>
      </c>
      <c r="M1" s="336" t="s">
        <v>23354</v>
      </c>
      <c r="N1" s="343">
        <f>COUNTA(B2:B1048576)</f>
        <v>31</v>
      </c>
    </row>
    <row r="2" spans="1:14" x14ac:dyDescent="0.35">
      <c r="A2" s="21">
        <v>25</v>
      </c>
      <c r="B2" t="s">
        <v>40</v>
      </c>
      <c r="C2" s="21">
        <v>5</v>
      </c>
      <c r="D2" s="21" t="s">
        <v>39</v>
      </c>
      <c r="E2" s="345">
        <v>6</v>
      </c>
      <c r="F2" s="20">
        <v>0.7</v>
      </c>
      <c r="G2" s="135">
        <v>38</v>
      </c>
      <c r="H2" s="337">
        <v>25.950000000000003</v>
      </c>
      <c r="I2" s="345">
        <v>30</v>
      </c>
      <c r="J2" s="337">
        <v>778.50000000000011</v>
      </c>
      <c r="K2" s="23" t="s">
        <v>23349</v>
      </c>
      <c r="L2" s="29"/>
    </row>
    <row r="3" spans="1:14" x14ac:dyDescent="0.35">
      <c r="A3" s="21">
        <v>33</v>
      </c>
      <c r="B3" t="s">
        <v>48</v>
      </c>
      <c r="C3" s="21">
        <v>2</v>
      </c>
      <c r="D3" s="21" t="s">
        <v>47</v>
      </c>
      <c r="E3" s="345">
        <v>6</v>
      </c>
      <c r="F3" s="20">
        <v>0.7</v>
      </c>
      <c r="G3" s="135">
        <v>35</v>
      </c>
      <c r="H3" s="337">
        <v>39.150000000000006</v>
      </c>
      <c r="I3" s="345">
        <v>12</v>
      </c>
      <c r="J3" s="337">
        <v>469.80000000000007</v>
      </c>
      <c r="K3" s="23" t="s">
        <v>23349</v>
      </c>
      <c r="L3" s="29"/>
    </row>
    <row r="4" spans="1:14" x14ac:dyDescent="0.35">
      <c r="A4" s="21">
        <v>67</v>
      </c>
      <c r="B4" t="s">
        <v>56</v>
      </c>
      <c r="C4" s="21">
        <v>3</v>
      </c>
      <c r="D4" s="21" t="s">
        <v>55</v>
      </c>
      <c r="E4" s="345">
        <v>6</v>
      </c>
      <c r="F4" s="20">
        <v>0.7</v>
      </c>
      <c r="G4" s="135">
        <v>38</v>
      </c>
      <c r="H4" s="337">
        <v>21.150000000000002</v>
      </c>
      <c r="I4" s="345">
        <v>18</v>
      </c>
      <c r="J4" s="337">
        <v>380.70000000000005</v>
      </c>
      <c r="K4" s="23" t="s">
        <v>23349</v>
      </c>
      <c r="L4" s="29"/>
    </row>
    <row r="5" spans="1:14" x14ac:dyDescent="0.35">
      <c r="A5" s="21">
        <v>123</v>
      </c>
      <c r="B5" t="s">
        <v>83</v>
      </c>
      <c r="C5" s="21">
        <v>2</v>
      </c>
      <c r="D5" s="21" t="s">
        <v>82</v>
      </c>
      <c r="E5" s="345">
        <v>6</v>
      </c>
      <c r="F5" s="20">
        <v>0.7</v>
      </c>
      <c r="G5" s="135">
        <v>40</v>
      </c>
      <c r="H5" s="337">
        <v>13.350000000000001</v>
      </c>
      <c r="I5" s="345">
        <v>12</v>
      </c>
      <c r="J5" s="337">
        <v>160.20000000000002</v>
      </c>
      <c r="K5" s="23" t="s">
        <v>23351</v>
      </c>
      <c r="L5" s="29"/>
    </row>
    <row r="6" spans="1:14" x14ac:dyDescent="0.35">
      <c r="A6" s="21">
        <v>122</v>
      </c>
      <c r="B6" t="s">
        <v>981</v>
      </c>
      <c r="C6" s="21">
        <v>2</v>
      </c>
      <c r="D6" s="21" t="s">
        <v>980</v>
      </c>
      <c r="E6" s="345">
        <v>6</v>
      </c>
      <c r="F6" s="20">
        <v>0.7</v>
      </c>
      <c r="G6" s="135">
        <v>40</v>
      </c>
      <c r="H6" s="337">
        <v>22.5</v>
      </c>
      <c r="I6" s="345">
        <v>12</v>
      </c>
      <c r="J6" s="337">
        <v>270</v>
      </c>
      <c r="K6" s="23" t="s">
        <v>23351</v>
      </c>
      <c r="L6" s="29"/>
    </row>
    <row r="7" spans="1:14" x14ac:dyDescent="0.35">
      <c r="A7" s="21">
        <v>121</v>
      </c>
      <c r="B7" t="s">
        <v>3385</v>
      </c>
      <c r="C7" s="21">
        <v>2</v>
      </c>
      <c r="D7" s="21" t="s">
        <v>3391</v>
      </c>
      <c r="E7" s="345">
        <v>12</v>
      </c>
      <c r="F7" s="20">
        <v>1</v>
      </c>
      <c r="G7" s="135">
        <v>40</v>
      </c>
      <c r="H7" s="337">
        <v>29.950000000000003</v>
      </c>
      <c r="I7" s="345">
        <v>24</v>
      </c>
      <c r="J7" s="337">
        <v>718.80000000000007</v>
      </c>
      <c r="K7" s="23" t="s">
        <v>23351</v>
      </c>
      <c r="L7" s="29"/>
    </row>
    <row r="8" spans="1:14" x14ac:dyDescent="0.35">
      <c r="A8" s="21">
        <v>120</v>
      </c>
      <c r="B8" s="127" t="s">
        <v>1564</v>
      </c>
      <c r="C8" s="104">
        <v>2</v>
      </c>
      <c r="D8" s="104" t="s">
        <v>1563</v>
      </c>
      <c r="E8" s="159">
        <v>6</v>
      </c>
      <c r="F8" s="300">
        <v>0.7</v>
      </c>
      <c r="G8" s="290">
        <v>40</v>
      </c>
      <c r="H8" s="299">
        <v>38.450000000000003</v>
      </c>
      <c r="I8" s="159">
        <v>12</v>
      </c>
      <c r="J8" s="299">
        <v>461.40000000000003</v>
      </c>
      <c r="K8" s="23" t="s">
        <v>23351</v>
      </c>
      <c r="L8" s="29"/>
    </row>
    <row r="9" spans="1:14" x14ac:dyDescent="0.35">
      <c r="A9" s="21">
        <v>211</v>
      </c>
      <c r="B9" t="s">
        <v>65</v>
      </c>
      <c r="C9" s="21">
        <v>3</v>
      </c>
      <c r="D9" s="21" t="s">
        <v>64</v>
      </c>
      <c r="E9" s="345">
        <v>6</v>
      </c>
      <c r="F9" s="20">
        <v>1</v>
      </c>
      <c r="G9" s="135">
        <v>30</v>
      </c>
      <c r="H9" s="337">
        <v>24.200000000000003</v>
      </c>
      <c r="I9" s="345">
        <v>18</v>
      </c>
      <c r="J9" s="337">
        <v>435.6</v>
      </c>
      <c r="K9" s="23" t="s">
        <v>23352</v>
      </c>
      <c r="L9" s="29"/>
    </row>
    <row r="10" spans="1:14" x14ac:dyDescent="0.35">
      <c r="A10" s="21">
        <v>210</v>
      </c>
      <c r="B10" t="s">
        <v>72</v>
      </c>
      <c r="C10" s="21">
        <v>3</v>
      </c>
      <c r="D10" s="21" t="s">
        <v>71</v>
      </c>
      <c r="E10" s="345">
        <v>6</v>
      </c>
      <c r="F10" s="20">
        <v>1</v>
      </c>
      <c r="G10" s="135">
        <v>40</v>
      </c>
      <c r="H10" s="337">
        <v>27.900000000000002</v>
      </c>
      <c r="I10" s="345">
        <v>18</v>
      </c>
      <c r="J10" s="337">
        <v>502.20000000000005</v>
      </c>
      <c r="K10" s="23" t="s">
        <v>23352</v>
      </c>
      <c r="L10" s="29"/>
    </row>
    <row r="11" spans="1:14" x14ac:dyDescent="0.35">
      <c r="A11" s="21">
        <v>401</v>
      </c>
      <c r="B11" t="s">
        <v>144</v>
      </c>
      <c r="C11" s="21">
        <v>2</v>
      </c>
      <c r="D11" s="21" t="s">
        <v>152</v>
      </c>
      <c r="E11" s="345">
        <v>6</v>
      </c>
      <c r="F11" s="20">
        <v>1</v>
      </c>
      <c r="G11" s="135">
        <v>40</v>
      </c>
      <c r="H11" s="337">
        <v>40</v>
      </c>
      <c r="I11" s="345">
        <v>12</v>
      </c>
      <c r="J11" s="337">
        <v>480</v>
      </c>
      <c r="K11" s="23" t="s">
        <v>23363</v>
      </c>
      <c r="L11" s="29"/>
    </row>
    <row r="12" spans="1:14" x14ac:dyDescent="0.35">
      <c r="A12" s="21">
        <v>402</v>
      </c>
      <c r="B12" t="s">
        <v>160</v>
      </c>
      <c r="C12" s="21">
        <v>2</v>
      </c>
      <c r="D12" s="21" t="s">
        <v>159</v>
      </c>
      <c r="E12" s="345">
        <v>6</v>
      </c>
      <c r="F12" s="20">
        <v>0.7</v>
      </c>
      <c r="G12" s="135">
        <v>40</v>
      </c>
      <c r="H12" s="337">
        <v>53.75</v>
      </c>
      <c r="I12" s="345">
        <v>12</v>
      </c>
      <c r="J12" s="337">
        <v>645</v>
      </c>
      <c r="K12" s="23" t="s">
        <v>23363</v>
      </c>
      <c r="L12" s="29"/>
    </row>
    <row r="13" spans="1:14" x14ac:dyDescent="0.35">
      <c r="A13" s="21">
        <v>403</v>
      </c>
      <c r="B13" t="s">
        <v>14855</v>
      </c>
      <c r="C13" s="21">
        <v>2</v>
      </c>
      <c r="D13" s="21" t="s">
        <v>14854</v>
      </c>
      <c r="E13" s="345">
        <v>6</v>
      </c>
      <c r="F13" s="20">
        <v>0.7</v>
      </c>
      <c r="G13" s="135">
        <v>43</v>
      </c>
      <c r="H13" s="337">
        <v>94.800000000000011</v>
      </c>
      <c r="I13" s="345">
        <v>12</v>
      </c>
      <c r="J13" s="337">
        <v>1137.6000000000001</v>
      </c>
      <c r="K13" s="23" t="s">
        <v>23363</v>
      </c>
      <c r="L13" s="29"/>
    </row>
    <row r="14" spans="1:14" x14ac:dyDescent="0.35">
      <c r="A14" s="21">
        <v>404</v>
      </c>
      <c r="B14" t="s">
        <v>164</v>
      </c>
      <c r="C14" s="21">
        <v>3</v>
      </c>
      <c r="D14" s="21" t="s">
        <v>163</v>
      </c>
      <c r="E14" s="345">
        <v>4</v>
      </c>
      <c r="F14" s="20">
        <v>0.7</v>
      </c>
      <c r="G14" s="135">
        <v>40</v>
      </c>
      <c r="H14" s="337">
        <v>137.15</v>
      </c>
      <c r="I14" s="345">
        <v>12</v>
      </c>
      <c r="J14" s="337">
        <v>1645.8000000000002</v>
      </c>
      <c r="K14" s="23" t="s">
        <v>23363</v>
      </c>
      <c r="L14" s="29"/>
    </row>
    <row r="15" spans="1:14" x14ac:dyDescent="0.35">
      <c r="A15" s="21">
        <v>501</v>
      </c>
      <c r="B15" t="s">
        <v>820</v>
      </c>
      <c r="C15" s="21">
        <v>2</v>
      </c>
      <c r="D15" s="21" t="s">
        <v>819</v>
      </c>
      <c r="E15" s="345">
        <v>6</v>
      </c>
      <c r="F15" s="20">
        <v>0.7</v>
      </c>
      <c r="G15" s="135">
        <v>51</v>
      </c>
      <c r="H15" s="337">
        <v>1490.8000000000002</v>
      </c>
      <c r="I15" s="345">
        <v>12</v>
      </c>
      <c r="J15" s="337">
        <v>17889.600000000002</v>
      </c>
      <c r="K15" s="23" t="s">
        <v>23364</v>
      </c>
      <c r="L15" s="29"/>
    </row>
    <row r="16" spans="1:14" x14ac:dyDescent="0.35">
      <c r="A16" s="21">
        <v>502</v>
      </c>
      <c r="B16" t="s">
        <v>12962</v>
      </c>
      <c r="C16" s="21">
        <v>1</v>
      </c>
      <c r="D16" s="21" t="s">
        <v>12961</v>
      </c>
      <c r="E16" s="345">
        <v>6</v>
      </c>
      <c r="F16" s="20">
        <v>0.7</v>
      </c>
      <c r="G16" s="135">
        <v>47.9</v>
      </c>
      <c r="H16" s="337">
        <v>2370.5500000000002</v>
      </c>
      <c r="I16" s="345">
        <v>6</v>
      </c>
      <c r="J16" s="337">
        <v>14223.300000000001</v>
      </c>
      <c r="K16" s="23" t="s">
        <v>23364</v>
      </c>
      <c r="L16" s="29"/>
    </row>
    <row r="17" spans="1:12" x14ac:dyDescent="0.35">
      <c r="A17" s="21">
        <v>503</v>
      </c>
      <c r="B17" t="s">
        <v>12958</v>
      </c>
      <c r="C17" s="21">
        <v>4</v>
      </c>
      <c r="D17" s="21" t="s">
        <v>12957</v>
      </c>
      <c r="E17" s="345">
        <v>3</v>
      </c>
      <c r="F17" s="20">
        <v>0.7</v>
      </c>
      <c r="G17" s="135">
        <v>43</v>
      </c>
      <c r="H17" s="337">
        <v>2480.15</v>
      </c>
      <c r="I17" s="345">
        <v>12</v>
      </c>
      <c r="J17" s="337">
        <v>29761.800000000003</v>
      </c>
      <c r="K17" s="23" t="s">
        <v>23364</v>
      </c>
      <c r="L17" s="29"/>
    </row>
    <row r="18" spans="1:12" x14ac:dyDescent="0.35">
      <c r="A18" s="21">
        <v>601</v>
      </c>
      <c r="B18" t="s">
        <v>14597</v>
      </c>
      <c r="C18" s="21">
        <v>2</v>
      </c>
      <c r="D18" s="21" t="s">
        <v>14596</v>
      </c>
      <c r="E18" s="345">
        <v>6</v>
      </c>
      <c r="F18" s="20">
        <v>1</v>
      </c>
      <c r="G18" s="135">
        <v>50</v>
      </c>
      <c r="H18" s="337">
        <v>66.350000000000009</v>
      </c>
      <c r="I18" s="345">
        <v>12</v>
      </c>
      <c r="J18" s="337">
        <v>796.2</v>
      </c>
      <c r="K18" s="23" t="s">
        <v>23365</v>
      </c>
      <c r="L18" s="29"/>
    </row>
    <row r="19" spans="1:12" x14ac:dyDescent="0.35">
      <c r="A19" s="21">
        <v>602</v>
      </c>
      <c r="B19" t="s">
        <v>14666</v>
      </c>
      <c r="C19" s="21">
        <v>3</v>
      </c>
      <c r="D19" s="21" t="s">
        <v>14665</v>
      </c>
      <c r="E19" s="345">
        <v>6</v>
      </c>
      <c r="F19" s="20">
        <v>0.7</v>
      </c>
      <c r="G19" s="135">
        <v>50</v>
      </c>
      <c r="H19" s="337">
        <v>38.85</v>
      </c>
      <c r="I19" s="345">
        <v>18</v>
      </c>
      <c r="J19" s="337">
        <v>699.30000000000007</v>
      </c>
      <c r="K19" s="23" t="s">
        <v>23365</v>
      </c>
      <c r="L19" s="29"/>
    </row>
    <row r="20" spans="1:12" x14ac:dyDescent="0.35">
      <c r="A20" s="21">
        <v>603</v>
      </c>
      <c r="B20" t="s">
        <v>2477</v>
      </c>
      <c r="C20" s="21">
        <v>2</v>
      </c>
      <c r="D20" s="21" t="s">
        <v>2476</v>
      </c>
      <c r="E20" s="345">
        <v>6</v>
      </c>
      <c r="F20" s="20">
        <v>0.7</v>
      </c>
      <c r="G20" s="135">
        <v>50</v>
      </c>
      <c r="H20" s="337">
        <v>55.1</v>
      </c>
      <c r="I20" s="345">
        <v>12</v>
      </c>
      <c r="J20" s="337">
        <v>661.2</v>
      </c>
      <c r="K20" s="23" t="s">
        <v>23365</v>
      </c>
      <c r="L20" s="29"/>
    </row>
    <row r="21" spans="1:12" x14ac:dyDescent="0.35">
      <c r="A21" s="21">
        <v>604</v>
      </c>
      <c r="B21" t="s">
        <v>2481</v>
      </c>
      <c r="C21" s="21">
        <v>3</v>
      </c>
      <c r="D21" s="21" t="s">
        <v>2480</v>
      </c>
      <c r="E21" s="345">
        <v>6</v>
      </c>
      <c r="F21" s="20">
        <v>0.7</v>
      </c>
      <c r="G21" s="135">
        <v>50</v>
      </c>
      <c r="H21" s="337">
        <v>46.150000000000006</v>
      </c>
      <c r="I21" s="345">
        <v>18</v>
      </c>
      <c r="J21" s="337">
        <v>830.7</v>
      </c>
      <c r="K21" s="23" t="s">
        <v>23365</v>
      </c>
      <c r="L21" s="29"/>
    </row>
    <row r="22" spans="1:12" x14ac:dyDescent="0.35">
      <c r="A22" s="21">
        <v>451</v>
      </c>
      <c r="B22" t="s">
        <v>8322</v>
      </c>
      <c r="C22" s="21">
        <v>3</v>
      </c>
      <c r="D22" s="21" t="s">
        <v>8321</v>
      </c>
      <c r="E22" s="345">
        <v>6</v>
      </c>
      <c r="F22" s="20">
        <v>0.7</v>
      </c>
      <c r="G22" s="135">
        <v>40</v>
      </c>
      <c r="H22" s="337">
        <v>19.200000000000003</v>
      </c>
      <c r="I22" s="345">
        <v>18</v>
      </c>
      <c r="J22" s="337">
        <v>345.6</v>
      </c>
      <c r="K22" s="23" t="s">
        <v>23366</v>
      </c>
      <c r="L22" s="29"/>
    </row>
    <row r="23" spans="1:12" x14ac:dyDescent="0.35">
      <c r="A23" s="21">
        <v>452</v>
      </c>
      <c r="B23" t="s">
        <v>10615</v>
      </c>
      <c r="C23" s="21">
        <v>2</v>
      </c>
      <c r="D23" s="21" t="s">
        <v>10618</v>
      </c>
      <c r="E23" s="345">
        <v>6</v>
      </c>
      <c r="F23" s="20">
        <v>1</v>
      </c>
      <c r="G23" s="135">
        <v>38</v>
      </c>
      <c r="H23" s="337">
        <v>11.9</v>
      </c>
      <c r="I23" s="345">
        <v>12</v>
      </c>
      <c r="J23" s="337">
        <v>142.80000000000001</v>
      </c>
      <c r="K23" s="23" t="s">
        <v>23366</v>
      </c>
      <c r="L23" s="29"/>
    </row>
    <row r="24" spans="1:12" x14ac:dyDescent="0.35">
      <c r="A24" s="21">
        <v>453</v>
      </c>
      <c r="B24" t="s">
        <v>11340</v>
      </c>
      <c r="C24" s="21">
        <v>4</v>
      </c>
      <c r="D24" s="21" t="s">
        <v>11339</v>
      </c>
      <c r="E24" s="345">
        <v>6</v>
      </c>
      <c r="F24" s="20">
        <v>0.7</v>
      </c>
      <c r="G24" s="135">
        <v>38</v>
      </c>
      <c r="H24" s="337">
        <v>11.15</v>
      </c>
      <c r="I24" s="345">
        <v>24</v>
      </c>
      <c r="J24" s="337">
        <v>267.60000000000002</v>
      </c>
      <c r="K24" s="23" t="s">
        <v>23366</v>
      </c>
      <c r="L24" s="29"/>
    </row>
    <row r="25" spans="1:12" x14ac:dyDescent="0.35">
      <c r="A25" s="21">
        <v>454</v>
      </c>
      <c r="B25" t="s">
        <v>13539</v>
      </c>
      <c r="C25" s="21">
        <v>5</v>
      </c>
      <c r="D25" s="21" t="s">
        <v>13542</v>
      </c>
      <c r="E25" s="345">
        <v>6</v>
      </c>
      <c r="F25" s="20">
        <v>1</v>
      </c>
      <c r="G25" s="135">
        <v>39</v>
      </c>
      <c r="H25" s="337">
        <v>10.950000000000001</v>
      </c>
      <c r="I25" s="345">
        <v>30</v>
      </c>
      <c r="J25" s="337">
        <v>328.5</v>
      </c>
      <c r="K25" s="23" t="s">
        <v>23366</v>
      </c>
      <c r="L25" s="29"/>
    </row>
    <row r="26" spans="1:12" x14ac:dyDescent="0.35">
      <c r="A26" s="21">
        <v>460</v>
      </c>
      <c r="B26" t="s">
        <v>8889</v>
      </c>
      <c r="C26" s="21">
        <v>2</v>
      </c>
      <c r="D26" s="21" t="s">
        <v>8888</v>
      </c>
      <c r="E26" s="345">
        <v>6</v>
      </c>
      <c r="F26" s="20">
        <v>0.7</v>
      </c>
      <c r="G26" s="135">
        <v>40</v>
      </c>
      <c r="H26" s="337">
        <v>18.650000000000002</v>
      </c>
      <c r="I26" s="345">
        <v>12</v>
      </c>
      <c r="J26" s="337">
        <v>223.8</v>
      </c>
      <c r="K26" s="23" t="s">
        <v>23367</v>
      </c>
      <c r="L26" s="29"/>
    </row>
    <row r="27" spans="1:12" x14ac:dyDescent="0.35">
      <c r="A27" s="21">
        <v>461</v>
      </c>
      <c r="B27" t="s">
        <v>8893</v>
      </c>
      <c r="C27" s="21">
        <v>2</v>
      </c>
      <c r="D27" s="21" t="s">
        <v>8892</v>
      </c>
      <c r="E27" s="345">
        <v>6</v>
      </c>
      <c r="F27" s="20">
        <v>0.7</v>
      </c>
      <c r="G27" s="135">
        <v>40</v>
      </c>
      <c r="H27" s="337">
        <v>20.85</v>
      </c>
      <c r="I27" s="345">
        <v>12</v>
      </c>
      <c r="J27" s="337">
        <v>250.20000000000002</v>
      </c>
      <c r="K27" s="23" t="s">
        <v>23367</v>
      </c>
      <c r="L27" s="29"/>
    </row>
    <row r="28" spans="1:12" x14ac:dyDescent="0.35">
      <c r="A28" s="21">
        <v>462</v>
      </c>
      <c r="B28" t="s">
        <v>14745</v>
      </c>
      <c r="C28" s="21">
        <v>2</v>
      </c>
      <c r="D28" s="21" t="s">
        <v>14744</v>
      </c>
      <c r="E28" s="345">
        <v>6</v>
      </c>
      <c r="F28" s="20">
        <v>0.7</v>
      </c>
      <c r="G28" s="135">
        <v>45.2</v>
      </c>
      <c r="H28" s="337">
        <v>23.8</v>
      </c>
      <c r="I28" s="345">
        <v>12</v>
      </c>
      <c r="J28" s="337">
        <v>285.60000000000002</v>
      </c>
      <c r="K28" s="23" t="s">
        <v>23367</v>
      </c>
      <c r="L28" s="29"/>
    </row>
    <row r="29" spans="1:12" x14ac:dyDescent="0.35">
      <c r="A29" s="21">
        <v>463</v>
      </c>
      <c r="B29" t="s">
        <v>14379</v>
      </c>
      <c r="C29" s="21">
        <v>2</v>
      </c>
      <c r="D29" s="21" t="s">
        <v>14378</v>
      </c>
      <c r="E29" s="345">
        <v>6</v>
      </c>
      <c r="F29" s="20">
        <v>0.7</v>
      </c>
      <c r="G29" s="135">
        <v>40</v>
      </c>
      <c r="H29" s="337">
        <v>15.8</v>
      </c>
      <c r="I29" s="345">
        <v>12</v>
      </c>
      <c r="J29" s="337">
        <v>189.60000000000002</v>
      </c>
      <c r="K29" s="23" t="s">
        <v>23367</v>
      </c>
      <c r="L29" s="29"/>
    </row>
    <row r="30" spans="1:12" x14ac:dyDescent="0.35">
      <c r="A30" s="21">
        <v>25</v>
      </c>
      <c r="B30" t="s">
        <v>40</v>
      </c>
      <c r="C30" s="21">
        <v>3</v>
      </c>
      <c r="D30" s="21" t="s">
        <v>39</v>
      </c>
      <c r="E30" s="345">
        <v>6</v>
      </c>
      <c r="F30" s="20">
        <v>0.7</v>
      </c>
      <c r="G30" s="135">
        <v>38</v>
      </c>
      <c r="H30" s="337">
        <v>26.400000000000002</v>
      </c>
      <c r="I30" s="345">
        <v>18</v>
      </c>
      <c r="J30" s="337">
        <v>475.20000000000005</v>
      </c>
      <c r="K30" s="23" t="s">
        <v>23368</v>
      </c>
      <c r="L30" s="29"/>
    </row>
    <row r="31" spans="1:12" x14ac:dyDescent="0.35">
      <c r="A31" s="21">
        <v>123</v>
      </c>
      <c r="B31" t="s">
        <v>83</v>
      </c>
      <c r="C31" s="21">
        <v>3</v>
      </c>
      <c r="D31" s="21" t="s">
        <v>82</v>
      </c>
      <c r="E31" s="345">
        <v>6</v>
      </c>
      <c r="F31" s="20">
        <v>0.7</v>
      </c>
      <c r="G31" s="135">
        <v>40</v>
      </c>
      <c r="H31" s="337">
        <v>13.600000000000001</v>
      </c>
      <c r="I31" s="345">
        <v>18</v>
      </c>
      <c r="J31" s="337">
        <v>244.8</v>
      </c>
      <c r="K31" s="23" t="s">
        <v>23368</v>
      </c>
      <c r="L31" s="29"/>
    </row>
    <row r="32" spans="1:12" x14ac:dyDescent="0.35">
      <c r="A32" s="21">
        <v>401</v>
      </c>
      <c r="B32" t="s">
        <v>144</v>
      </c>
      <c r="C32" s="21">
        <v>3</v>
      </c>
      <c r="D32" s="21" t="s">
        <v>152</v>
      </c>
      <c r="E32" s="345">
        <v>6</v>
      </c>
      <c r="F32" s="20">
        <v>1</v>
      </c>
      <c r="G32" s="135">
        <v>40</v>
      </c>
      <c r="H32" s="337">
        <v>40</v>
      </c>
      <c r="I32" s="345">
        <v>18</v>
      </c>
      <c r="J32" s="337">
        <v>720</v>
      </c>
      <c r="K32" s="23" t="s">
        <v>23368</v>
      </c>
      <c r="L32" s="29"/>
    </row>
    <row r="33" spans="2:12" x14ac:dyDescent="0.35">
      <c r="B33"/>
      <c r="C33" s="21"/>
      <c r="D33" s="21" t="s">
        <v>42</v>
      </c>
      <c r="E33" s="345" t="s">
        <v>42</v>
      </c>
      <c r="F33" s="20" t="s">
        <v>42</v>
      </c>
      <c r="G33" s="135" t="s">
        <v>42</v>
      </c>
      <c r="H33" s="337" t="s">
        <v>42</v>
      </c>
      <c r="I33" s="345" t="s">
        <v>42</v>
      </c>
      <c r="J33" s="337" t="s">
        <v>42</v>
      </c>
      <c r="L33" s="29"/>
    </row>
    <row r="34" spans="2:12" x14ac:dyDescent="0.35">
      <c r="B34"/>
      <c r="C34" s="21"/>
      <c r="D34" s="21" t="s">
        <v>42</v>
      </c>
      <c r="E34" s="345" t="s">
        <v>42</v>
      </c>
      <c r="F34" s="20" t="s">
        <v>42</v>
      </c>
      <c r="G34" s="135" t="s">
        <v>42</v>
      </c>
      <c r="H34" s="337" t="s">
        <v>42</v>
      </c>
      <c r="I34" s="345" t="s">
        <v>42</v>
      </c>
      <c r="J34" s="337" t="s">
        <v>42</v>
      </c>
      <c r="L34" s="29"/>
    </row>
    <row r="35" spans="2:12" x14ac:dyDescent="0.35">
      <c r="B35"/>
      <c r="C35" s="21"/>
      <c r="D35" s="21" t="s">
        <v>42</v>
      </c>
      <c r="E35" s="345" t="s">
        <v>42</v>
      </c>
      <c r="F35" s="20" t="s">
        <v>42</v>
      </c>
      <c r="G35" s="135" t="s">
        <v>42</v>
      </c>
      <c r="H35" s="337" t="s">
        <v>42</v>
      </c>
      <c r="I35" s="345" t="s">
        <v>42</v>
      </c>
      <c r="J35" s="337" t="s">
        <v>42</v>
      </c>
      <c r="L35" s="29"/>
    </row>
    <row r="36" spans="2:12" x14ac:dyDescent="0.35">
      <c r="B36"/>
      <c r="C36" s="21"/>
      <c r="D36" s="21" t="s">
        <v>42</v>
      </c>
      <c r="E36" s="345" t="s">
        <v>42</v>
      </c>
      <c r="F36" s="20" t="s">
        <v>42</v>
      </c>
      <c r="G36" s="135" t="s">
        <v>42</v>
      </c>
      <c r="H36" s="337" t="s">
        <v>42</v>
      </c>
      <c r="I36" s="345" t="s">
        <v>42</v>
      </c>
      <c r="J36" s="337" t="s">
        <v>42</v>
      </c>
      <c r="L36" s="29"/>
    </row>
    <row r="37" spans="2:12" x14ac:dyDescent="0.35">
      <c r="B37"/>
      <c r="C37" s="21"/>
      <c r="D37" s="21" t="s">
        <v>42</v>
      </c>
      <c r="E37" s="345" t="s">
        <v>42</v>
      </c>
      <c r="F37" s="20" t="s">
        <v>42</v>
      </c>
      <c r="G37" s="135" t="s">
        <v>42</v>
      </c>
      <c r="H37" s="337" t="s">
        <v>42</v>
      </c>
      <c r="I37" s="345" t="s">
        <v>42</v>
      </c>
      <c r="J37" s="337" t="s">
        <v>42</v>
      </c>
      <c r="L37" s="29"/>
    </row>
    <row r="38" spans="2:12" x14ac:dyDescent="0.35">
      <c r="B38"/>
      <c r="C38" s="21"/>
      <c r="D38" s="21" t="s">
        <v>42</v>
      </c>
      <c r="E38" s="345" t="s">
        <v>42</v>
      </c>
      <c r="F38" s="20" t="s">
        <v>42</v>
      </c>
      <c r="G38" s="135" t="s">
        <v>42</v>
      </c>
      <c r="H38" s="337" t="s">
        <v>42</v>
      </c>
      <c r="I38" s="345" t="s">
        <v>42</v>
      </c>
      <c r="J38" s="337" t="s">
        <v>42</v>
      </c>
      <c r="L38" s="29"/>
    </row>
    <row r="39" spans="2:12" x14ac:dyDescent="0.35">
      <c r="B39"/>
      <c r="C39" s="21"/>
      <c r="D39" s="21" t="s">
        <v>42</v>
      </c>
      <c r="E39" s="345" t="s">
        <v>42</v>
      </c>
      <c r="F39" s="20" t="s">
        <v>42</v>
      </c>
      <c r="G39" s="135" t="s">
        <v>42</v>
      </c>
      <c r="H39" s="337" t="s">
        <v>42</v>
      </c>
      <c r="I39" s="345" t="s">
        <v>42</v>
      </c>
      <c r="J39" s="337" t="s">
        <v>42</v>
      </c>
      <c r="L39" s="29"/>
    </row>
    <row r="40" spans="2:12" x14ac:dyDescent="0.35">
      <c r="B40"/>
      <c r="C40" s="21"/>
      <c r="D40" s="21" t="s">
        <v>42</v>
      </c>
      <c r="E40" s="345" t="s">
        <v>42</v>
      </c>
      <c r="F40" s="20" t="s">
        <v>42</v>
      </c>
      <c r="G40" s="135" t="s">
        <v>42</v>
      </c>
      <c r="H40" s="337" t="s">
        <v>42</v>
      </c>
      <c r="I40" s="345" t="s">
        <v>42</v>
      </c>
      <c r="J40" s="337" t="s">
        <v>42</v>
      </c>
      <c r="L40" s="29"/>
    </row>
    <row r="41" spans="2:12" x14ac:dyDescent="0.35">
      <c r="B41"/>
      <c r="C41" s="21"/>
      <c r="D41" s="21" t="s">
        <v>42</v>
      </c>
      <c r="E41" s="345" t="s">
        <v>42</v>
      </c>
      <c r="F41" s="20" t="s">
        <v>42</v>
      </c>
      <c r="G41" s="135" t="s">
        <v>42</v>
      </c>
      <c r="H41" s="337" t="s">
        <v>42</v>
      </c>
      <c r="I41" s="345" t="s">
        <v>42</v>
      </c>
      <c r="J41" s="337" t="s">
        <v>42</v>
      </c>
      <c r="L41" s="29"/>
    </row>
    <row r="42" spans="2:12" x14ac:dyDescent="0.35">
      <c r="B42"/>
      <c r="C42" s="21"/>
      <c r="D42" s="21" t="s">
        <v>42</v>
      </c>
      <c r="E42" s="345" t="s">
        <v>42</v>
      </c>
      <c r="F42" s="20" t="s">
        <v>42</v>
      </c>
      <c r="G42" s="135" t="s">
        <v>42</v>
      </c>
      <c r="H42" s="337" t="s">
        <v>42</v>
      </c>
      <c r="I42" s="345" t="s">
        <v>42</v>
      </c>
      <c r="J42" s="337" t="s">
        <v>42</v>
      </c>
      <c r="L42" s="29"/>
    </row>
    <row r="43" spans="2:12" x14ac:dyDescent="0.35">
      <c r="B43"/>
      <c r="C43" s="21"/>
      <c r="D43" s="21" t="s">
        <v>42</v>
      </c>
      <c r="E43" s="345" t="s">
        <v>42</v>
      </c>
      <c r="F43" s="20" t="s">
        <v>42</v>
      </c>
      <c r="G43" s="135" t="s">
        <v>42</v>
      </c>
      <c r="H43" s="337" t="s">
        <v>42</v>
      </c>
      <c r="I43" s="345" t="s">
        <v>42</v>
      </c>
      <c r="J43" s="337" t="s">
        <v>42</v>
      </c>
      <c r="L43" s="29"/>
    </row>
    <row r="44" spans="2:12" x14ac:dyDescent="0.35">
      <c r="B44"/>
      <c r="C44" s="21"/>
      <c r="D44" s="21" t="s">
        <v>42</v>
      </c>
      <c r="E44" s="345" t="s">
        <v>42</v>
      </c>
      <c r="F44" s="20" t="s">
        <v>42</v>
      </c>
      <c r="G44" s="135" t="s">
        <v>42</v>
      </c>
      <c r="H44" s="337" t="s">
        <v>42</v>
      </c>
      <c r="I44" s="345" t="s">
        <v>42</v>
      </c>
      <c r="J44" s="337" t="s">
        <v>42</v>
      </c>
      <c r="L44" s="29"/>
    </row>
    <row r="45" spans="2:12" x14ac:dyDescent="0.35">
      <c r="B45"/>
      <c r="C45" s="21"/>
      <c r="D45" s="21" t="s">
        <v>42</v>
      </c>
      <c r="E45" s="345" t="s">
        <v>42</v>
      </c>
      <c r="F45" s="20" t="s">
        <v>42</v>
      </c>
      <c r="G45" s="135" t="s">
        <v>42</v>
      </c>
      <c r="H45" s="337" t="s">
        <v>42</v>
      </c>
      <c r="I45" s="345" t="s">
        <v>42</v>
      </c>
      <c r="J45" s="337" t="s">
        <v>42</v>
      </c>
      <c r="L45" s="29"/>
    </row>
    <row r="46" spans="2:12" x14ac:dyDescent="0.35">
      <c r="B46"/>
      <c r="C46" s="21"/>
      <c r="D46" s="21" t="s">
        <v>42</v>
      </c>
      <c r="E46" s="345" t="s">
        <v>42</v>
      </c>
      <c r="F46" s="20" t="s">
        <v>42</v>
      </c>
      <c r="G46" s="135" t="s">
        <v>42</v>
      </c>
      <c r="H46" s="337" t="s">
        <v>42</v>
      </c>
      <c r="I46" s="345" t="s">
        <v>42</v>
      </c>
      <c r="J46" s="337" t="s">
        <v>42</v>
      </c>
      <c r="L46" s="29"/>
    </row>
    <row r="47" spans="2:12" x14ac:dyDescent="0.35">
      <c r="B47"/>
      <c r="C47" s="21"/>
      <c r="D47" s="21" t="s">
        <v>42</v>
      </c>
      <c r="E47" s="345" t="s">
        <v>42</v>
      </c>
      <c r="F47" s="20" t="s">
        <v>42</v>
      </c>
      <c r="G47" s="135" t="s">
        <v>42</v>
      </c>
      <c r="H47" s="337" t="s">
        <v>42</v>
      </c>
      <c r="I47" s="345" t="s">
        <v>42</v>
      </c>
      <c r="J47" s="337" t="s">
        <v>42</v>
      </c>
      <c r="L47" s="29"/>
    </row>
    <row r="48" spans="2:12" x14ac:dyDescent="0.35">
      <c r="B48"/>
      <c r="C48" s="21"/>
      <c r="D48" s="21" t="s">
        <v>42</v>
      </c>
      <c r="E48" s="345" t="s">
        <v>42</v>
      </c>
      <c r="F48" s="20" t="s">
        <v>42</v>
      </c>
      <c r="G48" s="135" t="s">
        <v>42</v>
      </c>
      <c r="H48" s="337" t="s">
        <v>42</v>
      </c>
      <c r="I48" s="345" t="s">
        <v>42</v>
      </c>
      <c r="J48" s="337" t="s">
        <v>42</v>
      </c>
      <c r="L48" s="29"/>
    </row>
    <row r="49" spans="2:12" x14ac:dyDescent="0.35">
      <c r="B49"/>
      <c r="C49" s="21"/>
      <c r="D49" s="21" t="s">
        <v>42</v>
      </c>
      <c r="E49" s="345" t="s">
        <v>42</v>
      </c>
      <c r="F49" s="20" t="s">
        <v>42</v>
      </c>
      <c r="G49" s="135" t="s">
        <v>42</v>
      </c>
      <c r="H49" s="337" t="s">
        <v>42</v>
      </c>
      <c r="I49" s="345" t="s">
        <v>42</v>
      </c>
      <c r="J49" s="337" t="s">
        <v>42</v>
      </c>
      <c r="L49" s="29"/>
    </row>
    <row r="50" spans="2:12" x14ac:dyDescent="0.35">
      <c r="B50"/>
      <c r="C50" s="21"/>
      <c r="D50" s="21" t="s">
        <v>42</v>
      </c>
      <c r="E50" s="345" t="s">
        <v>42</v>
      </c>
      <c r="F50" s="20" t="s">
        <v>42</v>
      </c>
      <c r="G50" s="135" t="s">
        <v>42</v>
      </c>
      <c r="H50" s="337" t="s">
        <v>42</v>
      </c>
      <c r="I50" s="345" t="s">
        <v>42</v>
      </c>
      <c r="J50" s="337" t="s">
        <v>42</v>
      </c>
      <c r="L50" s="29"/>
    </row>
    <row r="51" spans="2:12" x14ac:dyDescent="0.35">
      <c r="B51"/>
      <c r="C51" s="21"/>
      <c r="D51" s="21" t="s">
        <v>42</v>
      </c>
      <c r="E51" s="345" t="s">
        <v>42</v>
      </c>
      <c r="F51" s="20" t="s">
        <v>42</v>
      </c>
      <c r="G51" s="135" t="s">
        <v>42</v>
      </c>
      <c r="H51" s="337" t="s">
        <v>42</v>
      </c>
      <c r="I51" s="345" t="s">
        <v>42</v>
      </c>
      <c r="J51" s="337" t="s">
        <v>42</v>
      </c>
      <c r="L51" s="29"/>
    </row>
    <row r="52" spans="2:12" x14ac:dyDescent="0.35">
      <c r="B52"/>
      <c r="C52" s="21"/>
      <c r="D52" s="21" t="s">
        <v>42</v>
      </c>
      <c r="E52" s="345" t="s">
        <v>42</v>
      </c>
      <c r="F52" s="20" t="s">
        <v>42</v>
      </c>
      <c r="G52" s="135" t="s">
        <v>42</v>
      </c>
      <c r="H52" s="337" t="s">
        <v>42</v>
      </c>
      <c r="I52" s="345" t="s">
        <v>42</v>
      </c>
      <c r="J52" s="337" t="s">
        <v>42</v>
      </c>
      <c r="L52" s="29"/>
    </row>
    <row r="53" spans="2:12" x14ac:dyDescent="0.35">
      <c r="B53"/>
      <c r="C53" s="21"/>
      <c r="D53" s="21" t="s">
        <v>42</v>
      </c>
      <c r="E53" s="345" t="s">
        <v>42</v>
      </c>
      <c r="F53" s="20" t="s">
        <v>42</v>
      </c>
      <c r="G53" s="135" t="s">
        <v>42</v>
      </c>
      <c r="H53" s="337" t="s">
        <v>42</v>
      </c>
      <c r="I53" s="345" t="s">
        <v>42</v>
      </c>
      <c r="J53" s="337" t="s">
        <v>42</v>
      </c>
      <c r="L53" s="29"/>
    </row>
    <row r="54" spans="2:12" x14ac:dyDescent="0.35">
      <c r="B54"/>
      <c r="C54" s="21"/>
      <c r="D54" s="21" t="s">
        <v>42</v>
      </c>
      <c r="E54" s="345" t="s">
        <v>42</v>
      </c>
      <c r="F54" s="20" t="s">
        <v>42</v>
      </c>
      <c r="G54" s="135" t="s">
        <v>42</v>
      </c>
      <c r="H54" s="337" t="s">
        <v>42</v>
      </c>
      <c r="I54" s="345" t="s">
        <v>42</v>
      </c>
      <c r="J54" s="337" t="s">
        <v>42</v>
      </c>
      <c r="L54" s="29"/>
    </row>
    <row r="55" spans="2:12" x14ac:dyDescent="0.35">
      <c r="B55"/>
      <c r="C55" s="21"/>
      <c r="D55" s="21" t="s">
        <v>42</v>
      </c>
      <c r="E55" s="345" t="s">
        <v>42</v>
      </c>
      <c r="F55" s="20" t="s">
        <v>42</v>
      </c>
      <c r="G55" s="135" t="s">
        <v>42</v>
      </c>
      <c r="H55" s="337" t="s">
        <v>42</v>
      </c>
      <c r="I55" s="345" t="s">
        <v>42</v>
      </c>
      <c r="J55" s="337" t="s">
        <v>42</v>
      </c>
      <c r="L55" s="29"/>
    </row>
    <row r="56" spans="2:12" x14ac:dyDescent="0.35">
      <c r="B56"/>
      <c r="C56" s="21"/>
      <c r="D56" s="21" t="s">
        <v>42</v>
      </c>
      <c r="E56" s="345" t="s">
        <v>42</v>
      </c>
      <c r="F56" s="20" t="s">
        <v>42</v>
      </c>
      <c r="G56" s="135" t="s">
        <v>42</v>
      </c>
      <c r="H56" s="337" t="s">
        <v>42</v>
      </c>
      <c r="I56" s="345" t="s">
        <v>42</v>
      </c>
      <c r="J56" s="337" t="s">
        <v>42</v>
      </c>
      <c r="L56" s="29"/>
    </row>
    <row r="57" spans="2:12" x14ac:dyDescent="0.35">
      <c r="B57"/>
      <c r="C57" s="21"/>
      <c r="D57" s="21" t="s">
        <v>42</v>
      </c>
      <c r="E57" s="345" t="s">
        <v>42</v>
      </c>
      <c r="F57" s="20" t="s">
        <v>42</v>
      </c>
      <c r="G57" s="135" t="s">
        <v>42</v>
      </c>
      <c r="H57" s="337" t="s">
        <v>42</v>
      </c>
      <c r="I57" s="345" t="s">
        <v>42</v>
      </c>
      <c r="J57" s="337" t="s">
        <v>42</v>
      </c>
      <c r="L57" s="29"/>
    </row>
    <row r="58" spans="2:12" x14ac:dyDescent="0.35">
      <c r="B58"/>
      <c r="C58" s="21"/>
      <c r="D58" s="21" t="s">
        <v>42</v>
      </c>
      <c r="E58" s="345" t="s">
        <v>42</v>
      </c>
      <c r="F58" s="20" t="s">
        <v>42</v>
      </c>
      <c r="G58" s="135" t="s">
        <v>42</v>
      </c>
      <c r="H58" s="337" t="s">
        <v>42</v>
      </c>
      <c r="I58" s="345" t="s">
        <v>42</v>
      </c>
      <c r="J58" s="337" t="s">
        <v>42</v>
      </c>
      <c r="L58" s="29"/>
    </row>
    <row r="59" spans="2:12" x14ac:dyDescent="0.35">
      <c r="B59"/>
      <c r="C59" s="21"/>
      <c r="D59" s="21" t="s">
        <v>42</v>
      </c>
      <c r="E59" s="345" t="s">
        <v>42</v>
      </c>
      <c r="F59" s="20" t="s">
        <v>42</v>
      </c>
      <c r="G59" s="135" t="s">
        <v>42</v>
      </c>
      <c r="H59" s="337" t="s">
        <v>42</v>
      </c>
      <c r="I59" s="345" t="s">
        <v>42</v>
      </c>
      <c r="J59" s="337" t="s">
        <v>42</v>
      </c>
      <c r="L59" s="29"/>
    </row>
    <row r="60" spans="2:12" x14ac:dyDescent="0.35">
      <c r="B60"/>
      <c r="C60" s="21"/>
      <c r="D60" s="21" t="s">
        <v>42</v>
      </c>
      <c r="E60" s="345" t="s">
        <v>42</v>
      </c>
      <c r="F60" s="20" t="s">
        <v>42</v>
      </c>
      <c r="G60" s="135" t="s">
        <v>42</v>
      </c>
      <c r="H60" s="337" t="s">
        <v>42</v>
      </c>
      <c r="I60" s="345" t="s">
        <v>42</v>
      </c>
      <c r="J60" s="337" t="s">
        <v>42</v>
      </c>
      <c r="L60" s="29"/>
    </row>
    <row r="61" spans="2:12" x14ac:dyDescent="0.35">
      <c r="B61"/>
      <c r="C61" s="21"/>
      <c r="D61" s="21" t="s">
        <v>42</v>
      </c>
      <c r="E61" s="345" t="s">
        <v>42</v>
      </c>
      <c r="F61" s="20" t="s">
        <v>42</v>
      </c>
      <c r="G61" s="135" t="s">
        <v>42</v>
      </c>
      <c r="H61" s="337" t="s">
        <v>42</v>
      </c>
      <c r="I61" s="345" t="s">
        <v>42</v>
      </c>
      <c r="J61" s="337" t="s">
        <v>42</v>
      </c>
      <c r="L61" s="29"/>
    </row>
    <row r="62" spans="2:12" x14ac:dyDescent="0.35">
      <c r="B62"/>
      <c r="C62" s="21"/>
      <c r="D62" s="21" t="s">
        <v>42</v>
      </c>
      <c r="E62" s="345" t="s">
        <v>42</v>
      </c>
      <c r="F62" s="20" t="s">
        <v>42</v>
      </c>
      <c r="G62" s="135" t="s">
        <v>42</v>
      </c>
      <c r="H62" s="337" t="s">
        <v>42</v>
      </c>
      <c r="I62" s="345" t="s">
        <v>42</v>
      </c>
      <c r="J62" s="337" t="s">
        <v>42</v>
      </c>
      <c r="L62" s="29"/>
    </row>
    <row r="63" spans="2:12" x14ac:dyDescent="0.35">
      <c r="B63"/>
      <c r="C63" s="21"/>
      <c r="D63" s="21" t="s">
        <v>42</v>
      </c>
      <c r="E63" s="345" t="s">
        <v>42</v>
      </c>
      <c r="F63" s="20" t="s">
        <v>42</v>
      </c>
      <c r="G63" s="135" t="s">
        <v>42</v>
      </c>
      <c r="H63" s="337" t="s">
        <v>42</v>
      </c>
      <c r="I63" s="345" t="s">
        <v>42</v>
      </c>
      <c r="J63" s="337" t="s">
        <v>42</v>
      </c>
      <c r="L63" s="29"/>
    </row>
    <row r="64" spans="2:12" x14ac:dyDescent="0.35">
      <c r="B64"/>
      <c r="C64" s="21"/>
      <c r="D64" s="21" t="s">
        <v>42</v>
      </c>
      <c r="E64" s="345" t="s">
        <v>42</v>
      </c>
      <c r="F64" s="20" t="s">
        <v>42</v>
      </c>
      <c r="G64" s="135" t="s">
        <v>42</v>
      </c>
      <c r="H64" s="337" t="s">
        <v>42</v>
      </c>
      <c r="I64" s="345" t="s">
        <v>42</v>
      </c>
      <c r="J64" s="337" t="s">
        <v>42</v>
      </c>
      <c r="L64" s="29"/>
    </row>
    <row r="65" spans="2:12" x14ac:dyDescent="0.35">
      <c r="B65"/>
      <c r="C65" s="21"/>
      <c r="D65" s="21" t="s">
        <v>42</v>
      </c>
      <c r="E65" s="345" t="s">
        <v>42</v>
      </c>
      <c r="F65" s="20" t="s">
        <v>42</v>
      </c>
      <c r="G65" s="135" t="s">
        <v>42</v>
      </c>
      <c r="H65" s="337" t="s">
        <v>42</v>
      </c>
      <c r="I65" s="345" t="s">
        <v>42</v>
      </c>
      <c r="J65" s="337" t="s">
        <v>42</v>
      </c>
      <c r="L65" s="29"/>
    </row>
    <row r="66" spans="2:12" x14ac:dyDescent="0.35">
      <c r="B66"/>
      <c r="C66" s="21"/>
      <c r="D66" s="21" t="s">
        <v>42</v>
      </c>
      <c r="E66" s="345" t="s">
        <v>42</v>
      </c>
      <c r="F66" s="20" t="s">
        <v>42</v>
      </c>
      <c r="G66" s="135" t="s">
        <v>42</v>
      </c>
      <c r="H66" s="337" t="s">
        <v>42</v>
      </c>
      <c r="I66" s="345" t="s">
        <v>42</v>
      </c>
      <c r="J66" s="337" t="s">
        <v>42</v>
      </c>
      <c r="L66" s="29"/>
    </row>
    <row r="67" spans="2:12" x14ac:dyDescent="0.35">
      <c r="B67"/>
      <c r="C67" s="21"/>
      <c r="D67" s="21" t="s">
        <v>42</v>
      </c>
      <c r="E67" s="345" t="s">
        <v>42</v>
      </c>
      <c r="F67" s="20" t="s">
        <v>42</v>
      </c>
      <c r="G67" s="135" t="s">
        <v>42</v>
      </c>
      <c r="H67" s="337" t="s">
        <v>42</v>
      </c>
      <c r="I67" s="345" t="s">
        <v>42</v>
      </c>
      <c r="J67" s="337" t="s">
        <v>42</v>
      </c>
      <c r="L67" s="29"/>
    </row>
    <row r="68" spans="2:12" x14ac:dyDescent="0.35">
      <c r="B68"/>
      <c r="C68" s="21"/>
      <c r="D68" s="21" t="s">
        <v>42</v>
      </c>
      <c r="E68" s="345" t="s">
        <v>42</v>
      </c>
      <c r="F68" s="20" t="s">
        <v>42</v>
      </c>
      <c r="G68" s="135" t="s">
        <v>42</v>
      </c>
      <c r="H68" s="337" t="s">
        <v>42</v>
      </c>
      <c r="I68" s="345" t="s">
        <v>42</v>
      </c>
      <c r="J68" s="337" t="s">
        <v>42</v>
      </c>
      <c r="L68" s="29"/>
    </row>
    <row r="69" spans="2:12" x14ac:dyDescent="0.35">
      <c r="B69"/>
      <c r="C69" s="21"/>
      <c r="D69" s="21" t="s">
        <v>42</v>
      </c>
      <c r="E69" s="345" t="s">
        <v>42</v>
      </c>
      <c r="F69" s="20" t="s">
        <v>42</v>
      </c>
      <c r="G69" s="135" t="s">
        <v>42</v>
      </c>
      <c r="H69" s="337" t="s">
        <v>42</v>
      </c>
      <c r="I69" s="345" t="s">
        <v>42</v>
      </c>
      <c r="J69" s="337" t="s">
        <v>42</v>
      </c>
      <c r="L69" s="29"/>
    </row>
    <row r="70" spans="2:12" x14ac:dyDescent="0.35">
      <c r="B70"/>
      <c r="C70" s="21"/>
      <c r="D70" s="21" t="s">
        <v>42</v>
      </c>
      <c r="E70" s="345" t="s">
        <v>42</v>
      </c>
      <c r="F70" s="20" t="s">
        <v>42</v>
      </c>
      <c r="G70" s="135" t="s">
        <v>42</v>
      </c>
      <c r="H70" s="337" t="s">
        <v>42</v>
      </c>
      <c r="I70" s="345" t="s">
        <v>42</v>
      </c>
      <c r="J70" s="337" t="s">
        <v>42</v>
      </c>
      <c r="L70" s="29"/>
    </row>
    <row r="71" spans="2:12" x14ac:dyDescent="0.35">
      <c r="B71"/>
      <c r="C71" s="21"/>
      <c r="D71" s="21" t="s">
        <v>42</v>
      </c>
      <c r="E71" s="345" t="s">
        <v>42</v>
      </c>
      <c r="F71" s="20" t="s">
        <v>42</v>
      </c>
      <c r="G71" s="135" t="s">
        <v>42</v>
      </c>
      <c r="H71" s="337" t="s">
        <v>42</v>
      </c>
      <c r="I71" s="345" t="s">
        <v>42</v>
      </c>
      <c r="J71" s="337" t="s">
        <v>42</v>
      </c>
      <c r="L71" s="29"/>
    </row>
    <row r="72" spans="2:12" x14ac:dyDescent="0.35">
      <c r="B72"/>
      <c r="C72" s="21"/>
      <c r="D72" s="21" t="s">
        <v>42</v>
      </c>
      <c r="E72" s="345" t="s">
        <v>42</v>
      </c>
      <c r="F72" s="20" t="s">
        <v>42</v>
      </c>
      <c r="G72" s="135" t="s">
        <v>42</v>
      </c>
      <c r="H72" s="337" t="s">
        <v>42</v>
      </c>
      <c r="I72" s="345" t="s">
        <v>42</v>
      </c>
      <c r="J72" s="337" t="s">
        <v>42</v>
      </c>
      <c r="L72" s="29"/>
    </row>
    <row r="73" spans="2:12" x14ac:dyDescent="0.35">
      <c r="B73"/>
      <c r="C73" s="21"/>
      <c r="D73" s="21" t="s">
        <v>42</v>
      </c>
      <c r="E73" s="345" t="s">
        <v>42</v>
      </c>
      <c r="F73" s="20" t="s">
        <v>42</v>
      </c>
      <c r="G73" s="135" t="s">
        <v>42</v>
      </c>
      <c r="H73" s="337" t="s">
        <v>42</v>
      </c>
      <c r="I73" s="345" t="s">
        <v>42</v>
      </c>
      <c r="J73" s="337" t="s">
        <v>42</v>
      </c>
      <c r="L73" s="29"/>
    </row>
    <row r="74" spans="2:12" x14ac:dyDescent="0.35">
      <c r="B74"/>
      <c r="C74" s="21"/>
      <c r="D74" s="21" t="s">
        <v>42</v>
      </c>
      <c r="E74" s="345" t="s">
        <v>42</v>
      </c>
      <c r="F74" s="20" t="s">
        <v>42</v>
      </c>
      <c r="G74" s="135" t="s">
        <v>42</v>
      </c>
      <c r="H74" s="337" t="s">
        <v>42</v>
      </c>
      <c r="I74" s="345" t="s">
        <v>42</v>
      </c>
      <c r="J74" s="337" t="s">
        <v>42</v>
      </c>
      <c r="L74" s="29"/>
    </row>
    <row r="75" spans="2:12" x14ac:dyDescent="0.35">
      <c r="B75"/>
      <c r="C75" s="21"/>
      <c r="D75" s="21" t="s">
        <v>42</v>
      </c>
      <c r="E75" s="345" t="s">
        <v>42</v>
      </c>
      <c r="F75" s="20" t="s">
        <v>42</v>
      </c>
      <c r="G75" s="135" t="s">
        <v>42</v>
      </c>
      <c r="H75" s="337" t="s">
        <v>42</v>
      </c>
      <c r="I75" s="345" t="s">
        <v>42</v>
      </c>
      <c r="J75" s="337" t="s">
        <v>42</v>
      </c>
      <c r="L75" s="29"/>
    </row>
    <row r="76" spans="2:12" x14ac:dyDescent="0.35">
      <c r="B76"/>
      <c r="C76" s="21"/>
      <c r="D76" s="21" t="s">
        <v>42</v>
      </c>
      <c r="E76" s="345" t="s">
        <v>42</v>
      </c>
      <c r="F76" s="20" t="s">
        <v>42</v>
      </c>
      <c r="G76" s="135" t="s">
        <v>42</v>
      </c>
      <c r="H76" s="337" t="s">
        <v>42</v>
      </c>
      <c r="I76" s="345" t="s">
        <v>42</v>
      </c>
      <c r="J76" s="337" t="s">
        <v>42</v>
      </c>
      <c r="L76" s="29"/>
    </row>
    <row r="77" spans="2:12" x14ac:dyDescent="0.35">
      <c r="B77"/>
      <c r="C77" s="21"/>
      <c r="D77" s="21" t="s">
        <v>42</v>
      </c>
      <c r="E77" s="345" t="s">
        <v>42</v>
      </c>
      <c r="F77" s="20" t="s">
        <v>42</v>
      </c>
      <c r="G77" s="135" t="s">
        <v>42</v>
      </c>
      <c r="H77" s="337" t="s">
        <v>42</v>
      </c>
      <c r="I77" s="345" t="s">
        <v>42</v>
      </c>
      <c r="J77" s="337" t="s">
        <v>42</v>
      </c>
      <c r="L77" s="29"/>
    </row>
    <row r="78" spans="2:12" x14ac:dyDescent="0.35">
      <c r="B78"/>
      <c r="C78" s="21"/>
      <c r="D78" s="21" t="s">
        <v>42</v>
      </c>
      <c r="E78" s="345" t="s">
        <v>42</v>
      </c>
      <c r="F78" s="20" t="s">
        <v>42</v>
      </c>
      <c r="G78" s="135" t="s">
        <v>42</v>
      </c>
      <c r="H78" s="337" t="s">
        <v>42</v>
      </c>
      <c r="I78" s="345" t="s">
        <v>42</v>
      </c>
      <c r="J78" s="337" t="s">
        <v>42</v>
      </c>
      <c r="L78" s="29"/>
    </row>
    <row r="79" spans="2:12" x14ac:dyDescent="0.35">
      <c r="B79"/>
      <c r="C79" s="21"/>
      <c r="D79" s="21" t="s">
        <v>42</v>
      </c>
      <c r="E79" s="345" t="s">
        <v>42</v>
      </c>
      <c r="F79" s="20" t="s">
        <v>42</v>
      </c>
      <c r="G79" s="135" t="s">
        <v>42</v>
      </c>
      <c r="H79" s="337" t="s">
        <v>42</v>
      </c>
      <c r="I79" s="345" t="s">
        <v>42</v>
      </c>
      <c r="J79" s="337" t="s">
        <v>42</v>
      </c>
      <c r="L79" s="29"/>
    </row>
    <row r="80" spans="2:12" x14ac:dyDescent="0.35">
      <c r="B80"/>
      <c r="C80" s="21"/>
      <c r="D80" s="21" t="s">
        <v>42</v>
      </c>
      <c r="E80" s="345" t="s">
        <v>42</v>
      </c>
      <c r="F80" s="20" t="s">
        <v>42</v>
      </c>
      <c r="G80" s="135" t="s">
        <v>42</v>
      </c>
      <c r="H80" s="337" t="s">
        <v>42</v>
      </c>
      <c r="I80" s="345" t="s">
        <v>42</v>
      </c>
      <c r="J80" s="337" t="s">
        <v>42</v>
      </c>
      <c r="L80" s="29"/>
    </row>
    <row r="81" spans="2:12" x14ac:dyDescent="0.35">
      <c r="B81"/>
      <c r="C81" s="21"/>
      <c r="D81" s="21"/>
      <c r="E81" s="345"/>
      <c r="F81" s="20"/>
      <c r="G81" s="135"/>
      <c r="H81" s="337"/>
      <c r="I81" s="345"/>
      <c r="J81" s="337"/>
      <c r="L81" s="29"/>
    </row>
    <row r="82" spans="2:12" x14ac:dyDescent="0.35">
      <c r="B82"/>
      <c r="C82" s="21"/>
      <c r="D82" s="21"/>
      <c r="E82" s="345"/>
      <c r="F82" s="20"/>
      <c r="G82" s="135"/>
      <c r="H82" s="337"/>
      <c r="I82" s="345"/>
      <c r="J82" s="337"/>
      <c r="L82" s="29"/>
    </row>
    <row r="83" spans="2:12" x14ac:dyDescent="0.35">
      <c r="B83"/>
      <c r="C83" s="21"/>
      <c r="D83" s="21"/>
      <c r="E83" s="345"/>
      <c r="F83" s="20"/>
      <c r="G83" s="135"/>
      <c r="H83" s="337"/>
      <c r="I83" s="345"/>
      <c r="J83" s="337"/>
      <c r="L83" s="29"/>
    </row>
    <row r="84" spans="2:12" x14ac:dyDescent="0.35">
      <c r="B84"/>
      <c r="C84" s="21"/>
      <c r="D84" s="21"/>
      <c r="E84" s="345"/>
      <c r="F84" s="20"/>
      <c r="G84" s="135"/>
      <c r="H84" s="337"/>
      <c r="I84" s="345"/>
      <c r="J84" s="337"/>
      <c r="L84" s="29"/>
    </row>
    <row r="85" spans="2:12" x14ac:dyDescent="0.35">
      <c r="B85"/>
      <c r="C85" s="21"/>
      <c r="D85" s="21"/>
      <c r="E85" s="345"/>
      <c r="F85" s="20"/>
      <c r="G85" s="135"/>
      <c r="H85" s="337"/>
      <c r="I85" s="345"/>
      <c r="J85" s="337"/>
      <c r="L85" s="29"/>
    </row>
    <row r="86" spans="2:12" x14ac:dyDescent="0.35">
      <c r="B86"/>
      <c r="C86" s="21"/>
      <c r="D86" s="21"/>
      <c r="E86" s="345"/>
      <c r="F86" s="20"/>
      <c r="G86" s="135"/>
      <c r="H86" s="337"/>
      <c r="I86" s="345"/>
      <c r="J86" s="337"/>
      <c r="L86" s="29"/>
    </row>
    <row r="87" spans="2:12" x14ac:dyDescent="0.35">
      <c r="B87"/>
      <c r="C87" s="21"/>
      <c r="D87" s="21"/>
      <c r="E87" s="345"/>
      <c r="F87" s="20"/>
      <c r="G87" s="135"/>
      <c r="H87" s="337"/>
      <c r="I87" s="345"/>
      <c r="J87" s="337"/>
    </row>
    <row r="88" spans="2:12" x14ac:dyDescent="0.35">
      <c r="B88"/>
      <c r="C88" s="21"/>
      <c r="D88" s="21"/>
      <c r="E88" s="345"/>
      <c r="F88" s="20"/>
      <c r="G88" s="135"/>
      <c r="H88" s="337"/>
      <c r="I88" s="345"/>
      <c r="J88" s="337"/>
    </row>
    <row r="89" spans="2:12" x14ac:dyDescent="0.35">
      <c r="B89"/>
      <c r="C89" s="21"/>
      <c r="D89" s="21"/>
      <c r="E89" s="345"/>
      <c r="F89" s="20"/>
      <c r="G89" s="135"/>
      <c r="H89" s="337"/>
      <c r="I89" s="345"/>
      <c r="J89" s="337"/>
    </row>
    <row r="90" spans="2:12" x14ac:dyDescent="0.35">
      <c r="B90"/>
      <c r="C90" s="21"/>
      <c r="D90" s="21"/>
      <c r="E90" s="345"/>
      <c r="F90" s="20"/>
      <c r="G90" s="135"/>
      <c r="H90" s="337"/>
      <c r="I90" s="345"/>
      <c r="J90" s="337"/>
    </row>
    <row r="91" spans="2:12" x14ac:dyDescent="0.35">
      <c r="B91"/>
      <c r="C91" s="21"/>
      <c r="D91" s="21"/>
      <c r="E91" s="345"/>
      <c r="F91" s="20"/>
      <c r="G91" s="135"/>
      <c r="H91" s="337"/>
      <c r="I91" s="345"/>
      <c r="J91" s="337"/>
    </row>
    <row r="92" spans="2:12" x14ac:dyDescent="0.35">
      <c r="B92"/>
      <c r="C92" s="21"/>
      <c r="D92" s="21"/>
      <c r="E92" s="345"/>
      <c r="F92" s="20"/>
      <c r="G92" s="135"/>
      <c r="H92" s="337"/>
      <c r="I92" s="345"/>
      <c r="J92" s="337"/>
    </row>
    <row r="93" spans="2:12" x14ac:dyDescent="0.35">
      <c r="B93"/>
      <c r="C93" s="21"/>
      <c r="D93" s="21"/>
      <c r="E93" s="345"/>
      <c r="F93" s="20"/>
      <c r="G93" s="135"/>
      <c r="H93" s="337"/>
      <c r="I93" s="345"/>
      <c r="J93" s="337"/>
    </row>
    <row r="94" spans="2:12" x14ac:dyDescent="0.35">
      <c r="B94"/>
      <c r="C94" s="21"/>
      <c r="D94" s="21"/>
      <c r="E94" s="345"/>
      <c r="F94" s="20"/>
      <c r="G94" s="135"/>
      <c r="H94" s="337"/>
      <c r="I94" s="345"/>
      <c r="J94" s="337"/>
    </row>
    <row r="95" spans="2:12" x14ac:dyDescent="0.35">
      <c r="B95"/>
      <c r="C95" s="21"/>
      <c r="D95" s="21"/>
      <c r="E95" s="345"/>
      <c r="F95" s="20"/>
      <c r="G95" s="135"/>
      <c r="H95" s="337"/>
      <c r="I95" s="345"/>
      <c r="J95" s="337"/>
    </row>
    <row r="96" spans="2:12" x14ac:dyDescent="0.35">
      <c r="B96"/>
      <c r="C96" s="21"/>
      <c r="D96" s="21"/>
      <c r="E96" s="345"/>
      <c r="F96" s="20"/>
      <c r="G96" s="135"/>
      <c r="H96" s="337"/>
      <c r="I96" s="345"/>
      <c r="J96" s="337"/>
    </row>
    <row r="97" spans="1:11" x14ac:dyDescent="0.35">
      <c r="B97"/>
      <c r="C97" s="21"/>
      <c r="D97" s="21"/>
      <c r="E97" s="345"/>
      <c r="F97" s="20"/>
      <c r="G97" s="135"/>
      <c r="H97" s="337"/>
      <c r="I97" s="345"/>
      <c r="J97" s="337"/>
    </row>
    <row r="98" spans="1:11" x14ac:dyDescent="0.35">
      <c r="B98"/>
      <c r="C98" s="21"/>
      <c r="D98" s="21"/>
      <c r="E98" s="345"/>
      <c r="F98" s="20"/>
      <c r="G98" s="135"/>
      <c r="H98" s="337"/>
      <c r="I98" s="345"/>
      <c r="J98" s="337"/>
    </row>
    <row r="99" spans="1:11" x14ac:dyDescent="0.35">
      <c r="B99"/>
      <c r="C99" s="21"/>
      <c r="D99" s="21"/>
      <c r="E99" s="345"/>
      <c r="F99" s="20"/>
      <c r="G99" s="135"/>
      <c r="H99" s="337"/>
      <c r="I99" s="345"/>
      <c r="J99" s="337"/>
    </row>
    <row r="100" spans="1:11" x14ac:dyDescent="0.35">
      <c r="B100"/>
      <c r="C100" s="21"/>
      <c r="D100" s="21"/>
      <c r="E100" s="345"/>
      <c r="F100" s="20"/>
      <c r="G100" s="135"/>
      <c r="H100" s="337"/>
      <c r="I100" s="345"/>
      <c r="J100" s="337"/>
    </row>
    <row r="101" spans="1:11" x14ac:dyDescent="0.35">
      <c r="B101"/>
      <c r="C101" s="21"/>
      <c r="D101" s="21"/>
      <c r="E101" s="345"/>
      <c r="F101" s="20"/>
      <c r="G101" s="135"/>
      <c r="H101" s="337"/>
      <c r="I101" s="345"/>
      <c r="J101" s="337"/>
    </row>
    <row r="102" spans="1:11" x14ac:dyDescent="0.35">
      <c r="B102"/>
      <c r="C102" s="21"/>
      <c r="D102" s="21"/>
      <c r="E102" s="345"/>
      <c r="F102" s="20"/>
      <c r="G102" s="135"/>
      <c r="H102" s="337"/>
      <c r="I102" s="345"/>
      <c r="J102" s="337"/>
    </row>
    <row r="103" spans="1:11" x14ac:dyDescent="0.35">
      <c r="B103"/>
      <c r="C103" s="21"/>
      <c r="D103" s="21"/>
      <c r="E103" s="345"/>
      <c r="F103" s="20"/>
      <c r="G103" s="135"/>
      <c r="H103" s="337"/>
      <c r="I103" s="345"/>
      <c r="J103" s="337"/>
    </row>
    <row r="104" spans="1:11" x14ac:dyDescent="0.35">
      <c r="B104"/>
      <c r="C104" s="21"/>
      <c r="D104" s="21"/>
      <c r="E104" s="345"/>
      <c r="F104" s="20"/>
      <c r="G104" s="135"/>
      <c r="H104" s="337"/>
      <c r="I104" s="345"/>
      <c r="J104" s="337"/>
    </row>
    <row r="105" spans="1:11" s="322" customFormat="1" x14ac:dyDescent="0.35">
      <c r="A105" s="335"/>
      <c r="C105" s="335"/>
      <c r="D105" s="335"/>
      <c r="E105" s="346"/>
      <c r="F105" s="340"/>
      <c r="G105" s="341"/>
      <c r="H105" s="338"/>
      <c r="I105" s="346"/>
      <c r="J105" s="338"/>
      <c r="K105" s="339"/>
    </row>
    <row r="106" spans="1:11" x14ac:dyDescent="0.35">
      <c r="B106"/>
      <c r="C106" s="21"/>
      <c r="D106" s="21"/>
      <c r="E106" s="345"/>
      <c r="F106" s="20"/>
      <c r="G106" s="135"/>
      <c r="H106" s="337"/>
      <c r="I106" s="345"/>
      <c r="J106" s="337"/>
    </row>
    <row r="107" spans="1:11" x14ac:dyDescent="0.35">
      <c r="B107"/>
      <c r="C107" s="21"/>
      <c r="D107" s="21"/>
      <c r="E107" s="345"/>
      <c r="F107" s="20"/>
      <c r="G107" s="135"/>
      <c r="H107" s="337"/>
      <c r="I107" s="345"/>
      <c r="J107" s="337"/>
    </row>
    <row r="108" spans="1:11" x14ac:dyDescent="0.35">
      <c r="B108"/>
      <c r="C108" s="21"/>
      <c r="D108" s="21"/>
      <c r="E108" s="345"/>
      <c r="F108" s="20"/>
      <c r="G108" s="135"/>
      <c r="H108" s="337"/>
      <c r="I108" s="345"/>
      <c r="J108" s="337"/>
    </row>
    <row r="109" spans="1:11" x14ac:dyDescent="0.35">
      <c r="B109"/>
      <c r="C109" s="21"/>
      <c r="D109" s="21"/>
      <c r="E109" s="345"/>
      <c r="F109" s="20"/>
      <c r="G109" s="135"/>
      <c r="H109" s="337"/>
      <c r="I109" s="345"/>
      <c r="J109" s="337"/>
    </row>
    <row r="110" spans="1:11" x14ac:dyDescent="0.35">
      <c r="B110"/>
      <c r="C110" s="21"/>
      <c r="D110" s="21"/>
      <c r="E110" s="345"/>
      <c r="F110" s="20"/>
      <c r="G110" s="135"/>
      <c r="H110" s="337"/>
      <c r="I110" s="345"/>
      <c r="J110" s="337"/>
    </row>
    <row r="111" spans="1:11" x14ac:dyDescent="0.35">
      <c r="B111"/>
      <c r="C111" s="21"/>
      <c r="D111" s="21"/>
      <c r="E111" s="345"/>
      <c r="F111" s="20"/>
      <c r="G111" s="135"/>
      <c r="H111" s="337"/>
      <c r="I111" s="345"/>
      <c r="J111" s="337"/>
    </row>
    <row r="112" spans="1:11" x14ac:dyDescent="0.35">
      <c r="B112"/>
      <c r="C112" s="21"/>
      <c r="D112" s="21"/>
      <c r="E112" s="345"/>
      <c r="F112" s="20"/>
      <c r="G112" s="135"/>
      <c r="H112" s="337"/>
      <c r="I112" s="345"/>
      <c r="J112" s="337"/>
    </row>
    <row r="113" spans="2:10" x14ac:dyDescent="0.35">
      <c r="B113"/>
      <c r="C113" s="21"/>
      <c r="D113" s="21"/>
      <c r="E113" s="345"/>
      <c r="F113" s="20"/>
      <c r="G113" s="135"/>
      <c r="H113" s="337"/>
      <c r="I113" s="345"/>
      <c r="J113" s="337"/>
    </row>
    <row r="114" spans="2:10" x14ac:dyDescent="0.35">
      <c r="B114"/>
      <c r="C114" s="21"/>
      <c r="D114" s="21"/>
      <c r="E114" s="345"/>
      <c r="F114" s="20"/>
      <c r="G114" s="135"/>
      <c r="H114" s="337"/>
      <c r="I114" s="345"/>
      <c r="J114" s="337"/>
    </row>
    <row r="115" spans="2:10" x14ac:dyDescent="0.35">
      <c r="B115"/>
      <c r="C115" s="21"/>
      <c r="D115" s="21"/>
      <c r="E115" s="345"/>
      <c r="F115" s="20"/>
      <c r="G115" s="135"/>
      <c r="H115" s="337"/>
      <c r="I115" s="345"/>
      <c r="J115" s="337"/>
    </row>
    <row r="116" spans="2:10" x14ac:dyDescent="0.35">
      <c r="B116"/>
      <c r="C116" s="21"/>
      <c r="D116" s="21"/>
      <c r="E116" s="345"/>
      <c r="F116" s="20"/>
      <c r="G116" s="135"/>
      <c r="H116" s="337"/>
      <c r="I116" s="345"/>
      <c r="J116" s="337"/>
    </row>
    <row r="117" spans="2:10" x14ac:dyDescent="0.35">
      <c r="B117"/>
      <c r="C117" s="21"/>
      <c r="D117" s="21"/>
      <c r="E117" s="345"/>
      <c r="F117" s="20"/>
      <c r="G117" s="135"/>
      <c r="H117" s="337"/>
      <c r="I117" s="345"/>
      <c r="J117" s="337"/>
    </row>
    <row r="118" spans="2:10" x14ac:dyDescent="0.35">
      <c r="B118"/>
      <c r="C118" s="21"/>
      <c r="D118" s="21"/>
      <c r="E118" s="345"/>
      <c r="F118" s="20"/>
      <c r="G118" s="135"/>
      <c r="H118" s="337"/>
      <c r="I118" s="345"/>
      <c r="J118" s="337"/>
    </row>
    <row r="119" spans="2:10" x14ac:dyDescent="0.35">
      <c r="B119"/>
      <c r="C119" s="21"/>
      <c r="D119" s="21"/>
      <c r="E119" s="345"/>
      <c r="F119" s="20"/>
      <c r="G119" s="135"/>
      <c r="H119" s="337"/>
      <c r="I119" s="345"/>
      <c r="J119" s="337"/>
    </row>
    <row r="120" spans="2:10" x14ac:dyDescent="0.35">
      <c r="B120"/>
      <c r="C120" s="21"/>
      <c r="D120" s="21"/>
      <c r="E120" s="345"/>
      <c r="F120" s="20"/>
      <c r="G120" s="135"/>
      <c r="H120" s="337"/>
      <c r="I120" s="345"/>
      <c r="J120" s="337"/>
    </row>
    <row r="121" spans="2:10" x14ac:dyDescent="0.35">
      <c r="B121"/>
      <c r="C121" s="21"/>
      <c r="D121" s="21"/>
      <c r="E121" s="345"/>
      <c r="F121" s="20"/>
      <c r="G121" s="135"/>
      <c r="H121" s="337"/>
      <c r="I121" s="345"/>
      <c r="J121" s="337"/>
    </row>
    <row r="122" spans="2:10" x14ac:dyDescent="0.35">
      <c r="B122"/>
      <c r="C122" s="21"/>
      <c r="D122" s="21"/>
      <c r="E122" s="345"/>
      <c r="F122" s="20"/>
      <c r="G122" s="135"/>
      <c r="H122" s="337"/>
      <c r="I122" s="345"/>
      <c r="J122" s="337"/>
    </row>
    <row r="123" spans="2:10" x14ac:dyDescent="0.35">
      <c r="B123"/>
      <c r="C123" s="21"/>
      <c r="D123" s="21"/>
      <c r="E123" s="345"/>
      <c r="F123" s="20"/>
      <c r="G123" s="135"/>
      <c r="H123" s="337"/>
      <c r="I123" s="345"/>
      <c r="J123" s="337"/>
    </row>
    <row r="124" spans="2:10" x14ac:dyDescent="0.35">
      <c r="B124"/>
      <c r="C124" s="21"/>
      <c r="D124" s="21"/>
      <c r="E124" s="345"/>
      <c r="F124" s="20"/>
      <c r="G124" s="135"/>
      <c r="H124" s="337"/>
      <c r="I124" s="345"/>
      <c r="J124" s="337"/>
    </row>
    <row r="125" spans="2:10" x14ac:dyDescent="0.35">
      <c r="B125"/>
      <c r="C125" s="21"/>
      <c r="D125" s="21"/>
      <c r="E125" s="345"/>
      <c r="F125" s="20"/>
      <c r="G125" s="135"/>
      <c r="H125" s="337"/>
      <c r="I125" s="345"/>
      <c r="J125" s="337"/>
    </row>
    <row r="126" spans="2:10" x14ac:dyDescent="0.35">
      <c r="B126"/>
      <c r="C126" s="21"/>
      <c r="D126" s="21"/>
      <c r="E126" s="345"/>
      <c r="F126" s="20"/>
      <c r="G126" s="135"/>
      <c r="H126" s="337"/>
      <c r="I126" s="345"/>
      <c r="J126" s="337"/>
    </row>
    <row r="127" spans="2:10" x14ac:dyDescent="0.35">
      <c r="B127"/>
      <c r="C127" s="21"/>
      <c r="D127" s="21"/>
      <c r="E127" s="345"/>
      <c r="F127" s="20"/>
      <c r="G127" s="135"/>
      <c r="H127" s="337"/>
      <c r="I127" s="345"/>
      <c r="J127" s="337"/>
    </row>
    <row r="128" spans="2:10" x14ac:dyDescent="0.35">
      <c r="B128"/>
      <c r="C128" s="21"/>
      <c r="D128" s="21"/>
      <c r="E128" s="345"/>
      <c r="F128" s="20"/>
      <c r="G128" s="135"/>
      <c r="H128" s="337"/>
      <c r="I128" s="345"/>
      <c r="J128" s="337"/>
    </row>
    <row r="129" spans="2:10" x14ac:dyDescent="0.35">
      <c r="B129"/>
      <c r="C129" s="21"/>
      <c r="D129" s="21"/>
      <c r="E129" s="345"/>
      <c r="F129" s="20"/>
      <c r="G129" s="135"/>
      <c r="H129" s="337"/>
      <c r="I129" s="345"/>
      <c r="J129" s="337"/>
    </row>
    <row r="130" spans="2:10" x14ac:dyDescent="0.35">
      <c r="B130"/>
      <c r="C130" s="21"/>
      <c r="D130" s="21"/>
      <c r="E130" s="345"/>
      <c r="F130" s="20"/>
      <c r="G130" s="135"/>
      <c r="H130" s="337"/>
      <c r="I130" s="345"/>
      <c r="J130" s="337"/>
    </row>
    <row r="131" spans="2:10" x14ac:dyDescent="0.35">
      <c r="B131"/>
      <c r="C131" s="21"/>
      <c r="D131" s="21"/>
      <c r="E131" s="345"/>
      <c r="F131" s="20"/>
      <c r="G131" s="135"/>
      <c r="H131" s="337"/>
      <c r="I131" s="345"/>
      <c r="J131" s="337"/>
    </row>
    <row r="132" spans="2:10" x14ac:dyDescent="0.35">
      <c r="B132"/>
      <c r="C132" s="21"/>
      <c r="D132" s="21"/>
      <c r="E132" s="345"/>
      <c r="F132" s="20"/>
      <c r="G132" s="135"/>
      <c r="H132" s="337"/>
      <c r="I132" s="345"/>
      <c r="J132" s="337"/>
    </row>
    <row r="133" spans="2:10" x14ac:dyDescent="0.35">
      <c r="B133"/>
      <c r="C133" s="21"/>
      <c r="D133" s="21"/>
      <c r="E133" s="345"/>
      <c r="F133" s="20"/>
      <c r="G133" s="135"/>
      <c r="H133" s="337"/>
      <c r="I133" s="345"/>
      <c r="J133" s="337"/>
    </row>
    <row r="134" spans="2:10" x14ac:dyDescent="0.35">
      <c r="B134"/>
      <c r="C134" s="21"/>
      <c r="D134" s="21"/>
      <c r="E134" s="345"/>
      <c r="F134" s="20"/>
      <c r="G134" s="135"/>
      <c r="H134" s="337"/>
      <c r="I134" s="345"/>
      <c r="J134" s="337"/>
    </row>
    <row r="135" spans="2:10" x14ac:dyDescent="0.35">
      <c r="B135"/>
      <c r="C135" s="21"/>
      <c r="D135" s="21"/>
      <c r="E135" s="345"/>
      <c r="F135" s="20"/>
      <c r="G135" s="135"/>
      <c r="H135" s="337"/>
      <c r="I135" s="345"/>
      <c r="J135" s="337"/>
    </row>
    <row r="136" spans="2:10" x14ac:dyDescent="0.35">
      <c r="B136"/>
      <c r="C136" s="21"/>
      <c r="D136" s="21"/>
      <c r="E136" s="345"/>
      <c r="F136" s="20"/>
      <c r="G136" s="135"/>
      <c r="H136" s="337"/>
      <c r="I136" s="345"/>
      <c r="J136" s="337"/>
    </row>
    <row r="137" spans="2:10" x14ac:dyDescent="0.35">
      <c r="B137"/>
      <c r="C137" s="21"/>
      <c r="D137" s="21"/>
      <c r="E137" s="345"/>
      <c r="F137" s="20"/>
      <c r="G137" s="135"/>
      <c r="H137" s="337"/>
      <c r="I137" s="345"/>
      <c r="J137" s="337"/>
    </row>
    <row r="138" spans="2:10" x14ac:dyDescent="0.35">
      <c r="B138"/>
      <c r="C138" s="21"/>
      <c r="D138" s="21"/>
      <c r="E138" s="345"/>
      <c r="F138" s="20"/>
      <c r="G138" s="135"/>
      <c r="H138" s="337"/>
      <c r="I138" s="345"/>
      <c r="J138" s="337"/>
    </row>
    <row r="139" spans="2:10" x14ac:dyDescent="0.35">
      <c r="B139"/>
      <c r="C139" s="21"/>
      <c r="D139" s="21"/>
      <c r="E139" s="345"/>
      <c r="F139" s="20"/>
      <c r="G139" s="135"/>
      <c r="H139" s="337"/>
      <c r="I139" s="345"/>
      <c r="J139" s="337"/>
    </row>
    <row r="140" spans="2:10" x14ac:dyDescent="0.35">
      <c r="B140"/>
      <c r="C140" s="21"/>
      <c r="D140" s="21"/>
      <c r="E140" s="345"/>
      <c r="F140" s="20"/>
      <c r="G140" s="135"/>
      <c r="H140" s="337"/>
      <c r="I140" s="345"/>
      <c r="J140" s="337"/>
    </row>
    <row r="141" spans="2:10" x14ac:dyDescent="0.35">
      <c r="B141"/>
      <c r="C141" s="21"/>
      <c r="D141" s="21"/>
      <c r="E141" s="345"/>
      <c r="F141" s="20"/>
      <c r="G141" s="135"/>
      <c r="H141" s="337"/>
      <c r="I141" s="345"/>
      <c r="J141" s="337"/>
    </row>
    <row r="142" spans="2:10" x14ac:dyDescent="0.35">
      <c r="B142"/>
      <c r="C142" s="21"/>
      <c r="D142" s="21"/>
      <c r="E142" s="345"/>
      <c r="F142" s="20"/>
      <c r="G142" s="135"/>
      <c r="H142" s="337"/>
      <c r="I142" s="345"/>
      <c r="J142" s="337"/>
    </row>
    <row r="143" spans="2:10" x14ac:dyDescent="0.35">
      <c r="B143"/>
      <c r="C143" s="21"/>
      <c r="D143" s="21"/>
      <c r="E143" s="345"/>
      <c r="F143" s="20"/>
      <c r="G143" s="135"/>
      <c r="H143" s="337"/>
      <c r="I143" s="345"/>
      <c r="J143" s="337"/>
    </row>
    <row r="144" spans="2:10" x14ac:dyDescent="0.35">
      <c r="B144"/>
      <c r="C144" s="21"/>
      <c r="D144" s="21"/>
      <c r="E144" s="345"/>
      <c r="F144" s="20"/>
      <c r="G144" s="135"/>
      <c r="H144" s="337"/>
      <c r="I144" s="345"/>
      <c r="J144" s="337"/>
    </row>
    <row r="145" spans="2:10" x14ac:dyDescent="0.35">
      <c r="B145"/>
      <c r="C145" s="21"/>
      <c r="D145" s="21"/>
      <c r="E145" s="345"/>
      <c r="F145" s="20"/>
      <c r="G145" s="135"/>
      <c r="H145" s="337"/>
      <c r="I145" s="345"/>
      <c r="J145" s="337"/>
    </row>
    <row r="146" spans="2:10" x14ac:dyDescent="0.35">
      <c r="B146"/>
      <c r="C146" s="21"/>
      <c r="D146" s="21"/>
      <c r="E146" s="345"/>
      <c r="F146" s="20"/>
      <c r="G146" s="135"/>
      <c r="H146" s="337"/>
      <c r="I146" s="345"/>
      <c r="J146" s="337"/>
    </row>
    <row r="147" spans="2:10" x14ac:dyDescent="0.35">
      <c r="B147"/>
      <c r="C147" s="21"/>
      <c r="D147" s="21"/>
      <c r="E147" s="345"/>
      <c r="F147" s="20"/>
      <c r="G147" s="135"/>
      <c r="H147" s="337"/>
      <c r="I147" s="345"/>
      <c r="J147" s="337"/>
    </row>
    <row r="148" spans="2:10" x14ac:dyDescent="0.35">
      <c r="B148"/>
      <c r="C148" s="21"/>
      <c r="D148" s="21"/>
      <c r="E148" s="345"/>
      <c r="F148" s="20"/>
      <c r="G148" s="135"/>
      <c r="H148" s="337"/>
      <c r="I148" s="345"/>
      <c r="J148" s="337"/>
    </row>
    <row r="149" spans="2:10" x14ac:dyDescent="0.35">
      <c r="B149"/>
      <c r="C149" s="21"/>
      <c r="D149" s="21"/>
      <c r="E149" s="345"/>
      <c r="F149" s="20"/>
      <c r="G149" s="135"/>
      <c r="H149" s="337"/>
      <c r="I149" s="345"/>
      <c r="J149" s="337"/>
    </row>
    <row r="150" spans="2:10" x14ac:dyDescent="0.35">
      <c r="B150"/>
      <c r="C150" s="21"/>
      <c r="D150" s="21"/>
      <c r="E150" s="345"/>
      <c r="F150" s="20"/>
      <c r="G150" s="135"/>
      <c r="H150" s="337"/>
      <c r="I150" s="345"/>
      <c r="J150" s="337"/>
    </row>
    <row r="151" spans="2:10" x14ac:dyDescent="0.35">
      <c r="B151"/>
      <c r="C151" s="21"/>
      <c r="D151" s="21"/>
      <c r="E151" s="345"/>
      <c r="F151" s="20"/>
      <c r="G151" s="135"/>
      <c r="H151" s="337"/>
      <c r="I151" s="345"/>
      <c r="J151" s="337"/>
    </row>
    <row r="152" spans="2:10" x14ac:dyDescent="0.35">
      <c r="B152"/>
      <c r="C152" s="21"/>
      <c r="D152" s="21"/>
      <c r="E152" s="345"/>
      <c r="F152" s="20"/>
      <c r="G152" s="135"/>
      <c r="H152" s="337"/>
      <c r="I152" s="345"/>
      <c r="J152" s="337"/>
    </row>
    <row r="153" spans="2:10" x14ac:dyDescent="0.35">
      <c r="B153"/>
      <c r="C153" s="21"/>
      <c r="D153" s="21"/>
      <c r="E153" s="345"/>
      <c r="F153" s="20"/>
      <c r="G153" s="135"/>
      <c r="H153" s="337"/>
      <c r="I153" s="345"/>
      <c r="J153" s="337"/>
    </row>
    <row r="154" spans="2:10" x14ac:dyDescent="0.35">
      <c r="B154"/>
      <c r="C154" s="21"/>
      <c r="D154" s="21"/>
      <c r="E154" s="345"/>
      <c r="F154" s="20"/>
      <c r="G154" s="135"/>
      <c r="H154" s="337"/>
      <c r="I154" s="345"/>
      <c r="J154" s="337"/>
    </row>
    <row r="155" spans="2:10" x14ac:dyDescent="0.35">
      <c r="B155"/>
      <c r="C155" s="21"/>
      <c r="D155" s="21"/>
      <c r="E155" s="345"/>
      <c r="F155" s="20"/>
      <c r="G155" s="135"/>
      <c r="H155" s="337"/>
      <c r="I155" s="345"/>
      <c r="J155" s="337"/>
    </row>
    <row r="156" spans="2:10" x14ac:dyDescent="0.35">
      <c r="B156"/>
      <c r="C156" s="21"/>
      <c r="D156" s="21"/>
      <c r="E156" s="345"/>
      <c r="F156" s="20"/>
      <c r="G156" s="135"/>
      <c r="H156" s="337"/>
      <c r="I156" s="345"/>
      <c r="J156" s="337"/>
    </row>
    <row r="157" spans="2:10" x14ac:dyDescent="0.35">
      <c r="B157"/>
      <c r="C157" s="21"/>
      <c r="D157" s="21"/>
      <c r="E157" s="345"/>
      <c r="F157" s="20"/>
      <c r="G157" s="135"/>
      <c r="H157" s="337"/>
      <c r="I157" s="345"/>
      <c r="J157" s="337"/>
    </row>
    <row r="158" spans="2:10" x14ac:dyDescent="0.35">
      <c r="B158"/>
      <c r="C158" s="21"/>
      <c r="D158" s="21"/>
      <c r="E158" s="345"/>
      <c r="F158" s="20"/>
      <c r="G158" s="135"/>
      <c r="H158" s="337"/>
      <c r="I158" s="345"/>
      <c r="J158" s="337"/>
    </row>
    <row r="159" spans="2:10" x14ac:dyDescent="0.35">
      <c r="B159"/>
      <c r="C159" s="21"/>
      <c r="D159" s="21"/>
      <c r="E159" s="345"/>
      <c r="F159" s="20"/>
      <c r="G159" s="135"/>
      <c r="H159" s="337"/>
      <c r="I159" s="345"/>
      <c r="J159" s="337"/>
    </row>
    <row r="160" spans="2:10" x14ac:dyDescent="0.35">
      <c r="B160"/>
      <c r="C160" s="21"/>
      <c r="D160" s="21"/>
      <c r="E160" s="345"/>
      <c r="F160" s="20"/>
      <c r="G160" s="135"/>
      <c r="H160" s="337"/>
      <c r="I160" s="345"/>
      <c r="J160" s="337"/>
    </row>
    <row r="161" spans="2:10" x14ac:dyDescent="0.35">
      <c r="B161"/>
      <c r="C161" s="21"/>
      <c r="D161" s="21"/>
      <c r="E161" s="345"/>
      <c r="F161" s="20"/>
      <c r="G161" s="135"/>
      <c r="H161" s="337"/>
      <c r="I161" s="345"/>
      <c r="J161" s="337"/>
    </row>
    <row r="162" spans="2:10" x14ac:dyDescent="0.35">
      <c r="B162"/>
      <c r="C162" s="21"/>
      <c r="D162" s="21"/>
      <c r="E162" s="345"/>
      <c r="F162" s="20"/>
      <c r="G162" s="135"/>
      <c r="H162" s="337"/>
      <c r="I162" s="345"/>
      <c r="J162" s="337"/>
    </row>
    <row r="163" spans="2:10" x14ac:dyDescent="0.35">
      <c r="B163"/>
      <c r="C163" s="21"/>
      <c r="D163" s="21"/>
      <c r="E163" s="345"/>
      <c r="F163" s="20"/>
      <c r="G163" s="135"/>
      <c r="H163" s="337"/>
      <c r="I163" s="345"/>
      <c r="J163" s="337"/>
    </row>
    <row r="164" spans="2:10" x14ac:dyDescent="0.35">
      <c r="B164"/>
      <c r="C164" s="21"/>
      <c r="D164" s="21"/>
      <c r="E164" s="345"/>
      <c r="F164" s="20"/>
      <c r="G164" s="135"/>
      <c r="H164" s="337"/>
      <c r="I164" s="345"/>
      <c r="J164" s="337"/>
    </row>
    <row r="165" spans="2:10" x14ac:dyDescent="0.35">
      <c r="B165"/>
      <c r="C165" s="21"/>
      <c r="D165" s="21"/>
      <c r="E165" s="345"/>
      <c r="F165" s="20"/>
      <c r="G165" s="135"/>
      <c r="H165" s="337"/>
      <c r="I165" s="345"/>
      <c r="J165" s="337"/>
    </row>
    <row r="166" spans="2:10" x14ac:dyDescent="0.35">
      <c r="B166"/>
      <c r="C166" s="21"/>
      <c r="D166" s="21"/>
      <c r="E166" s="345"/>
      <c r="F166" s="20"/>
      <c r="G166" s="135"/>
      <c r="H166" s="337"/>
      <c r="I166" s="345"/>
      <c r="J166" s="337"/>
    </row>
    <row r="167" spans="2:10" x14ac:dyDescent="0.35">
      <c r="B167"/>
      <c r="C167" s="21"/>
      <c r="D167" s="21"/>
      <c r="E167" s="345"/>
      <c r="F167" s="20"/>
      <c r="G167" s="135"/>
      <c r="H167" s="337"/>
      <c r="I167" s="345"/>
      <c r="J167" s="337"/>
    </row>
    <row r="168" spans="2:10" x14ac:dyDescent="0.35">
      <c r="B168"/>
      <c r="C168" s="21"/>
      <c r="D168" s="21"/>
      <c r="E168" s="345"/>
      <c r="F168" s="20"/>
      <c r="G168" s="135"/>
      <c r="H168" s="337"/>
      <c r="I168" s="345"/>
      <c r="J168" s="337"/>
    </row>
    <row r="169" spans="2:10" x14ac:dyDescent="0.35">
      <c r="B169"/>
      <c r="C169" s="21"/>
      <c r="D169" s="21"/>
      <c r="E169" s="345"/>
      <c r="F169" s="20"/>
      <c r="G169" s="135"/>
      <c r="H169" s="337"/>
      <c r="I169" s="345"/>
      <c r="J169" s="337"/>
    </row>
    <row r="170" spans="2:10" x14ac:dyDescent="0.35">
      <c r="B170"/>
      <c r="C170" s="21"/>
      <c r="D170" s="21"/>
      <c r="E170" s="345"/>
      <c r="F170" s="20"/>
      <c r="G170" s="135"/>
      <c r="H170" s="337"/>
      <c r="I170" s="345"/>
      <c r="J170" s="337"/>
    </row>
    <row r="171" spans="2:10" x14ac:dyDescent="0.35">
      <c r="B171"/>
      <c r="C171" s="21"/>
      <c r="D171" s="21"/>
      <c r="E171" s="345"/>
      <c r="F171" s="20"/>
      <c r="G171" s="135"/>
      <c r="H171" s="337"/>
      <c r="I171" s="345"/>
      <c r="J171" s="337"/>
    </row>
    <row r="172" spans="2:10" x14ac:dyDescent="0.35">
      <c r="B172"/>
      <c r="C172" s="21"/>
      <c r="D172" s="21"/>
      <c r="E172" s="345"/>
      <c r="F172" s="20"/>
      <c r="G172" s="135"/>
      <c r="H172" s="337"/>
      <c r="I172" s="345"/>
      <c r="J172" s="337"/>
    </row>
    <row r="173" spans="2:10" x14ac:dyDescent="0.35">
      <c r="B173"/>
      <c r="C173" s="21"/>
      <c r="D173" s="21"/>
      <c r="E173" s="345"/>
      <c r="F173" s="20"/>
      <c r="G173" s="135"/>
      <c r="H173" s="337"/>
      <c r="I173" s="345"/>
      <c r="J173" s="337"/>
    </row>
    <row r="174" spans="2:10" x14ac:dyDescent="0.35">
      <c r="B174"/>
      <c r="C174" s="21"/>
      <c r="D174" s="21"/>
      <c r="E174" s="345"/>
      <c r="F174" s="20"/>
      <c r="G174" s="135"/>
      <c r="H174" s="337"/>
      <c r="I174" s="345"/>
      <c r="J174" s="337"/>
    </row>
    <row r="175" spans="2:10" x14ac:dyDescent="0.35">
      <c r="B175"/>
      <c r="C175" s="21"/>
      <c r="D175" s="21"/>
      <c r="E175" s="345"/>
      <c r="F175" s="20"/>
      <c r="G175" s="135"/>
      <c r="H175" s="337"/>
      <c r="I175" s="345"/>
      <c r="J175" s="337"/>
    </row>
    <row r="176" spans="2:10" x14ac:dyDescent="0.35">
      <c r="B176"/>
      <c r="C176" s="21"/>
      <c r="D176" s="21"/>
      <c r="E176" s="345"/>
      <c r="F176" s="20"/>
      <c r="G176" s="135"/>
      <c r="H176" s="337"/>
      <c r="I176" s="345"/>
      <c r="J176" s="337"/>
    </row>
    <row r="177" spans="2:10" x14ac:dyDescent="0.35">
      <c r="B177"/>
      <c r="C177" s="21"/>
      <c r="D177" s="21"/>
      <c r="E177" s="345"/>
      <c r="F177" s="20"/>
      <c r="G177" s="135"/>
      <c r="H177" s="337"/>
      <c r="I177" s="345"/>
      <c r="J177" s="337"/>
    </row>
    <row r="178" spans="2:10" x14ac:dyDescent="0.35">
      <c r="B178"/>
      <c r="C178" s="21"/>
      <c r="D178" s="21"/>
      <c r="E178" s="345"/>
      <c r="F178" s="20"/>
      <c r="G178" s="135"/>
      <c r="H178" s="337"/>
      <c r="I178" s="345"/>
      <c r="J178" s="337"/>
    </row>
    <row r="179" spans="2:10" x14ac:dyDescent="0.35">
      <c r="B179"/>
      <c r="C179" s="21"/>
      <c r="D179" s="21"/>
      <c r="E179" s="345"/>
      <c r="F179" s="20"/>
      <c r="G179" s="135"/>
      <c r="H179" s="337"/>
      <c r="I179" s="345"/>
      <c r="J179" s="337"/>
    </row>
    <row r="180" spans="2:10" x14ac:dyDescent="0.35">
      <c r="B180"/>
      <c r="C180" s="21"/>
      <c r="D180" s="21"/>
      <c r="E180" s="345"/>
      <c r="F180" s="20"/>
      <c r="G180" s="135"/>
      <c r="H180" s="337"/>
      <c r="I180" s="345"/>
      <c r="J180" s="337"/>
    </row>
    <row r="181" spans="2:10" x14ac:dyDescent="0.35">
      <c r="B181"/>
      <c r="C181" s="21"/>
      <c r="D181" s="21"/>
      <c r="E181" s="345"/>
      <c r="F181" s="20"/>
      <c r="G181" s="135"/>
      <c r="H181" s="337"/>
      <c r="I181" s="345"/>
      <c r="J181" s="337"/>
    </row>
    <row r="182" spans="2:10" x14ac:dyDescent="0.35">
      <c r="B182"/>
      <c r="C182" s="21"/>
      <c r="D182" s="21"/>
      <c r="E182" s="345"/>
      <c r="F182" s="20"/>
      <c r="G182" s="135"/>
      <c r="H182" s="337"/>
      <c r="I182" s="345"/>
      <c r="J182" s="337"/>
    </row>
    <row r="183" spans="2:10" x14ac:dyDescent="0.35">
      <c r="B183"/>
      <c r="C183" s="21"/>
      <c r="D183" s="21"/>
      <c r="E183" s="345"/>
      <c r="F183" s="20"/>
      <c r="G183" s="135"/>
      <c r="H183" s="337"/>
      <c r="I183" s="345"/>
      <c r="J183" s="337"/>
    </row>
    <row r="184" spans="2:10" x14ac:dyDescent="0.35">
      <c r="B184"/>
      <c r="C184" s="21"/>
      <c r="D184" s="21"/>
      <c r="E184" s="345"/>
      <c r="F184" s="20"/>
      <c r="G184" s="135"/>
      <c r="H184" s="337"/>
      <c r="I184" s="345"/>
      <c r="J184" s="337"/>
    </row>
    <row r="185" spans="2:10" x14ac:dyDescent="0.35">
      <c r="B185"/>
      <c r="C185" s="21"/>
      <c r="D185" s="21"/>
      <c r="E185" s="345"/>
      <c r="F185" s="20"/>
      <c r="G185" s="135"/>
      <c r="H185" s="337"/>
      <c r="I185" s="345"/>
      <c r="J185" s="337"/>
    </row>
    <row r="186" spans="2:10" x14ac:dyDescent="0.35">
      <c r="B186"/>
      <c r="C186" s="21"/>
      <c r="D186" s="21"/>
      <c r="E186" s="345"/>
      <c r="F186" s="20"/>
      <c r="G186" s="135"/>
      <c r="H186" s="337"/>
      <c r="I186" s="345"/>
      <c r="J186" s="337"/>
    </row>
    <row r="187" spans="2:10" x14ac:dyDescent="0.35">
      <c r="B187"/>
      <c r="C187" s="21"/>
      <c r="D187" s="21"/>
      <c r="E187" s="345"/>
      <c r="F187" s="20"/>
      <c r="G187" s="135"/>
      <c r="H187" s="337"/>
      <c r="I187" s="345"/>
      <c r="J187" s="337"/>
    </row>
    <row r="188" spans="2:10" x14ac:dyDescent="0.35">
      <c r="B188"/>
      <c r="C188" s="21"/>
      <c r="D188" s="21"/>
      <c r="E188" s="345"/>
      <c r="F188" s="20"/>
      <c r="G188" s="135"/>
      <c r="H188" s="337"/>
      <c r="I188" s="345"/>
      <c r="J188" s="337"/>
    </row>
    <row r="189" spans="2:10" x14ac:dyDescent="0.35">
      <c r="B189"/>
      <c r="C189" s="21"/>
      <c r="D189" s="21"/>
      <c r="E189" s="345"/>
      <c r="F189" s="20"/>
      <c r="G189" s="135"/>
      <c r="H189" s="337"/>
      <c r="I189" s="345"/>
      <c r="J189" s="337"/>
    </row>
    <row r="190" spans="2:10" x14ac:dyDescent="0.35">
      <c r="B190"/>
      <c r="C190" s="21"/>
      <c r="D190" s="21"/>
      <c r="E190" s="345"/>
      <c r="F190" s="20"/>
      <c r="G190" s="135"/>
      <c r="H190" s="337"/>
      <c r="I190" s="345"/>
      <c r="J190" s="337"/>
    </row>
    <row r="191" spans="2:10" x14ac:dyDescent="0.35">
      <c r="B191"/>
      <c r="C191" s="21"/>
      <c r="D191" s="21"/>
      <c r="E191" s="345"/>
      <c r="F191" s="20"/>
      <c r="G191" s="135"/>
      <c r="H191" s="337"/>
      <c r="I191" s="345"/>
      <c r="J191" s="337"/>
    </row>
    <row r="192" spans="2:10" x14ac:dyDescent="0.35">
      <c r="B192"/>
      <c r="C192" s="21"/>
      <c r="D192" s="21"/>
      <c r="E192" s="345"/>
      <c r="F192" s="20"/>
      <c r="G192" s="135"/>
      <c r="H192" s="337"/>
      <c r="I192" s="345"/>
      <c r="J192" s="337"/>
    </row>
    <row r="193" spans="2:10" x14ac:dyDescent="0.35">
      <c r="B193"/>
      <c r="C193" s="21"/>
      <c r="D193" s="21"/>
      <c r="E193" s="345"/>
      <c r="F193" s="20"/>
      <c r="G193" s="135"/>
      <c r="H193" s="337"/>
      <c r="I193" s="345"/>
      <c r="J193" s="337"/>
    </row>
    <row r="194" spans="2:10" x14ac:dyDescent="0.35">
      <c r="B194"/>
      <c r="C194" s="21"/>
      <c r="D194" s="21"/>
      <c r="E194" s="345"/>
      <c r="F194" s="20"/>
      <c r="G194" s="135"/>
      <c r="H194" s="337"/>
      <c r="I194" s="345"/>
      <c r="J194" s="337"/>
    </row>
    <row r="195" spans="2:10" x14ac:dyDescent="0.35">
      <c r="B195"/>
      <c r="C195" s="21"/>
      <c r="D195" s="21"/>
      <c r="E195" s="345"/>
      <c r="F195" s="20"/>
      <c r="G195" s="135"/>
      <c r="H195" s="337"/>
      <c r="I195" s="345"/>
      <c r="J195" s="337"/>
    </row>
    <row r="196" spans="2:10" x14ac:dyDescent="0.35">
      <c r="B196"/>
      <c r="C196" s="21"/>
      <c r="D196" s="21"/>
      <c r="E196" s="345"/>
      <c r="F196" s="20"/>
      <c r="G196" s="135"/>
      <c r="H196" s="337"/>
      <c r="I196" s="345"/>
      <c r="J196" s="337"/>
    </row>
    <row r="197" spans="2:10" x14ac:dyDescent="0.35">
      <c r="B197"/>
      <c r="C197" s="21"/>
      <c r="D197" s="21"/>
      <c r="E197" s="345"/>
      <c r="F197" s="20"/>
      <c r="G197" s="135"/>
      <c r="H197" s="337"/>
      <c r="I197" s="345"/>
      <c r="J197" s="337"/>
    </row>
    <row r="198" spans="2:10" x14ac:dyDescent="0.35">
      <c r="B198"/>
      <c r="C198" s="21"/>
      <c r="D198" s="21"/>
      <c r="E198" s="345"/>
      <c r="F198" s="20"/>
      <c r="G198" s="135"/>
      <c r="H198" s="337"/>
      <c r="I198" s="345"/>
      <c r="J198" s="337"/>
    </row>
    <row r="199" spans="2:10" x14ac:dyDescent="0.35">
      <c r="B199"/>
      <c r="C199" s="21"/>
      <c r="D199" s="21"/>
      <c r="E199" s="345"/>
      <c r="F199" s="20"/>
      <c r="G199" s="135"/>
      <c r="H199" s="337"/>
      <c r="I199" s="345"/>
      <c r="J199" s="337"/>
    </row>
    <row r="200" spans="2:10" x14ac:dyDescent="0.35">
      <c r="B200"/>
      <c r="C200" s="21"/>
      <c r="D200" s="21"/>
      <c r="E200" s="345"/>
      <c r="F200" s="20"/>
      <c r="G200" s="135"/>
      <c r="H200" s="337"/>
      <c r="I200" s="345"/>
      <c r="J200" s="337"/>
    </row>
    <row r="201" spans="2:10" x14ac:dyDescent="0.35">
      <c r="B201"/>
      <c r="C201" s="21"/>
      <c r="D201" s="21"/>
      <c r="E201" s="345"/>
      <c r="F201" s="20"/>
      <c r="G201" s="135"/>
      <c r="H201" s="337"/>
      <c r="I201" s="345"/>
      <c r="J201" s="337"/>
    </row>
    <row r="202" spans="2:10" x14ac:dyDescent="0.35">
      <c r="B202"/>
      <c r="C202" s="21"/>
      <c r="D202" s="21"/>
      <c r="E202" s="345"/>
      <c r="F202" s="20"/>
      <c r="G202" s="135"/>
      <c r="H202" s="337"/>
      <c r="I202" s="345"/>
      <c r="J202" s="337"/>
    </row>
    <row r="203" spans="2:10" x14ac:dyDescent="0.35">
      <c r="B203"/>
      <c r="C203" s="21"/>
      <c r="D203" s="21"/>
      <c r="E203" s="345"/>
      <c r="F203" s="20"/>
      <c r="G203" s="135"/>
      <c r="H203" s="337"/>
      <c r="I203" s="345"/>
      <c r="J203" s="337"/>
    </row>
    <row r="204" spans="2:10" x14ac:dyDescent="0.35">
      <c r="B204"/>
      <c r="C204" s="21"/>
      <c r="D204" s="21"/>
      <c r="E204" s="345"/>
      <c r="F204" s="20"/>
      <c r="G204" s="135"/>
      <c r="H204" s="337"/>
      <c r="I204" s="345"/>
      <c r="J204" s="337"/>
    </row>
    <row r="205" spans="2:10" x14ac:dyDescent="0.35">
      <c r="B205"/>
      <c r="C205" s="21"/>
      <c r="D205" s="21"/>
      <c r="E205" s="345"/>
      <c r="F205" s="20"/>
      <c r="G205" s="135"/>
      <c r="H205" s="337"/>
      <c r="I205" s="345"/>
      <c r="J205" s="337"/>
    </row>
    <row r="206" spans="2:10" x14ac:dyDescent="0.35">
      <c r="B206"/>
      <c r="C206" s="21"/>
      <c r="D206" s="21"/>
      <c r="E206" s="345"/>
      <c r="F206" s="20"/>
      <c r="G206" s="135"/>
      <c r="H206" s="337"/>
      <c r="I206" s="345"/>
      <c r="J206" s="337"/>
    </row>
    <row r="207" spans="2:10" x14ac:dyDescent="0.35">
      <c r="B207"/>
      <c r="C207" s="21"/>
      <c r="D207" s="21"/>
      <c r="E207" s="345"/>
      <c r="F207" s="20"/>
      <c r="G207" s="135"/>
      <c r="H207" s="337"/>
      <c r="I207" s="345"/>
      <c r="J207" s="337"/>
    </row>
    <row r="208" spans="2:10" x14ac:dyDescent="0.35">
      <c r="B208"/>
      <c r="C208" s="21"/>
      <c r="D208" s="21"/>
      <c r="E208" s="345"/>
      <c r="F208" s="20"/>
      <c r="G208" s="135"/>
      <c r="H208" s="337"/>
      <c r="I208" s="345"/>
      <c r="J208" s="337"/>
    </row>
    <row r="209" spans="2:10" x14ac:dyDescent="0.35">
      <c r="B209"/>
      <c r="C209" s="21"/>
      <c r="D209" s="21"/>
      <c r="E209" s="345"/>
      <c r="F209" s="20"/>
      <c r="G209" s="135"/>
      <c r="H209" s="337"/>
      <c r="I209" s="345"/>
      <c r="J209" s="337"/>
    </row>
    <row r="210" spans="2:10" x14ac:dyDescent="0.35">
      <c r="B210"/>
      <c r="C210" s="21"/>
      <c r="D210" s="21"/>
      <c r="E210" s="345"/>
      <c r="F210" s="20"/>
      <c r="G210" s="135"/>
      <c r="H210" s="337"/>
      <c r="I210" s="345"/>
      <c r="J210" s="337"/>
    </row>
    <row r="211" spans="2:10" x14ac:dyDescent="0.35">
      <c r="B211"/>
      <c r="C211" s="21"/>
      <c r="D211" s="21"/>
      <c r="E211" s="345"/>
      <c r="F211" s="20"/>
      <c r="G211" s="135"/>
      <c r="H211" s="337"/>
      <c r="I211" s="345"/>
      <c r="J211" s="337"/>
    </row>
    <row r="212" spans="2:10" x14ac:dyDescent="0.35">
      <c r="B212"/>
      <c r="C212" s="21"/>
      <c r="D212" s="21"/>
      <c r="E212" s="345"/>
      <c r="F212" s="20"/>
      <c r="G212" s="135"/>
      <c r="H212" s="337"/>
      <c r="I212" s="345"/>
      <c r="J212" s="337"/>
    </row>
    <row r="213" spans="2:10" x14ac:dyDescent="0.35">
      <c r="B213"/>
      <c r="C213" s="21"/>
      <c r="D213" s="21"/>
      <c r="E213" s="345"/>
      <c r="F213" s="20"/>
      <c r="G213" s="135"/>
      <c r="H213" s="337"/>
      <c r="I213" s="345"/>
      <c r="J213" s="337"/>
    </row>
    <row r="214" spans="2:10" x14ac:dyDescent="0.35">
      <c r="B214"/>
      <c r="C214" s="21"/>
      <c r="D214" s="21"/>
      <c r="E214" s="345"/>
      <c r="F214" s="20"/>
      <c r="G214" s="135"/>
      <c r="H214" s="337"/>
      <c r="I214" s="345"/>
      <c r="J214" s="337"/>
    </row>
    <row r="215" spans="2:10" x14ac:dyDescent="0.35">
      <c r="B215"/>
      <c r="C215" s="21"/>
      <c r="D215" s="21"/>
      <c r="E215" s="345"/>
      <c r="F215" s="20"/>
      <c r="G215" s="135"/>
      <c r="H215" s="337"/>
      <c r="I215" s="345"/>
      <c r="J215" s="337"/>
    </row>
    <row r="216" spans="2:10" x14ac:dyDescent="0.35">
      <c r="B216"/>
      <c r="C216" s="21"/>
      <c r="D216" s="21"/>
      <c r="E216" s="345"/>
      <c r="F216" s="20"/>
      <c r="G216" s="135"/>
      <c r="H216" s="337"/>
      <c r="I216" s="345"/>
      <c r="J216" s="337"/>
    </row>
    <row r="217" spans="2:10" x14ac:dyDescent="0.35">
      <c r="B217"/>
      <c r="C217" s="21"/>
      <c r="D217" s="21"/>
      <c r="E217" s="345"/>
      <c r="F217" s="20"/>
      <c r="G217" s="135"/>
      <c r="H217" s="337"/>
      <c r="I217" s="345"/>
      <c r="J217" s="337"/>
    </row>
    <row r="218" spans="2:10" x14ac:dyDescent="0.35">
      <c r="B218"/>
      <c r="C218" s="21"/>
      <c r="D218" s="21"/>
      <c r="E218" s="345"/>
      <c r="F218" s="20"/>
      <c r="G218" s="135"/>
      <c r="H218" s="337"/>
      <c r="I218" s="345"/>
      <c r="J218" s="337"/>
    </row>
    <row r="219" spans="2:10" x14ac:dyDescent="0.35">
      <c r="B219"/>
      <c r="C219" s="21"/>
      <c r="D219" s="21"/>
      <c r="E219" s="345"/>
      <c r="F219" s="20"/>
      <c r="G219" s="135"/>
      <c r="H219" s="337"/>
      <c r="I219" s="345"/>
      <c r="J219" s="337"/>
    </row>
    <row r="220" spans="2:10" x14ac:dyDescent="0.35">
      <c r="B220"/>
      <c r="C220" s="21"/>
      <c r="D220" s="21"/>
      <c r="E220" s="345"/>
      <c r="F220" s="20"/>
      <c r="G220" s="135"/>
      <c r="H220" s="337"/>
      <c r="I220" s="345"/>
      <c r="J220" s="337"/>
    </row>
    <row r="221" spans="2:10" x14ac:dyDescent="0.35">
      <c r="B221"/>
      <c r="C221" s="21"/>
      <c r="D221" s="21"/>
      <c r="E221" s="345"/>
      <c r="F221" s="20"/>
      <c r="G221" s="135"/>
      <c r="H221" s="337"/>
      <c r="I221" s="345"/>
      <c r="J221" s="337"/>
    </row>
    <row r="222" spans="2:10" x14ac:dyDescent="0.35">
      <c r="B222"/>
      <c r="C222" s="21"/>
      <c r="D222" s="21"/>
      <c r="E222" s="345"/>
      <c r="F222" s="20"/>
      <c r="G222" s="135"/>
      <c r="H222" s="337"/>
      <c r="I222" s="345"/>
      <c r="J222" s="337"/>
    </row>
    <row r="223" spans="2:10" x14ac:dyDescent="0.35">
      <c r="B223"/>
      <c r="C223" s="21"/>
      <c r="D223" s="21"/>
      <c r="E223" s="345"/>
      <c r="F223" s="20"/>
      <c r="G223" s="135"/>
      <c r="H223" s="337"/>
      <c r="I223" s="345"/>
      <c r="J223" s="337"/>
    </row>
    <row r="224" spans="2:10" x14ac:dyDescent="0.35">
      <c r="B224"/>
      <c r="C224" s="21"/>
      <c r="D224" s="21"/>
      <c r="E224" s="345"/>
      <c r="F224" s="20"/>
      <c r="G224" s="135"/>
      <c r="H224" s="337"/>
      <c r="I224" s="345"/>
      <c r="J224" s="337"/>
    </row>
    <row r="225" spans="2:10" x14ac:dyDescent="0.35">
      <c r="B225"/>
      <c r="C225" s="21"/>
      <c r="D225" s="21"/>
      <c r="E225" s="345"/>
      <c r="F225" s="20"/>
      <c r="G225" s="135"/>
      <c r="H225" s="337"/>
      <c r="I225" s="345"/>
      <c r="J225" s="337"/>
    </row>
    <row r="226" spans="2:10" x14ac:dyDescent="0.35">
      <c r="B226"/>
      <c r="C226" s="21"/>
      <c r="D226" s="21"/>
      <c r="E226" s="345"/>
      <c r="F226" s="20"/>
      <c r="G226" s="135"/>
      <c r="H226" s="337"/>
      <c r="I226" s="345"/>
      <c r="J226" s="337"/>
    </row>
    <row r="227" spans="2:10" x14ac:dyDescent="0.35">
      <c r="B227"/>
      <c r="C227" s="21"/>
      <c r="D227" s="21"/>
      <c r="E227" s="345"/>
      <c r="F227" s="20"/>
      <c r="G227" s="135"/>
      <c r="H227" s="337"/>
      <c r="I227" s="345"/>
      <c r="J227" s="337"/>
    </row>
    <row r="228" spans="2:10" x14ac:dyDescent="0.35">
      <c r="B228"/>
      <c r="C228" s="21"/>
      <c r="D228" s="21"/>
      <c r="E228" s="345"/>
      <c r="F228" s="20"/>
      <c r="G228" s="135"/>
      <c r="H228" s="337"/>
      <c r="I228" s="345"/>
      <c r="J228" s="337"/>
    </row>
    <row r="229" spans="2:10" x14ac:dyDescent="0.35">
      <c r="B229"/>
      <c r="C229" s="21"/>
      <c r="D229" s="21"/>
      <c r="E229" s="345"/>
      <c r="F229" s="20"/>
      <c r="G229" s="135"/>
      <c r="H229" s="337"/>
      <c r="I229" s="345"/>
      <c r="J229" s="337"/>
    </row>
    <row r="230" spans="2:10" x14ac:dyDescent="0.35">
      <c r="B230"/>
      <c r="C230" s="21"/>
      <c r="D230" s="21"/>
      <c r="E230" s="345"/>
      <c r="F230" s="20"/>
      <c r="G230" s="135"/>
      <c r="H230" s="337"/>
      <c r="I230" s="345"/>
      <c r="J230" s="337"/>
    </row>
    <row r="231" spans="2:10" x14ac:dyDescent="0.35">
      <c r="B231"/>
      <c r="C231" s="21"/>
      <c r="D231" s="21"/>
      <c r="E231" s="345"/>
      <c r="F231" s="20"/>
      <c r="G231" s="135"/>
      <c r="H231" s="337"/>
      <c r="I231" s="345"/>
      <c r="J231" s="337"/>
    </row>
    <row r="232" spans="2:10" x14ac:dyDescent="0.35">
      <c r="B232"/>
      <c r="C232" s="21"/>
      <c r="D232" s="21"/>
      <c r="E232" s="345"/>
      <c r="F232" s="20"/>
      <c r="G232" s="135"/>
      <c r="H232" s="337"/>
      <c r="I232" s="345"/>
      <c r="J232" s="337"/>
    </row>
    <row r="233" spans="2:10" x14ac:dyDescent="0.35">
      <c r="B233"/>
      <c r="C233" s="21"/>
      <c r="D233" s="21"/>
      <c r="E233" s="345"/>
      <c r="F233" s="20"/>
      <c r="G233" s="135"/>
      <c r="H233" s="337"/>
      <c r="I233" s="345"/>
      <c r="J233" s="337"/>
    </row>
    <row r="234" spans="2:10" x14ac:dyDescent="0.35">
      <c r="B234"/>
      <c r="C234" s="21"/>
      <c r="D234" s="21"/>
      <c r="E234" s="345"/>
      <c r="F234" s="20"/>
      <c r="G234" s="135"/>
      <c r="H234" s="337"/>
      <c r="I234" s="345"/>
      <c r="J234" s="337"/>
    </row>
    <row r="235" spans="2:10" x14ac:dyDescent="0.35">
      <c r="B235"/>
      <c r="C235" s="21"/>
      <c r="D235" s="21"/>
      <c r="E235" s="345"/>
      <c r="F235" s="20"/>
      <c r="G235" s="135"/>
      <c r="H235" s="337"/>
      <c r="I235" s="345"/>
      <c r="J235" s="337"/>
    </row>
    <row r="236" spans="2:10" x14ac:dyDescent="0.35">
      <c r="B236"/>
      <c r="C236" s="21"/>
      <c r="D236" s="21"/>
      <c r="E236" s="345"/>
      <c r="F236" s="20"/>
      <c r="G236" s="135"/>
      <c r="H236" s="337"/>
      <c r="I236" s="345"/>
      <c r="J236" s="337"/>
    </row>
    <row r="237" spans="2:10" x14ac:dyDescent="0.35">
      <c r="B237"/>
      <c r="C237" s="21"/>
      <c r="D237" s="21"/>
      <c r="E237" s="345"/>
      <c r="F237" s="20"/>
      <c r="G237" s="135"/>
      <c r="H237" s="337"/>
      <c r="I237" s="345"/>
      <c r="J237" s="337"/>
    </row>
    <row r="238" spans="2:10" x14ac:dyDescent="0.35">
      <c r="B238"/>
      <c r="C238" s="21"/>
      <c r="D238" s="21"/>
      <c r="E238" s="345"/>
      <c r="F238" s="20"/>
      <c r="G238" s="135"/>
      <c r="H238" s="337"/>
      <c r="I238" s="345"/>
      <c r="J238" s="337"/>
    </row>
    <row r="239" spans="2:10" x14ac:dyDescent="0.35">
      <c r="B239"/>
      <c r="C239" s="21"/>
      <c r="D239" s="21"/>
      <c r="E239" s="345"/>
      <c r="F239" s="20"/>
      <c r="G239" s="135"/>
      <c r="H239" s="337"/>
      <c r="I239" s="345"/>
      <c r="J239" s="337"/>
    </row>
    <row r="240" spans="2:10" x14ac:dyDescent="0.35">
      <c r="B240"/>
      <c r="C240" s="21"/>
      <c r="D240" s="21"/>
      <c r="E240" s="345"/>
      <c r="F240" s="20"/>
      <c r="G240" s="135"/>
      <c r="H240" s="337"/>
      <c r="I240" s="345"/>
      <c r="J240" s="337"/>
    </row>
    <row r="241" spans="2:10" x14ac:dyDescent="0.35">
      <c r="B241"/>
      <c r="C241" s="21"/>
      <c r="D241" s="21"/>
      <c r="E241" s="345"/>
      <c r="F241" s="20"/>
      <c r="G241" s="135"/>
      <c r="H241" s="337"/>
      <c r="I241" s="345"/>
      <c r="J241" s="337"/>
    </row>
    <row r="242" spans="2:10" x14ac:dyDescent="0.35">
      <c r="B242"/>
      <c r="C242" s="21"/>
      <c r="D242" s="21"/>
      <c r="E242" s="345"/>
      <c r="F242" s="20"/>
      <c r="G242" s="135"/>
      <c r="H242" s="337"/>
      <c r="I242" s="345"/>
      <c r="J242" s="337"/>
    </row>
    <row r="243" spans="2:10" x14ac:dyDescent="0.35">
      <c r="B243"/>
      <c r="C243" s="21"/>
      <c r="D243" s="21"/>
      <c r="E243" s="345"/>
      <c r="F243" s="20"/>
      <c r="G243" s="135"/>
      <c r="H243" s="337"/>
      <c r="I243" s="345"/>
      <c r="J243" s="337"/>
    </row>
    <row r="244" spans="2:10" x14ac:dyDescent="0.35">
      <c r="B244"/>
      <c r="C244" s="21"/>
      <c r="D244" s="21"/>
      <c r="E244" s="345"/>
      <c r="F244" s="20"/>
      <c r="G244" s="135"/>
      <c r="H244" s="337"/>
      <c r="I244" s="345"/>
      <c r="J244" s="337"/>
    </row>
    <row r="245" spans="2:10" x14ac:dyDescent="0.35">
      <c r="B245"/>
      <c r="C245" s="21"/>
      <c r="D245" s="21"/>
      <c r="E245" s="345"/>
      <c r="F245" s="20"/>
      <c r="G245" s="135"/>
      <c r="H245" s="337"/>
      <c r="I245" s="345"/>
      <c r="J245" s="337"/>
    </row>
    <row r="246" spans="2:10" x14ac:dyDescent="0.35">
      <c r="B246"/>
      <c r="C246" s="21"/>
      <c r="D246" s="21"/>
      <c r="E246" s="345"/>
      <c r="F246" s="20"/>
      <c r="G246" s="135"/>
      <c r="H246" s="337"/>
      <c r="I246" s="345"/>
      <c r="J246" s="337"/>
    </row>
    <row r="247" spans="2:10" x14ac:dyDescent="0.35">
      <c r="B247"/>
      <c r="C247" s="21"/>
      <c r="D247" s="21"/>
      <c r="E247" s="345"/>
      <c r="F247" s="20"/>
      <c r="G247" s="135"/>
      <c r="H247" s="337"/>
      <c r="I247" s="345"/>
      <c r="J247" s="337"/>
    </row>
    <row r="248" spans="2:10" x14ac:dyDescent="0.35">
      <c r="B248"/>
      <c r="C248" s="21"/>
      <c r="D248" s="21"/>
      <c r="E248" s="345"/>
      <c r="F248" s="20"/>
      <c r="G248" s="135"/>
      <c r="H248" s="337"/>
      <c r="I248" s="345"/>
      <c r="J248" s="337"/>
    </row>
    <row r="249" spans="2:10" x14ac:dyDescent="0.35">
      <c r="B249"/>
      <c r="C249" s="21"/>
      <c r="D249" s="21"/>
      <c r="E249" s="345"/>
      <c r="F249" s="20"/>
      <c r="G249" s="135"/>
      <c r="H249" s="337"/>
      <c r="I249" s="345"/>
      <c r="J249" s="337"/>
    </row>
    <row r="250" spans="2:10" x14ac:dyDescent="0.35">
      <c r="B250"/>
      <c r="C250" s="21"/>
      <c r="D250" s="21"/>
      <c r="E250" s="345"/>
      <c r="F250" s="20"/>
      <c r="G250" s="135"/>
      <c r="H250" s="337"/>
      <c r="I250" s="345"/>
      <c r="J250" s="337"/>
    </row>
    <row r="251" spans="2:10" x14ac:dyDescent="0.35">
      <c r="B251"/>
      <c r="C251" s="21"/>
      <c r="D251" s="21"/>
      <c r="E251" s="345"/>
      <c r="F251" s="20"/>
      <c r="G251" s="135"/>
      <c r="H251" s="337"/>
      <c r="I251" s="345"/>
      <c r="J251" s="337"/>
    </row>
    <row r="252" spans="2:10" x14ac:dyDescent="0.35">
      <c r="B252"/>
      <c r="C252" s="21"/>
      <c r="D252" s="21"/>
      <c r="E252" s="345"/>
      <c r="F252" s="20"/>
      <c r="G252" s="135"/>
      <c r="H252" s="337"/>
      <c r="I252" s="345"/>
      <c r="J252" s="337"/>
    </row>
    <row r="253" spans="2:10" x14ac:dyDescent="0.35">
      <c r="B253"/>
      <c r="C253" s="21"/>
      <c r="D253" s="21"/>
      <c r="E253" s="345"/>
      <c r="F253" s="20"/>
      <c r="G253" s="135"/>
      <c r="H253" s="337"/>
      <c r="I253" s="345"/>
      <c r="J253" s="337"/>
    </row>
    <row r="254" spans="2:10" x14ac:dyDescent="0.35">
      <c r="B254"/>
      <c r="C254" s="21"/>
      <c r="D254" s="21"/>
      <c r="E254" s="345"/>
      <c r="F254" s="20"/>
      <c r="G254" s="135"/>
      <c r="H254" s="337"/>
      <c r="I254" s="345"/>
      <c r="J254" s="337"/>
    </row>
    <row r="255" spans="2:10" x14ac:dyDescent="0.35">
      <c r="B255"/>
      <c r="C255" s="21"/>
      <c r="D255" s="21"/>
      <c r="E255" s="345"/>
      <c r="F255" s="20"/>
      <c r="G255" s="135"/>
      <c r="H255" s="337"/>
      <c r="I255" s="345"/>
      <c r="J255" s="337"/>
    </row>
    <row r="256" spans="2:10" x14ac:dyDescent="0.35">
      <c r="B256"/>
      <c r="C256" s="21"/>
      <c r="D256" s="21"/>
      <c r="E256" s="345"/>
      <c r="F256" s="20"/>
      <c r="G256" s="135"/>
      <c r="H256" s="337"/>
      <c r="I256" s="345"/>
      <c r="J256" s="337"/>
    </row>
    <row r="257" spans="2:10" x14ac:dyDescent="0.35">
      <c r="B257"/>
      <c r="C257" s="21"/>
      <c r="D257" s="21"/>
      <c r="E257" s="345"/>
      <c r="F257" s="20"/>
      <c r="G257" s="135"/>
      <c r="H257" s="337"/>
      <c r="I257" s="345"/>
      <c r="J257" s="337"/>
    </row>
    <row r="258" spans="2:10" x14ac:dyDescent="0.35">
      <c r="B258"/>
      <c r="C258" s="21"/>
      <c r="D258" s="21"/>
      <c r="E258" s="345"/>
      <c r="F258" s="20"/>
      <c r="G258" s="135"/>
      <c r="H258" s="337"/>
      <c r="I258" s="345"/>
      <c r="J258" s="337"/>
    </row>
    <row r="259" spans="2:10" x14ac:dyDescent="0.35">
      <c r="B259"/>
      <c r="C259" s="21"/>
      <c r="D259" s="21"/>
      <c r="E259" s="345"/>
      <c r="F259" s="20"/>
      <c r="G259" s="135"/>
      <c r="H259" s="337"/>
      <c r="I259" s="345"/>
      <c r="J259" s="337"/>
    </row>
    <row r="260" spans="2:10" x14ac:dyDescent="0.35">
      <c r="B260"/>
      <c r="C260" s="21"/>
      <c r="D260" s="21"/>
      <c r="E260" s="345"/>
      <c r="F260" s="20"/>
      <c r="G260" s="135"/>
      <c r="H260" s="337"/>
      <c r="I260" s="345"/>
      <c r="J260" s="337"/>
    </row>
    <row r="261" spans="2:10" x14ac:dyDescent="0.35">
      <c r="B261"/>
      <c r="C261" s="21"/>
      <c r="D261" s="21"/>
      <c r="E261" s="345"/>
      <c r="F261" s="20"/>
      <c r="G261" s="135"/>
      <c r="H261" s="337"/>
      <c r="I261" s="345"/>
      <c r="J261" s="337"/>
    </row>
    <row r="262" spans="2:10" x14ac:dyDescent="0.35">
      <c r="B262"/>
      <c r="C262" s="21"/>
      <c r="D262" s="21"/>
      <c r="E262" s="345"/>
      <c r="F262" s="20"/>
      <c r="G262" s="135"/>
      <c r="H262" s="337"/>
      <c r="I262" s="345"/>
      <c r="J262" s="337"/>
    </row>
    <row r="263" spans="2:10" x14ac:dyDescent="0.35">
      <c r="B263"/>
      <c r="C263" s="21"/>
      <c r="D263" s="21"/>
      <c r="E263" s="345"/>
      <c r="F263" s="20"/>
      <c r="G263" s="135"/>
      <c r="H263" s="337"/>
      <c r="I263" s="345"/>
      <c r="J263" s="337"/>
    </row>
    <row r="264" spans="2:10" x14ac:dyDescent="0.35">
      <c r="B264"/>
      <c r="C264" s="21"/>
      <c r="D264" s="21"/>
      <c r="E264" s="345"/>
      <c r="F264" s="20"/>
      <c r="G264" s="135"/>
      <c r="H264" s="337"/>
      <c r="I264" s="345"/>
      <c r="J264" s="337"/>
    </row>
    <row r="265" spans="2:10" x14ac:dyDescent="0.35">
      <c r="B265"/>
      <c r="C265" s="21"/>
      <c r="D265" s="21"/>
      <c r="E265" s="345"/>
      <c r="F265" s="20"/>
      <c r="G265" s="135"/>
      <c r="H265" s="337"/>
      <c r="I265" s="345"/>
      <c r="J265" s="337"/>
    </row>
    <row r="266" spans="2:10" x14ac:dyDescent="0.35">
      <c r="B266"/>
      <c r="C266" s="21"/>
      <c r="D266" s="21"/>
      <c r="E266" s="345"/>
      <c r="F266" s="20"/>
      <c r="G266" s="135"/>
      <c r="H266" s="337"/>
      <c r="I266" s="345"/>
      <c r="J266" s="337"/>
    </row>
    <row r="267" spans="2:10" x14ac:dyDescent="0.35">
      <c r="B267"/>
      <c r="C267" s="21"/>
      <c r="D267" s="21"/>
      <c r="E267" s="345"/>
      <c r="F267" s="20"/>
      <c r="G267" s="135"/>
      <c r="H267" s="337"/>
      <c r="I267" s="345"/>
      <c r="J267" s="337"/>
    </row>
    <row r="268" spans="2:10" x14ac:dyDescent="0.35">
      <c r="B268"/>
      <c r="C268" s="21"/>
      <c r="D268" s="21"/>
      <c r="E268" s="345"/>
      <c r="F268" s="20"/>
      <c r="G268" s="135"/>
      <c r="H268" s="337"/>
      <c r="I268" s="345"/>
      <c r="J268" s="337"/>
    </row>
    <row r="269" spans="2:10" x14ac:dyDescent="0.35">
      <c r="B269"/>
      <c r="C269" s="21"/>
      <c r="D269" s="21"/>
      <c r="E269" s="345"/>
      <c r="F269" s="20"/>
      <c r="G269" s="135"/>
      <c r="H269" s="337"/>
      <c r="I269" s="345"/>
      <c r="J269" s="337"/>
    </row>
    <row r="270" spans="2:10" x14ac:dyDescent="0.35">
      <c r="B270"/>
      <c r="C270" s="21"/>
      <c r="D270" s="21"/>
      <c r="E270" s="345"/>
      <c r="F270" s="20"/>
      <c r="G270" s="135"/>
      <c r="H270" s="337"/>
      <c r="I270" s="345"/>
      <c r="J270" s="337"/>
    </row>
    <row r="271" spans="2:10" x14ac:dyDescent="0.35">
      <c r="B271"/>
      <c r="C271" s="21"/>
      <c r="D271" s="21"/>
      <c r="E271" s="345"/>
      <c r="F271" s="20"/>
      <c r="G271" s="135"/>
      <c r="H271" s="337"/>
      <c r="I271" s="345"/>
      <c r="J271" s="337"/>
    </row>
    <row r="272" spans="2:10" x14ac:dyDescent="0.35">
      <c r="B272"/>
      <c r="C272" s="21"/>
      <c r="D272" s="21"/>
      <c r="E272" s="345"/>
      <c r="F272" s="20"/>
      <c r="G272" s="135"/>
      <c r="H272" s="337"/>
      <c r="I272" s="345"/>
      <c r="J272" s="337"/>
    </row>
    <row r="273" spans="2:10" x14ac:dyDescent="0.35">
      <c r="B273"/>
      <c r="C273" s="21"/>
      <c r="D273" s="21"/>
      <c r="E273" s="345"/>
      <c r="F273" s="20"/>
      <c r="G273" s="135"/>
      <c r="H273" s="337"/>
      <c r="I273" s="345"/>
      <c r="J273" s="337"/>
    </row>
    <row r="274" spans="2:10" x14ac:dyDescent="0.35">
      <c r="B274"/>
      <c r="C274" s="21"/>
      <c r="D274" s="21"/>
      <c r="E274" s="345"/>
      <c r="F274" s="20"/>
      <c r="G274" s="135"/>
      <c r="H274" s="337"/>
      <c r="I274" s="345"/>
      <c r="J274" s="337"/>
    </row>
    <row r="275" spans="2:10" x14ac:dyDescent="0.35">
      <c r="B275"/>
      <c r="C275" s="21"/>
      <c r="D275" s="21"/>
      <c r="E275" s="345"/>
      <c r="F275" s="20"/>
      <c r="G275" s="135"/>
      <c r="H275" s="337"/>
      <c r="I275" s="345"/>
      <c r="J275" s="337"/>
    </row>
    <row r="276" spans="2:10" x14ac:dyDescent="0.35">
      <c r="B276"/>
      <c r="C276" s="21"/>
      <c r="D276" s="21"/>
      <c r="E276" s="345"/>
      <c r="F276" s="20"/>
      <c r="G276" s="135"/>
      <c r="H276" s="337"/>
      <c r="I276" s="345"/>
      <c r="J276" s="337"/>
    </row>
    <row r="277" spans="2:10" x14ac:dyDescent="0.35">
      <c r="B277"/>
      <c r="C277" s="21"/>
      <c r="D277" s="21"/>
      <c r="E277" s="345"/>
      <c r="F277" s="20"/>
      <c r="G277" s="135"/>
      <c r="H277" s="337"/>
      <c r="I277" s="345"/>
      <c r="J277" s="337"/>
    </row>
    <row r="278" spans="2:10" x14ac:dyDescent="0.35">
      <c r="B278"/>
      <c r="C278" s="21"/>
      <c r="D278" s="21"/>
      <c r="E278" s="345"/>
      <c r="F278" s="20"/>
      <c r="G278" s="135"/>
      <c r="H278" s="337"/>
      <c r="I278" s="345"/>
      <c r="J278" s="337"/>
    </row>
    <row r="279" spans="2:10" x14ac:dyDescent="0.35">
      <c r="B279"/>
      <c r="C279" s="21"/>
      <c r="D279" s="21"/>
      <c r="E279" s="345"/>
      <c r="F279" s="20"/>
      <c r="G279" s="135"/>
      <c r="H279" s="337"/>
      <c r="I279" s="345"/>
      <c r="J279" s="337"/>
    </row>
    <row r="280" spans="2:10" x14ac:dyDescent="0.35">
      <c r="B280"/>
      <c r="C280" s="21"/>
      <c r="D280" s="21"/>
      <c r="E280" s="345"/>
      <c r="F280" s="20"/>
      <c r="G280" s="135"/>
      <c r="H280" s="337"/>
      <c r="I280" s="345"/>
      <c r="J280" s="337"/>
    </row>
    <row r="281" spans="2:10" x14ac:dyDescent="0.35">
      <c r="B281"/>
      <c r="C281" s="21"/>
      <c r="D281" s="21"/>
      <c r="E281" s="345"/>
      <c r="F281" s="20"/>
      <c r="G281" s="135"/>
      <c r="H281" s="337"/>
      <c r="I281" s="345"/>
      <c r="J281" s="337"/>
    </row>
    <row r="282" spans="2:10" x14ac:dyDescent="0.35">
      <c r="B282"/>
      <c r="C282" s="21"/>
      <c r="D282" s="21"/>
      <c r="E282" s="345"/>
      <c r="F282" s="20"/>
      <c r="G282" s="135"/>
      <c r="H282" s="337"/>
      <c r="I282" s="345"/>
      <c r="J282" s="337"/>
    </row>
    <row r="283" spans="2:10" x14ac:dyDescent="0.35">
      <c r="B283"/>
      <c r="C283" s="21"/>
      <c r="D283" s="21"/>
      <c r="E283" s="345"/>
      <c r="F283" s="20"/>
      <c r="G283" s="135"/>
      <c r="H283" s="337"/>
      <c r="I283" s="345"/>
      <c r="J283" s="337"/>
    </row>
    <row r="284" spans="2:10" x14ac:dyDescent="0.35">
      <c r="B284"/>
      <c r="C284" s="21"/>
      <c r="D284" s="21"/>
      <c r="E284" s="345"/>
      <c r="F284" s="20"/>
      <c r="G284" s="135"/>
      <c r="H284" s="337"/>
      <c r="I284" s="345"/>
      <c r="J284" s="337"/>
    </row>
    <row r="285" spans="2:10" x14ac:dyDescent="0.35">
      <c r="B285"/>
      <c r="C285" s="21"/>
      <c r="D285" s="21"/>
      <c r="E285" s="345"/>
      <c r="F285" s="20"/>
      <c r="G285" s="135"/>
      <c r="H285" s="337"/>
      <c r="I285" s="345"/>
      <c r="J285" s="337"/>
    </row>
    <row r="286" spans="2:10" x14ac:dyDescent="0.35">
      <c r="B286"/>
      <c r="C286" s="21"/>
      <c r="D286" s="21"/>
      <c r="E286" s="345"/>
      <c r="F286" s="20"/>
      <c r="G286" s="135"/>
      <c r="H286" s="337"/>
      <c r="I286" s="345"/>
      <c r="J286" s="337"/>
    </row>
    <row r="287" spans="2:10" x14ac:dyDescent="0.35">
      <c r="B287"/>
      <c r="C287" s="21"/>
      <c r="D287" s="21"/>
      <c r="E287" s="345"/>
      <c r="F287" s="20"/>
      <c r="G287" s="135"/>
      <c r="H287" s="337"/>
      <c r="I287" s="345"/>
      <c r="J287" s="337"/>
    </row>
    <row r="288" spans="2:10" x14ac:dyDescent="0.35">
      <c r="B288"/>
      <c r="C288" s="21"/>
      <c r="D288" s="21"/>
      <c r="E288" s="345"/>
      <c r="F288" s="20"/>
      <c r="G288" s="135"/>
      <c r="H288" s="337"/>
      <c r="I288" s="345"/>
      <c r="J288" s="337"/>
    </row>
    <row r="289" spans="2:10" x14ac:dyDescent="0.35">
      <c r="B289"/>
      <c r="C289" s="21"/>
      <c r="D289" s="21"/>
      <c r="E289" s="345"/>
      <c r="F289" s="20"/>
      <c r="G289" s="135"/>
      <c r="H289" s="337"/>
      <c r="I289" s="345"/>
      <c r="J289" s="337"/>
    </row>
    <row r="290" spans="2:10" x14ac:dyDescent="0.35">
      <c r="B290"/>
      <c r="C290" s="21"/>
      <c r="D290" s="21"/>
      <c r="E290" s="345"/>
      <c r="F290" s="20"/>
      <c r="G290" s="135"/>
      <c r="H290" s="337"/>
      <c r="I290" s="345"/>
      <c r="J290" s="337"/>
    </row>
    <row r="291" spans="2:10" x14ac:dyDescent="0.35">
      <c r="B291"/>
      <c r="C291" s="21"/>
      <c r="D291" s="21"/>
      <c r="E291" s="345"/>
      <c r="F291" s="20"/>
      <c r="G291" s="135"/>
      <c r="H291" s="337"/>
      <c r="I291" s="345"/>
      <c r="J291" s="337"/>
    </row>
    <row r="292" spans="2:10" x14ac:dyDescent="0.35">
      <c r="B292"/>
      <c r="C292" s="21"/>
      <c r="D292" s="21"/>
      <c r="E292" s="345"/>
      <c r="F292" s="20"/>
      <c r="G292" s="135"/>
      <c r="H292" s="337"/>
      <c r="I292" s="345"/>
      <c r="J292" s="337"/>
    </row>
    <row r="293" spans="2:10" x14ac:dyDescent="0.35">
      <c r="B293"/>
      <c r="C293" s="21"/>
      <c r="D293" s="21"/>
      <c r="E293" s="345"/>
      <c r="F293" s="20"/>
      <c r="G293" s="135"/>
      <c r="H293" s="337"/>
      <c r="I293" s="345"/>
      <c r="J293" s="337"/>
    </row>
    <row r="294" spans="2:10" x14ac:dyDescent="0.35">
      <c r="B294"/>
      <c r="C294" s="21"/>
      <c r="D294" s="21"/>
      <c r="E294" s="345"/>
      <c r="F294" s="20"/>
      <c r="G294" s="135"/>
      <c r="H294" s="337"/>
      <c r="I294" s="345"/>
      <c r="J294" s="337"/>
    </row>
    <row r="295" spans="2:10" x14ac:dyDescent="0.35">
      <c r="B295"/>
      <c r="C295" s="21"/>
      <c r="D295" s="21"/>
      <c r="E295" s="345"/>
      <c r="F295" s="20"/>
      <c r="G295" s="135"/>
      <c r="H295" s="337"/>
      <c r="I295" s="345"/>
      <c r="J295" s="337"/>
    </row>
    <row r="296" spans="2:10" x14ac:dyDescent="0.35">
      <c r="B296"/>
      <c r="C296" s="21"/>
      <c r="D296" s="21"/>
      <c r="E296" s="345"/>
      <c r="F296" s="20"/>
      <c r="G296" s="135"/>
      <c r="H296" s="337"/>
      <c r="I296" s="345"/>
      <c r="J296" s="337"/>
    </row>
    <row r="297" spans="2:10" x14ac:dyDescent="0.35">
      <c r="B297"/>
      <c r="C297" s="21"/>
      <c r="D297" s="21"/>
      <c r="E297" s="345"/>
      <c r="F297" s="20"/>
      <c r="G297" s="135"/>
      <c r="H297" s="337"/>
      <c r="I297" s="345"/>
      <c r="J297" s="337"/>
    </row>
    <row r="298" spans="2:10" x14ac:dyDescent="0.35">
      <c r="B298"/>
      <c r="C298" s="21"/>
      <c r="D298" s="21"/>
      <c r="E298" s="345"/>
      <c r="F298" s="20"/>
      <c r="G298" s="135"/>
      <c r="H298" s="337"/>
      <c r="I298" s="345"/>
      <c r="J298" s="337"/>
    </row>
    <row r="299" spans="2:10" x14ac:dyDescent="0.35">
      <c r="B299"/>
      <c r="C299" s="21"/>
      <c r="D299" s="21"/>
      <c r="E299" s="345"/>
      <c r="F299" s="20"/>
      <c r="G299" s="135"/>
      <c r="H299" s="337"/>
      <c r="I299" s="345"/>
      <c r="J299" s="337"/>
    </row>
    <row r="300" spans="2:10" x14ac:dyDescent="0.35">
      <c r="B300"/>
      <c r="C300" s="21"/>
      <c r="D300" s="21"/>
      <c r="E300" s="345"/>
      <c r="F300" s="20"/>
      <c r="G300" s="135"/>
      <c r="H300" s="337"/>
      <c r="I300" s="345"/>
      <c r="J300" s="337"/>
    </row>
    <row r="301" spans="2:10" x14ac:dyDescent="0.35">
      <c r="B301"/>
      <c r="C301" s="21"/>
      <c r="D301" s="21"/>
      <c r="E301" s="345"/>
      <c r="F301" s="20"/>
      <c r="G301" s="135"/>
      <c r="H301" s="337"/>
      <c r="I301" s="345"/>
      <c r="J301" s="337"/>
    </row>
    <row r="302" spans="2:10" x14ac:dyDescent="0.35">
      <c r="B302"/>
      <c r="C302" s="21"/>
      <c r="D302" s="21"/>
      <c r="E302" s="345"/>
      <c r="F302" s="20"/>
      <c r="G302" s="135"/>
      <c r="H302" s="337"/>
      <c r="I302" s="345"/>
      <c r="J302" s="337"/>
    </row>
    <row r="303" spans="2:10" x14ac:dyDescent="0.35">
      <c r="B303"/>
      <c r="C303" s="21"/>
      <c r="D303" s="21"/>
      <c r="E303" s="345"/>
      <c r="F303" s="20"/>
      <c r="G303" s="135"/>
      <c r="H303" s="337"/>
      <c r="I303" s="345"/>
      <c r="J303" s="337"/>
    </row>
    <row r="304" spans="2:10" x14ac:dyDescent="0.35">
      <c r="B304"/>
      <c r="C304" s="21"/>
      <c r="D304" s="21"/>
      <c r="E304" s="345"/>
      <c r="F304" s="20"/>
      <c r="G304" s="135"/>
      <c r="H304" s="337"/>
      <c r="I304" s="345"/>
      <c r="J304" s="337"/>
    </row>
    <row r="305" spans="2:10" x14ac:dyDescent="0.35">
      <c r="B305"/>
      <c r="C305" s="21"/>
      <c r="D305" s="21"/>
      <c r="E305" s="345"/>
      <c r="F305" s="20"/>
      <c r="G305" s="135"/>
      <c r="H305" s="337"/>
      <c r="I305" s="345"/>
      <c r="J305" s="337"/>
    </row>
    <row r="306" spans="2:10" x14ac:dyDescent="0.35">
      <c r="B306"/>
      <c r="C306" s="21"/>
      <c r="D306" s="21"/>
      <c r="E306" s="345"/>
      <c r="F306" s="20"/>
      <c r="G306" s="135"/>
      <c r="H306" s="337"/>
      <c r="I306" s="345"/>
      <c r="J306" s="337"/>
    </row>
    <row r="307" spans="2:10" x14ac:dyDescent="0.35">
      <c r="B307"/>
      <c r="C307" s="21"/>
      <c r="D307" s="21"/>
      <c r="E307" s="345"/>
      <c r="F307" s="20"/>
      <c r="G307" s="135"/>
      <c r="H307" s="337"/>
      <c r="I307" s="345"/>
      <c r="J307" s="337"/>
    </row>
    <row r="308" spans="2:10" x14ac:dyDescent="0.35">
      <c r="B308"/>
      <c r="C308" s="21"/>
      <c r="D308" s="21"/>
      <c r="E308" s="345"/>
      <c r="F308" s="20"/>
      <c r="G308" s="135"/>
      <c r="H308" s="337"/>
      <c r="I308" s="345"/>
      <c r="J308" s="337"/>
    </row>
    <row r="309" spans="2:10" x14ac:dyDescent="0.35">
      <c r="B309"/>
      <c r="C309" s="21"/>
      <c r="D309" s="21"/>
      <c r="E309" s="345"/>
      <c r="F309" s="20"/>
      <c r="G309" s="135"/>
      <c r="H309" s="337"/>
      <c r="I309" s="345"/>
      <c r="J309" s="337"/>
    </row>
    <row r="310" spans="2:10" x14ac:dyDescent="0.35">
      <c r="B310"/>
      <c r="C310" s="21"/>
      <c r="D310" s="21"/>
      <c r="E310" s="345"/>
      <c r="F310" s="20"/>
      <c r="G310" s="135"/>
      <c r="H310" s="337"/>
      <c r="I310" s="345"/>
      <c r="J310" s="337"/>
    </row>
    <row r="311" spans="2:10" x14ac:dyDescent="0.35">
      <c r="B311"/>
      <c r="C311" s="21"/>
      <c r="D311" s="21"/>
      <c r="E311" s="345"/>
      <c r="F311" s="20"/>
      <c r="G311" s="135"/>
      <c r="H311" s="337"/>
      <c r="I311" s="345"/>
      <c r="J311" s="337"/>
    </row>
    <row r="312" spans="2:10" x14ac:dyDescent="0.35">
      <c r="B312"/>
      <c r="C312" s="21"/>
      <c r="D312" s="21"/>
      <c r="E312" s="345"/>
      <c r="F312" s="20"/>
      <c r="G312" s="135"/>
      <c r="H312" s="337"/>
      <c r="I312" s="345"/>
      <c r="J312" s="337"/>
    </row>
    <row r="313" spans="2:10" x14ac:dyDescent="0.35">
      <c r="B313"/>
      <c r="C313" s="21"/>
      <c r="D313" s="21"/>
      <c r="E313" s="345"/>
      <c r="F313" s="20"/>
      <c r="G313" s="135"/>
      <c r="H313" s="337"/>
      <c r="I313" s="345"/>
      <c r="J313" s="337"/>
    </row>
    <row r="314" spans="2:10" x14ac:dyDescent="0.35">
      <c r="B314"/>
      <c r="C314" s="21"/>
      <c r="D314" s="21"/>
      <c r="E314" s="345"/>
      <c r="F314" s="20"/>
      <c r="G314" s="135"/>
      <c r="H314" s="337"/>
      <c r="I314" s="345"/>
      <c r="J314" s="337"/>
    </row>
    <row r="315" spans="2:10" x14ac:dyDescent="0.35">
      <c r="B315"/>
      <c r="C315" s="21"/>
      <c r="D315" s="21"/>
      <c r="E315" s="345"/>
      <c r="F315" s="20"/>
      <c r="G315" s="135"/>
      <c r="H315" s="337"/>
      <c r="I315" s="345"/>
      <c r="J315" s="337"/>
    </row>
    <row r="316" spans="2:10" x14ac:dyDescent="0.35">
      <c r="B316"/>
      <c r="C316" s="21"/>
      <c r="D316" s="21"/>
      <c r="E316" s="345"/>
      <c r="F316" s="20"/>
      <c r="G316" s="135"/>
      <c r="H316" s="337"/>
      <c r="I316" s="345"/>
      <c r="J316" s="337"/>
    </row>
    <row r="317" spans="2:10" x14ac:dyDescent="0.35">
      <c r="B317"/>
      <c r="C317" s="21"/>
      <c r="D317" s="21"/>
      <c r="E317" s="345"/>
      <c r="F317" s="20"/>
      <c r="G317" s="135"/>
      <c r="H317" s="337"/>
      <c r="I317" s="345"/>
      <c r="J317" s="337"/>
    </row>
    <row r="318" spans="2:10" x14ac:dyDescent="0.35">
      <c r="B318"/>
      <c r="C318" s="21"/>
      <c r="D318" s="21"/>
      <c r="E318" s="345"/>
      <c r="F318" s="20"/>
      <c r="G318" s="135"/>
      <c r="H318" s="337"/>
      <c r="I318" s="345"/>
      <c r="J318" s="337"/>
    </row>
    <row r="319" spans="2:10" x14ac:dyDescent="0.35">
      <c r="B319"/>
      <c r="C319" s="21"/>
      <c r="D319" s="21"/>
      <c r="E319" s="345"/>
      <c r="F319" s="20"/>
      <c r="G319" s="135"/>
      <c r="H319" s="337"/>
      <c r="I319" s="345"/>
      <c r="J319" s="337"/>
    </row>
    <row r="320" spans="2:10" x14ac:dyDescent="0.35">
      <c r="B320"/>
      <c r="C320" s="21"/>
      <c r="D320" s="21"/>
      <c r="E320" s="345"/>
      <c r="F320" s="20"/>
      <c r="G320" s="135"/>
      <c r="H320" s="337"/>
      <c r="I320" s="345"/>
      <c r="J320" s="337"/>
    </row>
    <row r="321" spans="2:10" x14ac:dyDescent="0.35">
      <c r="B321"/>
      <c r="C321" s="21"/>
      <c r="D321" s="21"/>
      <c r="E321" s="345"/>
      <c r="F321" s="20"/>
      <c r="G321" s="135"/>
      <c r="H321" s="337"/>
      <c r="I321" s="345"/>
      <c r="J321" s="337"/>
    </row>
    <row r="322" spans="2:10" x14ac:dyDescent="0.35">
      <c r="B322"/>
      <c r="C322" s="21"/>
      <c r="D322" s="21"/>
      <c r="E322" s="345"/>
      <c r="F322" s="20"/>
      <c r="G322" s="135"/>
      <c r="H322" s="337"/>
      <c r="I322" s="345"/>
      <c r="J322" s="337"/>
    </row>
    <row r="323" spans="2:10" x14ac:dyDescent="0.35">
      <c r="B323"/>
      <c r="C323" s="21"/>
      <c r="D323" s="21"/>
      <c r="E323" s="345"/>
      <c r="F323" s="20"/>
      <c r="G323" s="135"/>
      <c r="H323" s="337"/>
      <c r="I323" s="345"/>
      <c r="J323" s="337"/>
    </row>
    <row r="324" spans="2:10" x14ac:dyDescent="0.35">
      <c r="B324"/>
      <c r="C324" s="21"/>
      <c r="D324" s="21"/>
      <c r="E324" s="345"/>
      <c r="F324" s="20"/>
      <c r="G324" s="135"/>
      <c r="H324" s="337"/>
      <c r="I324" s="345"/>
      <c r="J324" s="337"/>
    </row>
    <row r="325" spans="2:10" x14ac:dyDescent="0.35">
      <c r="B325"/>
      <c r="C325" s="21"/>
      <c r="D325" s="21"/>
      <c r="E325" s="345"/>
      <c r="F325" s="20"/>
      <c r="G325" s="135"/>
      <c r="H325" s="337"/>
      <c r="I325" s="345"/>
      <c r="J325" s="337"/>
    </row>
    <row r="326" spans="2:10" x14ac:dyDescent="0.35">
      <c r="B326"/>
      <c r="C326" s="21"/>
      <c r="D326" s="21"/>
      <c r="E326" s="345"/>
      <c r="F326" s="20"/>
      <c r="G326" s="135"/>
      <c r="H326" s="337"/>
      <c r="I326" s="345"/>
      <c r="J326" s="337"/>
    </row>
    <row r="327" spans="2:10" x14ac:dyDescent="0.35">
      <c r="B327"/>
      <c r="C327" s="21"/>
      <c r="D327" s="21"/>
      <c r="E327" s="345"/>
      <c r="F327" s="20"/>
      <c r="G327" s="135"/>
      <c r="H327" s="337"/>
      <c r="I327" s="345"/>
      <c r="J327" s="337"/>
    </row>
    <row r="328" spans="2:10" x14ac:dyDescent="0.35">
      <c r="B328"/>
      <c r="C328" s="21"/>
      <c r="D328" s="21"/>
      <c r="E328" s="345"/>
      <c r="F328" s="20"/>
      <c r="G328" s="135"/>
      <c r="H328" s="337"/>
      <c r="I328" s="345"/>
      <c r="J328" s="337"/>
    </row>
    <row r="329" spans="2:10" x14ac:dyDescent="0.35">
      <c r="B329"/>
      <c r="C329" s="21"/>
      <c r="D329" s="21"/>
      <c r="E329" s="345"/>
      <c r="F329" s="20"/>
      <c r="G329" s="135"/>
      <c r="H329" s="337"/>
      <c r="I329" s="345"/>
      <c r="J329" s="337"/>
    </row>
    <row r="330" spans="2:10" x14ac:dyDescent="0.35">
      <c r="B330"/>
      <c r="C330" s="21"/>
      <c r="D330" s="21"/>
      <c r="E330" s="345"/>
      <c r="F330" s="20"/>
      <c r="G330" s="135"/>
      <c r="H330" s="337"/>
      <c r="I330" s="345"/>
      <c r="J330" s="337"/>
    </row>
    <row r="331" spans="2:10" x14ac:dyDescent="0.35">
      <c r="B331"/>
      <c r="C331" s="21"/>
      <c r="D331" s="21"/>
      <c r="E331" s="345"/>
      <c r="F331" s="20"/>
      <c r="G331" s="135"/>
      <c r="H331" s="337"/>
      <c r="I331" s="345"/>
      <c r="J331" s="337"/>
    </row>
    <row r="332" spans="2:10" x14ac:dyDescent="0.35">
      <c r="B332"/>
      <c r="C332" s="21"/>
      <c r="D332" s="21"/>
      <c r="E332" s="345"/>
      <c r="F332" s="20"/>
      <c r="G332" s="135"/>
      <c r="H332" s="337"/>
      <c r="I332" s="345"/>
      <c r="J332" s="337"/>
    </row>
    <row r="333" spans="2:10" x14ac:dyDescent="0.35">
      <c r="B333"/>
      <c r="C333" s="21"/>
      <c r="D333" s="21"/>
      <c r="E333" s="345"/>
      <c r="F333" s="20"/>
      <c r="G333" s="135"/>
      <c r="H333" s="337"/>
      <c r="I333" s="345"/>
      <c r="J333" s="337"/>
    </row>
    <row r="334" spans="2:10" x14ac:dyDescent="0.35">
      <c r="B334"/>
      <c r="C334" s="21"/>
      <c r="D334" s="21"/>
      <c r="E334" s="345"/>
      <c r="F334" s="20"/>
      <c r="G334" s="135"/>
      <c r="H334" s="337"/>
      <c r="I334" s="345"/>
      <c r="J334" s="337"/>
    </row>
    <row r="335" spans="2:10" x14ac:dyDescent="0.35">
      <c r="B335"/>
      <c r="C335" s="21"/>
      <c r="D335" s="21"/>
      <c r="E335" s="345"/>
      <c r="F335" s="20"/>
      <c r="G335" s="135"/>
      <c r="H335" s="337"/>
      <c r="I335" s="345"/>
      <c r="J335" s="337"/>
    </row>
    <row r="336" spans="2:10" x14ac:dyDescent="0.35">
      <c r="B336"/>
      <c r="C336" s="21"/>
      <c r="D336" s="21"/>
      <c r="E336" s="345"/>
      <c r="F336" s="20"/>
      <c r="G336" s="135"/>
      <c r="H336" s="337"/>
      <c r="I336" s="345"/>
      <c r="J336" s="337"/>
    </row>
    <row r="337" spans="2:10" x14ac:dyDescent="0.35">
      <c r="B337"/>
      <c r="C337" s="21"/>
      <c r="D337" s="21"/>
      <c r="E337" s="345"/>
      <c r="F337" s="20"/>
      <c r="G337" s="135"/>
      <c r="H337" s="337"/>
      <c r="I337" s="345"/>
      <c r="J337" s="337"/>
    </row>
    <row r="338" spans="2:10" x14ac:dyDescent="0.35">
      <c r="B338"/>
      <c r="C338" s="21"/>
      <c r="D338" s="21"/>
      <c r="E338" s="345"/>
      <c r="F338" s="20"/>
      <c r="G338" s="135"/>
      <c r="H338" s="337"/>
      <c r="I338" s="345"/>
      <c r="J338" s="337"/>
    </row>
    <row r="339" spans="2:10" x14ac:dyDescent="0.35">
      <c r="B339"/>
      <c r="C339" s="21"/>
      <c r="D339" s="21"/>
      <c r="E339" s="345"/>
      <c r="F339" s="20"/>
      <c r="G339" s="135"/>
      <c r="H339" s="337"/>
      <c r="I339" s="345"/>
      <c r="J339" s="337"/>
    </row>
    <row r="340" spans="2:10" x14ac:dyDescent="0.35">
      <c r="B340"/>
      <c r="C340" s="21"/>
      <c r="D340" s="21"/>
      <c r="E340" s="345"/>
      <c r="F340" s="20"/>
      <c r="G340" s="135"/>
      <c r="H340" s="337"/>
      <c r="I340" s="345"/>
      <c r="J340" s="337"/>
    </row>
    <row r="341" spans="2:10" x14ac:dyDescent="0.35">
      <c r="B341"/>
      <c r="C341" s="21"/>
      <c r="D341" s="21"/>
      <c r="E341" s="345"/>
      <c r="F341" s="20"/>
      <c r="G341" s="135"/>
      <c r="H341" s="337"/>
      <c r="I341" s="345"/>
      <c r="J341" s="337"/>
    </row>
    <row r="342" spans="2:10" x14ac:dyDescent="0.35">
      <c r="B342"/>
      <c r="C342" s="21"/>
      <c r="D342" s="21"/>
      <c r="E342" s="345"/>
      <c r="F342" s="20"/>
      <c r="G342" s="135"/>
      <c r="H342" s="337"/>
      <c r="I342" s="345"/>
      <c r="J342" s="337"/>
    </row>
    <row r="343" spans="2:10" x14ac:dyDescent="0.35">
      <c r="B343"/>
      <c r="C343" s="21"/>
      <c r="D343" s="21"/>
      <c r="E343" s="345"/>
      <c r="F343" s="20"/>
      <c r="G343" s="135"/>
      <c r="H343" s="337"/>
      <c r="I343" s="345"/>
      <c r="J343" s="337"/>
    </row>
    <row r="344" spans="2:10" x14ac:dyDescent="0.35">
      <c r="B344"/>
      <c r="C344" s="21"/>
      <c r="D344" s="21"/>
      <c r="E344" s="345"/>
      <c r="F344" s="20"/>
      <c r="G344" s="135"/>
      <c r="H344" s="337"/>
      <c r="I344" s="345"/>
      <c r="J344" s="337"/>
    </row>
    <row r="345" spans="2:10" x14ac:dyDescent="0.35">
      <c r="B345"/>
      <c r="C345" s="21"/>
      <c r="D345" s="21"/>
      <c r="E345" s="345"/>
      <c r="F345" s="20"/>
      <c r="G345" s="135"/>
      <c r="H345" s="337"/>
      <c r="I345" s="345"/>
      <c r="J345" s="337"/>
    </row>
    <row r="346" spans="2:10" x14ac:dyDescent="0.35">
      <c r="B346"/>
      <c r="C346" s="21"/>
      <c r="D346" s="21"/>
      <c r="E346" s="345"/>
      <c r="F346" s="20"/>
      <c r="G346" s="135"/>
      <c r="H346" s="337"/>
      <c r="I346" s="345"/>
      <c r="J346" s="337"/>
    </row>
    <row r="347" spans="2:10" x14ac:dyDescent="0.35">
      <c r="B347"/>
      <c r="C347" s="21"/>
      <c r="D347" s="21"/>
      <c r="E347" s="345"/>
      <c r="F347" s="20"/>
      <c r="G347" s="135"/>
      <c r="H347" s="337"/>
      <c r="I347" s="345"/>
      <c r="J347" s="337"/>
    </row>
    <row r="348" spans="2:10" x14ac:dyDescent="0.35">
      <c r="B348"/>
      <c r="C348" s="21"/>
      <c r="D348" s="21"/>
      <c r="E348" s="345"/>
      <c r="F348" s="20"/>
      <c r="G348" s="135"/>
      <c r="H348" s="337"/>
      <c r="I348" s="345"/>
      <c r="J348" s="337"/>
    </row>
    <row r="349" spans="2:10" x14ac:dyDescent="0.35">
      <c r="B349"/>
      <c r="C349" s="21"/>
      <c r="D349" s="21"/>
      <c r="E349" s="345"/>
      <c r="F349" s="20"/>
      <c r="G349" s="135"/>
      <c r="H349" s="337"/>
      <c r="I349" s="345"/>
      <c r="J349" s="337"/>
    </row>
    <row r="350" spans="2:10" x14ac:dyDescent="0.35">
      <c r="B350"/>
      <c r="C350" s="21"/>
      <c r="D350" s="21"/>
      <c r="E350" s="345"/>
      <c r="F350" s="20"/>
      <c r="G350" s="135"/>
      <c r="H350" s="337"/>
      <c r="I350" s="345"/>
      <c r="J350" s="337"/>
    </row>
    <row r="351" spans="2:10" x14ac:dyDescent="0.35">
      <c r="B351"/>
      <c r="C351" s="21"/>
      <c r="D351" s="21"/>
      <c r="E351" s="345"/>
      <c r="F351" s="20"/>
      <c r="G351" s="135"/>
      <c r="H351" s="337"/>
      <c r="I351" s="345"/>
      <c r="J351" s="337"/>
    </row>
    <row r="352" spans="2:10" x14ac:dyDescent="0.35">
      <c r="B352"/>
      <c r="C352" s="21"/>
      <c r="D352" s="21"/>
      <c r="E352" s="345"/>
      <c r="F352" s="20"/>
      <c r="G352" s="135"/>
      <c r="H352" s="337"/>
      <c r="I352" s="345"/>
      <c r="J352" s="337"/>
    </row>
    <row r="353" spans="2:10" x14ac:dyDescent="0.35">
      <c r="B353"/>
      <c r="C353" s="21"/>
      <c r="D353" s="21"/>
      <c r="E353" s="345"/>
      <c r="F353" s="20"/>
      <c r="G353" s="135"/>
      <c r="H353" s="337"/>
      <c r="I353" s="345"/>
      <c r="J353" s="337"/>
    </row>
    <row r="354" spans="2:10" x14ac:dyDescent="0.35">
      <c r="B354"/>
      <c r="C354" s="21"/>
      <c r="D354" s="21"/>
      <c r="E354" s="345"/>
      <c r="F354" s="20"/>
      <c r="G354" s="135"/>
      <c r="H354" s="337"/>
      <c r="I354" s="345"/>
      <c r="J354" s="337"/>
    </row>
    <row r="355" spans="2:10" x14ac:dyDescent="0.35">
      <c r="B355"/>
      <c r="C355" s="21"/>
      <c r="D355" s="21"/>
      <c r="E355" s="345"/>
      <c r="F355" s="20"/>
      <c r="G355" s="135"/>
      <c r="H355" s="337"/>
      <c r="I355" s="345"/>
      <c r="J355" s="337"/>
    </row>
    <row r="356" spans="2:10" x14ac:dyDescent="0.35">
      <c r="B356"/>
      <c r="C356" s="21"/>
      <c r="D356" s="21"/>
      <c r="E356" s="345"/>
      <c r="F356" s="20"/>
      <c r="G356" s="135"/>
      <c r="H356" s="337"/>
      <c r="I356" s="345"/>
      <c r="J356" s="337"/>
    </row>
    <row r="357" spans="2:10" x14ac:dyDescent="0.35">
      <c r="B357"/>
      <c r="C357" s="21"/>
      <c r="D357" s="21"/>
      <c r="E357" s="345"/>
      <c r="F357" s="20"/>
      <c r="G357" s="135"/>
      <c r="H357" s="337"/>
      <c r="I357" s="345"/>
      <c r="J357" s="337"/>
    </row>
    <row r="358" spans="2:10" x14ac:dyDescent="0.35">
      <c r="B358"/>
      <c r="C358" s="21"/>
      <c r="D358" s="21"/>
      <c r="E358" s="345"/>
      <c r="F358" s="20"/>
      <c r="G358" s="135"/>
      <c r="H358" s="337"/>
      <c r="I358" s="345"/>
      <c r="J358" s="337"/>
    </row>
    <row r="359" spans="2:10" x14ac:dyDescent="0.35">
      <c r="B359"/>
      <c r="C359" s="21"/>
      <c r="D359" s="21"/>
      <c r="E359" s="345"/>
      <c r="F359" s="20"/>
      <c r="G359" s="135"/>
      <c r="H359" s="337"/>
      <c r="I359" s="345"/>
      <c r="J359" s="337"/>
    </row>
    <row r="360" spans="2:10" x14ac:dyDescent="0.35">
      <c r="B360"/>
      <c r="C360" s="21"/>
      <c r="D360" s="21"/>
      <c r="E360" s="345"/>
      <c r="F360" s="20"/>
      <c r="G360" s="135"/>
      <c r="H360" s="337"/>
      <c r="I360" s="345"/>
      <c r="J360" s="337"/>
    </row>
    <row r="361" spans="2:10" x14ac:dyDescent="0.35">
      <c r="B361"/>
      <c r="C361" s="21"/>
      <c r="D361" s="21"/>
      <c r="E361" s="345"/>
      <c r="F361" s="20"/>
      <c r="G361" s="135"/>
      <c r="H361" s="337"/>
      <c r="I361" s="345"/>
      <c r="J361" s="337"/>
    </row>
    <row r="362" spans="2:10" x14ac:dyDescent="0.35">
      <c r="B362"/>
      <c r="C362" s="21"/>
      <c r="D362" s="21"/>
      <c r="E362" s="345"/>
      <c r="F362" s="20"/>
      <c r="G362" s="135"/>
      <c r="H362" s="337"/>
      <c r="I362" s="345"/>
      <c r="J362" s="337"/>
    </row>
    <row r="363" spans="2:10" x14ac:dyDescent="0.35">
      <c r="B363"/>
      <c r="C363" s="21"/>
      <c r="D363" s="21"/>
      <c r="E363" s="345"/>
      <c r="F363" s="20"/>
      <c r="G363" s="135"/>
      <c r="H363" s="337"/>
      <c r="I363" s="345"/>
      <c r="J363" s="337"/>
    </row>
    <row r="364" spans="2:10" x14ac:dyDescent="0.35">
      <c r="B364"/>
      <c r="C364" s="21"/>
      <c r="D364" s="21"/>
      <c r="E364" s="345"/>
      <c r="F364" s="20"/>
      <c r="G364" s="135"/>
      <c r="H364" s="337"/>
      <c r="I364" s="345"/>
      <c r="J364" s="337"/>
    </row>
    <row r="365" spans="2:10" x14ac:dyDescent="0.35">
      <c r="B365"/>
      <c r="C365" s="21"/>
      <c r="D365" s="21"/>
      <c r="E365" s="345"/>
      <c r="F365" s="20"/>
      <c r="G365" s="135"/>
      <c r="H365" s="337"/>
      <c r="I365" s="345"/>
      <c r="J365" s="337"/>
    </row>
    <row r="366" spans="2:10" x14ac:dyDescent="0.35">
      <c r="B366"/>
      <c r="C366" s="21"/>
      <c r="D366" s="21"/>
      <c r="E366" s="345"/>
      <c r="F366" s="20"/>
      <c r="G366" s="135"/>
      <c r="H366" s="337"/>
      <c r="I366" s="345"/>
      <c r="J366" s="337"/>
    </row>
    <row r="367" spans="2:10" x14ac:dyDescent="0.35">
      <c r="B367"/>
      <c r="C367" s="21"/>
      <c r="D367" s="21"/>
      <c r="E367" s="345"/>
      <c r="F367" s="20"/>
      <c r="G367" s="135"/>
      <c r="H367" s="337"/>
      <c r="I367" s="345"/>
      <c r="J367" s="337"/>
    </row>
    <row r="368" spans="2:10" x14ac:dyDescent="0.35">
      <c r="B368"/>
      <c r="C368" s="21"/>
      <c r="D368" s="21"/>
      <c r="E368" s="345"/>
      <c r="F368" s="20"/>
      <c r="G368" s="135"/>
      <c r="H368" s="337"/>
      <c r="I368" s="345"/>
      <c r="J368" s="337"/>
    </row>
    <row r="369" spans="2:10" x14ac:dyDescent="0.35">
      <c r="B369"/>
      <c r="C369" s="21"/>
      <c r="D369" s="21"/>
      <c r="E369" s="345"/>
      <c r="F369" s="20"/>
      <c r="G369" s="135"/>
      <c r="H369" s="337"/>
      <c r="I369" s="345"/>
      <c r="J369" s="337"/>
    </row>
    <row r="370" spans="2:10" x14ac:dyDescent="0.35">
      <c r="B370"/>
      <c r="C370" s="21"/>
      <c r="D370" s="21"/>
      <c r="E370" s="345"/>
      <c r="F370" s="20"/>
      <c r="G370" s="135"/>
      <c r="H370" s="337"/>
      <c r="I370" s="345"/>
      <c r="J370" s="337"/>
    </row>
    <row r="371" spans="2:10" x14ac:dyDescent="0.35">
      <c r="B371"/>
      <c r="C371" s="21"/>
      <c r="D371" s="21"/>
      <c r="E371" s="345"/>
      <c r="F371" s="20"/>
      <c r="G371" s="135"/>
      <c r="H371" s="337"/>
      <c r="I371" s="345"/>
      <c r="J371" s="337"/>
    </row>
    <row r="372" spans="2:10" x14ac:dyDescent="0.35">
      <c r="B372"/>
      <c r="C372" s="21"/>
      <c r="D372" s="21"/>
      <c r="E372" s="345"/>
      <c r="F372" s="20"/>
      <c r="G372" s="135"/>
      <c r="H372" s="337"/>
      <c r="I372" s="345"/>
      <c r="J372" s="337"/>
    </row>
    <row r="373" spans="2:10" x14ac:dyDescent="0.35">
      <c r="B373"/>
      <c r="C373" s="21"/>
      <c r="D373" s="21"/>
      <c r="E373" s="345"/>
      <c r="F373" s="20"/>
      <c r="G373" s="135"/>
      <c r="H373" s="337"/>
      <c r="I373" s="345"/>
      <c r="J373" s="337"/>
    </row>
    <row r="374" spans="2:10" x14ac:dyDescent="0.35">
      <c r="B374"/>
      <c r="C374" s="21"/>
      <c r="D374" s="21"/>
      <c r="E374" s="345"/>
      <c r="F374" s="20"/>
      <c r="G374" s="135"/>
      <c r="H374" s="337"/>
      <c r="I374" s="345"/>
      <c r="J374" s="337"/>
    </row>
    <row r="375" spans="2:10" x14ac:dyDescent="0.35">
      <c r="B375"/>
      <c r="C375" s="21"/>
      <c r="D375" s="21"/>
      <c r="E375" s="345"/>
      <c r="F375" s="20"/>
      <c r="G375" s="135"/>
      <c r="H375" s="337"/>
      <c r="I375" s="345"/>
      <c r="J375" s="337"/>
    </row>
    <row r="376" spans="2:10" x14ac:dyDescent="0.35">
      <c r="B376"/>
      <c r="C376" s="21"/>
      <c r="D376" s="21"/>
      <c r="E376" s="345"/>
      <c r="F376" s="20"/>
      <c r="G376" s="135"/>
      <c r="H376" s="337"/>
      <c r="I376" s="345"/>
      <c r="J376" s="337"/>
    </row>
    <row r="377" spans="2:10" x14ac:dyDescent="0.35">
      <c r="B377"/>
      <c r="C377" s="21"/>
      <c r="D377" s="21"/>
      <c r="E377" s="345"/>
      <c r="F377" s="20"/>
      <c r="G377" s="135"/>
      <c r="H377" s="337"/>
      <c r="I377" s="345"/>
      <c r="J377" s="337"/>
    </row>
    <row r="378" spans="2:10" x14ac:dyDescent="0.35">
      <c r="B378"/>
      <c r="C378" s="21"/>
      <c r="D378" s="21"/>
      <c r="E378" s="345"/>
      <c r="F378" s="20"/>
      <c r="G378" s="135"/>
      <c r="H378" s="337"/>
      <c r="I378" s="345"/>
      <c r="J378" s="337"/>
    </row>
    <row r="379" spans="2:10" x14ac:dyDescent="0.35">
      <c r="B379"/>
      <c r="C379" s="21"/>
      <c r="D379" s="21"/>
      <c r="E379" s="345"/>
      <c r="F379" s="20"/>
      <c r="G379" s="135"/>
      <c r="H379" s="337"/>
      <c r="I379" s="345"/>
      <c r="J379" s="337"/>
    </row>
    <row r="380" spans="2:10" x14ac:dyDescent="0.35">
      <c r="B380"/>
      <c r="C380" s="21"/>
      <c r="D380" s="21"/>
      <c r="E380" s="345"/>
      <c r="F380" s="20"/>
      <c r="G380" s="135"/>
      <c r="H380" s="337"/>
      <c r="I380" s="345"/>
      <c r="J380" s="337"/>
    </row>
    <row r="381" spans="2:10" x14ac:dyDescent="0.35">
      <c r="B381"/>
      <c r="C381" s="21"/>
      <c r="D381" s="21"/>
      <c r="E381" s="345"/>
      <c r="F381" s="20"/>
      <c r="G381" s="135"/>
      <c r="H381" s="337"/>
      <c r="I381" s="345"/>
      <c r="J381" s="337"/>
    </row>
    <row r="382" spans="2:10" x14ac:dyDescent="0.35">
      <c r="B382"/>
      <c r="C382" s="21"/>
      <c r="D382" s="21"/>
      <c r="E382" s="345"/>
      <c r="F382" s="20"/>
      <c r="G382" s="135"/>
      <c r="H382" s="337"/>
      <c r="I382" s="345"/>
      <c r="J382" s="337"/>
    </row>
    <row r="383" spans="2:10" x14ac:dyDescent="0.35">
      <c r="B383"/>
      <c r="C383" s="21"/>
      <c r="D383" s="21"/>
      <c r="E383" s="345"/>
      <c r="F383" s="20"/>
      <c r="G383" s="135"/>
      <c r="H383" s="337"/>
      <c r="I383" s="345"/>
      <c r="J383" s="337"/>
    </row>
    <row r="384" spans="2:10" x14ac:dyDescent="0.35">
      <c r="B384"/>
      <c r="C384" s="21"/>
      <c r="D384" s="21"/>
      <c r="E384" s="345"/>
      <c r="F384" s="20"/>
      <c r="G384" s="135"/>
      <c r="H384" s="337"/>
      <c r="I384" s="345"/>
      <c r="J384" s="337"/>
    </row>
    <row r="385" spans="2:10" x14ac:dyDescent="0.35">
      <c r="B385"/>
      <c r="C385" s="21"/>
      <c r="D385" s="21"/>
      <c r="E385" s="345"/>
      <c r="F385" s="20"/>
      <c r="G385" s="135"/>
      <c r="H385" s="337"/>
      <c r="I385" s="345"/>
      <c r="J385" s="337"/>
    </row>
    <row r="386" spans="2:10" x14ac:dyDescent="0.35">
      <c r="B386"/>
      <c r="C386" s="21"/>
      <c r="D386" s="21"/>
      <c r="E386" s="345"/>
      <c r="F386" s="20"/>
      <c r="G386" s="135"/>
      <c r="H386" s="337"/>
      <c r="I386" s="345"/>
      <c r="J386" s="337"/>
    </row>
    <row r="387" spans="2:10" x14ac:dyDescent="0.35">
      <c r="B387"/>
      <c r="C387" s="21"/>
      <c r="D387" s="21"/>
      <c r="E387" s="345"/>
      <c r="F387" s="20"/>
      <c r="G387" s="135"/>
      <c r="H387" s="337"/>
      <c r="I387" s="345"/>
      <c r="J387" s="337"/>
    </row>
    <row r="388" spans="2:10" x14ac:dyDescent="0.35">
      <c r="B388"/>
      <c r="C388" s="21"/>
      <c r="D388" s="21"/>
      <c r="E388" s="345"/>
      <c r="F388" s="20"/>
      <c r="G388" s="135"/>
      <c r="H388" s="337"/>
      <c r="I388" s="345"/>
      <c r="J388" s="337"/>
    </row>
    <row r="389" spans="2:10" x14ac:dyDescent="0.35">
      <c r="B389"/>
      <c r="C389" s="21"/>
      <c r="D389" s="21"/>
      <c r="E389" s="345"/>
      <c r="F389" s="20"/>
      <c r="G389" s="135"/>
      <c r="H389" s="337"/>
      <c r="I389" s="345"/>
      <c r="J389" s="337"/>
    </row>
    <row r="390" spans="2:10" x14ac:dyDescent="0.35">
      <c r="B390"/>
      <c r="C390" s="21"/>
      <c r="D390" s="21"/>
      <c r="E390" s="345"/>
      <c r="F390" s="20"/>
      <c r="G390" s="135"/>
      <c r="H390" s="337"/>
      <c r="I390" s="345"/>
      <c r="J390" s="337"/>
    </row>
    <row r="391" spans="2:10" x14ac:dyDescent="0.35">
      <c r="B391"/>
      <c r="C391" s="21"/>
      <c r="D391" s="21"/>
      <c r="E391" s="345"/>
      <c r="F391" s="20"/>
      <c r="G391" s="135"/>
      <c r="H391" s="337"/>
      <c r="I391" s="345"/>
      <c r="J391" s="337"/>
    </row>
    <row r="392" spans="2:10" x14ac:dyDescent="0.35">
      <c r="B392"/>
      <c r="C392" s="21"/>
      <c r="D392" s="21"/>
      <c r="E392" s="345"/>
      <c r="F392" s="20"/>
      <c r="G392" s="135"/>
      <c r="H392" s="337"/>
      <c r="I392" s="345"/>
      <c r="J392" s="337"/>
    </row>
    <row r="393" spans="2:10" x14ac:dyDescent="0.35">
      <c r="B393"/>
      <c r="C393" s="21"/>
      <c r="D393" s="21"/>
      <c r="E393" s="345"/>
      <c r="F393" s="20"/>
      <c r="G393" s="135"/>
      <c r="H393" s="337"/>
      <c r="I393" s="345"/>
      <c r="J393" s="337"/>
    </row>
    <row r="394" spans="2:10" x14ac:dyDescent="0.35">
      <c r="B394"/>
      <c r="C394" s="21"/>
      <c r="D394" s="21"/>
      <c r="E394" s="345"/>
      <c r="F394" s="20"/>
      <c r="G394" s="135"/>
      <c r="H394" s="337"/>
      <c r="I394" s="345"/>
      <c r="J394" s="337"/>
    </row>
    <row r="395" spans="2:10" x14ac:dyDescent="0.35">
      <c r="B395"/>
      <c r="C395" s="21"/>
      <c r="D395" s="21"/>
      <c r="E395" s="345"/>
      <c r="F395" s="20"/>
      <c r="G395" s="135"/>
      <c r="H395" s="337"/>
      <c r="I395" s="345"/>
      <c r="J395" s="337"/>
    </row>
    <row r="396" spans="2:10" x14ac:dyDescent="0.35">
      <c r="B396"/>
      <c r="C396" s="21"/>
      <c r="D396" s="21"/>
      <c r="E396" s="345"/>
      <c r="F396" s="20"/>
      <c r="G396" s="135"/>
      <c r="H396" s="337"/>
      <c r="I396" s="345"/>
      <c r="J396" s="337"/>
    </row>
    <row r="397" spans="2:10" x14ac:dyDescent="0.35">
      <c r="B397"/>
      <c r="C397" s="21"/>
      <c r="D397" s="21"/>
      <c r="E397" s="345"/>
      <c r="F397" s="20"/>
      <c r="G397" s="135"/>
      <c r="H397" s="337"/>
      <c r="I397" s="345"/>
      <c r="J397" s="337"/>
    </row>
    <row r="398" spans="2:10" x14ac:dyDescent="0.35">
      <c r="B398"/>
      <c r="C398" s="21"/>
      <c r="D398" s="21"/>
      <c r="E398" s="345"/>
      <c r="F398" s="20"/>
      <c r="G398" s="135"/>
      <c r="H398" s="337"/>
      <c r="I398" s="345"/>
      <c r="J398" s="337"/>
    </row>
    <row r="399" spans="2:10" x14ac:dyDescent="0.35">
      <c r="B399"/>
      <c r="C399" s="21"/>
      <c r="D399" s="21"/>
      <c r="E399" s="345"/>
      <c r="F399" s="20"/>
      <c r="G399" s="135"/>
      <c r="H399" s="337"/>
      <c r="I399" s="345"/>
      <c r="J399" s="337"/>
    </row>
    <row r="400" spans="2:10" x14ac:dyDescent="0.35">
      <c r="B400"/>
      <c r="C400" s="21"/>
      <c r="D400" s="21"/>
      <c r="E400" s="345"/>
      <c r="F400" s="20"/>
      <c r="G400" s="135"/>
      <c r="H400" s="337"/>
      <c r="I400" s="345"/>
      <c r="J400" s="337"/>
    </row>
    <row r="401" spans="2:10" x14ac:dyDescent="0.35">
      <c r="B401"/>
      <c r="C401" s="21"/>
      <c r="D401" s="21"/>
      <c r="E401" s="345"/>
      <c r="F401" s="20"/>
      <c r="G401" s="135"/>
      <c r="H401" s="337"/>
      <c r="I401" s="345"/>
      <c r="J401" s="337"/>
    </row>
    <row r="402" spans="2:10" x14ac:dyDescent="0.35">
      <c r="B402"/>
      <c r="C402" s="21"/>
      <c r="D402" s="21"/>
      <c r="E402" s="345"/>
      <c r="F402" s="20"/>
      <c r="G402" s="135"/>
      <c r="H402" s="337"/>
      <c r="I402" s="345"/>
      <c r="J402" s="337"/>
    </row>
    <row r="403" spans="2:10" x14ac:dyDescent="0.35">
      <c r="B403"/>
      <c r="C403" s="21"/>
      <c r="D403" s="21"/>
      <c r="E403" s="345"/>
      <c r="F403" s="20"/>
      <c r="G403" s="135"/>
      <c r="H403" s="337"/>
      <c r="I403" s="345"/>
      <c r="J403" s="337"/>
    </row>
    <row r="404" spans="2:10" x14ac:dyDescent="0.35">
      <c r="B404"/>
      <c r="C404" s="21"/>
      <c r="D404" s="21"/>
      <c r="E404" s="345"/>
      <c r="F404" s="20"/>
      <c r="G404" s="135"/>
      <c r="H404" s="337"/>
      <c r="I404" s="345"/>
      <c r="J404" s="337"/>
    </row>
    <row r="405" spans="2:10" x14ac:dyDescent="0.35">
      <c r="B405"/>
      <c r="C405" s="21"/>
      <c r="D405" s="21"/>
      <c r="E405" s="345"/>
      <c r="F405" s="20"/>
      <c r="G405" s="135"/>
      <c r="H405" s="337"/>
      <c r="I405" s="345"/>
      <c r="J405" s="337"/>
    </row>
    <row r="406" spans="2:10" x14ac:dyDescent="0.35">
      <c r="B406"/>
      <c r="C406" s="21"/>
      <c r="D406" s="21"/>
      <c r="E406" s="345"/>
      <c r="F406" s="20"/>
      <c r="G406" s="135"/>
      <c r="H406" s="337"/>
      <c r="I406" s="345"/>
      <c r="J406" s="337"/>
    </row>
    <row r="407" spans="2:10" x14ac:dyDescent="0.35">
      <c r="B407"/>
      <c r="C407" s="21"/>
      <c r="D407" s="21"/>
      <c r="E407" s="345"/>
      <c r="F407" s="20"/>
      <c r="G407" s="135"/>
      <c r="H407" s="337"/>
      <c r="I407" s="345"/>
      <c r="J407" s="337"/>
    </row>
    <row r="408" spans="2:10" x14ac:dyDescent="0.35">
      <c r="B408"/>
      <c r="C408" s="21"/>
      <c r="D408" s="21"/>
      <c r="E408" s="345"/>
      <c r="F408" s="20"/>
      <c r="G408" s="135"/>
      <c r="H408" s="337"/>
      <c r="I408" s="345"/>
      <c r="J408" s="337"/>
    </row>
    <row r="409" spans="2:10" x14ac:dyDescent="0.35">
      <c r="B409"/>
      <c r="C409" s="21"/>
      <c r="D409" s="21"/>
      <c r="E409" s="345"/>
      <c r="F409" s="20"/>
      <c r="G409" s="135"/>
      <c r="H409" s="337"/>
      <c r="I409" s="345"/>
      <c r="J409" s="337"/>
    </row>
    <row r="410" spans="2:10" x14ac:dyDescent="0.35">
      <c r="B410"/>
      <c r="C410" s="21"/>
      <c r="D410" s="21"/>
      <c r="E410" s="345"/>
      <c r="F410" s="20"/>
      <c r="G410" s="135"/>
      <c r="H410" s="337"/>
      <c r="I410" s="345"/>
      <c r="J410" s="337"/>
    </row>
    <row r="411" spans="2:10" x14ac:dyDescent="0.35">
      <c r="B411"/>
      <c r="C411" s="21"/>
      <c r="D411" s="21"/>
      <c r="E411" s="345"/>
      <c r="F411" s="20"/>
      <c r="G411" s="135"/>
      <c r="H411" s="337"/>
      <c r="I411" s="345"/>
      <c r="J411" s="337"/>
    </row>
    <row r="412" spans="2:10" x14ac:dyDescent="0.35">
      <c r="B412"/>
      <c r="C412" s="21"/>
      <c r="D412" s="21"/>
      <c r="E412" s="345"/>
      <c r="F412" s="20"/>
      <c r="G412" s="135"/>
      <c r="H412" s="337"/>
      <c r="I412" s="345"/>
      <c r="J412" s="337"/>
    </row>
    <row r="413" spans="2:10" x14ac:dyDescent="0.35">
      <c r="B413"/>
      <c r="C413" s="21"/>
      <c r="D413" s="21"/>
      <c r="E413" s="345"/>
      <c r="F413" s="20"/>
      <c r="G413" s="135"/>
      <c r="H413" s="337"/>
      <c r="I413" s="345"/>
      <c r="J413" s="337"/>
    </row>
    <row r="414" spans="2:10" x14ac:dyDescent="0.35">
      <c r="B414"/>
      <c r="C414" s="21"/>
      <c r="D414" s="21"/>
      <c r="E414" s="345"/>
      <c r="F414" s="20"/>
      <c r="G414" s="135"/>
      <c r="H414" s="337"/>
      <c r="I414" s="345"/>
      <c r="J414" s="337"/>
    </row>
    <row r="415" spans="2:10" x14ac:dyDescent="0.35">
      <c r="B415"/>
      <c r="C415" s="21"/>
      <c r="D415" s="21"/>
      <c r="E415" s="345"/>
      <c r="F415" s="20"/>
      <c r="G415" s="135"/>
      <c r="H415" s="337"/>
      <c r="I415" s="345"/>
      <c r="J415" s="337"/>
    </row>
    <row r="416" spans="2:10" x14ac:dyDescent="0.35">
      <c r="B416"/>
      <c r="C416" s="21"/>
      <c r="D416" s="21"/>
      <c r="E416" s="345"/>
      <c r="F416" s="20"/>
      <c r="G416" s="135"/>
      <c r="H416" s="337"/>
      <c r="I416" s="345"/>
      <c r="J416" s="337"/>
    </row>
    <row r="417" spans="2:10" x14ac:dyDescent="0.35">
      <c r="B417"/>
      <c r="C417" s="21"/>
      <c r="D417" s="21"/>
      <c r="E417" s="345"/>
      <c r="F417" s="20"/>
      <c r="G417" s="135"/>
      <c r="H417" s="337"/>
      <c r="I417" s="345"/>
      <c r="J417" s="337"/>
    </row>
    <row r="418" spans="2:10" x14ac:dyDescent="0.35">
      <c r="B418"/>
      <c r="C418" s="21"/>
      <c r="D418" s="21"/>
      <c r="E418" s="345"/>
      <c r="F418" s="20"/>
      <c r="G418" s="135"/>
      <c r="H418" s="337"/>
      <c r="I418" s="345"/>
      <c r="J418" s="337"/>
    </row>
    <row r="419" spans="2:10" x14ac:dyDescent="0.35">
      <c r="B419"/>
      <c r="C419" s="21"/>
      <c r="D419" s="21"/>
      <c r="E419" s="345"/>
      <c r="F419" s="20"/>
      <c r="G419" s="135"/>
      <c r="H419" s="337"/>
      <c r="I419" s="345"/>
      <c r="J419" s="337"/>
    </row>
    <row r="420" spans="2:10" x14ac:dyDescent="0.35">
      <c r="B420"/>
      <c r="C420" s="21"/>
      <c r="D420" s="21"/>
      <c r="E420" s="345"/>
      <c r="F420" s="20"/>
      <c r="G420" s="135"/>
      <c r="H420" s="337"/>
      <c r="I420" s="345"/>
      <c r="J420" s="337"/>
    </row>
    <row r="421" spans="2:10" x14ac:dyDescent="0.35">
      <c r="B421"/>
      <c r="C421" s="21"/>
      <c r="D421" s="21"/>
      <c r="E421" s="345"/>
      <c r="F421" s="20"/>
      <c r="G421" s="135"/>
      <c r="H421" s="337"/>
      <c r="I421" s="345"/>
      <c r="J421" s="337"/>
    </row>
    <row r="422" spans="2:10" x14ac:dyDescent="0.35">
      <c r="B422"/>
      <c r="C422" s="21"/>
      <c r="D422" s="21"/>
      <c r="E422" s="345"/>
      <c r="F422" s="20"/>
      <c r="G422" s="135"/>
      <c r="H422" s="337"/>
      <c r="I422" s="345"/>
      <c r="J422" s="337"/>
    </row>
    <row r="423" spans="2:10" x14ac:dyDescent="0.35">
      <c r="B423"/>
      <c r="C423" s="21"/>
      <c r="D423" s="21"/>
      <c r="E423" s="345"/>
      <c r="F423" s="20"/>
      <c r="G423" s="135"/>
      <c r="H423" s="337"/>
      <c r="I423" s="345"/>
      <c r="J423" s="337"/>
    </row>
    <row r="424" spans="2:10" x14ac:dyDescent="0.35">
      <c r="B424"/>
      <c r="C424" s="21"/>
      <c r="D424" s="21"/>
      <c r="E424" s="345"/>
      <c r="F424" s="20"/>
      <c r="G424" s="135"/>
      <c r="H424" s="337"/>
      <c r="I424" s="345"/>
      <c r="J424" s="337"/>
    </row>
    <row r="425" spans="2:10" x14ac:dyDescent="0.35">
      <c r="B425"/>
      <c r="C425" s="21"/>
      <c r="D425" s="21"/>
      <c r="E425" s="345"/>
      <c r="F425" s="20"/>
      <c r="G425" s="135"/>
      <c r="H425" s="337"/>
      <c r="I425" s="345"/>
      <c r="J425" s="337"/>
    </row>
    <row r="426" spans="2:10" x14ac:dyDescent="0.35">
      <c r="B426"/>
      <c r="C426" s="21"/>
      <c r="D426" s="21"/>
      <c r="E426" s="345"/>
      <c r="F426" s="20"/>
      <c r="G426" s="135"/>
      <c r="H426" s="337"/>
      <c r="I426" s="345"/>
      <c r="J426" s="337"/>
    </row>
    <row r="427" spans="2:10" x14ac:dyDescent="0.35">
      <c r="B427"/>
      <c r="C427" s="21"/>
      <c r="D427" s="21"/>
      <c r="E427" s="345"/>
      <c r="F427" s="20"/>
      <c r="G427" s="135"/>
      <c r="H427" s="337"/>
      <c r="I427" s="345"/>
      <c r="J427" s="337"/>
    </row>
    <row r="428" spans="2:10" x14ac:dyDescent="0.35">
      <c r="B428"/>
      <c r="C428" s="21"/>
      <c r="D428" s="21"/>
      <c r="E428" s="345"/>
      <c r="F428" s="20"/>
      <c r="G428" s="135"/>
      <c r="H428" s="337"/>
      <c r="I428" s="345"/>
      <c r="J428" s="337"/>
    </row>
    <row r="429" spans="2:10" x14ac:dyDescent="0.35">
      <c r="B429"/>
      <c r="C429" s="21"/>
      <c r="D429" s="21"/>
      <c r="E429" s="345"/>
      <c r="F429" s="20"/>
      <c r="G429" s="135"/>
      <c r="H429" s="337"/>
      <c r="I429" s="345"/>
      <c r="J429" s="337"/>
    </row>
    <row r="430" spans="2:10" x14ac:dyDescent="0.35">
      <c r="B430"/>
      <c r="C430" s="21"/>
      <c r="D430" s="21"/>
      <c r="E430" s="345"/>
      <c r="F430" s="20"/>
      <c r="G430" s="135"/>
      <c r="H430" s="337"/>
      <c r="I430" s="345"/>
      <c r="J430" s="337"/>
    </row>
    <row r="431" spans="2:10" x14ac:dyDescent="0.35">
      <c r="B431"/>
      <c r="C431" s="21"/>
      <c r="D431" s="21"/>
      <c r="E431" s="345"/>
      <c r="F431" s="20"/>
      <c r="G431" s="135"/>
      <c r="H431" s="337"/>
      <c r="I431" s="345"/>
      <c r="J431" s="337"/>
    </row>
    <row r="432" spans="2:10" x14ac:dyDescent="0.35">
      <c r="B432"/>
      <c r="C432" s="21"/>
      <c r="D432" s="21"/>
      <c r="E432" s="345"/>
      <c r="F432" s="20"/>
      <c r="G432" s="135"/>
      <c r="H432" s="337"/>
      <c r="I432" s="345"/>
      <c r="J432" s="337"/>
    </row>
    <row r="433" spans="2:10" x14ac:dyDescent="0.35">
      <c r="B433"/>
      <c r="C433" s="21"/>
      <c r="D433" s="21"/>
      <c r="E433" s="345"/>
      <c r="F433" s="20"/>
      <c r="G433" s="135"/>
      <c r="H433" s="337"/>
      <c r="I433" s="345"/>
      <c r="J433" s="337"/>
    </row>
    <row r="434" spans="2:10" x14ac:dyDescent="0.35">
      <c r="B434"/>
      <c r="C434" s="21"/>
      <c r="D434" s="21"/>
      <c r="E434" s="345"/>
      <c r="F434" s="20"/>
      <c r="G434" s="135"/>
      <c r="H434" s="337"/>
      <c r="I434" s="345"/>
      <c r="J434" s="337"/>
    </row>
    <row r="435" spans="2:10" x14ac:dyDescent="0.35">
      <c r="B435"/>
      <c r="C435" s="21"/>
      <c r="D435" s="21"/>
      <c r="E435" s="345"/>
      <c r="F435" s="20"/>
      <c r="G435" s="135"/>
      <c r="H435" s="337"/>
      <c r="I435" s="345"/>
      <c r="J435" s="337"/>
    </row>
    <row r="436" spans="2:10" x14ac:dyDescent="0.35">
      <c r="B436"/>
      <c r="C436" s="21"/>
      <c r="D436" s="21"/>
      <c r="E436" s="345"/>
      <c r="F436" s="20"/>
      <c r="G436" s="135"/>
      <c r="H436" s="337"/>
      <c r="I436" s="345"/>
      <c r="J436" s="337"/>
    </row>
    <row r="437" spans="2:10" x14ac:dyDescent="0.35">
      <c r="B437"/>
      <c r="C437" s="21"/>
      <c r="D437" s="21"/>
      <c r="E437" s="345"/>
      <c r="F437" s="20"/>
      <c r="G437" s="135"/>
      <c r="H437" s="337"/>
      <c r="I437" s="345"/>
      <c r="J437" s="337"/>
    </row>
    <row r="438" spans="2:10" x14ac:dyDescent="0.35">
      <c r="B438"/>
      <c r="C438" s="21"/>
      <c r="D438" s="21"/>
      <c r="E438" s="345"/>
      <c r="F438" s="20"/>
      <c r="G438" s="135"/>
      <c r="H438" s="337"/>
      <c r="I438" s="345"/>
      <c r="J438" s="337"/>
    </row>
    <row r="439" spans="2:10" x14ac:dyDescent="0.35">
      <c r="B439"/>
      <c r="C439" s="21"/>
      <c r="D439" s="21"/>
      <c r="E439" s="345"/>
      <c r="F439" s="20"/>
      <c r="G439" s="135"/>
      <c r="H439" s="337"/>
      <c r="I439" s="345"/>
      <c r="J439" s="337"/>
    </row>
    <row r="440" spans="2:10" x14ac:dyDescent="0.35">
      <c r="B440"/>
      <c r="C440" s="21"/>
      <c r="D440" s="21"/>
      <c r="E440" s="345"/>
      <c r="F440" s="20"/>
      <c r="G440" s="135"/>
      <c r="H440" s="337"/>
      <c r="I440" s="345"/>
      <c r="J440" s="337"/>
    </row>
    <row r="441" spans="2:10" x14ac:dyDescent="0.35">
      <c r="B441"/>
      <c r="C441" s="21"/>
      <c r="D441" s="21"/>
      <c r="E441" s="345"/>
      <c r="F441" s="20"/>
      <c r="G441" s="135"/>
      <c r="H441" s="337"/>
      <c r="I441" s="345"/>
      <c r="J441" s="337"/>
    </row>
    <row r="442" spans="2:10" x14ac:dyDescent="0.35">
      <c r="B442"/>
      <c r="C442" s="21"/>
      <c r="D442" s="21"/>
      <c r="E442" s="345"/>
      <c r="F442" s="20"/>
      <c r="G442" s="135"/>
      <c r="H442" s="337"/>
      <c r="I442" s="345"/>
      <c r="J442" s="337"/>
    </row>
    <row r="443" spans="2:10" x14ac:dyDescent="0.35">
      <c r="B443"/>
      <c r="C443" s="21"/>
      <c r="D443" s="21"/>
      <c r="E443" s="345"/>
      <c r="F443" s="20"/>
      <c r="G443" s="135"/>
      <c r="H443" s="337"/>
      <c r="I443" s="345"/>
      <c r="J443" s="337"/>
    </row>
    <row r="444" spans="2:10" x14ac:dyDescent="0.35">
      <c r="B444"/>
      <c r="C444" s="21"/>
      <c r="D444" s="21"/>
      <c r="E444" s="345"/>
      <c r="F444" s="20"/>
      <c r="G444" s="135"/>
      <c r="H444" s="337"/>
      <c r="I444" s="345"/>
      <c r="J444" s="337"/>
    </row>
    <row r="445" spans="2:10" x14ac:dyDescent="0.35">
      <c r="B445"/>
      <c r="C445" s="21"/>
      <c r="D445" s="21"/>
      <c r="E445" s="345"/>
      <c r="F445" s="20"/>
      <c r="G445" s="135"/>
      <c r="H445" s="337"/>
      <c r="I445" s="345"/>
      <c r="J445" s="337"/>
    </row>
    <row r="446" spans="2:10" x14ac:dyDescent="0.35">
      <c r="B446"/>
      <c r="C446" s="21"/>
      <c r="D446" s="21"/>
      <c r="E446" s="345"/>
      <c r="F446" s="20"/>
      <c r="G446" s="135"/>
      <c r="H446" s="337"/>
      <c r="I446" s="345"/>
      <c r="J446" s="337"/>
    </row>
    <row r="447" spans="2:10" x14ac:dyDescent="0.35">
      <c r="B447"/>
      <c r="C447" s="21"/>
      <c r="D447" s="21"/>
      <c r="E447" s="345"/>
      <c r="F447" s="20"/>
      <c r="G447" s="135"/>
      <c r="H447" s="337"/>
      <c r="I447" s="345"/>
      <c r="J447" s="337"/>
    </row>
    <row r="448" spans="2:10" x14ac:dyDescent="0.35">
      <c r="B448"/>
      <c r="C448" s="21"/>
      <c r="D448" s="21"/>
      <c r="E448" s="345"/>
      <c r="F448" s="20"/>
      <c r="G448" s="135"/>
      <c r="H448" s="337"/>
      <c r="I448" s="345"/>
      <c r="J448" s="337"/>
    </row>
    <row r="449" spans="2:10" x14ac:dyDescent="0.35">
      <c r="B449"/>
      <c r="C449" s="21"/>
      <c r="D449" s="21"/>
      <c r="E449" s="345"/>
      <c r="F449" s="20"/>
      <c r="G449" s="135"/>
      <c r="H449" s="337"/>
      <c r="I449" s="345"/>
      <c r="J449" s="337"/>
    </row>
    <row r="450" spans="2:10" x14ac:dyDescent="0.35">
      <c r="B450"/>
      <c r="C450" s="21"/>
      <c r="D450" s="21"/>
      <c r="E450" s="345"/>
      <c r="F450" s="20"/>
      <c r="G450" s="135"/>
      <c r="H450" s="337"/>
      <c r="I450" s="345"/>
      <c r="J450" s="337"/>
    </row>
    <row r="451" spans="2:10" x14ac:dyDescent="0.35">
      <c r="B451"/>
      <c r="C451" s="21"/>
      <c r="D451" s="21"/>
      <c r="E451" s="345"/>
      <c r="F451" s="20"/>
      <c r="G451" s="135"/>
      <c r="H451" s="337"/>
      <c r="I451" s="345"/>
      <c r="J451" s="337"/>
    </row>
    <row r="452" spans="2:10" x14ac:dyDescent="0.35">
      <c r="B452"/>
      <c r="C452" s="21"/>
      <c r="D452" s="21"/>
      <c r="E452" s="345"/>
      <c r="F452" s="20"/>
      <c r="G452" s="135"/>
      <c r="H452" s="337"/>
      <c r="I452" s="345"/>
      <c r="J452" s="337"/>
    </row>
    <row r="453" spans="2:10" x14ac:dyDescent="0.35">
      <c r="B453"/>
      <c r="C453" s="21"/>
      <c r="D453" s="21"/>
      <c r="E453" s="345"/>
      <c r="F453" s="20"/>
      <c r="G453" s="135"/>
      <c r="H453" s="337"/>
      <c r="I453" s="345"/>
      <c r="J453" s="337"/>
    </row>
    <row r="454" spans="2:10" x14ac:dyDescent="0.35">
      <c r="B454"/>
      <c r="C454" s="21"/>
      <c r="D454" s="21"/>
      <c r="E454" s="345"/>
      <c r="F454" s="20"/>
      <c r="G454" s="135"/>
      <c r="H454" s="337"/>
      <c r="I454" s="345"/>
      <c r="J454" s="337"/>
    </row>
    <row r="455" spans="2:10" x14ac:dyDescent="0.35">
      <c r="B455"/>
      <c r="C455" s="21"/>
      <c r="D455" s="21"/>
      <c r="E455" s="345"/>
      <c r="F455" s="20"/>
      <c r="G455" s="135"/>
      <c r="H455" s="337"/>
      <c r="I455" s="345"/>
      <c r="J455" s="337"/>
    </row>
    <row r="456" spans="2:10" x14ac:dyDescent="0.35">
      <c r="B456"/>
      <c r="C456" s="21"/>
      <c r="D456" s="21"/>
      <c r="E456" s="345"/>
      <c r="F456" s="20"/>
      <c r="G456" s="135"/>
      <c r="H456" s="337"/>
      <c r="I456" s="345"/>
      <c r="J456" s="337"/>
    </row>
    <row r="457" spans="2:10" x14ac:dyDescent="0.35">
      <c r="B457"/>
      <c r="C457" s="21"/>
      <c r="D457" s="21"/>
      <c r="E457" s="345"/>
      <c r="F457" s="20"/>
      <c r="G457" s="135"/>
      <c r="H457" s="337"/>
      <c r="I457" s="345"/>
      <c r="J457" s="337"/>
    </row>
    <row r="458" spans="2:10" x14ac:dyDescent="0.35">
      <c r="B458"/>
      <c r="C458" s="21"/>
      <c r="D458" s="21"/>
      <c r="E458" s="345"/>
      <c r="F458" s="20"/>
      <c r="G458" s="135"/>
      <c r="H458" s="337"/>
      <c r="I458" s="345"/>
      <c r="J458" s="337"/>
    </row>
    <row r="459" spans="2:10" x14ac:dyDescent="0.35">
      <c r="B459"/>
      <c r="C459" s="21"/>
      <c r="D459" s="21"/>
      <c r="E459" s="345"/>
      <c r="F459" s="20"/>
      <c r="G459" s="135"/>
      <c r="H459" s="337"/>
      <c r="I459" s="345"/>
      <c r="J459" s="337"/>
    </row>
    <row r="460" spans="2:10" x14ac:dyDescent="0.35">
      <c r="B460"/>
      <c r="C460" s="21"/>
      <c r="D460" s="21"/>
      <c r="E460" s="345"/>
      <c r="F460" s="20"/>
      <c r="G460" s="135"/>
      <c r="H460" s="337"/>
      <c r="I460" s="345"/>
      <c r="J460" s="337"/>
    </row>
    <row r="461" spans="2:10" x14ac:dyDescent="0.35">
      <c r="B461"/>
      <c r="C461" s="21"/>
      <c r="D461" s="21"/>
      <c r="E461" s="345"/>
      <c r="F461" s="20"/>
      <c r="G461" s="135"/>
      <c r="H461" s="337"/>
      <c r="I461" s="345"/>
      <c r="J461" s="337"/>
    </row>
    <row r="462" spans="2:10" x14ac:dyDescent="0.35">
      <c r="B462"/>
      <c r="C462" s="21"/>
      <c r="D462" s="21"/>
      <c r="E462" s="345"/>
      <c r="F462" s="20"/>
      <c r="G462" s="135"/>
      <c r="H462" s="337"/>
      <c r="I462" s="345"/>
      <c r="J462" s="337"/>
    </row>
    <row r="463" spans="2:10" x14ac:dyDescent="0.35">
      <c r="B463"/>
      <c r="C463" s="21"/>
      <c r="D463" s="21"/>
      <c r="E463" s="345"/>
      <c r="F463" s="20"/>
      <c r="G463" s="135"/>
      <c r="H463" s="337"/>
      <c r="I463" s="345"/>
      <c r="J463" s="337"/>
    </row>
    <row r="464" spans="2:10" x14ac:dyDescent="0.35">
      <c r="B464"/>
      <c r="C464" s="21"/>
      <c r="D464" s="21"/>
      <c r="E464" s="345"/>
      <c r="F464" s="20"/>
      <c r="G464" s="135"/>
      <c r="H464" s="337"/>
      <c r="I464" s="345"/>
      <c r="J464" s="337"/>
    </row>
    <row r="465" spans="2:10" x14ac:dyDescent="0.35">
      <c r="B465"/>
      <c r="C465" s="21"/>
      <c r="D465" s="21"/>
      <c r="E465" s="345"/>
      <c r="F465" s="20"/>
      <c r="G465" s="135"/>
      <c r="H465" s="337"/>
      <c r="I465" s="345"/>
      <c r="J465" s="337"/>
    </row>
    <row r="466" spans="2:10" x14ac:dyDescent="0.35">
      <c r="B466"/>
      <c r="C466" s="21"/>
      <c r="D466" s="21"/>
      <c r="E466" s="345"/>
      <c r="F466" s="20"/>
      <c r="G466" s="135"/>
      <c r="H466" s="337"/>
      <c r="I466" s="345"/>
      <c r="J466" s="337"/>
    </row>
    <row r="467" spans="2:10" x14ac:dyDescent="0.35">
      <c r="B467"/>
      <c r="C467" s="21"/>
      <c r="D467" s="21"/>
      <c r="E467" s="345"/>
      <c r="F467" s="20"/>
      <c r="G467" s="135"/>
      <c r="H467" s="337"/>
      <c r="I467" s="345"/>
      <c r="J467" s="337"/>
    </row>
    <row r="468" spans="2:10" x14ac:dyDescent="0.35">
      <c r="B468"/>
      <c r="C468" s="21"/>
      <c r="D468" s="21"/>
      <c r="E468" s="345"/>
      <c r="F468" s="20"/>
      <c r="G468" s="135"/>
      <c r="H468" s="337"/>
      <c r="I468" s="345"/>
      <c r="J468" s="337"/>
    </row>
    <row r="469" spans="2:10" x14ac:dyDescent="0.35">
      <c r="B469"/>
      <c r="C469" s="21"/>
      <c r="D469" s="21"/>
      <c r="E469" s="345"/>
      <c r="F469" s="20"/>
      <c r="G469" s="135"/>
      <c r="H469" s="337"/>
      <c r="I469" s="345"/>
      <c r="J469" s="337"/>
    </row>
    <row r="470" spans="2:10" x14ac:dyDescent="0.35">
      <c r="B470"/>
      <c r="C470" s="21"/>
      <c r="D470" s="21"/>
      <c r="E470" s="345"/>
      <c r="F470" s="20"/>
      <c r="G470" s="135"/>
      <c r="H470" s="337"/>
      <c r="I470" s="345"/>
      <c r="J470" s="337"/>
    </row>
    <row r="471" spans="2:10" x14ac:dyDescent="0.35">
      <c r="B471"/>
      <c r="C471" s="21"/>
      <c r="D471" s="21"/>
      <c r="E471" s="345"/>
      <c r="F471" s="20"/>
      <c r="G471" s="135"/>
      <c r="H471" s="337"/>
      <c r="I471" s="345"/>
      <c r="J471" s="337"/>
    </row>
    <row r="472" spans="2:10" x14ac:dyDescent="0.35">
      <c r="B472"/>
      <c r="C472" s="21"/>
      <c r="D472" s="21"/>
      <c r="E472" s="345"/>
      <c r="F472" s="20"/>
      <c r="G472" s="135"/>
      <c r="H472" s="337"/>
      <c r="I472" s="345"/>
      <c r="J472" s="337"/>
    </row>
    <row r="473" spans="2:10" x14ac:dyDescent="0.35">
      <c r="B473"/>
      <c r="C473" s="21"/>
      <c r="D473" s="21"/>
      <c r="E473" s="345"/>
      <c r="F473" s="20"/>
      <c r="G473" s="135"/>
      <c r="H473" s="337"/>
      <c r="I473" s="345"/>
      <c r="J473" s="337"/>
    </row>
    <row r="474" spans="2:10" x14ac:dyDescent="0.35">
      <c r="B474"/>
      <c r="C474" s="21"/>
      <c r="D474" s="21"/>
      <c r="E474" s="345"/>
      <c r="F474" s="20"/>
      <c r="G474" s="135"/>
      <c r="H474" s="337"/>
      <c r="I474" s="345"/>
      <c r="J474" s="337"/>
    </row>
    <row r="475" spans="2:10" x14ac:dyDescent="0.35">
      <c r="B475"/>
      <c r="C475" s="21"/>
      <c r="D475" s="21"/>
      <c r="E475" s="345"/>
      <c r="F475" s="20"/>
      <c r="G475" s="135"/>
      <c r="H475" s="337"/>
      <c r="I475" s="345"/>
      <c r="J475" s="337"/>
    </row>
    <row r="476" spans="2:10" x14ac:dyDescent="0.35">
      <c r="B476"/>
      <c r="C476" s="21"/>
      <c r="D476" s="21"/>
      <c r="E476" s="345"/>
      <c r="F476" s="20"/>
      <c r="G476" s="135"/>
      <c r="H476" s="337"/>
      <c r="I476" s="345"/>
      <c r="J476" s="337"/>
    </row>
    <row r="477" spans="2:10" x14ac:dyDescent="0.35">
      <c r="B477"/>
      <c r="C477" s="21"/>
      <c r="D477" s="21"/>
      <c r="E477" s="345"/>
      <c r="F477" s="20"/>
      <c r="G477" s="135"/>
      <c r="H477" s="337"/>
      <c r="I477" s="345"/>
      <c r="J477" s="337"/>
    </row>
    <row r="478" spans="2:10" x14ac:dyDescent="0.35">
      <c r="B478"/>
      <c r="C478" s="21"/>
      <c r="D478" s="21"/>
      <c r="E478" s="345"/>
      <c r="F478" s="20"/>
      <c r="G478" s="135"/>
      <c r="H478" s="337"/>
      <c r="I478" s="345"/>
      <c r="J478" s="337"/>
    </row>
    <row r="479" spans="2:10" x14ac:dyDescent="0.35">
      <c r="B479"/>
      <c r="C479" s="21"/>
      <c r="D479" s="21"/>
      <c r="E479" s="345"/>
      <c r="F479" s="20"/>
      <c r="G479" s="135"/>
      <c r="H479" s="337"/>
      <c r="I479" s="345"/>
      <c r="J479" s="337"/>
    </row>
    <row r="480" spans="2:10" x14ac:dyDescent="0.35">
      <c r="B480"/>
      <c r="C480" s="21"/>
      <c r="D480" s="21"/>
      <c r="E480" s="345"/>
      <c r="F480" s="20"/>
      <c r="G480" s="135"/>
      <c r="H480" s="337"/>
      <c r="I480" s="345"/>
      <c r="J480" s="337"/>
    </row>
    <row r="481" spans="2:10" x14ac:dyDescent="0.35">
      <c r="B481"/>
      <c r="C481" s="21"/>
      <c r="D481" s="21"/>
      <c r="E481" s="345"/>
      <c r="F481" s="20"/>
      <c r="G481" s="135"/>
      <c r="H481" s="337"/>
      <c r="I481" s="345"/>
      <c r="J481" s="337"/>
    </row>
    <row r="482" spans="2:10" x14ac:dyDescent="0.35">
      <c r="B482"/>
      <c r="C482" s="21"/>
      <c r="D482" s="21"/>
      <c r="E482" s="345"/>
      <c r="F482" s="20"/>
      <c r="G482" s="135"/>
      <c r="H482" s="337"/>
      <c r="I482" s="345"/>
      <c r="J482" s="337"/>
    </row>
    <row r="483" spans="2:10" x14ac:dyDescent="0.35">
      <c r="B483"/>
      <c r="C483" s="21"/>
      <c r="D483" s="21"/>
      <c r="E483" s="345"/>
      <c r="F483" s="20"/>
      <c r="G483" s="135"/>
      <c r="H483" s="337"/>
      <c r="I483" s="345"/>
      <c r="J483" s="337"/>
    </row>
    <row r="484" spans="2:10" x14ac:dyDescent="0.35">
      <c r="B484"/>
      <c r="C484" s="21"/>
      <c r="D484" s="21"/>
      <c r="E484" s="345"/>
      <c r="F484" s="20"/>
      <c r="G484" s="135"/>
      <c r="H484" s="337"/>
      <c r="I484" s="345"/>
      <c r="J484" s="337"/>
    </row>
    <row r="485" spans="2:10" x14ac:dyDescent="0.35">
      <c r="B485"/>
      <c r="C485" s="21"/>
      <c r="D485" s="21"/>
      <c r="E485" s="345"/>
      <c r="F485" s="20"/>
      <c r="G485" s="135"/>
      <c r="H485" s="337"/>
      <c r="I485" s="345"/>
      <c r="J485" s="337"/>
    </row>
    <row r="486" spans="2:10" x14ac:dyDescent="0.35">
      <c r="B486"/>
      <c r="C486" s="21"/>
      <c r="D486" s="21"/>
      <c r="E486" s="345"/>
      <c r="F486" s="20"/>
      <c r="G486" s="135"/>
      <c r="H486" s="337"/>
      <c r="I486" s="345"/>
      <c r="J486" s="337"/>
    </row>
    <row r="487" spans="2:10" x14ac:dyDescent="0.35">
      <c r="B487"/>
      <c r="C487" s="21"/>
      <c r="D487" s="21"/>
      <c r="E487" s="345"/>
      <c r="F487" s="20"/>
      <c r="G487" s="135"/>
      <c r="H487" s="337"/>
      <c r="I487" s="345"/>
      <c r="J487" s="337"/>
    </row>
    <row r="488" spans="2:10" x14ac:dyDescent="0.35">
      <c r="B488"/>
      <c r="C488" s="21"/>
      <c r="D488" s="21"/>
      <c r="E488" s="345"/>
      <c r="F488" s="20"/>
      <c r="G488" s="135"/>
      <c r="H488" s="337"/>
      <c r="I488" s="345"/>
      <c r="J488" s="337"/>
    </row>
    <row r="489" spans="2:10" x14ac:dyDescent="0.35">
      <c r="B489"/>
      <c r="C489" s="21"/>
      <c r="D489" s="21"/>
      <c r="E489" s="345"/>
      <c r="F489" s="20"/>
      <c r="G489" s="135"/>
      <c r="H489" s="337"/>
      <c r="I489" s="345"/>
      <c r="J489" s="337"/>
    </row>
    <row r="490" spans="2:10" x14ac:dyDescent="0.35">
      <c r="B490"/>
      <c r="C490" s="21"/>
      <c r="D490" s="21"/>
      <c r="E490" s="345"/>
      <c r="F490" s="20"/>
      <c r="G490" s="135"/>
      <c r="H490" s="337"/>
      <c r="I490" s="345"/>
      <c r="J490" s="337"/>
    </row>
    <row r="491" spans="2:10" x14ac:dyDescent="0.35">
      <c r="B491"/>
      <c r="C491" s="21"/>
      <c r="D491" s="21"/>
      <c r="E491" s="345"/>
      <c r="F491" s="20"/>
      <c r="G491" s="135"/>
      <c r="H491" s="337"/>
      <c r="I491" s="345"/>
      <c r="J491" s="337"/>
    </row>
    <row r="492" spans="2:10" x14ac:dyDescent="0.35">
      <c r="B492"/>
      <c r="C492" s="21"/>
      <c r="D492" s="21"/>
      <c r="E492" s="345"/>
      <c r="F492" s="20"/>
      <c r="G492" s="135"/>
      <c r="H492" s="337"/>
      <c r="I492" s="345"/>
      <c r="J492" s="337"/>
    </row>
    <row r="493" spans="2:10" x14ac:dyDescent="0.35">
      <c r="B493"/>
      <c r="C493" s="21"/>
      <c r="D493" s="21"/>
      <c r="E493" s="345"/>
      <c r="F493" s="20"/>
      <c r="G493" s="135"/>
      <c r="H493" s="337"/>
      <c r="I493" s="345"/>
      <c r="J493" s="337"/>
    </row>
    <row r="494" spans="2:10" x14ac:dyDescent="0.35">
      <c r="B494"/>
      <c r="C494" s="21"/>
      <c r="D494" s="21"/>
      <c r="E494" s="345"/>
      <c r="F494" s="20"/>
      <c r="G494" s="135"/>
      <c r="H494" s="337"/>
      <c r="I494" s="345"/>
      <c r="J494" s="337"/>
    </row>
    <row r="495" spans="2:10" x14ac:dyDescent="0.35">
      <c r="B495"/>
      <c r="C495" s="21"/>
      <c r="D495" s="21"/>
      <c r="E495" s="345"/>
      <c r="F495" s="20"/>
      <c r="G495" s="135"/>
      <c r="H495" s="337"/>
      <c r="I495" s="345"/>
      <c r="J495" s="337"/>
    </row>
    <row r="496" spans="2:10" x14ac:dyDescent="0.35">
      <c r="B496"/>
      <c r="C496" s="21"/>
      <c r="D496" s="21"/>
      <c r="E496" s="345"/>
      <c r="F496" s="20"/>
      <c r="G496" s="135"/>
      <c r="H496" s="337"/>
      <c r="I496" s="345"/>
      <c r="J496" s="337"/>
    </row>
    <row r="497" spans="2:10" x14ac:dyDescent="0.35">
      <c r="B497"/>
      <c r="C497" s="21"/>
      <c r="D497" s="21"/>
      <c r="E497" s="345"/>
      <c r="F497" s="20"/>
      <c r="G497" s="135"/>
      <c r="H497" s="337"/>
      <c r="I497" s="345"/>
      <c r="J497" s="337"/>
    </row>
    <row r="498" spans="2:10" x14ac:dyDescent="0.35">
      <c r="B498"/>
      <c r="C498" s="21"/>
      <c r="D498" s="21"/>
      <c r="E498" s="345"/>
      <c r="F498" s="20"/>
      <c r="G498" s="135"/>
      <c r="H498" s="337"/>
      <c r="I498" s="345"/>
      <c r="J498" s="337"/>
    </row>
    <row r="499" spans="2:10" x14ac:dyDescent="0.35">
      <c r="B499"/>
      <c r="C499" s="21"/>
      <c r="D499" s="21"/>
      <c r="E499" s="345"/>
      <c r="F499" s="20"/>
      <c r="G499" s="135"/>
      <c r="H499" s="337"/>
      <c r="I499" s="345"/>
      <c r="J499" s="337"/>
    </row>
    <row r="500" spans="2:10" x14ac:dyDescent="0.35">
      <c r="B500"/>
      <c r="C500" s="21"/>
      <c r="D500" s="21"/>
      <c r="E500" s="345"/>
      <c r="F500" s="20"/>
      <c r="G500" s="135"/>
      <c r="H500" s="337"/>
      <c r="I500" s="345"/>
      <c r="J500" s="337"/>
    </row>
    <row r="501" spans="2:10" x14ac:dyDescent="0.35">
      <c r="B501"/>
      <c r="C501" s="21"/>
      <c r="D501" s="21"/>
      <c r="E501" s="345"/>
      <c r="F501" s="20"/>
      <c r="G501" s="135"/>
      <c r="H501" s="337"/>
      <c r="I501" s="345"/>
      <c r="J501" s="337"/>
    </row>
    <row r="502" spans="2:10" x14ac:dyDescent="0.35">
      <c r="B502"/>
      <c r="C502" s="21"/>
      <c r="D502" s="21"/>
      <c r="E502" s="345"/>
      <c r="F502" s="20"/>
      <c r="G502" s="135"/>
      <c r="H502" s="337"/>
      <c r="I502" s="345"/>
      <c r="J502" s="337"/>
    </row>
    <row r="503" spans="2:10" x14ac:dyDescent="0.35">
      <c r="B503"/>
      <c r="C503" s="21"/>
      <c r="D503" s="21"/>
      <c r="E503" s="345"/>
      <c r="F503" s="20"/>
      <c r="G503" s="135"/>
      <c r="H503" s="337"/>
      <c r="I503" s="345"/>
      <c r="J503" s="337"/>
    </row>
    <row r="504" spans="2:10" x14ac:dyDescent="0.35">
      <c r="B504"/>
      <c r="C504" s="21"/>
      <c r="D504" s="21"/>
      <c r="E504" s="345"/>
      <c r="F504" s="20"/>
      <c r="G504" s="135"/>
      <c r="H504" s="337"/>
      <c r="I504" s="345"/>
      <c r="J504" s="337"/>
    </row>
    <row r="505" spans="2:10" x14ac:dyDescent="0.35">
      <c r="B505"/>
      <c r="C505" s="21"/>
      <c r="D505" s="21"/>
      <c r="E505" s="345"/>
      <c r="F505" s="20"/>
      <c r="G505" s="135"/>
      <c r="H505" s="337"/>
      <c r="I505" s="345"/>
      <c r="J505" s="337"/>
    </row>
    <row r="506" spans="2:10" x14ac:dyDescent="0.35">
      <c r="B506"/>
      <c r="C506" s="21"/>
      <c r="D506" s="21"/>
      <c r="E506" s="345"/>
      <c r="F506" s="20"/>
      <c r="G506" s="135"/>
      <c r="H506" s="337"/>
      <c r="I506" s="345"/>
      <c r="J506" s="337"/>
    </row>
    <row r="507" spans="2:10" x14ac:dyDescent="0.35">
      <c r="B507"/>
      <c r="C507" s="21"/>
      <c r="D507" s="21"/>
      <c r="E507" s="345"/>
      <c r="F507" s="20"/>
      <c r="G507" s="135"/>
      <c r="H507" s="337"/>
      <c r="I507" s="345"/>
      <c r="J507" s="337"/>
    </row>
    <row r="508" spans="2:10" x14ac:dyDescent="0.35">
      <c r="B508"/>
      <c r="C508" s="21"/>
      <c r="D508" s="21"/>
      <c r="E508" s="345"/>
      <c r="F508" s="20"/>
      <c r="G508" s="135"/>
      <c r="H508" s="337"/>
      <c r="I508" s="345"/>
      <c r="J508" s="337"/>
    </row>
    <row r="509" spans="2:10" x14ac:dyDescent="0.35">
      <c r="B509"/>
      <c r="C509" s="21"/>
      <c r="D509" s="21"/>
      <c r="E509" s="345"/>
      <c r="F509" s="20"/>
      <c r="G509" s="135"/>
      <c r="H509" s="337"/>
      <c r="I509" s="345"/>
      <c r="J509" s="337"/>
    </row>
    <row r="510" spans="2:10" x14ac:dyDescent="0.35">
      <c r="B510"/>
      <c r="C510" s="21"/>
      <c r="D510" s="21"/>
      <c r="E510" s="345"/>
      <c r="F510" s="20"/>
      <c r="G510" s="135"/>
      <c r="H510" s="337"/>
      <c r="I510" s="345"/>
      <c r="J510" s="337"/>
    </row>
    <row r="511" spans="2:10" x14ac:dyDescent="0.35">
      <c r="B511"/>
      <c r="C511" s="21"/>
      <c r="D511" s="21"/>
      <c r="E511" s="345"/>
      <c r="F511" s="20"/>
      <c r="G511" s="135"/>
      <c r="H511" s="337"/>
      <c r="I511" s="345"/>
      <c r="J511" s="337"/>
    </row>
    <row r="512" spans="2:10" x14ac:dyDescent="0.35">
      <c r="B512"/>
      <c r="C512" s="21"/>
      <c r="D512" s="21"/>
      <c r="E512" s="345"/>
      <c r="F512" s="20"/>
      <c r="G512" s="135"/>
      <c r="H512" s="337"/>
      <c r="I512" s="345"/>
      <c r="J512" s="337"/>
    </row>
    <row r="513" spans="2:10" x14ac:dyDescent="0.35">
      <c r="B513"/>
      <c r="C513" s="21"/>
      <c r="D513" s="21"/>
      <c r="E513" s="345"/>
      <c r="F513" s="20"/>
      <c r="G513" s="135"/>
      <c r="H513" s="337"/>
      <c r="I513" s="345"/>
      <c r="J513" s="337"/>
    </row>
    <row r="514" spans="2:10" x14ac:dyDescent="0.35">
      <c r="B514"/>
      <c r="C514" s="21"/>
      <c r="D514" s="21"/>
      <c r="E514" s="345"/>
      <c r="F514" s="20"/>
      <c r="G514" s="135"/>
      <c r="H514" s="337"/>
      <c r="I514" s="345"/>
      <c r="J514" s="337"/>
    </row>
    <row r="515" spans="2:10" x14ac:dyDescent="0.35">
      <c r="B515"/>
      <c r="C515" s="21"/>
      <c r="D515" s="21"/>
      <c r="E515" s="345"/>
      <c r="F515" s="20"/>
      <c r="G515" s="135"/>
      <c r="H515" s="337"/>
      <c r="I515" s="345"/>
      <c r="J515" s="337"/>
    </row>
    <row r="516" spans="2:10" x14ac:dyDescent="0.35">
      <c r="B516"/>
      <c r="C516" s="21"/>
      <c r="D516" s="21"/>
      <c r="E516" s="345"/>
      <c r="F516" s="20"/>
      <c r="G516" s="135"/>
      <c r="H516" s="337"/>
      <c r="I516" s="345"/>
      <c r="J516" s="337"/>
    </row>
    <row r="517" spans="2:10" x14ac:dyDescent="0.35">
      <c r="B517"/>
      <c r="C517" s="21"/>
      <c r="D517" s="21"/>
      <c r="E517" s="345"/>
      <c r="F517" s="20"/>
      <c r="G517" s="135"/>
      <c r="H517" s="337"/>
      <c r="I517" s="345"/>
      <c r="J517" s="337"/>
    </row>
    <row r="518" spans="2:10" x14ac:dyDescent="0.35">
      <c r="B518"/>
      <c r="C518" s="21"/>
      <c r="D518" s="21"/>
      <c r="E518" s="345"/>
      <c r="F518" s="20"/>
      <c r="G518" s="135"/>
      <c r="H518" s="337"/>
      <c r="I518" s="345"/>
      <c r="J518" s="337"/>
    </row>
    <row r="519" spans="2:10" x14ac:dyDescent="0.35">
      <c r="B519"/>
      <c r="C519" s="21"/>
      <c r="D519" s="21"/>
      <c r="E519" s="345"/>
      <c r="F519" s="20"/>
      <c r="G519" s="135"/>
      <c r="H519" s="337"/>
      <c r="I519" s="345"/>
      <c r="J519" s="337"/>
    </row>
    <row r="520" spans="2:10" x14ac:dyDescent="0.35">
      <c r="B520"/>
      <c r="C520" s="21"/>
      <c r="D520" s="21"/>
      <c r="E520" s="345"/>
      <c r="F520" s="20"/>
      <c r="G520" s="135"/>
      <c r="H520" s="337"/>
      <c r="I520" s="345"/>
      <c r="J520" s="337"/>
    </row>
    <row r="521" spans="2:10" x14ac:dyDescent="0.35">
      <c r="B521"/>
      <c r="C521" s="21"/>
      <c r="D521" s="21"/>
      <c r="E521" s="345"/>
      <c r="F521" s="20"/>
      <c r="G521" s="135"/>
      <c r="H521" s="337"/>
      <c r="I521" s="345"/>
      <c r="J521" s="337"/>
    </row>
    <row r="522" spans="2:10" x14ac:dyDescent="0.35">
      <c r="B522"/>
      <c r="C522" s="21"/>
      <c r="D522" s="21"/>
      <c r="E522" s="345"/>
      <c r="F522" s="20"/>
      <c r="G522" s="135"/>
      <c r="H522" s="337"/>
      <c r="I522" s="345"/>
      <c r="J522" s="337"/>
    </row>
    <row r="523" spans="2:10" x14ac:dyDescent="0.35">
      <c r="B523"/>
      <c r="C523" s="21"/>
      <c r="D523" s="21"/>
      <c r="E523" s="345"/>
      <c r="F523" s="20"/>
      <c r="G523" s="135"/>
      <c r="H523" s="337"/>
      <c r="I523" s="345"/>
      <c r="J523" s="337"/>
    </row>
    <row r="524" spans="2:10" x14ac:dyDescent="0.35">
      <c r="B524"/>
      <c r="C524" s="21"/>
      <c r="D524" s="21"/>
      <c r="E524" s="345"/>
      <c r="F524" s="20"/>
      <c r="G524" s="135"/>
      <c r="H524" s="337"/>
      <c r="I524" s="345"/>
      <c r="J524" s="337"/>
    </row>
    <row r="525" spans="2:10" x14ac:dyDescent="0.35">
      <c r="B525"/>
      <c r="C525" s="21"/>
      <c r="D525" s="21"/>
      <c r="E525" s="345"/>
      <c r="F525" s="20"/>
      <c r="G525" s="135"/>
      <c r="H525" s="337"/>
      <c r="I525" s="345"/>
      <c r="J525" s="337"/>
    </row>
    <row r="526" spans="2:10" x14ac:dyDescent="0.35">
      <c r="B526"/>
      <c r="C526" s="21"/>
      <c r="D526" s="21"/>
      <c r="E526" s="345"/>
      <c r="F526" s="20"/>
      <c r="G526" s="135"/>
      <c r="H526" s="337"/>
      <c r="I526" s="345"/>
      <c r="J526" s="337"/>
    </row>
    <row r="527" spans="2:10" x14ac:dyDescent="0.35">
      <c r="B527"/>
      <c r="C527" s="21"/>
      <c r="D527" s="21"/>
      <c r="E527" s="345"/>
      <c r="F527" s="20"/>
      <c r="G527" s="135"/>
      <c r="H527" s="337"/>
      <c r="I527" s="345"/>
      <c r="J527" s="337"/>
    </row>
    <row r="528" spans="2:10" x14ac:dyDescent="0.35">
      <c r="B528"/>
      <c r="C528" s="21"/>
      <c r="D528" s="21"/>
      <c r="E528" s="345"/>
      <c r="F528" s="20"/>
      <c r="G528" s="135"/>
      <c r="H528" s="337"/>
      <c r="I528" s="345"/>
      <c r="J528" s="337"/>
    </row>
    <row r="529" spans="2:10" x14ac:dyDescent="0.35">
      <c r="B529"/>
      <c r="C529" s="21"/>
      <c r="D529" s="21"/>
      <c r="E529" s="345"/>
      <c r="F529" s="20"/>
      <c r="G529" s="135"/>
      <c r="H529" s="337"/>
      <c r="I529" s="345"/>
      <c r="J529" s="337"/>
    </row>
    <row r="530" spans="2:10" x14ac:dyDescent="0.35">
      <c r="B530"/>
      <c r="C530" s="21"/>
      <c r="D530" s="21"/>
      <c r="E530" s="345"/>
      <c r="F530" s="20"/>
      <c r="G530" s="135"/>
      <c r="H530" s="337"/>
      <c r="I530" s="345"/>
      <c r="J530" s="337"/>
    </row>
    <row r="531" spans="2:10" x14ac:dyDescent="0.35">
      <c r="B531"/>
      <c r="C531" s="21"/>
      <c r="D531" s="21"/>
      <c r="E531" s="345"/>
      <c r="F531" s="20"/>
      <c r="G531" s="135"/>
      <c r="H531" s="337"/>
      <c r="I531" s="345"/>
      <c r="J531" s="337"/>
    </row>
    <row r="532" spans="2:10" x14ac:dyDescent="0.35">
      <c r="B532"/>
      <c r="C532" s="21"/>
      <c r="D532" s="21"/>
      <c r="E532" s="345"/>
      <c r="F532" s="20"/>
      <c r="G532" s="135"/>
      <c r="H532" s="337"/>
      <c r="I532" s="345"/>
      <c r="J532" s="337"/>
    </row>
    <row r="533" spans="2:10" x14ac:dyDescent="0.35">
      <c r="B533"/>
      <c r="C533" s="21"/>
      <c r="D533" s="21"/>
      <c r="E533" s="345"/>
      <c r="F533" s="20"/>
      <c r="G533" s="135"/>
      <c r="H533" s="337"/>
      <c r="I533" s="345"/>
      <c r="J533" s="337"/>
    </row>
    <row r="534" spans="2:10" x14ac:dyDescent="0.35">
      <c r="B534"/>
      <c r="C534" s="21"/>
      <c r="D534" s="21"/>
      <c r="E534" s="345"/>
      <c r="F534" s="20"/>
      <c r="G534" s="135"/>
      <c r="H534" s="337"/>
      <c r="I534" s="345"/>
      <c r="J534" s="337"/>
    </row>
    <row r="535" spans="2:10" x14ac:dyDescent="0.35">
      <c r="B535"/>
      <c r="C535" s="21"/>
      <c r="D535" s="21"/>
      <c r="E535" s="345"/>
      <c r="F535" s="20"/>
      <c r="G535" s="135"/>
      <c r="H535" s="337"/>
      <c r="I535" s="345"/>
      <c r="J535" s="337"/>
    </row>
    <row r="536" spans="2:10" x14ac:dyDescent="0.35">
      <c r="B536"/>
      <c r="C536" s="21"/>
      <c r="D536" s="21"/>
      <c r="E536" s="345"/>
      <c r="F536" s="20"/>
      <c r="G536" s="135"/>
      <c r="H536" s="337"/>
      <c r="I536" s="345"/>
      <c r="J536" s="337"/>
    </row>
    <row r="537" spans="2:10" x14ac:dyDescent="0.35">
      <c r="B537"/>
      <c r="C537" s="21"/>
      <c r="D537" s="21"/>
      <c r="E537" s="345"/>
      <c r="F537" s="20"/>
      <c r="G537" s="135"/>
      <c r="H537" s="337"/>
      <c r="I537" s="345"/>
      <c r="J537" s="337"/>
    </row>
    <row r="538" spans="2:10" x14ac:dyDescent="0.35">
      <c r="B538"/>
      <c r="C538" s="21"/>
      <c r="D538" s="21"/>
      <c r="E538" s="345"/>
      <c r="F538" s="20"/>
      <c r="G538" s="135"/>
      <c r="H538" s="337"/>
      <c r="I538" s="345"/>
      <c r="J538" s="337"/>
    </row>
    <row r="539" spans="2:10" x14ac:dyDescent="0.35">
      <c r="B539"/>
      <c r="C539" s="21"/>
      <c r="D539" s="21"/>
      <c r="E539" s="345"/>
      <c r="F539" s="20"/>
      <c r="G539" s="135"/>
      <c r="H539" s="337"/>
      <c r="I539" s="345"/>
      <c r="J539" s="337"/>
    </row>
    <row r="540" spans="2:10" x14ac:dyDescent="0.35">
      <c r="B540"/>
      <c r="C540" s="21"/>
      <c r="D540" s="21"/>
      <c r="E540" s="345"/>
      <c r="F540" s="20"/>
      <c r="G540" s="135"/>
      <c r="H540" s="337"/>
      <c r="I540" s="345"/>
      <c r="J540" s="337"/>
    </row>
    <row r="541" spans="2:10" x14ac:dyDescent="0.35">
      <c r="B541"/>
      <c r="C541" s="21"/>
      <c r="D541" s="21"/>
      <c r="E541" s="345"/>
      <c r="F541" s="20"/>
      <c r="G541" s="135"/>
      <c r="H541" s="337"/>
      <c r="I541" s="345"/>
      <c r="J541" s="337"/>
    </row>
    <row r="542" spans="2:10" x14ac:dyDescent="0.35">
      <c r="B542"/>
      <c r="C542" s="21"/>
      <c r="D542" s="21"/>
      <c r="E542" s="345"/>
      <c r="F542" s="20"/>
      <c r="G542" s="135"/>
      <c r="H542" s="337"/>
      <c r="I542" s="345"/>
      <c r="J542" s="337"/>
    </row>
    <row r="543" spans="2:10" x14ac:dyDescent="0.35">
      <c r="B543"/>
      <c r="C543" s="21"/>
      <c r="D543" s="21"/>
      <c r="E543" s="345"/>
      <c r="F543" s="20"/>
      <c r="G543" s="135"/>
      <c r="H543" s="337"/>
      <c r="I543" s="345"/>
      <c r="J543" s="337"/>
    </row>
    <row r="544" spans="2:10" x14ac:dyDescent="0.35">
      <c r="B544"/>
      <c r="C544" s="21"/>
      <c r="D544" s="21"/>
      <c r="E544" s="345"/>
      <c r="F544" s="20"/>
      <c r="G544" s="135"/>
      <c r="H544" s="337"/>
      <c r="I544" s="345"/>
      <c r="J544" s="337"/>
    </row>
    <row r="545" spans="2:10" x14ac:dyDescent="0.35">
      <c r="B545"/>
      <c r="C545" s="21"/>
      <c r="D545" s="21"/>
      <c r="E545" s="345"/>
      <c r="F545" s="20"/>
      <c r="G545" s="135"/>
      <c r="H545" s="337"/>
      <c r="I545" s="345"/>
      <c r="J545" s="337"/>
    </row>
    <row r="546" spans="2:10" x14ac:dyDescent="0.35">
      <c r="B546"/>
      <c r="C546" s="21"/>
      <c r="D546" s="21"/>
      <c r="E546" s="345"/>
      <c r="F546" s="20"/>
      <c r="G546" s="135"/>
      <c r="H546" s="337"/>
      <c r="I546" s="345"/>
      <c r="J546" s="337"/>
    </row>
    <row r="547" spans="2:10" x14ac:dyDescent="0.35">
      <c r="B547"/>
      <c r="C547" s="21"/>
      <c r="D547" s="21"/>
      <c r="E547" s="345"/>
      <c r="F547" s="20"/>
      <c r="G547" s="135"/>
      <c r="H547" s="337"/>
      <c r="I547" s="345"/>
      <c r="J547" s="337"/>
    </row>
    <row r="548" spans="2:10" x14ac:dyDescent="0.35">
      <c r="B548"/>
      <c r="C548" s="21"/>
      <c r="D548" s="21"/>
      <c r="E548" s="345"/>
      <c r="F548" s="20"/>
      <c r="G548" s="135"/>
      <c r="H548" s="337"/>
      <c r="I548" s="345"/>
      <c r="J548" s="337"/>
    </row>
    <row r="549" spans="2:10" x14ac:dyDescent="0.35">
      <c r="B549"/>
      <c r="C549" s="21"/>
      <c r="D549" s="21"/>
      <c r="E549" s="345"/>
      <c r="F549" s="20"/>
      <c r="G549" s="135"/>
      <c r="H549" s="337"/>
      <c r="I549" s="345"/>
      <c r="J549" s="337"/>
    </row>
    <row r="550" spans="2:10" x14ac:dyDescent="0.35">
      <c r="B550"/>
      <c r="C550" s="21"/>
      <c r="D550" s="21"/>
      <c r="E550" s="345"/>
      <c r="F550" s="20"/>
      <c r="G550" s="135"/>
      <c r="H550" s="337"/>
      <c r="I550" s="345"/>
      <c r="J550" s="337"/>
    </row>
    <row r="551" spans="2:10" x14ac:dyDescent="0.35">
      <c r="B551"/>
      <c r="C551" s="21"/>
      <c r="D551" s="21"/>
      <c r="E551" s="345"/>
      <c r="F551" s="20"/>
      <c r="G551" s="135"/>
      <c r="H551" s="337"/>
      <c r="I551" s="345"/>
      <c r="J551" s="337"/>
    </row>
    <row r="552" spans="2:10" x14ac:dyDescent="0.35">
      <c r="B552"/>
      <c r="C552" s="21"/>
      <c r="D552" s="21"/>
      <c r="E552" s="345"/>
      <c r="F552" s="20"/>
      <c r="G552" s="135"/>
      <c r="H552" s="337"/>
      <c r="I552" s="345"/>
      <c r="J552" s="337"/>
    </row>
    <row r="553" spans="2:10" x14ac:dyDescent="0.35">
      <c r="B553"/>
      <c r="C553" s="21"/>
      <c r="D553" s="21"/>
      <c r="E553" s="345"/>
      <c r="F553" s="20"/>
      <c r="G553" s="135"/>
      <c r="H553" s="337"/>
      <c r="I553" s="345"/>
      <c r="J553" s="337"/>
    </row>
    <row r="554" spans="2:10" x14ac:dyDescent="0.35">
      <c r="B554"/>
      <c r="C554" s="21"/>
      <c r="D554" s="21"/>
      <c r="E554" s="345"/>
      <c r="F554" s="20"/>
      <c r="G554" s="135"/>
      <c r="H554" s="337"/>
      <c r="I554" s="345"/>
      <c r="J554" s="337"/>
    </row>
    <row r="555" spans="2:10" x14ac:dyDescent="0.35">
      <c r="B555"/>
      <c r="C555" s="21"/>
      <c r="D555" s="21"/>
      <c r="E555" s="345"/>
      <c r="F555" s="20"/>
      <c r="G555" s="135"/>
      <c r="H555" s="337"/>
      <c r="I555" s="345"/>
      <c r="J555" s="337"/>
    </row>
    <row r="556" spans="2:10" x14ac:dyDescent="0.35">
      <c r="B556"/>
      <c r="C556" s="21"/>
      <c r="D556" s="21"/>
      <c r="E556" s="345"/>
      <c r="F556" s="20"/>
      <c r="G556" s="135"/>
      <c r="H556" s="337"/>
      <c r="I556" s="345"/>
      <c r="J556" s="337"/>
    </row>
    <row r="557" spans="2:10" x14ac:dyDescent="0.35">
      <c r="B557"/>
      <c r="C557" s="21"/>
      <c r="D557" s="21"/>
      <c r="E557" s="345"/>
      <c r="F557" s="20"/>
      <c r="G557" s="135"/>
      <c r="H557" s="337"/>
      <c r="I557" s="345"/>
      <c r="J557" s="337"/>
    </row>
    <row r="558" spans="2:10" x14ac:dyDescent="0.35">
      <c r="B558"/>
      <c r="C558" s="21"/>
      <c r="D558" s="21"/>
      <c r="E558" s="345"/>
      <c r="F558" s="20"/>
      <c r="G558" s="135"/>
      <c r="H558" s="337"/>
      <c r="I558" s="345"/>
      <c r="J558" s="337"/>
    </row>
    <row r="559" spans="2:10" x14ac:dyDescent="0.35">
      <c r="B559"/>
      <c r="C559" s="21"/>
      <c r="D559" s="21"/>
      <c r="E559" s="345"/>
      <c r="F559" s="20"/>
      <c r="G559" s="135"/>
      <c r="H559" s="337"/>
      <c r="I559" s="345"/>
      <c r="J559" s="337"/>
    </row>
    <row r="560" spans="2:10" x14ac:dyDescent="0.35">
      <c r="B560"/>
      <c r="C560" s="21"/>
      <c r="D560" s="21"/>
      <c r="E560" s="345"/>
      <c r="F560" s="20"/>
      <c r="G560" s="135"/>
      <c r="H560" s="337"/>
      <c r="I560" s="345"/>
      <c r="J560" s="337"/>
    </row>
    <row r="561" spans="2:10" x14ac:dyDescent="0.35">
      <c r="B561"/>
      <c r="C561" s="21"/>
      <c r="D561" s="21"/>
      <c r="E561" s="345"/>
      <c r="F561" s="20"/>
      <c r="G561" s="135"/>
      <c r="H561" s="337"/>
      <c r="I561" s="345"/>
      <c r="J561" s="337"/>
    </row>
    <row r="562" spans="2:10" x14ac:dyDescent="0.35">
      <c r="B562"/>
      <c r="C562" s="21"/>
      <c r="D562" s="21"/>
      <c r="E562" s="345"/>
      <c r="F562" s="20"/>
      <c r="G562" s="135"/>
      <c r="H562" s="337"/>
      <c r="I562" s="345"/>
      <c r="J562" s="337"/>
    </row>
    <row r="563" spans="2:10" x14ac:dyDescent="0.35">
      <c r="B563"/>
      <c r="C563" s="21"/>
      <c r="D563" s="21"/>
      <c r="E563" s="345"/>
      <c r="F563" s="20"/>
      <c r="G563" s="135"/>
      <c r="H563" s="337"/>
      <c r="I563" s="345"/>
      <c r="J563" s="337"/>
    </row>
    <row r="564" spans="2:10" x14ac:dyDescent="0.35">
      <c r="B564"/>
      <c r="C564" s="21"/>
      <c r="D564" s="21"/>
      <c r="E564" s="345"/>
      <c r="F564" s="20"/>
      <c r="G564" s="135"/>
      <c r="H564" s="337"/>
      <c r="I564" s="345"/>
      <c r="J564" s="337"/>
    </row>
    <row r="565" spans="2:10" x14ac:dyDescent="0.35">
      <c r="B565"/>
      <c r="C565" s="21"/>
      <c r="D565" s="21"/>
      <c r="E565" s="345"/>
      <c r="F565" s="20"/>
      <c r="G565" s="135"/>
      <c r="H565" s="337"/>
      <c r="I565" s="345"/>
      <c r="J565" s="337"/>
    </row>
    <row r="566" spans="2:10" x14ac:dyDescent="0.35">
      <c r="B566"/>
      <c r="C566" s="21"/>
      <c r="D566" s="21"/>
      <c r="E566" s="345"/>
      <c r="F566" s="20"/>
      <c r="G566" s="135"/>
      <c r="H566" s="337"/>
      <c r="I566" s="345"/>
      <c r="J566" s="337"/>
    </row>
    <row r="567" spans="2:10" x14ac:dyDescent="0.35">
      <c r="B567"/>
      <c r="C567" s="21"/>
      <c r="D567" s="21"/>
      <c r="E567" s="345"/>
      <c r="F567" s="20"/>
      <c r="G567" s="135"/>
      <c r="H567" s="337"/>
      <c r="I567" s="345"/>
      <c r="J567" s="337"/>
    </row>
    <row r="568" spans="2:10" x14ac:dyDescent="0.35">
      <c r="B568"/>
      <c r="C568" s="21"/>
      <c r="D568" s="21"/>
      <c r="E568" s="345"/>
      <c r="F568" s="20"/>
      <c r="G568" s="135"/>
      <c r="H568" s="337"/>
      <c r="I568" s="345"/>
      <c r="J568" s="337"/>
    </row>
    <row r="569" spans="2:10" x14ac:dyDescent="0.35">
      <c r="B569"/>
      <c r="C569" s="21"/>
      <c r="D569" s="21"/>
      <c r="E569" s="345"/>
      <c r="F569" s="20"/>
      <c r="G569" s="135"/>
      <c r="H569" s="337"/>
      <c r="I569" s="345"/>
      <c r="J569" s="337"/>
    </row>
    <row r="570" spans="2:10" x14ac:dyDescent="0.35">
      <c r="B570"/>
      <c r="C570" s="21"/>
      <c r="D570" s="21"/>
      <c r="E570" s="345"/>
      <c r="F570" s="20"/>
      <c r="G570" s="135"/>
      <c r="H570" s="337"/>
      <c r="I570" s="345"/>
      <c r="J570" s="337"/>
    </row>
    <row r="571" spans="2:10" x14ac:dyDescent="0.35">
      <c r="B571"/>
      <c r="C571" s="21"/>
      <c r="D571" s="21"/>
      <c r="E571" s="345"/>
      <c r="F571" s="20"/>
      <c r="G571" s="135"/>
      <c r="H571" s="337"/>
      <c r="I571" s="345"/>
      <c r="J571" s="337"/>
    </row>
    <row r="572" spans="2:10" x14ac:dyDescent="0.35">
      <c r="B572"/>
      <c r="C572" s="21"/>
      <c r="D572" s="21"/>
      <c r="E572" s="345"/>
      <c r="F572" s="20"/>
      <c r="G572" s="135"/>
      <c r="H572" s="337"/>
      <c r="I572" s="345"/>
      <c r="J572" s="337"/>
    </row>
    <row r="573" spans="2:10" x14ac:dyDescent="0.35">
      <c r="B573"/>
      <c r="C573" s="21"/>
      <c r="D573" s="21"/>
      <c r="E573" s="345"/>
      <c r="F573" s="20"/>
      <c r="G573" s="135"/>
      <c r="H573" s="337"/>
      <c r="I573" s="345"/>
      <c r="J573" s="337"/>
    </row>
    <row r="574" spans="2:10" x14ac:dyDescent="0.35">
      <c r="B574"/>
      <c r="C574" s="21"/>
      <c r="D574" s="21"/>
      <c r="E574" s="345"/>
      <c r="F574" s="20"/>
      <c r="G574" s="135"/>
      <c r="H574" s="337"/>
      <c r="I574" s="345"/>
      <c r="J574" s="337"/>
    </row>
    <row r="575" spans="2:10" x14ac:dyDescent="0.35">
      <c r="B575"/>
      <c r="C575" s="21"/>
      <c r="D575" s="21"/>
      <c r="E575" s="345"/>
      <c r="F575" s="20"/>
      <c r="G575" s="135"/>
      <c r="H575" s="337"/>
      <c r="I575" s="345"/>
      <c r="J575" s="337"/>
    </row>
    <row r="576" spans="2:10" x14ac:dyDescent="0.35">
      <c r="B576"/>
      <c r="C576" s="21"/>
      <c r="D576" s="21"/>
      <c r="E576" s="345"/>
      <c r="F576" s="20"/>
      <c r="G576" s="135"/>
      <c r="H576" s="337"/>
      <c r="I576" s="345"/>
      <c r="J576" s="337"/>
    </row>
    <row r="577" spans="2:10" x14ac:dyDescent="0.35">
      <c r="B577"/>
      <c r="C577" s="21"/>
      <c r="D577" s="21"/>
      <c r="E577" s="345"/>
      <c r="F577" s="20"/>
      <c r="G577" s="135"/>
      <c r="H577" s="337"/>
      <c r="I577" s="345"/>
      <c r="J577" s="337"/>
    </row>
    <row r="578" spans="2:10" x14ac:dyDescent="0.35">
      <c r="B578"/>
      <c r="C578" s="21"/>
      <c r="D578" s="21"/>
      <c r="E578" s="345"/>
      <c r="F578" s="20"/>
      <c r="G578" s="135"/>
      <c r="H578" s="337"/>
      <c r="I578" s="345"/>
      <c r="J578" s="337"/>
    </row>
    <row r="579" spans="2:10" x14ac:dyDescent="0.35">
      <c r="B579"/>
      <c r="C579" s="21"/>
      <c r="D579" s="21"/>
      <c r="E579" s="345"/>
      <c r="F579" s="20"/>
      <c r="G579" s="135"/>
      <c r="H579" s="337"/>
      <c r="I579" s="345"/>
      <c r="J579" s="337"/>
    </row>
    <row r="580" spans="2:10" x14ac:dyDescent="0.35">
      <c r="B580"/>
      <c r="C580" s="21"/>
      <c r="D580" s="21"/>
      <c r="E580" s="345"/>
      <c r="F580" s="20"/>
      <c r="G580" s="135"/>
      <c r="H580" s="337"/>
      <c r="I580" s="345"/>
      <c r="J580" s="337"/>
    </row>
    <row r="581" spans="2:10" x14ac:dyDescent="0.35">
      <c r="B581"/>
      <c r="C581" s="21"/>
      <c r="D581" s="21"/>
      <c r="E581" s="345"/>
      <c r="F581" s="20"/>
      <c r="G581" s="135"/>
      <c r="H581" s="337"/>
      <c r="I581" s="345"/>
      <c r="J581" s="337"/>
    </row>
    <row r="582" spans="2:10" x14ac:dyDescent="0.35">
      <c r="B582"/>
      <c r="C582" s="21"/>
      <c r="D582" s="21"/>
      <c r="E582" s="345"/>
      <c r="F582" s="20"/>
      <c r="G582" s="135"/>
      <c r="H582" s="337"/>
      <c r="I582" s="345"/>
      <c r="J582" s="337"/>
    </row>
    <row r="583" spans="2:10" x14ac:dyDescent="0.35">
      <c r="B583"/>
      <c r="C583" s="21"/>
      <c r="D583" s="21"/>
      <c r="E583" s="345"/>
      <c r="F583" s="20"/>
      <c r="G583" s="135"/>
      <c r="H583" s="337"/>
      <c r="I583" s="345"/>
      <c r="J583" s="337"/>
    </row>
    <row r="584" spans="2:10" x14ac:dyDescent="0.35">
      <c r="B584"/>
      <c r="C584" s="21"/>
      <c r="D584" s="21"/>
      <c r="E584" s="345"/>
      <c r="F584" s="20"/>
      <c r="G584" s="135"/>
      <c r="H584" s="337"/>
      <c r="I584" s="345"/>
      <c r="J584" s="337"/>
    </row>
    <row r="585" spans="2:10" x14ac:dyDescent="0.35">
      <c r="B585"/>
      <c r="C585" s="21"/>
      <c r="D585" s="21"/>
      <c r="E585" s="345"/>
      <c r="F585" s="20"/>
      <c r="G585" s="135"/>
      <c r="H585" s="337"/>
      <c r="I585" s="345"/>
      <c r="J585" s="337"/>
    </row>
    <row r="586" spans="2:10" x14ac:dyDescent="0.35">
      <c r="B586"/>
      <c r="C586" s="21"/>
      <c r="D586" s="21"/>
      <c r="E586" s="345"/>
      <c r="F586" s="20"/>
      <c r="G586" s="135"/>
      <c r="H586" s="337"/>
      <c r="I586" s="345"/>
      <c r="J586" s="337"/>
    </row>
    <row r="587" spans="2:10" x14ac:dyDescent="0.35">
      <c r="B587"/>
      <c r="C587" s="21"/>
      <c r="D587" s="21"/>
      <c r="E587" s="345"/>
      <c r="F587" s="20"/>
      <c r="G587" s="135"/>
      <c r="H587" s="337"/>
      <c r="I587" s="345"/>
      <c r="J587" s="337"/>
    </row>
    <row r="588" spans="2:10" x14ac:dyDescent="0.35">
      <c r="B588"/>
      <c r="C588" s="21"/>
      <c r="D588" s="21"/>
      <c r="E588" s="345"/>
      <c r="F588" s="20"/>
      <c r="G588" s="135"/>
      <c r="H588" s="337"/>
      <c r="I588" s="345"/>
      <c r="J588" s="337"/>
    </row>
    <row r="589" spans="2:10" x14ac:dyDescent="0.35">
      <c r="B589"/>
      <c r="C589" s="21"/>
      <c r="D589" s="21"/>
      <c r="E589" s="345"/>
      <c r="F589" s="20"/>
      <c r="G589" s="135"/>
      <c r="H589" s="337"/>
      <c r="I589" s="345"/>
      <c r="J589" s="337"/>
    </row>
    <row r="590" spans="2:10" x14ac:dyDescent="0.35">
      <c r="B590"/>
      <c r="C590" s="21"/>
      <c r="D590" s="21"/>
      <c r="E590" s="345"/>
      <c r="F590" s="20"/>
      <c r="G590" s="135"/>
      <c r="H590" s="337"/>
      <c r="I590" s="345"/>
      <c r="J590" s="337"/>
    </row>
    <row r="591" spans="2:10" x14ac:dyDescent="0.35">
      <c r="B591"/>
      <c r="C591" s="21"/>
      <c r="D591" s="21"/>
      <c r="E591" s="345"/>
      <c r="F591" s="20"/>
      <c r="G591" s="135"/>
      <c r="H591" s="337"/>
      <c r="I591" s="345"/>
      <c r="J591" s="337"/>
    </row>
    <row r="592" spans="2:10" x14ac:dyDescent="0.35">
      <c r="B592"/>
      <c r="C592" s="21"/>
      <c r="D592" s="21"/>
      <c r="E592" s="345"/>
      <c r="F592" s="20"/>
      <c r="G592" s="135"/>
      <c r="H592" s="337"/>
      <c r="I592" s="345"/>
      <c r="J592" s="337"/>
    </row>
    <row r="593" spans="2:10" x14ac:dyDescent="0.35">
      <c r="B593"/>
      <c r="C593" s="21"/>
      <c r="D593" s="21"/>
      <c r="E593" s="345"/>
      <c r="F593" s="20"/>
      <c r="G593" s="135"/>
      <c r="H593" s="337"/>
      <c r="I593" s="345"/>
      <c r="J593" s="337"/>
    </row>
    <row r="594" spans="2:10" x14ac:dyDescent="0.35">
      <c r="B594"/>
      <c r="C594" s="21"/>
      <c r="D594" s="21"/>
      <c r="E594" s="345"/>
      <c r="F594" s="20"/>
      <c r="G594" s="135"/>
      <c r="H594" s="337"/>
      <c r="I594" s="345"/>
      <c r="J594" s="337"/>
    </row>
    <row r="595" spans="2:10" x14ac:dyDescent="0.35">
      <c r="B595"/>
      <c r="C595" s="21"/>
      <c r="D595" s="21"/>
      <c r="E595" s="345"/>
      <c r="F595" s="20"/>
      <c r="G595" s="135"/>
      <c r="H595" s="337"/>
      <c r="I595" s="345"/>
      <c r="J595" s="337"/>
    </row>
    <row r="596" spans="2:10" x14ac:dyDescent="0.35">
      <c r="B596"/>
      <c r="C596" s="21"/>
      <c r="D596" s="21"/>
      <c r="E596" s="345"/>
      <c r="F596" s="20"/>
      <c r="G596" s="135"/>
      <c r="H596" s="337"/>
      <c r="I596" s="345"/>
      <c r="J596" s="337"/>
    </row>
    <row r="597" spans="2:10" x14ac:dyDescent="0.35">
      <c r="B597"/>
      <c r="C597" s="21"/>
      <c r="D597" s="21"/>
      <c r="E597" s="345"/>
      <c r="F597" s="20"/>
      <c r="G597" s="135"/>
      <c r="H597" s="337"/>
      <c r="I597" s="345"/>
      <c r="J597" s="337"/>
    </row>
    <row r="598" spans="2:10" x14ac:dyDescent="0.35">
      <c r="B598"/>
      <c r="C598" s="21"/>
      <c r="D598" s="21"/>
      <c r="E598" s="345"/>
      <c r="F598" s="20"/>
      <c r="G598" s="135"/>
      <c r="H598" s="337"/>
      <c r="I598" s="345"/>
      <c r="J598" s="337"/>
    </row>
    <row r="599" spans="2:10" x14ac:dyDescent="0.35">
      <c r="B599"/>
      <c r="C599" s="21"/>
      <c r="D599" s="21"/>
      <c r="E599" s="345"/>
      <c r="F599" s="20"/>
      <c r="G599" s="135"/>
      <c r="H599" s="337"/>
      <c r="I599" s="345"/>
      <c r="J599" s="337"/>
    </row>
    <row r="600" spans="2:10" x14ac:dyDescent="0.35">
      <c r="B600"/>
      <c r="C600" s="21"/>
      <c r="D600" s="21"/>
      <c r="E600" s="345"/>
      <c r="F600" s="20"/>
      <c r="G600" s="135"/>
      <c r="H600" s="337"/>
      <c r="I600" s="345"/>
      <c r="J600" s="337"/>
    </row>
    <row r="601" spans="2:10" x14ac:dyDescent="0.35">
      <c r="B601"/>
      <c r="C601" s="21"/>
      <c r="D601" s="21"/>
      <c r="E601" s="345"/>
      <c r="F601" s="20"/>
      <c r="G601" s="135"/>
      <c r="H601" s="337"/>
      <c r="I601" s="345"/>
      <c r="J601" s="337"/>
    </row>
    <row r="602" spans="2:10" x14ac:dyDescent="0.35">
      <c r="B602"/>
      <c r="C602" s="21"/>
      <c r="D602" s="21"/>
      <c r="E602" s="345"/>
      <c r="F602" s="20"/>
      <c r="G602" s="135"/>
      <c r="H602" s="337"/>
      <c r="I602" s="345"/>
      <c r="J602" s="337"/>
    </row>
    <row r="603" spans="2:10" x14ac:dyDescent="0.35">
      <c r="B603"/>
      <c r="C603" s="21"/>
      <c r="D603" s="21"/>
      <c r="E603" s="345"/>
      <c r="F603" s="20"/>
      <c r="G603" s="135"/>
      <c r="H603" s="337"/>
      <c r="I603" s="345"/>
      <c r="J603" s="337"/>
    </row>
    <row r="604" spans="2:10" x14ac:dyDescent="0.35">
      <c r="B604"/>
      <c r="C604" s="21"/>
      <c r="D604" s="21"/>
      <c r="E604" s="345"/>
      <c r="F604" s="20"/>
      <c r="G604" s="135"/>
      <c r="H604" s="337"/>
      <c r="I604" s="345"/>
      <c r="J604" s="337"/>
    </row>
    <row r="605" spans="2:10" x14ac:dyDescent="0.35">
      <c r="B605"/>
      <c r="C605" s="21"/>
      <c r="D605" s="21"/>
      <c r="E605" s="345"/>
      <c r="F605" s="20"/>
      <c r="G605" s="135"/>
      <c r="H605" s="337"/>
      <c r="I605" s="345"/>
      <c r="J605" s="337"/>
    </row>
    <row r="606" spans="2:10" x14ac:dyDescent="0.35">
      <c r="B606"/>
      <c r="C606" s="21"/>
      <c r="D606" s="21"/>
      <c r="E606" s="345"/>
      <c r="F606" s="20"/>
      <c r="G606" s="135"/>
      <c r="H606" s="337"/>
      <c r="I606" s="345"/>
      <c r="J606" s="337"/>
    </row>
    <row r="607" spans="2:10" x14ac:dyDescent="0.35">
      <c r="B607"/>
      <c r="C607" s="21"/>
      <c r="D607" s="21"/>
      <c r="E607" s="345"/>
      <c r="F607" s="20"/>
      <c r="G607" s="135"/>
      <c r="H607" s="337"/>
      <c r="I607" s="345"/>
      <c r="J607" s="337"/>
    </row>
    <row r="608" spans="2:10" x14ac:dyDescent="0.35">
      <c r="B608"/>
      <c r="C608" s="21"/>
      <c r="D608" s="21"/>
      <c r="E608" s="345"/>
      <c r="F608" s="20"/>
      <c r="G608" s="135"/>
      <c r="H608" s="337"/>
      <c r="I608" s="345"/>
      <c r="J608" s="337"/>
    </row>
    <row r="609" spans="2:10" x14ac:dyDescent="0.35">
      <c r="B609"/>
      <c r="C609" s="21"/>
      <c r="D609" s="21"/>
      <c r="E609" s="345"/>
      <c r="F609" s="20"/>
      <c r="G609" s="135"/>
      <c r="H609" s="337"/>
      <c r="I609" s="345"/>
      <c r="J609" s="337"/>
    </row>
    <row r="610" spans="2:10" x14ac:dyDescent="0.35">
      <c r="B610"/>
      <c r="C610" s="21"/>
      <c r="D610" s="21"/>
      <c r="E610" s="345"/>
      <c r="F610" s="20"/>
      <c r="G610" s="135"/>
      <c r="H610" s="337"/>
      <c r="I610" s="345"/>
      <c r="J610" s="337"/>
    </row>
    <row r="611" spans="2:10" x14ac:dyDescent="0.35">
      <c r="B611"/>
      <c r="C611" s="21"/>
      <c r="D611" s="21"/>
      <c r="E611" s="345"/>
      <c r="F611" s="20"/>
      <c r="G611" s="135"/>
      <c r="H611" s="337"/>
      <c r="I611" s="345"/>
      <c r="J611" s="337"/>
    </row>
    <row r="612" spans="2:10" x14ac:dyDescent="0.35">
      <c r="B612"/>
      <c r="C612" s="21"/>
      <c r="D612" s="21"/>
      <c r="E612" s="345"/>
      <c r="F612" s="20"/>
      <c r="G612" s="135"/>
      <c r="H612" s="337"/>
      <c r="I612" s="345"/>
      <c r="J612" s="337"/>
    </row>
    <row r="613" spans="2:10" x14ac:dyDescent="0.35">
      <c r="B613"/>
      <c r="C613" s="21"/>
      <c r="D613" s="21"/>
      <c r="E613" s="345"/>
      <c r="F613" s="20"/>
      <c r="G613" s="135"/>
      <c r="H613" s="337"/>
      <c r="I613" s="345"/>
      <c r="J613" s="337"/>
    </row>
    <row r="614" spans="2:10" x14ac:dyDescent="0.35">
      <c r="B614"/>
      <c r="C614" s="21"/>
      <c r="D614" s="21"/>
      <c r="E614" s="345"/>
      <c r="F614" s="20"/>
      <c r="G614" s="135"/>
      <c r="H614" s="337"/>
      <c r="I614" s="345"/>
      <c r="J614" s="337"/>
    </row>
    <row r="615" spans="2:10" x14ac:dyDescent="0.35">
      <c r="B615"/>
      <c r="C615" s="21"/>
      <c r="D615" s="21"/>
      <c r="E615" s="345"/>
      <c r="F615" s="20"/>
      <c r="G615" s="135"/>
      <c r="H615" s="337"/>
      <c r="I615" s="345"/>
      <c r="J615" s="337"/>
    </row>
    <row r="616" spans="2:10" x14ac:dyDescent="0.35">
      <c r="B616"/>
      <c r="C616" s="21"/>
      <c r="D616" s="21"/>
      <c r="E616" s="345"/>
      <c r="F616" s="20"/>
      <c r="G616" s="135"/>
      <c r="H616" s="337"/>
      <c r="I616" s="345"/>
      <c r="J616" s="337"/>
    </row>
    <row r="617" spans="2:10" x14ac:dyDescent="0.35">
      <c r="B617"/>
      <c r="C617" s="21"/>
      <c r="D617" s="21"/>
      <c r="E617" s="345"/>
      <c r="F617" s="20"/>
      <c r="G617" s="135"/>
      <c r="H617" s="337"/>
      <c r="I617" s="345"/>
      <c r="J617" s="337"/>
    </row>
    <row r="618" spans="2:10" x14ac:dyDescent="0.35">
      <c r="B618"/>
      <c r="C618" s="21"/>
      <c r="D618" s="21"/>
      <c r="E618" s="345"/>
      <c r="F618" s="20"/>
      <c r="G618" s="135"/>
      <c r="H618" s="337"/>
      <c r="I618" s="345"/>
      <c r="J618" s="337"/>
    </row>
    <row r="619" spans="2:10" x14ac:dyDescent="0.35">
      <c r="B619"/>
      <c r="C619" s="21"/>
      <c r="D619" s="21"/>
      <c r="E619" s="345"/>
      <c r="F619" s="20"/>
      <c r="G619" s="135"/>
      <c r="H619" s="337"/>
      <c r="I619" s="345"/>
      <c r="J619" s="337"/>
    </row>
    <row r="620" spans="2:10" x14ac:dyDescent="0.35">
      <c r="B620"/>
      <c r="C620" s="21"/>
      <c r="D620" s="21"/>
      <c r="E620" s="345"/>
      <c r="F620" s="20"/>
      <c r="G620" s="135"/>
      <c r="H620" s="337"/>
      <c r="I620" s="345"/>
      <c r="J620" s="337"/>
    </row>
    <row r="621" spans="2:10" x14ac:dyDescent="0.35">
      <c r="B621"/>
      <c r="C621" s="21"/>
      <c r="D621" s="21"/>
      <c r="E621" s="345"/>
      <c r="F621" s="20"/>
      <c r="G621" s="135"/>
      <c r="H621" s="337"/>
      <c r="I621" s="345"/>
      <c r="J621" s="337"/>
    </row>
    <row r="622" spans="2:10" x14ac:dyDescent="0.35">
      <c r="B622"/>
      <c r="C622" s="21"/>
      <c r="D622" s="21"/>
      <c r="E622" s="345"/>
      <c r="F622" s="20"/>
      <c r="G622" s="135"/>
      <c r="H622" s="337"/>
      <c r="I622" s="345"/>
      <c r="J622" s="337"/>
    </row>
    <row r="623" spans="2:10" x14ac:dyDescent="0.35">
      <c r="B623"/>
      <c r="C623" s="21"/>
      <c r="D623" s="21"/>
      <c r="E623" s="345"/>
      <c r="F623" s="20"/>
      <c r="G623" s="135"/>
      <c r="H623" s="337"/>
      <c r="I623" s="345"/>
      <c r="J623" s="337"/>
    </row>
    <row r="624" spans="2:10" x14ac:dyDescent="0.35">
      <c r="B624"/>
      <c r="C624" s="21"/>
      <c r="D624" s="21"/>
      <c r="E624" s="345"/>
      <c r="F624" s="20"/>
      <c r="G624" s="135"/>
      <c r="H624" s="337"/>
      <c r="I624" s="345"/>
      <c r="J624" s="337"/>
    </row>
    <row r="625" spans="2:10" x14ac:dyDescent="0.35">
      <c r="B625"/>
      <c r="C625" s="21"/>
      <c r="D625" s="21"/>
      <c r="E625" s="345"/>
      <c r="F625" s="20"/>
      <c r="G625" s="135"/>
      <c r="H625" s="337"/>
      <c r="I625" s="345"/>
      <c r="J625" s="337"/>
    </row>
    <row r="626" spans="2:10" x14ac:dyDescent="0.35">
      <c r="B626"/>
      <c r="C626" s="21"/>
      <c r="D626" s="21"/>
      <c r="E626" s="345"/>
      <c r="F626" s="20"/>
      <c r="G626" s="135"/>
      <c r="H626" s="337"/>
      <c r="I626" s="345"/>
      <c r="J626" s="337"/>
    </row>
    <row r="627" spans="2:10" x14ac:dyDescent="0.35">
      <c r="B627"/>
      <c r="C627" s="21"/>
      <c r="D627" s="21"/>
      <c r="E627" s="345"/>
      <c r="F627" s="20"/>
      <c r="G627" s="135"/>
      <c r="H627" s="337"/>
      <c r="I627" s="345"/>
      <c r="J627" s="337"/>
    </row>
    <row r="628" spans="2:10" x14ac:dyDescent="0.35">
      <c r="B628"/>
      <c r="C628" s="21"/>
      <c r="D628" s="21"/>
      <c r="E628" s="345"/>
      <c r="F628" s="20"/>
      <c r="G628" s="135"/>
      <c r="H628" s="337"/>
      <c r="I628" s="345"/>
      <c r="J628" s="337"/>
    </row>
    <row r="629" spans="2:10" x14ac:dyDescent="0.35">
      <c r="B629"/>
      <c r="C629" s="21"/>
      <c r="D629" s="21"/>
      <c r="E629" s="345"/>
      <c r="F629" s="20"/>
      <c r="G629" s="135"/>
      <c r="H629" s="337"/>
      <c r="I629" s="345"/>
      <c r="J629" s="337"/>
    </row>
    <row r="630" spans="2:10" x14ac:dyDescent="0.35">
      <c r="B630"/>
      <c r="C630" s="21"/>
      <c r="D630" s="21"/>
      <c r="E630" s="345"/>
      <c r="F630" s="20"/>
      <c r="G630" s="135"/>
      <c r="H630" s="337"/>
      <c r="I630" s="345"/>
      <c r="J630" s="337"/>
    </row>
    <row r="631" spans="2:10" x14ac:dyDescent="0.35">
      <c r="B631"/>
      <c r="C631" s="21"/>
      <c r="D631" s="21"/>
      <c r="E631" s="345"/>
      <c r="F631" s="20"/>
      <c r="G631" s="135"/>
      <c r="H631" s="337"/>
      <c r="I631" s="345"/>
      <c r="J631" s="337"/>
    </row>
    <row r="632" spans="2:10" x14ac:dyDescent="0.35">
      <c r="B632"/>
      <c r="C632" s="21"/>
      <c r="D632" s="21"/>
      <c r="E632" s="345"/>
      <c r="F632" s="20"/>
      <c r="G632" s="135"/>
      <c r="H632" s="337"/>
      <c r="I632" s="345"/>
      <c r="J632" s="337"/>
    </row>
    <row r="633" spans="2:10" x14ac:dyDescent="0.35">
      <c r="B633"/>
      <c r="C633" s="21"/>
      <c r="D633" s="21"/>
      <c r="E633" s="345"/>
      <c r="F633" s="20"/>
      <c r="G633" s="135"/>
      <c r="H633" s="337"/>
      <c r="I633" s="345"/>
      <c r="J633" s="337"/>
    </row>
    <row r="634" spans="2:10" x14ac:dyDescent="0.35">
      <c r="B634"/>
      <c r="C634" s="21"/>
      <c r="D634" s="21"/>
      <c r="E634" s="345"/>
      <c r="F634" s="20"/>
      <c r="G634" s="135"/>
      <c r="H634" s="337"/>
      <c r="I634" s="345"/>
      <c r="J634" s="337"/>
    </row>
    <row r="635" spans="2:10" x14ac:dyDescent="0.35">
      <c r="B635"/>
      <c r="C635" s="21"/>
      <c r="D635" s="21"/>
      <c r="E635" s="345"/>
      <c r="F635" s="20"/>
      <c r="G635" s="135"/>
      <c r="H635" s="337"/>
      <c r="I635" s="345"/>
      <c r="J635" s="337"/>
    </row>
    <row r="636" spans="2:10" x14ac:dyDescent="0.35">
      <c r="B636"/>
      <c r="C636" s="21"/>
      <c r="D636" s="21"/>
      <c r="E636" s="345"/>
      <c r="F636" s="20"/>
      <c r="G636" s="135"/>
      <c r="H636" s="337"/>
      <c r="I636" s="345"/>
      <c r="J636" s="337"/>
    </row>
    <row r="637" spans="2:10" x14ac:dyDescent="0.35">
      <c r="B637"/>
      <c r="C637" s="21"/>
      <c r="D637" s="21"/>
      <c r="E637" s="345"/>
      <c r="F637" s="20"/>
      <c r="G637" s="135"/>
      <c r="H637" s="337"/>
      <c r="I637" s="345"/>
      <c r="J637" s="337"/>
    </row>
    <row r="638" spans="2:10" x14ac:dyDescent="0.35">
      <c r="B638"/>
      <c r="C638" s="21"/>
      <c r="D638" s="21"/>
      <c r="E638" s="345"/>
      <c r="F638" s="20"/>
      <c r="G638" s="135"/>
      <c r="H638" s="337"/>
      <c r="I638" s="345"/>
      <c r="J638" s="337"/>
    </row>
    <row r="639" spans="2:10" x14ac:dyDescent="0.35">
      <c r="B639"/>
      <c r="C639" s="21"/>
      <c r="D639" s="21"/>
      <c r="E639" s="345"/>
      <c r="F639" s="20"/>
      <c r="G639" s="135"/>
      <c r="H639" s="337"/>
      <c r="I639" s="345"/>
      <c r="J639" s="337"/>
    </row>
    <row r="640" spans="2:10" x14ac:dyDescent="0.35">
      <c r="B640"/>
      <c r="C640" s="21"/>
      <c r="D640" s="21"/>
      <c r="E640" s="345"/>
      <c r="F640" s="20"/>
      <c r="G640" s="135"/>
      <c r="H640" s="337"/>
      <c r="I640" s="345"/>
      <c r="J640" s="337"/>
    </row>
    <row r="641" spans="2:10" x14ac:dyDescent="0.35">
      <c r="B641"/>
      <c r="C641" s="21"/>
      <c r="D641" s="21"/>
      <c r="E641" s="345"/>
      <c r="F641" s="20"/>
      <c r="G641" s="135"/>
      <c r="H641" s="337"/>
      <c r="I641" s="345"/>
      <c r="J641" s="337"/>
    </row>
    <row r="642" spans="2:10" x14ac:dyDescent="0.35">
      <c r="B642"/>
      <c r="C642" s="21"/>
      <c r="D642" s="21"/>
      <c r="E642" s="345"/>
      <c r="F642" s="20"/>
      <c r="G642" s="135"/>
      <c r="H642" s="337"/>
      <c r="I642" s="345"/>
      <c r="J642" s="337"/>
    </row>
    <row r="643" spans="2:10" x14ac:dyDescent="0.35">
      <c r="B643"/>
      <c r="C643" s="21"/>
      <c r="D643" s="21"/>
      <c r="E643" s="345"/>
      <c r="F643" s="20"/>
      <c r="G643" s="135"/>
      <c r="H643" s="337"/>
      <c r="I643" s="345"/>
      <c r="J643" s="337"/>
    </row>
    <row r="644" spans="2:10" x14ac:dyDescent="0.35">
      <c r="B644"/>
      <c r="C644" s="21"/>
      <c r="D644" s="21"/>
      <c r="E644" s="345"/>
      <c r="F644" s="20"/>
      <c r="G644" s="135"/>
      <c r="H644" s="337"/>
      <c r="I644" s="345"/>
      <c r="J644" s="337"/>
    </row>
    <row r="645" spans="2:10" x14ac:dyDescent="0.35">
      <c r="B645"/>
      <c r="C645" s="21"/>
      <c r="D645" s="21"/>
      <c r="E645" s="345"/>
      <c r="F645" s="20"/>
      <c r="G645" s="135"/>
      <c r="H645" s="337"/>
      <c r="I645" s="345"/>
      <c r="J645" s="337"/>
    </row>
    <row r="646" spans="2:10" x14ac:dyDescent="0.35">
      <c r="B646"/>
      <c r="C646" s="21"/>
      <c r="D646" s="21"/>
      <c r="E646" s="345"/>
      <c r="F646" s="20"/>
      <c r="G646" s="135"/>
      <c r="H646" s="337"/>
      <c r="I646" s="345"/>
      <c r="J646" s="337"/>
    </row>
    <row r="647" spans="2:10" x14ac:dyDescent="0.35">
      <c r="B647"/>
      <c r="C647" s="21"/>
      <c r="D647" s="21"/>
      <c r="E647" s="345"/>
      <c r="F647" s="20"/>
      <c r="G647" s="135"/>
      <c r="H647" s="337"/>
      <c r="I647" s="345"/>
      <c r="J647" s="337"/>
    </row>
    <row r="648" spans="2:10" x14ac:dyDescent="0.35">
      <c r="B648"/>
      <c r="C648" s="21"/>
      <c r="D648" s="21"/>
      <c r="E648" s="345"/>
      <c r="F648" s="20"/>
      <c r="G648" s="135"/>
      <c r="H648" s="337"/>
      <c r="I648" s="345"/>
      <c r="J648" s="337"/>
    </row>
    <row r="649" spans="2:10" x14ac:dyDescent="0.35">
      <c r="B649"/>
      <c r="C649" s="21"/>
      <c r="D649" s="21"/>
      <c r="E649" s="345"/>
      <c r="F649" s="20"/>
      <c r="G649" s="135"/>
      <c r="H649" s="337"/>
      <c r="I649" s="345"/>
      <c r="J649" s="337"/>
    </row>
    <row r="650" spans="2:10" x14ac:dyDescent="0.35">
      <c r="B650"/>
      <c r="C650" s="21"/>
      <c r="D650" s="21"/>
      <c r="E650" s="345"/>
      <c r="F650" s="20"/>
      <c r="G650" s="135"/>
      <c r="H650" s="337"/>
      <c r="I650" s="345"/>
      <c r="J650" s="337"/>
    </row>
    <row r="651" spans="2:10" x14ac:dyDescent="0.35">
      <c r="B651"/>
      <c r="C651" s="21"/>
      <c r="D651" s="21"/>
      <c r="E651" s="345"/>
      <c r="F651" s="20"/>
      <c r="G651" s="135"/>
      <c r="H651" s="337"/>
      <c r="I651" s="345"/>
      <c r="J651" s="337"/>
    </row>
    <row r="652" spans="2:10" x14ac:dyDescent="0.35">
      <c r="B652"/>
      <c r="C652" s="21"/>
      <c r="D652" s="21"/>
      <c r="E652" s="345"/>
      <c r="F652" s="20"/>
      <c r="G652" s="135"/>
      <c r="H652" s="337"/>
      <c r="I652" s="345"/>
      <c r="J652" s="337"/>
    </row>
    <row r="653" spans="2:10" x14ac:dyDescent="0.35">
      <c r="B653"/>
      <c r="C653" s="21"/>
      <c r="D653" s="21"/>
      <c r="E653" s="345"/>
      <c r="F653" s="20"/>
      <c r="G653" s="135"/>
      <c r="H653" s="337"/>
      <c r="I653" s="345"/>
      <c r="J653" s="337"/>
    </row>
    <row r="654" spans="2:10" x14ac:dyDescent="0.35">
      <c r="B654"/>
      <c r="C654" s="21"/>
      <c r="D654" s="21"/>
      <c r="E654" s="345"/>
      <c r="F654" s="20"/>
      <c r="G654" s="135"/>
      <c r="H654" s="337"/>
      <c r="I654" s="345"/>
      <c r="J654" s="337"/>
    </row>
    <row r="655" spans="2:10" x14ac:dyDescent="0.35">
      <c r="B655"/>
      <c r="C655" s="21"/>
      <c r="D655" s="21"/>
      <c r="E655" s="345"/>
      <c r="F655" s="20"/>
      <c r="G655" s="135"/>
      <c r="H655" s="337"/>
      <c r="I655" s="345"/>
      <c r="J655" s="337"/>
    </row>
    <row r="656" spans="2:10" x14ac:dyDescent="0.35">
      <c r="B656"/>
      <c r="C656" s="21"/>
      <c r="D656" s="21"/>
      <c r="E656" s="345"/>
      <c r="F656" s="20"/>
      <c r="G656" s="135"/>
      <c r="H656" s="337"/>
      <c r="I656" s="345"/>
      <c r="J656" s="337"/>
    </row>
    <row r="657" spans="2:10" x14ac:dyDescent="0.35">
      <c r="B657"/>
      <c r="C657" s="21"/>
      <c r="D657" s="21"/>
      <c r="E657" s="345"/>
      <c r="F657" s="20"/>
      <c r="G657" s="135"/>
      <c r="H657" s="337"/>
      <c r="I657" s="345"/>
      <c r="J657" s="337"/>
    </row>
    <row r="658" spans="2:10" x14ac:dyDescent="0.35">
      <c r="B658"/>
      <c r="C658" s="21"/>
      <c r="D658" s="21"/>
      <c r="E658" s="345"/>
      <c r="F658" s="20"/>
      <c r="G658" s="135"/>
      <c r="H658" s="337"/>
      <c r="I658" s="345"/>
      <c r="J658" s="337"/>
    </row>
    <row r="659" spans="2:10" x14ac:dyDescent="0.35">
      <c r="B659"/>
      <c r="C659" s="21"/>
      <c r="D659" s="21"/>
      <c r="E659" s="345"/>
      <c r="F659" s="20"/>
      <c r="G659" s="135"/>
      <c r="H659" s="337"/>
      <c r="I659" s="345"/>
      <c r="J659" s="337"/>
    </row>
    <row r="660" spans="2:10" x14ac:dyDescent="0.35">
      <c r="B660"/>
      <c r="C660" s="21"/>
      <c r="D660" s="21"/>
      <c r="E660" s="345"/>
      <c r="F660" s="20"/>
      <c r="G660" s="135"/>
      <c r="H660" s="337"/>
      <c r="I660" s="345"/>
      <c r="J660" s="337"/>
    </row>
    <row r="661" spans="2:10" x14ac:dyDescent="0.35">
      <c r="B661"/>
      <c r="C661" s="21"/>
      <c r="D661" s="21"/>
      <c r="E661" s="345"/>
      <c r="F661" s="20"/>
      <c r="G661" s="135"/>
      <c r="H661" s="337"/>
      <c r="I661" s="345"/>
      <c r="J661" s="337"/>
    </row>
    <row r="662" spans="2:10" x14ac:dyDescent="0.35">
      <c r="B662"/>
      <c r="C662" s="21"/>
      <c r="D662" s="21"/>
      <c r="E662" s="345"/>
      <c r="F662" s="20"/>
      <c r="G662" s="135"/>
      <c r="H662" s="337"/>
      <c r="I662" s="345"/>
      <c r="J662" s="337"/>
    </row>
    <row r="663" spans="2:10" x14ac:dyDescent="0.35">
      <c r="B663"/>
      <c r="C663" s="21"/>
      <c r="D663" s="21"/>
      <c r="E663" s="345"/>
      <c r="F663" s="20"/>
      <c r="G663" s="135"/>
      <c r="H663" s="337"/>
      <c r="I663" s="345"/>
      <c r="J663" s="337"/>
    </row>
    <row r="664" spans="2:10" x14ac:dyDescent="0.35">
      <c r="B664"/>
      <c r="C664" s="21"/>
      <c r="D664" s="21"/>
      <c r="E664" s="345"/>
      <c r="F664" s="20"/>
      <c r="G664" s="135"/>
      <c r="H664" s="337"/>
      <c r="I664" s="345"/>
      <c r="J664" s="337"/>
    </row>
    <row r="665" spans="2:10" x14ac:dyDescent="0.35">
      <c r="B665"/>
      <c r="C665" s="21"/>
      <c r="D665" s="21"/>
      <c r="E665" s="345"/>
      <c r="F665" s="20"/>
      <c r="G665" s="135"/>
      <c r="H665" s="337"/>
      <c r="I665" s="345"/>
      <c r="J665" s="337"/>
    </row>
    <row r="666" spans="2:10" x14ac:dyDescent="0.35">
      <c r="B666"/>
      <c r="C666" s="21"/>
      <c r="D666" s="21"/>
      <c r="E666" s="345"/>
      <c r="F666" s="20"/>
      <c r="G666" s="135"/>
      <c r="H666" s="337"/>
      <c r="I666" s="345"/>
      <c r="J666" s="337"/>
    </row>
    <row r="667" spans="2:10" x14ac:dyDescent="0.35">
      <c r="B667"/>
      <c r="C667" s="21"/>
      <c r="D667" s="21"/>
      <c r="E667" s="345"/>
      <c r="F667" s="20"/>
      <c r="G667" s="135"/>
      <c r="H667" s="337"/>
      <c r="I667" s="345"/>
      <c r="J667" s="337"/>
    </row>
    <row r="668" spans="2:10" x14ac:dyDescent="0.35">
      <c r="B668"/>
      <c r="C668" s="21"/>
      <c r="D668" s="21"/>
      <c r="E668" s="345"/>
      <c r="F668" s="20"/>
      <c r="G668" s="135"/>
      <c r="H668" s="337"/>
      <c r="I668" s="345"/>
      <c r="J668" s="337"/>
    </row>
    <row r="669" spans="2:10" x14ac:dyDescent="0.35">
      <c r="B669"/>
      <c r="C669" s="21"/>
      <c r="D669" s="21"/>
      <c r="E669" s="345"/>
      <c r="F669" s="20"/>
      <c r="G669" s="135"/>
      <c r="H669" s="337"/>
      <c r="I669" s="345"/>
      <c r="J669" s="337"/>
    </row>
    <row r="670" spans="2:10" x14ac:dyDescent="0.35">
      <c r="B670"/>
      <c r="C670" s="21"/>
      <c r="D670" s="21"/>
      <c r="E670" s="345"/>
      <c r="F670" s="20"/>
      <c r="G670" s="135"/>
      <c r="H670" s="337"/>
      <c r="I670" s="345"/>
      <c r="J670" s="337"/>
    </row>
    <row r="671" spans="2:10" x14ac:dyDescent="0.35">
      <c r="B671"/>
      <c r="C671" s="21"/>
      <c r="D671" s="21"/>
      <c r="E671" s="345"/>
      <c r="F671" s="20"/>
      <c r="G671" s="135"/>
      <c r="H671" s="337"/>
      <c r="I671" s="345"/>
      <c r="J671" s="337"/>
    </row>
    <row r="672" spans="2:10" x14ac:dyDescent="0.35">
      <c r="B672"/>
      <c r="C672" s="21"/>
      <c r="D672" s="21"/>
      <c r="E672" s="345"/>
      <c r="F672" s="20"/>
      <c r="G672" s="135"/>
      <c r="H672" s="337"/>
      <c r="I672" s="345"/>
      <c r="J672" s="337"/>
    </row>
    <row r="673" spans="2:10" x14ac:dyDescent="0.35">
      <c r="B673"/>
      <c r="C673" s="21"/>
      <c r="D673" s="21"/>
      <c r="E673" s="345"/>
      <c r="F673" s="20"/>
      <c r="G673" s="135"/>
      <c r="H673" s="337"/>
      <c r="I673" s="345"/>
      <c r="J673" s="337"/>
    </row>
    <row r="674" spans="2:10" x14ac:dyDescent="0.35">
      <c r="B674"/>
      <c r="C674" s="21"/>
      <c r="D674" s="21"/>
      <c r="E674" s="345"/>
      <c r="F674" s="20"/>
      <c r="G674" s="135"/>
      <c r="H674" s="337"/>
      <c r="I674" s="345"/>
      <c r="J674" s="337"/>
    </row>
    <row r="675" spans="2:10" x14ac:dyDescent="0.35">
      <c r="B675"/>
      <c r="C675" s="21"/>
      <c r="D675" s="21"/>
      <c r="E675" s="345"/>
      <c r="F675" s="20"/>
      <c r="G675" s="135"/>
      <c r="H675" s="337"/>
      <c r="I675" s="345"/>
      <c r="J675" s="337"/>
    </row>
    <row r="676" spans="2:10" x14ac:dyDescent="0.35">
      <c r="B676"/>
      <c r="C676" s="21"/>
      <c r="D676" s="21"/>
      <c r="E676" s="345"/>
      <c r="F676" s="20"/>
      <c r="G676" s="135"/>
      <c r="H676" s="337"/>
      <c r="I676" s="345"/>
      <c r="J676" s="337"/>
    </row>
    <row r="677" spans="2:10" x14ac:dyDescent="0.35">
      <c r="B677"/>
      <c r="C677" s="21"/>
      <c r="D677" s="21"/>
      <c r="E677" s="345"/>
      <c r="F677" s="20"/>
      <c r="G677" s="135"/>
      <c r="H677" s="337"/>
      <c r="I677" s="345"/>
      <c r="J677" s="337"/>
    </row>
    <row r="678" spans="2:10" x14ac:dyDescent="0.35">
      <c r="B678"/>
      <c r="C678" s="21"/>
      <c r="D678" s="21"/>
      <c r="E678" s="345"/>
      <c r="F678" s="20"/>
      <c r="G678" s="135"/>
      <c r="H678" s="337"/>
      <c r="I678" s="345"/>
      <c r="J678" s="337"/>
    </row>
    <row r="679" spans="2:10" x14ac:dyDescent="0.35">
      <c r="B679"/>
      <c r="C679" s="21"/>
      <c r="D679" s="21"/>
      <c r="E679" s="345"/>
      <c r="F679" s="20"/>
      <c r="G679" s="135"/>
      <c r="H679" s="337"/>
      <c r="I679" s="345"/>
      <c r="J679" s="337"/>
    </row>
    <row r="680" spans="2:10" x14ac:dyDescent="0.35">
      <c r="B680"/>
      <c r="C680" s="21"/>
      <c r="D680" s="21"/>
      <c r="E680" s="345"/>
      <c r="F680" s="20"/>
      <c r="G680" s="135"/>
      <c r="H680" s="337"/>
      <c r="I680" s="345"/>
      <c r="J680" s="337"/>
    </row>
    <row r="681" spans="2:10" x14ac:dyDescent="0.35">
      <c r="B681"/>
      <c r="C681" s="21"/>
      <c r="D681" s="21"/>
      <c r="E681" s="345"/>
      <c r="F681" s="20"/>
      <c r="G681" s="135"/>
      <c r="H681" s="337"/>
      <c r="I681" s="345"/>
      <c r="J681" s="337"/>
    </row>
    <row r="682" spans="2:10" x14ac:dyDescent="0.35">
      <c r="B682"/>
      <c r="C682" s="21"/>
      <c r="D682" s="21"/>
      <c r="E682" s="345"/>
      <c r="F682" s="20"/>
      <c r="G682" s="135"/>
      <c r="H682" s="337"/>
      <c r="I682" s="345"/>
      <c r="J682" s="337"/>
    </row>
    <row r="683" spans="2:10" x14ac:dyDescent="0.35">
      <c r="B683"/>
      <c r="C683" s="21"/>
      <c r="D683" s="21"/>
      <c r="E683" s="345"/>
      <c r="F683" s="20"/>
      <c r="G683" s="135"/>
      <c r="H683" s="337"/>
      <c r="I683" s="345"/>
      <c r="J683" s="337"/>
    </row>
    <row r="684" spans="2:10" x14ac:dyDescent="0.35">
      <c r="B684"/>
      <c r="C684" s="21"/>
      <c r="D684" s="21"/>
      <c r="E684" s="345"/>
      <c r="F684" s="20"/>
      <c r="G684" s="135"/>
      <c r="H684" s="337"/>
      <c r="I684" s="345"/>
      <c r="J684" s="337"/>
    </row>
    <row r="685" spans="2:10" x14ac:dyDescent="0.35">
      <c r="B685"/>
      <c r="C685" s="21"/>
      <c r="D685" s="21"/>
      <c r="E685" s="345"/>
      <c r="F685" s="20"/>
      <c r="G685" s="135"/>
      <c r="H685" s="337"/>
      <c r="I685" s="345"/>
      <c r="J685" s="337"/>
    </row>
    <row r="686" spans="2:10" x14ac:dyDescent="0.35">
      <c r="B686"/>
      <c r="C686" s="21"/>
      <c r="D686" s="21"/>
      <c r="E686" s="345"/>
      <c r="F686" s="20"/>
      <c r="G686" s="135"/>
      <c r="H686" s="337"/>
      <c r="I686" s="345"/>
      <c r="J686" s="337"/>
    </row>
    <row r="687" spans="2:10" x14ac:dyDescent="0.35">
      <c r="B687"/>
      <c r="C687" s="21"/>
      <c r="D687" s="21"/>
      <c r="E687" s="345"/>
      <c r="F687" s="20"/>
      <c r="G687" s="135"/>
      <c r="H687" s="337"/>
      <c r="I687" s="345"/>
      <c r="J687" s="337"/>
    </row>
    <row r="688" spans="2:10" x14ac:dyDescent="0.35">
      <c r="B688"/>
      <c r="C688" s="21"/>
      <c r="D688" s="21"/>
      <c r="E688" s="345"/>
      <c r="F688" s="20"/>
      <c r="G688" s="135"/>
      <c r="H688" s="337"/>
      <c r="I688" s="345"/>
      <c r="J688" s="337"/>
    </row>
    <row r="689" spans="2:10" x14ac:dyDescent="0.35">
      <c r="B689"/>
      <c r="C689" s="21"/>
      <c r="D689" s="21"/>
      <c r="E689" s="345"/>
      <c r="F689" s="20"/>
      <c r="G689" s="135"/>
      <c r="H689" s="337"/>
      <c r="I689" s="345"/>
      <c r="J689" s="337"/>
    </row>
    <row r="690" spans="2:10" x14ac:dyDescent="0.35">
      <c r="B690"/>
      <c r="C690" s="21"/>
      <c r="D690" s="21"/>
      <c r="E690" s="345"/>
      <c r="F690" s="20"/>
      <c r="G690" s="135"/>
      <c r="H690" s="337"/>
      <c r="I690" s="345"/>
      <c r="J690" s="337"/>
    </row>
    <row r="691" spans="2:10" x14ac:dyDescent="0.35">
      <c r="B691"/>
      <c r="C691" s="21"/>
      <c r="D691" s="21"/>
      <c r="E691" s="345"/>
      <c r="F691" s="20"/>
      <c r="G691" s="135"/>
      <c r="H691" s="337"/>
      <c r="I691" s="345"/>
      <c r="J691" s="337"/>
    </row>
    <row r="692" spans="2:10" x14ac:dyDescent="0.35">
      <c r="B692"/>
      <c r="C692" s="21"/>
      <c r="D692" s="21"/>
      <c r="E692" s="345"/>
      <c r="F692" s="20"/>
      <c r="G692" s="135"/>
      <c r="H692" s="337"/>
      <c r="I692" s="345"/>
      <c r="J692" s="337"/>
    </row>
    <row r="693" spans="2:10" x14ac:dyDescent="0.35">
      <c r="B693"/>
      <c r="C693" s="21"/>
      <c r="D693" s="21"/>
      <c r="E693" s="345"/>
      <c r="F693" s="20"/>
      <c r="G693" s="135"/>
      <c r="H693" s="337"/>
      <c r="I693" s="345"/>
      <c r="J693" s="337"/>
    </row>
    <row r="694" spans="2:10" x14ac:dyDescent="0.35">
      <c r="B694"/>
      <c r="C694" s="21"/>
      <c r="D694" s="21"/>
      <c r="E694" s="345"/>
      <c r="F694" s="20"/>
      <c r="G694" s="135"/>
      <c r="H694" s="337"/>
      <c r="I694" s="345"/>
      <c r="J694" s="337"/>
    </row>
    <row r="695" spans="2:10" x14ac:dyDescent="0.35">
      <c r="B695"/>
      <c r="C695" s="21"/>
      <c r="D695" s="21"/>
      <c r="E695" s="345"/>
      <c r="F695" s="20"/>
      <c r="G695" s="135"/>
      <c r="H695" s="337"/>
      <c r="I695" s="345"/>
      <c r="J695" s="337"/>
    </row>
    <row r="696" spans="2:10" x14ac:dyDescent="0.35">
      <c r="B696"/>
      <c r="C696" s="21"/>
      <c r="D696" s="21"/>
      <c r="E696" s="345"/>
      <c r="F696" s="20"/>
      <c r="G696" s="135"/>
      <c r="H696" s="337"/>
      <c r="I696" s="345"/>
      <c r="J696" s="337"/>
    </row>
    <row r="697" spans="2:10" x14ac:dyDescent="0.35">
      <c r="B697"/>
      <c r="C697" s="21"/>
      <c r="D697" s="21"/>
      <c r="E697" s="345"/>
      <c r="F697" s="20"/>
      <c r="G697" s="135"/>
      <c r="H697" s="337"/>
      <c r="I697" s="345"/>
      <c r="J697" s="337"/>
    </row>
    <row r="698" spans="2:10" x14ac:dyDescent="0.35">
      <c r="B698"/>
      <c r="C698" s="21"/>
      <c r="D698" s="21"/>
      <c r="E698" s="345"/>
      <c r="F698" s="20"/>
      <c r="G698" s="135"/>
      <c r="H698" s="337"/>
      <c r="I698" s="345"/>
      <c r="J698" s="337"/>
    </row>
    <row r="699" spans="2:10" x14ac:dyDescent="0.35">
      <c r="B699"/>
      <c r="C699" s="21"/>
      <c r="D699" s="21"/>
      <c r="E699" s="345"/>
      <c r="F699" s="20"/>
      <c r="G699" s="135"/>
      <c r="H699" s="337"/>
      <c r="I699" s="345"/>
      <c r="J699" s="337"/>
    </row>
    <row r="700" spans="2:10" x14ac:dyDescent="0.35">
      <c r="B700"/>
      <c r="C700" s="21"/>
      <c r="D700" s="21"/>
      <c r="E700" s="345"/>
      <c r="F700" s="20"/>
      <c r="G700" s="135"/>
      <c r="H700" s="337"/>
      <c r="I700" s="345"/>
      <c r="J700" s="337"/>
    </row>
    <row r="701" spans="2:10" x14ac:dyDescent="0.35">
      <c r="B701"/>
      <c r="C701" s="21"/>
      <c r="D701" s="21"/>
      <c r="E701" s="345"/>
      <c r="F701" s="20"/>
      <c r="G701" s="135"/>
      <c r="H701" s="337"/>
      <c r="I701" s="345"/>
      <c r="J701" s="337"/>
    </row>
    <row r="702" spans="2:10" x14ac:dyDescent="0.35">
      <c r="B702"/>
      <c r="C702" s="21"/>
      <c r="D702" s="21"/>
      <c r="E702" s="345"/>
      <c r="F702" s="20"/>
      <c r="G702" s="135"/>
      <c r="H702" s="337"/>
      <c r="I702" s="345"/>
      <c r="J702" s="337"/>
    </row>
    <row r="703" spans="2:10" x14ac:dyDescent="0.35">
      <c r="B703"/>
      <c r="C703" s="21"/>
      <c r="D703" s="21"/>
      <c r="E703" s="345"/>
      <c r="F703" s="20"/>
      <c r="G703" s="135"/>
      <c r="H703" s="337"/>
      <c r="I703" s="345"/>
      <c r="J703" s="337"/>
    </row>
    <row r="704" spans="2:10" x14ac:dyDescent="0.35">
      <c r="B704"/>
      <c r="C704" s="21"/>
      <c r="D704" s="21"/>
      <c r="E704" s="345"/>
      <c r="F704" s="20"/>
      <c r="G704" s="135"/>
      <c r="H704" s="337"/>
      <c r="I704" s="345"/>
      <c r="J704" s="337"/>
    </row>
    <row r="705" spans="2:10" x14ac:dyDescent="0.35">
      <c r="B705"/>
      <c r="C705" s="21"/>
      <c r="D705" s="21"/>
      <c r="E705" s="345"/>
      <c r="F705" s="20"/>
      <c r="G705" s="135"/>
      <c r="H705" s="337"/>
      <c r="I705" s="345"/>
      <c r="J705" s="337"/>
    </row>
    <row r="706" spans="2:10" x14ac:dyDescent="0.35">
      <c r="B706"/>
      <c r="C706" s="21"/>
      <c r="D706" s="21"/>
      <c r="E706" s="345"/>
      <c r="F706" s="20"/>
      <c r="G706" s="135"/>
      <c r="H706" s="337"/>
      <c r="I706" s="345"/>
      <c r="J706" s="337"/>
    </row>
    <row r="707" spans="2:10" x14ac:dyDescent="0.35">
      <c r="B707"/>
      <c r="C707" s="21"/>
      <c r="D707" s="21"/>
      <c r="E707" s="345"/>
      <c r="F707" s="20"/>
      <c r="G707" s="135"/>
      <c r="H707" s="337"/>
      <c r="I707" s="345"/>
      <c r="J707" s="337"/>
    </row>
    <row r="708" spans="2:10" x14ac:dyDescent="0.35">
      <c r="B708"/>
      <c r="C708" s="21"/>
      <c r="D708" s="21"/>
      <c r="E708" s="345"/>
      <c r="F708" s="20"/>
      <c r="G708" s="135"/>
      <c r="H708" s="337"/>
      <c r="I708" s="345"/>
      <c r="J708" s="337"/>
    </row>
    <row r="709" spans="2:10" x14ac:dyDescent="0.35">
      <c r="B709"/>
      <c r="C709" s="21"/>
      <c r="D709" s="21"/>
      <c r="E709" s="345"/>
      <c r="F709" s="20"/>
      <c r="G709" s="135"/>
      <c r="H709" s="337"/>
      <c r="I709" s="345"/>
      <c r="J709" s="337"/>
    </row>
    <row r="710" spans="2:10" x14ac:dyDescent="0.35">
      <c r="B710"/>
      <c r="C710" s="21"/>
      <c r="D710" s="21"/>
      <c r="E710" s="345"/>
      <c r="F710" s="20"/>
      <c r="G710" s="135"/>
      <c r="H710" s="337"/>
      <c r="I710" s="345"/>
      <c r="J710" s="337"/>
    </row>
    <row r="711" spans="2:10" x14ac:dyDescent="0.35">
      <c r="B711"/>
      <c r="C711" s="21"/>
      <c r="D711" s="21"/>
      <c r="E711" s="345"/>
      <c r="F711" s="20"/>
      <c r="G711" s="135"/>
      <c r="H711" s="337"/>
      <c r="I711" s="345"/>
      <c r="J711" s="337"/>
    </row>
    <row r="712" spans="2:10" x14ac:dyDescent="0.35">
      <c r="B712"/>
      <c r="C712" s="21"/>
      <c r="D712" s="21"/>
      <c r="E712" s="345"/>
      <c r="F712" s="20"/>
      <c r="G712" s="135"/>
      <c r="H712" s="337"/>
      <c r="I712" s="345"/>
      <c r="J712" s="337"/>
    </row>
    <row r="713" spans="2:10" x14ac:dyDescent="0.35">
      <c r="B713"/>
      <c r="C713" s="21"/>
      <c r="D713" s="21"/>
      <c r="E713" s="345"/>
      <c r="F713" s="20"/>
      <c r="G713" s="135"/>
      <c r="H713" s="337"/>
      <c r="I713" s="345"/>
      <c r="J713" s="337"/>
    </row>
    <row r="714" spans="2:10" x14ac:dyDescent="0.35">
      <c r="B714"/>
      <c r="C714" s="21"/>
      <c r="D714" s="21"/>
      <c r="E714" s="345"/>
      <c r="F714" s="20"/>
      <c r="G714" s="135"/>
      <c r="H714" s="337"/>
      <c r="I714" s="345"/>
      <c r="J714" s="337"/>
    </row>
    <row r="715" spans="2:10" x14ac:dyDescent="0.35">
      <c r="B715"/>
      <c r="C715" s="21"/>
      <c r="D715" s="21"/>
      <c r="E715" s="345"/>
      <c r="F715" s="20"/>
      <c r="G715" s="135"/>
      <c r="H715" s="337"/>
      <c r="I715" s="345"/>
      <c r="J715" s="337"/>
    </row>
    <row r="716" spans="2:10" x14ac:dyDescent="0.35">
      <c r="B716"/>
      <c r="C716" s="21"/>
      <c r="D716" s="21"/>
      <c r="E716" s="345"/>
      <c r="F716" s="20"/>
      <c r="G716" s="135"/>
      <c r="H716" s="337"/>
      <c r="I716" s="345"/>
      <c r="J716" s="337"/>
    </row>
    <row r="717" spans="2:10" x14ac:dyDescent="0.35">
      <c r="B717"/>
      <c r="C717" s="21"/>
      <c r="D717" s="21"/>
      <c r="E717" s="345"/>
      <c r="F717" s="20"/>
      <c r="G717" s="135"/>
      <c r="H717" s="337"/>
      <c r="I717" s="345"/>
      <c r="J717" s="337"/>
    </row>
    <row r="718" spans="2:10" x14ac:dyDescent="0.35">
      <c r="B718"/>
      <c r="C718" s="21"/>
      <c r="D718" s="21"/>
      <c r="E718" s="345"/>
      <c r="F718" s="20"/>
      <c r="G718" s="135"/>
      <c r="H718" s="337"/>
      <c r="I718" s="345"/>
      <c r="J718" s="337"/>
    </row>
    <row r="719" spans="2:10" x14ac:dyDescent="0.35">
      <c r="B719"/>
      <c r="C719" s="21"/>
      <c r="D719" s="21"/>
      <c r="E719" s="345"/>
      <c r="F719" s="20"/>
      <c r="G719" s="135"/>
      <c r="H719" s="337"/>
      <c r="I719" s="345"/>
      <c r="J719" s="337"/>
    </row>
    <row r="720" spans="2:10" x14ac:dyDescent="0.35">
      <c r="B720"/>
      <c r="C720" s="21"/>
      <c r="D720" s="21"/>
      <c r="E720" s="345"/>
      <c r="F720" s="20"/>
      <c r="G720" s="135"/>
      <c r="H720" s="337"/>
      <c r="I720" s="345"/>
      <c r="J720" s="337"/>
    </row>
    <row r="721" spans="2:10" x14ac:dyDescent="0.35">
      <c r="B721"/>
      <c r="C721" s="21"/>
      <c r="D721" s="21"/>
      <c r="E721" s="345"/>
      <c r="F721" s="20"/>
      <c r="G721" s="135"/>
      <c r="H721" s="337"/>
      <c r="I721" s="345"/>
      <c r="J721" s="337"/>
    </row>
    <row r="722" spans="2:10" x14ac:dyDescent="0.35">
      <c r="B722"/>
      <c r="C722" s="21"/>
      <c r="D722" s="21"/>
      <c r="E722" s="345"/>
      <c r="F722" s="20"/>
      <c r="G722" s="135"/>
      <c r="H722" s="337"/>
      <c r="I722" s="345"/>
      <c r="J722" s="337"/>
    </row>
    <row r="723" spans="2:10" x14ac:dyDescent="0.35">
      <c r="B723"/>
      <c r="C723" s="21"/>
      <c r="D723" s="21"/>
      <c r="E723" s="345"/>
      <c r="F723" s="20"/>
      <c r="G723" s="135"/>
      <c r="H723" s="337"/>
      <c r="I723" s="345"/>
      <c r="J723" s="337"/>
    </row>
    <row r="724" spans="2:10" x14ac:dyDescent="0.35">
      <c r="B724"/>
      <c r="C724" s="21"/>
      <c r="D724" s="21"/>
      <c r="E724" s="345"/>
      <c r="F724" s="20"/>
      <c r="G724" s="135"/>
      <c r="H724" s="337"/>
      <c r="I724" s="345"/>
      <c r="J724" s="337"/>
    </row>
    <row r="725" spans="2:10" x14ac:dyDescent="0.35">
      <c r="B725"/>
      <c r="C725" s="21"/>
      <c r="D725" s="21"/>
      <c r="E725" s="345"/>
      <c r="F725" s="20"/>
      <c r="G725" s="135"/>
      <c r="H725" s="337"/>
      <c r="I725" s="345"/>
      <c r="J725" s="337"/>
    </row>
    <row r="726" spans="2:10" x14ac:dyDescent="0.35">
      <c r="B726"/>
      <c r="C726" s="21"/>
      <c r="D726" s="21"/>
      <c r="E726" s="345"/>
      <c r="F726" s="20"/>
      <c r="G726" s="135"/>
      <c r="H726" s="337"/>
      <c r="I726" s="345"/>
      <c r="J726" s="337"/>
    </row>
    <row r="727" spans="2:10" x14ac:dyDescent="0.35">
      <c r="B727"/>
      <c r="C727" s="21"/>
      <c r="D727" s="21"/>
      <c r="E727" s="345"/>
      <c r="F727" s="20"/>
      <c r="G727" s="135"/>
      <c r="H727" s="337"/>
      <c r="I727" s="345"/>
      <c r="J727" s="337"/>
    </row>
    <row r="728" spans="2:10" x14ac:dyDescent="0.35">
      <c r="B728"/>
      <c r="C728" s="21"/>
      <c r="D728" s="21"/>
      <c r="E728" s="345"/>
      <c r="F728" s="20"/>
      <c r="G728" s="135"/>
      <c r="H728" s="337"/>
      <c r="I728" s="345"/>
      <c r="J728" s="337"/>
    </row>
    <row r="729" spans="2:10" x14ac:dyDescent="0.35">
      <c r="B729"/>
      <c r="C729" s="21"/>
      <c r="D729" s="21"/>
      <c r="E729" s="345"/>
      <c r="F729" s="20"/>
      <c r="G729" s="135"/>
      <c r="H729" s="337"/>
      <c r="I729" s="345"/>
      <c r="J729" s="337"/>
    </row>
    <row r="730" spans="2:10" x14ac:dyDescent="0.35">
      <c r="B730"/>
      <c r="C730" s="21"/>
      <c r="D730" s="21"/>
      <c r="E730" s="345"/>
      <c r="F730" s="20"/>
      <c r="G730" s="135"/>
      <c r="H730" s="337"/>
      <c r="I730" s="345"/>
      <c r="J730" s="337"/>
    </row>
    <row r="731" spans="2:10" x14ac:dyDescent="0.35">
      <c r="B731"/>
      <c r="C731" s="21"/>
      <c r="D731" s="21"/>
      <c r="E731" s="345"/>
      <c r="F731" s="20"/>
      <c r="G731" s="135"/>
      <c r="H731" s="337"/>
      <c r="I731" s="345"/>
      <c r="J731" s="337"/>
    </row>
    <row r="732" spans="2:10" x14ac:dyDescent="0.35">
      <c r="B732"/>
      <c r="C732" s="21"/>
      <c r="D732" s="21"/>
      <c r="E732" s="345"/>
      <c r="F732" s="20"/>
      <c r="G732" s="135"/>
      <c r="H732" s="337"/>
      <c r="I732" s="345"/>
      <c r="J732" s="337"/>
    </row>
    <row r="733" spans="2:10" x14ac:dyDescent="0.35">
      <c r="B733"/>
      <c r="C733" s="21"/>
      <c r="D733" s="21"/>
      <c r="E733" s="345"/>
      <c r="F733" s="20"/>
      <c r="G733" s="135"/>
      <c r="H733" s="337"/>
      <c r="I733" s="345"/>
      <c r="J733" s="337"/>
    </row>
    <row r="734" spans="2:10" x14ac:dyDescent="0.35">
      <c r="B734"/>
      <c r="C734" s="21"/>
      <c r="D734" s="21"/>
      <c r="E734" s="345"/>
      <c r="F734" s="20"/>
      <c r="G734" s="135"/>
      <c r="H734" s="337"/>
      <c r="I734" s="345"/>
      <c r="J734" s="337"/>
    </row>
    <row r="735" spans="2:10" x14ac:dyDescent="0.35">
      <c r="B735"/>
      <c r="C735" s="21"/>
      <c r="D735" s="21"/>
      <c r="E735" s="345"/>
      <c r="F735" s="20"/>
      <c r="G735" s="135"/>
      <c r="H735" s="337"/>
      <c r="I735" s="345"/>
      <c r="J735" s="337"/>
    </row>
    <row r="736" spans="2:10" x14ac:dyDescent="0.35">
      <c r="B736"/>
      <c r="C736" s="21"/>
      <c r="D736" s="21"/>
      <c r="E736" s="345"/>
      <c r="F736" s="20"/>
      <c r="G736" s="135"/>
      <c r="H736" s="337"/>
      <c r="I736" s="345"/>
      <c r="J736" s="337"/>
    </row>
    <row r="737" spans="2:10" x14ac:dyDescent="0.35">
      <c r="B737"/>
      <c r="C737" s="21"/>
      <c r="D737" s="21"/>
      <c r="E737" s="345"/>
      <c r="F737" s="20"/>
      <c r="G737" s="135"/>
      <c r="H737" s="337"/>
      <c r="I737" s="345"/>
      <c r="J737" s="337"/>
    </row>
    <row r="738" spans="2:10" x14ac:dyDescent="0.35">
      <c r="B738"/>
      <c r="C738" s="21"/>
      <c r="D738" s="21"/>
      <c r="E738" s="345"/>
      <c r="F738" s="20"/>
      <c r="G738" s="135"/>
      <c r="H738" s="337"/>
      <c r="I738" s="345"/>
      <c r="J738" s="337"/>
    </row>
    <row r="739" spans="2:10" x14ac:dyDescent="0.35">
      <c r="B739"/>
      <c r="C739" s="21"/>
      <c r="D739" s="21"/>
      <c r="E739" s="345"/>
      <c r="F739" s="20"/>
      <c r="G739" s="135"/>
      <c r="H739" s="337"/>
      <c r="I739" s="345"/>
      <c r="J739" s="337"/>
    </row>
    <row r="740" spans="2:10" x14ac:dyDescent="0.35">
      <c r="B740"/>
      <c r="C740" s="21"/>
      <c r="D740" s="21"/>
      <c r="E740" s="345"/>
      <c r="F740" s="20"/>
      <c r="G740" s="135"/>
      <c r="H740" s="337"/>
      <c r="I740" s="345"/>
      <c r="J740" s="337"/>
    </row>
    <row r="741" spans="2:10" x14ac:dyDescent="0.35">
      <c r="B741"/>
      <c r="C741" s="21"/>
      <c r="D741" s="21"/>
      <c r="E741" s="345"/>
      <c r="F741" s="20"/>
      <c r="G741" s="135"/>
      <c r="H741" s="337"/>
      <c r="I741" s="345"/>
      <c r="J741" s="337"/>
    </row>
    <row r="742" spans="2:10" x14ac:dyDescent="0.35">
      <c r="B742"/>
      <c r="C742" s="21"/>
      <c r="D742" s="21"/>
      <c r="E742" s="345"/>
      <c r="F742" s="20"/>
      <c r="G742" s="135"/>
      <c r="H742" s="337"/>
      <c r="I742" s="345"/>
      <c r="J742" s="337"/>
    </row>
    <row r="743" spans="2:10" x14ac:dyDescent="0.35">
      <c r="B743"/>
      <c r="C743" s="21"/>
      <c r="D743" s="21"/>
      <c r="E743" s="345"/>
      <c r="F743" s="20"/>
      <c r="G743" s="135"/>
      <c r="H743" s="337"/>
      <c r="I743" s="345"/>
      <c r="J743" s="337"/>
    </row>
    <row r="744" spans="2:10" x14ac:dyDescent="0.35">
      <c r="B744"/>
      <c r="C744" s="21"/>
      <c r="D744" s="21"/>
      <c r="E744" s="345"/>
      <c r="F744" s="20"/>
      <c r="G744" s="135"/>
      <c r="H744" s="337"/>
      <c r="I744" s="345"/>
      <c r="J744" s="337"/>
    </row>
    <row r="745" spans="2:10" x14ac:dyDescent="0.35">
      <c r="B745"/>
      <c r="C745" s="21"/>
      <c r="D745" s="21"/>
      <c r="E745" s="345"/>
      <c r="F745" s="20"/>
      <c r="G745" s="135"/>
      <c r="H745" s="337"/>
      <c r="I745" s="345"/>
      <c r="J745" s="337"/>
    </row>
    <row r="746" spans="2:10" x14ac:dyDescent="0.35">
      <c r="B746"/>
      <c r="C746" s="21"/>
      <c r="D746" s="21"/>
      <c r="E746" s="345"/>
      <c r="F746" s="20"/>
      <c r="G746" s="135"/>
      <c r="H746" s="337"/>
      <c r="I746" s="345"/>
      <c r="J746" s="337"/>
    </row>
    <row r="747" spans="2:10" x14ac:dyDescent="0.35">
      <c r="B747"/>
      <c r="C747" s="21"/>
      <c r="D747" s="21"/>
      <c r="E747" s="345"/>
      <c r="F747" s="20"/>
      <c r="G747" s="135"/>
      <c r="H747" s="337"/>
      <c r="I747" s="345"/>
      <c r="J747" s="337"/>
    </row>
    <row r="748" spans="2:10" x14ac:dyDescent="0.35">
      <c r="B748"/>
      <c r="C748" s="21"/>
      <c r="D748" s="21"/>
      <c r="E748" s="345"/>
      <c r="F748" s="20"/>
      <c r="G748" s="135"/>
      <c r="H748" s="337"/>
      <c r="I748" s="345"/>
      <c r="J748" s="337"/>
    </row>
    <row r="749" spans="2:10" x14ac:dyDescent="0.35">
      <c r="B749"/>
      <c r="C749" s="21"/>
      <c r="D749" s="21"/>
      <c r="E749" s="345"/>
      <c r="F749" s="20"/>
      <c r="G749" s="135"/>
      <c r="H749" s="337"/>
      <c r="I749" s="345"/>
      <c r="J749" s="337"/>
    </row>
    <row r="750" spans="2:10" x14ac:dyDescent="0.35">
      <c r="B750"/>
      <c r="C750" s="21"/>
      <c r="D750" s="21"/>
      <c r="E750" s="345"/>
      <c r="F750" s="20"/>
      <c r="G750" s="135"/>
      <c r="H750" s="337"/>
      <c r="I750" s="345"/>
      <c r="J750" s="337"/>
    </row>
    <row r="751" spans="2:10" x14ac:dyDescent="0.35">
      <c r="B751"/>
      <c r="C751" s="21"/>
      <c r="D751" s="21"/>
      <c r="E751" s="345"/>
      <c r="F751" s="20"/>
      <c r="G751" s="135"/>
      <c r="H751" s="337"/>
      <c r="I751" s="345"/>
      <c r="J751" s="337"/>
    </row>
    <row r="752" spans="2:10" x14ac:dyDescent="0.35">
      <c r="B752"/>
      <c r="C752" s="21"/>
      <c r="D752" s="21"/>
      <c r="E752" s="345"/>
      <c r="F752" s="20"/>
      <c r="G752" s="135"/>
      <c r="H752" s="337"/>
      <c r="I752" s="345"/>
      <c r="J752" s="337"/>
    </row>
    <row r="753" spans="2:10" x14ac:dyDescent="0.35">
      <c r="B753"/>
      <c r="C753" s="21"/>
      <c r="D753" s="21"/>
      <c r="E753" s="345"/>
      <c r="F753" s="20"/>
      <c r="G753" s="135"/>
      <c r="H753" s="337"/>
      <c r="I753" s="345"/>
      <c r="J753" s="337"/>
    </row>
    <row r="754" spans="2:10" x14ac:dyDescent="0.35">
      <c r="B754"/>
      <c r="C754" s="21"/>
      <c r="D754" s="21"/>
      <c r="E754" s="345"/>
      <c r="F754" s="20"/>
      <c r="G754" s="135"/>
      <c r="H754" s="337"/>
      <c r="I754" s="345"/>
      <c r="J754" s="337"/>
    </row>
    <row r="755" spans="2:10" x14ac:dyDescent="0.35">
      <c r="B755"/>
      <c r="C755" s="21"/>
      <c r="D755" s="21"/>
      <c r="E755" s="345"/>
      <c r="F755" s="20"/>
      <c r="G755" s="135"/>
      <c r="H755" s="337"/>
      <c r="I755" s="345"/>
      <c r="J755" s="337"/>
    </row>
    <row r="756" spans="2:10" x14ac:dyDescent="0.35">
      <c r="B756"/>
      <c r="C756" s="21"/>
      <c r="D756" s="21"/>
      <c r="E756" s="345"/>
      <c r="F756" s="20"/>
      <c r="G756" s="135"/>
      <c r="H756" s="337"/>
      <c r="I756" s="345"/>
      <c r="J756" s="337"/>
    </row>
    <row r="757" spans="2:10" x14ac:dyDescent="0.35">
      <c r="B757"/>
      <c r="C757" s="21"/>
      <c r="D757" s="21"/>
      <c r="E757" s="345"/>
      <c r="F757" s="20"/>
      <c r="G757" s="135"/>
      <c r="H757" s="337"/>
      <c r="I757" s="345"/>
      <c r="J757" s="337"/>
    </row>
    <row r="758" spans="2:10" x14ac:dyDescent="0.35">
      <c r="B758"/>
      <c r="C758" s="21"/>
      <c r="D758" s="21"/>
      <c r="E758" s="345"/>
      <c r="F758" s="20"/>
      <c r="G758" s="135"/>
      <c r="H758" s="337"/>
      <c r="I758" s="345"/>
      <c r="J758" s="337"/>
    </row>
    <row r="759" spans="2:10" x14ac:dyDescent="0.35">
      <c r="B759"/>
      <c r="C759" s="21"/>
      <c r="D759" s="21"/>
      <c r="E759" s="345"/>
      <c r="F759" s="20"/>
      <c r="G759" s="135"/>
      <c r="H759" s="337"/>
      <c r="I759" s="345"/>
      <c r="J759" s="337"/>
    </row>
    <row r="760" spans="2:10" x14ac:dyDescent="0.35">
      <c r="B760"/>
      <c r="C760" s="21"/>
      <c r="D760" s="21"/>
      <c r="E760" s="345"/>
      <c r="F760" s="20"/>
      <c r="G760" s="135"/>
      <c r="H760" s="337"/>
      <c r="I760" s="345"/>
      <c r="J760" s="337"/>
    </row>
    <row r="761" spans="2:10" x14ac:dyDescent="0.35">
      <c r="B761"/>
      <c r="C761" s="21"/>
      <c r="D761" s="21"/>
      <c r="E761" s="345"/>
      <c r="F761" s="20"/>
      <c r="G761" s="135"/>
      <c r="H761" s="337"/>
      <c r="I761" s="345"/>
      <c r="J761" s="337"/>
    </row>
    <row r="762" spans="2:10" x14ac:dyDescent="0.35">
      <c r="B762"/>
      <c r="C762" s="21"/>
      <c r="D762" s="21"/>
      <c r="E762" s="345"/>
      <c r="F762" s="20"/>
      <c r="G762" s="135"/>
      <c r="H762" s="337"/>
      <c r="I762" s="345"/>
      <c r="J762" s="337"/>
    </row>
    <row r="763" spans="2:10" x14ac:dyDescent="0.35">
      <c r="B763"/>
      <c r="C763" s="21"/>
      <c r="D763" s="21"/>
      <c r="E763" s="345"/>
      <c r="F763" s="20"/>
      <c r="G763" s="135"/>
      <c r="H763" s="337"/>
      <c r="I763" s="345"/>
      <c r="J763" s="337"/>
    </row>
    <row r="764" spans="2:10" x14ac:dyDescent="0.35">
      <c r="B764"/>
      <c r="C764" s="21"/>
      <c r="D764" s="21"/>
      <c r="E764" s="345"/>
      <c r="F764" s="20"/>
      <c r="G764" s="135"/>
      <c r="H764" s="337"/>
      <c r="I764" s="345"/>
      <c r="J764" s="337"/>
    </row>
    <row r="765" spans="2:10" x14ac:dyDescent="0.35">
      <c r="B765"/>
      <c r="C765" s="21"/>
      <c r="D765" s="21"/>
      <c r="E765" s="345"/>
      <c r="F765" s="20"/>
      <c r="G765" s="135"/>
      <c r="H765" s="337"/>
      <c r="I765" s="345"/>
      <c r="J765" s="337"/>
    </row>
    <row r="766" spans="2:10" x14ac:dyDescent="0.35">
      <c r="B766"/>
      <c r="C766" s="21"/>
      <c r="D766" s="21"/>
      <c r="E766" s="345"/>
      <c r="F766" s="20"/>
      <c r="G766" s="135"/>
      <c r="H766" s="337"/>
      <c r="I766" s="345"/>
      <c r="J766" s="337"/>
    </row>
    <row r="767" spans="2:10" x14ac:dyDescent="0.35">
      <c r="B767"/>
      <c r="C767" s="21"/>
      <c r="D767" s="21"/>
      <c r="E767" s="345"/>
      <c r="F767" s="20"/>
      <c r="G767" s="135"/>
      <c r="H767" s="337"/>
      <c r="I767" s="345"/>
      <c r="J767" s="337"/>
    </row>
    <row r="768" spans="2:10" x14ac:dyDescent="0.35">
      <c r="B768"/>
      <c r="C768" s="21"/>
      <c r="D768" s="21"/>
      <c r="E768" s="345"/>
      <c r="F768" s="20"/>
      <c r="G768" s="135"/>
      <c r="H768" s="337"/>
      <c r="I768" s="345"/>
      <c r="J768" s="337"/>
    </row>
    <row r="769" spans="2:10" x14ac:dyDescent="0.35">
      <c r="B769"/>
      <c r="C769" s="21"/>
      <c r="D769" s="21"/>
      <c r="E769" s="345"/>
      <c r="F769" s="20"/>
      <c r="G769" s="135"/>
      <c r="H769" s="337"/>
      <c r="I769" s="345"/>
      <c r="J769" s="337"/>
    </row>
    <row r="770" spans="2:10" x14ac:dyDescent="0.35">
      <c r="B770"/>
      <c r="C770" s="21"/>
      <c r="D770" s="21"/>
      <c r="E770" s="345"/>
      <c r="F770" s="20"/>
      <c r="G770" s="135"/>
      <c r="H770" s="337"/>
      <c r="I770" s="345"/>
      <c r="J770" s="337"/>
    </row>
    <row r="771" spans="2:10" x14ac:dyDescent="0.35">
      <c r="B771"/>
      <c r="C771" s="21"/>
      <c r="D771" s="21"/>
      <c r="E771" s="345"/>
      <c r="F771" s="20"/>
      <c r="G771" s="135"/>
      <c r="H771" s="337"/>
      <c r="I771" s="345"/>
      <c r="J771" s="337"/>
    </row>
    <row r="772" spans="2:10" x14ac:dyDescent="0.35">
      <c r="B772"/>
      <c r="C772" s="21"/>
      <c r="D772" s="21"/>
      <c r="E772" s="345"/>
      <c r="F772" s="20"/>
      <c r="G772" s="135"/>
      <c r="H772" s="337"/>
      <c r="I772" s="345"/>
      <c r="J772" s="337"/>
    </row>
    <row r="773" spans="2:10" x14ac:dyDescent="0.35">
      <c r="B773"/>
      <c r="C773" s="21"/>
      <c r="D773" s="21"/>
      <c r="E773" s="345"/>
      <c r="F773" s="20"/>
      <c r="G773" s="135"/>
      <c r="H773" s="337"/>
      <c r="I773" s="345"/>
      <c r="J773" s="337"/>
    </row>
    <row r="774" spans="2:10" x14ac:dyDescent="0.35">
      <c r="B774"/>
      <c r="C774" s="21"/>
      <c r="D774" s="21"/>
      <c r="E774" s="345"/>
      <c r="F774" s="20"/>
      <c r="G774" s="135"/>
      <c r="H774" s="337"/>
      <c r="I774" s="345"/>
      <c r="J774" s="337"/>
    </row>
    <row r="775" spans="2:10" x14ac:dyDescent="0.35">
      <c r="B775"/>
      <c r="C775" s="21"/>
      <c r="D775" s="21"/>
      <c r="E775" s="345"/>
      <c r="F775" s="20"/>
      <c r="G775" s="135"/>
      <c r="H775" s="337"/>
      <c r="I775" s="345"/>
      <c r="J775" s="337"/>
    </row>
    <row r="776" spans="2:10" x14ac:dyDescent="0.35">
      <c r="B776"/>
      <c r="C776" s="21"/>
      <c r="D776" s="21"/>
      <c r="E776" s="345"/>
      <c r="F776" s="20"/>
      <c r="G776" s="135"/>
      <c r="H776" s="337"/>
      <c r="I776" s="345"/>
      <c r="J776" s="337"/>
    </row>
    <row r="777" spans="2:10" x14ac:dyDescent="0.35">
      <c r="B777"/>
      <c r="C777" s="21"/>
      <c r="D777" s="21"/>
      <c r="E777" s="345"/>
      <c r="F777" s="20"/>
      <c r="G777" s="135"/>
      <c r="H777" s="337"/>
      <c r="I777" s="345"/>
      <c r="J777" s="337"/>
    </row>
    <row r="778" spans="2:10" x14ac:dyDescent="0.35">
      <c r="B778"/>
      <c r="C778" s="21"/>
      <c r="D778" s="21"/>
      <c r="E778" s="345"/>
      <c r="F778" s="20"/>
      <c r="G778" s="135"/>
      <c r="H778" s="337"/>
      <c r="I778" s="345"/>
      <c r="J778" s="337"/>
    </row>
    <row r="779" spans="2:10" x14ac:dyDescent="0.35">
      <c r="B779"/>
      <c r="C779" s="21"/>
      <c r="D779" s="21"/>
      <c r="E779" s="345"/>
      <c r="F779" s="20"/>
      <c r="G779" s="135"/>
      <c r="H779" s="337"/>
      <c r="I779" s="345"/>
      <c r="J779" s="337"/>
    </row>
    <row r="780" spans="2:10" x14ac:dyDescent="0.35">
      <c r="B780"/>
      <c r="C780" s="21"/>
      <c r="D780" s="21"/>
      <c r="E780" s="345"/>
      <c r="F780" s="20"/>
      <c r="G780" s="135"/>
      <c r="H780" s="337"/>
      <c r="I780" s="345"/>
      <c r="J780" s="337"/>
    </row>
    <row r="781" spans="2:10" x14ac:dyDescent="0.35">
      <c r="B781"/>
      <c r="C781" s="21"/>
      <c r="D781" s="21"/>
      <c r="E781" s="345"/>
      <c r="F781" s="20"/>
      <c r="G781" s="135"/>
      <c r="H781" s="337"/>
      <c r="I781" s="345"/>
      <c r="J781" s="337"/>
    </row>
    <row r="782" spans="2:10" x14ac:dyDescent="0.35">
      <c r="B782"/>
      <c r="C782" s="21"/>
      <c r="D782" s="21"/>
      <c r="E782" s="345"/>
      <c r="F782" s="20"/>
      <c r="G782" s="135"/>
      <c r="H782" s="337"/>
      <c r="I782" s="345"/>
      <c r="J782" s="337"/>
    </row>
    <row r="783" spans="2:10" x14ac:dyDescent="0.35">
      <c r="B783"/>
      <c r="C783" s="21"/>
      <c r="D783" s="21"/>
      <c r="E783" s="345"/>
      <c r="F783" s="20"/>
      <c r="G783" s="135"/>
      <c r="H783" s="337"/>
      <c r="I783" s="345"/>
      <c r="J783" s="337"/>
    </row>
    <row r="784" spans="2:10" x14ac:dyDescent="0.35">
      <c r="B784"/>
      <c r="C784" s="21"/>
      <c r="D784" s="21"/>
      <c r="E784" s="345"/>
      <c r="F784" s="20"/>
      <c r="G784" s="135"/>
      <c r="H784" s="337"/>
      <c r="I784" s="345"/>
      <c r="J784" s="337"/>
    </row>
    <row r="785" spans="2:10" x14ac:dyDescent="0.35">
      <c r="B785"/>
      <c r="C785" s="21"/>
      <c r="D785" s="21"/>
      <c r="E785" s="345"/>
      <c r="F785" s="20"/>
      <c r="G785" s="135"/>
      <c r="H785" s="337"/>
      <c r="I785" s="345"/>
      <c r="J785" s="337"/>
    </row>
    <row r="786" spans="2:10" x14ac:dyDescent="0.35">
      <c r="B786"/>
      <c r="C786" s="21"/>
      <c r="D786" s="21"/>
      <c r="E786" s="345"/>
      <c r="F786" s="20"/>
      <c r="G786" s="135"/>
      <c r="H786" s="337"/>
      <c r="I786" s="345"/>
      <c r="J786" s="337"/>
    </row>
    <row r="787" spans="2:10" x14ac:dyDescent="0.35">
      <c r="B787"/>
      <c r="C787" s="21"/>
      <c r="D787" s="21"/>
      <c r="E787" s="345"/>
      <c r="F787" s="20"/>
      <c r="G787" s="135"/>
      <c r="H787" s="337"/>
      <c r="I787" s="345"/>
      <c r="J787" s="337"/>
    </row>
    <row r="788" spans="2:10" x14ac:dyDescent="0.35">
      <c r="B788"/>
      <c r="C788" s="21"/>
      <c r="D788" s="21"/>
      <c r="E788" s="345"/>
      <c r="F788" s="20"/>
      <c r="G788" s="135"/>
      <c r="H788" s="337"/>
      <c r="I788" s="345"/>
      <c r="J788" s="337"/>
    </row>
    <row r="789" spans="2:10" x14ac:dyDescent="0.35">
      <c r="B789"/>
      <c r="C789" s="21"/>
      <c r="D789" s="21"/>
      <c r="E789" s="345"/>
      <c r="F789" s="20"/>
      <c r="G789" s="135"/>
      <c r="H789" s="337"/>
      <c r="I789" s="345"/>
      <c r="J789" s="337"/>
    </row>
    <row r="790" spans="2:10" x14ac:dyDescent="0.35">
      <c r="B790"/>
      <c r="C790" s="21"/>
      <c r="D790" s="21"/>
      <c r="E790" s="345"/>
      <c r="F790" s="20"/>
      <c r="G790" s="135"/>
      <c r="H790" s="337"/>
      <c r="I790" s="345"/>
      <c r="J790" s="337"/>
    </row>
    <row r="791" spans="2:10" x14ac:dyDescent="0.35">
      <c r="B791"/>
      <c r="C791" s="21"/>
      <c r="D791" s="21"/>
      <c r="E791" s="345"/>
      <c r="F791" s="20"/>
      <c r="G791" s="135"/>
      <c r="H791" s="337"/>
      <c r="I791" s="345"/>
      <c r="J791" s="337"/>
    </row>
    <row r="792" spans="2:10" x14ac:dyDescent="0.35">
      <c r="B792"/>
      <c r="C792" s="21"/>
      <c r="D792" s="21"/>
      <c r="E792" s="345"/>
      <c r="F792" s="20"/>
      <c r="G792" s="135"/>
      <c r="H792" s="337"/>
      <c r="I792" s="345"/>
      <c r="J792" s="337"/>
    </row>
    <row r="793" spans="2:10" x14ac:dyDescent="0.35">
      <c r="B793"/>
      <c r="C793" s="21"/>
      <c r="D793" s="21"/>
      <c r="E793" s="345"/>
      <c r="F793" s="20"/>
      <c r="G793" s="135"/>
      <c r="H793" s="337"/>
      <c r="I793" s="345"/>
      <c r="J793" s="337"/>
    </row>
    <row r="794" spans="2:10" x14ac:dyDescent="0.35">
      <c r="B794"/>
      <c r="C794" s="21"/>
      <c r="D794" s="21"/>
      <c r="E794" s="345"/>
      <c r="F794" s="20"/>
      <c r="G794" s="135"/>
      <c r="H794" s="337"/>
      <c r="I794" s="345"/>
      <c r="J794" s="337"/>
    </row>
    <row r="795" spans="2:10" x14ac:dyDescent="0.35">
      <c r="B795"/>
      <c r="C795" s="21"/>
      <c r="D795" s="21"/>
      <c r="E795" s="345"/>
      <c r="F795" s="20"/>
      <c r="G795" s="135"/>
      <c r="H795" s="337"/>
      <c r="I795" s="345"/>
      <c r="J795" s="337"/>
    </row>
    <row r="796" spans="2:10" x14ac:dyDescent="0.35">
      <c r="B796"/>
      <c r="C796" s="21"/>
      <c r="D796" s="21"/>
      <c r="E796" s="345"/>
      <c r="F796" s="20"/>
      <c r="G796" s="135"/>
      <c r="H796" s="337"/>
      <c r="I796" s="345"/>
      <c r="J796" s="337"/>
    </row>
    <row r="797" spans="2:10" x14ac:dyDescent="0.35">
      <c r="B797"/>
      <c r="C797" s="21"/>
      <c r="D797" s="21"/>
      <c r="E797" s="345"/>
      <c r="F797" s="20"/>
      <c r="G797" s="135"/>
      <c r="H797" s="337"/>
      <c r="I797" s="345"/>
      <c r="J797" s="337"/>
    </row>
    <row r="798" spans="2:10" x14ac:dyDescent="0.35">
      <c r="B798"/>
      <c r="C798" s="21"/>
      <c r="D798" s="21"/>
      <c r="E798" s="345"/>
      <c r="F798" s="20"/>
      <c r="G798" s="135"/>
      <c r="H798" s="337"/>
      <c r="I798" s="345"/>
      <c r="J798" s="337"/>
    </row>
    <row r="799" spans="2:10" x14ac:dyDescent="0.35">
      <c r="B799"/>
      <c r="C799" s="21"/>
      <c r="D799" s="21"/>
      <c r="E799" s="345"/>
      <c r="F799" s="20"/>
      <c r="G799" s="135"/>
      <c r="H799" s="337"/>
      <c r="I799" s="345"/>
      <c r="J799" s="337"/>
    </row>
    <row r="800" spans="2:10" x14ac:dyDescent="0.35">
      <c r="B800"/>
      <c r="C800" s="21"/>
      <c r="D800" s="21"/>
      <c r="E800" s="345"/>
      <c r="F800" s="20"/>
      <c r="G800" s="135"/>
      <c r="H800" s="337"/>
      <c r="I800" s="345"/>
      <c r="J800" s="337"/>
    </row>
    <row r="801" spans="2:10" x14ac:dyDescent="0.35">
      <c r="B801"/>
      <c r="C801" s="21"/>
      <c r="D801" s="21"/>
      <c r="E801" s="345"/>
      <c r="F801" s="20"/>
      <c r="G801" s="135"/>
      <c r="H801" s="337"/>
      <c r="I801" s="345"/>
      <c r="J801" s="337"/>
    </row>
    <row r="802" spans="2:10" x14ac:dyDescent="0.35">
      <c r="B802"/>
      <c r="C802" s="21"/>
      <c r="D802" s="21"/>
      <c r="E802" s="345"/>
      <c r="F802" s="20"/>
      <c r="G802" s="135"/>
      <c r="H802" s="337"/>
      <c r="I802" s="345"/>
      <c r="J802" s="337"/>
    </row>
    <row r="803" spans="2:10" x14ac:dyDescent="0.35">
      <c r="B803"/>
      <c r="C803" s="21"/>
      <c r="D803" s="21"/>
      <c r="E803" s="345"/>
      <c r="F803" s="20"/>
      <c r="G803" s="135"/>
      <c r="H803" s="337"/>
      <c r="I803" s="345"/>
      <c r="J803" s="337"/>
    </row>
    <row r="804" spans="2:10" x14ac:dyDescent="0.35">
      <c r="B804"/>
      <c r="C804" s="21"/>
      <c r="D804" s="21"/>
      <c r="E804" s="345"/>
      <c r="F804" s="20"/>
      <c r="G804" s="135"/>
      <c r="H804" s="337"/>
      <c r="I804" s="345"/>
      <c r="J804" s="337"/>
    </row>
    <row r="805" spans="2:10" x14ac:dyDescent="0.35">
      <c r="B805"/>
      <c r="C805" s="21"/>
      <c r="D805" s="21"/>
      <c r="E805" s="345"/>
      <c r="F805" s="20"/>
      <c r="G805" s="135"/>
      <c r="H805" s="337"/>
      <c r="I805" s="345"/>
      <c r="J805" s="337"/>
    </row>
    <row r="806" spans="2:10" x14ac:dyDescent="0.35">
      <c r="B806"/>
      <c r="C806" s="21"/>
      <c r="D806" s="21"/>
      <c r="E806" s="345"/>
      <c r="F806" s="20"/>
      <c r="G806" s="135"/>
      <c r="H806" s="337"/>
      <c r="I806" s="345"/>
      <c r="J806" s="337"/>
    </row>
    <row r="807" spans="2:10" x14ac:dyDescent="0.35">
      <c r="B807"/>
      <c r="C807" s="21"/>
      <c r="D807" s="21"/>
      <c r="E807" s="345"/>
      <c r="F807" s="20"/>
      <c r="G807" s="135"/>
      <c r="H807" s="337"/>
      <c r="I807" s="345"/>
      <c r="J807" s="337"/>
    </row>
    <row r="808" spans="2:10" x14ac:dyDescent="0.35">
      <c r="B808"/>
      <c r="C808" s="21"/>
      <c r="D808" s="21"/>
      <c r="E808" s="345"/>
      <c r="F808" s="20"/>
      <c r="G808" s="135"/>
      <c r="H808" s="337"/>
      <c r="I808" s="345"/>
      <c r="J808" s="337"/>
    </row>
    <row r="809" spans="2:10" x14ac:dyDescent="0.35">
      <c r="B809"/>
      <c r="C809" s="21"/>
      <c r="D809" s="21"/>
      <c r="E809" s="345"/>
      <c r="F809" s="20"/>
      <c r="G809" s="135"/>
      <c r="H809" s="337"/>
      <c r="I809" s="345"/>
      <c r="J809" s="337"/>
    </row>
    <row r="810" spans="2:10" x14ac:dyDescent="0.35">
      <c r="B810"/>
      <c r="C810" s="21"/>
      <c r="D810" s="21"/>
      <c r="E810" s="345"/>
      <c r="F810" s="20"/>
      <c r="G810" s="135"/>
      <c r="H810" s="337"/>
      <c r="I810" s="345"/>
      <c r="J810" s="337"/>
    </row>
    <row r="811" spans="2:10" x14ac:dyDescent="0.35">
      <c r="B811"/>
      <c r="C811" s="21"/>
      <c r="D811" s="21"/>
      <c r="E811" s="345"/>
      <c r="F811" s="20"/>
      <c r="G811" s="135"/>
      <c r="H811" s="337"/>
      <c r="I811" s="345"/>
      <c r="J811" s="337"/>
    </row>
    <row r="812" spans="2:10" x14ac:dyDescent="0.35">
      <c r="B812"/>
      <c r="C812" s="21"/>
      <c r="D812" s="21"/>
      <c r="E812" s="345"/>
      <c r="F812" s="20"/>
      <c r="G812" s="135"/>
      <c r="H812" s="337"/>
      <c r="I812" s="345"/>
      <c r="J812" s="337"/>
    </row>
    <row r="813" spans="2:10" x14ac:dyDescent="0.35">
      <c r="B813"/>
      <c r="C813" s="21"/>
      <c r="D813" s="21"/>
      <c r="E813" s="345"/>
      <c r="F813" s="20"/>
      <c r="G813" s="135"/>
      <c r="H813" s="337"/>
      <c r="I813" s="345"/>
      <c r="J813" s="337"/>
    </row>
    <row r="814" spans="2:10" x14ac:dyDescent="0.35">
      <c r="B814"/>
      <c r="C814" s="21"/>
      <c r="D814" s="21"/>
      <c r="E814" s="345"/>
      <c r="F814" s="20"/>
      <c r="G814" s="135"/>
      <c r="H814" s="337"/>
      <c r="I814" s="345"/>
      <c r="J814" s="337"/>
    </row>
    <row r="815" spans="2:10" x14ac:dyDescent="0.35">
      <c r="B815"/>
      <c r="C815" s="21"/>
      <c r="D815" s="21"/>
      <c r="E815" s="345"/>
      <c r="F815" s="20"/>
      <c r="G815" s="135"/>
      <c r="H815" s="337"/>
      <c r="I815" s="345"/>
      <c r="J815" s="337"/>
    </row>
    <row r="816" spans="2:10" x14ac:dyDescent="0.35">
      <c r="B816"/>
      <c r="C816" s="21"/>
      <c r="D816" s="21"/>
      <c r="E816" s="345"/>
      <c r="F816" s="20"/>
      <c r="G816" s="135"/>
      <c r="H816" s="337"/>
      <c r="I816" s="345"/>
      <c r="J816" s="337"/>
    </row>
    <row r="817" spans="2:10" x14ac:dyDescent="0.35">
      <c r="B817"/>
      <c r="C817" s="21"/>
      <c r="D817" s="21"/>
      <c r="E817" s="345"/>
      <c r="F817" s="20"/>
      <c r="G817" s="135"/>
      <c r="H817" s="337"/>
      <c r="I817" s="345"/>
      <c r="J817" s="337"/>
    </row>
    <row r="818" spans="2:10" x14ac:dyDescent="0.35">
      <c r="B818"/>
      <c r="C818" s="21"/>
      <c r="D818" s="21"/>
      <c r="E818" s="345"/>
      <c r="F818" s="20"/>
      <c r="G818" s="135"/>
      <c r="H818" s="337"/>
      <c r="I818" s="345"/>
      <c r="J818" s="337"/>
    </row>
    <row r="819" spans="2:10" x14ac:dyDescent="0.35">
      <c r="B819"/>
      <c r="C819" s="21"/>
      <c r="D819" s="21"/>
      <c r="E819" s="345"/>
      <c r="F819" s="20"/>
      <c r="G819" s="135"/>
      <c r="H819" s="337"/>
      <c r="I819" s="345"/>
      <c r="J819" s="337"/>
    </row>
    <row r="820" spans="2:10" x14ac:dyDescent="0.35">
      <c r="B820"/>
      <c r="C820" s="21"/>
      <c r="D820" s="21"/>
      <c r="E820" s="345"/>
      <c r="F820" s="20"/>
      <c r="G820" s="135"/>
      <c r="H820" s="337"/>
      <c r="I820" s="345"/>
      <c r="J820" s="337"/>
    </row>
    <row r="821" spans="2:10" x14ac:dyDescent="0.35">
      <c r="B821"/>
      <c r="C821" s="21"/>
      <c r="D821" s="21"/>
      <c r="E821" s="345"/>
      <c r="F821" s="20"/>
      <c r="G821" s="135"/>
      <c r="H821" s="337"/>
      <c r="I821" s="345"/>
      <c r="J821" s="337"/>
    </row>
    <row r="822" spans="2:10" x14ac:dyDescent="0.35">
      <c r="B822"/>
      <c r="C822" s="21"/>
      <c r="D822" s="21"/>
      <c r="E822" s="345"/>
      <c r="F822" s="20"/>
      <c r="G822" s="135"/>
      <c r="H822" s="337"/>
      <c r="I822" s="345"/>
      <c r="J822" s="337"/>
    </row>
    <row r="823" spans="2:10" x14ac:dyDescent="0.35">
      <c r="B823"/>
      <c r="C823" s="21"/>
      <c r="D823" s="21"/>
      <c r="E823" s="345"/>
      <c r="F823" s="20"/>
      <c r="G823" s="135"/>
      <c r="H823" s="337"/>
      <c r="I823" s="345"/>
      <c r="J823" s="337"/>
    </row>
    <row r="824" spans="2:10" x14ac:dyDescent="0.35">
      <c r="B824"/>
      <c r="C824" s="21"/>
      <c r="D824" s="21"/>
      <c r="E824" s="345"/>
      <c r="F824" s="20"/>
      <c r="G824" s="135"/>
      <c r="H824" s="337"/>
      <c r="I824" s="345"/>
      <c r="J824" s="337"/>
    </row>
    <row r="825" spans="2:10" x14ac:dyDescent="0.35">
      <c r="B825"/>
      <c r="C825" s="21"/>
      <c r="D825" s="21"/>
      <c r="E825" s="345"/>
      <c r="F825" s="20"/>
      <c r="G825" s="135"/>
      <c r="H825" s="337"/>
      <c r="I825" s="345"/>
      <c r="J825" s="337"/>
    </row>
    <row r="826" spans="2:10" x14ac:dyDescent="0.35">
      <c r="B826"/>
      <c r="C826" s="21"/>
      <c r="D826" s="21"/>
      <c r="E826" s="345"/>
      <c r="F826" s="20"/>
      <c r="G826" s="135"/>
      <c r="H826" s="337"/>
      <c r="I826" s="345"/>
      <c r="J826" s="337"/>
    </row>
    <row r="827" spans="2:10" x14ac:dyDescent="0.35">
      <c r="B827"/>
      <c r="C827" s="21"/>
      <c r="D827" s="21"/>
      <c r="E827" s="345"/>
      <c r="F827" s="20"/>
      <c r="G827" s="135"/>
      <c r="H827" s="337"/>
      <c r="I827" s="345"/>
      <c r="J827" s="337"/>
    </row>
    <row r="828" spans="2:10" x14ac:dyDescent="0.35">
      <c r="B828"/>
      <c r="C828" s="21"/>
      <c r="D828" s="21"/>
      <c r="E828" s="345"/>
      <c r="F828" s="20"/>
      <c r="G828" s="135"/>
      <c r="H828" s="337"/>
      <c r="I828" s="345"/>
      <c r="J828" s="337"/>
    </row>
    <row r="829" spans="2:10" x14ac:dyDescent="0.35">
      <c r="B829"/>
      <c r="C829" s="21"/>
      <c r="D829" s="21"/>
      <c r="E829" s="345"/>
      <c r="F829" s="20"/>
      <c r="G829" s="135"/>
      <c r="H829" s="337"/>
      <c r="I829" s="345"/>
      <c r="J829" s="337"/>
    </row>
    <row r="830" spans="2:10" x14ac:dyDescent="0.35">
      <c r="B830"/>
      <c r="C830" s="21"/>
      <c r="D830" s="21"/>
      <c r="E830" s="345"/>
      <c r="F830" s="20"/>
      <c r="G830" s="135"/>
      <c r="H830" s="337"/>
      <c r="I830" s="345"/>
      <c r="J830" s="337"/>
    </row>
    <row r="831" spans="2:10" x14ac:dyDescent="0.35">
      <c r="B831"/>
      <c r="C831" s="21"/>
      <c r="D831" s="21"/>
      <c r="E831" s="345"/>
      <c r="F831" s="20"/>
      <c r="G831" s="135"/>
      <c r="H831" s="337"/>
      <c r="I831" s="345"/>
      <c r="J831" s="337"/>
    </row>
    <row r="832" spans="2:10" x14ac:dyDescent="0.35">
      <c r="B832"/>
      <c r="C832" s="21"/>
      <c r="D832" s="21"/>
      <c r="E832" s="345"/>
      <c r="F832" s="20"/>
      <c r="G832" s="135"/>
      <c r="H832" s="337"/>
      <c r="I832" s="345"/>
      <c r="J832" s="337"/>
    </row>
    <row r="833" spans="2:10" x14ac:dyDescent="0.35">
      <c r="B833"/>
      <c r="C833" s="21"/>
      <c r="D833" s="21"/>
      <c r="E833" s="345"/>
      <c r="F833" s="20"/>
      <c r="G833" s="135"/>
      <c r="H833" s="337"/>
      <c r="I833" s="345"/>
      <c r="J833" s="337"/>
    </row>
    <row r="834" spans="2:10" x14ac:dyDescent="0.35">
      <c r="B834"/>
      <c r="C834" s="21"/>
      <c r="D834" s="21"/>
      <c r="E834" s="345"/>
      <c r="F834" s="20"/>
      <c r="G834" s="135"/>
      <c r="H834" s="337"/>
      <c r="I834" s="345"/>
      <c r="J834" s="337"/>
    </row>
    <row r="835" spans="2:10" x14ac:dyDescent="0.35">
      <c r="B835"/>
      <c r="C835" s="21"/>
      <c r="D835" s="21"/>
      <c r="E835" s="345"/>
      <c r="F835" s="20"/>
      <c r="G835" s="135"/>
      <c r="H835" s="337"/>
      <c r="I835" s="345"/>
      <c r="J835" s="337"/>
    </row>
    <row r="836" spans="2:10" x14ac:dyDescent="0.35">
      <c r="B836"/>
      <c r="C836" s="21"/>
      <c r="D836" s="21"/>
      <c r="E836" s="345"/>
      <c r="F836" s="20"/>
      <c r="G836" s="135"/>
      <c r="H836" s="337"/>
      <c r="I836" s="345"/>
      <c r="J836" s="337"/>
    </row>
    <row r="837" spans="2:10" x14ac:dyDescent="0.35">
      <c r="B837"/>
      <c r="C837" s="21"/>
      <c r="D837" s="21"/>
      <c r="E837" s="345"/>
      <c r="F837" s="20"/>
      <c r="G837" s="135"/>
      <c r="H837" s="337"/>
      <c r="I837" s="345"/>
      <c r="J837" s="337"/>
    </row>
    <row r="838" spans="2:10" x14ac:dyDescent="0.35">
      <c r="B838"/>
      <c r="C838" s="21"/>
      <c r="D838" s="21"/>
      <c r="E838" s="345"/>
      <c r="F838" s="20"/>
      <c r="G838" s="135"/>
      <c r="H838" s="337"/>
      <c r="I838" s="345"/>
      <c r="J838" s="337"/>
    </row>
    <row r="839" spans="2:10" x14ac:dyDescent="0.35">
      <c r="B839"/>
      <c r="C839" s="21"/>
      <c r="D839" s="21"/>
      <c r="E839" s="345"/>
      <c r="F839" s="20"/>
      <c r="G839" s="135"/>
      <c r="H839" s="337"/>
      <c r="I839" s="345"/>
      <c r="J839" s="337"/>
    </row>
    <row r="840" spans="2:10" x14ac:dyDescent="0.35">
      <c r="B840"/>
      <c r="C840" s="21"/>
      <c r="D840" s="21"/>
      <c r="E840" s="345"/>
      <c r="F840" s="20"/>
      <c r="G840" s="135"/>
      <c r="H840" s="337"/>
      <c r="I840" s="345"/>
      <c r="J840" s="337"/>
    </row>
    <row r="841" spans="2:10" x14ac:dyDescent="0.35">
      <c r="B841"/>
      <c r="C841" s="21"/>
      <c r="D841" s="21"/>
      <c r="E841" s="345"/>
      <c r="F841" s="20"/>
      <c r="G841" s="135"/>
      <c r="H841" s="337"/>
      <c r="I841" s="345"/>
      <c r="J841" s="337"/>
    </row>
    <row r="842" spans="2:10" x14ac:dyDescent="0.35">
      <c r="B842"/>
      <c r="C842" s="21"/>
      <c r="D842" s="21"/>
      <c r="E842" s="345"/>
      <c r="F842" s="20"/>
      <c r="G842" s="135"/>
      <c r="H842" s="337"/>
      <c r="I842" s="345"/>
      <c r="J842" s="337"/>
    </row>
    <row r="843" spans="2:10" x14ac:dyDescent="0.35">
      <c r="B843"/>
      <c r="C843" s="21"/>
      <c r="D843" s="21"/>
      <c r="E843" s="345"/>
      <c r="F843" s="20"/>
      <c r="G843" s="135"/>
      <c r="H843" s="337"/>
      <c r="I843" s="345"/>
      <c r="J843" s="337"/>
    </row>
    <row r="844" spans="2:10" x14ac:dyDescent="0.35">
      <c r="B844"/>
      <c r="C844" s="21"/>
      <c r="D844" s="21"/>
      <c r="E844" s="345"/>
      <c r="F844" s="20"/>
      <c r="G844" s="135"/>
      <c r="H844" s="337"/>
      <c r="I844" s="345"/>
      <c r="J844" s="337"/>
    </row>
    <row r="845" spans="2:10" x14ac:dyDescent="0.35">
      <c r="B845"/>
      <c r="C845" s="21"/>
      <c r="D845" s="21"/>
      <c r="E845" s="345"/>
      <c r="F845" s="20"/>
      <c r="G845" s="135"/>
      <c r="H845" s="337"/>
      <c r="I845" s="345"/>
      <c r="J845" s="337"/>
    </row>
    <row r="846" spans="2:10" x14ac:dyDescent="0.35">
      <c r="B846"/>
      <c r="C846" s="21"/>
      <c r="D846" s="21"/>
      <c r="E846" s="345"/>
      <c r="F846" s="20"/>
      <c r="G846" s="135"/>
      <c r="H846" s="337"/>
      <c r="I846" s="345"/>
      <c r="J846" s="337"/>
    </row>
    <row r="847" spans="2:10" x14ac:dyDescent="0.35">
      <c r="B847"/>
      <c r="C847" s="21"/>
      <c r="D847" s="21"/>
      <c r="E847" s="345"/>
      <c r="F847" s="20"/>
      <c r="G847" s="135"/>
      <c r="H847" s="337"/>
      <c r="I847" s="345"/>
      <c r="J847" s="337"/>
    </row>
    <row r="848" spans="2:10" x14ac:dyDescent="0.35">
      <c r="B848"/>
      <c r="C848" s="21"/>
      <c r="D848" s="21"/>
      <c r="E848" s="345"/>
      <c r="F848" s="20"/>
      <c r="G848" s="135"/>
      <c r="H848" s="337"/>
      <c r="I848" s="345"/>
      <c r="J848" s="337"/>
    </row>
    <row r="849" spans="2:10" x14ac:dyDescent="0.35">
      <c r="B849"/>
      <c r="C849" s="21"/>
      <c r="D849" s="21"/>
      <c r="E849" s="345"/>
      <c r="F849" s="20"/>
      <c r="G849" s="135"/>
      <c r="H849" s="337"/>
      <c r="I849" s="345"/>
      <c r="J849" s="337"/>
    </row>
    <row r="850" spans="2:10" x14ac:dyDescent="0.35">
      <c r="B850"/>
      <c r="C850" s="21"/>
      <c r="D850" s="21"/>
      <c r="E850" s="345"/>
      <c r="F850" s="20"/>
      <c r="G850" s="135"/>
      <c r="H850" s="337"/>
      <c r="I850" s="345"/>
      <c r="J850" s="337"/>
    </row>
    <row r="851" spans="2:10" x14ac:dyDescent="0.35">
      <c r="B851"/>
      <c r="C851" s="21"/>
      <c r="D851" s="21"/>
      <c r="E851" s="345"/>
      <c r="F851" s="20"/>
      <c r="G851" s="135"/>
      <c r="H851" s="337"/>
      <c r="I851" s="345"/>
      <c r="J851" s="337"/>
    </row>
    <row r="852" spans="2:10" x14ac:dyDescent="0.35">
      <c r="B852"/>
      <c r="C852" s="21"/>
      <c r="D852" s="21"/>
      <c r="E852" s="345"/>
      <c r="F852" s="20"/>
      <c r="G852" s="135"/>
      <c r="H852" s="337"/>
      <c r="I852" s="345"/>
      <c r="J852" s="337"/>
    </row>
    <row r="853" spans="2:10" x14ac:dyDescent="0.35">
      <c r="B853"/>
      <c r="C853" s="21"/>
      <c r="D853" s="21"/>
      <c r="E853" s="345"/>
      <c r="F853" s="20"/>
      <c r="G853" s="135"/>
      <c r="H853" s="337"/>
      <c r="I853" s="345"/>
      <c r="J853" s="337"/>
    </row>
    <row r="854" spans="2:10" x14ac:dyDescent="0.35">
      <c r="B854"/>
      <c r="C854" s="21"/>
      <c r="D854" s="21"/>
      <c r="E854" s="345"/>
      <c r="F854" s="20"/>
      <c r="G854" s="135"/>
      <c r="H854" s="337"/>
      <c r="I854" s="345"/>
      <c r="J854" s="337"/>
    </row>
    <row r="855" spans="2:10" x14ac:dyDescent="0.35">
      <c r="B855"/>
      <c r="C855" s="21"/>
      <c r="D855" s="21"/>
      <c r="E855" s="345"/>
      <c r="F855" s="20"/>
      <c r="G855" s="135"/>
      <c r="H855" s="337"/>
      <c r="I855" s="345"/>
      <c r="J855" s="337"/>
    </row>
    <row r="856" spans="2:10" x14ac:dyDescent="0.35">
      <c r="B856"/>
      <c r="C856" s="21"/>
      <c r="D856" s="21"/>
      <c r="E856" s="345"/>
      <c r="F856" s="20"/>
      <c r="G856" s="135"/>
      <c r="H856" s="337"/>
      <c r="I856" s="345"/>
      <c r="J856" s="337"/>
    </row>
    <row r="857" spans="2:10" x14ac:dyDescent="0.35">
      <c r="B857"/>
      <c r="C857" s="21"/>
      <c r="D857" s="21"/>
      <c r="E857" s="345"/>
      <c r="F857" s="20"/>
      <c r="G857" s="135"/>
      <c r="H857" s="337"/>
      <c r="I857" s="345"/>
      <c r="J857" s="337"/>
    </row>
    <row r="858" spans="2:10" x14ac:dyDescent="0.35">
      <c r="B858"/>
      <c r="C858" s="21"/>
      <c r="D858" s="21"/>
      <c r="E858" s="345"/>
      <c r="F858" s="20"/>
      <c r="G858" s="135"/>
      <c r="H858" s="337"/>
      <c r="I858" s="345"/>
      <c r="J858" s="337"/>
    </row>
    <row r="859" spans="2:10" x14ac:dyDescent="0.35">
      <c r="B859"/>
      <c r="C859" s="21"/>
      <c r="D859" s="21"/>
      <c r="E859" s="345"/>
      <c r="F859" s="20"/>
      <c r="G859" s="135"/>
      <c r="H859" s="337"/>
      <c r="I859" s="345"/>
      <c r="J859" s="337"/>
    </row>
    <row r="860" spans="2:10" x14ac:dyDescent="0.35">
      <c r="B860"/>
      <c r="C860" s="21"/>
      <c r="D860" s="21"/>
      <c r="E860" s="345"/>
      <c r="F860" s="20"/>
      <c r="G860" s="135"/>
      <c r="H860" s="337"/>
      <c r="I860" s="345"/>
      <c r="J860" s="337"/>
    </row>
    <row r="861" spans="2:10" x14ac:dyDescent="0.35">
      <c r="B861"/>
      <c r="C861" s="21"/>
      <c r="D861" s="21"/>
      <c r="E861" s="345"/>
      <c r="F861" s="20"/>
      <c r="G861" s="135"/>
      <c r="H861" s="337"/>
      <c r="I861" s="345"/>
      <c r="J861" s="337"/>
    </row>
    <row r="862" spans="2:10" x14ac:dyDescent="0.35">
      <c r="B862"/>
      <c r="C862" s="21"/>
      <c r="D862" s="21"/>
      <c r="E862" s="345"/>
      <c r="F862" s="20"/>
      <c r="G862" s="135"/>
      <c r="H862" s="337"/>
      <c r="I862" s="345"/>
      <c r="J862" s="337"/>
    </row>
    <row r="863" spans="2:10" x14ac:dyDescent="0.35">
      <c r="B863"/>
      <c r="C863" s="21"/>
      <c r="D863" s="21"/>
      <c r="E863" s="345"/>
      <c r="F863" s="20"/>
      <c r="G863" s="135"/>
      <c r="H863" s="337"/>
      <c r="I863" s="345"/>
      <c r="J863" s="337"/>
    </row>
    <row r="864" spans="2:10" x14ac:dyDescent="0.35">
      <c r="B864"/>
      <c r="C864" s="21"/>
      <c r="D864" s="21"/>
      <c r="E864" s="345"/>
      <c r="F864" s="20"/>
      <c r="G864" s="135"/>
      <c r="H864" s="337"/>
      <c r="I864" s="345"/>
      <c r="J864" s="337"/>
    </row>
    <row r="865" spans="2:10" x14ac:dyDescent="0.35">
      <c r="B865"/>
      <c r="C865" s="21"/>
      <c r="D865" s="21"/>
      <c r="E865" s="345"/>
      <c r="F865" s="20"/>
      <c r="G865" s="135"/>
      <c r="H865" s="337"/>
      <c r="I865" s="345"/>
      <c r="J865" s="337"/>
    </row>
    <row r="866" spans="2:10" x14ac:dyDescent="0.35">
      <c r="B866"/>
      <c r="C866" s="21"/>
      <c r="D866" s="21"/>
      <c r="E866" s="345"/>
      <c r="F866" s="20"/>
      <c r="G866" s="135"/>
      <c r="H866" s="337"/>
      <c r="I866" s="345"/>
      <c r="J866" s="337"/>
    </row>
    <row r="867" spans="2:10" x14ac:dyDescent="0.35">
      <c r="B867"/>
      <c r="C867" s="21"/>
      <c r="D867" s="21"/>
      <c r="E867" s="345"/>
      <c r="F867" s="20"/>
      <c r="G867" s="135"/>
      <c r="H867" s="337"/>
      <c r="I867" s="345"/>
      <c r="J867" s="337"/>
    </row>
    <row r="868" spans="2:10" x14ac:dyDescent="0.35">
      <c r="B868"/>
      <c r="C868" s="21"/>
      <c r="D868" s="21"/>
      <c r="E868" s="345"/>
      <c r="F868" s="20"/>
      <c r="G868" s="135"/>
      <c r="H868" s="337"/>
      <c r="I868" s="345"/>
      <c r="J868" s="337"/>
    </row>
    <row r="869" spans="2:10" x14ac:dyDescent="0.35">
      <c r="B869"/>
      <c r="C869" s="21"/>
      <c r="D869" s="21"/>
      <c r="E869" s="345"/>
      <c r="F869" s="20"/>
      <c r="G869" s="135"/>
      <c r="H869" s="337"/>
      <c r="I869" s="345"/>
      <c r="J869" s="337"/>
    </row>
    <row r="870" spans="2:10" x14ac:dyDescent="0.35">
      <c r="B870"/>
      <c r="C870" s="21"/>
      <c r="D870" s="21"/>
      <c r="E870" s="345"/>
      <c r="F870" s="20"/>
      <c r="G870" s="135"/>
      <c r="H870" s="337"/>
      <c r="I870" s="345"/>
      <c r="J870" s="337"/>
    </row>
    <row r="871" spans="2:10" x14ac:dyDescent="0.35">
      <c r="B871"/>
      <c r="C871" s="21"/>
      <c r="D871" s="21"/>
      <c r="E871" s="345"/>
      <c r="F871" s="20"/>
      <c r="G871" s="135"/>
      <c r="H871" s="337"/>
      <c r="I871" s="345"/>
      <c r="J871" s="337"/>
    </row>
    <row r="872" spans="2:10" x14ac:dyDescent="0.35">
      <c r="B872"/>
      <c r="C872" s="21"/>
      <c r="D872" s="21"/>
      <c r="E872" s="345"/>
      <c r="F872" s="20"/>
      <c r="G872" s="135"/>
      <c r="H872" s="337"/>
      <c r="I872" s="345"/>
      <c r="J872" s="337"/>
    </row>
    <row r="873" spans="2:10" x14ac:dyDescent="0.35">
      <c r="B873"/>
      <c r="C873" s="21"/>
      <c r="D873" s="21"/>
      <c r="E873" s="345"/>
      <c r="F873" s="20"/>
      <c r="G873" s="135"/>
      <c r="H873" s="337"/>
      <c r="I873" s="345"/>
      <c r="J873" s="337"/>
    </row>
    <row r="874" spans="2:10" x14ac:dyDescent="0.35">
      <c r="B874"/>
      <c r="C874" s="21"/>
      <c r="D874" s="21"/>
      <c r="E874" s="345"/>
      <c r="F874" s="20"/>
      <c r="G874" s="135"/>
      <c r="H874" s="337"/>
      <c r="I874" s="345"/>
      <c r="J874" s="337"/>
    </row>
    <row r="875" spans="2:10" x14ac:dyDescent="0.35">
      <c r="B875"/>
      <c r="C875" s="21"/>
      <c r="D875" s="21"/>
      <c r="E875" s="345"/>
      <c r="F875" s="20"/>
      <c r="G875" s="135"/>
      <c r="H875" s="337"/>
      <c r="I875" s="345"/>
      <c r="J875" s="337"/>
    </row>
    <row r="876" spans="2:10" x14ac:dyDescent="0.35">
      <c r="B876"/>
      <c r="C876" s="21"/>
      <c r="D876" s="21"/>
      <c r="E876" s="345"/>
      <c r="F876" s="20"/>
      <c r="G876" s="135"/>
      <c r="H876" s="337"/>
      <c r="I876" s="345"/>
      <c r="J876" s="337"/>
    </row>
    <row r="877" spans="2:10" x14ac:dyDescent="0.35">
      <c r="B877"/>
      <c r="C877" s="21"/>
      <c r="D877" s="21"/>
      <c r="E877" s="345"/>
      <c r="F877" s="20"/>
      <c r="G877" s="135"/>
      <c r="H877" s="337"/>
      <c r="I877" s="345"/>
      <c r="J877" s="337"/>
    </row>
    <row r="878" spans="2:10" x14ac:dyDescent="0.35">
      <c r="B878"/>
      <c r="C878" s="21"/>
      <c r="D878" s="21"/>
      <c r="E878" s="345"/>
      <c r="F878" s="20"/>
      <c r="G878" s="135"/>
      <c r="H878" s="337"/>
      <c r="I878" s="345"/>
      <c r="J878" s="337"/>
    </row>
    <row r="879" spans="2:10" x14ac:dyDescent="0.35">
      <c r="B879"/>
      <c r="C879" s="21"/>
      <c r="D879" s="21"/>
      <c r="E879" s="345"/>
      <c r="F879" s="20"/>
      <c r="G879" s="135"/>
      <c r="H879" s="337"/>
      <c r="I879" s="345"/>
      <c r="J879" s="337"/>
    </row>
    <row r="880" spans="2:10" x14ac:dyDescent="0.35">
      <c r="B880"/>
      <c r="C880" s="21"/>
      <c r="D880" s="21"/>
      <c r="E880" s="345"/>
      <c r="F880" s="20"/>
      <c r="G880" s="135"/>
      <c r="H880" s="337"/>
      <c r="I880" s="345"/>
      <c r="J880" s="337"/>
    </row>
    <row r="881" spans="2:10" x14ac:dyDescent="0.35">
      <c r="B881"/>
      <c r="C881" s="21"/>
      <c r="D881" s="21"/>
      <c r="E881" s="345"/>
      <c r="F881" s="20"/>
      <c r="G881" s="135"/>
      <c r="H881" s="337"/>
      <c r="I881" s="345"/>
      <c r="J881" s="337"/>
    </row>
    <row r="882" spans="2:10" x14ac:dyDescent="0.35">
      <c r="B882"/>
      <c r="C882" s="21"/>
      <c r="D882" s="21"/>
      <c r="E882" s="345"/>
      <c r="F882" s="20"/>
      <c r="G882" s="135"/>
      <c r="H882" s="337"/>
      <c r="I882" s="345"/>
      <c r="J882" s="337"/>
    </row>
    <row r="883" spans="2:10" x14ac:dyDescent="0.35">
      <c r="B883"/>
      <c r="C883" s="21"/>
      <c r="D883" s="21"/>
      <c r="E883" s="345"/>
      <c r="F883" s="20"/>
      <c r="G883" s="135"/>
      <c r="H883" s="337"/>
      <c r="I883" s="345"/>
      <c r="J883" s="337"/>
    </row>
    <row r="884" spans="2:10" x14ac:dyDescent="0.35">
      <c r="B884"/>
      <c r="C884" s="21"/>
      <c r="D884" s="21"/>
      <c r="E884" s="345"/>
      <c r="F884" s="20"/>
      <c r="G884" s="135"/>
      <c r="H884" s="337"/>
      <c r="I884" s="345"/>
      <c r="J884" s="337"/>
    </row>
    <row r="885" spans="2:10" x14ac:dyDescent="0.35">
      <c r="B885"/>
      <c r="C885" s="21"/>
      <c r="D885" s="21"/>
      <c r="E885" s="345"/>
      <c r="F885" s="20"/>
      <c r="G885" s="135"/>
      <c r="H885" s="337"/>
      <c r="I885" s="345"/>
      <c r="J885" s="337"/>
    </row>
    <row r="886" spans="2:10" x14ac:dyDescent="0.35">
      <c r="B886"/>
      <c r="C886" s="21"/>
      <c r="D886" s="21"/>
      <c r="E886" s="345"/>
      <c r="F886" s="20"/>
      <c r="G886" s="135"/>
      <c r="H886" s="337"/>
      <c r="I886" s="345"/>
      <c r="J886" s="337"/>
    </row>
    <row r="887" spans="2:10" x14ac:dyDescent="0.35">
      <c r="B887"/>
      <c r="C887" s="21"/>
      <c r="D887" s="21"/>
      <c r="E887" s="345"/>
      <c r="F887" s="20"/>
      <c r="G887" s="135"/>
      <c r="H887" s="337"/>
      <c r="I887" s="345"/>
      <c r="J887" s="337"/>
    </row>
    <row r="888" spans="2:10" x14ac:dyDescent="0.35">
      <c r="B888"/>
      <c r="C888" s="21"/>
      <c r="D888" s="21"/>
      <c r="E888" s="345"/>
      <c r="F888" s="20"/>
      <c r="G888" s="135"/>
      <c r="H888" s="337"/>
      <c r="I888" s="345"/>
      <c r="J888" s="337"/>
    </row>
    <row r="889" spans="2:10" x14ac:dyDescent="0.35">
      <c r="B889"/>
      <c r="C889" s="21"/>
      <c r="D889" s="21"/>
      <c r="E889" s="345"/>
      <c r="F889" s="20"/>
      <c r="G889" s="135"/>
      <c r="H889" s="337"/>
      <c r="I889" s="345"/>
      <c r="J889" s="337"/>
    </row>
    <row r="890" spans="2:10" x14ac:dyDescent="0.35">
      <c r="B890"/>
      <c r="C890" s="21"/>
      <c r="D890" s="21"/>
      <c r="E890" s="345"/>
      <c r="F890" s="20"/>
      <c r="G890" s="135"/>
      <c r="H890" s="337"/>
      <c r="I890" s="345"/>
      <c r="J890" s="337"/>
    </row>
    <row r="891" spans="2:10" x14ac:dyDescent="0.35">
      <c r="B891"/>
      <c r="C891" s="21"/>
      <c r="D891" s="21"/>
      <c r="E891" s="345"/>
      <c r="F891" s="20"/>
      <c r="G891" s="135"/>
      <c r="H891" s="337"/>
      <c r="I891" s="345"/>
      <c r="J891" s="337"/>
    </row>
    <row r="892" spans="2:10" x14ac:dyDescent="0.35">
      <c r="B892"/>
      <c r="C892" s="21"/>
      <c r="D892" s="21"/>
      <c r="E892" s="345"/>
      <c r="F892" s="20"/>
      <c r="G892" s="135"/>
      <c r="H892" s="337"/>
      <c r="I892" s="345"/>
      <c r="J892" s="337"/>
    </row>
    <row r="893" spans="2:10" x14ac:dyDescent="0.35">
      <c r="B893"/>
      <c r="C893" s="21"/>
      <c r="D893" s="21"/>
      <c r="E893" s="345"/>
      <c r="F893" s="20"/>
      <c r="G893" s="135"/>
      <c r="H893" s="337"/>
      <c r="I893" s="345"/>
      <c r="J893" s="337"/>
    </row>
    <row r="894" spans="2:10" x14ac:dyDescent="0.35">
      <c r="B894"/>
      <c r="C894" s="21"/>
      <c r="D894" s="21"/>
      <c r="E894" s="345"/>
      <c r="F894" s="20"/>
      <c r="G894" s="135"/>
      <c r="H894" s="337"/>
      <c r="I894" s="345"/>
      <c r="J894" s="337"/>
    </row>
    <row r="895" spans="2:10" x14ac:dyDescent="0.35">
      <c r="B895"/>
      <c r="C895" s="21"/>
      <c r="D895" s="21"/>
      <c r="E895" s="345"/>
      <c r="F895" s="20"/>
      <c r="G895" s="135"/>
      <c r="H895" s="337"/>
      <c r="I895" s="345"/>
      <c r="J895" s="337"/>
    </row>
    <row r="896" spans="2:10" x14ac:dyDescent="0.35">
      <c r="B896"/>
      <c r="C896" s="21"/>
      <c r="D896" s="21"/>
      <c r="E896" s="345"/>
      <c r="F896" s="20"/>
      <c r="G896" s="135"/>
      <c r="H896" s="337"/>
      <c r="I896" s="345"/>
      <c r="J896" s="337"/>
    </row>
    <row r="897" spans="2:10" x14ac:dyDescent="0.35">
      <c r="B897"/>
      <c r="C897" s="21"/>
      <c r="D897" s="21"/>
      <c r="E897" s="345"/>
      <c r="F897" s="20"/>
      <c r="G897" s="135"/>
      <c r="H897" s="337"/>
      <c r="I897" s="345"/>
      <c r="J897" s="337"/>
    </row>
    <row r="898" spans="2:10" x14ac:dyDescent="0.35">
      <c r="B898"/>
      <c r="C898" s="21"/>
      <c r="D898" s="21"/>
      <c r="E898" s="345"/>
      <c r="F898" s="20"/>
      <c r="G898" s="135"/>
      <c r="H898" s="337"/>
      <c r="I898" s="345"/>
      <c r="J898" s="337"/>
    </row>
    <row r="899" spans="2:10" x14ac:dyDescent="0.35">
      <c r="B899"/>
      <c r="C899" s="21"/>
      <c r="D899" s="21"/>
      <c r="E899" s="345"/>
      <c r="F899" s="20"/>
      <c r="G899" s="135"/>
      <c r="H899" s="337"/>
      <c r="I899" s="345"/>
      <c r="J899" s="337"/>
    </row>
    <row r="900" spans="2:10" x14ac:dyDescent="0.35">
      <c r="B900"/>
      <c r="C900" s="21"/>
      <c r="D900" s="21"/>
      <c r="E900" s="345"/>
      <c r="F900" s="20"/>
      <c r="G900" s="135"/>
      <c r="H900" s="337"/>
      <c r="I900" s="345"/>
      <c r="J900" s="337"/>
    </row>
    <row r="901" spans="2:10" x14ac:dyDescent="0.35">
      <c r="B901"/>
      <c r="C901" s="21"/>
      <c r="D901" s="21"/>
      <c r="E901" s="345"/>
      <c r="F901" s="20"/>
      <c r="G901" s="135"/>
      <c r="H901" s="337"/>
      <c r="I901" s="345"/>
      <c r="J901" s="337"/>
    </row>
    <row r="902" spans="2:10" x14ac:dyDescent="0.35">
      <c r="B902"/>
      <c r="C902" s="21"/>
      <c r="D902" s="21"/>
      <c r="E902" s="345"/>
      <c r="F902" s="20"/>
      <c r="G902" s="135"/>
      <c r="H902" s="337"/>
      <c r="I902" s="345"/>
      <c r="J902" s="337"/>
    </row>
    <row r="903" spans="2:10" x14ac:dyDescent="0.35">
      <c r="B903"/>
      <c r="C903" s="21"/>
      <c r="D903" s="21"/>
      <c r="E903" s="345"/>
      <c r="F903" s="20"/>
      <c r="G903" s="135"/>
      <c r="H903" s="337"/>
      <c r="I903" s="345"/>
      <c r="J903" s="337"/>
    </row>
    <row r="904" spans="2:10" x14ac:dyDescent="0.35">
      <c r="B904"/>
      <c r="C904" s="21"/>
      <c r="D904" s="21"/>
      <c r="E904" s="345"/>
      <c r="F904" s="20"/>
      <c r="G904" s="135"/>
      <c r="H904" s="337"/>
      <c r="I904" s="345"/>
      <c r="J904" s="337"/>
    </row>
    <row r="905" spans="2:10" x14ac:dyDescent="0.35">
      <c r="B905"/>
      <c r="C905" s="21"/>
      <c r="D905" s="21"/>
      <c r="E905" s="345"/>
      <c r="F905" s="20"/>
      <c r="G905" s="135"/>
      <c r="H905" s="337"/>
      <c r="I905" s="345"/>
      <c r="J905" s="337"/>
    </row>
    <row r="906" spans="2:10" x14ac:dyDescent="0.35">
      <c r="B906"/>
      <c r="C906" s="21"/>
      <c r="D906" s="21"/>
      <c r="E906" s="345"/>
      <c r="F906" s="20"/>
      <c r="G906" s="135"/>
      <c r="H906" s="337"/>
      <c r="I906" s="345"/>
      <c r="J906" s="337"/>
    </row>
    <row r="907" spans="2:10" x14ac:dyDescent="0.35">
      <c r="B907"/>
      <c r="C907" s="21"/>
      <c r="D907" s="21"/>
      <c r="E907" s="345"/>
      <c r="F907" s="20"/>
      <c r="G907" s="135"/>
      <c r="H907" s="337"/>
      <c r="I907" s="345"/>
      <c r="J907" s="337"/>
    </row>
    <row r="908" spans="2:10" x14ac:dyDescent="0.35">
      <c r="B908"/>
      <c r="C908" s="21"/>
      <c r="D908" s="21"/>
      <c r="E908" s="345"/>
      <c r="F908" s="20"/>
      <c r="G908" s="135"/>
      <c r="H908" s="337"/>
      <c r="I908" s="345"/>
      <c r="J908" s="337"/>
    </row>
    <row r="909" spans="2:10" x14ac:dyDescent="0.35">
      <c r="B909"/>
      <c r="C909" s="21"/>
      <c r="D909" s="21"/>
      <c r="E909" s="345"/>
      <c r="F909" s="20"/>
      <c r="G909" s="135"/>
      <c r="H909" s="337"/>
      <c r="I909" s="345"/>
      <c r="J909" s="337"/>
    </row>
    <row r="910" spans="2:10" x14ac:dyDescent="0.35">
      <c r="B910"/>
      <c r="C910" s="21"/>
      <c r="D910" s="21"/>
      <c r="E910" s="345"/>
      <c r="F910" s="20"/>
      <c r="G910" s="135"/>
      <c r="H910" s="337"/>
      <c r="I910" s="345"/>
      <c r="J910" s="337"/>
    </row>
    <row r="911" spans="2:10" x14ac:dyDescent="0.35">
      <c r="B911"/>
      <c r="C911" s="21"/>
      <c r="D911" s="21"/>
      <c r="E911" s="345"/>
      <c r="F911" s="20"/>
      <c r="G911" s="135"/>
      <c r="H911" s="337"/>
      <c r="I911" s="345"/>
      <c r="J911" s="337"/>
    </row>
    <row r="912" spans="2:10" x14ac:dyDescent="0.35">
      <c r="B912"/>
      <c r="C912" s="21"/>
      <c r="D912" s="21"/>
      <c r="E912" s="345"/>
      <c r="F912" s="20"/>
      <c r="G912" s="135"/>
      <c r="H912" s="337"/>
      <c r="I912" s="345"/>
      <c r="J912" s="337"/>
    </row>
    <row r="913" spans="2:10" x14ac:dyDescent="0.35">
      <c r="B913"/>
      <c r="C913" s="21"/>
      <c r="D913" s="21"/>
      <c r="E913" s="345"/>
      <c r="F913" s="20"/>
      <c r="G913" s="135"/>
      <c r="H913" s="337"/>
      <c r="I913" s="345"/>
      <c r="J913" s="337"/>
    </row>
    <row r="914" spans="2:10" x14ac:dyDescent="0.35">
      <c r="B914"/>
      <c r="C914" s="21"/>
      <c r="D914" s="21"/>
      <c r="E914" s="345"/>
      <c r="F914" s="20"/>
      <c r="G914" s="135"/>
      <c r="H914" s="337"/>
      <c r="I914" s="345"/>
      <c r="J914" s="337"/>
    </row>
    <row r="915" spans="2:10" x14ac:dyDescent="0.35">
      <c r="B915"/>
      <c r="C915" s="21"/>
      <c r="D915" s="21"/>
      <c r="E915" s="345"/>
      <c r="F915" s="20"/>
      <c r="G915" s="135"/>
      <c r="H915" s="337"/>
      <c r="I915" s="345"/>
      <c r="J915" s="337"/>
    </row>
    <row r="916" spans="2:10" x14ac:dyDescent="0.35">
      <c r="B916"/>
      <c r="C916" s="21"/>
      <c r="D916" s="21"/>
      <c r="E916" s="345"/>
      <c r="F916" s="20"/>
      <c r="G916" s="135"/>
      <c r="H916" s="337"/>
      <c r="I916" s="345"/>
      <c r="J916" s="337"/>
    </row>
    <row r="917" spans="2:10" x14ac:dyDescent="0.35">
      <c r="B917"/>
      <c r="C917" s="21"/>
      <c r="D917" s="21"/>
      <c r="E917" s="345"/>
      <c r="F917" s="20"/>
      <c r="G917" s="135"/>
      <c r="H917" s="337"/>
      <c r="I917" s="345"/>
      <c r="J917" s="337"/>
    </row>
    <row r="918" spans="2:10" x14ac:dyDescent="0.35">
      <c r="B918"/>
      <c r="C918" s="21"/>
      <c r="D918" s="21"/>
      <c r="E918" s="345"/>
      <c r="F918" s="20"/>
      <c r="G918" s="135"/>
      <c r="H918" s="337"/>
      <c r="I918" s="345"/>
      <c r="J918" s="337"/>
    </row>
    <row r="919" spans="2:10" x14ac:dyDescent="0.35">
      <c r="B919"/>
      <c r="C919" s="21"/>
      <c r="D919" s="21"/>
      <c r="E919" s="345"/>
      <c r="F919" s="20"/>
      <c r="G919" s="135"/>
      <c r="H919" s="337"/>
      <c r="I919" s="345"/>
      <c r="J919" s="337"/>
    </row>
    <row r="920" spans="2:10" x14ac:dyDescent="0.35">
      <c r="B920"/>
      <c r="C920" s="21"/>
      <c r="D920" s="21"/>
      <c r="E920" s="345"/>
      <c r="F920" s="20"/>
      <c r="G920" s="135"/>
      <c r="H920" s="337"/>
      <c r="I920" s="345"/>
      <c r="J920" s="337"/>
    </row>
    <row r="921" spans="2:10" x14ac:dyDescent="0.35">
      <c r="B921"/>
      <c r="C921" s="21"/>
      <c r="D921" s="21"/>
      <c r="E921" s="345"/>
      <c r="F921" s="20"/>
      <c r="G921" s="135"/>
      <c r="H921" s="337"/>
      <c r="I921" s="345"/>
      <c r="J921" s="337"/>
    </row>
    <row r="922" spans="2:10" x14ac:dyDescent="0.35">
      <c r="B922"/>
      <c r="C922" s="21"/>
      <c r="D922" s="21"/>
      <c r="E922" s="345"/>
      <c r="F922" s="20"/>
      <c r="G922" s="135"/>
      <c r="H922" s="337"/>
      <c r="I922" s="345"/>
      <c r="J922" s="337"/>
    </row>
    <row r="923" spans="2:10" x14ac:dyDescent="0.35">
      <c r="B923"/>
      <c r="C923" s="21"/>
      <c r="D923" s="21"/>
      <c r="E923" s="345"/>
      <c r="F923" s="20"/>
      <c r="G923" s="135"/>
      <c r="H923" s="337"/>
      <c r="I923" s="345"/>
      <c r="J923" s="337"/>
    </row>
    <row r="924" spans="2:10" x14ac:dyDescent="0.35">
      <c r="B924"/>
      <c r="C924" s="21"/>
      <c r="D924" s="21"/>
      <c r="E924" s="345"/>
      <c r="F924" s="20"/>
      <c r="G924" s="135"/>
      <c r="H924" s="337"/>
      <c r="I924" s="345"/>
      <c r="J924" s="337"/>
    </row>
    <row r="925" spans="2:10" x14ac:dyDescent="0.35">
      <c r="B925"/>
      <c r="C925" s="21"/>
      <c r="D925" s="21"/>
      <c r="E925" s="345"/>
      <c r="F925" s="20"/>
      <c r="G925" s="135"/>
      <c r="H925" s="337"/>
      <c r="I925" s="345"/>
      <c r="J925" s="337"/>
    </row>
    <row r="926" spans="2:10" x14ac:dyDescent="0.35">
      <c r="B926"/>
      <c r="C926" s="21"/>
      <c r="D926" s="21"/>
      <c r="E926" s="345"/>
      <c r="F926" s="20"/>
      <c r="G926" s="135"/>
      <c r="H926" s="337"/>
      <c r="I926" s="345"/>
      <c r="J926" s="337"/>
    </row>
    <row r="927" spans="2:10" x14ac:dyDescent="0.35">
      <c r="B927"/>
      <c r="C927" s="21"/>
      <c r="D927" s="21"/>
      <c r="E927" s="345"/>
      <c r="F927" s="20"/>
      <c r="G927" s="135"/>
      <c r="H927" s="337"/>
      <c r="I927" s="345"/>
      <c r="J927" s="337"/>
    </row>
    <row r="928" spans="2:10" x14ac:dyDescent="0.35">
      <c r="B928"/>
      <c r="C928" s="21"/>
      <c r="D928" s="21"/>
      <c r="E928" s="345"/>
      <c r="F928" s="20"/>
      <c r="G928" s="135"/>
      <c r="H928" s="337"/>
      <c r="I928" s="345"/>
      <c r="J928" s="337"/>
    </row>
    <row r="929" spans="2:10" x14ac:dyDescent="0.35">
      <c r="B929"/>
      <c r="C929" s="21"/>
      <c r="D929" s="21"/>
      <c r="E929" s="345"/>
      <c r="F929" s="20"/>
      <c r="G929" s="135"/>
      <c r="H929" s="337"/>
      <c r="I929" s="345"/>
      <c r="J929" s="337"/>
    </row>
    <row r="930" spans="2:10" x14ac:dyDescent="0.35">
      <c r="B930"/>
      <c r="C930" s="21"/>
      <c r="D930" s="21"/>
      <c r="E930" s="345"/>
      <c r="F930" s="20"/>
      <c r="G930" s="135"/>
      <c r="H930" s="337"/>
      <c r="I930" s="345"/>
      <c r="J930" s="337"/>
    </row>
    <row r="931" spans="2:10" x14ac:dyDescent="0.35">
      <c r="B931"/>
      <c r="C931" s="21"/>
      <c r="D931" s="21"/>
      <c r="E931" s="345"/>
      <c r="F931" s="20"/>
      <c r="G931" s="135"/>
      <c r="H931" s="337"/>
      <c r="I931" s="345"/>
      <c r="J931" s="337"/>
    </row>
    <row r="932" spans="2:10" x14ac:dyDescent="0.35">
      <c r="B932"/>
      <c r="C932" s="21"/>
      <c r="D932" s="21"/>
      <c r="E932" s="345"/>
      <c r="F932" s="20"/>
      <c r="G932" s="135"/>
      <c r="H932" s="337"/>
      <c r="I932" s="345"/>
      <c r="J932" s="337"/>
    </row>
    <row r="933" spans="2:10" x14ac:dyDescent="0.35">
      <c r="B933"/>
      <c r="C933" s="21"/>
      <c r="D933" s="21"/>
      <c r="E933" s="345"/>
      <c r="F933" s="20"/>
      <c r="G933" s="135"/>
      <c r="H933" s="337"/>
      <c r="I933" s="345"/>
      <c r="J933" s="337"/>
    </row>
    <row r="934" spans="2:10" x14ac:dyDescent="0.35">
      <c r="B934"/>
      <c r="C934" s="21"/>
      <c r="D934" s="21"/>
      <c r="E934" s="345"/>
      <c r="F934" s="20"/>
      <c r="G934" s="135"/>
      <c r="H934" s="337"/>
      <c r="I934" s="345"/>
      <c r="J934" s="337"/>
    </row>
    <row r="935" spans="2:10" x14ac:dyDescent="0.35">
      <c r="B935"/>
      <c r="C935" s="21"/>
      <c r="D935" s="21"/>
      <c r="E935" s="345"/>
      <c r="F935" s="20"/>
      <c r="G935" s="135"/>
      <c r="H935" s="337"/>
      <c r="I935" s="345"/>
      <c r="J935" s="337"/>
    </row>
    <row r="936" spans="2:10" x14ac:dyDescent="0.35">
      <c r="B936"/>
      <c r="C936" s="21"/>
      <c r="D936" s="21"/>
      <c r="E936" s="345"/>
      <c r="F936" s="20"/>
      <c r="G936" s="135"/>
      <c r="H936" s="337"/>
      <c r="I936" s="345"/>
      <c r="J936" s="337"/>
    </row>
    <row r="937" spans="2:10" x14ac:dyDescent="0.35">
      <c r="B937"/>
      <c r="C937" s="21"/>
      <c r="D937" s="21"/>
      <c r="E937" s="345"/>
      <c r="F937" s="20"/>
      <c r="G937" s="135"/>
      <c r="H937" s="337"/>
      <c r="I937" s="345"/>
      <c r="J937" s="337"/>
    </row>
    <row r="938" spans="2:10" x14ac:dyDescent="0.35">
      <c r="B938"/>
      <c r="C938" s="21"/>
      <c r="D938" s="21"/>
      <c r="E938" s="345"/>
      <c r="F938" s="20"/>
      <c r="G938" s="135"/>
      <c r="H938" s="337"/>
      <c r="I938" s="345"/>
      <c r="J938" s="337"/>
    </row>
    <row r="939" spans="2:10" x14ac:dyDescent="0.35">
      <c r="B939"/>
      <c r="C939" s="21"/>
      <c r="D939" s="21"/>
      <c r="E939" s="345"/>
      <c r="F939" s="20"/>
      <c r="G939" s="135"/>
      <c r="H939" s="337"/>
      <c r="I939" s="345"/>
      <c r="J939" s="337"/>
    </row>
    <row r="940" spans="2:10" x14ac:dyDescent="0.35">
      <c r="B940"/>
      <c r="C940" s="21"/>
      <c r="D940" s="21"/>
      <c r="E940" s="345"/>
      <c r="F940" s="20"/>
      <c r="G940" s="135"/>
      <c r="H940" s="337"/>
      <c r="I940" s="345"/>
      <c r="J940" s="337"/>
    </row>
    <row r="941" spans="2:10" x14ac:dyDescent="0.35">
      <c r="B941"/>
      <c r="C941" s="21"/>
      <c r="D941" s="21"/>
      <c r="E941" s="345"/>
      <c r="F941" s="20"/>
      <c r="G941" s="135"/>
      <c r="H941" s="337"/>
      <c r="I941" s="345"/>
      <c r="J941" s="337"/>
    </row>
    <row r="942" spans="2:10" x14ac:dyDescent="0.35">
      <c r="B942"/>
      <c r="C942" s="21"/>
      <c r="D942" s="21"/>
      <c r="E942" s="345"/>
      <c r="F942" s="20"/>
      <c r="G942" s="135"/>
      <c r="H942" s="337"/>
      <c r="I942" s="345"/>
      <c r="J942" s="337"/>
    </row>
    <row r="943" spans="2:10" x14ac:dyDescent="0.35">
      <c r="B943"/>
      <c r="C943" s="21"/>
      <c r="D943" s="21"/>
      <c r="E943" s="345"/>
      <c r="F943" s="20"/>
      <c r="G943" s="135"/>
      <c r="H943" s="337"/>
      <c r="I943" s="345"/>
      <c r="J943" s="337"/>
    </row>
    <row r="944" spans="2:10" x14ac:dyDescent="0.35">
      <c r="B944"/>
      <c r="C944" s="21"/>
      <c r="D944" s="21"/>
      <c r="E944" s="345"/>
      <c r="F944" s="20"/>
      <c r="G944" s="135"/>
      <c r="H944" s="337"/>
      <c r="I944" s="345"/>
      <c r="J944" s="337"/>
    </row>
    <row r="945" spans="2:10" x14ac:dyDescent="0.35">
      <c r="B945"/>
      <c r="C945" s="21"/>
      <c r="D945" s="21"/>
      <c r="E945" s="345"/>
      <c r="F945" s="20"/>
      <c r="G945" s="135"/>
      <c r="H945" s="337"/>
      <c r="I945" s="345"/>
      <c r="J945" s="337"/>
    </row>
    <row r="946" spans="2:10" x14ac:dyDescent="0.35">
      <c r="B946"/>
      <c r="C946" s="21"/>
      <c r="D946" s="21"/>
      <c r="E946" s="345"/>
      <c r="F946" s="20"/>
      <c r="G946" s="135"/>
      <c r="H946" s="337"/>
      <c r="I946" s="345"/>
      <c r="J946" s="337"/>
    </row>
    <row r="947" spans="2:10" x14ac:dyDescent="0.35">
      <c r="B947"/>
      <c r="C947" s="21"/>
      <c r="D947" s="21"/>
      <c r="E947" s="345"/>
      <c r="F947" s="20"/>
      <c r="G947" s="135"/>
      <c r="H947" s="337"/>
      <c r="I947" s="345"/>
      <c r="J947" s="337"/>
    </row>
    <row r="948" spans="2:10" x14ac:dyDescent="0.35">
      <c r="B948"/>
      <c r="C948" s="21"/>
      <c r="D948" s="21"/>
      <c r="E948" s="345"/>
      <c r="F948" s="20"/>
      <c r="G948" s="135"/>
      <c r="H948" s="337"/>
      <c r="I948" s="345"/>
      <c r="J948" s="337"/>
    </row>
    <row r="949" spans="2:10" x14ac:dyDescent="0.35">
      <c r="B949"/>
      <c r="C949" s="21"/>
      <c r="D949" s="21"/>
      <c r="E949" s="345"/>
      <c r="F949" s="20"/>
      <c r="G949" s="135"/>
      <c r="H949" s="337"/>
      <c r="I949" s="345"/>
      <c r="J949" s="337"/>
    </row>
    <row r="950" spans="2:10" x14ac:dyDescent="0.35">
      <c r="B950"/>
      <c r="C950" s="21"/>
      <c r="D950" s="21"/>
      <c r="E950" s="345"/>
      <c r="F950" s="20"/>
      <c r="G950" s="135"/>
      <c r="H950" s="337"/>
      <c r="I950" s="345"/>
      <c r="J950" s="337"/>
    </row>
    <row r="951" spans="2:10" x14ac:dyDescent="0.35">
      <c r="B951"/>
      <c r="C951" s="21"/>
      <c r="D951" s="21"/>
      <c r="E951" s="345"/>
      <c r="F951" s="20"/>
      <c r="G951" s="135"/>
      <c r="H951" s="337"/>
      <c r="I951" s="345"/>
      <c r="J951" s="337"/>
    </row>
    <row r="952" spans="2:10" x14ac:dyDescent="0.35">
      <c r="B952"/>
      <c r="C952" s="21"/>
      <c r="D952" s="21"/>
      <c r="E952" s="345"/>
      <c r="F952" s="20"/>
      <c r="G952" s="135"/>
      <c r="H952" s="337"/>
      <c r="I952" s="345"/>
      <c r="J952" s="337"/>
    </row>
    <row r="953" spans="2:10" x14ac:dyDescent="0.35">
      <c r="B953"/>
      <c r="C953" s="21"/>
      <c r="D953" s="21"/>
      <c r="E953" s="345"/>
      <c r="F953" s="20"/>
      <c r="G953" s="135"/>
      <c r="H953" s="337"/>
      <c r="I953" s="345"/>
      <c r="J953" s="337"/>
    </row>
    <row r="954" spans="2:10" x14ac:dyDescent="0.35">
      <c r="B954"/>
      <c r="C954" s="21"/>
      <c r="D954" s="21"/>
      <c r="E954" s="345"/>
      <c r="F954" s="20"/>
      <c r="G954" s="135"/>
      <c r="H954" s="337"/>
      <c r="I954" s="345"/>
      <c r="J954" s="337"/>
    </row>
    <row r="955" spans="2:10" x14ac:dyDescent="0.35">
      <c r="B955"/>
      <c r="C955" s="21"/>
      <c r="D955" s="21"/>
      <c r="E955" s="345"/>
      <c r="F955" s="20"/>
      <c r="G955" s="135"/>
      <c r="H955" s="337"/>
      <c r="I955" s="345"/>
      <c r="J955" s="337"/>
    </row>
    <row r="956" spans="2:10" x14ac:dyDescent="0.35">
      <c r="B956"/>
      <c r="C956" s="21"/>
      <c r="D956" s="21"/>
      <c r="E956" s="345"/>
      <c r="F956" s="20"/>
      <c r="G956" s="135"/>
      <c r="H956" s="337"/>
      <c r="I956" s="345"/>
      <c r="J956" s="337"/>
    </row>
    <row r="957" spans="2:10" x14ac:dyDescent="0.35">
      <c r="B957"/>
      <c r="C957" s="21"/>
      <c r="D957" s="21"/>
      <c r="E957" s="345"/>
      <c r="F957" s="20"/>
      <c r="G957" s="135"/>
      <c r="H957" s="337"/>
      <c r="I957" s="345"/>
      <c r="J957" s="337"/>
    </row>
    <row r="958" spans="2:10" x14ac:dyDescent="0.35">
      <c r="B958"/>
      <c r="C958" s="21"/>
      <c r="D958" s="21"/>
      <c r="E958" s="345"/>
      <c r="F958" s="20"/>
      <c r="G958" s="135"/>
      <c r="H958" s="337"/>
      <c r="I958" s="345"/>
      <c r="J958" s="337"/>
    </row>
    <row r="959" spans="2:10" x14ac:dyDescent="0.35">
      <c r="B959"/>
      <c r="C959" s="21"/>
      <c r="D959" s="21"/>
      <c r="E959" s="345"/>
      <c r="F959" s="20"/>
      <c r="G959" s="135"/>
      <c r="H959" s="337"/>
      <c r="I959" s="345"/>
      <c r="J959" s="337"/>
    </row>
    <row r="960" spans="2:10" x14ac:dyDescent="0.35">
      <c r="B960"/>
      <c r="C960" s="21"/>
      <c r="D960" s="21"/>
      <c r="E960" s="345"/>
      <c r="F960" s="20"/>
      <c r="G960" s="135"/>
      <c r="H960" s="337"/>
      <c r="I960" s="345"/>
      <c r="J960" s="337"/>
    </row>
    <row r="961" spans="2:10" x14ac:dyDescent="0.35">
      <c r="B961"/>
      <c r="C961" s="21"/>
      <c r="D961" s="21"/>
      <c r="E961" s="345"/>
      <c r="F961" s="20"/>
      <c r="G961" s="135"/>
      <c r="H961" s="337"/>
      <c r="I961" s="345"/>
      <c r="J961" s="337"/>
    </row>
    <row r="962" spans="2:10" x14ac:dyDescent="0.35">
      <c r="B962"/>
      <c r="C962" s="21"/>
      <c r="D962" s="21"/>
      <c r="E962" s="345"/>
      <c r="F962" s="20"/>
      <c r="G962" s="135"/>
      <c r="H962" s="337"/>
      <c r="I962" s="345"/>
      <c r="J962" s="337"/>
    </row>
    <row r="963" spans="2:10" x14ac:dyDescent="0.35">
      <c r="B963"/>
      <c r="C963" s="21"/>
      <c r="D963" s="21"/>
      <c r="E963" s="345"/>
      <c r="F963" s="20"/>
      <c r="G963" s="135"/>
      <c r="H963" s="337"/>
      <c r="I963" s="345"/>
      <c r="J963" s="337"/>
    </row>
    <row r="964" spans="2:10" x14ac:dyDescent="0.35">
      <c r="B964"/>
      <c r="C964" s="21"/>
      <c r="D964" s="21"/>
      <c r="E964" s="345"/>
      <c r="F964" s="20"/>
      <c r="G964" s="135"/>
      <c r="H964" s="337"/>
      <c r="I964" s="345"/>
      <c r="J964" s="337"/>
    </row>
    <row r="965" spans="2:10" x14ac:dyDescent="0.35">
      <c r="B965"/>
      <c r="C965" s="21"/>
      <c r="D965" s="21"/>
      <c r="E965" s="345"/>
      <c r="F965" s="20"/>
      <c r="G965" s="135"/>
      <c r="H965" s="337"/>
      <c r="I965" s="345"/>
      <c r="J965" s="337"/>
    </row>
    <row r="966" spans="2:10" x14ac:dyDescent="0.35">
      <c r="B966"/>
      <c r="C966" s="21"/>
      <c r="D966" s="21"/>
      <c r="E966" s="345"/>
      <c r="F966" s="20"/>
      <c r="G966" s="135"/>
      <c r="H966" s="337"/>
      <c r="I966" s="345"/>
      <c r="J966" s="337"/>
    </row>
    <row r="967" spans="2:10" x14ac:dyDescent="0.35">
      <c r="B967"/>
      <c r="C967" s="21"/>
      <c r="D967" s="21"/>
      <c r="E967" s="345"/>
      <c r="F967" s="20"/>
      <c r="G967" s="135"/>
      <c r="H967" s="337"/>
      <c r="I967" s="345"/>
      <c r="J967" s="337"/>
    </row>
    <row r="968" spans="2:10" x14ac:dyDescent="0.35">
      <c r="B968"/>
      <c r="C968" s="21"/>
      <c r="D968" s="21"/>
      <c r="E968" s="345"/>
      <c r="F968" s="20"/>
      <c r="G968" s="135"/>
      <c r="H968" s="337"/>
      <c r="I968" s="345"/>
      <c r="J968" s="337"/>
    </row>
    <row r="969" spans="2:10" x14ac:dyDescent="0.35">
      <c r="B969"/>
      <c r="C969" s="21"/>
      <c r="D969" s="21"/>
      <c r="E969" s="345"/>
      <c r="F969" s="20"/>
      <c r="G969" s="135"/>
      <c r="H969" s="337"/>
      <c r="I969" s="345"/>
      <c r="J969" s="337"/>
    </row>
    <row r="970" spans="2:10" x14ac:dyDescent="0.35">
      <c r="B970"/>
      <c r="C970" s="21"/>
      <c r="D970" s="21"/>
      <c r="E970" s="345"/>
      <c r="F970" s="20"/>
      <c r="G970" s="135"/>
      <c r="H970" s="337"/>
      <c r="I970" s="345"/>
      <c r="J970" s="337"/>
    </row>
    <row r="971" spans="2:10" x14ac:dyDescent="0.35">
      <c r="B971"/>
      <c r="C971" s="21"/>
      <c r="D971" s="21"/>
      <c r="E971" s="345"/>
      <c r="F971" s="20"/>
      <c r="G971" s="135"/>
      <c r="H971" s="337"/>
      <c r="I971" s="345"/>
      <c r="J971" s="337"/>
    </row>
    <row r="972" spans="2:10" x14ac:dyDescent="0.35">
      <c r="B972"/>
      <c r="C972" s="21"/>
      <c r="D972" s="21"/>
      <c r="E972" s="345"/>
      <c r="F972" s="20"/>
      <c r="G972" s="135"/>
      <c r="H972" s="337"/>
      <c r="I972" s="345"/>
      <c r="J972" s="337"/>
    </row>
    <row r="973" spans="2:10" x14ac:dyDescent="0.35">
      <c r="B973"/>
      <c r="C973" s="21"/>
      <c r="D973" s="21"/>
      <c r="E973" s="345"/>
      <c r="F973" s="20"/>
      <c r="G973" s="135"/>
      <c r="H973" s="337"/>
      <c r="I973" s="345"/>
      <c r="J973" s="337"/>
    </row>
    <row r="974" spans="2:10" x14ac:dyDescent="0.35">
      <c r="B974"/>
      <c r="C974" s="21"/>
      <c r="D974" s="21"/>
      <c r="E974" s="345"/>
      <c r="F974" s="20"/>
      <c r="G974" s="135"/>
      <c r="H974" s="337"/>
      <c r="I974" s="345"/>
      <c r="J974" s="337"/>
    </row>
    <row r="975" spans="2:10" x14ac:dyDescent="0.35">
      <c r="B975"/>
      <c r="C975" s="21"/>
      <c r="D975" s="21"/>
      <c r="E975" s="345"/>
      <c r="F975" s="20"/>
      <c r="G975" s="135"/>
      <c r="H975" s="337"/>
      <c r="I975" s="345"/>
      <c r="J975" s="337"/>
    </row>
    <row r="976" spans="2:10" x14ac:dyDescent="0.35">
      <c r="B976"/>
      <c r="C976" s="21"/>
      <c r="D976" s="21"/>
      <c r="E976" s="345"/>
      <c r="F976" s="20"/>
      <c r="G976" s="135"/>
      <c r="H976" s="337"/>
      <c r="I976" s="345"/>
      <c r="J976" s="337"/>
    </row>
    <row r="977" spans="2:10" x14ac:dyDescent="0.35">
      <c r="B977"/>
      <c r="C977" s="21"/>
      <c r="D977" s="21"/>
      <c r="E977" s="345"/>
      <c r="F977" s="20"/>
      <c r="G977" s="135"/>
      <c r="H977" s="337"/>
      <c r="I977" s="345"/>
      <c r="J977" s="337"/>
    </row>
    <row r="978" spans="2:10" x14ac:dyDescent="0.35">
      <c r="B978"/>
      <c r="C978" s="21"/>
      <c r="D978" s="21"/>
      <c r="E978" s="345"/>
      <c r="F978" s="20"/>
      <c r="G978" s="135"/>
      <c r="H978" s="337"/>
      <c r="I978" s="345"/>
      <c r="J978" s="337"/>
    </row>
    <row r="979" spans="2:10" x14ac:dyDescent="0.35">
      <c r="B979"/>
      <c r="C979" s="21"/>
      <c r="D979" s="21"/>
      <c r="E979" s="345"/>
      <c r="F979" s="20"/>
      <c r="G979" s="135"/>
      <c r="H979" s="337"/>
      <c r="I979" s="345"/>
      <c r="J979" s="337"/>
    </row>
    <row r="980" spans="2:10" x14ac:dyDescent="0.35">
      <c r="B980"/>
      <c r="C980" s="21"/>
      <c r="D980" s="21"/>
      <c r="E980" s="345"/>
      <c r="F980" s="20"/>
      <c r="G980" s="135"/>
      <c r="H980" s="337"/>
      <c r="I980" s="345"/>
      <c r="J980" s="337"/>
    </row>
    <row r="981" spans="2:10" x14ac:dyDescent="0.35">
      <c r="B981"/>
      <c r="C981" s="21"/>
      <c r="D981" s="21"/>
      <c r="E981" s="345"/>
      <c r="F981" s="20"/>
      <c r="G981" s="135"/>
      <c r="H981" s="337"/>
      <c r="I981" s="345"/>
      <c r="J981" s="337"/>
    </row>
    <row r="982" spans="2:10" x14ac:dyDescent="0.35">
      <c r="B982"/>
      <c r="C982" s="21"/>
      <c r="D982" s="21"/>
      <c r="E982" s="345"/>
      <c r="F982" s="20"/>
      <c r="G982" s="135"/>
      <c r="H982" s="337"/>
      <c r="I982" s="345"/>
      <c r="J982" s="337"/>
    </row>
    <row r="983" spans="2:10" x14ac:dyDescent="0.35">
      <c r="B983"/>
      <c r="C983" s="21"/>
      <c r="D983" s="21"/>
      <c r="E983" s="345"/>
      <c r="F983" s="20"/>
      <c r="G983" s="135"/>
      <c r="H983" s="337"/>
      <c r="I983" s="345"/>
      <c r="J983" s="337"/>
    </row>
    <row r="984" spans="2:10" x14ac:dyDescent="0.35">
      <c r="B984"/>
      <c r="C984" s="21"/>
      <c r="D984" s="21"/>
      <c r="E984" s="345"/>
      <c r="F984" s="20"/>
      <c r="G984" s="135"/>
      <c r="H984" s="337"/>
      <c r="I984" s="345"/>
      <c r="J984" s="337"/>
    </row>
    <row r="985" spans="2:10" x14ac:dyDescent="0.35">
      <c r="B985"/>
      <c r="C985" s="21"/>
      <c r="D985" s="21"/>
      <c r="E985" s="345"/>
      <c r="F985" s="20"/>
      <c r="G985" s="135"/>
      <c r="H985" s="337"/>
      <c r="I985" s="345"/>
      <c r="J985" s="337"/>
    </row>
    <row r="986" spans="2:10" x14ac:dyDescent="0.35">
      <c r="B986"/>
      <c r="C986" s="21"/>
      <c r="D986" s="21"/>
      <c r="E986" s="345"/>
      <c r="F986" s="20"/>
      <c r="G986" s="135"/>
      <c r="H986" s="337"/>
      <c r="I986" s="345"/>
      <c r="J986" s="337"/>
    </row>
    <row r="987" spans="2:10" x14ac:dyDescent="0.35">
      <c r="B987"/>
      <c r="C987" s="21"/>
      <c r="D987" s="21"/>
      <c r="E987" s="345"/>
      <c r="F987" s="20"/>
      <c r="G987" s="135"/>
      <c r="H987" s="337"/>
      <c r="I987" s="345"/>
      <c r="J987" s="337"/>
    </row>
    <row r="988" spans="2:10" x14ac:dyDescent="0.35">
      <c r="B988"/>
      <c r="C988" s="21"/>
      <c r="D988" s="21"/>
      <c r="E988" s="345"/>
      <c r="F988" s="20"/>
      <c r="G988" s="135"/>
      <c r="H988" s="337"/>
      <c r="I988" s="345"/>
      <c r="J988" s="337"/>
    </row>
    <row r="989" spans="2:10" x14ac:dyDescent="0.35">
      <c r="B989"/>
      <c r="C989" s="21"/>
      <c r="D989" s="21"/>
      <c r="E989" s="345"/>
      <c r="F989" s="20"/>
      <c r="G989" s="135"/>
      <c r="H989" s="337"/>
      <c r="I989" s="345"/>
      <c r="J989" s="337"/>
    </row>
    <row r="990" spans="2:10" x14ac:dyDescent="0.35">
      <c r="B990"/>
      <c r="C990" s="21"/>
      <c r="D990" s="21"/>
      <c r="E990" s="345"/>
      <c r="F990" s="20"/>
      <c r="G990" s="135"/>
      <c r="H990" s="337"/>
      <c r="I990" s="345"/>
      <c r="J990" s="337"/>
    </row>
    <row r="991" spans="2:10" x14ac:dyDescent="0.35">
      <c r="B991"/>
      <c r="C991" s="21"/>
      <c r="D991" s="21"/>
      <c r="E991" s="345"/>
      <c r="F991" s="20"/>
      <c r="G991" s="135"/>
      <c r="H991" s="337"/>
      <c r="I991" s="345"/>
      <c r="J991" s="337"/>
    </row>
    <row r="992" spans="2:10" x14ac:dyDescent="0.35">
      <c r="B992"/>
      <c r="C992" s="21"/>
      <c r="D992" s="21"/>
      <c r="E992" s="345"/>
      <c r="F992" s="20"/>
      <c r="G992" s="135"/>
      <c r="H992" s="337"/>
      <c r="I992" s="345"/>
      <c r="J992" s="337"/>
    </row>
    <row r="993" spans="2:10" x14ac:dyDescent="0.35">
      <c r="B993"/>
      <c r="C993" s="21"/>
      <c r="D993" s="21"/>
      <c r="E993" s="345"/>
      <c r="F993" s="20"/>
      <c r="G993" s="135"/>
      <c r="H993" s="337"/>
      <c r="I993" s="345"/>
      <c r="J993" s="337"/>
    </row>
    <row r="994" spans="2:10" x14ac:dyDescent="0.35">
      <c r="B994"/>
      <c r="C994" s="21"/>
      <c r="D994" s="21"/>
      <c r="E994" s="345"/>
      <c r="F994" s="20"/>
      <c r="G994" s="135"/>
      <c r="H994" s="337"/>
      <c r="I994" s="345"/>
      <c r="J994" s="337"/>
    </row>
    <row r="995" spans="2:10" x14ac:dyDescent="0.35">
      <c r="B995"/>
      <c r="C995" s="21"/>
      <c r="D995" s="21"/>
      <c r="E995" s="345"/>
      <c r="F995" s="20"/>
      <c r="G995" s="135"/>
      <c r="H995" s="337"/>
      <c r="I995" s="345"/>
      <c r="J995" s="337"/>
    </row>
    <row r="996" spans="2:10" x14ac:dyDescent="0.35">
      <c r="B996"/>
      <c r="C996" s="21"/>
      <c r="D996" s="21"/>
      <c r="E996" s="345"/>
      <c r="F996" s="20"/>
      <c r="G996" s="135"/>
      <c r="H996" s="337"/>
      <c r="I996" s="345"/>
      <c r="J996" s="337"/>
    </row>
    <row r="997" spans="2:10" x14ac:dyDescent="0.35">
      <c r="B997"/>
      <c r="C997" s="21"/>
      <c r="D997" s="21"/>
      <c r="E997" s="345"/>
      <c r="F997" s="20"/>
      <c r="G997" s="135"/>
      <c r="H997" s="337"/>
      <c r="I997" s="345"/>
      <c r="J997" s="337"/>
    </row>
    <row r="998" spans="2:10" x14ac:dyDescent="0.35">
      <c r="B998"/>
      <c r="C998" s="21"/>
      <c r="D998" s="21"/>
      <c r="E998" s="345"/>
      <c r="F998" s="20"/>
      <c r="G998" s="135"/>
      <c r="H998" s="337"/>
      <c r="I998" s="345"/>
      <c r="J998" s="337"/>
    </row>
    <row r="999" spans="2:10" x14ac:dyDescent="0.35">
      <c r="B999"/>
      <c r="C999" s="21"/>
      <c r="D999" s="21"/>
      <c r="E999" s="345"/>
      <c r="F999" s="20"/>
      <c r="G999" s="135"/>
      <c r="H999" s="337"/>
      <c r="I999" s="345"/>
      <c r="J999" s="337"/>
    </row>
    <row r="1000" spans="2:10" x14ac:dyDescent="0.35">
      <c r="B1000"/>
      <c r="C1000" s="21"/>
      <c r="D1000" s="21"/>
      <c r="E1000" s="345"/>
      <c r="F1000" s="20"/>
      <c r="G1000" s="135"/>
      <c r="H1000" s="337"/>
      <c r="I1000" s="345"/>
      <c r="J1000" s="337"/>
    </row>
    <row r="1001" spans="2:10" x14ac:dyDescent="0.35">
      <c r="B1001"/>
      <c r="C1001" s="21"/>
      <c r="D1001" s="21"/>
      <c r="E1001" s="345"/>
      <c r="F1001" s="20"/>
      <c r="G1001" s="135"/>
      <c r="H1001" s="337"/>
      <c r="I1001" s="345"/>
      <c r="J1001" s="337"/>
    </row>
    <row r="1002" spans="2:10" x14ac:dyDescent="0.35">
      <c r="B1002"/>
      <c r="C1002" s="21"/>
      <c r="D1002" s="21"/>
      <c r="E1002" s="345"/>
      <c r="F1002" s="20"/>
      <c r="G1002" s="135"/>
      <c r="H1002" s="337"/>
      <c r="I1002" s="345"/>
      <c r="J1002" s="337"/>
    </row>
    <row r="1003" spans="2:10" x14ac:dyDescent="0.35">
      <c r="B1003"/>
      <c r="C1003" s="21"/>
      <c r="D1003" s="21"/>
      <c r="E1003" s="345"/>
      <c r="F1003" s="20"/>
      <c r="G1003" s="135"/>
      <c r="H1003" s="337"/>
      <c r="I1003" s="345"/>
      <c r="J1003" s="337"/>
    </row>
    <row r="1004" spans="2:10" x14ac:dyDescent="0.35">
      <c r="B1004"/>
      <c r="C1004" s="21"/>
      <c r="D1004" s="21"/>
      <c r="E1004" s="345"/>
      <c r="F1004" s="20"/>
      <c r="G1004" s="135"/>
      <c r="H1004" s="337"/>
      <c r="I1004" s="345"/>
      <c r="J1004" s="337"/>
    </row>
  </sheetData>
  <autoFilter ref="A1:K76" xr:uid="{00000000-0001-0000-0B00-000000000000}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7"/>
  <dimension ref="A1:N500"/>
  <sheetViews>
    <sheetView zoomScale="90" zoomScaleNormal="90" workbookViewId="0">
      <selection activeCell="B22" sqref="B22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</cols>
  <sheetData>
    <row r="1" spans="1:14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55"/>
      <c r="K1" s="144"/>
      <c r="L1" s="145"/>
      <c r="M1" s="145"/>
    </row>
    <row r="2" spans="1:14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148" t="s">
        <v>16267</v>
      </c>
      <c r="K2" s="144"/>
      <c r="L2" s="145"/>
      <c r="M2" s="145"/>
    </row>
    <row r="3" spans="1:14" x14ac:dyDescent="0.35">
      <c r="B3" s="157"/>
      <c r="C3" s="158"/>
      <c r="D3" s="302" t="str" cm="1">
        <f t="array" aca="1" ref="D3" ca="1">IFERROR(INDEX(skuAnker,MATCH(B3,descrizioneArtAnker,0)),"")</f>
        <v/>
      </c>
      <c r="E3" s="306" t="str">
        <f t="shared" ref="E3:E66" si="0">IF(B3="","",VLOOKUP(B3,listoneAnker_NoSku,2,FALSE))</f>
        <v/>
      </c>
      <c r="F3" s="310" t="str">
        <f t="shared" ref="F3" si="1">IF(B3="","",VLOOKUP(B3,listoneAnker_NoSku,3,FALSE))</f>
        <v/>
      </c>
      <c r="G3" s="287" t="str">
        <f t="shared" ref="G3:G66" si="2">IF(B3="","",VLOOKUP(B3,listoneAnker_NoSku,4,FALSE))</f>
        <v/>
      </c>
      <c r="H3" s="153" t="str">
        <f t="shared" ref="H3" si="3">IF(B3="","",IF($M$4="Enoteca",VLOOKUP(B3,listoneAnker_NoSku,8,FALSE),VLOOKUP(B3,listoneAnker_NoSku,9,FALSE)))</f>
        <v/>
      </c>
      <c r="I3" s="271" t="str">
        <f t="shared" ref="I3" si="4">IF(B3="","",E3*C3)</f>
        <v/>
      </c>
      <c r="J3" s="156" t="str">
        <f t="shared" ref="J3" si="5">IF(B3="","",H3*E3*C3)</f>
        <v/>
      </c>
      <c r="K3" s="144"/>
      <c r="L3" s="313" t="s">
        <v>16269</v>
      </c>
      <c r="M3" s="317" t="s">
        <v>23310</v>
      </c>
    </row>
    <row r="4" spans="1:14" x14ac:dyDescent="0.35">
      <c r="B4" s="128"/>
      <c r="C4" s="159"/>
      <c r="D4" s="303" t="str" cm="1">
        <f t="array" aca="1" ref="D4" ca="1">IFERROR(INDEX(skuAnker,MATCH(B4,descrizioneArtAnker,0)),"")</f>
        <v/>
      </c>
      <c r="E4" s="307" t="str">
        <f t="shared" si="0"/>
        <v/>
      </c>
      <c r="F4" s="311" t="str">
        <f t="shared" ref="F4:F67" si="6">IF(B4="","",VLOOKUP(B4,listoneAnker_NoSku,3,FALSE))</f>
        <v/>
      </c>
      <c r="G4" s="288" t="str">
        <f t="shared" si="2"/>
        <v/>
      </c>
      <c r="H4" s="154" t="str">
        <f t="shared" ref="H4:H67" si="7">IF(B4="","",IF($M$4="Enoteca",VLOOKUP(B4,listoneAnker_NoSku,8,FALSE),VLOOKUP(B4,listoneAnker_NoSku,9,FALSE)))</f>
        <v/>
      </c>
      <c r="I4" s="272" t="str">
        <f t="shared" ref="I4:I67" si="8">IF(B4="","",E4*C4)</f>
        <v/>
      </c>
      <c r="J4" s="284" t="str">
        <f t="shared" ref="J4:J67" si="9">IF(B4="","",H4*E4*C4)</f>
        <v/>
      </c>
      <c r="K4" s="144"/>
      <c r="L4" s="315" t="s">
        <v>16270</v>
      </c>
      <c r="M4" s="318" t="s">
        <v>23317</v>
      </c>
    </row>
    <row r="5" spans="1:14" x14ac:dyDescent="0.35">
      <c r="B5" s="128"/>
      <c r="C5" s="159"/>
      <c r="D5" s="303" t="str" cm="1">
        <f t="array" aca="1" ref="D5" ca="1">IFERROR(INDEX(skuAnker,MATCH(B5,descrizioneArtAnker,0)),"")</f>
        <v/>
      </c>
      <c r="E5" s="307" t="str">
        <f t="shared" si="0"/>
        <v/>
      </c>
      <c r="F5" s="311" t="str">
        <f t="shared" si="6"/>
        <v/>
      </c>
      <c r="G5" s="288" t="str">
        <f t="shared" si="2"/>
        <v/>
      </c>
      <c r="H5" s="154" t="str">
        <f t="shared" si="7"/>
        <v/>
      </c>
      <c r="I5" s="272" t="str">
        <f t="shared" si="8"/>
        <v/>
      </c>
      <c r="J5" s="284" t="str">
        <f t="shared" si="9"/>
        <v/>
      </c>
      <c r="K5" s="144"/>
      <c r="L5" s="151"/>
    </row>
    <row r="6" spans="1:14" x14ac:dyDescent="0.35">
      <c r="B6" s="128"/>
      <c r="C6" s="159"/>
      <c r="D6" s="303" t="str" cm="1">
        <f t="array" aca="1" ref="D6" ca="1">IFERROR(INDEX(skuAnker,MATCH(B6,descrizioneArtAnker,0)),"")</f>
        <v/>
      </c>
      <c r="E6" s="307" t="str">
        <f t="shared" si="0"/>
        <v/>
      </c>
      <c r="F6" s="311" t="str">
        <f t="shared" si="6"/>
        <v/>
      </c>
      <c r="G6" s="288" t="str">
        <f t="shared" si="2"/>
        <v/>
      </c>
      <c r="H6" s="154" t="str">
        <f t="shared" si="7"/>
        <v/>
      </c>
      <c r="I6" s="272" t="str">
        <f t="shared" si="8"/>
        <v/>
      </c>
      <c r="J6" s="284" t="str">
        <f t="shared" si="9"/>
        <v/>
      </c>
      <c r="K6" s="144"/>
      <c r="L6" s="313" t="s">
        <v>16268</v>
      </c>
      <c r="M6" s="323">
        <f>SUM(I3:I500)</f>
        <v>0</v>
      </c>
    </row>
    <row r="7" spans="1:14" x14ac:dyDescent="0.35">
      <c r="B7" s="128"/>
      <c r="C7" s="159"/>
      <c r="D7" s="303" t="str" cm="1">
        <f t="array" aca="1" ref="D7" ca="1">IFERROR(INDEX(skuAnker,MATCH(B7,descrizioneArtAnker,0)),"")</f>
        <v/>
      </c>
      <c r="E7" s="307" t="str">
        <f t="shared" si="0"/>
        <v/>
      </c>
      <c r="F7" s="311" t="str">
        <f t="shared" si="6"/>
        <v/>
      </c>
      <c r="G7" s="288" t="str">
        <f t="shared" si="2"/>
        <v/>
      </c>
      <c r="H7" s="154" t="str">
        <f t="shared" si="7"/>
        <v/>
      </c>
      <c r="I7" s="272" t="str">
        <f t="shared" si="8"/>
        <v/>
      </c>
      <c r="J7" s="284" t="str">
        <f t="shared" si="9"/>
        <v/>
      </c>
      <c r="K7" s="144"/>
      <c r="L7" s="315" t="s">
        <v>23303</v>
      </c>
      <c r="M7" s="316">
        <f>SUM(J3:J500)</f>
        <v>0</v>
      </c>
    </row>
    <row r="8" spans="1:14" x14ac:dyDescent="0.35">
      <c r="B8" s="128"/>
      <c r="C8" s="159"/>
      <c r="D8" s="303" t="str" cm="1">
        <f t="array" aca="1" ref="D8" ca="1">IFERROR(INDEX(skuAnker,MATCH(B8,descrizioneArtAnker,0)),"")</f>
        <v/>
      </c>
      <c r="E8" s="307" t="str">
        <f t="shared" si="0"/>
        <v/>
      </c>
      <c r="F8" s="311" t="str">
        <f t="shared" si="6"/>
        <v/>
      </c>
      <c r="G8" s="288" t="str">
        <f t="shared" si="2"/>
        <v/>
      </c>
      <c r="H8" s="154" t="str">
        <f t="shared" si="7"/>
        <v/>
      </c>
      <c r="I8" s="272" t="str">
        <f t="shared" si="8"/>
        <v/>
      </c>
      <c r="J8" s="284" t="str">
        <f t="shared" si="9"/>
        <v/>
      </c>
      <c r="K8" s="144"/>
      <c r="L8" s="149"/>
      <c r="M8" s="150"/>
    </row>
    <row r="9" spans="1:14" ht="15.5" x14ac:dyDescent="0.35">
      <c r="B9" s="128"/>
      <c r="C9" s="159"/>
      <c r="D9" s="303" t="str" cm="1">
        <f t="array" aca="1" ref="D9" ca="1">IFERROR(INDEX(skuAnker,MATCH(B9,descrizioneArtAnker,0)),"")</f>
        <v/>
      </c>
      <c r="E9" s="307" t="str">
        <f t="shared" si="0"/>
        <v/>
      </c>
      <c r="F9" s="311" t="str">
        <f t="shared" si="6"/>
        <v/>
      </c>
      <c r="G9" s="288" t="str">
        <f t="shared" si="2"/>
        <v/>
      </c>
      <c r="H9" s="154" t="str">
        <f t="shared" si="7"/>
        <v/>
      </c>
      <c r="I9" s="272" t="str">
        <f t="shared" si="8"/>
        <v/>
      </c>
      <c r="J9" s="284" t="str">
        <f t="shared" si="9"/>
        <v/>
      </c>
      <c r="K9" s="144"/>
      <c r="L9" s="152" t="s">
        <v>23296</v>
      </c>
      <c r="M9" s="150"/>
    </row>
    <row r="10" spans="1:14" x14ac:dyDescent="0.35">
      <c r="B10" s="128"/>
      <c r="C10" s="159"/>
      <c r="D10" s="303" t="str" cm="1">
        <f t="array" aca="1" ref="D10" ca="1">IFERROR(INDEX(skuAnker,MATCH(B10,descrizioneArtAnker,0)),"")</f>
        <v/>
      </c>
      <c r="E10" s="307" t="str">
        <f t="shared" si="0"/>
        <v/>
      </c>
      <c r="F10" s="311" t="str">
        <f t="shared" si="6"/>
        <v/>
      </c>
      <c r="G10" s="288" t="str">
        <f t="shared" si="2"/>
        <v/>
      </c>
      <c r="H10" s="154" t="str">
        <f t="shared" si="7"/>
        <v/>
      </c>
      <c r="I10" s="272" t="str">
        <f t="shared" si="8"/>
        <v/>
      </c>
      <c r="J10" s="284" t="str">
        <f t="shared" si="9"/>
        <v/>
      </c>
      <c r="K10" s="144"/>
      <c r="L10" s="275" t="s">
        <v>23297</v>
      </c>
      <c r="M10" s="358"/>
      <c r="N10" s="359"/>
    </row>
    <row r="11" spans="1:14" x14ac:dyDescent="0.35">
      <c r="B11" s="128"/>
      <c r="C11" s="159"/>
      <c r="D11" s="303" t="str" cm="1">
        <f t="array" aca="1" ref="D11" ca="1">IFERROR(INDEX(skuAnker,MATCH(B11,descrizioneArtAnker,0)),"")</f>
        <v/>
      </c>
      <c r="E11" s="307" t="str">
        <f t="shared" si="0"/>
        <v/>
      </c>
      <c r="F11" s="311" t="str">
        <f t="shared" si="6"/>
        <v/>
      </c>
      <c r="G11" s="288" t="str">
        <f t="shared" si="2"/>
        <v/>
      </c>
      <c r="H11" s="154" t="str">
        <f t="shared" si="7"/>
        <v/>
      </c>
      <c r="I11" s="272" t="str">
        <f t="shared" si="8"/>
        <v/>
      </c>
      <c r="J11" s="284" t="str">
        <f t="shared" si="9"/>
        <v/>
      </c>
      <c r="K11" s="144"/>
      <c r="L11" s="276" t="s">
        <v>23298</v>
      </c>
      <c r="M11" s="356" t="str">
        <f>IFERROR(INDEX(inventarioGeko[ARTICOLO],MATCH($M$10,inventarioGeko[DESCRIZIONE],0)),"")</f>
        <v/>
      </c>
      <c r="N11" s="357"/>
    </row>
    <row r="12" spans="1:14" x14ac:dyDescent="0.35">
      <c r="B12" s="128"/>
      <c r="C12" s="159"/>
      <c r="D12" s="303" t="str" cm="1">
        <f t="array" aca="1" ref="D12" ca="1">IFERROR(INDEX(skuAnker,MATCH(B12,descrizioneArtAnker,0)),"")</f>
        <v/>
      </c>
      <c r="E12" s="307" t="str">
        <f t="shared" si="0"/>
        <v/>
      </c>
      <c r="F12" s="311" t="str">
        <f t="shared" si="6"/>
        <v/>
      </c>
      <c r="G12" s="288" t="str">
        <f t="shared" si="2"/>
        <v/>
      </c>
      <c r="H12" s="154" t="str">
        <f t="shared" si="7"/>
        <v/>
      </c>
      <c r="I12" s="272" t="str">
        <f t="shared" si="8"/>
        <v/>
      </c>
      <c r="J12" s="284" t="str">
        <f t="shared" si="9"/>
        <v/>
      </c>
      <c r="K12" s="144"/>
      <c r="L12" s="151"/>
    </row>
    <row r="13" spans="1:14" x14ac:dyDescent="0.35">
      <c r="B13" s="128"/>
      <c r="C13" s="159"/>
      <c r="D13" s="303" t="str" cm="1">
        <f t="array" aca="1" ref="D13" ca="1">IFERROR(INDEX(skuAnker,MATCH(B13,descrizioneArtAnker,0)),"")</f>
        <v/>
      </c>
      <c r="E13" s="307" t="str">
        <f t="shared" si="0"/>
        <v/>
      </c>
      <c r="F13" s="311" t="str">
        <f t="shared" si="6"/>
        <v/>
      </c>
      <c r="G13" s="288" t="str">
        <f t="shared" si="2"/>
        <v/>
      </c>
      <c r="H13" s="154" t="str">
        <f t="shared" si="7"/>
        <v/>
      </c>
      <c r="I13" s="272" t="str">
        <f t="shared" si="8"/>
        <v/>
      </c>
      <c r="J13" s="284" t="str">
        <f t="shared" si="9"/>
        <v/>
      </c>
      <c r="K13" s="144"/>
    </row>
    <row r="14" spans="1:14" x14ac:dyDescent="0.35">
      <c r="B14" s="128"/>
      <c r="C14" s="159"/>
      <c r="D14" s="303" t="str" cm="1">
        <f t="array" aca="1" ref="D14" ca="1">IFERROR(INDEX(skuAnker,MATCH(B14,descrizioneArtAnker,0)),"")</f>
        <v/>
      </c>
      <c r="E14" s="307" t="str">
        <f t="shared" si="0"/>
        <v/>
      </c>
      <c r="F14" s="311" t="str">
        <f t="shared" si="6"/>
        <v/>
      </c>
      <c r="G14" s="288" t="str">
        <f t="shared" si="2"/>
        <v/>
      </c>
      <c r="H14" s="154" t="str">
        <f t="shared" si="7"/>
        <v/>
      </c>
      <c r="I14" s="272" t="str">
        <f t="shared" si="8"/>
        <v/>
      </c>
      <c r="J14" s="284" t="str">
        <f t="shared" si="9"/>
        <v/>
      </c>
      <c r="K14" s="144"/>
    </row>
    <row r="15" spans="1:14" x14ac:dyDescent="0.35">
      <c r="B15" s="128"/>
      <c r="C15" s="159"/>
      <c r="D15" s="303" t="str" cm="1">
        <f t="array" aca="1" ref="D15" ca="1">IFERROR(INDEX(skuAnker,MATCH(B15,descrizioneArtAnker,0)),"")</f>
        <v/>
      </c>
      <c r="E15" s="307" t="str">
        <f t="shared" si="0"/>
        <v/>
      </c>
      <c r="F15" s="311" t="str">
        <f t="shared" si="6"/>
        <v/>
      </c>
      <c r="G15" s="288" t="str">
        <f t="shared" si="2"/>
        <v/>
      </c>
      <c r="H15" s="154" t="str">
        <f t="shared" si="7"/>
        <v/>
      </c>
      <c r="I15" s="272" t="str">
        <f t="shared" si="8"/>
        <v/>
      </c>
      <c r="J15" s="284" t="str">
        <f t="shared" si="9"/>
        <v/>
      </c>
      <c r="K15" s="144"/>
    </row>
    <row r="16" spans="1:14" x14ac:dyDescent="0.35">
      <c r="B16" s="128"/>
      <c r="C16" s="159"/>
      <c r="D16" s="303" t="str" cm="1">
        <f t="array" aca="1" ref="D16" ca="1">IFERROR(INDEX(skuAnker,MATCH(B16,descrizioneArtAnker,0)),"")</f>
        <v/>
      </c>
      <c r="E16" s="307" t="str">
        <f t="shared" si="0"/>
        <v/>
      </c>
      <c r="F16" s="311" t="str">
        <f t="shared" si="6"/>
        <v/>
      </c>
      <c r="G16" s="288" t="str">
        <f t="shared" si="2"/>
        <v/>
      </c>
      <c r="H16" s="154" t="str">
        <f t="shared" si="7"/>
        <v/>
      </c>
      <c r="I16" s="272" t="str">
        <f t="shared" si="8"/>
        <v/>
      </c>
      <c r="J16" s="284" t="str">
        <f t="shared" si="9"/>
        <v/>
      </c>
      <c r="K16" s="144"/>
    </row>
    <row r="17" spans="2:13" x14ac:dyDescent="0.35">
      <c r="B17" s="128"/>
      <c r="C17" s="159"/>
      <c r="D17" s="303" t="str" cm="1">
        <f t="array" aca="1" ref="D17" ca="1">IFERROR(INDEX(skuAnker,MATCH(B17,descrizioneArtAnker,0)),"")</f>
        <v/>
      </c>
      <c r="E17" s="307" t="str">
        <f t="shared" si="0"/>
        <v/>
      </c>
      <c r="F17" s="311" t="str">
        <f t="shared" si="6"/>
        <v/>
      </c>
      <c r="G17" s="288" t="str">
        <f t="shared" si="2"/>
        <v/>
      </c>
      <c r="H17" s="154" t="str">
        <f t="shared" si="7"/>
        <v/>
      </c>
      <c r="I17" s="272" t="str">
        <f t="shared" si="8"/>
        <v/>
      </c>
      <c r="J17" s="284" t="str">
        <f t="shared" si="9"/>
        <v/>
      </c>
      <c r="K17" s="144"/>
    </row>
    <row r="18" spans="2:13" x14ac:dyDescent="0.35">
      <c r="B18" s="128"/>
      <c r="C18" s="159"/>
      <c r="D18" s="303" t="str" cm="1">
        <f t="array" aca="1" ref="D18" ca="1">IFERROR(INDEX(skuAnker,MATCH(B18,descrizioneArtAnker,0)),"")</f>
        <v/>
      </c>
      <c r="E18" s="307" t="str">
        <f t="shared" si="0"/>
        <v/>
      </c>
      <c r="F18" s="311" t="str">
        <f t="shared" si="6"/>
        <v/>
      </c>
      <c r="G18" s="288" t="str">
        <f t="shared" si="2"/>
        <v/>
      </c>
      <c r="H18" s="154" t="str">
        <f t="shared" si="7"/>
        <v/>
      </c>
      <c r="I18" s="272" t="str">
        <f t="shared" si="8"/>
        <v/>
      </c>
      <c r="J18" s="284" t="str">
        <f t="shared" si="9"/>
        <v/>
      </c>
      <c r="K18" s="144"/>
    </row>
    <row r="19" spans="2:13" x14ac:dyDescent="0.35">
      <c r="B19" s="128"/>
      <c r="C19" s="159"/>
      <c r="D19" s="303" t="str" cm="1">
        <f t="array" aca="1" ref="D19" ca="1">IFERROR(INDEX(skuAnker,MATCH(B19,descrizioneArtAnker,0)),"")</f>
        <v/>
      </c>
      <c r="E19" s="307" t="str">
        <f t="shared" si="0"/>
        <v/>
      </c>
      <c r="F19" s="311" t="str">
        <f t="shared" si="6"/>
        <v/>
      </c>
      <c r="G19" s="288" t="str">
        <f t="shared" si="2"/>
        <v/>
      </c>
      <c r="H19" s="154" t="str">
        <f t="shared" si="7"/>
        <v/>
      </c>
      <c r="I19" s="272" t="str">
        <f t="shared" si="8"/>
        <v/>
      </c>
      <c r="J19" s="284" t="str">
        <f t="shared" si="9"/>
        <v/>
      </c>
      <c r="K19" s="144"/>
    </row>
    <row r="20" spans="2:13" x14ac:dyDescent="0.35">
      <c r="B20" s="128"/>
      <c r="C20" s="159"/>
      <c r="D20" s="303" t="str" cm="1">
        <f t="array" aca="1" ref="D20" ca="1">IFERROR(INDEX(skuAnker,MATCH(B20,descrizioneArtAnker,0)),"")</f>
        <v/>
      </c>
      <c r="E20" s="307" t="str">
        <f t="shared" si="0"/>
        <v/>
      </c>
      <c r="F20" s="311" t="str">
        <f t="shared" si="6"/>
        <v/>
      </c>
      <c r="G20" s="288" t="str">
        <f t="shared" si="2"/>
        <v/>
      </c>
      <c r="H20" s="154" t="str">
        <f t="shared" si="7"/>
        <v/>
      </c>
      <c r="I20" s="272" t="str">
        <f t="shared" si="8"/>
        <v/>
      </c>
      <c r="J20" s="284" t="str">
        <f t="shared" si="9"/>
        <v/>
      </c>
      <c r="K20" s="144"/>
    </row>
    <row r="21" spans="2:13" x14ac:dyDescent="0.35">
      <c r="B21" s="128"/>
      <c r="C21" s="159"/>
      <c r="D21" s="303" t="str" cm="1">
        <f t="array" aca="1" ref="D21" ca="1">IFERROR(INDEX(skuAnker,MATCH(B21,descrizioneArtAnker,0)),"")</f>
        <v/>
      </c>
      <c r="E21" s="307" t="str">
        <f t="shared" si="0"/>
        <v/>
      </c>
      <c r="F21" s="311" t="str">
        <f t="shared" si="6"/>
        <v/>
      </c>
      <c r="G21" s="288" t="str">
        <f t="shared" si="2"/>
        <v/>
      </c>
      <c r="H21" s="154" t="str">
        <f t="shared" si="7"/>
        <v/>
      </c>
      <c r="I21" s="272" t="str">
        <f t="shared" si="8"/>
        <v/>
      </c>
      <c r="J21" s="284" t="str">
        <f t="shared" si="9"/>
        <v/>
      </c>
      <c r="K21" s="144"/>
    </row>
    <row r="22" spans="2:13" x14ac:dyDescent="0.35">
      <c r="B22" s="128"/>
      <c r="C22" s="159"/>
      <c r="D22" s="303" t="str" cm="1">
        <f t="array" aca="1" ref="D22" ca="1">IFERROR(INDEX(skuAnker,MATCH(B22,descrizioneArtAnker,0)),"")</f>
        <v/>
      </c>
      <c r="E22" s="307" t="str">
        <f t="shared" si="0"/>
        <v/>
      </c>
      <c r="F22" s="311" t="str">
        <f t="shared" si="6"/>
        <v/>
      </c>
      <c r="G22" s="288" t="str">
        <f t="shared" si="2"/>
        <v/>
      </c>
      <c r="H22" s="154" t="str">
        <f t="shared" si="7"/>
        <v/>
      </c>
      <c r="I22" s="272" t="str">
        <f t="shared" si="8"/>
        <v/>
      </c>
      <c r="J22" s="284" t="str">
        <f t="shared" si="9"/>
        <v/>
      </c>
      <c r="K22" s="144"/>
    </row>
    <row r="23" spans="2:13" x14ac:dyDescent="0.35">
      <c r="B23" s="128"/>
      <c r="C23" s="159"/>
      <c r="D23" s="303" t="str" cm="1">
        <f t="array" aca="1" ref="D23" ca="1">IFERROR(INDEX(skuAnker,MATCH(B23,descrizioneArtAnker,0)),"")</f>
        <v/>
      </c>
      <c r="E23" s="307" t="str">
        <f t="shared" si="0"/>
        <v/>
      </c>
      <c r="F23" s="311" t="str">
        <f t="shared" si="6"/>
        <v/>
      </c>
      <c r="G23" s="288" t="str">
        <f t="shared" si="2"/>
        <v/>
      </c>
      <c r="H23" s="154" t="str">
        <f t="shared" si="7"/>
        <v/>
      </c>
      <c r="I23" s="272" t="str">
        <f t="shared" si="8"/>
        <v/>
      </c>
      <c r="J23" s="284" t="str">
        <f t="shared" si="9"/>
        <v/>
      </c>
      <c r="K23" s="144"/>
      <c r="L23" s="149"/>
      <c r="M23" s="150"/>
    </row>
    <row r="24" spans="2:13" x14ac:dyDescent="0.35">
      <c r="B24" s="128"/>
      <c r="C24" s="159"/>
      <c r="D24" s="303" t="str" cm="1">
        <f t="array" aca="1" ref="D24" ca="1">IFERROR(INDEX(skuAnker,MATCH(B24,descrizioneArtAnker,0)),"")</f>
        <v/>
      </c>
      <c r="E24" s="307" t="str">
        <f t="shared" si="0"/>
        <v/>
      </c>
      <c r="F24" s="311" t="str">
        <f t="shared" si="6"/>
        <v/>
      </c>
      <c r="G24" s="288" t="str">
        <f t="shared" si="2"/>
        <v/>
      </c>
      <c r="H24" s="154" t="str">
        <f t="shared" si="7"/>
        <v/>
      </c>
      <c r="I24" s="272" t="str">
        <f t="shared" si="8"/>
        <v/>
      </c>
      <c r="J24" s="284" t="str">
        <f t="shared" si="9"/>
        <v/>
      </c>
      <c r="K24" s="144"/>
      <c r="L24" s="149"/>
      <c r="M24" s="150"/>
    </row>
    <row r="25" spans="2:13" x14ac:dyDescent="0.35">
      <c r="B25" s="128"/>
      <c r="C25" s="159"/>
      <c r="D25" s="303" t="str" cm="1">
        <f t="array" aca="1" ref="D25" ca="1">IFERROR(INDEX(skuAnker,MATCH(B25,descrizioneArtAnker,0)),"")</f>
        <v/>
      </c>
      <c r="E25" s="307" t="str">
        <f t="shared" si="0"/>
        <v/>
      </c>
      <c r="F25" s="311" t="str">
        <f t="shared" si="6"/>
        <v/>
      </c>
      <c r="G25" s="288" t="str">
        <f t="shared" si="2"/>
        <v/>
      </c>
      <c r="H25" s="154" t="str">
        <f t="shared" si="7"/>
        <v/>
      </c>
      <c r="I25" s="272" t="str">
        <f t="shared" si="8"/>
        <v/>
      </c>
      <c r="J25" s="284" t="str">
        <f t="shared" si="9"/>
        <v/>
      </c>
      <c r="K25" s="144"/>
      <c r="L25" s="149"/>
      <c r="M25" s="150"/>
    </row>
    <row r="26" spans="2:13" x14ac:dyDescent="0.35">
      <c r="B26" s="128"/>
      <c r="C26" s="159"/>
      <c r="D26" s="303" t="str" cm="1">
        <f t="array" aca="1" ref="D26" ca="1">IFERROR(INDEX(skuAnker,MATCH(B26,descrizioneArtAnker,0)),"")</f>
        <v/>
      </c>
      <c r="E26" s="307" t="str">
        <f t="shared" si="0"/>
        <v/>
      </c>
      <c r="F26" s="311" t="str">
        <f t="shared" si="6"/>
        <v/>
      </c>
      <c r="G26" s="288" t="str">
        <f t="shared" si="2"/>
        <v/>
      </c>
      <c r="H26" s="154" t="str">
        <f t="shared" si="7"/>
        <v/>
      </c>
      <c r="I26" s="272" t="str">
        <f t="shared" si="8"/>
        <v/>
      </c>
      <c r="J26" s="284" t="str">
        <f t="shared" si="9"/>
        <v/>
      </c>
      <c r="K26" s="144"/>
      <c r="L26" s="149"/>
      <c r="M26" s="150"/>
    </row>
    <row r="27" spans="2:13" x14ac:dyDescent="0.35">
      <c r="B27" s="128"/>
      <c r="C27" s="159"/>
      <c r="D27" s="303" t="str" cm="1">
        <f t="array" aca="1" ref="D27" ca="1">IFERROR(INDEX(skuAnker,MATCH(B27,descrizioneArtAnker,0)),"")</f>
        <v/>
      </c>
      <c r="E27" s="307" t="str">
        <f t="shared" si="0"/>
        <v/>
      </c>
      <c r="F27" s="311" t="str">
        <f t="shared" si="6"/>
        <v/>
      </c>
      <c r="G27" s="288" t="str">
        <f t="shared" si="2"/>
        <v/>
      </c>
      <c r="H27" s="154" t="str">
        <f t="shared" si="7"/>
        <v/>
      </c>
      <c r="I27" s="272" t="str">
        <f t="shared" si="8"/>
        <v/>
      </c>
      <c r="J27" s="284" t="str">
        <f t="shared" si="9"/>
        <v/>
      </c>
      <c r="K27" s="144"/>
      <c r="L27" s="149"/>
      <c r="M27" s="150"/>
    </row>
    <row r="28" spans="2:13" x14ac:dyDescent="0.35">
      <c r="B28" s="128"/>
      <c r="C28" s="159"/>
      <c r="D28" s="303" t="str" cm="1">
        <f t="array" aca="1" ref="D28" ca="1">IFERROR(INDEX(skuAnker,MATCH(B28,descrizioneArtAnker,0)),"")</f>
        <v/>
      </c>
      <c r="E28" s="307" t="str">
        <f t="shared" si="0"/>
        <v/>
      </c>
      <c r="F28" s="311" t="str">
        <f t="shared" si="6"/>
        <v/>
      </c>
      <c r="G28" s="288" t="str">
        <f t="shared" si="2"/>
        <v/>
      </c>
      <c r="H28" s="154" t="str">
        <f t="shared" si="7"/>
        <v/>
      </c>
      <c r="I28" s="272" t="str">
        <f t="shared" si="8"/>
        <v/>
      </c>
      <c r="J28" s="284" t="str">
        <f t="shared" si="9"/>
        <v/>
      </c>
      <c r="K28" s="144"/>
      <c r="L28" s="149"/>
      <c r="M28" s="150"/>
    </row>
    <row r="29" spans="2:13" x14ac:dyDescent="0.35">
      <c r="B29" s="128"/>
      <c r="C29" s="159"/>
      <c r="D29" s="303" t="str" cm="1">
        <f t="array" aca="1" ref="D29" ca="1">IFERROR(INDEX(skuAnker,MATCH(B29,descrizioneArtAnker,0)),"")</f>
        <v/>
      </c>
      <c r="E29" s="307" t="str">
        <f t="shared" si="0"/>
        <v/>
      </c>
      <c r="F29" s="311" t="str">
        <f t="shared" si="6"/>
        <v/>
      </c>
      <c r="G29" s="288" t="str">
        <f t="shared" si="2"/>
        <v/>
      </c>
      <c r="H29" s="154" t="str">
        <f t="shared" si="7"/>
        <v/>
      </c>
      <c r="I29" s="272" t="str">
        <f t="shared" si="8"/>
        <v/>
      </c>
      <c r="J29" s="284" t="str">
        <f t="shared" si="9"/>
        <v/>
      </c>
      <c r="K29" s="144"/>
      <c r="L29" s="149"/>
      <c r="M29" s="150"/>
    </row>
    <row r="30" spans="2:13" x14ac:dyDescent="0.35">
      <c r="B30" s="128"/>
      <c r="C30" s="159"/>
      <c r="D30" s="303" t="str" cm="1">
        <f t="array" aca="1" ref="D30" ca="1">IFERROR(INDEX(skuAnker,MATCH(B30,descrizioneArtAnker,0)),"")</f>
        <v/>
      </c>
      <c r="E30" s="307" t="str">
        <f t="shared" si="0"/>
        <v/>
      </c>
      <c r="F30" s="311" t="str">
        <f t="shared" si="6"/>
        <v/>
      </c>
      <c r="G30" s="288" t="str">
        <f t="shared" si="2"/>
        <v/>
      </c>
      <c r="H30" s="154" t="str">
        <f t="shared" si="7"/>
        <v/>
      </c>
      <c r="I30" s="272" t="str">
        <f t="shared" si="8"/>
        <v/>
      </c>
      <c r="J30" s="284" t="str">
        <f t="shared" si="9"/>
        <v/>
      </c>
      <c r="K30" s="144"/>
      <c r="L30" s="149"/>
      <c r="M30" s="150"/>
    </row>
    <row r="31" spans="2:13" x14ac:dyDescent="0.35">
      <c r="B31" s="128"/>
      <c r="C31" s="159"/>
      <c r="D31" s="303" t="str" cm="1">
        <f t="array" aca="1" ref="D31" ca="1">IFERROR(INDEX(skuAnker,MATCH(B31,descrizioneArtAnker,0)),"")</f>
        <v/>
      </c>
      <c r="E31" s="307" t="str">
        <f t="shared" si="0"/>
        <v/>
      </c>
      <c r="F31" s="311" t="str">
        <f t="shared" si="6"/>
        <v/>
      </c>
      <c r="G31" s="288" t="str">
        <f t="shared" si="2"/>
        <v/>
      </c>
      <c r="H31" s="154" t="str">
        <f t="shared" si="7"/>
        <v/>
      </c>
      <c r="I31" s="272" t="str">
        <f t="shared" si="8"/>
        <v/>
      </c>
      <c r="J31" s="284" t="str">
        <f t="shared" si="9"/>
        <v/>
      </c>
      <c r="K31" s="144"/>
      <c r="L31" s="149"/>
      <c r="M31" s="150"/>
    </row>
    <row r="32" spans="2:13" x14ac:dyDescent="0.35">
      <c r="B32" s="128"/>
      <c r="C32" s="159"/>
      <c r="D32" s="303" t="str" cm="1">
        <f t="array" aca="1" ref="D32" ca="1">IFERROR(INDEX(skuAnker,MATCH(B32,descrizioneArtAnker,0)),"")</f>
        <v/>
      </c>
      <c r="E32" s="307" t="str">
        <f t="shared" si="0"/>
        <v/>
      </c>
      <c r="F32" s="311" t="str">
        <f t="shared" si="6"/>
        <v/>
      </c>
      <c r="G32" s="288" t="str">
        <f t="shared" si="2"/>
        <v/>
      </c>
      <c r="H32" s="154" t="str">
        <f t="shared" si="7"/>
        <v/>
      </c>
      <c r="I32" s="272" t="str">
        <f t="shared" si="8"/>
        <v/>
      </c>
      <c r="J32" s="284" t="str">
        <f t="shared" si="9"/>
        <v/>
      </c>
      <c r="K32" s="144"/>
      <c r="L32" s="149"/>
      <c r="M32" s="150"/>
    </row>
    <row r="33" spans="2:13" x14ac:dyDescent="0.35">
      <c r="B33" s="128"/>
      <c r="C33" s="159"/>
      <c r="D33" s="303" t="str" cm="1">
        <f t="array" aca="1" ref="D33" ca="1">IFERROR(INDEX(skuAnker,MATCH(B33,descrizioneArtAnker,0)),"")</f>
        <v/>
      </c>
      <c r="E33" s="307" t="str">
        <f t="shared" si="0"/>
        <v/>
      </c>
      <c r="F33" s="311" t="str">
        <f t="shared" si="6"/>
        <v/>
      </c>
      <c r="G33" s="288" t="str">
        <f t="shared" si="2"/>
        <v/>
      </c>
      <c r="H33" s="154" t="str">
        <f t="shared" si="7"/>
        <v/>
      </c>
      <c r="I33" s="272" t="str">
        <f t="shared" si="8"/>
        <v/>
      </c>
      <c r="J33" s="284" t="str">
        <f t="shared" si="9"/>
        <v/>
      </c>
      <c r="K33" s="144"/>
      <c r="L33" s="149"/>
      <c r="M33" s="150"/>
    </row>
    <row r="34" spans="2:13" x14ac:dyDescent="0.35">
      <c r="B34" s="128"/>
      <c r="C34" s="159"/>
      <c r="D34" s="303" t="str" cm="1">
        <f t="array" aca="1" ref="D34" ca="1">IFERROR(INDEX(skuAnker,MATCH(B34,descrizioneArtAnker,0)),"")</f>
        <v/>
      </c>
      <c r="E34" s="307" t="str">
        <f t="shared" si="0"/>
        <v/>
      </c>
      <c r="F34" s="311" t="str">
        <f t="shared" si="6"/>
        <v/>
      </c>
      <c r="G34" s="288" t="str">
        <f t="shared" si="2"/>
        <v/>
      </c>
      <c r="H34" s="154" t="str">
        <f t="shared" si="7"/>
        <v/>
      </c>
      <c r="I34" s="272" t="str">
        <f t="shared" si="8"/>
        <v/>
      </c>
      <c r="J34" s="284" t="str">
        <f t="shared" si="9"/>
        <v/>
      </c>
      <c r="K34" s="144"/>
      <c r="L34" s="149"/>
      <c r="M34" s="150"/>
    </row>
    <row r="35" spans="2:13" x14ac:dyDescent="0.35">
      <c r="B35" s="128"/>
      <c r="C35" s="159"/>
      <c r="D35" s="303" t="str" cm="1">
        <f t="array" aca="1" ref="D35" ca="1">IFERROR(INDEX(skuAnker,MATCH(B35,descrizioneArtAnker,0)),"")</f>
        <v/>
      </c>
      <c r="E35" s="307" t="str">
        <f t="shared" si="0"/>
        <v/>
      </c>
      <c r="F35" s="311" t="str">
        <f t="shared" si="6"/>
        <v/>
      </c>
      <c r="G35" s="288" t="str">
        <f t="shared" si="2"/>
        <v/>
      </c>
      <c r="H35" s="154" t="str">
        <f t="shared" si="7"/>
        <v/>
      </c>
      <c r="I35" s="272" t="str">
        <f t="shared" si="8"/>
        <v/>
      </c>
      <c r="J35" s="284" t="str">
        <f t="shared" si="9"/>
        <v/>
      </c>
      <c r="K35" s="144"/>
      <c r="L35" s="149"/>
      <c r="M35" s="150"/>
    </row>
    <row r="36" spans="2:13" x14ac:dyDescent="0.35">
      <c r="B36" s="128"/>
      <c r="C36" s="159"/>
      <c r="D36" s="303" t="str" cm="1">
        <f t="array" aca="1" ref="D36" ca="1">IFERROR(INDEX(skuAnker,MATCH(B36,descrizioneArtAnker,0)),"")</f>
        <v/>
      </c>
      <c r="E36" s="307" t="str">
        <f t="shared" si="0"/>
        <v/>
      </c>
      <c r="F36" s="311" t="str">
        <f t="shared" si="6"/>
        <v/>
      </c>
      <c r="G36" s="288" t="str">
        <f t="shared" si="2"/>
        <v/>
      </c>
      <c r="H36" s="154" t="str">
        <f t="shared" si="7"/>
        <v/>
      </c>
      <c r="I36" s="272" t="str">
        <f t="shared" si="8"/>
        <v/>
      </c>
      <c r="J36" s="284" t="str">
        <f t="shared" si="9"/>
        <v/>
      </c>
      <c r="K36" s="144"/>
      <c r="L36" s="149"/>
      <c r="M36" s="150"/>
    </row>
    <row r="37" spans="2:13" x14ac:dyDescent="0.35">
      <c r="B37" s="128"/>
      <c r="C37" s="159"/>
      <c r="D37" s="303" t="str" cm="1">
        <f t="array" aca="1" ref="D37" ca="1">IFERROR(INDEX(skuAnker,MATCH(B37,descrizioneArtAnker,0)),"")</f>
        <v/>
      </c>
      <c r="E37" s="307" t="str">
        <f t="shared" si="0"/>
        <v/>
      </c>
      <c r="F37" s="311" t="str">
        <f t="shared" si="6"/>
        <v/>
      </c>
      <c r="G37" s="288" t="str">
        <f t="shared" si="2"/>
        <v/>
      </c>
      <c r="H37" s="154" t="str">
        <f t="shared" si="7"/>
        <v/>
      </c>
      <c r="I37" s="272" t="str">
        <f t="shared" si="8"/>
        <v/>
      </c>
      <c r="J37" s="284" t="str">
        <f t="shared" si="9"/>
        <v/>
      </c>
      <c r="K37" s="144"/>
      <c r="L37" s="149"/>
      <c r="M37" s="150"/>
    </row>
    <row r="38" spans="2:13" x14ac:dyDescent="0.35">
      <c r="B38" s="128"/>
      <c r="C38" s="159"/>
      <c r="D38" s="303" t="str" cm="1">
        <f t="array" aca="1" ref="D38" ca="1">IFERROR(INDEX(skuAnker,MATCH(B38,descrizioneArtAnker,0)),"")</f>
        <v/>
      </c>
      <c r="E38" s="307" t="str">
        <f t="shared" si="0"/>
        <v/>
      </c>
      <c r="F38" s="311" t="str">
        <f t="shared" si="6"/>
        <v/>
      </c>
      <c r="G38" s="288" t="str">
        <f t="shared" si="2"/>
        <v/>
      </c>
      <c r="H38" s="154" t="str">
        <f t="shared" si="7"/>
        <v/>
      </c>
      <c r="I38" s="272" t="str">
        <f t="shared" si="8"/>
        <v/>
      </c>
      <c r="J38" s="284" t="str">
        <f t="shared" si="9"/>
        <v/>
      </c>
      <c r="K38" s="144"/>
      <c r="L38" s="149"/>
      <c r="M38" s="150"/>
    </row>
    <row r="39" spans="2:13" x14ac:dyDescent="0.35">
      <c r="B39" s="128"/>
      <c r="C39" s="159"/>
      <c r="D39" s="303" t="str" cm="1">
        <f t="array" aca="1" ref="D39" ca="1">IFERROR(INDEX(skuAnker,MATCH(B39,descrizioneArtAnker,0)),"")</f>
        <v/>
      </c>
      <c r="E39" s="307" t="str">
        <f t="shared" si="0"/>
        <v/>
      </c>
      <c r="F39" s="311" t="str">
        <f t="shared" si="6"/>
        <v/>
      </c>
      <c r="G39" s="288" t="str">
        <f t="shared" si="2"/>
        <v/>
      </c>
      <c r="H39" s="154" t="str">
        <f t="shared" si="7"/>
        <v/>
      </c>
      <c r="I39" s="272" t="str">
        <f t="shared" si="8"/>
        <v/>
      </c>
      <c r="J39" s="284" t="str">
        <f t="shared" si="9"/>
        <v/>
      </c>
      <c r="K39" s="144"/>
      <c r="L39" s="149"/>
      <c r="M39" s="150"/>
    </row>
    <row r="40" spans="2:13" x14ac:dyDescent="0.35">
      <c r="B40" s="128"/>
      <c r="C40" s="159"/>
      <c r="D40" s="303" t="str" cm="1">
        <f t="array" aca="1" ref="D40" ca="1">IFERROR(INDEX(skuAnker,MATCH(B40,descrizioneArtAnker,0)),"")</f>
        <v/>
      </c>
      <c r="E40" s="307" t="str">
        <f t="shared" si="0"/>
        <v/>
      </c>
      <c r="F40" s="311" t="str">
        <f t="shared" si="6"/>
        <v/>
      </c>
      <c r="G40" s="288" t="str">
        <f t="shared" si="2"/>
        <v/>
      </c>
      <c r="H40" s="154" t="str">
        <f t="shared" si="7"/>
        <v/>
      </c>
      <c r="I40" s="272" t="str">
        <f t="shared" si="8"/>
        <v/>
      </c>
      <c r="J40" s="284" t="str">
        <f t="shared" si="9"/>
        <v/>
      </c>
      <c r="K40" s="144"/>
      <c r="L40" s="149"/>
      <c r="M40" s="150"/>
    </row>
    <row r="41" spans="2:13" x14ac:dyDescent="0.35">
      <c r="B41" s="128"/>
      <c r="C41" s="159"/>
      <c r="D41" s="303" t="str" cm="1">
        <f t="array" aca="1" ref="D41" ca="1">IFERROR(INDEX(skuAnker,MATCH(B41,descrizioneArtAnker,0)),"")</f>
        <v/>
      </c>
      <c r="E41" s="307" t="str">
        <f t="shared" si="0"/>
        <v/>
      </c>
      <c r="F41" s="311" t="str">
        <f t="shared" si="6"/>
        <v/>
      </c>
      <c r="G41" s="288" t="str">
        <f t="shared" si="2"/>
        <v/>
      </c>
      <c r="H41" s="154" t="str">
        <f t="shared" si="7"/>
        <v/>
      </c>
      <c r="I41" s="272" t="str">
        <f t="shared" si="8"/>
        <v/>
      </c>
      <c r="J41" s="284" t="str">
        <f t="shared" si="9"/>
        <v/>
      </c>
      <c r="K41" s="144"/>
      <c r="L41" s="149"/>
      <c r="M41" s="150"/>
    </row>
    <row r="42" spans="2:13" x14ac:dyDescent="0.35">
      <c r="B42" s="128"/>
      <c r="C42" s="159"/>
      <c r="D42" s="303" t="str" cm="1">
        <f t="array" aca="1" ref="D42" ca="1">IFERROR(INDEX(skuAnker,MATCH(B42,descrizioneArtAnker,0)),"")</f>
        <v/>
      </c>
      <c r="E42" s="307" t="str">
        <f t="shared" si="0"/>
        <v/>
      </c>
      <c r="F42" s="311" t="str">
        <f t="shared" si="6"/>
        <v/>
      </c>
      <c r="G42" s="288" t="str">
        <f t="shared" si="2"/>
        <v/>
      </c>
      <c r="H42" s="154" t="str">
        <f t="shared" si="7"/>
        <v/>
      </c>
      <c r="I42" s="272" t="str">
        <f t="shared" si="8"/>
        <v/>
      </c>
      <c r="J42" s="284" t="str">
        <f t="shared" si="9"/>
        <v/>
      </c>
      <c r="K42" s="144"/>
      <c r="L42" s="149"/>
      <c r="M42" s="150"/>
    </row>
    <row r="43" spans="2:13" x14ac:dyDescent="0.35">
      <c r="B43" s="128"/>
      <c r="C43" s="159"/>
      <c r="D43" s="303" t="str" cm="1">
        <f t="array" aca="1" ref="D43" ca="1">IFERROR(INDEX(skuAnker,MATCH(B43,descrizioneArtAnker,0)),"")</f>
        <v/>
      </c>
      <c r="E43" s="307" t="str">
        <f t="shared" si="0"/>
        <v/>
      </c>
      <c r="F43" s="311" t="str">
        <f t="shared" si="6"/>
        <v/>
      </c>
      <c r="G43" s="288" t="str">
        <f t="shared" si="2"/>
        <v/>
      </c>
      <c r="H43" s="154" t="str">
        <f t="shared" si="7"/>
        <v/>
      </c>
      <c r="I43" s="272" t="str">
        <f t="shared" si="8"/>
        <v/>
      </c>
      <c r="J43" s="284" t="str">
        <f t="shared" si="9"/>
        <v/>
      </c>
      <c r="K43" s="144"/>
      <c r="L43" s="149"/>
      <c r="M43" s="150"/>
    </row>
    <row r="44" spans="2:13" x14ac:dyDescent="0.35">
      <c r="B44" s="128"/>
      <c r="C44" s="159"/>
      <c r="D44" s="303" t="str" cm="1">
        <f t="array" aca="1" ref="D44" ca="1">IFERROR(INDEX(skuAnker,MATCH(B44,descrizioneArtAnker,0)),"")</f>
        <v/>
      </c>
      <c r="E44" s="307" t="str">
        <f t="shared" si="0"/>
        <v/>
      </c>
      <c r="F44" s="311" t="str">
        <f t="shared" si="6"/>
        <v/>
      </c>
      <c r="G44" s="288" t="str">
        <f t="shared" si="2"/>
        <v/>
      </c>
      <c r="H44" s="154" t="str">
        <f t="shared" si="7"/>
        <v/>
      </c>
      <c r="I44" s="272" t="str">
        <f t="shared" si="8"/>
        <v/>
      </c>
      <c r="J44" s="284" t="str">
        <f t="shared" si="9"/>
        <v/>
      </c>
      <c r="K44" s="144"/>
      <c r="L44" s="149"/>
      <c r="M44" s="150"/>
    </row>
    <row r="45" spans="2:13" x14ac:dyDescent="0.35">
      <c r="B45" s="128"/>
      <c r="C45" s="159"/>
      <c r="D45" s="303" t="str" cm="1">
        <f t="array" aca="1" ref="D45" ca="1">IFERROR(INDEX(skuAnker,MATCH(B45,descrizioneArtAnker,0)),"")</f>
        <v/>
      </c>
      <c r="E45" s="307" t="str">
        <f t="shared" si="0"/>
        <v/>
      </c>
      <c r="F45" s="311" t="str">
        <f t="shared" si="6"/>
        <v/>
      </c>
      <c r="G45" s="288" t="str">
        <f t="shared" si="2"/>
        <v/>
      </c>
      <c r="H45" s="154" t="str">
        <f t="shared" si="7"/>
        <v/>
      </c>
      <c r="I45" s="272" t="str">
        <f t="shared" si="8"/>
        <v/>
      </c>
      <c r="J45" s="284" t="str">
        <f t="shared" si="9"/>
        <v/>
      </c>
      <c r="K45" s="144"/>
      <c r="L45" s="149"/>
      <c r="M45" s="150"/>
    </row>
    <row r="46" spans="2:13" x14ac:dyDescent="0.35">
      <c r="B46" s="128"/>
      <c r="C46" s="159"/>
      <c r="D46" s="303" t="str" cm="1">
        <f t="array" aca="1" ref="D46" ca="1">IFERROR(INDEX(skuAnker,MATCH(B46,descrizioneArtAnker,0)),"")</f>
        <v/>
      </c>
      <c r="E46" s="307" t="str">
        <f t="shared" si="0"/>
        <v/>
      </c>
      <c r="F46" s="311" t="str">
        <f t="shared" si="6"/>
        <v/>
      </c>
      <c r="G46" s="288" t="str">
        <f t="shared" si="2"/>
        <v/>
      </c>
      <c r="H46" s="154" t="str">
        <f t="shared" si="7"/>
        <v/>
      </c>
      <c r="I46" s="272" t="str">
        <f t="shared" si="8"/>
        <v/>
      </c>
      <c r="J46" s="284" t="str">
        <f t="shared" si="9"/>
        <v/>
      </c>
      <c r="K46" s="144"/>
      <c r="L46" s="149"/>
      <c r="M46" s="150"/>
    </row>
    <row r="47" spans="2:13" x14ac:dyDescent="0.35">
      <c r="B47" s="128"/>
      <c r="C47" s="159"/>
      <c r="D47" s="303" t="str" cm="1">
        <f t="array" aca="1" ref="D47" ca="1">IFERROR(INDEX(skuAnker,MATCH(B47,descrizioneArtAnker,0)),"")</f>
        <v/>
      </c>
      <c r="E47" s="307" t="str">
        <f t="shared" si="0"/>
        <v/>
      </c>
      <c r="F47" s="311" t="str">
        <f t="shared" si="6"/>
        <v/>
      </c>
      <c r="G47" s="288" t="str">
        <f t="shared" si="2"/>
        <v/>
      </c>
      <c r="H47" s="154" t="str">
        <f t="shared" si="7"/>
        <v/>
      </c>
      <c r="I47" s="272" t="str">
        <f t="shared" si="8"/>
        <v/>
      </c>
      <c r="J47" s="284" t="str">
        <f t="shared" si="9"/>
        <v/>
      </c>
      <c r="K47" s="144"/>
      <c r="L47" s="149"/>
      <c r="M47" s="150"/>
    </row>
    <row r="48" spans="2:13" x14ac:dyDescent="0.35">
      <c r="B48" s="128"/>
      <c r="C48" s="159"/>
      <c r="D48" s="303" t="str" cm="1">
        <f t="array" aca="1" ref="D48" ca="1">IFERROR(INDEX(skuAnker,MATCH(B48,descrizioneArtAnker,0)),"")</f>
        <v/>
      </c>
      <c r="E48" s="307" t="str">
        <f t="shared" si="0"/>
        <v/>
      </c>
      <c r="F48" s="311" t="str">
        <f t="shared" si="6"/>
        <v/>
      </c>
      <c r="G48" s="288" t="str">
        <f t="shared" si="2"/>
        <v/>
      </c>
      <c r="H48" s="154" t="str">
        <f t="shared" si="7"/>
        <v/>
      </c>
      <c r="I48" s="272" t="str">
        <f t="shared" si="8"/>
        <v/>
      </c>
      <c r="J48" s="284" t="str">
        <f t="shared" si="9"/>
        <v/>
      </c>
      <c r="K48" s="144"/>
      <c r="L48" s="149"/>
      <c r="M48" s="150"/>
    </row>
    <row r="49" spans="2:13" x14ac:dyDescent="0.35">
      <c r="B49" s="128"/>
      <c r="C49" s="159"/>
      <c r="D49" s="303" t="str" cm="1">
        <f t="array" aca="1" ref="D49" ca="1">IFERROR(INDEX(skuAnker,MATCH(B49,descrizioneArtAnker,0)),"")</f>
        <v/>
      </c>
      <c r="E49" s="307" t="str">
        <f t="shared" si="0"/>
        <v/>
      </c>
      <c r="F49" s="311" t="str">
        <f t="shared" si="6"/>
        <v/>
      </c>
      <c r="G49" s="288" t="str">
        <f t="shared" si="2"/>
        <v/>
      </c>
      <c r="H49" s="154" t="str">
        <f t="shared" si="7"/>
        <v/>
      </c>
      <c r="I49" s="272" t="str">
        <f t="shared" si="8"/>
        <v/>
      </c>
      <c r="J49" s="284" t="str">
        <f t="shared" si="9"/>
        <v/>
      </c>
      <c r="K49" s="144"/>
      <c r="L49" s="149"/>
      <c r="M49" s="150"/>
    </row>
    <row r="50" spans="2:13" x14ac:dyDescent="0.35">
      <c r="B50" s="128"/>
      <c r="C50" s="159"/>
      <c r="D50" s="303" t="str" cm="1">
        <f t="array" aca="1" ref="D50" ca="1">IFERROR(INDEX(skuAnker,MATCH(B50,descrizioneArtAnker,0)),"")</f>
        <v/>
      </c>
      <c r="E50" s="307" t="str">
        <f t="shared" si="0"/>
        <v/>
      </c>
      <c r="F50" s="311" t="str">
        <f t="shared" si="6"/>
        <v/>
      </c>
      <c r="G50" s="288" t="str">
        <f t="shared" si="2"/>
        <v/>
      </c>
      <c r="H50" s="154" t="str">
        <f t="shared" si="7"/>
        <v/>
      </c>
      <c r="I50" s="272" t="str">
        <f t="shared" si="8"/>
        <v/>
      </c>
      <c r="J50" s="284" t="str">
        <f t="shared" si="9"/>
        <v/>
      </c>
      <c r="K50" s="144"/>
      <c r="L50" s="149"/>
      <c r="M50" s="150"/>
    </row>
    <row r="51" spans="2:13" x14ac:dyDescent="0.35">
      <c r="B51" s="128"/>
      <c r="C51" s="159"/>
      <c r="D51" s="303" t="str" cm="1">
        <f t="array" aca="1" ref="D51" ca="1">IFERROR(INDEX(skuAnker,MATCH(B51,descrizioneArtAnker,0)),"")</f>
        <v/>
      </c>
      <c r="E51" s="307" t="str">
        <f t="shared" si="0"/>
        <v/>
      </c>
      <c r="F51" s="311" t="str">
        <f t="shared" si="6"/>
        <v/>
      </c>
      <c r="G51" s="288" t="str">
        <f t="shared" si="2"/>
        <v/>
      </c>
      <c r="H51" s="154" t="str">
        <f t="shared" si="7"/>
        <v/>
      </c>
      <c r="I51" s="272" t="str">
        <f t="shared" si="8"/>
        <v/>
      </c>
      <c r="J51" s="284" t="str">
        <f t="shared" si="9"/>
        <v/>
      </c>
      <c r="K51" s="144"/>
    </row>
    <row r="52" spans="2:13" x14ac:dyDescent="0.35">
      <c r="B52" s="128"/>
      <c r="C52" s="159"/>
      <c r="D52" s="303" t="str" cm="1">
        <f t="array" aca="1" ref="D52" ca="1">IFERROR(INDEX(skuAnker,MATCH(B52,descrizioneArtAnker,0)),"")</f>
        <v/>
      </c>
      <c r="E52" s="307" t="str">
        <f t="shared" si="0"/>
        <v/>
      </c>
      <c r="F52" s="311" t="str">
        <f t="shared" si="6"/>
        <v/>
      </c>
      <c r="G52" s="288" t="str">
        <f t="shared" si="2"/>
        <v/>
      </c>
      <c r="H52" s="154" t="str">
        <f t="shared" si="7"/>
        <v/>
      </c>
      <c r="I52" s="272" t="str">
        <f t="shared" si="8"/>
        <v/>
      </c>
      <c r="J52" s="284" t="str">
        <f t="shared" si="9"/>
        <v/>
      </c>
      <c r="K52" s="144"/>
    </row>
    <row r="53" spans="2:13" x14ac:dyDescent="0.35">
      <c r="B53" s="128"/>
      <c r="C53" s="159"/>
      <c r="D53" s="303" t="str" cm="1">
        <f t="array" aca="1" ref="D53" ca="1">IFERROR(INDEX(skuAnker,MATCH(B53,descrizioneArtAnker,0)),"")</f>
        <v/>
      </c>
      <c r="E53" s="307" t="str">
        <f t="shared" si="0"/>
        <v/>
      </c>
      <c r="F53" s="311" t="str">
        <f t="shared" si="6"/>
        <v/>
      </c>
      <c r="G53" s="288" t="str">
        <f t="shared" si="2"/>
        <v/>
      </c>
      <c r="H53" s="154" t="str">
        <f t="shared" si="7"/>
        <v/>
      </c>
      <c r="I53" s="272" t="str">
        <f t="shared" si="8"/>
        <v/>
      </c>
      <c r="J53" s="284" t="str">
        <f t="shared" si="9"/>
        <v/>
      </c>
      <c r="K53" s="144"/>
    </row>
    <row r="54" spans="2:13" x14ac:dyDescent="0.35">
      <c r="B54" s="128"/>
      <c r="C54" s="159"/>
      <c r="D54" s="303" t="str" cm="1">
        <f t="array" aca="1" ref="D54" ca="1">IFERROR(INDEX(skuAnker,MATCH(B54,descrizioneArtAnker,0)),"")</f>
        <v/>
      </c>
      <c r="E54" s="307" t="str">
        <f t="shared" si="0"/>
        <v/>
      </c>
      <c r="F54" s="311" t="str">
        <f t="shared" si="6"/>
        <v/>
      </c>
      <c r="G54" s="288" t="str">
        <f t="shared" si="2"/>
        <v/>
      </c>
      <c r="H54" s="154" t="str">
        <f t="shared" si="7"/>
        <v/>
      </c>
      <c r="I54" s="272" t="str">
        <f t="shared" si="8"/>
        <v/>
      </c>
      <c r="J54" s="284" t="str">
        <f t="shared" si="9"/>
        <v/>
      </c>
    </row>
    <row r="55" spans="2:13" x14ac:dyDescent="0.35">
      <c r="B55" s="128"/>
      <c r="C55" s="159"/>
      <c r="D55" s="303" t="str" cm="1">
        <f t="array" aca="1" ref="D55" ca="1">IFERROR(INDEX(skuAnker,MATCH(B55,descrizioneArtAnker,0)),"")</f>
        <v/>
      </c>
      <c r="E55" s="307" t="str">
        <f t="shared" si="0"/>
        <v/>
      </c>
      <c r="F55" s="311" t="str">
        <f t="shared" si="6"/>
        <v/>
      </c>
      <c r="G55" s="288" t="str">
        <f t="shared" si="2"/>
        <v/>
      </c>
      <c r="H55" s="154" t="str">
        <f t="shared" si="7"/>
        <v/>
      </c>
      <c r="I55" s="272" t="str">
        <f t="shared" si="8"/>
        <v/>
      </c>
      <c r="J55" s="284" t="str">
        <f t="shared" si="9"/>
        <v/>
      </c>
    </row>
    <row r="56" spans="2:13" x14ac:dyDescent="0.35">
      <c r="B56" s="128"/>
      <c r="C56" s="159"/>
      <c r="D56" s="303" t="str" cm="1">
        <f t="array" aca="1" ref="D56" ca="1">IFERROR(INDEX(skuAnker,MATCH(B56,descrizioneArtAnker,0)),"")</f>
        <v/>
      </c>
      <c r="E56" s="307" t="str">
        <f t="shared" si="0"/>
        <v/>
      </c>
      <c r="F56" s="311" t="str">
        <f t="shared" si="6"/>
        <v/>
      </c>
      <c r="G56" s="288" t="str">
        <f t="shared" si="2"/>
        <v/>
      </c>
      <c r="H56" s="154" t="str">
        <f t="shared" si="7"/>
        <v/>
      </c>
      <c r="I56" s="272" t="str">
        <f t="shared" si="8"/>
        <v/>
      </c>
      <c r="J56" s="284" t="str">
        <f t="shared" si="9"/>
        <v/>
      </c>
    </row>
    <row r="57" spans="2:13" x14ac:dyDescent="0.35">
      <c r="B57" s="128"/>
      <c r="C57" s="159"/>
      <c r="D57" s="303" t="str" cm="1">
        <f t="array" aca="1" ref="D57" ca="1">IFERROR(INDEX(skuAnker,MATCH(B57,descrizioneArtAnker,0)),"")</f>
        <v/>
      </c>
      <c r="E57" s="307" t="str">
        <f t="shared" si="0"/>
        <v/>
      </c>
      <c r="F57" s="311" t="str">
        <f t="shared" si="6"/>
        <v/>
      </c>
      <c r="G57" s="288" t="str">
        <f t="shared" si="2"/>
        <v/>
      </c>
      <c r="H57" s="154" t="str">
        <f t="shared" si="7"/>
        <v/>
      </c>
      <c r="I57" s="272" t="str">
        <f t="shared" si="8"/>
        <v/>
      </c>
      <c r="J57" s="284" t="str">
        <f t="shared" si="9"/>
        <v/>
      </c>
    </row>
    <row r="58" spans="2:13" x14ac:dyDescent="0.35">
      <c r="B58" s="128"/>
      <c r="C58" s="159"/>
      <c r="D58" s="303" t="str" cm="1">
        <f t="array" aca="1" ref="D58" ca="1">IFERROR(INDEX(skuAnker,MATCH(B58,descrizioneArtAnker,0)),"")</f>
        <v/>
      </c>
      <c r="E58" s="307" t="str">
        <f t="shared" si="0"/>
        <v/>
      </c>
      <c r="F58" s="311" t="str">
        <f t="shared" si="6"/>
        <v/>
      </c>
      <c r="G58" s="288" t="str">
        <f t="shared" si="2"/>
        <v/>
      </c>
      <c r="H58" s="154" t="str">
        <f t="shared" si="7"/>
        <v/>
      </c>
      <c r="I58" s="272" t="str">
        <f t="shared" si="8"/>
        <v/>
      </c>
      <c r="J58" s="284" t="str">
        <f t="shared" si="9"/>
        <v/>
      </c>
    </row>
    <row r="59" spans="2:13" x14ac:dyDescent="0.35">
      <c r="B59" s="128"/>
      <c r="C59" s="159"/>
      <c r="D59" s="303" t="str" cm="1">
        <f t="array" aca="1" ref="D59" ca="1">IFERROR(INDEX(skuAnker,MATCH(B59,descrizioneArtAnker,0)),"")</f>
        <v/>
      </c>
      <c r="E59" s="307" t="str">
        <f t="shared" si="0"/>
        <v/>
      </c>
      <c r="F59" s="311" t="str">
        <f t="shared" si="6"/>
        <v/>
      </c>
      <c r="G59" s="288" t="str">
        <f t="shared" si="2"/>
        <v/>
      </c>
      <c r="H59" s="154" t="str">
        <f t="shared" si="7"/>
        <v/>
      </c>
      <c r="I59" s="272" t="str">
        <f t="shared" si="8"/>
        <v/>
      </c>
      <c r="J59" s="284" t="str">
        <f t="shared" si="9"/>
        <v/>
      </c>
    </row>
    <row r="60" spans="2:13" x14ac:dyDescent="0.35">
      <c r="B60" s="128"/>
      <c r="C60" s="159"/>
      <c r="D60" s="303" t="str" cm="1">
        <f t="array" aca="1" ref="D60" ca="1">IFERROR(INDEX(skuAnker,MATCH(B60,descrizioneArtAnker,0)),"")</f>
        <v/>
      </c>
      <c r="E60" s="307" t="str">
        <f t="shared" si="0"/>
        <v/>
      </c>
      <c r="F60" s="311" t="str">
        <f t="shared" si="6"/>
        <v/>
      </c>
      <c r="G60" s="288" t="str">
        <f t="shared" si="2"/>
        <v/>
      </c>
      <c r="H60" s="154" t="str">
        <f t="shared" si="7"/>
        <v/>
      </c>
      <c r="I60" s="272" t="str">
        <f t="shared" si="8"/>
        <v/>
      </c>
      <c r="J60" s="284" t="str">
        <f t="shared" si="9"/>
        <v/>
      </c>
    </row>
    <row r="61" spans="2:13" x14ac:dyDescent="0.35">
      <c r="B61" s="128"/>
      <c r="C61" s="159"/>
      <c r="D61" s="303" t="str" cm="1">
        <f t="array" aca="1" ref="D61" ca="1">IFERROR(INDEX(skuAnker,MATCH(B61,descrizioneArtAnker,0)),"")</f>
        <v/>
      </c>
      <c r="E61" s="307" t="str">
        <f t="shared" si="0"/>
        <v/>
      </c>
      <c r="F61" s="311" t="str">
        <f t="shared" si="6"/>
        <v/>
      </c>
      <c r="G61" s="288" t="str">
        <f t="shared" si="2"/>
        <v/>
      </c>
      <c r="H61" s="154" t="str">
        <f t="shared" si="7"/>
        <v/>
      </c>
      <c r="I61" s="272" t="str">
        <f t="shared" si="8"/>
        <v/>
      </c>
      <c r="J61" s="284" t="str">
        <f t="shared" si="9"/>
        <v/>
      </c>
    </row>
    <row r="62" spans="2:13" x14ac:dyDescent="0.35">
      <c r="B62" s="128"/>
      <c r="C62" s="159"/>
      <c r="D62" s="303" t="str" cm="1">
        <f t="array" aca="1" ref="D62" ca="1">IFERROR(INDEX(skuAnker,MATCH(B62,descrizioneArtAnker,0)),"")</f>
        <v/>
      </c>
      <c r="E62" s="307" t="str">
        <f t="shared" si="0"/>
        <v/>
      </c>
      <c r="F62" s="311" t="str">
        <f t="shared" si="6"/>
        <v/>
      </c>
      <c r="G62" s="288" t="str">
        <f t="shared" si="2"/>
        <v/>
      </c>
      <c r="H62" s="154" t="str">
        <f t="shared" si="7"/>
        <v/>
      </c>
      <c r="I62" s="272" t="str">
        <f t="shared" si="8"/>
        <v/>
      </c>
      <c r="J62" s="284" t="str">
        <f t="shared" si="9"/>
        <v/>
      </c>
    </row>
    <row r="63" spans="2:13" x14ac:dyDescent="0.35">
      <c r="B63" s="128"/>
      <c r="C63" s="159"/>
      <c r="D63" s="303" t="str" cm="1">
        <f t="array" aca="1" ref="D63" ca="1">IFERROR(INDEX(skuAnker,MATCH(B63,descrizioneArtAnker,0)),"")</f>
        <v/>
      </c>
      <c r="E63" s="307" t="str">
        <f t="shared" si="0"/>
        <v/>
      </c>
      <c r="F63" s="311" t="str">
        <f t="shared" si="6"/>
        <v/>
      </c>
      <c r="G63" s="288" t="str">
        <f t="shared" si="2"/>
        <v/>
      </c>
      <c r="H63" s="154" t="str">
        <f t="shared" si="7"/>
        <v/>
      </c>
      <c r="I63" s="272" t="str">
        <f t="shared" si="8"/>
        <v/>
      </c>
      <c r="J63" s="284" t="str">
        <f t="shared" si="9"/>
        <v/>
      </c>
    </row>
    <row r="64" spans="2:13" x14ac:dyDescent="0.35">
      <c r="B64" s="128"/>
      <c r="C64" s="159"/>
      <c r="D64" s="303" t="str" cm="1">
        <f t="array" aca="1" ref="D64" ca="1">IFERROR(INDEX(skuAnker,MATCH(B64,descrizioneArtAnker,0)),"")</f>
        <v/>
      </c>
      <c r="E64" s="307" t="str">
        <f t="shared" si="0"/>
        <v/>
      </c>
      <c r="F64" s="311" t="str">
        <f t="shared" si="6"/>
        <v/>
      </c>
      <c r="G64" s="288" t="str">
        <f t="shared" si="2"/>
        <v/>
      </c>
      <c r="H64" s="154" t="str">
        <f t="shared" si="7"/>
        <v/>
      </c>
      <c r="I64" s="272" t="str">
        <f t="shared" si="8"/>
        <v/>
      </c>
      <c r="J64" s="284" t="str">
        <f t="shared" si="9"/>
        <v/>
      </c>
    </row>
    <row r="65" spans="2:10" x14ac:dyDescent="0.35">
      <c r="B65" s="128"/>
      <c r="C65" s="159"/>
      <c r="D65" s="303" t="str" cm="1">
        <f t="array" aca="1" ref="D65" ca="1">IFERROR(INDEX(skuAnker,MATCH(B65,descrizioneArtAnker,0)),"")</f>
        <v/>
      </c>
      <c r="E65" s="307" t="str">
        <f t="shared" si="0"/>
        <v/>
      </c>
      <c r="F65" s="311" t="str">
        <f t="shared" si="6"/>
        <v/>
      </c>
      <c r="G65" s="288" t="str">
        <f t="shared" si="2"/>
        <v/>
      </c>
      <c r="H65" s="154" t="str">
        <f t="shared" si="7"/>
        <v/>
      </c>
      <c r="I65" s="272" t="str">
        <f t="shared" si="8"/>
        <v/>
      </c>
      <c r="J65" s="284" t="str">
        <f t="shared" si="9"/>
        <v/>
      </c>
    </row>
    <row r="66" spans="2:10" x14ac:dyDescent="0.35">
      <c r="B66" s="128"/>
      <c r="C66" s="159"/>
      <c r="D66" s="303" t="str" cm="1">
        <f t="array" aca="1" ref="D66" ca="1">IFERROR(INDEX(skuAnker,MATCH(B66,descrizioneArtAnker,0)),"")</f>
        <v/>
      </c>
      <c r="E66" s="307" t="str">
        <f t="shared" si="0"/>
        <v/>
      </c>
      <c r="F66" s="311" t="str">
        <f t="shared" si="6"/>
        <v/>
      </c>
      <c r="G66" s="288" t="str">
        <f t="shared" si="2"/>
        <v/>
      </c>
      <c r="H66" s="154" t="str">
        <f t="shared" si="7"/>
        <v/>
      </c>
      <c r="I66" s="272" t="str">
        <f t="shared" si="8"/>
        <v/>
      </c>
      <c r="J66" s="284" t="str">
        <f t="shared" si="9"/>
        <v/>
      </c>
    </row>
    <row r="67" spans="2:10" x14ac:dyDescent="0.35">
      <c r="B67" s="128"/>
      <c r="C67" s="159"/>
      <c r="D67" s="303" t="str" cm="1">
        <f t="array" aca="1" ref="D67" ca="1">IFERROR(INDEX(skuAnker,MATCH(B67,descrizioneArtAnker,0)),"")</f>
        <v/>
      </c>
      <c r="E67" s="307" t="str">
        <f t="shared" ref="E67:E130" si="10">IF(B67="","",VLOOKUP(B67,listoneAnker_NoSku,2,FALSE))</f>
        <v/>
      </c>
      <c r="F67" s="311" t="str">
        <f t="shared" si="6"/>
        <v/>
      </c>
      <c r="G67" s="288" t="str">
        <f t="shared" ref="G67:G130" si="11">IF(B67="","",VLOOKUP(B67,listoneAnker_NoSku,4,FALSE))</f>
        <v/>
      </c>
      <c r="H67" s="154" t="str">
        <f t="shared" si="7"/>
        <v/>
      </c>
      <c r="I67" s="272" t="str">
        <f t="shared" si="8"/>
        <v/>
      </c>
      <c r="J67" s="284" t="str">
        <f t="shared" si="9"/>
        <v/>
      </c>
    </row>
    <row r="68" spans="2:10" x14ac:dyDescent="0.35">
      <c r="B68" s="128"/>
      <c r="C68" s="159"/>
      <c r="D68" s="303" t="str" cm="1">
        <f t="array" aca="1" ref="D68" ca="1">IFERROR(INDEX(skuAnker,MATCH(B68,descrizioneArtAnker,0)),"")</f>
        <v/>
      </c>
      <c r="E68" s="307" t="str">
        <f t="shared" si="10"/>
        <v/>
      </c>
      <c r="F68" s="311" t="str">
        <f t="shared" ref="F68:F131" si="12">IF(B68="","",VLOOKUP(B68,listoneAnker_NoSku,3,FALSE))</f>
        <v/>
      </c>
      <c r="G68" s="288" t="str">
        <f t="shared" si="11"/>
        <v/>
      </c>
      <c r="H68" s="154" t="str">
        <f t="shared" ref="H68:H131" si="13">IF(B68="","",IF($M$4="Enoteca",VLOOKUP(B68,listoneAnker_NoSku,8,FALSE),VLOOKUP(B68,listoneAnker_NoSku,9,FALSE)))</f>
        <v/>
      </c>
      <c r="I68" s="272" t="str">
        <f t="shared" ref="I68:I131" si="14">IF(B68="","",E68*C68)</f>
        <v/>
      </c>
      <c r="J68" s="284" t="str">
        <f t="shared" ref="J68:J131" si="15">IF(B68="","",H68*E68*C68)</f>
        <v/>
      </c>
    </row>
    <row r="69" spans="2:10" x14ac:dyDescent="0.35">
      <c r="B69" s="128"/>
      <c r="C69" s="159"/>
      <c r="D69" s="303" t="str" cm="1">
        <f t="array" aca="1" ref="D69" ca="1">IFERROR(INDEX(skuAnker,MATCH(B69,descrizioneArtAnker,0)),"")</f>
        <v/>
      </c>
      <c r="E69" s="307" t="str">
        <f t="shared" si="10"/>
        <v/>
      </c>
      <c r="F69" s="311" t="str">
        <f t="shared" si="12"/>
        <v/>
      </c>
      <c r="G69" s="288" t="str">
        <f t="shared" si="11"/>
        <v/>
      </c>
      <c r="H69" s="154" t="str">
        <f t="shared" si="13"/>
        <v/>
      </c>
      <c r="I69" s="272" t="str">
        <f t="shared" si="14"/>
        <v/>
      </c>
      <c r="J69" s="284" t="str">
        <f t="shared" si="15"/>
        <v/>
      </c>
    </row>
    <row r="70" spans="2:10" x14ac:dyDescent="0.35">
      <c r="B70" s="128"/>
      <c r="C70" s="159"/>
      <c r="D70" s="303" t="str" cm="1">
        <f t="array" aca="1" ref="D70" ca="1">IFERROR(INDEX(skuAnker,MATCH(B70,descrizioneArtAnker,0)),"")</f>
        <v/>
      </c>
      <c r="E70" s="307" t="str">
        <f t="shared" si="10"/>
        <v/>
      </c>
      <c r="F70" s="311" t="str">
        <f t="shared" si="12"/>
        <v/>
      </c>
      <c r="G70" s="288" t="str">
        <f t="shared" si="11"/>
        <v/>
      </c>
      <c r="H70" s="154" t="str">
        <f t="shared" si="13"/>
        <v/>
      </c>
      <c r="I70" s="272" t="str">
        <f t="shared" si="14"/>
        <v/>
      </c>
      <c r="J70" s="284" t="str">
        <f t="shared" si="15"/>
        <v/>
      </c>
    </row>
    <row r="71" spans="2:10" x14ac:dyDescent="0.35">
      <c r="B71" s="128"/>
      <c r="C71" s="159"/>
      <c r="D71" s="303" t="str" cm="1">
        <f t="array" aca="1" ref="D71" ca="1">IFERROR(INDEX(skuAnker,MATCH(B71,descrizioneArtAnker,0)),"")</f>
        <v/>
      </c>
      <c r="E71" s="307" t="str">
        <f t="shared" si="10"/>
        <v/>
      </c>
      <c r="F71" s="311" t="str">
        <f t="shared" si="12"/>
        <v/>
      </c>
      <c r="G71" s="288" t="str">
        <f t="shared" si="11"/>
        <v/>
      </c>
      <c r="H71" s="154" t="str">
        <f t="shared" si="13"/>
        <v/>
      </c>
      <c r="I71" s="272" t="str">
        <f t="shared" si="14"/>
        <v/>
      </c>
      <c r="J71" s="284" t="str">
        <f t="shared" si="15"/>
        <v/>
      </c>
    </row>
    <row r="72" spans="2:10" x14ac:dyDescent="0.35">
      <c r="B72" s="128"/>
      <c r="C72" s="159"/>
      <c r="D72" s="303" t="str" cm="1">
        <f t="array" aca="1" ref="D72" ca="1">IFERROR(INDEX(skuAnker,MATCH(B72,descrizioneArtAnker,0)),"")</f>
        <v/>
      </c>
      <c r="E72" s="307" t="str">
        <f t="shared" si="10"/>
        <v/>
      </c>
      <c r="F72" s="311" t="str">
        <f t="shared" si="12"/>
        <v/>
      </c>
      <c r="G72" s="288" t="str">
        <f t="shared" si="11"/>
        <v/>
      </c>
      <c r="H72" s="154" t="str">
        <f t="shared" si="13"/>
        <v/>
      </c>
      <c r="I72" s="272" t="str">
        <f t="shared" si="14"/>
        <v/>
      </c>
      <c r="J72" s="284" t="str">
        <f t="shared" si="15"/>
        <v/>
      </c>
    </row>
    <row r="73" spans="2:10" x14ac:dyDescent="0.35">
      <c r="B73" s="128"/>
      <c r="C73" s="159"/>
      <c r="D73" s="303" t="str" cm="1">
        <f t="array" aca="1" ref="D73" ca="1">IFERROR(INDEX(skuAnker,MATCH(B73,descrizioneArtAnker,0)),"")</f>
        <v/>
      </c>
      <c r="E73" s="307" t="str">
        <f t="shared" si="10"/>
        <v/>
      </c>
      <c r="F73" s="311" t="str">
        <f t="shared" si="12"/>
        <v/>
      </c>
      <c r="G73" s="288" t="str">
        <f t="shared" si="11"/>
        <v/>
      </c>
      <c r="H73" s="154" t="str">
        <f t="shared" si="13"/>
        <v/>
      </c>
      <c r="I73" s="272" t="str">
        <f t="shared" si="14"/>
        <v/>
      </c>
      <c r="J73" s="284" t="str">
        <f t="shared" si="15"/>
        <v/>
      </c>
    </row>
    <row r="74" spans="2:10" x14ac:dyDescent="0.35">
      <c r="B74" s="128"/>
      <c r="C74" s="159"/>
      <c r="D74" s="303" t="str" cm="1">
        <f t="array" aca="1" ref="D74" ca="1">IFERROR(INDEX(skuAnker,MATCH(B74,descrizioneArtAnker,0)),"")</f>
        <v/>
      </c>
      <c r="E74" s="307" t="str">
        <f t="shared" si="10"/>
        <v/>
      </c>
      <c r="F74" s="311" t="str">
        <f t="shared" si="12"/>
        <v/>
      </c>
      <c r="G74" s="288" t="str">
        <f t="shared" si="11"/>
        <v/>
      </c>
      <c r="H74" s="154" t="str">
        <f t="shared" si="13"/>
        <v/>
      </c>
      <c r="I74" s="272" t="str">
        <f t="shared" si="14"/>
        <v/>
      </c>
      <c r="J74" s="284" t="str">
        <f t="shared" si="15"/>
        <v/>
      </c>
    </row>
    <row r="75" spans="2:10" x14ac:dyDescent="0.35">
      <c r="B75" s="128"/>
      <c r="C75" s="159"/>
      <c r="D75" s="303" t="str" cm="1">
        <f t="array" aca="1" ref="D75" ca="1">IFERROR(INDEX(skuAnker,MATCH(B75,descrizioneArtAnker,0)),"")</f>
        <v/>
      </c>
      <c r="E75" s="307" t="str">
        <f t="shared" si="10"/>
        <v/>
      </c>
      <c r="F75" s="311" t="str">
        <f t="shared" si="12"/>
        <v/>
      </c>
      <c r="G75" s="288" t="str">
        <f t="shared" si="11"/>
        <v/>
      </c>
      <c r="H75" s="154" t="str">
        <f t="shared" si="13"/>
        <v/>
      </c>
      <c r="I75" s="272" t="str">
        <f t="shared" si="14"/>
        <v/>
      </c>
      <c r="J75" s="284" t="str">
        <f t="shared" si="15"/>
        <v/>
      </c>
    </row>
    <row r="76" spans="2:10" x14ac:dyDescent="0.35">
      <c r="B76" s="128"/>
      <c r="C76" s="159"/>
      <c r="D76" s="303" t="str" cm="1">
        <f t="array" aca="1" ref="D76" ca="1">IFERROR(INDEX(skuAnker,MATCH(B76,descrizioneArtAnker,0)),"")</f>
        <v/>
      </c>
      <c r="E76" s="307" t="str">
        <f t="shared" si="10"/>
        <v/>
      </c>
      <c r="F76" s="311" t="str">
        <f t="shared" si="12"/>
        <v/>
      </c>
      <c r="G76" s="288" t="str">
        <f t="shared" si="11"/>
        <v/>
      </c>
      <c r="H76" s="154" t="str">
        <f t="shared" si="13"/>
        <v/>
      </c>
      <c r="I76" s="272" t="str">
        <f t="shared" si="14"/>
        <v/>
      </c>
      <c r="J76" s="284" t="str">
        <f t="shared" si="15"/>
        <v/>
      </c>
    </row>
    <row r="77" spans="2:10" x14ac:dyDescent="0.35">
      <c r="B77" s="128"/>
      <c r="C77" s="159"/>
      <c r="D77" s="303" t="str" cm="1">
        <f t="array" aca="1" ref="D77" ca="1">IFERROR(INDEX(skuAnker,MATCH(B77,descrizioneArtAnker,0)),"")</f>
        <v/>
      </c>
      <c r="E77" s="307" t="str">
        <f t="shared" si="10"/>
        <v/>
      </c>
      <c r="F77" s="311" t="str">
        <f t="shared" si="12"/>
        <v/>
      </c>
      <c r="G77" s="288" t="str">
        <f t="shared" si="11"/>
        <v/>
      </c>
      <c r="H77" s="154" t="str">
        <f t="shared" si="13"/>
        <v/>
      </c>
      <c r="I77" s="272" t="str">
        <f t="shared" si="14"/>
        <v/>
      </c>
      <c r="J77" s="284" t="str">
        <f t="shared" si="15"/>
        <v/>
      </c>
    </row>
    <row r="78" spans="2:10" x14ac:dyDescent="0.35">
      <c r="B78" s="128"/>
      <c r="C78" s="159"/>
      <c r="D78" s="303" t="str" cm="1">
        <f t="array" aca="1" ref="D78" ca="1">IFERROR(INDEX(skuAnker,MATCH(B78,descrizioneArtAnker,0)),"")</f>
        <v/>
      </c>
      <c r="E78" s="307" t="str">
        <f t="shared" si="10"/>
        <v/>
      </c>
      <c r="F78" s="311" t="str">
        <f t="shared" si="12"/>
        <v/>
      </c>
      <c r="G78" s="288" t="str">
        <f t="shared" si="11"/>
        <v/>
      </c>
      <c r="H78" s="154" t="str">
        <f t="shared" si="13"/>
        <v/>
      </c>
      <c r="I78" s="272" t="str">
        <f t="shared" si="14"/>
        <v/>
      </c>
      <c r="J78" s="284" t="str">
        <f t="shared" si="15"/>
        <v/>
      </c>
    </row>
    <row r="79" spans="2:10" x14ac:dyDescent="0.35">
      <c r="B79" s="128"/>
      <c r="C79" s="159"/>
      <c r="D79" s="303" t="str" cm="1">
        <f t="array" aca="1" ref="D79" ca="1">IFERROR(INDEX(skuAnker,MATCH(B79,descrizioneArtAnker,0)),"")</f>
        <v/>
      </c>
      <c r="E79" s="307" t="str">
        <f t="shared" si="10"/>
        <v/>
      </c>
      <c r="F79" s="311" t="str">
        <f t="shared" si="12"/>
        <v/>
      </c>
      <c r="G79" s="288" t="str">
        <f t="shared" si="11"/>
        <v/>
      </c>
      <c r="H79" s="154" t="str">
        <f t="shared" si="13"/>
        <v/>
      </c>
      <c r="I79" s="272" t="str">
        <f t="shared" si="14"/>
        <v/>
      </c>
      <c r="J79" s="284" t="str">
        <f t="shared" si="15"/>
        <v/>
      </c>
    </row>
    <row r="80" spans="2:10" x14ac:dyDescent="0.35">
      <c r="B80" s="128"/>
      <c r="C80" s="159"/>
      <c r="D80" s="303" t="str" cm="1">
        <f t="array" aca="1" ref="D80" ca="1">IFERROR(INDEX(skuAnker,MATCH(B80,descrizioneArtAnker,0)),"")</f>
        <v/>
      </c>
      <c r="E80" s="307" t="str">
        <f t="shared" si="10"/>
        <v/>
      </c>
      <c r="F80" s="311" t="str">
        <f t="shared" si="12"/>
        <v/>
      </c>
      <c r="G80" s="288" t="str">
        <f t="shared" si="11"/>
        <v/>
      </c>
      <c r="H80" s="154" t="str">
        <f t="shared" si="13"/>
        <v/>
      </c>
      <c r="I80" s="272" t="str">
        <f t="shared" si="14"/>
        <v/>
      </c>
      <c r="J80" s="284" t="str">
        <f t="shared" si="15"/>
        <v/>
      </c>
    </row>
    <row r="81" spans="2:10" x14ac:dyDescent="0.35">
      <c r="B81" s="128"/>
      <c r="C81" s="159"/>
      <c r="D81" s="303" t="str" cm="1">
        <f t="array" aca="1" ref="D81" ca="1">IFERROR(INDEX(skuAnker,MATCH(B81,descrizioneArtAnker,0)),"")</f>
        <v/>
      </c>
      <c r="E81" s="307" t="str">
        <f t="shared" si="10"/>
        <v/>
      </c>
      <c r="F81" s="311" t="str">
        <f t="shared" si="12"/>
        <v/>
      </c>
      <c r="G81" s="288" t="str">
        <f t="shared" si="11"/>
        <v/>
      </c>
      <c r="H81" s="154" t="str">
        <f t="shared" si="13"/>
        <v/>
      </c>
      <c r="I81" s="272" t="str">
        <f t="shared" si="14"/>
        <v/>
      </c>
      <c r="J81" s="284" t="str">
        <f t="shared" si="15"/>
        <v/>
      </c>
    </row>
    <row r="82" spans="2:10" x14ac:dyDescent="0.35">
      <c r="B82" s="128"/>
      <c r="C82" s="159"/>
      <c r="D82" s="303" t="str" cm="1">
        <f t="array" aca="1" ref="D82" ca="1">IFERROR(INDEX(skuAnker,MATCH(B82,descrizioneArtAnker,0)),"")</f>
        <v/>
      </c>
      <c r="E82" s="307" t="str">
        <f t="shared" si="10"/>
        <v/>
      </c>
      <c r="F82" s="311" t="str">
        <f t="shared" si="12"/>
        <v/>
      </c>
      <c r="G82" s="288" t="str">
        <f t="shared" si="11"/>
        <v/>
      </c>
      <c r="H82" s="154" t="str">
        <f t="shared" si="13"/>
        <v/>
      </c>
      <c r="I82" s="272" t="str">
        <f t="shared" si="14"/>
        <v/>
      </c>
      <c r="J82" s="284" t="str">
        <f t="shared" si="15"/>
        <v/>
      </c>
    </row>
    <row r="83" spans="2:10" x14ac:dyDescent="0.35">
      <c r="B83" s="128"/>
      <c r="C83" s="159"/>
      <c r="D83" s="303" t="str" cm="1">
        <f t="array" aca="1" ref="D83" ca="1">IFERROR(INDEX(skuAnker,MATCH(B83,descrizioneArtAnker,0)),"")</f>
        <v/>
      </c>
      <c r="E83" s="307" t="str">
        <f t="shared" si="10"/>
        <v/>
      </c>
      <c r="F83" s="311" t="str">
        <f t="shared" si="12"/>
        <v/>
      </c>
      <c r="G83" s="288" t="str">
        <f t="shared" si="11"/>
        <v/>
      </c>
      <c r="H83" s="154" t="str">
        <f t="shared" si="13"/>
        <v/>
      </c>
      <c r="I83" s="272" t="str">
        <f t="shared" si="14"/>
        <v/>
      </c>
      <c r="J83" s="284" t="str">
        <f t="shared" si="15"/>
        <v/>
      </c>
    </row>
    <row r="84" spans="2:10" x14ac:dyDescent="0.35">
      <c r="B84" s="128"/>
      <c r="C84" s="159"/>
      <c r="D84" s="303" t="str" cm="1">
        <f t="array" aca="1" ref="D84" ca="1">IFERROR(INDEX(skuAnker,MATCH(B84,descrizioneArtAnker,0)),"")</f>
        <v/>
      </c>
      <c r="E84" s="307" t="str">
        <f t="shared" si="10"/>
        <v/>
      </c>
      <c r="F84" s="311" t="str">
        <f t="shared" si="12"/>
        <v/>
      </c>
      <c r="G84" s="288" t="str">
        <f t="shared" si="11"/>
        <v/>
      </c>
      <c r="H84" s="154" t="str">
        <f t="shared" si="13"/>
        <v/>
      </c>
      <c r="I84" s="272" t="str">
        <f t="shared" si="14"/>
        <v/>
      </c>
      <c r="J84" s="284" t="str">
        <f t="shared" si="15"/>
        <v/>
      </c>
    </row>
    <row r="85" spans="2:10" x14ac:dyDescent="0.35">
      <c r="B85" s="128"/>
      <c r="C85" s="159"/>
      <c r="D85" s="303" t="str" cm="1">
        <f t="array" aca="1" ref="D85" ca="1">IFERROR(INDEX(skuAnker,MATCH(B85,descrizioneArtAnker,0)),"")</f>
        <v/>
      </c>
      <c r="E85" s="307" t="str">
        <f t="shared" si="10"/>
        <v/>
      </c>
      <c r="F85" s="311" t="str">
        <f t="shared" si="12"/>
        <v/>
      </c>
      <c r="G85" s="288" t="str">
        <f t="shared" si="11"/>
        <v/>
      </c>
      <c r="H85" s="154" t="str">
        <f t="shared" si="13"/>
        <v/>
      </c>
      <c r="I85" s="272" t="str">
        <f t="shared" si="14"/>
        <v/>
      </c>
      <c r="J85" s="284" t="str">
        <f t="shared" si="15"/>
        <v/>
      </c>
    </row>
    <row r="86" spans="2:10" x14ac:dyDescent="0.35">
      <c r="B86" s="128"/>
      <c r="C86" s="159"/>
      <c r="D86" s="303" t="str" cm="1">
        <f t="array" aca="1" ref="D86" ca="1">IFERROR(INDEX(skuAnker,MATCH(B86,descrizioneArtAnker,0)),"")</f>
        <v/>
      </c>
      <c r="E86" s="307" t="str">
        <f t="shared" si="10"/>
        <v/>
      </c>
      <c r="F86" s="311" t="str">
        <f t="shared" si="12"/>
        <v/>
      </c>
      <c r="G86" s="288" t="str">
        <f t="shared" si="11"/>
        <v/>
      </c>
      <c r="H86" s="154" t="str">
        <f t="shared" si="13"/>
        <v/>
      </c>
      <c r="I86" s="272" t="str">
        <f t="shared" si="14"/>
        <v/>
      </c>
      <c r="J86" s="284" t="str">
        <f t="shared" si="15"/>
        <v/>
      </c>
    </row>
    <row r="87" spans="2:10" x14ac:dyDescent="0.35">
      <c r="B87" s="128"/>
      <c r="C87" s="159"/>
      <c r="D87" s="303" t="str" cm="1">
        <f t="array" aca="1" ref="D87" ca="1">IFERROR(INDEX(skuAnker,MATCH(B87,descrizioneArtAnker,0)),"")</f>
        <v/>
      </c>
      <c r="E87" s="307" t="str">
        <f t="shared" si="10"/>
        <v/>
      </c>
      <c r="F87" s="311" t="str">
        <f t="shared" si="12"/>
        <v/>
      </c>
      <c r="G87" s="288" t="str">
        <f t="shared" si="11"/>
        <v/>
      </c>
      <c r="H87" s="154" t="str">
        <f t="shared" si="13"/>
        <v/>
      </c>
      <c r="I87" s="272" t="str">
        <f t="shared" si="14"/>
        <v/>
      </c>
      <c r="J87" s="284" t="str">
        <f t="shared" si="15"/>
        <v/>
      </c>
    </row>
    <row r="88" spans="2:10" x14ac:dyDescent="0.35">
      <c r="B88" s="128"/>
      <c r="C88" s="159"/>
      <c r="D88" s="303" t="str" cm="1">
        <f t="array" aca="1" ref="D88" ca="1">IFERROR(INDEX(skuAnker,MATCH(B88,descrizioneArtAnker,0)),"")</f>
        <v/>
      </c>
      <c r="E88" s="307" t="str">
        <f t="shared" si="10"/>
        <v/>
      </c>
      <c r="F88" s="311" t="str">
        <f t="shared" si="12"/>
        <v/>
      </c>
      <c r="G88" s="288" t="str">
        <f t="shared" si="11"/>
        <v/>
      </c>
      <c r="H88" s="154" t="str">
        <f t="shared" si="13"/>
        <v/>
      </c>
      <c r="I88" s="272" t="str">
        <f t="shared" si="14"/>
        <v/>
      </c>
      <c r="J88" s="284" t="str">
        <f t="shared" si="15"/>
        <v/>
      </c>
    </row>
    <row r="89" spans="2:10" x14ac:dyDescent="0.35">
      <c r="B89" s="128"/>
      <c r="C89" s="159"/>
      <c r="D89" s="303" t="str" cm="1">
        <f t="array" aca="1" ref="D89" ca="1">IFERROR(INDEX(skuAnker,MATCH(B89,descrizioneArtAnker,0)),"")</f>
        <v/>
      </c>
      <c r="E89" s="307" t="str">
        <f t="shared" si="10"/>
        <v/>
      </c>
      <c r="F89" s="311" t="str">
        <f t="shared" si="12"/>
        <v/>
      </c>
      <c r="G89" s="288" t="str">
        <f t="shared" si="11"/>
        <v/>
      </c>
      <c r="H89" s="154" t="str">
        <f t="shared" si="13"/>
        <v/>
      </c>
      <c r="I89" s="272" t="str">
        <f t="shared" si="14"/>
        <v/>
      </c>
      <c r="J89" s="284" t="str">
        <f t="shared" si="15"/>
        <v/>
      </c>
    </row>
    <row r="90" spans="2:10" x14ac:dyDescent="0.35">
      <c r="B90" s="128"/>
      <c r="C90" s="159"/>
      <c r="D90" s="303" t="str" cm="1">
        <f t="array" aca="1" ref="D90" ca="1">IFERROR(INDEX(skuAnker,MATCH(B90,descrizioneArtAnker,0)),"")</f>
        <v/>
      </c>
      <c r="E90" s="307" t="str">
        <f t="shared" si="10"/>
        <v/>
      </c>
      <c r="F90" s="311" t="str">
        <f t="shared" si="12"/>
        <v/>
      </c>
      <c r="G90" s="288" t="str">
        <f t="shared" si="11"/>
        <v/>
      </c>
      <c r="H90" s="154" t="str">
        <f t="shared" si="13"/>
        <v/>
      </c>
      <c r="I90" s="272" t="str">
        <f t="shared" si="14"/>
        <v/>
      </c>
      <c r="J90" s="284" t="str">
        <f t="shared" si="15"/>
        <v/>
      </c>
    </row>
    <row r="91" spans="2:10" x14ac:dyDescent="0.35">
      <c r="B91" s="128"/>
      <c r="C91" s="159"/>
      <c r="D91" s="303" t="str" cm="1">
        <f t="array" aca="1" ref="D91" ca="1">IFERROR(INDEX(skuAnker,MATCH(B91,descrizioneArtAnker,0)),"")</f>
        <v/>
      </c>
      <c r="E91" s="307" t="str">
        <f t="shared" si="10"/>
        <v/>
      </c>
      <c r="F91" s="311" t="str">
        <f t="shared" si="12"/>
        <v/>
      </c>
      <c r="G91" s="288" t="str">
        <f t="shared" si="11"/>
        <v/>
      </c>
      <c r="H91" s="154" t="str">
        <f t="shared" si="13"/>
        <v/>
      </c>
      <c r="I91" s="272" t="str">
        <f t="shared" si="14"/>
        <v/>
      </c>
      <c r="J91" s="284" t="str">
        <f t="shared" si="15"/>
        <v/>
      </c>
    </row>
    <row r="92" spans="2:10" x14ac:dyDescent="0.35">
      <c r="B92" s="128"/>
      <c r="C92" s="159"/>
      <c r="D92" s="303" t="str" cm="1">
        <f t="array" aca="1" ref="D92" ca="1">IFERROR(INDEX(skuAnker,MATCH(B92,descrizioneArtAnker,0)),"")</f>
        <v/>
      </c>
      <c r="E92" s="307" t="str">
        <f t="shared" si="10"/>
        <v/>
      </c>
      <c r="F92" s="311" t="str">
        <f t="shared" si="12"/>
        <v/>
      </c>
      <c r="G92" s="288" t="str">
        <f t="shared" si="11"/>
        <v/>
      </c>
      <c r="H92" s="154" t="str">
        <f t="shared" si="13"/>
        <v/>
      </c>
      <c r="I92" s="272" t="str">
        <f t="shared" si="14"/>
        <v/>
      </c>
      <c r="J92" s="284" t="str">
        <f t="shared" si="15"/>
        <v/>
      </c>
    </row>
    <row r="93" spans="2:10" x14ac:dyDescent="0.35">
      <c r="B93" s="128"/>
      <c r="C93" s="159"/>
      <c r="D93" s="303" t="str" cm="1">
        <f t="array" aca="1" ref="D93" ca="1">IFERROR(INDEX(skuAnker,MATCH(B93,descrizioneArtAnker,0)),"")</f>
        <v/>
      </c>
      <c r="E93" s="307" t="str">
        <f t="shared" si="10"/>
        <v/>
      </c>
      <c r="F93" s="311" t="str">
        <f t="shared" si="12"/>
        <v/>
      </c>
      <c r="G93" s="288" t="str">
        <f t="shared" si="11"/>
        <v/>
      </c>
      <c r="H93" s="154" t="str">
        <f t="shared" si="13"/>
        <v/>
      </c>
      <c r="I93" s="272" t="str">
        <f t="shared" si="14"/>
        <v/>
      </c>
      <c r="J93" s="284" t="str">
        <f t="shared" si="15"/>
        <v/>
      </c>
    </row>
    <row r="94" spans="2:10" x14ac:dyDescent="0.35">
      <c r="B94" s="128"/>
      <c r="C94" s="159"/>
      <c r="D94" s="303" t="str" cm="1">
        <f t="array" aca="1" ref="D94" ca="1">IFERROR(INDEX(skuAnker,MATCH(B94,descrizioneArtAnker,0)),"")</f>
        <v/>
      </c>
      <c r="E94" s="307" t="str">
        <f t="shared" si="10"/>
        <v/>
      </c>
      <c r="F94" s="311" t="str">
        <f t="shared" si="12"/>
        <v/>
      </c>
      <c r="G94" s="288" t="str">
        <f t="shared" si="11"/>
        <v/>
      </c>
      <c r="H94" s="154" t="str">
        <f t="shared" si="13"/>
        <v/>
      </c>
      <c r="I94" s="272" t="str">
        <f t="shared" si="14"/>
        <v/>
      </c>
      <c r="J94" s="284" t="str">
        <f t="shared" si="15"/>
        <v/>
      </c>
    </row>
    <row r="95" spans="2:10" x14ac:dyDescent="0.35">
      <c r="B95" s="128"/>
      <c r="C95" s="159"/>
      <c r="D95" s="303" t="str" cm="1">
        <f t="array" aca="1" ref="D95" ca="1">IFERROR(INDEX(skuAnker,MATCH(B95,descrizioneArtAnker,0)),"")</f>
        <v/>
      </c>
      <c r="E95" s="307" t="str">
        <f t="shared" si="10"/>
        <v/>
      </c>
      <c r="F95" s="311" t="str">
        <f t="shared" si="12"/>
        <v/>
      </c>
      <c r="G95" s="288" t="str">
        <f t="shared" si="11"/>
        <v/>
      </c>
      <c r="H95" s="154" t="str">
        <f t="shared" si="13"/>
        <v/>
      </c>
      <c r="I95" s="272" t="str">
        <f t="shared" si="14"/>
        <v/>
      </c>
      <c r="J95" s="284" t="str">
        <f t="shared" si="15"/>
        <v/>
      </c>
    </row>
    <row r="96" spans="2:10" x14ac:dyDescent="0.35">
      <c r="B96" s="128"/>
      <c r="C96" s="159"/>
      <c r="D96" s="303" t="str" cm="1">
        <f t="array" aca="1" ref="D96" ca="1">IFERROR(INDEX(skuAnker,MATCH(B96,descrizioneArtAnker,0)),"")</f>
        <v/>
      </c>
      <c r="E96" s="307" t="str">
        <f t="shared" si="10"/>
        <v/>
      </c>
      <c r="F96" s="311" t="str">
        <f t="shared" si="12"/>
        <v/>
      </c>
      <c r="G96" s="288" t="str">
        <f t="shared" si="11"/>
        <v/>
      </c>
      <c r="H96" s="154" t="str">
        <f t="shared" si="13"/>
        <v/>
      </c>
      <c r="I96" s="272" t="str">
        <f t="shared" si="14"/>
        <v/>
      </c>
      <c r="J96" s="284" t="str">
        <f t="shared" si="15"/>
        <v/>
      </c>
    </row>
    <row r="97" spans="2:10" x14ac:dyDescent="0.35">
      <c r="B97" s="128"/>
      <c r="C97" s="159"/>
      <c r="D97" s="303" t="str" cm="1">
        <f t="array" aca="1" ref="D97" ca="1">IFERROR(INDEX(skuAnker,MATCH(B97,descrizioneArtAnker,0)),"")</f>
        <v/>
      </c>
      <c r="E97" s="307" t="str">
        <f t="shared" si="10"/>
        <v/>
      </c>
      <c r="F97" s="311" t="str">
        <f t="shared" si="12"/>
        <v/>
      </c>
      <c r="G97" s="288" t="str">
        <f t="shared" si="11"/>
        <v/>
      </c>
      <c r="H97" s="154" t="str">
        <f t="shared" si="13"/>
        <v/>
      </c>
      <c r="I97" s="272" t="str">
        <f t="shared" si="14"/>
        <v/>
      </c>
      <c r="J97" s="284" t="str">
        <f t="shared" si="15"/>
        <v/>
      </c>
    </row>
    <row r="98" spans="2:10" x14ac:dyDescent="0.35">
      <c r="B98" s="128"/>
      <c r="C98" s="159"/>
      <c r="D98" s="303" t="str" cm="1">
        <f t="array" aca="1" ref="D98" ca="1">IFERROR(INDEX(skuAnker,MATCH(B98,descrizioneArtAnker,0)),"")</f>
        <v/>
      </c>
      <c r="E98" s="307" t="str">
        <f t="shared" si="10"/>
        <v/>
      </c>
      <c r="F98" s="311" t="str">
        <f t="shared" si="12"/>
        <v/>
      </c>
      <c r="G98" s="288" t="str">
        <f t="shared" si="11"/>
        <v/>
      </c>
      <c r="H98" s="154" t="str">
        <f t="shared" si="13"/>
        <v/>
      </c>
      <c r="I98" s="272" t="str">
        <f t="shared" si="14"/>
        <v/>
      </c>
      <c r="J98" s="284" t="str">
        <f t="shared" si="15"/>
        <v/>
      </c>
    </row>
    <row r="99" spans="2:10" x14ac:dyDescent="0.35">
      <c r="B99" s="128"/>
      <c r="C99" s="159"/>
      <c r="D99" s="303" t="str" cm="1">
        <f t="array" aca="1" ref="D99" ca="1">IFERROR(INDEX(skuAnker,MATCH(B99,descrizioneArtAnker,0)),"")</f>
        <v/>
      </c>
      <c r="E99" s="307" t="str">
        <f t="shared" si="10"/>
        <v/>
      </c>
      <c r="F99" s="311" t="str">
        <f t="shared" si="12"/>
        <v/>
      </c>
      <c r="G99" s="288" t="str">
        <f t="shared" si="11"/>
        <v/>
      </c>
      <c r="H99" s="154" t="str">
        <f t="shared" si="13"/>
        <v/>
      </c>
      <c r="I99" s="272" t="str">
        <f t="shared" si="14"/>
        <v/>
      </c>
      <c r="J99" s="284" t="str">
        <f t="shared" si="15"/>
        <v/>
      </c>
    </row>
    <row r="100" spans="2:10" x14ac:dyDescent="0.35">
      <c r="B100" s="128"/>
      <c r="C100" s="159"/>
      <c r="D100" s="303" t="str" cm="1">
        <f t="array" aca="1" ref="D100" ca="1">IFERROR(INDEX(skuAnker,MATCH(B100,descrizioneArtAnker,0)),"")</f>
        <v/>
      </c>
      <c r="E100" s="307" t="str">
        <f t="shared" si="10"/>
        <v/>
      </c>
      <c r="F100" s="311" t="str">
        <f t="shared" si="12"/>
        <v/>
      </c>
      <c r="G100" s="288" t="str">
        <f t="shared" si="11"/>
        <v/>
      </c>
      <c r="H100" s="154" t="str">
        <f t="shared" si="13"/>
        <v/>
      </c>
      <c r="I100" s="272" t="str">
        <f t="shared" si="14"/>
        <v/>
      </c>
      <c r="J100" s="284" t="str">
        <f t="shared" si="15"/>
        <v/>
      </c>
    </row>
    <row r="101" spans="2:10" x14ac:dyDescent="0.35">
      <c r="B101" s="128"/>
      <c r="C101" s="159"/>
      <c r="D101" s="303" t="str" cm="1">
        <f t="array" aca="1" ref="D101" ca="1">IFERROR(INDEX(skuAnker,MATCH(B101,descrizioneArtAnker,0)),"")</f>
        <v/>
      </c>
      <c r="E101" s="307" t="str">
        <f t="shared" si="10"/>
        <v/>
      </c>
      <c r="F101" s="311" t="str">
        <f t="shared" si="12"/>
        <v/>
      </c>
      <c r="G101" s="288" t="str">
        <f t="shared" si="11"/>
        <v/>
      </c>
      <c r="H101" s="154" t="str">
        <f t="shared" si="13"/>
        <v/>
      </c>
      <c r="I101" s="272" t="str">
        <f t="shared" si="14"/>
        <v/>
      </c>
      <c r="J101" s="284" t="str">
        <f t="shared" si="15"/>
        <v/>
      </c>
    </row>
    <row r="102" spans="2:10" x14ac:dyDescent="0.35">
      <c r="B102" s="128"/>
      <c r="C102" s="159"/>
      <c r="D102" s="303" t="str" cm="1">
        <f t="array" aca="1" ref="D102" ca="1">IFERROR(INDEX(skuAnker,MATCH(B102,descrizioneArtAnker,0)),"")</f>
        <v/>
      </c>
      <c r="E102" s="307" t="str">
        <f t="shared" si="10"/>
        <v/>
      </c>
      <c r="F102" s="311" t="str">
        <f t="shared" si="12"/>
        <v/>
      </c>
      <c r="G102" s="288" t="str">
        <f t="shared" si="11"/>
        <v/>
      </c>
      <c r="H102" s="154" t="str">
        <f t="shared" si="13"/>
        <v/>
      </c>
      <c r="I102" s="272" t="str">
        <f t="shared" si="14"/>
        <v/>
      </c>
      <c r="J102" s="284" t="str">
        <f t="shared" si="15"/>
        <v/>
      </c>
    </row>
    <row r="103" spans="2:10" x14ac:dyDescent="0.35">
      <c r="B103" s="128"/>
      <c r="C103" s="159"/>
      <c r="D103" s="303" t="str" cm="1">
        <f t="array" aca="1" ref="D103" ca="1">IFERROR(INDEX(skuAnker,MATCH(B103,descrizioneArtAnker,0)),"")</f>
        <v/>
      </c>
      <c r="E103" s="307" t="str">
        <f t="shared" si="10"/>
        <v/>
      </c>
      <c r="F103" s="311" t="str">
        <f t="shared" si="12"/>
        <v/>
      </c>
      <c r="G103" s="288" t="str">
        <f t="shared" si="11"/>
        <v/>
      </c>
      <c r="H103" s="154" t="str">
        <f t="shared" si="13"/>
        <v/>
      </c>
      <c r="I103" s="272" t="str">
        <f t="shared" si="14"/>
        <v/>
      </c>
      <c r="J103" s="284" t="str">
        <f t="shared" si="15"/>
        <v/>
      </c>
    </row>
    <row r="104" spans="2:10" x14ac:dyDescent="0.35">
      <c r="B104" s="128"/>
      <c r="C104" s="159"/>
      <c r="D104" s="303" t="str" cm="1">
        <f t="array" aca="1" ref="D104" ca="1">IFERROR(INDEX(skuAnker,MATCH(B104,descrizioneArtAnker,0)),"")</f>
        <v/>
      </c>
      <c r="E104" s="307" t="str">
        <f t="shared" si="10"/>
        <v/>
      </c>
      <c r="F104" s="311" t="str">
        <f t="shared" si="12"/>
        <v/>
      </c>
      <c r="G104" s="288" t="str">
        <f t="shared" si="11"/>
        <v/>
      </c>
      <c r="H104" s="154" t="str">
        <f t="shared" si="13"/>
        <v/>
      </c>
      <c r="I104" s="272" t="str">
        <f t="shared" si="14"/>
        <v/>
      </c>
      <c r="J104" s="284" t="str">
        <f t="shared" si="15"/>
        <v/>
      </c>
    </row>
    <row r="105" spans="2:10" x14ac:dyDescent="0.35">
      <c r="B105" s="128"/>
      <c r="C105" s="159"/>
      <c r="D105" s="303" t="str" cm="1">
        <f t="array" aca="1" ref="D105" ca="1">IFERROR(INDEX(skuAnker,MATCH(B105,descrizioneArtAnker,0)),"")</f>
        <v/>
      </c>
      <c r="E105" s="307" t="str">
        <f t="shared" si="10"/>
        <v/>
      </c>
      <c r="F105" s="311" t="str">
        <f t="shared" si="12"/>
        <v/>
      </c>
      <c r="G105" s="288" t="str">
        <f t="shared" si="11"/>
        <v/>
      </c>
      <c r="H105" s="154" t="str">
        <f t="shared" si="13"/>
        <v/>
      </c>
      <c r="I105" s="272" t="str">
        <f t="shared" si="14"/>
        <v/>
      </c>
      <c r="J105" s="284" t="str">
        <f t="shared" si="15"/>
        <v/>
      </c>
    </row>
    <row r="106" spans="2:10" x14ac:dyDescent="0.35">
      <c r="B106" s="128"/>
      <c r="C106" s="159"/>
      <c r="D106" s="303" t="str" cm="1">
        <f t="array" aca="1" ref="D106" ca="1">IFERROR(INDEX(skuAnker,MATCH(B106,descrizioneArtAnker,0)),"")</f>
        <v/>
      </c>
      <c r="E106" s="307" t="str">
        <f t="shared" si="10"/>
        <v/>
      </c>
      <c r="F106" s="311" t="str">
        <f t="shared" si="12"/>
        <v/>
      </c>
      <c r="G106" s="288" t="str">
        <f t="shared" si="11"/>
        <v/>
      </c>
      <c r="H106" s="154" t="str">
        <f t="shared" si="13"/>
        <v/>
      </c>
      <c r="I106" s="272" t="str">
        <f t="shared" si="14"/>
        <v/>
      </c>
      <c r="J106" s="284" t="str">
        <f t="shared" si="15"/>
        <v/>
      </c>
    </row>
    <row r="107" spans="2:10" x14ac:dyDescent="0.35">
      <c r="B107" s="128"/>
      <c r="C107" s="159"/>
      <c r="D107" s="303" t="str" cm="1">
        <f t="array" aca="1" ref="D107" ca="1">IFERROR(INDEX(skuAnker,MATCH(B107,descrizioneArtAnker,0)),"")</f>
        <v/>
      </c>
      <c r="E107" s="307" t="str">
        <f t="shared" si="10"/>
        <v/>
      </c>
      <c r="F107" s="311" t="str">
        <f t="shared" si="12"/>
        <v/>
      </c>
      <c r="G107" s="288" t="str">
        <f t="shared" si="11"/>
        <v/>
      </c>
      <c r="H107" s="154" t="str">
        <f t="shared" si="13"/>
        <v/>
      </c>
      <c r="I107" s="272" t="str">
        <f t="shared" si="14"/>
        <v/>
      </c>
      <c r="J107" s="284" t="str">
        <f t="shared" si="15"/>
        <v/>
      </c>
    </row>
    <row r="108" spans="2:10" x14ac:dyDescent="0.35">
      <c r="B108" s="128"/>
      <c r="C108" s="159"/>
      <c r="D108" s="303" t="str" cm="1">
        <f t="array" aca="1" ref="D108" ca="1">IFERROR(INDEX(skuAnker,MATCH(B108,descrizioneArtAnker,0)),"")</f>
        <v/>
      </c>
      <c r="E108" s="307" t="str">
        <f t="shared" si="10"/>
        <v/>
      </c>
      <c r="F108" s="311" t="str">
        <f t="shared" si="12"/>
        <v/>
      </c>
      <c r="G108" s="288" t="str">
        <f t="shared" si="11"/>
        <v/>
      </c>
      <c r="H108" s="154" t="str">
        <f t="shared" si="13"/>
        <v/>
      </c>
      <c r="I108" s="272" t="str">
        <f t="shared" si="14"/>
        <v/>
      </c>
      <c r="J108" s="284" t="str">
        <f t="shared" si="15"/>
        <v/>
      </c>
    </row>
    <row r="109" spans="2:10" x14ac:dyDescent="0.35">
      <c r="B109" s="128"/>
      <c r="C109" s="159"/>
      <c r="D109" s="303" t="str" cm="1">
        <f t="array" aca="1" ref="D109" ca="1">IFERROR(INDEX(skuAnker,MATCH(B109,descrizioneArtAnker,0)),"")</f>
        <v/>
      </c>
      <c r="E109" s="307" t="str">
        <f t="shared" si="10"/>
        <v/>
      </c>
      <c r="F109" s="311" t="str">
        <f t="shared" si="12"/>
        <v/>
      </c>
      <c r="G109" s="288" t="str">
        <f t="shared" si="11"/>
        <v/>
      </c>
      <c r="H109" s="154" t="str">
        <f t="shared" si="13"/>
        <v/>
      </c>
      <c r="I109" s="272" t="str">
        <f t="shared" si="14"/>
        <v/>
      </c>
      <c r="J109" s="284" t="str">
        <f t="shared" si="15"/>
        <v/>
      </c>
    </row>
    <row r="110" spans="2:10" x14ac:dyDescent="0.35">
      <c r="B110" s="128"/>
      <c r="C110" s="159"/>
      <c r="D110" s="303" t="str" cm="1">
        <f t="array" aca="1" ref="D110" ca="1">IFERROR(INDEX(skuAnker,MATCH(B110,descrizioneArtAnker,0)),"")</f>
        <v/>
      </c>
      <c r="E110" s="307" t="str">
        <f t="shared" si="10"/>
        <v/>
      </c>
      <c r="F110" s="311" t="str">
        <f t="shared" si="12"/>
        <v/>
      </c>
      <c r="G110" s="288" t="str">
        <f t="shared" si="11"/>
        <v/>
      </c>
      <c r="H110" s="154" t="str">
        <f t="shared" si="13"/>
        <v/>
      </c>
      <c r="I110" s="272" t="str">
        <f t="shared" si="14"/>
        <v/>
      </c>
      <c r="J110" s="284" t="str">
        <f t="shared" si="15"/>
        <v/>
      </c>
    </row>
    <row r="111" spans="2:10" x14ac:dyDescent="0.35">
      <c r="B111" s="128"/>
      <c r="C111" s="159"/>
      <c r="D111" s="303" t="str" cm="1">
        <f t="array" aca="1" ref="D111" ca="1">IFERROR(INDEX(skuAnker,MATCH(B111,descrizioneArtAnker,0)),"")</f>
        <v/>
      </c>
      <c r="E111" s="307" t="str">
        <f t="shared" si="10"/>
        <v/>
      </c>
      <c r="F111" s="311" t="str">
        <f t="shared" si="12"/>
        <v/>
      </c>
      <c r="G111" s="288" t="str">
        <f t="shared" si="11"/>
        <v/>
      </c>
      <c r="H111" s="154" t="str">
        <f t="shared" si="13"/>
        <v/>
      </c>
      <c r="I111" s="272" t="str">
        <f t="shared" si="14"/>
        <v/>
      </c>
      <c r="J111" s="284" t="str">
        <f t="shared" si="15"/>
        <v/>
      </c>
    </row>
    <row r="112" spans="2:10" x14ac:dyDescent="0.35">
      <c r="B112" s="128"/>
      <c r="C112" s="159"/>
      <c r="D112" s="303" t="str" cm="1">
        <f t="array" aca="1" ref="D112" ca="1">IFERROR(INDEX(skuAnker,MATCH(B112,descrizioneArtAnker,0)),"")</f>
        <v/>
      </c>
      <c r="E112" s="307" t="str">
        <f t="shared" si="10"/>
        <v/>
      </c>
      <c r="F112" s="311" t="str">
        <f t="shared" si="12"/>
        <v/>
      </c>
      <c r="G112" s="288" t="str">
        <f t="shared" si="11"/>
        <v/>
      </c>
      <c r="H112" s="154" t="str">
        <f t="shared" si="13"/>
        <v/>
      </c>
      <c r="I112" s="272" t="str">
        <f t="shared" si="14"/>
        <v/>
      </c>
      <c r="J112" s="284" t="str">
        <f t="shared" si="15"/>
        <v/>
      </c>
    </row>
    <row r="113" spans="2:10" x14ac:dyDescent="0.35">
      <c r="B113" s="128"/>
      <c r="C113" s="159"/>
      <c r="D113" s="303" t="str" cm="1">
        <f t="array" aca="1" ref="D113" ca="1">IFERROR(INDEX(skuAnker,MATCH(B113,descrizioneArtAnker,0)),"")</f>
        <v/>
      </c>
      <c r="E113" s="307" t="str">
        <f t="shared" si="10"/>
        <v/>
      </c>
      <c r="F113" s="311" t="str">
        <f t="shared" si="12"/>
        <v/>
      </c>
      <c r="G113" s="288" t="str">
        <f t="shared" si="11"/>
        <v/>
      </c>
      <c r="H113" s="154" t="str">
        <f t="shared" si="13"/>
        <v/>
      </c>
      <c r="I113" s="272" t="str">
        <f t="shared" si="14"/>
        <v/>
      </c>
      <c r="J113" s="284" t="str">
        <f t="shared" si="15"/>
        <v/>
      </c>
    </row>
    <row r="114" spans="2:10" x14ac:dyDescent="0.35">
      <c r="B114" s="128"/>
      <c r="C114" s="159"/>
      <c r="D114" s="303" t="str" cm="1">
        <f t="array" aca="1" ref="D114" ca="1">IFERROR(INDEX(skuAnker,MATCH(B114,descrizioneArtAnker,0)),"")</f>
        <v/>
      </c>
      <c r="E114" s="307" t="str">
        <f t="shared" si="10"/>
        <v/>
      </c>
      <c r="F114" s="311" t="str">
        <f t="shared" si="12"/>
        <v/>
      </c>
      <c r="G114" s="288" t="str">
        <f t="shared" si="11"/>
        <v/>
      </c>
      <c r="H114" s="154" t="str">
        <f t="shared" si="13"/>
        <v/>
      </c>
      <c r="I114" s="272" t="str">
        <f t="shared" si="14"/>
        <v/>
      </c>
      <c r="J114" s="284" t="str">
        <f t="shared" si="15"/>
        <v/>
      </c>
    </row>
    <row r="115" spans="2:10" x14ac:dyDescent="0.35">
      <c r="B115" s="128"/>
      <c r="C115" s="159"/>
      <c r="D115" s="303" t="str" cm="1">
        <f t="array" aca="1" ref="D115" ca="1">IFERROR(INDEX(skuAnker,MATCH(B115,descrizioneArtAnker,0)),"")</f>
        <v/>
      </c>
      <c r="E115" s="307" t="str">
        <f t="shared" si="10"/>
        <v/>
      </c>
      <c r="F115" s="311" t="str">
        <f t="shared" si="12"/>
        <v/>
      </c>
      <c r="G115" s="288" t="str">
        <f t="shared" si="11"/>
        <v/>
      </c>
      <c r="H115" s="154" t="str">
        <f t="shared" si="13"/>
        <v/>
      </c>
      <c r="I115" s="272" t="str">
        <f t="shared" si="14"/>
        <v/>
      </c>
      <c r="J115" s="284" t="str">
        <f t="shared" si="15"/>
        <v/>
      </c>
    </row>
    <row r="116" spans="2:10" x14ac:dyDescent="0.35">
      <c r="B116" s="128"/>
      <c r="C116" s="159"/>
      <c r="D116" s="303" t="str" cm="1">
        <f t="array" aca="1" ref="D116" ca="1">IFERROR(INDEX(skuAnker,MATCH(B116,descrizioneArtAnker,0)),"")</f>
        <v/>
      </c>
      <c r="E116" s="307" t="str">
        <f t="shared" si="10"/>
        <v/>
      </c>
      <c r="F116" s="311" t="str">
        <f t="shared" si="12"/>
        <v/>
      </c>
      <c r="G116" s="288" t="str">
        <f t="shared" si="11"/>
        <v/>
      </c>
      <c r="H116" s="154" t="str">
        <f t="shared" si="13"/>
        <v/>
      </c>
      <c r="I116" s="272" t="str">
        <f t="shared" si="14"/>
        <v/>
      </c>
      <c r="J116" s="284" t="str">
        <f t="shared" si="15"/>
        <v/>
      </c>
    </row>
    <row r="117" spans="2:10" x14ac:dyDescent="0.35">
      <c r="B117" s="128"/>
      <c r="C117" s="159"/>
      <c r="D117" s="303" t="str" cm="1">
        <f t="array" aca="1" ref="D117" ca="1">IFERROR(INDEX(skuAnker,MATCH(B117,descrizioneArtAnker,0)),"")</f>
        <v/>
      </c>
      <c r="E117" s="307" t="str">
        <f t="shared" si="10"/>
        <v/>
      </c>
      <c r="F117" s="311" t="str">
        <f t="shared" si="12"/>
        <v/>
      </c>
      <c r="G117" s="288" t="str">
        <f t="shared" si="11"/>
        <v/>
      </c>
      <c r="H117" s="154" t="str">
        <f t="shared" si="13"/>
        <v/>
      </c>
      <c r="I117" s="272" t="str">
        <f t="shared" si="14"/>
        <v/>
      </c>
      <c r="J117" s="284" t="str">
        <f t="shared" si="15"/>
        <v/>
      </c>
    </row>
    <row r="118" spans="2:10" x14ac:dyDescent="0.35">
      <c r="B118" s="128"/>
      <c r="C118" s="159"/>
      <c r="D118" s="303" t="str" cm="1">
        <f t="array" aca="1" ref="D118" ca="1">IFERROR(INDEX(skuAnker,MATCH(B118,descrizioneArtAnker,0)),"")</f>
        <v/>
      </c>
      <c r="E118" s="307" t="str">
        <f t="shared" si="10"/>
        <v/>
      </c>
      <c r="F118" s="311" t="str">
        <f t="shared" si="12"/>
        <v/>
      </c>
      <c r="G118" s="288" t="str">
        <f t="shared" si="11"/>
        <v/>
      </c>
      <c r="H118" s="154" t="str">
        <f t="shared" si="13"/>
        <v/>
      </c>
      <c r="I118" s="272" t="str">
        <f t="shared" si="14"/>
        <v/>
      </c>
      <c r="J118" s="284" t="str">
        <f t="shared" si="15"/>
        <v/>
      </c>
    </row>
    <row r="119" spans="2:10" x14ac:dyDescent="0.35">
      <c r="B119" s="128"/>
      <c r="C119" s="159"/>
      <c r="D119" s="303" t="str" cm="1">
        <f t="array" aca="1" ref="D119" ca="1">IFERROR(INDEX(skuAnker,MATCH(B119,descrizioneArtAnker,0)),"")</f>
        <v/>
      </c>
      <c r="E119" s="307" t="str">
        <f t="shared" si="10"/>
        <v/>
      </c>
      <c r="F119" s="311" t="str">
        <f t="shared" si="12"/>
        <v/>
      </c>
      <c r="G119" s="288" t="str">
        <f t="shared" si="11"/>
        <v/>
      </c>
      <c r="H119" s="154" t="str">
        <f t="shared" si="13"/>
        <v/>
      </c>
      <c r="I119" s="272" t="str">
        <f t="shared" si="14"/>
        <v/>
      </c>
      <c r="J119" s="284" t="str">
        <f t="shared" si="15"/>
        <v/>
      </c>
    </row>
    <row r="120" spans="2:10" x14ac:dyDescent="0.35">
      <c r="B120" s="128"/>
      <c r="C120" s="159"/>
      <c r="D120" s="303" t="str" cm="1">
        <f t="array" aca="1" ref="D120" ca="1">IFERROR(INDEX(skuAnker,MATCH(B120,descrizioneArtAnker,0)),"")</f>
        <v/>
      </c>
      <c r="E120" s="307" t="str">
        <f t="shared" si="10"/>
        <v/>
      </c>
      <c r="F120" s="311" t="str">
        <f t="shared" si="12"/>
        <v/>
      </c>
      <c r="G120" s="288" t="str">
        <f t="shared" si="11"/>
        <v/>
      </c>
      <c r="H120" s="154" t="str">
        <f t="shared" si="13"/>
        <v/>
      </c>
      <c r="I120" s="272" t="str">
        <f t="shared" si="14"/>
        <v/>
      </c>
      <c r="J120" s="284" t="str">
        <f t="shared" si="15"/>
        <v/>
      </c>
    </row>
    <row r="121" spans="2:10" x14ac:dyDescent="0.35">
      <c r="B121" s="128"/>
      <c r="C121" s="159"/>
      <c r="D121" s="303" t="str" cm="1">
        <f t="array" aca="1" ref="D121" ca="1">IFERROR(INDEX(skuAnker,MATCH(B121,descrizioneArtAnker,0)),"")</f>
        <v/>
      </c>
      <c r="E121" s="307" t="str">
        <f t="shared" si="10"/>
        <v/>
      </c>
      <c r="F121" s="311" t="str">
        <f t="shared" si="12"/>
        <v/>
      </c>
      <c r="G121" s="288" t="str">
        <f t="shared" si="11"/>
        <v/>
      </c>
      <c r="H121" s="154" t="str">
        <f t="shared" si="13"/>
        <v/>
      </c>
      <c r="I121" s="272" t="str">
        <f t="shared" si="14"/>
        <v/>
      </c>
      <c r="J121" s="284" t="str">
        <f t="shared" si="15"/>
        <v/>
      </c>
    </row>
    <row r="122" spans="2:10" x14ac:dyDescent="0.35">
      <c r="B122" s="128"/>
      <c r="C122" s="159"/>
      <c r="D122" s="303" t="str" cm="1">
        <f t="array" aca="1" ref="D122" ca="1">IFERROR(INDEX(skuAnker,MATCH(B122,descrizioneArtAnker,0)),"")</f>
        <v/>
      </c>
      <c r="E122" s="307" t="str">
        <f t="shared" si="10"/>
        <v/>
      </c>
      <c r="F122" s="311" t="str">
        <f t="shared" si="12"/>
        <v/>
      </c>
      <c r="G122" s="288" t="str">
        <f t="shared" si="11"/>
        <v/>
      </c>
      <c r="H122" s="154" t="str">
        <f t="shared" si="13"/>
        <v/>
      </c>
      <c r="I122" s="272" t="str">
        <f t="shared" si="14"/>
        <v/>
      </c>
      <c r="J122" s="284" t="str">
        <f t="shared" si="15"/>
        <v/>
      </c>
    </row>
    <row r="123" spans="2:10" x14ac:dyDescent="0.35">
      <c r="B123" s="128"/>
      <c r="C123" s="159"/>
      <c r="D123" s="303" t="str" cm="1">
        <f t="array" aca="1" ref="D123" ca="1">IFERROR(INDEX(skuAnker,MATCH(B123,descrizioneArtAnker,0)),"")</f>
        <v/>
      </c>
      <c r="E123" s="307" t="str">
        <f t="shared" si="10"/>
        <v/>
      </c>
      <c r="F123" s="311" t="str">
        <f t="shared" si="12"/>
        <v/>
      </c>
      <c r="G123" s="288" t="str">
        <f t="shared" si="11"/>
        <v/>
      </c>
      <c r="H123" s="154" t="str">
        <f t="shared" si="13"/>
        <v/>
      </c>
      <c r="I123" s="272" t="str">
        <f t="shared" si="14"/>
        <v/>
      </c>
      <c r="J123" s="284" t="str">
        <f t="shared" si="15"/>
        <v/>
      </c>
    </row>
    <row r="124" spans="2:10" x14ac:dyDescent="0.35">
      <c r="B124" s="128"/>
      <c r="C124" s="159"/>
      <c r="D124" s="303" t="str" cm="1">
        <f t="array" aca="1" ref="D124" ca="1">IFERROR(INDEX(skuAnker,MATCH(B124,descrizioneArtAnker,0)),"")</f>
        <v/>
      </c>
      <c r="E124" s="307" t="str">
        <f t="shared" si="10"/>
        <v/>
      </c>
      <c r="F124" s="311" t="str">
        <f t="shared" si="12"/>
        <v/>
      </c>
      <c r="G124" s="288" t="str">
        <f t="shared" si="11"/>
        <v/>
      </c>
      <c r="H124" s="154" t="str">
        <f t="shared" si="13"/>
        <v/>
      </c>
      <c r="I124" s="272" t="str">
        <f t="shared" si="14"/>
        <v/>
      </c>
      <c r="J124" s="284" t="str">
        <f t="shared" si="15"/>
        <v/>
      </c>
    </row>
    <row r="125" spans="2:10" x14ac:dyDescent="0.35">
      <c r="B125" s="128"/>
      <c r="C125" s="159"/>
      <c r="D125" s="303" t="str" cm="1">
        <f t="array" aca="1" ref="D125" ca="1">IFERROR(INDEX(skuAnker,MATCH(B125,descrizioneArtAnker,0)),"")</f>
        <v/>
      </c>
      <c r="E125" s="307" t="str">
        <f t="shared" si="10"/>
        <v/>
      </c>
      <c r="F125" s="311" t="str">
        <f t="shared" si="12"/>
        <v/>
      </c>
      <c r="G125" s="288" t="str">
        <f t="shared" si="11"/>
        <v/>
      </c>
      <c r="H125" s="154" t="str">
        <f t="shared" si="13"/>
        <v/>
      </c>
      <c r="I125" s="272" t="str">
        <f t="shared" si="14"/>
        <v/>
      </c>
      <c r="J125" s="284" t="str">
        <f t="shared" si="15"/>
        <v/>
      </c>
    </row>
    <row r="126" spans="2:10" x14ac:dyDescent="0.35">
      <c r="B126" s="128"/>
      <c r="C126" s="159"/>
      <c r="D126" s="303" t="str" cm="1">
        <f t="array" aca="1" ref="D126" ca="1">IFERROR(INDEX(skuAnker,MATCH(B126,descrizioneArtAnker,0)),"")</f>
        <v/>
      </c>
      <c r="E126" s="307" t="str">
        <f t="shared" si="10"/>
        <v/>
      </c>
      <c r="F126" s="311" t="str">
        <f t="shared" si="12"/>
        <v/>
      </c>
      <c r="G126" s="288" t="str">
        <f t="shared" si="11"/>
        <v/>
      </c>
      <c r="H126" s="154" t="str">
        <f t="shared" si="13"/>
        <v/>
      </c>
      <c r="I126" s="272" t="str">
        <f t="shared" si="14"/>
        <v/>
      </c>
      <c r="J126" s="284" t="str">
        <f t="shared" si="15"/>
        <v/>
      </c>
    </row>
    <row r="127" spans="2:10" x14ac:dyDescent="0.35">
      <c r="B127" s="128"/>
      <c r="C127" s="159"/>
      <c r="D127" s="303" t="str" cm="1">
        <f t="array" aca="1" ref="D127" ca="1">IFERROR(INDEX(skuAnker,MATCH(B127,descrizioneArtAnker,0)),"")</f>
        <v/>
      </c>
      <c r="E127" s="307" t="str">
        <f t="shared" si="10"/>
        <v/>
      </c>
      <c r="F127" s="311" t="str">
        <f t="shared" si="12"/>
        <v/>
      </c>
      <c r="G127" s="288" t="str">
        <f t="shared" si="11"/>
        <v/>
      </c>
      <c r="H127" s="154" t="str">
        <f t="shared" si="13"/>
        <v/>
      </c>
      <c r="I127" s="272" t="str">
        <f t="shared" si="14"/>
        <v/>
      </c>
      <c r="J127" s="284" t="str">
        <f t="shared" si="15"/>
        <v/>
      </c>
    </row>
    <row r="128" spans="2:10" x14ac:dyDescent="0.35">
      <c r="B128" s="128"/>
      <c r="C128" s="159"/>
      <c r="D128" s="303" t="str" cm="1">
        <f t="array" aca="1" ref="D128" ca="1">IFERROR(INDEX(skuAnker,MATCH(B128,descrizioneArtAnker,0)),"")</f>
        <v/>
      </c>
      <c r="E128" s="307" t="str">
        <f t="shared" si="10"/>
        <v/>
      </c>
      <c r="F128" s="311" t="str">
        <f t="shared" si="12"/>
        <v/>
      </c>
      <c r="G128" s="288" t="str">
        <f t="shared" si="11"/>
        <v/>
      </c>
      <c r="H128" s="154" t="str">
        <f t="shared" si="13"/>
        <v/>
      </c>
      <c r="I128" s="272" t="str">
        <f t="shared" si="14"/>
        <v/>
      </c>
      <c r="J128" s="284" t="str">
        <f t="shared" si="15"/>
        <v/>
      </c>
    </row>
    <row r="129" spans="2:10" x14ac:dyDescent="0.35">
      <c r="B129" s="128"/>
      <c r="C129" s="159"/>
      <c r="D129" s="303" t="str" cm="1">
        <f t="array" aca="1" ref="D129" ca="1">IFERROR(INDEX(skuAnker,MATCH(B129,descrizioneArtAnker,0)),"")</f>
        <v/>
      </c>
      <c r="E129" s="307" t="str">
        <f t="shared" si="10"/>
        <v/>
      </c>
      <c r="F129" s="311" t="str">
        <f t="shared" si="12"/>
        <v/>
      </c>
      <c r="G129" s="288" t="str">
        <f t="shared" si="11"/>
        <v/>
      </c>
      <c r="H129" s="154" t="str">
        <f t="shared" si="13"/>
        <v/>
      </c>
      <c r="I129" s="272" t="str">
        <f t="shared" si="14"/>
        <v/>
      </c>
      <c r="J129" s="284" t="str">
        <f t="shared" si="15"/>
        <v/>
      </c>
    </row>
    <row r="130" spans="2:10" x14ac:dyDescent="0.35">
      <c r="B130" s="128"/>
      <c r="C130" s="159"/>
      <c r="D130" s="303" t="str" cm="1">
        <f t="array" aca="1" ref="D130" ca="1">IFERROR(INDEX(skuAnker,MATCH(B130,descrizioneArtAnker,0)),"")</f>
        <v/>
      </c>
      <c r="E130" s="307" t="str">
        <f t="shared" si="10"/>
        <v/>
      </c>
      <c r="F130" s="311" t="str">
        <f t="shared" si="12"/>
        <v/>
      </c>
      <c r="G130" s="288" t="str">
        <f t="shared" si="11"/>
        <v/>
      </c>
      <c r="H130" s="154" t="str">
        <f t="shared" si="13"/>
        <v/>
      </c>
      <c r="I130" s="272" t="str">
        <f t="shared" si="14"/>
        <v/>
      </c>
      <c r="J130" s="284" t="str">
        <f t="shared" si="15"/>
        <v/>
      </c>
    </row>
    <row r="131" spans="2:10" x14ac:dyDescent="0.35">
      <c r="B131" s="128"/>
      <c r="C131" s="159"/>
      <c r="D131" s="303" t="str" cm="1">
        <f t="array" aca="1" ref="D131" ca="1">IFERROR(INDEX(skuAnker,MATCH(B131,descrizioneArtAnker,0)),"")</f>
        <v/>
      </c>
      <c r="E131" s="307" t="str">
        <f t="shared" ref="E131:E194" si="16">IF(B131="","",VLOOKUP(B131,listoneAnker_NoSku,2,FALSE))</f>
        <v/>
      </c>
      <c r="F131" s="311" t="str">
        <f t="shared" si="12"/>
        <v/>
      </c>
      <c r="G131" s="288" t="str">
        <f t="shared" ref="G131:G194" si="17">IF(B131="","",VLOOKUP(B131,listoneAnker_NoSku,4,FALSE))</f>
        <v/>
      </c>
      <c r="H131" s="154" t="str">
        <f t="shared" si="13"/>
        <v/>
      </c>
      <c r="I131" s="272" t="str">
        <f t="shared" si="14"/>
        <v/>
      </c>
      <c r="J131" s="284" t="str">
        <f t="shared" si="15"/>
        <v/>
      </c>
    </row>
    <row r="132" spans="2:10" x14ac:dyDescent="0.35">
      <c r="B132" s="128"/>
      <c r="C132" s="159"/>
      <c r="D132" s="303" t="str" cm="1">
        <f t="array" aca="1" ref="D132" ca="1">IFERROR(INDEX(skuAnker,MATCH(B132,descrizioneArtAnker,0)),"")</f>
        <v/>
      </c>
      <c r="E132" s="307" t="str">
        <f t="shared" si="16"/>
        <v/>
      </c>
      <c r="F132" s="311" t="str">
        <f t="shared" ref="F132:F195" si="18">IF(B132="","",VLOOKUP(B132,listoneAnker_NoSku,3,FALSE))</f>
        <v/>
      </c>
      <c r="G132" s="288" t="str">
        <f t="shared" si="17"/>
        <v/>
      </c>
      <c r="H132" s="154" t="str">
        <f t="shared" ref="H132:H195" si="19">IF(B132="","",IF($M$4="Enoteca",VLOOKUP(B132,listoneAnker_NoSku,8,FALSE),VLOOKUP(B132,listoneAnker_NoSku,9,FALSE)))</f>
        <v/>
      </c>
      <c r="I132" s="272" t="str">
        <f t="shared" ref="I132:I195" si="20">IF(B132="","",E132*C132)</f>
        <v/>
      </c>
      <c r="J132" s="284" t="str">
        <f t="shared" ref="J132:J195" si="21">IF(B132="","",H132*E132*C132)</f>
        <v/>
      </c>
    </row>
    <row r="133" spans="2:10" x14ac:dyDescent="0.35">
      <c r="B133" s="128"/>
      <c r="C133" s="159"/>
      <c r="D133" s="303" t="str" cm="1">
        <f t="array" aca="1" ref="D133" ca="1">IFERROR(INDEX(skuAnker,MATCH(B133,descrizioneArtAnker,0)),"")</f>
        <v/>
      </c>
      <c r="E133" s="307" t="str">
        <f t="shared" si="16"/>
        <v/>
      </c>
      <c r="F133" s="311" t="str">
        <f t="shared" si="18"/>
        <v/>
      </c>
      <c r="G133" s="288" t="str">
        <f t="shared" si="17"/>
        <v/>
      </c>
      <c r="H133" s="154" t="str">
        <f t="shared" si="19"/>
        <v/>
      </c>
      <c r="I133" s="272" t="str">
        <f t="shared" si="20"/>
        <v/>
      </c>
      <c r="J133" s="284" t="str">
        <f t="shared" si="21"/>
        <v/>
      </c>
    </row>
    <row r="134" spans="2:10" x14ac:dyDescent="0.35">
      <c r="B134" s="128"/>
      <c r="C134" s="159"/>
      <c r="D134" s="303" t="str" cm="1">
        <f t="array" aca="1" ref="D134" ca="1">IFERROR(INDEX(skuAnker,MATCH(B134,descrizioneArtAnker,0)),"")</f>
        <v/>
      </c>
      <c r="E134" s="307" t="str">
        <f t="shared" si="16"/>
        <v/>
      </c>
      <c r="F134" s="311" t="str">
        <f t="shared" si="18"/>
        <v/>
      </c>
      <c r="G134" s="288" t="str">
        <f t="shared" si="17"/>
        <v/>
      </c>
      <c r="H134" s="154" t="str">
        <f t="shared" si="19"/>
        <v/>
      </c>
      <c r="I134" s="272" t="str">
        <f t="shared" si="20"/>
        <v/>
      </c>
      <c r="J134" s="284" t="str">
        <f t="shared" si="21"/>
        <v/>
      </c>
    </row>
    <row r="135" spans="2:10" x14ac:dyDescent="0.35">
      <c r="B135" s="128"/>
      <c r="C135" s="159"/>
      <c r="D135" s="303" t="str" cm="1">
        <f t="array" aca="1" ref="D135" ca="1">IFERROR(INDEX(skuAnker,MATCH(B135,descrizioneArtAnker,0)),"")</f>
        <v/>
      </c>
      <c r="E135" s="307" t="str">
        <f t="shared" si="16"/>
        <v/>
      </c>
      <c r="F135" s="311" t="str">
        <f t="shared" si="18"/>
        <v/>
      </c>
      <c r="G135" s="288" t="str">
        <f t="shared" si="17"/>
        <v/>
      </c>
      <c r="H135" s="154" t="str">
        <f t="shared" si="19"/>
        <v/>
      </c>
      <c r="I135" s="272" t="str">
        <f t="shared" si="20"/>
        <v/>
      </c>
      <c r="J135" s="284" t="str">
        <f t="shared" si="21"/>
        <v/>
      </c>
    </row>
    <row r="136" spans="2:10" x14ac:dyDescent="0.35">
      <c r="B136" s="128"/>
      <c r="C136" s="159"/>
      <c r="D136" s="303" t="str" cm="1">
        <f t="array" aca="1" ref="D136" ca="1">IFERROR(INDEX(skuAnker,MATCH(B136,descrizioneArtAnker,0)),"")</f>
        <v/>
      </c>
      <c r="E136" s="307" t="str">
        <f t="shared" si="16"/>
        <v/>
      </c>
      <c r="F136" s="311" t="str">
        <f t="shared" si="18"/>
        <v/>
      </c>
      <c r="G136" s="288" t="str">
        <f t="shared" si="17"/>
        <v/>
      </c>
      <c r="H136" s="154" t="str">
        <f t="shared" si="19"/>
        <v/>
      </c>
      <c r="I136" s="272" t="str">
        <f t="shared" si="20"/>
        <v/>
      </c>
      <c r="J136" s="284" t="str">
        <f t="shared" si="21"/>
        <v/>
      </c>
    </row>
    <row r="137" spans="2:10" x14ac:dyDescent="0.35">
      <c r="B137" s="128"/>
      <c r="C137" s="159"/>
      <c r="D137" s="303" t="str" cm="1">
        <f t="array" aca="1" ref="D137" ca="1">IFERROR(INDEX(skuAnker,MATCH(B137,descrizioneArtAnker,0)),"")</f>
        <v/>
      </c>
      <c r="E137" s="307" t="str">
        <f t="shared" si="16"/>
        <v/>
      </c>
      <c r="F137" s="311" t="str">
        <f t="shared" si="18"/>
        <v/>
      </c>
      <c r="G137" s="288" t="str">
        <f t="shared" si="17"/>
        <v/>
      </c>
      <c r="H137" s="154" t="str">
        <f t="shared" si="19"/>
        <v/>
      </c>
      <c r="I137" s="272" t="str">
        <f t="shared" si="20"/>
        <v/>
      </c>
      <c r="J137" s="284" t="str">
        <f t="shared" si="21"/>
        <v/>
      </c>
    </row>
    <row r="138" spans="2:10" x14ac:dyDescent="0.35">
      <c r="B138" s="128"/>
      <c r="C138" s="159"/>
      <c r="D138" s="303" t="str" cm="1">
        <f t="array" aca="1" ref="D138" ca="1">IFERROR(INDEX(skuAnker,MATCH(B138,descrizioneArtAnker,0)),"")</f>
        <v/>
      </c>
      <c r="E138" s="307" t="str">
        <f t="shared" si="16"/>
        <v/>
      </c>
      <c r="F138" s="311" t="str">
        <f t="shared" si="18"/>
        <v/>
      </c>
      <c r="G138" s="288" t="str">
        <f t="shared" si="17"/>
        <v/>
      </c>
      <c r="H138" s="154" t="str">
        <f t="shared" si="19"/>
        <v/>
      </c>
      <c r="I138" s="272" t="str">
        <f t="shared" si="20"/>
        <v/>
      </c>
      <c r="J138" s="284" t="str">
        <f t="shared" si="21"/>
        <v/>
      </c>
    </row>
    <row r="139" spans="2:10" x14ac:dyDescent="0.35">
      <c r="B139" s="128"/>
      <c r="C139" s="159"/>
      <c r="D139" s="303" t="str" cm="1">
        <f t="array" aca="1" ref="D139" ca="1">IFERROR(INDEX(skuAnker,MATCH(B139,descrizioneArtAnker,0)),"")</f>
        <v/>
      </c>
      <c r="E139" s="307" t="str">
        <f t="shared" si="16"/>
        <v/>
      </c>
      <c r="F139" s="311" t="str">
        <f t="shared" si="18"/>
        <v/>
      </c>
      <c r="G139" s="288" t="str">
        <f t="shared" si="17"/>
        <v/>
      </c>
      <c r="H139" s="154" t="str">
        <f t="shared" si="19"/>
        <v/>
      </c>
      <c r="I139" s="272" t="str">
        <f t="shared" si="20"/>
        <v/>
      </c>
      <c r="J139" s="284" t="str">
        <f t="shared" si="21"/>
        <v/>
      </c>
    </row>
    <row r="140" spans="2:10" x14ac:dyDescent="0.35">
      <c r="B140" s="128"/>
      <c r="C140" s="159"/>
      <c r="D140" s="303" t="str" cm="1">
        <f t="array" aca="1" ref="D140" ca="1">IFERROR(INDEX(skuAnker,MATCH(B140,descrizioneArtAnker,0)),"")</f>
        <v/>
      </c>
      <c r="E140" s="307" t="str">
        <f t="shared" si="16"/>
        <v/>
      </c>
      <c r="F140" s="311" t="str">
        <f t="shared" si="18"/>
        <v/>
      </c>
      <c r="G140" s="288" t="str">
        <f t="shared" si="17"/>
        <v/>
      </c>
      <c r="H140" s="154" t="str">
        <f t="shared" si="19"/>
        <v/>
      </c>
      <c r="I140" s="272" t="str">
        <f t="shared" si="20"/>
        <v/>
      </c>
      <c r="J140" s="284" t="str">
        <f t="shared" si="21"/>
        <v/>
      </c>
    </row>
    <row r="141" spans="2:10" x14ac:dyDescent="0.35">
      <c r="B141" s="128"/>
      <c r="C141" s="159"/>
      <c r="D141" s="303" t="str" cm="1">
        <f t="array" aca="1" ref="D141" ca="1">IFERROR(INDEX(skuAnker,MATCH(B141,descrizioneArtAnker,0)),"")</f>
        <v/>
      </c>
      <c r="E141" s="307" t="str">
        <f t="shared" si="16"/>
        <v/>
      </c>
      <c r="F141" s="311" t="str">
        <f t="shared" si="18"/>
        <v/>
      </c>
      <c r="G141" s="288" t="str">
        <f t="shared" si="17"/>
        <v/>
      </c>
      <c r="H141" s="154" t="str">
        <f t="shared" si="19"/>
        <v/>
      </c>
      <c r="I141" s="272" t="str">
        <f t="shared" si="20"/>
        <v/>
      </c>
      <c r="J141" s="284" t="str">
        <f t="shared" si="21"/>
        <v/>
      </c>
    </row>
    <row r="142" spans="2:10" x14ac:dyDescent="0.35">
      <c r="B142" s="128"/>
      <c r="C142" s="159"/>
      <c r="D142" s="303" t="str" cm="1">
        <f t="array" aca="1" ref="D142" ca="1">IFERROR(INDEX(skuAnker,MATCH(B142,descrizioneArtAnker,0)),"")</f>
        <v/>
      </c>
      <c r="E142" s="307" t="str">
        <f t="shared" si="16"/>
        <v/>
      </c>
      <c r="F142" s="311" t="str">
        <f t="shared" si="18"/>
        <v/>
      </c>
      <c r="G142" s="288" t="str">
        <f t="shared" si="17"/>
        <v/>
      </c>
      <c r="H142" s="154" t="str">
        <f t="shared" si="19"/>
        <v/>
      </c>
      <c r="I142" s="272" t="str">
        <f t="shared" si="20"/>
        <v/>
      </c>
      <c r="J142" s="284" t="str">
        <f t="shared" si="21"/>
        <v/>
      </c>
    </row>
    <row r="143" spans="2:10" x14ac:dyDescent="0.35">
      <c r="B143" s="128"/>
      <c r="C143" s="159"/>
      <c r="D143" s="303" t="str" cm="1">
        <f t="array" aca="1" ref="D143" ca="1">IFERROR(INDEX(skuAnker,MATCH(B143,descrizioneArtAnker,0)),"")</f>
        <v/>
      </c>
      <c r="E143" s="307" t="str">
        <f t="shared" si="16"/>
        <v/>
      </c>
      <c r="F143" s="311" t="str">
        <f t="shared" si="18"/>
        <v/>
      </c>
      <c r="G143" s="288" t="str">
        <f t="shared" si="17"/>
        <v/>
      </c>
      <c r="H143" s="154" t="str">
        <f t="shared" si="19"/>
        <v/>
      </c>
      <c r="I143" s="272" t="str">
        <f t="shared" si="20"/>
        <v/>
      </c>
      <c r="J143" s="284" t="str">
        <f t="shared" si="21"/>
        <v/>
      </c>
    </row>
    <row r="144" spans="2:10" x14ac:dyDescent="0.35">
      <c r="B144" s="128"/>
      <c r="C144" s="159"/>
      <c r="D144" s="303" t="str" cm="1">
        <f t="array" aca="1" ref="D144" ca="1">IFERROR(INDEX(skuAnker,MATCH(B144,descrizioneArtAnker,0)),"")</f>
        <v/>
      </c>
      <c r="E144" s="307" t="str">
        <f t="shared" si="16"/>
        <v/>
      </c>
      <c r="F144" s="311" t="str">
        <f t="shared" si="18"/>
        <v/>
      </c>
      <c r="G144" s="288" t="str">
        <f t="shared" si="17"/>
        <v/>
      </c>
      <c r="H144" s="154" t="str">
        <f t="shared" si="19"/>
        <v/>
      </c>
      <c r="I144" s="272" t="str">
        <f t="shared" si="20"/>
        <v/>
      </c>
      <c r="J144" s="284" t="str">
        <f t="shared" si="21"/>
        <v/>
      </c>
    </row>
    <row r="145" spans="2:10" x14ac:dyDescent="0.35">
      <c r="B145" s="128"/>
      <c r="C145" s="159"/>
      <c r="D145" s="303" t="str" cm="1">
        <f t="array" aca="1" ref="D145" ca="1">IFERROR(INDEX(skuAnker,MATCH(B145,descrizioneArtAnker,0)),"")</f>
        <v/>
      </c>
      <c r="E145" s="307" t="str">
        <f t="shared" si="16"/>
        <v/>
      </c>
      <c r="F145" s="311" t="str">
        <f t="shared" si="18"/>
        <v/>
      </c>
      <c r="G145" s="288" t="str">
        <f t="shared" si="17"/>
        <v/>
      </c>
      <c r="H145" s="154" t="str">
        <f t="shared" si="19"/>
        <v/>
      </c>
      <c r="I145" s="272" t="str">
        <f t="shared" si="20"/>
        <v/>
      </c>
      <c r="J145" s="284" t="str">
        <f t="shared" si="21"/>
        <v/>
      </c>
    </row>
    <row r="146" spans="2:10" x14ac:dyDescent="0.35">
      <c r="B146" s="128"/>
      <c r="C146" s="159"/>
      <c r="D146" s="303" t="str" cm="1">
        <f t="array" aca="1" ref="D146" ca="1">IFERROR(INDEX(skuAnker,MATCH(B146,descrizioneArtAnker,0)),"")</f>
        <v/>
      </c>
      <c r="E146" s="307" t="str">
        <f t="shared" si="16"/>
        <v/>
      </c>
      <c r="F146" s="311" t="str">
        <f t="shared" si="18"/>
        <v/>
      </c>
      <c r="G146" s="288" t="str">
        <f t="shared" si="17"/>
        <v/>
      </c>
      <c r="H146" s="154" t="str">
        <f t="shared" si="19"/>
        <v/>
      </c>
      <c r="I146" s="272" t="str">
        <f t="shared" si="20"/>
        <v/>
      </c>
      <c r="J146" s="284" t="str">
        <f t="shared" si="21"/>
        <v/>
      </c>
    </row>
    <row r="147" spans="2:10" x14ac:dyDescent="0.35">
      <c r="B147" s="128"/>
      <c r="C147" s="159"/>
      <c r="D147" s="303" t="str" cm="1">
        <f t="array" aca="1" ref="D147" ca="1">IFERROR(INDEX(skuAnker,MATCH(B147,descrizioneArtAnker,0)),"")</f>
        <v/>
      </c>
      <c r="E147" s="307" t="str">
        <f t="shared" si="16"/>
        <v/>
      </c>
      <c r="F147" s="311" t="str">
        <f t="shared" si="18"/>
        <v/>
      </c>
      <c r="G147" s="288" t="str">
        <f t="shared" si="17"/>
        <v/>
      </c>
      <c r="H147" s="154" t="str">
        <f t="shared" si="19"/>
        <v/>
      </c>
      <c r="I147" s="272" t="str">
        <f t="shared" si="20"/>
        <v/>
      </c>
      <c r="J147" s="284" t="str">
        <f t="shared" si="21"/>
        <v/>
      </c>
    </row>
    <row r="148" spans="2:10" x14ac:dyDescent="0.35">
      <c r="B148" s="128"/>
      <c r="C148" s="159"/>
      <c r="D148" s="303" t="str" cm="1">
        <f t="array" aca="1" ref="D148" ca="1">IFERROR(INDEX(skuAnker,MATCH(B148,descrizioneArtAnker,0)),"")</f>
        <v/>
      </c>
      <c r="E148" s="307" t="str">
        <f t="shared" si="16"/>
        <v/>
      </c>
      <c r="F148" s="311" t="str">
        <f t="shared" si="18"/>
        <v/>
      </c>
      <c r="G148" s="288" t="str">
        <f t="shared" si="17"/>
        <v/>
      </c>
      <c r="H148" s="154" t="str">
        <f t="shared" si="19"/>
        <v/>
      </c>
      <c r="I148" s="272" t="str">
        <f t="shared" si="20"/>
        <v/>
      </c>
      <c r="J148" s="284" t="str">
        <f t="shared" si="21"/>
        <v/>
      </c>
    </row>
    <row r="149" spans="2:10" x14ac:dyDescent="0.35">
      <c r="B149" s="128"/>
      <c r="C149" s="159"/>
      <c r="D149" s="303" t="str" cm="1">
        <f t="array" aca="1" ref="D149" ca="1">IFERROR(INDEX(skuAnker,MATCH(B149,descrizioneArtAnker,0)),"")</f>
        <v/>
      </c>
      <c r="E149" s="307" t="str">
        <f t="shared" si="16"/>
        <v/>
      </c>
      <c r="F149" s="311" t="str">
        <f t="shared" si="18"/>
        <v/>
      </c>
      <c r="G149" s="288" t="str">
        <f t="shared" si="17"/>
        <v/>
      </c>
      <c r="H149" s="154" t="str">
        <f t="shared" si="19"/>
        <v/>
      </c>
      <c r="I149" s="272" t="str">
        <f t="shared" si="20"/>
        <v/>
      </c>
      <c r="J149" s="284" t="str">
        <f t="shared" si="21"/>
        <v/>
      </c>
    </row>
    <row r="150" spans="2:10" x14ac:dyDescent="0.35">
      <c r="B150" s="128"/>
      <c r="C150" s="159"/>
      <c r="D150" s="303" t="str" cm="1">
        <f t="array" aca="1" ref="D150" ca="1">IFERROR(INDEX(skuAnker,MATCH(B150,descrizioneArtAnker,0)),"")</f>
        <v/>
      </c>
      <c r="E150" s="307" t="str">
        <f t="shared" si="16"/>
        <v/>
      </c>
      <c r="F150" s="311" t="str">
        <f t="shared" si="18"/>
        <v/>
      </c>
      <c r="G150" s="288" t="str">
        <f t="shared" si="17"/>
        <v/>
      </c>
      <c r="H150" s="154" t="str">
        <f t="shared" si="19"/>
        <v/>
      </c>
      <c r="I150" s="272" t="str">
        <f t="shared" si="20"/>
        <v/>
      </c>
      <c r="J150" s="284" t="str">
        <f t="shared" si="21"/>
        <v/>
      </c>
    </row>
    <row r="151" spans="2:10" x14ac:dyDescent="0.35">
      <c r="B151" s="128"/>
      <c r="C151" s="159"/>
      <c r="D151" s="303" t="str" cm="1">
        <f t="array" aca="1" ref="D151" ca="1">IFERROR(INDEX(skuAnker,MATCH(B151,descrizioneArtAnker,0)),"")</f>
        <v/>
      </c>
      <c r="E151" s="307" t="str">
        <f t="shared" si="16"/>
        <v/>
      </c>
      <c r="F151" s="311" t="str">
        <f t="shared" si="18"/>
        <v/>
      </c>
      <c r="G151" s="288" t="str">
        <f t="shared" si="17"/>
        <v/>
      </c>
      <c r="H151" s="154" t="str">
        <f t="shared" si="19"/>
        <v/>
      </c>
      <c r="I151" s="272" t="str">
        <f t="shared" si="20"/>
        <v/>
      </c>
      <c r="J151" s="284" t="str">
        <f t="shared" si="21"/>
        <v/>
      </c>
    </row>
    <row r="152" spans="2:10" x14ac:dyDescent="0.35">
      <c r="B152" s="128"/>
      <c r="C152" s="159"/>
      <c r="D152" s="303" t="str" cm="1">
        <f t="array" aca="1" ref="D152" ca="1">IFERROR(INDEX(skuAnker,MATCH(B152,descrizioneArtAnker,0)),"")</f>
        <v/>
      </c>
      <c r="E152" s="307" t="str">
        <f t="shared" si="16"/>
        <v/>
      </c>
      <c r="F152" s="311" t="str">
        <f t="shared" si="18"/>
        <v/>
      </c>
      <c r="G152" s="288" t="str">
        <f t="shared" si="17"/>
        <v/>
      </c>
      <c r="H152" s="154" t="str">
        <f t="shared" si="19"/>
        <v/>
      </c>
      <c r="I152" s="272" t="str">
        <f t="shared" si="20"/>
        <v/>
      </c>
      <c r="J152" s="284" t="str">
        <f t="shared" si="21"/>
        <v/>
      </c>
    </row>
    <row r="153" spans="2:10" x14ac:dyDescent="0.35">
      <c r="B153" s="128"/>
      <c r="C153" s="159"/>
      <c r="D153" s="303" t="str" cm="1">
        <f t="array" aca="1" ref="D153" ca="1">IFERROR(INDEX(skuAnker,MATCH(B153,descrizioneArtAnker,0)),"")</f>
        <v/>
      </c>
      <c r="E153" s="307" t="str">
        <f t="shared" si="16"/>
        <v/>
      </c>
      <c r="F153" s="311" t="str">
        <f t="shared" si="18"/>
        <v/>
      </c>
      <c r="G153" s="288" t="str">
        <f t="shared" si="17"/>
        <v/>
      </c>
      <c r="H153" s="154" t="str">
        <f t="shared" si="19"/>
        <v/>
      </c>
      <c r="I153" s="272" t="str">
        <f t="shared" si="20"/>
        <v/>
      </c>
      <c r="J153" s="284" t="str">
        <f t="shared" si="21"/>
        <v/>
      </c>
    </row>
    <row r="154" spans="2:10" x14ac:dyDescent="0.35">
      <c r="B154" s="128"/>
      <c r="C154" s="159"/>
      <c r="D154" s="303" t="str" cm="1">
        <f t="array" aca="1" ref="D154" ca="1">IFERROR(INDEX(skuAnker,MATCH(B154,descrizioneArtAnker,0)),"")</f>
        <v/>
      </c>
      <c r="E154" s="307" t="str">
        <f t="shared" si="16"/>
        <v/>
      </c>
      <c r="F154" s="311" t="str">
        <f t="shared" si="18"/>
        <v/>
      </c>
      <c r="G154" s="288" t="str">
        <f t="shared" si="17"/>
        <v/>
      </c>
      <c r="H154" s="154" t="str">
        <f t="shared" si="19"/>
        <v/>
      </c>
      <c r="I154" s="272" t="str">
        <f t="shared" si="20"/>
        <v/>
      </c>
      <c r="J154" s="284" t="str">
        <f t="shared" si="21"/>
        <v/>
      </c>
    </row>
    <row r="155" spans="2:10" x14ac:dyDescent="0.35">
      <c r="B155" s="128"/>
      <c r="C155" s="159"/>
      <c r="D155" s="303" t="str" cm="1">
        <f t="array" aca="1" ref="D155" ca="1">IFERROR(INDEX(skuAnker,MATCH(B155,descrizioneArtAnker,0)),"")</f>
        <v/>
      </c>
      <c r="E155" s="307" t="str">
        <f t="shared" si="16"/>
        <v/>
      </c>
      <c r="F155" s="311" t="str">
        <f t="shared" si="18"/>
        <v/>
      </c>
      <c r="G155" s="288" t="str">
        <f t="shared" si="17"/>
        <v/>
      </c>
      <c r="H155" s="154" t="str">
        <f t="shared" si="19"/>
        <v/>
      </c>
      <c r="I155" s="272" t="str">
        <f t="shared" si="20"/>
        <v/>
      </c>
      <c r="J155" s="284" t="str">
        <f t="shared" si="21"/>
        <v/>
      </c>
    </row>
    <row r="156" spans="2:10" x14ac:dyDescent="0.35">
      <c r="B156" s="128"/>
      <c r="C156" s="159"/>
      <c r="D156" s="303" t="str" cm="1">
        <f t="array" aca="1" ref="D156" ca="1">IFERROR(INDEX(skuAnker,MATCH(B156,descrizioneArtAnker,0)),"")</f>
        <v/>
      </c>
      <c r="E156" s="307" t="str">
        <f t="shared" si="16"/>
        <v/>
      </c>
      <c r="F156" s="311" t="str">
        <f t="shared" si="18"/>
        <v/>
      </c>
      <c r="G156" s="288" t="str">
        <f t="shared" si="17"/>
        <v/>
      </c>
      <c r="H156" s="154" t="str">
        <f t="shared" si="19"/>
        <v/>
      </c>
      <c r="I156" s="272" t="str">
        <f t="shared" si="20"/>
        <v/>
      </c>
      <c r="J156" s="284" t="str">
        <f t="shared" si="21"/>
        <v/>
      </c>
    </row>
    <row r="157" spans="2:10" x14ac:dyDescent="0.35">
      <c r="B157" s="128"/>
      <c r="C157" s="159"/>
      <c r="D157" s="303" t="str" cm="1">
        <f t="array" aca="1" ref="D157" ca="1">IFERROR(INDEX(skuAnker,MATCH(B157,descrizioneArtAnker,0)),"")</f>
        <v/>
      </c>
      <c r="E157" s="307" t="str">
        <f t="shared" si="16"/>
        <v/>
      </c>
      <c r="F157" s="311" t="str">
        <f t="shared" si="18"/>
        <v/>
      </c>
      <c r="G157" s="288" t="str">
        <f t="shared" si="17"/>
        <v/>
      </c>
      <c r="H157" s="154" t="str">
        <f t="shared" si="19"/>
        <v/>
      </c>
      <c r="I157" s="272" t="str">
        <f t="shared" si="20"/>
        <v/>
      </c>
      <c r="J157" s="284" t="str">
        <f t="shared" si="21"/>
        <v/>
      </c>
    </row>
    <row r="158" spans="2:10" x14ac:dyDescent="0.35">
      <c r="B158" s="128"/>
      <c r="C158" s="159"/>
      <c r="D158" s="303" t="str" cm="1">
        <f t="array" aca="1" ref="D158" ca="1">IFERROR(INDEX(skuAnker,MATCH(B158,descrizioneArtAnker,0)),"")</f>
        <v/>
      </c>
      <c r="E158" s="307" t="str">
        <f t="shared" si="16"/>
        <v/>
      </c>
      <c r="F158" s="311" t="str">
        <f t="shared" si="18"/>
        <v/>
      </c>
      <c r="G158" s="288" t="str">
        <f t="shared" si="17"/>
        <v/>
      </c>
      <c r="H158" s="154" t="str">
        <f t="shared" si="19"/>
        <v/>
      </c>
      <c r="I158" s="272" t="str">
        <f t="shared" si="20"/>
        <v/>
      </c>
      <c r="J158" s="284" t="str">
        <f t="shared" si="21"/>
        <v/>
      </c>
    </row>
    <row r="159" spans="2:10" x14ac:dyDescent="0.35">
      <c r="B159" s="128"/>
      <c r="C159" s="159"/>
      <c r="D159" s="303" t="str" cm="1">
        <f t="array" aca="1" ref="D159" ca="1">IFERROR(INDEX(skuAnker,MATCH(B159,descrizioneArtAnker,0)),"")</f>
        <v/>
      </c>
      <c r="E159" s="307" t="str">
        <f t="shared" si="16"/>
        <v/>
      </c>
      <c r="F159" s="311" t="str">
        <f t="shared" si="18"/>
        <v/>
      </c>
      <c r="G159" s="288" t="str">
        <f t="shared" si="17"/>
        <v/>
      </c>
      <c r="H159" s="154" t="str">
        <f t="shared" si="19"/>
        <v/>
      </c>
      <c r="I159" s="272" t="str">
        <f t="shared" si="20"/>
        <v/>
      </c>
      <c r="J159" s="284" t="str">
        <f t="shared" si="21"/>
        <v/>
      </c>
    </row>
    <row r="160" spans="2:10" x14ac:dyDescent="0.35">
      <c r="B160" s="128"/>
      <c r="C160" s="159"/>
      <c r="D160" s="303" t="str" cm="1">
        <f t="array" aca="1" ref="D160" ca="1">IFERROR(INDEX(skuAnker,MATCH(B160,descrizioneArtAnker,0)),"")</f>
        <v/>
      </c>
      <c r="E160" s="307" t="str">
        <f t="shared" si="16"/>
        <v/>
      </c>
      <c r="F160" s="311" t="str">
        <f t="shared" si="18"/>
        <v/>
      </c>
      <c r="G160" s="288" t="str">
        <f t="shared" si="17"/>
        <v/>
      </c>
      <c r="H160" s="154" t="str">
        <f t="shared" si="19"/>
        <v/>
      </c>
      <c r="I160" s="272" t="str">
        <f t="shared" si="20"/>
        <v/>
      </c>
      <c r="J160" s="284" t="str">
        <f t="shared" si="21"/>
        <v/>
      </c>
    </row>
    <row r="161" spans="2:10" x14ac:dyDescent="0.35">
      <c r="B161" s="128"/>
      <c r="C161" s="159"/>
      <c r="D161" s="303" t="str" cm="1">
        <f t="array" aca="1" ref="D161" ca="1">IFERROR(INDEX(skuAnker,MATCH(B161,descrizioneArtAnker,0)),"")</f>
        <v/>
      </c>
      <c r="E161" s="307" t="str">
        <f t="shared" si="16"/>
        <v/>
      </c>
      <c r="F161" s="311" t="str">
        <f t="shared" si="18"/>
        <v/>
      </c>
      <c r="G161" s="288" t="str">
        <f t="shared" si="17"/>
        <v/>
      </c>
      <c r="H161" s="154" t="str">
        <f t="shared" si="19"/>
        <v/>
      </c>
      <c r="I161" s="272" t="str">
        <f t="shared" si="20"/>
        <v/>
      </c>
      <c r="J161" s="284" t="str">
        <f t="shared" si="21"/>
        <v/>
      </c>
    </row>
    <row r="162" spans="2:10" x14ac:dyDescent="0.35">
      <c r="B162" s="128"/>
      <c r="C162" s="159"/>
      <c r="D162" s="303" t="str" cm="1">
        <f t="array" aca="1" ref="D162" ca="1">IFERROR(INDEX(skuAnker,MATCH(B162,descrizioneArtAnker,0)),"")</f>
        <v/>
      </c>
      <c r="E162" s="307" t="str">
        <f t="shared" si="16"/>
        <v/>
      </c>
      <c r="F162" s="311" t="str">
        <f t="shared" si="18"/>
        <v/>
      </c>
      <c r="G162" s="288" t="str">
        <f t="shared" si="17"/>
        <v/>
      </c>
      <c r="H162" s="154" t="str">
        <f t="shared" si="19"/>
        <v/>
      </c>
      <c r="I162" s="272" t="str">
        <f t="shared" si="20"/>
        <v/>
      </c>
      <c r="J162" s="284" t="str">
        <f t="shared" si="21"/>
        <v/>
      </c>
    </row>
    <row r="163" spans="2:10" x14ac:dyDescent="0.35">
      <c r="B163" s="128"/>
      <c r="C163" s="159"/>
      <c r="D163" s="303" t="str" cm="1">
        <f t="array" aca="1" ref="D163" ca="1">IFERROR(INDEX(skuAnker,MATCH(B163,descrizioneArtAnker,0)),"")</f>
        <v/>
      </c>
      <c r="E163" s="307" t="str">
        <f t="shared" si="16"/>
        <v/>
      </c>
      <c r="F163" s="311" t="str">
        <f t="shared" si="18"/>
        <v/>
      </c>
      <c r="G163" s="288" t="str">
        <f t="shared" si="17"/>
        <v/>
      </c>
      <c r="H163" s="154" t="str">
        <f t="shared" si="19"/>
        <v/>
      </c>
      <c r="I163" s="272" t="str">
        <f t="shared" si="20"/>
        <v/>
      </c>
      <c r="J163" s="284" t="str">
        <f t="shared" si="21"/>
        <v/>
      </c>
    </row>
    <row r="164" spans="2:10" x14ac:dyDescent="0.35">
      <c r="B164" s="128"/>
      <c r="C164" s="159"/>
      <c r="D164" s="303" t="str" cm="1">
        <f t="array" aca="1" ref="D164" ca="1">IFERROR(INDEX(skuAnker,MATCH(B164,descrizioneArtAnker,0)),"")</f>
        <v/>
      </c>
      <c r="E164" s="307" t="str">
        <f t="shared" si="16"/>
        <v/>
      </c>
      <c r="F164" s="311" t="str">
        <f t="shared" si="18"/>
        <v/>
      </c>
      <c r="G164" s="288" t="str">
        <f t="shared" si="17"/>
        <v/>
      </c>
      <c r="H164" s="154" t="str">
        <f t="shared" si="19"/>
        <v/>
      </c>
      <c r="I164" s="272" t="str">
        <f t="shared" si="20"/>
        <v/>
      </c>
      <c r="J164" s="284" t="str">
        <f t="shared" si="21"/>
        <v/>
      </c>
    </row>
    <row r="165" spans="2:10" x14ac:dyDescent="0.35">
      <c r="B165" s="128"/>
      <c r="C165" s="159"/>
      <c r="D165" s="303" t="str" cm="1">
        <f t="array" aca="1" ref="D165" ca="1">IFERROR(INDEX(skuAnker,MATCH(B165,descrizioneArtAnker,0)),"")</f>
        <v/>
      </c>
      <c r="E165" s="307" t="str">
        <f t="shared" si="16"/>
        <v/>
      </c>
      <c r="F165" s="311" t="str">
        <f t="shared" si="18"/>
        <v/>
      </c>
      <c r="G165" s="288" t="str">
        <f t="shared" si="17"/>
        <v/>
      </c>
      <c r="H165" s="154" t="str">
        <f t="shared" si="19"/>
        <v/>
      </c>
      <c r="I165" s="272" t="str">
        <f t="shared" si="20"/>
        <v/>
      </c>
      <c r="J165" s="284" t="str">
        <f t="shared" si="21"/>
        <v/>
      </c>
    </row>
    <row r="166" spans="2:10" x14ac:dyDescent="0.35">
      <c r="B166" s="128"/>
      <c r="C166" s="159"/>
      <c r="D166" s="303" t="str" cm="1">
        <f t="array" aca="1" ref="D166" ca="1">IFERROR(INDEX(skuAnker,MATCH(B166,descrizioneArtAnker,0)),"")</f>
        <v/>
      </c>
      <c r="E166" s="307" t="str">
        <f t="shared" si="16"/>
        <v/>
      </c>
      <c r="F166" s="311" t="str">
        <f t="shared" si="18"/>
        <v/>
      </c>
      <c r="G166" s="288" t="str">
        <f t="shared" si="17"/>
        <v/>
      </c>
      <c r="H166" s="154" t="str">
        <f t="shared" si="19"/>
        <v/>
      </c>
      <c r="I166" s="272" t="str">
        <f t="shared" si="20"/>
        <v/>
      </c>
      <c r="J166" s="284" t="str">
        <f t="shared" si="21"/>
        <v/>
      </c>
    </row>
    <row r="167" spans="2:10" x14ac:dyDescent="0.35">
      <c r="B167" s="128"/>
      <c r="C167" s="159"/>
      <c r="D167" s="303" t="str" cm="1">
        <f t="array" aca="1" ref="D167" ca="1">IFERROR(INDEX(skuAnker,MATCH(B167,descrizioneArtAnker,0)),"")</f>
        <v/>
      </c>
      <c r="E167" s="307" t="str">
        <f t="shared" si="16"/>
        <v/>
      </c>
      <c r="F167" s="311" t="str">
        <f t="shared" si="18"/>
        <v/>
      </c>
      <c r="G167" s="288" t="str">
        <f t="shared" si="17"/>
        <v/>
      </c>
      <c r="H167" s="154" t="str">
        <f t="shared" si="19"/>
        <v/>
      </c>
      <c r="I167" s="272" t="str">
        <f t="shared" si="20"/>
        <v/>
      </c>
      <c r="J167" s="284" t="str">
        <f t="shared" si="21"/>
        <v/>
      </c>
    </row>
    <row r="168" spans="2:10" x14ac:dyDescent="0.35">
      <c r="B168" s="128"/>
      <c r="C168" s="159"/>
      <c r="D168" s="303" t="str" cm="1">
        <f t="array" aca="1" ref="D168" ca="1">IFERROR(INDEX(skuAnker,MATCH(B168,descrizioneArtAnker,0)),"")</f>
        <v/>
      </c>
      <c r="E168" s="307" t="str">
        <f t="shared" si="16"/>
        <v/>
      </c>
      <c r="F168" s="311" t="str">
        <f t="shared" si="18"/>
        <v/>
      </c>
      <c r="G168" s="288" t="str">
        <f t="shared" si="17"/>
        <v/>
      </c>
      <c r="H168" s="154" t="str">
        <f t="shared" si="19"/>
        <v/>
      </c>
      <c r="I168" s="272" t="str">
        <f t="shared" si="20"/>
        <v/>
      </c>
      <c r="J168" s="284" t="str">
        <f t="shared" si="21"/>
        <v/>
      </c>
    </row>
    <row r="169" spans="2:10" x14ac:dyDescent="0.35">
      <c r="B169" s="128"/>
      <c r="C169" s="159"/>
      <c r="D169" s="303" t="str" cm="1">
        <f t="array" aca="1" ref="D169" ca="1">IFERROR(INDEX(skuAnker,MATCH(B169,descrizioneArtAnker,0)),"")</f>
        <v/>
      </c>
      <c r="E169" s="307" t="str">
        <f t="shared" si="16"/>
        <v/>
      </c>
      <c r="F169" s="311" t="str">
        <f t="shared" si="18"/>
        <v/>
      </c>
      <c r="G169" s="288" t="str">
        <f t="shared" si="17"/>
        <v/>
      </c>
      <c r="H169" s="154" t="str">
        <f t="shared" si="19"/>
        <v/>
      </c>
      <c r="I169" s="272" t="str">
        <f t="shared" si="20"/>
        <v/>
      </c>
      <c r="J169" s="284" t="str">
        <f t="shared" si="21"/>
        <v/>
      </c>
    </row>
    <row r="170" spans="2:10" x14ac:dyDescent="0.35">
      <c r="B170" s="128"/>
      <c r="C170" s="159"/>
      <c r="D170" s="303" t="str" cm="1">
        <f t="array" aca="1" ref="D170" ca="1">IFERROR(INDEX(skuAnker,MATCH(B170,descrizioneArtAnker,0)),"")</f>
        <v/>
      </c>
      <c r="E170" s="307" t="str">
        <f t="shared" si="16"/>
        <v/>
      </c>
      <c r="F170" s="311" t="str">
        <f t="shared" si="18"/>
        <v/>
      </c>
      <c r="G170" s="288" t="str">
        <f t="shared" si="17"/>
        <v/>
      </c>
      <c r="H170" s="154" t="str">
        <f t="shared" si="19"/>
        <v/>
      </c>
      <c r="I170" s="272" t="str">
        <f t="shared" si="20"/>
        <v/>
      </c>
      <c r="J170" s="284" t="str">
        <f t="shared" si="21"/>
        <v/>
      </c>
    </row>
    <row r="171" spans="2:10" x14ac:dyDescent="0.35">
      <c r="B171" s="128"/>
      <c r="C171" s="159"/>
      <c r="D171" s="303" t="str" cm="1">
        <f t="array" aca="1" ref="D171" ca="1">IFERROR(INDEX(skuAnker,MATCH(B171,descrizioneArtAnker,0)),"")</f>
        <v/>
      </c>
      <c r="E171" s="307" t="str">
        <f t="shared" si="16"/>
        <v/>
      </c>
      <c r="F171" s="311" t="str">
        <f t="shared" si="18"/>
        <v/>
      </c>
      <c r="G171" s="288" t="str">
        <f t="shared" si="17"/>
        <v/>
      </c>
      <c r="H171" s="154" t="str">
        <f t="shared" si="19"/>
        <v/>
      </c>
      <c r="I171" s="272" t="str">
        <f t="shared" si="20"/>
        <v/>
      </c>
      <c r="J171" s="284" t="str">
        <f t="shared" si="21"/>
        <v/>
      </c>
    </row>
    <row r="172" spans="2:10" x14ac:dyDescent="0.35">
      <c r="B172" s="128"/>
      <c r="C172" s="159"/>
      <c r="D172" s="303" t="str" cm="1">
        <f t="array" aca="1" ref="D172" ca="1">IFERROR(INDEX(skuAnker,MATCH(B172,descrizioneArtAnker,0)),"")</f>
        <v/>
      </c>
      <c r="E172" s="307" t="str">
        <f t="shared" si="16"/>
        <v/>
      </c>
      <c r="F172" s="311" t="str">
        <f t="shared" si="18"/>
        <v/>
      </c>
      <c r="G172" s="288" t="str">
        <f t="shared" si="17"/>
        <v/>
      </c>
      <c r="H172" s="154" t="str">
        <f t="shared" si="19"/>
        <v/>
      </c>
      <c r="I172" s="272" t="str">
        <f t="shared" si="20"/>
        <v/>
      </c>
      <c r="J172" s="284" t="str">
        <f t="shared" si="21"/>
        <v/>
      </c>
    </row>
    <row r="173" spans="2:10" x14ac:dyDescent="0.35">
      <c r="B173" s="128"/>
      <c r="C173" s="159"/>
      <c r="D173" s="303" t="str" cm="1">
        <f t="array" aca="1" ref="D173" ca="1">IFERROR(INDEX(skuAnker,MATCH(B173,descrizioneArtAnker,0)),"")</f>
        <v/>
      </c>
      <c r="E173" s="307" t="str">
        <f t="shared" si="16"/>
        <v/>
      </c>
      <c r="F173" s="311" t="str">
        <f t="shared" si="18"/>
        <v/>
      </c>
      <c r="G173" s="288" t="str">
        <f t="shared" si="17"/>
        <v/>
      </c>
      <c r="H173" s="154" t="str">
        <f t="shared" si="19"/>
        <v/>
      </c>
      <c r="I173" s="272" t="str">
        <f t="shared" si="20"/>
        <v/>
      </c>
      <c r="J173" s="284" t="str">
        <f t="shared" si="21"/>
        <v/>
      </c>
    </row>
    <row r="174" spans="2:10" x14ac:dyDescent="0.35">
      <c r="B174" s="128"/>
      <c r="C174" s="159"/>
      <c r="D174" s="303" t="str" cm="1">
        <f t="array" aca="1" ref="D174" ca="1">IFERROR(INDEX(skuAnker,MATCH(B174,descrizioneArtAnker,0)),"")</f>
        <v/>
      </c>
      <c r="E174" s="307" t="str">
        <f t="shared" si="16"/>
        <v/>
      </c>
      <c r="F174" s="311" t="str">
        <f t="shared" si="18"/>
        <v/>
      </c>
      <c r="G174" s="288" t="str">
        <f t="shared" si="17"/>
        <v/>
      </c>
      <c r="H174" s="154" t="str">
        <f t="shared" si="19"/>
        <v/>
      </c>
      <c r="I174" s="272" t="str">
        <f t="shared" si="20"/>
        <v/>
      </c>
      <c r="J174" s="284" t="str">
        <f t="shared" si="21"/>
        <v/>
      </c>
    </row>
    <row r="175" spans="2:10" x14ac:dyDescent="0.35">
      <c r="B175" s="128"/>
      <c r="C175" s="159"/>
      <c r="D175" s="303" t="str" cm="1">
        <f t="array" aca="1" ref="D175" ca="1">IFERROR(INDEX(skuAnker,MATCH(B175,descrizioneArtAnker,0)),"")</f>
        <v/>
      </c>
      <c r="E175" s="307" t="str">
        <f t="shared" si="16"/>
        <v/>
      </c>
      <c r="F175" s="311" t="str">
        <f t="shared" si="18"/>
        <v/>
      </c>
      <c r="G175" s="288" t="str">
        <f t="shared" si="17"/>
        <v/>
      </c>
      <c r="H175" s="154" t="str">
        <f t="shared" si="19"/>
        <v/>
      </c>
      <c r="I175" s="272" t="str">
        <f t="shared" si="20"/>
        <v/>
      </c>
      <c r="J175" s="284" t="str">
        <f t="shared" si="21"/>
        <v/>
      </c>
    </row>
    <row r="176" spans="2:10" x14ac:dyDescent="0.35">
      <c r="B176" s="128"/>
      <c r="C176" s="159"/>
      <c r="D176" s="303" t="str" cm="1">
        <f t="array" aca="1" ref="D176" ca="1">IFERROR(INDEX(skuAnker,MATCH(B176,descrizioneArtAnker,0)),"")</f>
        <v/>
      </c>
      <c r="E176" s="307" t="str">
        <f t="shared" si="16"/>
        <v/>
      </c>
      <c r="F176" s="311" t="str">
        <f t="shared" si="18"/>
        <v/>
      </c>
      <c r="G176" s="288" t="str">
        <f t="shared" si="17"/>
        <v/>
      </c>
      <c r="H176" s="154" t="str">
        <f t="shared" si="19"/>
        <v/>
      </c>
      <c r="I176" s="272" t="str">
        <f t="shared" si="20"/>
        <v/>
      </c>
      <c r="J176" s="284" t="str">
        <f t="shared" si="21"/>
        <v/>
      </c>
    </row>
    <row r="177" spans="2:10" x14ac:dyDescent="0.35">
      <c r="B177" s="128"/>
      <c r="C177" s="159"/>
      <c r="D177" s="303" t="str" cm="1">
        <f t="array" aca="1" ref="D177" ca="1">IFERROR(INDEX(skuAnker,MATCH(B177,descrizioneArtAnker,0)),"")</f>
        <v/>
      </c>
      <c r="E177" s="307" t="str">
        <f t="shared" si="16"/>
        <v/>
      </c>
      <c r="F177" s="311" t="str">
        <f t="shared" si="18"/>
        <v/>
      </c>
      <c r="G177" s="288" t="str">
        <f t="shared" si="17"/>
        <v/>
      </c>
      <c r="H177" s="154" t="str">
        <f t="shared" si="19"/>
        <v/>
      </c>
      <c r="I177" s="272" t="str">
        <f t="shared" si="20"/>
        <v/>
      </c>
      <c r="J177" s="284" t="str">
        <f t="shared" si="21"/>
        <v/>
      </c>
    </row>
    <row r="178" spans="2:10" x14ac:dyDescent="0.35">
      <c r="B178" s="128"/>
      <c r="C178" s="159"/>
      <c r="D178" s="303" t="str" cm="1">
        <f t="array" aca="1" ref="D178" ca="1">IFERROR(INDEX(skuAnker,MATCH(B178,descrizioneArtAnker,0)),"")</f>
        <v/>
      </c>
      <c r="E178" s="307" t="str">
        <f t="shared" si="16"/>
        <v/>
      </c>
      <c r="F178" s="311" t="str">
        <f t="shared" si="18"/>
        <v/>
      </c>
      <c r="G178" s="288" t="str">
        <f t="shared" si="17"/>
        <v/>
      </c>
      <c r="H178" s="154" t="str">
        <f t="shared" si="19"/>
        <v/>
      </c>
      <c r="I178" s="272" t="str">
        <f t="shared" si="20"/>
        <v/>
      </c>
      <c r="J178" s="284" t="str">
        <f t="shared" si="21"/>
        <v/>
      </c>
    </row>
    <row r="179" spans="2:10" x14ac:dyDescent="0.35">
      <c r="B179" s="128"/>
      <c r="C179" s="159"/>
      <c r="D179" s="303" t="str" cm="1">
        <f t="array" aca="1" ref="D179" ca="1">IFERROR(INDEX(skuAnker,MATCH(B179,descrizioneArtAnker,0)),"")</f>
        <v/>
      </c>
      <c r="E179" s="307" t="str">
        <f t="shared" si="16"/>
        <v/>
      </c>
      <c r="F179" s="311" t="str">
        <f t="shared" si="18"/>
        <v/>
      </c>
      <c r="G179" s="288" t="str">
        <f t="shared" si="17"/>
        <v/>
      </c>
      <c r="H179" s="154" t="str">
        <f t="shared" si="19"/>
        <v/>
      </c>
      <c r="I179" s="272" t="str">
        <f t="shared" si="20"/>
        <v/>
      </c>
      <c r="J179" s="284" t="str">
        <f t="shared" si="21"/>
        <v/>
      </c>
    </row>
    <row r="180" spans="2:10" x14ac:dyDescent="0.35">
      <c r="B180" s="128"/>
      <c r="C180" s="159"/>
      <c r="D180" s="303" t="str" cm="1">
        <f t="array" aca="1" ref="D180" ca="1">IFERROR(INDEX(skuAnker,MATCH(B180,descrizioneArtAnker,0)),"")</f>
        <v/>
      </c>
      <c r="E180" s="307" t="str">
        <f t="shared" si="16"/>
        <v/>
      </c>
      <c r="F180" s="311" t="str">
        <f t="shared" si="18"/>
        <v/>
      </c>
      <c r="G180" s="288" t="str">
        <f t="shared" si="17"/>
        <v/>
      </c>
      <c r="H180" s="154" t="str">
        <f t="shared" si="19"/>
        <v/>
      </c>
      <c r="I180" s="272" t="str">
        <f t="shared" si="20"/>
        <v/>
      </c>
      <c r="J180" s="284" t="str">
        <f t="shared" si="21"/>
        <v/>
      </c>
    </row>
    <row r="181" spans="2:10" x14ac:dyDescent="0.35">
      <c r="B181" s="128"/>
      <c r="C181" s="159"/>
      <c r="D181" s="303" t="str" cm="1">
        <f t="array" aca="1" ref="D181" ca="1">IFERROR(INDEX(skuAnker,MATCH(B181,descrizioneArtAnker,0)),"")</f>
        <v/>
      </c>
      <c r="E181" s="307" t="str">
        <f t="shared" si="16"/>
        <v/>
      </c>
      <c r="F181" s="311" t="str">
        <f t="shared" si="18"/>
        <v/>
      </c>
      <c r="G181" s="288" t="str">
        <f t="shared" si="17"/>
        <v/>
      </c>
      <c r="H181" s="154" t="str">
        <f t="shared" si="19"/>
        <v/>
      </c>
      <c r="I181" s="272" t="str">
        <f t="shared" si="20"/>
        <v/>
      </c>
      <c r="J181" s="284" t="str">
        <f t="shared" si="21"/>
        <v/>
      </c>
    </row>
    <row r="182" spans="2:10" x14ac:dyDescent="0.35">
      <c r="B182" s="128"/>
      <c r="C182" s="159"/>
      <c r="D182" s="303" t="str" cm="1">
        <f t="array" aca="1" ref="D182" ca="1">IFERROR(INDEX(skuAnker,MATCH(B182,descrizioneArtAnker,0)),"")</f>
        <v/>
      </c>
      <c r="E182" s="307" t="str">
        <f t="shared" si="16"/>
        <v/>
      </c>
      <c r="F182" s="311" t="str">
        <f t="shared" si="18"/>
        <v/>
      </c>
      <c r="G182" s="288" t="str">
        <f t="shared" si="17"/>
        <v/>
      </c>
      <c r="H182" s="154" t="str">
        <f t="shared" si="19"/>
        <v/>
      </c>
      <c r="I182" s="272" t="str">
        <f t="shared" si="20"/>
        <v/>
      </c>
      <c r="J182" s="284" t="str">
        <f t="shared" si="21"/>
        <v/>
      </c>
    </row>
    <row r="183" spans="2:10" x14ac:dyDescent="0.35">
      <c r="B183" s="128"/>
      <c r="C183" s="159"/>
      <c r="D183" s="303" t="str" cm="1">
        <f t="array" aca="1" ref="D183" ca="1">IFERROR(INDEX(skuAnker,MATCH(B183,descrizioneArtAnker,0)),"")</f>
        <v/>
      </c>
      <c r="E183" s="307" t="str">
        <f t="shared" si="16"/>
        <v/>
      </c>
      <c r="F183" s="311" t="str">
        <f t="shared" si="18"/>
        <v/>
      </c>
      <c r="G183" s="288" t="str">
        <f t="shared" si="17"/>
        <v/>
      </c>
      <c r="H183" s="154" t="str">
        <f t="shared" si="19"/>
        <v/>
      </c>
      <c r="I183" s="272" t="str">
        <f t="shared" si="20"/>
        <v/>
      </c>
      <c r="J183" s="284" t="str">
        <f t="shared" si="21"/>
        <v/>
      </c>
    </row>
    <row r="184" spans="2:10" x14ac:dyDescent="0.35">
      <c r="B184" s="128"/>
      <c r="C184" s="159"/>
      <c r="D184" s="303" t="str" cm="1">
        <f t="array" aca="1" ref="D184" ca="1">IFERROR(INDEX(skuAnker,MATCH(B184,descrizioneArtAnker,0)),"")</f>
        <v/>
      </c>
      <c r="E184" s="307" t="str">
        <f t="shared" si="16"/>
        <v/>
      </c>
      <c r="F184" s="311" t="str">
        <f t="shared" si="18"/>
        <v/>
      </c>
      <c r="G184" s="288" t="str">
        <f t="shared" si="17"/>
        <v/>
      </c>
      <c r="H184" s="154" t="str">
        <f t="shared" si="19"/>
        <v/>
      </c>
      <c r="I184" s="272" t="str">
        <f t="shared" si="20"/>
        <v/>
      </c>
      <c r="J184" s="284" t="str">
        <f t="shared" si="21"/>
        <v/>
      </c>
    </row>
    <row r="185" spans="2:10" x14ac:dyDescent="0.35">
      <c r="B185" s="128"/>
      <c r="C185" s="159"/>
      <c r="D185" s="303" t="str" cm="1">
        <f t="array" aca="1" ref="D185" ca="1">IFERROR(INDEX(skuAnker,MATCH(B185,descrizioneArtAnker,0)),"")</f>
        <v/>
      </c>
      <c r="E185" s="307" t="str">
        <f t="shared" si="16"/>
        <v/>
      </c>
      <c r="F185" s="311" t="str">
        <f t="shared" si="18"/>
        <v/>
      </c>
      <c r="G185" s="288" t="str">
        <f t="shared" si="17"/>
        <v/>
      </c>
      <c r="H185" s="154" t="str">
        <f t="shared" si="19"/>
        <v/>
      </c>
      <c r="I185" s="272" t="str">
        <f t="shared" si="20"/>
        <v/>
      </c>
      <c r="J185" s="284" t="str">
        <f t="shared" si="21"/>
        <v/>
      </c>
    </row>
    <row r="186" spans="2:10" x14ac:dyDescent="0.35">
      <c r="B186" s="128"/>
      <c r="C186" s="159"/>
      <c r="D186" s="303" t="str" cm="1">
        <f t="array" aca="1" ref="D186" ca="1">IFERROR(INDEX(skuAnker,MATCH(B186,descrizioneArtAnker,0)),"")</f>
        <v/>
      </c>
      <c r="E186" s="307" t="str">
        <f t="shared" si="16"/>
        <v/>
      </c>
      <c r="F186" s="311" t="str">
        <f t="shared" si="18"/>
        <v/>
      </c>
      <c r="G186" s="288" t="str">
        <f t="shared" si="17"/>
        <v/>
      </c>
      <c r="H186" s="154" t="str">
        <f t="shared" si="19"/>
        <v/>
      </c>
      <c r="I186" s="272" t="str">
        <f t="shared" si="20"/>
        <v/>
      </c>
      <c r="J186" s="284" t="str">
        <f t="shared" si="21"/>
        <v/>
      </c>
    </row>
    <row r="187" spans="2:10" x14ac:dyDescent="0.35">
      <c r="B187" s="128"/>
      <c r="C187" s="159"/>
      <c r="D187" s="303" t="str" cm="1">
        <f t="array" aca="1" ref="D187" ca="1">IFERROR(INDEX(skuAnker,MATCH(B187,descrizioneArtAnker,0)),"")</f>
        <v/>
      </c>
      <c r="E187" s="307" t="str">
        <f t="shared" si="16"/>
        <v/>
      </c>
      <c r="F187" s="311" t="str">
        <f t="shared" si="18"/>
        <v/>
      </c>
      <c r="G187" s="288" t="str">
        <f t="shared" si="17"/>
        <v/>
      </c>
      <c r="H187" s="154" t="str">
        <f t="shared" si="19"/>
        <v/>
      </c>
      <c r="I187" s="272" t="str">
        <f t="shared" si="20"/>
        <v/>
      </c>
      <c r="J187" s="284" t="str">
        <f t="shared" si="21"/>
        <v/>
      </c>
    </row>
    <row r="188" spans="2:10" x14ac:dyDescent="0.35">
      <c r="B188" s="128"/>
      <c r="C188" s="159"/>
      <c r="D188" s="303" t="str" cm="1">
        <f t="array" aca="1" ref="D188" ca="1">IFERROR(INDEX(skuAnker,MATCH(B188,descrizioneArtAnker,0)),"")</f>
        <v/>
      </c>
      <c r="E188" s="307" t="str">
        <f t="shared" si="16"/>
        <v/>
      </c>
      <c r="F188" s="311" t="str">
        <f t="shared" si="18"/>
        <v/>
      </c>
      <c r="G188" s="288" t="str">
        <f t="shared" si="17"/>
        <v/>
      </c>
      <c r="H188" s="154" t="str">
        <f t="shared" si="19"/>
        <v/>
      </c>
      <c r="I188" s="272" t="str">
        <f t="shared" si="20"/>
        <v/>
      </c>
      <c r="J188" s="284" t="str">
        <f t="shared" si="21"/>
        <v/>
      </c>
    </row>
    <row r="189" spans="2:10" x14ac:dyDescent="0.35">
      <c r="B189" s="128"/>
      <c r="C189" s="159"/>
      <c r="D189" s="303" t="str" cm="1">
        <f t="array" aca="1" ref="D189" ca="1">IFERROR(INDEX(skuAnker,MATCH(B189,descrizioneArtAnker,0)),"")</f>
        <v/>
      </c>
      <c r="E189" s="307" t="str">
        <f t="shared" si="16"/>
        <v/>
      </c>
      <c r="F189" s="311" t="str">
        <f t="shared" si="18"/>
        <v/>
      </c>
      <c r="G189" s="288" t="str">
        <f t="shared" si="17"/>
        <v/>
      </c>
      <c r="H189" s="154" t="str">
        <f t="shared" si="19"/>
        <v/>
      </c>
      <c r="I189" s="272" t="str">
        <f t="shared" si="20"/>
        <v/>
      </c>
      <c r="J189" s="284" t="str">
        <f t="shared" si="21"/>
        <v/>
      </c>
    </row>
    <row r="190" spans="2:10" x14ac:dyDescent="0.35">
      <c r="B190" s="128"/>
      <c r="C190" s="159"/>
      <c r="D190" s="303" t="str" cm="1">
        <f t="array" aca="1" ref="D190" ca="1">IFERROR(INDEX(skuAnker,MATCH(B190,descrizioneArtAnker,0)),"")</f>
        <v/>
      </c>
      <c r="E190" s="307" t="str">
        <f t="shared" si="16"/>
        <v/>
      </c>
      <c r="F190" s="311" t="str">
        <f t="shared" si="18"/>
        <v/>
      </c>
      <c r="G190" s="288" t="str">
        <f t="shared" si="17"/>
        <v/>
      </c>
      <c r="H190" s="154" t="str">
        <f t="shared" si="19"/>
        <v/>
      </c>
      <c r="I190" s="272" t="str">
        <f t="shared" si="20"/>
        <v/>
      </c>
      <c r="J190" s="284" t="str">
        <f t="shared" si="21"/>
        <v/>
      </c>
    </row>
    <row r="191" spans="2:10" x14ac:dyDescent="0.35">
      <c r="B191" s="128"/>
      <c r="C191" s="159"/>
      <c r="D191" s="303" t="str" cm="1">
        <f t="array" aca="1" ref="D191" ca="1">IFERROR(INDEX(skuAnker,MATCH(B191,descrizioneArtAnker,0)),"")</f>
        <v/>
      </c>
      <c r="E191" s="307" t="str">
        <f t="shared" si="16"/>
        <v/>
      </c>
      <c r="F191" s="311" t="str">
        <f t="shared" si="18"/>
        <v/>
      </c>
      <c r="G191" s="288" t="str">
        <f t="shared" si="17"/>
        <v/>
      </c>
      <c r="H191" s="154" t="str">
        <f t="shared" si="19"/>
        <v/>
      </c>
      <c r="I191" s="272" t="str">
        <f t="shared" si="20"/>
        <v/>
      </c>
      <c r="J191" s="284" t="str">
        <f t="shared" si="21"/>
        <v/>
      </c>
    </row>
    <row r="192" spans="2:10" x14ac:dyDescent="0.35">
      <c r="B192" s="128"/>
      <c r="C192" s="159"/>
      <c r="D192" s="303" t="str" cm="1">
        <f t="array" aca="1" ref="D192" ca="1">IFERROR(INDEX(skuAnker,MATCH(B192,descrizioneArtAnker,0)),"")</f>
        <v/>
      </c>
      <c r="E192" s="307" t="str">
        <f t="shared" si="16"/>
        <v/>
      </c>
      <c r="F192" s="311" t="str">
        <f t="shared" si="18"/>
        <v/>
      </c>
      <c r="G192" s="288" t="str">
        <f t="shared" si="17"/>
        <v/>
      </c>
      <c r="H192" s="154" t="str">
        <f t="shared" si="19"/>
        <v/>
      </c>
      <c r="I192" s="272" t="str">
        <f t="shared" si="20"/>
        <v/>
      </c>
      <c r="J192" s="284" t="str">
        <f t="shared" si="21"/>
        <v/>
      </c>
    </row>
    <row r="193" spans="2:10" x14ac:dyDescent="0.35">
      <c r="B193" s="128"/>
      <c r="C193" s="159"/>
      <c r="D193" s="303" t="str" cm="1">
        <f t="array" aca="1" ref="D193" ca="1">IFERROR(INDEX(skuAnker,MATCH(B193,descrizioneArtAnker,0)),"")</f>
        <v/>
      </c>
      <c r="E193" s="307" t="str">
        <f t="shared" si="16"/>
        <v/>
      </c>
      <c r="F193" s="311" t="str">
        <f t="shared" si="18"/>
        <v/>
      </c>
      <c r="G193" s="288" t="str">
        <f t="shared" si="17"/>
        <v/>
      </c>
      <c r="H193" s="154" t="str">
        <f t="shared" si="19"/>
        <v/>
      </c>
      <c r="I193" s="272" t="str">
        <f t="shared" si="20"/>
        <v/>
      </c>
      <c r="J193" s="284" t="str">
        <f t="shared" si="21"/>
        <v/>
      </c>
    </row>
    <row r="194" spans="2:10" x14ac:dyDescent="0.35">
      <c r="B194" s="128"/>
      <c r="C194" s="159"/>
      <c r="D194" s="303" t="str" cm="1">
        <f t="array" aca="1" ref="D194" ca="1">IFERROR(INDEX(skuAnker,MATCH(B194,descrizioneArtAnker,0)),"")</f>
        <v/>
      </c>
      <c r="E194" s="307" t="str">
        <f t="shared" si="16"/>
        <v/>
      </c>
      <c r="F194" s="311" t="str">
        <f t="shared" si="18"/>
        <v/>
      </c>
      <c r="G194" s="288" t="str">
        <f t="shared" si="17"/>
        <v/>
      </c>
      <c r="H194" s="154" t="str">
        <f t="shared" si="19"/>
        <v/>
      </c>
      <c r="I194" s="272" t="str">
        <f t="shared" si="20"/>
        <v/>
      </c>
      <c r="J194" s="284" t="str">
        <f t="shared" si="21"/>
        <v/>
      </c>
    </row>
    <row r="195" spans="2:10" x14ac:dyDescent="0.35">
      <c r="B195" s="128"/>
      <c r="C195" s="159"/>
      <c r="D195" s="303" t="str" cm="1">
        <f t="array" aca="1" ref="D195" ca="1">IFERROR(INDEX(skuAnker,MATCH(B195,descrizioneArtAnker,0)),"")</f>
        <v/>
      </c>
      <c r="E195" s="307" t="str">
        <f t="shared" ref="E195:E258" si="22">IF(B195="","",VLOOKUP(B195,listoneAnker_NoSku,2,FALSE))</f>
        <v/>
      </c>
      <c r="F195" s="311" t="str">
        <f t="shared" si="18"/>
        <v/>
      </c>
      <c r="G195" s="288" t="str">
        <f t="shared" ref="G195:G258" si="23">IF(B195="","",VLOOKUP(B195,listoneAnker_NoSku,4,FALSE))</f>
        <v/>
      </c>
      <c r="H195" s="154" t="str">
        <f t="shared" si="19"/>
        <v/>
      </c>
      <c r="I195" s="272" t="str">
        <f t="shared" si="20"/>
        <v/>
      </c>
      <c r="J195" s="284" t="str">
        <f t="shared" si="21"/>
        <v/>
      </c>
    </row>
    <row r="196" spans="2:10" x14ac:dyDescent="0.35">
      <c r="B196" s="128"/>
      <c r="C196" s="159"/>
      <c r="D196" s="303" t="str" cm="1">
        <f t="array" aca="1" ref="D196" ca="1">IFERROR(INDEX(skuAnker,MATCH(B196,descrizioneArtAnker,0)),"")</f>
        <v/>
      </c>
      <c r="E196" s="307" t="str">
        <f t="shared" si="22"/>
        <v/>
      </c>
      <c r="F196" s="311" t="str">
        <f t="shared" ref="F196:F259" si="24">IF(B196="","",VLOOKUP(B196,listoneAnker_NoSku,3,FALSE))</f>
        <v/>
      </c>
      <c r="G196" s="288" t="str">
        <f t="shared" si="23"/>
        <v/>
      </c>
      <c r="H196" s="154" t="str">
        <f t="shared" ref="H196:H259" si="25">IF(B196="","",IF($M$4="Enoteca",VLOOKUP(B196,listoneAnker_NoSku,8,FALSE),VLOOKUP(B196,listoneAnker_NoSku,9,FALSE)))</f>
        <v/>
      </c>
      <c r="I196" s="272" t="str">
        <f t="shared" ref="I196:I259" si="26">IF(B196="","",E196*C196)</f>
        <v/>
      </c>
      <c r="J196" s="284" t="str">
        <f t="shared" ref="J196:J259" si="27">IF(B196="","",H196*E196*C196)</f>
        <v/>
      </c>
    </row>
    <row r="197" spans="2:10" x14ac:dyDescent="0.35">
      <c r="B197" s="128"/>
      <c r="C197" s="159"/>
      <c r="D197" s="303" t="str" cm="1">
        <f t="array" aca="1" ref="D197" ca="1">IFERROR(INDEX(skuAnker,MATCH(B197,descrizioneArtAnker,0)),"")</f>
        <v/>
      </c>
      <c r="E197" s="307" t="str">
        <f t="shared" si="22"/>
        <v/>
      </c>
      <c r="F197" s="311" t="str">
        <f t="shared" si="24"/>
        <v/>
      </c>
      <c r="G197" s="288" t="str">
        <f t="shared" si="23"/>
        <v/>
      </c>
      <c r="H197" s="154" t="str">
        <f t="shared" si="25"/>
        <v/>
      </c>
      <c r="I197" s="272" t="str">
        <f t="shared" si="26"/>
        <v/>
      </c>
      <c r="J197" s="284" t="str">
        <f t="shared" si="27"/>
        <v/>
      </c>
    </row>
    <row r="198" spans="2:10" x14ac:dyDescent="0.35">
      <c r="B198" s="128"/>
      <c r="C198" s="159"/>
      <c r="D198" s="303" t="str" cm="1">
        <f t="array" aca="1" ref="D198" ca="1">IFERROR(INDEX(skuAnker,MATCH(B198,descrizioneArtAnker,0)),"")</f>
        <v/>
      </c>
      <c r="E198" s="307" t="str">
        <f t="shared" si="22"/>
        <v/>
      </c>
      <c r="F198" s="311" t="str">
        <f t="shared" si="24"/>
        <v/>
      </c>
      <c r="G198" s="288" t="str">
        <f t="shared" si="23"/>
        <v/>
      </c>
      <c r="H198" s="154" t="str">
        <f t="shared" si="25"/>
        <v/>
      </c>
      <c r="I198" s="272" t="str">
        <f t="shared" si="26"/>
        <v/>
      </c>
      <c r="J198" s="284" t="str">
        <f t="shared" si="27"/>
        <v/>
      </c>
    </row>
    <row r="199" spans="2:10" x14ac:dyDescent="0.35">
      <c r="B199" s="128"/>
      <c r="C199" s="159"/>
      <c r="D199" s="303" t="str" cm="1">
        <f t="array" aca="1" ref="D199" ca="1">IFERROR(INDEX(skuAnker,MATCH(B199,descrizioneArtAnker,0)),"")</f>
        <v/>
      </c>
      <c r="E199" s="307" t="str">
        <f t="shared" si="22"/>
        <v/>
      </c>
      <c r="F199" s="311" t="str">
        <f t="shared" si="24"/>
        <v/>
      </c>
      <c r="G199" s="288" t="str">
        <f t="shared" si="23"/>
        <v/>
      </c>
      <c r="H199" s="154" t="str">
        <f t="shared" si="25"/>
        <v/>
      </c>
      <c r="I199" s="272" t="str">
        <f t="shared" si="26"/>
        <v/>
      </c>
      <c r="J199" s="284" t="str">
        <f t="shared" si="27"/>
        <v/>
      </c>
    </row>
    <row r="200" spans="2:10" x14ac:dyDescent="0.35">
      <c r="B200" s="128"/>
      <c r="C200" s="159"/>
      <c r="D200" s="303" t="str" cm="1">
        <f t="array" aca="1" ref="D200" ca="1">IFERROR(INDEX(skuAnker,MATCH(B200,descrizioneArtAnker,0)),"")</f>
        <v/>
      </c>
      <c r="E200" s="307" t="str">
        <f t="shared" si="22"/>
        <v/>
      </c>
      <c r="F200" s="311" t="str">
        <f t="shared" si="24"/>
        <v/>
      </c>
      <c r="G200" s="288" t="str">
        <f t="shared" si="23"/>
        <v/>
      </c>
      <c r="H200" s="154" t="str">
        <f t="shared" si="25"/>
        <v/>
      </c>
      <c r="I200" s="272" t="str">
        <f t="shared" si="26"/>
        <v/>
      </c>
      <c r="J200" s="284" t="str">
        <f t="shared" si="27"/>
        <v/>
      </c>
    </row>
    <row r="201" spans="2:10" x14ac:dyDescent="0.35">
      <c r="B201" s="128"/>
      <c r="C201" s="159"/>
      <c r="D201" s="303" t="str" cm="1">
        <f t="array" aca="1" ref="D201" ca="1">IFERROR(INDEX(skuAnker,MATCH(B201,descrizioneArtAnker,0)),"")</f>
        <v/>
      </c>
      <c r="E201" s="307" t="str">
        <f t="shared" si="22"/>
        <v/>
      </c>
      <c r="F201" s="311" t="str">
        <f t="shared" si="24"/>
        <v/>
      </c>
      <c r="G201" s="288" t="str">
        <f t="shared" si="23"/>
        <v/>
      </c>
      <c r="H201" s="154" t="str">
        <f t="shared" si="25"/>
        <v/>
      </c>
      <c r="I201" s="272" t="str">
        <f t="shared" si="26"/>
        <v/>
      </c>
      <c r="J201" s="284" t="str">
        <f t="shared" si="27"/>
        <v/>
      </c>
    </row>
    <row r="202" spans="2:10" x14ac:dyDescent="0.35">
      <c r="B202" s="128"/>
      <c r="C202" s="159"/>
      <c r="D202" s="303" t="str" cm="1">
        <f t="array" aca="1" ref="D202" ca="1">IFERROR(INDEX(skuAnker,MATCH(B202,descrizioneArtAnker,0)),"")</f>
        <v/>
      </c>
      <c r="E202" s="307" t="str">
        <f t="shared" si="22"/>
        <v/>
      </c>
      <c r="F202" s="311" t="str">
        <f t="shared" si="24"/>
        <v/>
      </c>
      <c r="G202" s="288" t="str">
        <f t="shared" si="23"/>
        <v/>
      </c>
      <c r="H202" s="154" t="str">
        <f t="shared" si="25"/>
        <v/>
      </c>
      <c r="I202" s="272" t="str">
        <f t="shared" si="26"/>
        <v/>
      </c>
      <c r="J202" s="284" t="str">
        <f t="shared" si="27"/>
        <v/>
      </c>
    </row>
    <row r="203" spans="2:10" x14ac:dyDescent="0.35">
      <c r="B203" s="128"/>
      <c r="C203" s="159"/>
      <c r="D203" s="303" t="str" cm="1">
        <f t="array" aca="1" ref="D203" ca="1">IFERROR(INDEX(skuAnker,MATCH(B203,descrizioneArtAnker,0)),"")</f>
        <v/>
      </c>
      <c r="E203" s="307" t="str">
        <f t="shared" si="22"/>
        <v/>
      </c>
      <c r="F203" s="311" t="str">
        <f t="shared" si="24"/>
        <v/>
      </c>
      <c r="G203" s="288" t="str">
        <f t="shared" si="23"/>
        <v/>
      </c>
      <c r="H203" s="154" t="str">
        <f t="shared" si="25"/>
        <v/>
      </c>
      <c r="I203" s="272" t="str">
        <f t="shared" si="26"/>
        <v/>
      </c>
      <c r="J203" s="284" t="str">
        <f t="shared" si="27"/>
        <v/>
      </c>
    </row>
    <row r="204" spans="2:10" x14ac:dyDescent="0.35">
      <c r="B204" s="128"/>
      <c r="C204" s="159"/>
      <c r="D204" s="303" t="str" cm="1">
        <f t="array" aca="1" ref="D204" ca="1">IFERROR(INDEX(skuAnker,MATCH(B204,descrizioneArtAnker,0)),"")</f>
        <v/>
      </c>
      <c r="E204" s="307" t="str">
        <f t="shared" si="22"/>
        <v/>
      </c>
      <c r="F204" s="311" t="str">
        <f t="shared" si="24"/>
        <v/>
      </c>
      <c r="G204" s="288" t="str">
        <f t="shared" si="23"/>
        <v/>
      </c>
      <c r="H204" s="154" t="str">
        <f t="shared" si="25"/>
        <v/>
      </c>
      <c r="I204" s="272" t="str">
        <f t="shared" si="26"/>
        <v/>
      </c>
      <c r="J204" s="284" t="str">
        <f t="shared" si="27"/>
        <v/>
      </c>
    </row>
    <row r="205" spans="2:10" x14ac:dyDescent="0.35">
      <c r="B205" s="128"/>
      <c r="C205" s="159"/>
      <c r="D205" s="303" t="str" cm="1">
        <f t="array" aca="1" ref="D205" ca="1">IFERROR(INDEX(skuAnker,MATCH(B205,descrizioneArtAnker,0)),"")</f>
        <v/>
      </c>
      <c r="E205" s="307" t="str">
        <f t="shared" si="22"/>
        <v/>
      </c>
      <c r="F205" s="311" t="str">
        <f t="shared" si="24"/>
        <v/>
      </c>
      <c r="G205" s="288" t="str">
        <f t="shared" si="23"/>
        <v/>
      </c>
      <c r="H205" s="154" t="str">
        <f t="shared" si="25"/>
        <v/>
      </c>
      <c r="I205" s="272" t="str">
        <f t="shared" si="26"/>
        <v/>
      </c>
      <c r="J205" s="284" t="str">
        <f t="shared" si="27"/>
        <v/>
      </c>
    </row>
    <row r="206" spans="2:10" x14ac:dyDescent="0.35">
      <c r="B206" s="128"/>
      <c r="C206" s="159"/>
      <c r="D206" s="303" t="str" cm="1">
        <f t="array" aca="1" ref="D206" ca="1">IFERROR(INDEX(skuAnker,MATCH(B206,descrizioneArtAnker,0)),"")</f>
        <v/>
      </c>
      <c r="E206" s="307" t="str">
        <f t="shared" si="22"/>
        <v/>
      </c>
      <c r="F206" s="311" t="str">
        <f t="shared" si="24"/>
        <v/>
      </c>
      <c r="G206" s="288" t="str">
        <f t="shared" si="23"/>
        <v/>
      </c>
      <c r="H206" s="154" t="str">
        <f t="shared" si="25"/>
        <v/>
      </c>
      <c r="I206" s="272" t="str">
        <f t="shared" si="26"/>
        <v/>
      </c>
      <c r="J206" s="284" t="str">
        <f t="shared" si="27"/>
        <v/>
      </c>
    </row>
    <row r="207" spans="2:10" x14ac:dyDescent="0.35">
      <c r="B207" s="128"/>
      <c r="C207" s="159"/>
      <c r="D207" s="303" t="str" cm="1">
        <f t="array" aca="1" ref="D207" ca="1">IFERROR(INDEX(skuAnker,MATCH(B207,descrizioneArtAnker,0)),"")</f>
        <v/>
      </c>
      <c r="E207" s="307" t="str">
        <f t="shared" si="22"/>
        <v/>
      </c>
      <c r="F207" s="311" t="str">
        <f t="shared" si="24"/>
        <v/>
      </c>
      <c r="G207" s="288" t="str">
        <f t="shared" si="23"/>
        <v/>
      </c>
      <c r="H207" s="154" t="str">
        <f t="shared" si="25"/>
        <v/>
      </c>
      <c r="I207" s="272" t="str">
        <f t="shared" si="26"/>
        <v/>
      </c>
      <c r="J207" s="284" t="str">
        <f t="shared" si="27"/>
        <v/>
      </c>
    </row>
    <row r="208" spans="2:10" x14ac:dyDescent="0.35">
      <c r="B208" s="128"/>
      <c r="C208" s="159"/>
      <c r="D208" s="303" t="str" cm="1">
        <f t="array" aca="1" ref="D208" ca="1">IFERROR(INDEX(skuAnker,MATCH(B208,descrizioneArtAnker,0)),"")</f>
        <v/>
      </c>
      <c r="E208" s="307" t="str">
        <f t="shared" si="22"/>
        <v/>
      </c>
      <c r="F208" s="311" t="str">
        <f t="shared" si="24"/>
        <v/>
      </c>
      <c r="G208" s="288" t="str">
        <f t="shared" si="23"/>
        <v/>
      </c>
      <c r="H208" s="154" t="str">
        <f t="shared" si="25"/>
        <v/>
      </c>
      <c r="I208" s="272" t="str">
        <f t="shared" si="26"/>
        <v/>
      </c>
      <c r="J208" s="284" t="str">
        <f t="shared" si="27"/>
        <v/>
      </c>
    </row>
    <row r="209" spans="2:10" x14ac:dyDescent="0.35">
      <c r="B209" s="128"/>
      <c r="C209" s="159"/>
      <c r="D209" s="303" t="str" cm="1">
        <f t="array" aca="1" ref="D209" ca="1">IFERROR(INDEX(skuAnker,MATCH(B209,descrizioneArtAnker,0)),"")</f>
        <v/>
      </c>
      <c r="E209" s="307" t="str">
        <f t="shared" si="22"/>
        <v/>
      </c>
      <c r="F209" s="311" t="str">
        <f t="shared" si="24"/>
        <v/>
      </c>
      <c r="G209" s="288" t="str">
        <f t="shared" si="23"/>
        <v/>
      </c>
      <c r="H209" s="154" t="str">
        <f t="shared" si="25"/>
        <v/>
      </c>
      <c r="I209" s="272" t="str">
        <f t="shared" si="26"/>
        <v/>
      </c>
      <c r="J209" s="284" t="str">
        <f t="shared" si="27"/>
        <v/>
      </c>
    </row>
    <row r="210" spans="2:10" x14ac:dyDescent="0.35">
      <c r="B210" s="128"/>
      <c r="C210" s="159"/>
      <c r="D210" s="303" t="str" cm="1">
        <f t="array" aca="1" ref="D210" ca="1">IFERROR(INDEX(skuAnker,MATCH(B210,descrizioneArtAnker,0)),"")</f>
        <v/>
      </c>
      <c r="E210" s="307" t="str">
        <f t="shared" si="22"/>
        <v/>
      </c>
      <c r="F210" s="311" t="str">
        <f t="shared" si="24"/>
        <v/>
      </c>
      <c r="G210" s="288" t="str">
        <f t="shared" si="23"/>
        <v/>
      </c>
      <c r="H210" s="154" t="str">
        <f t="shared" si="25"/>
        <v/>
      </c>
      <c r="I210" s="272" t="str">
        <f t="shared" si="26"/>
        <v/>
      </c>
      <c r="J210" s="284" t="str">
        <f t="shared" si="27"/>
        <v/>
      </c>
    </row>
    <row r="211" spans="2:10" x14ac:dyDescent="0.35">
      <c r="B211" s="128"/>
      <c r="C211" s="159"/>
      <c r="D211" s="303" t="str" cm="1">
        <f t="array" aca="1" ref="D211" ca="1">IFERROR(INDEX(skuAnker,MATCH(B211,descrizioneArtAnker,0)),"")</f>
        <v/>
      </c>
      <c r="E211" s="307" t="str">
        <f t="shared" si="22"/>
        <v/>
      </c>
      <c r="F211" s="311" t="str">
        <f t="shared" si="24"/>
        <v/>
      </c>
      <c r="G211" s="288" t="str">
        <f t="shared" si="23"/>
        <v/>
      </c>
      <c r="H211" s="154" t="str">
        <f t="shared" si="25"/>
        <v/>
      </c>
      <c r="I211" s="272" t="str">
        <f t="shared" si="26"/>
        <v/>
      </c>
      <c r="J211" s="284" t="str">
        <f t="shared" si="27"/>
        <v/>
      </c>
    </row>
    <row r="212" spans="2:10" x14ac:dyDescent="0.35">
      <c r="B212" s="128"/>
      <c r="C212" s="159"/>
      <c r="D212" s="303" t="str" cm="1">
        <f t="array" aca="1" ref="D212" ca="1">IFERROR(INDEX(skuAnker,MATCH(B212,descrizioneArtAnker,0)),"")</f>
        <v/>
      </c>
      <c r="E212" s="307" t="str">
        <f t="shared" si="22"/>
        <v/>
      </c>
      <c r="F212" s="311" t="str">
        <f t="shared" si="24"/>
        <v/>
      </c>
      <c r="G212" s="288" t="str">
        <f t="shared" si="23"/>
        <v/>
      </c>
      <c r="H212" s="154" t="str">
        <f t="shared" si="25"/>
        <v/>
      </c>
      <c r="I212" s="272" t="str">
        <f t="shared" si="26"/>
        <v/>
      </c>
      <c r="J212" s="284" t="str">
        <f t="shared" si="27"/>
        <v/>
      </c>
    </row>
    <row r="213" spans="2:10" x14ac:dyDescent="0.35">
      <c r="B213" s="128"/>
      <c r="C213" s="159"/>
      <c r="D213" s="303" t="str" cm="1">
        <f t="array" aca="1" ref="D213" ca="1">IFERROR(INDEX(skuAnker,MATCH(B213,descrizioneArtAnker,0)),"")</f>
        <v/>
      </c>
      <c r="E213" s="307" t="str">
        <f t="shared" si="22"/>
        <v/>
      </c>
      <c r="F213" s="311" t="str">
        <f t="shared" si="24"/>
        <v/>
      </c>
      <c r="G213" s="288" t="str">
        <f t="shared" si="23"/>
        <v/>
      </c>
      <c r="H213" s="154" t="str">
        <f t="shared" si="25"/>
        <v/>
      </c>
      <c r="I213" s="272" t="str">
        <f t="shared" si="26"/>
        <v/>
      </c>
      <c r="J213" s="284" t="str">
        <f t="shared" si="27"/>
        <v/>
      </c>
    </row>
    <row r="214" spans="2:10" x14ac:dyDescent="0.35">
      <c r="B214" s="128"/>
      <c r="C214" s="159"/>
      <c r="D214" s="303" t="str" cm="1">
        <f t="array" aca="1" ref="D214" ca="1">IFERROR(INDEX(skuAnker,MATCH(B214,descrizioneArtAnker,0)),"")</f>
        <v/>
      </c>
      <c r="E214" s="307" t="str">
        <f t="shared" si="22"/>
        <v/>
      </c>
      <c r="F214" s="311" t="str">
        <f t="shared" si="24"/>
        <v/>
      </c>
      <c r="G214" s="288" t="str">
        <f t="shared" si="23"/>
        <v/>
      </c>
      <c r="H214" s="154" t="str">
        <f t="shared" si="25"/>
        <v/>
      </c>
      <c r="I214" s="272" t="str">
        <f t="shared" si="26"/>
        <v/>
      </c>
      <c r="J214" s="284" t="str">
        <f t="shared" si="27"/>
        <v/>
      </c>
    </row>
    <row r="215" spans="2:10" x14ac:dyDescent="0.35">
      <c r="B215" s="128"/>
      <c r="C215" s="159"/>
      <c r="D215" s="303" t="str" cm="1">
        <f t="array" aca="1" ref="D215" ca="1">IFERROR(INDEX(skuAnker,MATCH(B215,descrizioneArtAnker,0)),"")</f>
        <v/>
      </c>
      <c r="E215" s="307" t="str">
        <f t="shared" si="22"/>
        <v/>
      </c>
      <c r="F215" s="311" t="str">
        <f t="shared" si="24"/>
        <v/>
      </c>
      <c r="G215" s="288" t="str">
        <f t="shared" si="23"/>
        <v/>
      </c>
      <c r="H215" s="154" t="str">
        <f t="shared" si="25"/>
        <v/>
      </c>
      <c r="I215" s="272" t="str">
        <f t="shared" si="26"/>
        <v/>
      </c>
      <c r="J215" s="284" t="str">
        <f t="shared" si="27"/>
        <v/>
      </c>
    </row>
    <row r="216" spans="2:10" x14ac:dyDescent="0.35">
      <c r="B216" s="128"/>
      <c r="C216" s="159"/>
      <c r="D216" s="303" t="str" cm="1">
        <f t="array" aca="1" ref="D216" ca="1">IFERROR(INDEX(skuAnker,MATCH(B216,descrizioneArtAnker,0)),"")</f>
        <v/>
      </c>
      <c r="E216" s="307" t="str">
        <f t="shared" si="22"/>
        <v/>
      </c>
      <c r="F216" s="311" t="str">
        <f t="shared" si="24"/>
        <v/>
      </c>
      <c r="G216" s="288" t="str">
        <f t="shared" si="23"/>
        <v/>
      </c>
      <c r="H216" s="154" t="str">
        <f t="shared" si="25"/>
        <v/>
      </c>
      <c r="I216" s="272" t="str">
        <f t="shared" si="26"/>
        <v/>
      </c>
      <c r="J216" s="284" t="str">
        <f t="shared" si="27"/>
        <v/>
      </c>
    </row>
    <row r="217" spans="2:10" x14ac:dyDescent="0.35">
      <c r="B217" s="128"/>
      <c r="C217" s="159"/>
      <c r="D217" s="303" t="str" cm="1">
        <f t="array" aca="1" ref="D217" ca="1">IFERROR(INDEX(skuAnker,MATCH(B217,descrizioneArtAnker,0)),"")</f>
        <v/>
      </c>
      <c r="E217" s="307" t="str">
        <f t="shared" si="22"/>
        <v/>
      </c>
      <c r="F217" s="311" t="str">
        <f t="shared" si="24"/>
        <v/>
      </c>
      <c r="G217" s="288" t="str">
        <f t="shared" si="23"/>
        <v/>
      </c>
      <c r="H217" s="154" t="str">
        <f t="shared" si="25"/>
        <v/>
      </c>
      <c r="I217" s="272" t="str">
        <f t="shared" si="26"/>
        <v/>
      </c>
      <c r="J217" s="284" t="str">
        <f t="shared" si="27"/>
        <v/>
      </c>
    </row>
    <row r="218" spans="2:10" x14ac:dyDescent="0.35">
      <c r="B218" s="128"/>
      <c r="C218" s="159"/>
      <c r="D218" s="303" t="str" cm="1">
        <f t="array" aca="1" ref="D218" ca="1">IFERROR(INDEX(skuAnker,MATCH(B218,descrizioneArtAnker,0)),"")</f>
        <v/>
      </c>
      <c r="E218" s="307" t="str">
        <f t="shared" si="22"/>
        <v/>
      </c>
      <c r="F218" s="311" t="str">
        <f t="shared" si="24"/>
        <v/>
      </c>
      <c r="G218" s="288" t="str">
        <f t="shared" si="23"/>
        <v/>
      </c>
      <c r="H218" s="154" t="str">
        <f t="shared" si="25"/>
        <v/>
      </c>
      <c r="I218" s="272" t="str">
        <f t="shared" si="26"/>
        <v/>
      </c>
      <c r="J218" s="284" t="str">
        <f t="shared" si="27"/>
        <v/>
      </c>
    </row>
    <row r="219" spans="2:10" x14ac:dyDescent="0.35">
      <c r="B219" s="128"/>
      <c r="C219" s="159"/>
      <c r="D219" s="303" t="str" cm="1">
        <f t="array" aca="1" ref="D219" ca="1">IFERROR(INDEX(skuAnker,MATCH(B219,descrizioneArtAnker,0)),"")</f>
        <v/>
      </c>
      <c r="E219" s="307" t="str">
        <f t="shared" si="22"/>
        <v/>
      </c>
      <c r="F219" s="311" t="str">
        <f t="shared" si="24"/>
        <v/>
      </c>
      <c r="G219" s="288" t="str">
        <f t="shared" si="23"/>
        <v/>
      </c>
      <c r="H219" s="154" t="str">
        <f t="shared" si="25"/>
        <v/>
      </c>
      <c r="I219" s="272" t="str">
        <f t="shared" si="26"/>
        <v/>
      </c>
      <c r="J219" s="284" t="str">
        <f t="shared" si="27"/>
        <v/>
      </c>
    </row>
    <row r="220" spans="2:10" x14ac:dyDescent="0.35">
      <c r="B220" s="128"/>
      <c r="C220" s="159"/>
      <c r="D220" s="303" t="str" cm="1">
        <f t="array" aca="1" ref="D220" ca="1">IFERROR(INDEX(skuAnker,MATCH(B220,descrizioneArtAnker,0)),"")</f>
        <v/>
      </c>
      <c r="E220" s="307" t="str">
        <f t="shared" si="22"/>
        <v/>
      </c>
      <c r="F220" s="311" t="str">
        <f t="shared" si="24"/>
        <v/>
      </c>
      <c r="G220" s="288" t="str">
        <f t="shared" si="23"/>
        <v/>
      </c>
      <c r="H220" s="154" t="str">
        <f t="shared" si="25"/>
        <v/>
      </c>
      <c r="I220" s="272" t="str">
        <f t="shared" si="26"/>
        <v/>
      </c>
      <c r="J220" s="284" t="str">
        <f t="shared" si="27"/>
        <v/>
      </c>
    </row>
    <row r="221" spans="2:10" x14ac:dyDescent="0.35">
      <c r="B221" s="128"/>
      <c r="C221" s="159"/>
      <c r="D221" s="303" t="str" cm="1">
        <f t="array" aca="1" ref="D221" ca="1">IFERROR(INDEX(skuAnker,MATCH(B221,descrizioneArtAnker,0)),"")</f>
        <v/>
      </c>
      <c r="E221" s="307" t="str">
        <f t="shared" si="22"/>
        <v/>
      </c>
      <c r="F221" s="311" t="str">
        <f t="shared" si="24"/>
        <v/>
      </c>
      <c r="G221" s="288" t="str">
        <f t="shared" si="23"/>
        <v/>
      </c>
      <c r="H221" s="154" t="str">
        <f t="shared" si="25"/>
        <v/>
      </c>
      <c r="I221" s="272" t="str">
        <f t="shared" si="26"/>
        <v/>
      </c>
      <c r="J221" s="284" t="str">
        <f t="shared" si="27"/>
        <v/>
      </c>
    </row>
    <row r="222" spans="2:10" x14ac:dyDescent="0.35">
      <c r="B222" s="128"/>
      <c r="C222" s="159"/>
      <c r="D222" s="303" t="str" cm="1">
        <f t="array" aca="1" ref="D222" ca="1">IFERROR(INDEX(skuAnker,MATCH(B222,descrizioneArtAnker,0)),"")</f>
        <v/>
      </c>
      <c r="E222" s="307" t="str">
        <f t="shared" si="22"/>
        <v/>
      </c>
      <c r="F222" s="311" t="str">
        <f t="shared" si="24"/>
        <v/>
      </c>
      <c r="G222" s="288" t="str">
        <f t="shared" si="23"/>
        <v/>
      </c>
      <c r="H222" s="154" t="str">
        <f t="shared" si="25"/>
        <v/>
      </c>
      <c r="I222" s="272" t="str">
        <f t="shared" si="26"/>
        <v/>
      </c>
      <c r="J222" s="284" t="str">
        <f t="shared" si="27"/>
        <v/>
      </c>
    </row>
    <row r="223" spans="2:10" x14ac:dyDescent="0.35">
      <c r="B223" s="128"/>
      <c r="C223" s="159"/>
      <c r="D223" s="303" t="str" cm="1">
        <f t="array" aca="1" ref="D223" ca="1">IFERROR(INDEX(skuAnker,MATCH(B223,descrizioneArtAnker,0)),"")</f>
        <v/>
      </c>
      <c r="E223" s="307" t="str">
        <f t="shared" si="22"/>
        <v/>
      </c>
      <c r="F223" s="311" t="str">
        <f t="shared" si="24"/>
        <v/>
      </c>
      <c r="G223" s="288" t="str">
        <f t="shared" si="23"/>
        <v/>
      </c>
      <c r="H223" s="154" t="str">
        <f t="shared" si="25"/>
        <v/>
      </c>
      <c r="I223" s="272" t="str">
        <f t="shared" si="26"/>
        <v/>
      </c>
      <c r="J223" s="284" t="str">
        <f t="shared" si="27"/>
        <v/>
      </c>
    </row>
    <row r="224" spans="2:10" x14ac:dyDescent="0.35">
      <c r="B224" s="128"/>
      <c r="C224" s="159"/>
      <c r="D224" s="303" t="str" cm="1">
        <f t="array" aca="1" ref="D224" ca="1">IFERROR(INDEX(skuAnker,MATCH(B224,descrizioneArtAnker,0)),"")</f>
        <v/>
      </c>
      <c r="E224" s="307" t="str">
        <f t="shared" si="22"/>
        <v/>
      </c>
      <c r="F224" s="311" t="str">
        <f t="shared" si="24"/>
        <v/>
      </c>
      <c r="G224" s="288" t="str">
        <f t="shared" si="23"/>
        <v/>
      </c>
      <c r="H224" s="154" t="str">
        <f t="shared" si="25"/>
        <v/>
      </c>
      <c r="I224" s="272" t="str">
        <f t="shared" si="26"/>
        <v/>
      </c>
      <c r="J224" s="284" t="str">
        <f t="shared" si="27"/>
        <v/>
      </c>
    </row>
    <row r="225" spans="2:10" x14ac:dyDescent="0.35">
      <c r="B225" s="128"/>
      <c r="C225" s="159"/>
      <c r="D225" s="303" t="str" cm="1">
        <f t="array" aca="1" ref="D225" ca="1">IFERROR(INDEX(skuAnker,MATCH(B225,descrizioneArtAnker,0)),"")</f>
        <v/>
      </c>
      <c r="E225" s="307" t="str">
        <f t="shared" si="22"/>
        <v/>
      </c>
      <c r="F225" s="311" t="str">
        <f t="shared" si="24"/>
        <v/>
      </c>
      <c r="G225" s="288" t="str">
        <f t="shared" si="23"/>
        <v/>
      </c>
      <c r="H225" s="154" t="str">
        <f t="shared" si="25"/>
        <v/>
      </c>
      <c r="I225" s="272" t="str">
        <f t="shared" si="26"/>
        <v/>
      </c>
      <c r="J225" s="284" t="str">
        <f t="shared" si="27"/>
        <v/>
      </c>
    </row>
    <row r="226" spans="2:10" x14ac:dyDescent="0.35">
      <c r="B226" s="128"/>
      <c r="C226" s="159"/>
      <c r="D226" s="303" t="str" cm="1">
        <f t="array" aca="1" ref="D226" ca="1">IFERROR(INDEX(skuAnker,MATCH(B226,descrizioneArtAnker,0)),"")</f>
        <v/>
      </c>
      <c r="E226" s="307" t="str">
        <f t="shared" si="22"/>
        <v/>
      </c>
      <c r="F226" s="311" t="str">
        <f t="shared" si="24"/>
        <v/>
      </c>
      <c r="G226" s="288" t="str">
        <f t="shared" si="23"/>
        <v/>
      </c>
      <c r="H226" s="154" t="str">
        <f t="shared" si="25"/>
        <v/>
      </c>
      <c r="I226" s="272" t="str">
        <f t="shared" si="26"/>
        <v/>
      </c>
      <c r="J226" s="284" t="str">
        <f t="shared" si="27"/>
        <v/>
      </c>
    </row>
    <row r="227" spans="2:10" x14ac:dyDescent="0.35">
      <c r="B227" s="128"/>
      <c r="C227" s="159"/>
      <c r="D227" s="303" t="str" cm="1">
        <f t="array" aca="1" ref="D227" ca="1">IFERROR(INDEX(skuAnker,MATCH(B227,descrizioneArtAnker,0)),"")</f>
        <v/>
      </c>
      <c r="E227" s="307" t="str">
        <f t="shared" si="22"/>
        <v/>
      </c>
      <c r="F227" s="311" t="str">
        <f t="shared" si="24"/>
        <v/>
      </c>
      <c r="G227" s="288" t="str">
        <f t="shared" si="23"/>
        <v/>
      </c>
      <c r="H227" s="154" t="str">
        <f t="shared" si="25"/>
        <v/>
      </c>
      <c r="I227" s="272" t="str">
        <f t="shared" si="26"/>
        <v/>
      </c>
      <c r="J227" s="284" t="str">
        <f t="shared" si="27"/>
        <v/>
      </c>
    </row>
    <row r="228" spans="2:10" x14ac:dyDescent="0.35">
      <c r="B228" s="128"/>
      <c r="C228" s="159"/>
      <c r="D228" s="303" t="str" cm="1">
        <f t="array" aca="1" ref="D228" ca="1">IFERROR(INDEX(skuAnker,MATCH(B228,descrizioneArtAnker,0)),"")</f>
        <v/>
      </c>
      <c r="E228" s="307" t="str">
        <f t="shared" si="22"/>
        <v/>
      </c>
      <c r="F228" s="311" t="str">
        <f t="shared" si="24"/>
        <v/>
      </c>
      <c r="G228" s="288" t="str">
        <f t="shared" si="23"/>
        <v/>
      </c>
      <c r="H228" s="154" t="str">
        <f t="shared" si="25"/>
        <v/>
      </c>
      <c r="I228" s="272" t="str">
        <f t="shared" si="26"/>
        <v/>
      </c>
      <c r="J228" s="284" t="str">
        <f t="shared" si="27"/>
        <v/>
      </c>
    </row>
    <row r="229" spans="2:10" x14ac:dyDescent="0.35">
      <c r="B229" s="128"/>
      <c r="C229" s="159"/>
      <c r="D229" s="303" t="str" cm="1">
        <f t="array" aca="1" ref="D229" ca="1">IFERROR(INDEX(skuAnker,MATCH(B229,descrizioneArtAnker,0)),"")</f>
        <v/>
      </c>
      <c r="E229" s="307" t="str">
        <f t="shared" si="22"/>
        <v/>
      </c>
      <c r="F229" s="311" t="str">
        <f t="shared" si="24"/>
        <v/>
      </c>
      <c r="G229" s="288" t="str">
        <f t="shared" si="23"/>
        <v/>
      </c>
      <c r="H229" s="154" t="str">
        <f t="shared" si="25"/>
        <v/>
      </c>
      <c r="I229" s="272" t="str">
        <f t="shared" si="26"/>
        <v/>
      </c>
      <c r="J229" s="284" t="str">
        <f t="shared" si="27"/>
        <v/>
      </c>
    </row>
    <row r="230" spans="2:10" x14ac:dyDescent="0.35">
      <c r="B230" s="128"/>
      <c r="C230" s="159"/>
      <c r="D230" s="303" t="str" cm="1">
        <f t="array" aca="1" ref="D230" ca="1">IFERROR(INDEX(skuAnker,MATCH(B230,descrizioneArtAnker,0)),"")</f>
        <v/>
      </c>
      <c r="E230" s="307" t="str">
        <f t="shared" si="22"/>
        <v/>
      </c>
      <c r="F230" s="311" t="str">
        <f t="shared" si="24"/>
        <v/>
      </c>
      <c r="G230" s="288" t="str">
        <f t="shared" si="23"/>
        <v/>
      </c>
      <c r="H230" s="154" t="str">
        <f t="shared" si="25"/>
        <v/>
      </c>
      <c r="I230" s="272" t="str">
        <f t="shared" si="26"/>
        <v/>
      </c>
      <c r="J230" s="284" t="str">
        <f t="shared" si="27"/>
        <v/>
      </c>
    </row>
    <row r="231" spans="2:10" x14ac:dyDescent="0.35">
      <c r="B231" s="128"/>
      <c r="C231" s="159"/>
      <c r="D231" s="303" t="str" cm="1">
        <f t="array" aca="1" ref="D231" ca="1">IFERROR(INDEX(skuAnker,MATCH(B231,descrizioneArtAnker,0)),"")</f>
        <v/>
      </c>
      <c r="E231" s="307" t="str">
        <f t="shared" si="22"/>
        <v/>
      </c>
      <c r="F231" s="311" t="str">
        <f t="shared" si="24"/>
        <v/>
      </c>
      <c r="G231" s="288" t="str">
        <f t="shared" si="23"/>
        <v/>
      </c>
      <c r="H231" s="154" t="str">
        <f t="shared" si="25"/>
        <v/>
      </c>
      <c r="I231" s="272" t="str">
        <f t="shared" si="26"/>
        <v/>
      </c>
      <c r="J231" s="284" t="str">
        <f t="shared" si="27"/>
        <v/>
      </c>
    </row>
    <row r="232" spans="2:10" x14ac:dyDescent="0.35">
      <c r="B232" s="128"/>
      <c r="C232" s="159"/>
      <c r="D232" s="303" t="str" cm="1">
        <f t="array" aca="1" ref="D232" ca="1">IFERROR(INDEX(skuAnker,MATCH(B232,descrizioneArtAnker,0)),"")</f>
        <v/>
      </c>
      <c r="E232" s="307" t="str">
        <f t="shared" si="22"/>
        <v/>
      </c>
      <c r="F232" s="311" t="str">
        <f t="shared" si="24"/>
        <v/>
      </c>
      <c r="G232" s="288" t="str">
        <f t="shared" si="23"/>
        <v/>
      </c>
      <c r="H232" s="154" t="str">
        <f t="shared" si="25"/>
        <v/>
      </c>
      <c r="I232" s="272" t="str">
        <f t="shared" si="26"/>
        <v/>
      </c>
      <c r="J232" s="284" t="str">
        <f t="shared" si="27"/>
        <v/>
      </c>
    </row>
    <row r="233" spans="2:10" x14ac:dyDescent="0.35">
      <c r="B233" s="128"/>
      <c r="C233" s="159"/>
      <c r="D233" s="303" t="str" cm="1">
        <f t="array" aca="1" ref="D233" ca="1">IFERROR(INDEX(skuAnker,MATCH(B233,descrizioneArtAnker,0)),"")</f>
        <v/>
      </c>
      <c r="E233" s="307" t="str">
        <f t="shared" si="22"/>
        <v/>
      </c>
      <c r="F233" s="311" t="str">
        <f t="shared" si="24"/>
        <v/>
      </c>
      <c r="G233" s="288" t="str">
        <f t="shared" si="23"/>
        <v/>
      </c>
      <c r="H233" s="154" t="str">
        <f t="shared" si="25"/>
        <v/>
      </c>
      <c r="I233" s="272" t="str">
        <f t="shared" si="26"/>
        <v/>
      </c>
      <c r="J233" s="284" t="str">
        <f t="shared" si="27"/>
        <v/>
      </c>
    </row>
    <row r="234" spans="2:10" x14ac:dyDescent="0.35">
      <c r="B234" s="128"/>
      <c r="C234" s="159"/>
      <c r="D234" s="303" t="str" cm="1">
        <f t="array" aca="1" ref="D234" ca="1">IFERROR(INDEX(skuAnker,MATCH(B234,descrizioneArtAnker,0)),"")</f>
        <v/>
      </c>
      <c r="E234" s="307" t="str">
        <f t="shared" si="22"/>
        <v/>
      </c>
      <c r="F234" s="311" t="str">
        <f t="shared" si="24"/>
        <v/>
      </c>
      <c r="G234" s="288" t="str">
        <f t="shared" si="23"/>
        <v/>
      </c>
      <c r="H234" s="154" t="str">
        <f t="shared" si="25"/>
        <v/>
      </c>
      <c r="I234" s="272" t="str">
        <f t="shared" si="26"/>
        <v/>
      </c>
      <c r="J234" s="284" t="str">
        <f t="shared" si="27"/>
        <v/>
      </c>
    </row>
    <row r="235" spans="2:10" x14ac:dyDescent="0.35">
      <c r="B235" s="128"/>
      <c r="C235" s="159"/>
      <c r="D235" s="303" t="str" cm="1">
        <f t="array" aca="1" ref="D235" ca="1">IFERROR(INDEX(skuAnker,MATCH(B235,descrizioneArtAnker,0)),"")</f>
        <v/>
      </c>
      <c r="E235" s="307" t="str">
        <f t="shared" si="22"/>
        <v/>
      </c>
      <c r="F235" s="311" t="str">
        <f t="shared" si="24"/>
        <v/>
      </c>
      <c r="G235" s="288" t="str">
        <f t="shared" si="23"/>
        <v/>
      </c>
      <c r="H235" s="154" t="str">
        <f t="shared" si="25"/>
        <v/>
      </c>
      <c r="I235" s="272" t="str">
        <f t="shared" si="26"/>
        <v/>
      </c>
      <c r="J235" s="284" t="str">
        <f t="shared" si="27"/>
        <v/>
      </c>
    </row>
    <row r="236" spans="2:10" x14ac:dyDescent="0.35">
      <c r="B236" s="128"/>
      <c r="C236" s="159"/>
      <c r="D236" s="303" t="str" cm="1">
        <f t="array" aca="1" ref="D236" ca="1">IFERROR(INDEX(skuAnker,MATCH(B236,descrizioneArtAnker,0)),"")</f>
        <v/>
      </c>
      <c r="E236" s="307" t="str">
        <f t="shared" si="22"/>
        <v/>
      </c>
      <c r="F236" s="311" t="str">
        <f t="shared" si="24"/>
        <v/>
      </c>
      <c r="G236" s="288" t="str">
        <f t="shared" si="23"/>
        <v/>
      </c>
      <c r="H236" s="154" t="str">
        <f t="shared" si="25"/>
        <v/>
      </c>
      <c r="I236" s="272" t="str">
        <f t="shared" si="26"/>
        <v/>
      </c>
      <c r="J236" s="284" t="str">
        <f t="shared" si="27"/>
        <v/>
      </c>
    </row>
    <row r="237" spans="2:10" x14ac:dyDescent="0.35">
      <c r="B237" s="128"/>
      <c r="C237" s="159"/>
      <c r="D237" s="303" t="str" cm="1">
        <f t="array" aca="1" ref="D237" ca="1">IFERROR(INDEX(skuAnker,MATCH(B237,descrizioneArtAnker,0)),"")</f>
        <v/>
      </c>
      <c r="E237" s="307" t="str">
        <f t="shared" si="22"/>
        <v/>
      </c>
      <c r="F237" s="311" t="str">
        <f t="shared" si="24"/>
        <v/>
      </c>
      <c r="G237" s="288" t="str">
        <f t="shared" si="23"/>
        <v/>
      </c>
      <c r="H237" s="154" t="str">
        <f t="shared" si="25"/>
        <v/>
      </c>
      <c r="I237" s="272" t="str">
        <f t="shared" si="26"/>
        <v/>
      </c>
      <c r="J237" s="284" t="str">
        <f t="shared" si="27"/>
        <v/>
      </c>
    </row>
    <row r="238" spans="2:10" x14ac:dyDescent="0.35">
      <c r="B238" s="128"/>
      <c r="C238" s="159"/>
      <c r="D238" s="303" t="str" cm="1">
        <f t="array" aca="1" ref="D238" ca="1">IFERROR(INDEX(skuAnker,MATCH(B238,descrizioneArtAnker,0)),"")</f>
        <v/>
      </c>
      <c r="E238" s="307" t="str">
        <f t="shared" si="22"/>
        <v/>
      </c>
      <c r="F238" s="311" t="str">
        <f t="shared" si="24"/>
        <v/>
      </c>
      <c r="G238" s="288" t="str">
        <f t="shared" si="23"/>
        <v/>
      </c>
      <c r="H238" s="154" t="str">
        <f t="shared" si="25"/>
        <v/>
      </c>
      <c r="I238" s="272" t="str">
        <f t="shared" si="26"/>
        <v/>
      </c>
      <c r="J238" s="284" t="str">
        <f t="shared" si="27"/>
        <v/>
      </c>
    </row>
    <row r="239" spans="2:10" x14ac:dyDescent="0.35">
      <c r="B239" s="128"/>
      <c r="C239" s="159"/>
      <c r="D239" s="303" t="str" cm="1">
        <f t="array" aca="1" ref="D239" ca="1">IFERROR(INDEX(skuAnker,MATCH(B239,descrizioneArtAnker,0)),"")</f>
        <v/>
      </c>
      <c r="E239" s="307" t="str">
        <f t="shared" si="22"/>
        <v/>
      </c>
      <c r="F239" s="311" t="str">
        <f t="shared" si="24"/>
        <v/>
      </c>
      <c r="G239" s="288" t="str">
        <f t="shared" si="23"/>
        <v/>
      </c>
      <c r="H239" s="154" t="str">
        <f t="shared" si="25"/>
        <v/>
      </c>
      <c r="I239" s="272" t="str">
        <f t="shared" si="26"/>
        <v/>
      </c>
      <c r="J239" s="284" t="str">
        <f t="shared" si="27"/>
        <v/>
      </c>
    </row>
    <row r="240" spans="2:10" x14ac:dyDescent="0.35">
      <c r="B240" s="128"/>
      <c r="C240" s="159"/>
      <c r="D240" s="303" t="str" cm="1">
        <f t="array" aca="1" ref="D240" ca="1">IFERROR(INDEX(skuAnker,MATCH(B240,descrizioneArtAnker,0)),"")</f>
        <v/>
      </c>
      <c r="E240" s="307" t="str">
        <f t="shared" si="22"/>
        <v/>
      </c>
      <c r="F240" s="311" t="str">
        <f t="shared" si="24"/>
        <v/>
      </c>
      <c r="G240" s="288" t="str">
        <f t="shared" si="23"/>
        <v/>
      </c>
      <c r="H240" s="154" t="str">
        <f t="shared" si="25"/>
        <v/>
      </c>
      <c r="I240" s="272" t="str">
        <f t="shared" si="26"/>
        <v/>
      </c>
      <c r="J240" s="284" t="str">
        <f t="shared" si="27"/>
        <v/>
      </c>
    </row>
    <row r="241" spans="2:10" x14ac:dyDescent="0.35">
      <c r="B241" s="128"/>
      <c r="C241" s="159"/>
      <c r="D241" s="303" t="str" cm="1">
        <f t="array" aca="1" ref="D241" ca="1">IFERROR(INDEX(skuAnker,MATCH(B241,descrizioneArtAnker,0)),"")</f>
        <v/>
      </c>
      <c r="E241" s="307" t="str">
        <f t="shared" si="22"/>
        <v/>
      </c>
      <c r="F241" s="311" t="str">
        <f t="shared" si="24"/>
        <v/>
      </c>
      <c r="G241" s="288" t="str">
        <f t="shared" si="23"/>
        <v/>
      </c>
      <c r="H241" s="154" t="str">
        <f t="shared" si="25"/>
        <v/>
      </c>
      <c r="I241" s="272" t="str">
        <f t="shared" si="26"/>
        <v/>
      </c>
      <c r="J241" s="284" t="str">
        <f t="shared" si="27"/>
        <v/>
      </c>
    </row>
    <row r="242" spans="2:10" x14ac:dyDescent="0.35">
      <c r="B242" s="128"/>
      <c r="C242" s="159"/>
      <c r="D242" s="303" t="str" cm="1">
        <f t="array" aca="1" ref="D242" ca="1">IFERROR(INDEX(skuAnker,MATCH(B242,descrizioneArtAnker,0)),"")</f>
        <v/>
      </c>
      <c r="E242" s="307" t="str">
        <f t="shared" si="22"/>
        <v/>
      </c>
      <c r="F242" s="311" t="str">
        <f t="shared" si="24"/>
        <v/>
      </c>
      <c r="G242" s="288" t="str">
        <f t="shared" si="23"/>
        <v/>
      </c>
      <c r="H242" s="154" t="str">
        <f t="shared" si="25"/>
        <v/>
      </c>
      <c r="I242" s="272" t="str">
        <f t="shared" si="26"/>
        <v/>
      </c>
      <c r="J242" s="284" t="str">
        <f t="shared" si="27"/>
        <v/>
      </c>
    </row>
    <row r="243" spans="2:10" x14ac:dyDescent="0.35">
      <c r="B243" s="128"/>
      <c r="C243" s="159"/>
      <c r="D243" s="303" t="str" cm="1">
        <f t="array" aca="1" ref="D243" ca="1">IFERROR(INDEX(skuAnker,MATCH(B243,descrizioneArtAnker,0)),"")</f>
        <v/>
      </c>
      <c r="E243" s="307" t="str">
        <f t="shared" si="22"/>
        <v/>
      </c>
      <c r="F243" s="311" t="str">
        <f t="shared" si="24"/>
        <v/>
      </c>
      <c r="G243" s="288" t="str">
        <f t="shared" si="23"/>
        <v/>
      </c>
      <c r="H243" s="154" t="str">
        <f t="shared" si="25"/>
        <v/>
      </c>
      <c r="I243" s="272" t="str">
        <f t="shared" si="26"/>
        <v/>
      </c>
      <c r="J243" s="284" t="str">
        <f t="shared" si="27"/>
        <v/>
      </c>
    </row>
    <row r="244" spans="2:10" x14ac:dyDescent="0.35">
      <c r="B244" s="128"/>
      <c r="C244" s="159"/>
      <c r="D244" s="303" t="str" cm="1">
        <f t="array" aca="1" ref="D244" ca="1">IFERROR(INDEX(skuAnker,MATCH(B244,descrizioneArtAnker,0)),"")</f>
        <v/>
      </c>
      <c r="E244" s="307" t="str">
        <f t="shared" si="22"/>
        <v/>
      </c>
      <c r="F244" s="311" t="str">
        <f t="shared" si="24"/>
        <v/>
      </c>
      <c r="G244" s="288" t="str">
        <f t="shared" si="23"/>
        <v/>
      </c>
      <c r="H244" s="154" t="str">
        <f t="shared" si="25"/>
        <v/>
      </c>
      <c r="I244" s="272" t="str">
        <f t="shared" si="26"/>
        <v/>
      </c>
      <c r="J244" s="284" t="str">
        <f t="shared" si="27"/>
        <v/>
      </c>
    </row>
    <row r="245" spans="2:10" x14ac:dyDescent="0.35">
      <c r="B245" s="128"/>
      <c r="C245" s="159"/>
      <c r="D245" s="303" t="str" cm="1">
        <f t="array" aca="1" ref="D245" ca="1">IFERROR(INDEX(skuAnker,MATCH(B245,descrizioneArtAnker,0)),"")</f>
        <v/>
      </c>
      <c r="E245" s="307" t="str">
        <f t="shared" si="22"/>
        <v/>
      </c>
      <c r="F245" s="311" t="str">
        <f t="shared" si="24"/>
        <v/>
      </c>
      <c r="G245" s="288" t="str">
        <f t="shared" si="23"/>
        <v/>
      </c>
      <c r="H245" s="154" t="str">
        <f t="shared" si="25"/>
        <v/>
      </c>
      <c r="I245" s="272" t="str">
        <f t="shared" si="26"/>
        <v/>
      </c>
      <c r="J245" s="284" t="str">
        <f t="shared" si="27"/>
        <v/>
      </c>
    </row>
    <row r="246" spans="2:10" x14ac:dyDescent="0.35">
      <c r="B246" s="128"/>
      <c r="C246" s="159"/>
      <c r="D246" s="303" t="str" cm="1">
        <f t="array" aca="1" ref="D246" ca="1">IFERROR(INDEX(skuAnker,MATCH(B246,descrizioneArtAnker,0)),"")</f>
        <v/>
      </c>
      <c r="E246" s="307" t="str">
        <f t="shared" si="22"/>
        <v/>
      </c>
      <c r="F246" s="311" t="str">
        <f t="shared" si="24"/>
        <v/>
      </c>
      <c r="G246" s="288" t="str">
        <f t="shared" si="23"/>
        <v/>
      </c>
      <c r="H246" s="154" t="str">
        <f t="shared" si="25"/>
        <v/>
      </c>
      <c r="I246" s="272" t="str">
        <f t="shared" si="26"/>
        <v/>
      </c>
      <c r="J246" s="284" t="str">
        <f t="shared" si="27"/>
        <v/>
      </c>
    </row>
    <row r="247" spans="2:10" x14ac:dyDescent="0.35">
      <c r="B247" s="128"/>
      <c r="C247" s="159"/>
      <c r="D247" s="303" t="str" cm="1">
        <f t="array" aca="1" ref="D247" ca="1">IFERROR(INDEX(skuAnker,MATCH(B247,descrizioneArtAnker,0)),"")</f>
        <v/>
      </c>
      <c r="E247" s="307" t="str">
        <f t="shared" si="22"/>
        <v/>
      </c>
      <c r="F247" s="311" t="str">
        <f t="shared" si="24"/>
        <v/>
      </c>
      <c r="G247" s="288" t="str">
        <f t="shared" si="23"/>
        <v/>
      </c>
      <c r="H247" s="154" t="str">
        <f t="shared" si="25"/>
        <v/>
      </c>
      <c r="I247" s="272" t="str">
        <f t="shared" si="26"/>
        <v/>
      </c>
      <c r="J247" s="284" t="str">
        <f t="shared" si="27"/>
        <v/>
      </c>
    </row>
    <row r="248" spans="2:10" x14ac:dyDescent="0.35">
      <c r="B248" s="128"/>
      <c r="C248" s="159"/>
      <c r="D248" s="303" t="str" cm="1">
        <f t="array" aca="1" ref="D248" ca="1">IFERROR(INDEX(skuAnker,MATCH(B248,descrizioneArtAnker,0)),"")</f>
        <v/>
      </c>
      <c r="E248" s="307" t="str">
        <f t="shared" si="22"/>
        <v/>
      </c>
      <c r="F248" s="311" t="str">
        <f t="shared" si="24"/>
        <v/>
      </c>
      <c r="G248" s="288" t="str">
        <f t="shared" si="23"/>
        <v/>
      </c>
      <c r="H248" s="154" t="str">
        <f t="shared" si="25"/>
        <v/>
      </c>
      <c r="I248" s="272" t="str">
        <f t="shared" si="26"/>
        <v/>
      </c>
      <c r="J248" s="284" t="str">
        <f t="shared" si="27"/>
        <v/>
      </c>
    </row>
    <row r="249" spans="2:10" x14ac:dyDescent="0.35">
      <c r="B249" s="128"/>
      <c r="C249" s="159"/>
      <c r="D249" s="303" t="str" cm="1">
        <f t="array" aca="1" ref="D249" ca="1">IFERROR(INDEX(skuAnker,MATCH(B249,descrizioneArtAnker,0)),"")</f>
        <v/>
      </c>
      <c r="E249" s="307" t="str">
        <f t="shared" si="22"/>
        <v/>
      </c>
      <c r="F249" s="311" t="str">
        <f t="shared" si="24"/>
        <v/>
      </c>
      <c r="G249" s="288" t="str">
        <f t="shared" si="23"/>
        <v/>
      </c>
      <c r="H249" s="154" t="str">
        <f t="shared" si="25"/>
        <v/>
      </c>
      <c r="I249" s="272" t="str">
        <f t="shared" si="26"/>
        <v/>
      </c>
      <c r="J249" s="284" t="str">
        <f t="shared" si="27"/>
        <v/>
      </c>
    </row>
    <row r="250" spans="2:10" x14ac:dyDescent="0.35">
      <c r="B250" s="128"/>
      <c r="C250" s="159"/>
      <c r="D250" s="303" t="str" cm="1">
        <f t="array" aca="1" ref="D250" ca="1">IFERROR(INDEX(skuAnker,MATCH(B250,descrizioneArtAnker,0)),"")</f>
        <v/>
      </c>
      <c r="E250" s="307" t="str">
        <f t="shared" si="22"/>
        <v/>
      </c>
      <c r="F250" s="311" t="str">
        <f t="shared" si="24"/>
        <v/>
      </c>
      <c r="G250" s="288" t="str">
        <f t="shared" si="23"/>
        <v/>
      </c>
      <c r="H250" s="154" t="str">
        <f t="shared" si="25"/>
        <v/>
      </c>
      <c r="I250" s="272" t="str">
        <f t="shared" si="26"/>
        <v/>
      </c>
      <c r="J250" s="284" t="str">
        <f t="shared" si="27"/>
        <v/>
      </c>
    </row>
    <row r="251" spans="2:10" x14ac:dyDescent="0.35">
      <c r="B251" s="128"/>
      <c r="C251" s="159"/>
      <c r="D251" s="303" t="str" cm="1">
        <f t="array" aca="1" ref="D251" ca="1">IFERROR(INDEX(skuAnker,MATCH(B251,descrizioneArtAnker,0)),"")</f>
        <v/>
      </c>
      <c r="E251" s="307" t="str">
        <f t="shared" si="22"/>
        <v/>
      </c>
      <c r="F251" s="311" t="str">
        <f t="shared" si="24"/>
        <v/>
      </c>
      <c r="G251" s="288" t="str">
        <f t="shared" si="23"/>
        <v/>
      </c>
      <c r="H251" s="154" t="str">
        <f t="shared" si="25"/>
        <v/>
      </c>
      <c r="I251" s="272" t="str">
        <f t="shared" si="26"/>
        <v/>
      </c>
      <c r="J251" s="284" t="str">
        <f t="shared" si="27"/>
        <v/>
      </c>
    </row>
    <row r="252" spans="2:10" x14ac:dyDescent="0.35">
      <c r="B252" s="128"/>
      <c r="C252" s="159"/>
      <c r="D252" s="303" t="str" cm="1">
        <f t="array" aca="1" ref="D252" ca="1">IFERROR(INDEX(skuAnker,MATCH(B252,descrizioneArtAnker,0)),"")</f>
        <v/>
      </c>
      <c r="E252" s="307" t="str">
        <f t="shared" si="22"/>
        <v/>
      </c>
      <c r="F252" s="311" t="str">
        <f t="shared" si="24"/>
        <v/>
      </c>
      <c r="G252" s="288" t="str">
        <f t="shared" si="23"/>
        <v/>
      </c>
      <c r="H252" s="154" t="str">
        <f t="shared" si="25"/>
        <v/>
      </c>
      <c r="I252" s="272" t="str">
        <f t="shared" si="26"/>
        <v/>
      </c>
      <c r="J252" s="284" t="str">
        <f t="shared" si="27"/>
        <v/>
      </c>
    </row>
    <row r="253" spans="2:10" x14ac:dyDescent="0.35">
      <c r="B253" s="128"/>
      <c r="C253" s="159"/>
      <c r="D253" s="303" t="str" cm="1">
        <f t="array" aca="1" ref="D253" ca="1">IFERROR(INDEX(skuAnker,MATCH(B253,descrizioneArtAnker,0)),"")</f>
        <v/>
      </c>
      <c r="E253" s="307" t="str">
        <f t="shared" si="22"/>
        <v/>
      </c>
      <c r="F253" s="311" t="str">
        <f t="shared" si="24"/>
        <v/>
      </c>
      <c r="G253" s="288" t="str">
        <f t="shared" si="23"/>
        <v/>
      </c>
      <c r="H253" s="154" t="str">
        <f t="shared" si="25"/>
        <v/>
      </c>
      <c r="I253" s="272" t="str">
        <f t="shared" si="26"/>
        <v/>
      </c>
      <c r="J253" s="284" t="str">
        <f t="shared" si="27"/>
        <v/>
      </c>
    </row>
    <row r="254" spans="2:10" x14ac:dyDescent="0.35">
      <c r="B254" s="128"/>
      <c r="C254" s="159"/>
      <c r="D254" s="303" t="str" cm="1">
        <f t="array" aca="1" ref="D254" ca="1">IFERROR(INDEX(skuAnker,MATCH(B254,descrizioneArtAnker,0)),"")</f>
        <v/>
      </c>
      <c r="E254" s="307" t="str">
        <f t="shared" si="22"/>
        <v/>
      </c>
      <c r="F254" s="311" t="str">
        <f t="shared" si="24"/>
        <v/>
      </c>
      <c r="G254" s="288" t="str">
        <f t="shared" si="23"/>
        <v/>
      </c>
      <c r="H254" s="154" t="str">
        <f t="shared" si="25"/>
        <v/>
      </c>
      <c r="I254" s="272" t="str">
        <f t="shared" si="26"/>
        <v/>
      </c>
      <c r="J254" s="284" t="str">
        <f t="shared" si="27"/>
        <v/>
      </c>
    </row>
    <row r="255" spans="2:10" x14ac:dyDescent="0.35">
      <c r="B255" s="128"/>
      <c r="C255" s="159"/>
      <c r="D255" s="303" t="str" cm="1">
        <f t="array" aca="1" ref="D255" ca="1">IFERROR(INDEX(skuAnker,MATCH(B255,descrizioneArtAnker,0)),"")</f>
        <v/>
      </c>
      <c r="E255" s="307" t="str">
        <f t="shared" si="22"/>
        <v/>
      </c>
      <c r="F255" s="311" t="str">
        <f t="shared" si="24"/>
        <v/>
      </c>
      <c r="G255" s="288" t="str">
        <f t="shared" si="23"/>
        <v/>
      </c>
      <c r="H255" s="154" t="str">
        <f t="shared" si="25"/>
        <v/>
      </c>
      <c r="I255" s="272" t="str">
        <f t="shared" si="26"/>
        <v/>
      </c>
      <c r="J255" s="284" t="str">
        <f t="shared" si="27"/>
        <v/>
      </c>
    </row>
    <row r="256" spans="2:10" x14ac:dyDescent="0.35">
      <c r="B256" s="128"/>
      <c r="C256" s="159"/>
      <c r="D256" s="303" t="str" cm="1">
        <f t="array" aca="1" ref="D256" ca="1">IFERROR(INDEX(skuAnker,MATCH(B256,descrizioneArtAnker,0)),"")</f>
        <v/>
      </c>
      <c r="E256" s="307" t="str">
        <f t="shared" si="22"/>
        <v/>
      </c>
      <c r="F256" s="311" t="str">
        <f t="shared" si="24"/>
        <v/>
      </c>
      <c r="G256" s="288" t="str">
        <f t="shared" si="23"/>
        <v/>
      </c>
      <c r="H256" s="154" t="str">
        <f t="shared" si="25"/>
        <v/>
      </c>
      <c r="I256" s="272" t="str">
        <f t="shared" si="26"/>
        <v/>
      </c>
      <c r="J256" s="284" t="str">
        <f t="shared" si="27"/>
        <v/>
      </c>
    </row>
    <row r="257" spans="2:10" x14ac:dyDescent="0.35">
      <c r="B257" s="128"/>
      <c r="C257" s="159"/>
      <c r="D257" s="303" t="str" cm="1">
        <f t="array" aca="1" ref="D257" ca="1">IFERROR(INDEX(skuAnker,MATCH(B257,descrizioneArtAnker,0)),"")</f>
        <v/>
      </c>
      <c r="E257" s="307" t="str">
        <f t="shared" si="22"/>
        <v/>
      </c>
      <c r="F257" s="311" t="str">
        <f t="shared" si="24"/>
        <v/>
      </c>
      <c r="G257" s="288" t="str">
        <f t="shared" si="23"/>
        <v/>
      </c>
      <c r="H257" s="154" t="str">
        <f t="shared" si="25"/>
        <v/>
      </c>
      <c r="I257" s="272" t="str">
        <f t="shared" si="26"/>
        <v/>
      </c>
      <c r="J257" s="284" t="str">
        <f t="shared" si="27"/>
        <v/>
      </c>
    </row>
    <row r="258" spans="2:10" x14ac:dyDescent="0.35">
      <c r="B258" s="128"/>
      <c r="C258" s="159"/>
      <c r="D258" s="303" t="str" cm="1">
        <f t="array" aca="1" ref="D258" ca="1">IFERROR(INDEX(skuAnker,MATCH(B258,descrizioneArtAnker,0)),"")</f>
        <v/>
      </c>
      <c r="E258" s="307" t="str">
        <f t="shared" si="22"/>
        <v/>
      </c>
      <c r="F258" s="311" t="str">
        <f t="shared" si="24"/>
        <v/>
      </c>
      <c r="G258" s="288" t="str">
        <f t="shared" si="23"/>
        <v/>
      </c>
      <c r="H258" s="154" t="str">
        <f t="shared" si="25"/>
        <v/>
      </c>
      <c r="I258" s="272" t="str">
        <f t="shared" si="26"/>
        <v/>
      </c>
      <c r="J258" s="284" t="str">
        <f t="shared" si="27"/>
        <v/>
      </c>
    </row>
    <row r="259" spans="2:10" x14ac:dyDescent="0.35">
      <c r="B259" s="128"/>
      <c r="C259" s="159"/>
      <c r="D259" s="303" t="str" cm="1">
        <f t="array" aca="1" ref="D259" ca="1">IFERROR(INDEX(skuAnker,MATCH(B259,descrizioneArtAnker,0)),"")</f>
        <v/>
      </c>
      <c r="E259" s="307" t="str">
        <f t="shared" ref="E259:E322" si="28">IF(B259="","",VLOOKUP(B259,listoneAnker_NoSku,2,FALSE))</f>
        <v/>
      </c>
      <c r="F259" s="311" t="str">
        <f t="shared" si="24"/>
        <v/>
      </c>
      <c r="G259" s="288" t="str">
        <f t="shared" ref="G259:G322" si="29">IF(B259="","",VLOOKUP(B259,listoneAnker_NoSku,4,FALSE))</f>
        <v/>
      </c>
      <c r="H259" s="154" t="str">
        <f t="shared" si="25"/>
        <v/>
      </c>
      <c r="I259" s="272" t="str">
        <f t="shared" si="26"/>
        <v/>
      </c>
      <c r="J259" s="284" t="str">
        <f t="shared" si="27"/>
        <v/>
      </c>
    </row>
    <row r="260" spans="2:10" x14ac:dyDescent="0.35">
      <c r="B260" s="128"/>
      <c r="C260" s="159"/>
      <c r="D260" s="303" t="str" cm="1">
        <f t="array" aca="1" ref="D260" ca="1">IFERROR(INDEX(skuAnker,MATCH(B260,descrizioneArtAnker,0)),"")</f>
        <v/>
      </c>
      <c r="E260" s="307" t="str">
        <f t="shared" si="28"/>
        <v/>
      </c>
      <c r="F260" s="311" t="str">
        <f t="shared" ref="F260:F323" si="30">IF(B260="","",VLOOKUP(B260,listoneAnker_NoSku,3,FALSE))</f>
        <v/>
      </c>
      <c r="G260" s="288" t="str">
        <f t="shared" si="29"/>
        <v/>
      </c>
      <c r="H260" s="154" t="str">
        <f t="shared" ref="H260:H323" si="31">IF(B260="","",IF($M$4="Enoteca",VLOOKUP(B260,listoneAnker_NoSku,8,FALSE),VLOOKUP(B260,listoneAnker_NoSku,9,FALSE)))</f>
        <v/>
      </c>
      <c r="I260" s="272" t="str">
        <f t="shared" ref="I260:I323" si="32">IF(B260="","",E260*C260)</f>
        <v/>
      </c>
      <c r="J260" s="284" t="str">
        <f t="shared" ref="J260:J323" si="33">IF(B260="","",H260*E260*C260)</f>
        <v/>
      </c>
    </row>
    <row r="261" spans="2:10" x14ac:dyDescent="0.35">
      <c r="B261" s="128"/>
      <c r="C261" s="159"/>
      <c r="D261" s="303" t="str" cm="1">
        <f t="array" aca="1" ref="D261" ca="1">IFERROR(INDEX(skuAnker,MATCH(B261,descrizioneArtAnker,0)),"")</f>
        <v/>
      </c>
      <c r="E261" s="307" t="str">
        <f t="shared" si="28"/>
        <v/>
      </c>
      <c r="F261" s="311" t="str">
        <f t="shared" si="30"/>
        <v/>
      </c>
      <c r="G261" s="288" t="str">
        <f t="shared" si="29"/>
        <v/>
      </c>
      <c r="H261" s="154" t="str">
        <f t="shared" si="31"/>
        <v/>
      </c>
      <c r="I261" s="272" t="str">
        <f t="shared" si="32"/>
        <v/>
      </c>
      <c r="J261" s="284" t="str">
        <f t="shared" si="33"/>
        <v/>
      </c>
    </row>
    <row r="262" spans="2:10" x14ac:dyDescent="0.35">
      <c r="B262" s="128"/>
      <c r="C262" s="159"/>
      <c r="D262" s="303" t="str" cm="1">
        <f t="array" aca="1" ref="D262" ca="1">IFERROR(INDEX(skuAnker,MATCH(B262,descrizioneArtAnker,0)),"")</f>
        <v/>
      </c>
      <c r="E262" s="307" t="str">
        <f t="shared" si="28"/>
        <v/>
      </c>
      <c r="F262" s="311" t="str">
        <f t="shared" si="30"/>
        <v/>
      </c>
      <c r="G262" s="288" t="str">
        <f t="shared" si="29"/>
        <v/>
      </c>
      <c r="H262" s="154" t="str">
        <f t="shared" si="31"/>
        <v/>
      </c>
      <c r="I262" s="272" t="str">
        <f t="shared" si="32"/>
        <v/>
      </c>
      <c r="J262" s="284" t="str">
        <f t="shared" si="33"/>
        <v/>
      </c>
    </row>
    <row r="263" spans="2:10" x14ac:dyDescent="0.35">
      <c r="B263" s="128"/>
      <c r="C263" s="159"/>
      <c r="D263" s="303" t="str" cm="1">
        <f t="array" aca="1" ref="D263" ca="1">IFERROR(INDEX(skuAnker,MATCH(B263,descrizioneArtAnker,0)),"")</f>
        <v/>
      </c>
      <c r="E263" s="307" t="str">
        <f t="shared" si="28"/>
        <v/>
      </c>
      <c r="F263" s="311" t="str">
        <f t="shared" si="30"/>
        <v/>
      </c>
      <c r="G263" s="288" t="str">
        <f t="shared" si="29"/>
        <v/>
      </c>
      <c r="H263" s="154" t="str">
        <f t="shared" si="31"/>
        <v/>
      </c>
      <c r="I263" s="272" t="str">
        <f t="shared" si="32"/>
        <v/>
      </c>
      <c r="J263" s="284" t="str">
        <f t="shared" si="33"/>
        <v/>
      </c>
    </row>
    <row r="264" spans="2:10" x14ac:dyDescent="0.35">
      <c r="B264" s="128"/>
      <c r="C264" s="159"/>
      <c r="D264" s="303" t="str" cm="1">
        <f t="array" aca="1" ref="D264" ca="1">IFERROR(INDEX(skuAnker,MATCH(B264,descrizioneArtAnker,0)),"")</f>
        <v/>
      </c>
      <c r="E264" s="307" t="str">
        <f t="shared" si="28"/>
        <v/>
      </c>
      <c r="F264" s="311" t="str">
        <f t="shared" si="30"/>
        <v/>
      </c>
      <c r="G264" s="288" t="str">
        <f t="shared" si="29"/>
        <v/>
      </c>
      <c r="H264" s="154" t="str">
        <f t="shared" si="31"/>
        <v/>
      </c>
      <c r="I264" s="272" t="str">
        <f t="shared" si="32"/>
        <v/>
      </c>
      <c r="J264" s="284" t="str">
        <f t="shared" si="33"/>
        <v/>
      </c>
    </row>
    <row r="265" spans="2:10" x14ac:dyDescent="0.35">
      <c r="B265" s="128"/>
      <c r="C265" s="159"/>
      <c r="D265" s="303" t="str" cm="1">
        <f t="array" aca="1" ref="D265" ca="1">IFERROR(INDEX(skuAnker,MATCH(B265,descrizioneArtAnker,0)),"")</f>
        <v/>
      </c>
      <c r="E265" s="307" t="str">
        <f t="shared" si="28"/>
        <v/>
      </c>
      <c r="F265" s="311" t="str">
        <f t="shared" si="30"/>
        <v/>
      </c>
      <c r="G265" s="288" t="str">
        <f t="shared" si="29"/>
        <v/>
      </c>
      <c r="H265" s="154" t="str">
        <f t="shared" si="31"/>
        <v/>
      </c>
      <c r="I265" s="272" t="str">
        <f t="shared" si="32"/>
        <v/>
      </c>
      <c r="J265" s="284" t="str">
        <f t="shared" si="33"/>
        <v/>
      </c>
    </row>
    <row r="266" spans="2:10" x14ac:dyDescent="0.35">
      <c r="B266" s="128"/>
      <c r="C266" s="159"/>
      <c r="D266" s="303" t="str" cm="1">
        <f t="array" aca="1" ref="D266" ca="1">IFERROR(INDEX(skuAnker,MATCH(B266,descrizioneArtAnker,0)),"")</f>
        <v/>
      </c>
      <c r="E266" s="307" t="str">
        <f t="shared" si="28"/>
        <v/>
      </c>
      <c r="F266" s="311" t="str">
        <f t="shared" si="30"/>
        <v/>
      </c>
      <c r="G266" s="288" t="str">
        <f t="shared" si="29"/>
        <v/>
      </c>
      <c r="H266" s="154" t="str">
        <f t="shared" si="31"/>
        <v/>
      </c>
      <c r="I266" s="272" t="str">
        <f t="shared" si="32"/>
        <v/>
      </c>
      <c r="J266" s="284" t="str">
        <f t="shared" si="33"/>
        <v/>
      </c>
    </row>
    <row r="267" spans="2:10" x14ac:dyDescent="0.35">
      <c r="B267" s="128"/>
      <c r="C267" s="159"/>
      <c r="D267" s="303" t="str" cm="1">
        <f t="array" aca="1" ref="D267" ca="1">IFERROR(INDEX(skuAnker,MATCH(B267,descrizioneArtAnker,0)),"")</f>
        <v/>
      </c>
      <c r="E267" s="307" t="str">
        <f t="shared" si="28"/>
        <v/>
      </c>
      <c r="F267" s="311" t="str">
        <f t="shared" si="30"/>
        <v/>
      </c>
      <c r="G267" s="288" t="str">
        <f t="shared" si="29"/>
        <v/>
      </c>
      <c r="H267" s="154" t="str">
        <f t="shared" si="31"/>
        <v/>
      </c>
      <c r="I267" s="272" t="str">
        <f t="shared" si="32"/>
        <v/>
      </c>
      <c r="J267" s="284" t="str">
        <f t="shared" si="33"/>
        <v/>
      </c>
    </row>
    <row r="268" spans="2:10" x14ac:dyDescent="0.35">
      <c r="B268" s="128"/>
      <c r="C268" s="159"/>
      <c r="D268" s="303" t="str" cm="1">
        <f t="array" aca="1" ref="D268" ca="1">IFERROR(INDEX(skuAnker,MATCH(B268,descrizioneArtAnker,0)),"")</f>
        <v/>
      </c>
      <c r="E268" s="307" t="str">
        <f t="shared" si="28"/>
        <v/>
      </c>
      <c r="F268" s="311" t="str">
        <f t="shared" si="30"/>
        <v/>
      </c>
      <c r="G268" s="288" t="str">
        <f t="shared" si="29"/>
        <v/>
      </c>
      <c r="H268" s="154" t="str">
        <f t="shared" si="31"/>
        <v/>
      </c>
      <c r="I268" s="272" t="str">
        <f t="shared" si="32"/>
        <v/>
      </c>
      <c r="J268" s="284" t="str">
        <f t="shared" si="33"/>
        <v/>
      </c>
    </row>
    <row r="269" spans="2:10" x14ac:dyDescent="0.35">
      <c r="B269" s="128"/>
      <c r="C269" s="159"/>
      <c r="D269" s="303" t="str" cm="1">
        <f t="array" aca="1" ref="D269" ca="1">IFERROR(INDEX(skuAnker,MATCH(B269,descrizioneArtAnker,0)),"")</f>
        <v/>
      </c>
      <c r="E269" s="307" t="str">
        <f t="shared" si="28"/>
        <v/>
      </c>
      <c r="F269" s="311" t="str">
        <f t="shared" si="30"/>
        <v/>
      </c>
      <c r="G269" s="288" t="str">
        <f t="shared" si="29"/>
        <v/>
      </c>
      <c r="H269" s="154" t="str">
        <f t="shared" si="31"/>
        <v/>
      </c>
      <c r="I269" s="272" t="str">
        <f t="shared" si="32"/>
        <v/>
      </c>
      <c r="J269" s="284" t="str">
        <f t="shared" si="33"/>
        <v/>
      </c>
    </row>
    <row r="270" spans="2:10" x14ac:dyDescent="0.35">
      <c r="B270" s="128"/>
      <c r="C270" s="159"/>
      <c r="D270" s="303" t="str" cm="1">
        <f t="array" aca="1" ref="D270" ca="1">IFERROR(INDEX(skuAnker,MATCH(B270,descrizioneArtAnker,0)),"")</f>
        <v/>
      </c>
      <c r="E270" s="307" t="str">
        <f t="shared" si="28"/>
        <v/>
      </c>
      <c r="F270" s="311" t="str">
        <f t="shared" si="30"/>
        <v/>
      </c>
      <c r="G270" s="288" t="str">
        <f t="shared" si="29"/>
        <v/>
      </c>
      <c r="H270" s="154" t="str">
        <f t="shared" si="31"/>
        <v/>
      </c>
      <c r="I270" s="272" t="str">
        <f t="shared" si="32"/>
        <v/>
      </c>
      <c r="J270" s="284" t="str">
        <f t="shared" si="33"/>
        <v/>
      </c>
    </row>
    <row r="271" spans="2:10" x14ac:dyDescent="0.35">
      <c r="B271" s="128"/>
      <c r="C271" s="159"/>
      <c r="D271" s="303" t="str" cm="1">
        <f t="array" aca="1" ref="D271" ca="1">IFERROR(INDEX(skuAnker,MATCH(B271,descrizioneArtAnker,0)),"")</f>
        <v/>
      </c>
      <c r="E271" s="307" t="str">
        <f t="shared" si="28"/>
        <v/>
      </c>
      <c r="F271" s="311" t="str">
        <f t="shared" si="30"/>
        <v/>
      </c>
      <c r="G271" s="288" t="str">
        <f t="shared" si="29"/>
        <v/>
      </c>
      <c r="H271" s="154" t="str">
        <f t="shared" si="31"/>
        <v/>
      </c>
      <c r="I271" s="272" t="str">
        <f t="shared" si="32"/>
        <v/>
      </c>
      <c r="J271" s="284" t="str">
        <f t="shared" si="33"/>
        <v/>
      </c>
    </row>
    <row r="272" spans="2:10" x14ac:dyDescent="0.35">
      <c r="B272" s="128"/>
      <c r="C272" s="159"/>
      <c r="D272" s="303" t="str" cm="1">
        <f t="array" aca="1" ref="D272" ca="1">IFERROR(INDEX(skuAnker,MATCH(B272,descrizioneArtAnker,0)),"")</f>
        <v/>
      </c>
      <c r="E272" s="307" t="str">
        <f t="shared" si="28"/>
        <v/>
      </c>
      <c r="F272" s="311" t="str">
        <f t="shared" si="30"/>
        <v/>
      </c>
      <c r="G272" s="288" t="str">
        <f t="shared" si="29"/>
        <v/>
      </c>
      <c r="H272" s="154" t="str">
        <f t="shared" si="31"/>
        <v/>
      </c>
      <c r="I272" s="272" t="str">
        <f t="shared" si="32"/>
        <v/>
      </c>
      <c r="J272" s="284" t="str">
        <f t="shared" si="33"/>
        <v/>
      </c>
    </row>
    <row r="273" spans="2:10" x14ac:dyDescent="0.35">
      <c r="B273" s="128"/>
      <c r="C273" s="159"/>
      <c r="D273" s="303" t="str" cm="1">
        <f t="array" aca="1" ref="D273" ca="1">IFERROR(INDEX(skuAnker,MATCH(B273,descrizioneArtAnker,0)),"")</f>
        <v/>
      </c>
      <c r="E273" s="307" t="str">
        <f t="shared" si="28"/>
        <v/>
      </c>
      <c r="F273" s="311" t="str">
        <f t="shared" si="30"/>
        <v/>
      </c>
      <c r="G273" s="288" t="str">
        <f t="shared" si="29"/>
        <v/>
      </c>
      <c r="H273" s="154" t="str">
        <f t="shared" si="31"/>
        <v/>
      </c>
      <c r="I273" s="272" t="str">
        <f t="shared" si="32"/>
        <v/>
      </c>
      <c r="J273" s="284" t="str">
        <f t="shared" si="33"/>
        <v/>
      </c>
    </row>
    <row r="274" spans="2:10" x14ac:dyDescent="0.35">
      <c r="B274" s="128"/>
      <c r="C274" s="159"/>
      <c r="D274" s="303" t="str" cm="1">
        <f t="array" aca="1" ref="D274" ca="1">IFERROR(INDEX(skuAnker,MATCH(B274,descrizioneArtAnker,0)),"")</f>
        <v/>
      </c>
      <c r="E274" s="307" t="str">
        <f t="shared" si="28"/>
        <v/>
      </c>
      <c r="F274" s="311" t="str">
        <f t="shared" si="30"/>
        <v/>
      </c>
      <c r="G274" s="288" t="str">
        <f t="shared" si="29"/>
        <v/>
      </c>
      <c r="H274" s="154" t="str">
        <f t="shared" si="31"/>
        <v/>
      </c>
      <c r="I274" s="272" t="str">
        <f t="shared" si="32"/>
        <v/>
      </c>
      <c r="J274" s="284" t="str">
        <f t="shared" si="33"/>
        <v/>
      </c>
    </row>
    <row r="275" spans="2:10" x14ac:dyDescent="0.35">
      <c r="B275" s="128"/>
      <c r="C275" s="159"/>
      <c r="D275" s="303" t="str" cm="1">
        <f t="array" aca="1" ref="D275" ca="1">IFERROR(INDEX(skuAnker,MATCH(B275,descrizioneArtAnker,0)),"")</f>
        <v/>
      </c>
      <c r="E275" s="307" t="str">
        <f t="shared" si="28"/>
        <v/>
      </c>
      <c r="F275" s="311" t="str">
        <f t="shared" si="30"/>
        <v/>
      </c>
      <c r="G275" s="288" t="str">
        <f t="shared" si="29"/>
        <v/>
      </c>
      <c r="H275" s="154" t="str">
        <f t="shared" si="31"/>
        <v/>
      </c>
      <c r="I275" s="272" t="str">
        <f t="shared" si="32"/>
        <v/>
      </c>
      <c r="J275" s="284" t="str">
        <f t="shared" si="33"/>
        <v/>
      </c>
    </row>
    <row r="276" spans="2:10" x14ac:dyDescent="0.35">
      <c r="B276" s="128"/>
      <c r="C276" s="159"/>
      <c r="D276" s="303" t="str" cm="1">
        <f t="array" aca="1" ref="D276" ca="1">IFERROR(INDEX(skuAnker,MATCH(B276,descrizioneArtAnker,0)),"")</f>
        <v/>
      </c>
      <c r="E276" s="307" t="str">
        <f t="shared" si="28"/>
        <v/>
      </c>
      <c r="F276" s="311" t="str">
        <f t="shared" si="30"/>
        <v/>
      </c>
      <c r="G276" s="288" t="str">
        <f t="shared" si="29"/>
        <v/>
      </c>
      <c r="H276" s="154" t="str">
        <f t="shared" si="31"/>
        <v/>
      </c>
      <c r="I276" s="272" t="str">
        <f t="shared" si="32"/>
        <v/>
      </c>
      <c r="J276" s="284" t="str">
        <f t="shared" si="33"/>
        <v/>
      </c>
    </row>
    <row r="277" spans="2:10" x14ac:dyDescent="0.35">
      <c r="B277" s="128"/>
      <c r="C277" s="159"/>
      <c r="D277" s="303" t="str" cm="1">
        <f t="array" aca="1" ref="D277" ca="1">IFERROR(INDEX(skuAnker,MATCH(B277,descrizioneArtAnker,0)),"")</f>
        <v/>
      </c>
      <c r="E277" s="307" t="str">
        <f t="shared" si="28"/>
        <v/>
      </c>
      <c r="F277" s="311" t="str">
        <f t="shared" si="30"/>
        <v/>
      </c>
      <c r="G277" s="288" t="str">
        <f t="shared" si="29"/>
        <v/>
      </c>
      <c r="H277" s="154" t="str">
        <f t="shared" si="31"/>
        <v/>
      </c>
      <c r="I277" s="272" t="str">
        <f t="shared" si="32"/>
        <v/>
      </c>
      <c r="J277" s="284" t="str">
        <f t="shared" si="33"/>
        <v/>
      </c>
    </row>
    <row r="278" spans="2:10" x14ac:dyDescent="0.35">
      <c r="B278" s="128"/>
      <c r="C278" s="159"/>
      <c r="D278" s="303" t="str" cm="1">
        <f t="array" aca="1" ref="D278" ca="1">IFERROR(INDEX(skuAnker,MATCH(B278,descrizioneArtAnker,0)),"")</f>
        <v/>
      </c>
      <c r="E278" s="307" t="str">
        <f t="shared" si="28"/>
        <v/>
      </c>
      <c r="F278" s="311" t="str">
        <f t="shared" si="30"/>
        <v/>
      </c>
      <c r="G278" s="288" t="str">
        <f t="shared" si="29"/>
        <v/>
      </c>
      <c r="H278" s="154" t="str">
        <f t="shared" si="31"/>
        <v/>
      </c>
      <c r="I278" s="272" t="str">
        <f t="shared" si="32"/>
        <v/>
      </c>
      <c r="J278" s="284" t="str">
        <f t="shared" si="33"/>
        <v/>
      </c>
    </row>
    <row r="279" spans="2:10" x14ac:dyDescent="0.35">
      <c r="B279" s="128"/>
      <c r="C279" s="159"/>
      <c r="D279" s="303" t="str" cm="1">
        <f t="array" aca="1" ref="D279" ca="1">IFERROR(INDEX(skuAnker,MATCH(B279,descrizioneArtAnker,0)),"")</f>
        <v/>
      </c>
      <c r="E279" s="307" t="str">
        <f t="shared" si="28"/>
        <v/>
      </c>
      <c r="F279" s="311" t="str">
        <f t="shared" si="30"/>
        <v/>
      </c>
      <c r="G279" s="288" t="str">
        <f t="shared" si="29"/>
        <v/>
      </c>
      <c r="H279" s="154" t="str">
        <f t="shared" si="31"/>
        <v/>
      </c>
      <c r="I279" s="272" t="str">
        <f t="shared" si="32"/>
        <v/>
      </c>
      <c r="J279" s="284" t="str">
        <f t="shared" si="33"/>
        <v/>
      </c>
    </row>
    <row r="280" spans="2:10" x14ac:dyDescent="0.35">
      <c r="B280" s="128"/>
      <c r="C280" s="159"/>
      <c r="D280" s="303" t="str" cm="1">
        <f t="array" aca="1" ref="D280" ca="1">IFERROR(INDEX(skuAnker,MATCH(B280,descrizioneArtAnker,0)),"")</f>
        <v/>
      </c>
      <c r="E280" s="307" t="str">
        <f t="shared" si="28"/>
        <v/>
      </c>
      <c r="F280" s="311" t="str">
        <f t="shared" si="30"/>
        <v/>
      </c>
      <c r="G280" s="288" t="str">
        <f t="shared" si="29"/>
        <v/>
      </c>
      <c r="H280" s="154" t="str">
        <f t="shared" si="31"/>
        <v/>
      </c>
      <c r="I280" s="272" t="str">
        <f t="shared" si="32"/>
        <v/>
      </c>
      <c r="J280" s="284" t="str">
        <f t="shared" si="33"/>
        <v/>
      </c>
    </row>
    <row r="281" spans="2:10" x14ac:dyDescent="0.35">
      <c r="B281" s="128"/>
      <c r="C281" s="159"/>
      <c r="D281" s="303" t="str" cm="1">
        <f t="array" aca="1" ref="D281" ca="1">IFERROR(INDEX(skuAnker,MATCH(B281,descrizioneArtAnker,0)),"")</f>
        <v/>
      </c>
      <c r="E281" s="307" t="str">
        <f t="shared" si="28"/>
        <v/>
      </c>
      <c r="F281" s="311" t="str">
        <f t="shared" si="30"/>
        <v/>
      </c>
      <c r="G281" s="288" t="str">
        <f t="shared" si="29"/>
        <v/>
      </c>
      <c r="H281" s="154" t="str">
        <f t="shared" si="31"/>
        <v/>
      </c>
      <c r="I281" s="272" t="str">
        <f t="shared" si="32"/>
        <v/>
      </c>
      <c r="J281" s="284" t="str">
        <f t="shared" si="33"/>
        <v/>
      </c>
    </row>
    <row r="282" spans="2:10" x14ac:dyDescent="0.35">
      <c r="B282" s="128"/>
      <c r="C282" s="159"/>
      <c r="D282" s="303" t="str" cm="1">
        <f t="array" aca="1" ref="D282" ca="1">IFERROR(INDEX(skuAnker,MATCH(B282,descrizioneArtAnker,0)),"")</f>
        <v/>
      </c>
      <c r="E282" s="307" t="str">
        <f t="shared" si="28"/>
        <v/>
      </c>
      <c r="F282" s="311" t="str">
        <f t="shared" si="30"/>
        <v/>
      </c>
      <c r="G282" s="288" t="str">
        <f t="shared" si="29"/>
        <v/>
      </c>
      <c r="H282" s="154" t="str">
        <f t="shared" si="31"/>
        <v/>
      </c>
      <c r="I282" s="272" t="str">
        <f t="shared" si="32"/>
        <v/>
      </c>
      <c r="J282" s="284" t="str">
        <f t="shared" si="33"/>
        <v/>
      </c>
    </row>
    <row r="283" spans="2:10" x14ac:dyDescent="0.35">
      <c r="B283" s="128"/>
      <c r="C283" s="159"/>
      <c r="D283" s="303" t="str" cm="1">
        <f t="array" aca="1" ref="D283" ca="1">IFERROR(INDEX(skuAnker,MATCH(B283,descrizioneArtAnker,0)),"")</f>
        <v/>
      </c>
      <c r="E283" s="307" t="str">
        <f t="shared" si="28"/>
        <v/>
      </c>
      <c r="F283" s="311" t="str">
        <f t="shared" si="30"/>
        <v/>
      </c>
      <c r="G283" s="288" t="str">
        <f t="shared" si="29"/>
        <v/>
      </c>
      <c r="H283" s="154" t="str">
        <f t="shared" si="31"/>
        <v/>
      </c>
      <c r="I283" s="272" t="str">
        <f t="shared" si="32"/>
        <v/>
      </c>
      <c r="J283" s="284" t="str">
        <f t="shared" si="33"/>
        <v/>
      </c>
    </row>
    <row r="284" spans="2:10" x14ac:dyDescent="0.35">
      <c r="B284" s="128"/>
      <c r="C284" s="159"/>
      <c r="D284" s="303" t="str" cm="1">
        <f t="array" aca="1" ref="D284" ca="1">IFERROR(INDEX(skuAnker,MATCH(B284,descrizioneArtAnker,0)),"")</f>
        <v/>
      </c>
      <c r="E284" s="307" t="str">
        <f t="shared" si="28"/>
        <v/>
      </c>
      <c r="F284" s="311" t="str">
        <f t="shared" si="30"/>
        <v/>
      </c>
      <c r="G284" s="288" t="str">
        <f t="shared" si="29"/>
        <v/>
      </c>
      <c r="H284" s="154" t="str">
        <f t="shared" si="31"/>
        <v/>
      </c>
      <c r="I284" s="272" t="str">
        <f t="shared" si="32"/>
        <v/>
      </c>
      <c r="J284" s="284" t="str">
        <f t="shared" si="33"/>
        <v/>
      </c>
    </row>
    <row r="285" spans="2:10" x14ac:dyDescent="0.35">
      <c r="B285" s="128"/>
      <c r="C285" s="159"/>
      <c r="D285" s="303" t="str" cm="1">
        <f t="array" aca="1" ref="D285" ca="1">IFERROR(INDEX(skuAnker,MATCH(B285,descrizioneArtAnker,0)),"")</f>
        <v/>
      </c>
      <c r="E285" s="307" t="str">
        <f t="shared" si="28"/>
        <v/>
      </c>
      <c r="F285" s="311" t="str">
        <f t="shared" si="30"/>
        <v/>
      </c>
      <c r="G285" s="288" t="str">
        <f t="shared" si="29"/>
        <v/>
      </c>
      <c r="H285" s="154" t="str">
        <f t="shared" si="31"/>
        <v/>
      </c>
      <c r="I285" s="272" t="str">
        <f t="shared" si="32"/>
        <v/>
      </c>
      <c r="J285" s="284" t="str">
        <f t="shared" si="33"/>
        <v/>
      </c>
    </row>
    <row r="286" spans="2:10" x14ac:dyDescent="0.35">
      <c r="B286" s="128"/>
      <c r="C286" s="159"/>
      <c r="D286" s="303" t="str" cm="1">
        <f t="array" aca="1" ref="D286" ca="1">IFERROR(INDEX(skuAnker,MATCH(B286,descrizioneArtAnker,0)),"")</f>
        <v/>
      </c>
      <c r="E286" s="307" t="str">
        <f t="shared" si="28"/>
        <v/>
      </c>
      <c r="F286" s="311" t="str">
        <f t="shared" si="30"/>
        <v/>
      </c>
      <c r="G286" s="288" t="str">
        <f t="shared" si="29"/>
        <v/>
      </c>
      <c r="H286" s="154" t="str">
        <f t="shared" si="31"/>
        <v/>
      </c>
      <c r="I286" s="272" t="str">
        <f t="shared" si="32"/>
        <v/>
      </c>
      <c r="J286" s="284" t="str">
        <f t="shared" si="33"/>
        <v/>
      </c>
    </row>
    <row r="287" spans="2:10" x14ac:dyDescent="0.35">
      <c r="B287" s="128"/>
      <c r="C287" s="159"/>
      <c r="D287" s="303" t="str" cm="1">
        <f t="array" aca="1" ref="D287" ca="1">IFERROR(INDEX(skuAnker,MATCH(B287,descrizioneArtAnker,0)),"")</f>
        <v/>
      </c>
      <c r="E287" s="307" t="str">
        <f t="shared" si="28"/>
        <v/>
      </c>
      <c r="F287" s="311" t="str">
        <f t="shared" si="30"/>
        <v/>
      </c>
      <c r="G287" s="288" t="str">
        <f t="shared" si="29"/>
        <v/>
      </c>
      <c r="H287" s="154" t="str">
        <f t="shared" si="31"/>
        <v/>
      </c>
      <c r="I287" s="272" t="str">
        <f t="shared" si="32"/>
        <v/>
      </c>
      <c r="J287" s="284" t="str">
        <f t="shared" si="33"/>
        <v/>
      </c>
    </row>
    <row r="288" spans="2:10" x14ac:dyDescent="0.35">
      <c r="B288" s="128"/>
      <c r="C288" s="159"/>
      <c r="D288" s="303" t="str" cm="1">
        <f t="array" aca="1" ref="D288" ca="1">IFERROR(INDEX(skuAnker,MATCH(B288,descrizioneArtAnker,0)),"")</f>
        <v/>
      </c>
      <c r="E288" s="307" t="str">
        <f t="shared" si="28"/>
        <v/>
      </c>
      <c r="F288" s="311" t="str">
        <f t="shared" si="30"/>
        <v/>
      </c>
      <c r="G288" s="288" t="str">
        <f t="shared" si="29"/>
        <v/>
      </c>
      <c r="H288" s="154" t="str">
        <f t="shared" si="31"/>
        <v/>
      </c>
      <c r="I288" s="272" t="str">
        <f t="shared" si="32"/>
        <v/>
      </c>
      <c r="J288" s="284" t="str">
        <f t="shared" si="33"/>
        <v/>
      </c>
    </row>
    <row r="289" spans="2:10" x14ac:dyDescent="0.35">
      <c r="B289" s="128"/>
      <c r="C289" s="159"/>
      <c r="D289" s="303" t="str" cm="1">
        <f t="array" aca="1" ref="D289" ca="1">IFERROR(INDEX(skuAnker,MATCH(B289,descrizioneArtAnker,0)),"")</f>
        <v/>
      </c>
      <c r="E289" s="307" t="str">
        <f t="shared" si="28"/>
        <v/>
      </c>
      <c r="F289" s="311" t="str">
        <f t="shared" si="30"/>
        <v/>
      </c>
      <c r="G289" s="288" t="str">
        <f t="shared" si="29"/>
        <v/>
      </c>
      <c r="H289" s="154" t="str">
        <f t="shared" si="31"/>
        <v/>
      </c>
      <c r="I289" s="272" t="str">
        <f t="shared" si="32"/>
        <v/>
      </c>
      <c r="J289" s="284" t="str">
        <f t="shared" si="33"/>
        <v/>
      </c>
    </row>
    <row r="290" spans="2:10" x14ac:dyDescent="0.35">
      <c r="B290" s="128"/>
      <c r="C290" s="159"/>
      <c r="D290" s="303" t="str" cm="1">
        <f t="array" aca="1" ref="D290" ca="1">IFERROR(INDEX(skuAnker,MATCH(B290,descrizioneArtAnker,0)),"")</f>
        <v/>
      </c>
      <c r="E290" s="307" t="str">
        <f t="shared" si="28"/>
        <v/>
      </c>
      <c r="F290" s="311" t="str">
        <f t="shared" si="30"/>
        <v/>
      </c>
      <c r="G290" s="288" t="str">
        <f t="shared" si="29"/>
        <v/>
      </c>
      <c r="H290" s="154" t="str">
        <f t="shared" si="31"/>
        <v/>
      </c>
      <c r="I290" s="272" t="str">
        <f t="shared" si="32"/>
        <v/>
      </c>
      <c r="J290" s="284" t="str">
        <f t="shared" si="33"/>
        <v/>
      </c>
    </row>
    <row r="291" spans="2:10" x14ac:dyDescent="0.35">
      <c r="B291" s="128"/>
      <c r="C291" s="159"/>
      <c r="D291" s="303" t="str" cm="1">
        <f t="array" aca="1" ref="D291" ca="1">IFERROR(INDEX(skuAnker,MATCH(B291,descrizioneArtAnker,0)),"")</f>
        <v/>
      </c>
      <c r="E291" s="307" t="str">
        <f t="shared" si="28"/>
        <v/>
      </c>
      <c r="F291" s="311" t="str">
        <f t="shared" si="30"/>
        <v/>
      </c>
      <c r="G291" s="288" t="str">
        <f t="shared" si="29"/>
        <v/>
      </c>
      <c r="H291" s="154" t="str">
        <f t="shared" si="31"/>
        <v/>
      </c>
      <c r="I291" s="272" t="str">
        <f t="shared" si="32"/>
        <v/>
      </c>
      <c r="J291" s="284" t="str">
        <f t="shared" si="33"/>
        <v/>
      </c>
    </row>
    <row r="292" spans="2:10" x14ac:dyDescent="0.35">
      <c r="B292" s="128"/>
      <c r="C292" s="159"/>
      <c r="D292" s="303" t="str" cm="1">
        <f t="array" aca="1" ref="D292" ca="1">IFERROR(INDEX(skuAnker,MATCH(B292,descrizioneArtAnker,0)),"")</f>
        <v/>
      </c>
      <c r="E292" s="307" t="str">
        <f t="shared" si="28"/>
        <v/>
      </c>
      <c r="F292" s="311" t="str">
        <f t="shared" si="30"/>
        <v/>
      </c>
      <c r="G292" s="288" t="str">
        <f t="shared" si="29"/>
        <v/>
      </c>
      <c r="H292" s="154" t="str">
        <f t="shared" si="31"/>
        <v/>
      </c>
      <c r="I292" s="272" t="str">
        <f t="shared" si="32"/>
        <v/>
      </c>
      <c r="J292" s="284" t="str">
        <f t="shared" si="33"/>
        <v/>
      </c>
    </row>
    <row r="293" spans="2:10" x14ac:dyDescent="0.35">
      <c r="B293" s="128"/>
      <c r="C293" s="159"/>
      <c r="D293" s="303" t="str" cm="1">
        <f t="array" aca="1" ref="D293" ca="1">IFERROR(INDEX(skuAnker,MATCH(B293,descrizioneArtAnker,0)),"")</f>
        <v/>
      </c>
      <c r="E293" s="307" t="str">
        <f t="shared" si="28"/>
        <v/>
      </c>
      <c r="F293" s="311" t="str">
        <f t="shared" si="30"/>
        <v/>
      </c>
      <c r="G293" s="288" t="str">
        <f t="shared" si="29"/>
        <v/>
      </c>
      <c r="H293" s="154" t="str">
        <f t="shared" si="31"/>
        <v/>
      </c>
      <c r="I293" s="272" t="str">
        <f t="shared" si="32"/>
        <v/>
      </c>
      <c r="J293" s="284" t="str">
        <f t="shared" si="33"/>
        <v/>
      </c>
    </row>
    <row r="294" spans="2:10" x14ac:dyDescent="0.35">
      <c r="B294" s="128"/>
      <c r="C294" s="159"/>
      <c r="D294" s="303" t="str" cm="1">
        <f t="array" aca="1" ref="D294" ca="1">IFERROR(INDEX(skuAnker,MATCH(B294,descrizioneArtAnker,0)),"")</f>
        <v/>
      </c>
      <c r="E294" s="307" t="str">
        <f t="shared" si="28"/>
        <v/>
      </c>
      <c r="F294" s="311" t="str">
        <f t="shared" si="30"/>
        <v/>
      </c>
      <c r="G294" s="288" t="str">
        <f t="shared" si="29"/>
        <v/>
      </c>
      <c r="H294" s="154" t="str">
        <f t="shared" si="31"/>
        <v/>
      </c>
      <c r="I294" s="272" t="str">
        <f t="shared" si="32"/>
        <v/>
      </c>
      <c r="J294" s="284" t="str">
        <f t="shared" si="33"/>
        <v/>
      </c>
    </row>
    <row r="295" spans="2:10" x14ac:dyDescent="0.35">
      <c r="B295" s="128"/>
      <c r="C295" s="159"/>
      <c r="D295" s="303" t="str" cm="1">
        <f t="array" aca="1" ref="D295" ca="1">IFERROR(INDEX(skuAnker,MATCH(B295,descrizioneArtAnker,0)),"")</f>
        <v/>
      </c>
      <c r="E295" s="307" t="str">
        <f t="shared" si="28"/>
        <v/>
      </c>
      <c r="F295" s="311" t="str">
        <f t="shared" si="30"/>
        <v/>
      </c>
      <c r="G295" s="288" t="str">
        <f t="shared" si="29"/>
        <v/>
      </c>
      <c r="H295" s="154" t="str">
        <f t="shared" si="31"/>
        <v/>
      </c>
      <c r="I295" s="272" t="str">
        <f t="shared" si="32"/>
        <v/>
      </c>
      <c r="J295" s="284" t="str">
        <f t="shared" si="33"/>
        <v/>
      </c>
    </row>
    <row r="296" spans="2:10" x14ac:dyDescent="0.35">
      <c r="B296" s="128"/>
      <c r="C296" s="159"/>
      <c r="D296" s="303" t="str" cm="1">
        <f t="array" aca="1" ref="D296" ca="1">IFERROR(INDEX(skuAnker,MATCH(B296,descrizioneArtAnker,0)),"")</f>
        <v/>
      </c>
      <c r="E296" s="307" t="str">
        <f t="shared" si="28"/>
        <v/>
      </c>
      <c r="F296" s="311" t="str">
        <f t="shared" si="30"/>
        <v/>
      </c>
      <c r="G296" s="288" t="str">
        <f t="shared" si="29"/>
        <v/>
      </c>
      <c r="H296" s="154" t="str">
        <f t="shared" si="31"/>
        <v/>
      </c>
      <c r="I296" s="272" t="str">
        <f t="shared" si="32"/>
        <v/>
      </c>
      <c r="J296" s="284" t="str">
        <f t="shared" si="33"/>
        <v/>
      </c>
    </row>
    <row r="297" spans="2:10" x14ac:dyDescent="0.35">
      <c r="B297" s="128"/>
      <c r="C297" s="159"/>
      <c r="D297" s="303" t="str" cm="1">
        <f t="array" aca="1" ref="D297" ca="1">IFERROR(INDEX(skuAnker,MATCH(B297,descrizioneArtAnker,0)),"")</f>
        <v/>
      </c>
      <c r="E297" s="307" t="str">
        <f t="shared" si="28"/>
        <v/>
      </c>
      <c r="F297" s="311" t="str">
        <f t="shared" si="30"/>
        <v/>
      </c>
      <c r="G297" s="288" t="str">
        <f t="shared" si="29"/>
        <v/>
      </c>
      <c r="H297" s="154" t="str">
        <f t="shared" si="31"/>
        <v/>
      </c>
      <c r="I297" s="272" t="str">
        <f t="shared" si="32"/>
        <v/>
      </c>
      <c r="J297" s="284" t="str">
        <f t="shared" si="33"/>
        <v/>
      </c>
    </row>
    <row r="298" spans="2:10" x14ac:dyDescent="0.35">
      <c r="B298" s="128"/>
      <c r="C298" s="159"/>
      <c r="D298" s="303" t="str" cm="1">
        <f t="array" aca="1" ref="D298" ca="1">IFERROR(INDEX(skuAnker,MATCH(B298,descrizioneArtAnker,0)),"")</f>
        <v/>
      </c>
      <c r="E298" s="307" t="str">
        <f t="shared" si="28"/>
        <v/>
      </c>
      <c r="F298" s="311" t="str">
        <f t="shared" si="30"/>
        <v/>
      </c>
      <c r="G298" s="288" t="str">
        <f t="shared" si="29"/>
        <v/>
      </c>
      <c r="H298" s="154" t="str">
        <f t="shared" si="31"/>
        <v/>
      </c>
      <c r="I298" s="272" t="str">
        <f t="shared" si="32"/>
        <v/>
      </c>
      <c r="J298" s="284" t="str">
        <f t="shared" si="33"/>
        <v/>
      </c>
    </row>
    <row r="299" spans="2:10" x14ac:dyDescent="0.35">
      <c r="B299" s="128"/>
      <c r="C299" s="159"/>
      <c r="D299" s="303" t="str" cm="1">
        <f t="array" aca="1" ref="D299" ca="1">IFERROR(INDEX(skuAnker,MATCH(B299,descrizioneArtAnker,0)),"")</f>
        <v/>
      </c>
      <c r="E299" s="307" t="str">
        <f t="shared" si="28"/>
        <v/>
      </c>
      <c r="F299" s="311" t="str">
        <f t="shared" si="30"/>
        <v/>
      </c>
      <c r="G299" s="288" t="str">
        <f t="shared" si="29"/>
        <v/>
      </c>
      <c r="H299" s="154" t="str">
        <f t="shared" si="31"/>
        <v/>
      </c>
      <c r="I299" s="272" t="str">
        <f t="shared" si="32"/>
        <v/>
      </c>
      <c r="J299" s="284" t="str">
        <f t="shared" si="33"/>
        <v/>
      </c>
    </row>
    <row r="300" spans="2:10" x14ac:dyDescent="0.35">
      <c r="B300" s="128"/>
      <c r="C300" s="159"/>
      <c r="D300" s="303" t="str" cm="1">
        <f t="array" aca="1" ref="D300" ca="1">IFERROR(INDEX(skuAnker,MATCH(B300,descrizioneArtAnker,0)),"")</f>
        <v/>
      </c>
      <c r="E300" s="307" t="str">
        <f t="shared" si="28"/>
        <v/>
      </c>
      <c r="F300" s="311" t="str">
        <f t="shared" si="30"/>
        <v/>
      </c>
      <c r="G300" s="288" t="str">
        <f t="shared" si="29"/>
        <v/>
      </c>
      <c r="H300" s="154" t="str">
        <f t="shared" si="31"/>
        <v/>
      </c>
      <c r="I300" s="272" t="str">
        <f t="shared" si="32"/>
        <v/>
      </c>
      <c r="J300" s="284" t="str">
        <f t="shared" si="33"/>
        <v/>
      </c>
    </row>
    <row r="301" spans="2:10" x14ac:dyDescent="0.35">
      <c r="B301" s="128"/>
      <c r="C301" s="159"/>
      <c r="D301" s="303" t="str" cm="1">
        <f t="array" aca="1" ref="D301" ca="1">IFERROR(INDEX(skuAnker,MATCH(B301,descrizioneArtAnker,0)),"")</f>
        <v/>
      </c>
      <c r="E301" s="307" t="str">
        <f t="shared" si="28"/>
        <v/>
      </c>
      <c r="F301" s="311" t="str">
        <f t="shared" si="30"/>
        <v/>
      </c>
      <c r="G301" s="288" t="str">
        <f t="shared" si="29"/>
        <v/>
      </c>
      <c r="H301" s="154" t="str">
        <f t="shared" si="31"/>
        <v/>
      </c>
      <c r="I301" s="272" t="str">
        <f t="shared" si="32"/>
        <v/>
      </c>
      <c r="J301" s="284" t="str">
        <f t="shared" si="33"/>
        <v/>
      </c>
    </row>
    <row r="302" spans="2:10" x14ac:dyDescent="0.35">
      <c r="B302" s="128"/>
      <c r="C302" s="159"/>
      <c r="D302" s="303" t="str" cm="1">
        <f t="array" aca="1" ref="D302" ca="1">IFERROR(INDEX(skuAnker,MATCH(B302,descrizioneArtAnker,0)),"")</f>
        <v/>
      </c>
      <c r="E302" s="307" t="str">
        <f t="shared" si="28"/>
        <v/>
      </c>
      <c r="F302" s="311" t="str">
        <f t="shared" si="30"/>
        <v/>
      </c>
      <c r="G302" s="288" t="str">
        <f t="shared" si="29"/>
        <v/>
      </c>
      <c r="H302" s="154" t="str">
        <f t="shared" si="31"/>
        <v/>
      </c>
      <c r="I302" s="272" t="str">
        <f t="shared" si="32"/>
        <v/>
      </c>
      <c r="J302" s="284" t="str">
        <f t="shared" si="33"/>
        <v/>
      </c>
    </row>
    <row r="303" spans="2:10" x14ac:dyDescent="0.35">
      <c r="B303" s="128"/>
      <c r="C303" s="159"/>
      <c r="D303" s="303" t="str" cm="1">
        <f t="array" aca="1" ref="D303" ca="1">IFERROR(INDEX(skuAnker,MATCH(B303,descrizioneArtAnker,0)),"")</f>
        <v/>
      </c>
      <c r="E303" s="307" t="str">
        <f t="shared" si="28"/>
        <v/>
      </c>
      <c r="F303" s="311" t="str">
        <f t="shared" si="30"/>
        <v/>
      </c>
      <c r="G303" s="288" t="str">
        <f t="shared" si="29"/>
        <v/>
      </c>
      <c r="H303" s="154" t="str">
        <f t="shared" si="31"/>
        <v/>
      </c>
      <c r="I303" s="272" t="str">
        <f t="shared" si="32"/>
        <v/>
      </c>
      <c r="J303" s="284" t="str">
        <f t="shared" si="33"/>
        <v/>
      </c>
    </row>
    <row r="304" spans="2:10" x14ac:dyDescent="0.35">
      <c r="B304" s="128"/>
      <c r="C304" s="159"/>
      <c r="D304" s="303" t="str" cm="1">
        <f t="array" aca="1" ref="D304" ca="1">IFERROR(INDEX(skuAnker,MATCH(B304,descrizioneArtAnker,0)),"")</f>
        <v/>
      </c>
      <c r="E304" s="307" t="str">
        <f t="shared" si="28"/>
        <v/>
      </c>
      <c r="F304" s="311" t="str">
        <f t="shared" si="30"/>
        <v/>
      </c>
      <c r="G304" s="288" t="str">
        <f t="shared" si="29"/>
        <v/>
      </c>
      <c r="H304" s="154" t="str">
        <f t="shared" si="31"/>
        <v/>
      </c>
      <c r="I304" s="272" t="str">
        <f t="shared" si="32"/>
        <v/>
      </c>
      <c r="J304" s="284" t="str">
        <f t="shared" si="33"/>
        <v/>
      </c>
    </row>
    <row r="305" spans="2:10" x14ac:dyDescent="0.35">
      <c r="B305" s="128"/>
      <c r="C305" s="159"/>
      <c r="D305" s="303" t="str" cm="1">
        <f t="array" aca="1" ref="D305" ca="1">IFERROR(INDEX(skuAnker,MATCH(B305,descrizioneArtAnker,0)),"")</f>
        <v/>
      </c>
      <c r="E305" s="307" t="str">
        <f t="shared" si="28"/>
        <v/>
      </c>
      <c r="F305" s="311" t="str">
        <f t="shared" si="30"/>
        <v/>
      </c>
      <c r="G305" s="288" t="str">
        <f t="shared" si="29"/>
        <v/>
      </c>
      <c r="H305" s="154" t="str">
        <f t="shared" si="31"/>
        <v/>
      </c>
      <c r="I305" s="272" t="str">
        <f t="shared" si="32"/>
        <v/>
      </c>
      <c r="J305" s="284" t="str">
        <f t="shared" si="33"/>
        <v/>
      </c>
    </row>
    <row r="306" spans="2:10" x14ac:dyDescent="0.35">
      <c r="B306" s="128"/>
      <c r="C306" s="159"/>
      <c r="D306" s="303" t="str" cm="1">
        <f t="array" aca="1" ref="D306" ca="1">IFERROR(INDEX(skuAnker,MATCH(B306,descrizioneArtAnker,0)),"")</f>
        <v/>
      </c>
      <c r="E306" s="307" t="str">
        <f t="shared" si="28"/>
        <v/>
      </c>
      <c r="F306" s="311" t="str">
        <f t="shared" si="30"/>
        <v/>
      </c>
      <c r="G306" s="288" t="str">
        <f t="shared" si="29"/>
        <v/>
      </c>
      <c r="H306" s="154" t="str">
        <f t="shared" si="31"/>
        <v/>
      </c>
      <c r="I306" s="272" t="str">
        <f t="shared" si="32"/>
        <v/>
      </c>
      <c r="J306" s="284" t="str">
        <f t="shared" si="33"/>
        <v/>
      </c>
    </row>
    <row r="307" spans="2:10" x14ac:dyDescent="0.35">
      <c r="B307" s="128"/>
      <c r="C307" s="159"/>
      <c r="D307" s="303" t="str" cm="1">
        <f t="array" aca="1" ref="D307" ca="1">IFERROR(INDEX(skuAnker,MATCH(B307,descrizioneArtAnker,0)),"")</f>
        <v/>
      </c>
      <c r="E307" s="307" t="str">
        <f t="shared" si="28"/>
        <v/>
      </c>
      <c r="F307" s="311" t="str">
        <f t="shared" si="30"/>
        <v/>
      </c>
      <c r="G307" s="288" t="str">
        <f t="shared" si="29"/>
        <v/>
      </c>
      <c r="H307" s="154" t="str">
        <f t="shared" si="31"/>
        <v/>
      </c>
      <c r="I307" s="272" t="str">
        <f t="shared" si="32"/>
        <v/>
      </c>
      <c r="J307" s="284" t="str">
        <f t="shared" si="33"/>
        <v/>
      </c>
    </row>
    <row r="308" spans="2:10" x14ac:dyDescent="0.35">
      <c r="B308" s="128"/>
      <c r="C308" s="159"/>
      <c r="D308" s="303" t="str" cm="1">
        <f t="array" aca="1" ref="D308" ca="1">IFERROR(INDEX(skuAnker,MATCH(B308,descrizioneArtAnker,0)),"")</f>
        <v/>
      </c>
      <c r="E308" s="307" t="str">
        <f t="shared" si="28"/>
        <v/>
      </c>
      <c r="F308" s="311" t="str">
        <f t="shared" si="30"/>
        <v/>
      </c>
      <c r="G308" s="288" t="str">
        <f t="shared" si="29"/>
        <v/>
      </c>
      <c r="H308" s="154" t="str">
        <f t="shared" si="31"/>
        <v/>
      </c>
      <c r="I308" s="272" t="str">
        <f t="shared" si="32"/>
        <v/>
      </c>
      <c r="J308" s="284" t="str">
        <f t="shared" si="33"/>
        <v/>
      </c>
    </row>
    <row r="309" spans="2:10" x14ac:dyDescent="0.35">
      <c r="B309" s="128"/>
      <c r="C309" s="159"/>
      <c r="D309" s="303" t="str" cm="1">
        <f t="array" aca="1" ref="D309" ca="1">IFERROR(INDEX(skuAnker,MATCH(B309,descrizioneArtAnker,0)),"")</f>
        <v/>
      </c>
      <c r="E309" s="307" t="str">
        <f t="shared" si="28"/>
        <v/>
      </c>
      <c r="F309" s="311" t="str">
        <f t="shared" si="30"/>
        <v/>
      </c>
      <c r="G309" s="288" t="str">
        <f t="shared" si="29"/>
        <v/>
      </c>
      <c r="H309" s="154" t="str">
        <f t="shared" si="31"/>
        <v/>
      </c>
      <c r="I309" s="272" t="str">
        <f t="shared" si="32"/>
        <v/>
      </c>
      <c r="J309" s="284" t="str">
        <f t="shared" si="33"/>
        <v/>
      </c>
    </row>
    <row r="310" spans="2:10" x14ac:dyDescent="0.35">
      <c r="B310" s="128"/>
      <c r="C310" s="159"/>
      <c r="D310" s="303" t="str" cm="1">
        <f t="array" aca="1" ref="D310" ca="1">IFERROR(INDEX(skuAnker,MATCH(B310,descrizioneArtAnker,0)),"")</f>
        <v/>
      </c>
      <c r="E310" s="307" t="str">
        <f t="shared" si="28"/>
        <v/>
      </c>
      <c r="F310" s="311" t="str">
        <f t="shared" si="30"/>
        <v/>
      </c>
      <c r="G310" s="288" t="str">
        <f t="shared" si="29"/>
        <v/>
      </c>
      <c r="H310" s="154" t="str">
        <f t="shared" si="31"/>
        <v/>
      </c>
      <c r="I310" s="272" t="str">
        <f t="shared" si="32"/>
        <v/>
      </c>
      <c r="J310" s="284" t="str">
        <f t="shared" si="33"/>
        <v/>
      </c>
    </row>
    <row r="311" spans="2:10" x14ac:dyDescent="0.35">
      <c r="B311" s="128"/>
      <c r="C311" s="159"/>
      <c r="D311" s="303" t="str" cm="1">
        <f t="array" aca="1" ref="D311" ca="1">IFERROR(INDEX(skuAnker,MATCH(B311,descrizioneArtAnker,0)),"")</f>
        <v/>
      </c>
      <c r="E311" s="307" t="str">
        <f t="shared" si="28"/>
        <v/>
      </c>
      <c r="F311" s="311" t="str">
        <f t="shared" si="30"/>
        <v/>
      </c>
      <c r="G311" s="288" t="str">
        <f t="shared" si="29"/>
        <v/>
      </c>
      <c r="H311" s="154" t="str">
        <f t="shared" si="31"/>
        <v/>
      </c>
      <c r="I311" s="272" t="str">
        <f t="shared" si="32"/>
        <v/>
      </c>
      <c r="J311" s="284" t="str">
        <f t="shared" si="33"/>
        <v/>
      </c>
    </row>
    <row r="312" spans="2:10" x14ac:dyDescent="0.35">
      <c r="B312" s="128"/>
      <c r="C312" s="159"/>
      <c r="D312" s="303" t="str" cm="1">
        <f t="array" aca="1" ref="D312" ca="1">IFERROR(INDEX(skuAnker,MATCH(B312,descrizioneArtAnker,0)),"")</f>
        <v/>
      </c>
      <c r="E312" s="307" t="str">
        <f t="shared" si="28"/>
        <v/>
      </c>
      <c r="F312" s="311" t="str">
        <f t="shared" si="30"/>
        <v/>
      </c>
      <c r="G312" s="288" t="str">
        <f t="shared" si="29"/>
        <v/>
      </c>
      <c r="H312" s="154" t="str">
        <f t="shared" si="31"/>
        <v/>
      </c>
      <c r="I312" s="272" t="str">
        <f t="shared" si="32"/>
        <v/>
      </c>
      <c r="J312" s="284" t="str">
        <f t="shared" si="33"/>
        <v/>
      </c>
    </row>
    <row r="313" spans="2:10" x14ac:dyDescent="0.35">
      <c r="B313" s="128"/>
      <c r="C313" s="159"/>
      <c r="D313" s="303" t="str" cm="1">
        <f t="array" aca="1" ref="D313" ca="1">IFERROR(INDEX(skuAnker,MATCH(B313,descrizioneArtAnker,0)),"")</f>
        <v/>
      </c>
      <c r="E313" s="307" t="str">
        <f t="shared" si="28"/>
        <v/>
      </c>
      <c r="F313" s="311" t="str">
        <f t="shared" si="30"/>
        <v/>
      </c>
      <c r="G313" s="288" t="str">
        <f t="shared" si="29"/>
        <v/>
      </c>
      <c r="H313" s="154" t="str">
        <f t="shared" si="31"/>
        <v/>
      </c>
      <c r="I313" s="272" t="str">
        <f t="shared" si="32"/>
        <v/>
      </c>
      <c r="J313" s="284" t="str">
        <f t="shared" si="33"/>
        <v/>
      </c>
    </row>
    <row r="314" spans="2:10" x14ac:dyDescent="0.35">
      <c r="B314" s="128"/>
      <c r="C314" s="159"/>
      <c r="D314" s="303" t="str" cm="1">
        <f t="array" aca="1" ref="D314" ca="1">IFERROR(INDEX(skuAnker,MATCH(B314,descrizioneArtAnker,0)),"")</f>
        <v/>
      </c>
      <c r="E314" s="307" t="str">
        <f t="shared" si="28"/>
        <v/>
      </c>
      <c r="F314" s="311" t="str">
        <f t="shared" si="30"/>
        <v/>
      </c>
      <c r="G314" s="288" t="str">
        <f t="shared" si="29"/>
        <v/>
      </c>
      <c r="H314" s="154" t="str">
        <f t="shared" si="31"/>
        <v/>
      </c>
      <c r="I314" s="272" t="str">
        <f t="shared" si="32"/>
        <v/>
      </c>
      <c r="J314" s="284" t="str">
        <f t="shared" si="33"/>
        <v/>
      </c>
    </row>
    <row r="315" spans="2:10" x14ac:dyDescent="0.35">
      <c r="B315" s="128"/>
      <c r="C315" s="159"/>
      <c r="D315" s="303" t="str" cm="1">
        <f t="array" aca="1" ref="D315" ca="1">IFERROR(INDEX(skuAnker,MATCH(B315,descrizioneArtAnker,0)),"")</f>
        <v/>
      </c>
      <c r="E315" s="307" t="str">
        <f t="shared" si="28"/>
        <v/>
      </c>
      <c r="F315" s="311" t="str">
        <f t="shared" si="30"/>
        <v/>
      </c>
      <c r="G315" s="288" t="str">
        <f t="shared" si="29"/>
        <v/>
      </c>
      <c r="H315" s="154" t="str">
        <f t="shared" si="31"/>
        <v/>
      </c>
      <c r="I315" s="272" t="str">
        <f t="shared" si="32"/>
        <v/>
      </c>
      <c r="J315" s="284" t="str">
        <f t="shared" si="33"/>
        <v/>
      </c>
    </row>
    <row r="316" spans="2:10" x14ac:dyDescent="0.35">
      <c r="B316" s="128"/>
      <c r="C316" s="159"/>
      <c r="D316" s="303" t="str" cm="1">
        <f t="array" aca="1" ref="D316" ca="1">IFERROR(INDEX(skuAnker,MATCH(B316,descrizioneArtAnker,0)),"")</f>
        <v/>
      </c>
      <c r="E316" s="307" t="str">
        <f t="shared" si="28"/>
        <v/>
      </c>
      <c r="F316" s="311" t="str">
        <f t="shared" si="30"/>
        <v/>
      </c>
      <c r="G316" s="288" t="str">
        <f t="shared" si="29"/>
        <v/>
      </c>
      <c r="H316" s="154" t="str">
        <f t="shared" si="31"/>
        <v/>
      </c>
      <c r="I316" s="272" t="str">
        <f t="shared" si="32"/>
        <v/>
      </c>
      <c r="J316" s="284" t="str">
        <f t="shared" si="33"/>
        <v/>
      </c>
    </row>
    <row r="317" spans="2:10" x14ac:dyDescent="0.35">
      <c r="B317" s="128"/>
      <c r="C317" s="159"/>
      <c r="D317" s="303" t="str" cm="1">
        <f t="array" aca="1" ref="D317" ca="1">IFERROR(INDEX(skuAnker,MATCH(B317,descrizioneArtAnker,0)),"")</f>
        <v/>
      </c>
      <c r="E317" s="307" t="str">
        <f t="shared" si="28"/>
        <v/>
      </c>
      <c r="F317" s="311" t="str">
        <f t="shared" si="30"/>
        <v/>
      </c>
      <c r="G317" s="288" t="str">
        <f t="shared" si="29"/>
        <v/>
      </c>
      <c r="H317" s="154" t="str">
        <f t="shared" si="31"/>
        <v/>
      </c>
      <c r="I317" s="272" t="str">
        <f t="shared" si="32"/>
        <v/>
      </c>
      <c r="J317" s="284" t="str">
        <f t="shared" si="33"/>
        <v/>
      </c>
    </row>
    <row r="318" spans="2:10" x14ac:dyDescent="0.35">
      <c r="B318" s="128"/>
      <c r="C318" s="159"/>
      <c r="D318" s="303" t="str" cm="1">
        <f t="array" aca="1" ref="D318" ca="1">IFERROR(INDEX(skuAnker,MATCH(B318,descrizioneArtAnker,0)),"")</f>
        <v/>
      </c>
      <c r="E318" s="307" t="str">
        <f t="shared" si="28"/>
        <v/>
      </c>
      <c r="F318" s="311" t="str">
        <f t="shared" si="30"/>
        <v/>
      </c>
      <c r="G318" s="288" t="str">
        <f t="shared" si="29"/>
        <v/>
      </c>
      <c r="H318" s="154" t="str">
        <f t="shared" si="31"/>
        <v/>
      </c>
      <c r="I318" s="272" t="str">
        <f t="shared" si="32"/>
        <v/>
      </c>
      <c r="J318" s="284" t="str">
        <f t="shared" si="33"/>
        <v/>
      </c>
    </row>
    <row r="319" spans="2:10" x14ac:dyDescent="0.35">
      <c r="B319" s="128"/>
      <c r="C319" s="159"/>
      <c r="D319" s="303" t="str" cm="1">
        <f t="array" aca="1" ref="D319" ca="1">IFERROR(INDEX(skuAnker,MATCH(B319,descrizioneArtAnker,0)),"")</f>
        <v/>
      </c>
      <c r="E319" s="307" t="str">
        <f t="shared" si="28"/>
        <v/>
      </c>
      <c r="F319" s="311" t="str">
        <f t="shared" si="30"/>
        <v/>
      </c>
      <c r="G319" s="288" t="str">
        <f t="shared" si="29"/>
        <v/>
      </c>
      <c r="H319" s="154" t="str">
        <f t="shared" si="31"/>
        <v/>
      </c>
      <c r="I319" s="272" t="str">
        <f t="shared" si="32"/>
        <v/>
      </c>
      <c r="J319" s="284" t="str">
        <f t="shared" si="33"/>
        <v/>
      </c>
    </row>
    <row r="320" spans="2:10" x14ac:dyDescent="0.35">
      <c r="B320" s="128"/>
      <c r="C320" s="159"/>
      <c r="D320" s="303" t="str" cm="1">
        <f t="array" aca="1" ref="D320" ca="1">IFERROR(INDEX(skuAnker,MATCH(B320,descrizioneArtAnker,0)),"")</f>
        <v/>
      </c>
      <c r="E320" s="307" t="str">
        <f t="shared" si="28"/>
        <v/>
      </c>
      <c r="F320" s="311" t="str">
        <f t="shared" si="30"/>
        <v/>
      </c>
      <c r="G320" s="288" t="str">
        <f t="shared" si="29"/>
        <v/>
      </c>
      <c r="H320" s="154" t="str">
        <f t="shared" si="31"/>
        <v/>
      </c>
      <c r="I320" s="272" t="str">
        <f t="shared" si="32"/>
        <v/>
      </c>
      <c r="J320" s="284" t="str">
        <f t="shared" si="33"/>
        <v/>
      </c>
    </row>
    <row r="321" spans="2:10" x14ac:dyDescent="0.35">
      <c r="B321" s="128"/>
      <c r="C321" s="159"/>
      <c r="D321" s="303" t="str" cm="1">
        <f t="array" aca="1" ref="D321" ca="1">IFERROR(INDEX(skuAnker,MATCH(B321,descrizioneArtAnker,0)),"")</f>
        <v/>
      </c>
      <c r="E321" s="307" t="str">
        <f t="shared" si="28"/>
        <v/>
      </c>
      <c r="F321" s="311" t="str">
        <f t="shared" si="30"/>
        <v/>
      </c>
      <c r="G321" s="288" t="str">
        <f t="shared" si="29"/>
        <v/>
      </c>
      <c r="H321" s="154" t="str">
        <f t="shared" si="31"/>
        <v/>
      </c>
      <c r="I321" s="272" t="str">
        <f t="shared" si="32"/>
        <v/>
      </c>
      <c r="J321" s="284" t="str">
        <f t="shared" si="33"/>
        <v/>
      </c>
    </row>
    <row r="322" spans="2:10" x14ac:dyDescent="0.35">
      <c r="B322" s="128"/>
      <c r="C322" s="159"/>
      <c r="D322" s="303" t="str" cm="1">
        <f t="array" aca="1" ref="D322" ca="1">IFERROR(INDEX(skuAnker,MATCH(B322,descrizioneArtAnker,0)),"")</f>
        <v/>
      </c>
      <c r="E322" s="307" t="str">
        <f t="shared" si="28"/>
        <v/>
      </c>
      <c r="F322" s="311" t="str">
        <f t="shared" si="30"/>
        <v/>
      </c>
      <c r="G322" s="288" t="str">
        <f t="shared" si="29"/>
        <v/>
      </c>
      <c r="H322" s="154" t="str">
        <f t="shared" si="31"/>
        <v/>
      </c>
      <c r="I322" s="272" t="str">
        <f t="shared" si="32"/>
        <v/>
      </c>
      <c r="J322" s="284" t="str">
        <f t="shared" si="33"/>
        <v/>
      </c>
    </row>
    <row r="323" spans="2:10" x14ac:dyDescent="0.35">
      <c r="B323" s="128"/>
      <c r="C323" s="159"/>
      <c r="D323" s="303" t="str" cm="1">
        <f t="array" aca="1" ref="D323" ca="1">IFERROR(INDEX(skuAnker,MATCH(B323,descrizioneArtAnker,0)),"")</f>
        <v/>
      </c>
      <c r="E323" s="307" t="str">
        <f t="shared" ref="E323:E386" si="34">IF(B323="","",VLOOKUP(B323,listoneAnker_NoSku,2,FALSE))</f>
        <v/>
      </c>
      <c r="F323" s="311" t="str">
        <f t="shared" si="30"/>
        <v/>
      </c>
      <c r="G323" s="288" t="str">
        <f t="shared" ref="G323:G386" si="35">IF(B323="","",VLOOKUP(B323,listoneAnker_NoSku,4,FALSE))</f>
        <v/>
      </c>
      <c r="H323" s="154" t="str">
        <f t="shared" si="31"/>
        <v/>
      </c>
      <c r="I323" s="272" t="str">
        <f t="shared" si="32"/>
        <v/>
      </c>
      <c r="J323" s="284" t="str">
        <f t="shared" si="33"/>
        <v/>
      </c>
    </row>
    <row r="324" spans="2:10" x14ac:dyDescent="0.35">
      <c r="B324" s="128"/>
      <c r="C324" s="159"/>
      <c r="D324" s="303" t="str" cm="1">
        <f t="array" aca="1" ref="D324" ca="1">IFERROR(INDEX(skuAnker,MATCH(B324,descrizioneArtAnker,0)),"")</f>
        <v/>
      </c>
      <c r="E324" s="307" t="str">
        <f t="shared" si="34"/>
        <v/>
      </c>
      <c r="F324" s="311" t="str">
        <f t="shared" ref="F324:F387" si="36">IF(B324="","",VLOOKUP(B324,listoneAnker_NoSku,3,FALSE))</f>
        <v/>
      </c>
      <c r="G324" s="288" t="str">
        <f t="shared" si="35"/>
        <v/>
      </c>
      <c r="H324" s="154" t="str">
        <f t="shared" ref="H324:H387" si="37">IF(B324="","",IF($M$4="Enoteca",VLOOKUP(B324,listoneAnker_NoSku,8,FALSE),VLOOKUP(B324,listoneAnker_NoSku,9,FALSE)))</f>
        <v/>
      </c>
      <c r="I324" s="272" t="str">
        <f t="shared" ref="I324:I387" si="38">IF(B324="","",E324*C324)</f>
        <v/>
      </c>
      <c r="J324" s="284" t="str">
        <f t="shared" ref="J324:J387" si="39">IF(B324="","",H324*E324*C324)</f>
        <v/>
      </c>
    </row>
    <row r="325" spans="2:10" x14ac:dyDescent="0.35">
      <c r="B325" s="128"/>
      <c r="C325" s="159"/>
      <c r="D325" s="303" t="str" cm="1">
        <f t="array" aca="1" ref="D325" ca="1">IFERROR(INDEX(skuAnker,MATCH(B325,descrizioneArtAnker,0)),"")</f>
        <v/>
      </c>
      <c r="E325" s="307" t="str">
        <f t="shared" si="34"/>
        <v/>
      </c>
      <c r="F325" s="311" t="str">
        <f t="shared" si="36"/>
        <v/>
      </c>
      <c r="G325" s="288" t="str">
        <f t="shared" si="35"/>
        <v/>
      </c>
      <c r="H325" s="154" t="str">
        <f t="shared" si="37"/>
        <v/>
      </c>
      <c r="I325" s="272" t="str">
        <f t="shared" si="38"/>
        <v/>
      </c>
      <c r="J325" s="284" t="str">
        <f t="shared" si="39"/>
        <v/>
      </c>
    </row>
    <row r="326" spans="2:10" x14ac:dyDescent="0.35">
      <c r="B326" s="128"/>
      <c r="C326" s="159"/>
      <c r="D326" s="303" t="str" cm="1">
        <f t="array" aca="1" ref="D326" ca="1">IFERROR(INDEX(skuAnker,MATCH(B326,descrizioneArtAnker,0)),"")</f>
        <v/>
      </c>
      <c r="E326" s="307" t="str">
        <f t="shared" si="34"/>
        <v/>
      </c>
      <c r="F326" s="311" t="str">
        <f t="shared" si="36"/>
        <v/>
      </c>
      <c r="G326" s="288" t="str">
        <f t="shared" si="35"/>
        <v/>
      </c>
      <c r="H326" s="154" t="str">
        <f t="shared" si="37"/>
        <v/>
      </c>
      <c r="I326" s="272" t="str">
        <f t="shared" si="38"/>
        <v/>
      </c>
      <c r="J326" s="284" t="str">
        <f t="shared" si="39"/>
        <v/>
      </c>
    </row>
    <row r="327" spans="2:10" x14ac:dyDescent="0.35">
      <c r="B327" s="128"/>
      <c r="C327" s="159"/>
      <c r="D327" s="303" t="str" cm="1">
        <f t="array" aca="1" ref="D327" ca="1">IFERROR(INDEX(skuAnker,MATCH(B327,descrizioneArtAnker,0)),"")</f>
        <v/>
      </c>
      <c r="E327" s="307" t="str">
        <f t="shared" si="34"/>
        <v/>
      </c>
      <c r="F327" s="311" t="str">
        <f t="shared" si="36"/>
        <v/>
      </c>
      <c r="G327" s="288" t="str">
        <f t="shared" si="35"/>
        <v/>
      </c>
      <c r="H327" s="154" t="str">
        <f t="shared" si="37"/>
        <v/>
      </c>
      <c r="I327" s="272" t="str">
        <f t="shared" si="38"/>
        <v/>
      </c>
      <c r="J327" s="284" t="str">
        <f t="shared" si="39"/>
        <v/>
      </c>
    </row>
    <row r="328" spans="2:10" x14ac:dyDescent="0.35">
      <c r="B328" s="128"/>
      <c r="C328" s="159"/>
      <c r="D328" s="303" t="str" cm="1">
        <f t="array" aca="1" ref="D328" ca="1">IFERROR(INDEX(skuAnker,MATCH(B328,descrizioneArtAnker,0)),"")</f>
        <v/>
      </c>
      <c r="E328" s="307" t="str">
        <f t="shared" si="34"/>
        <v/>
      </c>
      <c r="F328" s="311" t="str">
        <f t="shared" si="36"/>
        <v/>
      </c>
      <c r="G328" s="288" t="str">
        <f t="shared" si="35"/>
        <v/>
      </c>
      <c r="H328" s="154" t="str">
        <f t="shared" si="37"/>
        <v/>
      </c>
      <c r="I328" s="272" t="str">
        <f t="shared" si="38"/>
        <v/>
      </c>
      <c r="J328" s="284" t="str">
        <f t="shared" si="39"/>
        <v/>
      </c>
    </row>
    <row r="329" spans="2:10" x14ac:dyDescent="0.35">
      <c r="B329" s="128"/>
      <c r="C329" s="159"/>
      <c r="D329" s="303" t="str" cm="1">
        <f t="array" aca="1" ref="D329" ca="1">IFERROR(INDEX(skuAnker,MATCH(B329,descrizioneArtAnker,0)),"")</f>
        <v/>
      </c>
      <c r="E329" s="307" t="str">
        <f t="shared" si="34"/>
        <v/>
      </c>
      <c r="F329" s="311" t="str">
        <f t="shared" si="36"/>
        <v/>
      </c>
      <c r="G329" s="288" t="str">
        <f t="shared" si="35"/>
        <v/>
      </c>
      <c r="H329" s="154" t="str">
        <f t="shared" si="37"/>
        <v/>
      </c>
      <c r="I329" s="272" t="str">
        <f t="shared" si="38"/>
        <v/>
      </c>
      <c r="J329" s="284" t="str">
        <f t="shared" si="39"/>
        <v/>
      </c>
    </row>
    <row r="330" spans="2:10" x14ac:dyDescent="0.35">
      <c r="B330" s="128"/>
      <c r="C330" s="159"/>
      <c r="D330" s="303" t="str" cm="1">
        <f t="array" aca="1" ref="D330" ca="1">IFERROR(INDEX(skuAnker,MATCH(B330,descrizioneArtAnker,0)),"")</f>
        <v/>
      </c>
      <c r="E330" s="307" t="str">
        <f t="shared" si="34"/>
        <v/>
      </c>
      <c r="F330" s="311" t="str">
        <f t="shared" si="36"/>
        <v/>
      </c>
      <c r="G330" s="288" t="str">
        <f t="shared" si="35"/>
        <v/>
      </c>
      <c r="H330" s="154" t="str">
        <f t="shared" si="37"/>
        <v/>
      </c>
      <c r="I330" s="272" t="str">
        <f t="shared" si="38"/>
        <v/>
      </c>
      <c r="J330" s="284" t="str">
        <f t="shared" si="39"/>
        <v/>
      </c>
    </row>
    <row r="331" spans="2:10" x14ac:dyDescent="0.35">
      <c r="B331" s="128"/>
      <c r="C331" s="159"/>
      <c r="D331" s="303" t="str" cm="1">
        <f t="array" aca="1" ref="D331" ca="1">IFERROR(INDEX(skuAnker,MATCH(B331,descrizioneArtAnker,0)),"")</f>
        <v/>
      </c>
      <c r="E331" s="307" t="str">
        <f t="shared" si="34"/>
        <v/>
      </c>
      <c r="F331" s="311" t="str">
        <f t="shared" si="36"/>
        <v/>
      </c>
      <c r="G331" s="288" t="str">
        <f t="shared" si="35"/>
        <v/>
      </c>
      <c r="H331" s="154" t="str">
        <f t="shared" si="37"/>
        <v/>
      </c>
      <c r="I331" s="272" t="str">
        <f t="shared" si="38"/>
        <v/>
      </c>
      <c r="J331" s="284" t="str">
        <f t="shared" si="39"/>
        <v/>
      </c>
    </row>
    <row r="332" spans="2:10" x14ac:dyDescent="0.35">
      <c r="B332" s="128"/>
      <c r="C332" s="159"/>
      <c r="D332" s="303" t="str" cm="1">
        <f t="array" aca="1" ref="D332" ca="1">IFERROR(INDEX(skuAnker,MATCH(B332,descrizioneArtAnker,0)),"")</f>
        <v/>
      </c>
      <c r="E332" s="307" t="str">
        <f t="shared" si="34"/>
        <v/>
      </c>
      <c r="F332" s="311" t="str">
        <f t="shared" si="36"/>
        <v/>
      </c>
      <c r="G332" s="288" t="str">
        <f t="shared" si="35"/>
        <v/>
      </c>
      <c r="H332" s="154" t="str">
        <f t="shared" si="37"/>
        <v/>
      </c>
      <c r="I332" s="272" t="str">
        <f t="shared" si="38"/>
        <v/>
      </c>
      <c r="J332" s="284" t="str">
        <f t="shared" si="39"/>
        <v/>
      </c>
    </row>
    <row r="333" spans="2:10" x14ac:dyDescent="0.35">
      <c r="B333" s="128"/>
      <c r="C333" s="159"/>
      <c r="D333" s="303" t="str" cm="1">
        <f t="array" aca="1" ref="D333" ca="1">IFERROR(INDEX(skuAnker,MATCH(B333,descrizioneArtAnker,0)),"")</f>
        <v/>
      </c>
      <c r="E333" s="307" t="str">
        <f t="shared" si="34"/>
        <v/>
      </c>
      <c r="F333" s="311" t="str">
        <f t="shared" si="36"/>
        <v/>
      </c>
      <c r="G333" s="288" t="str">
        <f t="shared" si="35"/>
        <v/>
      </c>
      <c r="H333" s="154" t="str">
        <f t="shared" si="37"/>
        <v/>
      </c>
      <c r="I333" s="272" t="str">
        <f t="shared" si="38"/>
        <v/>
      </c>
      <c r="J333" s="284" t="str">
        <f t="shared" si="39"/>
        <v/>
      </c>
    </row>
    <row r="334" spans="2:10" x14ac:dyDescent="0.35">
      <c r="B334" s="128"/>
      <c r="C334" s="159"/>
      <c r="D334" s="303" t="str" cm="1">
        <f t="array" aca="1" ref="D334" ca="1">IFERROR(INDEX(skuAnker,MATCH(B334,descrizioneArtAnker,0)),"")</f>
        <v/>
      </c>
      <c r="E334" s="307" t="str">
        <f t="shared" si="34"/>
        <v/>
      </c>
      <c r="F334" s="311" t="str">
        <f t="shared" si="36"/>
        <v/>
      </c>
      <c r="G334" s="288" t="str">
        <f t="shared" si="35"/>
        <v/>
      </c>
      <c r="H334" s="154" t="str">
        <f t="shared" si="37"/>
        <v/>
      </c>
      <c r="I334" s="272" t="str">
        <f t="shared" si="38"/>
        <v/>
      </c>
      <c r="J334" s="284" t="str">
        <f t="shared" si="39"/>
        <v/>
      </c>
    </row>
    <row r="335" spans="2:10" x14ac:dyDescent="0.35">
      <c r="B335" s="128"/>
      <c r="C335" s="159"/>
      <c r="D335" s="303" t="str" cm="1">
        <f t="array" aca="1" ref="D335" ca="1">IFERROR(INDEX(skuAnker,MATCH(B335,descrizioneArtAnker,0)),"")</f>
        <v/>
      </c>
      <c r="E335" s="307" t="str">
        <f t="shared" si="34"/>
        <v/>
      </c>
      <c r="F335" s="311" t="str">
        <f t="shared" si="36"/>
        <v/>
      </c>
      <c r="G335" s="288" t="str">
        <f t="shared" si="35"/>
        <v/>
      </c>
      <c r="H335" s="154" t="str">
        <f t="shared" si="37"/>
        <v/>
      </c>
      <c r="I335" s="272" t="str">
        <f t="shared" si="38"/>
        <v/>
      </c>
      <c r="J335" s="284" t="str">
        <f t="shared" si="39"/>
        <v/>
      </c>
    </row>
    <row r="336" spans="2:10" x14ac:dyDescent="0.35">
      <c r="B336" s="128"/>
      <c r="C336" s="159"/>
      <c r="D336" s="303" t="str" cm="1">
        <f t="array" aca="1" ref="D336" ca="1">IFERROR(INDEX(skuAnker,MATCH(B336,descrizioneArtAnker,0)),"")</f>
        <v/>
      </c>
      <c r="E336" s="307" t="str">
        <f t="shared" si="34"/>
        <v/>
      </c>
      <c r="F336" s="311" t="str">
        <f t="shared" si="36"/>
        <v/>
      </c>
      <c r="G336" s="288" t="str">
        <f t="shared" si="35"/>
        <v/>
      </c>
      <c r="H336" s="154" t="str">
        <f t="shared" si="37"/>
        <v/>
      </c>
      <c r="I336" s="272" t="str">
        <f t="shared" si="38"/>
        <v/>
      </c>
      <c r="J336" s="284" t="str">
        <f t="shared" si="39"/>
        <v/>
      </c>
    </row>
    <row r="337" spans="2:10" x14ac:dyDescent="0.35">
      <c r="B337" s="128"/>
      <c r="C337" s="159"/>
      <c r="D337" s="303" t="str" cm="1">
        <f t="array" aca="1" ref="D337" ca="1">IFERROR(INDEX(skuAnker,MATCH(B337,descrizioneArtAnker,0)),"")</f>
        <v/>
      </c>
      <c r="E337" s="307" t="str">
        <f t="shared" si="34"/>
        <v/>
      </c>
      <c r="F337" s="311" t="str">
        <f t="shared" si="36"/>
        <v/>
      </c>
      <c r="G337" s="288" t="str">
        <f t="shared" si="35"/>
        <v/>
      </c>
      <c r="H337" s="154" t="str">
        <f t="shared" si="37"/>
        <v/>
      </c>
      <c r="I337" s="272" t="str">
        <f t="shared" si="38"/>
        <v/>
      </c>
      <c r="J337" s="284" t="str">
        <f t="shared" si="39"/>
        <v/>
      </c>
    </row>
    <row r="338" spans="2:10" x14ac:dyDescent="0.35">
      <c r="B338" s="128"/>
      <c r="C338" s="159"/>
      <c r="D338" s="303" t="str" cm="1">
        <f t="array" aca="1" ref="D338" ca="1">IFERROR(INDEX(skuAnker,MATCH(B338,descrizioneArtAnker,0)),"")</f>
        <v/>
      </c>
      <c r="E338" s="307" t="str">
        <f t="shared" si="34"/>
        <v/>
      </c>
      <c r="F338" s="311" t="str">
        <f t="shared" si="36"/>
        <v/>
      </c>
      <c r="G338" s="288" t="str">
        <f t="shared" si="35"/>
        <v/>
      </c>
      <c r="H338" s="154" t="str">
        <f t="shared" si="37"/>
        <v/>
      </c>
      <c r="I338" s="272" t="str">
        <f t="shared" si="38"/>
        <v/>
      </c>
      <c r="J338" s="284" t="str">
        <f t="shared" si="39"/>
        <v/>
      </c>
    </row>
    <row r="339" spans="2:10" x14ac:dyDescent="0.35">
      <c r="B339" s="128"/>
      <c r="C339" s="159"/>
      <c r="D339" s="303" t="str" cm="1">
        <f t="array" aca="1" ref="D339" ca="1">IFERROR(INDEX(skuAnker,MATCH(B339,descrizioneArtAnker,0)),"")</f>
        <v/>
      </c>
      <c r="E339" s="307" t="str">
        <f t="shared" si="34"/>
        <v/>
      </c>
      <c r="F339" s="311" t="str">
        <f t="shared" si="36"/>
        <v/>
      </c>
      <c r="G339" s="288" t="str">
        <f t="shared" si="35"/>
        <v/>
      </c>
      <c r="H339" s="154" t="str">
        <f t="shared" si="37"/>
        <v/>
      </c>
      <c r="I339" s="272" t="str">
        <f t="shared" si="38"/>
        <v/>
      </c>
      <c r="J339" s="284" t="str">
        <f t="shared" si="39"/>
        <v/>
      </c>
    </row>
    <row r="340" spans="2:10" x14ac:dyDescent="0.35">
      <c r="B340" s="128"/>
      <c r="C340" s="159"/>
      <c r="D340" s="303" t="str" cm="1">
        <f t="array" aca="1" ref="D340" ca="1">IFERROR(INDEX(skuAnker,MATCH(B340,descrizioneArtAnker,0)),"")</f>
        <v/>
      </c>
      <c r="E340" s="307" t="str">
        <f t="shared" si="34"/>
        <v/>
      </c>
      <c r="F340" s="311" t="str">
        <f t="shared" si="36"/>
        <v/>
      </c>
      <c r="G340" s="288" t="str">
        <f t="shared" si="35"/>
        <v/>
      </c>
      <c r="H340" s="154" t="str">
        <f t="shared" si="37"/>
        <v/>
      </c>
      <c r="I340" s="272" t="str">
        <f t="shared" si="38"/>
        <v/>
      </c>
      <c r="J340" s="284" t="str">
        <f t="shared" si="39"/>
        <v/>
      </c>
    </row>
    <row r="341" spans="2:10" x14ac:dyDescent="0.35">
      <c r="B341" s="128"/>
      <c r="C341" s="159"/>
      <c r="D341" s="303" t="str" cm="1">
        <f t="array" aca="1" ref="D341" ca="1">IFERROR(INDEX(skuAnker,MATCH(B341,descrizioneArtAnker,0)),"")</f>
        <v/>
      </c>
      <c r="E341" s="307" t="str">
        <f t="shared" si="34"/>
        <v/>
      </c>
      <c r="F341" s="311" t="str">
        <f t="shared" si="36"/>
        <v/>
      </c>
      <c r="G341" s="288" t="str">
        <f t="shared" si="35"/>
        <v/>
      </c>
      <c r="H341" s="154" t="str">
        <f t="shared" si="37"/>
        <v/>
      </c>
      <c r="I341" s="272" t="str">
        <f t="shared" si="38"/>
        <v/>
      </c>
      <c r="J341" s="284" t="str">
        <f t="shared" si="39"/>
        <v/>
      </c>
    </row>
    <row r="342" spans="2:10" x14ac:dyDescent="0.35">
      <c r="B342" s="128"/>
      <c r="C342" s="159"/>
      <c r="D342" s="303" t="str" cm="1">
        <f t="array" aca="1" ref="D342" ca="1">IFERROR(INDEX(skuAnker,MATCH(B342,descrizioneArtAnker,0)),"")</f>
        <v/>
      </c>
      <c r="E342" s="307" t="str">
        <f t="shared" si="34"/>
        <v/>
      </c>
      <c r="F342" s="311" t="str">
        <f t="shared" si="36"/>
        <v/>
      </c>
      <c r="G342" s="288" t="str">
        <f t="shared" si="35"/>
        <v/>
      </c>
      <c r="H342" s="154" t="str">
        <f t="shared" si="37"/>
        <v/>
      </c>
      <c r="I342" s="272" t="str">
        <f t="shared" si="38"/>
        <v/>
      </c>
      <c r="J342" s="284" t="str">
        <f t="shared" si="39"/>
        <v/>
      </c>
    </row>
    <row r="343" spans="2:10" x14ac:dyDescent="0.35">
      <c r="B343" s="128"/>
      <c r="C343" s="159"/>
      <c r="D343" s="303" t="str" cm="1">
        <f t="array" aca="1" ref="D343" ca="1">IFERROR(INDEX(skuAnker,MATCH(B343,descrizioneArtAnker,0)),"")</f>
        <v/>
      </c>
      <c r="E343" s="307" t="str">
        <f t="shared" si="34"/>
        <v/>
      </c>
      <c r="F343" s="311" t="str">
        <f t="shared" si="36"/>
        <v/>
      </c>
      <c r="G343" s="288" t="str">
        <f t="shared" si="35"/>
        <v/>
      </c>
      <c r="H343" s="154" t="str">
        <f t="shared" si="37"/>
        <v/>
      </c>
      <c r="I343" s="272" t="str">
        <f t="shared" si="38"/>
        <v/>
      </c>
      <c r="J343" s="284" t="str">
        <f t="shared" si="39"/>
        <v/>
      </c>
    </row>
    <row r="344" spans="2:10" x14ac:dyDescent="0.35">
      <c r="B344" s="128"/>
      <c r="C344" s="159"/>
      <c r="D344" s="303" t="str" cm="1">
        <f t="array" aca="1" ref="D344" ca="1">IFERROR(INDEX(skuAnker,MATCH(B344,descrizioneArtAnker,0)),"")</f>
        <v/>
      </c>
      <c r="E344" s="307" t="str">
        <f t="shared" si="34"/>
        <v/>
      </c>
      <c r="F344" s="311" t="str">
        <f t="shared" si="36"/>
        <v/>
      </c>
      <c r="G344" s="288" t="str">
        <f t="shared" si="35"/>
        <v/>
      </c>
      <c r="H344" s="154" t="str">
        <f t="shared" si="37"/>
        <v/>
      </c>
      <c r="I344" s="272" t="str">
        <f t="shared" si="38"/>
        <v/>
      </c>
      <c r="J344" s="284" t="str">
        <f t="shared" si="39"/>
        <v/>
      </c>
    </row>
    <row r="345" spans="2:10" x14ac:dyDescent="0.35">
      <c r="B345" s="128"/>
      <c r="C345" s="159"/>
      <c r="D345" s="303" t="str" cm="1">
        <f t="array" aca="1" ref="D345" ca="1">IFERROR(INDEX(skuAnker,MATCH(B345,descrizioneArtAnker,0)),"")</f>
        <v/>
      </c>
      <c r="E345" s="307" t="str">
        <f t="shared" si="34"/>
        <v/>
      </c>
      <c r="F345" s="311" t="str">
        <f t="shared" si="36"/>
        <v/>
      </c>
      <c r="G345" s="288" t="str">
        <f t="shared" si="35"/>
        <v/>
      </c>
      <c r="H345" s="154" t="str">
        <f t="shared" si="37"/>
        <v/>
      </c>
      <c r="I345" s="272" t="str">
        <f t="shared" si="38"/>
        <v/>
      </c>
      <c r="J345" s="284" t="str">
        <f t="shared" si="39"/>
        <v/>
      </c>
    </row>
    <row r="346" spans="2:10" x14ac:dyDescent="0.35">
      <c r="B346" s="128"/>
      <c r="C346" s="159"/>
      <c r="D346" s="303" t="str" cm="1">
        <f t="array" aca="1" ref="D346" ca="1">IFERROR(INDEX(skuAnker,MATCH(B346,descrizioneArtAnker,0)),"")</f>
        <v/>
      </c>
      <c r="E346" s="307" t="str">
        <f t="shared" si="34"/>
        <v/>
      </c>
      <c r="F346" s="311" t="str">
        <f t="shared" si="36"/>
        <v/>
      </c>
      <c r="G346" s="288" t="str">
        <f t="shared" si="35"/>
        <v/>
      </c>
      <c r="H346" s="154" t="str">
        <f t="shared" si="37"/>
        <v/>
      </c>
      <c r="I346" s="272" t="str">
        <f t="shared" si="38"/>
        <v/>
      </c>
      <c r="J346" s="284" t="str">
        <f t="shared" si="39"/>
        <v/>
      </c>
    </row>
    <row r="347" spans="2:10" x14ac:dyDescent="0.35">
      <c r="B347" s="128"/>
      <c r="C347" s="159"/>
      <c r="D347" s="303" t="str" cm="1">
        <f t="array" aca="1" ref="D347" ca="1">IFERROR(INDEX(skuAnker,MATCH(B347,descrizioneArtAnker,0)),"")</f>
        <v/>
      </c>
      <c r="E347" s="307" t="str">
        <f t="shared" si="34"/>
        <v/>
      </c>
      <c r="F347" s="311" t="str">
        <f t="shared" si="36"/>
        <v/>
      </c>
      <c r="G347" s="288" t="str">
        <f t="shared" si="35"/>
        <v/>
      </c>
      <c r="H347" s="154" t="str">
        <f t="shared" si="37"/>
        <v/>
      </c>
      <c r="I347" s="272" t="str">
        <f t="shared" si="38"/>
        <v/>
      </c>
      <c r="J347" s="284" t="str">
        <f t="shared" si="39"/>
        <v/>
      </c>
    </row>
    <row r="348" spans="2:10" x14ac:dyDescent="0.35">
      <c r="B348" s="128"/>
      <c r="C348" s="159"/>
      <c r="D348" s="303" t="str" cm="1">
        <f t="array" aca="1" ref="D348" ca="1">IFERROR(INDEX(skuAnker,MATCH(B348,descrizioneArtAnker,0)),"")</f>
        <v/>
      </c>
      <c r="E348" s="307" t="str">
        <f t="shared" si="34"/>
        <v/>
      </c>
      <c r="F348" s="311" t="str">
        <f t="shared" si="36"/>
        <v/>
      </c>
      <c r="G348" s="288" t="str">
        <f t="shared" si="35"/>
        <v/>
      </c>
      <c r="H348" s="154" t="str">
        <f t="shared" si="37"/>
        <v/>
      </c>
      <c r="I348" s="272" t="str">
        <f t="shared" si="38"/>
        <v/>
      </c>
      <c r="J348" s="284" t="str">
        <f t="shared" si="39"/>
        <v/>
      </c>
    </row>
    <row r="349" spans="2:10" x14ac:dyDescent="0.35">
      <c r="B349" s="128"/>
      <c r="C349" s="159"/>
      <c r="D349" s="303" t="str" cm="1">
        <f t="array" aca="1" ref="D349" ca="1">IFERROR(INDEX(skuAnker,MATCH(B349,descrizioneArtAnker,0)),"")</f>
        <v/>
      </c>
      <c r="E349" s="307" t="str">
        <f t="shared" si="34"/>
        <v/>
      </c>
      <c r="F349" s="311" t="str">
        <f t="shared" si="36"/>
        <v/>
      </c>
      <c r="G349" s="288" t="str">
        <f t="shared" si="35"/>
        <v/>
      </c>
      <c r="H349" s="154" t="str">
        <f t="shared" si="37"/>
        <v/>
      </c>
      <c r="I349" s="272" t="str">
        <f t="shared" si="38"/>
        <v/>
      </c>
      <c r="J349" s="284" t="str">
        <f t="shared" si="39"/>
        <v/>
      </c>
    </row>
    <row r="350" spans="2:10" x14ac:dyDescent="0.35">
      <c r="B350" s="128"/>
      <c r="C350" s="159"/>
      <c r="D350" s="303" t="str" cm="1">
        <f t="array" aca="1" ref="D350" ca="1">IFERROR(INDEX(skuAnker,MATCH(B350,descrizioneArtAnker,0)),"")</f>
        <v/>
      </c>
      <c r="E350" s="307" t="str">
        <f t="shared" si="34"/>
        <v/>
      </c>
      <c r="F350" s="311" t="str">
        <f t="shared" si="36"/>
        <v/>
      </c>
      <c r="G350" s="288" t="str">
        <f t="shared" si="35"/>
        <v/>
      </c>
      <c r="H350" s="154" t="str">
        <f t="shared" si="37"/>
        <v/>
      </c>
      <c r="I350" s="272" t="str">
        <f t="shared" si="38"/>
        <v/>
      </c>
      <c r="J350" s="284" t="str">
        <f t="shared" si="39"/>
        <v/>
      </c>
    </row>
    <row r="351" spans="2:10" x14ac:dyDescent="0.35">
      <c r="B351" s="128"/>
      <c r="C351" s="159"/>
      <c r="D351" s="303" t="str" cm="1">
        <f t="array" aca="1" ref="D351" ca="1">IFERROR(INDEX(skuAnker,MATCH(B351,descrizioneArtAnker,0)),"")</f>
        <v/>
      </c>
      <c r="E351" s="307" t="str">
        <f t="shared" si="34"/>
        <v/>
      </c>
      <c r="F351" s="311" t="str">
        <f t="shared" si="36"/>
        <v/>
      </c>
      <c r="G351" s="288" t="str">
        <f t="shared" si="35"/>
        <v/>
      </c>
      <c r="H351" s="154" t="str">
        <f t="shared" si="37"/>
        <v/>
      </c>
      <c r="I351" s="272" t="str">
        <f t="shared" si="38"/>
        <v/>
      </c>
      <c r="J351" s="284" t="str">
        <f t="shared" si="39"/>
        <v/>
      </c>
    </row>
    <row r="352" spans="2:10" x14ac:dyDescent="0.35">
      <c r="B352" s="128"/>
      <c r="C352" s="159"/>
      <c r="D352" s="303" t="str" cm="1">
        <f t="array" aca="1" ref="D352" ca="1">IFERROR(INDEX(skuAnker,MATCH(B352,descrizioneArtAnker,0)),"")</f>
        <v/>
      </c>
      <c r="E352" s="307" t="str">
        <f t="shared" si="34"/>
        <v/>
      </c>
      <c r="F352" s="311" t="str">
        <f t="shared" si="36"/>
        <v/>
      </c>
      <c r="G352" s="288" t="str">
        <f t="shared" si="35"/>
        <v/>
      </c>
      <c r="H352" s="154" t="str">
        <f t="shared" si="37"/>
        <v/>
      </c>
      <c r="I352" s="272" t="str">
        <f t="shared" si="38"/>
        <v/>
      </c>
      <c r="J352" s="284" t="str">
        <f t="shared" si="39"/>
        <v/>
      </c>
    </row>
    <row r="353" spans="2:10" x14ac:dyDescent="0.35">
      <c r="B353" s="128"/>
      <c r="C353" s="159"/>
      <c r="D353" s="303" t="str" cm="1">
        <f t="array" aca="1" ref="D353" ca="1">IFERROR(INDEX(skuAnker,MATCH(B353,descrizioneArtAnker,0)),"")</f>
        <v/>
      </c>
      <c r="E353" s="307" t="str">
        <f t="shared" si="34"/>
        <v/>
      </c>
      <c r="F353" s="311" t="str">
        <f t="shared" si="36"/>
        <v/>
      </c>
      <c r="G353" s="288" t="str">
        <f t="shared" si="35"/>
        <v/>
      </c>
      <c r="H353" s="154" t="str">
        <f t="shared" si="37"/>
        <v/>
      </c>
      <c r="I353" s="272" t="str">
        <f t="shared" si="38"/>
        <v/>
      </c>
      <c r="J353" s="284" t="str">
        <f t="shared" si="39"/>
        <v/>
      </c>
    </row>
    <row r="354" spans="2:10" x14ac:dyDescent="0.35">
      <c r="B354" s="128"/>
      <c r="C354" s="159"/>
      <c r="D354" s="303" t="str" cm="1">
        <f t="array" aca="1" ref="D354" ca="1">IFERROR(INDEX(skuAnker,MATCH(B354,descrizioneArtAnker,0)),"")</f>
        <v/>
      </c>
      <c r="E354" s="307" t="str">
        <f t="shared" si="34"/>
        <v/>
      </c>
      <c r="F354" s="311" t="str">
        <f t="shared" si="36"/>
        <v/>
      </c>
      <c r="G354" s="288" t="str">
        <f t="shared" si="35"/>
        <v/>
      </c>
      <c r="H354" s="154" t="str">
        <f t="shared" si="37"/>
        <v/>
      </c>
      <c r="I354" s="272" t="str">
        <f t="shared" si="38"/>
        <v/>
      </c>
      <c r="J354" s="284" t="str">
        <f t="shared" si="39"/>
        <v/>
      </c>
    </row>
    <row r="355" spans="2:10" x14ac:dyDescent="0.35">
      <c r="B355" s="128"/>
      <c r="C355" s="159"/>
      <c r="D355" s="303" t="str" cm="1">
        <f t="array" aca="1" ref="D355" ca="1">IFERROR(INDEX(skuAnker,MATCH(B355,descrizioneArtAnker,0)),"")</f>
        <v/>
      </c>
      <c r="E355" s="307" t="str">
        <f t="shared" si="34"/>
        <v/>
      </c>
      <c r="F355" s="311" t="str">
        <f t="shared" si="36"/>
        <v/>
      </c>
      <c r="G355" s="288" t="str">
        <f t="shared" si="35"/>
        <v/>
      </c>
      <c r="H355" s="154" t="str">
        <f t="shared" si="37"/>
        <v/>
      </c>
      <c r="I355" s="272" t="str">
        <f t="shared" si="38"/>
        <v/>
      </c>
      <c r="J355" s="284" t="str">
        <f t="shared" si="39"/>
        <v/>
      </c>
    </row>
    <row r="356" spans="2:10" x14ac:dyDescent="0.35">
      <c r="B356" s="128"/>
      <c r="C356" s="159"/>
      <c r="D356" s="303" t="str" cm="1">
        <f t="array" aca="1" ref="D356" ca="1">IFERROR(INDEX(skuAnker,MATCH(B356,descrizioneArtAnker,0)),"")</f>
        <v/>
      </c>
      <c r="E356" s="307" t="str">
        <f t="shared" si="34"/>
        <v/>
      </c>
      <c r="F356" s="311" t="str">
        <f t="shared" si="36"/>
        <v/>
      </c>
      <c r="G356" s="288" t="str">
        <f t="shared" si="35"/>
        <v/>
      </c>
      <c r="H356" s="154" t="str">
        <f t="shared" si="37"/>
        <v/>
      </c>
      <c r="I356" s="272" t="str">
        <f t="shared" si="38"/>
        <v/>
      </c>
      <c r="J356" s="284" t="str">
        <f t="shared" si="39"/>
        <v/>
      </c>
    </row>
    <row r="357" spans="2:10" x14ac:dyDescent="0.35">
      <c r="B357" s="128"/>
      <c r="C357" s="159"/>
      <c r="D357" s="303" t="str" cm="1">
        <f t="array" aca="1" ref="D357" ca="1">IFERROR(INDEX(skuAnker,MATCH(B357,descrizioneArtAnker,0)),"")</f>
        <v/>
      </c>
      <c r="E357" s="307" t="str">
        <f t="shared" si="34"/>
        <v/>
      </c>
      <c r="F357" s="311" t="str">
        <f t="shared" si="36"/>
        <v/>
      </c>
      <c r="G357" s="288" t="str">
        <f t="shared" si="35"/>
        <v/>
      </c>
      <c r="H357" s="154" t="str">
        <f t="shared" si="37"/>
        <v/>
      </c>
      <c r="I357" s="272" t="str">
        <f t="shared" si="38"/>
        <v/>
      </c>
      <c r="J357" s="284" t="str">
        <f t="shared" si="39"/>
        <v/>
      </c>
    </row>
    <row r="358" spans="2:10" x14ac:dyDescent="0.35">
      <c r="B358" s="128"/>
      <c r="C358" s="159"/>
      <c r="D358" s="303" t="str" cm="1">
        <f t="array" aca="1" ref="D358" ca="1">IFERROR(INDEX(skuAnker,MATCH(B358,descrizioneArtAnker,0)),"")</f>
        <v/>
      </c>
      <c r="E358" s="307" t="str">
        <f t="shared" si="34"/>
        <v/>
      </c>
      <c r="F358" s="311" t="str">
        <f t="shared" si="36"/>
        <v/>
      </c>
      <c r="G358" s="288" t="str">
        <f t="shared" si="35"/>
        <v/>
      </c>
      <c r="H358" s="154" t="str">
        <f t="shared" si="37"/>
        <v/>
      </c>
      <c r="I358" s="272" t="str">
        <f t="shared" si="38"/>
        <v/>
      </c>
      <c r="J358" s="284" t="str">
        <f t="shared" si="39"/>
        <v/>
      </c>
    </row>
    <row r="359" spans="2:10" x14ac:dyDescent="0.35">
      <c r="B359" s="128"/>
      <c r="C359" s="159"/>
      <c r="D359" s="303" t="str" cm="1">
        <f t="array" aca="1" ref="D359" ca="1">IFERROR(INDEX(skuAnker,MATCH(B359,descrizioneArtAnker,0)),"")</f>
        <v/>
      </c>
      <c r="E359" s="307" t="str">
        <f t="shared" si="34"/>
        <v/>
      </c>
      <c r="F359" s="311" t="str">
        <f t="shared" si="36"/>
        <v/>
      </c>
      <c r="G359" s="288" t="str">
        <f t="shared" si="35"/>
        <v/>
      </c>
      <c r="H359" s="154" t="str">
        <f t="shared" si="37"/>
        <v/>
      </c>
      <c r="I359" s="272" t="str">
        <f t="shared" si="38"/>
        <v/>
      </c>
      <c r="J359" s="284" t="str">
        <f t="shared" si="39"/>
        <v/>
      </c>
    </row>
    <row r="360" spans="2:10" x14ac:dyDescent="0.35">
      <c r="B360" s="128"/>
      <c r="C360" s="159"/>
      <c r="D360" s="303" t="str" cm="1">
        <f t="array" aca="1" ref="D360" ca="1">IFERROR(INDEX(skuAnker,MATCH(B360,descrizioneArtAnker,0)),"")</f>
        <v/>
      </c>
      <c r="E360" s="307" t="str">
        <f t="shared" si="34"/>
        <v/>
      </c>
      <c r="F360" s="311" t="str">
        <f t="shared" si="36"/>
        <v/>
      </c>
      <c r="G360" s="288" t="str">
        <f t="shared" si="35"/>
        <v/>
      </c>
      <c r="H360" s="154" t="str">
        <f t="shared" si="37"/>
        <v/>
      </c>
      <c r="I360" s="272" t="str">
        <f t="shared" si="38"/>
        <v/>
      </c>
      <c r="J360" s="284" t="str">
        <f t="shared" si="39"/>
        <v/>
      </c>
    </row>
    <row r="361" spans="2:10" x14ac:dyDescent="0.35">
      <c r="B361" s="128"/>
      <c r="C361" s="159"/>
      <c r="D361" s="303" t="str" cm="1">
        <f t="array" aca="1" ref="D361" ca="1">IFERROR(INDEX(skuAnker,MATCH(B361,descrizioneArtAnker,0)),"")</f>
        <v/>
      </c>
      <c r="E361" s="307" t="str">
        <f t="shared" si="34"/>
        <v/>
      </c>
      <c r="F361" s="311" t="str">
        <f t="shared" si="36"/>
        <v/>
      </c>
      <c r="G361" s="288" t="str">
        <f t="shared" si="35"/>
        <v/>
      </c>
      <c r="H361" s="154" t="str">
        <f t="shared" si="37"/>
        <v/>
      </c>
      <c r="I361" s="272" t="str">
        <f t="shared" si="38"/>
        <v/>
      </c>
      <c r="J361" s="284" t="str">
        <f t="shared" si="39"/>
        <v/>
      </c>
    </row>
    <row r="362" spans="2:10" x14ac:dyDescent="0.35">
      <c r="B362" s="128"/>
      <c r="C362" s="159"/>
      <c r="D362" s="303" t="str" cm="1">
        <f t="array" aca="1" ref="D362" ca="1">IFERROR(INDEX(skuAnker,MATCH(B362,descrizioneArtAnker,0)),"")</f>
        <v/>
      </c>
      <c r="E362" s="307" t="str">
        <f t="shared" si="34"/>
        <v/>
      </c>
      <c r="F362" s="311" t="str">
        <f t="shared" si="36"/>
        <v/>
      </c>
      <c r="G362" s="288" t="str">
        <f t="shared" si="35"/>
        <v/>
      </c>
      <c r="H362" s="154" t="str">
        <f t="shared" si="37"/>
        <v/>
      </c>
      <c r="I362" s="272" t="str">
        <f t="shared" si="38"/>
        <v/>
      </c>
      <c r="J362" s="284" t="str">
        <f t="shared" si="39"/>
        <v/>
      </c>
    </row>
    <row r="363" spans="2:10" x14ac:dyDescent="0.35">
      <c r="B363" s="128"/>
      <c r="C363" s="159"/>
      <c r="D363" s="303" t="str" cm="1">
        <f t="array" aca="1" ref="D363" ca="1">IFERROR(INDEX(skuAnker,MATCH(B363,descrizioneArtAnker,0)),"")</f>
        <v/>
      </c>
      <c r="E363" s="307" t="str">
        <f t="shared" si="34"/>
        <v/>
      </c>
      <c r="F363" s="311" t="str">
        <f t="shared" si="36"/>
        <v/>
      </c>
      <c r="G363" s="288" t="str">
        <f t="shared" si="35"/>
        <v/>
      </c>
      <c r="H363" s="154" t="str">
        <f t="shared" si="37"/>
        <v/>
      </c>
      <c r="I363" s="272" t="str">
        <f t="shared" si="38"/>
        <v/>
      </c>
      <c r="J363" s="284" t="str">
        <f t="shared" si="39"/>
        <v/>
      </c>
    </row>
    <row r="364" spans="2:10" x14ac:dyDescent="0.35">
      <c r="B364" s="128"/>
      <c r="C364" s="159"/>
      <c r="D364" s="303" t="str" cm="1">
        <f t="array" aca="1" ref="D364" ca="1">IFERROR(INDEX(skuAnker,MATCH(B364,descrizioneArtAnker,0)),"")</f>
        <v/>
      </c>
      <c r="E364" s="307" t="str">
        <f t="shared" si="34"/>
        <v/>
      </c>
      <c r="F364" s="311" t="str">
        <f t="shared" si="36"/>
        <v/>
      </c>
      <c r="G364" s="288" t="str">
        <f t="shared" si="35"/>
        <v/>
      </c>
      <c r="H364" s="154" t="str">
        <f t="shared" si="37"/>
        <v/>
      </c>
      <c r="I364" s="272" t="str">
        <f t="shared" si="38"/>
        <v/>
      </c>
      <c r="J364" s="284" t="str">
        <f t="shared" si="39"/>
        <v/>
      </c>
    </row>
    <row r="365" spans="2:10" x14ac:dyDescent="0.35">
      <c r="B365" s="128"/>
      <c r="C365" s="159"/>
      <c r="D365" s="303" t="str" cm="1">
        <f t="array" aca="1" ref="D365" ca="1">IFERROR(INDEX(skuAnker,MATCH(B365,descrizioneArtAnker,0)),"")</f>
        <v/>
      </c>
      <c r="E365" s="307" t="str">
        <f t="shared" si="34"/>
        <v/>
      </c>
      <c r="F365" s="311" t="str">
        <f t="shared" si="36"/>
        <v/>
      </c>
      <c r="G365" s="288" t="str">
        <f t="shared" si="35"/>
        <v/>
      </c>
      <c r="H365" s="154" t="str">
        <f t="shared" si="37"/>
        <v/>
      </c>
      <c r="I365" s="272" t="str">
        <f t="shared" si="38"/>
        <v/>
      </c>
      <c r="J365" s="284" t="str">
        <f t="shared" si="39"/>
        <v/>
      </c>
    </row>
    <row r="366" spans="2:10" x14ac:dyDescent="0.35">
      <c r="B366" s="128"/>
      <c r="C366" s="159"/>
      <c r="D366" s="303" t="str" cm="1">
        <f t="array" aca="1" ref="D366" ca="1">IFERROR(INDEX(skuAnker,MATCH(B366,descrizioneArtAnker,0)),"")</f>
        <v/>
      </c>
      <c r="E366" s="307" t="str">
        <f t="shared" si="34"/>
        <v/>
      </c>
      <c r="F366" s="311" t="str">
        <f t="shared" si="36"/>
        <v/>
      </c>
      <c r="G366" s="288" t="str">
        <f t="shared" si="35"/>
        <v/>
      </c>
      <c r="H366" s="154" t="str">
        <f t="shared" si="37"/>
        <v/>
      </c>
      <c r="I366" s="272" t="str">
        <f t="shared" si="38"/>
        <v/>
      </c>
      <c r="J366" s="284" t="str">
        <f t="shared" si="39"/>
        <v/>
      </c>
    </row>
    <row r="367" spans="2:10" x14ac:dyDescent="0.35">
      <c r="B367" s="128"/>
      <c r="C367" s="159"/>
      <c r="D367" s="303" t="str" cm="1">
        <f t="array" aca="1" ref="D367" ca="1">IFERROR(INDEX(skuAnker,MATCH(B367,descrizioneArtAnker,0)),"")</f>
        <v/>
      </c>
      <c r="E367" s="307" t="str">
        <f t="shared" si="34"/>
        <v/>
      </c>
      <c r="F367" s="311" t="str">
        <f t="shared" si="36"/>
        <v/>
      </c>
      <c r="G367" s="288" t="str">
        <f t="shared" si="35"/>
        <v/>
      </c>
      <c r="H367" s="154" t="str">
        <f t="shared" si="37"/>
        <v/>
      </c>
      <c r="I367" s="272" t="str">
        <f t="shared" si="38"/>
        <v/>
      </c>
      <c r="J367" s="284" t="str">
        <f t="shared" si="39"/>
        <v/>
      </c>
    </row>
    <row r="368" spans="2:10" x14ac:dyDescent="0.35">
      <c r="B368" s="128"/>
      <c r="C368" s="159"/>
      <c r="D368" s="303" t="str" cm="1">
        <f t="array" aca="1" ref="D368" ca="1">IFERROR(INDEX(skuAnker,MATCH(B368,descrizioneArtAnker,0)),"")</f>
        <v/>
      </c>
      <c r="E368" s="307" t="str">
        <f t="shared" si="34"/>
        <v/>
      </c>
      <c r="F368" s="311" t="str">
        <f t="shared" si="36"/>
        <v/>
      </c>
      <c r="G368" s="288" t="str">
        <f t="shared" si="35"/>
        <v/>
      </c>
      <c r="H368" s="154" t="str">
        <f t="shared" si="37"/>
        <v/>
      </c>
      <c r="I368" s="272" t="str">
        <f t="shared" si="38"/>
        <v/>
      </c>
      <c r="J368" s="284" t="str">
        <f t="shared" si="39"/>
        <v/>
      </c>
    </row>
    <row r="369" spans="2:10" x14ac:dyDescent="0.35">
      <c r="B369" s="128"/>
      <c r="C369" s="159"/>
      <c r="D369" s="303" t="str" cm="1">
        <f t="array" aca="1" ref="D369" ca="1">IFERROR(INDEX(skuAnker,MATCH(B369,descrizioneArtAnker,0)),"")</f>
        <v/>
      </c>
      <c r="E369" s="307" t="str">
        <f t="shared" si="34"/>
        <v/>
      </c>
      <c r="F369" s="311" t="str">
        <f t="shared" si="36"/>
        <v/>
      </c>
      <c r="G369" s="288" t="str">
        <f t="shared" si="35"/>
        <v/>
      </c>
      <c r="H369" s="154" t="str">
        <f t="shared" si="37"/>
        <v/>
      </c>
      <c r="I369" s="272" t="str">
        <f t="shared" si="38"/>
        <v/>
      </c>
      <c r="J369" s="284" t="str">
        <f t="shared" si="39"/>
        <v/>
      </c>
    </row>
    <row r="370" spans="2:10" x14ac:dyDescent="0.35">
      <c r="B370" s="128"/>
      <c r="C370" s="159"/>
      <c r="D370" s="303" t="str" cm="1">
        <f t="array" aca="1" ref="D370" ca="1">IFERROR(INDEX(skuAnker,MATCH(B370,descrizioneArtAnker,0)),"")</f>
        <v/>
      </c>
      <c r="E370" s="307" t="str">
        <f t="shared" si="34"/>
        <v/>
      </c>
      <c r="F370" s="311" t="str">
        <f t="shared" si="36"/>
        <v/>
      </c>
      <c r="G370" s="288" t="str">
        <f t="shared" si="35"/>
        <v/>
      </c>
      <c r="H370" s="154" t="str">
        <f t="shared" si="37"/>
        <v/>
      </c>
      <c r="I370" s="272" t="str">
        <f t="shared" si="38"/>
        <v/>
      </c>
      <c r="J370" s="284" t="str">
        <f t="shared" si="39"/>
        <v/>
      </c>
    </row>
    <row r="371" spans="2:10" x14ac:dyDescent="0.35">
      <c r="B371" s="128"/>
      <c r="C371" s="159"/>
      <c r="D371" s="303" t="str" cm="1">
        <f t="array" aca="1" ref="D371" ca="1">IFERROR(INDEX(skuAnker,MATCH(B371,descrizioneArtAnker,0)),"")</f>
        <v/>
      </c>
      <c r="E371" s="307" t="str">
        <f t="shared" si="34"/>
        <v/>
      </c>
      <c r="F371" s="311" t="str">
        <f t="shared" si="36"/>
        <v/>
      </c>
      <c r="G371" s="288" t="str">
        <f t="shared" si="35"/>
        <v/>
      </c>
      <c r="H371" s="154" t="str">
        <f t="shared" si="37"/>
        <v/>
      </c>
      <c r="I371" s="272" t="str">
        <f t="shared" si="38"/>
        <v/>
      </c>
      <c r="J371" s="284" t="str">
        <f t="shared" si="39"/>
        <v/>
      </c>
    </row>
    <row r="372" spans="2:10" x14ac:dyDescent="0.35">
      <c r="B372" s="128"/>
      <c r="C372" s="159"/>
      <c r="D372" s="303" t="str" cm="1">
        <f t="array" aca="1" ref="D372" ca="1">IFERROR(INDEX(skuAnker,MATCH(B372,descrizioneArtAnker,0)),"")</f>
        <v/>
      </c>
      <c r="E372" s="307" t="str">
        <f t="shared" si="34"/>
        <v/>
      </c>
      <c r="F372" s="311" t="str">
        <f t="shared" si="36"/>
        <v/>
      </c>
      <c r="G372" s="288" t="str">
        <f t="shared" si="35"/>
        <v/>
      </c>
      <c r="H372" s="154" t="str">
        <f t="shared" si="37"/>
        <v/>
      </c>
      <c r="I372" s="272" t="str">
        <f t="shared" si="38"/>
        <v/>
      </c>
      <c r="J372" s="284" t="str">
        <f t="shared" si="39"/>
        <v/>
      </c>
    </row>
    <row r="373" spans="2:10" x14ac:dyDescent="0.35">
      <c r="B373" s="128"/>
      <c r="C373" s="159"/>
      <c r="D373" s="303" t="str" cm="1">
        <f t="array" aca="1" ref="D373" ca="1">IFERROR(INDEX(skuAnker,MATCH(B373,descrizioneArtAnker,0)),"")</f>
        <v/>
      </c>
      <c r="E373" s="307" t="str">
        <f t="shared" si="34"/>
        <v/>
      </c>
      <c r="F373" s="311" t="str">
        <f t="shared" si="36"/>
        <v/>
      </c>
      <c r="G373" s="288" t="str">
        <f t="shared" si="35"/>
        <v/>
      </c>
      <c r="H373" s="154" t="str">
        <f t="shared" si="37"/>
        <v/>
      </c>
      <c r="I373" s="272" t="str">
        <f t="shared" si="38"/>
        <v/>
      </c>
      <c r="J373" s="284" t="str">
        <f t="shared" si="39"/>
        <v/>
      </c>
    </row>
    <row r="374" spans="2:10" x14ac:dyDescent="0.35">
      <c r="B374" s="128"/>
      <c r="C374" s="159"/>
      <c r="D374" s="303" t="str" cm="1">
        <f t="array" aca="1" ref="D374" ca="1">IFERROR(INDEX(skuAnker,MATCH(B374,descrizioneArtAnker,0)),"")</f>
        <v/>
      </c>
      <c r="E374" s="307" t="str">
        <f t="shared" si="34"/>
        <v/>
      </c>
      <c r="F374" s="311" t="str">
        <f t="shared" si="36"/>
        <v/>
      </c>
      <c r="G374" s="288" t="str">
        <f t="shared" si="35"/>
        <v/>
      </c>
      <c r="H374" s="154" t="str">
        <f t="shared" si="37"/>
        <v/>
      </c>
      <c r="I374" s="272" t="str">
        <f t="shared" si="38"/>
        <v/>
      </c>
      <c r="J374" s="284" t="str">
        <f t="shared" si="39"/>
        <v/>
      </c>
    </row>
    <row r="375" spans="2:10" x14ac:dyDescent="0.35">
      <c r="B375" s="128"/>
      <c r="C375" s="159"/>
      <c r="D375" s="303" t="str" cm="1">
        <f t="array" aca="1" ref="D375" ca="1">IFERROR(INDEX(skuAnker,MATCH(B375,descrizioneArtAnker,0)),"")</f>
        <v/>
      </c>
      <c r="E375" s="307" t="str">
        <f t="shared" si="34"/>
        <v/>
      </c>
      <c r="F375" s="311" t="str">
        <f t="shared" si="36"/>
        <v/>
      </c>
      <c r="G375" s="288" t="str">
        <f t="shared" si="35"/>
        <v/>
      </c>
      <c r="H375" s="154" t="str">
        <f t="shared" si="37"/>
        <v/>
      </c>
      <c r="I375" s="272" t="str">
        <f t="shared" si="38"/>
        <v/>
      </c>
      <c r="J375" s="284" t="str">
        <f t="shared" si="39"/>
        <v/>
      </c>
    </row>
    <row r="376" spans="2:10" x14ac:dyDescent="0.35">
      <c r="B376" s="128"/>
      <c r="C376" s="159"/>
      <c r="D376" s="303" t="str" cm="1">
        <f t="array" aca="1" ref="D376" ca="1">IFERROR(INDEX(skuAnker,MATCH(B376,descrizioneArtAnker,0)),"")</f>
        <v/>
      </c>
      <c r="E376" s="307" t="str">
        <f t="shared" si="34"/>
        <v/>
      </c>
      <c r="F376" s="311" t="str">
        <f t="shared" si="36"/>
        <v/>
      </c>
      <c r="G376" s="288" t="str">
        <f t="shared" si="35"/>
        <v/>
      </c>
      <c r="H376" s="154" t="str">
        <f t="shared" si="37"/>
        <v/>
      </c>
      <c r="I376" s="272" t="str">
        <f t="shared" si="38"/>
        <v/>
      </c>
      <c r="J376" s="284" t="str">
        <f t="shared" si="39"/>
        <v/>
      </c>
    </row>
    <row r="377" spans="2:10" x14ac:dyDescent="0.35">
      <c r="B377" s="128"/>
      <c r="C377" s="159"/>
      <c r="D377" s="303" t="str" cm="1">
        <f t="array" aca="1" ref="D377" ca="1">IFERROR(INDEX(skuAnker,MATCH(B377,descrizioneArtAnker,0)),"")</f>
        <v/>
      </c>
      <c r="E377" s="307" t="str">
        <f t="shared" si="34"/>
        <v/>
      </c>
      <c r="F377" s="311" t="str">
        <f t="shared" si="36"/>
        <v/>
      </c>
      <c r="G377" s="288" t="str">
        <f t="shared" si="35"/>
        <v/>
      </c>
      <c r="H377" s="154" t="str">
        <f t="shared" si="37"/>
        <v/>
      </c>
      <c r="I377" s="272" t="str">
        <f t="shared" si="38"/>
        <v/>
      </c>
      <c r="J377" s="284" t="str">
        <f t="shared" si="39"/>
        <v/>
      </c>
    </row>
    <row r="378" spans="2:10" x14ac:dyDescent="0.35">
      <c r="B378" s="128"/>
      <c r="C378" s="159"/>
      <c r="D378" s="303" t="str" cm="1">
        <f t="array" aca="1" ref="D378" ca="1">IFERROR(INDEX(skuAnker,MATCH(B378,descrizioneArtAnker,0)),"")</f>
        <v/>
      </c>
      <c r="E378" s="307" t="str">
        <f t="shared" si="34"/>
        <v/>
      </c>
      <c r="F378" s="311" t="str">
        <f t="shared" si="36"/>
        <v/>
      </c>
      <c r="G378" s="288" t="str">
        <f t="shared" si="35"/>
        <v/>
      </c>
      <c r="H378" s="154" t="str">
        <f t="shared" si="37"/>
        <v/>
      </c>
      <c r="I378" s="272" t="str">
        <f t="shared" si="38"/>
        <v/>
      </c>
      <c r="J378" s="284" t="str">
        <f t="shared" si="39"/>
        <v/>
      </c>
    </row>
    <row r="379" spans="2:10" x14ac:dyDescent="0.35">
      <c r="B379" s="128"/>
      <c r="C379" s="159"/>
      <c r="D379" s="303" t="str" cm="1">
        <f t="array" aca="1" ref="D379" ca="1">IFERROR(INDEX(skuAnker,MATCH(B379,descrizioneArtAnker,0)),"")</f>
        <v/>
      </c>
      <c r="E379" s="307" t="str">
        <f t="shared" si="34"/>
        <v/>
      </c>
      <c r="F379" s="311" t="str">
        <f t="shared" si="36"/>
        <v/>
      </c>
      <c r="G379" s="288" t="str">
        <f t="shared" si="35"/>
        <v/>
      </c>
      <c r="H379" s="154" t="str">
        <f t="shared" si="37"/>
        <v/>
      </c>
      <c r="I379" s="272" t="str">
        <f t="shared" si="38"/>
        <v/>
      </c>
      <c r="J379" s="284" t="str">
        <f t="shared" si="39"/>
        <v/>
      </c>
    </row>
    <row r="380" spans="2:10" x14ac:dyDescent="0.35">
      <c r="B380" s="128"/>
      <c r="C380" s="159"/>
      <c r="D380" s="303" t="str" cm="1">
        <f t="array" aca="1" ref="D380" ca="1">IFERROR(INDEX(skuAnker,MATCH(B380,descrizioneArtAnker,0)),"")</f>
        <v/>
      </c>
      <c r="E380" s="307" t="str">
        <f t="shared" si="34"/>
        <v/>
      </c>
      <c r="F380" s="311" t="str">
        <f t="shared" si="36"/>
        <v/>
      </c>
      <c r="G380" s="288" t="str">
        <f t="shared" si="35"/>
        <v/>
      </c>
      <c r="H380" s="154" t="str">
        <f t="shared" si="37"/>
        <v/>
      </c>
      <c r="I380" s="272" t="str">
        <f t="shared" si="38"/>
        <v/>
      </c>
      <c r="J380" s="284" t="str">
        <f t="shared" si="39"/>
        <v/>
      </c>
    </row>
    <row r="381" spans="2:10" x14ac:dyDescent="0.35">
      <c r="B381" s="128"/>
      <c r="C381" s="159"/>
      <c r="D381" s="303" t="str" cm="1">
        <f t="array" aca="1" ref="D381" ca="1">IFERROR(INDEX(skuAnker,MATCH(B381,descrizioneArtAnker,0)),"")</f>
        <v/>
      </c>
      <c r="E381" s="307" t="str">
        <f t="shared" si="34"/>
        <v/>
      </c>
      <c r="F381" s="311" t="str">
        <f t="shared" si="36"/>
        <v/>
      </c>
      <c r="G381" s="288" t="str">
        <f t="shared" si="35"/>
        <v/>
      </c>
      <c r="H381" s="154" t="str">
        <f t="shared" si="37"/>
        <v/>
      </c>
      <c r="I381" s="272" t="str">
        <f t="shared" si="38"/>
        <v/>
      </c>
      <c r="J381" s="284" t="str">
        <f t="shared" si="39"/>
        <v/>
      </c>
    </row>
    <row r="382" spans="2:10" x14ac:dyDescent="0.35">
      <c r="B382" s="128"/>
      <c r="C382" s="159"/>
      <c r="D382" s="303" t="str" cm="1">
        <f t="array" aca="1" ref="D382" ca="1">IFERROR(INDEX(skuAnker,MATCH(B382,descrizioneArtAnker,0)),"")</f>
        <v/>
      </c>
      <c r="E382" s="307" t="str">
        <f t="shared" si="34"/>
        <v/>
      </c>
      <c r="F382" s="311" t="str">
        <f t="shared" si="36"/>
        <v/>
      </c>
      <c r="G382" s="288" t="str">
        <f t="shared" si="35"/>
        <v/>
      </c>
      <c r="H382" s="154" t="str">
        <f t="shared" si="37"/>
        <v/>
      </c>
      <c r="I382" s="272" t="str">
        <f t="shared" si="38"/>
        <v/>
      </c>
      <c r="J382" s="284" t="str">
        <f t="shared" si="39"/>
        <v/>
      </c>
    </row>
    <row r="383" spans="2:10" x14ac:dyDescent="0.35">
      <c r="B383" s="128"/>
      <c r="C383" s="159"/>
      <c r="D383" s="303" t="str" cm="1">
        <f t="array" aca="1" ref="D383" ca="1">IFERROR(INDEX(skuAnker,MATCH(B383,descrizioneArtAnker,0)),"")</f>
        <v/>
      </c>
      <c r="E383" s="307" t="str">
        <f t="shared" si="34"/>
        <v/>
      </c>
      <c r="F383" s="311" t="str">
        <f t="shared" si="36"/>
        <v/>
      </c>
      <c r="G383" s="288" t="str">
        <f t="shared" si="35"/>
        <v/>
      </c>
      <c r="H383" s="154" t="str">
        <f t="shared" si="37"/>
        <v/>
      </c>
      <c r="I383" s="272" t="str">
        <f t="shared" si="38"/>
        <v/>
      </c>
      <c r="J383" s="284" t="str">
        <f t="shared" si="39"/>
        <v/>
      </c>
    </row>
    <row r="384" spans="2:10" x14ac:dyDescent="0.35">
      <c r="B384" s="128"/>
      <c r="C384" s="159"/>
      <c r="D384" s="303" t="str" cm="1">
        <f t="array" aca="1" ref="D384" ca="1">IFERROR(INDEX(skuAnker,MATCH(B384,descrizioneArtAnker,0)),"")</f>
        <v/>
      </c>
      <c r="E384" s="307" t="str">
        <f t="shared" si="34"/>
        <v/>
      </c>
      <c r="F384" s="311" t="str">
        <f t="shared" si="36"/>
        <v/>
      </c>
      <c r="G384" s="288" t="str">
        <f t="shared" si="35"/>
        <v/>
      </c>
      <c r="H384" s="154" t="str">
        <f t="shared" si="37"/>
        <v/>
      </c>
      <c r="I384" s="272" t="str">
        <f t="shared" si="38"/>
        <v/>
      </c>
      <c r="J384" s="284" t="str">
        <f t="shared" si="39"/>
        <v/>
      </c>
    </row>
    <row r="385" spans="2:10" x14ac:dyDescent="0.35">
      <c r="B385" s="128"/>
      <c r="C385" s="159"/>
      <c r="D385" s="303" t="str" cm="1">
        <f t="array" aca="1" ref="D385" ca="1">IFERROR(INDEX(skuAnker,MATCH(B385,descrizioneArtAnker,0)),"")</f>
        <v/>
      </c>
      <c r="E385" s="307" t="str">
        <f t="shared" si="34"/>
        <v/>
      </c>
      <c r="F385" s="311" t="str">
        <f t="shared" si="36"/>
        <v/>
      </c>
      <c r="G385" s="288" t="str">
        <f t="shared" si="35"/>
        <v/>
      </c>
      <c r="H385" s="154" t="str">
        <f t="shared" si="37"/>
        <v/>
      </c>
      <c r="I385" s="272" t="str">
        <f t="shared" si="38"/>
        <v/>
      </c>
      <c r="J385" s="284" t="str">
        <f t="shared" si="39"/>
        <v/>
      </c>
    </row>
    <row r="386" spans="2:10" x14ac:dyDescent="0.35">
      <c r="B386" s="128"/>
      <c r="C386" s="159"/>
      <c r="D386" s="303" t="str" cm="1">
        <f t="array" aca="1" ref="D386" ca="1">IFERROR(INDEX(skuAnker,MATCH(B386,descrizioneArtAnker,0)),"")</f>
        <v/>
      </c>
      <c r="E386" s="307" t="str">
        <f t="shared" si="34"/>
        <v/>
      </c>
      <c r="F386" s="311" t="str">
        <f t="shared" si="36"/>
        <v/>
      </c>
      <c r="G386" s="288" t="str">
        <f t="shared" si="35"/>
        <v/>
      </c>
      <c r="H386" s="154" t="str">
        <f t="shared" si="37"/>
        <v/>
      </c>
      <c r="I386" s="272" t="str">
        <f t="shared" si="38"/>
        <v/>
      </c>
      <c r="J386" s="284" t="str">
        <f t="shared" si="39"/>
        <v/>
      </c>
    </row>
    <row r="387" spans="2:10" x14ac:dyDescent="0.35">
      <c r="B387" s="128"/>
      <c r="C387" s="159"/>
      <c r="D387" s="303" t="str" cm="1">
        <f t="array" aca="1" ref="D387" ca="1">IFERROR(INDEX(skuAnker,MATCH(B387,descrizioneArtAnker,0)),"")</f>
        <v/>
      </c>
      <c r="E387" s="307" t="str">
        <f t="shared" ref="E387:E450" si="40">IF(B387="","",VLOOKUP(B387,listoneAnker_NoSku,2,FALSE))</f>
        <v/>
      </c>
      <c r="F387" s="311" t="str">
        <f t="shared" si="36"/>
        <v/>
      </c>
      <c r="G387" s="288" t="str">
        <f t="shared" ref="G387:G450" si="41">IF(B387="","",VLOOKUP(B387,listoneAnker_NoSku,4,FALSE))</f>
        <v/>
      </c>
      <c r="H387" s="154" t="str">
        <f t="shared" si="37"/>
        <v/>
      </c>
      <c r="I387" s="272" t="str">
        <f t="shared" si="38"/>
        <v/>
      </c>
      <c r="J387" s="284" t="str">
        <f t="shared" si="39"/>
        <v/>
      </c>
    </row>
    <row r="388" spans="2:10" x14ac:dyDescent="0.35">
      <c r="B388" s="128"/>
      <c r="C388" s="159"/>
      <c r="D388" s="303" t="str" cm="1">
        <f t="array" aca="1" ref="D388" ca="1">IFERROR(INDEX(skuAnker,MATCH(B388,descrizioneArtAnker,0)),"")</f>
        <v/>
      </c>
      <c r="E388" s="307" t="str">
        <f t="shared" si="40"/>
        <v/>
      </c>
      <c r="F388" s="311" t="str">
        <f t="shared" ref="F388:F451" si="42">IF(B388="","",VLOOKUP(B388,listoneAnker_NoSku,3,FALSE))</f>
        <v/>
      </c>
      <c r="G388" s="288" t="str">
        <f t="shared" si="41"/>
        <v/>
      </c>
      <c r="H388" s="154" t="str">
        <f t="shared" ref="H388:H451" si="43">IF(B388="","",IF($M$4="Enoteca",VLOOKUP(B388,listoneAnker_NoSku,8,FALSE),VLOOKUP(B388,listoneAnker_NoSku,9,FALSE)))</f>
        <v/>
      </c>
      <c r="I388" s="272" t="str">
        <f t="shared" ref="I388:I451" si="44">IF(B388="","",E388*C388)</f>
        <v/>
      </c>
      <c r="J388" s="284" t="str">
        <f t="shared" ref="J388:J451" si="45">IF(B388="","",H388*E388*C388)</f>
        <v/>
      </c>
    </row>
    <row r="389" spans="2:10" x14ac:dyDescent="0.35">
      <c r="B389" s="128"/>
      <c r="C389" s="159"/>
      <c r="D389" s="303" t="str" cm="1">
        <f t="array" aca="1" ref="D389" ca="1">IFERROR(INDEX(skuAnker,MATCH(B389,descrizioneArtAnker,0)),"")</f>
        <v/>
      </c>
      <c r="E389" s="307" t="str">
        <f t="shared" si="40"/>
        <v/>
      </c>
      <c r="F389" s="311" t="str">
        <f t="shared" si="42"/>
        <v/>
      </c>
      <c r="G389" s="288" t="str">
        <f t="shared" si="41"/>
        <v/>
      </c>
      <c r="H389" s="154" t="str">
        <f t="shared" si="43"/>
        <v/>
      </c>
      <c r="I389" s="272" t="str">
        <f t="shared" si="44"/>
        <v/>
      </c>
      <c r="J389" s="284" t="str">
        <f t="shared" si="45"/>
        <v/>
      </c>
    </row>
    <row r="390" spans="2:10" x14ac:dyDescent="0.35">
      <c r="B390" s="128"/>
      <c r="C390" s="159"/>
      <c r="D390" s="303" t="str" cm="1">
        <f t="array" aca="1" ref="D390" ca="1">IFERROR(INDEX(skuAnker,MATCH(B390,descrizioneArtAnker,0)),"")</f>
        <v/>
      </c>
      <c r="E390" s="307" t="str">
        <f t="shared" si="40"/>
        <v/>
      </c>
      <c r="F390" s="311" t="str">
        <f t="shared" si="42"/>
        <v/>
      </c>
      <c r="G390" s="288" t="str">
        <f t="shared" si="41"/>
        <v/>
      </c>
      <c r="H390" s="154" t="str">
        <f t="shared" si="43"/>
        <v/>
      </c>
      <c r="I390" s="272" t="str">
        <f t="shared" si="44"/>
        <v/>
      </c>
      <c r="J390" s="284" t="str">
        <f t="shared" si="45"/>
        <v/>
      </c>
    </row>
    <row r="391" spans="2:10" x14ac:dyDescent="0.35">
      <c r="B391" s="128"/>
      <c r="C391" s="159"/>
      <c r="D391" s="303" t="str" cm="1">
        <f t="array" aca="1" ref="D391" ca="1">IFERROR(INDEX(skuAnker,MATCH(B391,descrizioneArtAnker,0)),"")</f>
        <v/>
      </c>
      <c r="E391" s="307" t="str">
        <f t="shared" si="40"/>
        <v/>
      </c>
      <c r="F391" s="311" t="str">
        <f t="shared" si="42"/>
        <v/>
      </c>
      <c r="G391" s="288" t="str">
        <f t="shared" si="41"/>
        <v/>
      </c>
      <c r="H391" s="154" t="str">
        <f t="shared" si="43"/>
        <v/>
      </c>
      <c r="I391" s="272" t="str">
        <f t="shared" si="44"/>
        <v/>
      </c>
      <c r="J391" s="284" t="str">
        <f t="shared" si="45"/>
        <v/>
      </c>
    </row>
    <row r="392" spans="2:10" x14ac:dyDescent="0.35">
      <c r="B392" s="128"/>
      <c r="C392" s="159"/>
      <c r="D392" s="303" t="str" cm="1">
        <f t="array" aca="1" ref="D392" ca="1">IFERROR(INDEX(skuAnker,MATCH(B392,descrizioneArtAnker,0)),"")</f>
        <v/>
      </c>
      <c r="E392" s="307" t="str">
        <f t="shared" si="40"/>
        <v/>
      </c>
      <c r="F392" s="311" t="str">
        <f t="shared" si="42"/>
        <v/>
      </c>
      <c r="G392" s="288" t="str">
        <f t="shared" si="41"/>
        <v/>
      </c>
      <c r="H392" s="154" t="str">
        <f t="shared" si="43"/>
        <v/>
      </c>
      <c r="I392" s="272" t="str">
        <f t="shared" si="44"/>
        <v/>
      </c>
      <c r="J392" s="284" t="str">
        <f t="shared" si="45"/>
        <v/>
      </c>
    </row>
    <row r="393" spans="2:10" x14ac:dyDescent="0.35">
      <c r="B393" s="128"/>
      <c r="C393" s="159"/>
      <c r="D393" s="303" t="str" cm="1">
        <f t="array" aca="1" ref="D393" ca="1">IFERROR(INDEX(skuAnker,MATCH(B393,descrizioneArtAnker,0)),"")</f>
        <v/>
      </c>
      <c r="E393" s="307" t="str">
        <f t="shared" si="40"/>
        <v/>
      </c>
      <c r="F393" s="311" t="str">
        <f t="shared" si="42"/>
        <v/>
      </c>
      <c r="G393" s="288" t="str">
        <f t="shared" si="41"/>
        <v/>
      </c>
      <c r="H393" s="154" t="str">
        <f t="shared" si="43"/>
        <v/>
      </c>
      <c r="I393" s="272" t="str">
        <f t="shared" si="44"/>
        <v/>
      </c>
      <c r="J393" s="284" t="str">
        <f t="shared" si="45"/>
        <v/>
      </c>
    </row>
    <row r="394" spans="2:10" x14ac:dyDescent="0.35">
      <c r="B394" s="128"/>
      <c r="C394" s="159"/>
      <c r="D394" s="303" t="str" cm="1">
        <f t="array" aca="1" ref="D394" ca="1">IFERROR(INDEX(skuAnker,MATCH(B394,descrizioneArtAnker,0)),"")</f>
        <v/>
      </c>
      <c r="E394" s="307" t="str">
        <f t="shared" si="40"/>
        <v/>
      </c>
      <c r="F394" s="311" t="str">
        <f t="shared" si="42"/>
        <v/>
      </c>
      <c r="G394" s="288" t="str">
        <f t="shared" si="41"/>
        <v/>
      </c>
      <c r="H394" s="154" t="str">
        <f t="shared" si="43"/>
        <v/>
      </c>
      <c r="I394" s="272" t="str">
        <f t="shared" si="44"/>
        <v/>
      </c>
      <c r="J394" s="284" t="str">
        <f t="shared" si="45"/>
        <v/>
      </c>
    </row>
    <row r="395" spans="2:10" x14ac:dyDescent="0.35">
      <c r="B395" s="128"/>
      <c r="C395" s="159"/>
      <c r="D395" s="303" t="str" cm="1">
        <f t="array" aca="1" ref="D395" ca="1">IFERROR(INDEX(skuAnker,MATCH(B395,descrizioneArtAnker,0)),"")</f>
        <v/>
      </c>
      <c r="E395" s="307" t="str">
        <f t="shared" si="40"/>
        <v/>
      </c>
      <c r="F395" s="311" t="str">
        <f t="shared" si="42"/>
        <v/>
      </c>
      <c r="G395" s="288" t="str">
        <f t="shared" si="41"/>
        <v/>
      </c>
      <c r="H395" s="154" t="str">
        <f t="shared" si="43"/>
        <v/>
      </c>
      <c r="I395" s="272" t="str">
        <f t="shared" si="44"/>
        <v/>
      </c>
      <c r="J395" s="284" t="str">
        <f t="shared" si="45"/>
        <v/>
      </c>
    </row>
    <row r="396" spans="2:10" x14ac:dyDescent="0.35">
      <c r="B396" s="128"/>
      <c r="C396" s="159"/>
      <c r="D396" s="303" t="str" cm="1">
        <f t="array" aca="1" ref="D396" ca="1">IFERROR(INDEX(skuAnker,MATCH(B396,descrizioneArtAnker,0)),"")</f>
        <v/>
      </c>
      <c r="E396" s="307" t="str">
        <f t="shared" si="40"/>
        <v/>
      </c>
      <c r="F396" s="311" t="str">
        <f t="shared" si="42"/>
        <v/>
      </c>
      <c r="G396" s="288" t="str">
        <f t="shared" si="41"/>
        <v/>
      </c>
      <c r="H396" s="154" t="str">
        <f t="shared" si="43"/>
        <v/>
      </c>
      <c r="I396" s="272" t="str">
        <f t="shared" si="44"/>
        <v/>
      </c>
      <c r="J396" s="284" t="str">
        <f t="shared" si="45"/>
        <v/>
      </c>
    </row>
    <row r="397" spans="2:10" x14ac:dyDescent="0.35">
      <c r="B397" s="128"/>
      <c r="C397" s="159"/>
      <c r="D397" s="303" t="str" cm="1">
        <f t="array" aca="1" ref="D397" ca="1">IFERROR(INDEX(skuAnker,MATCH(B397,descrizioneArtAnker,0)),"")</f>
        <v/>
      </c>
      <c r="E397" s="307" t="str">
        <f t="shared" si="40"/>
        <v/>
      </c>
      <c r="F397" s="311" t="str">
        <f t="shared" si="42"/>
        <v/>
      </c>
      <c r="G397" s="288" t="str">
        <f t="shared" si="41"/>
        <v/>
      </c>
      <c r="H397" s="154" t="str">
        <f t="shared" si="43"/>
        <v/>
      </c>
      <c r="I397" s="272" t="str">
        <f t="shared" si="44"/>
        <v/>
      </c>
      <c r="J397" s="284" t="str">
        <f t="shared" si="45"/>
        <v/>
      </c>
    </row>
    <row r="398" spans="2:10" x14ac:dyDescent="0.35">
      <c r="B398" s="128"/>
      <c r="C398" s="159"/>
      <c r="D398" s="303" t="str" cm="1">
        <f t="array" aca="1" ref="D398" ca="1">IFERROR(INDEX(skuAnker,MATCH(B398,descrizioneArtAnker,0)),"")</f>
        <v/>
      </c>
      <c r="E398" s="307" t="str">
        <f t="shared" si="40"/>
        <v/>
      </c>
      <c r="F398" s="311" t="str">
        <f t="shared" si="42"/>
        <v/>
      </c>
      <c r="G398" s="288" t="str">
        <f t="shared" si="41"/>
        <v/>
      </c>
      <c r="H398" s="154" t="str">
        <f t="shared" si="43"/>
        <v/>
      </c>
      <c r="I398" s="272" t="str">
        <f t="shared" si="44"/>
        <v/>
      </c>
      <c r="J398" s="284" t="str">
        <f t="shared" si="45"/>
        <v/>
      </c>
    </row>
    <row r="399" spans="2:10" x14ac:dyDescent="0.35">
      <c r="B399" s="128"/>
      <c r="C399" s="159"/>
      <c r="D399" s="303" t="str" cm="1">
        <f t="array" aca="1" ref="D399" ca="1">IFERROR(INDEX(skuAnker,MATCH(B399,descrizioneArtAnker,0)),"")</f>
        <v/>
      </c>
      <c r="E399" s="307" t="str">
        <f t="shared" si="40"/>
        <v/>
      </c>
      <c r="F399" s="311" t="str">
        <f t="shared" si="42"/>
        <v/>
      </c>
      <c r="G399" s="288" t="str">
        <f t="shared" si="41"/>
        <v/>
      </c>
      <c r="H399" s="154" t="str">
        <f t="shared" si="43"/>
        <v/>
      </c>
      <c r="I399" s="272" t="str">
        <f t="shared" si="44"/>
        <v/>
      </c>
      <c r="J399" s="284" t="str">
        <f t="shared" si="45"/>
        <v/>
      </c>
    </row>
    <row r="400" spans="2:10" x14ac:dyDescent="0.35">
      <c r="B400" s="128"/>
      <c r="C400" s="159"/>
      <c r="D400" s="303" t="str" cm="1">
        <f t="array" aca="1" ref="D400" ca="1">IFERROR(INDEX(skuAnker,MATCH(B400,descrizioneArtAnker,0)),"")</f>
        <v/>
      </c>
      <c r="E400" s="307" t="str">
        <f t="shared" si="40"/>
        <v/>
      </c>
      <c r="F400" s="311" t="str">
        <f t="shared" si="42"/>
        <v/>
      </c>
      <c r="G400" s="288" t="str">
        <f t="shared" si="41"/>
        <v/>
      </c>
      <c r="H400" s="154" t="str">
        <f t="shared" si="43"/>
        <v/>
      </c>
      <c r="I400" s="272" t="str">
        <f t="shared" si="44"/>
        <v/>
      </c>
      <c r="J400" s="284" t="str">
        <f t="shared" si="45"/>
        <v/>
      </c>
    </row>
    <row r="401" spans="2:10" x14ac:dyDescent="0.35">
      <c r="B401" s="128"/>
      <c r="C401" s="159"/>
      <c r="D401" s="303" t="str" cm="1">
        <f t="array" aca="1" ref="D401" ca="1">IFERROR(INDEX(skuAnker,MATCH(B401,descrizioneArtAnker,0)),"")</f>
        <v/>
      </c>
      <c r="E401" s="307" t="str">
        <f t="shared" si="40"/>
        <v/>
      </c>
      <c r="F401" s="311" t="str">
        <f t="shared" si="42"/>
        <v/>
      </c>
      <c r="G401" s="288" t="str">
        <f t="shared" si="41"/>
        <v/>
      </c>
      <c r="H401" s="154" t="str">
        <f t="shared" si="43"/>
        <v/>
      </c>
      <c r="I401" s="272" t="str">
        <f t="shared" si="44"/>
        <v/>
      </c>
      <c r="J401" s="284" t="str">
        <f t="shared" si="45"/>
        <v/>
      </c>
    </row>
    <row r="402" spans="2:10" x14ac:dyDescent="0.35">
      <c r="B402" s="128"/>
      <c r="C402" s="159"/>
      <c r="D402" s="303" t="str" cm="1">
        <f t="array" aca="1" ref="D402" ca="1">IFERROR(INDEX(skuAnker,MATCH(B402,descrizioneArtAnker,0)),"")</f>
        <v/>
      </c>
      <c r="E402" s="307" t="str">
        <f t="shared" si="40"/>
        <v/>
      </c>
      <c r="F402" s="311" t="str">
        <f t="shared" si="42"/>
        <v/>
      </c>
      <c r="G402" s="288" t="str">
        <f t="shared" si="41"/>
        <v/>
      </c>
      <c r="H402" s="154" t="str">
        <f t="shared" si="43"/>
        <v/>
      </c>
      <c r="I402" s="272" t="str">
        <f t="shared" si="44"/>
        <v/>
      </c>
      <c r="J402" s="284" t="str">
        <f t="shared" si="45"/>
        <v/>
      </c>
    </row>
    <row r="403" spans="2:10" x14ac:dyDescent="0.35">
      <c r="B403" s="128"/>
      <c r="C403" s="159"/>
      <c r="D403" s="303" t="str" cm="1">
        <f t="array" aca="1" ref="D403" ca="1">IFERROR(INDEX(skuAnker,MATCH(B403,descrizioneArtAnker,0)),"")</f>
        <v/>
      </c>
      <c r="E403" s="307" t="str">
        <f t="shared" si="40"/>
        <v/>
      </c>
      <c r="F403" s="311" t="str">
        <f t="shared" si="42"/>
        <v/>
      </c>
      <c r="G403" s="288" t="str">
        <f t="shared" si="41"/>
        <v/>
      </c>
      <c r="H403" s="154" t="str">
        <f t="shared" si="43"/>
        <v/>
      </c>
      <c r="I403" s="272" t="str">
        <f t="shared" si="44"/>
        <v/>
      </c>
      <c r="J403" s="284" t="str">
        <f t="shared" si="45"/>
        <v/>
      </c>
    </row>
    <row r="404" spans="2:10" x14ac:dyDescent="0.35">
      <c r="B404" s="128"/>
      <c r="C404" s="159"/>
      <c r="D404" s="303" t="str" cm="1">
        <f t="array" aca="1" ref="D404" ca="1">IFERROR(INDEX(skuAnker,MATCH(B404,descrizioneArtAnker,0)),"")</f>
        <v/>
      </c>
      <c r="E404" s="307" t="str">
        <f t="shared" si="40"/>
        <v/>
      </c>
      <c r="F404" s="311" t="str">
        <f t="shared" si="42"/>
        <v/>
      </c>
      <c r="G404" s="288" t="str">
        <f t="shared" si="41"/>
        <v/>
      </c>
      <c r="H404" s="154" t="str">
        <f t="shared" si="43"/>
        <v/>
      </c>
      <c r="I404" s="272" t="str">
        <f t="shared" si="44"/>
        <v/>
      </c>
      <c r="J404" s="284" t="str">
        <f t="shared" si="45"/>
        <v/>
      </c>
    </row>
    <row r="405" spans="2:10" x14ac:dyDescent="0.35">
      <c r="B405" s="128"/>
      <c r="C405" s="159"/>
      <c r="D405" s="303" t="str" cm="1">
        <f t="array" aca="1" ref="D405" ca="1">IFERROR(INDEX(skuAnker,MATCH(B405,descrizioneArtAnker,0)),"")</f>
        <v/>
      </c>
      <c r="E405" s="307" t="str">
        <f t="shared" si="40"/>
        <v/>
      </c>
      <c r="F405" s="311" t="str">
        <f t="shared" si="42"/>
        <v/>
      </c>
      <c r="G405" s="288" t="str">
        <f t="shared" si="41"/>
        <v/>
      </c>
      <c r="H405" s="154" t="str">
        <f t="shared" si="43"/>
        <v/>
      </c>
      <c r="I405" s="272" t="str">
        <f t="shared" si="44"/>
        <v/>
      </c>
      <c r="J405" s="284" t="str">
        <f t="shared" si="45"/>
        <v/>
      </c>
    </row>
    <row r="406" spans="2:10" x14ac:dyDescent="0.35">
      <c r="B406" s="128"/>
      <c r="C406" s="159"/>
      <c r="D406" s="303" t="str" cm="1">
        <f t="array" aca="1" ref="D406" ca="1">IFERROR(INDEX(skuAnker,MATCH(B406,descrizioneArtAnker,0)),"")</f>
        <v/>
      </c>
      <c r="E406" s="307" t="str">
        <f t="shared" si="40"/>
        <v/>
      </c>
      <c r="F406" s="311" t="str">
        <f t="shared" si="42"/>
        <v/>
      </c>
      <c r="G406" s="288" t="str">
        <f t="shared" si="41"/>
        <v/>
      </c>
      <c r="H406" s="154" t="str">
        <f t="shared" si="43"/>
        <v/>
      </c>
      <c r="I406" s="272" t="str">
        <f t="shared" si="44"/>
        <v/>
      </c>
      <c r="J406" s="284" t="str">
        <f t="shared" si="45"/>
        <v/>
      </c>
    </row>
    <row r="407" spans="2:10" x14ac:dyDescent="0.35">
      <c r="B407" s="128"/>
      <c r="C407" s="159"/>
      <c r="D407" s="303" t="str" cm="1">
        <f t="array" aca="1" ref="D407" ca="1">IFERROR(INDEX(skuAnker,MATCH(B407,descrizioneArtAnker,0)),"")</f>
        <v/>
      </c>
      <c r="E407" s="307" t="str">
        <f t="shared" si="40"/>
        <v/>
      </c>
      <c r="F407" s="311" t="str">
        <f t="shared" si="42"/>
        <v/>
      </c>
      <c r="G407" s="288" t="str">
        <f t="shared" si="41"/>
        <v/>
      </c>
      <c r="H407" s="154" t="str">
        <f t="shared" si="43"/>
        <v/>
      </c>
      <c r="I407" s="272" t="str">
        <f t="shared" si="44"/>
        <v/>
      </c>
      <c r="J407" s="284" t="str">
        <f t="shared" si="45"/>
        <v/>
      </c>
    </row>
    <row r="408" spans="2:10" x14ac:dyDescent="0.35">
      <c r="B408" s="128"/>
      <c r="C408" s="159"/>
      <c r="D408" s="303" t="str" cm="1">
        <f t="array" aca="1" ref="D408" ca="1">IFERROR(INDEX(skuAnker,MATCH(B408,descrizioneArtAnker,0)),"")</f>
        <v/>
      </c>
      <c r="E408" s="307" t="str">
        <f t="shared" si="40"/>
        <v/>
      </c>
      <c r="F408" s="311" t="str">
        <f t="shared" si="42"/>
        <v/>
      </c>
      <c r="G408" s="288" t="str">
        <f t="shared" si="41"/>
        <v/>
      </c>
      <c r="H408" s="154" t="str">
        <f t="shared" si="43"/>
        <v/>
      </c>
      <c r="I408" s="272" t="str">
        <f t="shared" si="44"/>
        <v/>
      </c>
      <c r="J408" s="284" t="str">
        <f t="shared" si="45"/>
        <v/>
      </c>
    </row>
    <row r="409" spans="2:10" x14ac:dyDescent="0.35">
      <c r="B409" s="128"/>
      <c r="C409" s="159"/>
      <c r="D409" s="303" t="str" cm="1">
        <f t="array" aca="1" ref="D409" ca="1">IFERROR(INDEX(skuAnker,MATCH(B409,descrizioneArtAnker,0)),"")</f>
        <v/>
      </c>
      <c r="E409" s="307" t="str">
        <f t="shared" si="40"/>
        <v/>
      </c>
      <c r="F409" s="311" t="str">
        <f t="shared" si="42"/>
        <v/>
      </c>
      <c r="G409" s="288" t="str">
        <f t="shared" si="41"/>
        <v/>
      </c>
      <c r="H409" s="154" t="str">
        <f t="shared" si="43"/>
        <v/>
      </c>
      <c r="I409" s="272" t="str">
        <f t="shared" si="44"/>
        <v/>
      </c>
      <c r="J409" s="284" t="str">
        <f t="shared" si="45"/>
        <v/>
      </c>
    </row>
    <row r="410" spans="2:10" x14ac:dyDescent="0.35">
      <c r="B410" s="128"/>
      <c r="C410" s="159"/>
      <c r="D410" s="303" t="str" cm="1">
        <f t="array" aca="1" ref="D410" ca="1">IFERROR(INDEX(skuAnker,MATCH(B410,descrizioneArtAnker,0)),"")</f>
        <v/>
      </c>
      <c r="E410" s="307" t="str">
        <f t="shared" si="40"/>
        <v/>
      </c>
      <c r="F410" s="311" t="str">
        <f t="shared" si="42"/>
        <v/>
      </c>
      <c r="G410" s="288" t="str">
        <f t="shared" si="41"/>
        <v/>
      </c>
      <c r="H410" s="154" t="str">
        <f t="shared" si="43"/>
        <v/>
      </c>
      <c r="I410" s="272" t="str">
        <f t="shared" si="44"/>
        <v/>
      </c>
      <c r="J410" s="284" t="str">
        <f t="shared" si="45"/>
        <v/>
      </c>
    </row>
    <row r="411" spans="2:10" x14ac:dyDescent="0.35">
      <c r="B411" s="128"/>
      <c r="C411" s="159"/>
      <c r="D411" s="303" t="str" cm="1">
        <f t="array" aca="1" ref="D411" ca="1">IFERROR(INDEX(skuAnker,MATCH(B411,descrizioneArtAnker,0)),"")</f>
        <v/>
      </c>
      <c r="E411" s="307" t="str">
        <f t="shared" si="40"/>
        <v/>
      </c>
      <c r="F411" s="311" t="str">
        <f t="shared" si="42"/>
        <v/>
      </c>
      <c r="G411" s="288" t="str">
        <f t="shared" si="41"/>
        <v/>
      </c>
      <c r="H411" s="154" t="str">
        <f t="shared" si="43"/>
        <v/>
      </c>
      <c r="I411" s="272" t="str">
        <f t="shared" si="44"/>
        <v/>
      </c>
      <c r="J411" s="284" t="str">
        <f t="shared" si="45"/>
        <v/>
      </c>
    </row>
    <row r="412" spans="2:10" x14ac:dyDescent="0.35">
      <c r="B412" s="128"/>
      <c r="C412" s="159"/>
      <c r="D412" s="303" t="str" cm="1">
        <f t="array" aca="1" ref="D412" ca="1">IFERROR(INDEX(skuAnker,MATCH(B412,descrizioneArtAnker,0)),"")</f>
        <v/>
      </c>
      <c r="E412" s="307" t="str">
        <f t="shared" si="40"/>
        <v/>
      </c>
      <c r="F412" s="311" t="str">
        <f t="shared" si="42"/>
        <v/>
      </c>
      <c r="G412" s="288" t="str">
        <f t="shared" si="41"/>
        <v/>
      </c>
      <c r="H412" s="154" t="str">
        <f t="shared" si="43"/>
        <v/>
      </c>
      <c r="I412" s="272" t="str">
        <f t="shared" si="44"/>
        <v/>
      </c>
      <c r="J412" s="284" t="str">
        <f t="shared" si="45"/>
        <v/>
      </c>
    </row>
    <row r="413" spans="2:10" x14ac:dyDescent="0.35">
      <c r="B413" s="128"/>
      <c r="C413" s="159"/>
      <c r="D413" s="303" t="str" cm="1">
        <f t="array" aca="1" ref="D413" ca="1">IFERROR(INDEX(skuAnker,MATCH(B413,descrizioneArtAnker,0)),"")</f>
        <v/>
      </c>
      <c r="E413" s="307" t="str">
        <f t="shared" si="40"/>
        <v/>
      </c>
      <c r="F413" s="311" t="str">
        <f t="shared" si="42"/>
        <v/>
      </c>
      <c r="G413" s="288" t="str">
        <f t="shared" si="41"/>
        <v/>
      </c>
      <c r="H413" s="154" t="str">
        <f t="shared" si="43"/>
        <v/>
      </c>
      <c r="I413" s="272" t="str">
        <f t="shared" si="44"/>
        <v/>
      </c>
      <c r="J413" s="284" t="str">
        <f t="shared" si="45"/>
        <v/>
      </c>
    </row>
    <row r="414" spans="2:10" x14ac:dyDescent="0.35">
      <c r="B414" s="128"/>
      <c r="C414" s="159"/>
      <c r="D414" s="303" t="str" cm="1">
        <f t="array" aca="1" ref="D414" ca="1">IFERROR(INDEX(skuAnker,MATCH(B414,descrizioneArtAnker,0)),"")</f>
        <v/>
      </c>
      <c r="E414" s="307" t="str">
        <f t="shared" si="40"/>
        <v/>
      </c>
      <c r="F414" s="311" t="str">
        <f t="shared" si="42"/>
        <v/>
      </c>
      <c r="G414" s="288" t="str">
        <f t="shared" si="41"/>
        <v/>
      </c>
      <c r="H414" s="154" t="str">
        <f t="shared" si="43"/>
        <v/>
      </c>
      <c r="I414" s="272" t="str">
        <f t="shared" si="44"/>
        <v/>
      </c>
      <c r="J414" s="284" t="str">
        <f t="shared" si="45"/>
        <v/>
      </c>
    </row>
    <row r="415" spans="2:10" x14ac:dyDescent="0.35">
      <c r="B415" s="128"/>
      <c r="C415" s="159"/>
      <c r="D415" s="303" t="str" cm="1">
        <f t="array" aca="1" ref="D415" ca="1">IFERROR(INDEX(skuAnker,MATCH(B415,descrizioneArtAnker,0)),"")</f>
        <v/>
      </c>
      <c r="E415" s="307" t="str">
        <f t="shared" si="40"/>
        <v/>
      </c>
      <c r="F415" s="311" t="str">
        <f t="shared" si="42"/>
        <v/>
      </c>
      <c r="G415" s="288" t="str">
        <f t="shared" si="41"/>
        <v/>
      </c>
      <c r="H415" s="154" t="str">
        <f t="shared" si="43"/>
        <v/>
      </c>
      <c r="I415" s="272" t="str">
        <f t="shared" si="44"/>
        <v/>
      </c>
      <c r="J415" s="284" t="str">
        <f t="shared" si="45"/>
        <v/>
      </c>
    </row>
    <row r="416" spans="2:10" x14ac:dyDescent="0.35">
      <c r="B416" s="128"/>
      <c r="C416" s="159"/>
      <c r="D416" s="303" t="str" cm="1">
        <f t="array" aca="1" ref="D416" ca="1">IFERROR(INDEX(skuAnker,MATCH(B416,descrizioneArtAnker,0)),"")</f>
        <v/>
      </c>
      <c r="E416" s="307" t="str">
        <f t="shared" si="40"/>
        <v/>
      </c>
      <c r="F416" s="311" t="str">
        <f t="shared" si="42"/>
        <v/>
      </c>
      <c r="G416" s="288" t="str">
        <f t="shared" si="41"/>
        <v/>
      </c>
      <c r="H416" s="154" t="str">
        <f t="shared" si="43"/>
        <v/>
      </c>
      <c r="I416" s="272" t="str">
        <f t="shared" si="44"/>
        <v/>
      </c>
      <c r="J416" s="284" t="str">
        <f t="shared" si="45"/>
        <v/>
      </c>
    </row>
    <row r="417" spans="2:10" x14ac:dyDescent="0.35">
      <c r="B417" s="128"/>
      <c r="C417" s="159"/>
      <c r="D417" s="303" t="str" cm="1">
        <f t="array" aca="1" ref="D417" ca="1">IFERROR(INDEX(skuAnker,MATCH(B417,descrizioneArtAnker,0)),"")</f>
        <v/>
      </c>
      <c r="E417" s="307" t="str">
        <f t="shared" si="40"/>
        <v/>
      </c>
      <c r="F417" s="311" t="str">
        <f t="shared" si="42"/>
        <v/>
      </c>
      <c r="G417" s="288" t="str">
        <f t="shared" si="41"/>
        <v/>
      </c>
      <c r="H417" s="154" t="str">
        <f t="shared" si="43"/>
        <v/>
      </c>
      <c r="I417" s="272" t="str">
        <f t="shared" si="44"/>
        <v/>
      </c>
      <c r="J417" s="284" t="str">
        <f t="shared" si="45"/>
        <v/>
      </c>
    </row>
    <row r="418" spans="2:10" x14ac:dyDescent="0.35">
      <c r="B418" s="128"/>
      <c r="C418" s="159"/>
      <c r="D418" s="303" t="str" cm="1">
        <f t="array" aca="1" ref="D418" ca="1">IFERROR(INDEX(skuAnker,MATCH(B418,descrizioneArtAnker,0)),"")</f>
        <v/>
      </c>
      <c r="E418" s="307" t="str">
        <f t="shared" si="40"/>
        <v/>
      </c>
      <c r="F418" s="311" t="str">
        <f t="shared" si="42"/>
        <v/>
      </c>
      <c r="G418" s="288" t="str">
        <f t="shared" si="41"/>
        <v/>
      </c>
      <c r="H418" s="154" t="str">
        <f t="shared" si="43"/>
        <v/>
      </c>
      <c r="I418" s="272" t="str">
        <f t="shared" si="44"/>
        <v/>
      </c>
      <c r="J418" s="284" t="str">
        <f t="shared" si="45"/>
        <v/>
      </c>
    </row>
    <row r="419" spans="2:10" x14ac:dyDescent="0.35">
      <c r="B419" s="128"/>
      <c r="C419" s="159"/>
      <c r="D419" s="303" t="str" cm="1">
        <f t="array" aca="1" ref="D419" ca="1">IFERROR(INDEX(skuAnker,MATCH(B419,descrizioneArtAnker,0)),"")</f>
        <v/>
      </c>
      <c r="E419" s="307" t="str">
        <f t="shared" si="40"/>
        <v/>
      </c>
      <c r="F419" s="311" t="str">
        <f t="shared" si="42"/>
        <v/>
      </c>
      <c r="G419" s="288" t="str">
        <f t="shared" si="41"/>
        <v/>
      </c>
      <c r="H419" s="154" t="str">
        <f t="shared" si="43"/>
        <v/>
      </c>
      <c r="I419" s="272" t="str">
        <f t="shared" si="44"/>
        <v/>
      </c>
      <c r="J419" s="284" t="str">
        <f t="shared" si="45"/>
        <v/>
      </c>
    </row>
    <row r="420" spans="2:10" x14ac:dyDescent="0.35">
      <c r="B420" s="128"/>
      <c r="C420" s="159"/>
      <c r="D420" s="303" t="str" cm="1">
        <f t="array" aca="1" ref="D420" ca="1">IFERROR(INDEX(skuAnker,MATCH(B420,descrizioneArtAnker,0)),"")</f>
        <v/>
      </c>
      <c r="E420" s="307" t="str">
        <f t="shared" si="40"/>
        <v/>
      </c>
      <c r="F420" s="311" t="str">
        <f t="shared" si="42"/>
        <v/>
      </c>
      <c r="G420" s="288" t="str">
        <f t="shared" si="41"/>
        <v/>
      </c>
      <c r="H420" s="154" t="str">
        <f t="shared" si="43"/>
        <v/>
      </c>
      <c r="I420" s="272" t="str">
        <f t="shared" si="44"/>
        <v/>
      </c>
      <c r="J420" s="284" t="str">
        <f t="shared" si="45"/>
        <v/>
      </c>
    </row>
    <row r="421" spans="2:10" x14ac:dyDescent="0.35">
      <c r="B421" s="128"/>
      <c r="C421" s="159"/>
      <c r="D421" s="303" t="str" cm="1">
        <f t="array" aca="1" ref="D421" ca="1">IFERROR(INDEX(skuAnker,MATCH(B421,descrizioneArtAnker,0)),"")</f>
        <v/>
      </c>
      <c r="E421" s="307" t="str">
        <f t="shared" si="40"/>
        <v/>
      </c>
      <c r="F421" s="311" t="str">
        <f t="shared" si="42"/>
        <v/>
      </c>
      <c r="G421" s="288" t="str">
        <f t="shared" si="41"/>
        <v/>
      </c>
      <c r="H421" s="154" t="str">
        <f t="shared" si="43"/>
        <v/>
      </c>
      <c r="I421" s="272" t="str">
        <f t="shared" si="44"/>
        <v/>
      </c>
      <c r="J421" s="284" t="str">
        <f t="shared" si="45"/>
        <v/>
      </c>
    </row>
    <row r="422" spans="2:10" x14ac:dyDescent="0.35">
      <c r="B422" s="128"/>
      <c r="C422" s="159"/>
      <c r="D422" s="303" t="str" cm="1">
        <f t="array" aca="1" ref="D422" ca="1">IFERROR(INDEX(skuAnker,MATCH(B422,descrizioneArtAnker,0)),"")</f>
        <v/>
      </c>
      <c r="E422" s="307" t="str">
        <f t="shared" si="40"/>
        <v/>
      </c>
      <c r="F422" s="311" t="str">
        <f t="shared" si="42"/>
        <v/>
      </c>
      <c r="G422" s="288" t="str">
        <f t="shared" si="41"/>
        <v/>
      </c>
      <c r="H422" s="154" t="str">
        <f t="shared" si="43"/>
        <v/>
      </c>
      <c r="I422" s="272" t="str">
        <f t="shared" si="44"/>
        <v/>
      </c>
      <c r="J422" s="284" t="str">
        <f t="shared" si="45"/>
        <v/>
      </c>
    </row>
    <row r="423" spans="2:10" x14ac:dyDescent="0.35">
      <c r="B423" s="128"/>
      <c r="C423" s="159"/>
      <c r="D423" s="303" t="str" cm="1">
        <f t="array" aca="1" ref="D423" ca="1">IFERROR(INDEX(skuAnker,MATCH(B423,descrizioneArtAnker,0)),"")</f>
        <v/>
      </c>
      <c r="E423" s="307" t="str">
        <f t="shared" si="40"/>
        <v/>
      </c>
      <c r="F423" s="311" t="str">
        <f t="shared" si="42"/>
        <v/>
      </c>
      <c r="G423" s="288" t="str">
        <f t="shared" si="41"/>
        <v/>
      </c>
      <c r="H423" s="154" t="str">
        <f t="shared" si="43"/>
        <v/>
      </c>
      <c r="I423" s="272" t="str">
        <f t="shared" si="44"/>
        <v/>
      </c>
      <c r="J423" s="284" t="str">
        <f t="shared" si="45"/>
        <v/>
      </c>
    </row>
    <row r="424" spans="2:10" x14ac:dyDescent="0.35">
      <c r="B424" s="128"/>
      <c r="C424" s="159"/>
      <c r="D424" s="303" t="str" cm="1">
        <f t="array" aca="1" ref="D424" ca="1">IFERROR(INDEX(skuAnker,MATCH(B424,descrizioneArtAnker,0)),"")</f>
        <v/>
      </c>
      <c r="E424" s="307" t="str">
        <f t="shared" si="40"/>
        <v/>
      </c>
      <c r="F424" s="311" t="str">
        <f t="shared" si="42"/>
        <v/>
      </c>
      <c r="G424" s="288" t="str">
        <f t="shared" si="41"/>
        <v/>
      </c>
      <c r="H424" s="154" t="str">
        <f t="shared" si="43"/>
        <v/>
      </c>
      <c r="I424" s="272" t="str">
        <f t="shared" si="44"/>
        <v/>
      </c>
      <c r="J424" s="284" t="str">
        <f t="shared" si="45"/>
        <v/>
      </c>
    </row>
    <row r="425" spans="2:10" x14ac:dyDescent="0.35">
      <c r="B425" s="128"/>
      <c r="C425" s="159"/>
      <c r="D425" s="303" t="str" cm="1">
        <f t="array" aca="1" ref="D425" ca="1">IFERROR(INDEX(skuAnker,MATCH(B425,descrizioneArtAnker,0)),"")</f>
        <v/>
      </c>
      <c r="E425" s="307" t="str">
        <f t="shared" si="40"/>
        <v/>
      </c>
      <c r="F425" s="311" t="str">
        <f t="shared" si="42"/>
        <v/>
      </c>
      <c r="G425" s="288" t="str">
        <f t="shared" si="41"/>
        <v/>
      </c>
      <c r="H425" s="154" t="str">
        <f t="shared" si="43"/>
        <v/>
      </c>
      <c r="I425" s="272" t="str">
        <f t="shared" si="44"/>
        <v/>
      </c>
      <c r="J425" s="284" t="str">
        <f t="shared" si="45"/>
        <v/>
      </c>
    </row>
    <row r="426" spans="2:10" x14ac:dyDescent="0.35">
      <c r="B426" s="128"/>
      <c r="C426" s="159"/>
      <c r="D426" s="303" t="str" cm="1">
        <f t="array" aca="1" ref="D426" ca="1">IFERROR(INDEX(skuAnker,MATCH(B426,descrizioneArtAnker,0)),"")</f>
        <v/>
      </c>
      <c r="E426" s="307" t="str">
        <f t="shared" si="40"/>
        <v/>
      </c>
      <c r="F426" s="311" t="str">
        <f t="shared" si="42"/>
        <v/>
      </c>
      <c r="G426" s="288" t="str">
        <f t="shared" si="41"/>
        <v/>
      </c>
      <c r="H426" s="154" t="str">
        <f t="shared" si="43"/>
        <v/>
      </c>
      <c r="I426" s="272" t="str">
        <f t="shared" si="44"/>
        <v/>
      </c>
      <c r="J426" s="284" t="str">
        <f t="shared" si="45"/>
        <v/>
      </c>
    </row>
    <row r="427" spans="2:10" x14ac:dyDescent="0.35">
      <c r="B427" s="128"/>
      <c r="C427" s="159"/>
      <c r="D427" s="303" t="str" cm="1">
        <f t="array" aca="1" ref="D427" ca="1">IFERROR(INDEX(skuAnker,MATCH(B427,descrizioneArtAnker,0)),"")</f>
        <v/>
      </c>
      <c r="E427" s="307" t="str">
        <f t="shared" si="40"/>
        <v/>
      </c>
      <c r="F427" s="311" t="str">
        <f t="shared" si="42"/>
        <v/>
      </c>
      <c r="G427" s="288" t="str">
        <f t="shared" si="41"/>
        <v/>
      </c>
      <c r="H427" s="154" t="str">
        <f t="shared" si="43"/>
        <v/>
      </c>
      <c r="I427" s="272" t="str">
        <f t="shared" si="44"/>
        <v/>
      </c>
      <c r="J427" s="284" t="str">
        <f t="shared" si="45"/>
        <v/>
      </c>
    </row>
    <row r="428" spans="2:10" x14ac:dyDescent="0.35">
      <c r="B428" s="128"/>
      <c r="C428" s="159"/>
      <c r="D428" s="303" t="str" cm="1">
        <f t="array" aca="1" ref="D428" ca="1">IFERROR(INDEX(skuAnker,MATCH(B428,descrizioneArtAnker,0)),"")</f>
        <v/>
      </c>
      <c r="E428" s="307" t="str">
        <f t="shared" si="40"/>
        <v/>
      </c>
      <c r="F428" s="311" t="str">
        <f t="shared" si="42"/>
        <v/>
      </c>
      <c r="G428" s="288" t="str">
        <f t="shared" si="41"/>
        <v/>
      </c>
      <c r="H428" s="154" t="str">
        <f t="shared" si="43"/>
        <v/>
      </c>
      <c r="I428" s="272" t="str">
        <f t="shared" si="44"/>
        <v/>
      </c>
      <c r="J428" s="284" t="str">
        <f t="shared" si="45"/>
        <v/>
      </c>
    </row>
    <row r="429" spans="2:10" x14ac:dyDescent="0.35">
      <c r="B429" s="128"/>
      <c r="C429" s="159"/>
      <c r="D429" s="303" t="str" cm="1">
        <f t="array" aca="1" ref="D429" ca="1">IFERROR(INDEX(skuAnker,MATCH(B429,descrizioneArtAnker,0)),"")</f>
        <v/>
      </c>
      <c r="E429" s="307" t="str">
        <f t="shared" si="40"/>
        <v/>
      </c>
      <c r="F429" s="311" t="str">
        <f t="shared" si="42"/>
        <v/>
      </c>
      <c r="G429" s="288" t="str">
        <f t="shared" si="41"/>
        <v/>
      </c>
      <c r="H429" s="154" t="str">
        <f t="shared" si="43"/>
        <v/>
      </c>
      <c r="I429" s="272" t="str">
        <f t="shared" si="44"/>
        <v/>
      </c>
      <c r="J429" s="284" t="str">
        <f t="shared" si="45"/>
        <v/>
      </c>
    </row>
    <row r="430" spans="2:10" x14ac:dyDescent="0.35">
      <c r="B430" s="128"/>
      <c r="C430" s="159"/>
      <c r="D430" s="303" t="str" cm="1">
        <f t="array" aca="1" ref="D430" ca="1">IFERROR(INDEX(skuAnker,MATCH(B430,descrizioneArtAnker,0)),"")</f>
        <v/>
      </c>
      <c r="E430" s="307" t="str">
        <f t="shared" si="40"/>
        <v/>
      </c>
      <c r="F430" s="311" t="str">
        <f t="shared" si="42"/>
        <v/>
      </c>
      <c r="G430" s="288" t="str">
        <f t="shared" si="41"/>
        <v/>
      </c>
      <c r="H430" s="154" t="str">
        <f t="shared" si="43"/>
        <v/>
      </c>
      <c r="I430" s="272" t="str">
        <f t="shared" si="44"/>
        <v/>
      </c>
      <c r="J430" s="284" t="str">
        <f t="shared" si="45"/>
        <v/>
      </c>
    </row>
    <row r="431" spans="2:10" x14ac:dyDescent="0.35">
      <c r="B431" s="128"/>
      <c r="C431" s="159"/>
      <c r="D431" s="303" t="str" cm="1">
        <f t="array" aca="1" ref="D431" ca="1">IFERROR(INDEX(skuAnker,MATCH(B431,descrizioneArtAnker,0)),"")</f>
        <v/>
      </c>
      <c r="E431" s="307" t="str">
        <f t="shared" si="40"/>
        <v/>
      </c>
      <c r="F431" s="311" t="str">
        <f t="shared" si="42"/>
        <v/>
      </c>
      <c r="G431" s="288" t="str">
        <f t="shared" si="41"/>
        <v/>
      </c>
      <c r="H431" s="154" t="str">
        <f t="shared" si="43"/>
        <v/>
      </c>
      <c r="I431" s="272" t="str">
        <f t="shared" si="44"/>
        <v/>
      </c>
      <c r="J431" s="284" t="str">
        <f t="shared" si="45"/>
        <v/>
      </c>
    </row>
    <row r="432" spans="2:10" x14ac:dyDescent="0.35">
      <c r="B432" s="128"/>
      <c r="C432" s="159"/>
      <c r="D432" s="303" t="str" cm="1">
        <f t="array" aca="1" ref="D432" ca="1">IFERROR(INDEX(skuAnker,MATCH(B432,descrizioneArtAnker,0)),"")</f>
        <v/>
      </c>
      <c r="E432" s="307" t="str">
        <f t="shared" si="40"/>
        <v/>
      </c>
      <c r="F432" s="311" t="str">
        <f t="shared" si="42"/>
        <v/>
      </c>
      <c r="G432" s="288" t="str">
        <f t="shared" si="41"/>
        <v/>
      </c>
      <c r="H432" s="154" t="str">
        <f t="shared" si="43"/>
        <v/>
      </c>
      <c r="I432" s="272" t="str">
        <f t="shared" si="44"/>
        <v/>
      </c>
      <c r="J432" s="284" t="str">
        <f t="shared" si="45"/>
        <v/>
      </c>
    </row>
    <row r="433" spans="2:10" x14ac:dyDescent="0.35">
      <c r="B433" s="128"/>
      <c r="C433" s="159"/>
      <c r="D433" s="303" t="str" cm="1">
        <f t="array" aca="1" ref="D433" ca="1">IFERROR(INDEX(skuAnker,MATCH(B433,descrizioneArtAnker,0)),"")</f>
        <v/>
      </c>
      <c r="E433" s="307" t="str">
        <f t="shared" si="40"/>
        <v/>
      </c>
      <c r="F433" s="311" t="str">
        <f t="shared" si="42"/>
        <v/>
      </c>
      <c r="G433" s="288" t="str">
        <f t="shared" si="41"/>
        <v/>
      </c>
      <c r="H433" s="154" t="str">
        <f t="shared" si="43"/>
        <v/>
      </c>
      <c r="I433" s="272" t="str">
        <f t="shared" si="44"/>
        <v/>
      </c>
      <c r="J433" s="284" t="str">
        <f t="shared" si="45"/>
        <v/>
      </c>
    </row>
    <row r="434" spans="2:10" x14ac:dyDescent="0.35">
      <c r="B434" s="128"/>
      <c r="C434" s="159"/>
      <c r="D434" s="303" t="str" cm="1">
        <f t="array" aca="1" ref="D434" ca="1">IFERROR(INDEX(skuAnker,MATCH(B434,descrizioneArtAnker,0)),"")</f>
        <v/>
      </c>
      <c r="E434" s="307" t="str">
        <f t="shared" si="40"/>
        <v/>
      </c>
      <c r="F434" s="311" t="str">
        <f t="shared" si="42"/>
        <v/>
      </c>
      <c r="G434" s="288" t="str">
        <f t="shared" si="41"/>
        <v/>
      </c>
      <c r="H434" s="154" t="str">
        <f t="shared" si="43"/>
        <v/>
      </c>
      <c r="I434" s="272" t="str">
        <f t="shared" si="44"/>
        <v/>
      </c>
      <c r="J434" s="284" t="str">
        <f t="shared" si="45"/>
        <v/>
      </c>
    </row>
    <row r="435" spans="2:10" x14ac:dyDescent="0.35">
      <c r="B435" s="128"/>
      <c r="C435" s="159"/>
      <c r="D435" s="303" t="str" cm="1">
        <f t="array" aca="1" ref="D435" ca="1">IFERROR(INDEX(skuAnker,MATCH(B435,descrizioneArtAnker,0)),"")</f>
        <v/>
      </c>
      <c r="E435" s="307" t="str">
        <f t="shared" si="40"/>
        <v/>
      </c>
      <c r="F435" s="311" t="str">
        <f t="shared" si="42"/>
        <v/>
      </c>
      <c r="G435" s="288" t="str">
        <f t="shared" si="41"/>
        <v/>
      </c>
      <c r="H435" s="154" t="str">
        <f t="shared" si="43"/>
        <v/>
      </c>
      <c r="I435" s="272" t="str">
        <f t="shared" si="44"/>
        <v/>
      </c>
      <c r="J435" s="284" t="str">
        <f t="shared" si="45"/>
        <v/>
      </c>
    </row>
    <row r="436" spans="2:10" x14ac:dyDescent="0.35">
      <c r="B436" s="128"/>
      <c r="C436" s="159"/>
      <c r="D436" s="303" t="str" cm="1">
        <f t="array" aca="1" ref="D436" ca="1">IFERROR(INDEX(skuAnker,MATCH(B436,descrizioneArtAnker,0)),"")</f>
        <v/>
      </c>
      <c r="E436" s="307" t="str">
        <f t="shared" si="40"/>
        <v/>
      </c>
      <c r="F436" s="311" t="str">
        <f t="shared" si="42"/>
        <v/>
      </c>
      <c r="G436" s="288" t="str">
        <f t="shared" si="41"/>
        <v/>
      </c>
      <c r="H436" s="154" t="str">
        <f t="shared" si="43"/>
        <v/>
      </c>
      <c r="I436" s="272" t="str">
        <f t="shared" si="44"/>
        <v/>
      </c>
      <c r="J436" s="284" t="str">
        <f t="shared" si="45"/>
        <v/>
      </c>
    </row>
    <row r="437" spans="2:10" x14ac:dyDescent="0.35">
      <c r="B437" s="128"/>
      <c r="C437" s="159"/>
      <c r="D437" s="303" t="str" cm="1">
        <f t="array" aca="1" ref="D437" ca="1">IFERROR(INDEX(skuAnker,MATCH(B437,descrizioneArtAnker,0)),"")</f>
        <v/>
      </c>
      <c r="E437" s="307" t="str">
        <f t="shared" si="40"/>
        <v/>
      </c>
      <c r="F437" s="311" t="str">
        <f t="shared" si="42"/>
        <v/>
      </c>
      <c r="G437" s="288" t="str">
        <f t="shared" si="41"/>
        <v/>
      </c>
      <c r="H437" s="154" t="str">
        <f t="shared" si="43"/>
        <v/>
      </c>
      <c r="I437" s="272" t="str">
        <f t="shared" si="44"/>
        <v/>
      </c>
      <c r="J437" s="284" t="str">
        <f t="shared" si="45"/>
        <v/>
      </c>
    </row>
    <row r="438" spans="2:10" x14ac:dyDescent="0.35">
      <c r="B438" s="128"/>
      <c r="C438" s="159"/>
      <c r="D438" s="303" t="str" cm="1">
        <f t="array" aca="1" ref="D438" ca="1">IFERROR(INDEX(skuAnker,MATCH(B438,descrizioneArtAnker,0)),"")</f>
        <v/>
      </c>
      <c r="E438" s="307" t="str">
        <f t="shared" si="40"/>
        <v/>
      </c>
      <c r="F438" s="311" t="str">
        <f t="shared" si="42"/>
        <v/>
      </c>
      <c r="G438" s="288" t="str">
        <f t="shared" si="41"/>
        <v/>
      </c>
      <c r="H438" s="154" t="str">
        <f t="shared" si="43"/>
        <v/>
      </c>
      <c r="I438" s="272" t="str">
        <f t="shared" si="44"/>
        <v/>
      </c>
      <c r="J438" s="284" t="str">
        <f t="shared" si="45"/>
        <v/>
      </c>
    </row>
    <row r="439" spans="2:10" x14ac:dyDescent="0.35">
      <c r="B439" s="128"/>
      <c r="C439" s="159"/>
      <c r="D439" s="303" t="str" cm="1">
        <f t="array" aca="1" ref="D439" ca="1">IFERROR(INDEX(skuAnker,MATCH(B439,descrizioneArtAnker,0)),"")</f>
        <v/>
      </c>
      <c r="E439" s="307" t="str">
        <f t="shared" si="40"/>
        <v/>
      </c>
      <c r="F439" s="311" t="str">
        <f t="shared" si="42"/>
        <v/>
      </c>
      <c r="G439" s="288" t="str">
        <f t="shared" si="41"/>
        <v/>
      </c>
      <c r="H439" s="154" t="str">
        <f t="shared" si="43"/>
        <v/>
      </c>
      <c r="I439" s="272" t="str">
        <f t="shared" si="44"/>
        <v/>
      </c>
      <c r="J439" s="284" t="str">
        <f t="shared" si="45"/>
        <v/>
      </c>
    </row>
    <row r="440" spans="2:10" x14ac:dyDescent="0.35">
      <c r="B440" s="128"/>
      <c r="C440" s="159"/>
      <c r="D440" s="303" t="str" cm="1">
        <f t="array" aca="1" ref="D440" ca="1">IFERROR(INDEX(skuAnker,MATCH(B440,descrizioneArtAnker,0)),"")</f>
        <v/>
      </c>
      <c r="E440" s="307" t="str">
        <f t="shared" si="40"/>
        <v/>
      </c>
      <c r="F440" s="311" t="str">
        <f t="shared" si="42"/>
        <v/>
      </c>
      <c r="G440" s="288" t="str">
        <f t="shared" si="41"/>
        <v/>
      </c>
      <c r="H440" s="154" t="str">
        <f t="shared" si="43"/>
        <v/>
      </c>
      <c r="I440" s="272" t="str">
        <f t="shared" si="44"/>
        <v/>
      </c>
      <c r="J440" s="284" t="str">
        <f t="shared" si="45"/>
        <v/>
      </c>
    </row>
    <row r="441" spans="2:10" x14ac:dyDescent="0.35">
      <c r="B441" s="128"/>
      <c r="C441" s="159"/>
      <c r="D441" s="303" t="str" cm="1">
        <f t="array" aca="1" ref="D441" ca="1">IFERROR(INDEX(skuAnker,MATCH(B441,descrizioneArtAnker,0)),"")</f>
        <v/>
      </c>
      <c r="E441" s="307" t="str">
        <f t="shared" si="40"/>
        <v/>
      </c>
      <c r="F441" s="311" t="str">
        <f t="shared" si="42"/>
        <v/>
      </c>
      <c r="G441" s="288" t="str">
        <f t="shared" si="41"/>
        <v/>
      </c>
      <c r="H441" s="154" t="str">
        <f t="shared" si="43"/>
        <v/>
      </c>
      <c r="I441" s="272" t="str">
        <f t="shared" si="44"/>
        <v/>
      </c>
      <c r="J441" s="284" t="str">
        <f t="shared" si="45"/>
        <v/>
      </c>
    </row>
    <row r="442" spans="2:10" x14ac:dyDescent="0.35">
      <c r="B442" s="128"/>
      <c r="C442" s="159"/>
      <c r="D442" s="303" t="str" cm="1">
        <f t="array" aca="1" ref="D442" ca="1">IFERROR(INDEX(skuAnker,MATCH(B442,descrizioneArtAnker,0)),"")</f>
        <v/>
      </c>
      <c r="E442" s="307" t="str">
        <f t="shared" si="40"/>
        <v/>
      </c>
      <c r="F442" s="311" t="str">
        <f t="shared" si="42"/>
        <v/>
      </c>
      <c r="G442" s="288" t="str">
        <f t="shared" si="41"/>
        <v/>
      </c>
      <c r="H442" s="154" t="str">
        <f t="shared" si="43"/>
        <v/>
      </c>
      <c r="I442" s="272" t="str">
        <f t="shared" si="44"/>
        <v/>
      </c>
      <c r="J442" s="284" t="str">
        <f t="shared" si="45"/>
        <v/>
      </c>
    </row>
    <row r="443" spans="2:10" x14ac:dyDescent="0.35">
      <c r="B443" s="128"/>
      <c r="C443" s="159"/>
      <c r="D443" s="303" t="str" cm="1">
        <f t="array" aca="1" ref="D443" ca="1">IFERROR(INDEX(skuAnker,MATCH(B443,descrizioneArtAnker,0)),"")</f>
        <v/>
      </c>
      <c r="E443" s="307" t="str">
        <f t="shared" si="40"/>
        <v/>
      </c>
      <c r="F443" s="311" t="str">
        <f t="shared" si="42"/>
        <v/>
      </c>
      <c r="G443" s="288" t="str">
        <f t="shared" si="41"/>
        <v/>
      </c>
      <c r="H443" s="154" t="str">
        <f t="shared" si="43"/>
        <v/>
      </c>
      <c r="I443" s="272" t="str">
        <f t="shared" si="44"/>
        <v/>
      </c>
      <c r="J443" s="284" t="str">
        <f t="shared" si="45"/>
        <v/>
      </c>
    </row>
    <row r="444" spans="2:10" x14ac:dyDescent="0.35">
      <c r="B444" s="128"/>
      <c r="C444" s="159"/>
      <c r="D444" s="303" t="str" cm="1">
        <f t="array" aca="1" ref="D444" ca="1">IFERROR(INDEX(skuAnker,MATCH(B444,descrizioneArtAnker,0)),"")</f>
        <v/>
      </c>
      <c r="E444" s="307" t="str">
        <f t="shared" si="40"/>
        <v/>
      </c>
      <c r="F444" s="311" t="str">
        <f t="shared" si="42"/>
        <v/>
      </c>
      <c r="G444" s="288" t="str">
        <f t="shared" si="41"/>
        <v/>
      </c>
      <c r="H444" s="154" t="str">
        <f t="shared" si="43"/>
        <v/>
      </c>
      <c r="I444" s="272" t="str">
        <f t="shared" si="44"/>
        <v/>
      </c>
      <c r="J444" s="284" t="str">
        <f t="shared" si="45"/>
        <v/>
      </c>
    </row>
    <row r="445" spans="2:10" x14ac:dyDescent="0.35">
      <c r="B445" s="128"/>
      <c r="C445" s="159"/>
      <c r="D445" s="303" t="str" cm="1">
        <f t="array" aca="1" ref="D445" ca="1">IFERROR(INDEX(skuAnker,MATCH(B445,descrizioneArtAnker,0)),"")</f>
        <v/>
      </c>
      <c r="E445" s="307" t="str">
        <f t="shared" si="40"/>
        <v/>
      </c>
      <c r="F445" s="311" t="str">
        <f t="shared" si="42"/>
        <v/>
      </c>
      <c r="G445" s="288" t="str">
        <f t="shared" si="41"/>
        <v/>
      </c>
      <c r="H445" s="154" t="str">
        <f t="shared" si="43"/>
        <v/>
      </c>
      <c r="I445" s="272" t="str">
        <f t="shared" si="44"/>
        <v/>
      </c>
      <c r="J445" s="284" t="str">
        <f t="shared" si="45"/>
        <v/>
      </c>
    </row>
    <row r="446" spans="2:10" x14ac:dyDescent="0.35">
      <c r="B446" s="128"/>
      <c r="C446" s="159"/>
      <c r="D446" s="303" t="str" cm="1">
        <f t="array" aca="1" ref="D446" ca="1">IFERROR(INDEX(skuAnker,MATCH(B446,descrizioneArtAnker,0)),"")</f>
        <v/>
      </c>
      <c r="E446" s="307" t="str">
        <f t="shared" si="40"/>
        <v/>
      </c>
      <c r="F446" s="311" t="str">
        <f t="shared" si="42"/>
        <v/>
      </c>
      <c r="G446" s="288" t="str">
        <f t="shared" si="41"/>
        <v/>
      </c>
      <c r="H446" s="154" t="str">
        <f t="shared" si="43"/>
        <v/>
      </c>
      <c r="I446" s="272" t="str">
        <f t="shared" si="44"/>
        <v/>
      </c>
      <c r="J446" s="284" t="str">
        <f t="shared" si="45"/>
        <v/>
      </c>
    </row>
    <row r="447" spans="2:10" x14ac:dyDescent="0.35">
      <c r="B447" s="128"/>
      <c r="C447" s="159"/>
      <c r="D447" s="303" t="str" cm="1">
        <f t="array" aca="1" ref="D447" ca="1">IFERROR(INDEX(skuAnker,MATCH(B447,descrizioneArtAnker,0)),"")</f>
        <v/>
      </c>
      <c r="E447" s="307" t="str">
        <f t="shared" si="40"/>
        <v/>
      </c>
      <c r="F447" s="311" t="str">
        <f t="shared" si="42"/>
        <v/>
      </c>
      <c r="G447" s="288" t="str">
        <f t="shared" si="41"/>
        <v/>
      </c>
      <c r="H447" s="154" t="str">
        <f t="shared" si="43"/>
        <v/>
      </c>
      <c r="I447" s="272" t="str">
        <f t="shared" si="44"/>
        <v/>
      </c>
      <c r="J447" s="284" t="str">
        <f t="shared" si="45"/>
        <v/>
      </c>
    </row>
    <row r="448" spans="2:10" x14ac:dyDescent="0.35">
      <c r="B448" s="128"/>
      <c r="C448" s="159"/>
      <c r="D448" s="303" t="str" cm="1">
        <f t="array" aca="1" ref="D448" ca="1">IFERROR(INDEX(skuAnker,MATCH(B448,descrizioneArtAnker,0)),"")</f>
        <v/>
      </c>
      <c r="E448" s="307" t="str">
        <f t="shared" si="40"/>
        <v/>
      </c>
      <c r="F448" s="311" t="str">
        <f t="shared" si="42"/>
        <v/>
      </c>
      <c r="G448" s="288" t="str">
        <f t="shared" si="41"/>
        <v/>
      </c>
      <c r="H448" s="154" t="str">
        <f t="shared" si="43"/>
        <v/>
      </c>
      <c r="I448" s="272" t="str">
        <f t="shared" si="44"/>
        <v/>
      </c>
      <c r="J448" s="284" t="str">
        <f t="shared" si="45"/>
        <v/>
      </c>
    </row>
    <row r="449" spans="2:10" x14ac:dyDescent="0.35">
      <c r="B449" s="128"/>
      <c r="C449" s="159"/>
      <c r="D449" s="303" t="str" cm="1">
        <f t="array" aca="1" ref="D449" ca="1">IFERROR(INDEX(skuAnker,MATCH(B449,descrizioneArtAnker,0)),"")</f>
        <v/>
      </c>
      <c r="E449" s="307" t="str">
        <f t="shared" si="40"/>
        <v/>
      </c>
      <c r="F449" s="311" t="str">
        <f t="shared" si="42"/>
        <v/>
      </c>
      <c r="G449" s="288" t="str">
        <f t="shared" si="41"/>
        <v/>
      </c>
      <c r="H449" s="154" t="str">
        <f t="shared" si="43"/>
        <v/>
      </c>
      <c r="I449" s="272" t="str">
        <f t="shared" si="44"/>
        <v/>
      </c>
      <c r="J449" s="284" t="str">
        <f t="shared" si="45"/>
        <v/>
      </c>
    </row>
    <row r="450" spans="2:10" x14ac:dyDescent="0.35">
      <c r="B450" s="128"/>
      <c r="C450" s="159"/>
      <c r="D450" s="303" t="str" cm="1">
        <f t="array" aca="1" ref="D450" ca="1">IFERROR(INDEX(skuAnker,MATCH(B450,descrizioneArtAnker,0)),"")</f>
        <v/>
      </c>
      <c r="E450" s="307" t="str">
        <f t="shared" si="40"/>
        <v/>
      </c>
      <c r="F450" s="311" t="str">
        <f t="shared" si="42"/>
        <v/>
      </c>
      <c r="G450" s="288" t="str">
        <f t="shared" si="41"/>
        <v/>
      </c>
      <c r="H450" s="154" t="str">
        <f t="shared" si="43"/>
        <v/>
      </c>
      <c r="I450" s="272" t="str">
        <f t="shared" si="44"/>
        <v/>
      </c>
      <c r="J450" s="284" t="str">
        <f t="shared" si="45"/>
        <v/>
      </c>
    </row>
    <row r="451" spans="2:10" x14ac:dyDescent="0.35">
      <c r="B451" s="128"/>
      <c r="C451" s="159"/>
      <c r="D451" s="303" t="str" cm="1">
        <f t="array" aca="1" ref="D451" ca="1">IFERROR(INDEX(skuAnker,MATCH(B451,descrizioneArtAnker,0)),"")</f>
        <v/>
      </c>
      <c r="E451" s="307" t="str">
        <f t="shared" ref="E451:E500" si="46">IF(B451="","",VLOOKUP(B451,listoneAnker_NoSku,2,FALSE))</f>
        <v/>
      </c>
      <c r="F451" s="311" t="str">
        <f t="shared" si="42"/>
        <v/>
      </c>
      <c r="G451" s="288" t="str">
        <f t="shared" ref="G451:G500" si="47">IF(B451="","",VLOOKUP(B451,listoneAnker_NoSku,4,FALSE))</f>
        <v/>
      </c>
      <c r="H451" s="154" t="str">
        <f t="shared" si="43"/>
        <v/>
      </c>
      <c r="I451" s="272" t="str">
        <f t="shared" si="44"/>
        <v/>
      </c>
      <c r="J451" s="284" t="str">
        <f t="shared" si="45"/>
        <v/>
      </c>
    </row>
    <row r="452" spans="2:10" x14ac:dyDescent="0.35">
      <c r="B452" s="128"/>
      <c r="C452" s="159"/>
      <c r="D452" s="303" t="str" cm="1">
        <f t="array" aca="1" ref="D452" ca="1">IFERROR(INDEX(skuAnker,MATCH(B452,descrizioneArtAnker,0)),"")</f>
        <v/>
      </c>
      <c r="E452" s="307" t="str">
        <f t="shared" si="46"/>
        <v/>
      </c>
      <c r="F452" s="311" t="str">
        <f t="shared" ref="F452:F500" si="48">IF(B452="","",VLOOKUP(B452,listoneAnker_NoSku,3,FALSE))</f>
        <v/>
      </c>
      <c r="G452" s="288" t="str">
        <f t="shared" si="47"/>
        <v/>
      </c>
      <c r="H452" s="154" t="str">
        <f t="shared" ref="H452:H500" si="49">IF(B452="","",IF($M$4="Enoteca",VLOOKUP(B452,listoneAnker_NoSku,8,FALSE),VLOOKUP(B452,listoneAnker_NoSku,9,FALSE)))</f>
        <v/>
      </c>
      <c r="I452" s="272" t="str">
        <f t="shared" ref="I452:I500" si="50">IF(B452="","",E452*C452)</f>
        <v/>
      </c>
      <c r="J452" s="284" t="str">
        <f t="shared" ref="J452:J500" si="51">IF(B452="","",H452*E452*C452)</f>
        <v/>
      </c>
    </row>
    <row r="453" spans="2:10" x14ac:dyDescent="0.35">
      <c r="B453" s="128"/>
      <c r="C453" s="159"/>
      <c r="D453" s="303" t="str" cm="1">
        <f t="array" aca="1" ref="D453" ca="1">IFERROR(INDEX(skuAnker,MATCH(B453,descrizioneArtAnker,0)),"")</f>
        <v/>
      </c>
      <c r="E453" s="307" t="str">
        <f t="shared" si="46"/>
        <v/>
      </c>
      <c r="F453" s="311" t="str">
        <f t="shared" si="48"/>
        <v/>
      </c>
      <c r="G453" s="288" t="str">
        <f t="shared" si="47"/>
        <v/>
      </c>
      <c r="H453" s="154" t="str">
        <f t="shared" si="49"/>
        <v/>
      </c>
      <c r="I453" s="272" t="str">
        <f t="shared" si="50"/>
        <v/>
      </c>
      <c r="J453" s="284" t="str">
        <f t="shared" si="51"/>
        <v/>
      </c>
    </row>
    <row r="454" spans="2:10" x14ac:dyDescent="0.35">
      <c r="B454" s="128"/>
      <c r="C454" s="159"/>
      <c r="D454" s="303" t="str" cm="1">
        <f t="array" aca="1" ref="D454" ca="1">IFERROR(INDEX(skuAnker,MATCH(B454,descrizioneArtAnker,0)),"")</f>
        <v/>
      </c>
      <c r="E454" s="307" t="str">
        <f t="shared" si="46"/>
        <v/>
      </c>
      <c r="F454" s="311" t="str">
        <f t="shared" si="48"/>
        <v/>
      </c>
      <c r="G454" s="288" t="str">
        <f t="shared" si="47"/>
        <v/>
      </c>
      <c r="H454" s="154" t="str">
        <f t="shared" si="49"/>
        <v/>
      </c>
      <c r="I454" s="272" t="str">
        <f t="shared" si="50"/>
        <v/>
      </c>
      <c r="J454" s="284" t="str">
        <f t="shared" si="51"/>
        <v/>
      </c>
    </row>
    <row r="455" spans="2:10" x14ac:dyDescent="0.35">
      <c r="B455" s="128"/>
      <c r="C455" s="159"/>
      <c r="D455" s="303" t="str" cm="1">
        <f t="array" aca="1" ref="D455" ca="1">IFERROR(INDEX(skuAnker,MATCH(B455,descrizioneArtAnker,0)),"")</f>
        <v/>
      </c>
      <c r="E455" s="307" t="str">
        <f t="shared" si="46"/>
        <v/>
      </c>
      <c r="F455" s="311" t="str">
        <f t="shared" si="48"/>
        <v/>
      </c>
      <c r="G455" s="288" t="str">
        <f t="shared" si="47"/>
        <v/>
      </c>
      <c r="H455" s="154" t="str">
        <f t="shared" si="49"/>
        <v/>
      </c>
      <c r="I455" s="272" t="str">
        <f t="shared" si="50"/>
        <v/>
      </c>
      <c r="J455" s="284" t="str">
        <f t="shared" si="51"/>
        <v/>
      </c>
    </row>
    <row r="456" spans="2:10" x14ac:dyDescent="0.35">
      <c r="B456" s="128"/>
      <c r="C456" s="159"/>
      <c r="D456" s="303" t="str" cm="1">
        <f t="array" aca="1" ref="D456" ca="1">IFERROR(INDEX(skuAnker,MATCH(B456,descrizioneArtAnker,0)),"")</f>
        <v/>
      </c>
      <c r="E456" s="307" t="str">
        <f t="shared" si="46"/>
        <v/>
      </c>
      <c r="F456" s="311" t="str">
        <f t="shared" si="48"/>
        <v/>
      </c>
      <c r="G456" s="288" t="str">
        <f t="shared" si="47"/>
        <v/>
      </c>
      <c r="H456" s="154" t="str">
        <f t="shared" si="49"/>
        <v/>
      </c>
      <c r="I456" s="272" t="str">
        <f t="shared" si="50"/>
        <v/>
      </c>
      <c r="J456" s="284" t="str">
        <f t="shared" si="51"/>
        <v/>
      </c>
    </row>
    <row r="457" spans="2:10" x14ac:dyDescent="0.35">
      <c r="B457" s="128"/>
      <c r="C457" s="159"/>
      <c r="D457" s="303" t="str" cm="1">
        <f t="array" aca="1" ref="D457" ca="1">IFERROR(INDEX(skuAnker,MATCH(B457,descrizioneArtAnker,0)),"")</f>
        <v/>
      </c>
      <c r="E457" s="307" t="str">
        <f t="shared" si="46"/>
        <v/>
      </c>
      <c r="F457" s="311" t="str">
        <f t="shared" si="48"/>
        <v/>
      </c>
      <c r="G457" s="288" t="str">
        <f t="shared" si="47"/>
        <v/>
      </c>
      <c r="H457" s="154" t="str">
        <f t="shared" si="49"/>
        <v/>
      </c>
      <c r="I457" s="272" t="str">
        <f t="shared" si="50"/>
        <v/>
      </c>
      <c r="J457" s="284" t="str">
        <f t="shared" si="51"/>
        <v/>
      </c>
    </row>
    <row r="458" spans="2:10" x14ac:dyDescent="0.35">
      <c r="B458" s="128"/>
      <c r="C458" s="159"/>
      <c r="D458" s="303" t="str" cm="1">
        <f t="array" aca="1" ref="D458" ca="1">IFERROR(INDEX(skuAnker,MATCH(B458,descrizioneArtAnker,0)),"")</f>
        <v/>
      </c>
      <c r="E458" s="307" t="str">
        <f t="shared" si="46"/>
        <v/>
      </c>
      <c r="F458" s="311" t="str">
        <f t="shared" si="48"/>
        <v/>
      </c>
      <c r="G458" s="288" t="str">
        <f t="shared" si="47"/>
        <v/>
      </c>
      <c r="H458" s="154" t="str">
        <f t="shared" si="49"/>
        <v/>
      </c>
      <c r="I458" s="272" t="str">
        <f t="shared" si="50"/>
        <v/>
      </c>
      <c r="J458" s="284" t="str">
        <f t="shared" si="51"/>
        <v/>
      </c>
    </row>
    <row r="459" spans="2:10" x14ac:dyDescent="0.35">
      <c r="B459" s="128"/>
      <c r="C459" s="159"/>
      <c r="D459" s="303" t="str" cm="1">
        <f t="array" aca="1" ref="D459" ca="1">IFERROR(INDEX(skuAnker,MATCH(B459,descrizioneArtAnker,0)),"")</f>
        <v/>
      </c>
      <c r="E459" s="307" t="str">
        <f t="shared" si="46"/>
        <v/>
      </c>
      <c r="F459" s="311" t="str">
        <f t="shared" si="48"/>
        <v/>
      </c>
      <c r="G459" s="288" t="str">
        <f t="shared" si="47"/>
        <v/>
      </c>
      <c r="H459" s="154" t="str">
        <f t="shared" si="49"/>
        <v/>
      </c>
      <c r="I459" s="272" t="str">
        <f t="shared" si="50"/>
        <v/>
      </c>
      <c r="J459" s="284" t="str">
        <f t="shared" si="51"/>
        <v/>
      </c>
    </row>
    <row r="460" spans="2:10" x14ac:dyDescent="0.35">
      <c r="B460" s="128"/>
      <c r="C460" s="159"/>
      <c r="D460" s="303" t="str" cm="1">
        <f t="array" aca="1" ref="D460" ca="1">IFERROR(INDEX(skuAnker,MATCH(B460,descrizioneArtAnker,0)),"")</f>
        <v/>
      </c>
      <c r="E460" s="307" t="str">
        <f t="shared" si="46"/>
        <v/>
      </c>
      <c r="F460" s="311" t="str">
        <f t="shared" si="48"/>
        <v/>
      </c>
      <c r="G460" s="288" t="str">
        <f t="shared" si="47"/>
        <v/>
      </c>
      <c r="H460" s="154" t="str">
        <f t="shared" si="49"/>
        <v/>
      </c>
      <c r="I460" s="272" t="str">
        <f t="shared" si="50"/>
        <v/>
      </c>
      <c r="J460" s="284" t="str">
        <f t="shared" si="51"/>
        <v/>
      </c>
    </row>
    <row r="461" spans="2:10" x14ac:dyDescent="0.35">
      <c r="B461" s="128"/>
      <c r="C461" s="159"/>
      <c r="D461" s="303" t="str" cm="1">
        <f t="array" aca="1" ref="D461" ca="1">IFERROR(INDEX(skuAnker,MATCH(B461,descrizioneArtAnker,0)),"")</f>
        <v/>
      </c>
      <c r="E461" s="307" t="str">
        <f t="shared" si="46"/>
        <v/>
      </c>
      <c r="F461" s="311" t="str">
        <f t="shared" si="48"/>
        <v/>
      </c>
      <c r="G461" s="288" t="str">
        <f t="shared" si="47"/>
        <v/>
      </c>
      <c r="H461" s="154" t="str">
        <f t="shared" si="49"/>
        <v/>
      </c>
      <c r="I461" s="272" t="str">
        <f t="shared" si="50"/>
        <v/>
      </c>
      <c r="J461" s="284" t="str">
        <f t="shared" si="51"/>
        <v/>
      </c>
    </row>
    <row r="462" spans="2:10" x14ac:dyDescent="0.35">
      <c r="B462" s="128"/>
      <c r="C462" s="159"/>
      <c r="D462" s="303" t="str" cm="1">
        <f t="array" aca="1" ref="D462" ca="1">IFERROR(INDEX(skuAnker,MATCH(B462,descrizioneArtAnker,0)),"")</f>
        <v/>
      </c>
      <c r="E462" s="307" t="str">
        <f t="shared" si="46"/>
        <v/>
      </c>
      <c r="F462" s="311" t="str">
        <f t="shared" si="48"/>
        <v/>
      </c>
      <c r="G462" s="288" t="str">
        <f t="shared" si="47"/>
        <v/>
      </c>
      <c r="H462" s="154" t="str">
        <f t="shared" si="49"/>
        <v/>
      </c>
      <c r="I462" s="272" t="str">
        <f t="shared" si="50"/>
        <v/>
      </c>
      <c r="J462" s="284" t="str">
        <f t="shared" si="51"/>
        <v/>
      </c>
    </row>
    <row r="463" spans="2:10" x14ac:dyDescent="0.35">
      <c r="B463" s="128"/>
      <c r="C463" s="159"/>
      <c r="D463" s="303" t="str" cm="1">
        <f t="array" aca="1" ref="D463" ca="1">IFERROR(INDEX(skuAnker,MATCH(B463,descrizioneArtAnker,0)),"")</f>
        <v/>
      </c>
      <c r="E463" s="307" t="str">
        <f t="shared" si="46"/>
        <v/>
      </c>
      <c r="F463" s="311" t="str">
        <f t="shared" si="48"/>
        <v/>
      </c>
      <c r="G463" s="288" t="str">
        <f t="shared" si="47"/>
        <v/>
      </c>
      <c r="H463" s="154" t="str">
        <f t="shared" si="49"/>
        <v/>
      </c>
      <c r="I463" s="272" t="str">
        <f t="shared" si="50"/>
        <v/>
      </c>
      <c r="J463" s="284" t="str">
        <f t="shared" si="51"/>
        <v/>
      </c>
    </row>
    <row r="464" spans="2:10" x14ac:dyDescent="0.35">
      <c r="B464" s="128"/>
      <c r="C464" s="159"/>
      <c r="D464" s="303" t="str" cm="1">
        <f t="array" aca="1" ref="D464" ca="1">IFERROR(INDEX(skuAnker,MATCH(B464,descrizioneArtAnker,0)),"")</f>
        <v/>
      </c>
      <c r="E464" s="307" t="str">
        <f t="shared" si="46"/>
        <v/>
      </c>
      <c r="F464" s="311" t="str">
        <f t="shared" si="48"/>
        <v/>
      </c>
      <c r="G464" s="288" t="str">
        <f t="shared" si="47"/>
        <v/>
      </c>
      <c r="H464" s="154" t="str">
        <f t="shared" si="49"/>
        <v/>
      </c>
      <c r="I464" s="272" t="str">
        <f t="shared" si="50"/>
        <v/>
      </c>
      <c r="J464" s="284" t="str">
        <f t="shared" si="51"/>
        <v/>
      </c>
    </row>
    <row r="465" spans="2:10" x14ac:dyDescent="0.35">
      <c r="B465" s="128"/>
      <c r="C465" s="159"/>
      <c r="D465" s="303" t="str" cm="1">
        <f t="array" aca="1" ref="D465" ca="1">IFERROR(INDEX(skuAnker,MATCH(B465,descrizioneArtAnker,0)),"")</f>
        <v/>
      </c>
      <c r="E465" s="307" t="str">
        <f t="shared" si="46"/>
        <v/>
      </c>
      <c r="F465" s="311" t="str">
        <f t="shared" si="48"/>
        <v/>
      </c>
      <c r="G465" s="288" t="str">
        <f t="shared" si="47"/>
        <v/>
      </c>
      <c r="H465" s="154" t="str">
        <f t="shared" si="49"/>
        <v/>
      </c>
      <c r="I465" s="272" t="str">
        <f t="shared" si="50"/>
        <v/>
      </c>
      <c r="J465" s="284" t="str">
        <f t="shared" si="51"/>
        <v/>
      </c>
    </row>
    <row r="466" spans="2:10" x14ac:dyDescent="0.35">
      <c r="B466" s="128"/>
      <c r="C466" s="159"/>
      <c r="D466" s="303" t="str" cm="1">
        <f t="array" aca="1" ref="D466" ca="1">IFERROR(INDEX(skuAnker,MATCH(B466,descrizioneArtAnker,0)),"")</f>
        <v/>
      </c>
      <c r="E466" s="307" t="str">
        <f t="shared" si="46"/>
        <v/>
      </c>
      <c r="F466" s="311" t="str">
        <f t="shared" si="48"/>
        <v/>
      </c>
      <c r="G466" s="288" t="str">
        <f t="shared" si="47"/>
        <v/>
      </c>
      <c r="H466" s="154" t="str">
        <f t="shared" si="49"/>
        <v/>
      </c>
      <c r="I466" s="272" t="str">
        <f t="shared" si="50"/>
        <v/>
      </c>
      <c r="J466" s="284" t="str">
        <f t="shared" si="51"/>
        <v/>
      </c>
    </row>
    <row r="467" spans="2:10" x14ac:dyDescent="0.35">
      <c r="B467" s="128"/>
      <c r="C467" s="159"/>
      <c r="D467" s="303" t="str" cm="1">
        <f t="array" aca="1" ref="D467" ca="1">IFERROR(INDEX(skuAnker,MATCH(B467,descrizioneArtAnker,0)),"")</f>
        <v/>
      </c>
      <c r="E467" s="307" t="str">
        <f t="shared" si="46"/>
        <v/>
      </c>
      <c r="F467" s="311" t="str">
        <f t="shared" si="48"/>
        <v/>
      </c>
      <c r="G467" s="288" t="str">
        <f t="shared" si="47"/>
        <v/>
      </c>
      <c r="H467" s="154" t="str">
        <f t="shared" si="49"/>
        <v/>
      </c>
      <c r="I467" s="272" t="str">
        <f t="shared" si="50"/>
        <v/>
      </c>
      <c r="J467" s="284" t="str">
        <f t="shared" si="51"/>
        <v/>
      </c>
    </row>
    <row r="468" spans="2:10" x14ac:dyDescent="0.35">
      <c r="B468" s="128"/>
      <c r="C468" s="159"/>
      <c r="D468" s="303" t="str" cm="1">
        <f t="array" aca="1" ref="D468" ca="1">IFERROR(INDEX(skuAnker,MATCH(B468,descrizioneArtAnker,0)),"")</f>
        <v/>
      </c>
      <c r="E468" s="307" t="str">
        <f t="shared" si="46"/>
        <v/>
      </c>
      <c r="F468" s="311" t="str">
        <f t="shared" si="48"/>
        <v/>
      </c>
      <c r="G468" s="288" t="str">
        <f t="shared" si="47"/>
        <v/>
      </c>
      <c r="H468" s="154" t="str">
        <f t="shared" si="49"/>
        <v/>
      </c>
      <c r="I468" s="272" t="str">
        <f t="shared" si="50"/>
        <v/>
      </c>
      <c r="J468" s="284" t="str">
        <f t="shared" si="51"/>
        <v/>
      </c>
    </row>
    <row r="469" spans="2:10" x14ac:dyDescent="0.35">
      <c r="B469" s="128"/>
      <c r="C469" s="159"/>
      <c r="D469" s="303" t="str" cm="1">
        <f t="array" aca="1" ref="D469" ca="1">IFERROR(INDEX(skuAnker,MATCH(B469,descrizioneArtAnker,0)),"")</f>
        <v/>
      </c>
      <c r="E469" s="307" t="str">
        <f t="shared" si="46"/>
        <v/>
      </c>
      <c r="F469" s="311" t="str">
        <f t="shared" si="48"/>
        <v/>
      </c>
      <c r="G469" s="288" t="str">
        <f t="shared" si="47"/>
        <v/>
      </c>
      <c r="H469" s="154" t="str">
        <f t="shared" si="49"/>
        <v/>
      </c>
      <c r="I469" s="272" t="str">
        <f t="shared" si="50"/>
        <v/>
      </c>
      <c r="J469" s="284" t="str">
        <f t="shared" si="51"/>
        <v/>
      </c>
    </row>
    <row r="470" spans="2:10" x14ac:dyDescent="0.35">
      <c r="B470" s="128"/>
      <c r="C470" s="159"/>
      <c r="D470" s="303" t="str" cm="1">
        <f t="array" aca="1" ref="D470" ca="1">IFERROR(INDEX(skuAnker,MATCH(B470,descrizioneArtAnker,0)),"")</f>
        <v/>
      </c>
      <c r="E470" s="307" t="str">
        <f t="shared" si="46"/>
        <v/>
      </c>
      <c r="F470" s="311" t="str">
        <f t="shared" si="48"/>
        <v/>
      </c>
      <c r="G470" s="288" t="str">
        <f t="shared" si="47"/>
        <v/>
      </c>
      <c r="H470" s="154" t="str">
        <f t="shared" si="49"/>
        <v/>
      </c>
      <c r="I470" s="272" t="str">
        <f t="shared" si="50"/>
        <v/>
      </c>
      <c r="J470" s="284" t="str">
        <f t="shared" si="51"/>
        <v/>
      </c>
    </row>
    <row r="471" spans="2:10" x14ac:dyDescent="0.35">
      <c r="B471" s="128"/>
      <c r="C471" s="159"/>
      <c r="D471" s="303" t="str" cm="1">
        <f t="array" aca="1" ref="D471" ca="1">IFERROR(INDEX(skuAnker,MATCH(B471,descrizioneArtAnker,0)),"")</f>
        <v/>
      </c>
      <c r="E471" s="307" t="str">
        <f t="shared" si="46"/>
        <v/>
      </c>
      <c r="F471" s="311" t="str">
        <f t="shared" si="48"/>
        <v/>
      </c>
      <c r="G471" s="288" t="str">
        <f t="shared" si="47"/>
        <v/>
      </c>
      <c r="H471" s="154" t="str">
        <f t="shared" si="49"/>
        <v/>
      </c>
      <c r="I471" s="272" t="str">
        <f t="shared" si="50"/>
        <v/>
      </c>
      <c r="J471" s="284" t="str">
        <f t="shared" si="51"/>
        <v/>
      </c>
    </row>
    <row r="472" spans="2:10" x14ac:dyDescent="0.35">
      <c r="B472" s="128"/>
      <c r="C472" s="159"/>
      <c r="D472" s="303" t="str" cm="1">
        <f t="array" aca="1" ref="D472" ca="1">IFERROR(INDEX(skuAnker,MATCH(B472,descrizioneArtAnker,0)),"")</f>
        <v/>
      </c>
      <c r="E472" s="307" t="str">
        <f t="shared" si="46"/>
        <v/>
      </c>
      <c r="F472" s="311" t="str">
        <f t="shared" si="48"/>
        <v/>
      </c>
      <c r="G472" s="288" t="str">
        <f t="shared" si="47"/>
        <v/>
      </c>
      <c r="H472" s="154" t="str">
        <f t="shared" si="49"/>
        <v/>
      </c>
      <c r="I472" s="272" t="str">
        <f t="shared" si="50"/>
        <v/>
      </c>
      <c r="J472" s="284" t="str">
        <f t="shared" si="51"/>
        <v/>
      </c>
    </row>
    <row r="473" spans="2:10" x14ac:dyDescent="0.35">
      <c r="B473" s="128"/>
      <c r="C473" s="159"/>
      <c r="D473" s="303" t="str" cm="1">
        <f t="array" aca="1" ref="D473" ca="1">IFERROR(INDEX(skuAnker,MATCH(B473,descrizioneArtAnker,0)),"")</f>
        <v/>
      </c>
      <c r="E473" s="307" t="str">
        <f t="shared" si="46"/>
        <v/>
      </c>
      <c r="F473" s="311" t="str">
        <f t="shared" si="48"/>
        <v/>
      </c>
      <c r="G473" s="288" t="str">
        <f t="shared" si="47"/>
        <v/>
      </c>
      <c r="H473" s="154" t="str">
        <f t="shared" si="49"/>
        <v/>
      </c>
      <c r="I473" s="272" t="str">
        <f t="shared" si="50"/>
        <v/>
      </c>
      <c r="J473" s="284" t="str">
        <f t="shared" si="51"/>
        <v/>
      </c>
    </row>
    <row r="474" spans="2:10" x14ac:dyDescent="0.35">
      <c r="B474" s="128"/>
      <c r="C474" s="159"/>
      <c r="D474" s="303" t="str" cm="1">
        <f t="array" aca="1" ref="D474" ca="1">IFERROR(INDEX(skuAnker,MATCH(B474,descrizioneArtAnker,0)),"")</f>
        <v/>
      </c>
      <c r="E474" s="307" t="str">
        <f t="shared" si="46"/>
        <v/>
      </c>
      <c r="F474" s="311" t="str">
        <f t="shared" si="48"/>
        <v/>
      </c>
      <c r="G474" s="288" t="str">
        <f t="shared" si="47"/>
        <v/>
      </c>
      <c r="H474" s="154" t="str">
        <f t="shared" si="49"/>
        <v/>
      </c>
      <c r="I474" s="272" t="str">
        <f t="shared" si="50"/>
        <v/>
      </c>
      <c r="J474" s="284" t="str">
        <f t="shared" si="51"/>
        <v/>
      </c>
    </row>
    <row r="475" spans="2:10" x14ac:dyDescent="0.35">
      <c r="B475" s="128"/>
      <c r="C475" s="159"/>
      <c r="D475" s="303" t="str" cm="1">
        <f t="array" aca="1" ref="D475" ca="1">IFERROR(INDEX(skuAnker,MATCH(B475,descrizioneArtAnker,0)),"")</f>
        <v/>
      </c>
      <c r="E475" s="307" t="str">
        <f t="shared" si="46"/>
        <v/>
      </c>
      <c r="F475" s="311" t="str">
        <f t="shared" si="48"/>
        <v/>
      </c>
      <c r="G475" s="288" t="str">
        <f t="shared" si="47"/>
        <v/>
      </c>
      <c r="H475" s="154" t="str">
        <f t="shared" si="49"/>
        <v/>
      </c>
      <c r="I475" s="272" t="str">
        <f t="shared" si="50"/>
        <v/>
      </c>
      <c r="J475" s="284" t="str">
        <f t="shared" si="51"/>
        <v/>
      </c>
    </row>
    <row r="476" spans="2:10" x14ac:dyDescent="0.35">
      <c r="B476" s="128"/>
      <c r="C476" s="159"/>
      <c r="D476" s="303" t="str" cm="1">
        <f t="array" aca="1" ref="D476" ca="1">IFERROR(INDEX(skuAnker,MATCH(B476,descrizioneArtAnker,0)),"")</f>
        <v/>
      </c>
      <c r="E476" s="307" t="str">
        <f t="shared" si="46"/>
        <v/>
      </c>
      <c r="F476" s="311" t="str">
        <f t="shared" si="48"/>
        <v/>
      </c>
      <c r="G476" s="288" t="str">
        <f t="shared" si="47"/>
        <v/>
      </c>
      <c r="H476" s="154" t="str">
        <f t="shared" si="49"/>
        <v/>
      </c>
      <c r="I476" s="272" t="str">
        <f t="shared" si="50"/>
        <v/>
      </c>
      <c r="J476" s="284" t="str">
        <f t="shared" si="51"/>
        <v/>
      </c>
    </row>
    <row r="477" spans="2:10" x14ac:dyDescent="0.35">
      <c r="B477" s="128"/>
      <c r="C477" s="159"/>
      <c r="D477" s="303" t="str" cm="1">
        <f t="array" aca="1" ref="D477" ca="1">IFERROR(INDEX(skuAnker,MATCH(B477,descrizioneArtAnker,0)),"")</f>
        <v/>
      </c>
      <c r="E477" s="307" t="str">
        <f t="shared" si="46"/>
        <v/>
      </c>
      <c r="F477" s="311" t="str">
        <f t="shared" si="48"/>
        <v/>
      </c>
      <c r="G477" s="288" t="str">
        <f t="shared" si="47"/>
        <v/>
      </c>
      <c r="H477" s="154" t="str">
        <f t="shared" si="49"/>
        <v/>
      </c>
      <c r="I477" s="272" t="str">
        <f t="shared" si="50"/>
        <v/>
      </c>
      <c r="J477" s="284" t="str">
        <f t="shared" si="51"/>
        <v/>
      </c>
    </row>
    <row r="478" spans="2:10" x14ac:dyDescent="0.35">
      <c r="B478" s="128"/>
      <c r="C478" s="159"/>
      <c r="D478" s="303" t="str" cm="1">
        <f t="array" aca="1" ref="D478" ca="1">IFERROR(INDEX(skuAnker,MATCH(B478,descrizioneArtAnker,0)),"")</f>
        <v/>
      </c>
      <c r="E478" s="307" t="str">
        <f t="shared" si="46"/>
        <v/>
      </c>
      <c r="F478" s="311" t="str">
        <f t="shared" si="48"/>
        <v/>
      </c>
      <c r="G478" s="288" t="str">
        <f t="shared" si="47"/>
        <v/>
      </c>
      <c r="H478" s="154" t="str">
        <f t="shared" si="49"/>
        <v/>
      </c>
      <c r="I478" s="272" t="str">
        <f t="shared" si="50"/>
        <v/>
      </c>
      <c r="J478" s="284" t="str">
        <f t="shared" si="51"/>
        <v/>
      </c>
    </row>
    <row r="479" spans="2:10" x14ac:dyDescent="0.35">
      <c r="B479" s="128"/>
      <c r="C479" s="159"/>
      <c r="D479" s="303" t="str" cm="1">
        <f t="array" aca="1" ref="D479" ca="1">IFERROR(INDEX(skuAnker,MATCH(B479,descrizioneArtAnker,0)),"")</f>
        <v/>
      </c>
      <c r="E479" s="307" t="str">
        <f t="shared" si="46"/>
        <v/>
      </c>
      <c r="F479" s="311" t="str">
        <f t="shared" si="48"/>
        <v/>
      </c>
      <c r="G479" s="288" t="str">
        <f t="shared" si="47"/>
        <v/>
      </c>
      <c r="H479" s="154" t="str">
        <f t="shared" si="49"/>
        <v/>
      </c>
      <c r="I479" s="272" t="str">
        <f t="shared" si="50"/>
        <v/>
      </c>
      <c r="J479" s="284" t="str">
        <f t="shared" si="51"/>
        <v/>
      </c>
    </row>
    <row r="480" spans="2:10" x14ac:dyDescent="0.35">
      <c r="B480" s="128"/>
      <c r="C480" s="159"/>
      <c r="D480" s="303" t="str" cm="1">
        <f t="array" aca="1" ref="D480" ca="1">IFERROR(INDEX(skuAnker,MATCH(B480,descrizioneArtAnker,0)),"")</f>
        <v/>
      </c>
      <c r="E480" s="307" t="str">
        <f t="shared" si="46"/>
        <v/>
      </c>
      <c r="F480" s="311" t="str">
        <f t="shared" si="48"/>
        <v/>
      </c>
      <c r="G480" s="288" t="str">
        <f t="shared" si="47"/>
        <v/>
      </c>
      <c r="H480" s="154" t="str">
        <f t="shared" si="49"/>
        <v/>
      </c>
      <c r="I480" s="272" t="str">
        <f t="shared" si="50"/>
        <v/>
      </c>
      <c r="J480" s="284" t="str">
        <f t="shared" si="51"/>
        <v/>
      </c>
    </row>
    <row r="481" spans="2:10" x14ac:dyDescent="0.35">
      <c r="B481" s="128"/>
      <c r="C481" s="159"/>
      <c r="D481" s="303" t="str" cm="1">
        <f t="array" aca="1" ref="D481" ca="1">IFERROR(INDEX(skuAnker,MATCH(B481,descrizioneArtAnker,0)),"")</f>
        <v/>
      </c>
      <c r="E481" s="307" t="str">
        <f t="shared" si="46"/>
        <v/>
      </c>
      <c r="F481" s="311" t="str">
        <f t="shared" si="48"/>
        <v/>
      </c>
      <c r="G481" s="288" t="str">
        <f t="shared" si="47"/>
        <v/>
      </c>
      <c r="H481" s="154" t="str">
        <f t="shared" si="49"/>
        <v/>
      </c>
      <c r="I481" s="272" t="str">
        <f t="shared" si="50"/>
        <v/>
      </c>
      <c r="J481" s="284" t="str">
        <f t="shared" si="51"/>
        <v/>
      </c>
    </row>
    <row r="482" spans="2:10" x14ac:dyDescent="0.35">
      <c r="B482" s="128"/>
      <c r="C482" s="159"/>
      <c r="D482" s="303" t="str" cm="1">
        <f t="array" aca="1" ref="D482" ca="1">IFERROR(INDEX(skuAnker,MATCH(B482,descrizioneArtAnker,0)),"")</f>
        <v/>
      </c>
      <c r="E482" s="307" t="str">
        <f t="shared" si="46"/>
        <v/>
      </c>
      <c r="F482" s="311" t="str">
        <f t="shared" si="48"/>
        <v/>
      </c>
      <c r="G482" s="288" t="str">
        <f t="shared" si="47"/>
        <v/>
      </c>
      <c r="H482" s="154" t="str">
        <f t="shared" si="49"/>
        <v/>
      </c>
      <c r="I482" s="272" t="str">
        <f t="shared" si="50"/>
        <v/>
      </c>
      <c r="J482" s="284" t="str">
        <f t="shared" si="51"/>
        <v/>
      </c>
    </row>
    <row r="483" spans="2:10" x14ac:dyDescent="0.35">
      <c r="B483" s="128"/>
      <c r="C483" s="159"/>
      <c r="D483" s="303" t="str" cm="1">
        <f t="array" aca="1" ref="D483" ca="1">IFERROR(INDEX(skuAnker,MATCH(B483,descrizioneArtAnker,0)),"")</f>
        <v/>
      </c>
      <c r="E483" s="307" t="str">
        <f t="shared" si="46"/>
        <v/>
      </c>
      <c r="F483" s="311" t="str">
        <f t="shared" si="48"/>
        <v/>
      </c>
      <c r="G483" s="288" t="str">
        <f t="shared" si="47"/>
        <v/>
      </c>
      <c r="H483" s="154" t="str">
        <f t="shared" si="49"/>
        <v/>
      </c>
      <c r="I483" s="272" t="str">
        <f t="shared" si="50"/>
        <v/>
      </c>
      <c r="J483" s="284" t="str">
        <f t="shared" si="51"/>
        <v/>
      </c>
    </row>
    <row r="484" spans="2:10" x14ac:dyDescent="0.35">
      <c r="B484" s="128"/>
      <c r="C484" s="159"/>
      <c r="D484" s="303" t="str" cm="1">
        <f t="array" aca="1" ref="D484" ca="1">IFERROR(INDEX(skuAnker,MATCH(B484,descrizioneArtAnker,0)),"")</f>
        <v/>
      </c>
      <c r="E484" s="307" t="str">
        <f t="shared" si="46"/>
        <v/>
      </c>
      <c r="F484" s="311" t="str">
        <f t="shared" si="48"/>
        <v/>
      </c>
      <c r="G484" s="288" t="str">
        <f t="shared" si="47"/>
        <v/>
      </c>
      <c r="H484" s="154" t="str">
        <f t="shared" si="49"/>
        <v/>
      </c>
      <c r="I484" s="272" t="str">
        <f t="shared" si="50"/>
        <v/>
      </c>
      <c r="J484" s="284" t="str">
        <f t="shared" si="51"/>
        <v/>
      </c>
    </row>
    <row r="485" spans="2:10" x14ac:dyDescent="0.35">
      <c r="B485" s="128"/>
      <c r="C485" s="159"/>
      <c r="D485" s="303" t="str" cm="1">
        <f t="array" aca="1" ref="D485" ca="1">IFERROR(INDEX(skuAnker,MATCH(B485,descrizioneArtAnker,0)),"")</f>
        <v/>
      </c>
      <c r="E485" s="307" t="str">
        <f t="shared" si="46"/>
        <v/>
      </c>
      <c r="F485" s="311" t="str">
        <f t="shared" si="48"/>
        <v/>
      </c>
      <c r="G485" s="288" t="str">
        <f t="shared" si="47"/>
        <v/>
      </c>
      <c r="H485" s="154" t="str">
        <f t="shared" si="49"/>
        <v/>
      </c>
      <c r="I485" s="272" t="str">
        <f t="shared" si="50"/>
        <v/>
      </c>
      <c r="J485" s="284" t="str">
        <f t="shared" si="51"/>
        <v/>
      </c>
    </row>
    <row r="486" spans="2:10" x14ac:dyDescent="0.35">
      <c r="B486" s="128"/>
      <c r="C486" s="159"/>
      <c r="D486" s="303" t="str" cm="1">
        <f t="array" aca="1" ref="D486" ca="1">IFERROR(INDEX(skuAnker,MATCH(B486,descrizioneArtAnker,0)),"")</f>
        <v/>
      </c>
      <c r="E486" s="307" t="str">
        <f t="shared" si="46"/>
        <v/>
      </c>
      <c r="F486" s="311" t="str">
        <f t="shared" si="48"/>
        <v/>
      </c>
      <c r="G486" s="288" t="str">
        <f t="shared" si="47"/>
        <v/>
      </c>
      <c r="H486" s="154" t="str">
        <f t="shared" si="49"/>
        <v/>
      </c>
      <c r="I486" s="272" t="str">
        <f t="shared" si="50"/>
        <v/>
      </c>
      <c r="J486" s="284" t="str">
        <f t="shared" si="51"/>
        <v/>
      </c>
    </row>
    <row r="487" spans="2:10" x14ac:dyDescent="0.35">
      <c r="B487" s="128"/>
      <c r="C487" s="159"/>
      <c r="D487" s="303" t="str" cm="1">
        <f t="array" aca="1" ref="D487" ca="1">IFERROR(INDEX(skuAnker,MATCH(B487,descrizioneArtAnker,0)),"")</f>
        <v/>
      </c>
      <c r="E487" s="307" t="str">
        <f t="shared" si="46"/>
        <v/>
      </c>
      <c r="F487" s="311" t="str">
        <f t="shared" si="48"/>
        <v/>
      </c>
      <c r="G487" s="288" t="str">
        <f t="shared" si="47"/>
        <v/>
      </c>
      <c r="H487" s="154" t="str">
        <f t="shared" si="49"/>
        <v/>
      </c>
      <c r="I487" s="272" t="str">
        <f t="shared" si="50"/>
        <v/>
      </c>
      <c r="J487" s="284" t="str">
        <f t="shared" si="51"/>
        <v/>
      </c>
    </row>
    <row r="488" spans="2:10" x14ac:dyDescent="0.35">
      <c r="B488" s="128"/>
      <c r="C488" s="159"/>
      <c r="D488" s="303" t="str" cm="1">
        <f t="array" aca="1" ref="D488" ca="1">IFERROR(INDEX(skuAnker,MATCH(B488,descrizioneArtAnker,0)),"")</f>
        <v/>
      </c>
      <c r="E488" s="307" t="str">
        <f t="shared" si="46"/>
        <v/>
      </c>
      <c r="F488" s="311" t="str">
        <f t="shared" si="48"/>
        <v/>
      </c>
      <c r="G488" s="288" t="str">
        <f t="shared" si="47"/>
        <v/>
      </c>
      <c r="H488" s="154" t="str">
        <f t="shared" si="49"/>
        <v/>
      </c>
      <c r="I488" s="272" t="str">
        <f t="shared" si="50"/>
        <v/>
      </c>
      <c r="J488" s="284" t="str">
        <f t="shared" si="51"/>
        <v/>
      </c>
    </row>
    <row r="489" spans="2:10" x14ac:dyDescent="0.35">
      <c r="B489" s="128"/>
      <c r="C489" s="159"/>
      <c r="D489" s="303" t="str" cm="1">
        <f t="array" aca="1" ref="D489" ca="1">IFERROR(INDEX(skuAnker,MATCH(B489,descrizioneArtAnker,0)),"")</f>
        <v/>
      </c>
      <c r="E489" s="307" t="str">
        <f t="shared" si="46"/>
        <v/>
      </c>
      <c r="F489" s="311" t="str">
        <f t="shared" si="48"/>
        <v/>
      </c>
      <c r="G489" s="288" t="str">
        <f t="shared" si="47"/>
        <v/>
      </c>
      <c r="H489" s="154" t="str">
        <f t="shared" si="49"/>
        <v/>
      </c>
      <c r="I489" s="272" t="str">
        <f t="shared" si="50"/>
        <v/>
      </c>
      <c r="J489" s="284" t="str">
        <f t="shared" si="51"/>
        <v/>
      </c>
    </row>
    <row r="490" spans="2:10" x14ac:dyDescent="0.35">
      <c r="B490" s="128"/>
      <c r="C490" s="159"/>
      <c r="D490" s="303" t="str" cm="1">
        <f t="array" aca="1" ref="D490" ca="1">IFERROR(INDEX(skuAnker,MATCH(B490,descrizioneArtAnker,0)),"")</f>
        <v/>
      </c>
      <c r="E490" s="307" t="str">
        <f t="shared" si="46"/>
        <v/>
      </c>
      <c r="F490" s="311" t="str">
        <f t="shared" si="48"/>
        <v/>
      </c>
      <c r="G490" s="288" t="str">
        <f t="shared" si="47"/>
        <v/>
      </c>
      <c r="H490" s="154" t="str">
        <f t="shared" si="49"/>
        <v/>
      </c>
      <c r="I490" s="272" t="str">
        <f t="shared" si="50"/>
        <v/>
      </c>
      <c r="J490" s="284" t="str">
        <f t="shared" si="51"/>
        <v/>
      </c>
    </row>
    <row r="491" spans="2:10" x14ac:dyDescent="0.35">
      <c r="B491" s="128"/>
      <c r="C491" s="159"/>
      <c r="D491" s="303" t="str" cm="1">
        <f t="array" aca="1" ref="D491" ca="1">IFERROR(INDEX(skuAnker,MATCH(B491,descrizioneArtAnker,0)),"")</f>
        <v/>
      </c>
      <c r="E491" s="307" t="str">
        <f t="shared" si="46"/>
        <v/>
      </c>
      <c r="F491" s="311" t="str">
        <f t="shared" si="48"/>
        <v/>
      </c>
      <c r="G491" s="288" t="str">
        <f t="shared" si="47"/>
        <v/>
      </c>
      <c r="H491" s="154" t="str">
        <f t="shared" si="49"/>
        <v/>
      </c>
      <c r="I491" s="272" t="str">
        <f t="shared" si="50"/>
        <v/>
      </c>
      <c r="J491" s="284" t="str">
        <f t="shared" si="51"/>
        <v/>
      </c>
    </row>
    <row r="492" spans="2:10" x14ac:dyDescent="0.35">
      <c r="B492" s="128"/>
      <c r="C492" s="159"/>
      <c r="D492" s="303" t="str" cm="1">
        <f t="array" aca="1" ref="D492" ca="1">IFERROR(INDEX(skuAnker,MATCH(B492,descrizioneArtAnker,0)),"")</f>
        <v/>
      </c>
      <c r="E492" s="307" t="str">
        <f t="shared" si="46"/>
        <v/>
      </c>
      <c r="F492" s="311" t="str">
        <f t="shared" si="48"/>
        <v/>
      </c>
      <c r="G492" s="288" t="str">
        <f t="shared" si="47"/>
        <v/>
      </c>
      <c r="H492" s="154" t="str">
        <f t="shared" si="49"/>
        <v/>
      </c>
      <c r="I492" s="272" t="str">
        <f t="shared" si="50"/>
        <v/>
      </c>
      <c r="J492" s="284" t="str">
        <f t="shared" si="51"/>
        <v/>
      </c>
    </row>
    <row r="493" spans="2:10" x14ac:dyDescent="0.35">
      <c r="B493" s="128"/>
      <c r="C493" s="159"/>
      <c r="D493" s="303" t="str" cm="1">
        <f t="array" aca="1" ref="D493" ca="1">IFERROR(INDEX(skuAnker,MATCH(B493,descrizioneArtAnker,0)),"")</f>
        <v/>
      </c>
      <c r="E493" s="307" t="str">
        <f t="shared" si="46"/>
        <v/>
      </c>
      <c r="F493" s="311" t="str">
        <f t="shared" si="48"/>
        <v/>
      </c>
      <c r="G493" s="288" t="str">
        <f t="shared" si="47"/>
        <v/>
      </c>
      <c r="H493" s="154" t="str">
        <f t="shared" si="49"/>
        <v/>
      </c>
      <c r="I493" s="272" t="str">
        <f t="shared" si="50"/>
        <v/>
      </c>
      <c r="J493" s="284" t="str">
        <f t="shared" si="51"/>
        <v/>
      </c>
    </row>
    <row r="494" spans="2:10" x14ac:dyDescent="0.35">
      <c r="B494" s="128"/>
      <c r="C494" s="159"/>
      <c r="D494" s="303" t="str" cm="1">
        <f t="array" aca="1" ref="D494" ca="1">IFERROR(INDEX(skuAnker,MATCH(B494,descrizioneArtAnker,0)),"")</f>
        <v/>
      </c>
      <c r="E494" s="307" t="str">
        <f t="shared" si="46"/>
        <v/>
      </c>
      <c r="F494" s="311" t="str">
        <f t="shared" si="48"/>
        <v/>
      </c>
      <c r="G494" s="288" t="str">
        <f t="shared" si="47"/>
        <v/>
      </c>
      <c r="H494" s="154" t="str">
        <f t="shared" si="49"/>
        <v/>
      </c>
      <c r="I494" s="272" t="str">
        <f t="shared" si="50"/>
        <v/>
      </c>
      <c r="J494" s="284" t="str">
        <f t="shared" si="51"/>
        <v/>
      </c>
    </row>
    <row r="495" spans="2:10" x14ac:dyDescent="0.35">
      <c r="B495" s="128"/>
      <c r="C495" s="159"/>
      <c r="D495" s="303" t="str" cm="1">
        <f t="array" aca="1" ref="D495" ca="1">IFERROR(INDEX(skuAnker,MATCH(B495,descrizioneArtAnker,0)),"")</f>
        <v/>
      </c>
      <c r="E495" s="307" t="str">
        <f t="shared" si="46"/>
        <v/>
      </c>
      <c r="F495" s="311" t="str">
        <f t="shared" si="48"/>
        <v/>
      </c>
      <c r="G495" s="288" t="str">
        <f t="shared" si="47"/>
        <v/>
      </c>
      <c r="H495" s="154" t="str">
        <f t="shared" si="49"/>
        <v/>
      </c>
      <c r="I495" s="272" t="str">
        <f t="shared" si="50"/>
        <v/>
      </c>
      <c r="J495" s="284" t="str">
        <f t="shared" si="51"/>
        <v/>
      </c>
    </row>
    <row r="496" spans="2:10" x14ac:dyDescent="0.35">
      <c r="B496" s="128"/>
      <c r="C496" s="159"/>
      <c r="D496" s="303" t="str" cm="1">
        <f t="array" aca="1" ref="D496" ca="1">IFERROR(INDEX(skuAnker,MATCH(B496,descrizioneArtAnker,0)),"")</f>
        <v/>
      </c>
      <c r="E496" s="307" t="str">
        <f t="shared" si="46"/>
        <v/>
      </c>
      <c r="F496" s="311" t="str">
        <f t="shared" si="48"/>
        <v/>
      </c>
      <c r="G496" s="288" t="str">
        <f t="shared" si="47"/>
        <v/>
      </c>
      <c r="H496" s="154" t="str">
        <f t="shared" si="49"/>
        <v/>
      </c>
      <c r="I496" s="272" t="str">
        <f t="shared" si="50"/>
        <v/>
      </c>
      <c r="J496" s="284" t="str">
        <f t="shared" si="51"/>
        <v/>
      </c>
    </row>
    <row r="497" spans="1:10" x14ac:dyDescent="0.35">
      <c r="B497" s="128"/>
      <c r="C497" s="159"/>
      <c r="D497" s="303" t="str" cm="1">
        <f t="array" aca="1" ref="D497" ca="1">IFERROR(INDEX(skuAnker,MATCH(B497,descrizioneArtAnker,0)),"")</f>
        <v/>
      </c>
      <c r="E497" s="307" t="str">
        <f t="shared" si="46"/>
        <v/>
      </c>
      <c r="F497" s="311" t="str">
        <f t="shared" si="48"/>
        <v/>
      </c>
      <c r="G497" s="288" t="str">
        <f t="shared" si="47"/>
        <v/>
      </c>
      <c r="H497" s="154" t="str">
        <f t="shared" si="49"/>
        <v/>
      </c>
      <c r="I497" s="272" t="str">
        <f t="shared" si="50"/>
        <v/>
      </c>
      <c r="J497" s="284" t="str">
        <f t="shared" si="51"/>
        <v/>
      </c>
    </row>
    <row r="498" spans="1:10" x14ac:dyDescent="0.35">
      <c r="B498" s="128"/>
      <c r="C498" s="159"/>
      <c r="D498" s="303" t="str" cm="1">
        <f t="array" aca="1" ref="D498" ca="1">IFERROR(INDEX(skuAnker,MATCH(B498,descrizioneArtAnker,0)),"")</f>
        <v/>
      </c>
      <c r="E498" s="307" t="str">
        <f t="shared" si="46"/>
        <v/>
      </c>
      <c r="F498" s="311" t="str">
        <f t="shared" si="48"/>
        <v/>
      </c>
      <c r="G498" s="288" t="str">
        <f t="shared" si="47"/>
        <v/>
      </c>
      <c r="H498" s="154" t="str">
        <f t="shared" si="49"/>
        <v/>
      </c>
      <c r="I498" s="272" t="str">
        <f t="shared" si="50"/>
        <v/>
      </c>
      <c r="J498" s="284" t="str">
        <f t="shared" si="51"/>
        <v/>
      </c>
    </row>
    <row r="499" spans="1:10" x14ac:dyDescent="0.35">
      <c r="B499" s="128"/>
      <c r="C499" s="159"/>
      <c r="D499" s="303" t="str" cm="1">
        <f t="array" aca="1" ref="D499" ca="1">IFERROR(INDEX(skuAnker,MATCH(B499,descrizioneArtAnker,0)),"")</f>
        <v/>
      </c>
      <c r="E499" s="307" t="str">
        <f t="shared" si="46"/>
        <v/>
      </c>
      <c r="F499" s="311" t="str">
        <f t="shared" si="48"/>
        <v/>
      </c>
      <c r="G499" s="288" t="str">
        <f t="shared" si="47"/>
        <v/>
      </c>
      <c r="H499" s="154" t="str">
        <f t="shared" si="49"/>
        <v/>
      </c>
      <c r="I499" s="272" t="str">
        <f t="shared" si="50"/>
        <v/>
      </c>
      <c r="J499" s="284" t="str">
        <f t="shared" si="51"/>
        <v/>
      </c>
    </row>
    <row r="500" spans="1:10" x14ac:dyDescent="0.35">
      <c r="A500" s="277"/>
      <c r="B500" s="160"/>
      <c r="C500" s="161"/>
      <c r="D500" s="304" t="str" cm="1">
        <f t="array" aca="1" ref="D500" ca="1">IFERROR(INDEX(skuAnker,MATCH(B500,descrizioneArtAnker,0)),"")</f>
        <v/>
      </c>
      <c r="E500" s="308" t="str">
        <f t="shared" si="46"/>
        <v/>
      </c>
      <c r="F500" s="312" t="str">
        <f t="shared" si="48"/>
        <v/>
      </c>
      <c r="G500" s="289" t="str">
        <f t="shared" si="47"/>
        <v/>
      </c>
      <c r="H500" s="155" t="str">
        <f t="shared" si="49"/>
        <v/>
      </c>
      <c r="I500" s="273" t="str">
        <f t="shared" si="50"/>
        <v/>
      </c>
      <c r="J500" s="285" t="str">
        <f t="shared" si="51"/>
        <v/>
      </c>
    </row>
  </sheetData>
  <mergeCells count="4">
    <mergeCell ref="E1:J1"/>
    <mergeCell ref="A1:C1"/>
    <mergeCell ref="M11:N11"/>
    <mergeCell ref="M10:N10"/>
  </mergeCells>
  <dataValidations count="4">
    <dataValidation type="list" allowBlank="1" showInputMessage="1" showErrorMessage="1" sqref="M5" xr:uid="{00000000-0002-0000-0C00-000000000000}">
      <formula1>"Enoteca, Grossista"</formula1>
    </dataValidation>
    <dataValidation type="list" allowBlank="1" showInputMessage="1" showErrorMessage="1" sqref="M10:N10" xr:uid="{00000000-0002-0000-0C00-000001000000}">
      <formula1>descrizioneArtGeko</formula1>
    </dataValidation>
    <dataValidation type="list" allowBlank="1" showInputMessage="1" showErrorMessage="1" sqref="B3:B500" xr:uid="{00000000-0002-0000-0C00-000002000000}">
      <formula1>descrizioneArtAnker</formula1>
    </dataValidation>
    <dataValidation type="list" allowBlank="1" showInputMessage="1" showErrorMessage="1" sqref="B3:B500" xr:uid="{00000000-0002-0000-0C00-000004000000}">
      <formula1>#REF!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3000000}">
          <x14:formula1>
            <xm:f>inventarioGeko!$B$2:$B$6987</xm:f>
          </x14:formula1>
          <xm:sqref>M10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F05B-86AA-4A5B-9338-7C170AADC009}">
  <sheetPr codeName="Foglio26"/>
  <dimension ref="A1:AB80"/>
  <sheetViews>
    <sheetView zoomScale="90" zoomScaleNormal="90" workbookViewId="0">
      <selection activeCell="M3" sqref="M3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B3" s="157"/>
      <c r="C3" s="158"/>
      <c r="D3" s="302" t="str">
        <f t="shared" ref="D3" ca="1" si="0">IFERROR(INDEX(skuAnker,MATCH(B3,descrizioneArtAnker,0)),"")</f>
        <v/>
      </c>
      <c r="E3" s="306" t="str">
        <f t="shared" ref="E3" si="1">IF(B3="","",VLOOKUP(B3,listoneAnker_NoSku,2,FALSE))</f>
        <v/>
      </c>
      <c r="F3" s="310" t="str">
        <f t="shared" ref="F3" si="2">IF(B3="","",VLOOKUP(B3,listoneAnker_NoSku,3,FALSE))</f>
        <v/>
      </c>
      <c r="G3" s="287" t="str">
        <f t="shared" ref="G3:G34" si="3">IF(B3="","",VLOOKUP(B3,listoneAnker_NoSku,4,FALSE))</f>
        <v/>
      </c>
      <c r="H3" s="153" t="str">
        <f t="shared" ref="H3" si="4">IF(B3="","",IF($M$4="Enoteca",VLOOKUP(B3,listoneAnker_NoSku,8,FALSE),VLOOKUP(B3,listoneAnker_NoSku,9,FALSE)))</f>
        <v/>
      </c>
      <c r="I3" s="271" t="str">
        <f t="shared" ref="I3" si="5">IF(B3="","",E3*C3)</f>
        <v/>
      </c>
      <c r="J3" s="156" t="str">
        <f t="shared" ref="J3" si="6">IF(B3="","",H3*E3*C3)</f>
        <v/>
      </c>
      <c r="K3" s="144"/>
      <c r="L3" s="313" t="s">
        <v>16269</v>
      </c>
      <c r="M3" s="317"/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B4" s="128"/>
      <c r="C4" s="159"/>
      <c r="D4" s="303" t="str">
        <f t="shared" ref="D4:D53" ca="1" si="7">IFERROR(INDEX(skuAnker,MATCH(B4,descrizioneArtAnker,0)),"")</f>
        <v/>
      </c>
      <c r="E4" s="307" t="str">
        <f t="shared" ref="E4:E53" si="8">IF(B4="","",VLOOKUP(B4,listoneAnker_NoSku,2,FALSE))</f>
        <v/>
      </c>
      <c r="F4" s="311" t="str">
        <f t="shared" ref="F4:F53" si="9">IF(B4="","",VLOOKUP(B4,listoneAnker_NoSku,3,FALSE))</f>
        <v/>
      </c>
      <c r="G4" s="288" t="str">
        <f t="shared" si="3"/>
        <v/>
      </c>
      <c r="H4" s="154" t="str">
        <f t="shared" ref="H4:H53" si="10">IF(B4="","",IF($M$4="Enoteca",VLOOKUP(B4,listoneAnker_NoSku,8,FALSE),VLOOKUP(B4,listoneAnker_NoSku,9,FALSE)))</f>
        <v/>
      </c>
      <c r="I4" s="272" t="str">
        <f t="shared" ref="I4:I53" si="11">IF(B4="","",E4*C4)</f>
        <v/>
      </c>
      <c r="J4" s="284" t="str">
        <f t="shared" ref="J4:J53" si="12">IF(B4="","",H4*E4*C4)</f>
        <v/>
      </c>
      <c r="K4" s="144"/>
      <c r="L4" s="315" t="s">
        <v>16270</v>
      </c>
      <c r="M4" s="318"/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B5" s="128"/>
      <c r="C5" s="159"/>
      <c r="D5" s="303" t="str">
        <f t="shared" ca="1" si="7"/>
        <v/>
      </c>
      <c r="E5" s="307" t="str">
        <f t="shared" si="8"/>
        <v/>
      </c>
      <c r="F5" s="311" t="str">
        <f t="shared" si="9"/>
        <v/>
      </c>
      <c r="G5" s="288" t="str">
        <f t="shared" si="3"/>
        <v/>
      </c>
      <c r="H5" s="154" t="str">
        <f t="shared" si="10"/>
        <v/>
      </c>
      <c r="I5" s="272" t="str">
        <f t="shared" si="11"/>
        <v/>
      </c>
      <c r="J5" s="284" t="str">
        <f t="shared" si="12"/>
        <v/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3" t="str">
        <f t="shared" ca="1" si="7"/>
        <v/>
      </c>
      <c r="E6" s="307" t="str">
        <f t="shared" si="8"/>
        <v/>
      </c>
      <c r="F6" s="311" t="str">
        <f t="shared" si="9"/>
        <v/>
      </c>
      <c r="G6" s="288" t="str">
        <f t="shared" si="3"/>
        <v/>
      </c>
      <c r="H6" s="154" t="str">
        <f t="shared" si="10"/>
        <v/>
      </c>
      <c r="I6" s="272" t="str">
        <f t="shared" si="11"/>
        <v/>
      </c>
      <c r="J6" s="284" t="str">
        <f t="shared" si="12"/>
        <v/>
      </c>
      <c r="K6" s="144"/>
      <c r="L6" s="313" t="s">
        <v>16268</v>
      </c>
      <c r="M6" s="314">
        <f>SUMPRODUCT(C3:C53,E3:E53)</f>
        <v>0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13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7"/>
        <v/>
      </c>
      <c r="E7" s="307" t="str">
        <f t="shared" si="8"/>
        <v/>
      </c>
      <c r="F7" s="311" t="str">
        <f t="shared" si="9"/>
        <v/>
      </c>
      <c r="G7" s="288" t="str">
        <f t="shared" si="3"/>
        <v/>
      </c>
      <c r="H7" s="154" t="str">
        <f t="shared" si="10"/>
        <v/>
      </c>
      <c r="I7" s="272" t="str">
        <f t="shared" si="11"/>
        <v/>
      </c>
      <c r="J7" s="284" t="str">
        <f t="shared" si="12"/>
        <v/>
      </c>
      <c r="K7" s="144"/>
      <c r="L7" s="315" t="s">
        <v>23303</v>
      </c>
      <c r="M7" s="316">
        <f>SUM(J3:J53)</f>
        <v>0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7"/>
        <v/>
      </c>
      <c r="E8" s="307" t="str">
        <f t="shared" si="8"/>
        <v/>
      </c>
      <c r="F8" s="311" t="str">
        <f t="shared" si="9"/>
        <v/>
      </c>
      <c r="G8" s="288" t="str">
        <f t="shared" si="3"/>
        <v/>
      </c>
      <c r="H8" s="154" t="str">
        <f t="shared" si="10"/>
        <v/>
      </c>
      <c r="I8" s="272" t="str">
        <f t="shared" si="11"/>
        <v/>
      </c>
      <c r="J8" s="284" t="str">
        <f t="shared" si="12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14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7"/>
        <v/>
      </c>
      <c r="E9" s="307" t="str">
        <f t="shared" si="8"/>
        <v/>
      </c>
      <c r="F9" s="311" t="str">
        <f t="shared" si="9"/>
        <v/>
      </c>
      <c r="G9" s="288" t="str">
        <f t="shared" si="3"/>
        <v/>
      </c>
      <c r="H9" s="154" t="str">
        <f t="shared" si="10"/>
        <v/>
      </c>
      <c r="I9" s="272" t="str">
        <f t="shared" si="11"/>
        <v/>
      </c>
      <c r="J9" s="284" t="str">
        <f t="shared" si="12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7"/>
        <v/>
      </c>
      <c r="E10" s="307" t="str">
        <f t="shared" si="8"/>
        <v/>
      </c>
      <c r="F10" s="311" t="str">
        <f t="shared" si="9"/>
        <v/>
      </c>
      <c r="G10" s="288" t="str">
        <f t="shared" si="3"/>
        <v/>
      </c>
      <c r="H10" s="154" t="str">
        <f t="shared" si="10"/>
        <v/>
      </c>
      <c r="I10" s="272" t="str">
        <f t="shared" si="11"/>
        <v/>
      </c>
      <c r="J10" s="284" t="str">
        <f t="shared" si="12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15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7"/>
        <v/>
      </c>
      <c r="E11" s="307" t="str">
        <f t="shared" si="8"/>
        <v/>
      </c>
      <c r="F11" s="311" t="str">
        <f t="shared" si="9"/>
        <v/>
      </c>
      <c r="G11" s="288" t="str">
        <f t="shared" si="3"/>
        <v/>
      </c>
      <c r="H11" s="154" t="str">
        <f t="shared" si="10"/>
        <v/>
      </c>
      <c r="I11" s="272" t="str">
        <f t="shared" si="11"/>
        <v/>
      </c>
      <c r="J11" s="284" t="str">
        <f t="shared" si="12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7"/>
        <v/>
      </c>
      <c r="E12" s="307" t="str">
        <f t="shared" si="8"/>
        <v/>
      </c>
      <c r="F12" s="311" t="str">
        <f t="shared" si="9"/>
        <v/>
      </c>
      <c r="G12" s="288" t="str">
        <f t="shared" si="3"/>
        <v/>
      </c>
      <c r="H12" s="154" t="str">
        <f t="shared" si="10"/>
        <v/>
      </c>
      <c r="I12" s="272" t="str">
        <f t="shared" si="11"/>
        <v/>
      </c>
      <c r="J12" s="284" t="str">
        <f t="shared" si="12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6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7"/>
        <v/>
      </c>
      <c r="E13" s="307" t="str">
        <f t="shared" si="8"/>
        <v/>
      </c>
      <c r="F13" s="311" t="str">
        <f t="shared" si="9"/>
        <v/>
      </c>
      <c r="G13" s="288" t="str">
        <f t="shared" si="3"/>
        <v/>
      </c>
      <c r="H13" s="154" t="str">
        <f t="shared" si="10"/>
        <v/>
      </c>
      <c r="I13" s="272" t="str">
        <f t="shared" si="11"/>
        <v/>
      </c>
      <c r="J13" s="284" t="str">
        <f t="shared" si="12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7"/>
        <v/>
      </c>
      <c r="E14" s="307" t="str">
        <f t="shared" si="8"/>
        <v/>
      </c>
      <c r="F14" s="311" t="str">
        <f t="shared" si="9"/>
        <v/>
      </c>
      <c r="G14" s="288" t="str">
        <f t="shared" si="3"/>
        <v/>
      </c>
      <c r="H14" s="154" t="str">
        <f t="shared" si="10"/>
        <v/>
      </c>
      <c r="I14" s="272" t="str">
        <f t="shared" si="11"/>
        <v/>
      </c>
      <c r="J14" s="284" t="str">
        <f t="shared" si="12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7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7"/>
        <v/>
      </c>
      <c r="E15" s="307" t="str">
        <f t="shared" si="8"/>
        <v/>
      </c>
      <c r="F15" s="311" t="str">
        <f t="shared" si="9"/>
        <v/>
      </c>
      <c r="G15" s="288" t="str">
        <f t="shared" si="3"/>
        <v/>
      </c>
      <c r="H15" s="154" t="str">
        <f t="shared" si="10"/>
        <v/>
      </c>
      <c r="I15" s="272" t="str">
        <f t="shared" si="11"/>
        <v/>
      </c>
      <c r="J15" s="284" t="str">
        <f t="shared" si="12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7"/>
        <v/>
      </c>
      <c r="E16" s="307" t="str">
        <f t="shared" si="8"/>
        <v/>
      </c>
      <c r="F16" s="311" t="str">
        <f t="shared" si="9"/>
        <v/>
      </c>
      <c r="G16" s="288" t="str">
        <f t="shared" si="3"/>
        <v/>
      </c>
      <c r="H16" s="154" t="str">
        <f t="shared" si="10"/>
        <v/>
      </c>
      <c r="I16" s="272" t="str">
        <f t="shared" si="11"/>
        <v/>
      </c>
      <c r="J16" s="284" t="str">
        <f t="shared" si="12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8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7"/>
        <v/>
      </c>
      <c r="E17" s="307" t="str">
        <f t="shared" si="8"/>
        <v/>
      </c>
      <c r="F17" s="311" t="str">
        <f t="shared" si="9"/>
        <v/>
      </c>
      <c r="G17" s="288" t="str">
        <f t="shared" si="3"/>
        <v/>
      </c>
      <c r="H17" s="154" t="str">
        <f t="shared" si="10"/>
        <v/>
      </c>
      <c r="I17" s="272" t="str">
        <f t="shared" si="11"/>
        <v/>
      </c>
      <c r="J17" s="284" t="str">
        <f t="shared" si="12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7"/>
        <v/>
      </c>
      <c r="E18" s="307" t="str">
        <f t="shared" si="8"/>
        <v/>
      </c>
      <c r="F18" s="311" t="str">
        <f t="shared" si="9"/>
        <v/>
      </c>
      <c r="G18" s="288" t="str">
        <f t="shared" si="3"/>
        <v/>
      </c>
      <c r="H18" s="154" t="str">
        <f t="shared" si="10"/>
        <v/>
      </c>
      <c r="I18" s="272" t="str">
        <f t="shared" si="11"/>
        <v/>
      </c>
      <c r="J18" s="284" t="str">
        <f t="shared" si="12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9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7"/>
        <v/>
      </c>
      <c r="E19" s="307" t="str">
        <f t="shared" si="8"/>
        <v/>
      </c>
      <c r="F19" s="311" t="str">
        <f t="shared" si="9"/>
        <v/>
      </c>
      <c r="G19" s="288" t="str">
        <f t="shared" si="3"/>
        <v/>
      </c>
      <c r="H19" s="154" t="str">
        <f t="shared" si="10"/>
        <v/>
      </c>
      <c r="I19" s="272" t="str">
        <f t="shared" si="11"/>
        <v/>
      </c>
      <c r="J19" s="284" t="str">
        <f t="shared" si="12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7"/>
        <v/>
      </c>
      <c r="E20" s="307" t="str">
        <f t="shared" si="8"/>
        <v/>
      </c>
      <c r="F20" s="311" t="str">
        <f t="shared" si="9"/>
        <v/>
      </c>
      <c r="G20" s="288" t="str">
        <f t="shared" si="3"/>
        <v/>
      </c>
      <c r="H20" s="154" t="str">
        <f t="shared" si="10"/>
        <v/>
      </c>
      <c r="I20" s="272" t="str">
        <f t="shared" si="11"/>
        <v/>
      </c>
      <c r="J20" s="284" t="str">
        <f t="shared" si="12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20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7"/>
        <v/>
      </c>
      <c r="E21" s="307" t="str">
        <f t="shared" si="8"/>
        <v/>
      </c>
      <c r="F21" s="311" t="str">
        <f t="shared" si="9"/>
        <v/>
      </c>
      <c r="G21" s="288" t="str">
        <f t="shared" si="3"/>
        <v/>
      </c>
      <c r="H21" s="154" t="str">
        <f t="shared" si="10"/>
        <v/>
      </c>
      <c r="I21" s="272" t="str">
        <f t="shared" si="11"/>
        <v/>
      </c>
      <c r="J21" s="284" t="str">
        <f t="shared" si="12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7"/>
        <v/>
      </c>
      <c r="E22" s="307" t="str">
        <f t="shared" si="8"/>
        <v/>
      </c>
      <c r="F22" s="311" t="str">
        <f t="shared" si="9"/>
        <v/>
      </c>
      <c r="G22" s="288" t="str">
        <f t="shared" si="3"/>
        <v/>
      </c>
      <c r="H22" s="154" t="str">
        <f t="shared" si="10"/>
        <v/>
      </c>
      <c r="I22" s="272" t="str">
        <f t="shared" si="11"/>
        <v/>
      </c>
      <c r="J22" s="284" t="str">
        <f t="shared" si="12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21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7"/>
        <v/>
      </c>
      <c r="E23" s="307" t="str">
        <f t="shared" si="8"/>
        <v/>
      </c>
      <c r="F23" s="311" t="str">
        <f t="shared" si="9"/>
        <v/>
      </c>
      <c r="G23" s="288" t="str">
        <f t="shared" si="3"/>
        <v/>
      </c>
      <c r="H23" s="154" t="str">
        <f t="shared" si="10"/>
        <v/>
      </c>
      <c r="I23" s="272" t="str">
        <f t="shared" si="11"/>
        <v/>
      </c>
      <c r="J23" s="284" t="str">
        <f t="shared" si="12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7"/>
        <v/>
      </c>
      <c r="E24" s="307" t="str">
        <f t="shared" si="8"/>
        <v/>
      </c>
      <c r="F24" s="311" t="str">
        <f t="shared" si="9"/>
        <v/>
      </c>
      <c r="G24" s="288" t="str">
        <f t="shared" si="3"/>
        <v/>
      </c>
      <c r="H24" s="154" t="str">
        <f t="shared" si="10"/>
        <v/>
      </c>
      <c r="I24" s="272" t="str">
        <f t="shared" si="11"/>
        <v/>
      </c>
      <c r="J24" s="284" t="str">
        <f t="shared" si="12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22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7"/>
        <v/>
      </c>
      <c r="E25" s="307" t="str">
        <f t="shared" si="8"/>
        <v/>
      </c>
      <c r="F25" s="311" t="str">
        <f t="shared" si="9"/>
        <v/>
      </c>
      <c r="G25" s="288" t="str">
        <f t="shared" si="3"/>
        <v/>
      </c>
      <c r="H25" s="154" t="str">
        <f t="shared" si="10"/>
        <v/>
      </c>
      <c r="I25" s="272" t="str">
        <f t="shared" si="11"/>
        <v/>
      </c>
      <c r="J25" s="284" t="str">
        <f t="shared" si="12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7"/>
        <v/>
      </c>
      <c r="E26" s="307" t="str">
        <f t="shared" si="8"/>
        <v/>
      </c>
      <c r="F26" s="311" t="str">
        <f t="shared" si="9"/>
        <v/>
      </c>
      <c r="G26" s="288" t="str">
        <f t="shared" si="3"/>
        <v/>
      </c>
      <c r="H26" s="154" t="str">
        <f t="shared" si="10"/>
        <v/>
      </c>
      <c r="I26" s="272" t="str">
        <f t="shared" si="11"/>
        <v/>
      </c>
      <c r="J26" s="284" t="str">
        <f t="shared" si="12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23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7"/>
        <v/>
      </c>
      <c r="E27" s="307" t="str">
        <f t="shared" si="8"/>
        <v/>
      </c>
      <c r="F27" s="311" t="str">
        <f t="shared" si="9"/>
        <v/>
      </c>
      <c r="G27" s="288" t="str">
        <f t="shared" si="3"/>
        <v/>
      </c>
      <c r="H27" s="154" t="str">
        <f t="shared" si="10"/>
        <v/>
      </c>
      <c r="I27" s="272" t="str">
        <f t="shared" si="11"/>
        <v/>
      </c>
      <c r="J27" s="284" t="str">
        <f t="shared" si="12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7"/>
        <v/>
      </c>
      <c r="E28" s="307" t="str">
        <f t="shared" si="8"/>
        <v/>
      </c>
      <c r="F28" s="311" t="str">
        <f t="shared" si="9"/>
        <v/>
      </c>
      <c r="G28" s="288" t="str">
        <f t="shared" si="3"/>
        <v/>
      </c>
      <c r="H28" s="154" t="str">
        <f t="shared" si="10"/>
        <v/>
      </c>
      <c r="I28" s="272" t="str">
        <f t="shared" si="11"/>
        <v/>
      </c>
      <c r="J28" s="284" t="str">
        <f t="shared" si="12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24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7"/>
        <v/>
      </c>
      <c r="E29" s="307" t="str">
        <f t="shared" si="8"/>
        <v/>
      </c>
      <c r="F29" s="311" t="str">
        <f t="shared" si="9"/>
        <v/>
      </c>
      <c r="G29" s="288" t="str">
        <f t="shared" si="3"/>
        <v/>
      </c>
      <c r="H29" s="154" t="str">
        <f t="shared" si="10"/>
        <v/>
      </c>
      <c r="I29" s="272" t="str">
        <f t="shared" si="11"/>
        <v/>
      </c>
      <c r="J29" s="284" t="str">
        <f t="shared" si="12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7"/>
        <v/>
      </c>
      <c r="E30" s="307" t="str">
        <f t="shared" si="8"/>
        <v/>
      </c>
      <c r="F30" s="311" t="str">
        <f t="shared" si="9"/>
        <v/>
      </c>
      <c r="G30" s="288" t="str">
        <f t="shared" si="3"/>
        <v/>
      </c>
      <c r="H30" s="154" t="str">
        <f t="shared" si="10"/>
        <v/>
      </c>
      <c r="I30" s="272" t="str">
        <f t="shared" si="11"/>
        <v/>
      </c>
      <c r="J30" s="284" t="str">
        <f t="shared" si="12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25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7"/>
        <v/>
      </c>
      <c r="E31" s="307" t="str">
        <f t="shared" si="8"/>
        <v/>
      </c>
      <c r="F31" s="311" t="str">
        <f t="shared" si="9"/>
        <v/>
      </c>
      <c r="G31" s="288" t="str">
        <f t="shared" si="3"/>
        <v/>
      </c>
      <c r="H31" s="154" t="str">
        <f t="shared" si="10"/>
        <v/>
      </c>
      <c r="I31" s="272" t="str">
        <f t="shared" si="11"/>
        <v/>
      </c>
      <c r="J31" s="284" t="str">
        <f t="shared" si="12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7"/>
        <v/>
      </c>
      <c r="E32" s="307" t="str">
        <f t="shared" si="8"/>
        <v/>
      </c>
      <c r="F32" s="311" t="str">
        <f t="shared" si="9"/>
        <v/>
      </c>
      <c r="G32" s="288" t="str">
        <f t="shared" si="3"/>
        <v/>
      </c>
      <c r="H32" s="154" t="str">
        <f t="shared" si="10"/>
        <v/>
      </c>
      <c r="I32" s="272" t="str">
        <f t="shared" si="11"/>
        <v/>
      </c>
      <c r="J32" s="284" t="str">
        <f t="shared" si="12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6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7"/>
        <v/>
      </c>
      <c r="E33" s="307" t="str">
        <f t="shared" si="8"/>
        <v/>
      </c>
      <c r="F33" s="311" t="str">
        <f t="shared" si="9"/>
        <v/>
      </c>
      <c r="G33" s="288" t="str">
        <f t="shared" si="3"/>
        <v/>
      </c>
      <c r="H33" s="154" t="str">
        <f t="shared" si="10"/>
        <v/>
      </c>
      <c r="I33" s="272" t="str">
        <f t="shared" si="11"/>
        <v/>
      </c>
      <c r="J33" s="284" t="str">
        <f t="shared" si="12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7"/>
        <v/>
      </c>
      <c r="E34" s="307" t="str">
        <f t="shared" si="8"/>
        <v/>
      </c>
      <c r="F34" s="311" t="str">
        <f t="shared" si="9"/>
        <v/>
      </c>
      <c r="G34" s="288" t="str">
        <f t="shared" si="3"/>
        <v/>
      </c>
      <c r="H34" s="154" t="str">
        <f t="shared" si="10"/>
        <v/>
      </c>
      <c r="I34" s="272" t="str">
        <f t="shared" si="11"/>
        <v/>
      </c>
      <c r="J34" s="284" t="str">
        <f t="shared" si="12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7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7"/>
        <v/>
      </c>
      <c r="E35" s="307" t="str">
        <f t="shared" si="8"/>
        <v/>
      </c>
      <c r="F35" s="311" t="str">
        <f t="shared" si="9"/>
        <v/>
      </c>
      <c r="G35" s="288" t="str">
        <f t="shared" ref="G35:G53" si="28">IF(B35="","",VLOOKUP(B35,listoneAnker_NoSku,4,FALSE))</f>
        <v/>
      </c>
      <c r="H35" s="154" t="str">
        <f t="shared" si="10"/>
        <v/>
      </c>
      <c r="I35" s="272" t="str">
        <f t="shared" si="11"/>
        <v/>
      </c>
      <c r="J35" s="284" t="str">
        <f t="shared" si="12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7"/>
        <v/>
      </c>
      <c r="E36" s="307" t="str">
        <f t="shared" si="8"/>
        <v/>
      </c>
      <c r="F36" s="311" t="str">
        <f t="shared" si="9"/>
        <v/>
      </c>
      <c r="G36" s="288" t="str">
        <f t="shared" si="28"/>
        <v/>
      </c>
      <c r="H36" s="154" t="str">
        <f t="shared" si="10"/>
        <v/>
      </c>
      <c r="I36" s="272" t="str">
        <f t="shared" si="11"/>
        <v/>
      </c>
      <c r="J36" s="284" t="str">
        <f t="shared" si="12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9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7"/>
        <v/>
      </c>
      <c r="E37" s="307" t="str">
        <f t="shared" si="8"/>
        <v/>
      </c>
      <c r="F37" s="311" t="str">
        <f t="shared" si="9"/>
        <v/>
      </c>
      <c r="G37" s="288" t="str">
        <f t="shared" si="28"/>
        <v/>
      </c>
      <c r="H37" s="154" t="str">
        <f t="shared" si="10"/>
        <v/>
      </c>
      <c r="I37" s="272" t="str">
        <f t="shared" si="11"/>
        <v/>
      </c>
      <c r="J37" s="284" t="str">
        <f t="shared" si="12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7"/>
        <v/>
      </c>
      <c r="E38" s="307" t="str">
        <f t="shared" si="8"/>
        <v/>
      </c>
      <c r="F38" s="311" t="str">
        <f t="shared" si="9"/>
        <v/>
      </c>
      <c r="G38" s="288" t="str">
        <f t="shared" si="28"/>
        <v/>
      </c>
      <c r="H38" s="154" t="str">
        <f t="shared" si="10"/>
        <v/>
      </c>
      <c r="I38" s="272" t="str">
        <f t="shared" si="11"/>
        <v/>
      </c>
      <c r="J38" s="284" t="str">
        <f t="shared" si="12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30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7"/>
        <v/>
      </c>
      <c r="E39" s="307" t="str">
        <f t="shared" si="8"/>
        <v/>
      </c>
      <c r="F39" s="311" t="str">
        <f t="shared" si="9"/>
        <v/>
      </c>
      <c r="G39" s="288" t="str">
        <f t="shared" si="28"/>
        <v/>
      </c>
      <c r="H39" s="154" t="str">
        <f t="shared" si="10"/>
        <v/>
      </c>
      <c r="I39" s="272" t="str">
        <f t="shared" si="11"/>
        <v/>
      </c>
      <c r="J39" s="284" t="str">
        <f t="shared" si="12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7"/>
        <v/>
      </c>
      <c r="E40" s="307" t="str">
        <f t="shared" si="8"/>
        <v/>
      </c>
      <c r="F40" s="311" t="str">
        <f t="shared" si="9"/>
        <v/>
      </c>
      <c r="G40" s="288" t="str">
        <f t="shared" si="28"/>
        <v/>
      </c>
      <c r="H40" s="154" t="str">
        <f t="shared" si="10"/>
        <v/>
      </c>
      <c r="I40" s="272" t="str">
        <f t="shared" si="11"/>
        <v/>
      </c>
      <c r="J40" s="284" t="str">
        <f t="shared" si="12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31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7"/>
        <v/>
      </c>
      <c r="E41" s="307" t="str">
        <f t="shared" si="8"/>
        <v/>
      </c>
      <c r="F41" s="311" t="str">
        <f t="shared" si="9"/>
        <v/>
      </c>
      <c r="G41" s="288" t="str">
        <f t="shared" si="28"/>
        <v/>
      </c>
      <c r="H41" s="154" t="str">
        <f t="shared" si="10"/>
        <v/>
      </c>
      <c r="I41" s="272" t="str">
        <f t="shared" si="11"/>
        <v/>
      </c>
      <c r="J41" s="284" t="str">
        <f t="shared" si="12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7"/>
        <v/>
      </c>
      <c r="E42" s="307" t="str">
        <f t="shared" si="8"/>
        <v/>
      </c>
      <c r="F42" s="311" t="str">
        <f t="shared" si="9"/>
        <v/>
      </c>
      <c r="G42" s="288" t="str">
        <f t="shared" si="28"/>
        <v/>
      </c>
      <c r="H42" s="154" t="str">
        <f t="shared" si="10"/>
        <v/>
      </c>
      <c r="I42" s="272" t="str">
        <f t="shared" si="11"/>
        <v/>
      </c>
      <c r="J42" s="284" t="str">
        <f t="shared" si="12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32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7"/>
        <v/>
      </c>
      <c r="E43" s="307" t="str">
        <f t="shared" si="8"/>
        <v/>
      </c>
      <c r="F43" s="311" t="str">
        <f t="shared" si="9"/>
        <v/>
      </c>
      <c r="G43" s="288" t="str">
        <f t="shared" si="28"/>
        <v/>
      </c>
      <c r="H43" s="154" t="str">
        <f t="shared" si="10"/>
        <v/>
      </c>
      <c r="I43" s="272" t="str">
        <f t="shared" si="11"/>
        <v/>
      </c>
      <c r="J43" s="284" t="str">
        <f t="shared" si="12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7"/>
        <v/>
      </c>
      <c r="E44" s="307" t="str">
        <f t="shared" si="8"/>
        <v/>
      </c>
      <c r="F44" s="311" t="str">
        <f t="shared" si="9"/>
        <v/>
      </c>
      <c r="G44" s="288" t="str">
        <f t="shared" si="28"/>
        <v/>
      </c>
      <c r="H44" s="154" t="str">
        <f t="shared" si="10"/>
        <v/>
      </c>
      <c r="I44" s="272" t="str">
        <f t="shared" si="11"/>
        <v/>
      </c>
      <c r="J44" s="284" t="str">
        <f t="shared" si="12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33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7"/>
        <v/>
      </c>
      <c r="E45" s="307" t="str">
        <f t="shared" si="8"/>
        <v/>
      </c>
      <c r="F45" s="311" t="str">
        <f t="shared" si="9"/>
        <v/>
      </c>
      <c r="G45" s="288" t="str">
        <f t="shared" si="28"/>
        <v/>
      </c>
      <c r="H45" s="154" t="str">
        <f t="shared" si="10"/>
        <v/>
      </c>
      <c r="I45" s="272" t="str">
        <f t="shared" si="11"/>
        <v/>
      </c>
      <c r="J45" s="284" t="str">
        <f t="shared" si="12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7"/>
        <v/>
      </c>
      <c r="E46" s="307" t="str">
        <f t="shared" si="8"/>
        <v/>
      </c>
      <c r="F46" s="311" t="str">
        <f t="shared" si="9"/>
        <v/>
      </c>
      <c r="G46" s="288" t="str">
        <f t="shared" si="28"/>
        <v/>
      </c>
      <c r="H46" s="154" t="str">
        <f t="shared" si="10"/>
        <v/>
      </c>
      <c r="I46" s="272" t="str">
        <f t="shared" si="11"/>
        <v/>
      </c>
      <c r="J46" s="284" t="str">
        <f t="shared" si="12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34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7"/>
        <v/>
      </c>
      <c r="E47" s="307" t="str">
        <f t="shared" si="8"/>
        <v/>
      </c>
      <c r="F47" s="311" t="str">
        <f t="shared" si="9"/>
        <v/>
      </c>
      <c r="G47" s="288" t="str">
        <f t="shared" si="28"/>
        <v/>
      </c>
      <c r="H47" s="154" t="str">
        <f t="shared" si="10"/>
        <v/>
      </c>
      <c r="I47" s="272" t="str">
        <f t="shared" si="11"/>
        <v/>
      </c>
      <c r="J47" s="284" t="str">
        <f t="shared" si="12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7"/>
        <v/>
      </c>
      <c r="E48" s="307" t="str">
        <f t="shared" si="8"/>
        <v/>
      </c>
      <c r="F48" s="311" t="str">
        <f t="shared" si="9"/>
        <v/>
      </c>
      <c r="G48" s="288" t="str">
        <f t="shared" si="28"/>
        <v/>
      </c>
      <c r="H48" s="154" t="str">
        <f t="shared" si="10"/>
        <v/>
      </c>
      <c r="I48" s="272" t="str">
        <f t="shared" si="11"/>
        <v/>
      </c>
      <c r="J48" s="284" t="str">
        <f t="shared" si="12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35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7"/>
        <v/>
      </c>
      <c r="E49" s="307" t="str">
        <f t="shared" si="8"/>
        <v/>
      </c>
      <c r="F49" s="311" t="str">
        <f t="shared" si="9"/>
        <v/>
      </c>
      <c r="G49" s="288" t="str">
        <f t="shared" si="28"/>
        <v/>
      </c>
      <c r="H49" s="154" t="str">
        <f t="shared" si="10"/>
        <v/>
      </c>
      <c r="I49" s="272" t="str">
        <f t="shared" si="11"/>
        <v/>
      </c>
      <c r="J49" s="284" t="str">
        <f t="shared" si="12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7"/>
        <v/>
      </c>
      <c r="E50" s="307" t="str">
        <f t="shared" si="8"/>
        <v/>
      </c>
      <c r="F50" s="311" t="str">
        <f t="shared" si="9"/>
        <v/>
      </c>
      <c r="G50" s="288" t="str">
        <f t="shared" si="28"/>
        <v/>
      </c>
      <c r="H50" s="154" t="str">
        <f t="shared" si="10"/>
        <v/>
      </c>
      <c r="I50" s="272" t="str">
        <f t="shared" si="11"/>
        <v/>
      </c>
      <c r="J50" s="284" t="str">
        <f t="shared" si="12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36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7"/>
        <v/>
      </c>
      <c r="E51" s="307" t="str">
        <f t="shared" si="8"/>
        <v/>
      </c>
      <c r="F51" s="311" t="str">
        <f t="shared" si="9"/>
        <v/>
      </c>
      <c r="G51" s="288" t="str">
        <f t="shared" si="28"/>
        <v/>
      </c>
      <c r="H51" s="154" t="str">
        <f t="shared" si="10"/>
        <v/>
      </c>
      <c r="I51" s="272" t="str">
        <f t="shared" si="11"/>
        <v/>
      </c>
      <c r="J51" s="284" t="str">
        <f t="shared" si="12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7"/>
        <v/>
      </c>
      <c r="E52" s="307" t="str">
        <f t="shared" si="8"/>
        <v/>
      </c>
      <c r="F52" s="311" t="str">
        <f t="shared" si="9"/>
        <v/>
      </c>
      <c r="G52" s="288" t="str">
        <f t="shared" si="28"/>
        <v/>
      </c>
      <c r="H52" s="154" t="str">
        <f t="shared" si="10"/>
        <v/>
      </c>
      <c r="I52" s="272" t="str">
        <f t="shared" si="11"/>
        <v/>
      </c>
      <c r="J52" s="284" t="str">
        <f t="shared" si="12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7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7"/>
        <v/>
      </c>
      <c r="E53" s="308" t="str">
        <f t="shared" si="8"/>
        <v/>
      </c>
      <c r="F53" s="312" t="str">
        <f t="shared" si="9"/>
        <v/>
      </c>
      <c r="G53" s="289" t="str">
        <f t="shared" si="28"/>
        <v/>
      </c>
      <c r="H53" s="155" t="str">
        <f t="shared" si="10"/>
        <v/>
      </c>
      <c r="I53" s="273" t="str">
        <f t="shared" si="11"/>
        <v/>
      </c>
      <c r="J53" s="285" t="str">
        <f t="shared" si="12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153" priority="1" operator="equal">
      <formula>0</formula>
    </cfRule>
  </conditionalFormatting>
  <dataValidations count="3">
    <dataValidation type="list" allowBlank="1" showInputMessage="1" showErrorMessage="1" sqref="B3:B53" xr:uid="{65914C71-1034-417C-AB8F-AEFFDCABE214}">
      <formula1>descrizioneArtAnker</formula1>
    </dataValidation>
    <dataValidation type="list" allowBlank="1" showInputMessage="1" showErrorMessage="1" sqref="M10:N10" xr:uid="{38459CF9-CCBD-4C64-AF74-F797F886B858}">
      <formula1>descrizioneArtGeko</formula1>
    </dataValidation>
    <dataValidation type="list" allowBlank="1" showInputMessage="1" showErrorMessage="1" sqref="M4:M5" xr:uid="{660EA57E-26AD-4646-BD2F-2A2D45BB93D8}">
      <formula1>"Enoteca, Grossista"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56CE-2DE3-4DD3-842E-B2A43DA51FF1}">
  <sheetPr codeName="Foglio28"/>
  <dimension ref="A1:AB80"/>
  <sheetViews>
    <sheetView zoomScale="90" zoomScaleNormal="90" workbookViewId="0">
      <selection activeCell="L29" sqref="L29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25</v>
      </c>
      <c r="B3" s="157" t="s">
        <v>40</v>
      </c>
      <c r="C3" s="158">
        <v>5</v>
      </c>
      <c r="D3" s="302" t="str">
        <f t="shared" ref="D3:D53" ca="1" si="0">IFERROR(INDEX(skuAnker,MATCH(B3,descrizioneArtAnker,0)),"")</f>
        <v>L-05-289-00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0.7</v>
      </c>
      <c r="G3" s="287">
        <f t="shared" ref="G3:G53" ca="1" si="3">IF(B3="","",VLOOKUP(B3,listoneAnker_NoSku,4,FALSE))</f>
        <v>38</v>
      </c>
      <c r="H3" s="153">
        <f t="shared" ref="H3:H53" ca="1" si="4">IF(B3="","",IF($M$4="Enoteca",VLOOKUP(B3,listoneAnker_NoSku,8,FALSE),VLOOKUP(B3,listoneAnker_NoSku,9,FALSE)))</f>
        <v>25.950000000000003</v>
      </c>
      <c r="I3" s="271">
        <f t="shared" ref="I3:I53" ca="1" si="5">IF(B3="","",E3*C3)</f>
        <v>30</v>
      </c>
      <c r="J3" s="156">
        <f t="shared" ref="J3:J53" ca="1" si="6">IF(B3="","",H3*E3*C3)</f>
        <v>778.50000000000011</v>
      </c>
      <c r="K3" s="144"/>
      <c r="L3" s="313" t="s">
        <v>16269</v>
      </c>
      <c r="M3" s="317" t="s">
        <v>23349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33</v>
      </c>
      <c r="B4" s="128" t="s">
        <v>48</v>
      </c>
      <c r="C4" s="159">
        <v>2</v>
      </c>
      <c r="D4" s="303" t="str">
        <f t="shared" ca="1" si="0"/>
        <v>L-56-848-00</v>
      </c>
      <c r="E4" s="307">
        <f t="shared" ca="1" si="1"/>
        <v>6</v>
      </c>
      <c r="F4" s="311">
        <f t="shared" ca="1" si="2"/>
        <v>0.7</v>
      </c>
      <c r="G4" s="288">
        <f t="shared" ca="1" si="3"/>
        <v>35</v>
      </c>
      <c r="H4" s="154">
        <f t="shared" ca="1" si="4"/>
        <v>39.150000000000006</v>
      </c>
      <c r="I4" s="272">
        <f t="shared" ca="1" si="5"/>
        <v>12</v>
      </c>
      <c r="J4" s="284">
        <f t="shared" ca="1" si="6"/>
        <v>469.80000000000007</v>
      </c>
      <c r="K4" s="144"/>
      <c r="L4" s="315" t="s">
        <v>16270</v>
      </c>
      <c r="M4" s="318" t="s">
        <v>23350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67</v>
      </c>
      <c r="B5" s="128" t="s">
        <v>56</v>
      </c>
      <c r="C5" s="159">
        <v>3</v>
      </c>
      <c r="D5" s="303" t="str">
        <f t="shared" ca="1" si="0"/>
        <v>L-05-292-00</v>
      </c>
      <c r="E5" s="307">
        <f t="shared" ca="1" si="1"/>
        <v>6</v>
      </c>
      <c r="F5" s="311">
        <f t="shared" ca="1" si="2"/>
        <v>0.7</v>
      </c>
      <c r="G5" s="288">
        <f t="shared" ca="1" si="3"/>
        <v>38</v>
      </c>
      <c r="H5" s="154">
        <f t="shared" ca="1" si="4"/>
        <v>21.150000000000002</v>
      </c>
      <c r="I5" s="272">
        <f t="shared" ca="1" si="5"/>
        <v>18</v>
      </c>
      <c r="J5" s="284">
        <f t="shared" ca="1" si="6"/>
        <v>380.70000000000005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3" t="str">
        <f t="shared" ca="1" si="0"/>
        <v/>
      </c>
      <c r="E6" s="307" t="str">
        <f t="shared" si="1"/>
        <v/>
      </c>
      <c r="F6" s="311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3" t="s">
        <v>16268</v>
      </c>
      <c r="M6" s="314">
        <f ca="1">SUMPRODUCT(C3:C53,E3:E53)</f>
        <v>60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1629.0000000000002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152" priority="1" operator="equal">
      <formula>0</formula>
    </cfRule>
  </conditionalFormatting>
  <dataValidations count="3">
    <dataValidation type="list" allowBlank="1" showInputMessage="1" showErrorMessage="1" sqref="M4:M5" xr:uid="{47C1E658-6900-4F43-9E8C-A6D26ED94D39}">
      <formula1>"Enoteca, Grossista"</formula1>
    </dataValidation>
    <dataValidation type="list" allowBlank="1" showInputMessage="1" showErrorMessage="1" sqref="M10:N10" xr:uid="{24E73270-861D-4426-9B30-ADE9ACCACAE1}">
      <formula1>descrizioneArtGeko</formula1>
    </dataValidation>
    <dataValidation type="list" allowBlank="1" showInputMessage="1" showErrorMessage="1" sqref="B3:B53" xr:uid="{4FB4ABE9-8DFA-4D69-BA20-AD61170DB76F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1CC5B-AAEC-4063-A075-BE8AD472F08F}">
  <sheetPr codeName="Foglio29"/>
  <dimension ref="A1:AB80"/>
  <sheetViews>
    <sheetView zoomScale="90" zoomScaleNormal="90" workbookViewId="0">
      <selection activeCell="B4" sqref="B4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123</v>
      </c>
      <c r="B3" s="157" t="s">
        <v>83</v>
      </c>
      <c r="C3" s="158">
        <v>2</v>
      </c>
      <c r="D3" s="302" t="str">
        <f t="shared" ref="D3:D53" ca="1" si="0">IFERROR(INDEX(skuAnker,MATCH(B3,descrizioneArtAnker,0)),"")</f>
        <v>L-08-803-00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13.350000000000001</v>
      </c>
      <c r="I3" s="271">
        <f t="shared" ref="I3:I53" ca="1" si="5">IF(B3="","",E3*C3)</f>
        <v>12</v>
      </c>
      <c r="J3" s="156">
        <f t="shared" ref="J3:J53" ca="1" si="6">IF(B3="","",H3*E3*C3)</f>
        <v>160.20000000000002</v>
      </c>
      <c r="K3" s="144"/>
      <c r="L3" s="313" t="s">
        <v>16269</v>
      </c>
      <c r="M3" s="317" t="s">
        <v>23351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122</v>
      </c>
      <c r="B4" s="128" t="s">
        <v>981</v>
      </c>
      <c r="C4" s="159">
        <v>2</v>
      </c>
      <c r="D4" s="303" t="str">
        <f t="shared" ca="1" si="0"/>
        <v>L-23-264-00</v>
      </c>
      <c r="E4" s="307">
        <f t="shared" ca="1" si="1"/>
        <v>6</v>
      </c>
      <c r="F4" s="311">
        <f t="shared" ca="1" si="2"/>
        <v>0.7</v>
      </c>
      <c r="G4" s="288">
        <f t="shared" ca="1" si="3"/>
        <v>40</v>
      </c>
      <c r="H4" s="154">
        <f t="shared" ca="1" si="4"/>
        <v>22.5</v>
      </c>
      <c r="I4" s="272">
        <f t="shared" ca="1" si="5"/>
        <v>12</v>
      </c>
      <c r="J4" s="284">
        <f t="shared" ca="1" si="6"/>
        <v>270</v>
      </c>
      <c r="K4" s="144"/>
      <c r="L4" s="315" t="s">
        <v>16270</v>
      </c>
      <c r="M4" s="318" t="s">
        <v>23350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121</v>
      </c>
      <c r="B5" s="128" t="s">
        <v>3385</v>
      </c>
      <c r="C5" s="159">
        <v>2</v>
      </c>
      <c r="D5" s="303" t="str">
        <f t="shared" ca="1" si="0"/>
        <v>L-25-085-00</v>
      </c>
      <c r="E5" s="307">
        <f t="shared" ca="1" si="1"/>
        <v>12</v>
      </c>
      <c r="F5" s="311">
        <f t="shared" ca="1" si="2"/>
        <v>1</v>
      </c>
      <c r="G5" s="288">
        <f t="shared" ca="1" si="3"/>
        <v>40</v>
      </c>
      <c r="H5" s="154">
        <f t="shared" ca="1" si="4"/>
        <v>29.950000000000003</v>
      </c>
      <c r="I5" s="272">
        <f t="shared" ca="1" si="5"/>
        <v>24</v>
      </c>
      <c r="J5" s="284">
        <f t="shared" ca="1" si="6"/>
        <v>718.80000000000007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120</v>
      </c>
      <c r="B6" s="128" t="s">
        <v>1564</v>
      </c>
      <c r="C6" s="159">
        <v>2</v>
      </c>
      <c r="D6" s="303" t="str">
        <f t="shared" ca="1" si="0"/>
        <v>L-10-080-00</v>
      </c>
      <c r="E6" s="307">
        <f t="shared" ca="1" si="1"/>
        <v>6</v>
      </c>
      <c r="F6" s="311">
        <f t="shared" ca="1" si="2"/>
        <v>0.7</v>
      </c>
      <c r="G6" s="288">
        <f t="shared" ca="1" si="3"/>
        <v>40</v>
      </c>
      <c r="H6" s="154">
        <f t="shared" ca="1" si="4"/>
        <v>38.450000000000003</v>
      </c>
      <c r="I6" s="272">
        <f t="shared" ca="1" si="5"/>
        <v>12</v>
      </c>
      <c r="J6" s="284">
        <f t="shared" ca="1" si="6"/>
        <v>461.40000000000003</v>
      </c>
      <c r="K6" s="144"/>
      <c r="L6" s="313" t="s">
        <v>16268</v>
      </c>
      <c r="M6" s="314">
        <f ca="1">SUMPRODUCT(C3:C53,E3:E53)</f>
        <v>60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1610.4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151" priority="1" operator="equal">
      <formula>0</formula>
    </cfRule>
  </conditionalFormatting>
  <dataValidations count="3">
    <dataValidation type="list" allowBlank="1" showInputMessage="1" showErrorMessage="1" sqref="M4:M5" xr:uid="{21880003-5BFA-44AD-99AC-EE66D906FCCF}">
      <formula1>"Enoteca, Grossista"</formula1>
    </dataValidation>
    <dataValidation type="list" allowBlank="1" showInputMessage="1" showErrorMessage="1" sqref="M10:N10" xr:uid="{2BE7B6AE-92C9-482D-A747-5048F745FE98}">
      <formula1>descrizioneArtGeko</formula1>
    </dataValidation>
    <dataValidation type="list" allowBlank="1" showInputMessage="1" showErrorMessage="1" sqref="B3:B53" xr:uid="{89EE50DC-822E-4C7F-8F08-CA3B045057C7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255AA-A7EB-4B5D-8E71-E26AC7140895}">
  <sheetPr codeName="Foglio30"/>
  <dimension ref="A1:AB80"/>
  <sheetViews>
    <sheetView zoomScale="90" zoomScaleNormal="90" workbookViewId="0">
      <selection activeCell="B8" sqref="B8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211</v>
      </c>
      <c r="B3" s="157" t="s">
        <v>65</v>
      </c>
      <c r="C3" s="158">
        <v>3</v>
      </c>
      <c r="D3" s="302" t="str">
        <f t="shared" ref="D3:D53" ca="1" si="0">IFERROR(INDEX(skuAnker,MATCH(B3,descrizioneArtAnker,0)),"")</f>
        <v>L-25-416-00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1</v>
      </c>
      <c r="G3" s="287">
        <f t="shared" ref="G3:G53" ca="1" si="3">IF(B3="","",VLOOKUP(B3,listoneAnker_NoSku,4,FALSE))</f>
        <v>30</v>
      </c>
      <c r="H3" s="153">
        <f t="shared" ref="H3:H53" ca="1" si="4">IF(B3="","",IF($M$4="Enoteca",VLOOKUP(B3,listoneAnker_NoSku,8,FALSE),VLOOKUP(B3,listoneAnker_NoSku,9,FALSE)))</f>
        <v>24.200000000000003</v>
      </c>
      <c r="I3" s="271">
        <f t="shared" ref="I3:I53" ca="1" si="5">IF(B3="","",E3*C3)</f>
        <v>18</v>
      </c>
      <c r="J3" s="156">
        <f t="shared" ref="J3:J53" ca="1" si="6">IF(B3="","",H3*E3*C3)</f>
        <v>435.6</v>
      </c>
      <c r="K3" s="144"/>
      <c r="L3" s="313" t="s">
        <v>16269</v>
      </c>
      <c r="M3" s="317" t="s">
        <v>23352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210</v>
      </c>
      <c r="B4" s="128" t="s">
        <v>72</v>
      </c>
      <c r="C4" s="159">
        <v>3</v>
      </c>
      <c r="D4" s="303" t="str">
        <f t="shared" ca="1" si="0"/>
        <v>L-08-628-00</v>
      </c>
      <c r="E4" s="307">
        <f t="shared" ca="1" si="1"/>
        <v>6</v>
      </c>
      <c r="F4" s="311">
        <f t="shared" ca="1" si="2"/>
        <v>1</v>
      </c>
      <c r="G4" s="288">
        <f t="shared" ca="1" si="3"/>
        <v>40</v>
      </c>
      <c r="H4" s="154">
        <f t="shared" ca="1" si="4"/>
        <v>27.900000000000002</v>
      </c>
      <c r="I4" s="272">
        <f t="shared" ca="1" si="5"/>
        <v>18</v>
      </c>
      <c r="J4" s="284">
        <f t="shared" ca="1" si="6"/>
        <v>502.20000000000005</v>
      </c>
      <c r="K4" s="144"/>
      <c r="L4" s="315" t="s">
        <v>16270</v>
      </c>
      <c r="M4" s="318" t="s">
        <v>23353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B5" s="128"/>
      <c r="C5" s="159"/>
      <c r="D5" s="303" t="str">
        <f t="shared" ca="1" si="0"/>
        <v/>
      </c>
      <c r="E5" s="307" t="str">
        <f t="shared" si="1"/>
        <v/>
      </c>
      <c r="F5" s="311" t="str">
        <f t="shared" si="2"/>
        <v/>
      </c>
      <c r="G5" s="288" t="str">
        <f t="shared" si="3"/>
        <v/>
      </c>
      <c r="H5" s="154" t="str">
        <f t="shared" si="4"/>
        <v/>
      </c>
      <c r="I5" s="272" t="str">
        <f t="shared" si="5"/>
        <v/>
      </c>
      <c r="J5" s="284" t="str">
        <f t="shared" si="6"/>
        <v/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3" t="str">
        <f t="shared" ca="1" si="0"/>
        <v/>
      </c>
      <c r="E6" s="307" t="str">
        <f t="shared" si="1"/>
        <v/>
      </c>
      <c r="F6" s="311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3" t="s">
        <v>16268</v>
      </c>
      <c r="M6" s="314">
        <f ca="1">SUMPRODUCT(C3:C53,E3:E53)</f>
        <v>36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937.80000000000007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AA69:AB69"/>
    <mergeCell ref="A1:C1"/>
    <mergeCell ref="E1:J1"/>
    <mergeCell ref="P1:P3"/>
    <mergeCell ref="W1:W3"/>
    <mergeCell ref="X1:X3"/>
    <mergeCell ref="Y1:Y3"/>
    <mergeCell ref="Z1:Z3"/>
    <mergeCell ref="Q2:T2"/>
    <mergeCell ref="M10:N10"/>
    <mergeCell ref="M11:N11"/>
    <mergeCell ref="AA67:AB67"/>
  </mergeCells>
  <conditionalFormatting sqref="P4:P53">
    <cfRule type="cellIs" dxfId="150" priority="1" operator="equal">
      <formula>0</formula>
    </cfRule>
  </conditionalFormatting>
  <dataValidations count="3">
    <dataValidation type="list" allowBlank="1" showInputMessage="1" showErrorMessage="1" sqref="M4:M5" xr:uid="{F66718BD-9292-40FB-8D9A-63EA04C1374B}">
      <formula1>"Enoteca, Grossista"</formula1>
    </dataValidation>
    <dataValidation type="list" allowBlank="1" showInputMessage="1" showErrorMessage="1" sqref="M10:N10" xr:uid="{DC943270-361F-4680-A0A5-4EDFD67F4033}">
      <formula1>descrizioneArtGeko</formula1>
    </dataValidation>
    <dataValidation type="list" allowBlank="1" showInputMessage="1" showErrorMessage="1" sqref="B3:B53" xr:uid="{EB4C39EF-D1C7-4104-8125-C5544DDDBAEF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1EF04-D801-4336-B1BA-257CFAEF8FE0}">
  <sheetPr codeName="Foglio31"/>
  <dimension ref="A1:AB80"/>
  <sheetViews>
    <sheetView zoomScale="90" zoomScaleNormal="90" workbookViewId="0">
      <selection activeCell="A7" sqref="A7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401</v>
      </c>
      <c r="B3" s="157" t="s">
        <v>144</v>
      </c>
      <c r="C3" s="158">
        <v>2</v>
      </c>
      <c r="D3" s="302" t="str">
        <f t="shared" ref="D3:D53" ca="1" si="0">IFERROR(INDEX(skuAnker,MATCH(B3,descrizioneArtAnker,0)),"")</f>
        <v>L-07-110-00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1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40</v>
      </c>
      <c r="I3" s="271">
        <f t="shared" ref="I3:I53" ca="1" si="5">IF(B3="","",E3*C3)</f>
        <v>12</v>
      </c>
      <c r="J3" s="156">
        <f t="shared" ref="J3:J53" ca="1" si="6">IF(B3="","",H3*E3*C3)</f>
        <v>480</v>
      </c>
      <c r="K3" s="144"/>
      <c r="L3" s="313" t="s">
        <v>16269</v>
      </c>
      <c r="M3" s="317" t="s">
        <v>23363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402</v>
      </c>
      <c r="B4" s="128" t="s">
        <v>160</v>
      </c>
      <c r="C4" s="159">
        <v>2</v>
      </c>
      <c r="D4" s="303" t="str">
        <f t="shared" ca="1" si="0"/>
        <v>L-07-111-00</v>
      </c>
      <c r="E4" s="307">
        <f t="shared" ca="1" si="1"/>
        <v>6</v>
      </c>
      <c r="F4" s="311">
        <f t="shared" ca="1" si="2"/>
        <v>0.7</v>
      </c>
      <c r="G4" s="288">
        <f t="shared" ca="1" si="3"/>
        <v>40</v>
      </c>
      <c r="H4" s="154">
        <f t="shared" ca="1" si="4"/>
        <v>53.75</v>
      </c>
      <c r="I4" s="272">
        <f t="shared" ca="1" si="5"/>
        <v>12</v>
      </c>
      <c r="J4" s="284">
        <f t="shared" ca="1" si="6"/>
        <v>645</v>
      </c>
      <c r="K4" s="144"/>
      <c r="L4" s="315" t="s">
        <v>16270</v>
      </c>
      <c r="M4" s="318" t="s">
        <v>23353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403</v>
      </c>
      <c r="B5" s="128" t="s">
        <v>14855</v>
      </c>
      <c r="C5" s="159">
        <v>2</v>
      </c>
      <c r="D5" s="303" t="str">
        <f t="shared" ca="1" si="0"/>
        <v>L-57-716-00</v>
      </c>
      <c r="E5" s="307">
        <f t="shared" ca="1" si="1"/>
        <v>6</v>
      </c>
      <c r="F5" s="311">
        <f t="shared" ca="1" si="2"/>
        <v>0.7</v>
      </c>
      <c r="G5" s="288">
        <f t="shared" ca="1" si="3"/>
        <v>43</v>
      </c>
      <c r="H5" s="154">
        <f t="shared" ca="1" si="4"/>
        <v>94.800000000000011</v>
      </c>
      <c r="I5" s="272">
        <f t="shared" ca="1" si="5"/>
        <v>12</v>
      </c>
      <c r="J5" s="284">
        <f t="shared" ca="1" si="6"/>
        <v>1137.6000000000001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404</v>
      </c>
      <c r="B6" s="128" t="s">
        <v>164</v>
      </c>
      <c r="C6" s="159">
        <v>3</v>
      </c>
      <c r="D6" s="303" t="str">
        <f t="shared" ca="1" si="0"/>
        <v>L-07-117-00</v>
      </c>
      <c r="E6" s="307">
        <f t="shared" ca="1" si="1"/>
        <v>4</v>
      </c>
      <c r="F6" s="311">
        <f t="shared" ca="1" si="2"/>
        <v>0.7</v>
      </c>
      <c r="G6" s="288">
        <f t="shared" ca="1" si="3"/>
        <v>40</v>
      </c>
      <c r="H6" s="154">
        <f t="shared" ca="1" si="4"/>
        <v>137.15</v>
      </c>
      <c r="I6" s="272">
        <f t="shared" ca="1" si="5"/>
        <v>12</v>
      </c>
      <c r="J6" s="284">
        <f t="shared" ca="1" si="6"/>
        <v>1645.8000000000002</v>
      </c>
      <c r="K6" s="144"/>
      <c r="L6" s="313" t="s">
        <v>16268</v>
      </c>
      <c r="M6" s="314">
        <f ca="1">SUMPRODUCT(C3:C53,E3:E53)</f>
        <v>48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3908.4000000000005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149" priority="1" operator="equal">
      <formula>0</formula>
    </cfRule>
  </conditionalFormatting>
  <dataValidations count="3">
    <dataValidation type="list" allowBlank="1" showInputMessage="1" showErrorMessage="1" sqref="M4:M5" xr:uid="{6A789F61-5E99-46FD-8105-62AD74E42985}">
      <formula1>"Enoteca, Grossista"</formula1>
    </dataValidation>
    <dataValidation type="list" allowBlank="1" showInputMessage="1" showErrorMessage="1" sqref="M10:N10" xr:uid="{3CBDE543-59D6-4C74-81E0-D6111498744C}">
      <formula1>descrizioneArtGeko</formula1>
    </dataValidation>
    <dataValidation type="list" allowBlank="1" showInputMessage="1" showErrorMessage="1" sqref="B3:B53" xr:uid="{6E92119E-841E-4085-8C45-AE43C8DF559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EB272-0238-4157-9D35-DF1F810A0EF7}">
  <sheetPr codeName="Foglio32"/>
  <dimension ref="A1:AB80"/>
  <sheetViews>
    <sheetView zoomScale="90" zoomScaleNormal="90" workbookViewId="0">
      <selection activeCell="A6" sqref="A6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10.453125" bestFit="1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501</v>
      </c>
      <c r="B3" s="157" t="s">
        <v>820</v>
      </c>
      <c r="C3" s="158">
        <v>2</v>
      </c>
      <c r="D3" s="302" t="str">
        <f t="shared" ref="D3:D53" ca="1" si="0">IFERROR(INDEX(skuAnker,MATCH(B3,descrizioneArtAnker,0)),"")</f>
        <v>L-57-624-00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0.7</v>
      </c>
      <c r="G3" s="287">
        <f t="shared" ref="G3:G53" ca="1" si="3">IF(B3="","",VLOOKUP(B3,listoneAnker_NoSku,4,FALSE))</f>
        <v>51</v>
      </c>
      <c r="H3" s="153">
        <f t="shared" ref="H3:H53" ca="1" si="4">IF(B3="","",IF($M$4="Enoteca",VLOOKUP(B3,listoneAnker_NoSku,8,FALSE),VLOOKUP(B3,listoneAnker_NoSku,9,FALSE)))</f>
        <v>1490.8000000000002</v>
      </c>
      <c r="I3" s="271">
        <f t="shared" ref="I3:I53" ca="1" si="5">IF(B3="","",E3*C3)</f>
        <v>12</v>
      </c>
      <c r="J3" s="156">
        <f t="shared" ref="J3:J53" ca="1" si="6">IF(B3="","",H3*E3*C3)</f>
        <v>17889.600000000002</v>
      </c>
      <c r="K3" s="144"/>
      <c r="L3" s="313" t="s">
        <v>16269</v>
      </c>
      <c r="M3" s="317" t="s">
        <v>23364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502</v>
      </c>
      <c r="B4" s="128" t="s">
        <v>12962</v>
      </c>
      <c r="C4" s="159">
        <v>1</v>
      </c>
      <c r="D4" s="303" t="str">
        <f t="shared" ca="1" si="0"/>
        <v>L-58-312-00</v>
      </c>
      <c r="E4" s="307">
        <f t="shared" ca="1" si="1"/>
        <v>6</v>
      </c>
      <c r="F4" s="311">
        <f t="shared" ca="1" si="2"/>
        <v>0.7</v>
      </c>
      <c r="G4" s="288">
        <f t="shared" ca="1" si="3"/>
        <v>47.9</v>
      </c>
      <c r="H4" s="154">
        <f t="shared" ca="1" si="4"/>
        <v>2370.5500000000002</v>
      </c>
      <c r="I4" s="272">
        <f t="shared" ca="1" si="5"/>
        <v>6</v>
      </c>
      <c r="J4" s="284">
        <f t="shared" ca="1" si="6"/>
        <v>14223.300000000001</v>
      </c>
      <c r="K4" s="144"/>
      <c r="L4" s="315" t="s">
        <v>16270</v>
      </c>
      <c r="M4" s="318" t="s">
        <v>23350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503</v>
      </c>
      <c r="B5" s="128" t="s">
        <v>12958</v>
      </c>
      <c r="C5" s="159">
        <v>4</v>
      </c>
      <c r="D5" s="303" t="str">
        <f t="shared" ca="1" si="0"/>
        <v>L-61-024-00</v>
      </c>
      <c r="E5" s="307">
        <f t="shared" ca="1" si="1"/>
        <v>3</v>
      </c>
      <c r="F5" s="311">
        <f t="shared" ca="1" si="2"/>
        <v>0.7</v>
      </c>
      <c r="G5" s="288">
        <f t="shared" ca="1" si="3"/>
        <v>43</v>
      </c>
      <c r="H5" s="154">
        <f t="shared" ca="1" si="4"/>
        <v>2480.15</v>
      </c>
      <c r="I5" s="272">
        <f t="shared" ca="1" si="5"/>
        <v>12</v>
      </c>
      <c r="J5" s="284">
        <f t="shared" ca="1" si="6"/>
        <v>29761.800000000003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3" t="str">
        <f t="shared" ca="1" si="0"/>
        <v/>
      </c>
      <c r="E6" s="307" t="str">
        <f t="shared" si="1"/>
        <v/>
      </c>
      <c r="F6" s="311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3" t="s">
        <v>16268</v>
      </c>
      <c r="M6" s="314">
        <f ca="1">SUMPRODUCT(C3:C53,E3:E53)</f>
        <v>30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61874.700000000004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148" priority="1" operator="equal">
      <formula>0</formula>
    </cfRule>
  </conditionalFormatting>
  <dataValidations count="3">
    <dataValidation type="list" allowBlank="1" showInputMessage="1" showErrorMessage="1" sqref="M4:M5" xr:uid="{E071E62F-E888-45F2-8917-4020441FF11A}">
      <formula1>"Enoteca, Grossista"</formula1>
    </dataValidation>
    <dataValidation type="list" allowBlank="1" showInputMessage="1" showErrorMessage="1" sqref="M10:N10" xr:uid="{CF690B97-8DD9-4F4C-B49F-FBD937C40A4F}">
      <formula1>descrizioneArtGeko</formula1>
    </dataValidation>
    <dataValidation type="list" allowBlank="1" showInputMessage="1" showErrorMessage="1" sqref="B3:B53" xr:uid="{6A6E0997-1A8D-4ECC-A571-AACE61D4382D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5A063-CBA0-4104-8454-FB9FB369B860}">
  <sheetPr codeName="Foglio33"/>
  <dimension ref="A1:AB80"/>
  <sheetViews>
    <sheetView zoomScale="90" zoomScaleNormal="90" workbookViewId="0">
      <selection activeCell="A7" sqref="A7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601</v>
      </c>
      <c r="B3" s="157" t="s">
        <v>14597</v>
      </c>
      <c r="C3" s="158">
        <v>2</v>
      </c>
      <c r="D3" s="302" t="str">
        <f t="shared" ref="D3:D53" ca="1" si="0">IFERROR(INDEX(skuAnker,MATCH(B3,descrizioneArtAnker,0)),"")</f>
        <v>L-62-089-00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1</v>
      </c>
      <c r="G3" s="287">
        <f t="shared" ref="G3:G53" ca="1" si="3">IF(B3="","",VLOOKUP(B3,listoneAnker_NoSku,4,FALSE))</f>
        <v>50</v>
      </c>
      <c r="H3" s="153">
        <f t="shared" ref="H3:H53" ca="1" si="4">IF(B3="","",IF($M$4="Enoteca",VLOOKUP(B3,listoneAnker_NoSku,8,FALSE),VLOOKUP(B3,listoneAnker_NoSku,9,FALSE)))</f>
        <v>66.350000000000009</v>
      </c>
      <c r="I3" s="271">
        <f t="shared" ref="I3:I53" ca="1" si="5">IF(B3="","",E3*C3)</f>
        <v>12</v>
      </c>
      <c r="J3" s="156">
        <f t="shared" ref="J3:J53" ca="1" si="6">IF(B3="","",H3*E3*C3)</f>
        <v>796.2</v>
      </c>
      <c r="K3" s="144"/>
      <c r="L3" s="313" t="s">
        <v>16269</v>
      </c>
      <c r="M3" s="317" t="s">
        <v>23365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602</v>
      </c>
      <c r="B4" s="128" t="s">
        <v>14666</v>
      </c>
      <c r="C4" s="159">
        <v>3</v>
      </c>
      <c r="D4" s="303" t="str">
        <f t="shared" ca="1" si="0"/>
        <v>L-61-582-00</v>
      </c>
      <c r="E4" s="307">
        <f t="shared" ca="1" si="1"/>
        <v>6</v>
      </c>
      <c r="F4" s="311">
        <f t="shared" ca="1" si="2"/>
        <v>0.7</v>
      </c>
      <c r="G4" s="288">
        <f t="shared" ca="1" si="3"/>
        <v>50</v>
      </c>
      <c r="H4" s="154">
        <f t="shared" ca="1" si="4"/>
        <v>38.85</v>
      </c>
      <c r="I4" s="272">
        <f t="shared" ca="1" si="5"/>
        <v>18</v>
      </c>
      <c r="J4" s="284">
        <f t="shared" ca="1" si="6"/>
        <v>699.30000000000007</v>
      </c>
      <c r="K4" s="144"/>
      <c r="L4" s="315" t="s">
        <v>16270</v>
      </c>
      <c r="M4" s="318" t="s">
        <v>23353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603</v>
      </c>
      <c r="B5" s="128" t="s">
        <v>2477</v>
      </c>
      <c r="C5" s="159">
        <v>2</v>
      </c>
      <c r="D5" s="303" t="str">
        <f t="shared" ca="1" si="0"/>
        <v>L-55-353-00</v>
      </c>
      <c r="E5" s="307">
        <f t="shared" ca="1" si="1"/>
        <v>6</v>
      </c>
      <c r="F5" s="311">
        <f t="shared" ca="1" si="2"/>
        <v>0.7</v>
      </c>
      <c r="G5" s="288">
        <f t="shared" ca="1" si="3"/>
        <v>50</v>
      </c>
      <c r="H5" s="154">
        <f t="shared" ca="1" si="4"/>
        <v>55.1</v>
      </c>
      <c r="I5" s="272">
        <f t="shared" ca="1" si="5"/>
        <v>12</v>
      </c>
      <c r="J5" s="284">
        <f t="shared" ca="1" si="6"/>
        <v>661.2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604</v>
      </c>
      <c r="B6" s="128" t="s">
        <v>2481</v>
      </c>
      <c r="C6" s="159">
        <v>3</v>
      </c>
      <c r="D6" s="303" t="str">
        <f t="shared" ca="1" si="0"/>
        <v>L-15-284-00</v>
      </c>
      <c r="E6" s="307">
        <f t="shared" ca="1" si="1"/>
        <v>6</v>
      </c>
      <c r="F6" s="311">
        <f t="shared" ca="1" si="2"/>
        <v>0.7</v>
      </c>
      <c r="G6" s="288">
        <f t="shared" ca="1" si="3"/>
        <v>50</v>
      </c>
      <c r="H6" s="154">
        <f t="shared" ca="1" si="4"/>
        <v>46.150000000000006</v>
      </c>
      <c r="I6" s="272">
        <f t="shared" ca="1" si="5"/>
        <v>18</v>
      </c>
      <c r="J6" s="284">
        <f t="shared" ca="1" si="6"/>
        <v>830.7</v>
      </c>
      <c r="K6" s="144"/>
      <c r="L6" s="313" t="s">
        <v>16268</v>
      </c>
      <c r="M6" s="314">
        <f ca="1">SUMPRODUCT(C3:C53,E3:E53)</f>
        <v>60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2987.3999999999996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147" priority="1" operator="equal">
      <formula>0</formula>
    </cfRule>
  </conditionalFormatting>
  <dataValidations count="3">
    <dataValidation type="list" allowBlank="1" showInputMessage="1" showErrorMessage="1" sqref="M4:M5" xr:uid="{0E79B1AD-67FB-441D-8D5E-53E5EF15C34A}">
      <formula1>"Enoteca, Grossista"</formula1>
    </dataValidation>
    <dataValidation type="list" allowBlank="1" showInputMessage="1" showErrorMessage="1" sqref="M10:N10" xr:uid="{3D8B49CE-8C25-4937-AB15-CD55E4E5B2E2}">
      <formula1>descrizioneArtGeko</formula1>
    </dataValidation>
    <dataValidation type="list" allowBlank="1" showInputMessage="1" showErrorMessage="1" sqref="B3:B53" xr:uid="{59A31CB3-150C-4A88-85B3-2301CDB1BE74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57635-60C4-41CE-BE42-E12AD2D82F21}">
  <sheetPr codeName="Foglio34"/>
  <dimension ref="A1:AB80"/>
  <sheetViews>
    <sheetView zoomScale="90" zoomScaleNormal="90" workbookViewId="0">
      <selection activeCell="A7" sqref="A7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451</v>
      </c>
      <c r="B3" s="157" t="s">
        <v>8322</v>
      </c>
      <c r="C3" s="158">
        <v>3</v>
      </c>
      <c r="D3" s="302" t="str">
        <f t="shared" ref="D3:D53" ca="1" si="0">IFERROR(INDEX(skuAnker,MATCH(B3,descrizioneArtAnker,0)),"")</f>
        <v>L-05-681-00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19.200000000000003</v>
      </c>
      <c r="I3" s="271">
        <f t="shared" ref="I3:I53" ca="1" si="5">IF(B3="","",E3*C3)</f>
        <v>18</v>
      </c>
      <c r="J3" s="156">
        <f t="shared" ref="J3:J53" ca="1" si="6">IF(B3="","",H3*E3*C3)</f>
        <v>345.6</v>
      </c>
      <c r="K3" s="144"/>
      <c r="L3" s="313" t="s">
        <v>16269</v>
      </c>
      <c r="M3" s="317" t="s">
        <v>23366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452</v>
      </c>
      <c r="B4" s="128" t="s">
        <v>10615</v>
      </c>
      <c r="C4" s="159">
        <v>2</v>
      </c>
      <c r="D4" s="303" t="str">
        <f t="shared" ca="1" si="0"/>
        <v>L-05-819-00</v>
      </c>
      <c r="E4" s="307">
        <f t="shared" ca="1" si="1"/>
        <v>6</v>
      </c>
      <c r="F4" s="311">
        <f t="shared" ca="1" si="2"/>
        <v>1</v>
      </c>
      <c r="G4" s="288">
        <f t="shared" ca="1" si="3"/>
        <v>38</v>
      </c>
      <c r="H4" s="154">
        <f t="shared" ca="1" si="4"/>
        <v>11.9</v>
      </c>
      <c r="I4" s="272">
        <f t="shared" ca="1" si="5"/>
        <v>12</v>
      </c>
      <c r="J4" s="284">
        <f t="shared" ca="1" si="6"/>
        <v>142.80000000000001</v>
      </c>
      <c r="K4" s="144"/>
      <c r="L4" s="315" t="s">
        <v>16270</v>
      </c>
      <c r="M4" s="318" t="s">
        <v>23353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453</v>
      </c>
      <c r="B5" s="128" t="s">
        <v>11340</v>
      </c>
      <c r="C5" s="159">
        <v>4</v>
      </c>
      <c r="D5" s="303" t="str">
        <f t="shared" ca="1" si="0"/>
        <v>L-05-925-00</v>
      </c>
      <c r="E5" s="307">
        <f t="shared" ca="1" si="1"/>
        <v>6</v>
      </c>
      <c r="F5" s="311">
        <f t="shared" ca="1" si="2"/>
        <v>0.7</v>
      </c>
      <c r="G5" s="288">
        <f t="shared" ca="1" si="3"/>
        <v>38</v>
      </c>
      <c r="H5" s="154">
        <f t="shared" ca="1" si="4"/>
        <v>11.15</v>
      </c>
      <c r="I5" s="272">
        <f t="shared" ca="1" si="5"/>
        <v>24</v>
      </c>
      <c r="J5" s="284">
        <f t="shared" ca="1" si="6"/>
        <v>267.60000000000002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454</v>
      </c>
      <c r="B6" s="128" t="s">
        <v>13539</v>
      </c>
      <c r="C6" s="159">
        <v>5</v>
      </c>
      <c r="D6" s="303" t="str">
        <f t="shared" ca="1" si="0"/>
        <v>L-12-376-00</v>
      </c>
      <c r="E6" s="307">
        <f t="shared" ca="1" si="1"/>
        <v>6</v>
      </c>
      <c r="F6" s="311">
        <f t="shared" ca="1" si="2"/>
        <v>1</v>
      </c>
      <c r="G6" s="288">
        <f t="shared" ca="1" si="3"/>
        <v>39</v>
      </c>
      <c r="H6" s="154">
        <f t="shared" ca="1" si="4"/>
        <v>10.950000000000001</v>
      </c>
      <c r="I6" s="272">
        <f t="shared" ca="1" si="5"/>
        <v>30</v>
      </c>
      <c r="J6" s="284">
        <f t="shared" ca="1" si="6"/>
        <v>328.5</v>
      </c>
      <c r="K6" s="144"/>
      <c r="L6" s="313" t="s">
        <v>16268</v>
      </c>
      <c r="M6" s="314">
        <f ca="1">SUMPRODUCT(C3:C53,E3:E53)</f>
        <v>84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1084.5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146" priority="1" operator="equal">
      <formula>0</formula>
    </cfRule>
  </conditionalFormatting>
  <dataValidations count="3">
    <dataValidation type="list" allowBlank="1" showInputMessage="1" showErrorMessage="1" sqref="M4:M5" xr:uid="{070986B7-5D6D-4371-B051-23208A8FC304}">
      <formula1>"Enoteca, Grossista"</formula1>
    </dataValidation>
    <dataValidation type="list" allowBlank="1" showInputMessage="1" showErrorMessage="1" sqref="M10:N10" xr:uid="{016D4E72-3BE5-4F43-819A-9613A5FC36EA}">
      <formula1>descrizioneArtGeko</formula1>
    </dataValidation>
    <dataValidation type="list" allowBlank="1" showInputMessage="1" showErrorMessage="1" sqref="B3:B53" xr:uid="{A37F3E35-D037-46FF-A0B5-2EAD5F7F8BF0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B3546-628A-480A-8907-D810622820BC}">
  <sheetPr codeName="Foglio35"/>
  <dimension ref="A1:AB80"/>
  <sheetViews>
    <sheetView zoomScale="90" zoomScaleNormal="90" workbookViewId="0">
      <selection activeCell="M4" sqref="M4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460</v>
      </c>
      <c r="B3" s="157" t="s">
        <v>8889</v>
      </c>
      <c r="C3" s="158">
        <v>2</v>
      </c>
      <c r="D3" s="302" t="str">
        <f t="shared" ref="D3:D53" ca="1" si="0">IFERROR(INDEX(skuAnker,MATCH(B3,descrizioneArtAnker,0)),"")</f>
        <v>L-17-459-00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0.7</v>
      </c>
      <c r="G3" s="287">
        <f t="shared" ref="G3:G53" ca="1" si="3">IF(B3="","",VLOOKUP(B3,listoneAnker_NoSku,4,FALSE))</f>
        <v>40</v>
      </c>
      <c r="H3" s="153">
        <f t="shared" ref="H3:H53" ca="1" si="4">IF(B3="","",IF($M$4="Enoteca",VLOOKUP(B3,listoneAnker_NoSku,8,FALSE),VLOOKUP(B3,listoneAnker_NoSku,9,FALSE)))</f>
        <v>18.650000000000002</v>
      </c>
      <c r="I3" s="271">
        <f t="shared" ref="I3:I53" ca="1" si="5">IF(B3="","",E3*C3)</f>
        <v>12</v>
      </c>
      <c r="J3" s="156">
        <f t="shared" ref="J3:J53" ca="1" si="6">IF(B3="","",H3*E3*C3)</f>
        <v>223.8</v>
      </c>
      <c r="K3" s="144"/>
      <c r="L3" s="313" t="s">
        <v>16269</v>
      </c>
      <c r="M3" s="317" t="s">
        <v>23367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461</v>
      </c>
      <c r="B4" s="128" t="s">
        <v>8893</v>
      </c>
      <c r="C4" s="159">
        <v>2</v>
      </c>
      <c r="D4" s="303" t="str">
        <f t="shared" ca="1" si="0"/>
        <v>L-57-708-00</v>
      </c>
      <c r="E4" s="307">
        <f t="shared" ca="1" si="1"/>
        <v>6</v>
      </c>
      <c r="F4" s="311">
        <f t="shared" ca="1" si="2"/>
        <v>0.7</v>
      </c>
      <c r="G4" s="288">
        <f t="shared" ca="1" si="3"/>
        <v>40</v>
      </c>
      <c r="H4" s="154">
        <f t="shared" ca="1" si="4"/>
        <v>20.85</v>
      </c>
      <c r="I4" s="272">
        <f t="shared" ca="1" si="5"/>
        <v>12</v>
      </c>
      <c r="J4" s="284">
        <f t="shared" ca="1" si="6"/>
        <v>250.20000000000002</v>
      </c>
      <c r="K4" s="144"/>
      <c r="L4" s="315" t="s">
        <v>16270</v>
      </c>
      <c r="M4" s="318" t="s">
        <v>23350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462</v>
      </c>
      <c r="B5" s="128" t="s">
        <v>14745</v>
      </c>
      <c r="C5" s="159">
        <v>2</v>
      </c>
      <c r="D5" s="303" t="str">
        <f t="shared" ca="1" si="0"/>
        <v>L-17-457-00</v>
      </c>
      <c r="E5" s="307">
        <f t="shared" ca="1" si="1"/>
        <v>6</v>
      </c>
      <c r="F5" s="311">
        <f t="shared" ca="1" si="2"/>
        <v>0.7</v>
      </c>
      <c r="G5" s="288">
        <f t="shared" ca="1" si="3"/>
        <v>45.2</v>
      </c>
      <c r="H5" s="154">
        <f t="shared" ca="1" si="4"/>
        <v>23.8</v>
      </c>
      <c r="I5" s="272">
        <f t="shared" ca="1" si="5"/>
        <v>12</v>
      </c>
      <c r="J5" s="284">
        <f t="shared" ca="1" si="6"/>
        <v>285.60000000000002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A6" s="104">
        <v>463</v>
      </c>
      <c r="B6" s="128" t="s">
        <v>14379</v>
      </c>
      <c r="C6" s="159">
        <v>2</v>
      </c>
      <c r="D6" s="303" t="str">
        <f t="shared" ca="1" si="0"/>
        <v>L-57-707-00</v>
      </c>
      <c r="E6" s="307">
        <f t="shared" ca="1" si="1"/>
        <v>6</v>
      </c>
      <c r="F6" s="311">
        <f t="shared" ca="1" si="2"/>
        <v>0.7</v>
      </c>
      <c r="G6" s="288">
        <f t="shared" ca="1" si="3"/>
        <v>40</v>
      </c>
      <c r="H6" s="154">
        <f t="shared" ca="1" si="4"/>
        <v>15.8</v>
      </c>
      <c r="I6" s="272">
        <f t="shared" ca="1" si="5"/>
        <v>12</v>
      </c>
      <c r="J6" s="284">
        <f t="shared" ca="1" si="6"/>
        <v>189.60000000000002</v>
      </c>
      <c r="K6" s="144"/>
      <c r="L6" s="313" t="s">
        <v>16268</v>
      </c>
      <c r="M6" s="314">
        <f ca="1">SUMPRODUCT(C3:C53,E3:E53)</f>
        <v>48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949.2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145" priority="1" operator="equal">
      <formula>0</formula>
    </cfRule>
  </conditionalFormatting>
  <dataValidations count="3">
    <dataValidation type="list" allowBlank="1" showInputMessage="1" showErrorMessage="1" sqref="M4:M5" xr:uid="{4BC3889F-C30B-4E74-80B8-0812E9D01F08}">
      <formula1>"Enoteca, Grossista"</formula1>
    </dataValidation>
    <dataValidation type="list" allowBlank="1" showInputMessage="1" showErrorMessage="1" sqref="M10:N10" xr:uid="{18820E63-AE4C-4228-87DB-0808E66EE643}">
      <formula1>descrizioneArtGeko</formula1>
    </dataValidation>
    <dataValidation type="list" allowBlank="1" showInputMessage="1" showErrorMessage="1" sqref="B3:B53" xr:uid="{A0B872EB-0AA2-474E-B457-27B305B622C9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6B105-9845-40F3-8C66-345136E5919A}">
  <sheetPr codeName="Foglio36"/>
  <dimension ref="A1:AB80"/>
  <sheetViews>
    <sheetView zoomScale="90" zoomScaleNormal="90" workbookViewId="0">
      <selection activeCell="D9" sqref="D9"/>
    </sheetView>
  </sheetViews>
  <sheetFormatPr defaultRowHeight="14.5" x14ac:dyDescent="0.35"/>
  <cols>
    <col min="1" max="1" width="8.1796875" style="104" bestFit="1" customWidth="1"/>
    <col min="2" max="2" width="60.54296875" customWidth="1"/>
    <col min="3" max="3" width="7.1796875" customWidth="1"/>
    <col min="4" max="4" width="11.54296875" bestFit="1" customWidth="1"/>
    <col min="5" max="7" width="6.81640625" customWidth="1"/>
    <col min="8" max="8" width="9.7265625" customWidth="1"/>
    <col min="9" max="9" width="9.7265625" style="274" customWidth="1"/>
    <col min="10" max="10" width="9.7265625" customWidth="1"/>
    <col min="11" max="11" width="3" customWidth="1"/>
    <col min="12" max="12" width="21.7265625" bestFit="1" customWidth="1"/>
    <col min="13" max="13" width="20.54296875" customWidth="1"/>
    <col min="14" max="14" width="13.1796875" customWidth="1"/>
    <col min="15" max="15" width="5.54296875" customWidth="1"/>
    <col min="16" max="16" width="8.54296875" customWidth="1"/>
    <col min="20" max="20" width="25.81640625" customWidth="1"/>
    <col min="21" max="21" width="3.453125" bestFit="1" customWidth="1"/>
    <col min="22" max="22" width="6.1796875" bestFit="1" customWidth="1"/>
    <col min="23" max="23" width="10.54296875" customWidth="1"/>
    <col min="24" max="24" width="3.453125" bestFit="1" customWidth="1"/>
    <col min="26" max="26" width="4.26953125" customWidth="1"/>
    <col min="27" max="27" width="11.7265625" bestFit="1" customWidth="1"/>
    <col min="28" max="28" width="3.81640625" bestFit="1" customWidth="1"/>
  </cols>
  <sheetData>
    <row r="1" spans="1:28" ht="21" x14ac:dyDescent="0.35">
      <c r="A1" s="354" t="s">
        <v>16262</v>
      </c>
      <c r="B1" s="354"/>
      <c r="C1" s="354"/>
      <c r="D1" s="298"/>
      <c r="E1" s="354" t="s">
        <v>16263</v>
      </c>
      <c r="F1" s="354"/>
      <c r="G1" s="354"/>
      <c r="H1" s="354"/>
      <c r="I1" s="354"/>
      <c r="J1" s="362"/>
      <c r="K1" s="144"/>
      <c r="L1" s="145"/>
      <c r="M1" s="145"/>
      <c r="P1" s="363" t="s">
        <v>16272</v>
      </c>
      <c r="Q1" s="181"/>
      <c r="R1" s="168"/>
      <c r="S1" s="182"/>
      <c r="T1" s="169"/>
      <c r="U1" s="183"/>
      <c r="V1" s="165"/>
      <c r="W1" s="366" t="s">
        <v>16273</v>
      </c>
      <c r="X1" s="369" t="s">
        <v>16274</v>
      </c>
      <c r="Y1" s="372" t="s">
        <v>16275</v>
      </c>
      <c r="Z1" s="375" t="s">
        <v>16276</v>
      </c>
      <c r="AA1" s="184"/>
      <c r="AB1" s="184"/>
    </row>
    <row r="2" spans="1:28" ht="14.15" customHeight="1" x14ac:dyDescent="0.35">
      <c r="A2" s="278" t="s">
        <v>23295</v>
      </c>
      <c r="B2" s="146" t="s">
        <v>16264</v>
      </c>
      <c r="C2" s="146" t="s">
        <v>16265</v>
      </c>
      <c r="D2" s="309" t="s">
        <v>23308</v>
      </c>
      <c r="E2" s="305" t="s">
        <v>23299</v>
      </c>
      <c r="F2" s="146" t="s">
        <v>23300</v>
      </c>
      <c r="G2" s="146" t="s">
        <v>23301</v>
      </c>
      <c r="H2" s="147" t="s">
        <v>16266</v>
      </c>
      <c r="I2" s="270" t="s">
        <v>23294</v>
      </c>
      <c r="J2" s="324" t="s">
        <v>16267</v>
      </c>
      <c r="K2" s="144"/>
      <c r="L2" s="145"/>
      <c r="M2" s="145"/>
      <c r="P2" s="364"/>
      <c r="Q2" s="364" t="s">
        <v>16277</v>
      </c>
      <c r="R2" s="378"/>
      <c r="S2" s="378"/>
      <c r="T2" s="379"/>
      <c r="U2" s="185" t="s">
        <v>16278</v>
      </c>
      <c r="V2" s="186" t="s">
        <v>16279</v>
      </c>
      <c r="W2" s="367"/>
      <c r="X2" s="370"/>
      <c r="Y2" s="373"/>
      <c r="Z2" s="376"/>
      <c r="AA2" s="187" t="s">
        <v>16280</v>
      </c>
      <c r="AB2" s="187" t="s">
        <v>16281</v>
      </c>
    </row>
    <row r="3" spans="1:28" x14ac:dyDescent="0.35">
      <c r="A3" s="104">
        <v>25</v>
      </c>
      <c r="B3" s="157" t="s">
        <v>40</v>
      </c>
      <c r="C3" s="158">
        <v>3</v>
      </c>
      <c r="D3" s="302" t="str">
        <f t="shared" ref="D3:D53" ca="1" si="0">IFERROR(INDEX(skuAnker,MATCH(B3,descrizioneArtAnker,0)),"")</f>
        <v>L-05-289-00</v>
      </c>
      <c r="E3" s="306">
        <f t="shared" ref="E3:E53" ca="1" si="1">IF(B3="","",VLOOKUP(B3,listoneAnker_NoSku,2,FALSE))</f>
        <v>6</v>
      </c>
      <c r="F3" s="310">
        <f t="shared" ref="F3:F53" ca="1" si="2">IF(B3="","",VLOOKUP(B3,listoneAnker_NoSku,3,FALSE))</f>
        <v>0.7</v>
      </c>
      <c r="G3" s="287">
        <f t="shared" ref="G3:G53" ca="1" si="3">IF(B3="","",VLOOKUP(B3,listoneAnker_NoSku,4,FALSE))</f>
        <v>38</v>
      </c>
      <c r="H3" s="153">
        <f t="shared" ref="H3:H53" ca="1" si="4">IF(B3="","",IF($M$4="Enoteca",VLOOKUP(B3,listoneAnker_NoSku,8,FALSE),VLOOKUP(B3,listoneAnker_NoSku,9,FALSE)))</f>
        <v>26.400000000000002</v>
      </c>
      <c r="I3" s="271">
        <f t="shared" ref="I3:I53" ca="1" si="5">IF(B3="","",E3*C3)</f>
        <v>18</v>
      </c>
      <c r="J3" s="156">
        <f t="shared" ref="J3:J53" ca="1" si="6">IF(B3="","",H3*E3*C3)</f>
        <v>475.20000000000005</v>
      </c>
      <c r="K3" s="144"/>
      <c r="L3" s="313" t="s">
        <v>16269</v>
      </c>
      <c r="M3" s="317" t="s">
        <v>23368</v>
      </c>
      <c r="P3" s="365"/>
      <c r="Q3" s="188" t="s">
        <v>16282</v>
      </c>
      <c r="R3" s="189" t="s">
        <v>16283</v>
      </c>
      <c r="S3" s="189" t="s">
        <v>16284</v>
      </c>
      <c r="T3" s="173"/>
      <c r="U3" s="177"/>
      <c r="V3" s="165"/>
      <c r="W3" s="368"/>
      <c r="X3" s="371"/>
      <c r="Y3" s="374"/>
      <c r="Z3" s="377"/>
      <c r="AA3" s="190"/>
      <c r="AB3" s="191"/>
    </row>
    <row r="4" spans="1:28" x14ac:dyDescent="0.35">
      <c r="A4" s="104">
        <v>123</v>
      </c>
      <c r="B4" s="128" t="s">
        <v>83</v>
      </c>
      <c r="C4" s="159">
        <v>3</v>
      </c>
      <c r="D4" s="303" t="str">
        <f t="shared" ca="1" si="0"/>
        <v>L-08-803-00</v>
      </c>
      <c r="E4" s="307">
        <f t="shared" ca="1" si="1"/>
        <v>6</v>
      </c>
      <c r="F4" s="311">
        <f t="shared" ca="1" si="2"/>
        <v>0.7</v>
      </c>
      <c r="G4" s="288">
        <f t="shared" ca="1" si="3"/>
        <v>40</v>
      </c>
      <c r="H4" s="154">
        <f t="shared" ca="1" si="4"/>
        <v>13.600000000000001</v>
      </c>
      <c r="I4" s="272">
        <f t="shared" ca="1" si="5"/>
        <v>18</v>
      </c>
      <c r="J4" s="284">
        <f t="shared" ca="1" si="6"/>
        <v>244.8</v>
      </c>
      <c r="K4" s="144"/>
      <c r="L4" s="315" t="s">
        <v>16270</v>
      </c>
      <c r="M4" s="318" t="s">
        <v>23353</v>
      </c>
      <c r="P4" s="279"/>
      <c r="Q4" s="282"/>
      <c r="R4" s="193"/>
      <c r="S4" s="286"/>
      <c r="T4" s="170"/>
      <c r="U4" s="195" t="s">
        <v>16285</v>
      </c>
      <c r="V4" s="196" t="str">
        <f>IFERROR(VLOOKUP(P4,$A$3:$J$53,8,FALSE),"")</f>
        <v/>
      </c>
      <c r="W4" s="197" t="str">
        <f>IFERROR(VLOOKUP(P4,$A$3:$J$53,7,FALSE),"")</f>
        <v/>
      </c>
      <c r="X4" s="198"/>
      <c r="Y4" s="199"/>
      <c r="Z4" s="199"/>
      <c r="AA4" s="200" t="str">
        <f>IFERROR(ROUND((V4*W4),2),"")</f>
        <v/>
      </c>
      <c r="AB4" s="201" t="s">
        <v>16286</v>
      </c>
    </row>
    <row r="5" spans="1:28" x14ac:dyDescent="0.35">
      <c r="A5" s="104">
        <v>401</v>
      </c>
      <c r="B5" s="128" t="s">
        <v>144</v>
      </c>
      <c r="C5" s="159">
        <v>3</v>
      </c>
      <c r="D5" s="303" t="str">
        <f t="shared" ca="1" si="0"/>
        <v>L-07-110-00</v>
      </c>
      <c r="E5" s="307">
        <f t="shared" ca="1" si="1"/>
        <v>6</v>
      </c>
      <c r="F5" s="311">
        <f t="shared" ca="1" si="2"/>
        <v>1</v>
      </c>
      <c r="G5" s="288">
        <f t="shared" ca="1" si="3"/>
        <v>40</v>
      </c>
      <c r="H5" s="154">
        <f t="shared" ca="1" si="4"/>
        <v>40</v>
      </c>
      <c r="I5" s="272">
        <f t="shared" ca="1" si="5"/>
        <v>18</v>
      </c>
      <c r="J5" s="284">
        <f t="shared" ca="1" si="6"/>
        <v>720</v>
      </c>
      <c r="K5" s="144"/>
      <c r="L5" s="151"/>
      <c r="P5" s="279"/>
      <c r="Q5" s="192"/>
      <c r="R5" s="280"/>
      <c r="S5" s="203"/>
      <c r="T5" s="170"/>
      <c r="U5" s="204"/>
      <c r="V5" s="205"/>
      <c r="W5" s="206"/>
      <c r="X5" s="207"/>
      <c r="Y5" s="208"/>
      <c r="Z5" s="208"/>
      <c r="AA5" s="200"/>
      <c r="AB5" s="208"/>
    </row>
    <row r="6" spans="1:28" x14ac:dyDescent="0.35">
      <c r="B6" s="128"/>
      <c r="C6" s="159"/>
      <c r="D6" s="303" t="str">
        <f t="shared" ca="1" si="0"/>
        <v/>
      </c>
      <c r="E6" s="307" t="str">
        <f t="shared" si="1"/>
        <v/>
      </c>
      <c r="F6" s="311" t="str">
        <f t="shared" si="2"/>
        <v/>
      </c>
      <c r="G6" s="288" t="str">
        <f t="shared" si="3"/>
        <v/>
      </c>
      <c r="H6" s="154" t="str">
        <f t="shared" si="4"/>
        <v/>
      </c>
      <c r="I6" s="272" t="str">
        <f t="shared" si="5"/>
        <v/>
      </c>
      <c r="J6" s="284" t="str">
        <f t="shared" si="6"/>
        <v/>
      </c>
      <c r="K6" s="144"/>
      <c r="L6" s="313" t="s">
        <v>16268</v>
      </c>
      <c r="M6" s="314">
        <f ca="1">SUMPRODUCT(C3:C53,E3:E53)</f>
        <v>54</v>
      </c>
      <c r="P6" s="281"/>
      <c r="Q6" s="283"/>
      <c r="R6" s="193"/>
      <c r="S6" s="286"/>
      <c r="T6" s="170"/>
      <c r="U6" s="195" t="s">
        <v>16285</v>
      </c>
      <c r="V6" s="205" t="str">
        <f>IFERROR(VLOOKUP(P6,$A$3:$J$53,8,FALSE),"")</f>
        <v/>
      </c>
      <c r="W6" s="197" t="str">
        <f>IFERROR(VLOOKUP(P6,$A$3:$J$53,7,FALSE),"")</f>
        <v/>
      </c>
      <c r="X6" s="198"/>
      <c r="Y6" s="199"/>
      <c r="Z6" s="199"/>
      <c r="AA6" s="200" t="str">
        <f t="shared" ref="AA6" si="7">IFERROR(ROUND((V6*W6),2),"")</f>
        <v/>
      </c>
      <c r="AB6" s="201" t="s">
        <v>16286</v>
      </c>
    </row>
    <row r="7" spans="1:28" x14ac:dyDescent="0.35">
      <c r="B7" s="128"/>
      <c r="C7" s="159"/>
      <c r="D7" s="303" t="str">
        <f t="shared" ca="1" si="0"/>
        <v/>
      </c>
      <c r="E7" s="307" t="str">
        <f t="shared" si="1"/>
        <v/>
      </c>
      <c r="F7" s="311" t="str">
        <f t="shared" si="2"/>
        <v/>
      </c>
      <c r="G7" s="288" t="str">
        <f t="shared" si="3"/>
        <v/>
      </c>
      <c r="H7" s="154" t="str">
        <f t="shared" si="4"/>
        <v/>
      </c>
      <c r="I7" s="272" t="str">
        <f t="shared" si="5"/>
        <v/>
      </c>
      <c r="J7" s="284" t="str">
        <f t="shared" si="6"/>
        <v/>
      </c>
      <c r="K7" s="144"/>
      <c r="L7" s="315" t="s">
        <v>23303</v>
      </c>
      <c r="M7" s="316">
        <f ca="1">SUM(J3:J53)</f>
        <v>1440</v>
      </c>
      <c r="P7" s="279"/>
      <c r="Q7" s="192"/>
      <c r="R7" s="202"/>
      <c r="S7" s="203"/>
      <c r="T7" s="170"/>
      <c r="U7" s="204"/>
      <c r="V7" s="205"/>
      <c r="W7" s="206"/>
      <c r="X7" s="207"/>
      <c r="Y7" s="208"/>
      <c r="Z7" s="208"/>
      <c r="AA7" s="200"/>
      <c r="AB7" s="208"/>
    </row>
    <row r="8" spans="1:28" x14ac:dyDescent="0.35">
      <c r="B8" s="128"/>
      <c r="C8" s="159"/>
      <c r="D8" s="303" t="str">
        <f t="shared" ca="1" si="0"/>
        <v/>
      </c>
      <c r="E8" s="307" t="str">
        <f t="shared" si="1"/>
        <v/>
      </c>
      <c r="F8" s="311" t="str">
        <f t="shared" si="2"/>
        <v/>
      </c>
      <c r="G8" s="288" t="str">
        <f t="shared" si="3"/>
        <v/>
      </c>
      <c r="H8" s="154" t="str">
        <f t="shared" si="4"/>
        <v/>
      </c>
      <c r="I8" s="272" t="str">
        <f t="shared" si="5"/>
        <v/>
      </c>
      <c r="J8" s="284" t="str">
        <f t="shared" si="6"/>
        <v/>
      </c>
      <c r="K8" s="144"/>
      <c r="L8" s="149"/>
      <c r="M8" s="150"/>
      <c r="P8" s="279"/>
      <c r="Q8" s="283"/>
      <c r="R8" s="193"/>
      <c r="S8" s="286"/>
      <c r="T8" s="170"/>
      <c r="U8" s="195" t="s">
        <v>16285</v>
      </c>
      <c r="V8" s="205" t="str">
        <f>IFERROR(VLOOKUP(P8,$A$3:$J$53,8,FALSE),"")</f>
        <v/>
      </c>
      <c r="W8" s="206" t="str">
        <f>IFERROR(VLOOKUP(P8,$A$3:$J$53,7,FALSE),"")</f>
        <v/>
      </c>
      <c r="X8" s="207"/>
      <c r="Y8" s="208"/>
      <c r="Z8" s="208"/>
      <c r="AA8" s="200" t="str">
        <f t="shared" ref="AA8" si="8">IFERROR(ROUND((V8*W8),2),"")</f>
        <v/>
      </c>
      <c r="AB8" s="201" t="s">
        <v>16286</v>
      </c>
    </row>
    <row r="9" spans="1:28" ht="15.5" x14ac:dyDescent="0.35">
      <c r="B9" s="128"/>
      <c r="C9" s="159"/>
      <c r="D9" s="303" t="str">
        <f t="shared" ca="1" si="0"/>
        <v/>
      </c>
      <c r="E9" s="307" t="str">
        <f t="shared" si="1"/>
        <v/>
      </c>
      <c r="F9" s="311" t="str">
        <f t="shared" si="2"/>
        <v/>
      </c>
      <c r="G9" s="288" t="str">
        <f t="shared" si="3"/>
        <v/>
      </c>
      <c r="H9" s="154" t="str">
        <f t="shared" si="4"/>
        <v/>
      </c>
      <c r="I9" s="272" t="str">
        <f t="shared" si="5"/>
        <v/>
      </c>
      <c r="J9" s="284" t="str">
        <f t="shared" si="6"/>
        <v/>
      </c>
      <c r="K9" s="144"/>
      <c r="L9" s="152" t="s">
        <v>23296</v>
      </c>
      <c r="M9" s="150"/>
      <c r="P9" s="279"/>
      <c r="Q9" s="192"/>
      <c r="R9" s="202"/>
      <c r="S9" s="203"/>
      <c r="T9" s="170"/>
      <c r="U9" s="204"/>
      <c r="V9" s="205"/>
      <c r="W9" s="206"/>
      <c r="X9" s="207"/>
      <c r="Y9" s="208"/>
      <c r="Z9" s="208"/>
      <c r="AA9" s="200"/>
      <c r="AB9" s="208"/>
    </row>
    <row r="10" spans="1:28" x14ac:dyDescent="0.35">
      <c r="B10" s="128"/>
      <c r="C10" s="159"/>
      <c r="D10" s="303" t="str">
        <f t="shared" ca="1" si="0"/>
        <v/>
      </c>
      <c r="E10" s="307" t="str">
        <f t="shared" si="1"/>
        <v/>
      </c>
      <c r="F10" s="311" t="str">
        <f t="shared" si="2"/>
        <v/>
      </c>
      <c r="G10" s="288" t="str">
        <f t="shared" si="3"/>
        <v/>
      </c>
      <c r="H10" s="154" t="str">
        <f t="shared" si="4"/>
        <v/>
      </c>
      <c r="I10" s="272" t="str">
        <f t="shared" si="5"/>
        <v/>
      </c>
      <c r="J10" s="284" t="str">
        <f t="shared" si="6"/>
        <v/>
      </c>
      <c r="K10" s="144"/>
      <c r="L10" s="275" t="s">
        <v>23297</v>
      </c>
      <c r="M10" s="358"/>
      <c r="N10" s="359"/>
      <c r="P10" s="281"/>
      <c r="Q10" s="283"/>
      <c r="R10" s="193"/>
      <c r="S10" s="286"/>
      <c r="T10" s="170"/>
      <c r="U10" s="195" t="s">
        <v>16285</v>
      </c>
      <c r="V10" s="205" t="str">
        <f>IFERROR(VLOOKUP(P10,$A$3:$J$53,8,FALSE),"")</f>
        <v/>
      </c>
      <c r="W10" s="206" t="str">
        <f>IFERROR(VLOOKUP(P10,$A$3:$J$53,7,FALSE),"")</f>
        <v/>
      </c>
      <c r="X10" s="207"/>
      <c r="Y10" s="208"/>
      <c r="Z10" s="208"/>
      <c r="AA10" s="200" t="str">
        <f t="shared" ref="AA10" si="9">IFERROR(ROUND((V10*W10),2),"")</f>
        <v/>
      </c>
      <c r="AB10" s="201" t="s">
        <v>16286</v>
      </c>
    </row>
    <row r="11" spans="1:28" x14ac:dyDescent="0.35">
      <c r="B11" s="128"/>
      <c r="C11" s="159"/>
      <c r="D11" s="303" t="str">
        <f t="shared" ca="1" si="0"/>
        <v/>
      </c>
      <c r="E11" s="307" t="str">
        <f t="shared" si="1"/>
        <v/>
      </c>
      <c r="F11" s="311" t="str">
        <f t="shared" si="2"/>
        <v/>
      </c>
      <c r="G11" s="288" t="str">
        <f t="shared" si="3"/>
        <v/>
      </c>
      <c r="H11" s="154" t="str">
        <f t="shared" si="4"/>
        <v/>
      </c>
      <c r="I11" s="272" t="str">
        <f t="shared" si="5"/>
        <v/>
      </c>
      <c r="J11" s="284" t="str">
        <f t="shared" si="6"/>
        <v/>
      </c>
      <c r="K11" s="144"/>
      <c r="L11" s="276" t="s">
        <v>23298</v>
      </c>
      <c r="M11" s="356" t="str">
        <f>IFERROR(INDEX([1]!inventarioGeko[ARTICOLO],MATCH($M$10,[1]!inventarioGeko[DESCRIZIONE],0)),"")</f>
        <v/>
      </c>
      <c r="N11" s="380"/>
      <c r="P11" s="279"/>
      <c r="Q11" s="192"/>
      <c r="R11" s="202"/>
      <c r="S11" s="203"/>
      <c r="T11" s="170"/>
      <c r="U11" s="204"/>
      <c r="V11" s="205"/>
      <c r="W11" s="206"/>
      <c r="X11" s="207"/>
      <c r="Y11" s="208"/>
      <c r="Z11" s="208"/>
      <c r="AA11" s="200"/>
      <c r="AB11" s="208"/>
    </row>
    <row r="12" spans="1:28" x14ac:dyDescent="0.35">
      <c r="B12" s="128"/>
      <c r="C12" s="159"/>
      <c r="D12" s="303" t="str">
        <f t="shared" ca="1" si="0"/>
        <v/>
      </c>
      <c r="E12" s="307" t="str">
        <f t="shared" si="1"/>
        <v/>
      </c>
      <c r="F12" s="311" t="str">
        <f t="shared" si="2"/>
        <v/>
      </c>
      <c r="G12" s="288" t="str">
        <f t="shared" si="3"/>
        <v/>
      </c>
      <c r="H12" s="154" t="str">
        <f t="shared" si="4"/>
        <v/>
      </c>
      <c r="I12" s="272" t="str">
        <f t="shared" si="5"/>
        <v/>
      </c>
      <c r="J12" s="284" t="str">
        <f t="shared" si="6"/>
        <v/>
      </c>
      <c r="K12" s="144"/>
      <c r="L12" s="151"/>
      <c r="P12" s="281"/>
      <c r="Q12" s="283"/>
      <c r="R12" s="193"/>
      <c r="S12" s="286"/>
      <c r="T12" s="170"/>
      <c r="U12" s="195" t="s">
        <v>16285</v>
      </c>
      <c r="V12" s="205" t="str">
        <f>IFERROR(VLOOKUP(P12,$A$3:$J$53,8,FALSE),"")</f>
        <v/>
      </c>
      <c r="W12" s="206" t="str">
        <f>IFERROR(VLOOKUP(P12,$A$3:$J$53,7,FALSE),"")</f>
        <v/>
      </c>
      <c r="X12" s="207"/>
      <c r="Y12" s="208"/>
      <c r="Z12" s="208"/>
      <c r="AA12" s="200" t="str">
        <f t="shared" ref="AA12" si="10">IFERROR(ROUND((V12*W12),2),"")</f>
        <v/>
      </c>
      <c r="AB12" s="201" t="s">
        <v>16286</v>
      </c>
    </row>
    <row r="13" spans="1:28" x14ac:dyDescent="0.35">
      <c r="B13" s="128"/>
      <c r="C13" s="159"/>
      <c r="D13" s="303" t="str">
        <f t="shared" ca="1" si="0"/>
        <v/>
      </c>
      <c r="E13" s="307" t="str">
        <f t="shared" si="1"/>
        <v/>
      </c>
      <c r="F13" s="311" t="str">
        <f t="shared" si="2"/>
        <v/>
      </c>
      <c r="G13" s="288" t="str">
        <f t="shared" si="3"/>
        <v/>
      </c>
      <c r="H13" s="154" t="str">
        <f t="shared" si="4"/>
        <v/>
      </c>
      <c r="I13" s="272" t="str">
        <f t="shared" si="5"/>
        <v/>
      </c>
      <c r="J13" s="284" t="str">
        <f t="shared" si="6"/>
        <v/>
      </c>
      <c r="K13" s="144"/>
      <c r="P13" s="279"/>
      <c r="Q13" s="192"/>
      <c r="R13" s="202"/>
      <c r="S13" s="203"/>
      <c r="T13" s="170"/>
      <c r="U13" s="204"/>
      <c r="V13" s="205"/>
      <c r="W13" s="206"/>
      <c r="X13" s="207"/>
      <c r="Y13" s="208"/>
      <c r="Z13" s="208"/>
      <c r="AA13" s="200"/>
      <c r="AB13" s="208"/>
    </row>
    <row r="14" spans="1:28" x14ac:dyDescent="0.35">
      <c r="B14" s="128"/>
      <c r="C14" s="159"/>
      <c r="D14" s="303" t="str">
        <f t="shared" ca="1" si="0"/>
        <v/>
      </c>
      <c r="E14" s="307" t="str">
        <f t="shared" si="1"/>
        <v/>
      </c>
      <c r="F14" s="311" t="str">
        <f t="shared" si="2"/>
        <v/>
      </c>
      <c r="G14" s="288" t="str">
        <f t="shared" si="3"/>
        <v/>
      </c>
      <c r="H14" s="154" t="str">
        <f t="shared" si="4"/>
        <v/>
      </c>
      <c r="I14" s="272" t="str">
        <f t="shared" si="5"/>
        <v/>
      </c>
      <c r="J14" s="284" t="str">
        <f t="shared" si="6"/>
        <v/>
      </c>
      <c r="K14" s="144"/>
      <c r="P14" s="281"/>
      <c r="Q14" s="283"/>
      <c r="R14" s="193"/>
      <c r="S14" s="286"/>
      <c r="T14" s="170"/>
      <c r="U14" s="195" t="s">
        <v>16285</v>
      </c>
      <c r="V14" s="205" t="str">
        <f>IFERROR(VLOOKUP(P14,$A$3:$J$53,8,FALSE),"")</f>
        <v/>
      </c>
      <c r="W14" s="197" t="str">
        <f>IFERROR(VLOOKUP(P14,$A$3:$J$53,7,FALSE),"")</f>
        <v/>
      </c>
      <c r="X14" s="198"/>
      <c r="Y14" s="199"/>
      <c r="Z14" s="199"/>
      <c r="AA14" s="200" t="str">
        <f t="shared" ref="AA14" si="11">IFERROR(ROUND((V14*W14),2),"")</f>
        <v/>
      </c>
      <c r="AB14" s="201" t="s">
        <v>16286</v>
      </c>
    </row>
    <row r="15" spans="1:28" x14ac:dyDescent="0.35">
      <c r="B15" s="128"/>
      <c r="C15" s="159"/>
      <c r="D15" s="303" t="str">
        <f t="shared" ca="1" si="0"/>
        <v/>
      </c>
      <c r="E15" s="307" t="str">
        <f t="shared" si="1"/>
        <v/>
      </c>
      <c r="F15" s="311" t="str">
        <f t="shared" si="2"/>
        <v/>
      </c>
      <c r="G15" s="288" t="str">
        <f t="shared" si="3"/>
        <v/>
      </c>
      <c r="H15" s="154" t="str">
        <f t="shared" si="4"/>
        <v/>
      </c>
      <c r="I15" s="272" t="str">
        <f t="shared" si="5"/>
        <v/>
      </c>
      <c r="J15" s="284" t="str">
        <f t="shared" si="6"/>
        <v/>
      </c>
      <c r="K15" s="144"/>
      <c r="P15" s="279"/>
      <c r="Q15" s="192"/>
      <c r="R15" s="202"/>
      <c r="S15" s="203"/>
      <c r="T15" s="170"/>
      <c r="U15" s="204"/>
      <c r="V15" s="205"/>
      <c r="W15" s="206"/>
      <c r="X15" s="207"/>
      <c r="Y15" s="208"/>
      <c r="Z15" s="208"/>
      <c r="AA15" s="200"/>
      <c r="AB15" s="208"/>
    </row>
    <row r="16" spans="1:28" x14ac:dyDescent="0.35">
      <c r="B16" s="128"/>
      <c r="C16" s="159"/>
      <c r="D16" s="303" t="str">
        <f t="shared" ca="1" si="0"/>
        <v/>
      </c>
      <c r="E16" s="307" t="str">
        <f t="shared" si="1"/>
        <v/>
      </c>
      <c r="F16" s="311" t="str">
        <f t="shared" si="2"/>
        <v/>
      </c>
      <c r="G16" s="288" t="str">
        <f t="shared" si="3"/>
        <v/>
      </c>
      <c r="H16" s="154" t="str">
        <f t="shared" si="4"/>
        <v/>
      </c>
      <c r="I16" s="272" t="str">
        <f t="shared" si="5"/>
        <v/>
      </c>
      <c r="J16" s="284" t="str">
        <f t="shared" si="6"/>
        <v/>
      </c>
      <c r="K16" s="144"/>
      <c r="P16" s="281"/>
      <c r="Q16" s="283"/>
      <c r="R16" s="193"/>
      <c r="S16" s="286"/>
      <c r="T16" s="170"/>
      <c r="U16" s="195" t="s">
        <v>16285</v>
      </c>
      <c r="V16" s="205" t="str">
        <f>IFERROR(VLOOKUP(P16,$A$3:$J$53,8,FALSE),"")</f>
        <v/>
      </c>
      <c r="W16" s="206" t="str">
        <f>IFERROR(VLOOKUP(P16,$A$3:$J$53,7,FALSE),"")</f>
        <v/>
      </c>
      <c r="X16" s="207"/>
      <c r="Y16" s="208"/>
      <c r="Z16" s="208"/>
      <c r="AA16" s="200" t="str">
        <f t="shared" ref="AA16" si="12">IFERROR(ROUND((V16*W16),2),"")</f>
        <v/>
      </c>
      <c r="AB16" s="201" t="s">
        <v>16286</v>
      </c>
    </row>
    <row r="17" spans="2:28" x14ac:dyDescent="0.35">
      <c r="B17" s="128"/>
      <c r="C17" s="159"/>
      <c r="D17" s="303" t="str">
        <f t="shared" ca="1" si="0"/>
        <v/>
      </c>
      <c r="E17" s="307" t="str">
        <f t="shared" si="1"/>
        <v/>
      </c>
      <c r="F17" s="311" t="str">
        <f t="shared" si="2"/>
        <v/>
      </c>
      <c r="G17" s="288" t="str">
        <f t="shared" si="3"/>
        <v/>
      </c>
      <c r="H17" s="154" t="str">
        <f t="shared" si="4"/>
        <v/>
      </c>
      <c r="I17" s="272" t="str">
        <f t="shared" si="5"/>
        <v/>
      </c>
      <c r="J17" s="284" t="str">
        <f t="shared" si="6"/>
        <v/>
      </c>
      <c r="K17" s="144"/>
      <c r="P17" s="279"/>
      <c r="Q17" s="192"/>
      <c r="R17" s="202"/>
      <c r="S17" s="203"/>
      <c r="T17" s="170"/>
      <c r="U17" s="204"/>
      <c r="V17" s="205"/>
      <c r="W17" s="206"/>
      <c r="X17" s="207"/>
      <c r="Y17" s="208"/>
      <c r="Z17" s="208"/>
      <c r="AA17" s="200"/>
      <c r="AB17" s="208"/>
    </row>
    <row r="18" spans="2:28" x14ac:dyDescent="0.35">
      <c r="B18" s="128"/>
      <c r="C18" s="159"/>
      <c r="D18" s="303" t="str">
        <f t="shared" ca="1" si="0"/>
        <v/>
      </c>
      <c r="E18" s="307" t="str">
        <f t="shared" si="1"/>
        <v/>
      </c>
      <c r="F18" s="311" t="str">
        <f t="shared" si="2"/>
        <v/>
      </c>
      <c r="G18" s="288" t="str">
        <f t="shared" si="3"/>
        <v/>
      </c>
      <c r="H18" s="154" t="str">
        <f t="shared" si="4"/>
        <v/>
      </c>
      <c r="I18" s="272" t="str">
        <f t="shared" si="5"/>
        <v/>
      </c>
      <c r="J18" s="284" t="str">
        <f t="shared" si="6"/>
        <v/>
      </c>
      <c r="K18" s="144"/>
      <c r="P18" s="281"/>
      <c r="Q18" s="283"/>
      <c r="R18" s="193"/>
      <c r="S18" s="286"/>
      <c r="T18" s="170"/>
      <c r="U18" s="195" t="s">
        <v>16285</v>
      </c>
      <c r="V18" s="205" t="str">
        <f>IFERROR(VLOOKUP(P18,$A$3:$J$53,8,FALSE),"")</f>
        <v/>
      </c>
      <c r="W18" s="197" t="str">
        <f>IFERROR(VLOOKUP(P18,$A$3:$J$53,7,FALSE),"")</f>
        <v/>
      </c>
      <c r="X18" s="198"/>
      <c r="Y18" s="199"/>
      <c r="Z18" s="199"/>
      <c r="AA18" s="200" t="str">
        <f t="shared" ref="AA18" si="13">IFERROR(ROUND((V18*W18),2),"")</f>
        <v/>
      </c>
      <c r="AB18" s="201" t="s">
        <v>16286</v>
      </c>
    </row>
    <row r="19" spans="2:28" x14ac:dyDescent="0.35">
      <c r="B19" s="128"/>
      <c r="C19" s="159"/>
      <c r="D19" s="303" t="str">
        <f t="shared" ca="1" si="0"/>
        <v/>
      </c>
      <c r="E19" s="307" t="str">
        <f t="shared" si="1"/>
        <v/>
      </c>
      <c r="F19" s="311" t="str">
        <f t="shared" si="2"/>
        <v/>
      </c>
      <c r="G19" s="288" t="str">
        <f t="shared" si="3"/>
        <v/>
      </c>
      <c r="H19" s="154" t="str">
        <f t="shared" si="4"/>
        <v/>
      </c>
      <c r="I19" s="272" t="str">
        <f t="shared" si="5"/>
        <v/>
      </c>
      <c r="J19" s="284" t="str">
        <f t="shared" si="6"/>
        <v/>
      </c>
      <c r="K19" s="144"/>
      <c r="P19" s="279"/>
      <c r="Q19" s="192"/>
      <c r="R19" s="202"/>
      <c r="S19" s="203"/>
      <c r="T19" s="170"/>
      <c r="U19" s="204"/>
      <c r="V19" s="205"/>
      <c r="W19" s="206"/>
      <c r="X19" s="207"/>
      <c r="Y19" s="208"/>
      <c r="Z19" s="208"/>
      <c r="AA19" s="200"/>
      <c r="AB19" s="208"/>
    </row>
    <row r="20" spans="2:28" x14ac:dyDescent="0.35">
      <c r="B20" s="128"/>
      <c r="C20" s="159"/>
      <c r="D20" s="303" t="str">
        <f t="shared" ca="1" si="0"/>
        <v/>
      </c>
      <c r="E20" s="307" t="str">
        <f t="shared" si="1"/>
        <v/>
      </c>
      <c r="F20" s="311" t="str">
        <f t="shared" si="2"/>
        <v/>
      </c>
      <c r="G20" s="288" t="str">
        <f t="shared" si="3"/>
        <v/>
      </c>
      <c r="H20" s="154" t="str">
        <f t="shared" si="4"/>
        <v/>
      </c>
      <c r="I20" s="272" t="str">
        <f t="shared" si="5"/>
        <v/>
      </c>
      <c r="J20" s="284" t="str">
        <f t="shared" si="6"/>
        <v/>
      </c>
      <c r="K20" s="144"/>
      <c r="P20" s="279"/>
      <c r="Q20" s="283"/>
      <c r="R20" s="193"/>
      <c r="S20" s="286"/>
      <c r="T20" s="170"/>
      <c r="U20" s="195" t="s">
        <v>16285</v>
      </c>
      <c r="V20" s="205" t="str">
        <f>IFERROR(VLOOKUP(P20,$A$3:$J$53,8,FALSE),"")</f>
        <v/>
      </c>
      <c r="W20" s="206" t="str">
        <f>IFERROR(VLOOKUP(P20,$A$3:$J$53,7,FALSE),"")</f>
        <v/>
      </c>
      <c r="X20" s="207"/>
      <c r="Y20" s="208"/>
      <c r="Z20" s="208"/>
      <c r="AA20" s="200" t="str">
        <f t="shared" ref="AA20" si="14">IFERROR(ROUND((V20*W20),2),"")</f>
        <v/>
      </c>
      <c r="AB20" s="201" t="s">
        <v>16286</v>
      </c>
    </row>
    <row r="21" spans="2:28" x14ac:dyDescent="0.35">
      <c r="B21" s="128"/>
      <c r="C21" s="159"/>
      <c r="D21" s="303" t="str">
        <f t="shared" ca="1" si="0"/>
        <v/>
      </c>
      <c r="E21" s="307" t="str">
        <f t="shared" si="1"/>
        <v/>
      </c>
      <c r="F21" s="311" t="str">
        <f t="shared" si="2"/>
        <v/>
      </c>
      <c r="G21" s="288" t="str">
        <f t="shared" si="3"/>
        <v/>
      </c>
      <c r="H21" s="154" t="str">
        <f t="shared" si="4"/>
        <v/>
      </c>
      <c r="I21" s="272" t="str">
        <f t="shared" si="5"/>
        <v/>
      </c>
      <c r="J21" s="284" t="str">
        <f t="shared" si="6"/>
        <v/>
      </c>
      <c r="K21" s="144"/>
      <c r="P21" s="279"/>
      <c r="Q21" s="192"/>
      <c r="R21" s="202"/>
      <c r="S21" s="203"/>
      <c r="T21" s="170"/>
      <c r="U21" s="204"/>
      <c r="V21" s="205"/>
      <c r="W21" s="206"/>
      <c r="X21" s="207"/>
      <c r="Y21" s="208"/>
      <c r="Z21" s="208"/>
      <c r="AA21" s="200"/>
      <c r="AB21" s="208"/>
    </row>
    <row r="22" spans="2:28" x14ac:dyDescent="0.35">
      <c r="B22" s="128"/>
      <c r="C22" s="159"/>
      <c r="D22" s="303" t="str">
        <f t="shared" ca="1" si="0"/>
        <v/>
      </c>
      <c r="E22" s="307" t="str">
        <f t="shared" si="1"/>
        <v/>
      </c>
      <c r="F22" s="311" t="str">
        <f t="shared" si="2"/>
        <v/>
      </c>
      <c r="G22" s="288" t="str">
        <f t="shared" si="3"/>
        <v/>
      </c>
      <c r="H22" s="154" t="str">
        <f t="shared" si="4"/>
        <v/>
      </c>
      <c r="I22" s="272" t="str">
        <f t="shared" si="5"/>
        <v/>
      </c>
      <c r="J22" s="284" t="str">
        <f t="shared" si="6"/>
        <v/>
      </c>
      <c r="K22" s="144"/>
      <c r="P22" s="281"/>
      <c r="Q22" s="283"/>
      <c r="R22" s="193"/>
      <c r="S22" s="286"/>
      <c r="T22" s="170"/>
      <c r="U22" s="195" t="s">
        <v>16285</v>
      </c>
      <c r="V22" s="205" t="str">
        <f>IFERROR(VLOOKUP(P22,$A$3:$J$53,8,FALSE),"")</f>
        <v/>
      </c>
      <c r="W22" s="206" t="str">
        <f>IFERROR(VLOOKUP(P22,$A$3:$J$53,7,FALSE),"")</f>
        <v/>
      </c>
      <c r="X22" s="207"/>
      <c r="Y22" s="208"/>
      <c r="Z22" s="208"/>
      <c r="AA22" s="200" t="str">
        <f t="shared" ref="AA22" si="15">IFERROR(ROUND((V22*W22),2),"")</f>
        <v/>
      </c>
      <c r="AB22" s="201" t="s">
        <v>16286</v>
      </c>
    </row>
    <row r="23" spans="2:28" x14ac:dyDescent="0.35">
      <c r="B23" s="128"/>
      <c r="C23" s="159"/>
      <c r="D23" s="303" t="str">
        <f t="shared" ca="1" si="0"/>
        <v/>
      </c>
      <c r="E23" s="307" t="str">
        <f t="shared" si="1"/>
        <v/>
      </c>
      <c r="F23" s="311" t="str">
        <f t="shared" si="2"/>
        <v/>
      </c>
      <c r="G23" s="288" t="str">
        <f t="shared" si="3"/>
        <v/>
      </c>
      <c r="H23" s="154" t="str">
        <f t="shared" si="4"/>
        <v/>
      </c>
      <c r="I23" s="272" t="str">
        <f t="shared" si="5"/>
        <v/>
      </c>
      <c r="J23" s="284" t="str">
        <f t="shared" si="6"/>
        <v/>
      </c>
      <c r="K23" s="144"/>
      <c r="L23" s="149"/>
      <c r="M23" s="150"/>
      <c r="P23" s="279"/>
      <c r="Q23" s="192"/>
      <c r="R23" s="202"/>
      <c r="S23" s="203"/>
      <c r="T23" s="170"/>
      <c r="U23" s="204"/>
      <c r="V23" s="205"/>
      <c r="W23" s="206"/>
      <c r="X23" s="207"/>
      <c r="Y23" s="208"/>
      <c r="Z23" s="208"/>
      <c r="AA23" s="200"/>
      <c r="AB23" s="208"/>
    </row>
    <row r="24" spans="2:28" x14ac:dyDescent="0.35">
      <c r="B24" s="128"/>
      <c r="C24" s="159"/>
      <c r="D24" s="303" t="str">
        <f t="shared" ca="1" si="0"/>
        <v/>
      </c>
      <c r="E24" s="307" t="str">
        <f t="shared" si="1"/>
        <v/>
      </c>
      <c r="F24" s="311" t="str">
        <f t="shared" si="2"/>
        <v/>
      </c>
      <c r="G24" s="288" t="str">
        <f t="shared" si="3"/>
        <v/>
      </c>
      <c r="H24" s="154" t="str">
        <f t="shared" si="4"/>
        <v/>
      </c>
      <c r="I24" s="272" t="str">
        <f t="shared" si="5"/>
        <v/>
      </c>
      <c r="J24" s="284" t="str">
        <f t="shared" si="6"/>
        <v/>
      </c>
      <c r="K24" s="144"/>
      <c r="L24" s="149"/>
      <c r="M24" s="150"/>
      <c r="P24" s="281"/>
      <c r="Q24" s="283"/>
      <c r="R24" s="193"/>
      <c r="S24" s="286"/>
      <c r="T24" s="170"/>
      <c r="U24" s="195" t="s">
        <v>16285</v>
      </c>
      <c r="V24" s="205" t="str">
        <f>IFERROR(VLOOKUP(P24,$A$3:$J$53,8,FALSE),"")</f>
        <v/>
      </c>
      <c r="W24" s="206" t="str">
        <f>IFERROR(VLOOKUP(P24,$A$3:$J$53,7,FALSE),"")</f>
        <v/>
      </c>
      <c r="X24" s="207"/>
      <c r="Y24" s="208"/>
      <c r="Z24" s="208"/>
      <c r="AA24" s="200" t="str">
        <f t="shared" ref="AA24" si="16">IFERROR(ROUND((V24*W24),2),"")</f>
        <v/>
      </c>
      <c r="AB24" s="201" t="s">
        <v>16286</v>
      </c>
    </row>
    <row r="25" spans="2:28" x14ac:dyDescent="0.35">
      <c r="B25" s="128"/>
      <c r="C25" s="159"/>
      <c r="D25" s="303" t="str">
        <f t="shared" ca="1" si="0"/>
        <v/>
      </c>
      <c r="E25" s="307" t="str">
        <f t="shared" si="1"/>
        <v/>
      </c>
      <c r="F25" s="311" t="str">
        <f t="shared" si="2"/>
        <v/>
      </c>
      <c r="G25" s="288" t="str">
        <f t="shared" si="3"/>
        <v/>
      </c>
      <c r="H25" s="154" t="str">
        <f t="shared" si="4"/>
        <v/>
      </c>
      <c r="I25" s="272" t="str">
        <f t="shared" si="5"/>
        <v/>
      </c>
      <c r="J25" s="284" t="str">
        <f t="shared" si="6"/>
        <v/>
      </c>
      <c r="K25" s="144"/>
      <c r="L25" s="149"/>
      <c r="M25" s="150"/>
      <c r="P25" s="279"/>
      <c r="Q25" s="192"/>
      <c r="R25" s="202"/>
      <c r="S25" s="203"/>
      <c r="T25" s="170"/>
      <c r="U25" s="204"/>
      <c r="V25" s="205"/>
      <c r="W25" s="206"/>
      <c r="X25" s="207"/>
      <c r="Y25" s="208"/>
      <c r="Z25" s="208"/>
      <c r="AA25" s="200"/>
      <c r="AB25" s="208"/>
    </row>
    <row r="26" spans="2:28" x14ac:dyDescent="0.35">
      <c r="B26" s="128"/>
      <c r="C26" s="159"/>
      <c r="D26" s="303" t="str">
        <f t="shared" ca="1" si="0"/>
        <v/>
      </c>
      <c r="E26" s="307" t="str">
        <f t="shared" si="1"/>
        <v/>
      </c>
      <c r="F26" s="311" t="str">
        <f t="shared" si="2"/>
        <v/>
      </c>
      <c r="G26" s="288" t="str">
        <f t="shared" si="3"/>
        <v/>
      </c>
      <c r="H26" s="154" t="str">
        <f t="shared" si="4"/>
        <v/>
      </c>
      <c r="I26" s="272" t="str">
        <f t="shared" si="5"/>
        <v/>
      </c>
      <c r="J26" s="284" t="str">
        <f t="shared" si="6"/>
        <v/>
      </c>
      <c r="K26" s="144"/>
      <c r="L26" s="149"/>
      <c r="M26" s="150"/>
      <c r="P26" s="281"/>
      <c r="Q26" s="283"/>
      <c r="R26" s="193"/>
      <c r="S26" s="286"/>
      <c r="T26" s="170"/>
      <c r="U26" s="195" t="s">
        <v>16285</v>
      </c>
      <c r="V26" s="205" t="str">
        <f>IFERROR(VLOOKUP(P26,$A$3:$J$53,8,FALSE),"")</f>
        <v/>
      </c>
      <c r="W26" s="197" t="str">
        <f>IFERROR(VLOOKUP(P26,$A$3:$J$53,7,FALSE),"")</f>
        <v/>
      </c>
      <c r="X26" s="198"/>
      <c r="Y26" s="199"/>
      <c r="Z26" s="199"/>
      <c r="AA26" s="200" t="str">
        <f t="shared" ref="AA26" si="17">IFERROR(ROUND((V26*W26),2),"")</f>
        <v/>
      </c>
      <c r="AB26" s="201" t="s">
        <v>16286</v>
      </c>
    </row>
    <row r="27" spans="2:28" x14ac:dyDescent="0.35">
      <c r="B27" s="128"/>
      <c r="C27" s="159"/>
      <c r="D27" s="303" t="str">
        <f t="shared" ca="1" si="0"/>
        <v/>
      </c>
      <c r="E27" s="307" t="str">
        <f t="shared" si="1"/>
        <v/>
      </c>
      <c r="F27" s="311" t="str">
        <f t="shared" si="2"/>
        <v/>
      </c>
      <c r="G27" s="288" t="str">
        <f t="shared" si="3"/>
        <v/>
      </c>
      <c r="H27" s="154" t="str">
        <f t="shared" si="4"/>
        <v/>
      </c>
      <c r="I27" s="272" t="str">
        <f t="shared" si="5"/>
        <v/>
      </c>
      <c r="J27" s="284" t="str">
        <f t="shared" si="6"/>
        <v/>
      </c>
      <c r="K27" s="144"/>
      <c r="L27" s="149"/>
      <c r="M27" s="150"/>
      <c r="P27" s="279"/>
      <c r="Q27" s="192"/>
      <c r="R27" s="202"/>
      <c r="S27" s="203"/>
      <c r="T27" s="170"/>
      <c r="U27" s="204"/>
      <c r="V27" s="205"/>
      <c r="W27" s="206"/>
      <c r="X27" s="207"/>
      <c r="Y27" s="208"/>
      <c r="Z27" s="208"/>
      <c r="AA27" s="200"/>
      <c r="AB27" s="208"/>
    </row>
    <row r="28" spans="2:28" x14ac:dyDescent="0.35">
      <c r="B28" s="128"/>
      <c r="C28" s="159"/>
      <c r="D28" s="303" t="str">
        <f t="shared" ca="1" si="0"/>
        <v/>
      </c>
      <c r="E28" s="307" t="str">
        <f t="shared" si="1"/>
        <v/>
      </c>
      <c r="F28" s="311" t="str">
        <f t="shared" si="2"/>
        <v/>
      </c>
      <c r="G28" s="288" t="str">
        <f t="shared" si="3"/>
        <v/>
      </c>
      <c r="H28" s="154" t="str">
        <f t="shared" si="4"/>
        <v/>
      </c>
      <c r="I28" s="272" t="str">
        <f t="shared" si="5"/>
        <v/>
      </c>
      <c r="J28" s="284" t="str">
        <f t="shared" si="6"/>
        <v/>
      </c>
      <c r="K28" s="144"/>
      <c r="L28" s="149"/>
      <c r="M28" s="150"/>
      <c r="P28" s="281"/>
      <c r="Q28" s="283"/>
      <c r="R28" s="193"/>
      <c r="S28" s="286"/>
      <c r="T28" s="170"/>
      <c r="U28" s="195" t="s">
        <v>16285</v>
      </c>
      <c r="V28" s="205" t="str">
        <f>IFERROR(VLOOKUP(P28,$A$3:$J$53,8,FALSE),"")</f>
        <v/>
      </c>
      <c r="W28" s="206" t="str">
        <f>IFERROR(VLOOKUP(P28,$A$3:$J$53,7,FALSE),"")</f>
        <v/>
      </c>
      <c r="X28" s="207"/>
      <c r="Y28" s="208"/>
      <c r="Z28" s="208"/>
      <c r="AA28" s="200" t="str">
        <f t="shared" ref="AA28" si="18">IFERROR(ROUND((V28*W28),2),"")</f>
        <v/>
      </c>
      <c r="AB28" s="201" t="s">
        <v>16286</v>
      </c>
    </row>
    <row r="29" spans="2:28" x14ac:dyDescent="0.35">
      <c r="B29" s="128"/>
      <c r="C29" s="159"/>
      <c r="D29" s="303" t="str">
        <f t="shared" ca="1" si="0"/>
        <v/>
      </c>
      <c r="E29" s="307" t="str">
        <f t="shared" si="1"/>
        <v/>
      </c>
      <c r="F29" s="311" t="str">
        <f t="shared" si="2"/>
        <v/>
      </c>
      <c r="G29" s="288" t="str">
        <f t="shared" si="3"/>
        <v/>
      </c>
      <c r="H29" s="154" t="str">
        <f t="shared" si="4"/>
        <v/>
      </c>
      <c r="I29" s="272" t="str">
        <f t="shared" si="5"/>
        <v/>
      </c>
      <c r="J29" s="284" t="str">
        <f t="shared" si="6"/>
        <v/>
      </c>
      <c r="K29" s="144"/>
      <c r="L29" s="149"/>
      <c r="M29" s="150"/>
      <c r="P29" s="279"/>
      <c r="Q29" s="192"/>
      <c r="R29" s="202"/>
      <c r="S29" s="203"/>
      <c r="T29" s="170"/>
      <c r="U29" s="204"/>
      <c r="V29" s="205"/>
      <c r="W29" s="206"/>
      <c r="X29" s="207"/>
      <c r="Y29" s="208"/>
      <c r="Z29" s="208"/>
      <c r="AA29" s="200"/>
      <c r="AB29" s="208"/>
    </row>
    <row r="30" spans="2:28" x14ac:dyDescent="0.35">
      <c r="B30" s="128"/>
      <c r="C30" s="159"/>
      <c r="D30" s="303" t="str">
        <f t="shared" ca="1" si="0"/>
        <v/>
      </c>
      <c r="E30" s="307" t="str">
        <f t="shared" si="1"/>
        <v/>
      </c>
      <c r="F30" s="311" t="str">
        <f t="shared" si="2"/>
        <v/>
      </c>
      <c r="G30" s="288" t="str">
        <f t="shared" si="3"/>
        <v/>
      </c>
      <c r="H30" s="154" t="str">
        <f t="shared" si="4"/>
        <v/>
      </c>
      <c r="I30" s="272" t="str">
        <f t="shared" si="5"/>
        <v/>
      </c>
      <c r="J30" s="284" t="str">
        <f t="shared" si="6"/>
        <v/>
      </c>
      <c r="K30" s="144"/>
      <c r="L30" s="149"/>
      <c r="M30" s="150"/>
      <c r="P30" s="281"/>
      <c r="Q30" s="283"/>
      <c r="R30" s="193"/>
      <c r="S30" s="286"/>
      <c r="T30" s="170"/>
      <c r="U30" s="195" t="s">
        <v>16285</v>
      </c>
      <c r="V30" s="205" t="str">
        <f>IFERROR(VLOOKUP(P30,$A$3:$J$53,8,FALSE),"")</f>
        <v/>
      </c>
      <c r="W30" s="206" t="str">
        <f>IFERROR(VLOOKUP(P30,$A$3:$J$53,7,FALSE),"")</f>
        <v/>
      </c>
      <c r="X30" s="207"/>
      <c r="Y30" s="208"/>
      <c r="Z30" s="208"/>
      <c r="AA30" s="200" t="str">
        <f t="shared" ref="AA30" si="19">IFERROR(ROUND((V30*W30),2),"")</f>
        <v/>
      </c>
      <c r="AB30" s="201" t="s">
        <v>16286</v>
      </c>
    </row>
    <row r="31" spans="2:28" x14ac:dyDescent="0.35">
      <c r="B31" s="128"/>
      <c r="C31" s="159"/>
      <c r="D31" s="303" t="str">
        <f t="shared" ca="1" si="0"/>
        <v/>
      </c>
      <c r="E31" s="307" t="str">
        <f t="shared" si="1"/>
        <v/>
      </c>
      <c r="F31" s="311" t="str">
        <f t="shared" si="2"/>
        <v/>
      </c>
      <c r="G31" s="288" t="str">
        <f t="shared" si="3"/>
        <v/>
      </c>
      <c r="H31" s="154" t="str">
        <f t="shared" si="4"/>
        <v/>
      </c>
      <c r="I31" s="272" t="str">
        <f t="shared" si="5"/>
        <v/>
      </c>
      <c r="J31" s="284" t="str">
        <f t="shared" si="6"/>
        <v/>
      </c>
      <c r="K31" s="144"/>
      <c r="L31" s="149"/>
      <c r="M31" s="150"/>
      <c r="P31" s="279"/>
      <c r="Q31" s="192"/>
      <c r="R31" s="202"/>
      <c r="S31" s="203"/>
      <c r="T31" s="170"/>
      <c r="U31" s="204"/>
      <c r="V31" s="205"/>
      <c r="W31" s="206"/>
      <c r="X31" s="207"/>
      <c r="Y31" s="208"/>
      <c r="Z31" s="208"/>
      <c r="AA31" s="200"/>
      <c r="AB31" s="208"/>
    </row>
    <row r="32" spans="2:28" x14ac:dyDescent="0.35">
      <c r="B32" s="128"/>
      <c r="C32" s="159"/>
      <c r="D32" s="303" t="str">
        <f t="shared" ca="1" si="0"/>
        <v/>
      </c>
      <c r="E32" s="307" t="str">
        <f t="shared" si="1"/>
        <v/>
      </c>
      <c r="F32" s="311" t="str">
        <f t="shared" si="2"/>
        <v/>
      </c>
      <c r="G32" s="288" t="str">
        <f t="shared" si="3"/>
        <v/>
      </c>
      <c r="H32" s="154" t="str">
        <f t="shared" si="4"/>
        <v/>
      </c>
      <c r="I32" s="272" t="str">
        <f t="shared" si="5"/>
        <v/>
      </c>
      <c r="J32" s="284" t="str">
        <f t="shared" si="6"/>
        <v/>
      </c>
      <c r="K32" s="144"/>
      <c r="L32" s="149"/>
      <c r="M32" s="150"/>
      <c r="P32" s="281"/>
      <c r="Q32" s="283"/>
      <c r="R32" s="193"/>
      <c r="S32" s="286"/>
      <c r="T32" s="170"/>
      <c r="U32" s="195" t="s">
        <v>16285</v>
      </c>
      <c r="V32" s="205" t="str">
        <f>IFERROR(VLOOKUP(P32,$A$3:$J$53,8,FALSE),"")</f>
        <v/>
      </c>
      <c r="W32" s="206" t="str">
        <f>IFERROR(VLOOKUP(P32,$A$3:$J$53,7,FALSE),"")</f>
        <v/>
      </c>
      <c r="X32" s="207"/>
      <c r="Y32" s="208"/>
      <c r="Z32" s="208"/>
      <c r="AA32" s="200" t="str">
        <f t="shared" ref="AA32" si="20">IFERROR(ROUND((V32*W32),2),"")</f>
        <v/>
      </c>
      <c r="AB32" s="201" t="s">
        <v>16286</v>
      </c>
    </row>
    <row r="33" spans="2:28" x14ac:dyDescent="0.35">
      <c r="B33" s="128"/>
      <c r="C33" s="159"/>
      <c r="D33" s="303" t="str">
        <f t="shared" ca="1" si="0"/>
        <v/>
      </c>
      <c r="E33" s="307" t="str">
        <f t="shared" si="1"/>
        <v/>
      </c>
      <c r="F33" s="311" t="str">
        <f t="shared" si="2"/>
        <v/>
      </c>
      <c r="G33" s="288" t="str">
        <f t="shared" si="3"/>
        <v/>
      </c>
      <c r="H33" s="154" t="str">
        <f t="shared" si="4"/>
        <v/>
      </c>
      <c r="I33" s="272" t="str">
        <f t="shared" si="5"/>
        <v/>
      </c>
      <c r="J33" s="284" t="str">
        <f t="shared" si="6"/>
        <v/>
      </c>
      <c r="K33" s="144"/>
      <c r="L33" s="149"/>
      <c r="M33" s="150"/>
      <c r="P33" s="279"/>
      <c r="Q33" s="192"/>
      <c r="R33" s="202"/>
      <c r="S33" s="203"/>
      <c r="T33" s="170"/>
      <c r="U33" s="204"/>
      <c r="V33" s="205"/>
      <c r="W33" s="206"/>
      <c r="X33" s="207"/>
      <c r="Y33" s="208"/>
      <c r="Z33" s="208"/>
      <c r="AA33" s="200"/>
      <c r="AB33" s="208"/>
    </row>
    <row r="34" spans="2:28" x14ac:dyDescent="0.35">
      <c r="B34" s="128"/>
      <c r="C34" s="159"/>
      <c r="D34" s="303" t="str">
        <f t="shared" ca="1" si="0"/>
        <v/>
      </c>
      <c r="E34" s="307" t="str">
        <f t="shared" si="1"/>
        <v/>
      </c>
      <c r="F34" s="311" t="str">
        <f t="shared" si="2"/>
        <v/>
      </c>
      <c r="G34" s="288" t="str">
        <f t="shared" si="3"/>
        <v/>
      </c>
      <c r="H34" s="154" t="str">
        <f t="shared" si="4"/>
        <v/>
      </c>
      <c r="I34" s="272" t="str">
        <f t="shared" si="5"/>
        <v/>
      </c>
      <c r="J34" s="284" t="str">
        <f t="shared" si="6"/>
        <v/>
      </c>
      <c r="K34" s="144"/>
      <c r="L34" s="149"/>
      <c r="M34" s="150"/>
      <c r="P34" s="281"/>
      <c r="Q34" s="283"/>
      <c r="R34" s="193"/>
      <c r="S34" s="286"/>
      <c r="T34" s="170"/>
      <c r="U34" s="195" t="s">
        <v>16285</v>
      </c>
      <c r="V34" s="205" t="str">
        <f>IFERROR(VLOOKUP(P34,$A$3:$J$53,8,FALSE),"")</f>
        <v/>
      </c>
      <c r="W34" s="206" t="str">
        <f>IFERROR(VLOOKUP(P34,$A$3:$J$53,7,FALSE),"")</f>
        <v/>
      </c>
      <c r="X34" s="207"/>
      <c r="Y34" s="208"/>
      <c r="Z34" s="208"/>
      <c r="AA34" s="200" t="str">
        <f t="shared" ref="AA34" si="21">IFERROR(ROUND((V34*W34),2),"")</f>
        <v/>
      </c>
      <c r="AB34" s="201" t="s">
        <v>16286</v>
      </c>
    </row>
    <row r="35" spans="2:28" x14ac:dyDescent="0.35">
      <c r="B35" s="128"/>
      <c r="C35" s="159"/>
      <c r="D35" s="303" t="str">
        <f t="shared" ca="1" si="0"/>
        <v/>
      </c>
      <c r="E35" s="307" t="str">
        <f t="shared" si="1"/>
        <v/>
      </c>
      <c r="F35" s="311" t="str">
        <f t="shared" si="2"/>
        <v/>
      </c>
      <c r="G35" s="288" t="str">
        <f t="shared" si="3"/>
        <v/>
      </c>
      <c r="H35" s="154" t="str">
        <f t="shared" si="4"/>
        <v/>
      </c>
      <c r="I35" s="272" t="str">
        <f t="shared" si="5"/>
        <v/>
      </c>
      <c r="J35" s="284" t="str">
        <f t="shared" si="6"/>
        <v/>
      </c>
      <c r="K35" s="144"/>
      <c r="L35" s="149"/>
      <c r="M35" s="150"/>
      <c r="P35" s="279"/>
      <c r="Q35" s="192"/>
      <c r="R35" s="202"/>
      <c r="S35" s="203"/>
      <c r="T35" s="170"/>
      <c r="U35" s="204"/>
      <c r="V35" s="205"/>
      <c r="W35" s="206"/>
      <c r="X35" s="207"/>
      <c r="Y35" s="208"/>
      <c r="Z35" s="208"/>
      <c r="AA35" s="200"/>
      <c r="AB35" s="208"/>
    </row>
    <row r="36" spans="2:28" x14ac:dyDescent="0.35">
      <c r="B36" s="128"/>
      <c r="C36" s="159"/>
      <c r="D36" s="303" t="str">
        <f t="shared" ca="1" si="0"/>
        <v/>
      </c>
      <c r="E36" s="307" t="str">
        <f t="shared" si="1"/>
        <v/>
      </c>
      <c r="F36" s="311" t="str">
        <f t="shared" si="2"/>
        <v/>
      </c>
      <c r="G36" s="288" t="str">
        <f t="shared" si="3"/>
        <v/>
      </c>
      <c r="H36" s="154" t="str">
        <f t="shared" si="4"/>
        <v/>
      </c>
      <c r="I36" s="272" t="str">
        <f t="shared" si="5"/>
        <v/>
      </c>
      <c r="J36" s="284" t="str">
        <f t="shared" si="6"/>
        <v/>
      </c>
      <c r="K36" s="144"/>
      <c r="L36" s="149"/>
      <c r="M36" s="150"/>
      <c r="P36" s="281"/>
      <c r="Q36" s="283"/>
      <c r="R36" s="193"/>
      <c r="S36" s="286"/>
      <c r="T36" s="170"/>
      <c r="U36" s="195" t="s">
        <v>16285</v>
      </c>
      <c r="V36" s="205" t="str">
        <f>IFERROR(VLOOKUP(P36,$A$3:$J$53,8,FALSE),"")</f>
        <v/>
      </c>
      <c r="W36" s="206" t="str">
        <f>IFERROR(VLOOKUP(P36,$A$3:$J$53,7,FALSE),"")</f>
        <v/>
      </c>
      <c r="X36" s="207"/>
      <c r="Y36" s="208"/>
      <c r="Z36" s="208"/>
      <c r="AA36" s="200" t="str">
        <f t="shared" ref="AA36" si="22">IFERROR(ROUND((V36*W36),2),"")</f>
        <v/>
      </c>
      <c r="AB36" s="201" t="s">
        <v>16286</v>
      </c>
    </row>
    <row r="37" spans="2:28" x14ac:dyDescent="0.35">
      <c r="B37" s="128"/>
      <c r="C37" s="159"/>
      <c r="D37" s="303" t="str">
        <f t="shared" ca="1" si="0"/>
        <v/>
      </c>
      <c r="E37" s="307" t="str">
        <f t="shared" si="1"/>
        <v/>
      </c>
      <c r="F37" s="311" t="str">
        <f t="shared" si="2"/>
        <v/>
      </c>
      <c r="G37" s="288" t="str">
        <f t="shared" si="3"/>
        <v/>
      </c>
      <c r="H37" s="154" t="str">
        <f t="shared" si="4"/>
        <v/>
      </c>
      <c r="I37" s="272" t="str">
        <f t="shared" si="5"/>
        <v/>
      </c>
      <c r="J37" s="284" t="str">
        <f t="shared" si="6"/>
        <v/>
      </c>
      <c r="K37" s="144"/>
      <c r="L37" s="149"/>
      <c r="M37" s="150"/>
      <c r="P37" s="279"/>
      <c r="Q37" s="192"/>
      <c r="R37" s="202"/>
      <c r="S37" s="203"/>
      <c r="T37" s="170"/>
      <c r="U37" s="204"/>
      <c r="V37" s="205"/>
      <c r="W37" s="206"/>
      <c r="X37" s="207"/>
      <c r="Y37" s="208"/>
      <c r="Z37" s="208"/>
      <c r="AA37" s="200"/>
      <c r="AB37" s="208"/>
    </row>
    <row r="38" spans="2:28" x14ac:dyDescent="0.35">
      <c r="B38" s="128"/>
      <c r="C38" s="159"/>
      <c r="D38" s="303" t="str">
        <f t="shared" ca="1" si="0"/>
        <v/>
      </c>
      <c r="E38" s="307" t="str">
        <f t="shared" si="1"/>
        <v/>
      </c>
      <c r="F38" s="311" t="str">
        <f t="shared" si="2"/>
        <v/>
      </c>
      <c r="G38" s="288" t="str">
        <f t="shared" si="3"/>
        <v/>
      </c>
      <c r="H38" s="154" t="str">
        <f t="shared" si="4"/>
        <v/>
      </c>
      <c r="I38" s="272" t="str">
        <f t="shared" si="5"/>
        <v/>
      </c>
      <c r="J38" s="284" t="str">
        <f t="shared" si="6"/>
        <v/>
      </c>
      <c r="K38" s="144"/>
      <c r="L38" s="149"/>
      <c r="M38" s="150"/>
      <c r="P38" s="281"/>
      <c r="Q38" s="283"/>
      <c r="R38" s="193"/>
      <c r="S38" s="286"/>
      <c r="T38" s="170"/>
      <c r="U38" s="195" t="s">
        <v>16285</v>
      </c>
      <c r="V38" s="205" t="str">
        <f>IFERROR(VLOOKUP(P38,$A$3:$J$53,8,FALSE),"")</f>
        <v/>
      </c>
      <c r="W38" s="206" t="str">
        <f>IFERROR(VLOOKUP(P38,$A$3:$J$53,7,FALSE),"")</f>
        <v/>
      </c>
      <c r="X38" s="207"/>
      <c r="Y38" s="208"/>
      <c r="Z38" s="208"/>
      <c r="AA38" s="200" t="str">
        <f t="shared" ref="AA38" si="23">IFERROR(ROUND((V38*W38),2),"")</f>
        <v/>
      </c>
      <c r="AB38" s="201" t="s">
        <v>16286</v>
      </c>
    </row>
    <row r="39" spans="2:28" x14ac:dyDescent="0.35">
      <c r="B39" s="128"/>
      <c r="C39" s="159"/>
      <c r="D39" s="303" t="str">
        <f t="shared" ca="1" si="0"/>
        <v/>
      </c>
      <c r="E39" s="307" t="str">
        <f t="shared" si="1"/>
        <v/>
      </c>
      <c r="F39" s="311" t="str">
        <f t="shared" si="2"/>
        <v/>
      </c>
      <c r="G39" s="288" t="str">
        <f t="shared" si="3"/>
        <v/>
      </c>
      <c r="H39" s="154" t="str">
        <f t="shared" si="4"/>
        <v/>
      </c>
      <c r="I39" s="272" t="str">
        <f t="shared" si="5"/>
        <v/>
      </c>
      <c r="J39" s="284" t="str">
        <f t="shared" si="6"/>
        <v/>
      </c>
      <c r="K39" s="144"/>
      <c r="L39" s="149"/>
      <c r="M39" s="150"/>
      <c r="P39" s="279"/>
      <c r="Q39" s="192"/>
      <c r="R39" s="202"/>
      <c r="S39" s="203"/>
      <c r="T39" s="170"/>
      <c r="U39" s="204"/>
      <c r="V39" s="205"/>
      <c r="W39" s="206"/>
      <c r="X39" s="207"/>
      <c r="Y39" s="208"/>
      <c r="Z39" s="208"/>
      <c r="AA39" s="200"/>
      <c r="AB39" s="208"/>
    </row>
    <row r="40" spans="2:28" x14ac:dyDescent="0.35">
      <c r="B40" s="128"/>
      <c r="C40" s="159"/>
      <c r="D40" s="303" t="str">
        <f t="shared" ca="1" si="0"/>
        <v/>
      </c>
      <c r="E40" s="307" t="str">
        <f t="shared" si="1"/>
        <v/>
      </c>
      <c r="F40" s="311" t="str">
        <f t="shared" si="2"/>
        <v/>
      </c>
      <c r="G40" s="288" t="str">
        <f t="shared" si="3"/>
        <v/>
      </c>
      <c r="H40" s="154" t="str">
        <f t="shared" si="4"/>
        <v/>
      </c>
      <c r="I40" s="272" t="str">
        <f t="shared" si="5"/>
        <v/>
      </c>
      <c r="J40" s="284" t="str">
        <f t="shared" si="6"/>
        <v/>
      </c>
      <c r="K40" s="144"/>
      <c r="L40" s="149"/>
      <c r="M40" s="150"/>
      <c r="P40" s="281"/>
      <c r="Q40" s="283"/>
      <c r="R40" s="193"/>
      <c r="S40" s="286"/>
      <c r="T40" s="170"/>
      <c r="U40" s="195" t="s">
        <v>16285</v>
      </c>
      <c r="V40" s="205" t="str">
        <f>IFERROR(VLOOKUP(P40,$A$3:$J$53,8,FALSE),"")</f>
        <v/>
      </c>
      <c r="W40" s="206" t="str">
        <f>IFERROR(VLOOKUP(P40,$A$3:$J$53,7,FALSE),"")</f>
        <v/>
      </c>
      <c r="X40" s="207"/>
      <c r="Y40" s="208"/>
      <c r="Z40" s="208"/>
      <c r="AA40" s="200" t="str">
        <f t="shared" ref="AA40" si="24">IFERROR(ROUND((V40*W40),2),"")</f>
        <v/>
      </c>
      <c r="AB40" s="201" t="s">
        <v>16286</v>
      </c>
    </row>
    <row r="41" spans="2:28" x14ac:dyDescent="0.35">
      <c r="B41" s="128"/>
      <c r="C41" s="159"/>
      <c r="D41" s="303" t="str">
        <f t="shared" ca="1" si="0"/>
        <v/>
      </c>
      <c r="E41" s="307" t="str">
        <f t="shared" si="1"/>
        <v/>
      </c>
      <c r="F41" s="311" t="str">
        <f t="shared" si="2"/>
        <v/>
      </c>
      <c r="G41" s="288" t="str">
        <f t="shared" si="3"/>
        <v/>
      </c>
      <c r="H41" s="154" t="str">
        <f t="shared" si="4"/>
        <v/>
      </c>
      <c r="I41" s="272" t="str">
        <f t="shared" si="5"/>
        <v/>
      </c>
      <c r="J41" s="284" t="str">
        <f t="shared" si="6"/>
        <v/>
      </c>
      <c r="K41" s="144"/>
      <c r="L41" s="149"/>
      <c r="M41" s="150"/>
      <c r="P41" s="279"/>
      <c r="Q41" s="192"/>
      <c r="R41" s="202"/>
      <c r="S41" s="203"/>
      <c r="T41" s="170"/>
      <c r="U41" s="204"/>
      <c r="V41" s="205"/>
      <c r="W41" s="206"/>
      <c r="X41" s="207"/>
      <c r="Y41" s="208"/>
      <c r="Z41" s="208"/>
      <c r="AA41" s="200"/>
      <c r="AB41" s="208"/>
    </row>
    <row r="42" spans="2:28" x14ac:dyDescent="0.35">
      <c r="B42" s="128"/>
      <c r="C42" s="159"/>
      <c r="D42" s="303" t="str">
        <f t="shared" ca="1" si="0"/>
        <v/>
      </c>
      <c r="E42" s="307" t="str">
        <f t="shared" si="1"/>
        <v/>
      </c>
      <c r="F42" s="311" t="str">
        <f t="shared" si="2"/>
        <v/>
      </c>
      <c r="G42" s="288" t="str">
        <f t="shared" si="3"/>
        <v/>
      </c>
      <c r="H42" s="154" t="str">
        <f t="shared" si="4"/>
        <v/>
      </c>
      <c r="I42" s="272" t="str">
        <f t="shared" si="5"/>
        <v/>
      </c>
      <c r="J42" s="284" t="str">
        <f t="shared" si="6"/>
        <v/>
      </c>
      <c r="K42" s="144"/>
      <c r="L42" s="149"/>
      <c r="M42" s="150"/>
      <c r="P42" s="281"/>
      <c r="Q42" s="283"/>
      <c r="R42" s="193"/>
      <c r="S42" s="286"/>
      <c r="T42" s="170"/>
      <c r="U42" s="195" t="s">
        <v>16285</v>
      </c>
      <c r="V42" s="205" t="str">
        <f>IFERROR(VLOOKUP(P42,$A$3:$J$53,8,FALSE),"")</f>
        <v/>
      </c>
      <c r="W42" s="206" t="str">
        <f>IFERROR(VLOOKUP(P42,$A$3:$J$53,7,FALSE),"")</f>
        <v/>
      </c>
      <c r="X42" s="207"/>
      <c r="Y42" s="208"/>
      <c r="Z42" s="208"/>
      <c r="AA42" s="200" t="str">
        <f t="shared" ref="AA42" si="25">IFERROR(ROUND((V42*W42),2),"")</f>
        <v/>
      </c>
      <c r="AB42" s="201" t="s">
        <v>16286</v>
      </c>
    </row>
    <row r="43" spans="2:28" x14ac:dyDescent="0.35">
      <c r="B43" s="128"/>
      <c r="C43" s="159"/>
      <c r="D43" s="303" t="str">
        <f t="shared" ca="1" si="0"/>
        <v/>
      </c>
      <c r="E43" s="307" t="str">
        <f t="shared" si="1"/>
        <v/>
      </c>
      <c r="F43" s="311" t="str">
        <f t="shared" si="2"/>
        <v/>
      </c>
      <c r="G43" s="288" t="str">
        <f t="shared" si="3"/>
        <v/>
      </c>
      <c r="H43" s="154" t="str">
        <f t="shared" si="4"/>
        <v/>
      </c>
      <c r="I43" s="272" t="str">
        <f t="shared" si="5"/>
        <v/>
      </c>
      <c r="J43" s="284" t="str">
        <f t="shared" si="6"/>
        <v/>
      </c>
      <c r="K43" s="144"/>
      <c r="L43" s="149"/>
      <c r="M43" s="150"/>
      <c r="P43" s="279"/>
      <c r="Q43" s="192"/>
      <c r="R43" s="202"/>
      <c r="S43" s="203"/>
      <c r="T43" s="170"/>
      <c r="U43" s="204"/>
      <c r="V43" s="205"/>
      <c r="W43" s="206"/>
      <c r="X43" s="207"/>
      <c r="Y43" s="208"/>
      <c r="Z43" s="208"/>
      <c r="AA43" s="200"/>
      <c r="AB43" s="208"/>
    </row>
    <row r="44" spans="2:28" x14ac:dyDescent="0.35">
      <c r="B44" s="128"/>
      <c r="C44" s="159"/>
      <c r="D44" s="303" t="str">
        <f t="shared" ca="1" si="0"/>
        <v/>
      </c>
      <c r="E44" s="307" t="str">
        <f t="shared" si="1"/>
        <v/>
      </c>
      <c r="F44" s="311" t="str">
        <f t="shared" si="2"/>
        <v/>
      </c>
      <c r="G44" s="288" t="str">
        <f t="shared" si="3"/>
        <v/>
      </c>
      <c r="H44" s="154" t="str">
        <f t="shared" si="4"/>
        <v/>
      </c>
      <c r="I44" s="272" t="str">
        <f t="shared" si="5"/>
        <v/>
      </c>
      <c r="J44" s="284" t="str">
        <f t="shared" si="6"/>
        <v/>
      </c>
      <c r="K44" s="144"/>
      <c r="L44" s="149"/>
      <c r="M44" s="150"/>
      <c r="P44" s="281"/>
      <c r="Q44" s="283"/>
      <c r="R44" s="193"/>
      <c r="S44" s="286"/>
      <c r="T44" s="170"/>
      <c r="U44" s="195" t="s">
        <v>16285</v>
      </c>
      <c r="V44" s="205" t="str">
        <f>IFERROR(VLOOKUP(P44,$A$3:$J$53,8,FALSE),"")</f>
        <v/>
      </c>
      <c r="W44" s="206" t="str">
        <f>IFERROR(VLOOKUP(P44,$A$3:$J$53,7,FALSE),"")</f>
        <v/>
      </c>
      <c r="X44" s="207"/>
      <c r="Y44" s="208"/>
      <c r="Z44" s="208"/>
      <c r="AA44" s="200" t="str">
        <f t="shared" ref="AA44" si="26">IFERROR(ROUND((V44*W44),2),"")</f>
        <v/>
      </c>
      <c r="AB44" s="201" t="s">
        <v>16286</v>
      </c>
    </row>
    <row r="45" spans="2:28" x14ac:dyDescent="0.35">
      <c r="B45" s="128"/>
      <c r="C45" s="159"/>
      <c r="D45" s="303" t="str">
        <f t="shared" ca="1" si="0"/>
        <v/>
      </c>
      <c r="E45" s="307" t="str">
        <f t="shared" si="1"/>
        <v/>
      </c>
      <c r="F45" s="311" t="str">
        <f t="shared" si="2"/>
        <v/>
      </c>
      <c r="G45" s="288" t="str">
        <f t="shared" si="3"/>
        <v/>
      </c>
      <c r="H45" s="154" t="str">
        <f t="shared" si="4"/>
        <v/>
      </c>
      <c r="I45" s="272" t="str">
        <f t="shared" si="5"/>
        <v/>
      </c>
      <c r="J45" s="284" t="str">
        <f t="shared" si="6"/>
        <v/>
      </c>
      <c r="K45" s="144"/>
      <c r="L45" s="149"/>
      <c r="M45" s="150"/>
      <c r="P45" s="279"/>
      <c r="Q45" s="192"/>
      <c r="R45" s="202"/>
      <c r="S45" s="203"/>
      <c r="T45" s="170"/>
      <c r="U45" s="204"/>
      <c r="V45" s="205"/>
      <c r="W45" s="206"/>
      <c r="X45" s="207"/>
      <c r="Y45" s="208"/>
      <c r="Z45" s="208"/>
      <c r="AA45" s="200"/>
      <c r="AB45" s="208"/>
    </row>
    <row r="46" spans="2:28" x14ac:dyDescent="0.35">
      <c r="B46" s="128"/>
      <c r="C46" s="159"/>
      <c r="D46" s="303" t="str">
        <f t="shared" ca="1" si="0"/>
        <v/>
      </c>
      <c r="E46" s="307" t="str">
        <f t="shared" si="1"/>
        <v/>
      </c>
      <c r="F46" s="311" t="str">
        <f t="shared" si="2"/>
        <v/>
      </c>
      <c r="G46" s="288" t="str">
        <f t="shared" si="3"/>
        <v/>
      </c>
      <c r="H46" s="154" t="str">
        <f t="shared" si="4"/>
        <v/>
      </c>
      <c r="I46" s="272" t="str">
        <f t="shared" si="5"/>
        <v/>
      </c>
      <c r="J46" s="284" t="str">
        <f t="shared" si="6"/>
        <v/>
      </c>
      <c r="K46" s="144"/>
      <c r="L46" s="149"/>
      <c r="M46" s="150"/>
      <c r="P46" s="281"/>
      <c r="Q46" s="283"/>
      <c r="R46" s="193"/>
      <c r="S46" s="286"/>
      <c r="T46" s="170"/>
      <c r="U46" s="195" t="s">
        <v>16285</v>
      </c>
      <c r="V46" s="205" t="str">
        <f>IFERROR(VLOOKUP(P46,$A$3:$J$53,8,FALSE),"")</f>
        <v/>
      </c>
      <c r="W46" s="206" t="str">
        <f>IFERROR(VLOOKUP(P46,$A$3:$J$53,7,FALSE),"")</f>
        <v/>
      </c>
      <c r="X46" s="207"/>
      <c r="Y46" s="208"/>
      <c r="Z46" s="208"/>
      <c r="AA46" s="200" t="str">
        <f t="shared" ref="AA46" si="27">IFERROR(ROUND((V46*W46),2),"")</f>
        <v/>
      </c>
      <c r="AB46" s="201" t="s">
        <v>16286</v>
      </c>
    </row>
    <row r="47" spans="2:28" x14ac:dyDescent="0.35">
      <c r="B47" s="128"/>
      <c r="C47" s="159"/>
      <c r="D47" s="303" t="str">
        <f t="shared" ca="1" si="0"/>
        <v/>
      </c>
      <c r="E47" s="307" t="str">
        <f t="shared" si="1"/>
        <v/>
      </c>
      <c r="F47" s="311" t="str">
        <f t="shared" si="2"/>
        <v/>
      </c>
      <c r="G47" s="288" t="str">
        <f t="shared" si="3"/>
        <v/>
      </c>
      <c r="H47" s="154" t="str">
        <f t="shared" si="4"/>
        <v/>
      </c>
      <c r="I47" s="272" t="str">
        <f t="shared" si="5"/>
        <v/>
      </c>
      <c r="J47" s="284" t="str">
        <f t="shared" si="6"/>
        <v/>
      </c>
      <c r="K47" s="144"/>
      <c r="L47" s="149"/>
      <c r="M47" s="150"/>
      <c r="P47" s="279"/>
      <c r="Q47" s="192"/>
      <c r="R47" s="202"/>
      <c r="S47" s="203"/>
      <c r="T47" s="170"/>
      <c r="U47" s="204"/>
      <c r="V47" s="205"/>
      <c r="W47" s="206"/>
      <c r="X47" s="207"/>
      <c r="Y47" s="208"/>
      <c r="Z47" s="208"/>
      <c r="AA47" s="200"/>
      <c r="AB47" s="208"/>
    </row>
    <row r="48" spans="2:28" x14ac:dyDescent="0.35">
      <c r="B48" s="128"/>
      <c r="C48" s="159"/>
      <c r="D48" s="303" t="str">
        <f t="shared" ca="1" si="0"/>
        <v/>
      </c>
      <c r="E48" s="307" t="str">
        <f t="shared" si="1"/>
        <v/>
      </c>
      <c r="F48" s="311" t="str">
        <f t="shared" si="2"/>
        <v/>
      </c>
      <c r="G48" s="288" t="str">
        <f t="shared" si="3"/>
        <v/>
      </c>
      <c r="H48" s="154" t="str">
        <f t="shared" si="4"/>
        <v/>
      </c>
      <c r="I48" s="272" t="str">
        <f t="shared" si="5"/>
        <v/>
      </c>
      <c r="J48" s="284" t="str">
        <f t="shared" si="6"/>
        <v/>
      </c>
      <c r="K48" s="144"/>
      <c r="L48" s="149"/>
      <c r="M48" s="150"/>
      <c r="P48" s="281"/>
      <c r="Q48" s="283"/>
      <c r="R48" s="193"/>
      <c r="S48" s="286"/>
      <c r="T48" s="170"/>
      <c r="U48" s="195" t="s">
        <v>16285</v>
      </c>
      <c r="V48" s="205" t="str">
        <f>IFERROR(VLOOKUP(P48,$A$3:$J$53,8,FALSE),"")</f>
        <v/>
      </c>
      <c r="W48" s="206" t="str">
        <f>IFERROR(VLOOKUP(P48,$A$3:$J$53,7,FALSE),"")</f>
        <v/>
      </c>
      <c r="X48" s="207"/>
      <c r="Y48" s="208"/>
      <c r="Z48" s="208"/>
      <c r="AA48" s="200" t="str">
        <f t="shared" ref="AA48" si="28">IFERROR(ROUND((V48*W48),2),"")</f>
        <v/>
      </c>
      <c r="AB48" s="201" t="s">
        <v>16286</v>
      </c>
    </row>
    <row r="49" spans="1:28" x14ac:dyDescent="0.35">
      <c r="B49" s="128"/>
      <c r="C49" s="159"/>
      <c r="D49" s="303" t="str">
        <f t="shared" ca="1" si="0"/>
        <v/>
      </c>
      <c r="E49" s="307" t="str">
        <f t="shared" si="1"/>
        <v/>
      </c>
      <c r="F49" s="311" t="str">
        <f t="shared" si="2"/>
        <v/>
      </c>
      <c r="G49" s="288" t="str">
        <f t="shared" si="3"/>
        <v/>
      </c>
      <c r="H49" s="154" t="str">
        <f t="shared" si="4"/>
        <v/>
      </c>
      <c r="I49" s="272" t="str">
        <f t="shared" si="5"/>
        <v/>
      </c>
      <c r="J49" s="284" t="str">
        <f t="shared" si="6"/>
        <v/>
      </c>
      <c r="K49" s="144"/>
      <c r="L49" s="149"/>
      <c r="M49" s="150"/>
      <c r="P49" s="281"/>
      <c r="Q49" s="192"/>
      <c r="R49" s="202"/>
      <c r="S49" s="203"/>
      <c r="T49" s="170"/>
      <c r="U49" s="204"/>
      <c r="V49" s="205"/>
      <c r="W49" s="206"/>
      <c r="X49" s="207"/>
      <c r="Y49" s="208"/>
      <c r="Z49" s="208"/>
      <c r="AA49" s="200"/>
      <c r="AB49" s="208"/>
    </row>
    <row r="50" spans="1:28" x14ac:dyDescent="0.35">
      <c r="B50" s="128"/>
      <c r="C50" s="159"/>
      <c r="D50" s="303" t="str">
        <f t="shared" ca="1" si="0"/>
        <v/>
      </c>
      <c r="E50" s="307" t="str">
        <f t="shared" si="1"/>
        <v/>
      </c>
      <c r="F50" s="311" t="str">
        <f t="shared" si="2"/>
        <v/>
      </c>
      <c r="G50" s="288" t="str">
        <f t="shared" si="3"/>
        <v/>
      </c>
      <c r="H50" s="154" t="str">
        <f t="shared" si="4"/>
        <v/>
      </c>
      <c r="I50" s="272" t="str">
        <f t="shared" si="5"/>
        <v/>
      </c>
      <c r="J50" s="284" t="str">
        <f t="shared" si="6"/>
        <v/>
      </c>
      <c r="K50" s="144"/>
      <c r="L50" s="149"/>
      <c r="M50" s="150"/>
      <c r="P50" s="281"/>
      <c r="Q50" s="283"/>
      <c r="R50" s="193"/>
      <c r="S50" s="286"/>
      <c r="T50" s="170"/>
      <c r="U50" s="195" t="s">
        <v>16285</v>
      </c>
      <c r="V50" s="205" t="str">
        <f>IFERROR(VLOOKUP(P50,$A$3:$J$53,8,FALSE),"")</f>
        <v/>
      </c>
      <c r="W50" s="206" t="str">
        <f>IFERROR(VLOOKUP(P50,$A$3:$J$53,7,FALSE),"")</f>
        <v/>
      </c>
      <c r="X50" s="207"/>
      <c r="Y50" s="208"/>
      <c r="Z50" s="208"/>
      <c r="AA50" s="200" t="str">
        <f t="shared" ref="AA50" si="29">IFERROR(ROUND((V50*W50),2),"")</f>
        <v/>
      </c>
      <c r="AB50" s="201" t="s">
        <v>16286</v>
      </c>
    </row>
    <row r="51" spans="1:28" x14ac:dyDescent="0.35">
      <c r="B51" s="128"/>
      <c r="C51" s="159"/>
      <c r="D51" s="303" t="str">
        <f t="shared" ca="1" si="0"/>
        <v/>
      </c>
      <c r="E51" s="307" t="str">
        <f t="shared" si="1"/>
        <v/>
      </c>
      <c r="F51" s="311" t="str">
        <f t="shared" si="2"/>
        <v/>
      </c>
      <c r="G51" s="288" t="str">
        <f t="shared" si="3"/>
        <v/>
      </c>
      <c r="H51" s="154" t="str">
        <f t="shared" si="4"/>
        <v/>
      </c>
      <c r="I51" s="272" t="str">
        <f t="shared" si="5"/>
        <v/>
      </c>
      <c r="J51" s="284" t="str">
        <f t="shared" si="6"/>
        <v/>
      </c>
      <c r="K51" s="144"/>
      <c r="P51" s="281"/>
      <c r="Q51" s="192"/>
      <c r="R51" s="202"/>
      <c r="S51" s="203"/>
      <c r="T51" s="170"/>
      <c r="U51" s="204"/>
      <c r="V51" s="205"/>
      <c r="W51" s="206"/>
      <c r="X51" s="207"/>
      <c r="Y51" s="208"/>
      <c r="Z51" s="208"/>
      <c r="AA51" s="200"/>
      <c r="AB51" s="208"/>
    </row>
    <row r="52" spans="1:28" x14ac:dyDescent="0.35">
      <c r="B52" s="128"/>
      <c r="C52" s="159"/>
      <c r="D52" s="303" t="str">
        <f t="shared" ca="1" si="0"/>
        <v/>
      </c>
      <c r="E52" s="307" t="str">
        <f t="shared" si="1"/>
        <v/>
      </c>
      <c r="F52" s="311" t="str">
        <f t="shared" si="2"/>
        <v/>
      </c>
      <c r="G52" s="288" t="str">
        <f t="shared" si="3"/>
        <v/>
      </c>
      <c r="H52" s="154" t="str">
        <f t="shared" si="4"/>
        <v/>
      </c>
      <c r="I52" s="272" t="str">
        <f t="shared" si="5"/>
        <v/>
      </c>
      <c r="J52" s="284" t="str">
        <f t="shared" si="6"/>
        <v/>
      </c>
      <c r="K52" s="144"/>
      <c r="P52" s="281"/>
      <c r="Q52" s="283"/>
      <c r="R52" s="193"/>
      <c r="S52" s="286"/>
      <c r="T52" s="170"/>
      <c r="U52" s="195" t="s">
        <v>16285</v>
      </c>
      <c r="V52" s="205" t="str">
        <f>IFERROR(VLOOKUP(P52,$A$3:$J$53,8,FALSE),"")</f>
        <v/>
      </c>
      <c r="W52" s="206" t="str">
        <f>IFERROR(VLOOKUP(P52,$A$3:$J$53,7,FALSE),"")</f>
        <v/>
      </c>
      <c r="X52" s="207"/>
      <c r="Y52" s="208"/>
      <c r="Z52" s="208"/>
      <c r="AA52" s="200" t="str">
        <f t="shared" ref="AA52" si="30">IFERROR(ROUND((V52*W52),2),"")</f>
        <v/>
      </c>
      <c r="AB52" s="201" t="s">
        <v>16286</v>
      </c>
    </row>
    <row r="53" spans="1:28" x14ac:dyDescent="0.35">
      <c r="A53" s="277"/>
      <c r="B53" s="160"/>
      <c r="C53" s="161"/>
      <c r="D53" s="304" t="str">
        <f t="shared" ca="1" si="0"/>
        <v/>
      </c>
      <c r="E53" s="308" t="str">
        <f t="shared" si="1"/>
        <v/>
      </c>
      <c r="F53" s="312" t="str">
        <f t="shared" si="2"/>
        <v/>
      </c>
      <c r="G53" s="289" t="str">
        <f t="shared" si="3"/>
        <v/>
      </c>
      <c r="H53" s="155" t="str">
        <f t="shared" si="4"/>
        <v/>
      </c>
      <c r="I53" s="273" t="str">
        <f t="shared" si="5"/>
        <v/>
      </c>
      <c r="J53" s="285" t="str">
        <f t="shared" si="6"/>
        <v/>
      </c>
      <c r="K53" s="144"/>
      <c r="P53" s="281"/>
      <c r="Q53" s="192"/>
      <c r="R53" s="202"/>
      <c r="S53" s="203"/>
      <c r="T53" s="170"/>
      <c r="U53" s="204"/>
      <c r="V53" s="205"/>
      <c r="W53" s="206"/>
      <c r="X53" s="207"/>
      <c r="Y53" s="208"/>
      <c r="Z53" s="208"/>
      <c r="AA53" s="200"/>
      <c r="AB53" s="208"/>
    </row>
    <row r="54" spans="1:28" x14ac:dyDescent="0.35">
      <c r="P54" s="281"/>
      <c r="Q54" s="216"/>
      <c r="R54" s="212"/>
      <c r="S54" s="203"/>
      <c r="T54" s="170"/>
      <c r="U54" s="195"/>
      <c r="V54" s="205"/>
      <c r="W54" s="197"/>
      <c r="X54" s="198"/>
      <c r="Y54" s="199"/>
      <c r="Z54" s="199"/>
      <c r="AA54" s="200"/>
      <c r="AB54" s="213"/>
    </row>
    <row r="55" spans="1:28" x14ac:dyDescent="0.35">
      <c r="P55" s="281"/>
      <c r="Q55" s="216"/>
      <c r="R55" s="165"/>
      <c r="S55" s="203"/>
      <c r="T55" s="170"/>
      <c r="U55" s="195"/>
      <c r="V55" s="205"/>
      <c r="W55" s="206"/>
      <c r="X55" s="207"/>
      <c r="Y55" s="208"/>
      <c r="Z55" s="208"/>
      <c r="AA55" s="200"/>
      <c r="AB55" s="201"/>
    </row>
    <row r="56" spans="1:28" x14ac:dyDescent="0.35">
      <c r="P56" s="210"/>
      <c r="Q56" s="214" t="s">
        <v>16287</v>
      </c>
      <c r="R56" s="212"/>
      <c r="S56" s="203"/>
      <c r="T56" s="170"/>
      <c r="U56" s="204"/>
      <c r="V56" s="205"/>
      <c r="W56" s="206"/>
      <c r="X56" s="207"/>
      <c r="Y56" s="208"/>
      <c r="Z56" s="208"/>
      <c r="AA56" s="200"/>
      <c r="AB56" s="208"/>
    </row>
    <row r="57" spans="1:28" x14ac:dyDescent="0.35">
      <c r="P57" s="210"/>
      <c r="Q57" s="192"/>
      <c r="R57" s="212"/>
      <c r="S57" s="203"/>
      <c r="T57" s="170"/>
      <c r="U57" s="204"/>
      <c r="V57" s="205"/>
      <c r="W57" s="206"/>
      <c r="X57" s="207"/>
      <c r="Y57" s="208"/>
      <c r="Z57" s="208"/>
      <c r="AA57" s="215"/>
      <c r="AB57" s="208"/>
    </row>
    <row r="58" spans="1:28" x14ac:dyDescent="0.35">
      <c r="P58" s="209"/>
      <c r="Q58" s="211"/>
      <c r="R58" s="193"/>
      <c r="S58" s="194"/>
      <c r="T58" s="170"/>
      <c r="U58" s="195"/>
      <c r="V58" s="205"/>
      <c r="W58" s="206"/>
      <c r="X58" s="207"/>
      <c r="Y58" s="208"/>
      <c r="Z58" s="208"/>
      <c r="AA58" s="200"/>
      <c r="AB58" s="201"/>
    </row>
    <row r="59" spans="1:28" x14ac:dyDescent="0.35">
      <c r="P59" s="209"/>
      <c r="Q59" s="192"/>
      <c r="R59" s="212"/>
      <c r="S59" s="203"/>
      <c r="T59" s="170"/>
      <c r="U59" s="204"/>
      <c r="V59" s="205"/>
      <c r="W59" s="206"/>
      <c r="X59" s="207"/>
      <c r="Y59" s="208"/>
      <c r="Z59" s="208"/>
      <c r="AA59" s="215"/>
      <c r="AB59" s="217"/>
    </row>
    <row r="60" spans="1:28" x14ac:dyDescent="0.35">
      <c r="P60" s="209"/>
      <c r="Q60" s="214"/>
      <c r="R60" s="193"/>
      <c r="S60" s="194"/>
      <c r="T60" s="170"/>
      <c r="U60" s="195"/>
      <c r="V60" s="205"/>
      <c r="W60" s="206"/>
      <c r="X60" s="207"/>
      <c r="Y60" s="208"/>
      <c r="Z60" s="208"/>
      <c r="AA60" s="200"/>
      <c r="AB60" s="201"/>
    </row>
    <row r="61" spans="1:28" x14ac:dyDescent="0.35">
      <c r="P61" s="209"/>
      <c r="Q61" s="216" t="s">
        <v>16288</v>
      </c>
      <c r="R61" s="212"/>
      <c r="S61" s="203"/>
      <c r="T61" s="170"/>
      <c r="U61" s="204"/>
      <c r="V61" s="205"/>
      <c r="W61" s="206"/>
      <c r="X61" s="207"/>
      <c r="Y61" s="208"/>
      <c r="Z61" s="208"/>
      <c r="AA61" s="200"/>
      <c r="AB61" s="208"/>
    </row>
    <row r="62" spans="1:28" x14ac:dyDescent="0.35">
      <c r="P62" s="209"/>
      <c r="Q62" s="216"/>
      <c r="R62" s="193"/>
      <c r="S62" s="194"/>
      <c r="T62" s="170"/>
      <c r="U62" s="195"/>
      <c r="V62" s="205"/>
      <c r="W62" s="206"/>
      <c r="X62" s="207"/>
      <c r="Y62" s="208"/>
      <c r="Z62" s="208"/>
      <c r="AA62" s="200"/>
      <c r="AB62" s="201"/>
    </row>
    <row r="63" spans="1:28" x14ac:dyDescent="0.35">
      <c r="P63" s="209"/>
      <c r="Q63" s="192"/>
      <c r="R63" s="179"/>
      <c r="S63" s="203"/>
      <c r="T63" s="170"/>
      <c r="U63" s="204"/>
      <c r="V63" s="218"/>
      <c r="W63" s="206"/>
      <c r="X63" s="207"/>
      <c r="Y63" s="208"/>
      <c r="Z63" s="208"/>
      <c r="AA63" s="200"/>
      <c r="AB63" s="208"/>
    </row>
    <row r="64" spans="1:28" x14ac:dyDescent="0.35">
      <c r="P64" s="209"/>
      <c r="Q64" s="192"/>
      <c r="R64" s="179"/>
      <c r="S64" s="203"/>
      <c r="T64" s="170"/>
      <c r="U64" s="204"/>
      <c r="V64" s="218"/>
      <c r="W64" s="206"/>
      <c r="X64" s="207"/>
      <c r="Y64" s="208"/>
      <c r="Z64" s="208"/>
      <c r="AA64" s="200"/>
      <c r="AB64" s="200"/>
    </row>
    <row r="65" spans="16:28" x14ac:dyDescent="0.35">
      <c r="P65" s="208"/>
      <c r="Q65" s="220"/>
      <c r="R65" s="172"/>
      <c r="S65" s="221"/>
      <c r="T65" s="173"/>
      <c r="U65" s="222"/>
      <c r="V65" s="222"/>
      <c r="W65" s="223"/>
      <c r="X65" s="224"/>
      <c r="Y65" s="191"/>
      <c r="Z65" s="191"/>
      <c r="AA65" s="225"/>
      <c r="AB65" s="191"/>
    </row>
    <row r="66" spans="16:28" x14ac:dyDescent="0.35">
      <c r="P66" s="174" t="s">
        <v>16289</v>
      </c>
      <c r="Q66" s="226"/>
      <c r="R66" s="175" t="s">
        <v>16276</v>
      </c>
      <c r="S66" s="227"/>
      <c r="T66" s="174" t="s">
        <v>16290</v>
      </c>
      <c r="U66" s="228"/>
      <c r="V66" s="226"/>
      <c r="W66" s="229" t="s">
        <v>16291</v>
      </c>
      <c r="X66" s="230"/>
      <c r="Y66" s="231"/>
      <c r="Z66" s="174" t="s">
        <v>16292</v>
      </c>
      <c r="AA66" s="232"/>
      <c r="AB66" s="226"/>
    </row>
    <row r="67" spans="16:28" x14ac:dyDescent="0.35">
      <c r="P67" s="233"/>
      <c r="Q67" s="173"/>
      <c r="R67" s="233"/>
      <c r="S67" s="234"/>
      <c r="T67" s="233"/>
      <c r="U67" s="171"/>
      <c r="V67" s="173"/>
      <c r="W67" s="235"/>
      <c r="X67" s="236"/>
      <c r="Y67" s="237"/>
      <c r="Z67" s="178"/>
      <c r="AA67" s="360">
        <f>SUM(AA4:AA65)</f>
        <v>0</v>
      </c>
      <c r="AB67" s="361"/>
    </row>
    <row r="68" spans="16:28" x14ac:dyDescent="0.35">
      <c r="P68" s="174" t="s">
        <v>16293</v>
      </c>
      <c r="Q68" s="226"/>
      <c r="R68" s="238" t="s">
        <v>16294</v>
      </c>
      <c r="S68" s="175" t="s">
        <v>16295</v>
      </c>
      <c r="T68" s="226"/>
      <c r="U68" s="239" t="s">
        <v>16296</v>
      </c>
      <c r="V68" s="219"/>
      <c r="W68" s="229" t="s">
        <v>16297</v>
      </c>
      <c r="X68" s="230"/>
      <c r="Y68" s="240"/>
      <c r="Z68" s="240"/>
      <c r="AA68" s="241"/>
      <c r="AB68" s="226"/>
    </row>
    <row r="69" spans="16:28" x14ac:dyDescent="0.35">
      <c r="P69" s="209"/>
      <c r="Q69" s="170"/>
      <c r="R69" s="208"/>
      <c r="S69" s="242"/>
      <c r="T69" s="170"/>
      <c r="U69" s="166"/>
      <c r="V69" s="165"/>
      <c r="W69" s="235"/>
      <c r="X69" s="236"/>
      <c r="Y69" s="243"/>
      <c r="Z69" s="171"/>
      <c r="AA69" s="360">
        <f>AA67</f>
        <v>0</v>
      </c>
      <c r="AB69" s="361"/>
    </row>
    <row r="70" spans="16:28" x14ac:dyDescent="0.35">
      <c r="P70" s="209"/>
      <c r="Q70" s="170"/>
      <c r="R70" s="208"/>
      <c r="S70" s="242"/>
      <c r="T70" s="170"/>
      <c r="U70" s="166"/>
      <c r="V70" s="165"/>
      <c r="W70" s="244" t="s">
        <v>16298</v>
      </c>
      <c r="X70" s="167"/>
      <c r="Y70" s="168"/>
      <c r="Z70" s="168"/>
      <c r="AA70" s="245"/>
      <c r="AB70" s="169"/>
    </row>
    <row r="71" spans="16:28" x14ac:dyDescent="0.35">
      <c r="P71" s="386"/>
      <c r="Q71" s="387"/>
      <c r="R71" s="246" t="s">
        <v>16286</v>
      </c>
      <c r="S71" s="388"/>
      <c r="T71" s="389"/>
      <c r="U71" s="390"/>
      <c r="V71" s="391"/>
      <c r="W71" s="235"/>
      <c r="X71" s="247"/>
      <c r="Y71" s="180"/>
      <c r="Z71" s="247"/>
      <c r="AA71" s="392"/>
      <c r="AB71" s="393"/>
    </row>
    <row r="72" spans="16:28" x14ac:dyDescent="0.35">
      <c r="P72" s="248"/>
      <c r="Q72" s="249"/>
      <c r="R72" s="199"/>
      <c r="S72" s="250"/>
      <c r="T72" s="249"/>
      <c r="U72" s="251"/>
      <c r="V72" s="193"/>
      <c r="W72" s="229" t="s">
        <v>16299</v>
      </c>
      <c r="X72" s="252"/>
      <c r="Y72" s="176"/>
      <c r="Z72" s="176"/>
      <c r="AA72" s="253"/>
      <c r="AB72" s="254"/>
    </row>
    <row r="73" spans="16:28" x14ac:dyDescent="0.35">
      <c r="P73" s="235"/>
      <c r="Q73" s="255"/>
      <c r="R73" s="256"/>
      <c r="S73" s="257"/>
      <c r="T73" s="255"/>
      <c r="U73" s="251"/>
      <c r="V73" s="193"/>
      <c r="W73" s="248"/>
      <c r="X73" s="251"/>
      <c r="Y73" s="193"/>
      <c r="Z73" s="251"/>
      <c r="AA73" s="394">
        <f>AA67+AA71</f>
        <v>0</v>
      </c>
      <c r="AB73" s="389"/>
    </row>
    <row r="74" spans="16:28" x14ac:dyDescent="0.35">
      <c r="P74" s="395" t="s">
        <v>16300</v>
      </c>
      <c r="Q74" s="396"/>
      <c r="R74" s="396"/>
      <c r="S74" s="396"/>
      <c r="T74" s="396"/>
      <c r="U74" s="396"/>
      <c r="V74" s="396"/>
      <c r="W74" s="396"/>
      <c r="X74" s="396"/>
      <c r="Y74" s="396"/>
      <c r="Z74" s="396"/>
      <c r="AA74" s="396"/>
      <c r="AB74" s="397"/>
    </row>
    <row r="75" spans="16:28" x14ac:dyDescent="0.35">
      <c r="P75" s="381" t="s">
        <v>16301</v>
      </c>
      <c r="Q75" s="382"/>
      <c r="R75" s="382"/>
      <c r="S75" s="382"/>
      <c r="T75" s="382"/>
      <c r="U75" s="382"/>
      <c r="V75" s="382"/>
      <c r="W75" s="382"/>
      <c r="X75" s="382"/>
      <c r="Y75" s="382"/>
      <c r="Z75" s="382"/>
      <c r="AA75" s="382"/>
      <c r="AB75" s="383"/>
    </row>
    <row r="76" spans="16:28" x14ac:dyDescent="0.35">
      <c r="P76" s="229" t="s">
        <v>16302</v>
      </c>
      <c r="Q76" s="258"/>
      <c r="R76" s="259"/>
      <c r="S76" s="260"/>
      <c r="T76" s="261"/>
      <c r="U76" s="261"/>
      <c r="V76" s="261"/>
      <c r="W76" s="261"/>
      <c r="X76" s="261"/>
      <c r="Y76" s="262"/>
      <c r="Z76" s="261"/>
      <c r="AA76" s="261"/>
      <c r="AB76" s="263"/>
    </row>
    <row r="77" spans="16:28" x14ac:dyDescent="0.35">
      <c r="P77" s="264"/>
      <c r="Q77" s="265" t="s">
        <v>16303</v>
      </c>
      <c r="R77" s="265"/>
      <c r="S77" s="266"/>
      <c r="T77" s="265"/>
      <c r="U77" s="267"/>
      <c r="V77" s="265"/>
      <c r="W77" s="268"/>
      <c r="X77" s="265"/>
      <c r="Y77" s="265"/>
      <c r="Z77" s="267"/>
      <c r="AA77" s="265"/>
      <c r="AB77" s="269"/>
    </row>
    <row r="78" spans="16:28" x14ac:dyDescent="0.35">
      <c r="P78" s="384" t="s">
        <v>16304</v>
      </c>
      <c r="Q78" s="384"/>
      <c r="R78" s="384"/>
      <c r="S78" s="384"/>
      <c r="T78" s="384"/>
      <c r="U78" s="384"/>
      <c r="V78" s="384"/>
      <c r="W78" s="384"/>
      <c r="X78" s="384"/>
      <c r="Y78" s="384"/>
      <c r="Z78" s="384"/>
      <c r="AA78" s="384"/>
      <c r="AB78" s="384"/>
    </row>
    <row r="79" spans="16:28" x14ac:dyDescent="0.35">
      <c r="P79" s="385" t="s">
        <v>16305</v>
      </c>
      <c r="Q79" s="385"/>
      <c r="R79" s="385"/>
      <c r="S79" s="385"/>
      <c r="T79" s="385"/>
      <c r="U79" s="385"/>
      <c r="V79" s="385"/>
      <c r="W79" s="385"/>
      <c r="X79" s="385"/>
      <c r="Y79" s="385"/>
      <c r="Z79" s="385"/>
      <c r="AA79" s="385"/>
      <c r="AB79" s="385"/>
    </row>
    <row r="80" spans="16:28" x14ac:dyDescent="0.35">
      <c r="P80" s="385" t="s">
        <v>16306</v>
      </c>
      <c r="Q80" s="385"/>
      <c r="R80" s="385"/>
      <c r="S80" s="385"/>
      <c r="T80" s="385"/>
      <c r="U80" s="385"/>
      <c r="V80" s="385"/>
      <c r="W80" s="385"/>
      <c r="X80" s="385"/>
      <c r="Y80" s="385"/>
      <c r="Z80" s="385"/>
      <c r="AA80" s="385"/>
      <c r="AB80" s="385"/>
    </row>
  </sheetData>
  <mergeCells count="22">
    <mergeCell ref="P75:AB75"/>
    <mergeCell ref="P78:AB78"/>
    <mergeCell ref="P79:AB79"/>
    <mergeCell ref="P80:AB80"/>
    <mergeCell ref="P71:Q71"/>
    <mergeCell ref="S71:T71"/>
    <mergeCell ref="U71:V71"/>
    <mergeCell ref="AA71:AB71"/>
    <mergeCell ref="AA73:AB73"/>
    <mergeCell ref="P74:AB74"/>
    <mergeCell ref="Z1:Z3"/>
    <mergeCell ref="Q2:T2"/>
    <mergeCell ref="M10:N10"/>
    <mergeCell ref="M11:N11"/>
    <mergeCell ref="AA67:AB67"/>
    <mergeCell ref="AA69:AB69"/>
    <mergeCell ref="A1:C1"/>
    <mergeCell ref="E1:J1"/>
    <mergeCell ref="P1:P3"/>
    <mergeCell ref="W1:W3"/>
    <mergeCell ref="X1:X3"/>
    <mergeCell ref="Y1:Y3"/>
  </mergeCells>
  <conditionalFormatting sqref="P4:P53">
    <cfRule type="cellIs" dxfId="96" priority="1" operator="equal">
      <formula>0</formula>
    </cfRule>
  </conditionalFormatting>
  <dataValidations count="3">
    <dataValidation type="list" allowBlank="1" showInputMessage="1" showErrorMessage="1" sqref="M4:M5" xr:uid="{C84FA33C-35F1-4FDE-A0A6-BB2C7B7EE7F5}">
      <formula1>"Enoteca, Grossista"</formula1>
    </dataValidation>
    <dataValidation type="list" allowBlank="1" showInputMessage="1" showErrorMessage="1" sqref="M10:N10" xr:uid="{EB4A86C6-52C4-46DC-806A-3978424C0EC1}">
      <formula1>descrizioneArtGeko</formula1>
    </dataValidation>
    <dataValidation type="list" allowBlank="1" showInputMessage="1" showErrorMessage="1" sqref="B3:B53" xr:uid="{BF86EDB6-A24F-498A-B702-6A359DF21336}">
      <formula1>descrizioneArtAnker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1915EB-C3D6-4641-8462-FCD04676B7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22</vt:i4>
      </vt:variant>
    </vt:vector>
  </HeadingPairs>
  <TitlesOfParts>
    <vt:vector size="22" baseType="lpstr">
      <vt:lpstr>ankerData</vt:lpstr>
      <vt:lpstr>inventarioGeko</vt:lpstr>
      <vt:lpstr>GUIDA</vt:lpstr>
      <vt:lpstr>CONTROL PANEL</vt:lpstr>
      <vt:lpstr>- AnkerBulk -</vt:lpstr>
      <vt:lpstr>listaCecilia</vt:lpstr>
      <vt:lpstr>listaCategorie</vt:lpstr>
      <vt:lpstr>listone</vt:lpstr>
      <vt:lpstr>moduloOrdine</vt:lpstr>
      <vt:lpstr>- Ordine Aggregato -</vt:lpstr>
      <vt:lpstr>- ordiniFornitura -</vt:lpstr>
      <vt:lpstr>- Modulo Negozi -</vt:lpstr>
      <vt:lpstr>- Modulo Cliente -</vt:lpstr>
      <vt:lpstr>STEPHANE</vt:lpstr>
      <vt:lpstr>ROBERTO</vt:lpstr>
      <vt:lpstr>GIOVANNI</vt:lpstr>
      <vt:lpstr>CINZIA</vt:lpstr>
      <vt:lpstr>LORENZO</vt:lpstr>
      <vt:lpstr>DAVIDE</vt:lpstr>
      <vt:lpstr>LUANA</vt:lpstr>
      <vt:lpstr>MARCELLA</vt:lpstr>
      <vt:lpstr>MARIO</vt:lpstr>
    </vt:vector>
  </TitlesOfParts>
  <Company>HTG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Roeland Everts</dc:creator>
  <cp:lastModifiedBy>Stephane Ducci</cp:lastModifiedBy>
  <cp:revision/>
  <cp:lastPrinted>2024-01-19T22:57:38Z</cp:lastPrinted>
  <dcterms:created xsi:type="dcterms:W3CDTF">2015-03-13T15:35:46Z</dcterms:created>
  <dcterms:modified xsi:type="dcterms:W3CDTF">2024-01-20T09:59:07Z</dcterms:modified>
</cp:coreProperties>
</file>